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trlProps/ctrlProp1.xml" ContentType="application/vnd.ms-excel.controlproperties+xml"/>
  <Override PartName="/xl/drawings/drawing7.xml" ContentType="application/vnd.openxmlformats-officedocument.drawing+xml"/>
  <Override PartName="/xl/ctrlProps/ctrlProp2.xml" ContentType="application/vnd.ms-excel.controlproperties+xml"/>
  <Override PartName="/xl/drawings/drawing8.xml" ContentType="application/vnd.openxmlformats-officedocument.drawing+xml"/>
  <Override PartName="/xl/ctrlProps/ctrlProp3.xml" ContentType="application/vnd.ms-excel.controlproperties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130" codeName="{4AEB4F63-F33D-04DF-ECAF-5796C6CBFC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TFM\"/>
    </mc:Choice>
  </mc:AlternateContent>
  <xr:revisionPtr revIDLastSave="0" documentId="13_ncr:1_{ADE6546A-F924-4443-A949-A417DDA1252D}" xr6:coauthVersionLast="45" xr6:coauthVersionMax="45" xr10:uidLastSave="{00000000-0000-0000-0000-000000000000}"/>
  <bookViews>
    <workbookView xWindow="-108" yWindow="-108" windowWidth="23256" windowHeight="12576" tabRatio="856" activeTab="2" xr2:uid="{00000000-000D-0000-FFFF-FFFF00000000}"/>
  </bookViews>
  <sheets>
    <sheet name="BASE EQUIPOS" sheetId="1" r:id="rId1"/>
    <sheet name="PROGRAMACIÓN PREVENTIVO" sheetId="15" r:id="rId2"/>
    <sheet name="GENERACIÓN ÓRDENES" sheetId="16" r:id="rId3"/>
    <sheet name="OT CORRECTIVA" sheetId="17" r:id="rId4"/>
    <sheet name="OT PREVENTIVA" sheetId="18" r:id="rId5"/>
    <sheet name="HOJA INSPECCIÓN" sheetId="19" r:id="rId6"/>
    <sheet name="INGRESO CORRECTIVO" sheetId="20" r:id="rId7"/>
    <sheet name="INGRESO PREVENTIVO" sheetId="22" r:id="rId8"/>
    <sheet name="INGRESO INSPECCIÓN" sheetId="24" r:id="rId9"/>
    <sheet name="REGISTRO CORRECTIVO" sheetId="21" r:id="rId10"/>
    <sheet name="REGISTRO PREVENTIVO" sheetId="23" r:id="rId11"/>
    <sheet name="REGISTRO INSPECCIÓN" sheetId="25" r:id="rId12"/>
    <sheet name="INSTRUCTIVO" sheetId="26" r:id="rId13"/>
    <sheet name="Datos" sheetId="8" state="hidden" r:id="rId14"/>
    <sheet name="Plan sistematico" sheetId="11" state="hidden" r:id="rId15"/>
    <sheet name="Plan predictivo" sheetId="12" state="hidden" r:id="rId16"/>
    <sheet name="Tabla de diagnóstico" sheetId="10" state="hidden" r:id="rId17"/>
  </sheets>
  <externalReferences>
    <externalReference r:id="rId18"/>
  </externalReferences>
  <definedNames>
    <definedName name="_xlnm._FilterDatabase" localSheetId="2" hidden="1">'GENERACIÓN ÓRDENES'!$A$15:$Q$5014</definedName>
    <definedName name="_xlnm._FilterDatabase" localSheetId="15" hidden="1">'Plan predictivo'!$C$44:$N$64</definedName>
    <definedName name="_xlnm._FilterDatabase" localSheetId="14" hidden="1">'Plan sistematico'!$C$30:$M$39</definedName>
    <definedName name="_xlnm._FilterDatabase" localSheetId="9" hidden="1">'REGISTRO CORRECTIVO'!$A$4:$U$5</definedName>
    <definedName name="_xlnm._FilterDatabase" localSheetId="11" hidden="1">'REGISTRO INSPECCIÓN'!$A$4:$CE$4</definedName>
    <definedName name="_xlnm._FilterDatabase" localSheetId="10" hidden="1">'REGISTRO PREVENTIVO'!$A$4:$P$5</definedName>
    <definedName name="ADMISIÓN">Datos!$R$31:$R$32</definedName>
    <definedName name="ADMISIÓNC">Datos!$R$64:$R$69</definedName>
    <definedName name="AGUAC">Datos!$R$91:$R$103</definedName>
    <definedName name="AGUAF">Datos!$R$83:$R$88</definedName>
    <definedName name="_xlnm.Print_Area" localSheetId="5">'HOJA INSPECCIÓN'!$B$2:$AB$61</definedName>
    <definedName name="_xlnm.Print_Area" localSheetId="3">'OT CORRECTIVA'!$B$2:$S$51</definedName>
    <definedName name="_xlnm.Print_Area" localSheetId="4">'OT PREVENTIVA'!$B$2:$T$64</definedName>
    <definedName name="CALDERA">Datos!$R$4:$R$11</definedName>
    <definedName name="COMBUSTIBLE">Datos!$R$72:$R$76</definedName>
    <definedName name="COMPRESOR">Datos!$R$14:$R$18</definedName>
    <definedName name="CONTROL">Datos!$R$21:$R$22</definedName>
    <definedName name="CONTROL1">Datos!$R$21:$R$22</definedName>
    <definedName name="CONTROLCÇÇ">Datos!$R$50:$R$51</definedName>
    <definedName name="DEPÓSITO">Datos!$R$39:$R$46</definedName>
    <definedName name="ELÉCTRICO">Datos!$R$25:$R$28</definedName>
    <definedName name="ELÉCTRICO1">Datos!$R$25:$R$28</definedName>
    <definedName name="ELÉCTRICOC">Datos!$R$54:$R$61</definedName>
    <definedName name="ELÉTRICO">Datos!$R$25:$R$28</definedName>
    <definedName name="ELÉTRICO1">Datos!$R$25:$R$28</definedName>
    <definedName name="GASES">Datos!$R$106:$R$108</definedName>
    <definedName name="GENERACIÓN">Datos!$R$79:$R$80</definedName>
    <definedName name="INSPECCIÓN">Datos!$W$4:$W$6</definedName>
    <definedName name="PREVENTIVA">Datos!$V$4:$V$7</definedName>
    <definedName name="PRODUCCIÓN">Datos!$R$35:$R$36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5014" i="16" l="1"/>
  <c r="E5013" i="16"/>
  <c r="E5012" i="16"/>
  <c r="E5011" i="16"/>
  <c r="E5010" i="16"/>
  <c r="E5009" i="16"/>
  <c r="E5008" i="16"/>
  <c r="E5007" i="16"/>
  <c r="E5006" i="16"/>
  <c r="E5005" i="16"/>
  <c r="E5004" i="16"/>
  <c r="E5003" i="16"/>
  <c r="E5002" i="16"/>
  <c r="E5001" i="16"/>
  <c r="E5000" i="16"/>
  <c r="E4999" i="16"/>
  <c r="E4998" i="16"/>
  <c r="E4997" i="16"/>
  <c r="E4996" i="16"/>
  <c r="E4995" i="16"/>
  <c r="E4994" i="16"/>
  <c r="E4993" i="16"/>
  <c r="E4992" i="16"/>
  <c r="E4991" i="16"/>
  <c r="E4990" i="16"/>
  <c r="E4989" i="16"/>
  <c r="E4988" i="16"/>
  <c r="E4987" i="16"/>
  <c r="E4986" i="16"/>
  <c r="E4985" i="16"/>
  <c r="E4984" i="16"/>
  <c r="E4983" i="16"/>
  <c r="E4982" i="16"/>
  <c r="E4981" i="16"/>
  <c r="E4980" i="16"/>
  <c r="E4979" i="16"/>
  <c r="E4978" i="16"/>
  <c r="E4977" i="16"/>
  <c r="E4976" i="16"/>
  <c r="E4975" i="16"/>
  <c r="E4974" i="16"/>
  <c r="E4973" i="16"/>
  <c r="E4972" i="16"/>
  <c r="E4971" i="16"/>
  <c r="E4970" i="16"/>
  <c r="E4969" i="16"/>
  <c r="E4968" i="16"/>
  <c r="E4967" i="16"/>
  <c r="E4966" i="16"/>
  <c r="E4965" i="16"/>
  <c r="E4964" i="16"/>
  <c r="E4963" i="16"/>
  <c r="E4962" i="16"/>
  <c r="E4961" i="16"/>
  <c r="E4960" i="16"/>
  <c r="E4959" i="16"/>
  <c r="E4958" i="16"/>
  <c r="E4957" i="16"/>
  <c r="E4956" i="16"/>
  <c r="E4955" i="16"/>
  <c r="E4954" i="16"/>
  <c r="E4953" i="16"/>
  <c r="E4952" i="16"/>
  <c r="E4951" i="16"/>
  <c r="E4950" i="16"/>
  <c r="E4949" i="16"/>
  <c r="E4948" i="16"/>
  <c r="E4947" i="16"/>
  <c r="E4946" i="16"/>
  <c r="E4945" i="16"/>
  <c r="E4944" i="16"/>
  <c r="E4943" i="16"/>
  <c r="E4942" i="16"/>
  <c r="E4941" i="16"/>
  <c r="E4940" i="16"/>
  <c r="E4939" i="16"/>
  <c r="E4938" i="16"/>
  <c r="E4937" i="16"/>
  <c r="E4936" i="16"/>
  <c r="E4935" i="16"/>
  <c r="E4934" i="16"/>
  <c r="E4933" i="16"/>
  <c r="E4932" i="16"/>
  <c r="E4931" i="16"/>
  <c r="E4930" i="16"/>
  <c r="E4929" i="16"/>
  <c r="E4928" i="16"/>
  <c r="E4927" i="16"/>
  <c r="E4926" i="16"/>
  <c r="E4925" i="16"/>
  <c r="E4924" i="16"/>
  <c r="E4923" i="16"/>
  <c r="E4922" i="16"/>
  <c r="E4921" i="16"/>
  <c r="E4920" i="16"/>
  <c r="E4919" i="16"/>
  <c r="E4918" i="16"/>
  <c r="E4917" i="16"/>
  <c r="E4916" i="16"/>
  <c r="E4915" i="16"/>
  <c r="E4914" i="16"/>
  <c r="E4913" i="16"/>
  <c r="E4912" i="16"/>
  <c r="E4911" i="16"/>
  <c r="E4910" i="16"/>
  <c r="E4909" i="16"/>
  <c r="E4908" i="16"/>
  <c r="E4907" i="16"/>
  <c r="E4906" i="16"/>
  <c r="E4905" i="16"/>
  <c r="E4904" i="16"/>
  <c r="E4903" i="16"/>
  <c r="E4902" i="16"/>
  <c r="E4901" i="16"/>
  <c r="E4900" i="16"/>
  <c r="E4899" i="16"/>
  <c r="E4898" i="16"/>
  <c r="E4897" i="16"/>
  <c r="E4896" i="16"/>
  <c r="E4895" i="16"/>
  <c r="E4894" i="16"/>
  <c r="E4893" i="16"/>
  <c r="E4892" i="16"/>
  <c r="E4891" i="16"/>
  <c r="E4890" i="16"/>
  <c r="E4889" i="16"/>
  <c r="E4888" i="16"/>
  <c r="E4887" i="16"/>
  <c r="E4886" i="16"/>
  <c r="E4885" i="16"/>
  <c r="E4884" i="16"/>
  <c r="E4883" i="16"/>
  <c r="E4882" i="16"/>
  <c r="E4881" i="16"/>
  <c r="E4880" i="16"/>
  <c r="E4879" i="16"/>
  <c r="E4878" i="16"/>
  <c r="E4877" i="16"/>
  <c r="E4876" i="16"/>
  <c r="E4875" i="16"/>
  <c r="E4874" i="16"/>
  <c r="E4873" i="16"/>
  <c r="E4872" i="16"/>
  <c r="E4871" i="16"/>
  <c r="E4870" i="16"/>
  <c r="E4869" i="16"/>
  <c r="E4868" i="16"/>
  <c r="E4867" i="16"/>
  <c r="E4866" i="16"/>
  <c r="E4865" i="16"/>
  <c r="E4864" i="16"/>
  <c r="E4863" i="16"/>
  <c r="E4862" i="16"/>
  <c r="E4861" i="16"/>
  <c r="E4860" i="16"/>
  <c r="E4859" i="16"/>
  <c r="E4858" i="16"/>
  <c r="E4857" i="16"/>
  <c r="E4856" i="16"/>
  <c r="E4855" i="16"/>
  <c r="E4854" i="16"/>
  <c r="E4853" i="16"/>
  <c r="E4852" i="16"/>
  <c r="E4851" i="16"/>
  <c r="E4850" i="16"/>
  <c r="E4849" i="16"/>
  <c r="E4848" i="16"/>
  <c r="E4847" i="16"/>
  <c r="E4846" i="16"/>
  <c r="E4845" i="16"/>
  <c r="E4844" i="16"/>
  <c r="E4843" i="16"/>
  <c r="E4842" i="16"/>
  <c r="E4841" i="16"/>
  <c r="E4840" i="16"/>
  <c r="E4839" i="16"/>
  <c r="E4838" i="16"/>
  <c r="E4837" i="16"/>
  <c r="E4836" i="16"/>
  <c r="E4835" i="16"/>
  <c r="E4834" i="16"/>
  <c r="E4833" i="16"/>
  <c r="E4832" i="16"/>
  <c r="E4831" i="16"/>
  <c r="E4830" i="16"/>
  <c r="E4829" i="16"/>
  <c r="E4828" i="16"/>
  <c r="E4827" i="16"/>
  <c r="E4826" i="16"/>
  <c r="E4825" i="16"/>
  <c r="E4824" i="16"/>
  <c r="E4823" i="16"/>
  <c r="E4822" i="16"/>
  <c r="E4821" i="16"/>
  <c r="E4820" i="16"/>
  <c r="E4819" i="16"/>
  <c r="E4818" i="16"/>
  <c r="E4817" i="16"/>
  <c r="E4816" i="16"/>
  <c r="E4815" i="16"/>
  <c r="E4814" i="16"/>
  <c r="E4813" i="16"/>
  <c r="E4812" i="16"/>
  <c r="E4811" i="16"/>
  <c r="E4810" i="16"/>
  <c r="E4809" i="16"/>
  <c r="E4808" i="16"/>
  <c r="E4807" i="16"/>
  <c r="E4806" i="16"/>
  <c r="E4805" i="16"/>
  <c r="E4804" i="16"/>
  <c r="E4803" i="16"/>
  <c r="E4802" i="16"/>
  <c r="E4801" i="16"/>
  <c r="E4800" i="16"/>
  <c r="E4799" i="16"/>
  <c r="E4798" i="16"/>
  <c r="E4797" i="16"/>
  <c r="E4796" i="16"/>
  <c r="E4795" i="16"/>
  <c r="E4794" i="16"/>
  <c r="E4793" i="16"/>
  <c r="E4792" i="16"/>
  <c r="E4791" i="16"/>
  <c r="E4790" i="16"/>
  <c r="E4789" i="16"/>
  <c r="E4788" i="16"/>
  <c r="E4787" i="16"/>
  <c r="E4786" i="16"/>
  <c r="E4785" i="16"/>
  <c r="E4784" i="16"/>
  <c r="E4783" i="16"/>
  <c r="E4782" i="16"/>
  <c r="E4781" i="16"/>
  <c r="E4780" i="16"/>
  <c r="E4779" i="16"/>
  <c r="E4778" i="16"/>
  <c r="E4777" i="16"/>
  <c r="E4776" i="16"/>
  <c r="E4775" i="16"/>
  <c r="E4774" i="16"/>
  <c r="E4773" i="16"/>
  <c r="E4772" i="16"/>
  <c r="E4771" i="16"/>
  <c r="E4770" i="16"/>
  <c r="E4769" i="16"/>
  <c r="E4768" i="16"/>
  <c r="E4767" i="16"/>
  <c r="E4766" i="16"/>
  <c r="E4765" i="16"/>
  <c r="E4764" i="16"/>
  <c r="E4763" i="16"/>
  <c r="E4762" i="16"/>
  <c r="E4761" i="16"/>
  <c r="E4760" i="16"/>
  <c r="E4759" i="16"/>
  <c r="E4758" i="16"/>
  <c r="E4757" i="16"/>
  <c r="E4756" i="16"/>
  <c r="E4755" i="16"/>
  <c r="E4754" i="16"/>
  <c r="E4753" i="16"/>
  <c r="E4752" i="16"/>
  <c r="E4751" i="16"/>
  <c r="E4750" i="16"/>
  <c r="E4749" i="16"/>
  <c r="E4748" i="16"/>
  <c r="E4747" i="16"/>
  <c r="E4746" i="16"/>
  <c r="E4745" i="16"/>
  <c r="E4744" i="16"/>
  <c r="E4743" i="16"/>
  <c r="E4742" i="16"/>
  <c r="E4741" i="16"/>
  <c r="E4740" i="16"/>
  <c r="E4739" i="16"/>
  <c r="E4738" i="16"/>
  <c r="E4737" i="16"/>
  <c r="E4736" i="16"/>
  <c r="E4735" i="16"/>
  <c r="E4734" i="16"/>
  <c r="E4733" i="16"/>
  <c r="E4732" i="16"/>
  <c r="E4731" i="16"/>
  <c r="E4730" i="16"/>
  <c r="E4729" i="16"/>
  <c r="E4728" i="16"/>
  <c r="E4727" i="16"/>
  <c r="E4726" i="16"/>
  <c r="E4725" i="16"/>
  <c r="E4724" i="16"/>
  <c r="E4723" i="16"/>
  <c r="E4722" i="16"/>
  <c r="E4721" i="16"/>
  <c r="E4720" i="16"/>
  <c r="E4719" i="16"/>
  <c r="E4718" i="16"/>
  <c r="E4717" i="16"/>
  <c r="E4716" i="16"/>
  <c r="E4715" i="16"/>
  <c r="E4714" i="16"/>
  <c r="E4713" i="16"/>
  <c r="E4712" i="16"/>
  <c r="E4711" i="16"/>
  <c r="E4710" i="16"/>
  <c r="E4709" i="16"/>
  <c r="E4708" i="16"/>
  <c r="E4707" i="16"/>
  <c r="E4706" i="16"/>
  <c r="E4705" i="16"/>
  <c r="E4704" i="16"/>
  <c r="E4703" i="16"/>
  <c r="E4702" i="16"/>
  <c r="E4701" i="16"/>
  <c r="E4700" i="16"/>
  <c r="E4699" i="16"/>
  <c r="E4698" i="16"/>
  <c r="E4697" i="16"/>
  <c r="E4696" i="16"/>
  <c r="E4695" i="16"/>
  <c r="E4694" i="16"/>
  <c r="E4693" i="16"/>
  <c r="E4692" i="16"/>
  <c r="E4691" i="16"/>
  <c r="E4690" i="16"/>
  <c r="E4689" i="16"/>
  <c r="E4688" i="16"/>
  <c r="E4687" i="16"/>
  <c r="E4686" i="16"/>
  <c r="E4685" i="16"/>
  <c r="E4684" i="16"/>
  <c r="E4683" i="16"/>
  <c r="E4682" i="16"/>
  <c r="E4681" i="16"/>
  <c r="E4680" i="16"/>
  <c r="E4679" i="16"/>
  <c r="E4678" i="16"/>
  <c r="E4677" i="16"/>
  <c r="E4676" i="16"/>
  <c r="E4675" i="16"/>
  <c r="E4674" i="16"/>
  <c r="E4673" i="16"/>
  <c r="E4672" i="16"/>
  <c r="E4671" i="16"/>
  <c r="E4670" i="16"/>
  <c r="E4669" i="16"/>
  <c r="E4668" i="16"/>
  <c r="E4667" i="16"/>
  <c r="E4666" i="16"/>
  <c r="E4665" i="16"/>
  <c r="E4664" i="16"/>
  <c r="E4663" i="16"/>
  <c r="E4662" i="16"/>
  <c r="E4661" i="16"/>
  <c r="E4660" i="16"/>
  <c r="E4659" i="16"/>
  <c r="E4658" i="16"/>
  <c r="E4657" i="16"/>
  <c r="E4656" i="16"/>
  <c r="E4655" i="16"/>
  <c r="E4654" i="16"/>
  <c r="E4653" i="16"/>
  <c r="E4652" i="16"/>
  <c r="E4651" i="16"/>
  <c r="E4650" i="16"/>
  <c r="E4649" i="16"/>
  <c r="E4648" i="16"/>
  <c r="E4647" i="16"/>
  <c r="E4646" i="16"/>
  <c r="E4645" i="16"/>
  <c r="E4644" i="16"/>
  <c r="E4643" i="16"/>
  <c r="E4642" i="16"/>
  <c r="E4641" i="16"/>
  <c r="E4640" i="16"/>
  <c r="E4639" i="16"/>
  <c r="E4638" i="16"/>
  <c r="E4637" i="16"/>
  <c r="E4636" i="16"/>
  <c r="E4635" i="16"/>
  <c r="E4634" i="16"/>
  <c r="E4633" i="16"/>
  <c r="E4632" i="16"/>
  <c r="E4631" i="16"/>
  <c r="E4630" i="16"/>
  <c r="E4629" i="16"/>
  <c r="E4628" i="16"/>
  <c r="E4627" i="16"/>
  <c r="E4626" i="16"/>
  <c r="E4625" i="16"/>
  <c r="E4624" i="16"/>
  <c r="E4623" i="16"/>
  <c r="E4622" i="16"/>
  <c r="E4621" i="16"/>
  <c r="E4620" i="16"/>
  <c r="E4619" i="16"/>
  <c r="E4618" i="16"/>
  <c r="E4617" i="16"/>
  <c r="E4616" i="16"/>
  <c r="E4615" i="16"/>
  <c r="E4614" i="16"/>
  <c r="E4613" i="16"/>
  <c r="E4612" i="16"/>
  <c r="E4611" i="16"/>
  <c r="E4610" i="16"/>
  <c r="E4609" i="16"/>
  <c r="E4608" i="16"/>
  <c r="E4607" i="16"/>
  <c r="E4606" i="16"/>
  <c r="E4605" i="16"/>
  <c r="E4604" i="16"/>
  <c r="E4603" i="16"/>
  <c r="E4602" i="16"/>
  <c r="E4601" i="16"/>
  <c r="E4600" i="16"/>
  <c r="E4599" i="16"/>
  <c r="E4598" i="16"/>
  <c r="E4597" i="16"/>
  <c r="E4596" i="16"/>
  <c r="E4595" i="16"/>
  <c r="E4594" i="16"/>
  <c r="E4593" i="16"/>
  <c r="E4592" i="16"/>
  <c r="E4591" i="16"/>
  <c r="E4590" i="16"/>
  <c r="E4589" i="16"/>
  <c r="E4588" i="16"/>
  <c r="E4587" i="16"/>
  <c r="E4586" i="16"/>
  <c r="E4585" i="16"/>
  <c r="E4584" i="16"/>
  <c r="E4583" i="16"/>
  <c r="E4582" i="16"/>
  <c r="E4581" i="16"/>
  <c r="E4580" i="16"/>
  <c r="E4579" i="16"/>
  <c r="E4578" i="16"/>
  <c r="E4577" i="16"/>
  <c r="E4576" i="16"/>
  <c r="E4575" i="16"/>
  <c r="E4574" i="16"/>
  <c r="E4573" i="16"/>
  <c r="E4572" i="16"/>
  <c r="E4571" i="16"/>
  <c r="E4570" i="16"/>
  <c r="E4569" i="16"/>
  <c r="E4568" i="16"/>
  <c r="E4567" i="16"/>
  <c r="E4566" i="16"/>
  <c r="E4565" i="16"/>
  <c r="E4564" i="16"/>
  <c r="E4563" i="16"/>
  <c r="E4562" i="16"/>
  <c r="E4561" i="16"/>
  <c r="E4560" i="16"/>
  <c r="E4559" i="16"/>
  <c r="E4558" i="16"/>
  <c r="E4557" i="16"/>
  <c r="E4556" i="16"/>
  <c r="E4555" i="16"/>
  <c r="E4554" i="16"/>
  <c r="E4553" i="16"/>
  <c r="E4552" i="16"/>
  <c r="E4551" i="16"/>
  <c r="E4550" i="16"/>
  <c r="E4549" i="16"/>
  <c r="E4548" i="16"/>
  <c r="E4547" i="16"/>
  <c r="E4546" i="16"/>
  <c r="E4545" i="16"/>
  <c r="E4544" i="16"/>
  <c r="E4543" i="16"/>
  <c r="E4542" i="16"/>
  <c r="E4541" i="16"/>
  <c r="E4540" i="16"/>
  <c r="E4539" i="16"/>
  <c r="E4538" i="16"/>
  <c r="E4537" i="16"/>
  <c r="E4536" i="16"/>
  <c r="E4535" i="16"/>
  <c r="E4534" i="16"/>
  <c r="E4533" i="16"/>
  <c r="E4532" i="16"/>
  <c r="E4531" i="16"/>
  <c r="E4530" i="16"/>
  <c r="E4529" i="16"/>
  <c r="E4528" i="16"/>
  <c r="E4527" i="16"/>
  <c r="E4526" i="16"/>
  <c r="E4525" i="16"/>
  <c r="E4524" i="16"/>
  <c r="E4523" i="16"/>
  <c r="E4522" i="16"/>
  <c r="E4521" i="16"/>
  <c r="E4520" i="16"/>
  <c r="E4519" i="16"/>
  <c r="E4518" i="16"/>
  <c r="E4517" i="16"/>
  <c r="E4516" i="16"/>
  <c r="E4515" i="16"/>
  <c r="E4514" i="16"/>
  <c r="E4513" i="16"/>
  <c r="E4512" i="16"/>
  <c r="E4511" i="16"/>
  <c r="E4510" i="16"/>
  <c r="E4509" i="16"/>
  <c r="E4508" i="16"/>
  <c r="E4507" i="16"/>
  <c r="E4506" i="16"/>
  <c r="E4505" i="16"/>
  <c r="E4504" i="16"/>
  <c r="E4503" i="16"/>
  <c r="E4502" i="16"/>
  <c r="E4501" i="16"/>
  <c r="E4500" i="16"/>
  <c r="E4499" i="16"/>
  <c r="E4498" i="16"/>
  <c r="E4497" i="16"/>
  <c r="E4496" i="16"/>
  <c r="E4495" i="16"/>
  <c r="E4494" i="16"/>
  <c r="E4493" i="16"/>
  <c r="E4492" i="16"/>
  <c r="E4491" i="16"/>
  <c r="E4490" i="16"/>
  <c r="E4489" i="16"/>
  <c r="E4488" i="16"/>
  <c r="E4487" i="16"/>
  <c r="E4486" i="16"/>
  <c r="E4485" i="16"/>
  <c r="E4484" i="16"/>
  <c r="E4483" i="16"/>
  <c r="E4482" i="16"/>
  <c r="E4481" i="16"/>
  <c r="E4480" i="16"/>
  <c r="E4479" i="16"/>
  <c r="E4478" i="16"/>
  <c r="E4477" i="16"/>
  <c r="E4476" i="16"/>
  <c r="E4475" i="16"/>
  <c r="E4474" i="16"/>
  <c r="E4473" i="16"/>
  <c r="E4472" i="16"/>
  <c r="E4471" i="16"/>
  <c r="E4470" i="16"/>
  <c r="E4469" i="16"/>
  <c r="E4468" i="16"/>
  <c r="E4467" i="16"/>
  <c r="E4466" i="16"/>
  <c r="E4465" i="16"/>
  <c r="E4464" i="16"/>
  <c r="E4463" i="16"/>
  <c r="E4462" i="16"/>
  <c r="E4461" i="16"/>
  <c r="E4460" i="16"/>
  <c r="E4459" i="16"/>
  <c r="E4458" i="16"/>
  <c r="E4457" i="16"/>
  <c r="E4456" i="16"/>
  <c r="E4455" i="16"/>
  <c r="E4454" i="16"/>
  <c r="E4453" i="16"/>
  <c r="E4452" i="16"/>
  <c r="E4451" i="16"/>
  <c r="E4450" i="16"/>
  <c r="E4449" i="16"/>
  <c r="E4448" i="16"/>
  <c r="E4447" i="16"/>
  <c r="E4446" i="16"/>
  <c r="E4445" i="16"/>
  <c r="E4444" i="16"/>
  <c r="E4443" i="16"/>
  <c r="E4442" i="16"/>
  <c r="E4441" i="16"/>
  <c r="E4440" i="16"/>
  <c r="E4439" i="16"/>
  <c r="E4438" i="16"/>
  <c r="E4437" i="16"/>
  <c r="E4436" i="16"/>
  <c r="E4435" i="16"/>
  <c r="E4434" i="16"/>
  <c r="E4433" i="16"/>
  <c r="E4432" i="16"/>
  <c r="E4431" i="16"/>
  <c r="E4430" i="16"/>
  <c r="E4429" i="16"/>
  <c r="E4428" i="16"/>
  <c r="E4427" i="16"/>
  <c r="E4426" i="16"/>
  <c r="E4425" i="16"/>
  <c r="E4424" i="16"/>
  <c r="E4423" i="16"/>
  <c r="E4422" i="16"/>
  <c r="E4421" i="16"/>
  <c r="E4420" i="16"/>
  <c r="E4419" i="16"/>
  <c r="E4418" i="16"/>
  <c r="E4417" i="16"/>
  <c r="E4416" i="16"/>
  <c r="E4415" i="16"/>
  <c r="E4414" i="16"/>
  <c r="E4413" i="16"/>
  <c r="E4412" i="16"/>
  <c r="E4411" i="16"/>
  <c r="E4410" i="16"/>
  <c r="E4409" i="16"/>
  <c r="E4408" i="16"/>
  <c r="E4407" i="16"/>
  <c r="E4406" i="16"/>
  <c r="E4405" i="16"/>
  <c r="E4404" i="16"/>
  <c r="E4403" i="16"/>
  <c r="E4402" i="16"/>
  <c r="E4401" i="16"/>
  <c r="E4400" i="16"/>
  <c r="E4399" i="16"/>
  <c r="E4398" i="16"/>
  <c r="E4397" i="16"/>
  <c r="E4396" i="16"/>
  <c r="E4395" i="16"/>
  <c r="E4394" i="16"/>
  <c r="E4393" i="16"/>
  <c r="E4392" i="16"/>
  <c r="E4391" i="16"/>
  <c r="E4390" i="16"/>
  <c r="E4389" i="16"/>
  <c r="E4388" i="16"/>
  <c r="E4387" i="16"/>
  <c r="E4386" i="16"/>
  <c r="E4385" i="16"/>
  <c r="E4384" i="16"/>
  <c r="E4383" i="16"/>
  <c r="E4382" i="16"/>
  <c r="E4381" i="16"/>
  <c r="E4380" i="16"/>
  <c r="E4379" i="16"/>
  <c r="E4378" i="16"/>
  <c r="E4377" i="16"/>
  <c r="E4376" i="16"/>
  <c r="E4375" i="16"/>
  <c r="E4374" i="16"/>
  <c r="E4373" i="16"/>
  <c r="E4372" i="16"/>
  <c r="E4371" i="16"/>
  <c r="E4370" i="16"/>
  <c r="E4369" i="16"/>
  <c r="E4368" i="16"/>
  <c r="E4367" i="16"/>
  <c r="E4366" i="16"/>
  <c r="E4365" i="16"/>
  <c r="E4364" i="16"/>
  <c r="E4363" i="16"/>
  <c r="E4362" i="16"/>
  <c r="E4361" i="16"/>
  <c r="E4360" i="16"/>
  <c r="E4359" i="16"/>
  <c r="E4358" i="16"/>
  <c r="E4357" i="16"/>
  <c r="E4356" i="16"/>
  <c r="E4355" i="16"/>
  <c r="E4354" i="16"/>
  <c r="E4353" i="16"/>
  <c r="E4352" i="16"/>
  <c r="E4351" i="16"/>
  <c r="E4350" i="16"/>
  <c r="E4349" i="16"/>
  <c r="E4348" i="16"/>
  <c r="E4347" i="16"/>
  <c r="E4346" i="16"/>
  <c r="E4345" i="16"/>
  <c r="E4344" i="16"/>
  <c r="E4343" i="16"/>
  <c r="E4342" i="16"/>
  <c r="E4341" i="16"/>
  <c r="E4340" i="16"/>
  <c r="E4339" i="16"/>
  <c r="E4338" i="16"/>
  <c r="E4337" i="16"/>
  <c r="E4336" i="16"/>
  <c r="E4335" i="16"/>
  <c r="E4334" i="16"/>
  <c r="E4333" i="16"/>
  <c r="E4332" i="16"/>
  <c r="E4331" i="16"/>
  <c r="E4330" i="16"/>
  <c r="E4329" i="16"/>
  <c r="E4328" i="16"/>
  <c r="E4327" i="16"/>
  <c r="E4326" i="16"/>
  <c r="E4325" i="16"/>
  <c r="E4324" i="16"/>
  <c r="E4323" i="16"/>
  <c r="E4322" i="16"/>
  <c r="E4321" i="16"/>
  <c r="E4320" i="16"/>
  <c r="E4319" i="16"/>
  <c r="E4318" i="16"/>
  <c r="E4317" i="16"/>
  <c r="E4316" i="16"/>
  <c r="E4315" i="16"/>
  <c r="E4314" i="16"/>
  <c r="E4313" i="16"/>
  <c r="E4312" i="16"/>
  <c r="E4311" i="16"/>
  <c r="E4310" i="16"/>
  <c r="E4309" i="16"/>
  <c r="E4308" i="16"/>
  <c r="E4307" i="16"/>
  <c r="E4306" i="16"/>
  <c r="E4305" i="16"/>
  <c r="E4304" i="16"/>
  <c r="E4303" i="16"/>
  <c r="E4302" i="16"/>
  <c r="E4301" i="16"/>
  <c r="E4300" i="16"/>
  <c r="E4299" i="16"/>
  <c r="E4298" i="16"/>
  <c r="E4297" i="16"/>
  <c r="E4296" i="16"/>
  <c r="E4295" i="16"/>
  <c r="E4294" i="16"/>
  <c r="E4293" i="16"/>
  <c r="E4292" i="16"/>
  <c r="E4291" i="16"/>
  <c r="E4290" i="16"/>
  <c r="E4289" i="16"/>
  <c r="E4288" i="16"/>
  <c r="E4287" i="16"/>
  <c r="E4286" i="16"/>
  <c r="E4285" i="16"/>
  <c r="E4284" i="16"/>
  <c r="E4283" i="16"/>
  <c r="E4282" i="16"/>
  <c r="E4281" i="16"/>
  <c r="E4280" i="16"/>
  <c r="E4279" i="16"/>
  <c r="E4278" i="16"/>
  <c r="E4277" i="16"/>
  <c r="E4276" i="16"/>
  <c r="E4275" i="16"/>
  <c r="E4274" i="16"/>
  <c r="E4273" i="16"/>
  <c r="E4272" i="16"/>
  <c r="E4271" i="16"/>
  <c r="E4270" i="16"/>
  <c r="E4269" i="16"/>
  <c r="E4268" i="16"/>
  <c r="E4267" i="16"/>
  <c r="E4266" i="16"/>
  <c r="E4265" i="16"/>
  <c r="E4264" i="16"/>
  <c r="E4263" i="16"/>
  <c r="E4262" i="16"/>
  <c r="E4261" i="16"/>
  <c r="E4260" i="16"/>
  <c r="E4259" i="16"/>
  <c r="E4258" i="16"/>
  <c r="E4257" i="16"/>
  <c r="E4256" i="16"/>
  <c r="E4255" i="16"/>
  <c r="E4254" i="16"/>
  <c r="E4253" i="16"/>
  <c r="E4252" i="16"/>
  <c r="E4251" i="16"/>
  <c r="E4250" i="16"/>
  <c r="E4249" i="16"/>
  <c r="E4248" i="16"/>
  <c r="E4247" i="16"/>
  <c r="E4246" i="16"/>
  <c r="E4245" i="16"/>
  <c r="E4244" i="16"/>
  <c r="E4243" i="16"/>
  <c r="E4242" i="16"/>
  <c r="E4241" i="16"/>
  <c r="E4240" i="16"/>
  <c r="E4239" i="16"/>
  <c r="E4238" i="16"/>
  <c r="E4237" i="16"/>
  <c r="E4236" i="16"/>
  <c r="E4235" i="16"/>
  <c r="E4234" i="16"/>
  <c r="E4233" i="16"/>
  <c r="E4232" i="16"/>
  <c r="E4231" i="16"/>
  <c r="E4230" i="16"/>
  <c r="E4229" i="16"/>
  <c r="E4228" i="16"/>
  <c r="E4227" i="16"/>
  <c r="E4226" i="16"/>
  <c r="E4225" i="16"/>
  <c r="E4224" i="16"/>
  <c r="E4223" i="16"/>
  <c r="E4222" i="16"/>
  <c r="E4221" i="16"/>
  <c r="E4220" i="16"/>
  <c r="E4219" i="16"/>
  <c r="E4218" i="16"/>
  <c r="E4217" i="16"/>
  <c r="E4216" i="16"/>
  <c r="E4215" i="16"/>
  <c r="E4214" i="16"/>
  <c r="E4213" i="16"/>
  <c r="E4212" i="16"/>
  <c r="E4211" i="16"/>
  <c r="E4210" i="16"/>
  <c r="E4209" i="16"/>
  <c r="E4208" i="16"/>
  <c r="E4207" i="16"/>
  <c r="E4206" i="16"/>
  <c r="E4205" i="16"/>
  <c r="E4204" i="16"/>
  <c r="E4203" i="16"/>
  <c r="E4202" i="16"/>
  <c r="E4201" i="16"/>
  <c r="E4200" i="16"/>
  <c r="E4199" i="16"/>
  <c r="E4198" i="16"/>
  <c r="E4197" i="16"/>
  <c r="E4196" i="16"/>
  <c r="E4195" i="16"/>
  <c r="E4194" i="16"/>
  <c r="E4193" i="16"/>
  <c r="E4192" i="16"/>
  <c r="E4191" i="16"/>
  <c r="E4190" i="16"/>
  <c r="E4189" i="16"/>
  <c r="E4188" i="16"/>
  <c r="E4187" i="16"/>
  <c r="E4186" i="16"/>
  <c r="E4185" i="16"/>
  <c r="E4184" i="16"/>
  <c r="E4183" i="16"/>
  <c r="E4182" i="16"/>
  <c r="E4181" i="16"/>
  <c r="E4180" i="16"/>
  <c r="E4179" i="16"/>
  <c r="E4178" i="16"/>
  <c r="E4177" i="16"/>
  <c r="E4176" i="16"/>
  <c r="E4175" i="16"/>
  <c r="E4174" i="16"/>
  <c r="E4173" i="16"/>
  <c r="E4172" i="16"/>
  <c r="E4171" i="16"/>
  <c r="E4170" i="16"/>
  <c r="E4169" i="16"/>
  <c r="E4168" i="16"/>
  <c r="E4167" i="16"/>
  <c r="E4166" i="16"/>
  <c r="E4165" i="16"/>
  <c r="E4164" i="16"/>
  <c r="E4163" i="16"/>
  <c r="E4162" i="16"/>
  <c r="E4161" i="16"/>
  <c r="E4160" i="16"/>
  <c r="E4159" i="16"/>
  <c r="E4158" i="16"/>
  <c r="E4157" i="16"/>
  <c r="E4156" i="16"/>
  <c r="E4155" i="16"/>
  <c r="E4154" i="16"/>
  <c r="E4153" i="16"/>
  <c r="E4152" i="16"/>
  <c r="E4151" i="16"/>
  <c r="E4150" i="16"/>
  <c r="E4149" i="16"/>
  <c r="E4148" i="16"/>
  <c r="E4147" i="16"/>
  <c r="E4146" i="16"/>
  <c r="E4145" i="16"/>
  <c r="E4144" i="16"/>
  <c r="E4143" i="16"/>
  <c r="E4142" i="16"/>
  <c r="E4141" i="16"/>
  <c r="E4140" i="16"/>
  <c r="E4139" i="16"/>
  <c r="E4138" i="16"/>
  <c r="E4137" i="16"/>
  <c r="E4136" i="16"/>
  <c r="E4135" i="16"/>
  <c r="E4134" i="16"/>
  <c r="E4133" i="16"/>
  <c r="E4132" i="16"/>
  <c r="E4131" i="16"/>
  <c r="E4130" i="16"/>
  <c r="E4129" i="16"/>
  <c r="E4128" i="16"/>
  <c r="E4127" i="16"/>
  <c r="E4126" i="16"/>
  <c r="E4125" i="16"/>
  <c r="E4124" i="16"/>
  <c r="E4123" i="16"/>
  <c r="E4122" i="16"/>
  <c r="E4121" i="16"/>
  <c r="E4120" i="16"/>
  <c r="E4119" i="16"/>
  <c r="E4118" i="16"/>
  <c r="E4117" i="16"/>
  <c r="E4116" i="16"/>
  <c r="E4115" i="16"/>
  <c r="E4114" i="16"/>
  <c r="E4113" i="16"/>
  <c r="E4112" i="16"/>
  <c r="E4111" i="16"/>
  <c r="E4110" i="16"/>
  <c r="E4109" i="16"/>
  <c r="E4108" i="16"/>
  <c r="E4107" i="16"/>
  <c r="E4106" i="16"/>
  <c r="E4105" i="16"/>
  <c r="E4104" i="16"/>
  <c r="E4103" i="16"/>
  <c r="E4102" i="16"/>
  <c r="E4101" i="16"/>
  <c r="E4100" i="16"/>
  <c r="E4099" i="16"/>
  <c r="E4098" i="16"/>
  <c r="E4097" i="16"/>
  <c r="E4096" i="16"/>
  <c r="E4095" i="16"/>
  <c r="E4094" i="16"/>
  <c r="E4093" i="16"/>
  <c r="E4092" i="16"/>
  <c r="E4091" i="16"/>
  <c r="E4090" i="16"/>
  <c r="E4089" i="16"/>
  <c r="E4088" i="16"/>
  <c r="E4087" i="16"/>
  <c r="E4086" i="16"/>
  <c r="E4085" i="16"/>
  <c r="E4084" i="16"/>
  <c r="E4083" i="16"/>
  <c r="E4082" i="16"/>
  <c r="E4081" i="16"/>
  <c r="E4080" i="16"/>
  <c r="E4079" i="16"/>
  <c r="E4078" i="16"/>
  <c r="E4077" i="16"/>
  <c r="E4076" i="16"/>
  <c r="E4075" i="16"/>
  <c r="E4074" i="16"/>
  <c r="E4073" i="16"/>
  <c r="E4072" i="16"/>
  <c r="E4071" i="16"/>
  <c r="E4070" i="16"/>
  <c r="E4069" i="16"/>
  <c r="E4068" i="16"/>
  <c r="E4067" i="16"/>
  <c r="E4066" i="16"/>
  <c r="E4065" i="16"/>
  <c r="E4064" i="16"/>
  <c r="E4063" i="16"/>
  <c r="E4062" i="16"/>
  <c r="E4061" i="16"/>
  <c r="E4060" i="16"/>
  <c r="E4059" i="16"/>
  <c r="E4058" i="16"/>
  <c r="E4057" i="16"/>
  <c r="E4056" i="16"/>
  <c r="E4055" i="16"/>
  <c r="E4054" i="16"/>
  <c r="E4053" i="16"/>
  <c r="E4052" i="16"/>
  <c r="E4051" i="16"/>
  <c r="E4050" i="16"/>
  <c r="E4049" i="16"/>
  <c r="E4048" i="16"/>
  <c r="E4047" i="16"/>
  <c r="E4046" i="16"/>
  <c r="E4045" i="16"/>
  <c r="E4044" i="16"/>
  <c r="E4043" i="16"/>
  <c r="E4042" i="16"/>
  <c r="E4041" i="16"/>
  <c r="E4040" i="16"/>
  <c r="E4039" i="16"/>
  <c r="E4038" i="16"/>
  <c r="E4037" i="16"/>
  <c r="E4036" i="16"/>
  <c r="E4035" i="16"/>
  <c r="E4034" i="16"/>
  <c r="E4033" i="16"/>
  <c r="E4032" i="16"/>
  <c r="E4031" i="16"/>
  <c r="E4030" i="16"/>
  <c r="E4029" i="16"/>
  <c r="E4028" i="16"/>
  <c r="E4027" i="16"/>
  <c r="E4026" i="16"/>
  <c r="E4025" i="16"/>
  <c r="E4024" i="16"/>
  <c r="E4023" i="16"/>
  <c r="E4022" i="16"/>
  <c r="E4021" i="16"/>
  <c r="E4020" i="16"/>
  <c r="E4019" i="16"/>
  <c r="E4018" i="16"/>
  <c r="E4017" i="16"/>
  <c r="E4016" i="16"/>
  <c r="E4015" i="16"/>
  <c r="E4014" i="16"/>
  <c r="E4013" i="16"/>
  <c r="E4012" i="16"/>
  <c r="E4011" i="16"/>
  <c r="E4010" i="16"/>
  <c r="E4009" i="16"/>
  <c r="E4008" i="16"/>
  <c r="E4007" i="16"/>
  <c r="E4006" i="16"/>
  <c r="E4005" i="16"/>
  <c r="E4004" i="16"/>
  <c r="E4003" i="16"/>
  <c r="E4002" i="16"/>
  <c r="E4001" i="16"/>
  <c r="E4000" i="16"/>
  <c r="E3999" i="16"/>
  <c r="E3998" i="16"/>
  <c r="E3997" i="16"/>
  <c r="E3996" i="16"/>
  <c r="E3995" i="16"/>
  <c r="E3994" i="16"/>
  <c r="E3993" i="16"/>
  <c r="E3992" i="16"/>
  <c r="E3991" i="16"/>
  <c r="E3990" i="16"/>
  <c r="E3989" i="16"/>
  <c r="E3988" i="16"/>
  <c r="E3987" i="16"/>
  <c r="E3986" i="16"/>
  <c r="E3985" i="16"/>
  <c r="E3984" i="16"/>
  <c r="E3983" i="16"/>
  <c r="E3982" i="16"/>
  <c r="E3981" i="16"/>
  <c r="E3980" i="16"/>
  <c r="E3979" i="16"/>
  <c r="E3978" i="16"/>
  <c r="E3977" i="16"/>
  <c r="E3976" i="16"/>
  <c r="E3975" i="16"/>
  <c r="E3974" i="16"/>
  <c r="E3973" i="16"/>
  <c r="E3972" i="16"/>
  <c r="E3971" i="16"/>
  <c r="E3970" i="16"/>
  <c r="E3969" i="16"/>
  <c r="E3968" i="16"/>
  <c r="E3967" i="16"/>
  <c r="E3966" i="16"/>
  <c r="E3965" i="16"/>
  <c r="E3964" i="16"/>
  <c r="E3963" i="16"/>
  <c r="E3962" i="16"/>
  <c r="E3961" i="16"/>
  <c r="E3960" i="16"/>
  <c r="E3959" i="16"/>
  <c r="E3958" i="16"/>
  <c r="E3957" i="16"/>
  <c r="E3956" i="16"/>
  <c r="E3955" i="16"/>
  <c r="E3954" i="16"/>
  <c r="E3953" i="16"/>
  <c r="E3952" i="16"/>
  <c r="E3951" i="16"/>
  <c r="E3950" i="16"/>
  <c r="E3949" i="16"/>
  <c r="E3948" i="16"/>
  <c r="E3947" i="16"/>
  <c r="E3946" i="16"/>
  <c r="E3945" i="16"/>
  <c r="E3944" i="16"/>
  <c r="E3943" i="16"/>
  <c r="E3942" i="16"/>
  <c r="E3941" i="16"/>
  <c r="E3940" i="16"/>
  <c r="E3939" i="16"/>
  <c r="E3938" i="16"/>
  <c r="E3937" i="16"/>
  <c r="E3936" i="16"/>
  <c r="E3935" i="16"/>
  <c r="E3934" i="16"/>
  <c r="E3933" i="16"/>
  <c r="E3932" i="16"/>
  <c r="E3931" i="16"/>
  <c r="E3930" i="16"/>
  <c r="E3929" i="16"/>
  <c r="E3928" i="16"/>
  <c r="E3927" i="16"/>
  <c r="E3926" i="16"/>
  <c r="E3925" i="16"/>
  <c r="E3924" i="16"/>
  <c r="E3923" i="16"/>
  <c r="E3922" i="16"/>
  <c r="E3921" i="16"/>
  <c r="E3920" i="16"/>
  <c r="E3919" i="16"/>
  <c r="E3918" i="16"/>
  <c r="E3917" i="16"/>
  <c r="E3916" i="16"/>
  <c r="E3915" i="16"/>
  <c r="E3914" i="16"/>
  <c r="E3913" i="16"/>
  <c r="E3912" i="16"/>
  <c r="E3911" i="16"/>
  <c r="E3910" i="16"/>
  <c r="E3909" i="16"/>
  <c r="E3908" i="16"/>
  <c r="E3907" i="16"/>
  <c r="E3906" i="16"/>
  <c r="E3905" i="16"/>
  <c r="E3904" i="16"/>
  <c r="E3903" i="16"/>
  <c r="E3902" i="16"/>
  <c r="E3901" i="16"/>
  <c r="E3900" i="16"/>
  <c r="E3899" i="16"/>
  <c r="E3898" i="16"/>
  <c r="E3897" i="16"/>
  <c r="E3896" i="16"/>
  <c r="E3895" i="16"/>
  <c r="E3894" i="16"/>
  <c r="E3893" i="16"/>
  <c r="E3892" i="16"/>
  <c r="E3891" i="16"/>
  <c r="E3890" i="16"/>
  <c r="E3889" i="16"/>
  <c r="E3888" i="16"/>
  <c r="E3887" i="16"/>
  <c r="E3886" i="16"/>
  <c r="E3885" i="16"/>
  <c r="E3884" i="16"/>
  <c r="E3883" i="16"/>
  <c r="E3882" i="16"/>
  <c r="E3881" i="16"/>
  <c r="E3880" i="16"/>
  <c r="E3879" i="16"/>
  <c r="E3878" i="16"/>
  <c r="E3877" i="16"/>
  <c r="E3876" i="16"/>
  <c r="E3875" i="16"/>
  <c r="E3874" i="16"/>
  <c r="E3873" i="16"/>
  <c r="E3872" i="16"/>
  <c r="E3871" i="16"/>
  <c r="E3870" i="16"/>
  <c r="E3869" i="16"/>
  <c r="E3868" i="16"/>
  <c r="E3867" i="16"/>
  <c r="E3866" i="16"/>
  <c r="E3865" i="16"/>
  <c r="E3864" i="16"/>
  <c r="E3863" i="16"/>
  <c r="E3862" i="16"/>
  <c r="E3861" i="16"/>
  <c r="E3860" i="16"/>
  <c r="E3859" i="16"/>
  <c r="E3858" i="16"/>
  <c r="E3857" i="16"/>
  <c r="E3856" i="16"/>
  <c r="E3855" i="16"/>
  <c r="E3854" i="16"/>
  <c r="E3853" i="16"/>
  <c r="E3852" i="16"/>
  <c r="E3851" i="16"/>
  <c r="E3850" i="16"/>
  <c r="E3849" i="16"/>
  <c r="E3848" i="16"/>
  <c r="E3847" i="16"/>
  <c r="E3846" i="16"/>
  <c r="E3845" i="16"/>
  <c r="E3844" i="16"/>
  <c r="E3843" i="16"/>
  <c r="E3842" i="16"/>
  <c r="E3841" i="16"/>
  <c r="E3840" i="16"/>
  <c r="E3839" i="16"/>
  <c r="E3838" i="16"/>
  <c r="E3837" i="16"/>
  <c r="E3836" i="16"/>
  <c r="E3835" i="16"/>
  <c r="E3834" i="16"/>
  <c r="E3833" i="16"/>
  <c r="E3832" i="16"/>
  <c r="E3831" i="16"/>
  <c r="E3830" i="16"/>
  <c r="E3829" i="16"/>
  <c r="E3828" i="16"/>
  <c r="E3827" i="16"/>
  <c r="E3826" i="16"/>
  <c r="E3825" i="16"/>
  <c r="E3824" i="16"/>
  <c r="E3823" i="16"/>
  <c r="E3822" i="16"/>
  <c r="E3821" i="16"/>
  <c r="E3820" i="16"/>
  <c r="E3819" i="16"/>
  <c r="E3818" i="16"/>
  <c r="E3817" i="16"/>
  <c r="E3816" i="16"/>
  <c r="E3815" i="16"/>
  <c r="E3814" i="16"/>
  <c r="E3813" i="16"/>
  <c r="E3812" i="16"/>
  <c r="E3811" i="16"/>
  <c r="E3810" i="16"/>
  <c r="E3809" i="16"/>
  <c r="E3808" i="16"/>
  <c r="E3807" i="16"/>
  <c r="E3806" i="16"/>
  <c r="E3805" i="16"/>
  <c r="E3804" i="16"/>
  <c r="E3803" i="16"/>
  <c r="E3802" i="16"/>
  <c r="E3801" i="16"/>
  <c r="E3800" i="16"/>
  <c r="E3799" i="16"/>
  <c r="E3798" i="16"/>
  <c r="E3797" i="16"/>
  <c r="E3796" i="16"/>
  <c r="E3795" i="16"/>
  <c r="E3794" i="16"/>
  <c r="E3793" i="16"/>
  <c r="E3792" i="16"/>
  <c r="E3791" i="16"/>
  <c r="E3790" i="16"/>
  <c r="E3789" i="16"/>
  <c r="E3788" i="16"/>
  <c r="E3787" i="16"/>
  <c r="E3786" i="16"/>
  <c r="E3785" i="16"/>
  <c r="E3784" i="16"/>
  <c r="E3783" i="16"/>
  <c r="E3782" i="16"/>
  <c r="E3781" i="16"/>
  <c r="E3780" i="16"/>
  <c r="E3779" i="16"/>
  <c r="E3778" i="16"/>
  <c r="E3777" i="16"/>
  <c r="E3776" i="16"/>
  <c r="E3775" i="16"/>
  <c r="E3774" i="16"/>
  <c r="E3773" i="16"/>
  <c r="E3772" i="16"/>
  <c r="E3771" i="16"/>
  <c r="E3770" i="16"/>
  <c r="E3769" i="16"/>
  <c r="E3768" i="16"/>
  <c r="E3767" i="16"/>
  <c r="E3766" i="16"/>
  <c r="E3765" i="16"/>
  <c r="E3764" i="16"/>
  <c r="E3763" i="16"/>
  <c r="E3762" i="16"/>
  <c r="E3761" i="16"/>
  <c r="E3760" i="16"/>
  <c r="E3759" i="16"/>
  <c r="E3758" i="16"/>
  <c r="E3757" i="16"/>
  <c r="E3756" i="16"/>
  <c r="E3755" i="16"/>
  <c r="E3754" i="16"/>
  <c r="E3753" i="16"/>
  <c r="E3752" i="16"/>
  <c r="E3751" i="16"/>
  <c r="E3750" i="16"/>
  <c r="E3749" i="16"/>
  <c r="E3748" i="16"/>
  <c r="E3747" i="16"/>
  <c r="E3746" i="16"/>
  <c r="E3745" i="16"/>
  <c r="E3744" i="16"/>
  <c r="E3743" i="16"/>
  <c r="E3742" i="16"/>
  <c r="E3741" i="16"/>
  <c r="E3740" i="16"/>
  <c r="E3739" i="16"/>
  <c r="E3738" i="16"/>
  <c r="E3737" i="16"/>
  <c r="E3736" i="16"/>
  <c r="E3735" i="16"/>
  <c r="E3734" i="16"/>
  <c r="E3733" i="16"/>
  <c r="E3732" i="16"/>
  <c r="E3731" i="16"/>
  <c r="E3730" i="16"/>
  <c r="E3729" i="16"/>
  <c r="E3728" i="16"/>
  <c r="E3727" i="16"/>
  <c r="E3726" i="16"/>
  <c r="E3725" i="16"/>
  <c r="E3724" i="16"/>
  <c r="E3723" i="16"/>
  <c r="E3722" i="16"/>
  <c r="E3721" i="16"/>
  <c r="E3720" i="16"/>
  <c r="E3719" i="16"/>
  <c r="E3718" i="16"/>
  <c r="E3717" i="16"/>
  <c r="E3716" i="16"/>
  <c r="E3715" i="16"/>
  <c r="E3714" i="16"/>
  <c r="E3713" i="16"/>
  <c r="E3712" i="16"/>
  <c r="E3711" i="16"/>
  <c r="E3710" i="16"/>
  <c r="E3709" i="16"/>
  <c r="E3708" i="16"/>
  <c r="E3707" i="16"/>
  <c r="E3706" i="16"/>
  <c r="E3705" i="16"/>
  <c r="E3704" i="16"/>
  <c r="E3703" i="16"/>
  <c r="E3702" i="16"/>
  <c r="E3701" i="16"/>
  <c r="E3700" i="16"/>
  <c r="E3699" i="16"/>
  <c r="E3698" i="16"/>
  <c r="E3697" i="16"/>
  <c r="E3696" i="16"/>
  <c r="E3695" i="16"/>
  <c r="E3694" i="16"/>
  <c r="E3693" i="16"/>
  <c r="E3692" i="16"/>
  <c r="E3691" i="16"/>
  <c r="E3690" i="16"/>
  <c r="E3689" i="16"/>
  <c r="E3688" i="16"/>
  <c r="E3687" i="16"/>
  <c r="E3686" i="16"/>
  <c r="E3685" i="16"/>
  <c r="E3684" i="16"/>
  <c r="E3683" i="16"/>
  <c r="E3682" i="16"/>
  <c r="E3681" i="16"/>
  <c r="E3680" i="16"/>
  <c r="E3679" i="16"/>
  <c r="E3678" i="16"/>
  <c r="E3677" i="16"/>
  <c r="E3676" i="16"/>
  <c r="E3675" i="16"/>
  <c r="E3674" i="16"/>
  <c r="E3673" i="16"/>
  <c r="E3672" i="16"/>
  <c r="E3671" i="16"/>
  <c r="E3670" i="16"/>
  <c r="E3669" i="16"/>
  <c r="E3668" i="16"/>
  <c r="E3667" i="16"/>
  <c r="E3666" i="16"/>
  <c r="E3665" i="16"/>
  <c r="E3664" i="16"/>
  <c r="E3663" i="16"/>
  <c r="E3662" i="16"/>
  <c r="E3661" i="16"/>
  <c r="E3660" i="16"/>
  <c r="E3659" i="16"/>
  <c r="E3658" i="16"/>
  <c r="E3657" i="16"/>
  <c r="E3656" i="16"/>
  <c r="E3655" i="16"/>
  <c r="E3654" i="16"/>
  <c r="E3653" i="16"/>
  <c r="E3652" i="16"/>
  <c r="E3651" i="16"/>
  <c r="E3650" i="16"/>
  <c r="E3649" i="16"/>
  <c r="E3648" i="16"/>
  <c r="E3647" i="16"/>
  <c r="E3646" i="16"/>
  <c r="E3645" i="16"/>
  <c r="E3644" i="16"/>
  <c r="E3643" i="16"/>
  <c r="E3642" i="16"/>
  <c r="E3641" i="16"/>
  <c r="E3640" i="16"/>
  <c r="E3639" i="16"/>
  <c r="E3638" i="16"/>
  <c r="E3637" i="16"/>
  <c r="E3636" i="16"/>
  <c r="E3635" i="16"/>
  <c r="E3634" i="16"/>
  <c r="E3633" i="16"/>
  <c r="E3632" i="16"/>
  <c r="E3631" i="16"/>
  <c r="E3630" i="16"/>
  <c r="E3629" i="16"/>
  <c r="E3628" i="16"/>
  <c r="E3627" i="16"/>
  <c r="E3626" i="16"/>
  <c r="E3625" i="16"/>
  <c r="E3624" i="16"/>
  <c r="E3623" i="16"/>
  <c r="E3622" i="16"/>
  <c r="E3621" i="16"/>
  <c r="E3620" i="16"/>
  <c r="E3619" i="16"/>
  <c r="E3618" i="16"/>
  <c r="E3617" i="16"/>
  <c r="E3616" i="16"/>
  <c r="E3615" i="16"/>
  <c r="E3614" i="16"/>
  <c r="E3613" i="16"/>
  <c r="E3612" i="16"/>
  <c r="E3611" i="16"/>
  <c r="E3610" i="16"/>
  <c r="E3609" i="16"/>
  <c r="E3608" i="16"/>
  <c r="E3607" i="16"/>
  <c r="E3606" i="16"/>
  <c r="E3605" i="16"/>
  <c r="E3604" i="16"/>
  <c r="E3603" i="16"/>
  <c r="E3602" i="16"/>
  <c r="E3601" i="16"/>
  <c r="E3600" i="16"/>
  <c r="E3599" i="16"/>
  <c r="E3598" i="16"/>
  <c r="E3597" i="16"/>
  <c r="E3596" i="16"/>
  <c r="E3595" i="16"/>
  <c r="E3594" i="16"/>
  <c r="E3593" i="16"/>
  <c r="E3592" i="16"/>
  <c r="E3591" i="16"/>
  <c r="E3590" i="16"/>
  <c r="E3589" i="16"/>
  <c r="E3588" i="16"/>
  <c r="E3587" i="16"/>
  <c r="E3586" i="16"/>
  <c r="E3585" i="16"/>
  <c r="E3584" i="16"/>
  <c r="E3583" i="16"/>
  <c r="E3582" i="16"/>
  <c r="E3581" i="16"/>
  <c r="E3580" i="16"/>
  <c r="E3579" i="16"/>
  <c r="E3578" i="16"/>
  <c r="E3577" i="16"/>
  <c r="E3576" i="16"/>
  <c r="E3575" i="16"/>
  <c r="E3574" i="16"/>
  <c r="E3573" i="16"/>
  <c r="E3572" i="16"/>
  <c r="E3571" i="16"/>
  <c r="E3570" i="16"/>
  <c r="E3569" i="16"/>
  <c r="E3568" i="16"/>
  <c r="E3567" i="16"/>
  <c r="E3566" i="16"/>
  <c r="E3565" i="16"/>
  <c r="E3564" i="16"/>
  <c r="E3563" i="16"/>
  <c r="E3562" i="16"/>
  <c r="E3561" i="16"/>
  <c r="E3560" i="16"/>
  <c r="E3559" i="16"/>
  <c r="E3558" i="16"/>
  <c r="E3557" i="16"/>
  <c r="E3556" i="16"/>
  <c r="E3555" i="16"/>
  <c r="E3554" i="16"/>
  <c r="E3553" i="16"/>
  <c r="E3552" i="16"/>
  <c r="E3551" i="16"/>
  <c r="E3550" i="16"/>
  <c r="E3549" i="16"/>
  <c r="E3548" i="16"/>
  <c r="E3547" i="16"/>
  <c r="E3546" i="16"/>
  <c r="E3545" i="16"/>
  <c r="E3544" i="16"/>
  <c r="E3543" i="16"/>
  <c r="E3542" i="16"/>
  <c r="E3541" i="16"/>
  <c r="E3540" i="16"/>
  <c r="E3539" i="16"/>
  <c r="E3538" i="16"/>
  <c r="E3537" i="16"/>
  <c r="E3536" i="16"/>
  <c r="E3535" i="16"/>
  <c r="E3534" i="16"/>
  <c r="E3533" i="16"/>
  <c r="E3532" i="16"/>
  <c r="E3531" i="16"/>
  <c r="E3530" i="16"/>
  <c r="E3529" i="16"/>
  <c r="E3528" i="16"/>
  <c r="E3527" i="16"/>
  <c r="E3526" i="16"/>
  <c r="E3525" i="16"/>
  <c r="E3524" i="16"/>
  <c r="E3523" i="16"/>
  <c r="E3522" i="16"/>
  <c r="E3521" i="16"/>
  <c r="E3520" i="16"/>
  <c r="E3519" i="16"/>
  <c r="E3518" i="16"/>
  <c r="E3517" i="16"/>
  <c r="E3516" i="16"/>
  <c r="E3515" i="16"/>
  <c r="E3514" i="16"/>
  <c r="E3513" i="16"/>
  <c r="E3512" i="16"/>
  <c r="E3511" i="16"/>
  <c r="E3510" i="16"/>
  <c r="E3509" i="16"/>
  <c r="E3508" i="16"/>
  <c r="E3507" i="16"/>
  <c r="E3506" i="16"/>
  <c r="E3505" i="16"/>
  <c r="E3504" i="16"/>
  <c r="E3503" i="16"/>
  <c r="E3502" i="16"/>
  <c r="E3501" i="16"/>
  <c r="E3500" i="16"/>
  <c r="E3499" i="16"/>
  <c r="E3498" i="16"/>
  <c r="E3497" i="16"/>
  <c r="E3496" i="16"/>
  <c r="E3495" i="16"/>
  <c r="E3494" i="16"/>
  <c r="E3493" i="16"/>
  <c r="E3492" i="16"/>
  <c r="E3491" i="16"/>
  <c r="E3490" i="16"/>
  <c r="E3489" i="16"/>
  <c r="E3488" i="16"/>
  <c r="E3487" i="16"/>
  <c r="E3486" i="16"/>
  <c r="E3485" i="16"/>
  <c r="E3484" i="16"/>
  <c r="E3483" i="16"/>
  <c r="E3482" i="16"/>
  <c r="E3481" i="16"/>
  <c r="E3480" i="16"/>
  <c r="E3479" i="16"/>
  <c r="E3478" i="16"/>
  <c r="E3477" i="16"/>
  <c r="E3476" i="16"/>
  <c r="E3475" i="16"/>
  <c r="E3474" i="16"/>
  <c r="E3473" i="16"/>
  <c r="E3472" i="16"/>
  <c r="E3471" i="16"/>
  <c r="E3470" i="16"/>
  <c r="E3469" i="16"/>
  <c r="E3468" i="16"/>
  <c r="E3467" i="16"/>
  <c r="E3466" i="16"/>
  <c r="E3465" i="16"/>
  <c r="E3464" i="16"/>
  <c r="E3463" i="16"/>
  <c r="E3462" i="16"/>
  <c r="E3461" i="16"/>
  <c r="E3460" i="16"/>
  <c r="E3459" i="16"/>
  <c r="E3458" i="16"/>
  <c r="E3457" i="16"/>
  <c r="E3456" i="16"/>
  <c r="E3455" i="16"/>
  <c r="E3454" i="16"/>
  <c r="E3453" i="16"/>
  <c r="E3452" i="16"/>
  <c r="E3451" i="16"/>
  <c r="E3450" i="16"/>
  <c r="E3449" i="16"/>
  <c r="E3448" i="16"/>
  <c r="E3447" i="16"/>
  <c r="E3446" i="16"/>
  <c r="E3445" i="16"/>
  <c r="E3444" i="16"/>
  <c r="E3443" i="16"/>
  <c r="E3442" i="16"/>
  <c r="E3441" i="16"/>
  <c r="E3440" i="16"/>
  <c r="E3439" i="16"/>
  <c r="E3438" i="16"/>
  <c r="E3437" i="16"/>
  <c r="E3436" i="16"/>
  <c r="E3435" i="16"/>
  <c r="E3434" i="16"/>
  <c r="E3433" i="16"/>
  <c r="E3432" i="16"/>
  <c r="E3431" i="16"/>
  <c r="E3430" i="16"/>
  <c r="E3429" i="16"/>
  <c r="E3428" i="16"/>
  <c r="E3427" i="16"/>
  <c r="E3426" i="16"/>
  <c r="E3425" i="16"/>
  <c r="E3424" i="16"/>
  <c r="E3423" i="16"/>
  <c r="E3422" i="16"/>
  <c r="E3421" i="16"/>
  <c r="E3420" i="16"/>
  <c r="E3419" i="16"/>
  <c r="E3418" i="16"/>
  <c r="E3417" i="16"/>
  <c r="E3416" i="16"/>
  <c r="E3415" i="16"/>
  <c r="E3414" i="16"/>
  <c r="E3413" i="16"/>
  <c r="E3412" i="16"/>
  <c r="E3411" i="16"/>
  <c r="E3410" i="16"/>
  <c r="E3409" i="16"/>
  <c r="E3408" i="16"/>
  <c r="E3407" i="16"/>
  <c r="E3406" i="16"/>
  <c r="E3405" i="16"/>
  <c r="E3404" i="16"/>
  <c r="E3403" i="16"/>
  <c r="E3402" i="16"/>
  <c r="E3401" i="16"/>
  <c r="E3400" i="16"/>
  <c r="E3399" i="16"/>
  <c r="E3398" i="16"/>
  <c r="E3397" i="16"/>
  <c r="E3396" i="16"/>
  <c r="E3395" i="16"/>
  <c r="E3394" i="16"/>
  <c r="E3393" i="16"/>
  <c r="E3392" i="16"/>
  <c r="E3391" i="16"/>
  <c r="E3390" i="16"/>
  <c r="E3389" i="16"/>
  <c r="E3388" i="16"/>
  <c r="E3387" i="16"/>
  <c r="E3386" i="16"/>
  <c r="E3385" i="16"/>
  <c r="E3384" i="16"/>
  <c r="E3383" i="16"/>
  <c r="E3382" i="16"/>
  <c r="E3381" i="16"/>
  <c r="E3380" i="16"/>
  <c r="E3379" i="16"/>
  <c r="E3378" i="16"/>
  <c r="E3377" i="16"/>
  <c r="E3376" i="16"/>
  <c r="E3375" i="16"/>
  <c r="E3374" i="16"/>
  <c r="E3373" i="16"/>
  <c r="E3372" i="16"/>
  <c r="E3371" i="16"/>
  <c r="E3370" i="16"/>
  <c r="E3369" i="16"/>
  <c r="E3368" i="16"/>
  <c r="E3367" i="16"/>
  <c r="E3366" i="16"/>
  <c r="E3365" i="16"/>
  <c r="E3364" i="16"/>
  <c r="E3363" i="16"/>
  <c r="E3362" i="16"/>
  <c r="E3361" i="16"/>
  <c r="E3360" i="16"/>
  <c r="E3359" i="16"/>
  <c r="E3358" i="16"/>
  <c r="E3357" i="16"/>
  <c r="E3356" i="16"/>
  <c r="E3355" i="16"/>
  <c r="E3354" i="16"/>
  <c r="E3353" i="16"/>
  <c r="E3352" i="16"/>
  <c r="E3351" i="16"/>
  <c r="E3350" i="16"/>
  <c r="E3349" i="16"/>
  <c r="E3348" i="16"/>
  <c r="E3347" i="16"/>
  <c r="E3346" i="16"/>
  <c r="E3345" i="16"/>
  <c r="E3344" i="16"/>
  <c r="E3343" i="16"/>
  <c r="E3342" i="16"/>
  <c r="E3341" i="16"/>
  <c r="E3340" i="16"/>
  <c r="E3339" i="16"/>
  <c r="E3338" i="16"/>
  <c r="E3337" i="16"/>
  <c r="E3336" i="16"/>
  <c r="E3335" i="16"/>
  <c r="E3334" i="16"/>
  <c r="E3333" i="16"/>
  <c r="E3332" i="16"/>
  <c r="E3331" i="16"/>
  <c r="E3330" i="16"/>
  <c r="E3329" i="16"/>
  <c r="E3328" i="16"/>
  <c r="E3327" i="16"/>
  <c r="E3326" i="16"/>
  <c r="E3325" i="16"/>
  <c r="E3324" i="16"/>
  <c r="E3323" i="16"/>
  <c r="E3322" i="16"/>
  <c r="E3321" i="16"/>
  <c r="E3320" i="16"/>
  <c r="E3319" i="16"/>
  <c r="E3318" i="16"/>
  <c r="E3317" i="16"/>
  <c r="E3316" i="16"/>
  <c r="E3315" i="16"/>
  <c r="E3314" i="16"/>
  <c r="E3313" i="16"/>
  <c r="E3312" i="16"/>
  <c r="E3311" i="16"/>
  <c r="E3310" i="16"/>
  <c r="E3309" i="16"/>
  <c r="E3308" i="16"/>
  <c r="E3307" i="16"/>
  <c r="E3306" i="16"/>
  <c r="E3305" i="16"/>
  <c r="E3304" i="16"/>
  <c r="E3303" i="16"/>
  <c r="E3302" i="16"/>
  <c r="E3301" i="16"/>
  <c r="E3300" i="16"/>
  <c r="E3299" i="16"/>
  <c r="E3298" i="16"/>
  <c r="E3297" i="16"/>
  <c r="E3296" i="16"/>
  <c r="E3295" i="16"/>
  <c r="E3294" i="16"/>
  <c r="E3293" i="16"/>
  <c r="E3292" i="16"/>
  <c r="E3291" i="16"/>
  <c r="E3290" i="16"/>
  <c r="E3289" i="16"/>
  <c r="E3288" i="16"/>
  <c r="E3287" i="16"/>
  <c r="E3286" i="16"/>
  <c r="E3285" i="16"/>
  <c r="E3284" i="16"/>
  <c r="E3283" i="16"/>
  <c r="E3282" i="16"/>
  <c r="E3281" i="16"/>
  <c r="E3280" i="16"/>
  <c r="E3279" i="16"/>
  <c r="E3278" i="16"/>
  <c r="E3277" i="16"/>
  <c r="E3276" i="16"/>
  <c r="E3275" i="16"/>
  <c r="E3274" i="16"/>
  <c r="E3273" i="16"/>
  <c r="E3272" i="16"/>
  <c r="E3271" i="16"/>
  <c r="E3270" i="16"/>
  <c r="E3269" i="16"/>
  <c r="E3268" i="16"/>
  <c r="E3267" i="16"/>
  <c r="E3266" i="16"/>
  <c r="E3265" i="16"/>
  <c r="E3264" i="16"/>
  <c r="E3263" i="16"/>
  <c r="E3262" i="16"/>
  <c r="E3261" i="16"/>
  <c r="E3260" i="16"/>
  <c r="E3259" i="16"/>
  <c r="E3258" i="16"/>
  <c r="E3257" i="16"/>
  <c r="E3256" i="16"/>
  <c r="E3255" i="16"/>
  <c r="E3254" i="16"/>
  <c r="E3253" i="16"/>
  <c r="E3252" i="16"/>
  <c r="E3251" i="16"/>
  <c r="E3250" i="16"/>
  <c r="E3249" i="16"/>
  <c r="E3248" i="16"/>
  <c r="E3247" i="16"/>
  <c r="E3246" i="16"/>
  <c r="E3245" i="16"/>
  <c r="E3244" i="16"/>
  <c r="E3243" i="16"/>
  <c r="E3242" i="16"/>
  <c r="E3241" i="16"/>
  <c r="E3240" i="16"/>
  <c r="E3239" i="16"/>
  <c r="E3238" i="16"/>
  <c r="E3237" i="16"/>
  <c r="E3236" i="16"/>
  <c r="E3235" i="16"/>
  <c r="E3234" i="16"/>
  <c r="E3233" i="16"/>
  <c r="E3232" i="16"/>
  <c r="E3231" i="16"/>
  <c r="E3230" i="16"/>
  <c r="E3229" i="16"/>
  <c r="E3228" i="16"/>
  <c r="E3227" i="16"/>
  <c r="E3226" i="16"/>
  <c r="E3225" i="16"/>
  <c r="E3224" i="16"/>
  <c r="E3223" i="16"/>
  <c r="E3222" i="16"/>
  <c r="E3221" i="16"/>
  <c r="E3220" i="16"/>
  <c r="E3219" i="16"/>
  <c r="E3218" i="16"/>
  <c r="E3217" i="16"/>
  <c r="E3216" i="16"/>
  <c r="E3215" i="16"/>
  <c r="E3214" i="16"/>
  <c r="E3213" i="16"/>
  <c r="E3212" i="16"/>
  <c r="E3211" i="16"/>
  <c r="E3210" i="16"/>
  <c r="E3209" i="16"/>
  <c r="E3208" i="16"/>
  <c r="E3207" i="16"/>
  <c r="E3206" i="16"/>
  <c r="E3205" i="16"/>
  <c r="E3204" i="16"/>
  <c r="E3203" i="16"/>
  <c r="E3202" i="16"/>
  <c r="E3201" i="16"/>
  <c r="E3200" i="16"/>
  <c r="E3199" i="16"/>
  <c r="E3198" i="16"/>
  <c r="E3197" i="16"/>
  <c r="E3196" i="16"/>
  <c r="E3195" i="16"/>
  <c r="E3194" i="16"/>
  <c r="E3193" i="16"/>
  <c r="E3192" i="16"/>
  <c r="E3191" i="16"/>
  <c r="E3190" i="16"/>
  <c r="E3189" i="16"/>
  <c r="E3188" i="16"/>
  <c r="E3187" i="16"/>
  <c r="E3186" i="16"/>
  <c r="E3185" i="16"/>
  <c r="E3184" i="16"/>
  <c r="E3183" i="16"/>
  <c r="E3182" i="16"/>
  <c r="E3181" i="16"/>
  <c r="E3180" i="16"/>
  <c r="E3179" i="16"/>
  <c r="E3178" i="16"/>
  <c r="E3177" i="16"/>
  <c r="E3176" i="16"/>
  <c r="E3175" i="16"/>
  <c r="E3174" i="16"/>
  <c r="E3173" i="16"/>
  <c r="E3172" i="16"/>
  <c r="E3171" i="16"/>
  <c r="E3170" i="16"/>
  <c r="E3169" i="16"/>
  <c r="E3168" i="16"/>
  <c r="E3167" i="16"/>
  <c r="E3166" i="16"/>
  <c r="E3165" i="16"/>
  <c r="E3164" i="16"/>
  <c r="E3163" i="16"/>
  <c r="E3162" i="16"/>
  <c r="E3161" i="16"/>
  <c r="E3160" i="16"/>
  <c r="E3159" i="16"/>
  <c r="E3158" i="16"/>
  <c r="E3157" i="16"/>
  <c r="E3156" i="16"/>
  <c r="E3155" i="16"/>
  <c r="E3154" i="16"/>
  <c r="E3153" i="16"/>
  <c r="E3152" i="16"/>
  <c r="E3151" i="16"/>
  <c r="E3150" i="16"/>
  <c r="E3149" i="16"/>
  <c r="E3148" i="16"/>
  <c r="E3147" i="16"/>
  <c r="E3146" i="16"/>
  <c r="E3145" i="16"/>
  <c r="E3144" i="16"/>
  <c r="E3143" i="16"/>
  <c r="E3142" i="16"/>
  <c r="E3141" i="16"/>
  <c r="E3140" i="16"/>
  <c r="E3139" i="16"/>
  <c r="E3138" i="16"/>
  <c r="E3137" i="16"/>
  <c r="E3136" i="16"/>
  <c r="E3135" i="16"/>
  <c r="E3134" i="16"/>
  <c r="E3133" i="16"/>
  <c r="E3132" i="16"/>
  <c r="E3131" i="16"/>
  <c r="E3130" i="16"/>
  <c r="E3129" i="16"/>
  <c r="E3128" i="16"/>
  <c r="E3127" i="16"/>
  <c r="E3126" i="16"/>
  <c r="E3125" i="16"/>
  <c r="E3124" i="16"/>
  <c r="E3123" i="16"/>
  <c r="E3122" i="16"/>
  <c r="E3121" i="16"/>
  <c r="E3120" i="16"/>
  <c r="E3119" i="16"/>
  <c r="E3118" i="16"/>
  <c r="E3117" i="16"/>
  <c r="E3116" i="16"/>
  <c r="E3115" i="16"/>
  <c r="E3114" i="16"/>
  <c r="E3113" i="16"/>
  <c r="E3112" i="16"/>
  <c r="E3111" i="16"/>
  <c r="E3110" i="16"/>
  <c r="E3109" i="16"/>
  <c r="E3108" i="16"/>
  <c r="E3107" i="16"/>
  <c r="E3106" i="16"/>
  <c r="E3105" i="16"/>
  <c r="E3104" i="16"/>
  <c r="E3103" i="16"/>
  <c r="E3102" i="16"/>
  <c r="E3101" i="16"/>
  <c r="E3100" i="16"/>
  <c r="E3099" i="16"/>
  <c r="E3098" i="16"/>
  <c r="E3097" i="16"/>
  <c r="E3096" i="16"/>
  <c r="E3095" i="16"/>
  <c r="E3094" i="16"/>
  <c r="E3093" i="16"/>
  <c r="E3092" i="16"/>
  <c r="E3091" i="16"/>
  <c r="E3090" i="16"/>
  <c r="E3089" i="16"/>
  <c r="E3088" i="16"/>
  <c r="E3087" i="16"/>
  <c r="E3086" i="16"/>
  <c r="E3085" i="16"/>
  <c r="E3084" i="16"/>
  <c r="E3083" i="16"/>
  <c r="E3082" i="16"/>
  <c r="E3081" i="16"/>
  <c r="E3080" i="16"/>
  <c r="E3079" i="16"/>
  <c r="E3078" i="16"/>
  <c r="E3077" i="16"/>
  <c r="E3076" i="16"/>
  <c r="E3075" i="16"/>
  <c r="E3074" i="16"/>
  <c r="E3073" i="16"/>
  <c r="E3072" i="16"/>
  <c r="E3071" i="16"/>
  <c r="E3070" i="16"/>
  <c r="E3069" i="16"/>
  <c r="E3068" i="16"/>
  <c r="E3067" i="16"/>
  <c r="E3066" i="16"/>
  <c r="E3065" i="16"/>
  <c r="E3064" i="16"/>
  <c r="E3063" i="16"/>
  <c r="E3062" i="16"/>
  <c r="E3061" i="16"/>
  <c r="E3060" i="16"/>
  <c r="E3059" i="16"/>
  <c r="E3058" i="16"/>
  <c r="E3057" i="16"/>
  <c r="E3056" i="16"/>
  <c r="E3055" i="16"/>
  <c r="E3054" i="16"/>
  <c r="E3053" i="16"/>
  <c r="E3052" i="16"/>
  <c r="E3051" i="16"/>
  <c r="E3050" i="16"/>
  <c r="E3049" i="16"/>
  <c r="E3048" i="16"/>
  <c r="E3047" i="16"/>
  <c r="E3046" i="16"/>
  <c r="E3045" i="16"/>
  <c r="E3044" i="16"/>
  <c r="E3043" i="16"/>
  <c r="E3042" i="16"/>
  <c r="E3041" i="16"/>
  <c r="E3040" i="16"/>
  <c r="E3039" i="16"/>
  <c r="E3038" i="16"/>
  <c r="E3037" i="16"/>
  <c r="E3036" i="16"/>
  <c r="E3035" i="16"/>
  <c r="E3034" i="16"/>
  <c r="E3033" i="16"/>
  <c r="E3032" i="16"/>
  <c r="E3031" i="16"/>
  <c r="E3030" i="16"/>
  <c r="E3029" i="16"/>
  <c r="E3028" i="16"/>
  <c r="E3027" i="16"/>
  <c r="E3026" i="16"/>
  <c r="E3025" i="16"/>
  <c r="E3024" i="16"/>
  <c r="E3023" i="16"/>
  <c r="E3022" i="16"/>
  <c r="E3021" i="16"/>
  <c r="E3020" i="16"/>
  <c r="E3019" i="16"/>
  <c r="E3018" i="16"/>
  <c r="E3017" i="16"/>
  <c r="E3016" i="16"/>
  <c r="E3015" i="16"/>
  <c r="E3014" i="16"/>
  <c r="E3013" i="16"/>
  <c r="E3012" i="16"/>
  <c r="E3011" i="16"/>
  <c r="E3010" i="16"/>
  <c r="E3009" i="16"/>
  <c r="E3008" i="16"/>
  <c r="E3007" i="16"/>
  <c r="E3006" i="16"/>
  <c r="E3005" i="16"/>
  <c r="E3004" i="16"/>
  <c r="E3003" i="16"/>
  <c r="E3002" i="16"/>
  <c r="E3001" i="16"/>
  <c r="E3000" i="16"/>
  <c r="E2999" i="16"/>
  <c r="E2998" i="16"/>
  <c r="E2997" i="16"/>
  <c r="E2996" i="16"/>
  <c r="E2995" i="16"/>
  <c r="E2994" i="16"/>
  <c r="E2993" i="16"/>
  <c r="E2992" i="16"/>
  <c r="E2991" i="16"/>
  <c r="E2990" i="16"/>
  <c r="E2989" i="16"/>
  <c r="E2988" i="16"/>
  <c r="E2987" i="16"/>
  <c r="E2986" i="16"/>
  <c r="E2985" i="16"/>
  <c r="E2984" i="16"/>
  <c r="E2983" i="16"/>
  <c r="E2982" i="16"/>
  <c r="E2981" i="16"/>
  <c r="E2980" i="16"/>
  <c r="E2979" i="16"/>
  <c r="E2978" i="16"/>
  <c r="E2977" i="16"/>
  <c r="E2976" i="16"/>
  <c r="E2975" i="16"/>
  <c r="E2974" i="16"/>
  <c r="E2973" i="16"/>
  <c r="E2972" i="16"/>
  <c r="E2971" i="16"/>
  <c r="E2970" i="16"/>
  <c r="E2969" i="16"/>
  <c r="E2968" i="16"/>
  <c r="E2967" i="16"/>
  <c r="E2966" i="16"/>
  <c r="E2965" i="16"/>
  <c r="E2964" i="16"/>
  <c r="E2963" i="16"/>
  <c r="E2962" i="16"/>
  <c r="E2961" i="16"/>
  <c r="E2960" i="16"/>
  <c r="E2959" i="16"/>
  <c r="E2958" i="16"/>
  <c r="E2957" i="16"/>
  <c r="E2956" i="16"/>
  <c r="E2955" i="16"/>
  <c r="E2954" i="16"/>
  <c r="E2953" i="16"/>
  <c r="E2952" i="16"/>
  <c r="E2951" i="16"/>
  <c r="E2950" i="16"/>
  <c r="E2949" i="16"/>
  <c r="E2948" i="16"/>
  <c r="E2947" i="16"/>
  <c r="E2946" i="16"/>
  <c r="E2945" i="16"/>
  <c r="E2944" i="16"/>
  <c r="E2943" i="16"/>
  <c r="E2942" i="16"/>
  <c r="E2941" i="16"/>
  <c r="E2940" i="16"/>
  <c r="E2939" i="16"/>
  <c r="E2938" i="16"/>
  <c r="E2937" i="16"/>
  <c r="E2936" i="16"/>
  <c r="E2935" i="16"/>
  <c r="E2934" i="16"/>
  <c r="E2933" i="16"/>
  <c r="E2932" i="16"/>
  <c r="E2931" i="16"/>
  <c r="E2930" i="16"/>
  <c r="E2929" i="16"/>
  <c r="E2928" i="16"/>
  <c r="E2927" i="16"/>
  <c r="E2926" i="16"/>
  <c r="E2925" i="16"/>
  <c r="E2924" i="16"/>
  <c r="E2923" i="16"/>
  <c r="E2922" i="16"/>
  <c r="E2921" i="16"/>
  <c r="E2920" i="16"/>
  <c r="E2919" i="16"/>
  <c r="E2918" i="16"/>
  <c r="E2917" i="16"/>
  <c r="E2916" i="16"/>
  <c r="E2915" i="16"/>
  <c r="E2914" i="16"/>
  <c r="E2913" i="16"/>
  <c r="E2912" i="16"/>
  <c r="E2911" i="16"/>
  <c r="E2910" i="16"/>
  <c r="E2909" i="16"/>
  <c r="E2908" i="16"/>
  <c r="E2907" i="16"/>
  <c r="E2906" i="16"/>
  <c r="E2905" i="16"/>
  <c r="E2904" i="16"/>
  <c r="E2903" i="16"/>
  <c r="E2902" i="16"/>
  <c r="E2901" i="16"/>
  <c r="E2900" i="16"/>
  <c r="E2899" i="16"/>
  <c r="E2898" i="16"/>
  <c r="E2897" i="16"/>
  <c r="E2896" i="16"/>
  <c r="E2895" i="16"/>
  <c r="E2894" i="16"/>
  <c r="E2893" i="16"/>
  <c r="E2892" i="16"/>
  <c r="E2891" i="16"/>
  <c r="E2890" i="16"/>
  <c r="E2889" i="16"/>
  <c r="E2888" i="16"/>
  <c r="E2887" i="16"/>
  <c r="E2886" i="16"/>
  <c r="E2885" i="16"/>
  <c r="E2884" i="16"/>
  <c r="E2883" i="16"/>
  <c r="E2882" i="16"/>
  <c r="E2881" i="16"/>
  <c r="E2880" i="16"/>
  <c r="E2879" i="16"/>
  <c r="E2878" i="16"/>
  <c r="E2877" i="16"/>
  <c r="E2876" i="16"/>
  <c r="E2875" i="16"/>
  <c r="E2874" i="16"/>
  <c r="E2873" i="16"/>
  <c r="E2872" i="16"/>
  <c r="E2871" i="16"/>
  <c r="E2870" i="16"/>
  <c r="E2869" i="16"/>
  <c r="E2868" i="16"/>
  <c r="E2867" i="16"/>
  <c r="E2866" i="16"/>
  <c r="E2865" i="16"/>
  <c r="E2864" i="16"/>
  <c r="E2863" i="16"/>
  <c r="E2862" i="16"/>
  <c r="E2861" i="16"/>
  <c r="E2860" i="16"/>
  <c r="E2859" i="16"/>
  <c r="E2858" i="16"/>
  <c r="E2857" i="16"/>
  <c r="E2856" i="16"/>
  <c r="E2855" i="16"/>
  <c r="E2854" i="16"/>
  <c r="E2853" i="16"/>
  <c r="E2852" i="16"/>
  <c r="E2851" i="16"/>
  <c r="E2850" i="16"/>
  <c r="E2849" i="16"/>
  <c r="E2848" i="16"/>
  <c r="E2847" i="16"/>
  <c r="E2846" i="16"/>
  <c r="E2845" i="16"/>
  <c r="E2844" i="16"/>
  <c r="E2843" i="16"/>
  <c r="E2842" i="16"/>
  <c r="E2841" i="16"/>
  <c r="E2840" i="16"/>
  <c r="E2839" i="16"/>
  <c r="E2838" i="16"/>
  <c r="E2837" i="16"/>
  <c r="E2836" i="16"/>
  <c r="E2835" i="16"/>
  <c r="E2834" i="16"/>
  <c r="E2833" i="16"/>
  <c r="E2832" i="16"/>
  <c r="E2831" i="16"/>
  <c r="E2830" i="16"/>
  <c r="E2829" i="16"/>
  <c r="E2828" i="16"/>
  <c r="E2827" i="16"/>
  <c r="E2826" i="16"/>
  <c r="E2825" i="16"/>
  <c r="E2824" i="16"/>
  <c r="E2823" i="16"/>
  <c r="E2822" i="16"/>
  <c r="E2821" i="16"/>
  <c r="E2820" i="16"/>
  <c r="E2819" i="16"/>
  <c r="E2818" i="16"/>
  <c r="E2817" i="16"/>
  <c r="E2816" i="16"/>
  <c r="E2815" i="16"/>
  <c r="E2814" i="16"/>
  <c r="E2813" i="16"/>
  <c r="E2812" i="16"/>
  <c r="E2811" i="16"/>
  <c r="E2810" i="16"/>
  <c r="E2809" i="16"/>
  <c r="E2808" i="16"/>
  <c r="E2807" i="16"/>
  <c r="E2806" i="16"/>
  <c r="E2805" i="16"/>
  <c r="E2804" i="16"/>
  <c r="E2803" i="16"/>
  <c r="E2802" i="16"/>
  <c r="E2801" i="16"/>
  <c r="E2800" i="16"/>
  <c r="E2799" i="16"/>
  <c r="E2798" i="16"/>
  <c r="E2797" i="16"/>
  <c r="E2796" i="16"/>
  <c r="E2795" i="16"/>
  <c r="E2794" i="16"/>
  <c r="E2793" i="16"/>
  <c r="E2792" i="16"/>
  <c r="E2791" i="16"/>
  <c r="E2790" i="16"/>
  <c r="E2789" i="16"/>
  <c r="E2788" i="16"/>
  <c r="E2787" i="16"/>
  <c r="E2786" i="16"/>
  <c r="E2785" i="16"/>
  <c r="E2784" i="16"/>
  <c r="E2783" i="16"/>
  <c r="E2782" i="16"/>
  <c r="E2781" i="16"/>
  <c r="E2780" i="16"/>
  <c r="E2779" i="16"/>
  <c r="E2778" i="16"/>
  <c r="E2777" i="16"/>
  <c r="E2776" i="16"/>
  <c r="E2775" i="16"/>
  <c r="E2774" i="16"/>
  <c r="E2773" i="16"/>
  <c r="E2772" i="16"/>
  <c r="E2771" i="16"/>
  <c r="E2770" i="16"/>
  <c r="E2769" i="16"/>
  <c r="E2768" i="16"/>
  <c r="E2767" i="16"/>
  <c r="E2766" i="16"/>
  <c r="E2765" i="16"/>
  <c r="E2764" i="16"/>
  <c r="E2763" i="16"/>
  <c r="E2762" i="16"/>
  <c r="E2761" i="16"/>
  <c r="E2760" i="16"/>
  <c r="E2759" i="16"/>
  <c r="E2758" i="16"/>
  <c r="E2757" i="16"/>
  <c r="E2756" i="16"/>
  <c r="E2755" i="16"/>
  <c r="E2754" i="16"/>
  <c r="E2753" i="16"/>
  <c r="E2752" i="16"/>
  <c r="E2751" i="16"/>
  <c r="E2750" i="16"/>
  <c r="E2749" i="16"/>
  <c r="E2748" i="16"/>
  <c r="E2747" i="16"/>
  <c r="E2746" i="16"/>
  <c r="E2745" i="16"/>
  <c r="E2744" i="16"/>
  <c r="E2743" i="16"/>
  <c r="E2742" i="16"/>
  <c r="E2741" i="16"/>
  <c r="E2740" i="16"/>
  <c r="E2739" i="16"/>
  <c r="E2738" i="16"/>
  <c r="E2737" i="16"/>
  <c r="E2736" i="16"/>
  <c r="E2735" i="16"/>
  <c r="E2734" i="16"/>
  <c r="E2733" i="16"/>
  <c r="E2732" i="16"/>
  <c r="E2731" i="16"/>
  <c r="E2730" i="16"/>
  <c r="E2729" i="16"/>
  <c r="E2728" i="16"/>
  <c r="E2727" i="16"/>
  <c r="E2726" i="16"/>
  <c r="E2725" i="16"/>
  <c r="E2724" i="16"/>
  <c r="E2723" i="16"/>
  <c r="E2722" i="16"/>
  <c r="E2721" i="16"/>
  <c r="E2720" i="16"/>
  <c r="E2719" i="16"/>
  <c r="E2718" i="16"/>
  <c r="E2717" i="16"/>
  <c r="E2716" i="16"/>
  <c r="E2715" i="16"/>
  <c r="E2714" i="16"/>
  <c r="E2713" i="16"/>
  <c r="E2712" i="16"/>
  <c r="E2711" i="16"/>
  <c r="E2710" i="16"/>
  <c r="E2709" i="16"/>
  <c r="E2708" i="16"/>
  <c r="E2707" i="16"/>
  <c r="E2706" i="16"/>
  <c r="E2705" i="16"/>
  <c r="E2704" i="16"/>
  <c r="E2703" i="16"/>
  <c r="E2702" i="16"/>
  <c r="E2701" i="16"/>
  <c r="E2700" i="16"/>
  <c r="E2699" i="16"/>
  <c r="E2698" i="16"/>
  <c r="E2697" i="16"/>
  <c r="E2696" i="16"/>
  <c r="E2695" i="16"/>
  <c r="E2694" i="16"/>
  <c r="E2693" i="16"/>
  <c r="E2692" i="16"/>
  <c r="E2691" i="16"/>
  <c r="E2690" i="16"/>
  <c r="E2689" i="16"/>
  <c r="E2688" i="16"/>
  <c r="E2687" i="16"/>
  <c r="E2686" i="16"/>
  <c r="E2685" i="16"/>
  <c r="E2684" i="16"/>
  <c r="E2683" i="16"/>
  <c r="E2682" i="16"/>
  <c r="E2681" i="16"/>
  <c r="E2680" i="16"/>
  <c r="E2679" i="16"/>
  <c r="E2678" i="16"/>
  <c r="E2677" i="16"/>
  <c r="E2676" i="16"/>
  <c r="E2675" i="16"/>
  <c r="E2674" i="16"/>
  <c r="E2673" i="16"/>
  <c r="E2672" i="16"/>
  <c r="E2671" i="16"/>
  <c r="E2670" i="16"/>
  <c r="E2669" i="16"/>
  <c r="E2668" i="16"/>
  <c r="E2667" i="16"/>
  <c r="E2666" i="16"/>
  <c r="E2665" i="16"/>
  <c r="E2664" i="16"/>
  <c r="E2663" i="16"/>
  <c r="E2662" i="16"/>
  <c r="E2661" i="16"/>
  <c r="E2660" i="16"/>
  <c r="E2659" i="16"/>
  <c r="E2658" i="16"/>
  <c r="E2657" i="16"/>
  <c r="E2656" i="16"/>
  <c r="E2655" i="16"/>
  <c r="E2654" i="16"/>
  <c r="E2653" i="16"/>
  <c r="E2652" i="16"/>
  <c r="E2651" i="16"/>
  <c r="E2650" i="16"/>
  <c r="E2649" i="16"/>
  <c r="E2648" i="16"/>
  <c r="E2647" i="16"/>
  <c r="E2646" i="16"/>
  <c r="E2645" i="16"/>
  <c r="E2644" i="16"/>
  <c r="E2643" i="16"/>
  <c r="E2642" i="16"/>
  <c r="E2641" i="16"/>
  <c r="E2640" i="16"/>
  <c r="E2639" i="16"/>
  <c r="E2638" i="16"/>
  <c r="E2637" i="16"/>
  <c r="E2636" i="16"/>
  <c r="E2635" i="16"/>
  <c r="E2634" i="16"/>
  <c r="E2633" i="16"/>
  <c r="E2632" i="16"/>
  <c r="E2631" i="16"/>
  <c r="E2630" i="16"/>
  <c r="E2629" i="16"/>
  <c r="E2628" i="16"/>
  <c r="E2627" i="16"/>
  <c r="E2626" i="16"/>
  <c r="E2625" i="16"/>
  <c r="E2624" i="16"/>
  <c r="E2623" i="16"/>
  <c r="E2622" i="16"/>
  <c r="E2621" i="16"/>
  <c r="E2620" i="16"/>
  <c r="E2619" i="16"/>
  <c r="E2618" i="16"/>
  <c r="E2617" i="16"/>
  <c r="E2616" i="16"/>
  <c r="E2615" i="16"/>
  <c r="E2614" i="16"/>
  <c r="E2613" i="16"/>
  <c r="E2612" i="16"/>
  <c r="E2611" i="16"/>
  <c r="E2610" i="16"/>
  <c r="E2609" i="16"/>
  <c r="E2608" i="16"/>
  <c r="E2607" i="16"/>
  <c r="E2606" i="16"/>
  <c r="E2605" i="16"/>
  <c r="E2604" i="16"/>
  <c r="E2603" i="16"/>
  <c r="E2602" i="16"/>
  <c r="E2601" i="16"/>
  <c r="E2600" i="16"/>
  <c r="E2599" i="16"/>
  <c r="E2598" i="16"/>
  <c r="E2597" i="16"/>
  <c r="E2596" i="16"/>
  <c r="E2595" i="16"/>
  <c r="E2594" i="16"/>
  <c r="E2593" i="16"/>
  <c r="E2592" i="16"/>
  <c r="E2591" i="16"/>
  <c r="E2590" i="16"/>
  <c r="E2589" i="16"/>
  <c r="E2588" i="16"/>
  <c r="E2587" i="16"/>
  <c r="E2586" i="16"/>
  <c r="E2585" i="16"/>
  <c r="E2584" i="16"/>
  <c r="E2583" i="16"/>
  <c r="E2582" i="16"/>
  <c r="E2581" i="16"/>
  <c r="E2580" i="16"/>
  <c r="E2579" i="16"/>
  <c r="E2578" i="16"/>
  <c r="E2577" i="16"/>
  <c r="E2576" i="16"/>
  <c r="E2575" i="16"/>
  <c r="E2574" i="16"/>
  <c r="E2573" i="16"/>
  <c r="E2572" i="16"/>
  <c r="E2571" i="16"/>
  <c r="E2570" i="16"/>
  <c r="E2569" i="16"/>
  <c r="E2568" i="16"/>
  <c r="E2567" i="16"/>
  <c r="E2566" i="16"/>
  <c r="E2565" i="16"/>
  <c r="E2564" i="16"/>
  <c r="E2563" i="16"/>
  <c r="E2562" i="16"/>
  <c r="E2561" i="16"/>
  <c r="E2560" i="16"/>
  <c r="E2559" i="16"/>
  <c r="E2558" i="16"/>
  <c r="E2557" i="16"/>
  <c r="E2556" i="16"/>
  <c r="E2555" i="16"/>
  <c r="E2554" i="16"/>
  <c r="E2553" i="16"/>
  <c r="E2552" i="16"/>
  <c r="E2551" i="16"/>
  <c r="E2550" i="16"/>
  <c r="E2549" i="16"/>
  <c r="E2548" i="16"/>
  <c r="E2547" i="16"/>
  <c r="E2546" i="16"/>
  <c r="E2545" i="16"/>
  <c r="E2544" i="16"/>
  <c r="E2543" i="16"/>
  <c r="E2542" i="16"/>
  <c r="E2541" i="16"/>
  <c r="E2540" i="16"/>
  <c r="E2539" i="16"/>
  <c r="E2538" i="16"/>
  <c r="E2537" i="16"/>
  <c r="E2536" i="16"/>
  <c r="E2535" i="16"/>
  <c r="E2534" i="16"/>
  <c r="E2533" i="16"/>
  <c r="E2532" i="16"/>
  <c r="E2531" i="16"/>
  <c r="E2530" i="16"/>
  <c r="E2529" i="16"/>
  <c r="E2528" i="16"/>
  <c r="E2527" i="16"/>
  <c r="E2526" i="16"/>
  <c r="E2525" i="16"/>
  <c r="E2524" i="16"/>
  <c r="E2523" i="16"/>
  <c r="E2522" i="16"/>
  <c r="E2521" i="16"/>
  <c r="E2520" i="16"/>
  <c r="E2519" i="16"/>
  <c r="E2518" i="16"/>
  <c r="E2517" i="16"/>
  <c r="E2516" i="16"/>
  <c r="E2515" i="16"/>
  <c r="E2514" i="16"/>
  <c r="E2513" i="16"/>
  <c r="E2512" i="16"/>
  <c r="E2511" i="16"/>
  <c r="E2510" i="16"/>
  <c r="E2509" i="16"/>
  <c r="E2508" i="16"/>
  <c r="E2507" i="16"/>
  <c r="E2506" i="16"/>
  <c r="E2505" i="16"/>
  <c r="E2504" i="16"/>
  <c r="E2503" i="16"/>
  <c r="E2502" i="16"/>
  <c r="E2501" i="16"/>
  <c r="E2500" i="16"/>
  <c r="E2499" i="16"/>
  <c r="E2498" i="16"/>
  <c r="E2497" i="16"/>
  <c r="E2496" i="16"/>
  <c r="E2495" i="16"/>
  <c r="E2494" i="16"/>
  <c r="E2493" i="16"/>
  <c r="E2492" i="16"/>
  <c r="E2491" i="16"/>
  <c r="E2490" i="16"/>
  <c r="E2489" i="16"/>
  <c r="E2488" i="16"/>
  <c r="E2487" i="16"/>
  <c r="E2486" i="16"/>
  <c r="E2485" i="16"/>
  <c r="E2484" i="16"/>
  <c r="E2483" i="16"/>
  <c r="E2482" i="16"/>
  <c r="E2481" i="16"/>
  <c r="E2480" i="16"/>
  <c r="E2479" i="16"/>
  <c r="E2478" i="16"/>
  <c r="E2477" i="16"/>
  <c r="E2476" i="16"/>
  <c r="E2475" i="16"/>
  <c r="E2474" i="16"/>
  <c r="E2473" i="16"/>
  <c r="E2472" i="16"/>
  <c r="E2471" i="16"/>
  <c r="E2470" i="16"/>
  <c r="E2469" i="16"/>
  <c r="E2468" i="16"/>
  <c r="E2467" i="16"/>
  <c r="E2466" i="16"/>
  <c r="E2465" i="16"/>
  <c r="E2464" i="16"/>
  <c r="E2463" i="16"/>
  <c r="E2462" i="16"/>
  <c r="E2461" i="16"/>
  <c r="E2460" i="16"/>
  <c r="E2459" i="16"/>
  <c r="E2458" i="16"/>
  <c r="E2457" i="16"/>
  <c r="E2456" i="16"/>
  <c r="E2455" i="16"/>
  <c r="E2454" i="16"/>
  <c r="E2453" i="16"/>
  <c r="E2452" i="16"/>
  <c r="E2451" i="16"/>
  <c r="E2450" i="16"/>
  <c r="E2449" i="16"/>
  <c r="E2448" i="16"/>
  <c r="E2447" i="16"/>
  <c r="E2446" i="16"/>
  <c r="E2445" i="16"/>
  <c r="E2444" i="16"/>
  <c r="E2443" i="16"/>
  <c r="E2442" i="16"/>
  <c r="E2441" i="16"/>
  <c r="E2440" i="16"/>
  <c r="E2439" i="16"/>
  <c r="E2438" i="16"/>
  <c r="E2437" i="16"/>
  <c r="E2436" i="16"/>
  <c r="E2435" i="16"/>
  <c r="E2434" i="16"/>
  <c r="E2433" i="16"/>
  <c r="E2432" i="16"/>
  <c r="E2431" i="16"/>
  <c r="E2430" i="16"/>
  <c r="E2429" i="16"/>
  <c r="E2428" i="16"/>
  <c r="E2427" i="16"/>
  <c r="E2426" i="16"/>
  <c r="E2425" i="16"/>
  <c r="E2424" i="16"/>
  <c r="E2423" i="16"/>
  <c r="E2422" i="16"/>
  <c r="E2421" i="16"/>
  <c r="E2420" i="16"/>
  <c r="E2419" i="16"/>
  <c r="E2418" i="16"/>
  <c r="E2417" i="16"/>
  <c r="E2416" i="16"/>
  <c r="E2415" i="16"/>
  <c r="E2414" i="16"/>
  <c r="E2413" i="16"/>
  <c r="E2412" i="16"/>
  <c r="E2411" i="16"/>
  <c r="E2410" i="16"/>
  <c r="E2409" i="16"/>
  <c r="E2408" i="16"/>
  <c r="E2407" i="16"/>
  <c r="E2406" i="16"/>
  <c r="E2405" i="16"/>
  <c r="E2404" i="16"/>
  <c r="E2403" i="16"/>
  <c r="E2402" i="16"/>
  <c r="E2401" i="16"/>
  <c r="E2400" i="16"/>
  <c r="E2399" i="16"/>
  <c r="E2398" i="16"/>
  <c r="E2397" i="16"/>
  <c r="E2396" i="16"/>
  <c r="E2395" i="16"/>
  <c r="E2394" i="16"/>
  <c r="E2393" i="16"/>
  <c r="E2392" i="16"/>
  <c r="E2391" i="16"/>
  <c r="E2390" i="16"/>
  <c r="E2389" i="16"/>
  <c r="E2388" i="16"/>
  <c r="E2387" i="16"/>
  <c r="E2386" i="16"/>
  <c r="E2385" i="16"/>
  <c r="E2384" i="16"/>
  <c r="E2383" i="16"/>
  <c r="E2382" i="16"/>
  <c r="E2381" i="16"/>
  <c r="E2380" i="16"/>
  <c r="E2379" i="16"/>
  <c r="E2378" i="16"/>
  <c r="E2377" i="16"/>
  <c r="E2376" i="16"/>
  <c r="E2375" i="16"/>
  <c r="E2374" i="16"/>
  <c r="E2373" i="16"/>
  <c r="E2372" i="16"/>
  <c r="E2371" i="16"/>
  <c r="E2370" i="16"/>
  <c r="E2369" i="16"/>
  <c r="E2368" i="16"/>
  <c r="E2367" i="16"/>
  <c r="E2366" i="16"/>
  <c r="E2365" i="16"/>
  <c r="E2364" i="16"/>
  <c r="E2363" i="16"/>
  <c r="E2362" i="16"/>
  <c r="E2361" i="16"/>
  <c r="E2360" i="16"/>
  <c r="E2359" i="16"/>
  <c r="E2358" i="16"/>
  <c r="E2357" i="16"/>
  <c r="E2356" i="16"/>
  <c r="E2355" i="16"/>
  <c r="E2354" i="16"/>
  <c r="E2353" i="16"/>
  <c r="E2352" i="16"/>
  <c r="E2351" i="16"/>
  <c r="E2350" i="16"/>
  <c r="E2349" i="16"/>
  <c r="E2348" i="16"/>
  <c r="E2347" i="16"/>
  <c r="E2346" i="16"/>
  <c r="E2345" i="16"/>
  <c r="E2344" i="16"/>
  <c r="E2343" i="16"/>
  <c r="E2342" i="16"/>
  <c r="E2341" i="16"/>
  <c r="E2340" i="16"/>
  <c r="E2339" i="16"/>
  <c r="E2338" i="16"/>
  <c r="E2337" i="16"/>
  <c r="E2336" i="16"/>
  <c r="E2335" i="16"/>
  <c r="E2334" i="16"/>
  <c r="E2333" i="16"/>
  <c r="E2332" i="16"/>
  <c r="E2331" i="16"/>
  <c r="E2330" i="16"/>
  <c r="E2329" i="16"/>
  <c r="E2328" i="16"/>
  <c r="E2327" i="16"/>
  <c r="E2326" i="16"/>
  <c r="E2325" i="16"/>
  <c r="E2324" i="16"/>
  <c r="E2323" i="16"/>
  <c r="E2322" i="16"/>
  <c r="E2321" i="16"/>
  <c r="E2320" i="16"/>
  <c r="E2319" i="16"/>
  <c r="E2318" i="16"/>
  <c r="E2317" i="16"/>
  <c r="E2316" i="16"/>
  <c r="E2315" i="16"/>
  <c r="E2314" i="16"/>
  <c r="E2313" i="16"/>
  <c r="E2312" i="16"/>
  <c r="E2311" i="16"/>
  <c r="E2310" i="16"/>
  <c r="E2309" i="16"/>
  <c r="E2308" i="16"/>
  <c r="E2307" i="16"/>
  <c r="E2306" i="16"/>
  <c r="E2305" i="16"/>
  <c r="E2304" i="16"/>
  <c r="E2303" i="16"/>
  <c r="E2302" i="16"/>
  <c r="E2301" i="16"/>
  <c r="E2300" i="16"/>
  <c r="E2299" i="16"/>
  <c r="E2298" i="16"/>
  <c r="E2297" i="16"/>
  <c r="E2296" i="16"/>
  <c r="E2295" i="16"/>
  <c r="E2294" i="16"/>
  <c r="E2293" i="16"/>
  <c r="E2292" i="16"/>
  <c r="E2291" i="16"/>
  <c r="E2290" i="16"/>
  <c r="E2289" i="16"/>
  <c r="E2288" i="16"/>
  <c r="E2287" i="16"/>
  <c r="E2286" i="16"/>
  <c r="E2285" i="16"/>
  <c r="E2284" i="16"/>
  <c r="E2283" i="16"/>
  <c r="E2282" i="16"/>
  <c r="E2281" i="16"/>
  <c r="E2280" i="16"/>
  <c r="E2279" i="16"/>
  <c r="E2278" i="16"/>
  <c r="E2277" i="16"/>
  <c r="E2276" i="16"/>
  <c r="E2275" i="16"/>
  <c r="E2274" i="16"/>
  <c r="E2273" i="16"/>
  <c r="E2272" i="16"/>
  <c r="E2271" i="16"/>
  <c r="E2270" i="16"/>
  <c r="E2269" i="16"/>
  <c r="E2268" i="16"/>
  <c r="E2267" i="16"/>
  <c r="E2266" i="16"/>
  <c r="E2265" i="16"/>
  <c r="E2264" i="16"/>
  <c r="E2263" i="16"/>
  <c r="E2262" i="16"/>
  <c r="E2261" i="16"/>
  <c r="E2260" i="16"/>
  <c r="E2259" i="16"/>
  <c r="E2258" i="16"/>
  <c r="E2257" i="16"/>
  <c r="E2256" i="16"/>
  <c r="E2255" i="16"/>
  <c r="E2254" i="16"/>
  <c r="E2253" i="16"/>
  <c r="E2252" i="16"/>
  <c r="E2251" i="16"/>
  <c r="E2250" i="16"/>
  <c r="E2249" i="16"/>
  <c r="E2248" i="16"/>
  <c r="E2247" i="16"/>
  <c r="E2246" i="16"/>
  <c r="E2245" i="16"/>
  <c r="E2244" i="16"/>
  <c r="E2243" i="16"/>
  <c r="E2242" i="16"/>
  <c r="E2241" i="16"/>
  <c r="E2240" i="16"/>
  <c r="E2239" i="16"/>
  <c r="E2238" i="16"/>
  <c r="E2237" i="16"/>
  <c r="E2236" i="16"/>
  <c r="E2235" i="16"/>
  <c r="E2234" i="16"/>
  <c r="E2233" i="16"/>
  <c r="E2232" i="16"/>
  <c r="E2231" i="16"/>
  <c r="E2230" i="16"/>
  <c r="E2229" i="16"/>
  <c r="E2228" i="16"/>
  <c r="E2227" i="16"/>
  <c r="E2226" i="16"/>
  <c r="E2225" i="16"/>
  <c r="E2224" i="16"/>
  <c r="E2223" i="16"/>
  <c r="E2222" i="16"/>
  <c r="E2221" i="16"/>
  <c r="E2220" i="16"/>
  <c r="E2219" i="16"/>
  <c r="E2218" i="16"/>
  <c r="E2217" i="16"/>
  <c r="E2216" i="16"/>
  <c r="E2215" i="16"/>
  <c r="E2214" i="16"/>
  <c r="E2213" i="16"/>
  <c r="E2212" i="16"/>
  <c r="E2211" i="16"/>
  <c r="E2210" i="16"/>
  <c r="E2209" i="16"/>
  <c r="E2208" i="16"/>
  <c r="E2207" i="16"/>
  <c r="E2206" i="16"/>
  <c r="E2205" i="16"/>
  <c r="E2204" i="16"/>
  <c r="E2203" i="16"/>
  <c r="E2202" i="16"/>
  <c r="E2201" i="16"/>
  <c r="E2200" i="16"/>
  <c r="E2199" i="16"/>
  <c r="E2198" i="16"/>
  <c r="E2197" i="16"/>
  <c r="E2196" i="16"/>
  <c r="E2195" i="16"/>
  <c r="E2194" i="16"/>
  <c r="E2193" i="16"/>
  <c r="E2192" i="16"/>
  <c r="E2191" i="16"/>
  <c r="E2190" i="16"/>
  <c r="E2189" i="16"/>
  <c r="E2188" i="16"/>
  <c r="E2187" i="16"/>
  <c r="E2186" i="16"/>
  <c r="E2185" i="16"/>
  <c r="E2184" i="16"/>
  <c r="E2183" i="16"/>
  <c r="E2182" i="16"/>
  <c r="E2181" i="16"/>
  <c r="E2180" i="16"/>
  <c r="E2179" i="16"/>
  <c r="E2178" i="16"/>
  <c r="E2177" i="16"/>
  <c r="E2176" i="16"/>
  <c r="E2175" i="16"/>
  <c r="E2174" i="16"/>
  <c r="E2173" i="16"/>
  <c r="E2172" i="16"/>
  <c r="E2171" i="16"/>
  <c r="E2170" i="16"/>
  <c r="E2169" i="16"/>
  <c r="E2168" i="16"/>
  <c r="E2167" i="16"/>
  <c r="E2166" i="16"/>
  <c r="E2165" i="16"/>
  <c r="E2164" i="16"/>
  <c r="E2163" i="16"/>
  <c r="E2162" i="16"/>
  <c r="E2161" i="16"/>
  <c r="E2160" i="16"/>
  <c r="E2159" i="16"/>
  <c r="E2158" i="16"/>
  <c r="E2157" i="16"/>
  <c r="E2156" i="16"/>
  <c r="E2155" i="16"/>
  <c r="E2154" i="16"/>
  <c r="E2153" i="16"/>
  <c r="E2152" i="16"/>
  <c r="E2151" i="16"/>
  <c r="E2150" i="16"/>
  <c r="E2149" i="16"/>
  <c r="E2148" i="16"/>
  <c r="E2147" i="16"/>
  <c r="E2146" i="16"/>
  <c r="E2145" i="16"/>
  <c r="E2144" i="16"/>
  <c r="E2143" i="16"/>
  <c r="E2142" i="16"/>
  <c r="E2141" i="16"/>
  <c r="E2140" i="16"/>
  <c r="E2139" i="16"/>
  <c r="E2138" i="16"/>
  <c r="E2137" i="16"/>
  <c r="E2136" i="16"/>
  <c r="E2135" i="16"/>
  <c r="E2134" i="16"/>
  <c r="E2133" i="16"/>
  <c r="E2132" i="16"/>
  <c r="E2131" i="16"/>
  <c r="E2130" i="16"/>
  <c r="E2129" i="16"/>
  <c r="E2128" i="16"/>
  <c r="E2127" i="16"/>
  <c r="E2126" i="16"/>
  <c r="E2125" i="16"/>
  <c r="E2124" i="16"/>
  <c r="E2123" i="16"/>
  <c r="E2122" i="16"/>
  <c r="E2121" i="16"/>
  <c r="E2120" i="16"/>
  <c r="E2119" i="16"/>
  <c r="E2118" i="16"/>
  <c r="E2117" i="16"/>
  <c r="E2116" i="16"/>
  <c r="E2115" i="16"/>
  <c r="E2114" i="16"/>
  <c r="E2113" i="16"/>
  <c r="E2112" i="16"/>
  <c r="E2111" i="16"/>
  <c r="E2110" i="16"/>
  <c r="E2109" i="16"/>
  <c r="E2108" i="16"/>
  <c r="E2107" i="16"/>
  <c r="E2106" i="16"/>
  <c r="E2105" i="16"/>
  <c r="E2104" i="16"/>
  <c r="E2103" i="16"/>
  <c r="E2102" i="16"/>
  <c r="E2101" i="16"/>
  <c r="E2100" i="16"/>
  <c r="E2099" i="16"/>
  <c r="E2098" i="16"/>
  <c r="E2097" i="16"/>
  <c r="E2096" i="16"/>
  <c r="E2095" i="16"/>
  <c r="E2094" i="16"/>
  <c r="E2093" i="16"/>
  <c r="E2092" i="16"/>
  <c r="E2091" i="16"/>
  <c r="E2090" i="16"/>
  <c r="E2089" i="16"/>
  <c r="E2088" i="16"/>
  <c r="E2087" i="16"/>
  <c r="E2086" i="16"/>
  <c r="E2085" i="16"/>
  <c r="E2084" i="16"/>
  <c r="E2083" i="16"/>
  <c r="E2082" i="16"/>
  <c r="E2081" i="16"/>
  <c r="E2080" i="16"/>
  <c r="E2079" i="16"/>
  <c r="E2078" i="16"/>
  <c r="E2077" i="16"/>
  <c r="E2076" i="16"/>
  <c r="E2075" i="16"/>
  <c r="E2074" i="16"/>
  <c r="E2073" i="16"/>
  <c r="E2072" i="16"/>
  <c r="E2071" i="16"/>
  <c r="E2070" i="16"/>
  <c r="E2069" i="16"/>
  <c r="E2068" i="16"/>
  <c r="E2067" i="16"/>
  <c r="E2066" i="16"/>
  <c r="E2065" i="16"/>
  <c r="E2064" i="16"/>
  <c r="E2063" i="16"/>
  <c r="E2062" i="16"/>
  <c r="E2061" i="16"/>
  <c r="E2060" i="16"/>
  <c r="E2059" i="16"/>
  <c r="E2058" i="16"/>
  <c r="E2057" i="16"/>
  <c r="E2056" i="16"/>
  <c r="E2055" i="16"/>
  <c r="E2054" i="16"/>
  <c r="E2053" i="16"/>
  <c r="E2052" i="16"/>
  <c r="E2051" i="16"/>
  <c r="E2050" i="16"/>
  <c r="E2049" i="16"/>
  <c r="E2048" i="16"/>
  <c r="E2047" i="16"/>
  <c r="E2046" i="16"/>
  <c r="E2045" i="16"/>
  <c r="E2044" i="16"/>
  <c r="E2043" i="16"/>
  <c r="E2042" i="16"/>
  <c r="E2041" i="16"/>
  <c r="E2040" i="16"/>
  <c r="E2039" i="16"/>
  <c r="E2038" i="16"/>
  <c r="E2037" i="16"/>
  <c r="E2036" i="16"/>
  <c r="E2035" i="16"/>
  <c r="E2034" i="16"/>
  <c r="E2033" i="16"/>
  <c r="E2032" i="16"/>
  <c r="E2031" i="16"/>
  <c r="E2030" i="16"/>
  <c r="E2029" i="16"/>
  <c r="E2028" i="16"/>
  <c r="E2027" i="16"/>
  <c r="E2026" i="16"/>
  <c r="E2025" i="16"/>
  <c r="E2024" i="16"/>
  <c r="E2023" i="16"/>
  <c r="E2022" i="16"/>
  <c r="E2021" i="16"/>
  <c r="E2020" i="16"/>
  <c r="E2019" i="16"/>
  <c r="E2018" i="16"/>
  <c r="E2017" i="16"/>
  <c r="E2016" i="16"/>
  <c r="E2015" i="16"/>
  <c r="E2014" i="16"/>
  <c r="E2013" i="16"/>
  <c r="E2012" i="16"/>
  <c r="E2011" i="16"/>
  <c r="E2010" i="16"/>
  <c r="E2009" i="16"/>
  <c r="E2008" i="16"/>
  <c r="E2007" i="16"/>
  <c r="E2006" i="16"/>
  <c r="E2005" i="16"/>
  <c r="E2004" i="16"/>
  <c r="E2003" i="16"/>
  <c r="E2002" i="16"/>
  <c r="E2001" i="16"/>
  <c r="E2000" i="16"/>
  <c r="E1999" i="16"/>
  <c r="E1998" i="16"/>
  <c r="E1997" i="16"/>
  <c r="E1996" i="16"/>
  <c r="E1995" i="16"/>
  <c r="E1994" i="16"/>
  <c r="E1993" i="16"/>
  <c r="E1992" i="16"/>
  <c r="E1991" i="16"/>
  <c r="E1990" i="16"/>
  <c r="E1989" i="16"/>
  <c r="E1988" i="16"/>
  <c r="E1987" i="16"/>
  <c r="E1986" i="16"/>
  <c r="E1985" i="16"/>
  <c r="E1984" i="16"/>
  <c r="E1983" i="16"/>
  <c r="E1982" i="16"/>
  <c r="E1981" i="16"/>
  <c r="E1980" i="16"/>
  <c r="E1979" i="16"/>
  <c r="E1978" i="16"/>
  <c r="E1977" i="16"/>
  <c r="E1976" i="16"/>
  <c r="E1975" i="16"/>
  <c r="E1974" i="16"/>
  <c r="E1973" i="16"/>
  <c r="E1972" i="16"/>
  <c r="E1971" i="16"/>
  <c r="E1970" i="16"/>
  <c r="E1969" i="16"/>
  <c r="E1968" i="16"/>
  <c r="E1967" i="16"/>
  <c r="E1966" i="16"/>
  <c r="E1965" i="16"/>
  <c r="E1964" i="16"/>
  <c r="E1963" i="16"/>
  <c r="E1962" i="16"/>
  <c r="E1961" i="16"/>
  <c r="E1960" i="16"/>
  <c r="E1959" i="16"/>
  <c r="E1958" i="16"/>
  <c r="E1957" i="16"/>
  <c r="E1956" i="16"/>
  <c r="E1955" i="16"/>
  <c r="E1954" i="16"/>
  <c r="E1953" i="16"/>
  <c r="E1952" i="16"/>
  <c r="E1951" i="16"/>
  <c r="E1950" i="16"/>
  <c r="E1949" i="16"/>
  <c r="E1948" i="16"/>
  <c r="E1947" i="16"/>
  <c r="E1946" i="16"/>
  <c r="E1945" i="16"/>
  <c r="E1944" i="16"/>
  <c r="E1943" i="16"/>
  <c r="E1942" i="16"/>
  <c r="E1941" i="16"/>
  <c r="E1940" i="16"/>
  <c r="E1939" i="16"/>
  <c r="E1938" i="16"/>
  <c r="E1937" i="16"/>
  <c r="E1936" i="16"/>
  <c r="E1935" i="16"/>
  <c r="E1934" i="16"/>
  <c r="E1933" i="16"/>
  <c r="E1932" i="16"/>
  <c r="E1931" i="16"/>
  <c r="E1930" i="16"/>
  <c r="E1929" i="16"/>
  <c r="E1928" i="16"/>
  <c r="E1927" i="16"/>
  <c r="E1926" i="16"/>
  <c r="E1925" i="16"/>
  <c r="E1924" i="16"/>
  <c r="E1923" i="16"/>
  <c r="E1922" i="16"/>
  <c r="E1921" i="16"/>
  <c r="E1920" i="16"/>
  <c r="E1919" i="16"/>
  <c r="E1918" i="16"/>
  <c r="E1917" i="16"/>
  <c r="E1916" i="16"/>
  <c r="E1915" i="16"/>
  <c r="E1914" i="16"/>
  <c r="E1913" i="16"/>
  <c r="E1912" i="16"/>
  <c r="E1911" i="16"/>
  <c r="E1910" i="16"/>
  <c r="E1909" i="16"/>
  <c r="E1908" i="16"/>
  <c r="E1907" i="16"/>
  <c r="E1906" i="16"/>
  <c r="E1905" i="16"/>
  <c r="E1904" i="16"/>
  <c r="E1903" i="16"/>
  <c r="E1902" i="16"/>
  <c r="E1901" i="16"/>
  <c r="E1900" i="16"/>
  <c r="E1899" i="16"/>
  <c r="E1898" i="16"/>
  <c r="E1897" i="16"/>
  <c r="E1896" i="16"/>
  <c r="E1895" i="16"/>
  <c r="E1894" i="16"/>
  <c r="E1893" i="16"/>
  <c r="E1892" i="16"/>
  <c r="E1891" i="16"/>
  <c r="E1890" i="16"/>
  <c r="E1889" i="16"/>
  <c r="E1888" i="16"/>
  <c r="E1887" i="16"/>
  <c r="E1886" i="16"/>
  <c r="E1885" i="16"/>
  <c r="E1884" i="16"/>
  <c r="E1883" i="16"/>
  <c r="E1882" i="16"/>
  <c r="E1881" i="16"/>
  <c r="E1880" i="16"/>
  <c r="E1879" i="16"/>
  <c r="E1878" i="16"/>
  <c r="E1877" i="16"/>
  <c r="E1876" i="16"/>
  <c r="E1875" i="16"/>
  <c r="E1874" i="16"/>
  <c r="E1873" i="16"/>
  <c r="E1872" i="16"/>
  <c r="E1871" i="16"/>
  <c r="E1870" i="16"/>
  <c r="E1869" i="16"/>
  <c r="E1868" i="16"/>
  <c r="E1867" i="16"/>
  <c r="E1866" i="16"/>
  <c r="E1865" i="16"/>
  <c r="E1864" i="16"/>
  <c r="E1863" i="16"/>
  <c r="E1862" i="16"/>
  <c r="E1861" i="16"/>
  <c r="E1860" i="16"/>
  <c r="E1859" i="16"/>
  <c r="E1858" i="16"/>
  <c r="E1857" i="16"/>
  <c r="E1856" i="16"/>
  <c r="E1855" i="16"/>
  <c r="E1854" i="16"/>
  <c r="E1853" i="16"/>
  <c r="E1852" i="16"/>
  <c r="E1851" i="16"/>
  <c r="E1850" i="16"/>
  <c r="E1849" i="16"/>
  <c r="E1848" i="16"/>
  <c r="E1847" i="16"/>
  <c r="E1846" i="16"/>
  <c r="E1845" i="16"/>
  <c r="E1844" i="16"/>
  <c r="E1843" i="16"/>
  <c r="E1842" i="16"/>
  <c r="E1841" i="16"/>
  <c r="E1840" i="16"/>
  <c r="E1839" i="16"/>
  <c r="E1838" i="16"/>
  <c r="E1837" i="16"/>
  <c r="E1836" i="16"/>
  <c r="E1835" i="16"/>
  <c r="E1834" i="16"/>
  <c r="E1833" i="16"/>
  <c r="E1832" i="16"/>
  <c r="E1831" i="16"/>
  <c r="E1830" i="16"/>
  <c r="E1829" i="16"/>
  <c r="E1828" i="16"/>
  <c r="E1827" i="16"/>
  <c r="E1826" i="16"/>
  <c r="E1825" i="16"/>
  <c r="E1824" i="16"/>
  <c r="E1823" i="16"/>
  <c r="E1822" i="16"/>
  <c r="E1821" i="16"/>
  <c r="E1820" i="16"/>
  <c r="E1819" i="16"/>
  <c r="E1818" i="16"/>
  <c r="E1817" i="16"/>
  <c r="E1816" i="16"/>
  <c r="E1815" i="16"/>
  <c r="E1814" i="16"/>
  <c r="E1813" i="16"/>
  <c r="E1812" i="16"/>
  <c r="E1811" i="16"/>
  <c r="E1810" i="16"/>
  <c r="E1809" i="16"/>
  <c r="E1808" i="16"/>
  <c r="E1807" i="16"/>
  <c r="E1806" i="16"/>
  <c r="E1805" i="16"/>
  <c r="E1804" i="16"/>
  <c r="E1803" i="16"/>
  <c r="E1802" i="16"/>
  <c r="E1801" i="16"/>
  <c r="E1800" i="16"/>
  <c r="E1799" i="16"/>
  <c r="E1798" i="16"/>
  <c r="E1797" i="16"/>
  <c r="E1796" i="16"/>
  <c r="E1795" i="16"/>
  <c r="E1794" i="16"/>
  <c r="E1793" i="16"/>
  <c r="E1792" i="16"/>
  <c r="E1791" i="16"/>
  <c r="E1790" i="16"/>
  <c r="E1789" i="16"/>
  <c r="E1788" i="16"/>
  <c r="E1787" i="16"/>
  <c r="E1786" i="16"/>
  <c r="E1785" i="16"/>
  <c r="E1784" i="16"/>
  <c r="E1783" i="16"/>
  <c r="E1782" i="16"/>
  <c r="E1781" i="16"/>
  <c r="E1780" i="16"/>
  <c r="E1779" i="16"/>
  <c r="E1778" i="16"/>
  <c r="E1777" i="16"/>
  <c r="E1776" i="16"/>
  <c r="E1775" i="16"/>
  <c r="E1774" i="16"/>
  <c r="E1773" i="16"/>
  <c r="E1772" i="16"/>
  <c r="E1771" i="16"/>
  <c r="E1770" i="16"/>
  <c r="E1769" i="16"/>
  <c r="E1768" i="16"/>
  <c r="E1767" i="16"/>
  <c r="E1766" i="16"/>
  <c r="E1765" i="16"/>
  <c r="E1764" i="16"/>
  <c r="E1763" i="16"/>
  <c r="E1762" i="16"/>
  <c r="E1761" i="16"/>
  <c r="E1760" i="16"/>
  <c r="E1759" i="16"/>
  <c r="E1758" i="16"/>
  <c r="E1757" i="16"/>
  <c r="E1756" i="16"/>
  <c r="E1755" i="16"/>
  <c r="E1754" i="16"/>
  <c r="E1753" i="16"/>
  <c r="E1752" i="16"/>
  <c r="E1751" i="16"/>
  <c r="E1750" i="16"/>
  <c r="E1749" i="16"/>
  <c r="E1748" i="16"/>
  <c r="E1747" i="16"/>
  <c r="E1746" i="16"/>
  <c r="E1745" i="16"/>
  <c r="E1744" i="16"/>
  <c r="E1743" i="16"/>
  <c r="E1742" i="16"/>
  <c r="E1741" i="16"/>
  <c r="E1740" i="16"/>
  <c r="E1739" i="16"/>
  <c r="E1738" i="16"/>
  <c r="E1737" i="16"/>
  <c r="E1736" i="16"/>
  <c r="E1735" i="16"/>
  <c r="E1734" i="16"/>
  <c r="E1733" i="16"/>
  <c r="E1732" i="16"/>
  <c r="E1731" i="16"/>
  <c r="E1730" i="16"/>
  <c r="E1729" i="16"/>
  <c r="E1728" i="16"/>
  <c r="E1727" i="16"/>
  <c r="E1726" i="16"/>
  <c r="E1725" i="16"/>
  <c r="E1724" i="16"/>
  <c r="E1723" i="16"/>
  <c r="E1722" i="16"/>
  <c r="E1721" i="16"/>
  <c r="E1720" i="16"/>
  <c r="E1719" i="16"/>
  <c r="E1718" i="16"/>
  <c r="E1717" i="16"/>
  <c r="E1716" i="16"/>
  <c r="E1715" i="16"/>
  <c r="E1714" i="16"/>
  <c r="E1713" i="16"/>
  <c r="E1712" i="16"/>
  <c r="E1711" i="16"/>
  <c r="E1710" i="16"/>
  <c r="E1709" i="16"/>
  <c r="E1708" i="16"/>
  <c r="E1707" i="16"/>
  <c r="E1706" i="16"/>
  <c r="E1705" i="16"/>
  <c r="E1704" i="16"/>
  <c r="E1703" i="16"/>
  <c r="E1702" i="16"/>
  <c r="E1701" i="16"/>
  <c r="E1700" i="16"/>
  <c r="E1699" i="16"/>
  <c r="E1698" i="16"/>
  <c r="E1697" i="16"/>
  <c r="E1696" i="16"/>
  <c r="E1695" i="16"/>
  <c r="E1694" i="16"/>
  <c r="E1693" i="16"/>
  <c r="E1692" i="16"/>
  <c r="E1691" i="16"/>
  <c r="E1690" i="16"/>
  <c r="E1689" i="16"/>
  <c r="E1688" i="16"/>
  <c r="E1687" i="16"/>
  <c r="E1686" i="16"/>
  <c r="E1685" i="16"/>
  <c r="E1684" i="16"/>
  <c r="E1683" i="16"/>
  <c r="E1682" i="16"/>
  <c r="E1681" i="16"/>
  <c r="E1680" i="16"/>
  <c r="E1679" i="16"/>
  <c r="E1678" i="16"/>
  <c r="E1677" i="16"/>
  <c r="E1676" i="16"/>
  <c r="E1675" i="16"/>
  <c r="E1674" i="16"/>
  <c r="E1673" i="16"/>
  <c r="E1672" i="16"/>
  <c r="E1671" i="16"/>
  <c r="E1670" i="16"/>
  <c r="E1669" i="16"/>
  <c r="E1668" i="16"/>
  <c r="E1667" i="16"/>
  <c r="E1666" i="16"/>
  <c r="E1665" i="16"/>
  <c r="E1664" i="16"/>
  <c r="E1663" i="16"/>
  <c r="E1662" i="16"/>
  <c r="E1661" i="16"/>
  <c r="E1660" i="16"/>
  <c r="E1659" i="16"/>
  <c r="E1658" i="16"/>
  <c r="E1657" i="16"/>
  <c r="E1656" i="16"/>
  <c r="E1655" i="16"/>
  <c r="E1654" i="16"/>
  <c r="E1653" i="16"/>
  <c r="E1652" i="16"/>
  <c r="E1651" i="16"/>
  <c r="E1650" i="16"/>
  <c r="E1649" i="16"/>
  <c r="E1648" i="16"/>
  <c r="E1647" i="16"/>
  <c r="E1646" i="16"/>
  <c r="E1645" i="16"/>
  <c r="E1644" i="16"/>
  <c r="E1643" i="16"/>
  <c r="E1642" i="16"/>
  <c r="E1641" i="16"/>
  <c r="E1640" i="16"/>
  <c r="E1639" i="16"/>
  <c r="E1638" i="16"/>
  <c r="E1637" i="16"/>
  <c r="E1636" i="16"/>
  <c r="E1635" i="16"/>
  <c r="E1634" i="16"/>
  <c r="E1633" i="16"/>
  <c r="E1632" i="16"/>
  <c r="E1631" i="16"/>
  <c r="E1630" i="16"/>
  <c r="E1629" i="16"/>
  <c r="E1628" i="16"/>
  <c r="E1627" i="16"/>
  <c r="E1626" i="16"/>
  <c r="E1625" i="16"/>
  <c r="E1624" i="16"/>
  <c r="E1623" i="16"/>
  <c r="E1622" i="16"/>
  <c r="E1621" i="16"/>
  <c r="E1620" i="16"/>
  <c r="E1619" i="16"/>
  <c r="E1618" i="16"/>
  <c r="E1617" i="16"/>
  <c r="E1616" i="16"/>
  <c r="E1615" i="16"/>
  <c r="E1614" i="16"/>
  <c r="E1613" i="16"/>
  <c r="E1612" i="16"/>
  <c r="E1611" i="16"/>
  <c r="E1610" i="16"/>
  <c r="E1609" i="16"/>
  <c r="E1608" i="16"/>
  <c r="E1607" i="16"/>
  <c r="E1606" i="16"/>
  <c r="E1605" i="16"/>
  <c r="E1604" i="16"/>
  <c r="E1603" i="16"/>
  <c r="E1602" i="16"/>
  <c r="E1601" i="16"/>
  <c r="E1600" i="16"/>
  <c r="E1599" i="16"/>
  <c r="E1598" i="16"/>
  <c r="E1597" i="16"/>
  <c r="E1596" i="16"/>
  <c r="E1595" i="16"/>
  <c r="E1594" i="16"/>
  <c r="E1593" i="16"/>
  <c r="E1592" i="16"/>
  <c r="E1591" i="16"/>
  <c r="E1590" i="16"/>
  <c r="E1589" i="16"/>
  <c r="E1588" i="16"/>
  <c r="E1587" i="16"/>
  <c r="E1586" i="16"/>
  <c r="E1585" i="16"/>
  <c r="E1584" i="16"/>
  <c r="E1583" i="16"/>
  <c r="E1582" i="16"/>
  <c r="E1581" i="16"/>
  <c r="E1580" i="16"/>
  <c r="E1579" i="16"/>
  <c r="E1578" i="16"/>
  <c r="E1577" i="16"/>
  <c r="E1576" i="16"/>
  <c r="E1575" i="16"/>
  <c r="E1574" i="16"/>
  <c r="E1573" i="16"/>
  <c r="E1572" i="16"/>
  <c r="E1571" i="16"/>
  <c r="E1570" i="16"/>
  <c r="E1569" i="16"/>
  <c r="E1568" i="16"/>
  <c r="E1567" i="16"/>
  <c r="E1566" i="16"/>
  <c r="E1565" i="16"/>
  <c r="E1564" i="16"/>
  <c r="E1563" i="16"/>
  <c r="E1562" i="16"/>
  <c r="E1561" i="16"/>
  <c r="E1560" i="16"/>
  <c r="E1559" i="16"/>
  <c r="E1558" i="16"/>
  <c r="E1557" i="16"/>
  <c r="E1556" i="16"/>
  <c r="E1555" i="16"/>
  <c r="E1554" i="16"/>
  <c r="E1553" i="16"/>
  <c r="E1552" i="16"/>
  <c r="E1551" i="16"/>
  <c r="E1550" i="16"/>
  <c r="E1549" i="16"/>
  <c r="E1548" i="16"/>
  <c r="E1547" i="16"/>
  <c r="E1546" i="16"/>
  <c r="E1545" i="16"/>
  <c r="E1544" i="16"/>
  <c r="E1543" i="16"/>
  <c r="E1542" i="16"/>
  <c r="E1541" i="16"/>
  <c r="E1540" i="16"/>
  <c r="E1539" i="16"/>
  <c r="E1538" i="16"/>
  <c r="E1537" i="16"/>
  <c r="E1536" i="16"/>
  <c r="E1535" i="16"/>
  <c r="E1534" i="16"/>
  <c r="E1533" i="16"/>
  <c r="E1532" i="16"/>
  <c r="E1531" i="16"/>
  <c r="E1530" i="16"/>
  <c r="E1529" i="16"/>
  <c r="E1528" i="16"/>
  <c r="E1527" i="16"/>
  <c r="E1526" i="16"/>
  <c r="E1525" i="16"/>
  <c r="E1524" i="16"/>
  <c r="E1523" i="16"/>
  <c r="E1522" i="16"/>
  <c r="E1521" i="16"/>
  <c r="E1520" i="16"/>
  <c r="E1519" i="16"/>
  <c r="E1518" i="16"/>
  <c r="E1517" i="16"/>
  <c r="E1516" i="16"/>
  <c r="E1515" i="16"/>
  <c r="E1514" i="16"/>
  <c r="E1513" i="16"/>
  <c r="E1512" i="16"/>
  <c r="E1511" i="16"/>
  <c r="E1510" i="16"/>
  <c r="E1509" i="16"/>
  <c r="E1508" i="16"/>
  <c r="E1507" i="16"/>
  <c r="E1506" i="16"/>
  <c r="E1505" i="16"/>
  <c r="E1504" i="16"/>
  <c r="E1503" i="16"/>
  <c r="E1502" i="16"/>
  <c r="E1501" i="16"/>
  <c r="E1500" i="16"/>
  <c r="E1499" i="16"/>
  <c r="E1498" i="16"/>
  <c r="E1497" i="16"/>
  <c r="E1496" i="16"/>
  <c r="E1495" i="16"/>
  <c r="E1494" i="16"/>
  <c r="E1493" i="16"/>
  <c r="E1492" i="16"/>
  <c r="E1491" i="16"/>
  <c r="E1490" i="16"/>
  <c r="E1489" i="16"/>
  <c r="E1488" i="16"/>
  <c r="E1487" i="16"/>
  <c r="E1486" i="16"/>
  <c r="E1485" i="16"/>
  <c r="E1484" i="16"/>
  <c r="E1483" i="16"/>
  <c r="E1482" i="16"/>
  <c r="E1481" i="16"/>
  <c r="E1480" i="16"/>
  <c r="E1479" i="16"/>
  <c r="E1478" i="16"/>
  <c r="E1477" i="16"/>
  <c r="E1476" i="16"/>
  <c r="E1475" i="16"/>
  <c r="E1474" i="16"/>
  <c r="E1473" i="16"/>
  <c r="E1472" i="16"/>
  <c r="E1471" i="16"/>
  <c r="E1470" i="16"/>
  <c r="E1469" i="16"/>
  <c r="E1468" i="16"/>
  <c r="E1467" i="16"/>
  <c r="E1466" i="16"/>
  <c r="E1465" i="16"/>
  <c r="E1464" i="16"/>
  <c r="E1463" i="16"/>
  <c r="E1462" i="16"/>
  <c r="E1461" i="16"/>
  <c r="E1460" i="16"/>
  <c r="E1459" i="16"/>
  <c r="E1458" i="16"/>
  <c r="E1457" i="16"/>
  <c r="E1456" i="16"/>
  <c r="E1455" i="16"/>
  <c r="E1454" i="16"/>
  <c r="E1453" i="16"/>
  <c r="E1452" i="16"/>
  <c r="E1451" i="16"/>
  <c r="E1450" i="16"/>
  <c r="E1449" i="16"/>
  <c r="E1448" i="16"/>
  <c r="E1447" i="16"/>
  <c r="E1446" i="16"/>
  <c r="E1445" i="16"/>
  <c r="E1444" i="16"/>
  <c r="E1443" i="16"/>
  <c r="E1442" i="16"/>
  <c r="E1441" i="16"/>
  <c r="E1440" i="16"/>
  <c r="E1439" i="16"/>
  <c r="E1438" i="16"/>
  <c r="E1437" i="16"/>
  <c r="E1436" i="16"/>
  <c r="E1435" i="16"/>
  <c r="E1434" i="16"/>
  <c r="E1433" i="16"/>
  <c r="E1432" i="16"/>
  <c r="E1431" i="16"/>
  <c r="E1430" i="16"/>
  <c r="E1429" i="16"/>
  <c r="E1428" i="16"/>
  <c r="E1427" i="16"/>
  <c r="E1426" i="16"/>
  <c r="E1425" i="16"/>
  <c r="E1424" i="16"/>
  <c r="E1423" i="16"/>
  <c r="E1422" i="16"/>
  <c r="E1421" i="16"/>
  <c r="E1420" i="16"/>
  <c r="E1419" i="16"/>
  <c r="E1418" i="16"/>
  <c r="E1417" i="16"/>
  <c r="E1416" i="16"/>
  <c r="E1415" i="16"/>
  <c r="E1414" i="16"/>
  <c r="E1413" i="16"/>
  <c r="E1412" i="16"/>
  <c r="E1411" i="16"/>
  <c r="E1410" i="16"/>
  <c r="E1409" i="16"/>
  <c r="E1408" i="16"/>
  <c r="E1407" i="16"/>
  <c r="E1406" i="16"/>
  <c r="E1405" i="16"/>
  <c r="E1404" i="16"/>
  <c r="E1403" i="16"/>
  <c r="E1402" i="16"/>
  <c r="E1401" i="16"/>
  <c r="E1400" i="16"/>
  <c r="E1399" i="16"/>
  <c r="E1398" i="16"/>
  <c r="E1397" i="16"/>
  <c r="E1396" i="16"/>
  <c r="E1395" i="16"/>
  <c r="E1394" i="16"/>
  <c r="E1393" i="16"/>
  <c r="E1392" i="16"/>
  <c r="E1391" i="16"/>
  <c r="E1390" i="16"/>
  <c r="E1389" i="16"/>
  <c r="E1388" i="16"/>
  <c r="E1387" i="16"/>
  <c r="E1386" i="16"/>
  <c r="E1385" i="16"/>
  <c r="E1384" i="16"/>
  <c r="E1383" i="16"/>
  <c r="E1382" i="16"/>
  <c r="E1381" i="16"/>
  <c r="E1380" i="16"/>
  <c r="E1379" i="16"/>
  <c r="E1378" i="16"/>
  <c r="E1377" i="16"/>
  <c r="E1376" i="16"/>
  <c r="E1375" i="16"/>
  <c r="E1374" i="16"/>
  <c r="E1373" i="16"/>
  <c r="E1372" i="16"/>
  <c r="E1371" i="16"/>
  <c r="E1370" i="16"/>
  <c r="E1369" i="16"/>
  <c r="E1368" i="16"/>
  <c r="E1367" i="16"/>
  <c r="E1366" i="16"/>
  <c r="E1365" i="16"/>
  <c r="E1364" i="16"/>
  <c r="E1363" i="16"/>
  <c r="E1362" i="16"/>
  <c r="E1361" i="16"/>
  <c r="E1360" i="16"/>
  <c r="E1359" i="16"/>
  <c r="E1358" i="16"/>
  <c r="E1357" i="16"/>
  <c r="E1356" i="16"/>
  <c r="E1355" i="16"/>
  <c r="E1354" i="16"/>
  <c r="E1353" i="16"/>
  <c r="E1352" i="16"/>
  <c r="E1351" i="16"/>
  <c r="E1350" i="16"/>
  <c r="E1349" i="16"/>
  <c r="E1348" i="16"/>
  <c r="E1347" i="16"/>
  <c r="E1346" i="16"/>
  <c r="E1345" i="16"/>
  <c r="E1344" i="16"/>
  <c r="E1343" i="16"/>
  <c r="E1342" i="16"/>
  <c r="E1341" i="16"/>
  <c r="E1340" i="16"/>
  <c r="E1339" i="16"/>
  <c r="E1338" i="16"/>
  <c r="E1337" i="16"/>
  <c r="E1336" i="16"/>
  <c r="E1335" i="16"/>
  <c r="E1334" i="16"/>
  <c r="E1333" i="16"/>
  <c r="E1332" i="16"/>
  <c r="E1331" i="16"/>
  <c r="E1330" i="16"/>
  <c r="E1329" i="16"/>
  <c r="E1328" i="16"/>
  <c r="E1327" i="16"/>
  <c r="E1326" i="16"/>
  <c r="E1325" i="16"/>
  <c r="E1324" i="16"/>
  <c r="E1323" i="16"/>
  <c r="E1322" i="16"/>
  <c r="E1321" i="16"/>
  <c r="E1320" i="16"/>
  <c r="E1319" i="16"/>
  <c r="E1318" i="16"/>
  <c r="E1317" i="16"/>
  <c r="E1316" i="16"/>
  <c r="E1315" i="16"/>
  <c r="E1314" i="16"/>
  <c r="E1313" i="16"/>
  <c r="E1312" i="16"/>
  <c r="E1311" i="16"/>
  <c r="E1310" i="16"/>
  <c r="E1309" i="16"/>
  <c r="E1308" i="16"/>
  <c r="E1307" i="16"/>
  <c r="E1306" i="16"/>
  <c r="E1305" i="16"/>
  <c r="E1304" i="16"/>
  <c r="E1303" i="16"/>
  <c r="E1302" i="16"/>
  <c r="E1301" i="16"/>
  <c r="E1300" i="16"/>
  <c r="E1299" i="16"/>
  <c r="E1298" i="16"/>
  <c r="E1297" i="16"/>
  <c r="E1296" i="16"/>
  <c r="E1295" i="16"/>
  <c r="E1294" i="16"/>
  <c r="E1293" i="16"/>
  <c r="E1292" i="16"/>
  <c r="E1291" i="16"/>
  <c r="E1290" i="16"/>
  <c r="E1289" i="16"/>
  <c r="E1288" i="16"/>
  <c r="E1287" i="16"/>
  <c r="E1286" i="16"/>
  <c r="E1285" i="16"/>
  <c r="E1284" i="16"/>
  <c r="E1283" i="16"/>
  <c r="E1282" i="16"/>
  <c r="E1281" i="16"/>
  <c r="E1280" i="16"/>
  <c r="E1279" i="16"/>
  <c r="E1278" i="16"/>
  <c r="E1277" i="16"/>
  <c r="E1276" i="16"/>
  <c r="E1275" i="16"/>
  <c r="E1274" i="16"/>
  <c r="E1273" i="16"/>
  <c r="E1272" i="16"/>
  <c r="E1271" i="16"/>
  <c r="E1270" i="16"/>
  <c r="E1269" i="16"/>
  <c r="E1268" i="16"/>
  <c r="E1267" i="16"/>
  <c r="E1266" i="16"/>
  <c r="E1265" i="16"/>
  <c r="E1264" i="16"/>
  <c r="E1263" i="16"/>
  <c r="E1262" i="16"/>
  <c r="E1261" i="16"/>
  <c r="E1260" i="16"/>
  <c r="E1259" i="16"/>
  <c r="E1258" i="16"/>
  <c r="E1257" i="16"/>
  <c r="E1256" i="16"/>
  <c r="E1255" i="16"/>
  <c r="E1254" i="16"/>
  <c r="E1253" i="16"/>
  <c r="E1252" i="16"/>
  <c r="E1251" i="16"/>
  <c r="E1250" i="16"/>
  <c r="E1249" i="16"/>
  <c r="E1248" i="16"/>
  <c r="E1247" i="16"/>
  <c r="E1246" i="16"/>
  <c r="E1245" i="16"/>
  <c r="E1244" i="16"/>
  <c r="E1243" i="16"/>
  <c r="E1242" i="16"/>
  <c r="E1241" i="16"/>
  <c r="E1240" i="16"/>
  <c r="E1239" i="16"/>
  <c r="E1238" i="16"/>
  <c r="E1237" i="16"/>
  <c r="E1236" i="16"/>
  <c r="E1235" i="16"/>
  <c r="E1234" i="16"/>
  <c r="E1233" i="16"/>
  <c r="E1232" i="16"/>
  <c r="E1231" i="16"/>
  <c r="E1230" i="16"/>
  <c r="E1229" i="16"/>
  <c r="E1228" i="16"/>
  <c r="E1227" i="16"/>
  <c r="E1226" i="16"/>
  <c r="E1225" i="16"/>
  <c r="E1224" i="16"/>
  <c r="E1223" i="16"/>
  <c r="E1222" i="16"/>
  <c r="E1221" i="16"/>
  <c r="E1220" i="16"/>
  <c r="E1219" i="16"/>
  <c r="E1218" i="16"/>
  <c r="E1217" i="16"/>
  <c r="E1216" i="16"/>
  <c r="E1215" i="16"/>
  <c r="E1214" i="16"/>
  <c r="E1213" i="16"/>
  <c r="E1212" i="16"/>
  <c r="E1211" i="16"/>
  <c r="E1210" i="16"/>
  <c r="E1209" i="16"/>
  <c r="E1208" i="16"/>
  <c r="E1207" i="16"/>
  <c r="E1206" i="16"/>
  <c r="E1205" i="16"/>
  <c r="E1204" i="16"/>
  <c r="E1203" i="16"/>
  <c r="E1202" i="16"/>
  <c r="E1201" i="16"/>
  <c r="E1200" i="16"/>
  <c r="E1199" i="16"/>
  <c r="E1198" i="16"/>
  <c r="E1197" i="16"/>
  <c r="E1196" i="16"/>
  <c r="E1195" i="16"/>
  <c r="E1194" i="16"/>
  <c r="E1193" i="16"/>
  <c r="E1192" i="16"/>
  <c r="E1191" i="16"/>
  <c r="E1190" i="16"/>
  <c r="E1189" i="16"/>
  <c r="E1188" i="16"/>
  <c r="E1187" i="16"/>
  <c r="E1186" i="16"/>
  <c r="E1185" i="16"/>
  <c r="E1184" i="16"/>
  <c r="E1183" i="16"/>
  <c r="E1182" i="16"/>
  <c r="E1181" i="16"/>
  <c r="E1180" i="16"/>
  <c r="E1179" i="16"/>
  <c r="E1178" i="16"/>
  <c r="E1177" i="16"/>
  <c r="E1176" i="16"/>
  <c r="E1175" i="16"/>
  <c r="E1174" i="16"/>
  <c r="E1173" i="16"/>
  <c r="E1172" i="16"/>
  <c r="E1171" i="16"/>
  <c r="E1170" i="16"/>
  <c r="E1169" i="16"/>
  <c r="E1168" i="16"/>
  <c r="E1167" i="16"/>
  <c r="E1166" i="16"/>
  <c r="E1165" i="16"/>
  <c r="E1164" i="16"/>
  <c r="E1163" i="16"/>
  <c r="E1162" i="16"/>
  <c r="E1161" i="16"/>
  <c r="E1160" i="16"/>
  <c r="E1159" i="16"/>
  <c r="E1158" i="16"/>
  <c r="E1157" i="16"/>
  <c r="E1156" i="16"/>
  <c r="E1155" i="16"/>
  <c r="E1154" i="16"/>
  <c r="E1153" i="16"/>
  <c r="E1152" i="16"/>
  <c r="E1151" i="16"/>
  <c r="E1150" i="16"/>
  <c r="E1149" i="16"/>
  <c r="E1148" i="16"/>
  <c r="E1147" i="16"/>
  <c r="E1146" i="16"/>
  <c r="E1145" i="16"/>
  <c r="E1144" i="16"/>
  <c r="E1143" i="16"/>
  <c r="E1142" i="16"/>
  <c r="E1141" i="16"/>
  <c r="E1140" i="16"/>
  <c r="E1139" i="16"/>
  <c r="E1138" i="16"/>
  <c r="E1137" i="16"/>
  <c r="E1136" i="16"/>
  <c r="E1135" i="16"/>
  <c r="E1134" i="16"/>
  <c r="E1133" i="16"/>
  <c r="E1132" i="16"/>
  <c r="E1131" i="16"/>
  <c r="E1130" i="16"/>
  <c r="E1129" i="16"/>
  <c r="E1128" i="16"/>
  <c r="E1127" i="16"/>
  <c r="E1126" i="16"/>
  <c r="E1125" i="16"/>
  <c r="E1124" i="16"/>
  <c r="E1123" i="16"/>
  <c r="E1122" i="16"/>
  <c r="E1121" i="16"/>
  <c r="E1120" i="16"/>
  <c r="E1119" i="16"/>
  <c r="E1118" i="16"/>
  <c r="E1117" i="16"/>
  <c r="E1116" i="16"/>
  <c r="E1115" i="16"/>
  <c r="E1114" i="16"/>
  <c r="E1113" i="16"/>
  <c r="E1112" i="16"/>
  <c r="E1111" i="16"/>
  <c r="E1110" i="16"/>
  <c r="E1109" i="16"/>
  <c r="E1108" i="16"/>
  <c r="E1107" i="16"/>
  <c r="E1106" i="16"/>
  <c r="E1105" i="16"/>
  <c r="E1104" i="16"/>
  <c r="E1103" i="16"/>
  <c r="E1102" i="16"/>
  <c r="E1101" i="16"/>
  <c r="E1100" i="16"/>
  <c r="E1099" i="16"/>
  <c r="E1098" i="16"/>
  <c r="E1097" i="16"/>
  <c r="E1096" i="16"/>
  <c r="E1095" i="16"/>
  <c r="E1094" i="16"/>
  <c r="E1093" i="16"/>
  <c r="E1092" i="16"/>
  <c r="E1091" i="16"/>
  <c r="E1090" i="16"/>
  <c r="E1089" i="16"/>
  <c r="E1088" i="16"/>
  <c r="E1087" i="16"/>
  <c r="E1086" i="16"/>
  <c r="E1085" i="16"/>
  <c r="E1084" i="16"/>
  <c r="E1083" i="16"/>
  <c r="E1082" i="16"/>
  <c r="E1081" i="16"/>
  <c r="E1080" i="16"/>
  <c r="E1079" i="16"/>
  <c r="E1078" i="16"/>
  <c r="E1077" i="16"/>
  <c r="E1076" i="16"/>
  <c r="E1075" i="16"/>
  <c r="E1074" i="16"/>
  <c r="E1073" i="16"/>
  <c r="E1072" i="16"/>
  <c r="E1071" i="16"/>
  <c r="E1070" i="16"/>
  <c r="E1069" i="16"/>
  <c r="E1068" i="16"/>
  <c r="E1067" i="16"/>
  <c r="E1066" i="16"/>
  <c r="E1065" i="16"/>
  <c r="E1064" i="16"/>
  <c r="E1063" i="16"/>
  <c r="E1062" i="16"/>
  <c r="E1061" i="16"/>
  <c r="E1060" i="16"/>
  <c r="E1059" i="16"/>
  <c r="E1058" i="16"/>
  <c r="E1057" i="16"/>
  <c r="E1056" i="16"/>
  <c r="E1055" i="16"/>
  <c r="E1054" i="16"/>
  <c r="E1053" i="16"/>
  <c r="E1052" i="16"/>
  <c r="E1051" i="16"/>
  <c r="E1050" i="16"/>
  <c r="E1049" i="16"/>
  <c r="E1048" i="16"/>
  <c r="E1047" i="16"/>
  <c r="E1046" i="16"/>
  <c r="E1045" i="16"/>
  <c r="E1044" i="16"/>
  <c r="E1043" i="16"/>
  <c r="E1042" i="16"/>
  <c r="E1041" i="16"/>
  <c r="E1040" i="16"/>
  <c r="E1039" i="16"/>
  <c r="E1038" i="16"/>
  <c r="E1037" i="16"/>
  <c r="E1036" i="16"/>
  <c r="E1035" i="16"/>
  <c r="E1034" i="16"/>
  <c r="E1033" i="16"/>
  <c r="E1032" i="16"/>
  <c r="E1031" i="16"/>
  <c r="E1030" i="16"/>
  <c r="E1029" i="16"/>
  <c r="E1028" i="16"/>
  <c r="E1027" i="16"/>
  <c r="E1026" i="16"/>
  <c r="E1025" i="16"/>
  <c r="E1024" i="16"/>
  <c r="E1023" i="16"/>
  <c r="E1022" i="16"/>
  <c r="E1021" i="16"/>
  <c r="E1020" i="16"/>
  <c r="E1019" i="16"/>
  <c r="E1018" i="16"/>
  <c r="E1017" i="16"/>
  <c r="E1016" i="16"/>
  <c r="E1015" i="16"/>
  <c r="E1014" i="16"/>
  <c r="E1013" i="16"/>
  <c r="E1012" i="16"/>
  <c r="E1011" i="16"/>
  <c r="E1010" i="16"/>
  <c r="E1009" i="16"/>
  <c r="E1008" i="16"/>
  <c r="E1007" i="16"/>
  <c r="E1006" i="16"/>
  <c r="E1005" i="16"/>
  <c r="E1004" i="16"/>
  <c r="E1003" i="16"/>
  <c r="E1002" i="16"/>
  <c r="E1001" i="16"/>
  <c r="E1000" i="16"/>
  <c r="E999" i="16"/>
  <c r="E998" i="16"/>
  <c r="E997" i="16"/>
  <c r="E996" i="16"/>
  <c r="E995" i="16"/>
  <c r="E994" i="16"/>
  <c r="E993" i="16"/>
  <c r="E992" i="16"/>
  <c r="E991" i="16"/>
  <c r="E990" i="16"/>
  <c r="E989" i="16"/>
  <c r="E988" i="16"/>
  <c r="E987" i="16"/>
  <c r="E986" i="16"/>
  <c r="E985" i="16"/>
  <c r="E984" i="16"/>
  <c r="E983" i="16"/>
  <c r="E982" i="16"/>
  <c r="E981" i="16"/>
  <c r="E980" i="16"/>
  <c r="E979" i="16"/>
  <c r="E978" i="16"/>
  <c r="E977" i="16"/>
  <c r="E976" i="16"/>
  <c r="E975" i="16"/>
  <c r="E974" i="16"/>
  <c r="E973" i="16"/>
  <c r="E972" i="16"/>
  <c r="E971" i="16"/>
  <c r="E970" i="16"/>
  <c r="E969" i="16"/>
  <c r="E968" i="16"/>
  <c r="E967" i="16"/>
  <c r="E966" i="16"/>
  <c r="E965" i="16"/>
  <c r="E964" i="16"/>
  <c r="E963" i="16"/>
  <c r="E962" i="16"/>
  <c r="E961" i="16"/>
  <c r="E960" i="16"/>
  <c r="E959" i="16"/>
  <c r="E958" i="16"/>
  <c r="E957" i="16"/>
  <c r="E956" i="16"/>
  <c r="E955" i="16"/>
  <c r="E954" i="16"/>
  <c r="E953" i="16"/>
  <c r="E952" i="16"/>
  <c r="E951" i="16"/>
  <c r="E950" i="16"/>
  <c r="E949" i="16"/>
  <c r="E948" i="16"/>
  <c r="E947" i="16"/>
  <c r="E946" i="16"/>
  <c r="E945" i="16"/>
  <c r="E944" i="16"/>
  <c r="E943" i="16"/>
  <c r="E942" i="16"/>
  <c r="E941" i="16"/>
  <c r="E940" i="16"/>
  <c r="E939" i="16"/>
  <c r="E938" i="16"/>
  <c r="E937" i="16"/>
  <c r="E936" i="16"/>
  <c r="E935" i="16"/>
  <c r="E934" i="16"/>
  <c r="E933" i="16"/>
  <c r="E932" i="16"/>
  <c r="E931" i="16"/>
  <c r="E930" i="16"/>
  <c r="E929" i="16"/>
  <c r="E928" i="16"/>
  <c r="E927" i="16"/>
  <c r="E926" i="16"/>
  <c r="E925" i="16"/>
  <c r="E924" i="16"/>
  <c r="E923" i="16"/>
  <c r="E922" i="16"/>
  <c r="E921" i="16"/>
  <c r="E920" i="16"/>
  <c r="E919" i="16"/>
  <c r="E918" i="16"/>
  <c r="E917" i="16"/>
  <c r="E916" i="16"/>
  <c r="E915" i="16"/>
  <c r="E914" i="16"/>
  <c r="E913" i="16"/>
  <c r="E912" i="16"/>
  <c r="E911" i="16"/>
  <c r="E910" i="16"/>
  <c r="E909" i="16"/>
  <c r="E908" i="16"/>
  <c r="E907" i="16"/>
  <c r="E906" i="16"/>
  <c r="E905" i="16"/>
  <c r="E904" i="16"/>
  <c r="E903" i="16"/>
  <c r="E902" i="16"/>
  <c r="E901" i="16"/>
  <c r="E900" i="16"/>
  <c r="E899" i="16"/>
  <c r="E898" i="16"/>
  <c r="E897" i="16"/>
  <c r="E896" i="16"/>
  <c r="E895" i="16"/>
  <c r="E894" i="16"/>
  <c r="E893" i="16"/>
  <c r="E892" i="16"/>
  <c r="E891" i="16"/>
  <c r="E890" i="16"/>
  <c r="E889" i="16"/>
  <c r="E888" i="16"/>
  <c r="E887" i="16"/>
  <c r="E886" i="16"/>
  <c r="E885" i="16"/>
  <c r="E884" i="16"/>
  <c r="E883" i="16"/>
  <c r="E882" i="16"/>
  <c r="E881" i="16"/>
  <c r="E880" i="16"/>
  <c r="E879" i="16"/>
  <c r="E878" i="16"/>
  <c r="E877" i="16"/>
  <c r="E876" i="16"/>
  <c r="E875" i="16"/>
  <c r="E874" i="16"/>
  <c r="E873" i="16"/>
  <c r="E872" i="16"/>
  <c r="E871" i="16"/>
  <c r="E870" i="16"/>
  <c r="E869" i="16"/>
  <c r="E868" i="16"/>
  <c r="E867" i="16"/>
  <c r="E866" i="16"/>
  <c r="E865" i="16"/>
  <c r="E864" i="16"/>
  <c r="E863" i="16"/>
  <c r="E862" i="16"/>
  <c r="E861" i="16"/>
  <c r="E860" i="16"/>
  <c r="E859" i="16"/>
  <c r="E858" i="16"/>
  <c r="E857" i="16"/>
  <c r="E856" i="16"/>
  <c r="E855" i="16"/>
  <c r="E854" i="16"/>
  <c r="E853" i="16"/>
  <c r="E852" i="16"/>
  <c r="E851" i="16"/>
  <c r="E850" i="16"/>
  <c r="E849" i="16"/>
  <c r="E848" i="16"/>
  <c r="E847" i="16"/>
  <c r="E846" i="16"/>
  <c r="E845" i="16"/>
  <c r="E844" i="16"/>
  <c r="E843" i="16"/>
  <c r="E842" i="16"/>
  <c r="E841" i="16"/>
  <c r="E840" i="16"/>
  <c r="E839" i="16"/>
  <c r="E838" i="16"/>
  <c r="E837" i="16"/>
  <c r="E836" i="16"/>
  <c r="E835" i="16"/>
  <c r="E834" i="16"/>
  <c r="E833" i="16"/>
  <c r="E832" i="16"/>
  <c r="E831" i="16"/>
  <c r="E830" i="16"/>
  <c r="E829" i="16"/>
  <c r="E828" i="16"/>
  <c r="E827" i="16"/>
  <c r="E826" i="16"/>
  <c r="E825" i="16"/>
  <c r="E824" i="16"/>
  <c r="E823" i="16"/>
  <c r="E822" i="16"/>
  <c r="E821" i="16"/>
  <c r="E820" i="16"/>
  <c r="E819" i="16"/>
  <c r="E818" i="16"/>
  <c r="E817" i="16"/>
  <c r="E816" i="16"/>
  <c r="E815" i="16"/>
  <c r="E814" i="16"/>
  <c r="E813" i="16"/>
  <c r="E812" i="16"/>
  <c r="E811" i="16"/>
  <c r="E810" i="16"/>
  <c r="E809" i="16"/>
  <c r="E808" i="16"/>
  <c r="E807" i="16"/>
  <c r="E806" i="16"/>
  <c r="E805" i="16"/>
  <c r="E804" i="16"/>
  <c r="E803" i="16"/>
  <c r="E802" i="16"/>
  <c r="E801" i="16"/>
  <c r="E800" i="16"/>
  <c r="E799" i="16"/>
  <c r="E798" i="16"/>
  <c r="E797" i="16"/>
  <c r="E796" i="16"/>
  <c r="E795" i="16"/>
  <c r="E794" i="16"/>
  <c r="E793" i="16"/>
  <c r="E792" i="16"/>
  <c r="E791" i="16"/>
  <c r="E790" i="16"/>
  <c r="E789" i="16"/>
  <c r="E788" i="16"/>
  <c r="E787" i="16"/>
  <c r="E786" i="16"/>
  <c r="E785" i="16"/>
  <c r="E784" i="16"/>
  <c r="E783" i="16"/>
  <c r="E782" i="16"/>
  <c r="E781" i="16"/>
  <c r="E780" i="16"/>
  <c r="E779" i="16"/>
  <c r="E778" i="16"/>
  <c r="E777" i="16"/>
  <c r="E776" i="16"/>
  <c r="E775" i="16"/>
  <c r="E774" i="16"/>
  <c r="E773" i="16"/>
  <c r="E772" i="16"/>
  <c r="E771" i="16"/>
  <c r="E770" i="16"/>
  <c r="E769" i="16"/>
  <c r="E768" i="16"/>
  <c r="E767" i="16"/>
  <c r="E766" i="16"/>
  <c r="E765" i="16"/>
  <c r="E764" i="16"/>
  <c r="E763" i="16"/>
  <c r="E762" i="16"/>
  <c r="E761" i="16"/>
  <c r="E760" i="16"/>
  <c r="E759" i="16"/>
  <c r="E758" i="16"/>
  <c r="E757" i="16"/>
  <c r="E756" i="16"/>
  <c r="E755" i="16"/>
  <c r="E754" i="16"/>
  <c r="E753" i="16"/>
  <c r="E752" i="16"/>
  <c r="E751" i="16"/>
  <c r="E750" i="16"/>
  <c r="E749" i="16"/>
  <c r="E748" i="16"/>
  <c r="E747" i="16"/>
  <c r="E746" i="16"/>
  <c r="E745" i="16"/>
  <c r="E744" i="16"/>
  <c r="E743" i="16"/>
  <c r="E742" i="16"/>
  <c r="E741" i="16"/>
  <c r="E740" i="16"/>
  <c r="E739" i="16"/>
  <c r="E738" i="16"/>
  <c r="E737" i="16"/>
  <c r="E736" i="16"/>
  <c r="E735" i="16"/>
  <c r="E734" i="16"/>
  <c r="E733" i="16"/>
  <c r="E732" i="16"/>
  <c r="E731" i="16"/>
  <c r="E730" i="16"/>
  <c r="E729" i="16"/>
  <c r="E728" i="16"/>
  <c r="E727" i="16"/>
  <c r="E726" i="16"/>
  <c r="E725" i="16"/>
  <c r="E724" i="16"/>
  <c r="E723" i="16"/>
  <c r="E722" i="16"/>
  <c r="E721" i="16"/>
  <c r="E720" i="16"/>
  <c r="E719" i="16"/>
  <c r="E718" i="16"/>
  <c r="E717" i="16"/>
  <c r="E716" i="16"/>
  <c r="E715" i="16"/>
  <c r="E714" i="16"/>
  <c r="E713" i="16"/>
  <c r="E712" i="16"/>
  <c r="E711" i="16"/>
  <c r="E710" i="16"/>
  <c r="E709" i="16"/>
  <c r="E708" i="16"/>
  <c r="E707" i="16"/>
  <c r="E706" i="16"/>
  <c r="E705" i="16"/>
  <c r="E704" i="16"/>
  <c r="E703" i="16"/>
  <c r="E702" i="16"/>
  <c r="E701" i="16"/>
  <c r="E700" i="16"/>
  <c r="E699" i="16"/>
  <c r="E698" i="16"/>
  <c r="E697" i="16"/>
  <c r="E696" i="16"/>
  <c r="E695" i="16"/>
  <c r="E694" i="16"/>
  <c r="E693" i="16"/>
  <c r="E692" i="16"/>
  <c r="E691" i="16"/>
  <c r="E690" i="16"/>
  <c r="E689" i="16"/>
  <c r="E688" i="16"/>
  <c r="E687" i="16"/>
  <c r="E686" i="16"/>
  <c r="E685" i="16"/>
  <c r="E684" i="16"/>
  <c r="E683" i="16"/>
  <c r="E682" i="16"/>
  <c r="E681" i="16"/>
  <c r="E680" i="16"/>
  <c r="E679" i="16"/>
  <c r="E678" i="16"/>
  <c r="E677" i="16"/>
  <c r="E676" i="16"/>
  <c r="E675" i="16"/>
  <c r="E674" i="16"/>
  <c r="E673" i="16"/>
  <c r="E672" i="16"/>
  <c r="E671" i="16"/>
  <c r="E670" i="16"/>
  <c r="E669" i="16"/>
  <c r="E668" i="16"/>
  <c r="E667" i="16"/>
  <c r="E666" i="16"/>
  <c r="E665" i="16"/>
  <c r="E664" i="16"/>
  <c r="E663" i="16"/>
  <c r="E662" i="16"/>
  <c r="E661" i="16"/>
  <c r="E660" i="16"/>
  <c r="E659" i="16"/>
  <c r="E658" i="16"/>
  <c r="E657" i="16"/>
  <c r="E656" i="16"/>
  <c r="E655" i="16"/>
  <c r="E654" i="16"/>
  <c r="E653" i="16"/>
  <c r="E652" i="16"/>
  <c r="E651" i="16"/>
  <c r="E650" i="16"/>
  <c r="E649" i="16"/>
  <c r="E648" i="16"/>
  <c r="E647" i="16"/>
  <c r="E646" i="16"/>
  <c r="E645" i="16"/>
  <c r="E644" i="16"/>
  <c r="E643" i="16"/>
  <c r="E642" i="16"/>
  <c r="E641" i="16"/>
  <c r="E640" i="16"/>
  <c r="E639" i="16"/>
  <c r="E638" i="16"/>
  <c r="E637" i="16"/>
  <c r="E636" i="16"/>
  <c r="E635" i="16"/>
  <c r="E634" i="16"/>
  <c r="E633" i="16"/>
  <c r="E632" i="16"/>
  <c r="E631" i="16"/>
  <c r="E630" i="16"/>
  <c r="E629" i="16"/>
  <c r="E628" i="16"/>
  <c r="E627" i="16"/>
  <c r="E626" i="16"/>
  <c r="E625" i="16"/>
  <c r="E624" i="16"/>
  <c r="E623" i="16"/>
  <c r="E622" i="16"/>
  <c r="E621" i="16"/>
  <c r="E620" i="16"/>
  <c r="E619" i="16"/>
  <c r="E618" i="16"/>
  <c r="E617" i="16"/>
  <c r="E616" i="16"/>
  <c r="E615" i="16"/>
  <c r="E614" i="16"/>
  <c r="E613" i="16"/>
  <c r="E612" i="16"/>
  <c r="E611" i="16"/>
  <c r="E610" i="16"/>
  <c r="E609" i="16"/>
  <c r="E608" i="16"/>
  <c r="E607" i="16"/>
  <c r="E606" i="16"/>
  <c r="E605" i="16"/>
  <c r="E604" i="16"/>
  <c r="E603" i="16"/>
  <c r="E602" i="16"/>
  <c r="E601" i="16"/>
  <c r="E600" i="16"/>
  <c r="E599" i="16"/>
  <c r="E598" i="16"/>
  <c r="E597" i="16"/>
  <c r="E596" i="16"/>
  <c r="E595" i="16"/>
  <c r="E594" i="16"/>
  <c r="E593" i="16"/>
  <c r="E592" i="16"/>
  <c r="E591" i="16"/>
  <c r="E590" i="16"/>
  <c r="E589" i="16"/>
  <c r="E588" i="16"/>
  <c r="E587" i="16"/>
  <c r="E586" i="16"/>
  <c r="E585" i="16"/>
  <c r="E584" i="16"/>
  <c r="E583" i="16"/>
  <c r="E582" i="16"/>
  <c r="E581" i="16"/>
  <c r="E580" i="16"/>
  <c r="E579" i="16"/>
  <c r="E578" i="16"/>
  <c r="E577" i="16"/>
  <c r="E576" i="16"/>
  <c r="E575" i="16"/>
  <c r="E574" i="16"/>
  <c r="E573" i="16"/>
  <c r="E572" i="16"/>
  <c r="E571" i="16"/>
  <c r="E570" i="16"/>
  <c r="E569" i="16"/>
  <c r="E568" i="16"/>
  <c r="E567" i="16"/>
  <c r="E566" i="16"/>
  <c r="E565" i="16"/>
  <c r="E564" i="16"/>
  <c r="E563" i="16"/>
  <c r="E562" i="16"/>
  <c r="E561" i="16"/>
  <c r="E560" i="16"/>
  <c r="E559" i="16"/>
  <c r="E558" i="16"/>
  <c r="E557" i="16"/>
  <c r="E556" i="16"/>
  <c r="E555" i="16"/>
  <c r="E554" i="16"/>
  <c r="E553" i="16"/>
  <c r="E552" i="16"/>
  <c r="E551" i="16"/>
  <c r="E550" i="16"/>
  <c r="E549" i="16"/>
  <c r="E548" i="16"/>
  <c r="E547" i="16"/>
  <c r="E546" i="16"/>
  <c r="E545" i="16"/>
  <c r="E544" i="16"/>
  <c r="E543" i="16"/>
  <c r="E542" i="16"/>
  <c r="E541" i="16"/>
  <c r="E540" i="16"/>
  <c r="E539" i="16"/>
  <c r="E538" i="16"/>
  <c r="E537" i="16"/>
  <c r="E536" i="16"/>
  <c r="E535" i="16"/>
  <c r="E534" i="16"/>
  <c r="E533" i="16"/>
  <c r="E532" i="16"/>
  <c r="E531" i="16"/>
  <c r="E530" i="16"/>
  <c r="E529" i="16"/>
  <c r="E528" i="16"/>
  <c r="E527" i="16"/>
  <c r="E526" i="16"/>
  <c r="E525" i="16"/>
  <c r="E524" i="16"/>
  <c r="E523" i="16"/>
  <c r="E522" i="16"/>
  <c r="E521" i="16"/>
  <c r="E520" i="16"/>
  <c r="E519" i="16"/>
  <c r="E518" i="16"/>
  <c r="E517" i="16"/>
  <c r="E516" i="16"/>
  <c r="E515" i="16"/>
  <c r="E514" i="16"/>
  <c r="E513" i="16"/>
  <c r="E512" i="16"/>
  <c r="E511" i="16"/>
  <c r="E510" i="16"/>
  <c r="E509" i="16"/>
  <c r="E508" i="16"/>
  <c r="E507" i="16"/>
  <c r="E506" i="16"/>
  <c r="E505" i="16"/>
  <c r="E504" i="16"/>
  <c r="E503" i="16"/>
  <c r="E502" i="16"/>
  <c r="E501" i="16"/>
  <c r="E500" i="16"/>
  <c r="E499" i="16"/>
  <c r="E498" i="16"/>
  <c r="E497" i="16"/>
  <c r="E496" i="16"/>
  <c r="E495" i="16"/>
  <c r="E494" i="16"/>
  <c r="E493" i="16"/>
  <c r="E492" i="16"/>
  <c r="E491" i="16"/>
  <c r="E490" i="16"/>
  <c r="E489" i="16"/>
  <c r="E488" i="16"/>
  <c r="E487" i="16"/>
  <c r="E486" i="16"/>
  <c r="E485" i="16"/>
  <c r="E484" i="16"/>
  <c r="E483" i="16"/>
  <c r="E482" i="16"/>
  <c r="E481" i="16"/>
  <c r="E480" i="16"/>
  <c r="E479" i="16"/>
  <c r="E478" i="16"/>
  <c r="E477" i="16"/>
  <c r="E476" i="16"/>
  <c r="E475" i="16"/>
  <c r="E474" i="16"/>
  <c r="E473" i="16"/>
  <c r="E472" i="16"/>
  <c r="E471" i="16"/>
  <c r="E470" i="16"/>
  <c r="E469" i="16"/>
  <c r="E468" i="16"/>
  <c r="E467" i="16"/>
  <c r="E466" i="16"/>
  <c r="E465" i="16"/>
  <c r="E464" i="16"/>
  <c r="E463" i="16"/>
  <c r="E462" i="16"/>
  <c r="E461" i="16"/>
  <c r="E460" i="16"/>
  <c r="E459" i="16"/>
  <c r="E458" i="16"/>
  <c r="E457" i="16"/>
  <c r="E456" i="16"/>
  <c r="E455" i="16"/>
  <c r="E454" i="16"/>
  <c r="E453" i="16"/>
  <c r="E452" i="16"/>
  <c r="E451" i="16"/>
  <c r="E450" i="16"/>
  <c r="E449" i="16"/>
  <c r="E448" i="16"/>
  <c r="E447" i="16"/>
  <c r="E446" i="16"/>
  <c r="E445" i="16"/>
  <c r="E444" i="16"/>
  <c r="E443" i="16"/>
  <c r="E442" i="16"/>
  <c r="E441" i="16"/>
  <c r="E440" i="16"/>
  <c r="E439" i="16"/>
  <c r="E438" i="16"/>
  <c r="E437" i="16"/>
  <c r="E436" i="16"/>
  <c r="E435" i="16"/>
  <c r="E434" i="16"/>
  <c r="E433" i="16"/>
  <c r="E432" i="16"/>
  <c r="E431" i="16"/>
  <c r="E430" i="16"/>
  <c r="E429" i="16"/>
  <c r="E428" i="16"/>
  <c r="E427" i="16"/>
  <c r="E426" i="16"/>
  <c r="E425" i="16"/>
  <c r="E424" i="16"/>
  <c r="E423" i="16"/>
  <c r="E422" i="16"/>
  <c r="E421" i="16"/>
  <c r="E420" i="16"/>
  <c r="E419" i="16"/>
  <c r="E418" i="16"/>
  <c r="E417" i="16"/>
  <c r="E416" i="16"/>
  <c r="E415" i="16"/>
  <c r="E414" i="16"/>
  <c r="E413" i="16"/>
  <c r="E412" i="16"/>
  <c r="E411" i="16"/>
  <c r="E410" i="16"/>
  <c r="E409" i="16"/>
  <c r="E408" i="16"/>
  <c r="E407" i="16"/>
  <c r="E406" i="16"/>
  <c r="E405" i="16"/>
  <c r="E404" i="16"/>
  <c r="E403" i="16"/>
  <c r="E402" i="16"/>
  <c r="E401" i="16"/>
  <c r="E400" i="16"/>
  <c r="E399" i="16"/>
  <c r="E398" i="16"/>
  <c r="E397" i="16"/>
  <c r="E396" i="16"/>
  <c r="E395" i="16"/>
  <c r="E394" i="16"/>
  <c r="E393" i="16"/>
  <c r="E392" i="16"/>
  <c r="E391" i="16"/>
  <c r="E390" i="16"/>
  <c r="E389" i="16"/>
  <c r="E388" i="16"/>
  <c r="E387" i="16"/>
  <c r="E386" i="16"/>
  <c r="E385" i="16"/>
  <c r="E384" i="16"/>
  <c r="E383" i="16"/>
  <c r="E382" i="16"/>
  <c r="E381" i="16"/>
  <c r="E380" i="16"/>
  <c r="E379" i="16"/>
  <c r="E378" i="16"/>
  <c r="E377" i="16"/>
  <c r="E376" i="16"/>
  <c r="E375" i="16"/>
  <c r="E374" i="16"/>
  <c r="E373" i="16"/>
  <c r="E372" i="16"/>
  <c r="E371" i="16"/>
  <c r="E370" i="16"/>
  <c r="E369" i="16"/>
  <c r="E368" i="16"/>
  <c r="E367" i="16"/>
  <c r="E366" i="16"/>
  <c r="E365" i="16"/>
  <c r="E364" i="16"/>
  <c r="E363" i="16"/>
  <c r="E362" i="16"/>
  <c r="E361" i="16"/>
  <c r="E360" i="16"/>
  <c r="E359" i="16"/>
  <c r="E358" i="16"/>
  <c r="E357" i="16"/>
  <c r="E356" i="16"/>
  <c r="E355" i="16"/>
  <c r="E354" i="16"/>
  <c r="E353" i="16"/>
  <c r="E352" i="16"/>
  <c r="E351" i="16"/>
  <c r="E350" i="16"/>
  <c r="E349" i="16"/>
  <c r="E348" i="16"/>
  <c r="E347" i="16"/>
  <c r="E346" i="16"/>
  <c r="E345" i="16"/>
  <c r="E344" i="16"/>
  <c r="E343" i="16"/>
  <c r="E342" i="16"/>
  <c r="E341" i="16"/>
  <c r="E340" i="16"/>
  <c r="E339" i="16"/>
  <c r="E338" i="16"/>
  <c r="E337" i="16"/>
  <c r="E336" i="16"/>
  <c r="E335" i="16"/>
  <c r="E334" i="16"/>
  <c r="E333" i="16"/>
  <c r="E332" i="16"/>
  <c r="E331" i="16"/>
  <c r="E330" i="16"/>
  <c r="E329" i="16"/>
  <c r="E328" i="16"/>
  <c r="E327" i="16"/>
  <c r="E326" i="16"/>
  <c r="E325" i="16"/>
  <c r="E324" i="16"/>
  <c r="E323" i="16"/>
  <c r="E322" i="16"/>
  <c r="E321" i="16"/>
  <c r="E320" i="16"/>
  <c r="E319" i="16"/>
  <c r="E318" i="16"/>
  <c r="E317" i="16"/>
  <c r="E316" i="16"/>
  <c r="E315" i="16"/>
  <c r="E314" i="16"/>
  <c r="E313" i="16"/>
  <c r="E312" i="16"/>
  <c r="E311" i="16"/>
  <c r="E310" i="16"/>
  <c r="E309" i="16"/>
  <c r="E308" i="16"/>
  <c r="E307" i="16"/>
  <c r="E306" i="16"/>
  <c r="E305" i="16"/>
  <c r="E304" i="16"/>
  <c r="E303" i="16"/>
  <c r="E302" i="16"/>
  <c r="E301" i="16"/>
  <c r="E300" i="16"/>
  <c r="E299" i="16"/>
  <c r="E298" i="16"/>
  <c r="E297" i="16"/>
  <c r="E296" i="16"/>
  <c r="E295" i="16"/>
  <c r="E294" i="16"/>
  <c r="E293" i="16"/>
  <c r="E292" i="16"/>
  <c r="E291" i="16"/>
  <c r="E290" i="16"/>
  <c r="E289" i="16"/>
  <c r="E288" i="16"/>
  <c r="E287" i="16"/>
  <c r="E286" i="16"/>
  <c r="E285" i="16"/>
  <c r="E284" i="16"/>
  <c r="E283" i="16"/>
  <c r="E282" i="16"/>
  <c r="E281" i="16"/>
  <c r="E280" i="16"/>
  <c r="E279" i="16"/>
  <c r="E278" i="16"/>
  <c r="E277" i="16"/>
  <c r="E276" i="16"/>
  <c r="E275" i="16"/>
  <c r="E274" i="16"/>
  <c r="E273" i="16"/>
  <c r="E272" i="16"/>
  <c r="E271" i="16"/>
  <c r="E270" i="16"/>
  <c r="E269" i="16"/>
  <c r="E268" i="16"/>
  <c r="E267" i="16"/>
  <c r="E266" i="16"/>
  <c r="E265" i="16"/>
  <c r="E264" i="16"/>
  <c r="E263" i="16"/>
  <c r="E262" i="16"/>
  <c r="E261" i="16"/>
  <c r="E260" i="16"/>
  <c r="E259" i="16"/>
  <c r="E258" i="16"/>
  <c r="E257" i="16"/>
  <c r="E256" i="16"/>
  <c r="E255" i="16"/>
  <c r="E254" i="16"/>
  <c r="E253" i="16"/>
  <c r="E252" i="16"/>
  <c r="E251" i="16"/>
  <c r="E250" i="16"/>
  <c r="E249" i="16"/>
  <c r="E248" i="16"/>
  <c r="E247" i="16"/>
  <c r="E246" i="16"/>
  <c r="E245" i="16"/>
  <c r="E244" i="16"/>
  <c r="E243" i="16"/>
  <c r="E242" i="16"/>
  <c r="E241" i="16"/>
  <c r="E240" i="16"/>
  <c r="E239" i="16"/>
  <c r="E238" i="16"/>
  <c r="E237" i="16"/>
  <c r="E236" i="16"/>
  <c r="E235" i="16"/>
  <c r="E234" i="16"/>
  <c r="E233" i="16"/>
  <c r="E232" i="16"/>
  <c r="E231" i="16"/>
  <c r="E230" i="16"/>
  <c r="E229" i="16"/>
  <c r="E228" i="16"/>
  <c r="E227" i="16"/>
  <c r="E226" i="16"/>
  <c r="E225" i="16"/>
  <c r="E224" i="16"/>
  <c r="E223" i="16"/>
  <c r="E222" i="16"/>
  <c r="E221" i="16"/>
  <c r="E220" i="16"/>
  <c r="E219" i="16"/>
  <c r="E218" i="16"/>
  <c r="E217" i="16"/>
  <c r="E216" i="16"/>
  <c r="E215" i="16"/>
  <c r="E214" i="16"/>
  <c r="E213" i="16"/>
  <c r="E212" i="16"/>
  <c r="E211" i="16"/>
  <c r="E210" i="16"/>
  <c r="E209" i="16"/>
  <c r="E208" i="16"/>
  <c r="E207" i="16"/>
  <c r="E206" i="16"/>
  <c r="E205" i="16"/>
  <c r="E204" i="16"/>
  <c r="E203" i="16"/>
  <c r="E202" i="16"/>
  <c r="E201" i="16"/>
  <c r="E200" i="16"/>
  <c r="E199" i="16"/>
  <c r="E198" i="16"/>
  <c r="E197" i="16"/>
  <c r="E196" i="16"/>
  <c r="E195" i="16"/>
  <c r="E194" i="16"/>
  <c r="E193" i="16"/>
  <c r="E192" i="16"/>
  <c r="E191" i="16"/>
  <c r="E190" i="16"/>
  <c r="E189" i="16"/>
  <c r="E188" i="16"/>
  <c r="E187" i="16"/>
  <c r="E186" i="16"/>
  <c r="E185" i="16"/>
  <c r="E184" i="16"/>
  <c r="E183" i="16"/>
  <c r="E182" i="16"/>
  <c r="E181" i="16"/>
  <c r="E180" i="16"/>
  <c r="E179" i="16"/>
  <c r="E178" i="16"/>
  <c r="E177" i="16"/>
  <c r="E176" i="16"/>
  <c r="E175" i="16"/>
  <c r="E174" i="16"/>
  <c r="E173" i="16"/>
  <c r="E172" i="16"/>
  <c r="E171" i="16"/>
  <c r="E170" i="16"/>
  <c r="E169" i="16"/>
  <c r="E168" i="16"/>
  <c r="E167" i="16"/>
  <c r="E166" i="16"/>
  <c r="E165" i="16"/>
  <c r="E164" i="16"/>
  <c r="E163" i="16"/>
  <c r="E162" i="16"/>
  <c r="E161" i="16"/>
  <c r="E160" i="16"/>
  <c r="E159" i="16"/>
  <c r="E158" i="16"/>
  <c r="E157" i="16"/>
  <c r="E156" i="16"/>
  <c r="E155" i="16"/>
  <c r="E154" i="16"/>
  <c r="E153" i="16"/>
  <c r="E152" i="16"/>
  <c r="E151" i="16"/>
  <c r="E150" i="16"/>
  <c r="E149" i="16"/>
  <c r="E148" i="16"/>
  <c r="E147" i="16"/>
  <c r="E146" i="16"/>
  <c r="E145" i="16"/>
  <c r="E144" i="16"/>
  <c r="E143" i="16"/>
  <c r="E142" i="16"/>
  <c r="E141" i="16"/>
  <c r="E140" i="16"/>
  <c r="E139" i="16"/>
  <c r="E138" i="16"/>
  <c r="E137" i="16"/>
  <c r="E136" i="16"/>
  <c r="E135" i="16"/>
  <c r="E134" i="16"/>
  <c r="E133" i="16"/>
  <c r="E132" i="16"/>
  <c r="E131" i="16"/>
  <c r="E130" i="16"/>
  <c r="E129" i="16"/>
  <c r="E128" i="16"/>
  <c r="E127" i="16"/>
  <c r="E126" i="16"/>
  <c r="E125" i="16"/>
  <c r="E124" i="16"/>
  <c r="E123" i="16"/>
  <c r="E122" i="16"/>
  <c r="E121" i="16"/>
  <c r="E120" i="16"/>
  <c r="E119" i="16"/>
  <c r="E118" i="16"/>
  <c r="E117" i="16"/>
  <c r="E116" i="16"/>
  <c r="E115" i="16"/>
  <c r="E114" i="16"/>
  <c r="E113" i="16"/>
  <c r="E112" i="16"/>
  <c r="E111" i="16"/>
  <c r="E110" i="16"/>
  <c r="E109" i="16"/>
  <c r="E108" i="16"/>
  <c r="E107" i="16"/>
  <c r="E106" i="16"/>
  <c r="E105" i="16"/>
  <c r="E104" i="16"/>
  <c r="E103" i="16"/>
  <c r="E102" i="16"/>
  <c r="E101" i="16"/>
  <c r="E100" i="16"/>
  <c r="E99" i="16"/>
  <c r="E98" i="16"/>
  <c r="E97" i="16"/>
  <c r="E96" i="16"/>
  <c r="E95" i="16"/>
  <c r="E94" i="16"/>
  <c r="E93" i="16"/>
  <c r="E92" i="16"/>
  <c r="E91" i="16"/>
  <c r="E90" i="16"/>
  <c r="E89" i="16"/>
  <c r="E88" i="16"/>
  <c r="E87" i="16"/>
  <c r="E86" i="16"/>
  <c r="E85" i="16"/>
  <c r="E84" i="16"/>
  <c r="E83" i="16"/>
  <c r="E82" i="16"/>
  <c r="E81" i="16"/>
  <c r="E80" i="16"/>
  <c r="E79" i="16"/>
  <c r="E78" i="16"/>
  <c r="E77" i="16"/>
  <c r="E76" i="16"/>
  <c r="E75" i="16"/>
  <c r="E74" i="16"/>
  <c r="E73" i="16"/>
  <c r="E72" i="16"/>
  <c r="E71" i="16"/>
  <c r="E70" i="16"/>
  <c r="E69" i="16"/>
  <c r="E68" i="16"/>
  <c r="E67" i="16"/>
  <c r="E66" i="16"/>
  <c r="E65" i="16"/>
  <c r="E64" i="16"/>
  <c r="E63" i="16"/>
  <c r="E62" i="16"/>
  <c r="E61" i="16"/>
  <c r="E60" i="16"/>
  <c r="E59" i="16"/>
  <c r="E58" i="16"/>
  <c r="E57" i="16"/>
  <c r="E56" i="16"/>
  <c r="E55" i="16"/>
  <c r="E54" i="16"/>
  <c r="E53" i="16"/>
  <c r="E52" i="16"/>
  <c r="E51" i="16"/>
  <c r="E50" i="16"/>
  <c r="E49" i="16"/>
  <c r="E48" i="16"/>
  <c r="E47" i="16"/>
  <c r="E46" i="16"/>
  <c r="E45" i="16"/>
  <c r="E44" i="16"/>
  <c r="E43" i="16"/>
  <c r="E42" i="16"/>
  <c r="E41" i="16"/>
  <c r="E40" i="16"/>
  <c r="E39" i="16"/>
  <c r="E38" i="16"/>
  <c r="E37" i="16"/>
  <c r="E36" i="16"/>
  <c r="E35" i="16"/>
  <c r="E34" i="16"/>
  <c r="E33" i="16"/>
  <c r="E32" i="16"/>
  <c r="E31" i="16"/>
  <c r="E30" i="16"/>
  <c r="E29" i="16"/>
  <c r="E28" i="16"/>
  <c r="E27" i="16"/>
  <c r="E26" i="16"/>
  <c r="E25" i="16"/>
  <c r="E24" i="16"/>
  <c r="E23" i="16"/>
  <c r="E22" i="16"/>
  <c r="D5013" i="16"/>
  <c r="D5012" i="16"/>
  <c r="D5011" i="16"/>
  <c r="D5010" i="16"/>
  <c r="D5009" i="16"/>
  <c r="D5008" i="16"/>
  <c r="D5007" i="16"/>
  <c r="D5006" i="16"/>
  <c r="D5005" i="16"/>
  <c r="D5004" i="16"/>
  <c r="D5003" i="16"/>
  <c r="D5002" i="16"/>
  <c r="D5001" i="16"/>
  <c r="D5000" i="16"/>
  <c r="D4999" i="16"/>
  <c r="D4998" i="16"/>
  <c r="D4997" i="16"/>
  <c r="D4996" i="16"/>
  <c r="D4995" i="16"/>
  <c r="D4994" i="16"/>
  <c r="D4993" i="16"/>
  <c r="D4992" i="16"/>
  <c r="D4991" i="16"/>
  <c r="D4990" i="16"/>
  <c r="D4989" i="16"/>
  <c r="D4988" i="16"/>
  <c r="D4987" i="16"/>
  <c r="D4986" i="16"/>
  <c r="D4985" i="16"/>
  <c r="D4984" i="16"/>
  <c r="D4983" i="16"/>
  <c r="D4982" i="16"/>
  <c r="D4981" i="16"/>
  <c r="D4980" i="16"/>
  <c r="D4979" i="16"/>
  <c r="D4978" i="16"/>
  <c r="D4977" i="16"/>
  <c r="D4976" i="16"/>
  <c r="D4975" i="16"/>
  <c r="D4974" i="16"/>
  <c r="D4973" i="16"/>
  <c r="D4972" i="16"/>
  <c r="D4971" i="16"/>
  <c r="D4970" i="16"/>
  <c r="D4969" i="16"/>
  <c r="D4968" i="16"/>
  <c r="D4967" i="16"/>
  <c r="D4966" i="16"/>
  <c r="D4965" i="16"/>
  <c r="D4964" i="16"/>
  <c r="D4963" i="16"/>
  <c r="D4962" i="16"/>
  <c r="D4961" i="16"/>
  <c r="D4960" i="16"/>
  <c r="D4959" i="16"/>
  <c r="D4958" i="16"/>
  <c r="D4957" i="16"/>
  <c r="D4956" i="16"/>
  <c r="D4955" i="16"/>
  <c r="D4954" i="16"/>
  <c r="D4953" i="16"/>
  <c r="D4952" i="16"/>
  <c r="D4951" i="16"/>
  <c r="D4950" i="16"/>
  <c r="D4949" i="16"/>
  <c r="D4948" i="16"/>
  <c r="D4947" i="16"/>
  <c r="D4946" i="16"/>
  <c r="D4945" i="16"/>
  <c r="D4944" i="16"/>
  <c r="D4943" i="16"/>
  <c r="D4942" i="16"/>
  <c r="D4941" i="16"/>
  <c r="D4940" i="16"/>
  <c r="D4939" i="16"/>
  <c r="D4938" i="16"/>
  <c r="D4937" i="16"/>
  <c r="D4936" i="16"/>
  <c r="D4935" i="16"/>
  <c r="D4934" i="16"/>
  <c r="D4933" i="16"/>
  <c r="D4932" i="16"/>
  <c r="D4931" i="16"/>
  <c r="D4930" i="16"/>
  <c r="D4929" i="16"/>
  <c r="D4928" i="16"/>
  <c r="D4927" i="16"/>
  <c r="D4926" i="16"/>
  <c r="D4925" i="16"/>
  <c r="D4924" i="16"/>
  <c r="D4923" i="16"/>
  <c r="D4922" i="16"/>
  <c r="D4921" i="16"/>
  <c r="D4920" i="16"/>
  <c r="D4919" i="16"/>
  <c r="D4918" i="16"/>
  <c r="D4917" i="16"/>
  <c r="D4916" i="16"/>
  <c r="D4915" i="16"/>
  <c r="D4914" i="16"/>
  <c r="D4913" i="16"/>
  <c r="D4912" i="16"/>
  <c r="D4911" i="16"/>
  <c r="D4910" i="16"/>
  <c r="D4909" i="16"/>
  <c r="D4908" i="16"/>
  <c r="D4907" i="16"/>
  <c r="D4906" i="16"/>
  <c r="D4905" i="16"/>
  <c r="D4904" i="16"/>
  <c r="D4903" i="16"/>
  <c r="D4902" i="16"/>
  <c r="D4901" i="16"/>
  <c r="D4900" i="16"/>
  <c r="D4899" i="16"/>
  <c r="D4898" i="16"/>
  <c r="D4897" i="16"/>
  <c r="D4896" i="16"/>
  <c r="D4895" i="16"/>
  <c r="D4894" i="16"/>
  <c r="D4893" i="16"/>
  <c r="D4892" i="16"/>
  <c r="D4891" i="16"/>
  <c r="D4890" i="16"/>
  <c r="D4889" i="16"/>
  <c r="D4888" i="16"/>
  <c r="D4887" i="16"/>
  <c r="D4886" i="16"/>
  <c r="D4885" i="16"/>
  <c r="D4884" i="16"/>
  <c r="D4883" i="16"/>
  <c r="D4882" i="16"/>
  <c r="D4881" i="16"/>
  <c r="D4880" i="16"/>
  <c r="D4879" i="16"/>
  <c r="D4878" i="16"/>
  <c r="D4877" i="16"/>
  <c r="D4876" i="16"/>
  <c r="D4875" i="16"/>
  <c r="D4874" i="16"/>
  <c r="D4873" i="16"/>
  <c r="D4872" i="16"/>
  <c r="D4871" i="16"/>
  <c r="D4870" i="16"/>
  <c r="D4869" i="16"/>
  <c r="D4868" i="16"/>
  <c r="D4867" i="16"/>
  <c r="D4866" i="16"/>
  <c r="D4865" i="16"/>
  <c r="D4864" i="16"/>
  <c r="D4863" i="16"/>
  <c r="D4862" i="16"/>
  <c r="D4861" i="16"/>
  <c r="D4860" i="16"/>
  <c r="D4859" i="16"/>
  <c r="D4858" i="16"/>
  <c r="D4857" i="16"/>
  <c r="D4856" i="16"/>
  <c r="D4855" i="16"/>
  <c r="D4854" i="16"/>
  <c r="D4853" i="16"/>
  <c r="D4852" i="16"/>
  <c r="D4851" i="16"/>
  <c r="D4850" i="16"/>
  <c r="D4849" i="16"/>
  <c r="D4848" i="16"/>
  <c r="D4847" i="16"/>
  <c r="D4846" i="16"/>
  <c r="D4845" i="16"/>
  <c r="D4844" i="16"/>
  <c r="D4843" i="16"/>
  <c r="D4842" i="16"/>
  <c r="D4841" i="16"/>
  <c r="D4840" i="16"/>
  <c r="D4839" i="16"/>
  <c r="D4838" i="16"/>
  <c r="D4837" i="16"/>
  <c r="D4836" i="16"/>
  <c r="D4835" i="16"/>
  <c r="D4834" i="16"/>
  <c r="D4833" i="16"/>
  <c r="D4832" i="16"/>
  <c r="D4831" i="16"/>
  <c r="D4830" i="16"/>
  <c r="D4829" i="16"/>
  <c r="D4828" i="16"/>
  <c r="D4827" i="16"/>
  <c r="D4826" i="16"/>
  <c r="D4825" i="16"/>
  <c r="D4824" i="16"/>
  <c r="D4823" i="16"/>
  <c r="D4822" i="16"/>
  <c r="D4821" i="16"/>
  <c r="D4820" i="16"/>
  <c r="D4819" i="16"/>
  <c r="D4818" i="16"/>
  <c r="D4817" i="16"/>
  <c r="D4816" i="16"/>
  <c r="D4815" i="16"/>
  <c r="D4814" i="16"/>
  <c r="D4813" i="16"/>
  <c r="D4812" i="16"/>
  <c r="D4811" i="16"/>
  <c r="D4810" i="16"/>
  <c r="D4809" i="16"/>
  <c r="D4808" i="16"/>
  <c r="D4807" i="16"/>
  <c r="D4806" i="16"/>
  <c r="D4805" i="16"/>
  <c r="D4804" i="16"/>
  <c r="D4803" i="16"/>
  <c r="D4802" i="16"/>
  <c r="D4801" i="16"/>
  <c r="D4800" i="16"/>
  <c r="D4799" i="16"/>
  <c r="D4798" i="16"/>
  <c r="D4797" i="16"/>
  <c r="D4796" i="16"/>
  <c r="D4795" i="16"/>
  <c r="D4794" i="16"/>
  <c r="D4793" i="16"/>
  <c r="D4792" i="16"/>
  <c r="D4791" i="16"/>
  <c r="D4790" i="16"/>
  <c r="D4789" i="16"/>
  <c r="D4788" i="16"/>
  <c r="D4787" i="16"/>
  <c r="D4786" i="16"/>
  <c r="D4785" i="16"/>
  <c r="D4784" i="16"/>
  <c r="D4783" i="16"/>
  <c r="D4782" i="16"/>
  <c r="D4781" i="16"/>
  <c r="D4780" i="16"/>
  <c r="D4779" i="16"/>
  <c r="D4778" i="16"/>
  <c r="D4777" i="16"/>
  <c r="D4776" i="16"/>
  <c r="D4775" i="16"/>
  <c r="D4774" i="16"/>
  <c r="D4773" i="16"/>
  <c r="D4772" i="16"/>
  <c r="D4771" i="16"/>
  <c r="D4770" i="16"/>
  <c r="D4769" i="16"/>
  <c r="D4768" i="16"/>
  <c r="D4767" i="16"/>
  <c r="D4766" i="16"/>
  <c r="D4765" i="16"/>
  <c r="D4764" i="16"/>
  <c r="D4763" i="16"/>
  <c r="D4762" i="16"/>
  <c r="D4761" i="16"/>
  <c r="D4760" i="16"/>
  <c r="D4759" i="16"/>
  <c r="D4758" i="16"/>
  <c r="D4757" i="16"/>
  <c r="D4756" i="16"/>
  <c r="D4755" i="16"/>
  <c r="D4754" i="16"/>
  <c r="D4753" i="16"/>
  <c r="D4752" i="16"/>
  <c r="D4751" i="16"/>
  <c r="D4750" i="16"/>
  <c r="D4749" i="16"/>
  <c r="D4748" i="16"/>
  <c r="D4747" i="16"/>
  <c r="D4746" i="16"/>
  <c r="D4745" i="16"/>
  <c r="D4744" i="16"/>
  <c r="D4743" i="16"/>
  <c r="D4742" i="16"/>
  <c r="D4741" i="16"/>
  <c r="D4740" i="16"/>
  <c r="D4739" i="16"/>
  <c r="D4738" i="16"/>
  <c r="D4737" i="16"/>
  <c r="D4736" i="16"/>
  <c r="D4735" i="16"/>
  <c r="D4734" i="16"/>
  <c r="D4733" i="16"/>
  <c r="D4732" i="16"/>
  <c r="D4731" i="16"/>
  <c r="D4730" i="16"/>
  <c r="D4729" i="16"/>
  <c r="D4728" i="16"/>
  <c r="D4727" i="16"/>
  <c r="D4726" i="16"/>
  <c r="D4725" i="16"/>
  <c r="D4724" i="16"/>
  <c r="D4723" i="16"/>
  <c r="D4722" i="16"/>
  <c r="D4721" i="16"/>
  <c r="D4720" i="16"/>
  <c r="D4719" i="16"/>
  <c r="D4718" i="16"/>
  <c r="D4717" i="16"/>
  <c r="D4716" i="16"/>
  <c r="D4715" i="16"/>
  <c r="D4714" i="16"/>
  <c r="D4713" i="16"/>
  <c r="D4712" i="16"/>
  <c r="D4711" i="16"/>
  <c r="D4710" i="16"/>
  <c r="D4709" i="16"/>
  <c r="D4708" i="16"/>
  <c r="D4707" i="16"/>
  <c r="D4706" i="16"/>
  <c r="D4705" i="16"/>
  <c r="D4704" i="16"/>
  <c r="D4703" i="16"/>
  <c r="D4702" i="16"/>
  <c r="D4701" i="16"/>
  <c r="D4700" i="16"/>
  <c r="D4699" i="16"/>
  <c r="D4698" i="16"/>
  <c r="D4697" i="16"/>
  <c r="D4696" i="16"/>
  <c r="D4695" i="16"/>
  <c r="D4694" i="16"/>
  <c r="D4693" i="16"/>
  <c r="D4692" i="16"/>
  <c r="D4691" i="16"/>
  <c r="D4690" i="16"/>
  <c r="D4689" i="16"/>
  <c r="D4688" i="16"/>
  <c r="D4687" i="16"/>
  <c r="D4686" i="16"/>
  <c r="D4685" i="16"/>
  <c r="D4684" i="16"/>
  <c r="D4683" i="16"/>
  <c r="D4682" i="16"/>
  <c r="D4681" i="16"/>
  <c r="D4680" i="16"/>
  <c r="D4679" i="16"/>
  <c r="D4678" i="16"/>
  <c r="D4677" i="16"/>
  <c r="D4676" i="16"/>
  <c r="D4675" i="16"/>
  <c r="D4674" i="16"/>
  <c r="D4673" i="16"/>
  <c r="D4672" i="16"/>
  <c r="D4671" i="16"/>
  <c r="D4670" i="16"/>
  <c r="D4669" i="16"/>
  <c r="D4668" i="16"/>
  <c r="D4667" i="16"/>
  <c r="D4666" i="16"/>
  <c r="D4665" i="16"/>
  <c r="D4664" i="16"/>
  <c r="D4663" i="16"/>
  <c r="D4662" i="16"/>
  <c r="D4661" i="16"/>
  <c r="D4660" i="16"/>
  <c r="D4659" i="16"/>
  <c r="D4658" i="16"/>
  <c r="D4657" i="16"/>
  <c r="D4656" i="16"/>
  <c r="D4655" i="16"/>
  <c r="D4654" i="16"/>
  <c r="D4653" i="16"/>
  <c r="D4652" i="16"/>
  <c r="D4651" i="16"/>
  <c r="D4650" i="16"/>
  <c r="D4649" i="16"/>
  <c r="D4648" i="16"/>
  <c r="D4647" i="16"/>
  <c r="D4646" i="16"/>
  <c r="D4645" i="16"/>
  <c r="D4644" i="16"/>
  <c r="D4643" i="16"/>
  <c r="D4642" i="16"/>
  <c r="D4641" i="16"/>
  <c r="D4640" i="16"/>
  <c r="D4639" i="16"/>
  <c r="D4638" i="16"/>
  <c r="D4637" i="16"/>
  <c r="D4636" i="16"/>
  <c r="D4635" i="16"/>
  <c r="D4634" i="16"/>
  <c r="D4633" i="16"/>
  <c r="D4632" i="16"/>
  <c r="D4631" i="16"/>
  <c r="D4630" i="16"/>
  <c r="D4629" i="16"/>
  <c r="D4628" i="16"/>
  <c r="D4627" i="16"/>
  <c r="D4626" i="16"/>
  <c r="D4625" i="16"/>
  <c r="D4624" i="16"/>
  <c r="D4623" i="16"/>
  <c r="D4622" i="16"/>
  <c r="D4621" i="16"/>
  <c r="D4620" i="16"/>
  <c r="D4619" i="16"/>
  <c r="D4618" i="16"/>
  <c r="D4617" i="16"/>
  <c r="D4616" i="16"/>
  <c r="D4615" i="16"/>
  <c r="D4614" i="16"/>
  <c r="D4613" i="16"/>
  <c r="D4612" i="16"/>
  <c r="D4611" i="16"/>
  <c r="D4610" i="16"/>
  <c r="D4609" i="16"/>
  <c r="D4608" i="16"/>
  <c r="D4607" i="16"/>
  <c r="D4606" i="16"/>
  <c r="D4605" i="16"/>
  <c r="D4604" i="16"/>
  <c r="D4603" i="16"/>
  <c r="D4602" i="16"/>
  <c r="D4601" i="16"/>
  <c r="D4600" i="16"/>
  <c r="D4599" i="16"/>
  <c r="D4598" i="16"/>
  <c r="D4597" i="16"/>
  <c r="D4596" i="16"/>
  <c r="D4595" i="16"/>
  <c r="D4594" i="16"/>
  <c r="D4593" i="16"/>
  <c r="D4592" i="16"/>
  <c r="D4591" i="16"/>
  <c r="D4590" i="16"/>
  <c r="D4589" i="16"/>
  <c r="D4588" i="16"/>
  <c r="D4587" i="16"/>
  <c r="D4586" i="16"/>
  <c r="D4585" i="16"/>
  <c r="D4584" i="16"/>
  <c r="D4583" i="16"/>
  <c r="D4582" i="16"/>
  <c r="D4581" i="16"/>
  <c r="D4580" i="16"/>
  <c r="D4579" i="16"/>
  <c r="D4578" i="16"/>
  <c r="D4577" i="16"/>
  <c r="D4576" i="16"/>
  <c r="D4575" i="16"/>
  <c r="D4574" i="16"/>
  <c r="D4573" i="16"/>
  <c r="D4572" i="16"/>
  <c r="D4571" i="16"/>
  <c r="D4570" i="16"/>
  <c r="D4569" i="16"/>
  <c r="D4568" i="16"/>
  <c r="D4567" i="16"/>
  <c r="D4566" i="16"/>
  <c r="D4565" i="16"/>
  <c r="D4564" i="16"/>
  <c r="D4563" i="16"/>
  <c r="D4562" i="16"/>
  <c r="D4561" i="16"/>
  <c r="D4560" i="16"/>
  <c r="D4559" i="16"/>
  <c r="D4558" i="16"/>
  <c r="D4557" i="16"/>
  <c r="D4556" i="16"/>
  <c r="D4555" i="16"/>
  <c r="D4554" i="16"/>
  <c r="D4553" i="16"/>
  <c r="D4552" i="16"/>
  <c r="D4551" i="16"/>
  <c r="D4550" i="16"/>
  <c r="D4549" i="16"/>
  <c r="D4548" i="16"/>
  <c r="D4547" i="16"/>
  <c r="D4546" i="16"/>
  <c r="D4545" i="16"/>
  <c r="D4544" i="16"/>
  <c r="D4543" i="16"/>
  <c r="D4542" i="16"/>
  <c r="D4541" i="16"/>
  <c r="D4540" i="16"/>
  <c r="D4539" i="16"/>
  <c r="D4538" i="16"/>
  <c r="D4537" i="16"/>
  <c r="D4536" i="16"/>
  <c r="D4535" i="16"/>
  <c r="D4534" i="16"/>
  <c r="D4533" i="16"/>
  <c r="D4532" i="16"/>
  <c r="D4531" i="16"/>
  <c r="D4530" i="16"/>
  <c r="D4529" i="16"/>
  <c r="D4528" i="16"/>
  <c r="D4527" i="16"/>
  <c r="D4526" i="16"/>
  <c r="D4525" i="16"/>
  <c r="D4524" i="16"/>
  <c r="D4523" i="16"/>
  <c r="D4522" i="16"/>
  <c r="D4521" i="16"/>
  <c r="D4520" i="16"/>
  <c r="D4519" i="16"/>
  <c r="D4518" i="16"/>
  <c r="D4517" i="16"/>
  <c r="D4516" i="16"/>
  <c r="D4515" i="16"/>
  <c r="D4514" i="16"/>
  <c r="D4513" i="16"/>
  <c r="D4512" i="16"/>
  <c r="D4511" i="16"/>
  <c r="D4510" i="16"/>
  <c r="D4509" i="16"/>
  <c r="D4508" i="16"/>
  <c r="D4507" i="16"/>
  <c r="D4506" i="16"/>
  <c r="D4505" i="16"/>
  <c r="D4504" i="16"/>
  <c r="D4503" i="16"/>
  <c r="D4502" i="16"/>
  <c r="D4501" i="16"/>
  <c r="D4500" i="16"/>
  <c r="D4499" i="16"/>
  <c r="D4498" i="16"/>
  <c r="D4497" i="16"/>
  <c r="D4496" i="16"/>
  <c r="D4495" i="16"/>
  <c r="D4494" i="16"/>
  <c r="D4493" i="16"/>
  <c r="D4492" i="16"/>
  <c r="D4491" i="16"/>
  <c r="D4490" i="16"/>
  <c r="D4489" i="16"/>
  <c r="D4488" i="16"/>
  <c r="D4487" i="16"/>
  <c r="D4486" i="16"/>
  <c r="D4485" i="16"/>
  <c r="D4484" i="16"/>
  <c r="D4483" i="16"/>
  <c r="D4482" i="16"/>
  <c r="D4481" i="16"/>
  <c r="D4480" i="16"/>
  <c r="D4479" i="16"/>
  <c r="D4478" i="16"/>
  <c r="D4477" i="16"/>
  <c r="D4476" i="16"/>
  <c r="D4475" i="16"/>
  <c r="D4474" i="16"/>
  <c r="D4473" i="16"/>
  <c r="D4472" i="16"/>
  <c r="D4471" i="16"/>
  <c r="D4470" i="16"/>
  <c r="D4469" i="16"/>
  <c r="D4468" i="16"/>
  <c r="D4467" i="16"/>
  <c r="D4466" i="16"/>
  <c r="D4465" i="16"/>
  <c r="D4464" i="16"/>
  <c r="D4463" i="16"/>
  <c r="D4462" i="16"/>
  <c r="D4461" i="16"/>
  <c r="D4460" i="16"/>
  <c r="D4459" i="16"/>
  <c r="D4458" i="16"/>
  <c r="D4457" i="16"/>
  <c r="D4456" i="16"/>
  <c r="D4455" i="16"/>
  <c r="D4454" i="16"/>
  <c r="D4453" i="16"/>
  <c r="D4452" i="16"/>
  <c r="D4451" i="16"/>
  <c r="D4450" i="16"/>
  <c r="D4449" i="16"/>
  <c r="D4448" i="16"/>
  <c r="D4447" i="16"/>
  <c r="D4446" i="16"/>
  <c r="D4445" i="16"/>
  <c r="D4444" i="16"/>
  <c r="D4443" i="16"/>
  <c r="D4442" i="16"/>
  <c r="D4441" i="16"/>
  <c r="D4440" i="16"/>
  <c r="D4439" i="16"/>
  <c r="D4438" i="16"/>
  <c r="D4437" i="16"/>
  <c r="D4436" i="16"/>
  <c r="D4435" i="16"/>
  <c r="D4434" i="16"/>
  <c r="D4433" i="16"/>
  <c r="D4432" i="16"/>
  <c r="D4431" i="16"/>
  <c r="D4430" i="16"/>
  <c r="D4429" i="16"/>
  <c r="D4428" i="16"/>
  <c r="D4427" i="16"/>
  <c r="D4426" i="16"/>
  <c r="D4425" i="16"/>
  <c r="D4424" i="16"/>
  <c r="D4423" i="16"/>
  <c r="D4422" i="16"/>
  <c r="D4421" i="16"/>
  <c r="D4420" i="16"/>
  <c r="D4419" i="16"/>
  <c r="D4418" i="16"/>
  <c r="D4417" i="16"/>
  <c r="D4416" i="16"/>
  <c r="D4415" i="16"/>
  <c r="D4414" i="16"/>
  <c r="D4413" i="16"/>
  <c r="D4412" i="16"/>
  <c r="D4411" i="16"/>
  <c r="D4410" i="16"/>
  <c r="D4409" i="16"/>
  <c r="D4408" i="16"/>
  <c r="D4407" i="16"/>
  <c r="D4406" i="16"/>
  <c r="D4405" i="16"/>
  <c r="D4404" i="16"/>
  <c r="D4403" i="16"/>
  <c r="D4402" i="16"/>
  <c r="D4401" i="16"/>
  <c r="D4400" i="16"/>
  <c r="D4399" i="16"/>
  <c r="D4398" i="16"/>
  <c r="D4397" i="16"/>
  <c r="D4396" i="16"/>
  <c r="D4395" i="16"/>
  <c r="D4394" i="16"/>
  <c r="D4393" i="16"/>
  <c r="D4392" i="16"/>
  <c r="D4391" i="16"/>
  <c r="D4390" i="16"/>
  <c r="D4389" i="16"/>
  <c r="D4388" i="16"/>
  <c r="D4387" i="16"/>
  <c r="D4386" i="16"/>
  <c r="D4385" i="16"/>
  <c r="D4384" i="16"/>
  <c r="D4383" i="16"/>
  <c r="D4382" i="16"/>
  <c r="D4381" i="16"/>
  <c r="D4380" i="16"/>
  <c r="D4379" i="16"/>
  <c r="D4378" i="16"/>
  <c r="D4377" i="16"/>
  <c r="D4376" i="16"/>
  <c r="D4375" i="16"/>
  <c r="D4374" i="16"/>
  <c r="D4373" i="16"/>
  <c r="D4372" i="16"/>
  <c r="D4371" i="16"/>
  <c r="D4370" i="16"/>
  <c r="D4369" i="16"/>
  <c r="D4368" i="16"/>
  <c r="D4367" i="16"/>
  <c r="D4366" i="16"/>
  <c r="D4365" i="16"/>
  <c r="D4364" i="16"/>
  <c r="D4363" i="16"/>
  <c r="D4362" i="16"/>
  <c r="D4361" i="16"/>
  <c r="D4360" i="16"/>
  <c r="D4359" i="16"/>
  <c r="D4358" i="16"/>
  <c r="D4357" i="16"/>
  <c r="D4356" i="16"/>
  <c r="D4355" i="16"/>
  <c r="D4354" i="16"/>
  <c r="D4353" i="16"/>
  <c r="D4352" i="16"/>
  <c r="D4351" i="16"/>
  <c r="D4350" i="16"/>
  <c r="D4349" i="16"/>
  <c r="D4348" i="16"/>
  <c r="D4347" i="16"/>
  <c r="D4346" i="16"/>
  <c r="D4345" i="16"/>
  <c r="D4344" i="16"/>
  <c r="D4343" i="16"/>
  <c r="D4342" i="16"/>
  <c r="D4341" i="16"/>
  <c r="D4340" i="16"/>
  <c r="D4339" i="16"/>
  <c r="D4338" i="16"/>
  <c r="D4337" i="16"/>
  <c r="D4336" i="16"/>
  <c r="D4335" i="16"/>
  <c r="D4334" i="16"/>
  <c r="D4333" i="16"/>
  <c r="D4332" i="16"/>
  <c r="D4331" i="16"/>
  <c r="D4330" i="16"/>
  <c r="D4329" i="16"/>
  <c r="D4328" i="16"/>
  <c r="D4327" i="16"/>
  <c r="D4326" i="16"/>
  <c r="D4325" i="16"/>
  <c r="D4324" i="16"/>
  <c r="D4323" i="16"/>
  <c r="D4322" i="16"/>
  <c r="D4321" i="16"/>
  <c r="D4320" i="16"/>
  <c r="D4319" i="16"/>
  <c r="D4318" i="16"/>
  <c r="D4317" i="16"/>
  <c r="D4316" i="16"/>
  <c r="D4315" i="16"/>
  <c r="D4314" i="16"/>
  <c r="D4313" i="16"/>
  <c r="D4312" i="16"/>
  <c r="D4311" i="16"/>
  <c r="D4310" i="16"/>
  <c r="D4309" i="16"/>
  <c r="D4308" i="16"/>
  <c r="D4307" i="16"/>
  <c r="D4306" i="16"/>
  <c r="D4305" i="16"/>
  <c r="D4304" i="16"/>
  <c r="D4303" i="16"/>
  <c r="D4302" i="16"/>
  <c r="D4301" i="16"/>
  <c r="D4300" i="16"/>
  <c r="D4299" i="16"/>
  <c r="D4298" i="16"/>
  <c r="D4297" i="16"/>
  <c r="D4296" i="16"/>
  <c r="D4295" i="16"/>
  <c r="D4294" i="16"/>
  <c r="D4293" i="16"/>
  <c r="D4292" i="16"/>
  <c r="D4291" i="16"/>
  <c r="D4290" i="16"/>
  <c r="D4289" i="16"/>
  <c r="D4288" i="16"/>
  <c r="D4287" i="16"/>
  <c r="D4286" i="16"/>
  <c r="D4285" i="16"/>
  <c r="D4284" i="16"/>
  <c r="D4283" i="16"/>
  <c r="D4282" i="16"/>
  <c r="D4281" i="16"/>
  <c r="D4280" i="16"/>
  <c r="D4279" i="16"/>
  <c r="D4278" i="16"/>
  <c r="D4277" i="16"/>
  <c r="D4276" i="16"/>
  <c r="D4275" i="16"/>
  <c r="D4274" i="16"/>
  <c r="D4273" i="16"/>
  <c r="D4272" i="16"/>
  <c r="D4271" i="16"/>
  <c r="D4270" i="16"/>
  <c r="D4269" i="16"/>
  <c r="D4268" i="16"/>
  <c r="D4267" i="16"/>
  <c r="D4266" i="16"/>
  <c r="D4265" i="16"/>
  <c r="D4264" i="16"/>
  <c r="D4263" i="16"/>
  <c r="D4262" i="16"/>
  <c r="D4261" i="16"/>
  <c r="D4260" i="16"/>
  <c r="D4259" i="16"/>
  <c r="D4258" i="16"/>
  <c r="D4257" i="16"/>
  <c r="D4256" i="16"/>
  <c r="D4255" i="16"/>
  <c r="D4254" i="16"/>
  <c r="D4253" i="16"/>
  <c r="D4252" i="16"/>
  <c r="D4251" i="16"/>
  <c r="D4250" i="16"/>
  <c r="D4249" i="16"/>
  <c r="D4248" i="16"/>
  <c r="D4247" i="16"/>
  <c r="D4246" i="16"/>
  <c r="D4245" i="16"/>
  <c r="D4244" i="16"/>
  <c r="D4243" i="16"/>
  <c r="D4242" i="16"/>
  <c r="D4241" i="16"/>
  <c r="D4240" i="16"/>
  <c r="D4239" i="16"/>
  <c r="D4238" i="16"/>
  <c r="D4237" i="16"/>
  <c r="D4236" i="16"/>
  <c r="D4235" i="16"/>
  <c r="D4234" i="16"/>
  <c r="D4233" i="16"/>
  <c r="D4232" i="16"/>
  <c r="D4231" i="16"/>
  <c r="D4230" i="16"/>
  <c r="D4229" i="16"/>
  <c r="D4228" i="16"/>
  <c r="D4227" i="16"/>
  <c r="D4226" i="16"/>
  <c r="D4225" i="16"/>
  <c r="D4224" i="16"/>
  <c r="D4223" i="16"/>
  <c r="D4222" i="16"/>
  <c r="D4221" i="16"/>
  <c r="D4220" i="16"/>
  <c r="D4219" i="16"/>
  <c r="D4218" i="16"/>
  <c r="D4217" i="16"/>
  <c r="D4216" i="16"/>
  <c r="D4215" i="16"/>
  <c r="D4214" i="16"/>
  <c r="D4213" i="16"/>
  <c r="D4212" i="16"/>
  <c r="D4211" i="16"/>
  <c r="D4210" i="16"/>
  <c r="D4209" i="16"/>
  <c r="D4208" i="16"/>
  <c r="D4207" i="16"/>
  <c r="D4206" i="16"/>
  <c r="D4205" i="16"/>
  <c r="D4204" i="16"/>
  <c r="D4203" i="16"/>
  <c r="D4202" i="16"/>
  <c r="D4201" i="16"/>
  <c r="D4200" i="16"/>
  <c r="D4199" i="16"/>
  <c r="D4198" i="16"/>
  <c r="D4197" i="16"/>
  <c r="D4196" i="16"/>
  <c r="D4195" i="16"/>
  <c r="D4194" i="16"/>
  <c r="D4193" i="16"/>
  <c r="D4192" i="16"/>
  <c r="D4191" i="16"/>
  <c r="D4190" i="16"/>
  <c r="D4189" i="16"/>
  <c r="D4188" i="16"/>
  <c r="D4187" i="16"/>
  <c r="D4186" i="16"/>
  <c r="D4185" i="16"/>
  <c r="D4184" i="16"/>
  <c r="D4183" i="16"/>
  <c r="D4182" i="16"/>
  <c r="D4181" i="16"/>
  <c r="D4180" i="16"/>
  <c r="D4179" i="16"/>
  <c r="D4178" i="16"/>
  <c r="D4177" i="16"/>
  <c r="D4176" i="16"/>
  <c r="D4175" i="16"/>
  <c r="D4174" i="16"/>
  <c r="D4173" i="16"/>
  <c r="D4172" i="16"/>
  <c r="D4171" i="16"/>
  <c r="D4170" i="16"/>
  <c r="D4169" i="16"/>
  <c r="D4168" i="16"/>
  <c r="D4167" i="16"/>
  <c r="D4166" i="16"/>
  <c r="D4165" i="16"/>
  <c r="D4164" i="16"/>
  <c r="D4163" i="16"/>
  <c r="D4162" i="16"/>
  <c r="D4161" i="16"/>
  <c r="D4160" i="16"/>
  <c r="D4159" i="16"/>
  <c r="D4158" i="16"/>
  <c r="D4157" i="16"/>
  <c r="D4156" i="16"/>
  <c r="D4155" i="16"/>
  <c r="D4154" i="16"/>
  <c r="D4153" i="16"/>
  <c r="D4152" i="16"/>
  <c r="D4151" i="16"/>
  <c r="D4150" i="16"/>
  <c r="D4149" i="16"/>
  <c r="D4148" i="16"/>
  <c r="D4147" i="16"/>
  <c r="D4146" i="16"/>
  <c r="D4145" i="16"/>
  <c r="D4144" i="16"/>
  <c r="D4143" i="16"/>
  <c r="D4142" i="16"/>
  <c r="D4141" i="16"/>
  <c r="D4140" i="16"/>
  <c r="D4139" i="16"/>
  <c r="D4138" i="16"/>
  <c r="D4137" i="16"/>
  <c r="D4136" i="16"/>
  <c r="D4135" i="16"/>
  <c r="D4134" i="16"/>
  <c r="D4133" i="16"/>
  <c r="D4132" i="16"/>
  <c r="D4131" i="16"/>
  <c r="D4130" i="16"/>
  <c r="D4129" i="16"/>
  <c r="D4128" i="16"/>
  <c r="D4127" i="16"/>
  <c r="D4126" i="16"/>
  <c r="D4125" i="16"/>
  <c r="D4124" i="16"/>
  <c r="D4123" i="16"/>
  <c r="D4122" i="16"/>
  <c r="D4121" i="16"/>
  <c r="D4120" i="16"/>
  <c r="D4119" i="16"/>
  <c r="D4118" i="16"/>
  <c r="D4117" i="16"/>
  <c r="D4116" i="16"/>
  <c r="D4115" i="16"/>
  <c r="D4114" i="16"/>
  <c r="D4113" i="16"/>
  <c r="D4112" i="16"/>
  <c r="D4111" i="16"/>
  <c r="D4110" i="16"/>
  <c r="D4109" i="16"/>
  <c r="D4108" i="16"/>
  <c r="D4107" i="16"/>
  <c r="D4106" i="16"/>
  <c r="D4105" i="16"/>
  <c r="D4104" i="16"/>
  <c r="D4103" i="16"/>
  <c r="D4102" i="16"/>
  <c r="D4101" i="16"/>
  <c r="D4100" i="16"/>
  <c r="D4099" i="16"/>
  <c r="D4098" i="16"/>
  <c r="D4097" i="16"/>
  <c r="D4096" i="16"/>
  <c r="D4095" i="16"/>
  <c r="D4094" i="16"/>
  <c r="D4093" i="16"/>
  <c r="D4092" i="16"/>
  <c r="D4091" i="16"/>
  <c r="D4090" i="16"/>
  <c r="D4089" i="16"/>
  <c r="D4088" i="16"/>
  <c r="D4087" i="16"/>
  <c r="D4086" i="16"/>
  <c r="D4085" i="16"/>
  <c r="D4084" i="16"/>
  <c r="D4083" i="16"/>
  <c r="D4082" i="16"/>
  <c r="D4081" i="16"/>
  <c r="D4080" i="16"/>
  <c r="D4079" i="16"/>
  <c r="D4078" i="16"/>
  <c r="D4077" i="16"/>
  <c r="D4076" i="16"/>
  <c r="D4075" i="16"/>
  <c r="D4074" i="16"/>
  <c r="D4073" i="16"/>
  <c r="D4072" i="16"/>
  <c r="D4071" i="16"/>
  <c r="D4070" i="16"/>
  <c r="D4069" i="16"/>
  <c r="D4068" i="16"/>
  <c r="D4067" i="16"/>
  <c r="D4066" i="16"/>
  <c r="D4065" i="16"/>
  <c r="D4064" i="16"/>
  <c r="D4063" i="16"/>
  <c r="D4062" i="16"/>
  <c r="D4061" i="16"/>
  <c r="D4060" i="16"/>
  <c r="D4059" i="16"/>
  <c r="D4058" i="16"/>
  <c r="D4057" i="16"/>
  <c r="D4056" i="16"/>
  <c r="D4055" i="16"/>
  <c r="D4054" i="16"/>
  <c r="D4053" i="16"/>
  <c r="D4052" i="16"/>
  <c r="D4051" i="16"/>
  <c r="D4050" i="16"/>
  <c r="D4049" i="16"/>
  <c r="D4048" i="16"/>
  <c r="D4047" i="16"/>
  <c r="D4046" i="16"/>
  <c r="D4045" i="16"/>
  <c r="D4044" i="16"/>
  <c r="D4043" i="16"/>
  <c r="D4042" i="16"/>
  <c r="D4041" i="16"/>
  <c r="D4040" i="16"/>
  <c r="D4039" i="16"/>
  <c r="D4038" i="16"/>
  <c r="D4037" i="16"/>
  <c r="D4036" i="16"/>
  <c r="D4035" i="16"/>
  <c r="D4034" i="16"/>
  <c r="D4033" i="16"/>
  <c r="D4032" i="16"/>
  <c r="D4031" i="16"/>
  <c r="D4030" i="16"/>
  <c r="D4029" i="16"/>
  <c r="D4028" i="16"/>
  <c r="D4027" i="16"/>
  <c r="D4026" i="16"/>
  <c r="D4025" i="16"/>
  <c r="D4024" i="16"/>
  <c r="D4023" i="16"/>
  <c r="D4022" i="16"/>
  <c r="D4021" i="16"/>
  <c r="D4020" i="16"/>
  <c r="D4019" i="16"/>
  <c r="D4018" i="16"/>
  <c r="D4017" i="16"/>
  <c r="D4016" i="16"/>
  <c r="D4015" i="16"/>
  <c r="D4014" i="16"/>
  <c r="D4013" i="16"/>
  <c r="D4012" i="16"/>
  <c r="D4011" i="16"/>
  <c r="D4010" i="16"/>
  <c r="D4009" i="16"/>
  <c r="D4008" i="16"/>
  <c r="D4007" i="16"/>
  <c r="D4006" i="16"/>
  <c r="D4005" i="16"/>
  <c r="D4004" i="16"/>
  <c r="D4003" i="16"/>
  <c r="D4002" i="16"/>
  <c r="D4001" i="16"/>
  <c r="D4000" i="16"/>
  <c r="D3999" i="16"/>
  <c r="D3998" i="16"/>
  <c r="D3997" i="16"/>
  <c r="D3996" i="16"/>
  <c r="D3995" i="16"/>
  <c r="D3994" i="16"/>
  <c r="D3993" i="16"/>
  <c r="D3992" i="16"/>
  <c r="D3991" i="16"/>
  <c r="D3990" i="16"/>
  <c r="D3989" i="16"/>
  <c r="D3988" i="16"/>
  <c r="D3987" i="16"/>
  <c r="D3986" i="16"/>
  <c r="D3985" i="16"/>
  <c r="D3984" i="16"/>
  <c r="D3983" i="16"/>
  <c r="D3982" i="16"/>
  <c r="D3981" i="16"/>
  <c r="D3980" i="16"/>
  <c r="D3979" i="16"/>
  <c r="D3978" i="16"/>
  <c r="D3977" i="16"/>
  <c r="D3976" i="16"/>
  <c r="D3975" i="16"/>
  <c r="D3974" i="16"/>
  <c r="D3973" i="16"/>
  <c r="D3972" i="16"/>
  <c r="D3971" i="16"/>
  <c r="D3970" i="16"/>
  <c r="D3969" i="16"/>
  <c r="D3968" i="16"/>
  <c r="D3967" i="16"/>
  <c r="D3966" i="16"/>
  <c r="D3965" i="16"/>
  <c r="D3964" i="16"/>
  <c r="D3963" i="16"/>
  <c r="D3962" i="16"/>
  <c r="D3961" i="16"/>
  <c r="D3960" i="16"/>
  <c r="D3959" i="16"/>
  <c r="D3958" i="16"/>
  <c r="D3957" i="16"/>
  <c r="D3956" i="16"/>
  <c r="D3955" i="16"/>
  <c r="D3954" i="16"/>
  <c r="D3953" i="16"/>
  <c r="D3952" i="16"/>
  <c r="D3951" i="16"/>
  <c r="D3950" i="16"/>
  <c r="D3949" i="16"/>
  <c r="D3948" i="16"/>
  <c r="D3947" i="16"/>
  <c r="D3946" i="16"/>
  <c r="D3945" i="16"/>
  <c r="D3944" i="16"/>
  <c r="D3943" i="16"/>
  <c r="D3942" i="16"/>
  <c r="D3941" i="16"/>
  <c r="D3940" i="16"/>
  <c r="D3939" i="16"/>
  <c r="D3938" i="16"/>
  <c r="D3937" i="16"/>
  <c r="D3936" i="16"/>
  <c r="D3935" i="16"/>
  <c r="D3934" i="16"/>
  <c r="D3933" i="16"/>
  <c r="D3932" i="16"/>
  <c r="D3931" i="16"/>
  <c r="D3930" i="16"/>
  <c r="D3929" i="16"/>
  <c r="D3928" i="16"/>
  <c r="D3927" i="16"/>
  <c r="D3926" i="16"/>
  <c r="D3925" i="16"/>
  <c r="D3924" i="16"/>
  <c r="D3923" i="16"/>
  <c r="D3922" i="16"/>
  <c r="D3921" i="16"/>
  <c r="D3920" i="16"/>
  <c r="D3919" i="16"/>
  <c r="D3918" i="16"/>
  <c r="D3917" i="16"/>
  <c r="D3916" i="16"/>
  <c r="D3915" i="16"/>
  <c r="D3914" i="16"/>
  <c r="D3913" i="16"/>
  <c r="D3912" i="16"/>
  <c r="D3911" i="16"/>
  <c r="D3910" i="16"/>
  <c r="D3909" i="16"/>
  <c r="D3908" i="16"/>
  <c r="D3907" i="16"/>
  <c r="D3906" i="16"/>
  <c r="D3905" i="16"/>
  <c r="D3904" i="16"/>
  <c r="D3903" i="16"/>
  <c r="D3902" i="16"/>
  <c r="D3901" i="16"/>
  <c r="D3900" i="16"/>
  <c r="D3899" i="16"/>
  <c r="D3898" i="16"/>
  <c r="D3897" i="16"/>
  <c r="D3896" i="16"/>
  <c r="D3895" i="16"/>
  <c r="D3894" i="16"/>
  <c r="D3893" i="16"/>
  <c r="D3892" i="16"/>
  <c r="D3891" i="16"/>
  <c r="D3890" i="16"/>
  <c r="D3889" i="16"/>
  <c r="D3888" i="16"/>
  <c r="D3887" i="16"/>
  <c r="D3886" i="16"/>
  <c r="D3885" i="16"/>
  <c r="D3884" i="16"/>
  <c r="D3883" i="16"/>
  <c r="D3882" i="16"/>
  <c r="D3881" i="16"/>
  <c r="D3880" i="16"/>
  <c r="D3879" i="16"/>
  <c r="D3878" i="16"/>
  <c r="D3877" i="16"/>
  <c r="D3876" i="16"/>
  <c r="D3875" i="16"/>
  <c r="D3874" i="16"/>
  <c r="D3873" i="16"/>
  <c r="D3872" i="16"/>
  <c r="D3871" i="16"/>
  <c r="D3870" i="16"/>
  <c r="D3869" i="16"/>
  <c r="D3868" i="16"/>
  <c r="D3867" i="16"/>
  <c r="D3866" i="16"/>
  <c r="D3865" i="16"/>
  <c r="D3864" i="16"/>
  <c r="D3863" i="16"/>
  <c r="D3862" i="16"/>
  <c r="D3861" i="16"/>
  <c r="D3860" i="16"/>
  <c r="D3859" i="16"/>
  <c r="D3858" i="16"/>
  <c r="D3857" i="16"/>
  <c r="D3856" i="16"/>
  <c r="D3855" i="16"/>
  <c r="D3854" i="16"/>
  <c r="D3853" i="16"/>
  <c r="D3852" i="16"/>
  <c r="D3851" i="16"/>
  <c r="D3850" i="16"/>
  <c r="D3849" i="16"/>
  <c r="D3848" i="16"/>
  <c r="D3847" i="16"/>
  <c r="D3846" i="16"/>
  <c r="D3845" i="16"/>
  <c r="D3844" i="16"/>
  <c r="D3843" i="16"/>
  <c r="D3842" i="16"/>
  <c r="D3841" i="16"/>
  <c r="D3840" i="16"/>
  <c r="D3839" i="16"/>
  <c r="D3838" i="16"/>
  <c r="D3837" i="16"/>
  <c r="D3836" i="16"/>
  <c r="D3835" i="16"/>
  <c r="D3834" i="16"/>
  <c r="D3833" i="16"/>
  <c r="D3832" i="16"/>
  <c r="D3831" i="16"/>
  <c r="D3830" i="16"/>
  <c r="D3829" i="16"/>
  <c r="D3828" i="16"/>
  <c r="D3827" i="16"/>
  <c r="D3826" i="16"/>
  <c r="D3825" i="16"/>
  <c r="D3824" i="16"/>
  <c r="D3823" i="16"/>
  <c r="D3822" i="16"/>
  <c r="D3821" i="16"/>
  <c r="D3820" i="16"/>
  <c r="D3819" i="16"/>
  <c r="D3818" i="16"/>
  <c r="D3817" i="16"/>
  <c r="D3816" i="16"/>
  <c r="D3815" i="16"/>
  <c r="D3814" i="16"/>
  <c r="D3813" i="16"/>
  <c r="D3812" i="16"/>
  <c r="D3811" i="16"/>
  <c r="D3810" i="16"/>
  <c r="D3809" i="16"/>
  <c r="D3808" i="16"/>
  <c r="D3807" i="16"/>
  <c r="D3806" i="16"/>
  <c r="D3805" i="16"/>
  <c r="D3804" i="16"/>
  <c r="D3803" i="16"/>
  <c r="D3802" i="16"/>
  <c r="D3801" i="16"/>
  <c r="D3800" i="16"/>
  <c r="D3799" i="16"/>
  <c r="D3798" i="16"/>
  <c r="D3797" i="16"/>
  <c r="D3796" i="16"/>
  <c r="D3795" i="16"/>
  <c r="D3794" i="16"/>
  <c r="D3793" i="16"/>
  <c r="D3792" i="16"/>
  <c r="D3791" i="16"/>
  <c r="D3790" i="16"/>
  <c r="D3789" i="16"/>
  <c r="D3788" i="16"/>
  <c r="D3787" i="16"/>
  <c r="D3786" i="16"/>
  <c r="D3785" i="16"/>
  <c r="D3784" i="16"/>
  <c r="D3783" i="16"/>
  <c r="D3782" i="16"/>
  <c r="D3781" i="16"/>
  <c r="D3780" i="16"/>
  <c r="D3779" i="16"/>
  <c r="D3778" i="16"/>
  <c r="D3777" i="16"/>
  <c r="D3776" i="16"/>
  <c r="D3775" i="16"/>
  <c r="D3774" i="16"/>
  <c r="D3773" i="16"/>
  <c r="D3772" i="16"/>
  <c r="D3771" i="16"/>
  <c r="D3770" i="16"/>
  <c r="D3769" i="16"/>
  <c r="D3768" i="16"/>
  <c r="D3767" i="16"/>
  <c r="D3766" i="16"/>
  <c r="D3765" i="16"/>
  <c r="D3764" i="16"/>
  <c r="D3763" i="16"/>
  <c r="D3762" i="16"/>
  <c r="D3761" i="16"/>
  <c r="D3760" i="16"/>
  <c r="D3759" i="16"/>
  <c r="D3758" i="16"/>
  <c r="D3757" i="16"/>
  <c r="D3756" i="16"/>
  <c r="D3755" i="16"/>
  <c r="D3754" i="16"/>
  <c r="D3753" i="16"/>
  <c r="D3752" i="16"/>
  <c r="D3751" i="16"/>
  <c r="D3750" i="16"/>
  <c r="D3749" i="16"/>
  <c r="D3748" i="16"/>
  <c r="D3747" i="16"/>
  <c r="D3746" i="16"/>
  <c r="D3745" i="16"/>
  <c r="D3744" i="16"/>
  <c r="D3743" i="16"/>
  <c r="D3742" i="16"/>
  <c r="D3741" i="16"/>
  <c r="D3740" i="16"/>
  <c r="D3739" i="16"/>
  <c r="D3738" i="16"/>
  <c r="D3737" i="16"/>
  <c r="D3736" i="16"/>
  <c r="D3735" i="16"/>
  <c r="D3734" i="16"/>
  <c r="D3733" i="16"/>
  <c r="D3732" i="16"/>
  <c r="D3731" i="16"/>
  <c r="D3730" i="16"/>
  <c r="D3729" i="16"/>
  <c r="D3728" i="16"/>
  <c r="D3727" i="16"/>
  <c r="D3726" i="16"/>
  <c r="D3725" i="16"/>
  <c r="D3724" i="16"/>
  <c r="D3723" i="16"/>
  <c r="D3722" i="16"/>
  <c r="D3721" i="16"/>
  <c r="D3720" i="16"/>
  <c r="D3719" i="16"/>
  <c r="D3718" i="16"/>
  <c r="D3717" i="16"/>
  <c r="D3716" i="16"/>
  <c r="D3715" i="16"/>
  <c r="D3714" i="16"/>
  <c r="D3713" i="16"/>
  <c r="D3712" i="16"/>
  <c r="D3711" i="16"/>
  <c r="D3710" i="16"/>
  <c r="D3709" i="16"/>
  <c r="D3708" i="16"/>
  <c r="D3707" i="16"/>
  <c r="D3706" i="16"/>
  <c r="D3705" i="16"/>
  <c r="D3704" i="16"/>
  <c r="D3703" i="16"/>
  <c r="D3702" i="16"/>
  <c r="D3701" i="16"/>
  <c r="D3700" i="16"/>
  <c r="D3699" i="16"/>
  <c r="D3698" i="16"/>
  <c r="D3697" i="16"/>
  <c r="D3696" i="16"/>
  <c r="D3695" i="16"/>
  <c r="D3694" i="16"/>
  <c r="D3693" i="16"/>
  <c r="D3692" i="16"/>
  <c r="D3691" i="16"/>
  <c r="D3690" i="16"/>
  <c r="D3689" i="16"/>
  <c r="D3688" i="16"/>
  <c r="D3687" i="16"/>
  <c r="D3686" i="16"/>
  <c r="D3685" i="16"/>
  <c r="D3684" i="16"/>
  <c r="D3683" i="16"/>
  <c r="D3682" i="16"/>
  <c r="D3681" i="16"/>
  <c r="D3680" i="16"/>
  <c r="D3679" i="16"/>
  <c r="D3678" i="16"/>
  <c r="D3677" i="16"/>
  <c r="D3676" i="16"/>
  <c r="D3675" i="16"/>
  <c r="D3674" i="16"/>
  <c r="D3673" i="16"/>
  <c r="D3672" i="16"/>
  <c r="D3671" i="16"/>
  <c r="D3670" i="16"/>
  <c r="D3669" i="16"/>
  <c r="D3668" i="16"/>
  <c r="D3667" i="16"/>
  <c r="D3666" i="16"/>
  <c r="D3665" i="16"/>
  <c r="D3664" i="16"/>
  <c r="D3663" i="16"/>
  <c r="D3662" i="16"/>
  <c r="D3661" i="16"/>
  <c r="D3660" i="16"/>
  <c r="D3659" i="16"/>
  <c r="D3658" i="16"/>
  <c r="D3657" i="16"/>
  <c r="D3656" i="16"/>
  <c r="D3655" i="16"/>
  <c r="D3654" i="16"/>
  <c r="D3653" i="16"/>
  <c r="D3652" i="16"/>
  <c r="D3651" i="16"/>
  <c r="D3650" i="16"/>
  <c r="D3649" i="16"/>
  <c r="D3648" i="16"/>
  <c r="D3647" i="16"/>
  <c r="D3646" i="16"/>
  <c r="D3645" i="16"/>
  <c r="D3644" i="16"/>
  <c r="D3643" i="16"/>
  <c r="D3642" i="16"/>
  <c r="D3641" i="16"/>
  <c r="D3640" i="16"/>
  <c r="D3639" i="16"/>
  <c r="D3638" i="16"/>
  <c r="D3637" i="16"/>
  <c r="D3636" i="16"/>
  <c r="D3635" i="16"/>
  <c r="D3634" i="16"/>
  <c r="D3633" i="16"/>
  <c r="D3632" i="16"/>
  <c r="D3631" i="16"/>
  <c r="D3630" i="16"/>
  <c r="D3629" i="16"/>
  <c r="D3628" i="16"/>
  <c r="D3627" i="16"/>
  <c r="D3626" i="16"/>
  <c r="D3625" i="16"/>
  <c r="D3624" i="16"/>
  <c r="D3623" i="16"/>
  <c r="D3622" i="16"/>
  <c r="D3621" i="16"/>
  <c r="D3620" i="16"/>
  <c r="D3619" i="16"/>
  <c r="D3618" i="16"/>
  <c r="D3617" i="16"/>
  <c r="D3616" i="16"/>
  <c r="D3615" i="16"/>
  <c r="D3614" i="16"/>
  <c r="D3613" i="16"/>
  <c r="D3612" i="16"/>
  <c r="D3611" i="16"/>
  <c r="D3610" i="16"/>
  <c r="D3609" i="16"/>
  <c r="D3608" i="16"/>
  <c r="D3607" i="16"/>
  <c r="D3606" i="16"/>
  <c r="D3605" i="16"/>
  <c r="D3604" i="16"/>
  <c r="D3603" i="16"/>
  <c r="D3602" i="16"/>
  <c r="D3601" i="16"/>
  <c r="D3600" i="16"/>
  <c r="D3599" i="16"/>
  <c r="D3598" i="16"/>
  <c r="D3597" i="16"/>
  <c r="D3596" i="16"/>
  <c r="D3595" i="16"/>
  <c r="D3594" i="16"/>
  <c r="D3593" i="16"/>
  <c r="D3592" i="16"/>
  <c r="D3591" i="16"/>
  <c r="D3590" i="16"/>
  <c r="D3589" i="16"/>
  <c r="D3588" i="16"/>
  <c r="D3587" i="16"/>
  <c r="D3586" i="16"/>
  <c r="D3585" i="16"/>
  <c r="D3584" i="16"/>
  <c r="D3583" i="16"/>
  <c r="D3582" i="16"/>
  <c r="D3581" i="16"/>
  <c r="D3580" i="16"/>
  <c r="D3579" i="16"/>
  <c r="D3578" i="16"/>
  <c r="D3577" i="16"/>
  <c r="D3576" i="16"/>
  <c r="D3575" i="16"/>
  <c r="D3574" i="16"/>
  <c r="D3573" i="16"/>
  <c r="D3572" i="16"/>
  <c r="D3571" i="16"/>
  <c r="D3570" i="16"/>
  <c r="D3569" i="16"/>
  <c r="D3568" i="16"/>
  <c r="D3567" i="16"/>
  <c r="D3566" i="16"/>
  <c r="D3565" i="16"/>
  <c r="D3564" i="16"/>
  <c r="D3563" i="16"/>
  <c r="D3562" i="16"/>
  <c r="D3561" i="16"/>
  <c r="D3560" i="16"/>
  <c r="D3559" i="16"/>
  <c r="D3558" i="16"/>
  <c r="D3557" i="16"/>
  <c r="D3556" i="16"/>
  <c r="D3555" i="16"/>
  <c r="D3554" i="16"/>
  <c r="D3553" i="16"/>
  <c r="D3552" i="16"/>
  <c r="D3551" i="16"/>
  <c r="D3550" i="16"/>
  <c r="D3549" i="16"/>
  <c r="D3548" i="16"/>
  <c r="D3547" i="16"/>
  <c r="D3546" i="16"/>
  <c r="D3545" i="16"/>
  <c r="D3544" i="16"/>
  <c r="D3543" i="16"/>
  <c r="D3542" i="16"/>
  <c r="D3541" i="16"/>
  <c r="D3540" i="16"/>
  <c r="D3539" i="16"/>
  <c r="D3538" i="16"/>
  <c r="D3537" i="16"/>
  <c r="D3536" i="16"/>
  <c r="D3535" i="16"/>
  <c r="D3534" i="16"/>
  <c r="D3533" i="16"/>
  <c r="D3532" i="16"/>
  <c r="D3531" i="16"/>
  <c r="D3530" i="16"/>
  <c r="D3529" i="16"/>
  <c r="D3528" i="16"/>
  <c r="D3527" i="16"/>
  <c r="D3526" i="16"/>
  <c r="D3525" i="16"/>
  <c r="D3524" i="16"/>
  <c r="D3523" i="16"/>
  <c r="D3522" i="16"/>
  <c r="D3521" i="16"/>
  <c r="D3520" i="16"/>
  <c r="D3519" i="16"/>
  <c r="D3518" i="16"/>
  <c r="D3517" i="16"/>
  <c r="D3516" i="16"/>
  <c r="D3515" i="16"/>
  <c r="D3514" i="16"/>
  <c r="D3513" i="16"/>
  <c r="D3512" i="16"/>
  <c r="D3511" i="16"/>
  <c r="D3510" i="16"/>
  <c r="D3509" i="16"/>
  <c r="D3508" i="16"/>
  <c r="D3507" i="16"/>
  <c r="D3506" i="16"/>
  <c r="D3505" i="16"/>
  <c r="D3504" i="16"/>
  <c r="D3503" i="16"/>
  <c r="D3502" i="16"/>
  <c r="D3501" i="16"/>
  <c r="D3500" i="16"/>
  <c r="D3499" i="16"/>
  <c r="D3498" i="16"/>
  <c r="D3497" i="16"/>
  <c r="D3496" i="16"/>
  <c r="D3495" i="16"/>
  <c r="D3494" i="16"/>
  <c r="D3493" i="16"/>
  <c r="D3492" i="16"/>
  <c r="D3491" i="16"/>
  <c r="D3490" i="16"/>
  <c r="D3489" i="16"/>
  <c r="D3488" i="16"/>
  <c r="D3487" i="16"/>
  <c r="D3486" i="16"/>
  <c r="D3485" i="16"/>
  <c r="D3484" i="16"/>
  <c r="D3483" i="16"/>
  <c r="D3482" i="16"/>
  <c r="D3481" i="16"/>
  <c r="D3480" i="16"/>
  <c r="D3479" i="16"/>
  <c r="D3478" i="16"/>
  <c r="D3477" i="16"/>
  <c r="D3476" i="16"/>
  <c r="D3475" i="16"/>
  <c r="D3474" i="16"/>
  <c r="D3473" i="16"/>
  <c r="D3472" i="16"/>
  <c r="D3471" i="16"/>
  <c r="D3470" i="16"/>
  <c r="D3469" i="16"/>
  <c r="D3468" i="16"/>
  <c r="D3467" i="16"/>
  <c r="D3466" i="16"/>
  <c r="D3465" i="16"/>
  <c r="D3464" i="16"/>
  <c r="D3463" i="16"/>
  <c r="D3462" i="16"/>
  <c r="D3461" i="16"/>
  <c r="D3460" i="16"/>
  <c r="D3459" i="16"/>
  <c r="D3458" i="16"/>
  <c r="D3457" i="16"/>
  <c r="D3456" i="16"/>
  <c r="D3455" i="16"/>
  <c r="D3454" i="16"/>
  <c r="D3453" i="16"/>
  <c r="D3452" i="16"/>
  <c r="D3451" i="16"/>
  <c r="D3450" i="16"/>
  <c r="D3449" i="16"/>
  <c r="D3448" i="16"/>
  <c r="D3447" i="16"/>
  <c r="D3446" i="16"/>
  <c r="D3445" i="16"/>
  <c r="D3444" i="16"/>
  <c r="D3443" i="16"/>
  <c r="D3442" i="16"/>
  <c r="D3441" i="16"/>
  <c r="D3440" i="16"/>
  <c r="D3439" i="16"/>
  <c r="D3438" i="16"/>
  <c r="D3437" i="16"/>
  <c r="D3436" i="16"/>
  <c r="D3435" i="16"/>
  <c r="D3434" i="16"/>
  <c r="D3433" i="16"/>
  <c r="D3432" i="16"/>
  <c r="D3431" i="16"/>
  <c r="D3430" i="16"/>
  <c r="D3429" i="16"/>
  <c r="D3428" i="16"/>
  <c r="D3427" i="16"/>
  <c r="D3426" i="16"/>
  <c r="D3425" i="16"/>
  <c r="D3424" i="16"/>
  <c r="D3423" i="16"/>
  <c r="D3422" i="16"/>
  <c r="D3421" i="16"/>
  <c r="D3420" i="16"/>
  <c r="D3419" i="16"/>
  <c r="D3418" i="16"/>
  <c r="D3417" i="16"/>
  <c r="D3416" i="16"/>
  <c r="D3415" i="16"/>
  <c r="D3414" i="16"/>
  <c r="D3413" i="16"/>
  <c r="D3412" i="16"/>
  <c r="D3411" i="16"/>
  <c r="D3410" i="16"/>
  <c r="D3409" i="16"/>
  <c r="D3408" i="16"/>
  <c r="D3407" i="16"/>
  <c r="D3406" i="16"/>
  <c r="D3405" i="16"/>
  <c r="D3404" i="16"/>
  <c r="D3403" i="16"/>
  <c r="D3402" i="16"/>
  <c r="D3401" i="16"/>
  <c r="D3400" i="16"/>
  <c r="D3399" i="16"/>
  <c r="D3398" i="16"/>
  <c r="D3397" i="16"/>
  <c r="D3396" i="16"/>
  <c r="D3395" i="16"/>
  <c r="D3394" i="16"/>
  <c r="D3393" i="16"/>
  <c r="D3392" i="16"/>
  <c r="D3391" i="16"/>
  <c r="D3390" i="16"/>
  <c r="D3389" i="16"/>
  <c r="D3388" i="16"/>
  <c r="D3387" i="16"/>
  <c r="D3386" i="16"/>
  <c r="D3385" i="16"/>
  <c r="D3384" i="16"/>
  <c r="D3383" i="16"/>
  <c r="D3382" i="16"/>
  <c r="D3381" i="16"/>
  <c r="D3380" i="16"/>
  <c r="D3379" i="16"/>
  <c r="D3378" i="16"/>
  <c r="D3377" i="16"/>
  <c r="D3376" i="16"/>
  <c r="D3375" i="16"/>
  <c r="D3374" i="16"/>
  <c r="D3373" i="16"/>
  <c r="D3372" i="16"/>
  <c r="D3371" i="16"/>
  <c r="D3370" i="16"/>
  <c r="D3369" i="16"/>
  <c r="D3368" i="16"/>
  <c r="D3367" i="16"/>
  <c r="D3366" i="16"/>
  <c r="D3365" i="16"/>
  <c r="D3364" i="16"/>
  <c r="D3363" i="16"/>
  <c r="D3362" i="16"/>
  <c r="D3361" i="16"/>
  <c r="D3360" i="16"/>
  <c r="D3359" i="16"/>
  <c r="D3358" i="16"/>
  <c r="D3357" i="16"/>
  <c r="D3356" i="16"/>
  <c r="D3355" i="16"/>
  <c r="D3354" i="16"/>
  <c r="D3353" i="16"/>
  <c r="D3352" i="16"/>
  <c r="D3351" i="16"/>
  <c r="D3350" i="16"/>
  <c r="D3349" i="16"/>
  <c r="D3348" i="16"/>
  <c r="D3347" i="16"/>
  <c r="D3346" i="16"/>
  <c r="D3345" i="16"/>
  <c r="D3344" i="16"/>
  <c r="D3343" i="16"/>
  <c r="D3342" i="16"/>
  <c r="D3341" i="16"/>
  <c r="D3340" i="16"/>
  <c r="D3339" i="16"/>
  <c r="D3338" i="16"/>
  <c r="D3337" i="16"/>
  <c r="D3336" i="16"/>
  <c r="D3335" i="16"/>
  <c r="D3334" i="16"/>
  <c r="D3333" i="16"/>
  <c r="D3332" i="16"/>
  <c r="D3331" i="16"/>
  <c r="D3330" i="16"/>
  <c r="D3329" i="16"/>
  <c r="D3328" i="16"/>
  <c r="D3327" i="16"/>
  <c r="D3326" i="16"/>
  <c r="D3325" i="16"/>
  <c r="D3324" i="16"/>
  <c r="D3323" i="16"/>
  <c r="D3322" i="16"/>
  <c r="D3321" i="16"/>
  <c r="D3320" i="16"/>
  <c r="D3319" i="16"/>
  <c r="D3318" i="16"/>
  <c r="D3317" i="16"/>
  <c r="D3316" i="16"/>
  <c r="D3315" i="16"/>
  <c r="D3314" i="16"/>
  <c r="D3313" i="16"/>
  <c r="D3312" i="16"/>
  <c r="D3311" i="16"/>
  <c r="D3310" i="16"/>
  <c r="D3309" i="16"/>
  <c r="D3308" i="16"/>
  <c r="D3307" i="16"/>
  <c r="D3306" i="16"/>
  <c r="D3305" i="16"/>
  <c r="D3304" i="16"/>
  <c r="D3303" i="16"/>
  <c r="D3302" i="16"/>
  <c r="D3301" i="16"/>
  <c r="D3300" i="16"/>
  <c r="D3299" i="16"/>
  <c r="D3298" i="16"/>
  <c r="D3297" i="16"/>
  <c r="D3296" i="16"/>
  <c r="D3295" i="16"/>
  <c r="D3294" i="16"/>
  <c r="D3293" i="16"/>
  <c r="D3292" i="16"/>
  <c r="D3291" i="16"/>
  <c r="D3290" i="16"/>
  <c r="D3289" i="16"/>
  <c r="D3288" i="16"/>
  <c r="D3287" i="16"/>
  <c r="D3286" i="16"/>
  <c r="D3285" i="16"/>
  <c r="D3284" i="16"/>
  <c r="D3283" i="16"/>
  <c r="D3282" i="16"/>
  <c r="D3281" i="16"/>
  <c r="D3280" i="16"/>
  <c r="D3279" i="16"/>
  <c r="D3278" i="16"/>
  <c r="D3277" i="16"/>
  <c r="D3276" i="16"/>
  <c r="D3275" i="16"/>
  <c r="D3274" i="16"/>
  <c r="D3273" i="16"/>
  <c r="D3272" i="16"/>
  <c r="D3271" i="16"/>
  <c r="D3270" i="16"/>
  <c r="D3269" i="16"/>
  <c r="D3268" i="16"/>
  <c r="D3267" i="16"/>
  <c r="D3266" i="16"/>
  <c r="D3265" i="16"/>
  <c r="D3264" i="16"/>
  <c r="D3263" i="16"/>
  <c r="D3262" i="16"/>
  <c r="D3261" i="16"/>
  <c r="D3260" i="16"/>
  <c r="D3259" i="16"/>
  <c r="D3258" i="16"/>
  <c r="D3257" i="16"/>
  <c r="D3256" i="16"/>
  <c r="D3255" i="16"/>
  <c r="D3254" i="16"/>
  <c r="D3253" i="16"/>
  <c r="D3252" i="16"/>
  <c r="D3251" i="16"/>
  <c r="D3250" i="16"/>
  <c r="D3249" i="16"/>
  <c r="D3248" i="16"/>
  <c r="D3247" i="16"/>
  <c r="D3246" i="16"/>
  <c r="D3245" i="16"/>
  <c r="D3244" i="16"/>
  <c r="D3243" i="16"/>
  <c r="D3242" i="16"/>
  <c r="D3241" i="16"/>
  <c r="D3240" i="16"/>
  <c r="D3239" i="16"/>
  <c r="D3238" i="16"/>
  <c r="D3237" i="16"/>
  <c r="D3236" i="16"/>
  <c r="D3235" i="16"/>
  <c r="D3234" i="16"/>
  <c r="D3233" i="16"/>
  <c r="D3232" i="16"/>
  <c r="D3231" i="16"/>
  <c r="D3230" i="16"/>
  <c r="D3229" i="16"/>
  <c r="D3228" i="16"/>
  <c r="D3227" i="16"/>
  <c r="D3226" i="16"/>
  <c r="D3225" i="16"/>
  <c r="D3224" i="16"/>
  <c r="D3223" i="16"/>
  <c r="D3222" i="16"/>
  <c r="D3221" i="16"/>
  <c r="D3220" i="16"/>
  <c r="D3219" i="16"/>
  <c r="D3218" i="16"/>
  <c r="D3217" i="16"/>
  <c r="D3216" i="16"/>
  <c r="D3215" i="16"/>
  <c r="D3214" i="16"/>
  <c r="D3213" i="16"/>
  <c r="D3212" i="16"/>
  <c r="D3211" i="16"/>
  <c r="D3210" i="16"/>
  <c r="D3209" i="16"/>
  <c r="D3208" i="16"/>
  <c r="D3207" i="16"/>
  <c r="D3206" i="16"/>
  <c r="D3205" i="16"/>
  <c r="D3204" i="16"/>
  <c r="D3203" i="16"/>
  <c r="D3202" i="16"/>
  <c r="D3201" i="16"/>
  <c r="D3200" i="16"/>
  <c r="D3199" i="16"/>
  <c r="D3198" i="16"/>
  <c r="D3197" i="16"/>
  <c r="D3196" i="16"/>
  <c r="D3195" i="16"/>
  <c r="D3194" i="16"/>
  <c r="D3193" i="16"/>
  <c r="D3192" i="16"/>
  <c r="D3191" i="16"/>
  <c r="D3190" i="16"/>
  <c r="D3189" i="16"/>
  <c r="D3188" i="16"/>
  <c r="D3187" i="16"/>
  <c r="D3186" i="16"/>
  <c r="D3185" i="16"/>
  <c r="D3184" i="16"/>
  <c r="D3183" i="16"/>
  <c r="D3182" i="16"/>
  <c r="D3181" i="16"/>
  <c r="D3180" i="16"/>
  <c r="D3179" i="16"/>
  <c r="D3178" i="16"/>
  <c r="D3177" i="16"/>
  <c r="D3176" i="16"/>
  <c r="D3175" i="16"/>
  <c r="D3174" i="16"/>
  <c r="D3173" i="16"/>
  <c r="D3172" i="16"/>
  <c r="D3171" i="16"/>
  <c r="D3170" i="16"/>
  <c r="D3169" i="16"/>
  <c r="D3168" i="16"/>
  <c r="D3167" i="16"/>
  <c r="D3166" i="16"/>
  <c r="D3165" i="16"/>
  <c r="D3164" i="16"/>
  <c r="D3163" i="16"/>
  <c r="D3162" i="16"/>
  <c r="D3161" i="16"/>
  <c r="D3160" i="16"/>
  <c r="D3159" i="16"/>
  <c r="D3158" i="16"/>
  <c r="D3157" i="16"/>
  <c r="D3156" i="16"/>
  <c r="D3155" i="16"/>
  <c r="D3154" i="16"/>
  <c r="D3153" i="16"/>
  <c r="D3152" i="16"/>
  <c r="D3151" i="16"/>
  <c r="D3150" i="16"/>
  <c r="D3149" i="16"/>
  <c r="D3148" i="16"/>
  <c r="D3147" i="16"/>
  <c r="D3146" i="16"/>
  <c r="D3145" i="16"/>
  <c r="D3144" i="16"/>
  <c r="D3143" i="16"/>
  <c r="D3142" i="16"/>
  <c r="D3141" i="16"/>
  <c r="D3140" i="16"/>
  <c r="D3139" i="16"/>
  <c r="D3138" i="16"/>
  <c r="D3137" i="16"/>
  <c r="D3136" i="16"/>
  <c r="D3135" i="16"/>
  <c r="D3134" i="16"/>
  <c r="D3133" i="16"/>
  <c r="D3132" i="16"/>
  <c r="D3131" i="16"/>
  <c r="D3130" i="16"/>
  <c r="D3129" i="16"/>
  <c r="D3128" i="16"/>
  <c r="D3127" i="16"/>
  <c r="D3126" i="16"/>
  <c r="D3125" i="16"/>
  <c r="D3124" i="16"/>
  <c r="D3123" i="16"/>
  <c r="D3122" i="16"/>
  <c r="D3121" i="16"/>
  <c r="D3120" i="16"/>
  <c r="D3119" i="16"/>
  <c r="D3118" i="16"/>
  <c r="D3117" i="16"/>
  <c r="D3116" i="16"/>
  <c r="D3115" i="16"/>
  <c r="D3114" i="16"/>
  <c r="D3113" i="16"/>
  <c r="D3112" i="16"/>
  <c r="D3111" i="16"/>
  <c r="D3110" i="16"/>
  <c r="D3109" i="16"/>
  <c r="D3108" i="16"/>
  <c r="D3107" i="16"/>
  <c r="D3106" i="16"/>
  <c r="D3105" i="16"/>
  <c r="D3104" i="16"/>
  <c r="D3103" i="16"/>
  <c r="D3102" i="16"/>
  <c r="D3101" i="16"/>
  <c r="D3100" i="16"/>
  <c r="D3099" i="16"/>
  <c r="D3098" i="16"/>
  <c r="D3097" i="16"/>
  <c r="D3096" i="16"/>
  <c r="D3095" i="16"/>
  <c r="D3094" i="16"/>
  <c r="D3093" i="16"/>
  <c r="D3092" i="16"/>
  <c r="D3091" i="16"/>
  <c r="D3090" i="16"/>
  <c r="D3089" i="16"/>
  <c r="D3088" i="16"/>
  <c r="D3087" i="16"/>
  <c r="D3086" i="16"/>
  <c r="D3085" i="16"/>
  <c r="D3084" i="16"/>
  <c r="D3083" i="16"/>
  <c r="D3082" i="16"/>
  <c r="D3081" i="16"/>
  <c r="D3080" i="16"/>
  <c r="D3079" i="16"/>
  <c r="D3078" i="16"/>
  <c r="D3077" i="16"/>
  <c r="D3076" i="16"/>
  <c r="D3075" i="16"/>
  <c r="D3074" i="16"/>
  <c r="D3073" i="16"/>
  <c r="D3072" i="16"/>
  <c r="D3071" i="16"/>
  <c r="D3070" i="16"/>
  <c r="D3069" i="16"/>
  <c r="D3068" i="16"/>
  <c r="D3067" i="16"/>
  <c r="D3066" i="16"/>
  <c r="D3065" i="16"/>
  <c r="D3064" i="16"/>
  <c r="D3063" i="16"/>
  <c r="D3062" i="16"/>
  <c r="D3061" i="16"/>
  <c r="D3060" i="16"/>
  <c r="D3059" i="16"/>
  <c r="D3058" i="16"/>
  <c r="D3057" i="16"/>
  <c r="D3056" i="16"/>
  <c r="D3055" i="16"/>
  <c r="D3054" i="16"/>
  <c r="D3053" i="16"/>
  <c r="D3052" i="16"/>
  <c r="D3051" i="16"/>
  <c r="D3050" i="16"/>
  <c r="D3049" i="16"/>
  <c r="D3048" i="16"/>
  <c r="D3047" i="16"/>
  <c r="D3046" i="16"/>
  <c r="D3045" i="16"/>
  <c r="D3044" i="16"/>
  <c r="D3043" i="16"/>
  <c r="D3042" i="16"/>
  <c r="D3041" i="16"/>
  <c r="D3040" i="16"/>
  <c r="D3039" i="16"/>
  <c r="D3038" i="16"/>
  <c r="D3037" i="16"/>
  <c r="D3036" i="16"/>
  <c r="D3035" i="16"/>
  <c r="D3034" i="16"/>
  <c r="D3033" i="16"/>
  <c r="D3032" i="16"/>
  <c r="D3031" i="16"/>
  <c r="D3030" i="16"/>
  <c r="D3029" i="16"/>
  <c r="D3028" i="16"/>
  <c r="D3027" i="16"/>
  <c r="D3026" i="16"/>
  <c r="D3025" i="16"/>
  <c r="D3024" i="16"/>
  <c r="D3023" i="16"/>
  <c r="D3022" i="16"/>
  <c r="D3021" i="16"/>
  <c r="D3020" i="16"/>
  <c r="D3019" i="16"/>
  <c r="D3018" i="16"/>
  <c r="D3017" i="16"/>
  <c r="D3016" i="16"/>
  <c r="D3015" i="16"/>
  <c r="D3014" i="16"/>
  <c r="D3013" i="16"/>
  <c r="D3012" i="16"/>
  <c r="D3011" i="16"/>
  <c r="D3010" i="16"/>
  <c r="D3009" i="16"/>
  <c r="D3008" i="16"/>
  <c r="D3007" i="16"/>
  <c r="D3006" i="16"/>
  <c r="D3005" i="16"/>
  <c r="D3004" i="16"/>
  <c r="D3003" i="16"/>
  <c r="D3002" i="16"/>
  <c r="D3001" i="16"/>
  <c r="D3000" i="16"/>
  <c r="D2999" i="16"/>
  <c r="D2998" i="16"/>
  <c r="D2997" i="16"/>
  <c r="D2996" i="16"/>
  <c r="D2995" i="16"/>
  <c r="D2994" i="16"/>
  <c r="D2993" i="16"/>
  <c r="D2992" i="16"/>
  <c r="D2991" i="16"/>
  <c r="D2990" i="16"/>
  <c r="D2989" i="16"/>
  <c r="D2988" i="16"/>
  <c r="D2987" i="16"/>
  <c r="D2986" i="16"/>
  <c r="D2985" i="16"/>
  <c r="D2984" i="16"/>
  <c r="D2983" i="16"/>
  <c r="D2982" i="16"/>
  <c r="D2981" i="16"/>
  <c r="D2980" i="16"/>
  <c r="D2979" i="16"/>
  <c r="D2978" i="16"/>
  <c r="D2977" i="16"/>
  <c r="D2976" i="16"/>
  <c r="D2975" i="16"/>
  <c r="D2974" i="16"/>
  <c r="D2973" i="16"/>
  <c r="D2972" i="16"/>
  <c r="D2971" i="16"/>
  <c r="D2970" i="16"/>
  <c r="D2969" i="16"/>
  <c r="D2968" i="16"/>
  <c r="D2967" i="16"/>
  <c r="D2966" i="16"/>
  <c r="D2965" i="16"/>
  <c r="D2964" i="16"/>
  <c r="D2963" i="16"/>
  <c r="D2962" i="16"/>
  <c r="D2961" i="16"/>
  <c r="D2960" i="16"/>
  <c r="D2959" i="16"/>
  <c r="D2958" i="16"/>
  <c r="D2957" i="16"/>
  <c r="D2956" i="16"/>
  <c r="D2955" i="16"/>
  <c r="D2954" i="16"/>
  <c r="D2953" i="16"/>
  <c r="D2952" i="16"/>
  <c r="D2951" i="16"/>
  <c r="D2950" i="16"/>
  <c r="D2949" i="16"/>
  <c r="D2948" i="16"/>
  <c r="D2947" i="16"/>
  <c r="D2946" i="16"/>
  <c r="D2945" i="16"/>
  <c r="D2944" i="16"/>
  <c r="D2943" i="16"/>
  <c r="D2942" i="16"/>
  <c r="D2941" i="16"/>
  <c r="D2940" i="16"/>
  <c r="D2939" i="16"/>
  <c r="D2938" i="16"/>
  <c r="D2937" i="16"/>
  <c r="D2936" i="16"/>
  <c r="D2935" i="16"/>
  <c r="D2934" i="16"/>
  <c r="D2933" i="16"/>
  <c r="D2932" i="16"/>
  <c r="D2931" i="16"/>
  <c r="D2930" i="16"/>
  <c r="D2929" i="16"/>
  <c r="D2928" i="16"/>
  <c r="D2927" i="16"/>
  <c r="D2926" i="16"/>
  <c r="D2925" i="16"/>
  <c r="D2924" i="16"/>
  <c r="D2923" i="16"/>
  <c r="D2922" i="16"/>
  <c r="D2921" i="16"/>
  <c r="D2920" i="16"/>
  <c r="D2919" i="16"/>
  <c r="D2918" i="16"/>
  <c r="D2917" i="16"/>
  <c r="D2916" i="16"/>
  <c r="D2915" i="16"/>
  <c r="D2914" i="16"/>
  <c r="D2913" i="16"/>
  <c r="D2912" i="16"/>
  <c r="D2911" i="16"/>
  <c r="D2910" i="16"/>
  <c r="D2909" i="16"/>
  <c r="D2908" i="16"/>
  <c r="D2907" i="16"/>
  <c r="D2906" i="16"/>
  <c r="D2905" i="16"/>
  <c r="D2904" i="16"/>
  <c r="D2903" i="16"/>
  <c r="D2902" i="16"/>
  <c r="D2901" i="16"/>
  <c r="D2900" i="16"/>
  <c r="D2899" i="16"/>
  <c r="D2898" i="16"/>
  <c r="D2897" i="16"/>
  <c r="D2896" i="16"/>
  <c r="D2895" i="16"/>
  <c r="D2894" i="16"/>
  <c r="D2893" i="16"/>
  <c r="D2892" i="16"/>
  <c r="D2891" i="16"/>
  <c r="D2890" i="16"/>
  <c r="D2889" i="16"/>
  <c r="D2888" i="16"/>
  <c r="D2887" i="16"/>
  <c r="D2886" i="16"/>
  <c r="D2885" i="16"/>
  <c r="D2884" i="16"/>
  <c r="D2883" i="16"/>
  <c r="D2882" i="16"/>
  <c r="D2881" i="16"/>
  <c r="D2880" i="16"/>
  <c r="D2879" i="16"/>
  <c r="D2878" i="16"/>
  <c r="D2877" i="16"/>
  <c r="D2876" i="16"/>
  <c r="D2875" i="16"/>
  <c r="D2874" i="16"/>
  <c r="D2873" i="16"/>
  <c r="D2872" i="16"/>
  <c r="D2871" i="16"/>
  <c r="D2870" i="16"/>
  <c r="D2869" i="16"/>
  <c r="D2868" i="16"/>
  <c r="D2867" i="16"/>
  <c r="D2866" i="16"/>
  <c r="D2865" i="16"/>
  <c r="D2864" i="16"/>
  <c r="D2863" i="16"/>
  <c r="D2862" i="16"/>
  <c r="D2861" i="16"/>
  <c r="D2860" i="16"/>
  <c r="D2859" i="16"/>
  <c r="D2858" i="16"/>
  <c r="D2857" i="16"/>
  <c r="D2856" i="16"/>
  <c r="D2855" i="16"/>
  <c r="D2854" i="16"/>
  <c r="D2853" i="16"/>
  <c r="D2852" i="16"/>
  <c r="D2851" i="16"/>
  <c r="D2850" i="16"/>
  <c r="D2849" i="16"/>
  <c r="D2848" i="16"/>
  <c r="D2847" i="16"/>
  <c r="D2846" i="16"/>
  <c r="D2845" i="16"/>
  <c r="D2844" i="16"/>
  <c r="D2843" i="16"/>
  <c r="D2842" i="16"/>
  <c r="D2841" i="16"/>
  <c r="D2840" i="16"/>
  <c r="D2839" i="16"/>
  <c r="D2838" i="16"/>
  <c r="D2837" i="16"/>
  <c r="D2836" i="16"/>
  <c r="D2835" i="16"/>
  <c r="D2834" i="16"/>
  <c r="D2833" i="16"/>
  <c r="D2832" i="16"/>
  <c r="D2831" i="16"/>
  <c r="D2830" i="16"/>
  <c r="D2829" i="16"/>
  <c r="D2828" i="16"/>
  <c r="D2827" i="16"/>
  <c r="D2826" i="16"/>
  <c r="D2825" i="16"/>
  <c r="D2824" i="16"/>
  <c r="D2823" i="16"/>
  <c r="D2822" i="16"/>
  <c r="D2821" i="16"/>
  <c r="D2820" i="16"/>
  <c r="D2819" i="16"/>
  <c r="D2818" i="16"/>
  <c r="D2817" i="16"/>
  <c r="D2816" i="16"/>
  <c r="D2815" i="16"/>
  <c r="D2814" i="16"/>
  <c r="D2813" i="16"/>
  <c r="D2812" i="16"/>
  <c r="D2811" i="16"/>
  <c r="D2810" i="16"/>
  <c r="D2809" i="16"/>
  <c r="D2808" i="16"/>
  <c r="D2807" i="16"/>
  <c r="D2806" i="16"/>
  <c r="D2805" i="16"/>
  <c r="D2804" i="16"/>
  <c r="D2803" i="16"/>
  <c r="D2802" i="16"/>
  <c r="D2801" i="16"/>
  <c r="D2800" i="16"/>
  <c r="D2799" i="16"/>
  <c r="D2798" i="16"/>
  <c r="D2797" i="16"/>
  <c r="D2796" i="16"/>
  <c r="D2795" i="16"/>
  <c r="D2794" i="16"/>
  <c r="D2793" i="16"/>
  <c r="D2792" i="16"/>
  <c r="D2791" i="16"/>
  <c r="D2790" i="16"/>
  <c r="D2789" i="16"/>
  <c r="D2788" i="16"/>
  <c r="D2787" i="16"/>
  <c r="D2786" i="16"/>
  <c r="D2785" i="16"/>
  <c r="D2784" i="16"/>
  <c r="D2783" i="16"/>
  <c r="D2782" i="16"/>
  <c r="D2781" i="16"/>
  <c r="D2780" i="16"/>
  <c r="D2779" i="16"/>
  <c r="D2778" i="16"/>
  <c r="D2777" i="16"/>
  <c r="D2776" i="16"/>
  <c r="D2775" i="16"/>
  <c r="D2774" i="16"/>
  <c r="D2773" i="16"/>
  <c r="D2772" i="16"/>
  <c r="D2771" i="16"/>
  <c r="D2770" i="16"/>
  <c r="D2769" i="16"/>
  <c r="D2768" i="16"/>
  <c r="D2767" i="16"/>
  <c r="D2766" i="16"/>
  <c r="D2765" i="16"/>
  <c r="D2764" i="16"/>
  <c r="D2763" i="16"/>
  <c r="D2762" i="16"/>
  <c r="D2761" i="16"/>
  <c r="D2760" i="16"/>
  <c r="D2759" i="16"/>
  <c r="D2758" i="16"/>
  <c r="D2757" i="16"/>
  <c r="D2756" i="16"/>
  <c r="D2755" i="16"/>
  <c r="D2754" i="16"/>
  <c r="D2753" i="16"/>
  <c r="D2752" i="16"/>
  <c r="D2751" i="16"/>
  <c r="D2750" i="16"/>
  <c r="D2749" i="16"/>
  <c r="D2748" i="16"/>
  <c r="D2747" i="16"/>
  <c r="D2746" i="16"/>
  <c r="D2745" i="16"/>
  <c r="D2744" i="16"/>
  <c r="D2743" i="16"/>
  <c r="D2742" i="16"/>
  <c r="D2741" i="16"/>
  <c r="D2740" i="16"/>
  <c r="D2739" i="16"/>
  <c r="D2738" i="16"/>
  <c r="D2737" i="16"/>
  <c r="D2736" i="16"/>
  <c r="D2735" i="16"/>
  <c r="D2734" i="16"/>
  <c r="D2733" i="16"/>
  <c r="D2732" i="16"/>
  <c r="D2731" i="16"/>
  <c r="D2730" i="16"/>
  <c r="D2729" i="16"/>
  <c r="D2728" i="16"/>
  <c r="D2727" i="16"/>
  <c r="D2726" i="16"/>
  <c r="D2725" i="16"/>
  <c r="D2724" i="16"/>
  <c r="D2723" i="16"/>
  <c r="D2722" i="16"/>
  <c r="D2721" i="16"/>
  <c r="D2720" i="16"/>
  <c r="D2719" i="16"/>
  <c r="D2718" i="16"/>
  <c r="D2717" i="16"/>
  <c r="D2716" i="16"/>
  <c r="D2715" i="16"/>
  <c r="D2714" i="16"/>
  <c r="D2713" i="16"/>
  <c r="D2712" i="16"/>
  <c r="D2711" i="16"/>
  <c r="D2710" i="16"/>
  <c r="D2709" i="16"/>
  <c r="D2708" i="16"/>
  <c r="D2707" i="16"/>
  <c r="D2706" i="16"/>
  <c r="D2705" i="16"/>
  <c r="D2704" i="16"/>
  <c r="D2703" i="16"/>
  <c r="D2702" i="16"/>
  <c r="D2701" i="16"/>
  <c r="D2700" i="16"/>
  <c r="D2699" i="16"/>
  <c r="D2698" i="16"/>
  <c r="D2697" i="16"/>
  <c r="D2696" i="16"/>
  <c r="D2695" i="16"/>
  <c r="D2694" i="16"/>
  <c r="D2693" i="16"/>
  <c r="D2692" i="16"/>
  <c r="D2691" i="16"/>
  <c r="D2690" i="16"/>
  <c r="D2689" i="16"/>
  <c r="D2688" i="16"/>
  <c r="D2687" i="16"/>
  <c r="D2686" i="16"/>
  <c r="D2685" i="16"/>
  <c r="D2684" i="16"/>
  <c r="D2683" i="16"/>
  <c r="D2682" i="16"/>
  <c r="D2681" i="16"/>
  <c r="D2680" i="16"/>
  <c r="D2679" i="16"/>
  <c r="D2678" i="16"/>
  <c r="D2677" i="16"/>
  <c r="D2676" i="16"/>
  <c r="D2675" i="16"/>
  <c r="D2674" i="16"/>
  <c r="D2673" i="16"/>
  <c r="D2672" i="16"/>
  <c r="D2671" i="16"/>
  <c r="D2670" i="16"/>
  <c r="D2669" i="16"/>
  <c r="D2668" i="16"/>
  <c r="D2667" i="16"/>
  <c r="D2666" i="16"/>
  <c r="D2665" i="16"/>
  <c r="D2664" i="16"/>
  <c r="D2663" i="16"/>
  <c r="D2662" i="16"/>
  <c r="D2661" i="16"/>
  <c r="D2660" i="16"/>
  <c r="D2659" i="16"/>
  <c r="D2658" i="16"/>
  <c r="D2657" i="16"/>
  <c r="D2656" i="16"/>
  <c r="D2655" i="16"/>
  <c r="D2654" i="16"/>
  <c r="D2653" i="16"/>
  <c r="D2652" i="16"/>
  <c r="D2651" i="16"/>
  <c r="D2650" i="16"/>
  <c r="D2649" i="16"/>
  <c r="D2648" i="16"/>
  <c r="D2647" i="16"/>
  <c r="D2646" i="16"/>
  <c r="D2645" i="16"/>
  <c r="D2644" i="16"/>
  <c r="D2643" i="16"/>
  <c r="D2642" i="16"/>
  <c r="D2641" i="16"/>
  <c r="D2640" i="16"/>
  <c r="D2639" i="16"/>
  <c r="D2638" i="16"/>
  <c r="D2637" i="16"/>
  <c r="D2636" i="16"/>
  <c r="D2635" i="16"/>
  <c r="D2634" i="16"/>
  <c r="D2633" i="16"/>
  <c r="D2632" i="16"/>
  <c r="D2631" i="16"/>
  <c r="D2630" i="16"/>
  <c r="D2629" i="16"/>
  <c r="D2628" i="16"/>
  <c r="D2627" i="16"/>
  <c r="D2626" i="16"/>
  <c r="D2625" i="16"/>
  <c r="D2624" i="16"/>
  <c r="D2623" i="16"/>
  <c r="D2622" i="16"/>
  <c r="D2621" i="16"/>
  <c r="D2620" i="16"/>
  <c r="D2619" i="16"/>
  <c r="D2618" i="16"/>
  <c r="D2617" i="16"/>
  <c r="D2616" i="16"/>
  <c r="D2615" i="16"/>
  <c r="D2614" i="16"/>
  <c r="D2613" i="16"/>
  <c r="D2612" i="16"/>
  <c r="D2611" i="16"/>
  <c r="D2610" i="16"/>
  <c r="D2609" i="16"/>
  <c r="D2608" i="16"/>
  <c r="D2607" i="16"/>
  <c r="D2606" i="16"/>
  <c r="D2605" i="16"/>
  <c r="D2604" i="16"/>
  <c r="D2603" i="16"/>
  <c r="D2602" i="16"/>
  <c r="D2601" i="16"/>
  <c r="D2600" i="16"/>
  <c r="D2599" i="16"/>
  <c r="D2598" i="16"/>
  <c r="D2597" i="16"/>
  <c r="D2596" i="16"/>
  <c r="D2595" i="16"/>
  <c r="D2594" i="16"/>
  <c r="D2593" i="16"/>
  <c r="D2592" i="16"/>
  <c r="D2591" i="16"/>
  <c r="D2590" i="16"/>
  <c r="D2589" i="16"/>
  <c r="D2588" i="16"/>
  <c r="D2587" i="16"/>
  <c r="D2586" i="16"/>
  <c r="D2585" i="16"/>
  <c r="D2584" i="16"/>
  <c r="D2583" i="16"/>
  <c r="D2582" i="16"/>
  <c r="D2581" i="16"/>
  <c r="D2580" i="16"/>
  <c r="D2579" i="16"/>
  <c r="D2578" i="16"/>
  <c r="D2577" i="16"/>
  <c r="D2576" i="16"/>
  <c r="D2575" i="16"/>
  <c r="D2574" i="16"/>
  <c r="D2573" i="16"/>
  <c r="D2572" i="16"/>
  <c r="D2571" i="16"/>
  <c r="D2570" i="16"/>
  <c r="D2569" i="16"/>
  <c r="D2568" i="16"/>
  <c r="D2567" i="16"/>
  <c r="D2566" i="16"/>
  <c r="D2565" i="16"/>
  <c r="D2564" i="16"/>
  <c r="D2563" i="16"/>
  <c r="D2562" i="16"/>
  <c r="D2561" i="16"/>
  <c r="D2560" i="16"/>
  <c r="D2559" i="16"/>
  <c r="D2558" i="16"/>
  <c r="D2557" i="16"/>
  <c r="D2556" i="16"/>
  <c r="D2555" i="16"/>
  <c r="D2554" i="16"/>
  <c r="D2553" i="16"/>
  <c r="D2552" i="16"/>
  <c r="D2551" i="16"/>
  <c r="D2550" i="16"/>
  <c r="D2549" i="16"/>
  <c r="D2548" i="16"/>
  <c r="D2547" i="16"/>
  <c r="D2546" i="16"/>
  <c r="D2545" i="16"/>
  <c r="D2544" i="16"/>
  <c r="D2543" i="16"/>
  <c r="D2542" i="16"/>
  <c r="D2541" i="16"/>
  <c r="D2540" i="16"/>
  <c r="D2539" i="16"/>
  <c r="D2538" i="16"/>
  <c r="D2537" i="16"/>
  <c r="D2536" i="16"/>
  <c r="D2535" i="16"/>
  <c r="D2534" i="16"/>
  <c r="D2533" i="16"/>
  <c r="D2532" i="16"/>
  <c r="D2531" i="16"/>
  <c r="D2530" i="16"/>
  <c r="D2529" i="16"/>
  <c r="D2528" i="16"/>
  <c r="D2527" i="16"/>
  <c r="D2526" i="16"/>
  <c r="D2525" i="16"/>
  <c r="D2524" i="16"/>
  <c r="D2523" i="16"/>
  <c r="D2522" i="16"/>
  <c r="D2521" i="16"/>
  <c r="D2520" i="16"/>
  <c r="D2519" i="16"/>
  <c r="D2518" i="16"/>
  <c r="D2517" i="16"/>
  <c r="D2516" i="16"/>
  <c r="D2515" i="16"/>
  <c r="D2514" i="16"/>
  <c r="D2513" i="16"/>
  <c r="D2512" i="16"/>
  <c r="D2511" i="16"/>
  <c r="D2510" i="16"/>
  <c r="D2509" i="16"/>
  <c r="D2508" i="16"/>
  <c r="D2507" i="16"/>
  <c r="D2506" i="16"/>
  <c r="D2505" i="16"/>
  <c r="D2504" i="16"/>
  <c r="D2503" i="16"/>
  <c r="D2502" i="16"/>
  <c r="D2501" i="16"/>
  <c r="D2500" i="16"/>
  <c r="D2499" i="16"/>
  <c r="D2498" i="16"/>
  <c r="D2497" i="16"/>
  <c r="D2496" i="16"/>
  <c r="D2495" i="16"/>
  <c r="D2494" i="16"/>
  <c r="D2493" i="16"/>
  <c r="D2492" i="16"/>
  <c r="D2491" i="16"/>
  <c r="D2490" i="16"/>
  <c r="D2489" i="16"/>
  <c r="D2488" i="16"/>
  <c r="D2487" i="16"/>
  <c r="D2486" i="16"/>
  <c r="D2485" i="16"/>
  <c r="D2484" i="16"/>
  <c r="D2483" i="16"/>
  <c r="D2482" i="16"/>
  <c r="D2481" i="16"/>
  <c r="D2480" i="16"/>
  <c r="D2479" i="16"/>
  <c r="D2478" i="16"/>
  <c r="D2477" i="16"/>
  <c r="D2476" i="16"/>
  <c r="D2475" i="16"/>
  <c r="D2474" i="16"/>
  <c r="D2473" i="16"/>
  <c r="D2472" i="16"/>
  <c r="D2471" i="16"/>
  <c r="D2470" i="16"/>
  <c r="D2469" i="16"/>
  <c r="D2468" i="16"/>
  <c r="D2467" i="16"/>
  <c r="D2466" i="16"/>
  <c r="D2465" i="16"/>
  <c r="D2464" i="16"/>
  <c r="D2463" i="16"/>
  <c r="D2462" i="16"/>
  <c r="D2461" i="16"/>
  <c r="D2460" i="16"/>
  <c r="D2459" i="16"/>
  <c r="D2458" i="16"/>
  <c r="D2457" i="16"/>
  <c r="D2456" i="16"/>
  <c r="D2455" i="16"/>
  <c r="D2454" i="16"/>
  <c r="D2453" i="16"/>
  <c r="D2452" i="16"/>
  <c r="D2451" i="16"/>
  <c r="D2450" i="16"/>
  <c r="D2449" i="16"/>
  <c r="D2448" i="16"/>
  <c r="D2447" i="16"/>
  <c r="D2446" i="16"/>
  <c r="D2445" i="16"/>
  <c r="D2444" i="16"/>
  <c r="D2443" i="16"/>
  <c r="D2442" i="16"/>
  <c r="D2441" i="16"/>
  <c r="D2440" i="16"/>
  <c r="D2439" i="16"/>
  <c r="D2438" i="16"/>
  <c r="D2437" i="16"/>
  <c r="D2436" i="16"/>
  <c r="D2435" i="16"/>
  <c r="D2434" i="16"/>
  <c r="D2433" i="16"/>
  <c r="D2432" i="16"/>
  <c r="D2431" i="16"/>
  <c r="D2430" i="16"/>
  <c r="D2429" i="16"/>
  <c r="D2428" i="16"/>
  <c r="D2427" i="16"/>
  <c r="D2426" i="16"/>
  <c r="D2425" i="16"/>
  <c r="D2424" i="16"/>
  <c r="D2423" i="16"/>
  <c r="D2422" i="16"/>
  <c r="D2421" i="16"/>
  <c r="D2420" i="16"/>
  <c r="D2419" i="16"/>
  <c r="D2418" i="16"/>
  <c r="D2417" i="16"/>
  <c r="D2416" i="16"/>
  <c r="D2415" i="16"/>
  <c r="D2414" i="16"/>
  <c r="D2413" i="16"/>
  <c r="D2412" i="16"/>
  <c r="D2411" i="16"/>
  <c r="D2410" i="16"/>
  <c r="D2409" i="16"/>
  <c r="D2408" i="16"/>
  <c r="D2407" i="16"/>
  <c r="D2406" i="16"/>
  <c r="D2405" i="16"/>
  <c r="D2404" i="16"/>
  <c r="D2403" i="16"/>
  <c r="D2402" i="16"/>
  <c r="D2401" i="16"/>
  <c r="D2400" i="16"/>
  <c r="D2399" i="16"/>
  <c r="D2398" i="16"/>
  <c r="D2397" i="16"/>
  <c r="D2396" i="16"/>
  <c r="D2395" i="16"/>
  <c r="D2394" i="16"/>
  <c r="D2393" i="16"/>
  <c r="D2392" i="16"/>
  <c r="D2391" i="16"/>
  <c r="D2390" i="16"/>
  <c r="D2389" i="16"/>
  <c r="D2388" i="16"/>
  <c r="D2387" i="16"/>
  <c r="D2386" i="16"/>
  <c r="D2385" i="16"/>
  <c r="D2384" i="16"/>
  <c r="D2383" i="16"/>
  <c r="D2382" i="16"/>
  <c r="D2381" i="16"/>
  <c r="D2380" i="16"/>
  <c r="D2379" i="16"/>
  <c r="D2378" i="16"/>
  <c r="D2377" i="16"/>
  <c r="D2376" i="16"/>
  <c r="D2375" i="16"/>
  <c r="D2374" i="16"/>
  <c r="D2373" i="16"/>
  <c r="D2372" i="16"/>
  <c r="D2371" i="16"/>
  <c r="D2370" i="16"/>
  <c r="D2369" i="16"/>
  <c r="D2368" i="16"/>
  <c r="D2367" i="16"/>
  <c r="D2366" i="16"/>
  <c r="D2365" i="16"/>
  <c r="D2364" i="16"/>
  <c r="D2363" i="16"/>
  <c r="D2362" i="16"/>
  <c r="D2361" i="16"/>
  <c r="D2360" i="16"/>
  <c r="D2359" i="16"/>
  <c r="D2358" i="16"/>
  <c r="D2357" i="16"/>
  <c r="D2356" i="16"/>
  <c r="D2355" i="16"/>
  <c r="D2354" i="16"/>
  <c r="D2353" i="16"/>
  <c r="D2352" i="16"/>
  <c r="D2351" i="16"/>
  <c r="D2350" i="16"/>
  <c r="D2349" i="16"/>
  <c r="D2348" i="16"/>
  <c r="D2347" i="16"/>
  <c r="D2346" i="16"/>
  <c r="D2345" i="16"/>
  <c r="D2344" i="16"/>
  <c r="D2343" i="16"/>
  <c r="D2342" i="16"/>
  <c r="D2341" i="16"/>
  <c r="D2340" i="16"/>
  <c r="D2339" i="16"/>
  <c r="D2338" i="16"/>
  <c r="D2337" i="16"/>
  <c r="D2336" i="16"/>
  <c r="D2335" i="16"/>
  <c r="D2334" i="16"/>
  <c r="D2333" i="16"/>
  <c r="D2332" i="16"/>
  <c r="D2331" i="16"/>
  <c r="D2330" i="16"/>
  <c r="D2329" i="16"/>
  <c r="D2328" i="16"/>
  <c r="D2327" i="16"/>
  <c r="D2326" i="16"/>
  <c r="D2325" i="16"/>
  <c r="D2324" i="16"/>
  <c r="D2323" i="16"/>
  <c r="D2322" i="16"/>
  <c r="D2321" i="16"/>
  <c r="D2320" i="16"/>
  <c r="D2319" i="16"/>
  <c r="D2318" i="16"/>
  <c r="D2317" i="16"/>
  <c r="D2316" i="16"/>
  <c r="D2315" i="16"/>
  <c r="D2314" i="16"/>
  <c r="D2313" i="16"/>
  <c r="D2312" i="16"/>
  <c r="D2311" i="16"/>
  <c r="D2310" i="16"/>
  <c r="D2309" i="16"/>
  <c r="D2308" i="16"/>
  <c r="D2307" i="16"/>
  <c r="D2306" i="16"/>
  <c r="D2305" i="16"/>
  <c r="D2304" i="16"/>
  <c r="D2303" i="16"/>
  <c r="D2302" i="16"/>
  <c r="D2301" i="16"/>
  <c r="D2300" i="16"/>
  <c r="D2299" i="16"/>
  <c r="D2298" i="16"/>
  <c r="D2297" i="16"/>
  <c r="D2296" i="16"/>
  <c r="D2295" i="16"/>
  <c r="D2294" i="16"/>
  <c r="D2293" i="16"/>
  <c r="D2292" i="16"/>
  <c r="D2291" i="16"/>
  <c r="D2290" i="16"/>
  <c r="D2289" i="16"/>
  <c r="D2288" i="16"/>
  <c r="D2287" i="16"/>
  <c r="D2286" i="16"/>
  <c r="D2285" i="16"/>
  <c r="D2284" i="16"/>
  <c r="D2283" i="16"/>
  <c r="D2282" i="16"/>
  <c r="D2281" i="16"/>
  <c r="D2280" i="16"/>
  <c r="D2279" i="16"/>
  <c r="D2278" i="16"/>
  <c r="D2277" i="16"/>
  <c r="D2276" i="16"/>
  <c r="D2275" i="16"/>
  <c r="D2274" i="16"/>
  <c r="D2273" i="16"/>
  <c r="D2272" i="16"/>
  <c r="D2271" i="16"/>
  <c r="D2270" i="16"/>
  <c r="D2269" i="16"/>
  <c r="D2268" i="16"/>
  <c r="D2267" i="16"/>
  <c r="D2266" i="16"/>
  <c r="D2265" i="16"/>
  <c r="D2264" i="16"/>
  <c r="D2263" i="16"/>
  <c r="D2262" i="16"/>
  <c r="D2261" i="16"/>
  <c r="D2260" i="16"/>
  <c r="D2259" i="16"/>
  <c r="D2258" i="16"/>
  <c r="D2257" i="16"/>
  <c r="D2256" i="16"/>
  <c r="D2255" i="16"/>
  <c r="D2254" i="16"/>
  <c r="D2253" i="16"/>
  <c r="D2252" i="16"/>
  <c r="D2251" i="16"/>
  <c r="D2250" i="16"/>
  <c r="D2249" i="16"/>
  <c r="D2248" i="16"/>
  <c r="D2247" i="16"/>
  <c r="D2246" i="16"/>
  <c r="D2245" i="16"/>
  <c r="D2244" i="16"/>
  <c r="D2243" i="16"/>
  <c r="D2242" i="16"/>
  <c r="D2241" i="16"/>
  <c r="D2240" i="16"/>
  <c r="D2239" i="16"/>
  <c r="D2238" i="16"/>
  <c r="D2237" i="16"/>
  <c r="D2236" i="16"/>
  <c r="D2235" i="16"/>
  <c r="D2234" i="16"/>
  <c r="D2233" i="16"/>
  <c r="D2232" i="16"/>
  <c r="D2231" i="16"/>
  <c r="D2230" i="16"/>
  <c r="D2229" i="16"/>
  <c r="D2228" i="16"/>
  <c r="D2227" i="16"/>
  <c r="D2226" i="16"/>
  <c r="D2225" i="16"/>
  <c r="D2224" i="16"/>
  <c r="D2223" i="16"/>
  <c r="D2222" i="16"/>
  <c r="D2221" i="16"/>
  <c r="D2220" i="16"/>
  <c r="D2219" i="16"/>
  <c r="D2218" i="16"/>
  <c r="D2217" i="16"/>
  <c r="D2216" i="16"/>
  <c r="D2215" i="16"/>
  <c r="D2214" i="16"/>
  <c r="D2213" i="16"/>
  <c r="D2212" i="16"/>
  <c r="D2211" i="16"/>
  <c r="D2210" i="16"/>
  <c r="D2209" i="16"/>
  <c r="D2208" i="16"/>
  <c r="D2207" i="16"/>
  <c r="D2206" i="16"/>
  <c r="D2205" i="16"/>
  <c r="D2204" i="16"/>
  <c r="D2203" i="16"/>
  <c r="D2202" i="16"/>
  <c r="D2201" i="16"/>
  <c r="D2200" i="16"/>
  <c r="D2199" i="16"/>
  <c r="D2198" i="16"/>
  <c r="D2197" i="16"/>
  <c r="D2196" i="16"/>
  <c r="D2195" i="16"/>
  <c r="D2194" i="16"/>
  <c r="D2193" i="16"/>
  <c r="D2192" i="16"/>
  <c r="D2191" i="16"/>
  <c r="D2190" i="16"/>
  <c r="D2189" i="16"/>
  <c r="D2188" i="16"/>
  <c r="D2187" i="16"/>
  <c r="D2186" i="16"/>
  <c r="D2185" i="16"/>
  <c r="D2184" i="16"/>
  <c r="D2183" i="16"/>
  <c r="D2182" i="16"/>
  <c r="D2181" i="16"/>
  <c r="D2180" i="16"/>
  <c r="D2179" i="16"/>
  <c r="D2178" i="16"/>
  <c r="D2177" i="16"/>
  <c r="D2176" i="16"/>
  <c r="D2175" i="16"/>
  <c r="D2174" i="16"/>
  <c r="D2173" i="16"/>
  <c r="D2172" i="16"/>
  <c r="D2171" i="16"/>
  <c r="D2170" i="16"/>
  <c r="D2169" i="16"/>
  <c r="D2168" i="16"/>
  <c r="D2167" i="16"/>
  <c r="D2166" i="16"/>
  <c r="D2165" i="16"/>
  <c r="D2164" i="16"/>
  <c r="D2163" i="16"/>
  <c r="D2162" i="16"/>
  <c r="D2161" i="16"/>
  <c r="D2160" i="16"/>
  <c r="D2159" i="16"/>
  <c r="D2158" i="16"/>
  <c r="D2157" i="16"/>
  <c r="D2156" i="16"/>
  <c r="D2155" i="16"/>
  <c r="D2154" i="16"/>
  <c r="D2153" i="16"/>
  <c r="D2152" i="16"/>
  <c r="D2151" i="16"/>
  <c r="D2150" i="16"/>
  <c r="D2149" i="16"/>
  <c r="D2148" i="16"/>
  <c r="D2147" i="16"/>
  <c r="D2146" i="16"/>
  <c r="D2145" i="16"/>
  <c r="D2144" i="16"/>
  <c r="D2143" i="16"/>
  <c r="D2142" i="16"/>
  <c r="D2141" i="16"/>
  <c r="D2140" i="16"/>
  <c r="D2139" i="16"/>
  <c r="D2138" i="16"/>
  <c r="D2137" i="16"/>
  <c r="D2136" i="16"/>
  <c r="D2135" i="16"/>
  <c r="D2134" i="16"/>
  <c r="D2133" i="16"/>
  <c r="D2132" i="16"/>
  <c r="D2131" i="16"/>
  <c r="D2130" i="16"/>
  <c r="D2129" i="16"/>
  <c r="D2128" i="16"/>
  <c r="D2127" i="16"/>
  <c r="D2126" i="16"/>
  <c r="D2125" i="16"/>
  <c r="D2124" i="16"/>
  <c r="D2123" i="16"/>
  <c r="D2122" i="16"/>
  <c r="D2121" i="16"/>
  <c r="D2120" i="16"/>
  <c r="D2119" i="16"/>
  <c r="D2118" i="16"/>
  <c r="D2117" i="16"/>
  <c r="D2116" i="16"/>
  <c r="D2115" i="16"/>
  <c r="D2114" i="16"/>
  <c r="D2113" i="16"/>
  <c r="D2112" i="16"/>
  <c r="D2111" i="16"/>
  <c r="D2110" i="16"/>
  <c r="D2109" i="16"/>
  <c r="D2108" i="16"/>
  <c r="D2107" i="16"/>
  <c r="D2106" i="16"/>
  <c r="D2105" i="16"/>
  <c r="D2104" i="16"/>
  <c r="D2103" i="16"/>
  <c r="D2102" i="16"/>
  <c r="D2101" i="16"/>
  <c r="D2100" i="16"/>
  <c r="D2099" i="16"/>
  <c r="D2098" i="16"/>
  <c r="D2097" i="16"/>
  <c r="D2096" i="16"/>
  <c r="D2095" i="16"/>
  <c r="D2094" i="16"/>
  <c r="D2093" i="16"/>
  <c r="D2092" i="16"/>
  <c r="D2091" i="16"/>
  <c r="D2090" i="16"/>
  <c r="D2089" i="16"/>
  <c r="D2088" i="16"/>
  <c r="D2087" i="16"/>
  <c r="D2086" i="16"/>
  <c r="D2085" i="16"/>
  <c r="D2084" i="16"/>
  <c r="D2083" i="16"/>
  <c r="D2082" i="16"/>
  <c r="D2081" i="16"/>
  <c r="D2080" i="16"/>
  <c r="D2079" i="16"/>
  <c r="D2078" i="16"/>
  <c r="D2077" i="16"/>
  <c r="D2076" i="16"/>
  <c r="D2075" i="16"/>
  <c r="D2074" i="16"/>
  <c r="D2073" i="16"/>
  <c r="D2072" i="16"/>
  <c r="D2071" i="16"/>
  <c r="D2070" i="16"/>
  <c r="D2069" i="16"/>
  <c r="D2068" i="16"/>
  <c r="D2067" i="16"/>
  <c r="D2066" i="16"/>
  <c r="D2065" i="16"/>
  <c r="D2064" i="16"/>
  <c r="D2063" i="16"/>
  <c r="D2062" i="16"/>
  <c r="D2061" i="16"/>
  <c r="D2060" i="16"/>
  <c r="D2059" i="16"/>
  <c r="D2058" i="16"/>
  <c r="D2057" i="16"/>
  <c r="D2056" i="16"/>
  <c r="D2055" i="16"/>
  <c r="D2054" i="16"/>
  <c r="D2053" i="16"/>
  <c r="D2052" i="16"/>
  <c r="D2051" i="16"/>
  <c r="D2050" i="16"/>
  <c r="D2049" i="16"/>
  <c r="D2048" i="16"/>
  <c r="D2047" i="16"/>
  <c r="D2046" i="16"/>
  <c r="D2045" i="16"/>
  <c r="D2044" i="16"/>
  <c r="D2043" i="16"/>
  <c r="D2042" i="16"/>
  <c r="D2041" i="16"/>
  <c r="D2040" i="16"/>
  <c r="D2039" i="16"/>
  <c r="D2038" i="16"/>
  <c r="D2037" i="16"/>
  <c r="D2036" i="16"/>
  <c r="D2035" i="16"/>
  <c r="D2034" i="16"/>
  <c r="D2033" i="16"/>
  <c r="D2032" i="16"/>
  <c r="D2031" i="16"/>
  <c r="D2030" i="16"/>
  <c r="D2029" i="16"/>
  <c r="D2028" i="16"/>
  <c r="D2027" i="16"/>
  <c r="D2026" i="16"/>
  <c r="D2025" i="16"/>
  <c r="D2024" i="16"/>
  <c r="D2023" i="16"/>
  <c r="D2022" i="16"/>
  <c r="D2021" i="16"/>
  <c r="D2020" i="16"/>
  <c r="D2019" i="16"/>
  <c r="D2018" i="16"/>
  <c r="D2017" i="16"/>
  <c r="D2016" i="16"/>
  <c r="D2015" i="16"/>
  <c r="D2014" i="16"/>
  <c r="D2013" i="16"/>
  <c r="D2012" i="16"/>
  <c r="D2011" i="16"/>
  <c r="D2010" i="16"/>
  <c r="D2009" i="16"/>
  <c r="D2008" i="16"/>
  <c r="D2007" i="16"/>
  <c r="D2006" i="16"/>
  <c r="D2005" i="16"/>
  <c r="D2004" i="16"/>
  <c r="D2003" i="16"/>
  <c r="D2002" i="16"/>
  <c r="D2001" i="16"/>
  <c r="D2000" i="16"/>
  <c r="D1999" i="16"/>
  <c r="D1998" i="16"/>
  <c r="D1997" i="16"/>
  <c r="D1996" i="16"/>
  <c r="D1995" i="16"/>
  <c r="D1994" i="16"/>
  <c r="D1993" i="16"/>
  <c r="D1992" i="16"/>
  <c r="D1991" i="16"/>
  <c r="D1990" i="16"/>
  <c r="D1989" i="16"/>
  <c r="D1988" i="16"/>
  <c r="D1987" i="16"/>
  <c r="D1986" i="16"/>
  <c r="D1985" i="16"/>
  <c r="D1984" i="16"/>
  <c r="D1983" i="16"/>
  <c r="D1982" i="16"/>
  <c r="D1981" i="16"/>
  <c r="D1980" i="16"/>
  <c r="D1979" i="16"/>
  <c r="D1978" i="16"/>
  <c r="D1977" i="16"/>
  <c r="D1976" i="16"/>
  <c r="D1975" i="16"/>
  <c r="D1974" i="16"/>
  <c r="D1973" i="16"/>
  <c r="D1972" i="16"/>
  <c r="D1971" i="16"/>
  <c r="D1970" i="16"/>
  <c r="D1969" i="16"/>
  <c r="D1968" i="16"/>
  <c r="D1967" i="16"/>
  <c r="D1966" i="16"/>
  <c r="D1965" i="16"/>
  <c r="D1964" i="16"/>
  <c r="D1963" i="16"/>
  <c r="D1962" i="16"/>
  <c r="D1961" i="16"/>
  <c r="D1960" i="16"/>
  <c r="D1959" i="16"/>
  <c r="D1958" i="16"/>
  <c r="D1957" i="16"/>
  <c r="D1956" i="16"/>
  <c r="D1955" i="16"/>
  <c r="D1954" i="16"/>
  <c r="D1953" i="16"/>
  <c r="D1952" i="16"/>
  <c r="D1951" i="16"/>
  <c r="D1950" i="16"/>
  <c r="D1949" i="16"/>
  <c r="D1948" i="16"/>
  <c r="D1947" i="16"/>
  <c r="D1946" i="16"/>
  <c r="D1945" i="16"/>
  <c r="D1944" i="16"/>
  <c r="D1943" i="16"/>
  <c r="D1942" i="16"/>
  <c r="D1941" i="16"/>
  <c r="D1940" i="16"/>
  <c r="D1939" i="16"/>
  <c r="D1938" i="16"/>
  <c r="D1937" i="16"/>
  <c r="D1936" i="16"/>
  <c r="D1935" i="16"/>
  <c r="D1934" i="16"/>
  <c r="D1933" i="16"/>
  <c r="D1932" i="16"/>
  <c r="D1931" i="16"/>
  <c r="D1930" i="16"/>
  <c r="D1929" i="16"/>
  <c r="D1928" i="16"/>
  <c r="D1927" i="16"/>
  <c r="D1926" i="16"/>
  <c r="D1925" i="16"/>
  <c r="D1924" i="16"/>
  <c r="D1923" i="16"/>
  <c r="D1922" i="16"/>
  <c r="D1921" i="16"/>
  <c r="D1920" i="16"/>
  <c r="D1919" i="16"/>
  <c r="D1918" i="16"/>
  <c r="D1917" i="16"/>
  <c r="D1916" i="16"/>
  <c r="D1915" i="16"/>
  <c r="D1914" i="16"/>
  <c r="D1913" i="16"/>
  <c r="D1912" i="16"/>
  <c r="D1911" i="16"/>
  <c r="D1910" i="16"/>
  <c r="D1909" i="16"/>
  <c r="D1908" i="16"/>
  <c r="D1907" i="16"/>
  <c r="D1906" i="16"/>
  <c r="D1905" i="16"/>
  <c r="D1904" i="16"/>
  <c r="D1903" i="16"/>
  <c r="D1902" i="16"/>
  <c r="D1901" i="16"/>
  <c r="D1900" i="16"/>
  <c r="D1899" i="16"/>
  <c r="D1898" i="16"/>
  <c r="D1897" i="16"/>
  <c r="D1896" i="16"/>
  <c r="D1895" i="16"/>
  <c r="D1894" i="16"/>
  <c r="D1893" i="16"/>
  <c r="D1892" i="16"/>
  <c r="D1891" i="16"/>
  <c r="D1890" i="16"/>
  <c r="D1889" i="16"/>
  <c r="D1888" i="16"/>
  <c r="D1887" i="16"/>
  <c r="D1886" i="16"/>
  <c r="D1885" i="16"/>
  <c r="D1884" i="16"/>
  <c r="D1883" i="16"/>
  <c r="D1882" i="16"/>
  <c r="D1881" i="16"/>
  <c r="D1880" i="16"/>
  <c r="D1879" i="16"/>
  <c r="D1878" i="16"/>
  <c r="D1877" i="16"/>
  <c r="D1876" i="16"/>
  <c r="D1875" i="16"/>
  <c r="D1874" i="16"/>
  <c r="D1873" i="16"/>
  <c r="D1872" i="16"/>
  <c r="D1871" i="16"/>
  <c r="D1870" i="16"/>
  <c r="D1869" i="16"/>
  <c r="D1868" i="16"/>
  <c r="D1867" i="16"/>
  <c r="D1866" i="16"/>
  <c r="D1865" i="16"/>
  <c r="D1864" i="16"/>
  <c r="D1863" i="16"/>
  <c r="D1862" i="16"/>
  <c r="D1861" i="16"/>
  <c r="D1860" i="16"/>
  <c r="D1859" i="16"/>
  <c r="D1858" i="16"/>
  <c r="D1857" i="16"/>
  <c r="D1856" i="16"/>
  <c r="D1855" i="16"/>
  <c r="D1854" i="16"/>
  <c r="D1853" i="16"/>
  <c r="D1852" i="16"/>
  <c r="D1851" i="16"/>
  <c r="D1850" i="16"/>
  <c r="D1849" i="16"/>
  <c r="D1848" i="16"/>
  <c r="D1847" i="16"/>
  <c r="D1846" i="16"/>
  <c r="D1845" i="16"/>
  <c r="D1844" i="16"/>
  <c r="D1843" i="16"/>
  <c r="D1842" i="16"/>
  <c r="D1841" i="16"/>
  <c r="D1840" i="16"/>
  <c r="D1839" i="16"/>
  <c r="D1838" i="16"/>
  <c r="D1837" i="16"/>
  <c r="D1836" i="16"/>
  <c r="D1835" i="16"/>
  <c r="D1834" i="16"/>
  <c r="D1833" i="16"/>
  <c r="D1832" i="16"/>
  <c r="D1831" i="16"/>
  <c r="D1830" i="16"/>
  <c r="D1829" i="16"/>
  <c r="D1828" i="16"/>
  <c r="D1827" i="16"/>
  <c r="D1826" i="16"/>
  <c r="D1825" i="16"/>
  <c r="D1824" i="16"/>
  <c r="D1823" i="16"/>
  <c r="D1822" i="16"/>
  <c r="D1821" i="16"/>
  <c r="D1820" i="16"/>
  <c r="D1819" i="16"/>
  <c r="D1818" i="16"/>
  <c r="D1817" i="16"/>
  <c r="D1816" i="16"/>
  <c r="D1815" i="16"/>
  <c r="D1814" i="16"/>
  <c r="D1813" i="16"/>
  <c r="D1812" i="16"/>
  <c r="D1811" i="16"/>
  <c r="D1810" i="16"/>
  <c r="D1809" i="16"/>
  <c r="D1808" i="16"/>
  <c r="D1807" i="16"/>
  <c r="D1806" i="16"/>
  <c r="D1805" i="16"/>
  <c r="D1804" i="16"/>
  <c r="D1803" i="16"/>
  <c r="D1802" i="16"/>
  <c r="D1801" i="16"/>
  <c r="D1800" i="16"/>
  <c r="D1799" i="16"/>
  <c r="D1798" i="16"/>
  <c r="D1797" i="16"/>
  <c r="D1796" i="16"/>
  <c r="D1795" i="16"/>
  <c r="D1794" i="16"/>
  <c r="D1793" i="16"/>
  <c r="D1792" i="16"/>
  <c r="D1791" i="16"/>
  <c r="D1790" i="16"/>
  <c r="D1789" i="16"/>
  <c r="D1788" i="16"/>
  <c r="D1787" i="16"/>
  <c r="D1786" i="16"/>
  <c r="D1785" i="16"/>
  <c r="D1784" i="16"/>
  <c r="D1783" i="16"/>
  <c r="D1782" i="16"/>
  <c r="D1781" i="16"/>
  <c r="D1780" i="16"/>
  <c r="D1779" i="16"/>
  <c r="D1778" i="16"/>
  <c r="D1777" i="16"/>
  <c r="D1776" i="16"/>
  <c r="D1775" i="16"/>
  <c r="D1774" i="16"/>
  <c r="D1773" i="16"/>
  <c r="D1772" i="16"/>
  <c r="D1771" i="16"/>
  <c r="D1770" i="16"/>
  <c r="D1769" i="16"/>
  <c r="D1768" i="16"/>
  <c r="D1767" i="16"/>
  <c r="D1766" i="16"/>
  <c r="D1765" i="16"/>
  <c r="D1764" i="16"/>
  <c r="D1763" i="16"/>
  <c r="D1762" i="16"/>
  <c r="D1761" i="16"/>
  <c r="D1760" i="16"/>
  <c r="D1759" i="16"/>
  <c r="D1758" i="16"/>
  <c r="D1757" i="16"/>
  <c r="D1756" i="16"/>
  <c r="D1755" i="16"/>
  <c r="D1754" i="16"/>
  <c r="D1753" i="16"/>
  <c r="D1752" i="16"/>
  <c r="D1751" i="16"/>
  <c r="D1750" i="16"/>
  <c r="D1749" i="16"/>
  <c r="D1748" i="16"/>
  <c r="D1747" i="16"/>
  <c r="D1746" i="16"/>
  <c r="D1745" i="16"/>
  <c r="D1744" i="16"/>
  <c r="D1743" i="16"/>
  <c r="D1742" i="16"/>
  <c r="D1741" i="16"/>
  <c r="D1740" i="16"/>
  <c r="D1739" i="16"/>
  <c r="D1738" i="16"/>
  <c r="D1737" i="16"/>
  <c r="D1736" i="16"/>
  <c r="D1735" i="16"/>
  <c r="D1734" i="16"/>
  <c r="D1733" i="16"/>
  <c r="D1732" i="16"/>
  <c r="D1731" i="16"/>
  <c r="D1730" i="16"/>
  <c r="D1729" i="16"/>
  <c r="D1728" i="16"/>
  <c r="D1727" i="16"/>
  <c r="D1726" i="16"/>
  <c r="D1725" i="16"/>
  <c r="D1724" i="16"/>
  <c r="D1723" i="16"/>
  <c r="D1722" i="16"/>
  <c r="D1721" i="16"/>
  <c r="D1720" i="16"/>
  <c r="D1719" i="16"/>
  <c r="D1718" i="16"/>
  <c r="D1717" i="16"/>
  <c r="D1716" i="16"/>
  <c r="D1715" i="16"/>
  <c r="D1714" i="16"/>
  <c r="D1713" i="16"/>
  <c r="D1712" i="16"/>
  <c r="D1711" i="16"/>
  <c r="D1710" i="16"/>
  <c r="D1709" i="16"/>
  <c r="D1708" i="16"/>
  <c r="D1707" i="16"/>
  <c r="D1706" i="16"/>
  <c r="D1705" i="16"/>
  <c r="D1704" i="16"/>
  <c r="D1703" i="16"/>
  <c r="D1702" i="16"/>
  <c r="D1701" i="16"/>
  <c r="D1700" i="16"/>
  <c r="D1699" i="16"/>
  <c r="D1698" i="16"/>
  <c r="D1697" i="16"/>
  <c r="D1696" i="16"/>
  <c r="D1695" i="16"/>
  <c r="D1694" i="16"/>
  <c r="D1693" i="16"/>
  <c r="D1692" i="16"/>
  <c r="D1691" i="16"/>
  <c r="D1690" i="16"/>
  <c r="D1689" i="16"/>
  <c r="D1688" i="16"/>
  <c r="D1687" i="16"/>
  <c r="D1686" i="16"/>
  <c r="D1685" i="16"/>
  <c r="D1684" i="16"/>
  <c r="D1683" i="16"/>
  <c r="D1682" i="16"/>
  <c r="D1681" i="16"/>
  <c r="D1680" i="16"/>
  <c r="D1679" i="16"/>
  <c r="D1678" i="16"/>
  <c r="D1677" i="16"/>
  <c r="D1676" i="16"/>
  <c r="D1675" i="16"/>
  <c r="D1674" i="16"/>
  <c r="D1673" i="16"/>
  <c r="D1672" i="16"/>
  <c r="D1671" i="16"/>
  <c r="D1670" i="16"/>
  <c r="D1669" i="16"/>
  <c r="D1668" i="16"/>
  <c r="D1667" i="16"/>
  <c r="D1666" i="16"/>
  <c r="D1665" i="16"/>
  <c r="D1664" i="16"/>
  <c r="D1663" i="16"/>
  <c r="D1662" i="16"/>
  <c r="D1661" i="16"/>
  <c r="D1660" i="16"/>
  <c r="D1659" i="16"/>
  <c r="D1658" i="16"/>
  <c r="D1657" i="16"/>
  <c r="D1656" i="16"/>
  <c r="D1655" i="16"/>
  <c r="D1654" i="16"/>
  <c r="D1653" i="16"/>
  <c r="D1652" i="16"/>
  <c r="D1651" i="16"/>
  <c r="D1650" i="16"/>
  <c r="D1649" i="16"/>
  <c r="D1648" i="16"/>
  <c r="D1647" i="16"/>
  <c r="D1646" i="16"/>
  <c r="D1645" i="16"/>
  <c r="D1644" i="16"/>
  <c r="D1643" i="16"/>
  <c r="D1642" i="16"/>
  <c r="D1641" i="16"/>
  <c r="D1640" i="16"/>
  <c r="D1639" i="16"/>
  <c r="D1638" i="16"/>
  <c r="D1637" i="16"/>
  <c r="D1636" i="16"/>
  <c r="D1635" i="16"/>
  <c r="D1634" i="16"/>
  <c r="D1633" i="16"/>
  <c r="D1632" i="16"/>
  <c r="D1631" i="16"/>
  <c r="D1630" i="16"/>
  <c r="D1629" i="16"/>
  <c r="D1628" i="16"/>
  <c r="D1627" i="16"/>
  <c r="D1626" i="16"/>
  <c r="D1625" i="16"/>
  <c r="D1624" i="16"/>
  <c r="D1623" i="16"/>
  <c r="D1622" i="16"/>
  <c r="D1621" i="16"/>
  <c r="D1620" i="16"/>
  <c r="D1619" i="16"/>
  <c r="D1618" i="16"/>
  <c r="D1617" i="16"/>
  <c r="D1616" i="16"/>
  <c r="D1615" i="16"/>
  <c r="D1614" i="16"/>
  <c r="D1613" i="16"/>
  <c r="D1612" i="16"/>
  <c r="D1611" i="16"/>
  <c r="D1610" i="16"/>
  <c r="D1609" i="16"/>
  <c r="D1608" i="16"/>
  <c r="D1607" i="16"/>
  <c r="D1606" i="16"/>
  <c r="D1605" i="16"/>
  <c r="D1604" i="16"/>
  <c r="D1603" i="16"/>
  <c r="D1602" i="16"/>
  <c r="D1601" i="16"/>
  <c r="D1600" i="16"/>
  <c r="D1599" i="16"/>
  <c r="D1598" i="16"/>
  <c r="D1597" i="16"/>
  <c r="D1596" i="16"/>
  <c r="D1595" i="16"/>
  <c r="D1594" i="16"/>
  <c r="D1593" i="16"/>
  <c r="D1592" i="16"/>
  <c r="D1591" i="16"/>
  <c r="D1590" i="16"/>
  <c r="D1589" i="16"/>
  <c r="D1588" i="16"/>
  <c r="D1587" i="16"/>
  <c r="D1586" i="16"/>
  <c r="D1585" i="16"/>
  <c r="D1584" i="16"/>
  <c r="D1583" i="16"/>
  <c r="D1582" i="16"/>
  <c r="D1581" i="16"/>
  <c r="D1580" i="16"/>
  <c r="D1579" i="16"/>
  <c r="D1578" i="16"/>
  <c r="D1577" i="16"/>
  <c r="D1576" i="16"/>
  <c r="D1575" i="16"/>
  <c r="D1574" i="16"/>
  <c r="D1573" i="16"/>
  <c r="D1572" i="16"/>
  <c r="D1571" i="16"/>
  <c r="D1570" i="16"/>
  <c r="D1569" i="16"/>
  <c r="D1568" i="16"/>
  <c r="D1567" i="16"/>
  <c r="D1566" i="16"/>
  <c r="D1565" i="16"/>
  <c r="D1564" i="16"/>
  <c r="D1563" i="16"/>
  <c r="D1562" i="16"/>
  <c r="D1561" i="16"/>
  <c r="D1560" i="16"/>
  <c r="D1559" i="16"/>
  <c r="D1558" i="16"/>
  <c r="D1557" i="16"/>
  <c r="D1556" i="16"/>
  <c r="D1555" i="16"/>
  <c r="D1554" i="16"/>
  <c r="D1553" i="16"/>
  <c r="D1552" i="16"/>
  <c r="D1551" i="16"/>
  <c r="D1550" i="16"/>
  <c r="D1549" i="16"/>
  <c r="D1548" i="16"/>
  <c r="D1547" i="16"/>
  <c r="D1546" i="16"/>
  <c r="D1545" i="16"/>
  <c r="D1544" i="16"/>
  <c r="D1543" i="16"/>
  <c r="D1542" i="16"/>
  <c r="D1541" i="16"/>
  <c r="D1540" i="16"/>
  <c r="D1539" i="16"/>
  <c r="D1538" i="16"/>
  <c r="D1537" i="16"/>
  <c r="D1536" i="16"/>
  <c r="D1535" i="16"/>
  <c r="D1534" i="16"/>
  <c r="D1533" i="16"/>
  <c r="D1532" i="16"/>
  <c r="D1531" i="16"/>
  <c r="D1530" i="16"/>
  <c r="D1529" i="16"/>
  <c r="D1528" i="16"/>
  <c r="D1527" i="16"/>
  <c r="D1526" i="16"/>
  <c r="D1525" i="16"/>
  <c r="D1524" i="16"/>
  <c r="D1523" i="16"/>
  <c r="D1522" i="16"/>
  <c r="D1521" i="16"/>
  <c r="D1520" i="16"/>
  <c r="D1519" i="16"/>
  <c r="D1518" i="16"/>
  <c r="D1517" i="16"/>
  <c r="D1516" i="16"/>
  <c r="D1515" i="16"/>
  <c r="D1514" i="16"/>
  <c r="D1513" i="16"/>
  <c r="D1512" i="16"/>
  <c r="D1511" i="16"/>
  <c r="D1510" i="16"/>
  <c r="D1509" i="16"/>
  <c r="D1508" i="16"/>
  <c r="D1507" i="16"/>
  <c r="D1506" i="16"/>
  <c r="D1505" i="16"/>
  <c r="D1504" i="16"/>
  <c r="D1503" i="16"/>
  <c r="D1502" i="16"/>
  <c r="D1501" i="16"/>
  <c r="D1500" i="16"/>
  <c r="D1499" i="16"/>
  <c r="D1498" i="16"/>
  <c r="D1497" i="16"/>
  <c r="D1496" i="16"/>
  <c r="D1495" i="16"/>
  <c r="D1494" i="16"/>
  <c r="D1493" i="16"/>
  <c r="D1492" i="16"/>
  <c r="D1491" i="16"/>
  <c r="D1490" i="16"/>
  <c r="D1489" i="16"/>
  <c r="D1488" i="16"/>
  <c r="D1487" i="16"/>
  <c r="D1486" i="16"/>
  <c r="D1485" i="16"/>
  <c r="D1484" i="16"/>
  <c r="D1483" i="16"/>
  <c r="D1482" i="16"/>
  <c r="D1481" i="16"/>
  <c r="D1480" i="16"/>
  <c r="D1479" i="16"/>
  <c r="D1478" i="16"/>
  <c r="D1477" i="16"/>
  <c r="D1476" i="16"/>
  <c r="D1475" i="16"/>
  <c r="D1474" i="16"/>
  <c r="D1473" i="16"/>
  <c r="D1472" i="16"/>
  <c r="D1471" i="16"/>
  <c r="D1470" i="16"/>
  <c r="D1469" i="16"/>
  <c r="D1468" i="16"/>
  <c r="D1467" i="16"/>
  <c r="D1466" i="16"/>
  <c r="D1465" i="16"/>
  <c r="D1464" i="16"/>
  <c r="D1463" i="16"/>
  <c r="D1462" i="16"/>
  <c r="D1461" i="16"/>
  <c r="D1460" i="16"/>
  <c r="D1459" i="16"/>
  <c r="D1458" i="16"/>
  <c r="D1457" i="16"/>
  <c r="D1456" i="16"/>
  <c r="D1455" i="16"/>
  <c r="D1454" i="16"/>
  <c r="D1453" i="16"/>
  <c r="D1452" i="16"/>
  <c r="D1451" i="16"/>
  <c r="D1450" i="16"/>
  <c r="D1449" i="16"/>
  <c r="D1448" i="16"/>
  <c r="D1447" i="16"/>
  <c r="D1446" i="16"/>
  <c r="D1445" i="16"/>
  <c r="D1444" i="16"/>
  <c r="D1443" i="16"/>
  <c r="D1442" i="16"/>
  <c r="D1441" i="16"/>
  <c r="D1440" i="16"/>
  <c r="D1439" i="16"/>
  <c r="D1438" i="16"/>
  <c r="D1437" i="16"/>
  <c r="D1436" i="16"/>
  <c r="D1435" i="16"/>
  <c r="D1434" i="16"/>
  <c r="D1433" i="16"/>
  <c r="D1432" i="16"/>
  <c r="D1431" i="16"/>
  <c r="D1430" i="16"/>
  <c r="D1429" i="16"/>
  <c r="D1428" i="16"/>
  <c r="D1427" i="16"/>
  <c r="D1426" i="16"/>
  <c r="D1425" i="16"/>
  <c r="D1424" i="16"/>
  <c r="D1423" i="16"/>
  <c r="D1422" i="16"/>
  <c r="D1421" i="16"/>
  <c r="D1420" i="16"/>
  <c r="D1419" i="16"/>
  <c r="D1418" i="16"/>
  <c r="D1417" i="16"/>
  <c r="D1416" i="16"/>
  <c r="D1415" i="16"/>
  <c r="D1414" i="16"/>
  <c r="D1413" i="16"/>
  <c r="D1412" i="16"/>
  <c r="D1411" i="16"/>
  <c r="D1410" i="16"/>
  <c r="D1409" i="16"/>
  <c r="D1408" i="16"/>
  <c r="D1407" i="16"/>
  <c r="D1406" i="16"/>
  <c r="D1405" i="16"/>
  <c r="D1404" i="16"/>
  <c r="D1403" i="16"/>
  <c r="D1402" i="16"/>
  <c r="D1401" i="16"/>
  <c r="D1400" i="16"/>
  <c r="D1399" i="16"/>
  <c r="D1398" i="16"/>
  <c r="D1397" i="16"/>
  <c r="D1396" i="16"/>
  <c r="D1395" i="16"/>
  <c r="D1394" i="16"/>
  <c r="D1393" i="16"/>
  <c r="D1392" i="16"/>
  <c r="D1391" i="16"/>
  <c r="D1390" i="16"/>
  <c r="D1389" i="16"/>
  <c r="D1388" i="16"/>
  <c r="D1387" i="16"/>
  <c r="D1386" i="16"/>
  <c r="D1385" i="16"/>
  <c r="D1384" i="16"/>
  <c r="D1383" i="16"/>
  <c r="D1382" i="16"/>
  <c r="D1381" i="16"/>
  <c r="D1380" i="16"/>
  <c r="D1379" i="16"/>
  <c r="D1378" i="16"/>
  <c r="D1377" i="16"/>
  <c r="D1376" i="16"/>
  <c r="D1375" i="16"/>
  <c r="D1374" i="16"/>
  <c r="D1373" i="16"/>
  <c r="D1372" i="16"/>
  <c r="D1371" i="16"/>
  <c r="D1370" i="16"/>
  <c r="D1369" i="16"/>
  <c r="D1368" i="16"/>
  <c r="D1367" i="16"/>
  <c r="D1366" i="16"/>
  <c r="D1365" i="16"/>
  <c r="D1364" i="16"/>
  <c r="D1363" i="16"/>
  <c r="D1362" i="16"/>
  <c r="D1361" i="16"/>
  <c r="D1360" i="16"/>
  <c r="D1359" i="16"/>
  <c r="D1358" i="16"/>
  <c r="D1357" i="16"/>
  <c r="D1356" i="16"/>
  <c r="D1355" i="16"/>
  <c r="D1354" i="16"/>
  <c r="D1353" i="16"/>
  <c r="D1352" i="16"/>
  <c r="D1351" i="16"/>
  <c r="D1350" i="16"/>
  <c r="D1349" i="16"/>
  <c r="D1348" i="16"/>
  <c r="D1347" i="16"/>
  <c r="D1346" i="16"/>
  <c r="D1345" i="16"/>
  <c r="D1344" i="16"/>
  <c r="D1343" i="16"/>
  <c r="D1342" i="16"/>
  <c r="D1341" i="16"/>
  <c r="D1340" i="16"/>
  <c r="D1339" i="16"/>
  <c r="D1338" i="16"/>
  <c r="D1337" i="16"/>
  <c r="D1336" i="16"/>
  <c r="D1335" i="16"/>
  <c r="D1334" i="16"/>
  <c r="D1333" i="16"/>
  <c r="D1332" i="16"/>
  <c r="D1331" i="16"/>
  <c r="D1330" i="16"/>
  <c r="D1329" i="16"/>
  <c r="D1328" i="16"/>
  <c r="D1327" i="16"/>
  <c r="D1326" i="16"/>
  <c r="D1325" i="16"/>
  <c r="D1324" i="16"/>
  <c r="D1323" i="16"/>
  <c r="D1322" i="16"/>
  <c r="D1321" i="16"/>
  <c r="D1320" i="16"/>
  <c r="D1319" i="16"/>
  <c r="D1318" i="16"/>
  <c r="D1317" i="16"/>
  <c r="D1316" i="16"/>
  <c r="D1315" i="16"/>
  <c r="D1314" i="16"/>
  <c r="D1313" i="16"/>
  <c r="D1312" i="16"/>
  <c r="D1311" i="16"/>
  <c r="D1310" i="16"/>
  <c r="D1309" i="16"/>
  <c r="D1308" i="16"/>
  <c r="D1307" i="16"/>
  <c r="D1306" i="16"/>
  <c r="D1305" i="16"/>
  <c r="D1304" i="16"/>
  <c r="D1303" i="16"/>
  <c r="D1302" i="16"/>
  <c r="D1301" i="16"/>
  <c r="D1300" i="16"/>
  <c r="D1299" i="16"/>
  <c r="D1298" i="16"/>
  <c r="D1297" i="16"/>
  <c r="D1296" i="16"/>
  <c r="D1295" i="16"/>
  <c r="D1294" i="16"/>
  <c r="D1293" i="16"/>
  <c r="D1292" i="16"/>
  <c r="D1291" i="16"/>
  <c r="D1290" i="16"/>
  <c r="D1289" i="16"/>
  <c r="D1288" i="16"/>
  <c r="D1287" i="16"/>
  <c r="D1286" i="16"/>
  <c r="D1285" i="16"/>
  <c r="D1284" i="16"/>
  <c r="D1283" i="16"/>
  <c r="D1282" i="16"/>
  <c r="D1281" i="16"/>
  <c r="D1280" i="16"/>
  <c r="D1279" i="16"/>
  <c r="D1278" i="16"/>
  <c r="D1277" i="16"/>
  <c r="D1276" i="16"/>
  <c r="D1275" i="16"/>
  <c r="D1274" i="16"/>
  <c r="D1273" i="16"/>
  <c r="D1272" i="16"/>
  <c r="D1271" i="16"/>
  <c r="D1270" i="16"/>
  <c r="D1269" i="16"/>
  <c r="D1268" i="16"/>
  <c r="D1267" i="16"/>
  <c r="D1266" i="16"/>
  <c r="D1265" i="16"/>
  <c r="D1264" i="16"/>
  <c r="D1263" i="16"/>
  <c r="D1262" i="16"/>
  <c r="D1261" i="16"/>
  <c r="D1260" i="16"/>
  <c r="D1259" i="16"/>
  <c r="D1258" i="16"/>
  <c r="D1257" i="16"/>
  <c r="D1256" i="16"/>
  <c r="D1255" i="16"/>
  <c r="D1254" i="16"/>
  <c r="D1253" i="16"/>
  <c r="D1252" i="16"/>
  <c r="D1251" i="16"/>
  <c r="D1250" i="16"/>
  <c r="D1249" i="16"/>
  <c r="D1248" i="16"/>
  <c r="D1247" i="16"/>
  <c r="D1246" i="16"/>
  <c r="D1245" i="16"/>
  <c r="D1244" i="16"/>
  <c r="D1243" i="16"/>
  <c r="D1242" i="16"/>
  <c r="D1241" i="16"/>
  <c r="D1240" i="16"/>
  <c r="D1239" i="16"/>
  <c r="D1238" i="16"/>
  <c r="D1237" i="16"/>
  <c r="D1236" i="16"/>
  <c r="D1235" i="16"/>
  <c r="D1234" i="16"/>
  <c r="D1233" i="16"/>
  <c r="D1232" i="16"/>
  <c r="D1231" i="16"/>
  <c r="D1230" i="16"/>
  <c r="D1229" i="16"/>
  <c r="D1228" i="16"/>
  <c r="D1227" i="16"/>
  <c r="D1226" i="16"/>
  <c r="D1225" i="16"/>
  <c r="D1224" i="16"/>
  <c r="D1223" i="16"/>
  <c r="D1222" i="16"/>
  <c r="D1221" i="16"/>
  <c r="D1220" i="16"/>
  <c r="D1219" i="16"/>
  <c r="D1218" i="16"/>
  <c r="D1217" i="16"/>
  <c r="D1216" i="16"/>
  <c r="D1215" i="16"/>
  <c r="D1214" i="16"/>
  <c r="D1213" i="16"/>
  <c r="D1212" i="16"/>
  <c r="D1211" i="16"/>
  <c r="D1210" i="16"/>
  <c r="D1209" i="16"/>
  <c r="D1208" i="16"/>
  <c r="D1207" i="16"/>
  <c r="D1206" i="16"/>
  <c r="D1205" i="16"/>
  <c r="D1204" i="16"/>
  <c r="D1203" i="16"/>
  <c r="D1202" i="16"/>
  <c r="D1201" i="16"/>
  <c r="D1200" i="16"/>
  <c r="D1199" i="16"/>
  <c r="D1198" i="16"/>
  <c r="D1197" i="16"/>
  <c r="D1196" i="16"/>
  <c r="D1195" i="16"/>
  <c r="D1194" i="16"/>
  <c r="D1193" i="16"/>
  <c r="D1192" i="16"/>
  <c r="D1191" i="16"/>
  <c r="D1190" i="16"/>
  <c r="D1189" i="16"/>
  <c r="D1188" i="16"/>
  <c r="D1187" i="16"/>
  <c r="D1186" i="16"/>
  <c r="D1185" i="16"/>
  <c r="D1184" i="16"/>
  <c r="D1183" i="16"/>
  <c r="D1182" i="16"/>
  <c r="D1181" i="16"/>
  <c r="D1180" i="16"/>
  <c r="D1179" i="16"/>
  <c r="D1178" i="16"/>
  <c r="D1177" i="16"/>
  <c r="D1176" i="16"/>
  <c r="D1175" i="16"/>
  <c r="D1174" i="16"/>
  <c r="D1173" i="16"/>
  <c r="D1172" i="16"/>
  <c r="D1171" i="16"/>
  <c r="D1170" i="16"/>
  <c r="D1169" i="16"/>
  <c r="D1168" i="16"/>
  <c r="D1167" i="16"/>
  <c r="D1166" i="16"/>
  <c r="D1165" i="16"/>
  <c r="D1164" i="16"/>
  <c r="D1163" i="16"/>
  <c r="D1162" i="16"/>
  <c r="D1161" i="16"/>
  <c r="D1160" i="16"/>
  <c r="D1159" i="16"/>
  <c r="D1158" i="16"/>
  <c r="D1157" i="16"/>
  <c r="D1156" i="16"/>
  <c r="D1155" i="16"/>
  <c r="D1154" i="16"/>
  <c r="D1153" i="16"/>
  <c r="D1152" i="16"/>
  <c r="D1151" i="16"/>
  <c r="D1150" i="16"/>
  <c r="D1149" i="16"/>
  <c r="D1148" i="16"/>
  <c r="D1147" i="16"/>
  <c r="D1146" i="16"/>
  <c r="D1145" i="16"/>
  <c r="D1144" i="16"/>
  <c r="D1143" i="16"/>
  <c r="D1142" i="16"/>
  <c r="D1141" i="16"/>
  <c r="D1140" i="16"/>
  <c r="D1139" i="16"/>
  <c r="D1138" i="16"/>
  <c r="D1137" i="16"/>
  <c r="D1136" i="16"/>
  <c r="D1135" i="16"/>
  <c r="D1134" i="16"/>
  <c r="D1133" i="16"/>
  <c r="D1132" i="16"/>
  <c r="D1131" i="16"/>
  <c r="D1130" i="16"/>
  <c r="D1129" i="16"/>
  <c r="D1128" i="16"/>
  <c r="D1127" i="16"/>
  <c r="D1126" i="16"/>
  <c r="D1125" i="16"/>
  <c r="D1124" i="16"/>
  <c r="D1123" i="16"/>
  <c r="D1122" i="16"/>
  <c r="D1121" i="16"/>
  <c r="D1120" i="16"/>
  <c r="D1119" i="16"/>
  <c r="D1118" i="16"/>
  <c r="D1117" i="16"/>
  <c r="D1116" i="16"/>
  <c r="D1115" i="16"/>
  <c r="D1114" i="16"/>
  <c r="D1113" i="16"/>
  <c r="D1112" i="16"/>
  <c r="D1111" i="16"/>
  <c r="D1110" i="16"/>
  <c r="D1109" i="16"/>
  <c r="D1108" i="16"/>
  <c r="D1107" i="16"/>
  <c r="D1106" i="16"/>
  <c r="D1105" i="16"/>
  <c r="D1104" i="16"/>
  <c r="D1103" i="16"/>
  <c r="D1102" i="16"/>
  <c r="D1101" i="16"/>
  <c r="D1100" i="16"/>
  <c r="D1099" i="16"/>
  <c r="D1098" i="16"/>
  <c r="D1097" i="16"/>
  <c r="D1096" i="16"/>
  <c r="D1095" i="16"/>
  <c r="D1094" i="16"/>
  <c r="D1093" i="16"/>
  <c r="D1092" i="16"/>
  <c r="D1091" i="16"/>
  <c r="D1090" i="16"/>
  <c r="D1089" i="16"/>
  <c r="D1088" i="16"/>
  <c r="D1087" i="16"/>
  <c r="D1086" i="16"/>
  <c r="D1085" i="16"/>
  <c r="D1084" i="16"/>
  <c r="D1083" i="16"/>
  <c r="D1082" i="16"/>
  <c r="D1081" i="16"/>
  <c r="D1080" i="16"/>
  <c r="D1079" i="16"/>
  <c r="D1078" i="16"/>
  <c r="D1077" i="16"/>
  <c r="D1076" i="16"/>
  <c r="D1075" i="16"/>
  <c r="D1074" i="16"/>
  <c r="D1073" i="16"/>
  <c r="D1072" i="16"/>
  <c r="D1071" i="16"/>
  <c r="D1070" i="16"/>
  <c r="D1069" i="16"/>
  <c r="D1068" i="16"/>
  <c r="D1067" i="16"/>
  <c r="D1066" i="16"/>
  <c r="D1065" i="16"/>
  <c r="D1064" i="16"/>
  <c r="D1063" i="16"/>
  <c r="D1062" i="16"/>
  <c r="D1061" i="16"/>
  <c r="D1060" i="16"/>
  <c r="D1059" i="16"/>
  <c r="D1058" i="16"/>
  <c r="D1057" i="16"/>
  <c r="D1056" i="16"/>
  <c r="D1055" i="16"/>
  <c r="D1054" i="16"/>
  <c r="D1053" i="16"/>
  <c r="D1052" i="16"/>
  <c r="D1051" i="16"/>
  <c r="D1050" i="16"/>
  <c r="D1049" i="16"/>
  <c r="D1048" i="16"/>
  <c r="D1047" i="16"/>
  <c r="D1046" i="16"/>
  <c r="D1045" i="16"/>
  <c r="D1044" i="16"/>
  <c r="D1043" i="16"/>
  <c r="D1042" i="16"/>
  <c r="D1041" i="16"/>
  <c r="D1040" i="16"/>
  <c r="D1039" i="16"/>
  <c r="D1038" i="16"/>
  <c r="D1037" i="16"/>
  <c r="D1036" i="16"/>
  <c r="D1035" i="16"/>
  <c r="D1034" i="16"/>
  <c r="D1033" i="16"/>
  <c r="D1032" i="16"/>
  <c r="D1031" i="16"/>
  <c r="D1030" i="16"/>
  <c r="D1029" i="16"/>
  <c r="D1028" i="16"/>
  <c r="D1027" i="16"/>
  <c r="D1026" i="16"/>
  <c r="D1025" i="16"/>
  <c r="D1024" i="16"/>
  <c r="D1023" i="16"/>
  <c r="D1022" i="16"/>
  <c r="D1021" i="16"/>
  <c r="D1020" i="16"/>
  <c r="D1019" i="16"/>
  <c r="D1018" i="16"/>
  <c r="D1017" i="16"/>
  <c r="D1016" i="16"/>
  <c r="D1015" i="16"/>
  <c r="D1014" i="16"/>
  <c r="D1013" i="16"/>
  <c r="D1012" i="16"/>
  <c r="D1011" i="16"/>
  <c r="D1010" i="16"/>
  <c r="D1009" i="16"/>
  <c r="D1008" i="16"/>
  <c r="D1007" i="16"/>
  <c r="D1006" i="16"/>
  <c r="D1005" i="16"/>
  <c r="D1004" i="16"/>
  <c r="D1003" i="16"/>
  <c r="D1002" i="16"/>
  <c r="D1001" i="16"/>
  <c r="D1000" i="16"/>
  <c r="D999" i="16"/>
  <c r="D998" i="16"/>
  <c r="D997" i="16"/>
  <c r="D996" i="16"/>
  <c r="D995" i="16"/>
  <c r="D994" i="16"/>
  <c r="D993" i="16"/>
  <c r="D992" i="16"/>
  <c r="D991" i="16"/>
  <c r="D990" i="16"/>
  <c r="D989" i="16"/>
  <c r="D988" i="16"/>
  <c r="D987" i="16"/>
  <c r="D986" i="16"/>
  <c r="D985" i="16"/>
  <c r="D984" i="16"/>
  <c r="D983" i="16"/>
  <c r="D982" i="16"/>
  <c r="D981" i="16"/>
  <c r="D980" i="16"/>
  <c r="D979" i="16"/>
  <c r="D978" i="16"/>
  <c r="D977" i="16"/>
  <c r="D976" i="16"/>
  <c r="D975" i="16"/>
  <c r="D974" i="16"/>
  <c r="D973" i="16"/>
  <c r="D972" i="16"/>
  <c r="D971" i="16"/>
  <c r="D970" i="16"/>
  <c r="D969" i="16"/>
  <c r="D968" i="16"/>
  <c r="D967" i="16"/>
  <c r="D966" i="16"/>
  <c r="D965" i="16"/>
  <c r="D964" i="16"/>
  <c r="D963" i="16"/>
  <c r="D962" i="16"/>
  <c r="D961" i="16"/>
  <c r="D960" i="16"/>
  <c r="D959" i="16"/>
  <c r="D958" i="16"/>
  <c r="D957" i="16"/>
  <c r="D956" i="16"/>
  <c r="D955" i="16"/>
  <c r="D954" i="16"/>
  <c r="D953" i="16"/>
  <c r="D952" i="16"/>
  <c r="D951" i="16"/>
  <c r="D950" i="16"/>
  <c r="D949" i="16"/>
  <c r="D948" i="16"/>
  <c r="D947" i="16"/>
  <c r="D946" i="16"/>
  <c r="D945" i="16"/>
  <c r="D944" i="16"/>
  <c r="D943" i="16"/>
  <c r="D942" i="16"/>
  <c r="D941" i="16"/>
  <c r="D940" i="16"/>
  <c r="D939" i="16"/>
  <c r="D938" i="16"/>
  <c r="D937" i="16"/>
  <c r="D936" i="16"/>
  <c r="D935" i="16"/>
  <c r="D934" i="16"/>
  <c r="D933" i="16"/>
  <c r="D932" i="16"/>
  <c r="D931" i="16"/>
  <c r="D930" i="16"/>
  <c r="D929" i="16"/>
  <c r="D928" i="16"/>
  <c r="D927" i="16"/>
  <c r="D926" i="16"/>
  <c r="D925" i="16"/>
  <c r="D924" i="16"/>
  <c r="D923" i="16"/>
  <c r="D922" i="16"/>
  <c r="D921" i="16"/>
  <c r="D920" i="16"/>
  <c r="D919" i="16"/>
  <c r="D918" i="16"/>
  <c r="D917" i="16"/>
  <c r="D916" i="16"/>
  <c r="D915" i="16"/>
  <c r="D914" i="16"/>
  <c r="D913" i="16"/>
  <c r="D912" i="16"/>
  <c r="D911" i="16"/>
  <c r="D910" i="16"/>
  <c r="D909" i="16"/>
  <c r="D908" i="16"/>
  <c r="D907" i="16"/>
  <c r="D906" i="16"/>
  <c r="D905" i="16"/>
  <c r="D904" i="16"/>
  <c r="D903" i="16"/>
  <c r="D902" i="16"/>
  <c r="D901" i="16"/>
  <c r="D900" i="16"/>
  <c r="D899" i="16"/>
  <c r="D898" i="16"/>
  <c r="D897" i="16"/>
  <c r="D896" i="16"/>
  <c r="D895" i="16"/>
  <c r="D894" i="16"/>
  <c r="D893" i="16"/>
  <c r="D892" i="16"/>
  <c r="D891" i="16"/>
  <c r="D890" i="16"/>
  <c r="D889" i="16"/>
  <c r="D888" i="16"/>
  <c r="D887" i="16"/>
  <c r="D886" i="16"/>
  <c r="D885" i="16"/>
  <c r="D884" i="16"/>
  <c r="D883" i="16"/>
  <c r="D882" i="16"/>
  <c r="D881" i="16"/>
  <c r="D880" i="16"/>
  <c r="D879" i="16"/>
  <c r="D878" i="16"/>
  <c r="D877" i="16"/>
  <c r="D876" i="16"/>
  <c r="D875" i="16"/>
  <c r="D874" i="16"/>
  <c r="D873" i="16"/>
  <c r="D872" i="16"/>
  <c r="D871" i="16"/>
  <c r="D870" i="16"/>
  <c r="D869" i="16"/>
  <c r="D868" i="16"/>
  <c r="D867" i="16"/>
  <c r="D866" i="16"/>
  <c r="D865" i="16"/>
  <c r="D864" i="16"/>
  <c r="D863" i="16"/>
  <c r="D862" i="16"/>
  <c r="D861" i="16"/>
  <c r="D860" i="16"/>
  <c r="D859" i="16"/>
  <c r="D858" i="16"/>
  <c r="D857" i="16"/>
  <c r="D856" i="16"/>
  <c r="D855" i="16"/>
  <c r="D854" i="16"/>
  <c r="D853" i="16"/>
  <c r="D852" i="16"/>
  <c r="D851" i="16"/>
  <c r="D850" i="16"/>
  <c r="D849" i="16"/>
  <c r="D848" i="16"/>
  <c r="D847" i="16"/>
  <c r="D846" i="16"/>
  <c r="D845" i="16"/>
  <c r="D844" i="16"/>
  <c r="D843" i="16"/>
  <c r="D842" i="16"/>
  <c r="D841" i="16"/>
  <c r="D840" i="16"/>
  <c r="D839" i="16"/>
  <c r="D838" i="16"/>
  <c r="D837" i="16"/>
  <c r="D836" i="16"/>
  <c r="D835" i="16"/>
  <c r="D834" i="16"/>
  <c r="D833" i="16"/>
  <c r="D832" i="16"/>
  <c r="D831" i="16"/>
  <c r="D830" i="16"/>
  <c r="D829" i="16"/>
  <c r="D828" i="16"/>
  <c r="D827" i="16"/>
  <c r="D826" i="16"/>
  <c r="D825" i="16"/>
  <c r="D824" i="16"/>
  <c r="D823" i="16"/>
  <c r="D822" i="16"/>
  <c r="D821" i="16"/>
  <c r="D820" i="16"/>
  <c r="D819" i="16"/>
  <c r="D818" i="16"/>
  <c r="D817" i="16"/>
  <c r="D816" i="16"/>
  <c r="D815" i="16"/>
  <c r="D814" i="16"/>
  <c r="D813" i="16"/>
  <c r="D812" i="16"/>
  <c r="D811" i="16"/>
  <c r="D810" i="16"/>
  <c r="D809" i="16"/>
  <c r="D808" i="16"/>
  <c r="D807" i="16"/>
  <c r="D806" i="16"/>
  <c r="D805" i="16"/>
  <c r="D804" i="16"/>
  <c r="D803" i="16"/>
  <c r="D802" i="16"/>
  <c r="D801" i="16"/>
  <c r="D800" i="16"/>
  <c r="D799" i="16"/>
  <c r="D798" i="16"/>
  <c r="D797" i="16"/>
  <c r="D796" i="16"/>
  <c r="D795" i="16"/>
  <c r="D794" i="16"/>
  <c r="D793" i="16"/>
  <c r="D792" i="16"/>
  <c r="D791" i="16"/>
  <c r="D790" i="16"/>
  <c r="D789" i="16"/>
  <c r="D788" i="16"/>
  <c r="D787" i="16"/>
  <c r="D786" i="16"/>
  <c r="D785" i="16"/>
  <c r="D784" i="16"/>
  <c r="D783" i="16"/>
  <c r="D782" i="16"/>
  <c r="D781" i="16"/>
  <c r="D780" i="16"/>
  <c r="D779" i="16"/>
  <c r="D778" i="16"/>
  <c r="D777" i="16"/>
  <c r="D776" i="16"/>
  <c r="D775" i="16"/>
  <c r="D774" i="16"/>
  <c r="D773" i="16"/>
  <c r="D772" i="16"/>
  <c r="D771" i="16"/>
  <c r="D770" i="16"/>
  <c r="D769" i="16"/>
  <c r="D768" i="16"/>
  <c r="D767" i="16"/>
  <c r="D766" i="16"/>
  <c r="D765" i="16"/>
  <c r="D764" i="16"/>
  <c r="D763" i="16"/>
  <c r="D762" i="16"/>
  <c r="D761" i="16"/>
  <c r="D760" i="16"/>
  <c r="D759" i="16"/>
  <c r="D758" i="16"/>
  <c r="D757" i="16"/>
  <c r="D756" i="16"/>
  <c r="D755" i="16"/>
  <c r="D754" i="16"/>
  <c r="D753" i="16"/>
  <c r="D752" i="16"/>
  <c r="D751" i="16"/>
  <c r="D750" i="16"/>
  <c r="D749" i="16"/>
  <c r="D748" i="16"/>
  <c r="D747" i="16"/>
  <c r="D746" i="16"/>
  <c r="D745" i="16"/>
  <c r="D744" i="16"/>
  <c r="D743" i="16"/>
  <c r="D742" i="16"/>
  <c r="D741" i="16"/>
  <c r="D740" i="16"/>
  <c r="D739" i="16"/>
  <c r="D738" i="16"/>
  <c r="D737" i="16"/>
  <c r="D736" i="16"/>
  <c r="D735" i="16"/>
  <c r="D734" i="16"/>
  <c r="D733" i="16"/>
  <c r="D732" i="16"/>
  <c r="D731" i="16"/>
  <c r="D730" i="16"/>
  <c r="D729" i="16"/>
  <c r="D728" i="16"/>
  <c r="D727" i="16"/>
  <c r="D726" i="16"/>
  <c r="D725" i="16"/>
  <c r="D724" i="16"/>
  <c r="D723" i="16"/>
  <c r="D722" i="16"/>
  <c r="D721" i="16"/>
  <c r="D720" i="16"/>
  <c r="D719" i="16"/>
  <c r="D718" i="16"/>
  <c r="D717" i="16"/>
  <c r="D716" i="16"/>
  <c r="D715" i="16"/>
  <c r="D714" i="16"/>
  <c r="D713" i="16"/>
  <c r="D712" i="16"/>
  <c r="D711" i="16"/>
  <c r="D710" i="16"/>
  <c r="D709" i="16"/>
  <c r="D708" i="16"/>
  <c r="D707" i="16"/>
  <c r="D706" i="16"/>
  <c r="D705" i="16"/>
  <c r="D704" i="16"/>
  <c r="D703" i="16"/>
  <c r="D702" i="16"/>
  <c r="D701" i="16"/>
  <c r="D700" i="16"/>
  <c r="D699" i="16"/>
  <c r="D698" i="16"/>
  <c r="D697" i="16"/>
  <c r="D696" i="16"/>
  <c r="D695" i="16"/>
  <c r="D694" i="16"/>
  <c r="D693" i="16"/>
  <c r="D692" i="16"/>
  <c r="D691" i="16"/>
  <c r="D690" i="16"/>
  <c r="D689" i="16"/>
  <c r="D688" i="16"/>
  <c r="D687" i="16"/>
  <c r="D686" i="16"/>
  <c r="D685" i="16"/>
  <c r="D684" i="16"/>
  <c r="D683" i="16"/>
  <c r="D682" i="16"/>
  <c r="D681" i="16"/>
  <c r="D680" i="16"/>
  <c r="D679" i="16"/>
  <c r="D678" i="16"/>
  <c r="D677" i="16"/>
  <c r="D676" i="16"/>
  <c r="D675" i="16"/>
  <c r="D674" i="16"/>
  <c r="D673" i="16"/>
  <c r="D672" i="16"/>
  <c r="D671" i="16"/>
  <c r="D670" i="16"/>
  <c r="D669" i="16"/>
  <c r="D668" i="16"/>
  <c r="D667" i="16"/>
  <c r="D666" i="16"/>
  <c r="D665" i="16"/>
  <c r="D664" i="16"/>
  <c r="D663" i="16"/>
  <c r="D662" i="16"/>
  <c r="D661" i="16"/>
  <c r="D660" i="16"/>
  <c r="D659" i="16"/>
  <c r="D658" i="16"/>
  <c r="D657" i="16"/>
  <c r="D656" i="16"/>
  <c r="D655" i="16"/>
  <c r="D654" i="16"/>
  <c r="D653" i="16"/>
  <c r="D652" i="16"/>
  <c r="D651" i="16"/>
  <c r="D650" i="16"/>
  <c r="D649" i="16"/>
  <c r="D648" i="16"/>
  <c r="D647" i="16"/>
  <c r="D646" i="16"/>
  <c r="D645" i="16"/>
  <c r="D644" i="16"/>
  <c r="D643" i="16"/>
  <c r="D642" i="16"/>
  <c r="D641" i="16"/>
  <c r="D640" i="16"/>
  <c r="D639" i="16"/>
  <c r="D638" i="16"/>
  <c r="D637" i="16"/>
  <c r="D636" i="16"/>
  <c r="D635" i="16"/>
  <c r="D634" i="16"/>
  <c r="D633" i="16"/>
  <c r="D632" i="16"/>
  <c r="D631" i="16"/>
  <c r="D630" i="16"/>
  <c r="D629" i="16"/>
  <c r="D628" i="16"/>
  <c r="D627" i="16"/>
  <c r="D626" i="16"/>
  <c r="D625" i="16"/>
  <c r="D624" i="16"/>
  <c r="D623" i="16"/>
  <c r="D622" i="16"/>
  <c r="D621" i="16"/>
  <c r="D620" i="16"/>
  <c r="D619" i="16"/>
  <c r="D618" i="16"/>
  <c r="D617" i="16"/>
  <c r="D616" i="16"/>
  <c r="D615" i="16"/>
  <c r="D614" i="16"/>
  <c r="D613" i="16"/>
  <c r="D612" i="16"/>
  <c r="D611" i="16"/>
  <c r="D610" i="16"/>
  <c r="D609" i="16"/>
  <c r="D608" i="16"/>
  <c r="D607" i="16"/>
  <c r="D606" i="16"/>
  <c r="D605" i="16"/>
  <c r="D604" i="16"/>
  <c r="D603" i="16"/>
  <c r="D602" i="16"/>
  <c r="D601" i="16"/>
  <c r="D600" i="16"/>
  <c r="D599" i="16"/>
  <c r="D598" i="16"/>
  <c r="D597" i="16"/>
  <c r="D596" i="16"/>
  <c r="D595" i="16"/>
  <c r="D594" i="16"/>
  <c r="D593" i="16"/>
  <c r="D592" i="16"/>
  <c r="D591" i="16"/>
  <c r="D590" i="16"/>
  <c r="D589" i="16"/>
  <c r="D588" i="16"/>
  <c r="D587" i="16"/>
  <c r="D586" i="16"/>
  <c r="D585" i="16"/>
  <c r="D584" i="16"/>
  <c r="D583" i="16"/>
  <c r="D582" i="16"/>
  <c r="D581" i="16"/>
  <c r="D580" i="16"/>
  <c r="D579" i="16"/>
  <c r="D578" i="16"/>
  <c r="D577" i="16"/>
  <c r="D576" i="16"/>
  <c r="D575" i="16"/>
  <c r="D574" i="16"/>
  <c r="D573" i="16"/>
  <c r="D572" i="16"/>
  <c r="D571" i="16"/>
  <c r="D570" i="16"/>
  <c r="D569" i="16"/>
  <c r="D568" i="16"/>
  <c r="D567" i="16"/>
  <c r="D566" i="16"/>
  <c r="D565" i="16"/>
  <c r="D564" i="16"/>
  <c r="D563" i="16"/>
  <c r="D562" i="16"/>
  <c r="D561" i="16"/>
  <c r="D560" i="16"/>
  <c r="D559" i="16"/>
  <c r="D558" i="16"/>
  <c r="D557" i="16"/>
  <c r="D556" i="16"/>
  <c r="D555" i="16"/>
  <c r="D554" i="16"/>
  <c r="D553" i="16"/>
  <c r="D552" i="16"/>
  <c r="D551" i="16"/>
  <c r="D550" i="16"/>
  <c r="D549" i="16"/>
  <c r="D548" i="16"/>
  <c r="D547" i="16"/>
  <c r="D546" i="16"/>
  <c r="D545" i="16"/>
  <c r="D544" i="16"/>
  <c r="D543" i="16"/>
  <c r="D542" i="16"/>
  <c r="D541" i="16"/>
  <c r="D540" i="16"/>
  <c r="D539" i="16"/>
  <c r="D538" i="16"/>
  <c r="D537" i="16"/>
  <c r="D536" i="16"/>
  <c r="D535" i="16"/>
  <c r="D534" i="16"/>
  <c r="D533" i="16"/>
  <c r="D532" i="16"/>
  <c r="D531" i="16"/>
  <c r="D530" i="16"/>
  <c r="D529" i="16"/>
  <c r="D528" i="16"/>
  <c r="D527" i="16"/>
  <c r="D526" i="16"/>
  <c r="D525" i="16"/>
  <c r="D524" i="16"/>
  <c r="D523" i="16"/>
  <c r="D522" i="16"/>
  <c r="D521" i="16"/>
  <c r="D520" i="16"/>
  <c r="D519" i="16"/>
  <c r="D518" i="16"/>
  <c r="D517" i="16"/>
  <c r="D516" i="16"/>
  <c r="D515" i="16"/>
  <c r="D514" i="16"/>
  <c r="D513" i="16"/>
  <c r="D512" i="16"/>
  <c r="D511" i="16"/>
  <c r="D510" i="16"/>
  <c r="D509" i="16"/>
  <c r="D508" i="16"/>
  <c r="D507" i="16"/>
  <c r="D506" i="16"/>
  <c r="D505" i="16"/>
  <c r="D504" i="16"/>
  <c r="D503" i="16"/>
  <c r="D502" i="16"/>
  <c r="D501" i="16"/>
  <c r="D500" i="16"/>
  <c r="D499" i="16"/>
  <c r="D498" i="16"/>
  <c r="D497" i="16"/>
  <c r="D496" i="16"/>
  <c r="D495" i="16"/>
  <c r="D494" i="16"/>
  <c r="D493" i="16"/>
  <c r="D492" i="16"/>
  <c r="D491" i="16"/>
  <c r="D490" i="16"/>
  <c r="D489" i="16"/>
  <c r="D488" i="16"/>
  <c r="D487" i="16"/>
  <c r="D486" i="16"/>
  <c r="D485" i="16"/>
  <c r="D484" i="16"/>
  <c r="D483" i="16"/>
  <c r="D482" i="16"/>
  <c r="D481" i="16"/>
  <c r="D480" i="16"/>
  <c r="D479" i="16"/>
  <c r="D478" i="16"/>
  <c r="D477" i="16"/>
  <c r="D476" i="16"/>
  <c r="D475" i="16"/>
  <c r="D474" i="16"/>
  <c r="D473" i="16"/>
  <c r="D472" i="16"/>
  <c r="D471" i="16"/>
  <c r="D470" i="16"/>
  <c r="D469" i="16"/>
  <c r="D468" i="16"/>
  <c r="D467" i="16"/>
  <c r="D466" i="16"/>
  <c r="D465" i="16"/>
  <c r="D464" i="16"/>
  <c r="D463" i="16"/>
  <c r="D462" i="16"/>
  <c r="D461" i="16"/>
  <c r="D460" i="16"/>
  <c r="D459" i="16"/>
  <c r="D458" i="16"/>
  <c r="D457" i="16"/>
  <c r="D456" i="16"/>
  <c r="D455" i="16"/>
  <c r="D454" i="16"/>
  <c r="D453" i="16"/>
  <c r="D452" i="16"/>
  <c r="D451" i="16"/>
  <c r="D450" i="16"/>
  <c r="D449" i="16"/>
  <c r="D448" i="16"/>
  <c r="D447" i="16"/>
  <c r="D446" i="16"/>
  <c r="D445" i="16"/>
  <c r="D444" i="16"/>
  <c r="D443" i="16"/>
  <c r="D442" i="16"/>
  <c r="D441" i="16"/>
  <c r="D440" i="16"/>
  <c r="D439" i="16"/>
  <c r="D438" i="16"/>
  <c r="D437" i="16"/>
  <c r="D436" i="16"/>
  <c r="D435" i="16"/>
  <c r="D434" i="16"/>
  <c r="D433" i="16"/>
  <c r="D432" i="16"/>
  <c r="D431" i="16"/>
  <c r="D430" i="16"/>
  <c r="D429" i="16"/>
  <c r="D428" i="16"/>
  <c r="D427" i="16"/>
  <c r="D426" i="16"/>
  <c r="D425" i="16"/>
  <c r="D424" i="16"/>
  <c r="D423" i="16"/>
  <c r="D422" i="16"/>
  <c r="D421" i="16"/>
  <c r="D420" i="16"/>
  <c r="D419" i="16"/>
  <c r="D418" i="16"/>
  <c r="D417" i="16"/>
  <c r="D416" i="16"/>
  <c r="D415" i="16"/>
  <c r="D414" i="16"/>
  <c r="D413" i="16"/>
  <c r="D412" i="16"/>
  <c r="D411" i="16"/>
  <c r="D410" i="16"/>
  <c r="D409" i="16"/>
  <c r="D408" i="16"/>
  <c r="D407" i="16"/>
  <c r="D406" i="16"/>
  <c r="D405" i="16"/>
  <c r="D404" i="16"/>
  <c r="D403" i="16"/>
  <c r="D402" i="16"/>
  <c r="D401" i="16"/>
  <c r="D400" i="16"/>
  <c r="D399" i="16"/>
  <c r="D398" i="16"/>
  <c r="D397" i="16"/>
  <c r="D396" i="16"/>
  <c r="D395" i="16"/>
  <c r="D394" i="16"/>
  <c r="D393" i="16"/>
  <c r="D392" i="16"/>
  <c r="D391" i="16"/>
  <c r="D390" i="16"/>
  <c r="D389" i="16"/>
  <c r="D388" i="16"/>
  <c r="D387" i="16"/>
  <c r="D386" i="16"/>
  <c r="D385" i="16"/>
  <c r="D384" i="16"/>
  <c r="D383" i="16"/>
  <c r="D382" i="16"/>
  <c r="D381" i="16"/>
  <c r="D380" i="16"/>
  <c r="D379" i="16"/>
  <c r="D378" i="16"/>
  <c r="D377" i="16"/>
  <c r="D376" i="16"/>
  <c r="D375" i="16"/>
  <c r="D374" i="16"/>
  <c r="D373" i="16"/>
  <c r="D372" i="16"/>
  <c r="D371" i="16"/>
  <c r="D370" i="16"/>
  <c r="D369" i="16"/>
  <c r="D368" i="16"/>
  <c r="D367" i="16"/>
  <c r="D366" i="16"/>
  <c r="D365" i="16"/>
  <c r="D364" i="16"/>
  <c r="D363" i="16"/>
  <c r="D362" i="16"/>
  <c r="D361" i="16"/>
  <c r="D360" i="16"/>
  <c r="D359" i="16"/>
  <c r="D358" i="16"/>
  <c r="D357" i="16"/>
  <c r="D356" i="16"/>
  <c r="D355" i="16"/>
  <c r="D354" i="16"/>
  <c r="D353" i="16"/>
  <c r="D352" i="16"/>
  <c r="D351" i="16"/>
  <c r="D350" i="16"/>
  <c r="D349" i="16"/>
  <c r="D348" i="16"/>
  <c r="D347" i="16"/>
  <c r="D346" i="16"/>
  <c r="D345" i="16"/>
  <c r="D344" i="16"/>
  <c r="D343" i="16"/>
  <c r="D342" i="16"/>
  <c r="D341" i="16"/>
  <c r="D340" i="16"/>
  <c r="D339" i="16"/>
  <c r="D338" i="16"/>
  <c r="D337" i="16"/>
  <c r="D336" i="16"/>
  <c r="D335" i="16"/>
  <c r="D334" i="16"/>
  <c r="D333" i="16"/>
  <c r="D332" i="16"/>
  <c r="D331" i="16"/>
  <c r="D330" i="16"/>
  <c r="D329" i="16"/>
  <c r="D328" i="16"/>
  <c r="D327" i="16"/>
  <c r="D326" i="16"/>
  <c r="D325" i="16"/>
  <c r="D324" i="16"/>
  <c r="D323" i="16"/>
  <c r="D322" i="16"/>
  <c r="D321" i="16"/>
  <c r="D320" i="16"/>
  <c r="D319" i="16"/>
  <c r="D318" i="16"/>
  <c r="D317" i="16"/>
  <c r="D316" i="16"/>
  <c r="D315" i="16"/>
  <c r="D314" i="16"/>
  <c r="D313" i="16"/>
  <c r="D312" i="16"/>
  <c r="D311" i="16"/>
  <c r="D310" i="16"/>
  <c r="D309" i="16"/>
  <c r="D308" i="16"/>
  <c r="D307" i="16"/>
  <c r="D306" i="16"/>
  <c r="D305" i="16"/>
  <c r="D304" i="16"/>
  <c r="D303" i="16"/>
  <c r="D302" i="16"/>
  <c r="D301" i="16"/>
  <c r="D300" i="16"/>
  <c r="D299" i="16"/>
  <c r="D298" i="16"/>
  <c r="D297" i="16"/>
  <c r="D296" i="16"/>
  <c r="D295" i="16"/>
  <c r="D294" i="16"/>
  <c r="D293" i="16"/>
  <c r="D292" i="16"/>
  <c r="D291" i="16"/>
  <c r="D290" i="16"/>
  <c r="D289" i="16"/>
  <c r="D288" i="16"/>
  <c r="D287" i="16"/>
  <c r="D286" i="16"/>
  <c r="D285" i="16"/>
  <c r="D284" i="16"/>
  <c r="D283" i="16"/>
  <c r="D282" i="16"/>
  <c r="D281" i="16"/>
  <c r="D280" i="16"/>
  <c r="D279" i="16"/>
  <c r="D278" i="16"/>
  <c r="D277" i="16"/>
  <c r="D276" i="16"/>
  <c r="D275" i="16"/>
  <c r="D274" i="16"/>
  <c r="D273" i="16"/>
  <c r="D272" i="16"/>
  <c r="D271" i="16"/>
  <c r="D270" i="16"/>
  <c r="D269" i="16"/>
  <c r="D268" i="16"/>
  <c r="D267" i="16"/>
  <c r="D266" i="16"/>
  <c r="D265" i="16"/>
  <c r="D264" i="16"/>
  <c r="D263" i="16"/>
  <c r="D262" i="16"/>
  <c r="D261" i="16"/>
  <c r="D260" i="16"/>
  <c r="D259" i="16"/>
  <c r="D258" i="16"/>
  <c r="D257" i="16"/>
  <c r="D256" i="16"/>
  <c r="D255" i="16"/>
  <c r="D254" i="16"/>
  <c r="D253" i="16"/>
  <c r="D252" i="16"/>
  <c r="D251" i="16"/>
  <c r="D250" i="16"/>
  <c r="D249" i="16"/>
  <c r="D248" i="16"/>
  <c r="D247" i="16"/>
  <c r="D246" i="16"/>
  <c r="D245" i="16"/>
  <c r="D244" i="16"/>
  <c r="D243" i="16"/>
  <c r="D242" i="16"/>
  <c r="D241" i="16"/>
  <c r="D240" i="16"/>
  <c r="D239" i="16"/>
  <c r="D238" i="16"/>
  <c r="D237" i="16"/>
  <c r="D236" i="16"/>
  <c r="D235" i="16"/>
  <c r="D234" i="16"/>
  <c r="D233" i="16"/>
  <c r="D232" i="16"/>
  <c r="D231" i="16"/>
  <c r="D230" i="16"/>
  <c r="D229" i="16"/>
  <c r="D228" i="16"/>
  <c r="D227" i="16"/>
  <c r="D226" i="16"/>
  <c r="D225" i="16"/>
  <c r="D224" i="16"/>
  <c r="D223" i="16"/>
  <c r="D222" i="16"/>
  <c r="D221" i="16"/>
  <c r="D220" i="16"/>
  <c r="D219" i="16"/>
  <c r="D218" i="16"/>
  <c r="D217" i="16"/>
  <c r="D216" i="16"/>
  <c r="D215" i="16"/>
  <c r="D214" i="16"/>
  <c r="D213" i="16"/>
  <c r="D212" i="16"/>
  <c r="D211" i="16"/>
  <c r="D210" i="16"/>
  <c r="D209" i="16"/>
  <c r="D208" i="16"/>
  <c r="D207" i="16"/>
  <c r="D206" i="16"/>
  <c r="D205" i="16"/>
  <c r="D204" i="16"/>
  <c r="D203" i="16"/>
  <c r="D202" i="16"/>
  <c r="D201" i="16"/>
  <c r="D200" i="16"/>
  <c r="D199" i="16"/>
  <c r="D198" i="16"/>
  <c r="D197" i="16"/>
  <c r="D196" i="16"/>
  <c r="D195" i="16"/>
  <c r="D194" i="16"/>
  <c r="D193" i="16"/>
  <c r="D192" i="16"/>
  <c r="D191" i="16"/>
  <c r="D190" i="16"/>
  <c r="D189" i="16"/>
  <c r="D188" i="16"/>
  <c r="D187" i="16"/>
  <c r="D186" i="16"/>
  <c r="D185" i="16"/>
  <c r="D184" i="16"/>
  <c r="D183" i="16"/>
  <c r="D182" i="16"/>
  <c r="D181" i="16"/>
  <c r="D180" i="16"/>
  <c r="D179" i="16"/>
  <c r="D178" i="16"/>
  <c r="D177" i="16"/>
  <c r="D176" i="16"/>
  <c r="D175" i="16"/>
  <c r="D174" i="16"/>
  <c r="D173" i="16"/>
  <c r="D172" i="16"/>
  <c r="D171" i="16"/>
  <c r="D170" i="16"/>
  <c r="D169" i="16"/>
  <c r="D168" i="16"/>
  <c r="D167" i="16"/>
  <c r="D166" i="16"/>
  <c r="D165" i="16"/>
  <c r="D164" i="16"/>
  <c r="D163" i="16"/>
  <c r="D162" i="16"/>
  <c r="D161" i="16"/>
  <c r="D160" i="16"/>
  <c r="D159" i="16"/>
  <c r="D158" i="16"/>
  <c r="D157" i="16"/>
  <c r="D156" i="16"/>
  <c r="D155" i="16"/>
  <c r="D154" i="16"/>
  <c r="D153" i="16"/>
  <c r="D152" i="16"/>
  <c r="D151" i="16"/>
  <c r="D150" i="16"/>
  <c r="D149" i="16"/>
  <c r="D148" i="16"/>
  <c r="D147" i="16"/>
  <c r="D146" i="16"/>
  <c r="D145" i="16"/>
  <c r="D144" i="16"/>
  <c r="D143" i="16"/>
  <c r="D142" i="16"/>
  <c r="D141" i="16"/>
  <c r="D140" i="16"/>
  <c r="D139" i="16"/>
  <c r="D138" i="16"/>
  <c r="D137" i="16"/>
  <c r="D136" i="16"/>
  <c r="D135" i="16"/>
  <c r="D134" i="16"/>
  <c r="D133" i="16"/>
  <c r="D132" i="16"/>
  <c r="D131" i="16"/>
  <c r="D130" i="16"/>
  <c r="D129" i="16"/>
  <c r="D128" i="16"/>
  <c r="D127" i="16"/>
  <c r="D126" i="16"/>
  <c r="D125" i="16"/>
  <c r="D124" i="16"/>
  <c r="D123" i="16"/>
  <c r="D122" i="16"/>
  <c r="D121" i="16"/>
  <c r="D120" i="16"/>
  <c r="D119" i="16"/>
  <c r="D118" i="16"/>
  <c r="D117" i="16"/>
  <c r="D116" i="16"/>
  <c r="D115" i="16"/>
  <c r="D114" i="16"/>
  <c r="D113" i="16"/>
  <c r="D112" i="16"/>
  <c r="D111" i="16"/>
  <c r="D110" i="16"/>
  <c r="D109" i="16"/>
  <c r="D108" i="16"/>
  <c r="D107" i="16"/>
  <c r="D106" i="16"/>
  <c r="D105" i="16"/>
  <c r="D104" i="16"/>
  <c r="D103" i="16"/>
  <c r="D102" i="16"/>
  <c r="D101" i="16"/>
  <c r="D100" i="16"/>
  <c r="D99" i="16"/>
  <c r="D98" i="16"/>
  <c r="D97" i="16"/>
  <c r="D96" i="16"/>
  <c r="D95" i="16"/>
  <c r="D94" i="16"/>
  <c r="D93" i="16"/>
  <c r="D92" i="16"/>
  <c r="D91" i="16"/>
  <c r="D90" i="16"/>
  <c r="D89" i="16"/>
  <c r="D88" i="16"/>
  <c r="D87" i="16"/>
  <c r="D86" i="16"/>
  <c r="D85" i="16"/>
  <c r="D84" i="16"/>
  <c r="D83" i="16"/>
  <c r="D82" i="16"/>
  <c r="D81" i="16"/>
  <c r="D80" i="16"/>
  <c r="D79" i="16"/>
  <c r="D78" i="16"/>
  <c r="D77" i="16"/>
  <c r="D76" i="16"/>
  <c r="D75" i="16"/>
  <c r="D74" i="16"/>
  <c r="D73" i="16"/>
  <c r="D72" i="16"/>
  <c r="D71" i="16"/>
  <c r="D70" i="16"/>
  <c r="D69" i="16"/>
  <c r="D68" i="16"/>
  <c r="D67" i="16"/>
  <c r="D66" i="16"/>
  <c r="D65" i="16"/>
  <c r="D64" i="16"/>
  <c r="D63" i="16"/>
  <c r="D62" i="16"/>
  <c r="D61" i="16"/>
  <c r="D60" i="16"/>
  <c r="D59" i="16"/>
  <c r="D58" i="16"/>
  <c r="D57" i="16"/>
  <c r="D56" i="16"/>
  <c r="D55" i="16"/>
  <c r="D54" i="16"/>
  <c r="D53" i="16"/>
  <c r="D52" i="16"/>
  <c r="D51" i="16"/>
  <c r="D50" i="16"/>
  <c r="D49" i="16"/>
  <c r="D48" i="16"/>
  <c r="D47" i="16"/>
  <c r="D46" i="16"/>
  <c r="D45" i="16"/>
  <c r="D44" i="16"/>
  <c r="D43" i="16"/>
  <c r="D42" i="16"/>
  <c r="D41" i="16"/>
  <c r="D40" i="16"/>
  <c r="D39" i="16"/>
  <c r="D38" i="16"/>
  <c r="D37" i="16"/>
  <c r="D36" i="16"/>
  <c r="D35" i="16"/>
  <c r="D34" i="16"/>
  <c r="D33" i="16"/>
  <c r="D32" i="16"/>
  <c r="D31" i="16"/>
  <c r="D30" i="16"/>
  <c r="D29" i="16"/>
  <c r="D28" i="16"/>
  <c r="D27" i="16"/>
  <c r="D26" i="16"/>
  <c r="D25" i="16"/>
  <c r="D24" i="16"/>
  <c r="D23" i="16"/>
  <c r="D5014" i="16"/>
  <c r="D22" i="16"/>
  <c r="H8" i="16" l="1"/>
  <c r="H11" i="16"/>
  <c r="H5" i="16"/>
  <c r="E5" i="16"/>
  <c r="J64" i="12" l="1"/>
  <c r="J63" i="12"/>
  <c r="J62" i="12"/>
  <c r="J61" i="12"/>
  <c r="J60" i="12"/>
  <c r="J59" i="12"/>
  <c r="J58" i="12"/>
  <c r="J57" i="12"/>
  <c r="J56" i="12"/>
  <c r="J55" i="12"/>
  <c r="J54" i="12"/>
  <c r="J53" i="12"/>
  <c r="J52" i="12"/>
  <c r="J51" i="12"/>
  <c r="J50" i="12"/>
  <c r="J49" i="12"/>
  <c r="J48" i="12"/>
  <c r="J47" i="12"/>
  <c r="J46" i="12"/>
  <c r="J45" i="12"/>
  <c r="J35" i="12"/>
  <c r="J34" i="12"/>
  <c r="J33" i="12"/>
  <c r="J32" i="12"/>
  <c r="J31" i="12"/>
  <c r="J30" i="12"/>
  <c r="J29" i="12"/>
  <c r="J28" i="12"/>
  <c r="J27" i="12"/>
  <c r="J26" i="12"/>
  <c r="J25" i="12"/>
  <c r="J24" i="12"/>
  <c r="J23" i="12"/>
  <c r="J22" i="12"/>
  <c r="J21" i="12"/>
  <c r="J20" i="12"/>
  <c r="J19" i="12"/>
  <c r="J18" i="12"/>
  <c r="J17" i="12"/>
  <c r="J16" i="12"/>
  <c r="J15" i="12"/>
  <c r="J14" i="12"/>
  <c r="J13" i="12"/>
  <c r="J12" i="12"/>
  <c r="J11" i="12"/>
  <c r="J10" i="12"/>
  <c r="J9" i="12"/>
  <c r="J8" i="12"/>
  <c r="J7" i="12"/>
  <c r="J6" i="12"/>
  <c r="J5" i="12"/>
  <c r="J4" i="12"/>
  <c r="K39" i="11"/>
  <c r="L39" i="11" s="1"/>
  <c r="K38" i="11"/>
  <c r="L37" i="11"/>
  <c r="K37" i="11"/>
  <c r="L36" i="11"/>
  <c r="K36" i="11"/>
  <c r="L35" i="11"/>
  <c r="K35" i="11"/>
  <c r="K34" i="11"/>
  <c r="L34" i="11" s="1"/>
  <c r="L33" i="11"/>
  <c r="K33" i="11"/>
  <c r="K32" i="11"/>
  <c r="K31" i="11"/>
  <c r="L31" i="11" s="1"/>
  <c r="K26" i="11"/>
  <c r="L26" i="11" s="1"/>
  <c r="K25" i="11"/>
  <c r="L25" i="11" s="1"/>
  <c r="K24" i="11"/>
  <c r="L24" i="11" s="1"/>
  <c r="K23" i="11"/>
  <c r="L23" i="11" s="1"/>
  <c r="K22" i="11"/>
  <c r="L22" i="11" s="1"/>
  <c r="K21" i="11"/>
  <c r="L21" i="11" s="1"/>
  <c r="K20" i="11"/>
  <c r="L20" i="11" s="1"/>
  <c r="K19" i="11"/>
  <c r="L19" i="11" s="1"/>
  <c r="K18" i="11"/>
  <c r="L18" i="11" s="1"/>
  <c r="K17" i="11"/>
  <c r="L17" i="11" s="1"/>
  <c r="K16" i="11"/>
  <c r="L16" i="11" s="1"/>
  <c r="K15" i="11"/>
  <c r="L15" i="11" s="1"/>
  <c r="K14" i="11"/>
  <c r="L14" i="11" s="1"/>
  <c r="K13" i="11"/>
  <c r="L12" i="11"/>
  <c r="K12" i="11"/>
  <c r="L11" i="11"/>
  <c r="K11" i="11"/>
  <c r="L10" i="11"/>
  <c r="K10" i="11"/>
  <c r="K9" i="11"/>
  <c r="L9" i="11" s="1"/>
  <c r="L8" i="11"/>
  <c r="K8" i="11"/>
  <c r="L7" i="11"/>
  <c r="K7" i="11"/>
  <c r="L6" i="11"/>
  <c r="K6" i="11"/>
  <c r="K5" i="11"/>
  <c r="L5" i="11" s="1"/>
  <c r="CE5" i="25"/>
  <c r="CD5" i="25"/>
  <c r="CC5" i="25"/>
  <c r="K5" i="25"/>
  <c r="P5" i="23"/>
  <c r="O5" i="23"/>
  <c r="N5" i="23"/>
  <c r="U5" i="21"/>
  <c r="T5" i="21"/>
  <c r="S5" i="21"/>
  <c r="L20" i="24"/>
  <c r="H20" i="24"/>
  <c r="G20" i="24"/>
  <c r="K19" i="20"/>
  <c r="F11" i="19"/>
  <c r="X14" i="19" s="1"/>
  <c r="V7" i="19"/>
  <c r="R7" i="19"/>
  <c r="F7" i="19"/>
  <c r="F11" i="18"/>
  <c r="J4" i="18" s="1"/>
  <c r="R7" i="18"/>
  <c r="P7" i="18"/>
  <c r="F7" i="18"/>
  <c r="C16" i="17"/>
  <c r="H12" i="17"/>
  <c r="F11" i="17"/>
  <c r="O9" i="17"/>
  <c r="Q7" i="17"/>
  <c r="O7" i="17"/>
  <c r="F7" i="17"/>
  <c r="Q2" i="17"/>
  <c r="Y5014" i="16"/>
  <c r="W5014" i="16"/>
  <c r="X5014" i="16" s="1"/>
  <c r="V5014" i="16"/>
  <c r="U5014" i="16"/>
  <c r="Q5014" i="16"/>
  <c r="N5014" i="16"/>
  <c r="AA5014" i="16" s="1"/>
  <c r="F5014" i="16"/>
  <c r="B5014" i="16"/>
  <c r="Y5013" i="16"/>
  <c r="W5013" i="16"/>
  <c r="X5013" i="16" s="1"/>
  <c r="V5013" i="16"/>
  <c r="U5013" i="16"/>
  <c r="Q5013" i="16"/>
  <c r="N5013" i="16"/>
  <c r="AA5013" i="16" s="1"/>
  <c r="F5013" i="16"/>
  <c r="B5013" i="16"/>
  <c r="Y5012" i="16"/>
  <c r="W5012" i="16"/>
  <c r="X5012" i="16" s="1"/>
  <c r="V5012" i="16"/>
  <c r="U5012" i="16"/>
  <c r="Q5012" i="16"/>
  <c r="N5012" i="16"/>
  <c r="AA5012" i="16" s="1"/>
  <c r="F5012" i="16"/>
  <c r="B5012" i="16"/>
  <c r="Y5011" i="16"/>
  <c r="W5011" i="16"/>
  <c r="X5011" i="16" s="1"/>
  <c r="V5011" i="16"/>
  <c r="U5011" i="16"/>
  <c r="Q5011" i="16"/>
  <c r="N5011" i="16"/>
  <c r="AA5011" i="16" s="1"/>
  <c r="F5011" i="16"/>
  <c r="B5011" i="16"/>
  <c r="Y5010" i="16"/>
  <c r="W5010" i="16"/>
  <c r="X5010" i="16" s="1"/>
  <c r="V5010" i="16"/>
  <c r="U5010" i="16"/>
  <c r="Q5010" i="16"/>
  <c r="N5010" i="16"/>
  <c r="AA5010" i="16" s="1"/>
  <c r="F5010" i="16"/>
  <c r="B5010" i="16"/>
  <c r="Y5009" i="16"/>
  <c r="X5009" i="16"/>
  <c r="W5009" i="16"/>
  <c r="V5009" i="16"/>
  <c r="U5009" i="16"/>
  <c r="Q5009" i="16"/>
  <c r="N5009" i="16"/>
  <c r="AA5009" i="16" s="1"/>
  <c r="F5009" i="16"/>
  <c r="B5009" i="16"/>
  <c r="Y5008" i="16"/>
  <c r="W5008" i="16"/>
  <c r="X5008" i="16" s="1"/>
  <c r="V5008" i="16"/>
  <c r="U5008" i="16"/>
  <c r="Q5008" i="16"/>
  <c r="N5008" i="16"/>
  <c r="AA5008" i="16" s="1"/>
  <c r="F5008" i="16"/>
  <c r="B5008" i="16"/>
  <c r="Y5007" i="16"/>
  <c r="W5007" i="16"/>
  <c r="X5007" i="16" s="1"/>
  <c r="V5007" i="16"/>
  <c r="U5007" i="16"/>
  <c r="Q5007" i="16"/>
  <c r="N5007" i="16"/>
  <c r="AA5007" i="16" s="1"/>
  <c r="F5007" i="16"/>
  <c r="B5007" i="16"/>
  <c r="Y5006" i="16"/>
  <c r="W5006" i="16"/>
  <c r="X5006" i="16" s="1"/>
  <c r="V5006" i="16"/>
  <c r="U5006" i="16"/>
  <c r="Q5006" i="16"/>
  <c r="N5006" i="16"/>
  <c r="AA5006" i="16" s="1"/>
  <c r="F5006" i="16"/>
  <c r="B5006" i="16"/>
  <c r="Y5005" i="16"/>
  <c r="W5005" i="16"/>
  <c r="X5005" i="16" s="1"/>
  <c r="V5005" i="16"/>
  <c r="U5005" i="16"/>
  <c r="Q5005" i="16"/>
  <c r="N5005" i="16"/>
  <c r="AA5005" i="16" s="1"/>
  <c r="F5005" i="16"/>
  <c r="B5005" i="16"/>
  <c r="Y5004" i="16"/>
  <c r="W5004" i="16"/>
  <c r="X5004" i="16" s="1"/>
  <c r="V5004" i="16"/>
  <c r="U5004" i="16"/>
  <c r="Q5004" i="16"/>
  <c r="N5004" i="16"/>
  <c r="AA5004" i="16" s="1"/>
  <c r="F5004" i="16"/>
  <c r="B5004" i="16"/>
  <c r="Y5003" i="16"/>
  <c r="W5003" i="16"/>
  <c r="X5003" i="16" s="1"/>
  <c r="V5003" i="16"/>
  <c r="U5003" i="16"/>
  <c r="Q5003" i="16"/>
  <c r="N5003" i="16"/>
  <c r="AA5003" i="16" s="1"/>
  <c r="F5003" i="16"/>
  <c r="B5003" i="16"/>
  <c r="Y5002" i="16"/>
  <c r="W5002" i="16"/>
  <c r="X5002" i="16" s="1"/>
  <c r="V5002" i="16"/>
  <c r="U5002" i="16"/>
  <c r="Q5002" i="16"/>
  <c r="N5002" i="16"/>
  <c r="AA5002" i="16" s="1"/>
  <c r="F5002" i="16"/>
  <c r="B5002" i="16"/>
  <c r="Y5001" i="16"/>
  <c r="X5001" i="16"/>
  <c r="W5001" i="16"/>
  <c r="V5001" i="16"/>
  <c r="U5001" i="16"/>
  <c r="Q5001" i="16"/>
  <c r="N5001" i="16"/>
  <c r="AA5001" i="16" s="1"/>
  <c r="F5001" i="16"/>
  <c r="B5001" i="16"/>
  <c r="Y5000" i="16"/>
  <c r="W5000" i="16"/>
  <c r="X5000" i="16" s="1"/>
  <c r="V5000" i="16"/>
  <c r="U5000" i="16"/>
  <c r="Q5000" i="16"/>
  <c r="N5000" i="16"/>
  <c r="AA5000" i="16" s="1"/>
  <c r="F5000" i="16"/>
  <c r="B5000" i="16"/>
  <c r="Y4999" i="16"/>
  <c r="W4999" i="16"/>
  <c r="X4999" i="16" s="1"/>
  <c r="V4999" i="16"/>
  <c r="U4999" i="16"/>
  <c r="Q4999" i="16"/>
  <c r="N4999" i="16"/>
  <c r="AA4999" i="16" s="1"/>
  <c r="F4999" i="16"/>
  <c r="B4999" i="16"/>
  <c r="Y4998" i="16"/>
  <c r="W4998" i="16"/>
  <c r="X4998" i="16" s="1"/>
  <c r="V4998" i="16"/>
  <c r="U4998" i="16"/>
  <c r="Q4998" i="16"/>
  <c r="N4998" i="16"/>
  <c r="AA4998" i="16" s="1"/>
  <c r="F4998" i="16"/>
  <c r="B4998" i="16"/>
  <c r="Y4997" i="16"/>
  <c r="W4997" i="16"/>
  <c r="X4997" i="16" s="1"/>
  <c r="V4997" i="16"/>
  <c r="U4997" i="16"/>
  <c r="Q4997" i="16"/>
  <c r="N4997" i="16"/>
  <c r="AA4997" i="16" s="1"/>
  <c r="F4997" i="16"/>
  <c r="B4997" i="16"/>
  <c r="Y4996" i="16"/>
  <c r="W4996" i="16"/>
  <c r="X4996" i="16" s="1"/>
  <c r="V4996" i="16"/>
  <c r="U4996" i="16"/>
  <c r="Q4996" i="16"/>
  <c r="N4996" i="16"/>
  <c r="AA4996" i="16" s="1"/>
  <c r="F4996" i="16"/>
  <c r="B4996" i="16"/>
  <c r="Y4995" i="16"/>
  <c r="W4995" i="16"/>
  <c r="X4995" i="16" s="1"/>
  <c r="V4995" i="16"/>
  <c r="U4995" i="16"/>
  <c r="Q4995" i="16"/>
  <c r="N4995" i="16"/>
  <c r="AA4995" i="16" s="1"/>
  <c r="F4995" i="16"/>
  <c r="B4995" i="16"/>
  <c r="Y4994" i="16"/>
  <c r="W4994" i="16"/>
  <c r="X4994" i="16" s="1"/>
  <c r="V4994" i="16"/>
  <c r="U4994" i="16"/>
  <c r="Q4994" i="16"/>
  <c r="N4994" i="16"/>
  <c r="AA4994" i="16" s="1"/>
  <c r="F4994" i="16"/>
  <c r="B4994" i="16"/>
  <c r="Y4993" i="16"/>
  <c r="W4993" i="16"/>
  <c r="X4993" i="16" s="1"/>
  <c r="V4993" i="16"/>
  <c r="U4993" i="16"/>
  <c r="Q4993" i="16"/>
  <c r="N4993" i="16"/>
  <c r="AA4993" i="16" s="1"/>
  <c r="F4993" i="16"/>
  <c r="B4993" i="16"/>
  <c r="Y4992" i="16"/>
  <c r="W4992" i="16"/>
  <c r="X4992" i="16" s="1"/>
  <c r="V4992" i="16"/>
  <c r="U4992" i="16"/>
  <c r="Q4992" i="16"/>
  <c r="N4992" i="16"/>
  <c r="AA4992" i="16" s="1"/>
  <c r="F4992" i="16"/>
  <c r="B4992" i="16"/>
  <c r="Y4991" i="16"/>
  <c r="W4991" i="16"/>
  <c r="X4991" i="16" s="1"/>
  <c r="V4991" i="16"/>
  <c r="U4991" i="16"/>
  <c r="Q4991" i="16"/>
  <c r="N4991" i="16"/>
  <c r="AA4991" i="16" s="1"/>
  <c r="F4991" i="16"/>
  <c r="B4991" i="16"/>
  <c r="Y4990" i="16"/>
  <c r="W4990" i="16"/>
  <c r="X4990" i="16" s="1"/>
  <c r="V4990" i="16"/>
  <c r="U4990" i="16"/>
  <c r="Q4990" i="16"/>
  <c r="N4990" i="16"/>
  <c r="AA4990" i="16" s="1"/>
  <c r="F4990" i="16"/>
  <c r="B4990" i="16"/>
  <c r="Y4989" i="16"/>
  <c r="X4989" i="16"/>
  <c r="W4989" i="16"/>
  <c r="V4989" i="16"/>
  <c r="U4989" i="16"/>
  <c r="Q4989" i="16"/>
  <c r="N4989" i="16"/>
  <c r="AA4989" i="16" s="1"/>
  <c r="F4989" i="16"/>
  <c r="B4989" i="16"/>
  <c r="Y4988" i="16"/>
  <c r="W4988" i="16"/>
  <c r="X4988" i="16" s="1"/>
  <c r="V4988" i="16"/>
  <c r="U4988" i="16"/>
  <c r="Q4988" i="16"/>
  <c r="N4988" i="16"/>
  <c r="AA4988" i="16" s="1"/>
  <c r="F4988" i="16"/>
  <c r="B4988" i="16"/>
  <c r="Y4987" i="16"/>
  <c r="W4987" i="16"/>
  <c r="X4987" i="16" s="1"/>
  <c r="V4987" i="16"/>
  <c r="U4987" i="16"/>
  <c r="Q4987" i="16"/>
  <c r="N4987" i="16"/>
  <c r="AA4987" i="16" s="1"/>
  <c r="F4987" i="16"/>
  <c r="B4987" i="16"/>
  <c r="Y4986" i="16"/>
  <c r="W4986" i="16"/>
  <c r="X4986" i="16" s="1"/>
  <c r="V4986" i="16"/>
  <c r="U4986" i="16"/>
  <c r="Q4986" i="16"/>
  <c r="N4986" i="16"/>
  <c r="AA4986" i="16" s="1"/>
  <c r="F4986" i="16"/>
  <c r="B4986" i="16"/>
  <c r="Y4985" i="16"/>
  <c r="W4985" i="16"/>
  <c r="X4985" i="16" s="1"/>
  <c r="V4985" i="16"/>
  <c r="U4985" i="16"/>
  <c r="Q4985" i="16"/>
  <c r="N4985" i="16"/>
  <c r="AA4985" i="16" s="1"/>
  <c r="F4985" i="16"/>
  <c r="B4985" i="16"/>
  <c r="Y4984" i="16"/>
  <c r="W4984" i="16"/>
  <c r="X4984" i="16" s="1"/>
  <c r="V4984" i="16"/>
  <c r="U4984" i="16"/>
  <c r="Q4984" i="16"/>
  <c r="N4984" i="16"/>
  <c r="AA4984" i="16" s="1"/>
  <c r="F4984" i="16"/>
  <c r="B4984" i="16"/>
  <c r="Y4983" i="16"/>
  <c r="W4983" i="16"/>
  <c r="X4983" i="16" s="1"/>
  <c r="V4983" i="16"/>
  <c r="U4983" i="16"/>
  <c r="Q4983" i="16"/>
  <c r="N4983" i="16"/>
  <c r="AA4983" i="16" s="1"/>
  <c r="F4983" i="16"/>
  <c r="B4983" i="16"/>
  <c r="Y4982" i="16"/>
  <c r="W4982" i="16"/>
  <c r="X4982" i="16" s="1"/>
  <c r="V4982" i="16"/>
  <c r="U4982" i="16"/>
  <c r="Q4982" i="16"/>
  <c r="N4982" i="16"/>
  <c r="AA4982" i="16" s="1"/>
  <c r="F4982" i="16"/>
  <c r="B4982" i="16"/>
  <c r="Y4981" i="16"/>
  <c r="W4981" i="16"/>
  <c r="X4981" i="16" s="1"/>
  <c r="V4981" i="16"/>
  <c r="U4981" i="16"/>
  <c r="Q4981" i="16"/>
  <c r="N4981" i="16"/>
  <c r="AA4981" i="16" s="1"/>
  <c r="F4981" i="16"/>
  <c r="B4981" i="16"/>
  <c r="Y4980" i="16"/>
  <c r="W4980" i="16"/>
  <c r="X4980" i="16" s="1"/>
  <c r="V4980" i="16"/>
  <c r="U4980" i="16"/>
  <c r="Q4980" i="16"/>
  <c r="N4980" i="16"/>
  <c r="AA4980" i="16" s="1"/>
  <c r="F4980" i="16"/>
  <c r="B4980" i="16"/>
  <c r="Y4979" i="16"/>
  <c r="W4979" i="16"/>
  <c r="X4979" i="16" s="1"/>
  <c r="V4979" i="16"/>
  <c r="U4979" i="16"/>
  <c r="Q4979" i="16"/>
  <c r="N4979" i="16"/>
  <c r="AA4979" i="16" s="1"/>
  <c r="F4979" i="16"/>
  <c r="B4979" i="16"/>
  <c r="Y4978" i="16"/>
  <c r="W4978" i="16"/>
  <c r="X4978" i="16" s="1"/>
  <c r="V4978" i="16"/>
  <c r="U4978" i="16"/>
  <c r="Q4978" i="16"/>
  <c r="N4978" i="16"/>
  <c r="AA4978" i="16" s="1"/>
  <c r="F4978" i="16"/>
  <c r="B4978" i="16"/>
  <c r="Y4977" i="16"/>
  <c r="W4977" i="16"/>
  <c r="X4977" i="16" s="1"/>
  <c r="V4977" i="16"/>
  <c r="U4977" i="16"/>
  <c r="Q4977" i="16"/>
  <c r="N4977" i="16"/>
  <c r="AA4977" i="16" s="1"/>
  <c r="F4977" i="16"/>
  <c r="B4977" i="16"/>
  <c r="Y4976" i="16"/>
  <c r="W4976" i="16"/>
  <c r="X4976" i="16" s="1"/>
  <c r="V4976" i="16"/>
  <c r="U4976" i="16"/>
  <c r="Q4976" i="16"/>
  <c r="N4976" i="16"/>
  <c r="AA4976" i="16" s="1"/>
  <c r="F4976" i="16"/>
  <c r="B4976" i="16"/>
  <c r="Y4975" i="16"/>
  <c r="W4975" i="16"/>
  <c r="X4975" i="16" s="1"/>
  <c r="V4975" i="16"/>
  <c r="U4975" i="16"/>
  <c r="Q4975" i="16"/>
  <c r="N4975" i="16"/>
  <c r="AA4975" i="16" s="1"/>
  <c r="F4975" i="16"/>
  <c r="B4975" i="16"/>
  <c r="Y4974" i="16"/>
  <c r="W4974" i="16"/>
  <c r="X4974" i="16" s="1"/>
  <c r="V4974" i="16"/>
  <c r="U4974" i="16"/>
  <c r="Q4974" i="16"/>
  <c r="N4974" i="16"/>
  <c r="AA4974" i="16" s="1"/>
  <c r="F4974" i="16"/>
  <c r="B4974" i="16"/>
  <c r="Y4973" i="16"/>
  <c r="W4973" i="16"/>
  <c r="X4973" i="16" s="1"/>
  <c r="V4973" i="16"/>
  <c r="U4973" i="16"/>
  <c r="Q4973" i="16"/>
  <c r="N4973" i="16"/>
  <c r="AA4973" i="16" s="1"/>
  <c r="F4973" i="16"/>
  <c r="B4973" i="16"/>
  <c r="Y4972" i="16"/>
  <c r="W4972" i="16"/>
  <c r="X4972" i="16" s="1"/>
  <c r="V4972" i="16"/>
  <c r="U4972" i="16"/>
  <c r="Q4972" i="16"/>
  <c r="N4972" i="16"/>
  <c r="AA4972" i="16" s="1"/>
  <c r="F4972" i="16"/>
  <c r="B4972" i="16"/>
  <c r="Y4971" i="16"/>
  <c r="W4971" i="16"/>
  <c r="X4971" i="16" s="1"/>
  <c r="V4971" i="16"/>
  <c r="U4971" i="16"/>
  <c r="Q4971" i="16"/>
  <c r="N4971" i="16"/>
  <c r="AA4971" i="16" s="1"/>
  <c r="F4971" i="16"/>
  <c r="B4971" i="16"/>
  <c r="Y4970" i="16"/>
  <c r="W4970" i="16"/>
  <c r="X4970" i="16" s="1"/>
  <c r="V4970" i="16"/>
  <c r="U4970" i="16"/>
  <c r="Q4970" i="16"/>
  <c r="N4970" i="16"/>
  <c r="AA4970" i="16" s="1"/>
  <c r="F4970" i="16"/>
  <c r="B4970" i="16"/>
  <c r="Y4969" i="16"/>
  <c r="W4969" i="16"/>
  <c r="X4969" i="16" s="1"/>
  <c r="V4969" i="16"/>
  <c r="U4969" i="16"/>
  <c r="Q4969" i="16"/>
  <c r="N4969" i="16"/>
  <c r="AA4969" i="16" s="1"/>
  <c r="F4969" i="16"/>
  <c r="B4969" i="16"/>
  <c r="Y4968" i="16"/>
  <c r="W4968" i="16"/>
  <c r="X4968" i="16" s="1"/>
  <c r="V4968" i="16"/>
  <c r="U4968" i="16"/>
  <c r="Q4968" i="16"/>
  <c r="N4968" i="16"/>
  <c r="AA4968" i="16" s="1"/>
  <c r="F4968" i="16"/>
  <c r="B4968" i="16"/>
  <c r="Y4967" i="16"/>
  <c r="W4967" i="16"/>
  <c r="X4967" i="16" s="1"/>
  <c r="V4967" i="16"/>
  <c r="U4967" i="16"/>
  <c r="Q4967" i="16"/>
  <c r="N4967" i="16"/>
  <c r="AA4967" i="16" s="1"/>
  <c r="F4967" i="16"/>
  <c r="B4967" i="16"/>
  <c r="Y4966" i="16"/>
  <c r="W4966" i="16"/>
  <c r="X4966" i="16" s="1"/>
  <c r="V4966" i="16"/>
  <c r="U4966" i="16"/>
  <c r="Q4966" i="16"/>
  <c r="N4966" i="16"/>
  <c r="AA4966" i="16" s="1"/>
  <c r="F4966" i="16"/>
  <c r="B4966" i="16"/>
  <c r="Y4965" i="16"/>
  <c r="W4965" i="16"/>
  <c r="X4965" i="16" s="1"/>
  <c r="V4965" i="16"/>
  <c r="U4965" i="16"/>
  <c r="Q4965" i="16"/>
  <c r="N4965" i="16"/>
  <c r="AA4965" i="16" s="1"/>
  <c r="F4965" i="16"/>
  <c r="B4965" i="16"/>
  <c r="Y4964" i="16"/>
  <c r="W4964" i="16"/>
  <c r="X4964" i="16" s="1"/>
  <c r="V4964" i="16"/>
  <c r="U4964" i="16"/>
  <c r="Q4964" i="16"/>
  <c r="N4964" i="16"/>
  <c r="AA4964" i="16" s="1"/>
  <c r="F4964" i="16"/>
  <c r="B4964" i="16"/>
  <c r="Y4963" i="16"/>
  <c r="W4963" i="16"/>
  <c r="X4963" i="16" s="1"/>
  <c r="V4963" i="16"/>
  <c r="U4963" i="16"/>
  <c r="Q4963" i="16"/>
  <c r="N4963" i="16"/>
  <c r="AA4963" i="16" s="1"/>
  <c r="F4963" i="16"/>
  <c r="B4963" i="16"/>
  <c r="Y4962" i="16"/>
  <c r="W4962" i="16"/>
  <c r="X4962" i="16" s="1"/>
  <c r="V4962" i="16"/>
  <c r="U4962" i="16"/>
  <c r="Q4962" i="16"/>
  <c r="N4962" i="16"/>
  <c r="AA4962" i="16" s="1"/>
  <c r="F4962" i="16"/>
  <c r="B4962" i="16"/>
  <c r="Y4961" i="16"/>
  <c r="X4961" i="16"/>
  <c r="W4961" i="16"/>
  <c r="V4961" i="16"/>
  <c r="U4961" i="16"/>
  <c r="Q4961" i="16"/>
  <c r="N4961" i="16"/>
  <c r="AA4961" i="16" s="1"/>
  <c r="F4961" i="16"/>
  <c r="B4961" i="16"/>
  <c r="Y4960" i="16"/>
  <c r="W4960" i="16"/>
  <c r="X4960" i="16" s="1"/>
  <c r="V4960" i="16"/>
  <c r="U4960" i="16"/>
  <c r="Q4960" i="16"/>
  <c r="N4960" i="16"/>
  <c r="AA4960" i="16" s="1"/>
  <c r="F4960" i="16"/>
  <c r="B4960" i="16"/>
  <c r="Y4959" i="16"/>
  <c r="W4959" i="16"/>
  <c r="X4959" i="16" s="1"/>
  <c r="V4959" i="16"/>
  <c r="U4959" i="16"/>
  <c r="Q4959" i="16"/>
  <c r="N4959" i="16"/>
  <c r="AA4959" i="16" s="1"/>
  <c r="F4959" i="16"/>
  <c r="B4959" i="16"/>
  <c r="Y4958" i="16"/>
  <c r="W4958" i="16"/>
  <c r="X4958" i="16" s="1"/>
  <c r="V4958" i="16"/>
  <c r="U4958" i="16"/>
  <c r="Q4958" i="16"/>
  <c r="N4958" i="16"/>
  <c r="AA4958" i="16" s="1"/>
  <c r="F4958" i="16"/>
  <c r="B4958" i="16"/>
  <c r="Y4957" i="16"/>
  <c r="W4957" i="16"/>
  <c r="X4957" i="16" s="1"/>
  <c r="V4957" i="16"/>
  <c r="U4957" i="16"/>
  <c r="Q4957" i="16"/>
  <c r="N4957" i="16"/>
  <c r="AA4957" i="16" s="1"/>
  <c r="F4957" i="16"/>
  <c r="B4957" i="16"/>
  <c r="Y4956" i="16"/>
  <c r="W4956" i="16"/>
  <c r="X4956" i="16" s="1"/>
  <c r="V4956" i="16"/>
  <c r="U4956" i="16"/>
  <c r="Q4956" i="16"/>
  <c r="N4956" i="16"/>
  <c r="AA4956" i="16" s="1"/>
  <c r="F4956" i="16"/>
  <c r="B4956" i="16"/>
  <c r="Y4955" i="16"/>
  <c r="W4955" i="16"/>
  <c r="X4955" i="16" s="1"/>
  <c r="V4955" i="16"/>
  <c r="U4955" i="16"/>
  <c r="Q4955" i="16"/>
  <c r="N4955" i="16"/>
  <c r="AA4955" i="16" s="1"/>
  <c r="F4955" i="16"/>
  <c r="B4955" i="16"/>
  <c r="Y4954" i="16"/>
  <c r="W4954" i="16"/>
  <c r="X4954" i="16" s="1"/>
  <c r="V4954" i="16"/>
  <c r="U4954" i="16"/>
  <c r="Q4954" i="16"/>
  <c r="N4954" i="16"/>
  <c r="AA4954" i="16" s="1"/>
  <c r="F4954" i="16"/>
  <c r="B4954" i="16"/>
  <c r="Y4953" i="16"/>
  <c r="W4953" i="16"/>
  <c r="X4953" i="16" s="1"/>
  <c r="V4953" i="16"/>
  <c r="U4953" i="16"/>
  <c r="Q4953" i="16"/>
  <c r="N4953" i="16"/>
  <c r="AA4953" i="16" s="1"/>
  <c r="F4953" i="16"/>
  <c r="B4953" i="16"/>
  <c r="Y4952" i="16"/>
  <c r="W4952" i="16"/>
  <c r="X4952" i="16" s="1"/>
  <c r="V4952" i="16"/>
  <c r="U4952" i="16"/>
  <c r="Q4952" i="16"/>
  <c r="N4952" i="16"/>
  <c r="AA4952" i="16" s="1"/>
  <c r="F4952" i="16"/>
  <c r="B4952" i="16"/>
  <c r="Y4951" i="16"/>
  <c r="W4951" i="16"/>
  <c r="X4951" i="16" s="1"/>
  <c r="V4951" i="16"/>
  <c r="U4951" i="16"/>
  <c r="Q4951" i="16"/>
  <c r="N4951" i="16"/>
  <c r="AA4951" i="16" s="1"/>
  <c r="F4951" i="16"/>
  <c r="B4951" i="16"/>
  <c r="Y4950" i="16"/>
  <c r="W4950" i="16"/>
  <c r="X4950" i="16" s="1"/>
  <c r="V4950" i="16"/>
  <c r="U4950" i="16"/>
  <c r="Q4950" i="16"/>
  <c r="N4950" i="16"/>
  <c r="AA4950" i="16" s="1"/>
  <c r="F4950" i="16"/>
  <c r="B4950" i="16"/>
  <c r="Y4949" i="16"/>
  <c r="W4949" i="16"/>
  <c r="X4949" i="16" s="1"/>
  <c r="V4949" i="16"/>
  <c r="U4949" i="16"/>
  <c r="Q4949" i="16"/>
  <c r="N4949" i="16"/>
  <c r="AA4949" i="16" s="1"/>
  <c r="F4949" i="16"/>
  <c r="B4949" i="16"/>
  <c r="Y4948" i="16"/>
  <c r="W4948" i="16"/>
  <c r="X4948" i="16" s="1"/>
  <c r="V4948" i="16"/>
  <c r="U4948" i="16"/>
  <c r="Q4948" i="16"/>
  <c r="N4948" i="16"/>
  <c r="AA4948" i="16" s="1"/>
  <c r="F4948" i="16"/>
  <c r="B4948" i="16"/>
  <c r="Y4947" i="16"/>
  <c r="W4947" i="16"/>
  <c r="X4947" i="16" s="1"/>
  <c r="V4947" i="16"/>
  <c r="U4947" i="16"/>
  <c r="Q4947" i="16"/>
  <c r="N4947" i="16"/>
  <c r="AA4947" i="16" s="1"/>
  <c r="F4947" i="16"/>
  <c r="B4947" i="16"/>
  <c r="Y4946" i="16"/>
  <c r="W4946" i="16"/>
  <c r="X4946" i="16" s="1"/>
  <c r="V4946" i="16"/>
  <c r="U4946" i="16"/>
  <c r="Q4946" i="16"/>
  <c r="N4946" i="16"/>
  <c r="AA4946" i="16" s="1"/>
  <c r="F4946" i="16"/>
  <c r="B4946" i="16"/>
  <c r="Y4945" i="16"/>
  <c r="X4945" i="16"/>
  <c r="W4945" i="16"/>
  <c r="V4945" i="16"/>
  <c r="U4945" i="16"/>
  <c r="Q4945" i="16"/>
  <c r="N4945" i="16"/>
  <c r="AA4945" i="16" s="1"/>
  <c r="F4945" i="16"/>
  <c r="B4945" i="16"/>
  <c r="Y4944" i="16"/>
  <c r="W4944" i="16"/>
  <c r="X4944" i="16" s="1"/>
  <c r="V4944" i="16"/>
  <c r="U4944" i="16"/>
  <c r="Q4944" i="16"/>
  <c r="N4944" i="16"/>
  <c r="AA4944" i="16" s="1"/>
  <c r="F4944" i="16"/>
  <c r="B4944" i="16"/>
  <c r="Y4943" i="16"/>
  <c r="W4943" i="16"/>
  <c r="X4943" i="16" s="1"/>
  <c r="V4943" i="16"/>
  <c r="U4943" i="16"/>
  <c r="Q4943" i="16"/>
  <c r="N4943" i="16"/>
  <c r="AA4943" i="16" s="1"/>
  <c r="F4943" i="16"/>
  <c r="B4943" i="16"/>
  <c r="Y4942" i="16"/>
  <c r="W4942" i="16"/>
  <c r="X4942" i="16" s="1"/>
  <c r="V4942" i="16"/>
  <c r="U4942" i="16"/>
  <c r="Q4942" i="16"/>
  <c r="N4942" i="16"/>
  <c r="AA4942" i="16" s="1"/>
  <c r="F4942" i="16"/>
  <c r="B4942" i="16"/>
  <c r="Y4941" i="16"/>
  <c r="W4941" i="16"/>
  <c r="X4941" i="16" s="1"/>
  <c r="V4941" i="16"/>
  <c r="U4941" i="16"/>
  <c r="Q4941" i="16"/>
  <c r="N4941" i="16"/>
  <c r="AA4941" i="16" s="1"/>
  <c r="F4941" i="16"/>
  <c r="B4941" i="16"/>
  <c r="Y4940" i="16"/>
  <c r="W4940" i="16"/>
  <c r="X4940" i="16" s="1"/>
  <c r="V4940" i="16"/>
  <c r="U4940" i="16"/>
  <c r="Q4940" i="16"/>
  <c r="N4940" i="16"/>
  <c r="AA4940" i="16" s="1"/>
  <c r="F4940" i="16"/>
  <c r="B4940" i="16"/>
  <c r="Y4939" i="16"/>
  <c r="W4939" i="16"/>
  <c r="X4939" i="16" s="1"/>
  <c r="V4939" i="16"/>
  <c r="U4939" i="16"/>
  <c r="Q4939" i="16"/>
  <c r="N4939" i="16"/>
  <c r="AA4939" i="16" s="1"/>
  <c r="F4939" i="16"/>
  <c r="B4939" i="16"/>
  <c r="Y4938" i="16"/>
  <c r="W4938" i="16"/>
  <c r="X4938" i="16" s="1"/>
  <c r="V4938" i="16"/>
  <c r="U4938" i="16"/>
  <c r="Q4938" i="16"/>
  <c r="N4938" i="16"/>
  <c r="AA4938" i="16" s="1"/>
  <c r="F4938" i="16"/>
  <c r="B4938" i="16"/>
  <c r="Y4937" i="16"/>
  <c r="W4937" i="16"/>
  <c r="X4937" i="16" s="1"/>
  <c r="V4937" i="16"/>
  <c r="U4937" i="16"/>
  <c r="Q4937" i="16"/>
  <c r="N4937" i="16"/>
  <c r="AA4937" i="16" s="1"/>
  <c r="F4937" i="16"/>
  <c r="B4937" i="16"/>
  <c r="Y4936" i="16"/>
  <c r="W4936" i="16"/>
  <c r="X4936" i="16" s="1"/>
  <c r="V4936" i="16"/>
  <c r="U4936" i="16"/>
  <c r="Q4936" i="16"/>
  <c r="N4936" i="16"/>
  <c r="AA4936" i="16" s="1"/>
  <c r="F4936" i="16"/>
  <c r="B4936" i="16"/>
  <c r="Y4935" i="16"/>
  <c r="W4935" i="16"/>
  <c r="X4935" i="16" s="1"/>
  <c r="V4935" i="16"/>
  <c r="U4935" i="16"/>
  <c r="Q4935" i="16"/>
  <c r="N4935" i="16"/>
  <c r="AA4935" i="16" s="1"/>
  <c r="F4935" i="16"/>
  <c r="B4935" i="16"/>
  <c r="Y4934" i="16"/>
  <c r="W4934" i="16"/>
  <c r="X4934" i="16" s="1"/>
  <c r="V4934" i="16"/>
  <c r="U4934" i="16"/>
  <c r="Q4934" i="16"/>
  <c r="N4934" i="16"/>
  <c r="AA4934" i="16" s="1"/>
  <c r="F4934" i="16"/>
  <c r="B4934" i="16"/>
  <c r="Y4933" i="16"/>
  <c r="W4933" i="16"/>
  <c r="X4933" i="16" s="1"/>
  <c r="V4933" i="16"/>
  <c r="U4933" i="16"/>
  <c r="Q4933" i="16"/>
  <c r="N4933" i="16"/>
  <c r="AA4933" i="16" s="1"/>
  <c r="F4933" i="16"/>
  <c r="B4933" i="16"/>
  <c r="Y4932" i="16"/>
  <c r="W4932" i="16"/>
  <c r="X4932" i="16" s="1"/>
  <c r="V4932" i="16"/>
  <c r="U4932" i="16"/>
  <c r="Q4932" i="16"/>
  <c r="N4932" i="16"/>
  <c r="AA4932" i="16" s="1"/>
  <c r="F4932" i="16"/>
  <c r="B4932" i="16"/>
  <c r="Y4931" i="16"/>
  <c r="W4931" i="16"/>
  <c r="X4931" i="16" s="1"/>
  <c r="V4931" i="16"/>
  <c r="U4931" i="16"/>
  <c r="Q4931" i="16"/>
  <c r="N4931" i="16"/>
  <c r="AA4931" i="16" s="1"/>
  <c r="F4931" i="16"/>
  <c r="B4931" i="16"/>
  <c r="Y4930" i="16"/>
  <c r="W4930" i="16"/>
  <c r="X4930" i="16" s="1"/>
  <c r="V4930" i="16"/>
  <c r="U4930" i="16"/>
  <c r="Q4930" i="16"/>
  <c r="N4930" i="16"/>
  <c r="AA4930" i="16" s="1"/>
  <c r="F4930" i="16"/>
  <c r="B4930" i="16"/>
  <c r="Y4929" i="16"/>
  <c r="W4929" i="16"/>
  <c r="X4929" i="16" s="1"/>
  <c r="V4929" i="16"/>
  <c r="U4929" i="16"/>
  <c r="Q4929" i="16"/>
  <c r="N4929" i="16"/>
  <c r="AA4929" i="16" s="1"/>
  <c r="F4929" i="16"/>
  <c r="B4929" i="16"/>
  <c r="Y4928" i="16"/>
  <c r="W4928" i="16"/>
  <c r="X4928" i="16" s="1"/>
  <c r="V4928" i="16"/>
  <c r="U4928" i="16"/>
  <c r="Q4928" i="16"/>
  <c r="N4928" i="16"/>
  <c r="AA4928" i="16" s="1"/>
  <c r="F4928" i="16"/>
  <c r="B4928" i="16"/>
  <c r="Y4927" i="16"/>
  <c r="W4927" i="16"/>
  <c r="X4927" i="16" s="1"/>
  <c r="V4927" i="16"/>
  <c r="U4927" i="16"/>
  <c r="Q4927" i="16"/>
  <c r="N4927" i="16"/>
  <c r="AA4927" i="16" s="1"/>
  <c r="F4927" i="16"/>
  <c r="B4927" i="16"/>
  <c r="Y4926" i="16"/>
  <c r="W4926" i="16"/>
  <c r="X4926" i="16" s="1"/>
  <c r="V4926" i="16"/>
  <c r="U4926" i="16"/>
  <c r="Q4926" i="16"/>
  <c r="N4926" i="16"/>
  <c r="AA4926" i="16" s="1"/>
  <c r="F4926" i="16"/>
  <c r="B4926" i="16"/>
  <c r="Y4925" i="16"/>
  <c r="W4925" i="16"/>
  <c r="X4925" i="16" s="1"/>
  <c r="V4925" i="16"/>
  <c r="U4925" i="16"/>
  <c r="Q4925" i="16"/>
  <c r="N4925" i="16"/>
  <c r="AA4925" i="16" s="1"/>
  <c r="F4925" i="16"/>
  <c r="B4925" i="16"/>
  <c r="Y4924" i="16"/>
  <c r="W4924" i="16"/>
  <c r="X4924" i="16" s="1"/>
  <c r="V4924" i="16"/>
  <c r="U4924" i="16"/>
  <c r="Q4924" i="16"/>
  <c r="N4924" i="16"/>
  <c r="AA4924" i="16" s="1"/>
  <c r="F4924" i="16"/>
  <c r="B4924" i="16"/>
  <c r="Y4923" i="16"/>
  <c r="W4923" i="16"/>
  <c r="X4923" i="16" s="1"/>
  <c r="V4923" i="16"/>
  <c r="U4923" i="16"/>
  <c r="Q4923" i="16"/>
  <c r="N4923" i="16"/>
  <c r="AA4923" i="16" s="1"/>
  <c r="F4923" i="16"/>
  <c r="B4923" i="16"/>
  <c r="Y4922" i="16"/>
  <c r="W4922" i="16"/>
  <c r="X4922" i="16" s="1"/>
  <c r="V4922" i="16"/>
  <c r="U4922" i="16"/>
  <c r="Q4922" i="16"/>
  <c r="N4922" i="16"/>
  <c r="AA4922" i="16" s="1"/>
  <c r="F4922" i="16"/>
  <c r="B4922" i="16"/>
  <c r="Y4921" i="16"/>
  <c r="W4921" i="16"/>
  <c r="X4921" i="16" s="1"/>
  <c r="V4921" i="16"/>
  <c r="U4921" i="16"/>
  <c r="Q4921" i="16"/>
  <c r="N4921" i="16"/>
  <c r="AA4921" i="16" s="1"/>
  <c r="F4921" i="16"/>
  <c r="B4921" i="16"/>
  <c r="Y4920" i="16"/>
  <c r="W4920" i="16"/>
  <c r="X4920" i="16" s="1"/>
  <c r="V4920" i="16"/>
  <c r="U4920" i="16"/>
  <c r="Q4920" i="16"/>
  <c r="N4920" i="16"/>
  <c r="AA4920" i="16" s="1"/>
  <c r="F4920" i="16"/>
  <c r="B4920" i="16"/>
  <c r="Y4919" i="16"/>
  <c r="W4919" i="16"/>
  <c r="X4919" i="16" s="1"/>
  <c r="V4919" i="16"/>
  <c r="U4919" i="16"/>
  <c r="Q4919" i="16"/>
  <c r="N4919" i="16"/>
  <c r="AA4919" i="16" s="1"/>
  <c r="F4919" i="16"/>
  <c r="B4919" i="16"/>
  <c r="Y4918" i="16"/>
  <c r="W4918" i="16"/>
  <c r="X4918" i="16" s="1"/>
  <c r="V4918" i="16"/>
  <c r="U4918" i="16"/>
  <c r="Q4918" i="16"/>
  <c r="N4918" i="16"/>
  <c r="AA4918" i="16" s="1"/>
  <c r="F4918" i="16"/>
  <c r="B4918" i="16"/>
  <c r="Y4917" i="16"/>
  <c r="W4917" i="16"/>
  <c r="X4917" i="16" s="1"/>
  <c r="V4917" i="16"/>
  <c r="U4917" i="16"/>
  <c r="Q4917" i="16"/>
  <c r="N4917" i="16"/>
  <c r="AA4917" i="16" s="1"/>
  <c r="F4917" i="16"/>
  <c r="B4917" i="16"/>
  <c r="Y4916" i="16"/>
  <c r="W4916" i="16"/>
  <c r="X4916" i="16" s="1"/>
  <c r="V4916" i="16"/>
  <c r="U4916" i="16"/>
  <c r="Q4916" i="16"/>
  <c r="N4916" i="16"/>
  <c r="AA4916" i="16" s="1"/>
  <c r="F4916" i="16"/>
  <c r="B4916" i="16"/>
  <c r="Y4915" i="16"/>
  <c r="W4915" i="16"/>
  <c r="X4915" i="16" s="1"/>
  <c r="V4915" i="16"/>
  <c r="U4915" i="16"/>
  <c r="Q4915" i="16"/>
  <c r="N4915" i="16"/>
  <c r="AA4915" i="16" s="1"/>
  <c r="F4915" i="16"/>
  <c r="B4915" i="16"/>
  <c r="Y4914" i="16"/>
  <c r="W4914" i="16"/>
  <c r="X4914" i="16" s="1"/>
  <c r="V4914" i="16"/>
  <c r="U4914" i="16"/>
  <c r="Q4914" i="16"/>
  <c r="N4914" i="16"/>
  <c r="AA4914" i="16" s="1"/>
  <c r="F4914" i="16"/>
  <c r="B4914" i="16"/>
  <c r="Y4913" i="16"/>
  <c r="W4913" i="16"/>
  <c r="X4913" i="16" s="1"/>
  <c r="V4913" i="16"/>
  <c r="U4913" i="16"/>
  <c r="Q4913" i="16"/>
  <c r="N4913" i="16"/>
  <c r="AA4913" i="16" s="1"/>
  <c r="F4913" i="16"/>
  <c r="B4913" i="16"/>
  <c r="Y4912" i="16"/>
  <c r="W4912" i="16"/>
  <c r="X4912" i="16" s="1"/>
  <c r="V4912" i="16"/>
  <c r="U4912" i="16"/>
  <c r="Q4912" i="16"/>
  <c r="N4912" i="16"/>
  <c r="AA4912" i="16" s="1"/>
  <c r="F4912" i="16"/>
  <c r="B4912" i="16"/>
  <c r="Y4911" i="16"/>
  <c r="W4911" i="16"/>
  <c r="X4911" i="16" s="1"/>
  <c r="V4911" i="16"/>
  <c r="U4911" i="16"/>
  <c r="Q4911" i="16"/>
  <c r="N4911" i="16"/>
  <c r="AA4911" i="16" s="1"/>
  <c r="F4911" i="16"/>
  <c r="B4911" i="16"/>
  <c r="Y4910" i="16"/>
  <c r="W4910" i="16"/>
  <c r="X4910" i="16" s="1"/>
  <c r="V4910" i="16"/>
  <c r="U4910" i="16"/>
  <c r="Q4910" i="16"/>
  <c r="N4910" i="16"/>
  <c r="AA4910" i="16" s="1"/>
  <c r="F4910" i="16"/>
  <c r="B4910" i="16"/>
  <c r="Y4909" i="16"/>
  <c r="W4909" i="16"/>
  <c r="X4909" i="16" s="1"/>
  <c r="V4909" i="16"/>
  <c r="U4909" i="16"/>
  <c r="Q4909" i="16"/>
  <c r="N4909" i="16"/>
  <c r="AA4909" i="16" s="1"/>
  <c r="F4909" i="16"/>
  <c r="B4909" i="16"/>
  <c r="Y4908" i="16"/>
  <c r="W4908" i="16"/>
  <c r="X4908" i="16" s="1"/>
  <c r="V4908" i="16"/>
  <c r="U4908" i="16"/>
  <c r="Q4908" i="16"/>
  <c r="N4908" i="16"/>
  <c r="AA4908" i="16" s="1"/>
  <c r="F4908" i="16"/>
  <c r="B4908" i="16"/>
  <c r="Y4907" i="16"/>
  <c r="W4907" i="16"/>
  <c r="X4907" i="16" s="1"/>
  <c r="V4907" i="16"/>
  <c r="U4907" i="16"/>
  <c r="Q4907" i="16"/>
  <c r="N4907" i="16"/>
  <c r="AA4907" i="16" s="1"/>
  <c r="F4907" i="16"/>
  <c r="B4907" i="16"/>
  <c r="Y4906" i="16"/>
  <c r="W4906" i="16"/>
  <c r="X4906" i="16" s="1"/>
  <c r="V4906" i="16"/>
  <c r="U4906" i="16"/>
  <c r="Q4906" i="16"/>
  <c r="N4906" i="16"/>
  <c r="AA4906" i="16" s="1"/>
  <c r="F4906" i="16"/>
  <c r="B4906" i="16"/>
  <c r="Y4905" i="16"/>
  <c r="W4905" i="16"/>
  <c r="X4905" i="16" s="1"/>
  <c r="V4905" i="16"/>
  <c r="U4905" i="16"/>
  <c r="Q4905" i="16"/>
  <c r="N4905" i="16"/>
  <c r="AA4905" i="16" s="1"/>
  <c r="F4905" i="16"/>
  <c r="B4905" i="16"/>
  <c r="Y4904" i="16"/>
  <c r="W4904" i="16"/>
  <c r="X4904" i="16" s="1"/>
  <c r="V4904" i="16"/>
  <c r="U4904" i="16"/>
  <c r="Q4904" i="16"/>
  <c r="N4904" i="16"/>
  <c r="AA4904" i="16" s="1"/>
  <c r="F4904" i="16"/>
  <c r="B4904" i="16"/>
  <c r="Y4903" i="16"/>
  <c r="W4903" i="16"/>
  <c r="X4903" i="16" s="1"/>
  <c r="V4903" i="16"/>
  <c r="U4903" i="16"/>
  <c r="Q4903" i="16"/>
  <c r="N4903" i="16"/>
  <c r="AA4903" i="16" s="1"/>
  <c r="F4903" i="16"/>
  <c r="B4903" i="16"/>
  <c r="Y4902" i="16"/>
  <c r="W4902" i="16"/>
  <c r="X4902" i="16" s="1"/>
  <c r="V4902" i="16"/>
  <c r="U4902" i="16"/>
  <c r="Q4902" i="16"/>
  <c r="N4902" i="16"/>
  <c r="AA4902" i="16" s="1"/>
  <c r="F4902" i="16"/>
  <c r="B4902" i="16"/>
  <c r="Y4901" i="16"/>
  <c r="W4901" i="16"/>
  <c r="X4901" i="16" s="1"/>
  <c r="V4901" i="16"/>
  <c r="U4901" i="16"/>
  <c r="Q4901" i="16"/>
  <c r="N4901" i="16"/>
  <c r="AA4901" i="16" s="1"/>
  <c r="F4901" i="16"/>
  <c r="B4901" i="16"/>
  <c r="Y4900" i="16"/>
  <c r="W4900" i="16"/>
  <c r="X4900" i="16" s="1"/>
  <c r="V4900" i="16"/>
  <c r="U4900" i="16"/>
  <c r="Q4900" i="16"/>
  <c r="N4900" i="16"/>
  <c r="AA4900" i="16" s="1"/>
  <c r="F4900" i="16"/>
  <c r="B4900" i="16"/>
  <c r="Y4899" i="16"/>
  <c r="W4899" i="16"/>
  <c r="X4899" i="16" s="1"/>
  <c r="V4899" i="16"/>
  <c r="U4899" i="16"/>
  <c r="Q4899" i="16"/>
  <c r="N4899" i="16"/>
  <c r="AA4899" i="16" s="1"/>
  <c r="F4899" i="16"/>
  <c r="B4899" i="16"/>
  <c r="Y4898" i="16"/>
  <c r="W4898" i="16"/>
  <c r="X4898" i="16" s="1"/>
  <c r="V4898" i="16"/>
  <c r="U4898" i="16"/>
  <c r="Q4898" i="16"/>
  <c r="N4898" i="16"/>
  <c r="AA4898" i="16" s="1"/>
  <c r="F4898" i="16"/>
  <c r="B4898" i="16"/>
  <c r="Y4897" i="16"/>
  <c r="X4897" i="16"/>
  <c r="W4897" i="16"/>
  <c r="V4897" i="16"/>
  <c r="U4897" i="16"/>
  <c r="Q4897" i="16"/>
  <c r="N4897" i="16"/>
  <c r="AA4897" i="16" s="1"/>
  <c r="F4897" i="16"/>
  <c r="B4897" i="16"/>
  <c r="Y4896" i="16"/>
  <c r="W4896" i="16"/>
  <c r="X4896" i="16" s="1"/>
  <c r="V4896" i="16"/>
  <c r="U4896" i="16"/>
  <c r="Q4896" i="16"/>
  <c r="N4896" i="16"/>
  <c r="AA4896" i="16" s="1"/>
  <c r="F4896" i="16"/>
  <c r="B4896" i="16"/>
  <c r="Y4895" i="16"/>
  <c r="W4895" i="16"/>
  <c r="X4895" i="16" s="1"/>
  <c r="V4895" i="16"/>
  <c r="U4895" i="16"/>
  <c r="Q4895" i="16"/>
  <c r="N4895" i="16"/>
  <c r="AA4895" i="16" s="1"/>
  <c r="F4895" i="16"/>
  <c r="B4895" i="16"/>
  <c r="Y4894" i="16"/>
  <c r="W4894" i="16"/>
  <c r="X4894" i="16" s="1"/>
  <c r="V4894" i="16"/>
  <c r="U4894" i="16"/>
  <c r="Q4894" i="16"/>
  <c r="N4894" i="16"/>
  <c r="AA4894" i="16" s="1"/>
  <c r="F4894" i="16"/>
  <c r="B4894" i="16"/>
  <c r="Y4893" i="16"/>
  <c r="W4893" i="16"/>
  <c r="X4893" i="16" s="1"/>
  <c r="V4893" i="16"/>
  <c r="U4893" i="16"/>
  <c r="Q4893" i="16"/>
  <c r="N4893" i="16"/>
  <c r="AA4893" i="16" s="1"/>
  <c r="F4893" i="16"/>
  <c r="B4893" i="16"/>
  <c r="Y4892" i="16"/>
  <c r="W4892" i="16"/>
  <c r="X4892" i="16" s="1"/>
  <c r="V4892" i="16"/>
  <c r="U4892" i="16"/>
  <c r="Q4892" i="16"/>
  <c r="N4892" i="16"/>
  <c r="AA4892" i="16" s="1"/>
  <c r="F4892" i="16"/>
  <c r="B4892" i="16"/>
  <c r="Y4891" i="16"/>
  <c r="W4891" i="16"/>
  <c r="X4891" i="16" s="1"/>
  <c r="V4891" i="16"/>
  <c r="U4891" i="16"/>
  <c r="Q4891" i="16"/>
  <c r="N4891" i="16"/>
  <c r="AA4891" i="16" s="1"/>
  <c r="F4891" i="16"/>
  <c r="B4891" i="16"/>
  <c r="Y4890" i="16"/>
  <c r="W4890" i="16"/>
  <c r="X4890" i="16" s="1"/>
  <c r="V4890" i="16"/>
  <c r="U4890" i="16"/>
  <c r="Q4890" i="16"/>
  <c r="N4890" i="16"/>
  <c r="AA4890" i="16" s="1"/>
  <c r="F4890" i="16"/>
  <c r="B4890" i="16"/>
  <c r="Y4889" i="16"/>
  <c r="W4889" i="16"/>
  <c r="X4889" i="16" s="1"/>
  <c r="V4889" i="16"/>
  <c r="U4889" i="16"/>
  <c r="Q4889" i="16"/>
  <c r="N4889" i="16"/>
  <c r="AA4889" i="16" s="1"/>
  <c r="F4889" i="16"/>
  <c r="B4889" i="16"/>
  <c r="Y4888" i="16"/>
  <c r="W4888" i="16"/>
  <c r="X4888" i="16" s="1"/>
  <c r="V4888" i="16"/>
  <c r="U4888" i="16"/>
  <c r="Q4888" i="16"/>
  <c r="N4888" i="16"/>
  <c r="AA4888" i="16" s="1"/>
  <c r="F4888" i="16"/>
  <c r="B4888" i="16"/>
  <c r="Y4887" i="16"/>
  <c r="W4887" i="16"/>
  <c r="X4887" i="16" s="1"/>
  <c r="V4887" i="16"/>
  <c r="U4887" i="16"/>
  <c r="Q4887" i="16"/>
  <c r="N4887" i="16"/>
  <c r="AA4887" i="16" s="1"/>
  <c r="F4887" i="16"/>
  <c r="B4887" i="16"/>
  <c r="Y4886" i="16"/>
  <c r="W4886" i="16"/>
  <c r="X4886" i="16" s="1"/>
  <c r="V4886" i="16"/>
  <c r="U4886" i="16"/>
  <c r="Q4886" i="16"/>
  <c r="N4886" i="16"/>
  <c r="AA4886" i="16" s="1"/>
  <c r="F4886" i="16"/>
  <c r="B4886" i="16"/>
  <c r="Y4885" i="16"/>
  <c r="W4885" i="16"/>
  <c r="X4885" i="16" s="1"/>
  <c r="V4885" i="16"/>
  <c r="U4885" i="16"/>
  <c r="Q4885" i="16"/>
  <c r="N4885" i="16"/>
  <c r="AA4885" i="16" s="1"/>
  <c r="F4885" i="16"/>
  <c r="B4885" i="16"/>
  <c r="Y4884" i="16"/>
  <c r="W4884" i="16"/>
  <c r="X4884" i="16" s="1"/>
  <c r="V4884" i="16"/>
  <c r="U4884" i="16"/>
  <c r="Q4884" i="16"/>
  <c r="N4884" i="16"/>
  <c r="AA4884" i="16" s="1"/>
  <c r="F4884" i="16"/>
  <c r="B4884" i="16"/>
  <c r="Y4883" i="16"/>
  <c r="W4883" i="16"/>
  <c r="X4883" i="16" s="1"/>
  <c r="V4883" i="16"/>
  <c r="U4883" i="16"/>
  <c r="Q4883" i="16"/>
  <c r="N4883" i="16"/>
  <c r="AA4883" i="16" s="1"/>
  <c r="F4883" i="16"/>
  <c r="B4883" i="16"/>
  <c r="Y4882" i="16"/>
  <c r="W4882" i="16"/>
  <c r="X4882" i="16" s="1"/>
  <c r="V4882" i="16"/>
  <c r="U4882" i="16"/>
  <c r="Q4882" i="16"/>
  <c r="N4882" i="16"/>
  <c r="AA4882" i="16" s="1"/>
  <c r="F4882" i="16"/>
  <c r="B4882" i="16"/>
  <c r="Y4881" i="16"/>
  <c r="X4881" i="16"/>
  <c r="W4881" i="16"/>
  <c r="V4881" i="16"/>
  <c r="U4881" i="16"/>
  <c r="Q4881" i="16"/>
  <c r="N4881" i="16"/>
  <c r="AA4881" i="16" s="1"/>
  <c r="F4881" i="16"/>
  <c r="B4881" i="16"/>
  <c r="Y4880" i="16"/>
  <c r="W4880" i="16"/>
  <c r="X4880" i="16" s="1"/>
  <c r="V4880" i="16"/>
  <c r="U4880" i="16"/>
  <c r="Q4880" i="16"/>
  <c r="N4880" i="16"/>
  <c r="AA4880" i="16" s="1"/>
  <c r="F4880" i="16"/>
  <c r="B4880" i="16"/>
  <c r="Y4879" i="16"/>
  <c r="W4879" i="16"/>
  <c r="X4879" i="16" s="1"/>
  <c r="V4879" i="16"/>
  <c r="U4879" i="16"/>
  <c r="Q4879" i="16"/>
  <c r="N4879" i="16"/>
  <c r="AA4879" i="16" s="1"/>
  <c r="F4879" i="16"/>
  <c r="B4879" i="16"/>
  <c r="Y4878" i="16"/>
  <c r="W4878" i="16"/>
  <c r="X4878" i="16" s="1"/>
  <c r="V4878" i="16"/>
  <c r="U4878" i="16"/>
  <c r="Q4878" i="16"/>
  <c r="N4878" i="16"/>
  <c r="AA4878" i="16" s="1"/>
  <c r="F4878" i="16"/>
  <c r="B4878" i="16"/>
  <c r="Y4877" i="16"/>
  <c r="W4877" i="16"/>
  <c r="X4877" i="16" s="1"/>
  <c r="V4877" i="16"/>
  <c r="U4877" i="16"/>
  <c r="Q4877" i="16"/>
  <c r="N4877" i="16"/>
  <c r="AA4877" i="16" s="1"/>
  <c r="F4877" i="16"/>
  <c r="B4877" i="16"/>
  <c r="Y4876" i="16"/>
  <c r="W4876" i="16"/>
  <c r="X4876" i="16" s="1"/>
  <c r="V4876" i="16"/>
  <c r="U4876" i="16"/>
  <c r="Q4876" i="16"/>
  <c r="N4876" i="16"/>
  <c r="AA4876" i="16" s="1"/>
  <c r="F4876" i="16"/>
  <c r="B4876" i="16"/>
  <c r="Y4875" i="16"/>
  <c r="W4875" i="16"/>
  <c r="X4875" i="16" s="1"/>
  <c r="V4875" i="16"/>
  <c r="U4875" i="16"/>
  <c r="Q4875" i="16"/>
  <c r="N4875" i="16"/>
  <c r="AA4875" i="16" s="1"/>
  <c r="F4875" i="16"/>
  <c r="B4875" i="16"/>
  <c r="Y4874" i="16"/>
  <c r="W4874" i="16"/>
  <c r="X4874" i="16" s="1"/>
  <c r="V4874" i="16"/>
  <c r="U4874" i="16"/>
  <c r="Q4874" i="16"/>
  <c r="N4874" i="16"/>
  <c r="AA4874" i="16" s="1"/>
  <c r="F4874" i="16"/>
  <c r="B4874" i="16"/>
  <c r="Y4873" i="16"/>
  <c r="W4873" i="16"/>
  <c r="X4873" i="16" s="1"/>
  <c r="V4873" i="16"/>
  <c r="U4873" i="16"/>
  <c r="Q4873" i="16"/>
  <c r="N4873" i="16"/>
  <c r="AA4873" i="16" s="1"/>
  <c r="F4873" i="16"/>
  <c r="B4873" i="16"/>
  <c r="Y4872" i="16"/>
  <c r="W4872" i="16"/>
  <c r="X4872" i="16" s="1"/>
  <c r="V4872" i="16"/>
  <c r="U4872" i="16"/>
  <c r="Q4872" i="16"/>
  <c r="N4872" i="16"/>
  <c r="AA4872" i="16" s="1"/>
  <c r="F4872" i="16"/>
  <c r="B4872" i="16"/>
  <c r="Y4871" i="16"/>
  <c r="W4871" i="16"/>
  <c r="X4871" i="16" s="1"/>
  <c r="V4871" i="16"/>
  <c r="U4871" i="16"/>
  <c r="Q4871" i="16"/>
  <c r="N4871" i="16"/>
  <c r="AA4871" i="16" s="1"/>
  <c r="F4871" i="16"/>
  <c r="B4871" i="16"/>
  <c r="Y4870" i="16"/>
  <c r="W4870" i="16"/>
  <c r="X4870" i="16" s="1"/>
  <c r="V4870" i="16"/>
  <c r="U4870" i="16"/>
  <c r="Q4870" i="16"/>
  <c r="N4870" i="16"/>
  <c r="AA4870" i="16" s="1"/>
  <c r="F4870" i="16"/>
  <c r="B4870" i="16"/>
  <c r="Y4869" i="16"/>
  <c r="W4869" i="16"/>
  <c r="X4869" i="16" s="1"/>
  <c r="V4869" i="16"/>
  <c r="U4869" i="16"/>
  <c r="Q4869" i="16"/>
  <c r="N4869" i="16"/>
  <c r="AA4869" i="16" s="1"/>
  <c r="F4869" i="16"/>
  <c r="B4869" i="16"/>
  <c r="Y4868" i="16"/>
  <c r="W4868" i="16"/>
  <c r="X4868" i="16" s="1"/>
  <c r="V4868" i="16"/>
  <c r="U4868" i="16"/>
  <c r="Q4868" i="16"/>
  <c r="N4868" i="16"/>
  <c r="AA4868" i="16" s="1"/>
  <c r="F4868" i="16"/>
  <c r="B4868" i="16"/>
  <c r="Y4867" i="16"/>
  <c r="W4867" i="16"/>
  <c r="X4867" i="16" s="1"/>
  <c r="V4867" i="16"/>
  <c r="U4867" i="16"/>
  <c r="Q4867" i="16"/>
  <c r="N4867" i="16"/>
  <c r="AA4867" i="16" s="1"/>
  <c r="F4867" i="16"/>
  <c r="B4867" i="16"/>
  <c r="Y4866" i="16"/>
  <c r="W4866" i="16"/>
  <c r="X4866" i="16" s="1"/>
  <c r="V4866" i="16"/>
  <c r="U4866" i="16"/>
  <c r="Q4866" i="16"/>
  <c r="N4866" i="16"/>
  <c r="AA4866" i="16" s="1"/>
  <c r="F4866" i="16"/>
  <c r="B4866" i="16"/>
  <c r="Y4865" i="16"/>
  <c r="W4865" i="16"/>
  <c r="X4865" i="16" s="1"/>
  <c r="V4865" i="16"/>
  <c r="U4865" i="16"/>
  <c r="Q4865" i="16"/>
  <c r="N4865" i="16"/>
  <c r="AA4865" i="16" s="1"/>
  <c r="F4865" i="16"/>
  <c r="B4865" i="16"/>
  <c r="Y4864" i="16"/>
  <c r="W4864" i="16"/>
  <c r="X4864" i="16" s="1"/>
  <c r="V4864" i="16"/>
  <c r="U4864" i="16"/>
  <c r="Q4864" i="16"/>
  <c r="N4864" i="16"/>
  <c r="AA4864" i="16" s="1"/>
  <c r="F4864" i="16"/>
  <c r="B4864" i="16"/>
  <c r="Y4863" i="16"/>
  <c r="W4863" i="16"/>
  <c r="X4863" i="16" s="1"/>
  <c r="V4863" i="16"/>
  <c r="U4863" i="16"/>
  <c r="Q4863" i="16"/>
  <c r="N4863" i="16"/>
  <c r="AA4863" i="16" s="1"/>
  <c r="F4863" i="16"/>
  <c r="B4863" i="16"/>
  <c r="Y4862" i="16"/>
  <c r="W4862" i="16"/>
  <c r="X4862" i="16" s="1"/>
  <c r="V4862" i="16"/>
  <c r="U4862" i="16"/>
  <c r="Q4862" i="16"/>
  <c r="N4862" i="16"/>
  <c r="AA4862" i="16" s="1"/>
  <c r="F4862" i="16"/>
  <c r="B4862" i="16"/>
  <c r="Y4861" i="16"/>
  <c r="W4861" i="16"/>
  <c r="X4861" i="16" s="1"/>
  <c r="V4861" i="16"/>
  <c r="U4861" i="16"/>
  <c r="Q4861" i="16"/>
  <c r="N4861" i="16"/>
  <c r="AA4861" i="16" s="1"/>
  <c r="F4861" i="16"/>
  <c r="B4861" i="16"/>
  <c r="Y4860" i="16"/>
  <c r="W4860" i="16"/>
  <c r="X4860" i="16" s="1"/>
  <c r="V4860" i="16"/>
  <c r="U4860" i="16"/>
  <c r="Q4860" i="16"/>
  <c r="N4860" i="16"/>
  <c r="AA4860" i="16" s="1"/>
  <c r="F4860" i="16"/>
  <c r="B4860" i="16"/>
  <c r="Y4859" i="16"/>
  <c r="W4859" i="16"/>
  <c r="X4859" i="16" s="1"/>
  <c r="V4859" i="16"/>
  <c r="U4859" i="16"/>
  <c r="Q4859" i="16"/>
  <c r="N4859" i="16"/>
  <c r="AA4859" i="16" s="1"/>
  <c r="F4859" i="16"/>
  <c r="B4859" i="16"/>
  <c r="Y4858" i="16"/>
  <c r="W4858" i="16"/>
  <c r="X4858" i="16" s="1"/>
  <c r="V4858" i="16"/>
  <c r="U4858" i="16"/>
  <c r="Q4858" i="16"/>
  <c r="N4858" i="16"/>
  <c r="AA4858" i="16" s="1"/>
  <c r="F4858" i="16"/>
  <c r="B4858" i="16"/>
  <c r="Y4857" i="16"/>
  <c r="W4857" i="16"/>
  <c r="X4857" i="16" s="1"/>
  <c r="V4857" i="16"/>
  <c r="U4857" i="16"/>
  <c r="Q4857" i="16"/>
  <c r="N4857" i="16"/>
  <c r="AA4857" i="16" s="1"/>
  <c r="F4857" i="16"/>
  <c r="B4857" i="16"/>
  <c r="Y4856" i="16"/>
  <c r="X4856" i="16"/>
  <c r="W4856" i="16"/>
  <c r="V4856" i="16"/>
  <c r="U4856" i="16"/>
  <c r="Q4856" i="16"/>
  <c r="N4856" i="16"/>
  <c r="AA4856" i="16" s="1"/>
  <c r="F4856" i="16"/>
  <c r="B4856" i="16"/>
  <c r="Y4855" i="16"/>
  <c r="W4855" i="16"/>
  <c r="X4855" i="16" s="1"/>
  <c r="V4855" i="16"/>
  <c r="U4855" i="16"/>
  <c r="Q4855" i="16"/>
  <c r="N4855" i="16"/>
  <c r="AA4855" i="16" s="1"/>
  <c r="F4855" i="16"/>
  <c r="B4855" i="16"/>
  <c r="Y4854" i="16"/>
  <c r="W4854" i="16"/>
  <c r="X4854" i="16" s="1"/>
  <c r="V4854" i="16"/>
  <c r="U4854" i="16"/>
  <c r="Q4854" i="16"/>
  <c r="N4854" i="16"/>
  <c r="AA4854" i="16" s="1"/>
  <c r="F4854" i="16"/>
  <c r="B4854" i="16"/>
  <c r="Y4853" i="16"/>
  <c r="W4853" i="16"/>
  <c r="X4853" i="16" s="1"/>
  <c r="V4853" i="16"/>
  <c r="U4853" i="16"/>
  <c r="Q4853" i="16"/>
  <c r="N4853" i="16"/>
  <c r="AA4853" i="16" s="1"/>
  <c r="F4853" i="16"/>
  <c r="B4853" i="16"/>
  <c r="Y4852" i="16"/>
  <c r="W4852" i="16"/>
  <c r="X4852" i="16" s="1"/>
  <c r="V4852" i="16"/>
  <c r="U4852" i="16"/>
  <c r="Q4852" i="16"/>
  <c r="N4852" i="16"/>
  <c r="AA4852" i="16" s="1"/>
  <c r="F4852" i="16"/>
  <c r="B4852" i="16"/>
  <c r="Y4851" i="16"/>
  <c r="W4851" i="16"/>
  <c r="X4851" i="16" s="1"/>
  <c r="V4851" i="16"/>
  <c r="U4851" i="16"/>
  <c r="Q4851" i="16"/>
  <c r="N4851" i="16"/>
  <c r="AA4851" i="16" s="1"/>
  <c r="F4851" i="16"/>
  <c r="B4851" i="16"/>
  <c r="Y4850" i="16"/>
  <c r="W4850" i="16"/>
  <c r="X4850" i="16" s="1"/>
  <c r="V4850" i="16"/>
  <c r="U4850" i="16"/>
  <c r="Q4850" i="16"/>
  <c r="N4850" i="16"/>
  <c r="AA4850" i="16" s="1"/>
  <c r="F4850" i="16"/>
  <c r="B4850" i="16"/>
  <c r="Y4849" i="16"/>
  <c r="W4849" i="16"/>
  <c r="X4849" i="16" s="1"/>
  <c r="V4849" i="16"/>
  <c r="U4849" i="16"/>
  <c r="Q4849" i="16"/>
  <c r="N4849" i="16"/>
  <c r="AA4849" i="16" s="1"/>
  <c r="F4849" i="16"/>
  <c r="B4849" i="16"/>
  <c r="Y4848" i="16"/>
  <c r="W4848" i="16"/>
  <c r="X4848" i="16" s="1"/>
  <c r="V4848" i="16"/>
  <c r="U4848" i="16"/>
  <c r="Q4848" i="16"/>
  <c r="N4848" i="16"/>
  <c r="AA4848" i="16" s="1"/>
  <c r="F4848" i="16"/>
  <c r="B4848" i="16"/>
  <c r="Y4847" i="16"/>
  <c r="W4847" i="16"/>
  <c r="X4847" i="16" s="1"/>
  <c r="V4847" i="16"/>
  <c r="U4847" i="16"/>
  <c r="Q4847" i="16"/>
  <c r="N4847" i="16"/>
  <c r="AA4847" i="16" s="1"/>
  <c r="F4847" i="16"/>
  <c r="B4847" i="16"/>
  <c r="Y4846" i="16"/>
  <c r="W4846" i="16"/>
  <c r="X4846" i="16" s="1"/>
  <c r="V4846" i="16"/>
  <c r="U4846" i="16"/>
  <c r="Q4846" i="16"/>
  <c r="N4846" i="16"/>
  <c r="AA4846" i="16" s="1"/>
  <c r="F4846" i="16"/>
  <c r="B4846" i="16"/>
  <c r="Y4845" i="16"/>
  <c r="W4845" i="16"/>
  <c r="X4845" i="16" s="1"/>
  <c r="V4845" i="16"/>
  <c r="U4845" i="16"/>
  <c r="Q4845" i="16"/>
  <c r="N4845" i="16"/>
  <c r="AA4845" i="16" s="1"/>
  <c r="F4845" i="16"/>
  <c r="B4845" i="16"/>
  <c r="Y4844" i="16"/>
  <c r="W4844" i="16"/>
  <c r="X4844" i="16" s="1"/>
  <c r="V4844" i="16"/>
  <c r="U4844" i="16"/>
  <c r="Q4844" i="16"/>
  <c r="N4844" i="16"/>
  <c r="AA4844" i="16" s="1"/>
  <c r="F4844" i="16"/>
  <c r="B4844" i="16"/>
  <c r="Y4843" i="16"/>
  <c r="W4843" i="16"/>
  <c r="X4843" i="16" s="1"/>
  <c r="V4843" i="16"/>
  <c r="U4843" i="16"/>
  <c r="Q4843" i="16"/>
  <c r="N4843" i="16"/>
  <c r="AA4843" i="16" s="1"/>
  <c r="F4843" i="16"/>
  <c r="B4843" i="16"/>
  <c r="Y4842" i="16"/>
  <c r="W4842" i="16"/>
  <c r="X4842" i="16" s="1"/>
  <c r="V4842" i="16"/>
  <c r="U4842" i="16"/>
  <c r="Q4842" i="16"/>
  <c r="N4842" i="16"/>
  <c r="AA4842" i="16" s="1"/>
  <c r="F4842" i="16"/>
  <c r="B4842" i="16"/>
  <c r="Y4841" i="16"/>
  <c r="W4841" i="16"/>
  <c r="X4841" i="16" s="1"/>
  <c r="V4841" i="16"/>
  <c r="U4841" i="16"/>
  <c r="Q4841" i="16"/>
  <c r="N4841" i="16"/>
  <c r="AA4841" i="16" s="1"/>
  <c r="F4841" i="16"/>
  <c r="B4841" i="16"/>
  <c r="Y4840" i="16"/>
  <c r="W4840" i="16"/>
  <c r="X4840" i="16" s="1"/>
  <c r="V4840" i="16"/>
  <c r="U4840" i="16"/>
  <c r="Q4840" i="16"/>
  <c r="N4840" i="16"/>
  <c r="AA4840" i="16" s="1"/>
  <c r="F4840" i="16"/>
  <c r="B4840" i="16"/>
  <c r="Y4839" i="16"/>
  <c r="W4839" i="16"/>
  <c r="X4839" i="16" s="1"/>
  <c r="V4839" i="16"/>
  <c r="U4839" i="16"/>
  <c r="Q4839" i="16"/>
  <c r="N4839" i="16"/>
  <c r="AA4839" i="16" s="1"/>
  <c r="F4839" i="16"/>
  <c r="B4839" i="16"/>
  <c r="Y4838" i="16"/>
  <c r="W4838" i="16"/>
  <c r="X4838" i="16" s="1"/>
  <c r="V4838" i="16"/>
  <c r="U4838" i="16"/>
  <c r="Q4838" i="16"/>
  <c r="N4838" i="16"/>
  <c r="AA4838" i="16" s="1"/>
  <c r="F4838" i="16"/>
  <c r="B4838" i="16"/>
  <c r="Y4837" i="16"/>
  <c r="W4837" i="16"/>
  <c r="X4837" i="16" s="1"/>
  <c r="V4837" i="16"/>
  <c r="U4837" i="16"/>
  <c r="Q4837" i="16"/>
  <c r="N4837" i="16"/>
  <c r="AA4837" i="16" s="1"/>
  <c r="F4837" i="16"/>
  <c r="B4837" i="16"/>
  <c r="Y4836" i="16"/>
  <c r="W4836" i="16"/>
  <c r="X4836" i="16" s="1"/>
  <c r="V4836" i="16"/>
  <c r="U4836" i="16"/>
  <c r="Q4836" i="16"/>
  <c r="N4836" i="16"/>
  <c r="AA4836" i="16" s="1"/>
  <c r="F4836" i="16"/>
  <c r="B4836" i="16"/>
  <c r="Y4835" i="16"/>
  <c r="W4835" i="16"/>
  <c r="X4835" i="16" s="1"/>
  <c r="V4835" i="16"/>
  <c r="U4835" i="16"/>
  <c r="Q4835" i="16"/>
  <c r="N4835" i="16"/>
  <c r="AA4835" i="16" s="1"/>
  <c r="F4835" i="16"/>
  <c r="B4835" i="16"/>
  <c r="Y4834" i="16"/>
  <c r="W4834" i="16"/>
  <c r="X4834" i="16" s="1"/>
  <c r="V4834" i="16"/>
  <c r="U4834" i="16"/>
  <c r="Q4834" i="16"/>
  <c r="N4834" i="16"/>
  <c r="AA4834" i="16" s="1"/>
  <c r="F4834" i="16"/>
  <c r="B4834" i="16"/>
  <c r="Y4833" i="16"/>
  <c r="X4833" i="16"/>
  <c r="W4833" i="16"/>
  <c r="V4833" i="16"/>
  <c r="U4833" i="16"/>
  <c r="Q4833" i="16"/>
  <c r="N4833" i="16"/>
  <c r="AA4833" i="16" s="1"/>
  <c r="F4833" i="16"/>
  <c r="B4833" i="16"/>
  <c r="Y4832" i="16"/>
  <c r="W4832" i="16"/>
  <c r="X4832" i="16" s="1"/>
  <c r="V4832" i="16"/>
  <c r="U4832" i="16"/>
  <c r="Q4832" i="16"/>
  <c r="N4832" i="16"/>
  <c r="AA4832" i="16" s="1"/>
  <c r="F4832" i="16"/>
  <c r="B4832" i="16"/>
  <c r="Y4831" i="16"/>
  <c r="W4831" i="16"/>
  <c r="X4831" i="16" s="1"/>
  <c r="V4831" i="16"/>
  <c r="U4831" i="16"/>
  <c r="Q4831" i="16"/>
  <c r="N4831" i="16"/>
  <c r="AA4831" i="16" s="1"/>
  <c r="F4831" i="16"/>
  <c r="B4831" i="16"/>
  <c r="Y4830" i="16"/>
  <c r="W4830" i="16"/>
  <c r="X4830" i="16" s="1"/>
  <c r="V4830" i="16"/>
  <c r="U4830" i="16"/>
  <c r="Q4830" i="16"/>
  <c r="N4830" i="16"/>
  <c r="AA4830" i="16" s="1"/>
  <c r="F4830" i="16"/>
  <c r="B4830" i="16"/>
  <c r="Y4829" i="16"/>
  <c r="W4829" i="16"/>
  <c r="X4829" i="16" s="1"/>
  <c r="V4829" i="16"/>
  <c r="U4829" i="16"/>
  <c r="Q4829" i="16"/>
  <c r="N4829" i="16"/>
  <c r="AA4829" i="16" s="1"/>
  <c r="F4829" i="16"/>
  <c r="B4829" i="16"/>
  <c r="Y4828" i="16"/>
  <c r="W4828" i="16"/>
  <c r="X4828" i="16" s="1"/>
  <c r="V4828" i="16"/>
  <c r="U4828" i="16"/>
  <c r="Q4828" i="16"/>
  <c r="N4828" i="16"/>
  <c r="AA4828" i="16" s="1"/>
  <c r="F4828" i="16"/>
  <c r="B4828" i="16"/>
  <c r="Y4827" i="16"/>
  <c r="W4827" i="16"/>
  <c r="X4827" i="16" s="1"/>
  <c r="V4827" i="16"/>
  <c r="U4827" i="16"/>
  <c r="Q4827" i="16"/>
  <c r="N4827" i="16"/>
  <c r="AA4827" i="16" s="1"/>
  <c r="F4827" i="16"/>
  <c r="B4827" i="16"/>
  <c r="Y4826" i="16"/>
  <c r="W4826" i="16"/>
  <c r="X4826" i="16" s="1"/>
  <c r="V4826" i="16"/>
  <c r="U4826" i="16"/>
  <c r="Q4826" i="16"/>
  <c r="N4826" i="16"/>
  <c r="AA4826" i="16" s="1"/>
  <c r="F4826" i="16"/>
  <c r="B4826" i="16"/>
  <c r="Y4825" i="16"/>
  <c r="W4825" i="16"/>
  <c r="X4825" i="16" s="1"/>
  <c r="V4825" i="16"/>
  <c r="U4825" i="16"/>
  <c r="Q4825" i="16"/>
  <c r="N4825" i="16"/>
  <c r="AA4825" i="16" s="1"/>
  <c r="F4825" i="16"/>
  <c r="B4825" i="16"/>
  <c r="Y4824" i="16"/>
  <c r="X4824" i="16"/>
  <c r="W4824" i="16"/>
  <c r="V4824" i="16"/>
  <c r="U4824" i="16"/>
  <c r="Q4824" i="16"/>
  <c r="N4824" i="16"/>
  <c r="AA4824" i="16" s="1"/>
  <c r="F4824" i="16"/>
  <c r="B4824" i="16"/>
  <c r="Y4823" i="16"/>
  <c r="W4823" i="16"/>
  <c r="X4823" i="16" s="1"/>
  <c r="V4823" i="16"/>
  <c r="U4823" i="16"/>
  <c r="Q4823" i="16"/>
  <c r="N4823" i="16"/>
  <c r="AA4823" i="16" s="1"/>
  <c r="F4823" i="16"/>
  <c r="B4823" i="16"/>
  <c r="Y4822" i="16"/>
  <c r="W4822" i="16"/>
  <c r="X4822" i="16" s="1"/>
  <c r="V4822" i="16"/>
  <c r="U4822" i="16"/>
  <c r="Q4822" i="16"/>
  <c r="N4822" i="16"/>
  <c r="AA4822" i="16" s="1"/>
  <c r="F4822" i="16"/>
  <c r="B4822" i="16"/>
  <c r="Y4821" i="16"/>
  <c r="W4821" i="16"/>
  <c r="X4821" i="16" s="1"/>
  <c r="V4821" i="16"/>
  <c r="U4821" i="16"/>
  <c r="Q4821" i="16"/>
  <c r="N4821" i="16"/>
  <c r="AA4821" i="16" s="1"/>
  <c r="F4821" i="16"/>
  <c r="B4821" i="16"/>
  <c r="Y4820" i="16"/>
  <c r="W4820" i="16"/>
  <c r="X4820" i="16" s="1"/>
  <c r="V4820" i="16"/>
  <c r="U4820" i="16"/>
  <c r="Q4820" i="16"/>
  <c r="N4820" i="16"/>
  <c r="AA4820" i="16" s="1"/>
  <c r="F4820" i="16"/>
  <c r="B4820" i="16"/>
  <c r="Y4819" i="16"/>
  <c r="W4819" i="16"/>
  <c r="X4819" i="16" s="1"/>
  <c r="V4819" i="16"/>
  <c r="U4819" i="16"/>
  <c r="Q4819" i="16"/>
  <c r="N4819" i="16"/>
  <c r="AA4819" i="16" s="1"/>
  <c r="F4819" i="16"/>
  <c r="B4819" i="16"/>
  <c r="Y4818" i="16"/>
  <c r="W4818" i="16"/>
  <c r="X4818" i="16" s="1"/>
  <c r="V4818" i="16"/>
  <c r="U4818" i="16"/>
  <c r="Q4818" i="16"/>
  <c r="N4818" i="16"/>
  <c r="AA4818" i="16" s="1"/>
  <c r="F4818" i="16"/>
  <c r="B4818" i="16"/>
  <c r="Y4817" i="16"/>
  <c r="W4817" i="16"/>
  <c r="X4817" i="16" s="1"/>
  <c r="V4817" i="16"/>
  <c r="U4817" i="16"/>
  <c r="Q4817" i="16"/>
  <c r="N4817" i="16"/>
  <c r="AA4817" i="16" s="1"/>
  <c r="F4817" i="16"/>
  <c r="B4817" i="16"/>
  <c r="Y4816" i="16"/>
  <c r="W4816" i="16"/>
  <c r="X4816" i="16" s="1"/>
  <c r="V4816" i="16"/>
  <c r="U4816" i="16"/>
  <c r="Q4816" i="16"/>
  <c r="N4816" i="16"/>
  <c r="AA4816" i="16" s="1"/>
  <c r="F4816" i="16"/>
  <c r="B4816" i="16"/>
  <c r="Y4815" i="16"/>
  <c r="W4815" i="16"/>
  <c r="X4815" i="16" s="1"/>
  <c r="V4815" i="16"/>
  <c r="U4815" i="16"/>
  <c r="Q4815" i="16"/>
  <c r="N4815" i="16"/>
  <c r="AA4815" i="16" s="1"/>
  <c r="F4815" i="16"/>
  <c r="B4815" i="16"/>
  <c r="Y4814" i="16"/>
  <c r="W4814" i="16"/>
  <c r="X4814" i="16" s="1"/>
  <c r="V4814" i="16"/>
  <c r="U4814" i="16"/>
  <c r="Q4814" i="16"/>
  <c r="N4814" i="16"/>
  <c r="AA4814" i="16" s="1"/>
  <c r="F4814" i="16"/>
  <c r="B4814" i="16"/>
  <c r="Y4813" i="16"/>
  <c r="W4813" i="16"/>
  <c r="X4813" i="16" s="1"/>
  <c r="V4813" i="16"/>
  <c r="U4813" i="16"/>
  <c r="Q4813" i="16"/>
  <c r="N4813" i="16"/>
  <c r="AA4813" i="16" s="1"/>
  <c r="F4813" i="16"/>
  <c r="B4813" i="16"/>
  <c r="Y4812" i="16"/>
  <c r="W4812" i="16"/>
  <c r="X4812" i="16" s="1"/>
  <c r="V4812" i="16"/>
  <c r="U4812" i="16"/>
  <c r="Q4812" i="16"/>
  <c r="N4812" i="16"/>
  <c r="AA4812" i="16" s="1"/>
  <c r="F4812" i="16"/>
  <c r="B4812" i="16"/>
  <c r="Y4811" i="16"/>
  <c r="W4811" i="16"/>
  <c r="X4811" i="16" s="1"/>
  <c r="V4811" i="16"/>
  <c r="U4811" i="16"/>
  <c r="Q4811" i="16"/>
  <c r="N4811" i="16"/>
  <c r="AA4811" i="16" s="1"/>
  <c r="F4811" i="16"/>
  <c r="B4811" i="16"/>
  <c r="Y4810" i="16"/>
  <c r="W4810" i="16"/>
  <c r="X4810" i="16" s="1"/>
  <c r="V4810" i="16"/>
  <c r="U4810" i="16"/>
  <c r="Q4810" i="16"/>
  <c r="N4810" i="16"/>
  <c r="AA4810" i="16" s="1"/>
  <c r="F4810" i="16"/>
  <c r="B4810" i="16"/>
  <c r="Y4809" i="16"/>
  <c r="X4809" i="16"/>
  <c r="W4809" i="16"/>
  <c r="V4809" i="16"/>
  <c r="U4809" i="16"/>
  <c r="Q4809" i="16"/>
  <c r="N4809" i="16"/>
  <c r="AA4809" i="16" s="1"/>
  <c r="F4809" i="16"/>
  <c r="B4809" i="16"/>
  <c r="Y4808" i="16"/>
  <c r="W4808" i="16"/>
  <c r="X4808" i="16" s="1"/>
  <c r="V4808" i="16"/>
  <c r="U4808" i="16"/>
  <c r="Q4808" i="16"/>
  <c r="N4808" i="16"/>
  <c r="AA4808" i="16" s="1"/>
  <c r="F4808" i="16"/>
  <c r="B4808" i="16"/>
  <c r="Y4807" i="16"/>
  <c r="W4807" i="16"/>
  <c r="X4807" i="16" s="1"/>
  <c r="V4807" i="16"/>
  <c r="U4807" i="16"/>
  <c r="Q4807" i="16"/>
  <c r="N4807" i="16"/>
  <c r="AA4807" i="16" s="1"/>
  <c r="F4807" i="16"/>
  <c r="B4807" i="16"/>
  <c r="Y4806" i="16"/>
  <c r="W4806" i="16"/>
  <c r="X4806" i="16" s="1"/>
  <c r="V4806" i="16"/>
  <c r="U4806" i="16"/>
  <c r="Q4806" i="16"/>
  <c r="N4806" i="16"/>
  <c r="AA4806" i="16" s="1"/>
  <c r="F4806" i="16"/>
  <c r="B4806" i="16"/>
  <c r="Y4805" i="16"/>
  <c r="W4805" i="16"/>
  <c r="X4805" i="16" s="1"/>
  <c r="V4805" i="16"/>
  <c r="U4805" i="16"/>
  <c r="Q4805" i="16"/>
  <c r="N4805" i="16"/>
  <c r="AA4805" i="16" s="1"/>
  <c r="F4805" i="16"/>
  <c r="B4805" i="16"/>
  <c r="Y4804" i="16"/>
  <c r="W4804" i="16"/>
  <c r="X4804" i="16" s="1"/>
  <c r="V4804" i="16"/>
  <c r="U4804" i="16"/>
  <c r="Q4804" i="16"/>
  <c r="N4804" i="16"/>
  <c r="AA4804" i="16" s="1"/>
  <c r="F4804" i="16"/>
  <c r="B4804" i="16"/>
  <c r="Y4803" i="16"/>
  <c r="W4803" i="16"/>
  <c r="X4803" i="16" s="1"/>
  <c r="V4803" i="16"/>
  <c r="U4803" i="16"/>
  <c r="Q4803" i="16"/>
  <c r="N4803" i="16"/>
  <c r="AA4803" i="16" s="1"/>
  <c r="F4803" i="16"/>
  <c r="B4803" i="16"/>
  <c r="Y4802" i="16"/>
  <c r="W4802" i="16"/>
  <c r="X4802" i="16" s="1"/>
  <c r="V4802" i="16"/>
  <c r="U4802" i="16"/>
  <c r="Q4802" i="16"/>
  <c r="N4802" i="16"/>
  <c r="AA4802" i="16" s="1"/>
  <c r="F4802" i="16"/>
  <c r="B4802" i="16"/>
  <c r="Y4801" i="16"/>
  <c r="W4801" i="16"/>
  <c r="X4801" i="16" s="1"/>
  <c r="V4801" i="16"/>
  <c r="U4801" i="16"/>
  <c r="Q4801" i="16"/>
  <c r="N4801" i="16"/>
  <c r="AA4801" i="16" s="1"/>
  <c r="F4801" i="16"/>
  <c r="B4801" i="16"/>
  <c r="Y4800" i="16"/>
  <c r="W4800" i="16"/>
  <c r="X4800" i="16" s="1"/>
  <c r="V4800" i="16"/>
  <c r="U4800" i="16"/>
  <c r="Q4800" i="16"/>
  <c r="N4800" i="16"/>
  <c r="AA4800" i="16" s="1"/>
  <c r="F4800" i="16"/>
  <c r="B4800" i="16"/>
  <c r="Y4799" i="16"/>
  <c r="W4799" i="16"/>
  <c r="X4799" i="16" s="1"/>
  <c r="V4799" i="16"/>
  <c r="U4799" i="16"/>
  <c r="Q4799" i="16"/>
  <c r="N4799" i="16"/>
  <c r="AA4799" i="16" s="1"/>
  <c r="F4799" i="16"/>
  <c r="B4799" i="16"/>
  <c r="Y4798" i="16"/>
  <c r="W4798" i="16"/>
  <c r="X4798" i="16" s="1"/>
  <c r="V4798" i="16"/>
  <c r="U4798" i="16"/>
  <c r="Q4798" i="16"/>
  <c r="N4798" i="16"/>
  <c r="AA4798" i="16" s="1"/>
  <c r="F4798" i="16"/>
  <c r="B4798" i="16"/>
  <c r="Y4797" i="16"/>
  <c r="W4797" i="16"/>
  <c r="X4797" i="16" s="1"/>
  <c r="V4797" i="16"/>
  <c r="U4797" i="16"/>
  <c r="Q4797" i="16"/>
  <c r="N4797" i="16"/>
  <c r="AA4797" i="16" s="1"/>
  <c r="F4797" i="16"/>
  <c r="B4797" i="16"/>
  <c r="Y4796" i="16"/>
  <c r="W4796" i="16"/>
  <c r="X4796" i="16" s="1"/>
  <c r="V4796" i="16"/>
  <c r="U4796" i="16"/>
  <c r="Q4796" i="16"/>
  <c r="N4796" i="16"/>
  <c r="AA4796" i="16" s="1"/>
  <c r="F4796" i="16"/>
  <c r="B4796" i="16"/>
  <c r="Y4795" i="16"/>
  <c r="W4795" i="16"/>
  <c r="X4795" i="16" s="1"/>
  <c r="V4795" i="16"/>
  <c r="U4795" i="16"/>
  <c r="Q4795" i="16"/>
  <c r="N4795" i="16"/>
  <c r="AA4795" i="16" s="1"/>
  <c r="F4795" i="16"/>
  <c r="B4795" i="16"/>
  <c r="Y4794" i="16"/>
  <c r="W4794" i="16"/>
  <c r="X4794" i="16" s="1"/>
  <c r="V4794" i="16"/>
  <c r="U4794" i="16"/>
  <c r="Q4794" i="16"/>
  <c r="N4794" i="16"/>
  <c r="AA4794" i="16" s="1"/>
  <c r="F4794" i="16"/>
  <c r="B4794" i="16"/>
  <c r="Y4793" i="16"/>
  <c r="W4793" i="16"/>
  <c r="X4793" i="16" s="1"/>
  <c r="V4793" i="16"/>
  <c r="U4793" i="16"/>
  <c r="Q4793" i="16"/>
  <c r="N4793" i="16"/>
  <c r="AA4793" i="16" s="1"/>
  <c r="F4793" i="16"/>
  <c r="B4793" i="16"/>
  <c r="Y4792" i="16"/>
  <c r="W4792" i="16"/>
  <c r="X4792" i="16" s="1"/>
  <c r="V4792" i="16"/>
  <c r="U4792" i="16"/>
  <c r="Q4792" i="16"/>
  <c r="N4792" i="16"/>
  <c r="AA4792" i="16" s="1"/>
  <c r="F4792" i="16"/>
  <c r="B4792" i="16"/>
  <c r="Y4791" i="16"/>
  <c r="W4791" i="16"/>
  <c r="X4791" i="16" s="1"/>
  <c r="V4791" i="16"/>
  <c r="U4791" i="16"/>
  <c r="Q4791" i="16"/>
  <c r="N4791" i="16"/>
  <c r="AA4791" i="16" s="1"/>
  <c r="F4791" i="16"/>
  <c r="B4791" i="16"/>
  <c r="Y4790" i="16"/>
  <c r="W4790" i="16"/>
  <c r="X4790" i="16" s="1"/>
  <c r="V4790" i="16"/>
  <c r="U4790" i="16"/>
  <c r="Q4790" i="16"/>
  <c r="N4790" i="16"/>
  <c r="AA4790" i="16" s="1"/>
  <c r="F4790" i="16"/>
  <c r="B4790" i="16"/>
  <c r="Y4789" i="16"/>
  <c r="W4789" i="16"/>
  <c r="X4789" i="16" s="1"/>
  <c r="V4789" i="16"/>
  <c r="U4789" i="16"/>
  <c r="Q4789" i="16"/>
  <c r="N4789" i="16"/>
  <c r="AA4789" i="16" s="1"/>
  <c r="F4789" i="16"/>
  <c r="B4789" i="16"/>
  <c r="Y4788" i="16"/>
  <c r="W4788" i="16"/>
  <c r="X4788" i="16" s="1"/>
  <c r="V4788" i="16"/>
  <c r="U4788" i="16"/>
  <c r="Q4788" i="16"/>
  <c r="N4788" i="16"/>
  <c r="AA4788" i="16" s="1"/>
  <c r="F4788" i="16"/>
  <c r="B4788" i="16"/>
  <c r="Y4787" i="16"/>
  <c r="W4787" i="16"/>
  <c r="X4787" i="16" s="1"/>
  <c r="V4787" i="16"/>
  <c r="U4787" i="16"/>
  <c r="Q4787" i="16"/>
  <c r="N4787" i="16"/>
  <c r="AA4787" i="16" s="1"/>
  <c r="F4787" i="16"/>
  <c r="B4787" i="16"/>
  <c r="Y4786" i="16"/>
  <c r="W4786" i="16"/>
  <c r="X4786" i="16" s="1"/>
  <c r="V4786" i="16"/>
  <c r="U4786" i="16"/>
  <c r="Q4786" i="16"/>
  <c r="N4786" i="16"/>
  <c r="AA4786" i="16" s="1"/>
  <c r="F4786" i="16"/>
  <c r="B4786" i="16"/>
  <c r="Y4785" i="16"/>
  <c r="W4785" i="16"/>
  <c r="X4785" i="16" s="1"/>
  <c r="V4785" i="16"/>
  <c r="U4785" i="16"/>
  <c r="Q4785" i="16"/>
  <c r="N4785" i="16"/>
  <c r="AA4785" i="16" s="1"/>
  <c r="F4785" i="16"/>
  <c r="B4785" i="16"/>
  <c r="Y4784" i="16"/>
  <c r="W4784" i="16"/>
  <c r="X4784" i="16" s="1"/>
  <c r="V4784" i="16"/>
  <c r="U4784" i="16"/>
  <c r="Q4784" i="16"/>
  <c r="N4784" i="16"/>
  <c r="AA4784" i="16" s="1"/>
  <c r="F4784" i="16"/>
  <c r="B4784" i="16"/>
  <c r="Y4783" i="16"/>
  <c r="W4783" i="16"/>
  <c r="X4783" i="16" s="1"/>
  <c r="V4783" i="16"/>
  <c r="U4783" i="16"/>
  <c r="Q4783" i="16"/>
  <c r="N4783" i="16"/>
  <c r="AA4783" i="16" s="1"/>
  <c r="F4783" i="16"/>
  <c r="B4783" i="16"/>
  <c r="Y4782" i="16"/>
  <c r="W4782" i="16"/>
  <c r="X4782" i="16" s="1"/>
  <c r="V4782" i="16"/>
  <c r="U4782" i="16"/>
  <c r="Q4782" i="16"/>
  <c r="N4782" i="16"/>
  <c r="AA4782" i="16" s="1"/>
  <c r="F4782" i="16"/>
  <c r="B4782" i="16"/>
  <c r="Y4781" i="16"/>
  <c r="W4781" i="16"/>
  <c r="X4781" i="16" s="1"/>
  <c r="V4781" i="16"/>
  <c r="U4781" i="16"/>
  <c r="Q4781" i="16"/>
  <c r="N4781" i="16"/>
  <c r="AA4781" i="16" s="1"/>
  <c r="F4781" i="16"/>
  <c r="B4781" i="16"/>
  <c r="Y4780" i="16"/>
  <c r="W4780" i="16"/>
  <c r="X4780" i="16" s="1"/>
  <c r="V4780" i="16"/>
  <c r="U4780" i="16"/>
  <c r="Q4780" i="16"/>
  <c r="N4780" i="16"/>
  <c r="AA4780" i="16" s="1"/>
  <c r="F4780" i="16"/>
  <c r="B4780" i="16"/>
  <c r="Y4779" i="16"/>
  <c r="W4779" i="16"/>
  <c r="X4779" i="16" s="1"/>
  <c r="V4779" i="16"/>
  <c r="U4779" i="16"/>
  <c r="Q4779" i="16"/>
  <c r="N4779" i="16"/>
  <c r="AA4779" i="16" s="1"/>
  <c r="F4779" i="16"/>
  <c r="B4779" i="16"/>
  <c r="Y4778" i="16"/>
  <c r="W4778" i="16"/>
  <c r="X4778" i="16" s="1"/>
  <c r="V4778" i="16"/>
  <c r="U4778" i="16"/>
  <c r="Q4778" i="16"/>
  <c r="N4778" i="16"/>
  <c r="AA4778" i="16" s="1"/>
  <c r="F4778" i="16"/>
  <c r="B4778" i="16"/>
  <c r="Y4777" i="16"/>
  <c r="X4777" i="16"/>
  <c r="W4777" i="16"/>
  <c r="V4777" i="16"/>
  <c r="U4777" i="16"/>
  <c r="Q4777" i="16"/>
  <c r="N4777" i="16"/>
  <c r="AA4777" i="16" s="1"/>
  <c r="F4777" i="16"/>
  <c r="B4777" i="16"/>
  <c r="Y4776" i="16"/>
  <c r="W4776" i="16"/>
  <c r="X4776" i="16" s="1"/>
  <c r="V4776" i="16"/>
  <c r="U4776" i="16"/>
  <c r="Q4776" i="16"/>
  <c r="N4776" i="16"/>
  <c r="AA4776" i="16" s="1"/>
  <c r="F4776" i="16"/>
  <c r="B4776" i="16"/>
  <c r="Y4775" i="16"/>
  <c r="W4775" i="16"/>
  <c r="X4775" i="16" s="1"/>
  <c r="V4775" i="16"/>
  <c r="U4775" i="16"/>
  <c r="Q4775" i="16"/>
  <c r="N4775" i="16"/>
  <c r="AA4775" i="16" s="1"/>
  <c r="F4775" i="16"/>
  <c r="B4775" i="16"/>
  <c r="Y4774" i="16"/>
  <c r="W4774" i="16"/>
  <c r="X4774" i="16" s="1"/>
  <c r="V4774" i="16"/>
  <c r="U4774" i="16"/>
  <c r="Q4774" i="16"/>
  <c r="N4774" i="16"/>
  <c r="AA4774" i="16" s="1"/>
  <c r="F4774" i="16"/>
  <c r="B4774" i="16"/>
  <c r="Y4773" i="16"/>
  <c r="W4773" i="16"/>
  <c r="X4773" i="16" s="1"/>
  <c r="V4773" i="16"/>
  <c r="U4773" i="16"/>
  <c r="Q4773" i="16"/>
  <c r="N4773" i="16"/>
  <c r="AA4773" i="16" s="1"/>
  <c r="F4773" i="16"/>
  <c r="B4773" i="16"/>
  <c r="Y4772" i="16"/>
  <c r="W4772" i="16"/>
  <c r="X4772" i="16" s="1"/>
  <c r="V4772" i="16"/>
  <c r="U4772" i="16"/>
  <c r="Q4772" i="16"/>
  <c r="N4772" i="16"/>
  <c r="AA4772" i="16" s="1"/>
  <c r="F4772" i="16"/>
  <c r="B4772" i="16"/>
  <c r="Y4771" i="16"/>
  <c r="W4771" i="16"/>
  <c r="X4771" i="16" s="1"/>
  <c r="V4771" i="16"/>
  <c r="U4771" i="16"/>
  <c r="Q4771" i="16"/>
  <c r="N4771" i="16"/>
  <c r="AA4771" i="16" s="1"/>
  <c r="F4771" i="16"/>
  <c r="B4771" i="16"/>
  <c r="Y4770" i="16"/>
  <c r="W4770" i="16"/>
  <c r="X4770" i="16" s="1"/>
  <c r="V4770" i="16"/>
  <c r="U4770" i="16"/>
  <c r="Q4770" i="16"/>
  <c r="N4770" i="16"/>
  <c r="AA4770" i="16" s="1"/>
  <c r="F4770" i="16"/>
  <c r="B4770" i="16"/>
  <c r="Y4769" i="16"/>
  <c r="X4769" i="16"/>
  <c r="W4769" i="16"/>
  <c r="V4769" i="16"/>
  <c r="U4769" i="16"/>
  <c r="Q4769" i="16"/>
  <c r="N4769" i="16"/>
  <c r="AA4769" i="16" s="1"/>
  <c r="F4769" i="16"/>
  <c r="B4769" i="16"/>
  <c r="Y4768" i="16"/>
  <c r="W4768" i="16"/>
  <c r="X4768" i="16" s="1"/>
  <c r="V4768" i="16"/>
  <c r="U4768" i="16"/>
  <c r="Q4768" i="16"/>
  <c r="N4768" i="16"/>
  <c r="AA4768" i="16" s="1"/>
  <c r="F4768" i="16"/>
  <c r="B4768" i="16"/>
  <c r="Y4767" i="16"/>
  <c r="W4767" i="16"/>
  <c r="X4767" i="16" s="1"/>
  <c r="V4767" i="16"/>
  <c r="U4767" i="16"/>
  <c r="Q4767" i="16"/>
  <c r="N4767" i="16"/>
  <c r="AA4767" i="16" s="1"/>
  <c r="F4767" i="16"/>
  <c r="B4767" i="16"/>
  <c r="Y4766" i="16"/>
  <c r="W4766" i="16"/>
  <c r="X4766" i="16" s="1"/>
  <c r="V4766" i="16"/>
  <c r="U4766" i="16"/>
  <c r="Q4766" i="16"/>
  <c r="N4766" i="16"/>
  <c r="AA4766" i="16" s="1"/>
  <c r="F4766" i="16"/>
  <c r="B4766" i="16"/>
  <c r="Y4765" i="16"/>
  <c r="W4765" i="16"/>
  <c r="X4765" i="16" s="1"/>
  <c r="V4765" i="16"/>
  <c r="U4765" i="16"/>
  <c r="Q4765" i="16"/>
  <c r="N4765" i="16"/>
  <c r="AA4765" i="16" s="1"/>
  <c r="F4765" i="16"/>
  <c r="B4765" i="16"/>
  <c r="Y4764" i="16"/>
  <c r="W4764" i="16"/>
  <c r="X4764" i="16" s="1"/>
  <c r="V4764" i="16"/>
  <c r="U4764" i="16"/>
  <c r="Q4764" i="16"/>
  <c r="N4764" i="16"/>
  <c r="AA4764" i="16" s="1"/>
  <c r="F4764" i="16"/>
  <c r="B4764" i="16"/>
  <c r="Y4763" i="16"/>
  <c r="W4763" i="16"/>
  <c r="X4763" i="16" s="1"/>
  <c r="V4763" i="16"/>
  <c r="U4763" i="16"/>
  <c r="Q4763" i="16"/>
  <c r="N4763" i="16"/>
  <c r="AA4763" i="16" s="1"/>
  <c r="F4763" i="16"/>
  <c r="B4763" i="16"/>
  <c r="Y4762" i="16"/>
  <c r="W4762" i="16"/>
  <c r="X4762" i="16" s="1"/>
  <c r="V4762" i="16"/>
  <c r="U4762" i="16"/>
  <c r="Q4762" i="16"/>
  <c r="N4762" i="16"/>
  <c r="AA4762" i="16" s="1"/>
  <c r="F4762" i="16"/>
  <c r="B4762" i="16"/>
  <c r="Y4761" i="16"/>
  <c r="W4761" i="16"/>
  <c r="X4761" i="16" s="1"/>
  <c r="V4761" i="16"/>
  <c r="U4761" i="16"/>
  <c r="Q4761" i="16"/>
  <c r="N4761" i="16"/>
  <c r="AA4761" i="16" s="1"/>
  <c r="F4761" i="16"/>
  <c r="B4761" i="16"/>
  <c r="Y4760" i="16"/>
  <c r="X4760" i="16"/>
  <c r="W4760" i="16"/>
  <c r="V4760" i="16"/>
  <c r="U4760" i="16"/>
  <c r="Q4760" i="16"/>
  <c r="N4760" i="16"/>
  <c r="AA4760" i="16" s="1"/>
  <c r="F4760" i="16"/>
  <c r="B4760" i="16"/>
  <c r="Y4759" i="16"/>
  <c r="W4759" i="16"/>
  <c r="X4759" i="16" s="1"/>
  <c r="V4759" i="16"/>
  <c r="U4759" i="16"/>
  <c r="Q4759" i="16"/>
  <c r="N4759" i="16"/>
  <c r="AA4759" i="16" s="1"/>
  <c r="F4759" i="16"/>
  <c r="B4759" i="16"/>
  <c r="Y4758" i="16"/>
  <c r="W4758" i="16"/>
  <c r="X4758" i="16" s="1"/>
  <c r="V4758" i="16"/>
  <c r="U4758" i="16"/>
  <c r="Q4758" i="16"/>
  <c r="N4758" i="16"/>
  <c r="AA4758" i="16" s="1"/>
  <c r="F4758" i="16"/>
  <c r="B4758" i="16"/>
  <c r="Y4757" i="16"/>
  <c r="W4757" i="16"/>
  <c r="X4757" i="16" s="1"/>
  <c r="V4757" i="16"/>
  <c r="U4757" i="16"/>
  <c r="Q4757" i="16"/>
  <c r="N4757" i="16"/>
  <c r="AA4757" i="16" s="1"/>
  <c r="F4757" i="16"/>
  <c r="B4757" i="16"/>
  <c r="Y4756" i="16"/>
  <c r="W4756" i="16"/>
  <c r="X4756" i="16" s="1"/>
  <c r="V4756" i="16"/>
  <c r="U4756" i="16"/>
  <c r="Q4756" i="16"/>
  <c r="N4756" i="16"/>
  <c r="AA4756" i="16" s="1"/>
  <c r="F4756" i="16"/>
  <c r="B4756" i="16"/>
  <c r="Y4755" i="16"/>
  <c r="W4755" i="16"/>
  <c r="X4755" i="16" s="1"/>
  <c r="V4755" i="16"/>
  <c r="U4755" i="16"/>
  <c r="Q4755" i="16"/>
  <c r="N4755" i="16"/>
  <c r="AA4755" i="16" s="1"/>
  <c r="F4755" i="16"/>
  <c r="B4755" i="16"/>
  <c r="Y4754" i="16"/>
  <c r="W4754" i="16"/>
  <c r="X4754" i="16" s="1"/>
  <c r="V4754" i="16"/>
  <c r="U4754" i="16"/>
  <c r="Q4754" i="16"/>
  <c r="N4754" i="16"/>
  <c r="AA4754" i="16" s="1"/>
  <c r="F4754" i="16"/>
  <c r="B4754" i="16"/>
  <c r="Y4753" i="16"/>
  <c r="W4753" i="16"/>
  <c r="X4753" i="16" s="1"/>
  <c r="V4753" i="16"/>
  <c r="U4753" i="16"/>
  <c r="Q4753" i="16"/>
  <c r="N4753" i="16"/>
  <c r="AA4753" i="16" s="1"/>
  <c r="F4753" i="16"/>
  <c r="B4753" i="16"/>
  <c r="Y4752" i="16"/>
  <c r="W4752" i="16"/>
  <c r="X4752" i="16" s="1"/>
  <c r="V4752" i="16"/>
  <c r="U4752" i="16"/>
  <c r="Q4752" i="16"/>
  <c r="N4752" i="16"/>
  <c r="AA4752" i="16" s="1"/>
  <c r="F4752" i="16"/>
  <c r="B4752" i="16"/>
  <c r="Y4751" i="16"/>
  <c r="W4751" i="16"/>
  <c r="X4751" i="16" s="1"/>
  <c r="V4751" i="16"/>
  <c r="U4751" i="16"/>
  <c r="Q4751" i="16"/>
  <c r="N4751" i="16"/>
  <c r="AA4751" i="16" s="1"/>
  <c r="F4751" i="16"/>
  <c r="B4751" i="16"/>
  <c r="Y4750" i="16"/>
  <c r="W4750" i="16"/>
  <c r="X4750" i="16" s="1"/>
  <c r="V4750" i="16"/>
  <c r="U4750" i="16"/>
  <c r="Q4750" i="16"/>
  <c r="N4750" i="16"/>
  <c r="AA4750" i="16" s="1"/>
  <c r="F4750" i="16"/>
  <c r="B4750" i="16"/>
  <c r="Y4749" i="16"/>
  <c r="W4749" i="16"/>
  <c r="X4749" i="16" s="1"/>
  <c r="V4749" i="16"/>
  <c r="U4749" i="16"/>
  <c r="Q4749" i="16"/>
  <c r="N4749" i="16"/>
  <c r="AA4749" i="16" s="1"/>
  <c r="F4749" i="16"/>
  <c r="B4749" i="16"/>
  <c r="Y4748" i="16"/>
  <c r="W4748" i="16"/>
  <c r="X4748" i="16" s="1"/>
  <c r="V4748" i="16"/>
  <c r="U4748" i="16"/>
  <c r="Q4748" i="16"/>
  <c r="N4748" i="16"/>
  <c r="AA4748" i="16" s="1"/>
  <c r="F4748" i="16"/>
  <c r="B4748" i="16"/>
  <c r="Y4747" i="16"/>
  <c r="W4747" i="16"/>
  <c r="X4747" i="16" s="1"/>
  <c r="V4747" i="16"/>
  <c r="U4747" i="16"/>
  <c r="Q4747" i="16"/>
  <c r="N4747" i="16"/>
  <c r="AA4747" i="16" s="1"/>
  <c r="F4747" i="16"/>
  <c r="B4747" i="16"/>
  <c r="Y4746" i="16"/>
  <c r="W4746" i="16"/>
  <c r="X4746" i="16" s="1"/>
  <c r="V4746" i="16"/>
  <c r="U4746" i="16"/>
  <c r="Q4746" i="16"/>
  <c r="N4746" i="16"/>
  <c r="AA4746" i="16" s="1"/>
  <c r="F4746" i="16"/>
  <c r="B4746" i="16"/>
  <c r="Y4745" i="16"/>
  <c r="W4745" i="16"/>
  <c r="X4745" i="16" s="1"/>
  <c r="V4745" i="16"/>
  <c r="U4745" i="16"/>
  <c r="Q4745" i="16"/>
  <c r="N4745" i="16"/>
  <c r="AA4745" i="16" s="1"/>
  <c r="F4745" i="16"/>
  <c r="B4745" i="16"/>
  <c r="Y4744" i="16"/>
  <c r="W4744" i="16"/>
  <c r="X4744" i="16" s="1"/>
  <c r="V4744" i="16"/>
  <c r="U4744" i="16"/>
  <c r="Q4744" i="16"/>
  <c r="N4744" i="16"/>
  <c r="AA4744" i="16" s="1"/>
  <c r="F4744" i="16"/>
  <c r="B4744" i="16"/>
  <c r="Y4743" i="16"/>
  <c r="W4743" i="16"/>
  <c r="X4743" i="16" s="1"/>
  <c r="V4743" i="16"/>
  <c r="U4743" i="16"/>
  <c r="Q4743" i="16"/>
  <c r="N4743" i="16"/>
  <c r="AA4743" i="16" s="1"/>
  <c r="F4743" i="16"/>
  <c r="B4743" i="16"/>
  <c r="Y4742" i="16"/>
  <c r="W4742" i="16"/>
  <c r="X4742" i="16" s="1"/>
  <c r="V4742" i="16"/>
  <c r="U4742" i="16"/>
  <c r="Q4742" i="16"/>
  <c r="N4742" i="16"/>
  <c r="AA4742" i="16" s="1"/>
  <c r="F4742" i="16"/>
  <c r="B4742" i="16"/>
  <c r="Y4741" i="16"/>
  <c r="W4741" i="16"/>
  <c r="X4741" i="16" s="1"/>
  <c r="V4741" i="16"/>
  <c r="U4741" i="16"/>
  <c r="Q4741" i="16"/>
  <c r="N4741" i="16"/>
  <c r="AA4741" i="16" s="1"/>
  <c r="F4741" i="16"/>
  <c r="B4741" i="16"/>
  <c r="Y4740" i="16"/>
  <c r="W4740" i="16"/>
  <c r="X4740" i="16" s="1"/>
  <c r="V4740" i="16"/>
  <c r="U4740" i="16"/>
  <c r="Q4740" i="16"/>
  <c r="N4740" i="16"/>
  <c r="AA4740" i="16" s="1"/>
  <c r="F4740" i="16"/>
  <c r="B4740" i="16"/>
  <c r="Y4739" i="16"/>
  <c r="W4739" i="16"/>
  <c r="X4739" i="16" s="1"/>
  <c r="V4739" i="16"/>
  <c r="U4739" i="16"/>
  <c r="Q4739" i="16"/>
  <c r="N4739" i="16"/>
  <c r="AA4739" i="16" s="1"/>
  <c r="F4739" i="16"/>
  <c r="B4739" i="16"/>
  <c r="Y4738" i="16"/>
  <c r="W4738" i="16"/>
  <c r="X4738" i="16" s="1"/>
  <c r="V4738" i="16"/>
  <c r="U4738" i="16"/>
  <c r="Q4738" i="16"/>
  <c r="N4738" i="16"/>
  <c r="AA4738" i="16" s="1"/>
  <c r="F4738" i="16"/>
  <c r="B4738" i="16"/>
  <c r="Y4737" i="16"/>
  <c r="W4737" i="16"/>
  <c r="X4737" i="16" s="1"/>
  <c r="V4737" i="16"/>
  <c r="U4737" i="16"/>
  <c r="Q4737" i="16"/>
  <c r="N4737" i="16"/>
  <c r="AA4737" i="16" s="1"/>
  <c r="F4737" i="16"/>
  <c r="B4737" i="16"/>
  <c r="Y4736" i="16"/>
  <c r="W4736" i="16"/>
  <c r="X4736" i="16" s="1"/>
  <c r="V4736" i="16"/>
  <c r="U4736" i="16"/>
  <c r="Q4736" i="16"/>
  <c r="N4736" i="16"/>
  <c r="AA4736" i="16" s="1"/>
  <c r="F4736" i="16"/>
  <c r="B4736" i="16"/>
  <c r="Y4735" i="16"/>
  <c r="W4735" i="16"/>
  <c r="X4735" i="16" s="1"/>
  <c r="V4735" i="16"/>
  <c r="U4735" i="16"/>
  <c r="Q4735" i="16"/>
  <c r="N4735" i="16"/>
  <c r="AA4735" i="16" s="1"/>
  <c r="F4735" i="16"/>
  <c r="B4735" i="16"/>
  <c r="Y4734" i="16"/>
  <c r="W4734" i="16"/>
  <c r="X4734" i="16" s="1"/>
  <c r="V4734" i="16"/>
  <c r="U4734" i="16"/>
  <c r="Q4734" i="16"/>
  <c r="N4734" i="16"/>
  <c r="AA4734" i="16" s="1"/>
  <c r="F4734" i="16"/>
  <c r="B4734" i="16"/>
  <c r="Y4733" i="16"/>
  <c r="W4733" i="16"/>
  <c r="X4733" i="16" s="1"/>
  <c r="V4733" i="16"/>
  <c r="U4733" i="16"/>
  <c r="Q4733" i="16"/>
  <c r="N4733" i="16"/>
  <c r="AA4733" i="16" s="1"/>
  <c r="F4733" i="16"/>
  <c r="B4733" i="16"/>
  <c r="Y4732" i="16"/>
  <c r="W4732" i="16"/>
  <c r="X4732" i="16" s="1"/>
  <c r="V4732" i="16"/>
  <c r="U4732" i="16"/>
  <c r="Q4732" i="16"/>
  <c r="N4732" i="16"/>
  <c r="AA4732" i="16" s="1"/>
  <c r="F4732" i="16"/>
  <c r="B4732" i="16"/>
  <c r="Y4731" i="16"/>
  <c r="W4731" i="16"/>
  <c r="X4731" i="16" s="1"/>
  <c r="V4731" i="16"/>
  <c r="U4731" i="16"/>
  <c r="Q4731" i="16"/>
  <c r="N4731" i="16"/>
  <c r="AA4731" i="16" s="1"/>
  <c r="F4731" i="16"/>
  <c r="B4731" i="16"/>
  <c r="Y4730" i="16"/>
  <c r="W4730" i="16"/>
  <c r="X4730" i="16" s="1"/>
  <c r="V4730" i="16"/>
  <c r="U4730" i="16"/>
  <c r="Q4730" i="16"/>
  <c r="N4730" i="16"/>
  <c r="AA4730" i="16" s="1"/>
  <c r="F4730" i="16"/>
  <c r="B4730" i="16"/>
  <c r="Y4729" i="16"/>
  <c r="W4729" i="16"/>
  <c r="X4729" i="16" s="1"/>
  <c r="V4729" i="16"/>
  <c r="U4729" i="16"/>
  <c r="Q4729" i="16"/>
  <c r="N4729" i="16"/>
  <c r="AA4729" i="16" s="1"/>
  <c r="F4729" i="16"/>
  <c r="B4729" i="16"/>
  <c r="Y4728" i="16"/>
  <c r="X4728" i="16"/>
  <c r="W4728" i="16"/>
  <c r="V4728" i="16"/>
  <c r="U4728" i="16"/>
  <c r="Q4728" i="16"/>
  <c r="N4728" i="16"/>
  <c r="AA4728" i="16" s="1"/>
  <c r="F4728" i="16"/>
  <c r="B4728" i="16"/>
  <c r="Y4727" i="16"/>
  <c r="W4727" i="16"/>
  <c r="X4727" i="16" s="1"/>
  <c r="V4727" i="16"/>
  <c r="U4727" i="16"/>
  <c r="Q4727" i="16"/>
  <c r="N4727" i="16"/>
  <c r="AA4727" i="16" s="1"/>
  <c r="F4727" i="16"/>
  <c r="B4727" i="16"/>
  <c r="Y4726" i="16"/>
  <c r="W4726" i="16"/>
  <c r="X4726" i="16" s="1"/>
  <c r="V4726" i="16"/>
  <c r="U4726" i="16"/>
  <c r="Q4726" i="16"/>
  <c r="N4726" i="16"/>
  <c r="AA4726" i="16" s="1"/>
  <c r="F4726" i="16"/>
  <c r="B4726" i="16"/>
  <c r="Y4725" i="16"/>
  <c r="W4725" i="16"/>
  <c r="X4725" i="16" s="1"/>
  <c r="V4725" i="16"/>
  <c r="U4725" i="16"/>
  <c r="Q4725" i="16"/>
  <c r="N4725" i="16"/>
  <c r="AA4725" i="16" s="1"/>
  <c r="F4725" i="16"/>
  <c r="B4725" i="16"/>
  <c r="Y4724" i="16"/>
  <c r="W4724" i="16"/>
  <c r="X4724" i="16" s="1"/>
  <c r="V4724" i="16"/>
  <c r="U4724" i="16"/>
  <c r="Q4724" i="16"/>
  <c r="N4724" i="16"/>
  <c r="AA4724" i="16" s="1"/>
  <c r="F4724" i="16"/>
  <c r="B4724" i="16"/>
  <c r="Y4723" i="16"/>
  <c r="W4723" i="16"/>
  <c r="X4723" i="16" s="1"/>
  <c r="V4723" i="16"/>
  <c r="U4723" i="16"/>
  <c r="Q4723" i="16"/>
  <c r="N4723" i="16"/>
  <c r="AA4723" i="16" s="1"/>
  <c r="F4723" i="16"/>
  <c r="B4723" i="16"/>
  <c r="Y4722" i="16"/>
  <c r="W4722" i="16"/>
  <c r="X4722" i="16" s="1"/>
  <c r="V4722" i="16"/>
  <c r="U4722" i="16"/>
  <c r="Q4722" i="16"/>
  <c r="N4722" i="16"/>
  <c r="AA4722" i="16" s="1"/>
  <c r="F4722" i="16"/>
  <c r="B4722" i="16"/>
  <c r="Y4721" i="16"/>
  <c r="W4721" i="16"/>
  <c r="X4721" i="16" s="1"/>
  <c r="V4721" i="16"/>
  <c r="U4721" i="16"/>
  <c r="Q4721" i="16"/>
  <c r="N4721" i="16"/>
  <c r="AA4721" i="16" s="1"/>
  <c r="F4721" i="16"/>
  <c r="B4721" i="16"/>
  <c r="Y4720" i="16"/>
  <c r="W4720" i="16"/>
  <c r="X4720" i="16" s="1"/>
  <c r="V4720" i="16"/>
  <c r="U4720" i="16"/>
  <c r="Q4720" i="16"/>
  <c r="N4720" i="16"/>
  <c r="AA4720" i="16" s="1"/>
  <c r="F4720" i="16"/>
  <c r="B4720" i="16"/>
  <c r="Y4719" i="16"/>
  <c r="W4719" i="16"/>
  <c r="X4719" i="16" s="1"/>
  <c r="V4719" i="16"/>
  <c r="U4719" i="16"/>
  <c r="Q4719" i="16"/>
  <c r="N4719" i="16"/>
  <c r="AA4719" i="16" s="1"/>
  <c r="F4719" i="16"/>
  <c r="B4719" i="16"/>
  <c r="Y4718" i="16"/>
  <c r="W4718" i="16"/>
  <c r="X4718" i="16" s="1"/>
  <c r="V4718" i="16"/>
  <c r="U4718" i="16"/>
  <c r="Q4718" i="16"/>
  <c r="N4718" i="16"/>
  <c r="AA4718" i="16" s="1"/>
  <c r="F4718" i="16"/>
  <c r="B4718" i="16"/>
  <c r="Y4717" i="16"/>
  <c r="X4717" i="16"/>
  <c r="W4717" i="16"/>
  <c r="V4717" i="16"/>
  <c r="U4717" i="16"/>
  <c r="Q4717" i="16"/>
  <c r="N4717" i="16"/>
  <c r="AA4717" i="16" s="1"/>
  <c r="F4717" i="16"/>
  <c r="B4717" i="16"/>
  <c r="Y4716" i="16"/>
  <c r="W4716" i="16"/>
  <c r="X4716" i="16" s="1"/>
  <c r="V4716" i="16"/>
  <c r="U4716" i="16"/>
  <c r="Q4716" i="16"/>
  <c r="N4716" i="16"/>
  <c r="AA4716" i="16" s="1"/>
  <c r="F4716" i="16"/>
  <c r="B4716" i="16"/>
  <c r="Y4715" i="16"/>
  <c r="W4715" i="16"/>
  <c r="X4715" i="16" s="1"/>
  <c r="V4715" i="16"/>
  <c r="U4715" i="16"/>
  <c r="Q4715" i="16"/>
  <c r="N4715" i="16"/>
  <c r="AA4715" i="16" s="1"/>
  <c r="F4715" i="16"/>
  <c r="B4715" i="16"/>
  <c r="Y4714" i="16"/>
  <c r="W4714" i="16"/>
  <c r="X4714" i="16" s="1"/>
  <c r="V4714" i="16"/>
  <c r="U4714" i="16"/>
  <c r="Q4714" i="16"/>
  <c r="N4714" i="16"/>
  <c r="AA4714" i="16" s="1"/>
  <c r="F4714" i="16"/>
  <c r="B4714" i="16"/>
  <c r="Y4713" i="16"/>
  <c r="W4713" i="16"/>
  <c r="X4713" i="16" s="1"/>
  <c r="V4713" i="16"/>
  <c r="U4713" i="16"/>
  <c r="Q4713" i="16"/>
  <c r="N4713" i="16"/>
  <c r="AA4713" i="16" s="1"/>
  <c r="F4713" i="16"/>
  <c r="B4713" i="16"/>
  <c r="Y4712" i="16"/>
  <c r="X4712" i="16"/>
  <c r="W4712" i="16"/>
  <c r="V4712" i="16"/>
  <c r="U4712" i="16"/>
  <c r="Q4712" i="16"/>
  <c r="N4712" i="16"/>
  <c r="AA4712" i="16" s="1"/>
  <c r="F4712" i="16"/>
  <c r="B4712" i="16"/>
  <c r="Y4711" i="16"/>
  <c r="W4711" i="16"/>
  <c r="X4711" i="16" s="1"/>
  <c r="V4711" i="16"/>
  <c r="U4711" i="16"/>
  <c r="Q4711" i="16"/>
  <c r="N4711" i="16"/>
  <c r="AA4711" i="16" s="1"/>
  <c r="F4711" i="16"/>
  <c r="B4711" i="16"/>
  <c r="Y4710" i="16"/>
  <c r="W4710" i="16"/>
  <c r="X4710" i="16" s="1"/>
  <c r="V4710" i="16"/>
  <c r="U4710" i="16"/>
  <c r="Q4710" i="16"/>
  <c r="N4710" i="16"/>
  <c r="AA4710" i="16" s="1"/>
  <c r="F4710" i="16"/>
  <c r="B4710" i="16"/>
  <c r="Y4709" i="16"/>
  <c r="W4709" i="16"/>
  <c r="X4709" i="16" s="1"/>
  <c r="V4709" i="16"/>
  <c r="U4709" i="16"/>
  <c r="Q4709" i="16"/>
  <c r="N4709" i="16"/>
  <c r="AA4709" i="16" s="1"/>
  <c r="F4709" i="16"/>
  <c r="B4709" i="16"/>
  <c r="Y4708" i="16"/>
  <c r="W4708" i="16"/>
  <c r="X4708" i="16" s="1"/>
  <c r="V4708" i="16"/>
  <c r="U4708" i="16"/>
  <c r="Q4708" i="16"/>
  <c r="N4708" i="16"/>
  <c r="AA4708" i="16" s="1"/>
  <c r="F4708" i="16"/>
  <c r="B4708" i="16"/>
  <c r="Y4707" i="16"/>
  <c r="W4707" i="16"/>
  <c r="X4707" i="16" s="1"/>
  <c r="V4707" i="16"/>
  <c r="U4707" i="16"/>
  <c r="Q4707" i="16"/>
  <c r="N4707" i="16"/>
  <c r="AA4707" i="16" s="1"/>
  <c r="F4707" i="16"/>
  <c r="B4707" i="16"/>
  <c r="Y4706" i="16"/>
  <c r="W4706" i="16"/>
  <c r="X4706" i="16" s="1"/>
  <c r="V4706" i="16"/>
  <c r="U4706" i="16"/>
  <c r="Q4706" i="16"/>
  <c r="N4706" i="16"/>
  <c r="AA4706" i="16" s="1"/>
  <c r="F4706" i="16"/>
  <c r="B4706" i="16"/>
  <c r="Y4705" i="16"/>
  <c r="W4705" i="16"/>
  <c r="X4705" i="16" s="1"/>
  <c r="V4705" i="16"/>
  <c r="U4705" i="16"/>
  <c r="Q4705" i="16"/>
  <c r="N4705" i="16"/>
  <c r="AA4705" i="16" s="1"/>
  <c r="F4705" i="16"/>
  <c r="B4705" i="16"/>
  <c r="Y4704" i="16"/>
  <c r="W4704" i="16"/>
  <c r="X4704" i="16" s="1"/>
  <c r="V4704" i="16"/>
  <c r="U4704" i="16"/>
  <c r="Q4704" i="16"/>
  <c r="N4704" i="16"/>
  <c r="AA4704" i="16" s="1"/>
  <c r="F4704" i="16"/>
  <c r="B4704" i="16"/>
  <c r="Y4703" i="16"/>
  <c r="W4703" i="16"/>
  <c r="X4703" i="16" s="1"/>
  <c r="V4703" i="16"/>
  <c r="U4703" i="16"/>
  <c r="Q4703" i="16"/>
  <c r="N4703" i="16"/>
  <c r="AA4703" i="16" s="1"/>
  <c r="F4703" i="16"/>
  <c r="B4703" i="16"/>
  <c r="Y4702" i="16"/>
  <c r="W4702" i="16"/>
  <c r="X4702" i="16" s="1"/>
  <c r="V4702" i="16"/>
  <c r="U4702" i="16"/>
  <c r="Q4702" i="16"/>
  <c r="N4702" i="16"/>
  <c r="AA4702" i="16" s="1"/>
  <c r="F4702" i="16"/>
  <c r="B4702" i="16"/>
  <c r="Y4701" i="16"/>
  <c r="W4701" i="16"/>
  <c r="X4701" i="16" s="1"/>
  <c r="V4701" i="16"/>
  <c r="U4701" i="16"/>
  <c r="Q4701" i="16"/>
  <c r="N4701" i="16"/>
  <c r="AA4701" i="16" s="1"/>
  <c r="F4701" i="16"/>
  <c r="B4701" i="16"/>
  <c r="Y4700" i="16"/>
  <c r="W4700" i="16"/>
  <c r="X4700" i="16" s="1"/>
  <c r="V4700" i="16"/>
  <c r="U4700" i="16"/>
  <c r="Q4700" i="16"/>
  <c r="N4700" i="16"/>
  <c r="AA4700" i="16" s="1"/>
  <c r="F4700" i="16"/>
  <c r="B4700" i="16"/>
  <c r="Y4699" i="16"/>
  <c r="W4699" i="16"/>
  <c r="X4699" i="16" s="1"/>
  <c r="V4699" i="16"/>
  <c r="U4699" i="16"/>
  <c r="Q4699" i="16"/>
  <c r="N4699" i="16"/>
  <c r="AA4699" i="16" s="1"/>
  <c r="F4699" i="16"/>
  <c r="B4699" i="16"/>
  <c r="Y4698" i="16"/>
  <c r="W4698" i="16"/>
  <c r="X4698" i="16" s="1"/>
  <c r="V4698" i="16"/>
  <c r="U4698" i="16"/>
  <c r="Q4698" i="16"/>
  <c r="N4698" i="16"/>
  <c r="AA4698" i="16" s="1"/>
  <c r="F4698" i="16"/>
  <c r="B4698" i="16"/>
  <c r="Y4697" i="16"/>
  <c r="W4697" i="16"/>
  <c r="X4697" i="16" s="1"/>
  <c r="V4697" i="16"/>
  <c r="U4697" i="16"/>
  <c r="Q4697" i="16"/>
  <c r="N4697" i="16"/>
  <c r="AA4697" i="16" s="1"/>
  <c r="F4697" i="16"/>
  <c r="B4697" i="16"/>
  <c r="Y4696" i="16"/>
  <c r="W4696" i="16"/>
  <c r="X4696" i="16" s="1"/>
  <c r="V4696" i="16"/>
  <c r="U4696" i="16"/>
  <c r="Q4696" i="16"/>
  <c r="N4696" i="16"/>
  <c r="AA4696" i="16" s="1"/>
  <c r="F4696" i="16"/>
  <c r="B4696" i="16"/>
  <c r="Y4695" i="16"/>
  <c r="W4695" i="16"/>
  <c r="X4695" i="16" s="1"/>
  <c r="V4695" i="16"/>
  <c r="U4695" i="16"/>
  <c r="Q4695" i="16"/>
  <c r="N4695" i="16"/>
  <c r="AA4695" i="16" s="1"/>
  <c r="F4695" i="16"/>
  <c r="B4695" i="16"/>
  <c r="Y4694" i="16"/>
  <c r="W4694" i="16"/>
  <c r="X4694" i="16" s="1"/>
  <c r="V4694" i="16"/>
  <c r="U4694" i="16"/>
  <c r="Q4694" i="16"/>
  <c r="N4694" i="16"/>
  <c r="AA4694" i="16" s="1"/>
  <c r="F4694" i="16"/>
  <c r="B4694" i="16"/>
  <c r="Y4693" i="16"/>
  <c r="X4693" i="16"/>
  <c r="W4693" i="16"/>
  <c r="V4693" i="16"/>
  <c r="U4693" i="16"/>
  <c r="Q4693" i="16"/>
  <c r="N4693" i="16"/>
  <c r="AA4693" i="16" s="1"/>
  <c r="F4693" i="16"/>
  <c r="B4693" i="16"/>
  <c r="Y4692" i="16"/>
  <c r="W4692" i="16"/>
  <c r="X4692" i="16" s="1"/>
  <c r="V4692" i="16"/>
  <c r="U4692" i="16"/>
  <c r="Q4692" i="16"/>
  <c r="N4692" i="16"/>
  <c r="AA4692" i="16" s="1"/>
  <c r="F4692" i="16"/>
  <c r="B4692" i="16"/>
  <c r="Y4691" i="16"/>
  <c r="W4691" i="16"/>
  <c r="X4691" i="16" s="1"/>
  <c r="V4691" i="16"/>
  <c r="U4691" i="16"/>
  <c r="Q4691" i="16"/>
  <c r="N4691" i="16"/>
  <c r="AA4691" i="16" s="1"/>
  <c r="F4691" i="16"/>
  <c r="B4691" i="16"/>
  <c r="Y4690" i="16"/>
  <c r="W4690" i="16"/>
  <c r="X4690" i="16" s="1"/>
  <c r="V4690" i="16"/>
  <c r="U4690" i="16"/>
  <c r="Q4690" i="16"/>
  <c r="N4690" i="16"/>
  <c r="AA4690" i="16" s="1"/>
  <c r="F4690" i="16"/>
  <c r="B4690" i="16"/>
  <c r="Y4689" i="16"/>
  <c r="W4689" i="16"/>
  <c r="X4689" i="16" s="1"/>
  <c r="V4689" i="16"/>
  <c r="U4689" i="16"/>
  <c r="Q4689" i="16"/>
  <c r="N4689" i="16"/>
  <c r="AA4689" i="16" s="1"/>
  <c r="F4689" i="16"/>
  <c r="B4689" i="16"/>
  <c r="Y4688" i="16"/>
  <c r="W4688" i="16"/>
  <c r="X4688" i="16" s="1"/>
  <c r="V4688" i="16"/>
  <c r="U4688" i="16"/>
  <c r="Q4688" i="16"/>
  <c r="N4688" i="16"/>
  <c r="AA4688" i="16" s="1"/>
  <c r="F4688" i="16"/>
  <c r="B4688" i="16"/>
  <c r="Y4687" i="16"/>
  <c r="W4687" i="16"/>
  <c r="X4687" i="16" s="1"/>
  <c r="V4687" i="16"/>
  <c r="U4687" i="16"/>
  <c r="Q4687" i="16"/>
  <c r="N4687" i="16"/>
  <c r="AA4687" i="16" s="1"/>
  <c r="F4687" i="16"/>
  <c r="B4687" i="16"/>
  <c r="Y4686" i="16"/>
  <c r="W4686" i="16"/>
  <c r="X4686" i="16" s="1"/>
  <c r="V4686" i="16"/>
  <c r="U4686" i="16"/>
  <c r="Q4686" i="16"/>
  <c r="N4686" i="16"/>
  <c r="AA4686" i="16" s="1"/>
  <c r="F4686" i="16"/>
  <c r="B4686" i="16"/>
  <c r="Y4685" i="16"/>
  <c r="W4685" i="16"/>
  <c r="X4685" i="16" s="1"/>
  <c r="V4685" i="16"/>
  <c r="U4685" i="16"/>
  <c r="Q4685" i="16"/>
  <c r="N4685" i="16"/>
  <c r="AA4685" i="16" s="1"/>
  <c r="F4685" i="16"/>
  <c r="B4685" i="16"/>
  <c r="Y4684" i="16"/>
  <c r="W4684" i="16"/>
  <c r="X4684" i="16" s="1"/>
  <c r="V4684" i="16"/>
  <c r="U4684" i="16"/>
  <c r="Q4684" i="16"/>
  <c r="N4684" i="16"/>
  <c r="AA4684" i="16" s="1"/>
  <c r="F4684" i="16"/>
  <c r="B4684" i="16"/>
  <c r="Y4683" i="16"/>
  <c r="W4683" i="16"/>
  <c r="X4683" i="16" s="1"/>
  <c r="V4683" i="16"/>
  <c r="U4683" i="16"/>
  <c r="Q4683" i="16"/>
  <c r="N4683" i="16"/>
  <c r="AA4683" i="16" s="1"/>
  <c r="F4683" i="16"/>
  <c r="B4683" i="16"/>
  <c r="Y4682" i="16"/>
  <c r="W4682" i="16"/>
  <c r="X4682" i="16" s="1"/>
  <c r="V4682" i="16"/>
  <c r="U4682" i="16"/>
  <c r="Q4682" i="16"/>
  <c r="N4682" i="16"/>
  <c r="AA4682" i="16" s="1"/>
  <c r="F4682" i="16"/>
  <c r="B4682" i="16"/>
  <c r="Y4681" i="16"/>
  <c r="W4681" i="16"/>
  <c r="X4681" i="16" s="1"/>
  <c r="V4681" i="16"/>
  <c r="U4681" i="16"/>
  <c r="Q4681" i="16"/>
  <c r="N4681" i="16"/>
  <c r="AA4681" i="16" s="1"/>
  <c r="F4681" i="16"/>
  <c r="B4681" i="16"/>
  <c r="Y4680" i="16"/>
  <c r="W4680" i="16"/>
  <c r="X4680" i="16" s="1"/>
  <c r="V4680" i="16"/>
  <c r="U4680" i="16"/>
  <c r="Q4680" i="16"/>
  <c r="N4680" i="16"/>
  <c r="AA4680" i="16" s="1"/>
  <c r="F4680" i="16"/>
  <c r="B4680" i="16"/>
  <c r="Y4679" i="16"/>
  <c r="W4679" i="16"/>
  <c r="X4679" i="16" s="1"/>
  <c r="V4679" i="16"/>
  <c r="U4679" i="16"/>
  <c r="Q4679" i="16"/>
  <c r="N4679" i="16"/>
  <c r="AA4679" i="16" s="1"/>
  <c r="F4679" i="16"/>
  <c r="B4679" i="16"/>
  <c r="Y4678" i="16"/>
  <c r="W4678" i="16"/>
  <c r="X4678" i="16" s="1"/>
  <c r="V4678" i="16"/>
  <c r="U4678" i="16"/>
  <c r="Q4678" i="16"/>
  <c r="N4678" i="16"/>
  <c r="AA4678" i="16" s="1"/>
  <c r="F4678" i="16"/>
  <c r="B4678" i="16"/>
  <c r="Y4677" i="16"/>
  <c r="W4677" i="16"/>
  <c r="X4677" i="16" s="1"/>
  <c r="V4677" i="16"/>
  <c r="U4677" i="16"/>
  <c r="Q4677" i="16"/>
  <c r="N4677" i="16"/>
  <c r="AA4677" i="16" s="1"/>
  <c r="F4677" i="16"/>
  <c r="B4677" i="16"/>
  <c r="Y4676" i="16"/>
  <c r="W4676" i="16"/>
  <c r="X4676" i="16" s="1"/>
  <c r="V4676" i="16"/>
  <c r="U4676" i="16"/>
  <c r="Q4676" i="16"/>
  <c r="N4676" i="16"/>
  <c r="AA4676" i="16" s="1"/>
  <c r="F4676" i="16"/>
  <c r="B4676" i="16"/>
  <c r="Y4675" i="16"/>
  <c r="W4675" i="16"/>
  <c r="X4675" i="16" s="1"/>
  <c r="V4675" i="16"/>
  <c r="U4675" i="16"/>
  <c r="Q4675" i="16"/>
  <c r="N4675" i="16"/>
  <c r="AA4675" i="16" s="1"/>
  <c r="F4675" i="16"/>
  <c r="B4675" i="16"/>
  <c r="Y4674" i="16"/>
  <c r="W4674" i="16"/>
  <c r="X4674" i="16" s="1"/>
  <c r="V4674" i="16"/>
  <c r="U4674" i="16"/>
  <c r="Q4674" i="16"/>
  <c r="N4674" i="16"/>
  <c r="AA4674" i="16" s="1"/>
  <c r="F4674" i="16"/>
  <c r="B4674" i="16"/>
  <c r="Y4673" i="16"/>
  <c r="X4673" i="16"/>
  <c r="W4673" i="16"/>
  <c r="V4673" i="16"/>
  <c r="U4673" i="16"/>
  <c r="Q4673" i="16"/>
  <c r="N4673" i="16"/>
  <c r="AA4673" i="16" s="1"/>
  <c r="F4673" i="16"/>
  <c r="B4673" i="16"/>
  <c r="Y4672" i="16"/>
  <c r="W4672" i="16"/>
  <c r="X4672" i="16" s="1"/>
  <c r="V4672" i="16"/>
  <c r="U4672" i="16"/>
  <c r="Q4672" i="16"/>
  <c r="N4672" i="16"/>
  <c r="AA4672" i="16" s="1"/>
  <c r="F4672" i="16"/>
  <c r="B4672" i="16"/>
  <c r="Y4671" i="16"/>
  <c r="W4671" i="16"/>
  <c r="X4671" i="16" s="1"/>
  <c r="V4671" i="16"/>
  <c r="U4671" i="16"/>
  <c r="Q4671" i="16"/>
  <c r="N4671" i="16"/>
  <c r="AA4671" i="16" s="1"/>
  <c r="F4671" i="16"/>
  <c r="B4671" i="16"/>
  <c r="Y4670" i="16"/>
  <c r="W4670" i="16"/>
  <c r="X4670" i="16" s="1"/>
  <c r="V4670" i="16"/>
  <c r="U4670" i="16"/>
  <c r="Q4670" i="16"/>
  <c r="N4670" i="16"/>
  <c r="AA4670" i="16" s="1"/>
  <c r="F4670" i="16"/>
  <c r="B4670" i="16"/>
  <c r="Y4669" i="16"/>
  <c r="W4669" i="16"/>
  <c r="X4669" i="16" s="1"/>
  <c r="V4669" i="16"/>
  <c r="U4669" i="16"/>
  <c r="Q4669" i="16"/>
  <c r="N4669" i="16"/>
  <c r="AA4669" i="16" s="1"/>
  <c r="F4669" i="16"/>
  <c r="B4669" i="16"/>
  <c r="Y4668" i="16"/>
  <c r="W4668" i="16"/>
  <c r="X4668" i="16" s="1"/>
  <c r="V4668" i="16"/>
  <c r="U4668" i="16"/>
  <c r="Q4668" i="16"/>
  <c r="N4668" i="16"/>
  <c r="AA4668" i="16" s="1"/>
  <c r="F4668" i="16"/>
  <c r="B4668" i="16"/>
  <c r="Y4667" i="16"/>
  <c r="W4667" i="16"/>
  <c r="X4667" i="16" s="1"/>
  <c r="V4667" i="16"/>
  <c r="U4667" i="16"/>
  <c r="Q4667" i="16"/>
  <c r="N4667" i="16"/>
  <c r="AA4667" i="16" s="1"/>
  <c r="F4667" i="16"/>
  <c r="B4667" i="16"/>
  <c r="Y4666" i="16"/>
  <c r="W4666" i="16"/>
  <c r="X4666" i="16" s="1"/>
  <c r="V4666" i="16"/>
  <c r="U4666" i="16"/>
  <c r="Q4666" i="16"/>
  <c r="N4666" i="16"/>
  <c r="AA4666" i="16" s="1"/>
  <c r="F4666" i="16"/>
  <c r="B4666" i="16"/>
  <c r="Y4665" i="16"/>
  <c r="W4665" i="16"/>
  <c r="X4665" i="16" s="1"/>
  <c r="V4665" i="16"/>
  <c r="U4665" i="16"/>
  <c r="Q4665" i="16"/>
  <c r="N4665" i="16"/>
  <c r="AA4665" i="16" s="1"/>
  <c r="F4665" i="16"/>
  <c r="B4665" i="16"/>
  <c r="Y4664" i="16"/>
  <c r="W4664" i="16"/>
  <c r="X4664" i="16" s="1"/>
  <c r="V4664" i="16"/>
  <c r="U4664" i="16"/>
  <c r="Q4664" i="16"/>
  <c r="N4664" i="16"/>
  <c r="AA4664" i="16" s="1"/>
  <c r="F4664" i="16"/>
  <c r="B4664" i="16"/>
  <c r="Y4663" i="16"/>
  <c r="W4663" i="16"/>
  <c r="X4663" i="16" s="1"/>
  <c r="V4663" i="16"/>
  <c r="U4663" i="16"/>
  <c r="Q4663" i="16"/>
  <c r="N4663" i="16"/>
  <c r="AA4663" i="16" s="1"/>
  <c r="F4663" i="16"/>
  <c r="B4663" i="16"/>
  <c r="Y4662" i="16"/>
  <c r="W4662" i="16"/>
  <c r="X4662" i="16" s="1"/>
  <c r="V4662" i="16"/>
  <c r="U4662" i="16"/>
  <c r="Q4662" i="16"/>
  <c r="N4662" i="16"/>
  <c r="AA4662" i="16" s="1"/>
  <c r="F4662" i="16"/>
  <c r="B4662" i="16"/>
  <c r="Y4661" i="16"/>
  <c r="X4661" i="16"/>
  <c r="W4661" i="16"/>
  <c r="V4661" i="16"/>
  <c r="U4661" i="16"/>
  <c r="Q4661" i="16"/>
  <c r="N4661" i="16"/>
  <c r="AA4661" i="16" s="1"/>
  <c r="F4661" i="16"/>
  <c r="B4661" i="16"/>
  <c r="Y4660" i="16"/>
  <c r="W4660" i="16"/>
  <c r="X4660" i="16" s="1"/>
  <c r="V4660" i="16"/>
  <c r="U4660" i="16"/>
  <c r="Q4660" i="16"/>
  <c r="N4660" i="16"/>
  <c r="AA4660" i="16" s="1"/>
  <c r="F4660" i="16"/>
  <c r="B4660" i="16"/>
  <c r="Y4659" i="16"/>
  <c r="W4659" i="16"/>
  <c r="X4659" i="16" s="1"/>
  <c r="V4659" i="16"/>
  <c r="U4659" i="16"/>
  <c r="Q4659" i="16"/>
  <c r="N4659" i="16"/>
  <c r="AA4659" i="16" s="1"/>
  <c r="F4659" i="16"/>
  <c r="B4659" i="16"/>
  <c r="Y4658" i="16"/>
  <c r="W4658" i="16"/>
  <c r="X4658" i="16" s="1"/>
  <c r="V4658" i="16"/>
  <c r="U4658" i="16"/>
  <c r="Q4658" i="16"/>
  <c r="N4658" i="16"/>
  <c r="AA4658" i="16" s="1"/>
  <c r="F4658" i="16"/>
  <c r="B4658" i="16"/>
  <c r="Y4657" i="16"/>
  <c r="W4657" i="16"/>
  <c r="X4657" i="16" s="1"/>
  <c r="V4657" i="16"/>
  <c r="U4657" i="16"/>
  <c r="Q4657" i="16"/>
  <c r="N4657" i="16"/>
  <c r="AA4657" i="16" s="1"/>
  <c r="F4657" i="16"/>
  <c r="B4657" i="16"/>
  <c r="Y4656" i="16"/>
  <c r="W4656" i="16"/>
  <c r="X4656" i="16" s="1"/>
  <c r="V4656" i="16"/>
  <c r="U4656" i="16"/>
  <c r="Q4656" i="16"/>
  <c r="N4656" i="16"/>
  <c r="AA4656" i="16" s="1"/>
  <c r="F4656" i="16"/>
  <c r="B4656" i="16"/>
  <c r="Y4655" i="16"/>
  <c r="W4655" i="16"/>
  <c r="X4655" i="16" s="1"/>
  <c r="V4655" i="16"/>
  <c r="U4655" i="16"/>
  <c r="Q4655" i="16"/>
  <c r="N4655" i="16"/>
  <c r="AA4655" i="16" s="1"/>
  <c r="F4655" i="16"/>
  <c r="B4655" i="16"/>
  <c r="Y4654" i="16"/>
  <c r="W4654" i="16"/>
  <c r="X4654" i="16" s="1"/>
  <c r="V4654" i="16"/>
  <c r="U4654" i="16"/>
  <c r="Q4654" i="16"/>
  <c r="N4654" i="16"/>
  <c r="AA4654" i="16" s="1"/>
  <c r="F4654" i="16"/>
  <c r="B4654" i="16"/>
  <c r="Y4653" i="16"/>
  <c r="W4653" i="16"/>
  <c r="X4653" i="16" s="1"/>
  <c r="V4653" i="16"/>
  <c r="U4653" i="16"/>
  <c r="Q4653" i="16"/>
  <c r="N4653" i="16"/>
  <c r="AA4653" i="16" s="1"/>
  <c r="F4653" i="16"/>
  <c r="B4653" i="16"/>
  <c r="Y4652" i="16"/>
  <c r="W4652" i="16"/>
  <c r="X4652" i="16" s="1"/>
  <c r="V4652" i="16"/>
  <c r="U4652" i="16"/>
  <c r="Q4652" i="16"/>
  <c r="N4652" i="16"/>
  <c r="AA4652" i="16" s="1"/>
  <c r="F4652" i="16"/>
  <c r="B4652" i="16"/>
  <c r="Y4651" i="16"/>
  <c r="W4651" i="16"/>
  <c r="X4651" i="16" s="1"/>
  <c r="V4651" i="16"/>
  <c r="U4651" i="16"/>
  <c r="Q4651" i="16"/>
  <c r="N4651" i="16"/>
  <c r="AA4651" i="16" s="1"/>
  <c r="F4651" i="16"/>
  <c r="B4651" i="16"/>
  <c r="Y4650" i="16"/>
  <c r="W4650" i="16"/>
  <c r="X4650" i="16" s="1"/>
  <c r="V4650" i="16"/>
  <c r="U4650" i="16"/>
  <c r="Q4650" i="16"/>
  <c r="N4650" i="16"/>
  <c r="AA4650" i="16" s="1"/>
  <c r="F4650" i="16"/>
  <c r="B4650" i="16"/>
  <c r="Y4649" i="16"/>
  <c r="W4649" i="16"/>
  <c r="X4649" i="16" s="1"/>
  <c r="V4649" i="16"/>
  <c r="U4649" i="16"/>
  <c r="Q4649" i="16"/>
  <c r="N4649" i="16"/>
  <c r="AA4649" i="16" s="1"/>
  <c r="F4649" i="16"/>
  <c r="B4649" i="16"/>
  <c r="Y4648" i="16"/>
  <c r="W4648" i="16"/>
  <c r="X4648" i="16" s="1"/>
  <c r="V4648" i="16"/>
  <c r="U4648" i="16"/>
  <c r="Q4648" i="16"/>
  <c r="N4648" i="16"/>
  <c r="AA4648" i="16" s="1"/>
  <c r="F4648" i="16"/>
  <c r="B4648" i="16"/>
  <c r="Y4647" i="16"/>
  <c r="W4647" i="16"/>
  <c r="X4647" i="16" s="1"/>
  <c r="V4647" i="16"/>
  <c r="U4647" i="16"/>
  <c r="Q4647" i="16"/>
  <c r="N4647" i="16"/>
  <c r="AA4647" i="16" s="1"/>
  <c r="F4647" i="16"/>
  <c r="B4647" i="16"/>
  <c r="Y4646" i="16"/>
  <c r="W4646" i="16"/>
  <c r="X4646" i="16" s="1"/>
  <c r="V4646" i="16"/>
  <c r="U4646" i="16"/>
  <c r="Q4646" i="16"/>
  <c r="N4646" i="16"/>
  <c r="AA4646" i="16" s="1"/>
  <c r="F4646" i="16"/>
  <c r="B4646" i="16"/>
  <c r="Y4645" i="16"/>
  <c r="W4645" i="16"/>
  <c r="X4645" i="16" s="1"/>
  <c r="V4645" i="16"/>
  <c r="U4645" i="16"/>
  <c r="Q4645" i="16"/>
  <c r="N4645" i="16"/>
  <c r="AA4645" i="16" s="1"/>
  <c r="F4645" i="16"/>
  <c r="B4645" i="16"/>
  <c r="Y4644" i="16"/>
  <c r="W4644" i="16"/>
  <c r="X4644" i="16" s="1"/>
  <c r="V4644" i="16"/>
  <c r="U4644" i="16"/>
  <c r="Q4644" i="16"/>
  <c r="N4644" i="16"/>
  <c r="AA4644" i="16" s="1"/>
  <c r="F4644" i="16"/>
  <c r="B4644" i="16"/>
  <c r="Y4643" i="16"/>
  <c r="W4643" i="16"/>
  <c r="X4643" i="16" s="1"/>
  <c r="V4643" i="16"/>
  <c r="U4643" i="16"/>
  <c r="Q4643" i="16"/>
  <c r="N4643" i="16"/>
  <c r="AA4643" i="16" s="1"/>
  <c r="F4643" i="16"/>
  <c r="B4643" i="16"/>
  <c r="Y4642" i="16"/>
  <c r="W4642" i="16"/>
  <c r="X4642" i="16" s="1"/>
  <c r="V4642" i="16"/>
  <c r="U4642" i="16"/>
  <c r="Q4642" i="16"/>
  <c r="N4642" i="16"/>
  <c r="AA4642" i="16" s="1"/>
  <c r="F4642" i="16"/>
  <c r="B4642" i="16"/>
  <c r="Y4641" i="16"/>
  <c r="X4641" i="16"/>
  <c r="W4641" i="16"/>
  <c r="V4641" i="16"/>
  <c r="U4641" i="16"/>
  <c r="Q4641" i="16"/>
  <c r="N4641" i="16"/>
  <c r="AA4641" i="16" s="1"/>
  <c r="F4641" i="16"/>
  <c r="B4641" i="16"/>
  <c r="Y4640" i="16"/>
  <c r="W4640" i="16"/>
  <c r="X4640" i="16" s="1"/>
  <c r="V4640" i="16"/>
  <c r="U4640" i="16"/>
  <c r="Q4640" i="16"/>
  <c r="N4640" i="16"/>
  <c r="AA4640" i="16" s="1"/>
  <c r="F4640" i="16"/>
  <c r="B4640" i="16"/>
  <c r="Y4639" i="16"/>
  <c r="W4639" i="16"/>
  <c r="X4639" i="16" s="1"/>
  <c r="V4639" i="16"/>
  <c r="U4639" i="16"/>
  <c r="Q4639" i="16"/>
  <c r="N4639" i="16"/>
  <c r="AA4639" i="16" s="1"/>
  <c r="F4639" i="16"/>
  <c r="B4639" i="16"/>
  <c r="Y4638" i="16"/>
  <c r="W4638" i="16"/>
  <c r="X4638" i="16" s="1"/>
  <c r="V4638" i="16"/>
  <c r="U4638" i="16"/>
  <c r="Q4638" i="16"/>
  <c r="N4638" i="16"/>
  <c r="AA4638" i="16" s="1"/>
  <c r="F4638" i="16"/>
  <c r="B4638" i="16"/>
  <c r="Y4637" i="16"/>
  <c r="W4637" i="16"/>
  <c r="X4637" i="16" s="1"/>
  <c r="V4637" i="16"/>
  <c r="U4637" i="16"/>
  <c r="Q4637" i="16"/>
  <c r="N4637" i="16"/>
  <c r="AA4637" i="16" s="1"/>
  <c r="F4637" i="16"/>
  <c r="B4637" i="16"/>
  <c r="Y4636" i="16"/>
  <c r="W4636" i="16"/>
  <c r="X4636" i="16" s="1"/>
  <c r="V4636" i="16"/>
  <c r="U4636" i="16"/>
  <c r="Q4636" i="16"/>
  <c r="N4636" i="16"/>
  <c r="AA4636" i="16" s="1"/>
  <c r="F4636" i="16"/>
  <c r="B4636" i="16"/>
  <c r="Y4635" i="16"/>
  <c r="W4635" i="16"/>
  <c r="X4635" i="16" s="1"/>
  <c r="V4635" i="16"/>
  <c r="U4635" i="16"/>
  <c r="Q4635" i="16"/>
  <c r="N4635" i="16"/>
  <c r="AA4635" i="16" s="1"/>
  <c r="F4635" i="16"/>
  <c r="B4635" i="16"/>
  <c r="Y4634" i="16"/>
  <c r="W4634" i="16"/>
  <c r="X4634" i="16" s="1"/>
  <c r="V4634" i="16"/>
  <c r="U4634" i="16"/>
  <c r="Q4634" i="16"/>
  <c r="N4634" i="16"/>
  <c r="AA4634" i="16" s="1"/>
  <c r="F4634" i="16"/>
  <c r="B4634" i="16"/>
  <c r="Y4633" i="16"/>
  <c r="W4633" i="16"/>
  <c r="X4633" i="16" s="1"/>
  <c r="V4633" i="16"/>
  <c r="U4633" i="16"/>
  <c r="Q4633" i="16"/>
  <c r="N4633" i="16"/>
  <c r="AA4633" i="16" s="1"/>
  <c r="F4633" i="16"/>
  <c r="B4633" i="16"/>
  <c r="Y4632" i="16"/>
  <c r="W4632" i="16"/>
  <c r="X4632" i="16" s="1"/>
  <c r="V4632" i="16"/>
  <c r="U4632" i="16"/>
  <c r="Q4632" i="16"/>
  <c r="N4632" i="16"/>
  <c r="AA4632" i="16" s="1"/>
  <c r="F4632" i="16"/>
  <c r="B4632" i="16"/>
  <c r="Y4631" i="16"/>
  <c r="W4631" i="16"/>
  <c r="X4631" i="16" s="1"/>
  <c r="V4631" i="16"/>
  <c r="U4631" i="16"/>
  <c r="Q4631" i="16"/>
  <c r="N4631" i="16"/>
  <c r="AA4631" i="16" s="1"/>
  <c r="F4631" i="16"/>
  <c r="B4631" i="16"/>
  <c r="Y4630" i="16"/>
  <c r="W4630" i="16"/>
  <c r="X4630" i="16" s="1"/>
  <c r="V4630" i="16"/>
  <c r="U4630" i="16"/>
  <c r="Q4630" i="16"/>
  <c r="N4630" i="16"/>
  <c r="AA4630" i="16" s="1"/>
  <c r="F4630" i="16"/>
  <c r="B4630" i="16"/>
  <c r="Y4629" i="16"/>
  <c r="W4629" i="16"/>
  <c r="X4629" i="16" s="1"/>
  <c r="V4629" i="16"/>
  <c r="U4629" i="16"/>
  <c r="Q4629" i="16"/>
  <c r="N4629" i="16"/>
  <c r="AA4629" i="16" s="1"/>
  <c r="F4629" i="16"/>
  <c r="B4629" i="16"/>
  <c r="Y4628" i="16"/>
  <c r="W4628" i="16"/>
  <c r="X4628" i="16" s="1"/>
  <c r="V4628" i="16"/>
  <c r="U4628" i="16"/>
  <c r="Q4628" i="16"/>
  <c r="N4628" i="16"/>
  <c r="AA4628" i="16" s="1"/>
  <c r="F4628" i="16"/>
  <c r="B4628" i="16"/>
  <c r="Y4627" i="16"/>
  <c r="W4627" i="16"/>
  <c r="X4627" i="16" s="1"/>
  <c r="V4627" i="16"/>
  <c r="U4627" i="16"/>
  <c r="Q4627" i="16"/>
  <c r="N4627" i="16"/>
  <c r="AA4627" i="16" s="1"/>
  <c r="F4627" i="16"/>
  <c r="B4627" i="16"/>
  <c r="Y4626" i="16"/>
  <c r="W4626" i="16"/>
  <c r="X4626" i="16" s="1"/>
  <c r="V4626" i="16"/>
  <c r="U4626" i="16"/>
  <c r="Q4626" i="16"/>
  <c r="N4626" i="16"/>
  <c r="AA4626" i="16" s="1"/>
  <c r="F4626" i="16"/>
  <c r="B4626" i="16"/>
  <c r="Y4625" i="16"/>
  <c r="X4625" i="16"/>
  <c r="W4625" i="16"/>
  <c r="V4625" i="16"/>
  <c r="U4625" i="16"/>
  <c r="Q4625" i="16"/>
  <c r="N4625" i="16"/>
  <c r="AA4625" i="16" s="1"/>
  <c r="F4625" i="16"/>
  <c r="B4625" i="16"/>
  <c r="Y4624" i="16"/>
  <c r="W4624" i="16"/>
  <c r="X4624" i="16" s="1"/>
  <c r="V4624" i="16"/>
  <c r="U4624" i="16"/>
  <c r="Q4624" i="16"/>
  <c r="N4624" i="16"/>
  <c r="AA4624" i="16" s="1"/>
  <c r="F4624" i="16"/>
  <c r="B4624" i="16"/>
  <c r="Y4623" i="16"/>
  <c r="W4623" i="16"/>
  <c r="X4623" i="16" s="1"/>
  <c r="V4623" i="16"/>
  <c r="U4623" i="16"/>
  <c r="Q4623" i="16"/>
  <c r="N4623" i="16"/>
  <c r="AA4623" i="16" s="1"/>
  <c r="F4623" i="16"/>
  <c r="B4623" i="16"/>
  <c r="Y4622" i="16"/>
  <c r="W4622" i="16"/>
  <c r="X4622" i="16" s="1"/>
  <c r="V4622" i="16"/>
  <c r="U4622" i="16"/>
  <c r="Q4622" i="16"/>
  <c r="N4622" i="16"/>
  <c r="AA4622" i="16" s="1"/>
  <c r="F4622" i="16"/>
  <c r="B4622" i="16"/>
  <c r="Y4621" i="16"/>
  <c r="W4621" i="16"/>
  <c r="X4621" i="16" s="1"/>
  <c r="V4621" i="16"/>
  <c r="U4621" i="16"/>
  <c r="Q4621" i="16"/>
  <c r="N4621" i="16"/>
  <c r="AA4621" i="16" s="1"/>
  <c r="F4621" i="16"/>
  <c r="B4621" i="16"/>
  <c r="Y4620" i="16"/>
  <c r="W4620" i="16"/>
  <c r="X4620" i="16" s="1"/>
  <c r="V4620" i="16"/>
  <c r="U4620" i="16"/>
  <c r="Q4620" i="16"/>
  <c r="N4620" i="16"/>
  <c r="AA4620" i="16" s="1"/>
  <c r="F4620" i="16"/>
  <c r="B4620" i="16"/>
  <c r="Y4619" i="16"/>
  <c r="W4619" i="16"/>
  <c r="X4619" i="16" s="1"/>
  <c r="V4619" i="16"/>
  <c r="U4619" i="16"/>
  <c r="Q4619" i="16"/>
  <c r="N4619" i="16"/>
  <c r="AA4619" i="16" s="1"/>
  <c r="F4619" i="16"/>
  <c r="B4619" i="16"/>
  <c r="Y4618" i="16"/>
  <c r="W4618" i="16"/>
  <c r="X4618" i="16" s="1"/>
  <c r="V4618" i="16"/>
  <c r="U4618" i="16"/>
  <c r="Q4618" i="16"/>
  <c r="N4618" i="16"/>
  <c r="AA4618" i="16" s="1"/>
  <c r="F4618" i="16"/>
  <c r="B4618" i="16"/>
  <c r="Y4617" i="16"/>
  <c r="W4617" i="16"/>
  <c r="X4617" i="16" s="1"/>
  <c r="V4617" i="16"/>
  <c r="U4617" i="16"/>
  <c r="Q4617" i="16"/>
  <c r="N4617" i="16"/>
  <c r="AA4617" i="16" s="1"/>
  <c r="F4617" i="16"/>
  <c r="B4617" i="16"/>
  <c r="Y4616" i="16"/>
  <c r="W4616" i="16"/>
  <c r="X4616" i="16" s="1"/>
  <c r="V4616" i="16"/>
  <c r="U4616" i="16"/>
  <c r="Q4616" i="16"/>
  <c r="N4616" i="16"/>
  <c r="AA4616" i="16" s="1"/>
  <c r="F4616" i="16"/>
  <c r="B4616" i="16"/>
  <c r="Y4615" i="16"/>
  <c r="W4615" i="16"/>
  <c r="X4615" i="16" s="1"/>
  <c r="V4615" i="16"/>
  <c r="U4615" i="16"/>
  <c r="Q4615" i="16"/>
  <c r="N4615" i="16"/>
  <c r="AA4615" i="16" s="1"/>
  <c r="F4615" i="16"/>
  <c r="B4615" i="16"/>
  <c r="Y4614" i="16"/>
  <c r="W4614" i="16"/>
  <c r="X4614" i="16" s="1"/>
  <c r="V4614" i="16"/>
  <c r="U4614" i="16"/>
  <c r="Q4614" i="16"/>
  <c r="N4614" i="16"/>
  <c r="AA4614" i="16" s="1"/>
  <c r="F4614" i="16"/>
  <c r="B4614" i="16"/>
  <c r="Y4613" i="16"/>
  <c r="W4613" i="16"/>
  <c r="X4613" i="16" s="1"/>
  <c r="V4613" i="16"/>
  <c r="U4613" i="16"/>
  <c r="Q4613" i="16"/>
  <c r="N4613" i="16"/>
  <c r="AA4613" i="16" s="1"/>
  <c r="F4613" i="16"/>
  <c r="B4613" i="16"/>
  <c r="Y4612" i="16"/>
  <c r="W4612" i="16"/>
  <c r="X4612" i="16" s="1"/>
  <c r="V4612" i="16"/>
  <c r="U4612" i="16"/>
  <c r="Q4612" i="16"/>
  <c r="N4612" i="16"/>
  <c r="AA4612" i="16" s="1"/>
  <c r="F4612" i="16"/>
  <c r="B4612" i="16"/>
  <c r="Y4611" i="16"/>
  <c r="W4611" i="16"/>
  <c r="X4611" i="16" s="1"/>
  <c r="V4611" i="16"/>
  <c r="U4611" i="16"/>
  <c r="Q4611" i="16"/>
  <c r="N4611" i="16"/>
  <c r="AA4611" i="16" s="1"/>
  <c r="F4611" i="16"/>
  <c r="B4611" i="16"/>
  <c r="Y4610" i="16"/>
  <c r="W4610" i="16"/>
  <c r="X4610" i="16" s="1"/>
  <c r="V4610" i="16"/>
  <c r="U4610" i="16"/>
  <c r="Q4610" i="16"/>
  <c r="N4610" i="16"/>
  <c r="AA4610" i="16" s="1"/>
  <c r="F4610" i="16"/>
  <c r="B4610" i="16"/>
  <c r="Y4609" i="16"/>
  <c r="X4609" i="16"/>
  <c r="W4609" i="16"/>
  <c r="V4609" i="16"/>
  <c r="U4609" i="16"/>
  <c r="Q4609" i="16"/>
  <c r="N4609" i="16"/>
  <c r="AA4609" i="16" s="1"/>
  <c r="F4609" i="16"/>
  <c r="B4609" i="16"/>
  <c r="Y4608" i="16"/>
  <c r="W4608" i="16"/>
  <c r="X4608" i="16" s="1"/>
  <c r="V4608" i="16"/>
  <c r="U4608" i="16"/>
  <c r="Q4608" i="16"/>
  <c r="N4608" i="16"/>
  <c r="AA4608" i="16" s="1"/>
  <c r="F4608" i="16"/>
  <c r="B4608" i="16"/>
  <c r="Y4607" i="16"/>
  <c r="W4607" i="16"/>
  <c r="X4607" i="16" s="1"/>
  <c r="V4607" i="16"/>
  <c r="U4607" i="16"/>
  <c r="Q4607" i="16"/>
  <c r="N4607" i="16"/>
  <c r="AA4607" i="16" s="1"/>
  <c r="F4607" i="16"/>
  <c r="B4607" i="16"/>
  <c r="Y4606" i="16"/>
  <c r="W4606" i="16"/>
  <c r="X4606" i="16" s="1"/>
  <c r="V4606" i="16"/>
  <c r="U4606" i="16"/>
  <c r="Q4606" i="16"/>
  <c r="N4606" i="16"/>
  <c r="AA4606" i="16" s="1"/>
  <c r="F4606" i="16"/>
  <c r="B4606" i="16"/>
  <c r="Y4605" i="16"/>
  <c r="W4605" i="16"/>
  <c r="X4605" i="16" s="1"/>
  <c r="V4605" i="16"/>
  <c r="U4605" i="16"/>
  <c r="Q4605" i="16"/>
  <c r="N4605" i="16"/>
  <c r="AA4605" i="16" s="1"/>
  <c r="F4605" i="16"/>
  <c r="B4605" i="16"/>
  <c r="Y4604" i="16"/>
  <c r="W4604" i="16"/>
  <c r="X4604" i="16" s="1"/>
  <c r="V4604" i="16"/>
  <c r="U4604" i="16"/>
  <c r="Q4604" i="16"/>
  <c r="N4604" i="16"/>
  <c r="AA4604" i="16" s="1"/>
  <c r="F4604" i="16"/>
  <c r="B4604" i="16"/>
  <c r="Y4603" i="16"/>
  <c r="W4603" i="16"/>
  <c r="X4603" i="16" s="1"/>
  <c r="V4603" i="16"/>
  <c r="U4603" i="16"/>
  <c r="Q4603" i="16"/>
  <c r="N4603" i="16"/>
  <c r="AA4603" i="16" s="1"/>
  <c r="F4603" i="16"/>
  <c r="B4603" i="16"/>
  <c r="Y4602" i="16"/>
  <c r="W4602" i="16"/>
  <c r="X4602" i="16" s="1"/>
  <c r="V4602" i="16"/>
  <c r="U4602" i="16"/>
  <c r="Q4602" i="16"/>
  <c r="N4602" i="16"/>
  <c r="AA4602" i="16" s="1"/>
  <c r="F4602" i="16"/>
  <c r="B4602" i="16"/>
  <c r="Y4601" i="16"/>
  <c r="W4601" i="16"/>
  <c r="X4601" i="16" s="1"/>
  <c r="V4601" i="16"/>
  <c r="U4601" i="16"/>
  <c r="Q4601" i="16"/>
  <c r="N4601" i="16"/>
  <c r="AA4601" i="16" s="1"/>
  <c r="F4601" i="16"/>
  <c r="B4601" i="16"/>
  <c r="Y4600" i="16"/>
  <c r="W4600" i="16"/>
  <c r="X4600" i="16" s="1"/>
  <c r="V4600" i="16"/>
  <c r="U4600" i="16"/>
  <c r="Q4600" i="16"/>
  <c r="N4600" i="16"/>
  <c r="AA4600" i="16" s="1"/>
  <c r="F4600" i="16"/>
  <c r="B4600" i="16"/>
  <c r="Y4599" i="16"/>
  <c r="W4599" i="16"/>
  <c r="X4599" i="16" s="1"/>
  <c r="V4599" i="16"/>
  <c r="U4599" i="16"/>
  <c r="Q4599" i="16"/>
  <c r="N4599" i="16"/>
  <c r="AA4599" i="16" s="1"/>
  <c r="F4599" i="16"/>
  <c r="B4599" i="16"/>
  <c r="Y4598" i="16"/>
  <c r="W4598" i="16"/>
  <c r="X4598" i="16" s="1"/>
  <c r="V4598" i="16"/>
  <c r="U4598" i="16"/>
  <c r="Q4598" i="16"/>
  <c r="N4598" i="16"/>
  <c r="AA4598" i="16" s="1"/>
  <c r="F4598" i="16"/>
  <c r="B4598" i="16"/>
  <c r="Y4597" i="16"/>
  <c r="W4597" i="16"/>
  <c r="X4597" i="16" s="1"/>
  <c r="V4597" i="16"/>
  <c r="U4597" i="16"/>
  <c r="Q4597" i="16"/>
  <c r="N4597" i="16"/>
  <c r="AA4597" i="16" s="1"/>
  <c r="F4597" i="16"/>
  <c r="B4597" i="16"/>
  <c r="Y4596" i="16"/>
  <c r="W4596" i="16"/>
  <c r="X4596" i="16" s="1"/>
  <c r="V4596" i="16"/>
  <c r="U4596" i="16"/>
  <c r="Q4596" i="16"/>
  <c r="N4596" i="16"/>
  <c r="AA4596" i="16" s="1"/>
  <c r="F4596" i="16"/>
  <c r="B4596" i="16"/>
  <c r="Y4595" i="16"/>
  <c r="W4595" i="16"/>
  <c r="X4595" i="16" s="1"/>
  <c r="V4595" i="16"/>
  <c r="U4595" i="16"/>
  <c r="Q4595" i="16"/>
  <c r="N4595" i="16"/>
  <c r="AA4595" i="16" s="1"/>
  <c r="F4595" i="16"/>
  <c r="B4595" i="16"/>
  <c r="Y4594" i="16"/>
  <c r="W4594" i="16"/>
  <c r="X4594" i="16" s="1"/>
  <c r="V4594" i="16"/>
  <c r="U4594" i="16"/>
  <c r="Q4594" i="16"/>
  <c r="N4594" i="16"/>
  <c r="AA4594" i="16" s="1"/>
  <c r="F4594" i="16"/>
  <c r="B4594" i="16"/>
  <c r="Y4593" i="16"/>
  <c r="W4593" i="16"/>
  <c r="X4593" i="16" s="1"/>
  <c r="V4593" i="16"/>
  <c r="U4593" i="16"/>
  <c r="Q4593" i="16"/>
  <c r="N4593" i="16"/>
  <c r="AA4593" i="16" s="1"/>
  <c r="F4593" i="16"/>
  <c r="B4593" i="16"/>
  <c r="Y4592" i="16"/>
  <c r="W4592" i="16"/>
  <c r="X4592" i="16" s="1"/>
  <c r="V4592" i="16"/>
  <c r="U4592" i="16"/>
  <c r="Q4592" i="16"/>
  <c r="N4592" i="16"/>
  <c r="AA4592" i="16" s="1"/>
  <c r="F4592" i="16"/>
  <c r="B4592" i="16"/>
  <c r="Y4591" i="16"/>
  <c r="W4591" i="16"/>
  <c r="X4591" i="16" s="1"/>
  <c r="V4591" i="16"/>
  <c r="U4591" i="16"/>
  <c r="Q4591" i="16"/>
  <c r="N4591" i="16"/>
  <c r="AA4591" i="16" s="1"/>
  <c r="F4591" i="16"/>
  <c r="B4591" i="16"/>
  <c r="Y4590" i="16"/>
  <c r="W4590" i="16"/>
  <c r="X4590" i="16" s="1"/>
  <c r="V4590" i="16"/>
  <c r="U4590" i="16"/>
  <c r="Q4590" i="16"/>
  <c r="N4590" i="16"/>
  <c r="AA4590" i="16" s="1"/>
  <c r="F4590" i="16"/>
  <c r="B4590" i="16"/>
  <c r="Y4589" i="16"/>
  <c r="X4589" i="16"/>
  <c r="W4589" i="16"/>
  <c r="V4589" i="16"/>
  <c r="U4589" i="16"/>
  <c r="Q4589" i="16"/>
  <c r="N4589" i="16"/>
  <c r="AA4589" i="16" s="1"/>
  <c r="F4589" i="16"/>
  <c r="B4589" i="16"/>
  <c r="Y4588" i="16"/>
  <c r="W4588" i="16"/>
  <c r="X4588" i="16" s="1"/>
  <c r="V4588" i="16"/>
  <c r="U4588" i="16"/>
  <c r="Q4588" i="16"/>
  <c r="N4588" i="16"/>
  <c r="AA4588" i="16" s="1"/>
  <c r="F4588" i="16"/>
  <c r="B4588" i="16"/>
  <c r="Y4587" i="16"/>
  <c r="W4587" i="16"/>
  <c r="X4587" i="16" s="1"/>
  <c r="V4587" i="16"/>
  <c r="U4587" i="16"/>
  <c r="Q4587" i="16"/>
  <c r="N4587" i="16"/>
  <c r="AA4587" i="16" s="1"/>
  <c r="F4587" i="16"/>
  <c r="B4587" i="16"/>
  <c r="Y4586" i="16"/>
  <c r="W4586" i="16"/>
  <c r="X4586" i="16" s="1"/>
  <c r="V4586" i="16"/>
  <c r="U4586" i="16"/>
  <c r="Q4586" i="16"/>
  <c r="N4586" i="16"/>
  <c r="AA4586" i="16" s="1"/>
  <c r="F4586" i="16"/>
  <c r="B4586" i="16"/>
  <c r="Y4585" i="16"/>
  <c r="W4585" i="16"/>
  <c r="X4585" i="16" s="1"/>
  <c r="V4585" i="16"/>
  <c r="U4585" i="16"/>
  <c r="Q4585" i="16"/>
  <c r="N4585" i="16"/>
  <c r="AA4585" i="16" s="1"/>
  <c r="F4585" i="16"/>
  <c r="B4585" i="16"/>
  <c r="Y4584" i="16"/>
  <c r="W4584" i="16"/>
  <c r="X4584" i="16" s="1"/>
  <c r="V4584" i="16"/>
  <c r="U4584" i="16"/>
  <c r="Q4584" i="16"/>
  <c r="N4584" i="16"/>
  <c r="AA4584" i="16" s="1"/>
  <c r="F4584" i="16"/>
  <c r="B4584" i="16"/>
  <c r="Y4583" i="16"/>
  <c r="W4583" i="16"/>
  <c r="X4583" i="16" s="1"/>
  <c r="V4583" i="16"/>
  <c r="U4583" i="16"/>
  <c r="Q4583" i="16"/>
  <c r="N4583" i="16"/>
  <c r="AA4583" i="16" s="1"/>
  <c r="F4583" i="16"/>
  <c r="B4583" i="16"/>
  <c r="Y4582" i="16"/>
  <c r="W4582" i="16"/>
  <c r="X4582" i="16" s="1"/>
  <c r="V4582" i="16"/>
  <c r="U4582" i="16"/>
  <c r="Q4582" i="16"/>
  <c r="N4582" i="16"/>
  <c r="AA4582" i="16" s="1"/>
  <c r="F4582" i="16"/>
  <c r="B4582" i="16"/>
  <c r="Y4581" i="16"/>
  <c r="W4581" i="16"/>
  <c r="X4581" i="16" s="1"/>
  <c r="V4581" i="16"/>
  <c r="U4581" i="16"/>
  <c r="Q4581" i="16"/>
  <c r="N4581" i="16"/>
  <c r="AA4581" i="16" s="1"/>
  <c r="F4581" i="16"/>
  <c r="B4581" i="16"/>
  <c r="Y4580" i="16"/>
  <c r="W4580" i="16"/>
  <c r="X4580" i="16" s="1"/>
  <c r="V4580" i="16"/>
  <c r="U4580" i="16"/>
  <c r="Q4580" i="16"/>
  <c r="N4580" i="16"/>
  <c r="AA4580" i="16" s="1"/>
  <c r="F4580" i="16"/>
  <c r="B4580" i="16"/>
  <c r="Y4579" i="16"/>
  <c r="W4579" i="16"/>
  <c r="X4579" i="16" s="1"/>
  <c r="V4579" i="16"/>
  <c r="U4579" i="16"/>
  <c r="Q4579" i="16"/>
  <c r="N4579" i="16"/>
  <c r="AA4579" i="16" s="1"/>
  <c r="F4579" i="16"/>
  <c r="B4579" i="16"/>
  <c r="Y4578" i="16"/>
  <c r="W4578" i="16"/>
  <c r="X4578" i="16" s="1"/>
  <c r="V4578" i="16"/>
  <c r="U4578" i="16"/>
  <c r="Q4578" i="16"/>
  <c r="N4578" i="16"/>
  <c r="AA4578" i="16" s="1"/>
  <c r="F4578" i="16"/>
  <c r="B4578" i="16"/>
  <c r="Y4577" i="16"/>
  <c r="X4577" i="16"/>
  <c r="W4577" i="16"/>
  <c r="V4577" i="16"/>
  <c r="U4577" i="16"/>
  <c r="Q4577" i="16"/>
  <c r="N4577" i="16"/>
  <c r="AA4577" i="16" s="1"/>
  <c r="F4577" i="16"/>
  <c r="B4577" i="16"/>
  <c r="Y4576" i="16"/>
  <c r="W4576" i="16"/>
  <c r="X4576" i="16" s="1"/>
  <c r="V4576" i="16"/>
  <c r="U4576" i="16"/>
  <c r="Q4576" i="16"/>
  <c r="N4576" i="16"/>
  <c r="AA4576" i="16" s="1"/>
  <c r="F4576" i="16"/>
  <c r="B4576" i="16"/>
  <c r="Y4575" i="16"/>
  <c r="W4575" i="16"/>
  <c r="X4575" i="16" s="1"/>
  <c r="V4575" i="16"/>
  <c r="U4575" i="16"/>
  <c r="Q4575" i="16"/>
  <c r="N4575" i="16"/>
  <c r="AA4575" i="16" s="1"/>
  <c r="F4575" i="16"/>
  <c r="B4575" i="16"/>
  <c r="Y4574" i="16"/>
  <c r="W4574" i="16"/>
  <c r="X4574" i="16" s="1"/>
  <c r="V4574" i="16"/>
  <c r="U4574" i="16"/>
  <c r="Q4574" i="16"/>
  <c r="N4574" i="16"/>
  <c r="AA4574" i="16" s="1"/>
  <c r="F4574" i="16"/>
  <c r="B4574" i="16"/>
  <c r="Y4573" i="16"/>
  <c r="W4573" i="16"/>
  <c r="X4573" i="16" s="1"/>
  <c r="V4573" i="16"/>
  <c r="U4573" i="16"/>
  <c r="Q4573" i="16"/>
  <c r="N4573" i="16"/>
  <c r="AA4573" i="16" s="1"/>
  <c r="F4573" i="16"/>
  <c r="B4573" i="16"/>
  <c r="Y4572" i="16"/>
  <c r="W4572" i="16"/>
  <c r="X4572" i="16" s="1"/>
  <c r="V4572" i="16"/>
  <c r="U4572" i="16"/>
  <c r="Q4572" i="16"/>
  <c r="N4572" i="16"/>
  <c r="AA4572" i="16" s="1"/>
  <c r="F4572" i="16"/>
  <c r="B4572" i="16"/>
  <c r="Y4571" i="16"/>
  <c r="W4571" i="16"/>
  <c r="X4571" i="16" s="1"/>
  <c r="V4571" i="16"/>
  <c r="U4571" i="16"/>
  <c r="Q4571" i="16"/>
  <c r="N4571" i="16"/>
  <c r="AA4571" i="16" s="1"/>
  <c r="F4571" i="16"/>
  <c r="B4571" i="16"/>
  <c r="Y4570" i="16"/>
  <c r="W4570" i="16"/>
  <c r="X4570" i="16" s="1"/>
  <c r="V4570" i="16"/>
  <c r="U4570" i="16"/>
  <c r="Q4570" i="16"/>
  <c r="N4570" i="16"/>
  <c r="AA4570" i="16" s="1"/>
  <c r="F4570" i="16"/>
  <c r="B4570" i="16"/>
  <c r="Y4569" i="16"/>
  <c r="W4569" i="16"/>
  <c r="X4569" i="16" s="1"/>
  <c r="V4569" i="16"/>
  <c r="U4569" i="16"/>
  <c r="Q4569" i="16"/>
  <c r="N4569" i="16"/>
  <c r="AA4569" i="16" s="1"/>
  <c r="F4569" i="16"/>
  <c r="B4569" i="16"/>
  <c r="Y4568" i="16"/>
  <c r="W4568" i="16"/>
  <c r="X4568" i="16" s="1"/>
  <c r="V4568" i="16"/>
  <c r="U4568" i="16"/>
  <c r="Q4568" i="16"/>
  <c r="N4568" i="16"/>
  <c r="AA4568" i="16" s="1"/>
  <c r="F4568" i="16"/>
  <c r="B4568" i="16"/>
  <c r="Y4567" i="16"/>
  <c r="W4567" i="16"/>
  <c r="X4567" i="16" s="1"/>
  <c r="V4567" i="16"/>
  <c r="U4567" i="16"/>
  <c r="Q4567" i="16"/>
  <c r="N4567" i="16"/>
  <c r="AA4567" i="16" s="1"/>
  <c r="F4567" i="16"/>
  <c r="B4567" i="16"/>
  <c r="Y4566" i="16"/>
  <c r="W4566" i="16"/>
  <c r="X4566" i="16" s="1"/>
  <c r="V4566" i="16"/>
  <c r="U4566" i="16"/>
  <c r="Q4566" i="16"/>
  <c r="N4566" i="16"/>
  <c r="AA4566" i="16" s="1"/>
  <c r="F4566" i="16"/>
  <c r="B4566" i="16"/>
  <c r="Y4565" i="16"/>
  <c r="W4565" i="16"/>
  <c r="X4565" i="16" s="1"/>
  <c r="V4565" i="16"/>
  <c r="U4565" i="16"/>
  <c r="Q4565" i="16"/>
  <c r="N4565" i="16"/>
  <c r="AA4565" i="16" s="1"/>
  <c r="F4565" i="16"/>
  <c r="B4565" i="16"/>
  <c r="Y4564" i="16"/>
  <c r="W4564" i="16"/>
  <c r="X4564" i="16" s="1"/>
  <c r="V4564" i="16"/>
  <c r="U4564" i="16"/>
  <c r="Q4564" i="16"/>
  <c r="N4564" i="16"/>
  <c r="AA4564" i="16" s="1"/>
  <c r="F4564" i="16"/>
  <c r="B4564" i="16"/>
  <c r="Y4563" i="16"/>
  <c r="W4563" i="16"/>
  <c r="X4563" i="16" s="1"/>
  <c r="V4563" i="16"/>
  <c r="U4563" i="16"/>
  <c r="Q4563" i="16"/>
  <c r="N4563" i="16"/>
  <c r="AA4563" i="16" s="1"/>
  <c r="F4563" i="16"/>
  <c r="B4563" i="16"/>
  <c r="Y4562" i="16"/>
  <c r="W4562" i="16"/>
  <c r="X4562" i="16" s="1"/>
  <c r="V4562" i="16"/>
  <c r="U4562" i="16"/>
  <c r="Q4562" i="16"/>
  <c r="N4562" i="16"/>
  <c r="AA4562" i="16" s="1"/>
  <c r="F4562" i="16"/>
  <c r="B4562" i="16"/>
  <c r="Y4561" i="16"/>
  <c r="X4561" i="16"/>
  <c r="W4561" i="16"/>
  <c r="V4561" i="16"/>
  <c r="U4561" i="16"/>
  <c r="Q4561" i="16"/>
  <c r="N4561" i="16"/>
  <c r="AA4561" i="16" s="1"/>
  <c r="F4561" i="16"/>
  <c r="B4561" i="16"/>
  <c r="Y4560" i="16"/>
  <c r="W4560" i="16"/>
  <c r="X4560" i="16" s="1"/>
  <c r="V4560" i="16"/>
  <c r="U4560" i="16"/>
  <c r="Q4560" i="16"/>
  <c r="N4560" i="16"/>
  <c r="AA4560" i="16" s="1"/>
  <c r="F4560" i="16"/>
  <c r="B4560" i="16"/>
  <c r="Y4559" i="16"/>
  <c r="W4559" i="16"/>
  <c r="X4559" i="16" s="1"/>
  <c r="V4559" i="16"/>
  <c r="U4559" i="16"/>
  <c r="Q4559" i="16"/>
  <c r="N4559" i="16"/>
  <c r="AA4559" i="16" s="1"/>
  <c r="F4559" i="16"/>
  <c r="B4559" i="16"/>
  <c r="Y4558" i="16"/>
  <c r="W4558" i="16"/>
  <c r="X4558" i="16" s="1"/>
  <c r="V4558" i="16"/>
  <c r="U4558" i="16"/>
  <c r="Q4558" i="16"/>
  <c r="N4558" i="16"/>
  <c r="AA4558" i="16" s="1"/>
  <c r="F4558" i="16"/>
  <c r="B4558" i="16"/>
  <c r="Y4557" i="16"/>
  <c r="W4557" i="16"/>
  <c r="X4557" i="16" s="1"/>
  <c r="V4557" i="16"/>
  <c r="U4557" i="16"/>
  <c r="Q4557" i="16"/>
  <c r="N4557" i="16"/>
  <c r="AA4557" i="16" s="1"/>
  <c r="F4557" i="16"/>
  <c r="B4557" i="16"/>
  <c r="Y4556" i="16"/>
  <c r="W4556" i="16"/>
  <c r="X4556" i="16" s="1"/>
  <c r="V4556" i="16"/>
  <c r="U4556" i="16"/>
  <c r="Q4556" i="16"/>
  <c r="N4556" i="16"/>
  <c r="AA4556" i="16" s="1"/>
  <c r="F4556" i="16"/>
  <c r="B4556" i="16"/>
  <c r="Y4555" i="16"/>
  <c r="W4555" i="16"/>
  <c r="X4555" i="16" s="1"/>
  <c r="V4555" i="16"/>
  <c r="U4555" i="16"/>
  <c r="Q4555" i="16"/>
  <c r="N4555" i="16"/>
  <c r="AA4555" i="16" s="1"/>
  <c r="F4555" i="16"/>
  <c r="B4555" i="16"/>
  <c r="Y4554" i="16"/>
  <c r="W4554" i="16"/>
  <c r="X4554" i="16" s="1"/>
  <c r="V4554" i="16"/>
  <c r="U4554" i="16"/>
  <c r="Q4554" i="16"/>
  <c r="N4554" i="16"/>
  <c r="AA4554" i="16" s="1"/>
  <c r="F4554" i="16"/>
  <c r="B4554" i="16"/>
  <c r="Y4553" i="16"/>
  <c r="W4553" i="16"/>
  <c r="X4553" i="16" s="1"/>
  <c r="V4553" i="16"/>
  <c r="U4553" i="16"/>
  <c r="Q4553" i="16"/>
  <c r="N4553" i="16"/>
  <c r="AA4553" i="16" s="1"/>
  <c r="F4553" i="16"/>
  <c r="B4553" i="16"/>
  <c r="Y4552" i="16"/>
  <c r="W4552" i="16"/>
  <c r="X4552" i="16" s="1"/>
  <c r="V4552" i="16"/>
  <c r="U4552" i="16"/>
  <c r="Q4552" i="16"/>
  <c r="N4552" i="16"/>
  <c r="AA4552" i="16" s="1"/>
  <c r="F4552" i="16"/>
  <c r="B4552" i="16"/>
  <c r="Y4551" i="16"/>
  <c r="W4551" i="16"/>
  <c r="X4551" i="16" s="1"/>
  <c r="V4551" i="16"/>
  <c r="U4551" i="16"/>
  <c r="Q4551" i="16"/>
  <c r="N4551" i="16"/>
  <c r="AA4551" i="16" s="1"/>
  <c r="F4551" i="16"/>
  <c r="B4551" i="16"/>
  <c r="Y4550" i="16"/>
  <c r="W4550" i="16"/>
  <c r="X4550" i="16" s="1"/>
  <c r="V4550" i="16"/>
  <c r="U4550" i="16"/>
  <c r="Q4550" i="16"/>
  <c r="N4550" i="16"/>
  <c r="AA4550" i="16" s="1"/>
  <c r="F4550" i="16"/>
  <c r="B4550" i="16"/>
  <c r="Y4549" i="16"/>
  <c r="W4549" i="16"/>
  <c r="X4549" i="16" s="1"/>
  <c r="V4549" i="16"/>
  <c r="U4549" i="16"/>
  <c r="Q4549" i="16"/>
  <c r="N4549" i="16"/>
  <c r="AA4549" i="16" s="1"/>
  <c r="F4549" i="16"/>
  <c r="B4549" i="16"/>
  <c r="Y4548" i="16"/>
  <c r="W4548" i="16"/>
  <c r="X4548" i="16" s="1"/>
  <c r="V4548" i="16"/>
  <c r="U4548" i="16"/>
  <c r="Q4548" i="16"/>
  <c r="N4548" i="16"/>
  <c r="AA4548" i="16" s="1"/>
  <c r="F4548" i="16"/>
  <c r="B4548" i="16"/>
  <c r="Y4547" i="16"/>
  <c r="W4547" i="16"/>
  <c r="X4547" i="16" s="1"/>
  <c r="V4547" i="16"/>
  <c r="U4547" i="16"/>
  <c r="Q4547" i="16"/>
  <c r="N4547" i="16"/>
  <c r="AA4547" i="16" s="1"/>
  <c r="F4547" i="16"/>
  <c r="B4547" i="16"/>
  <c r="Y4546" i="16"/>
  <c r="W4546" i="16"/>
  <c r="X4546" i="16" s="1"/>
  <c r="V4546" i="16"/>
  <c r="U4546" i="16"/>
  <c r="Q4546" i="16"/>
  <c r="N4546" i="16"/>
  <c r="AA4546" i="16" s="1"/>
  <c r="F4546" i="16"/>
  <c r="B4546" i="16"/>
  <c r="Y4545" i="16"/>
  <c r="W4545" i="16"/>
  <c r="X4545" i="16" s="1"/>
  <c r="V4545" i="16"/>
  <c r="U4545" i="16"/>
  <c r="Q4545" i="16"/>
  <c r="N4545" i="16"/>
  <c r="AA4545" i="16" s="1"/>
  <c r="F4545" i="16"/>
  <c r="B4545" i="16"/>
  <c r="Y4544" i="16"/>
  <c r="W4544" i="16"/>
  <c r="X4544" i="16" s="1"/>
  <c r="V4544" i="16"/>
  <c r="U4544" i="16"/>
  <c r="Q4544" i="16"/>
  <c r="N4544" i="16"/>
  <c r="AA4544" i="16" s="1"/>
  <c r="F4544" i="16"/>
  <c r="B4544" i="16"/>
  <c r="Y4543" i="16"/>
  <c r="W4543" i="16"/>
  <c r="X4543" i="16" s="1"/>
  <c r="V4543" i="16"/>
  <c r="U4543" i="16"/>
  <c r="Q4543" i="16"/>
  <c r="N4543" i="16"/>
  <c r="AA4543" i="16" s="1"/>
  <c r="F4543" i="16"/>
  <c r="B4543" i="16"/>
  <c r="Y4542" i="16"/>
  <c r="W4542" i="16"/>
  <c r="X4542" i="16" s="1"/>
  <c r="V4542" i="16"/>
  <c r="U4542" i="16"/>
  <c r="Q4542" i="16"/>
  <c r="N4542" i="16"/>
  <c r="AA4542" i="16" s="1"/>
  <c r="F4542" i="16"/>
  <c r="B4542" i="16"/>
  <c r="Y4541" i="16"/>
  <c r="W4541" i="16"/>
  <c r="X4541" i="16" s="1"/>
  <c r="V4541" i="16"/>
  <c r="U4541" i="16"/>
  <c r="Q4541" i="16"/>
  <c r="N4541" i="16"/>
  <c r="AA4541" i="16" s="1"/>
  <c r="F4541" i="16"/>
  <c r="B4541" i="16"/>
  <c r="Y4540" i="16"/>
  <c r="W4540" i="16"/>
  <c r="X4540" i="16" s="1"/>
  <c r="V4540" i="16"/>
  <c r="U4540" i="16"/>
  <c r="Q4540" i="16"/>
  <c r="N4540" i="16"/>
  <c r="AA4540" i="16" s="1"/>
  <c r="F4540" i="16"/>
  <c r="B4540" i="16"/>
  <c r="Y4539" i="16"/>
  <c r="W4539" i="16"/>
  <c r="X4539" i="16" s="1"/>
  <c r="V4539" i="16"/>
  <c r="U4539" i="16"/>
  <c r="Q4539" i="16"/>
  <c r="N4539" i="16"/>
  <c r="AA4539" i="16" s="1"/>
  <c r="F4539" i="16"/>
  <c r="B4539" i="16"/>
  <c r="Y4538" i="16"/>
  <c r="W4538" i="16"/>
  <c r="X4538" i="16" s="1"/>
  <c r="V4538" i="16"/>
  <c r="U4538" i="16"/>
  <c r="Q4538" i="16"/>
  <c r="N4538" i="16"/>
  <c r="AA4538" i="16" s="1"/>
  <c r="F4538" i="16"/>
  <c r="B4538" i="16"/>
  <c r="Y4537" i="16"/>
  <c r="W4537" i="16"/>
  <c r="X4537" i="16" s="1"/>
  <c r="V4537" i="16"/>
  <c r="U4537" i="16"/>
  <c r="Q4537" i="16"/>
  <c r="N4537" i="16"/>
  <c r="AA4537" i="16" s="1"/>
  <c r="F4537" i="16"/>
  <c r="B4537" i="16"/>
  <c r="Y4536" i="16"/>
  <c r="W4536" i="16"/>
  <c r="X4536" i="16" s="1"/>
  <c r="V4536" i="16"/>
  <c r="U4536" i="16"/>
  <c r="Q4536" i="16"/>
  <c r="N4536" i="16"/>
  <c r="AA4536" i="16" s="1"/>
  <c r="F4536" i="16"/>
  <c r="B4536" i="16"/>
  <c r="Y4535" i="16"/>
  <c r="W4535" i="16"/>
  <c r="X4535" i="16" s="1"/>
  <c r="V4535" i="16"/>
  <c r="U4535" i="16"/>
  <c r="Q4535" i="16"/>
  <c r="N4535" i="16"/>
  <c r="AA4535" i="16" s="1"/>
  <c r="F4535" i="16"/>
  <c r="B4535" i="16"/>
  <c r="Y4534" i="16"/>
  <c r="W4534" i="16"/>
  <c r="X4534" i="16" s="1"/>
  <c r="V4534" i="16"/>
  <c r="U4534" i="16"/>
  <c r="Q4534" i="16"/>
  <c r="N4534" i="16"/>
  <c r="AA4534" i="16" s="1"/>
  <c r="F4534" i="16"/>
  <c r="B4534" i="16"/>
  <c r="Y4533" i="16"/>
  <c r="W4533" i="16"/>
  <c r="X4533" i="16" s="1"/>
  <c r="V4533" i="16"/>
  <c r="U4533" i="16"/>
  <c r="Q4533" i="16"/>
  <c r="N4533" i="16"/>
  <c r="AA4533" i="16" s="1"/>
  <c r="F4533" i="16"/>
  <c r="B4533" i="16"/>
  <c r="Y4532" i="16"/>
  <c r="W4532" i="16"/>
  <c r="X4532" i="16" s="1"/>
  <c r="V4532" i="16"/>
  <c r="U4532" i="16"/>
  <c r="Q4532" i="16"/>
  <c r="N4532" i="16"/>
  <c r="AA4532" i="16" s="1"/>
  <c r="F4532" i="16"/>
  <c r="B4532" i="16"/>
  <c r="Y4531" i="16"/>
  <c r="W4531" i="16"/>
  <c r="X4531" i="16" s="1"/>
  <c r="V4531" i="16"/>
  <c r="U4531" i="16"/>
  <c r="Q4531" i="16"/>
  <c r="N4531" i="16"/>
  <c r="AA4531" i="16" s="1"/>
  <c r="F4531" i="16"/>
  <c r="B4531" i="16"/>
  <c r="Y4530" i="16"/>
  <c r="W4530" i="16"/>
  <c r="X4530" i="16" s="1"/>
  <c r="V4530" i="16"/>
  <c r="U4530" i="16"/>
  <c r="Q4530" i="16"/>
  <c r="N4530" i="16"/>
  <c r="AA4530" i="16" s="1"/>
  <c r="F4530" i="16"/>
  <c r="B4530" i="16"/>
  <c r="Y4529" i="16"/>
  <c r="X4529" i="16"/>
  <c r="W4529" i="16"/>
  <c r="V4529" i="16"/>
  <c r="U4529" i="16"/>
  <c r="Q4529" i="16"/>
  <c r="N4529" i="16"/>
  <c r="AA4529" i="16" s="1"/>
  <c r="F4529" i="16"/>
  <c r="B4529" i="16"/>
  <c r="Y4528" i="16"/>
  <c r="W4528" i="16"/>
  <c r="X4528" i="16" s="1"/>
  <c r="V4528" i="16"/>
  <c r="U4528" i="16"/>
  <c r="Q4528" i="16"/>
  <c r="N4528" i="16"/>
  <c r="AA4528" i="16" s="1"/>
  <c r="F4528" i="16"/>
  <c r="B4528" i="16"/>
  <c r="Y4527" i="16"/>
  <c r="W4527" i="16"/>
  <c r="X4527" i="16" s="1"/>
  <c r="V4527" i="16"/>
  <c r="U4527" i="16"/>
  <c r="Q4527" i="16"/>
  <c r="N4527" i="16"/>
  <c r="AA4527" i="16" s="1"/>
  <c r="F4527" i="16"/>
  <c r="B4527" i="16"/>
  <c r="Y4526" i="16"/>
  <c r="W4526" i="16"/>
  <c r="X4526" i="16" s="1"/>
  <c r="V4526" i="16"/>
  <c r="U4526" i="16"/>
  <c r="Q4526" i="16"/>
  <c r="N4526" i="16"/>
  <c r="AA4526" i="16" s="1"/>
  <c r="F4526" i="16"/>
  <c r="B4526" i="16"/>
  <c r="Y4525" i="16"/>
  <c r="W4525" i="16"/>
  <c r="X4525" i="16" s="1"/>
  <c r="V4525" i="16"/>
  <c r="U4525" i="16"/>
  <c r="Q4525" i="16"/>
  <c r="N4525" i="16"/>
  <c r="AA4525" i="16" s="1"/>
  <c r="F4525" i="16"/>
  <c r="B4525" i="16"/>
  <c r="Y4524" i="16"/>
  <c r="W4524" i="16"/>
  <c r="X4524" i="16" s="1"/>
  <c r="V4524" i="16"/>
  <c r="U4524" i="16"/>
  <c r="Q4524" i="16"/>
  <c r="N4524" i="16"/>
  <c r="AA4524" i="16" s="1"/>
  <c r="F4524" i="16"/>
  <c r="B4524" i="16"/>
  <c r="Y4523" i="16"/>
  <c r="W4523" i="16"/>
  <c r="X4523" i="16" s="1"/>
  <c r="V4523" i="16"/>
  <c r="U4523" i="16"/>
  <c r="Q4523" i="16"/>
  <c r="N4523" i="16"/>
  <c r="AA4523" i="16" s="1"/>
  <c r="F4523" i="16"/>
  <c r="B4523" i="16"/>
  <c r="Y4522" i="16"/>
  <c r="W4522" i="16"/>
  <c r="X4522" i="16" s="1"/>
  <c r="V4522" i="16"/>
  <c r="U4522" i="16"/>
  <c r="Q4522" i="16"/>
  <c r="N4522" i="16"/>
  <c r="AA4522" i="16" s="1"/>
  <c r="F4522" i="16"/>
  <c r="B4522" i="16"/>
  <c r="Y4521" i="16"/>
  <c r="W4521" i="16"/>
  <c r="X4521" i="16" s="1"/>
  <c r="V4521" i="16"/>
  <c r="U4521" i="16"/>
  <c r="Q4521" i="16"/>
  <c r="N4521" i="16"/>
  <c r="AA4521" i="16" s="1"/>
  <c r="F4521" i="16"/>
  <c r="B4521" i="16"/>
  <c r="Y4520" i="16"/>
  <c r="W4520" i="16"/>
  <c r="X4520" i="16" s="1"/>
  <c r="V4520" i="16"/>
  <c r="U4520" i="16"/>
  <c r="Q4520" i="16"/>
  <c r="N4520" i="16"/>
  <c r="AA4520" i="16" s="1"/>
  <c r="F4520" i="16"/>
  <c r="B4520" i="16"/>
  <c r="Y4519" i="16"/>
  <c r="W4519" i="16"/>
  <c r="X4519" i="16" s="1"/>
  <c r="V4519" i="16"/>
  <c r="U4519" i="16"/>
  <c r="Q4519" i="16"/>
  <c r="N4519" i="16"/>
  <c r="AA4519" i="16" s="1"/>
  <c r="F4519" i="16"/>
  <c r="B4519" i="16"/>
  <c r="Y4518" i="16"/>
  <c r="W4518" i="16"/>
  <c r="X4518" i="16" s="1"/>
  <c r="V4518" i="16"/>
  <c r="U4518" i="16"/>
  <c r="Q4518" i="16"/>
  <c r="N4518" i="16"/>
  <c r="AA4518" i="16" s="1"/>
  <c r="F4518" i="16"/>
  <c r="B4518" i="16"/>
  <c r="Y4517" i="16"/>
  <c r="W4517" i="16"/>
  <c r="X4517" i="16" s="1"/>
  <c r="V4517" i="16"/>
  <c r="U4517" i="16"/>
  <c r="Q4517" i="16"/>
  <c r="N4517" i="16"/>
  <c r="AA4517" i="16" s="1"/>
  <c r="F4517" i="16"/>
  <c r="B4517" i="16"/>
  <c r="Y4516" i="16"/>
  <c r="W4516" i="16"/>
  <c r="X4516" i="16" s="1"/>
  <c r="V4516" i="16"/>
  <c r="U4516" i="16"/>
  <c r="Q4516" i="16"/>
  <c r="N4516" i="16"/>
  <c r="AA4516" i="16" s="1"/>
  <c r="F4516" i="16"/>
  <c r="B4516" i="16"/>
  <c r="Y4515" i="16"/>
  <c r="W4515" i="16"/>
  <c r="X4515" i="16" s="1"/>
  <c r="V4515" i="16"/>
  <c r="U4515" i="16"/>
  <c r="Q4515" i="16"/>
  <c r="N4515" i="16"/>
  <c r="AA4515" i="16" s="1"/>
  <c r="F4515" i="16"/>
  <c r="B4515" i="16"/>
  <c r="Y4514" i="16"/>
  <c r="W4514" i="16"/>
  <c r="X4514" i="16" s="1"/>
  <c r="V4514" i="16"/>
  <c r="U4514" i="16"/>
  <c r="Q4514" i="16"/>
  <c r="N4514" i="16"/>
  <c r="AA4514" i="16" s="1"/>
  <c r="F4514" i="16"/>
  <c r="B4514" i="16"/>
  <c r="Y4513" i="16"/>
  <c r="X4513" i="16"/>
  <c r="W4513" i="16"/>
  <c r="V4513" i="16"/>
  <c r="U4513" i="16"/>
  <c r="Q4513" i="16"/>
  <c r="N4513" i="16"/>
  <c r="AA4513" i="16" s="1"/>
  <c r="F4513" i="16"/>
  <c r="B4513" i="16"/>
  <c r="Y4512" i="16"/>
  <c r="W4512" i="16"/>
  <c r="X4512" i="16" s="1"/>
  <c r="V4512" i="16"/>
  <c r="U4512" i="16"/>
  <c r="Q4512" i="16"/>
  <c r="N4512" i="16"/>
  <c r="AA4512" i="16" s="1"/>
  <c r="F4512" i="16"/>
  <c r="B4512" i="16"/>
  <c r="Y4511" i="16"/>
  <c r="W4511" i="16"/>
  <c r="X4511" i="16" s="1"/>
  <c r="V4511" i="16"/>
  <c r="U4511" i="16"/>
  <c r="Q4511" i="16"/>
  <c r="N4511" i="16"/>
  <c r="AA4511" i="16" s="1"/>
  <c r="F4511" i="16"/>
  <c r="B4511" i="16"/>
  <c r="Y4510" i="16"/>
  <c r="W4510" i="16"/>
  <c r="X4510" i="16" s="1"/>
  <c r="V4510" i="16"/>
  <c r="U4510" i="16"/>
  <c r="Q4510" i="16"/>
  <c r="N4510" i="16"/>
  <c r="AA4510" i="16" s="1"/>
  <c r="F4510" i="16"/>
  <c r="B4510" i="16"/>
  <c r="Y4509" i="16"/>
  <c r="W4509" i="16"/>
  <c r="X4509" i="16" s="1"/>
  <c r="V4509" i="16"/>
  <c r="U4509" i="16"/>
  <c r="Q4509" i="16"/>
  <c r="N4509" i="16"/>
  <c r="AA4509" i="16" s="1"/>
  <c r="F4509" i="16"/>
  <c r="B4509" i="16"/>
  <c r="Y4508" i="16"/>
  <c r="W4508" i="16"/>
  <c r="X4508" i="16" s="1"/>
  <c r="V4508" i="16"/>
  <c r="U4508" i="16"/>
  <c r="Q4508" i="16"/>
  <c r="N4508" i="16"/>
  <c r="AA4508" i="16" s="1"/>
  <c r="F4508" i="16"/>
  <c r="B4508" i="16"/>
  <c r="Y4507" i="16"/>
  <c r="W4507" i="16"/>
  <c r="X4507" i="16" s="1"/>
  <c r="V4507" i="16"/>
  <c r="U4507" i="16"/>
  <c r="Q4507" i="16"/>
  <c r="N4507" i="16"/>
  <c r="AA4507" i="16" s="1"/>
  <c r="F4507" i="16"/>
  <c r="B4507" i="16"/>
  <c r="Y4506" i="16"/>
  <c r="W4506" i="16"/>
  <c r="X4506" i="16" s="1"/>
  <c r="V4506" i="16"/>
  <c r="U4506" i="16"/>
  <c r="Q4506" i="16"/>
  <c r="N4506" i="16"/>
  <c r="AA4506" i="16" s="1"/>
  <c r="F4506" i="16"/>
  <c r="B4506" i="16"/>
  <c r="Y4505" i="16"/>
  <c r="W4505" i="16"/>
  <c r="X4505" i="16" s="1"/>
  <c r="V4505" i="16"/>
  <c r="U4505" i="16"/>
  <c r="Q4505" i="16"/>
  <c r="N4505" i="16"/>
  <c r="AA4505" i="16" s="1"/>
  <c r="F4505" i="16"/>
  <c r="B4505" i="16"/>
  <c r="Y4504" i="16"/>
  <c r="W4504" i="16"/>
  <c r="X4504" i="16" s="1"/>
  <c r="V4504" i="16"/>
  <c r="U4504" i="16"/>
  <c r="Q4504" i="16"/>
  <c r="N4504" i="16"/>
  <c r="AA4504" i="16" s="1"/>
  <c r="F4504" i="16"/>
  <c r="B4504" i="16"/>
  <c r="Y4503" i="16"/>
  <c r="W4503" i="16"/>
  <c r="X4503" i="16" s="1"/>
  <c r="V4503" i="16"/>
  <c r="U4503" i="16"/>
  <c r="Q4503" i="16"/>
  <c r="N4503" i="16"/>
  <c r="AA4503" i="16" s="1"/>
  <c r="F4503" i="16"/>
  <c r="B4503" i="16"/>
  <c r="Y4502" i="16"/>
  <c r="W4502" i="16"/>
  <c r="X4502" i="16" s="1"/>
  <c r="V4502" i="16"/>
  <c r="U4502" i="16"/>
  <c r="Q4502" i="16"/>
  <c r="N4502" i="16"/>
  <c r="AA4502" i="16" s="1"/>
  <c r="F4502" i="16"/>
  <c r="B4502" i="16"/>
  <c r="Y4501" i="16"/>
  <c r="W4501" i="16"/>
  <c r="X4501" i="16" s="1"/>
  <c r="V4501" i="16"/>
  <c r="U4501" i="16"/>
  <c r="Q4501" i="16"/>
  <c r="N4501" i="16"/>
  <c r="AA4501" i="16" s="1"/>
  <c r="F4501" i="16"/>
  <c r="B4501" i="16"/>
  <c r="Y4500" i="16"/>
  <c r="W4500" i="16"/>
  <c r="X4500" i="16" s="1"/>
  <c r="V4500" i="16"/>
  <c r="U4500" i="16"/>
  <c r="Q4500" i="16"/>
  <c r="N4500" i="16"/>
  <c r="AA4500" i="16" s="1"/>
  <c r="F4500" i="16"/>
  <c r="B4500" i="16"/>
  <c r="Y4499" i="16"/>
  <c r="W4499" i="16"/>
  <c r="X4499" i="16" s="1"/>
  <c r="V4499" i="16"/>
  <c r="U4499" i="16"/>
  <c r="Q4499" i="16"/>
  <c r="N4499" i="16"/>
  <c r="AA4499" i="16" s="1"/>
  <c r="F4499" i="16"/>
  <c r="B4499" i="16"/>
  <c r="Y4498" i="16"/>
  <c r="W4498" i="16"/>
  <c r="X4498" i="16" s="1"/>
  <c r="V4498" i="16"/>
  <c r="U4498" i="16"/>
  <c r="Q4498" i="16"/>
  <c r="N4498" i="16"/>
  <c r="AA4498" i="16" s="1"/>
  <c r="F4498" i="16"/>
  <c r="B4498" i="16"/>
  <c r="Y4497" i="16"/>
  <c r="X4497" i="16"/>
  <c r="W4497" i="16"/>
  <c r="V4497" i="16"/>
  <c r="U4497" i="16"/>
  <c r="Q4497" i="16"/>
  <c r="N4497" i="16"/>
  <c r="AA4497" i="16" s="1"/>
  <c r="F4497" i="16"/>
  <c r="B4497" i="16"/>
  <c r="Y4496" i="16"/>
  <c r="W4496" i="16"/>
  <c r="X4496" i="16" s="1"/>
  <c r="V4496" i="16"/>
  <c r="U4496" i="16"/>
  <c r="Q4496" i="16"/>
  <c r="N4496" i="16"/>
  <c r="AA4496" i="16" s="1"/>
  <c r="F4496" i="16"/>
  <c r="B4496" i="16"/>
  <c r="Y4495" i="16"/>
  <c r="W4495" i="16"/>
  <c r="X4495" i="16" s="1"/>
  <c r="V4495" i="16"/>
  <c r="U4495" i="16"/>
  <c r="Q4495" i="16"/>
  <c r="N4495" i="16"/>
  <c r="AA4495" i="16" s="1"/>
  <c r="F4495" i="16"/>
  <c r="B4495" i="16"/>
  <c r="Y4494" i="16"/>
  <c r="W4494" i="16"/>
  <c r="X4494" i="16" s="1"/>
  <c r="V4494" i="16"/>
  <c r="U4494" i="16"/>
  <c r="Q4494" i="16"/>
  <c r="N4494" i="16"/>
  <c r="AA4494" i="16" s="1"/>
  <c r="F4494" i="16"/>
  <c r="B4494" i="16"/>
  <c r="Y4493" i="16"/>
  <c r="W4493" i="16"/>
  <c r="X4493" i="16" s="1"/>
  <c r="V4493" i="16"/>
  <c r="U4493" i="16"/>
  <c r="Q4493" i="16"/>
  <c r="N4493" i="16"/>
  <c r="AA4493" i="16" s="1"/>
  <c r="F4493" i="16"/>
  <c r="B4493" i="16"/>
  <c r="Y4492" i="16"/>
  <c r="W4492" i="16"/>
  <c r="X4492" i="16" s="1"/>
  <c r="V4492" i="16"/>
  <c r="U4492" i="16"/>
  <c r="Q4492" i="16"/>
  <c r="N4492" i="16"/>
  <c r="AA4492" i="16" s="1"/>
  <c r="F4492" i="16"/>
  <c r="B4492" i="16"/>
  <c r="Y4491" i="16"/>
  <c r="W4491" i="16"/>
  <c r="X4491" i="16" s="1"/>
  <c r="V4491" i="16"/>
  <c r="U4491" i="16"/>
  <c r="Q4491" i="16"/>
  <c r="N4491" i="16"/>
  <c r="AA4491" i="16" s="1"/>
  <c r="F4491" i="16"/>
  <c r="B4491" i="16"/>
  <c r="Y4490" i="16"/>
  <c r="W4490" i="16"/>
  <c r="X4490" i="16" s="1"/>
  <c r="V4490" i="16"/>
  <c r="U4490" i="16"/>
  <c r="Q4490" i="16"/>
  <c r="N4490" i="16"/>
  <c r="AA4490" i="16" s="1"/>
  <c r="F4490" i="16"/>
  <c r="B4490" i="16"/>
  <c r="Y4489" i="16"/>
  <c r="W4489" i="16"/>
  <c r="X4489" i="16" s="1"/>
  <c r="V4489" i="16"/>
  <c r="U4489" i="16"/>
  <c r="Q4489" i="16"/>
  <c r="N4489" i="16"/>
  <c r="AA4489" i="16" s="1"/>
  <c r="F4489" i="16"/>
  <c r="B4489" i="16"/>
  <c r="Y4488" i="16"/>
  <c r="W4488" i="16"/>
  <c r="X4488" i="16" s="1"/>
  <c r="V4488" i="16"/>
  <c r="U4488" i="16"/>
  <c r="Q4488" i="16"/>
  <c r="N4488" i="16"/>
  <c r="AA4488" i="16" s="1"/>
  <c r="F4488" i="16"/>
  <c r="B4488" i="16"/>
  <c r="Y4487" i="16"/>
  <c r="W4487" i="16"/>
  <c r="X4487" i="16" s="1"/>
  <c r="V4487" i="16"/>
  <c r="U4487" i="16"/>
  <c r="Q4487" i="16"/>
  <c r="N4487" i="16"/>
  <c r="AA4487" i="16" s="1"/>
  <c r="F4487" i="16"/>
  <c r="B4487" i="16"/>
  <c r="Y4486" i="16"/>
  <c r="W4486" i="16"/>
  <c r="X4486" i="16" s="1"/>
  <c r="V4486" i="16"/>
  <c r="U4486" i="16"/>
  <c r="Q4486" i="16"/>
  <c r="N4486" i="16"/>
  <c r="AA4486" i="16" s="1"/>
  <c r="F4486" i="16"/>
  <c r="B4486" i="16"/>
  <c r="Y4485" i="16"/>
  <c r="W4485" i="16"/>
  <c r="X4485" i="16" s="1"/>
  <c r="V4485" i="16"/>
  <c r="U4485" i="16"/>
  <c r="Q4485" i="16"/>
  <c r="N4485" i="16"/>
  <c r="AA4485" i="16" s="1"/>
  <c r="F4485" i="16"/>
  <c r="B4485" i="16"/>
  <c r="Y4484" i="16"/>
  <c r="W4484" i="16"/>
  <c r="X4484" i="16" s="1"/>
  <c r="V4484" i="16"/>
  <c r="U4484" i="16"/>
  <c r="Q4484" i="16"/>
  <c r="N4484" i="16"/>
  <c r="AA4484" i="16" s="1"/>
  <c r="F4484" i="16"/>
  <c r="B4484" i="16"/>
  <c r="Y4483" i="16"/>
  <c r="W4483" i="16"/>
  <c r="X4483" i="16" s="1"/>
  <c r="V4483" i="16"/>
  <c r="U4483" i="16"/>
  <c r="Q4483" i="16"/>
  <c r="N4483" i="16"/>
  <c r="AA4483" i="16" s="1"/>
  <c r="F4483" i="16"/>
  <c r="B4483" i="16"/>
  <c r="Y4482" i="16"/>
  <c r="W4482" i="16"/>
  <c r="X4482" i="16" s="1"/>
  <c r="V4482" i="16"/>
  <c r="U4482" i="16"/>
  <c r="Q4482" i="16"/>
  <c r="N4482" i="16"/>
  <c r="AA4482" i="16" s="1"/>
  <c r="F4482" i="16"/>
  <c r="B4482" i="16"/>
  <c r="Y4481" i="16"/>
  <c r="W4481" i="16"/>
  <c r="X4481" i="16" s="1"/>
  <c r="V4481" i="16"/>
  <c r="U4481" i="16"/>
  <c r="Q4481" i="16"/>
  <c r="N4481" i="16"/>
  <c r="AA4481" i="16" s="1"/>
  <c r="F4481" i="16"/>
  <c r="B4481" i="16"/>
  <c r="Y4480" i="16"/>
  <c r="W4480" i="16"/>
  <c r="X4480" i="16" s="1"/>
  <c r="V4480" i="16"/>
  <c r="U4480" i="16"/>
  <c r="Q4480" i="16"/>
  <c r="N4480" i="16"/>
  <c r="AA4480" i="16" s="1"/>
  <c r="F4480" i="16"/>
  <c r="B4480" i="16"/>
  <c r="Y4479" i="16"/>
  <c r="W4479" i="16"/>
  <c r="X4479" i="16" s="1"/>
  <c r="V4479" i="16"/>
  <c r="U4479" i="16"/>
  <c r="Q4479" i="16"/>
  <c r="N4479" i="16"/>
  <c r="AA4479" i="16" s="1"/>
  <c r="F4479" i="16"/>
  <c r="B4479" i="16"/>
  <c r="Y4478" i="16"/>
  <c r="W4478" i="16"/>
  <c r="X4478" i="16" s="1"/>
  <c r="V4478" i="16"/>
  <c r="U4478" i="16"/>
  <c r="Q4478" i="16"/>
  <c r="N4478" i="16"/>
  <c r="AA4478" i="16" s="1"/>
  <c r="F4478" i="16"/>
  <c r="B4478" i="16"/>
  <c r="Y4477" i="16"/>
  <c r="W4477" i="16"/>
  <c r="X4477" i="16" s="1"/>
  <c r="V4477" i="16"/>
  <c r="U4477" i="16"/>
  <c r="Q4477" i="16"/>
  <c r="N4477" i="16"/>
  <c r="AA4477" i="16" s="1"/>
  <c r="F4477" i="16"/>
  <c r="B4477" i="16"/>
  <c r="Y4476" i="16"/>
  <c r="W4476" i="16"/>
  <c r="X4476" i="16" s="1"/>
  <c r="V4476" i="16"/>
  <c r="U4476" i="16"/>
  <c r="Q4476" i="16"/>
  <c r="N4476" i="16"/>
  <c r="AA4476" i="16" s="1"/>
  <c r="F4476" i="16"/>
  <c r="B4476" i="16"/>
  <c r="Y4475" i="16"/>
  <c r="W4475" i="16"/>
  <c r="X4475" i="16" s="1"/>
  <c r="V4475" i="16"/>
  <c r="U4475" i="16"/>
  <c r="Q4475" i="16"/>
  <c r="N4475" i="16"/>
  <c r="AA4475" i="16" s="1"/>
  <c r="F4475" i="16"/>
  <c r="B4475" i="16"/>
  <c r="Y4474" i="16"/>
  <c r="W4474" i="16"/>
  <c r="X4474" i="16" s="1"/>
  <c r="V4474" i="16"/>
  <c r="U4474" i="16"/>
  <c r="Q4474" i="16"/>
  <c r="N4474" i="16"/>
  <c r="AA4474" i="16" s="1"/>
  <c r="F4474" i="16"/>
  <c r="B4474" i="16"/>
  <c r="Y4473" i="16"/>
  <c r="W4473" i="16"/>
  <c r="X4473" i="16" s="1"/>
  <c r="V4473" i="16"/>
  <c r="U4473" i="16"/>
  <c r="Q4473" i="16"/>
  <c r="N4473" i="16"/>
  <c r="AA4473" i="16" s="1"/>
  <c r="F4473" i="16"/>
  <c r="B4473" i="16"/>
  <c r="Y4472" i="16"/>
  <c r="W4472" i="16"/>
  <c r="X4472" i="16" s="1"/>
  <c r="V4472" i="16"/>
  <c r="U4472" i="16"/>
  <c r="Q4472" i="16"/>
  <c r="N4472" i="16"/>
  <c r="AA4472" i="16" s="1"/>
  <c r="F4472" i="16"/>
  <c r="B4472" i="16"/>
  <c r="Y4471" i="16"/>
  <c r="W4471" i="16"/>
  <c r="X4471" i="16" s="1"/>
  <c r="V4471" i="16"/>
  <c r="U4471" i="16"/>
  <c r="Q4471" i="16"/>
  <c r="N4471" i="16"/>
  <c r="AA4471" i="16" s="1"/>
  <c r="F4471" i="16"/>
  <c r="B4471" i="16"/>
  <c r="Y4470" i="16"/>
  <c r="W4470" i="16"/>
  <c r="X4470" i="16" s="1"/>
  <c r="V4470" i="16"/>
  <c r="U4470" i="16"/>
  <c r="Q4470" i="16"/>
  <c r="N4470" i="16"/>
  <c r="AA4470" i="16" s="1"/>
  <c r="F4470" i="16"/>
  <c r="B4470" i="16"/>
  <c r="Y4469" i="16"/>
  <c r="W4469" i="16"/>
  <c r="X4469" i="16" s="1"/>
  <c r="V4469" i="16"/>
  <c r="U4469" i="16"/>
  <c r="Q4469" i="16"/>
  <c r="N4469" i="16"/>
  <c r="AA4469" i="16" s="1"/>
  <c r="F4469" i="16"/>
  <c r="B4469" i="16"/>
  <c r="Y4468" i="16"/>
  <c r="W4468" i="16"/>
  <c r="X4468" i="16" s="1"/>
  <c r="V4468" i="16"/>
  <c r="U4468" i="16"/>
  <c r="Q4468" i="16"/>
  <c r="N4468" i="16"/>
  <c r="AA4468" i="16" s="1"/>
  <c r="F4468" i="16"/>
  <c r="B4468" i="16"/>
  <c r="Y4467" i="16"/>
  <c r="W4467" i="16"/>
  <c r="X4467" i="16" s="1"/>
  <c r="V4467" i="16"/>
  <c r="U4467" i="16"/>
  <c r="Q4467" i="16"/>
  <c r="N4467" i="16"/>
  <c r="AA4467" i="16" s="1"/>
  <c r="F4467" i="16"/>
  <c r="B4467" i="16"/>
  <c r="Y4466" i="16"/>
  <c r="W4466" i="16"/>
  <c r="X4466" i="16" s="1"/>
  <c r="V4466" i="16"/>
  <c r="U4466" i="16"/>
  <c r="Q4466" i="16"/>
  <c r="N4466" i="16"/>
  <c r="AA4466" i="16" s="1"/>
  <c r="F4466" i="16"/>
  <c r="B4466" i="16"/>
  <c r="Y4465" i="16"/>
  <c r="X4465" i="16"/>
  <c r="W4465" i="16"/>
  <c r="V4465" i="16"/>
  <c r="U4465" i="16"/>
  <c r="Q4465" i="16"/>
  <c r="N4465" i="16"/>
  <c r="AA4465" i="16" s="1"/>
  <c r="F4465" i="16"/>
  <c r="B4465" i="16"/>
  <c r="Y4464" i="16"/>
  <c r="W4464" i="16"/>
  <c r="X4464" i="16" s="1"/>
  <c r="V4464" i="16"/>
  <c r="U4464" i="16"/>
  <c r="Q4464" i="16"/>
  <c r="N4464" i="16"/>
  <c r="AA4464" i="16" s="1"/>
  <c r="F4464" i="16"/>
  <c r="B4464" i="16"/>
  <c r="Y4463" i="16"/>
  <c r="W4463" i="16"/>
  <c r="X4463" i="16" s="1"/>
  <c r="V4463" i="16"/>
  <c r="U4463" i="16"/>
  <c r="Q4463" i="16"/>
  <c r="N4463" i="16"/>
  <c r="AA4463" i="16" s="1"/>
  <c r="F4463" i="16"/>
  <c r="B4463" i="16"/>
  <c r="Y4462" i="16"/>
  <c r="W4462" i="16"/>
  <c r="X4462" i="16" s="1"/>
  <c r="V4462" i="16"/>
  <c r="U4462" i="16"/>
  <c r="Q4462" i="16"/>
  <c r="N4462" i="16"/>
  <c r="AA4462" i="16" s="1"/>
  <c r="F4462" i="16"/>
  <c r="B4462" i="16"/>
  <c r="Y4461" i="16"/>
  <c r="W4461" i="16"/>
  <c r="X4461" i="16" s="1"/>
  <c r="V4461" i="16"/>
  <c r="U4461" i="16"/>
  <c r="Q4461" i="16"/>
  <c r="N4461" i="16"/>
  <c r="AA4461" i="16" s="1"/>
  <c r="F4461" i="16"/>
  <c r="B4461" i="16"/>
  <c r="Y4460" i="16"/>
  <c r="W4460" i="16"/>
  <c r="X4460" i="16" s="1"/>
  <c r="V4460" i="16"/>
  <c r="U4460" i="16"/>
  <c r="Q4460" i="16"/>
  <c r="N4460" i="16"/>
  <c r="AA4460" i="16" s="1"/>
  <c r="F4460" i="16"/>
  <c r="B4460" i="16"/>
  <c r="Y4459" i="16"/>
  <c r="W4459" i="16"/>
  <c r="X4459" i="16" s="1"/>
  <c r="V4459" i="16"/>
  <c r="U4459" i="16"/>
  <c r="Q4459" i="16"/>
  <c r="N4459" i="16"/>
  <c r="AA4459" i="16" s="1"/>
  <c r="F4459" i="16"/>
  <c r="B4459" i="16"/>
  <c r="Y4458" i="16"/>
  <c r="W4458" i="16"/>
  <c r="X4458" i="16" s="1"/>
  <c r="V4458" i="16"/>
  <c r="U4458" i="16"/>
  <c r="Q4458" i="16"/>
  <c r="N4458" i="16"/>
  <c r="AA4458" i="16" s="1"/>
  <c r="F4458" i="16"/>
  <c r="B4458" i="16"/>
  <c r="Y4457" i="16"/>
  <c r="W4457" i="16"/>
  <c r="X4457" i="16" s="1"/>
  <c r="V4457" i="16"/>
  <c r="U4457" i="16"/>
  <c r="Q4457" i="16"/>
  <c r="N4457" i="16"/>
  <c r="AA4457" i="16" s="1"/>
  <c r="F4457" i="16"/>
  <c r="B4457" i="16"/>
  <c r="Y4456" i="16"/>
  <c r="W4456" i="16"/>
  <c r="X4456" i="16" s="1"/>
  <c r="V4456" i="16"/>
  <c r="U4456" i="16"/>
  <c r="Q4456" i="16"/>
  <c r="N4456" i="16"/>
  <c r="AA4456" i="16" s="1"/>
  <c r="F4456" i="16"/>
  <c r="B4456" i="16"/>
  <c r="Y4455" i="16"/>
  <c r="W4455" i="16"/>
  <c r="X4455" i="16" s="1"/>
  <c r="V4455" i="16"/>
  <c r="U4455" i="16"/>
  <c r="Q4455" i="16"/>
  <c r="N4455" i="16"/>
  <c r="AA4455" i="16" s="1"/>
  <c r="F4455" i="16"/>
  <c r="B4455" i="16"/>
  <c r="Y4454" i="16"/>
  <c r="W4454" i="16"/>
  <c r="X4454" i="16" s="1"/>
  <c r="V4454" i="16"/>
  <c r="U4454" i="16"/>
  <c r="Q4454" i="16"/>
  <c r="N4454" i="16"/>
  <c r="AA4454" i="16" s="1"/>
  <c r="F4454" i="16"/>
  <c r="B4454" i="16"/>
  <c r="Y4453" i="16"/>
  <c r="W4453" i="16"/>
  <c r="X4453" i="16" s="1"/>
  <c r="V4453" i="16"/>
  <c r="U4453" i="16"/>
  <c r="Q4453" i="16"/>
  <c r="N4453" i="16"/>
  <c r="AA4453" i="16" s="1"/>
  <c r="F4453" i="16"/>
  <c r="B4453" i="16"/>
  <c r="Y4452" i="16"/>
  <c r="W4452" i="16"/>
  <c r="X4452" i="16" s="1"/>
  <c r="V4452" i="16"/>
  <c r="U4452" i="16"/>
  <c r="Q4452" i="16"/>
  <c r="N4452" i="16"/>
  <c r="AA4452" i="16" s="1"/>
  <c r="F4452" i="16"/>
  <c r="B4452" i="16"/>
  <c r="Y4451" i="16"/>
  <c r="W4451" i="16"/>
  <c r="X4451" i="16" s="1"/>
  <c r="V4451" i="16"/>
  <c r="U4451" i="16"/>
  <c r="Q4451" i="16"/>
  <c r="N4451" i="16"/>
  <c r="AA4451" i="16" s="1"/>
  <c r="F4451" i="16"/>
  <c r="B4451" i="16"/>
  <c r="Y4450" i="16"/>
  <c r="W4450" i="16"/>
  <c r="X4450" i="16" s="1"/>
  <c r="V4450" i="16"/>
  <c r="U4450" i="16"/>
  <c r="Q4450" i="16"/>
  <c r="N4450" i="16"/>
  <c r="AA4450" i="16" s="1"/>
  <c r="F4450" i="16"/>
  <c r="B4450" i="16"/>
  <c r="Y4449" i="16"/>
  <c r="W4449" i="16"/>
  <c r="X4449" i="16" s="1"/>
  <c r="V4449" i="16"/>
  <c r="U4449" i="16"/>
  <c r="Q4449" i="16"/>
  <c r="N4449" i="16"/>
  <c r="AA4449" i="16" s="1"/>
  <c r="F4449" i="16"/>
  <c r="B4449" i="16"/>
  <c r="Y4448" i="16"/>
  <c r="X4448" i="16"/>
  <c r="W4448" i="16"/>
  <c r="V4448" i="16"/>
  <c r="U4448" i="16"/>
  <c r="Q4448" i="16"/>
  <c r="N4448" i="16"/>
  <c r="AA4448" i="16" s="1"/>
  <c r="F4448" i="16"/>
  <c r="B4448" i="16"/>
  <c r="Y4447" i="16"/>
  <c r="W4447" i="16"/>
  <c r="X4447" i="16" s="1"/>
  <c r="V4447" i="16"/>
  <c r="U4447" i="16"/>
  <c r="Q4447" i="16"/>
  <c r="N4447" i="16"/>
  <c r="AA4447" i="16" s="1"/>
  <c r="F4447" i="16"/>
  <c r="B4447" i="16"/>
  <c r="Y4446" i="16"/>
  <c r="W4446" i="16"/>
  <c r="X4446" i="16" s="1"/>
  <c r="V4446" i="16"/>
  <c r="U4446" i="16"/>
  <c r="Q4446" i="16"/>
  <c r="N4446" i="16"/>
  <c r="AA4446" i="16" s="1"/>
  <c r="F4446" i="16"/>
  <c r="B4446" i="16"/>
  <c r="Y4445" i="16"/>
  <c r="W4445" i="16"/>
  <c r="X4445" i="16" s="1"/>
  <c r="V4445" i="16"/>
  <c r="U4445" i="16"/>
  <c r="Q4445" i="16"/>
  <c r="N4445" i="16"/>
  <c r="AA4445" i="16" s="1"/>
  <c r="F4445" i="16"/>
  <c r="B4445" i="16"/>
  <c r="Y4444" i="16"/>
  <c r="W4444" i="16"/>
  <c r="X4444" i="16" s="1"/>
  <c r="V4444" i="16"/>
  <c r="U4444" i="16"/>
  <c r="Q4444" i="16"/>
  <c r="N4444" i="16"/>
  <c r="AA4444" i="16" s="1"/>
  <c r="F4444" i="16"/>
  <c r="B4444" i="16"/>
  <c r="Y4443" i="16"/>
  <c r="W4443" i="16"/>
  <c r="X4443" i="16" s="1"/>
  <c r="V4443" i="16"/>
  <c r="U4443" i="16"/>
  <c r="Q4443" i="16"/>
  <c r="N4443" i="16"/>
  <c r="AA4443" i="16" s="1"/>
  <c r="F4443" i="16"/>
  <c r="B4443" i="16"/>
  <c r="Y4442" i="16"/>
  <c r="W4442" i="16"/>
  <c r="X4442" i="16" s="1"/>
  <c r="V4442" i="16"/>
  <c r="U4442" i="16"/>
  <c r="Q4442" i="16"/>
  <c r="N4442" i="16"/>
  <c r="AA4442" i="16" s="1"/>
  <c r="F4442" i="16"/>
  <c r="B4442" i="16"/>
  <c r="Y4441" i="16"/>
  <c r="W4441" i="16"/>
  <c r="X4441" i="16" s="1"/>
  <c r="V4441" i="16"/>
  <c r="U4441" i="16"/>
  <c r="Q4441" i="16"/>
  <c r="N4441" i="16"/>
  <c r="AA4441" i="16" s="1"/>
  <c r="F4441" i="16"/>
  <c r="B4441" i="16"/>
  <c r="Y4440" i="16"/>
  <c r="W4440" i="16"/>
  <c r="X4440" i="16" s="1"/>
  <c r="V4440" i="16"/>
  <c r="U4440" i="16"/>
  <c r="Q4440" i="16"/>
  <c r="N4440" i="16"/>
  <c r="AA4440" i="16" s="1"/>
  <c r="F4440" i="16"/>
  <c r="B4440" i="16"/>
  <c r="Y4439" i="16"/>
  <c r="W4439" i="16"/>
  <c r="X4439" i="16" s="1"/>
  <c r="V4439" i="16"/>
  <c r="U4439" i="16"/>
  <c r="Q4439" i="16"/>
  <c r="N4439" i="16"/>
  <c r="AA4439" i="16" s="1"/>
  <c r="F4439" i="16"/>
  <c r="B4439" i="16"/>
  <c r="Y4438" i="16"/>
  <c r="W4438" i="16"/>
  <c r="X4438" i="16" s="1"/>
  <c r="V4438" i="16"/>
  <c r="U4438" i="16"/>
  <c r="Q4438" i="16"/>
  <c r="N4438" i="16"/>
  <c r="AA4438" i="16" s="1"/>
  <c r="F4438" i="16"/>
  <c r="B4438" i="16"/>
  <c r="Y4437" i="16"/>
  <c r="W4437" i="16"/>
  <c r="X4437" i="16" s="1"/>
  <c r="V4437" i="16"/>
  <c r="U4437" i="16"/>
  <c r="Q4437" i="16"/>
  <c r="N4437" i="16"/>
  <c r="AA4437" i="16" s="1"/>
  <c r="F4437" i="16"/>
  <c r="B4437" i="16"/>
  <c r="Y4436" i="16"/>
  <c r="W4436" i="16"/>
  <c r="X4436" i="16" s="1"/>
  <c r="V4436" i="16"/>
  <c r="U4436" i="16"/>
  <c r="Q4436" i="16"/>
  <c r="N4436" i="16"/>
  <c r="AA4436" i="16" s="1"/>
  <c r="F4436" i="16"/>
  <c r="B4436" i="16"/>
  <c r="Y4435" i="16"/>
  <c r="W4435" i="16"/>
  <c r="X4435" i="16" s="1"/>
  <c r="V4435" i="16"/>
  <c r="U4435" i="16"/>
  <c r="Q4435" i="16"/>
  <c r="N4435" i="16"/>
  <c r="AA4435" i="16" s="1"/>
  <c r="F4435" i="16"/>
  <c r="B4435" i="16"/>
  <c r="Y4434" i="16"/>
  <c r="W4434" i="16"/>
  <c r="X4434" i="16" s="1"/>
  <c r="V4434" i="16"/>
  <c r="U4434" i="16"/>
  <c r="Q4434" i="16"/>
  <c r="N4434" i="16"/>
  <c r="AA4434" i="16" s="1"/>
  <c r="F4434" i="16"/>
  <c r="B4434" i="16"/>
  <c r="Y4433" i="16"/>
  <c r="W4433" i="16"/>
  <c r="X4433" i="16" s="1"/>
  <c r="V4433" i="16"/>
  <c r="U4433" i="16"/>
  <c r="Q4433" i="16"/>
  <c r="N4433" i="16"/>
  <c r="AA4433" i="16" s="1"/>
  <c r="F4433" i="16"/>
  <c r="B4433" i="16"/>
  <c r="Y4432" i="16"/>
  <c r="W4432" i="16"/>
  <c r="X4432" i="16" s="1"/>
  <c r="V4432" i="16"/>
  <c r="U4432" i="16"/>
  <c r="Q4432" i="16"/>
  <c r="N4432" i="16"/>
  <c r="AA4432" i="16" s="1"/>
  <c r="F4432" i="16"/>
  <c r="B4432" i="16"/>
  <c r="Y4431" i="16"/>
  <c r="W4431" i="16"/>
  <c r="X4431" i="16" s="1"/>
  <c r="V4431" i="16"/>
  <c r="U4431" i="16"/>
  <c r="Q4431" i="16"/>
  <c r="N4431" i="16"/>
  <c r="AA4431" i="16" s="1"/>
  <c r="F4431" i="16"/>
  <c r="B4431" i="16"/>
  <c r="Y4430" i="16"/>
  <c r="W4430" i="16"/>
  <c r="X4430" i="16" s="1"/>
  <c r="V4430" i="16"/>
  <c r="U4430" i="16"/>
  <c r="Q4430" i="16"/>
  <c r="N4430" i="16"/>
  <c r="AA4430" i="16" s="1"/>
  <c r="F4430" i="16"/>
  <c r="B4430" i="16"/>
  <c r="Y4429" i="16"/>
  <c r="W4429" i="16"/>
  <c r="X4429" i="16" s="1"/>
  <c r="V4429" i="16"/>
  <c r="U4429" i="16"/>
  <c r="Q4429" i="16"/>
  <c r="N4429" i="16"/>
  <c r="AA4429" i="16" s="1"/>
  <c r="F4429" i="16"/>
  <c r="B4429" i="16"/>
  <c r="Y4428" i="16"/>
  <c r="X4428" i="16"/>
  <c r="W4428" i="16"/>
  <c r="V4428" i="16"/>
  <c r="U4428" i="16"/>
  <c r="Q4428" i="16"/>
  <c r="N4428" i="16"/>
  <c r="AA4428" i="16" s="1"/>
  <c r="F4428" i="16"/>
  <c r="B4428" i="16"/>
  <c r="Y4427" i="16"/>
  <c r="W4427" i="16"/>
  <c r="X4427" i="16" s="1"/>
  <c r="V4427" i="16"/>
  <c r="U4427" i="16"/>
  <c r="Q4427" i="16"/>
  <c r="N4427" i="16"/>
  <c r="AA4427" i="16" s="1"/>
  <c r="F4427" i="16"/>
  <c r="B4427" i="16"/>
  <c r="Y4426" i="16"/>
  <c r="W4426" i="16"/>
  <c r="X4426" i="16" s="1"/>
  <c r="V4426" i="16"/>
  <c r="U4426" i="16"/>
  <c r="Q4426" i="16"/>
  <c r="N4426" i="16"/>
  <c r="AA4426" i="16" s="1"/>
  <c r="F4426" i="16"/>
  <c r="B4426" i="16"/>
  <c r="Y4425" i="16"/>
  <c r="W4425" i="16"/>
  <c r="X4425" i="16" s="1"/>
  <c r="V4425" i="16"/>
  <c r="U4425" i="16"/>
  <c r="Q4425" i="16"/>
  <c r="N4425" i="16"/>
  <c r="AA4425" i="16" s="1"/>
  <c r="F4425" i="16"/>
  <c r="B4425" i="16"/>
  <c r="Y4424" i="16"/>
  <c r="W4424" i="16"/>
  <c r="X4424" i="16" s="1"/>
  <c r="V4424" i="16"/>
  <c r="U4424" i="16"/>
  <c r="Q4424" i="16"/>
  <c r="N4424" i="16"/>
  <c r="AA4424" i="16" s="1"/>
  <c r="F4424" i="16"/>
  <c r="B4424" i="16"/>
  <c r="Y4423" i="16"/>
  <c r="W4423" i="16"/>
  <c r="X4423" i="16" s="1"/>
  <c r="V4423" i="16"/>
  <c r="U4423" i="16"/>
  <c r="Q4423" i="16"/>
  <c r="N4423" i="16"/>
  <c r="AA4423" i="16" s="1"/>
  <c r="F4423" i="16"/>
  <c r="B4423" i="16"/>
  <c r="Y4422" i="16"/>
  <c r="W4422" i="16"/>
  <c r="X4422" i="16" s="1"/>
  <c r="V4422" i="16"/>
  <c r="U4422" i="16"/>
  <c r="Q4422" i="16"/>
  <c r="N4422" i="16"/>
  <c r="AA4422" i="16" s="1"/>
  <c r="F4422" i="16"/>
  <c r="B4422" i="16"/>
  <c r="Y4421" i="16"/>
  <c r="W4421" i="16"/>
  <c r="X4421" i="16" s="1"/>
  <c r="V4421" i="16"/>
  <c r="U4421" i="16"/>
  <c r="Q4421" i="16"/>
  <c r="N4421" i="16"/>
  <c r="AA4421" i="16" s="1"/>
  <c r="F4421" i="16"/>
  <c r="B4421" i="16"/>
  <c r="Y4420" i="16"/>
  <c r="W4420" i="16"/>
  <c r="X4420" i="16" s="1"/>
  <c r="V4420" i="16"/>
  <c r="U4420" i="16"/>
  <c r="Q4420" i="16"/>
  <c r="N4420" i="16"/>
  <c r="AA4420" i="16" s="1"/>
  <c r="F4420" i="16"/>
  <c r="B4420" i="16"/>
  <c r="Y4419" i="16"/>
  <c r="W4419" i="16"/>
  <c r="X4419" i="16" s="1"/>
  <c r="V4419" i="16"/>
  <c r="U4419" i="16"/>
  <c r="Q4419" i="16"/>
  <c r="N4419" i="16"/>
  <c r="AA4419" i="16" s="1"/>
  <c r="F4419" i="16"/>
  <c r="B4419" i="16"/>
  <c r="Y4418" i="16"/>
  <c r="W4418" i="16"/>
  <c r="X4418" i="16" s="1"/>
  <c r="V4418" i="16"/>
  <c r="U4418" i="16"/>
  <c r="Q4418" i="16"/>
  <c r="N4418" i="16"/>
  <c r="AA4418" i="16" s="1"/>
  <c r="F4418" i="16"/>
  <c r="B4418" i="16"/>
  <c r="Y4417" i="16"/>
  <c r="W4417" i="16"/>
  <c r="X4417" i="16" s="1"/>
  <c r="V4417" i="16"/>
  <c r="U4417" i="16"/>
  <c r="Q4417" i="16"/>
  <c r="N4417" i="16"/>
  <c r="AA4417" i="16" s="1"/>
  <c r="F4417" i="16"/>
  <c r="B4417" i="16"/>
  <c r="Y4416" i="16"/>
  <c r="W4416" i="16"/>
  <c r="X4416" i="16" s="1"/>
  <c r="V4416" i="16"/>
  <c r="U4416" i="16"/>
  <c r="Q4416" i="16"/>
  <c r="N4416" i="16"/>
  <c r="AA4416" i="16" s="1"/>
  <c r="F4416" i="16"/>
  <c r="B4416" i="16"/>
  <c r="Y4415" i="16"/>
  <c r="W4415" i="16"/>
  <c r="X4415" i="16" s="1"/>
  <c r="V4415" i="16"/>
  <c r="U4415" i="16"/>
  <c r="Q4415" i="16"/>
  <c r="N4415" i="16"/>
  <c r="AA4415" i="16" s="1"/>
  <c r="F4415" i="16"/>
  <c r="B4415" i="16"/>
  <c r="Y4414" i="16"/>
  <c r="W4414" i="16"/>
  <c r="X4414" i="16" s="1"/>
  <c r="V4414" i="16"/>
  <c r="U4414" i="16"/>
  <c r="Q4414" i="16"/>
  <c r="N4414" i="16"/>
  <c r="AA4414" i="16" s="1"/>
  <c r="F4414" i="16"/>
  <c r="B4414" i="16"/>
  <c r="Y4413" i="16"/>
  <c r="W4413" i="16"/>
  <c r="X4413" i="16" s="1"/>
  <c r="V4413" i="16"/>
  <c r="U4413" i="16"/>
  <c r="Q4413" i="16"/>
  <c r="N4413" i="16"/>
  <c r="AA4413" i="16" s="1"/>
  <c r="F4413" i="16"/>
  <c r="B4413" i="16"/>
  <c r="Y4412" i="16"/>
  <c r="W4412" i="16"/>
  <c r="X4412" i="16" s="1"/>
  <c r="V4412" i="16"/>
  <c r="U4412" i="16"/>
  <c r="Q4412" i="16"/>
  <c r="N4412" i="16"/>
  <c r="AA4412" i="16" s="1"/>
  <c r="F4412" i="16"/>
  <c r="B4412" i="16"/>
  <c r="Y4411" i="16"/>
  <c r="W4411" i="16"/>
  <c r="X4411" i="16" s="1"/>
  <c r="V4411" i="16"/>
  <c r="U4411" i="16"/>
  <c r="Q4411" i="16"/>
  <c r="N4411" i="16"/>
  <c r="AA4411" i="16" s="1"/>
  <c r="F4411" i="16"/>
  <c r="B4411" i="16"/>
  <c r="Y4410" i="16"/>
  <c r="W4410" i="16"/>
  <c r="X4410" i="16" s="1"/>
  <c r="V4410" i="16"/>
  <c r="U4410" i="16"/>
  <c r="Q4410" i="16"/>
  <c r="N4410" i="16"/>
  <c r="AA4410" i="16" s="1"/>
  <c r="F4410" i="16"/>
  <c r="B4410" i="16"/>
  <c r="Y4409" i="16"/>
  <c r="W4409" i="16"/>
  <c r="X4409" i="16" s="1"/>
  <c r="V4409" i="16"/>
  <c r="U4409" i="16"/>
  <c r="Q4409" i="16"/>
  <c r="N4409" i="16"/>
  <c r="AA4409" i="16" s="1"/>
  <c r="F4409" i="16"/>
  <c r="B4409" i="16"/>
  <c r="Y4408" i="16"/>
  <c r="W4408" i="16"/>
  <c r="X4408" i="16" s="1"/>
  <c r="V4408" i="16"/>
  <c r="U4408" i="16"/>
  <c r="Q4408" i="16"/>
  <c r="N4408" i="16"/>
  <c r="AA4408" i="16" s="1"/>
  <c r="F4408" i="16"/>
  <c r="B4408" i="16"/>
  <c r="Y4407" i="16"/>
  <c r="W4407" i="16"/>
  <c r="X4407" i="16" s="1"/>
  <c r="V4407" i="16"/>
  <c r="U4407" i="16"/>
  <c r="Q4407" i="16"/>
  <c r="N4407" i="16"/>
  <c r="AA4407" i="16" s="1"/>
  <c r="F4407" i="16"/>
  <c r="B4407" i="16"/>
  <c r="Y4406" i="16"/>
  <c r="W4406" i="16"/>
  <c r="X4406" i="16" s="1"/>
  <c r="V4406" i="16"/>
  <c r="U4406" i="16"/>
  <c r="Q4406" i="16"/>
  <c r="N4406" i="16"/>
  <c r="AA4406" i="16" s="1"/>
  <c r="F4406" i="16"/>
  <c r="B4406" i="16"/>
  <c r="Y4405" i="16"/>
  <c r="W4405" i="16"/>
  <c r="X4405" i="16" s="1"/>
  <c r="V4405" i="16"/>
  <c r="U4405" i="16"/>
  <c r="Q4405" i="16"/>
  <c r="N4405" i="16"/>
  <c r="AA4405" i="16" s="1"/>
  <c r="F4405" i="16"/>
  <c r="B4405" i="16"/>
  <c r="Y4404" i="16"/>
  <c r="W4404" i="16"/>
  <c r="X4404" i="16" s="1"/>
  <c r="V4404" i="16"/>
  <c r="U4404" i="16"/>
  <c r="Q4404" i="16"/>
  <c r="N4404" i="16"/>
  <c r="AA4404" i="16" s="1"/>
  <c r="F4404" i="16"/>
  <c r="B4404" i="16"/>
  <c r="Y4403" i="16"/>
  <c r="W4403" i="16"/>
  <c r="X4403" i="16" s="1"/>
  <c r="V4403" i="16"/>
  <c r="U4403" i="16"/>
  <c r="Q4403" i="16"/>
  <c r="N4403" i="16"/>
  <c r="AA4403" i="16" s="1"/>
  <c r="F4403" i="16"/>
  <c r="B4403" i="16"/>
  <c r="Y4402" i="16"/>
  <c r="W4402" i="16"/>
  <c r="X4402" i="16" s="1"/>
  <c r="V4402" i="16"/>
  <c r="U4402" i="16"/>
  <c r="Q4402" i="16"/>
  <c r="N4402" i="16"/>
  <c r="AA4402" i="16" s="1"/>
  <c r="F4402" i="16"/>
  <c r="B4402" i="16"/>
  <c r="Y4401" i="16"/>
  <c r="W4401" i="16"/>
  <c r="X4401" i="16" s="1"/>
  <c r="V4401" i="16"/>
  <c r="U4401" i="16"/>
  <c r="Q4401" i="16"/>
  <c r="N4401" i="16"/>
  <c r="AA4401" i="16" s="1"/>
  <c r="F4401" i="16"/>
  <c r="B4401" i="16"/>
  <c r="Y4400" i="16"/>
  <c r="W4400" i="16"/>
  <c r="X4400" i="16" s="1"/>
  <c r="V4400" i="16"/>
  <c r="U4400" i="16"/>
  <c r="Q4400" i="16"/>
  <c r="N4400" i="16"/>
  <c r="AA4400" i="16" s="1"/>
  <c r="F4400" i="16"/>
  <c r="B4400" i="16"/>
  <c r="Y4399" i="16"/>
  <c r="W4399" i="16"/>
  <c r="X4399" i="16" s="1"/>
  <c r="V4399" i="16"/>
  <c r="U4399" i="16"/>
  <c r="Q4399" i="16"/>
  <c r="N4399" i="16"/>
  <c r="AA4399" i="16" s="1"/>
  <c r="F4399" i="16"/>
  <c r="B4399" i="16"/>
  <c r="Y4398" i="16"/>
  <c r="W4398" i="16"/>
  <c r="X4398" i="16" s="1"/>
  <c r="V4398" i="16"/>
  <c r="U4398" i="16"/>
  <c r="Q4398" i="16"/>
  <c r="N4398" i="16"/>
  <c r="AA4398" i="16" s="1"/>
  <c r="F4398" i="16"/>
  <c r="B4398" i="16"/>
  <c r="Y4397" i="16"/>
  <c r="W4397" i="16"/>
  <c r="X4397" i="16" s="1"/>
  <c r="V4397" i="16"/>
  <c r="U4397" i="16"/>
  <c r="Q4397" i="16"/>
  <c r="N4397" i="16"/>
  <c r="AA4397" i="16" s="1"/>
  <c r="F4397" i="16"/>
  <c r="B4397" i="16"/>
  <c r="Y4396" i="16"/>
  <c r="X4396" i="16"/>
  <c r="W4396" i="16"/>
  <c r="V4396" i="16"/>
  <c r="U4396" i="16"/>
  <c r="Q4396" i="16"/>
  <c r="N4396" i="16"/>
  <c r="AA4396" i="16" s="1"/>
  <c r="F4396" i="16"/>
  <c r="B4396" i="16"/>
  <c r="Y4395" i="16"/>
  <c r="W4395" i="16"/>
  <c r="X4395" i="16" s="1"/>
  <c r="V4395" i="16"/>
  <c r="U4395" i="16"/>
  <c r="Q4395" i="16"/>
  <c r="N4395" i="16"/>
  <c r="AA4395" i="16" s="1"/>
  <c r="F4395" i="16"/>
  <c r="B4395" i="16"/>
  <c r="Y4394" i="16"/>
  <c r="W4394" i="16"/>
  <c r="X4394" i="16" s="1"/>
  <c r="V4394" i="16"/>
  <c r="U4394" i="16"/>
  <c r="Q4394" i="16"/>
  <c r="N4394" i="16"/>
  <c r="AA4394" i="16" s="1"/>
  <c r="F4394" i="16"/>
  <c r="B4394" i="16"/>
  <c r="Y4393" i="16"/>
  <c r="W4393" i="16"/>
  <c r="X4393" i="16" s="1"/>
  <c r="V4393" i="16"/>
  <c r="U4393" i="16"/>
  <c r="Q4393" i="16"/>
  <c r="N4393" i="16"/>
  <c r="AA4393" i="16" s="1"/>
  <c r="F4393" i="16"/>
  <c r="B4393" i="16"/>
  <c r="Y4392" i="16"/>
  <c r="W4392" i="16"/>
  <c r="X4392" i="16" s="1"/>
  <c r="V4392" i="16"/>
  <c r="U4392" i="16"/>
  <c r="Q4392" i="16"/>
  <c r="N4392" i="16"/>
  <c r="AA4392" i="16" s="1"/>
  <c r="F4392" i="16"/>
  <c r="B4392" i="16"/>
  <c r="Y4391" i="16"/>
  <c r="W4391" i="16"/>
  <c r="X4391" i="16" s="1"/>
  <c r="V4391" i="16"/>
  <c r="U4391" i="16"/>
  <c r="Q4391" i="16"/>
  <c r="N4391" i="16"/>
  <c r="AA4391" i="16" s="1"/>
  <c r="F4391" i="16"/>
  <c r="B4391" i="16"/>
  <c r="Y4390" i="16"/>
  <c r="W4390" i="16"/>
  <c r="X4390" i="16" s="1"/>
  <c r="V4390" i="16"/>
  <c r="U4390" i="16"/>
  <c r="Q4390" i="16"/>
  <c r="N4390" i="16"/>
  <c r="AA4390" i="16" s="1"/>
  <c r="F4390" i="16"/>
  <c r="B4390" i="16"/>
  <c r="Y4389" i="16"/>
  <c r="W4389" i="16"/>
  <c r="X4389" i="16" s="1"/>
  <c r="V4389" i="16"/>
  <c r="U4389" i="16"/>
  <c r="Q4389" i="16"/>
  <c r="N4389" i="16"/>
  <c r="AA4389" i="16" s="1"/>
  <c r="F4389" i="16"/>
  <c r="B4389" i="16"/>
  <c r="Y4388" i="16"/>
  <c r="W4388" i="16"/>
  <c r="X4388" i="16" s="1"/>
  <c r="V4388" i="16"/>
  <c r="U4388" i="16"/>
  <c r="Q4388" i="16"/>
  <c r="N4388" i="16"/>
  <c r="AA4388" i="16" s="1"/>
  <c r="F4388" i="16"/>
  <c r="B4388" i="16"/>
  <c r="Y4387" i="16"/>
  <c r="W4387" i="16"/>
  <c r="X4387" i="16" s="1"/>
  <c r="V4387" i="16"/>
  <c r="U4387" i="16"/>
  <c r="Q4387" i="16"/>
  <c r="N4387" i="16"/>
  <c r="AA4387" i="16" s="1"/>
  <c r="F4387" i="16"/>
  <c r="B4387" i="16"/>
  <c r="Y4386" i="16"/>
  <c r="W4386" i="16"/>
  <c r="X4386" i="16" s="1"/>
  <c r="V4386" i="16"/>
  <c r="U4386" i="16"/>
  <c r="Q4386" i="16"/>
  <c r="N4386" i="16"/>
  <c r="AA4386" i="16" s="1"/>
  <c r="F4386" i="16"/>
  <c r="B4386" i="16"/>
  <c r="Y4385" i="16"/>
  <c r="W4385" i="16"/>
  <c r="X4385" i="16" s="1"/>
  <c r="V4385" i="16"/>
  <c r="U4385" i="16"/>
  <c r="Q4385" i="16"/>
  <c r="N4385" i="16"/>
  <c r="AA4385" i="16" s="1"/>
  <c r="F4385" i="16"/>
  <c r="B4385" i="16"/>
  <c r="Y4384" i="16"/>
  <c r="W4384" i="16"/>
  <c r="X4384" i="16" s="1"/>
  <c r="V4384" i="16"/>
  <c r="U4384" i="16"/>
  <c r="Q4384" i="16"/>
  <c r="N4384" i="16"/>
  <c r="AA4384" i="16" s="1"/>
  <c r="F4384" i="16"/>
  <c r="B4384" i="16"/>
  <c r="Y4383" i="16"/>
  <c r="W4383" i="16"/>
  <c r="X4383" i="16" s="1"/>
  <c r="V4383" i="16"/>
  <c r="U4383" i="16"/>
  <c r="Q4383" i="16"/>
  <c r="N4383" i="16"/>
  <c r="AA4383" i="16" s="1"/>
  <c r="F4383" i="16"/>
  <c r="B4383" i="16"/>
  <c r="Y4382" i="16"/>
  <c r="W4382" i="16"/>
  <c r="X4382" i="16" s="1"/>
  <c r="V4382" i="16"/>
  <c r="U4382" i="16"/>
  <c r="Q4382" i="16"/>
  <c r="N4382" i="16"/>
  <c r="AA4382" i="16" s="1"/>
  <c r="F4382" i="16"/>
  <c r="B4382" i="16"/>
  <c r="Y4381" i="16"/>
  <c r="W4381" i="16"/>
  <c r="X4381" i="16" s="1"/>
  <c r="V4381" i="16"/>
  <c r="U4381" i="16"/>
  <c r="Q4381" i="16"/>
  <c r="N4381" i="16"/>
  <c r="AA4381" i="16" s="1"/>
  <c r="F4381" i="16"/>
  <c r="B4381" i="16"/>
  <c r="Y4380" i="16"/>
  <c r="X4380" i="16"/>
  <c r="W4380" i="16"/>
  <c r="V4380" i="16"/>
  <c r="U4380" i="16"/>
  <c r="Q4380" i="16"/>
  <c r="N4380" i="16"/>
  <c r="AA4380" i="16" s="1"/>
  <c r="F4380" i="16"/>
  <c r="B4380" i="16"/>
  <c r="Y4379" i="16"/>
  <c r="W4379" i="16"/>
  <c r="X4379" i="16" s="1"/>
  <c r="V4379" i="16"/>
  <c r="U4379" i="16"/>
  <c r="Q4379" i="16"/>
  <c r="N4379" i="16"/>
  <c r="AA4379" i="16" s="1"/>
  <c r="F4379" i="16"/>
  <c r="B4379" i="16"/>
  <c r="Y4378" i="16"/>
  <c r="W4378" i="16"/>
  <c r="X4378" i="16" s="1"/>
  <c r="V4378" i="16"/>
  <c r="U4378" i="16"/>
  <c r="Q4378" i="16"/>
  <c r="N4378" i="16"/>
  <c r="AA4378" i="16" s="1"/>
  <c r="F4378" i="16"/>
  <c r="B4378" i="16"/>
  <c r="Y4377" i="16"/>
  <c r="W4377" i="16"/>
  <c r="X4377" i="16" s="1"/>
  <c r="V4377" i="16"/>
  <c r="U4377" i="16"/>
  <c r="Q4377" i="16"/>
  <c r="N4377" i="16"/>
  <c r="AA4377" i="16" s="1"/>
  <c r="F4377" i="16"/>
  <c r="B4377" i="16"/>
  <c r="Y4376" i="16"/>
  <c r="W4376" i="16"/>
  <c r="X4376" i="16" s="1"/>
  <c r="V4376" i="16"/>
  <c r="U4376" i="16"/>
  <c r="Q4376" i="16"/>
  <c r="N4376" i="16"/>
  <c r="AA4376" i="16" s="1"/>
  <c r="F4376" i="16"/>
  <c r="B4376" i="16"/>
  <c r="Y4375" i="16"/>
  <c r="W4375" i="16"/>
  <c r="X4375" i="16" s="1"/>
  <c r="V4375" i="16"/>
  <c r="U4375" i="16"/>
  <c r="Q4375" i="16"/>
  <c r="N4375" i="16"/>
  <c r="AA4375" i="16" s="1"/>
  <c r="F4375" i="16"/>
  <c r="B4375" i="16"/>
  <c r="Y4374" i="16"/>
  <c r="W4374" i="16"/>
  <c r="X4374" i="16" s="1"/>
  <c r="V4374" i="16"/>
  <c r="U4374" i="16"/>
  <c r="Q4374" i="16"/>
  <c r="N4374" i="16"/>
  <c r="AA4374" i="16" s="1"/>
  <c r="F4374" i="16"/>
  <c r="B4374" i="16"/>
  <c r="Y4373" i="16"/>
  <c r="W4373" i="16"/>
  <c r="X4373" i="16" s="1"/>
  <c r="V4373" i="16"/>
  <c r="U4373" i="16"/>
  <c r="Q4373" i="16"/>
  <c r="N4373" i="16"/>
  <c r="AA4373" i="16" s="1"/>
  <c r="F4373" i="16"/>
  <c r="B4373" i="16"/>
  <c r="Y4372" i="16"/>
  <c r="W4372" i="16"/>
  <c r="X4372" i="16" s="1"/>
  <c r="V4372" i="16"/>
  <c r="U4372" i="16"/>
  <c r="Q4372" i="16"/>
  <c r="N4372" i="16"/>
  <c r="AA4372" i="16" s="1"/>
  <c r="F4372" i="16"/>
  <c r="B4372" i="16"/>
  <c r="Y4371" i="16"/>
  <c r="W4371" i="16"/>
  <c r="X4371" i="16" s="1"/>
  <c r="V4371" i="16"/>
  <c r="U4371" i="16"/>
  <c r="Q4371" i="16"/>
  <c r="N4371" i="16"/>
  <c r="AA4371" i="16" s="1"/>
  <c r="F4371" i="16"/>
  <c r="B4371" i="16"/>
  <c r="Y4370" i="16"/>
  <c r="W4370" i="16"/>
  <c r="X4370" i="16" s="1"/>
  <c r="V4370" i="16"/>
  <c r="U4370" i="16"/>
  <c r="Q4370" i="16"/>
  <c r="N4370" i="16"/>
  <c r="AA4370" i="16" s="1"/>
  <c r="F4370" i="16"/>
  <c r="B4370" i="16"/>
  <c r="Y4369" i="16"/>
  <c r="W4369" i="16"/>
  <c r="X4369" i="16" s="1"/>
  <c r="V4369" i="16"/>
  <c r="U4369" i="16"/>
  <c r="Q4369" i="16"/>
  <c r="N4369" i="16"/>
  <c r="AA4369" i="16" s="1"/>
  <c r="F4369" i="16"/>
  <c r="B4369" i="16"/>
  <c r="Y4368" i="16"/>
  <c r="W4368" i="16"/>
  <c r="X4368" i="16" s="1"/>
  <c r="V4368" i="16"/>
  <c r="U4368" i="16"/>
  <c r="Q4368" i="16"/>
  <c r="N4368" i="16"/>
  <c r="AA4368" i="16" s="1"/>
  <c r="F4368" i="16"/>
  <c r="B4368" i="16"/>
  <c r="Y4367" i="16"/>
  <c r="W4367" i="16"/>
  <c r="X4367" i="16" s="1"/>
  <c r="V4367" i="16"/>
  <c r="U4367" i="16"/>
  <c r="Q4367" i="16"/>
  <c r="N4367" i="16"/>
  <c r="AA4367" i="16" s="1"/>
  <c r="F4367" i="16"/>
  <c r="B4367" i="16"/>
  <c r="Y4366" i="16"/>
  <c r="W4366" i="16"/>
  <c r="X4366" i="16" s="1"/>
  <c r="V4366" i="16"/>
  <c r="U4366" i="16"/>
  <c r="Q4366" i="16"/>
  <c r="N4366" i="16"/>
  <c r="AA4366" i="16" s="1"/>
  <c r="F4366" i="16"/>
  <c r="B4366" i="16"/>
  <c r="Y4365" i="16"/>
  <c r="W4365" i="16"/>
  <c r="X4365" i="16" s="1"/>
  <c r="V4365" i="16"/>
  <c r="U4365" i="16"/>
  <c r="Q4365" i="16"/>
  <c r="N4365" i="16"/>
  <c r="AA4365" i="16" s="1"/>
  <c r="F4365" i="16"/>
  <c r="B4365" i="16"/>
  <c r="Y4364" i="16"/>
  <c r="X4364" i="16"/>
  <c r="W4364" i="16"/>
  <c r="V4364" i="16"/>
  <c r="U4364" i="16"/>
  <c r="Q4364" i="16"/>
  <c r="N4364" i="16"/>
  <c r="AA4364" i="16" s="1"/>
  <c r="F4364" i="16"/>
  <c r="B4364" i="16"/>
  <c r="Y4363" i="16"/>
  <c r="W4363" i="16"/>
  <c r="X4363" i="16" s="1"/>
  <c r="V4363" i="16"/>
  <c r="U4363" i="16"/>
  <c r="Q4363" i="16"/>
  <c r="N4363" i="16"/>
  <c r="AA4363" i="16" s="1"/>
  <c r="F4363" i="16"/>
  <c r="B4363" i="16"/>
  <c r="Y4362" i="16"/>
  <c r="W4362" i="16"/>
  <c r="X4362" i="16" s="1"/>
  <c r="V4362" i="16"/>
  <c r="U4362" i="16"/>
  <c r="Q4362" i="16"/>
  <c r="N4362" i="16"/>
  <c r="AA4362" i="16" s="1"/>
  <c r="F4362" i="16"/>
  <c r="B4362" i="16"/>
  <c r="Y4361" i="16"/>
  <c r="W4361" i="16"/>
  <c r="X4361" i="16" s="1"/>
  <c r="V4361" i="16"/>
  <c r="U4361" i="16"/>
  <c r="Q4361" i="16"/>
  <c r="N4361" i="16"/>
  <c r="AA4361" i="16" s="1"/>
  <c r="F4361" i="16"/>
  <c r="B4361" i="16"/>
  <c r="Y4360" i="16"/>
  <c r="W4360" i="16"/>
  <c r="X4360" i="16" s="1"/>
  <c r="V4360" i="16"/>
  <c r="U4360" i="16"/>
  <c r="Q4360" i="16"/>
  <c r="N4360" i="16"/>
  <c r="AA4360" i="16" s="1"/>
  <c r="F4360" i="16"/>
  <c r="B4360" i="16"/>
  <c r="Y4359" i="16"/>
  <c r="W4359" i="16"/>
  <c r="X4359" i="16" s="1"/>
  <c r="V4359" i="16"/>
  <c r="U4359" i="16"/>
  <c r="Q4359" i="16"/>
  <c r="N4359" i="16"/>
  <c r="AA4359" i="16" s="1"/>
  <c r="F4359" i="16"/>
  <c r="B4359" i="16"/>
  <c r="Y4358" i="16"/>
  <c r="W4358" i="16"/>
  <c r="X4358" i="16" s="1"/>
  <c r="V4358" i="16"/>
  <c r="U4358" i="16"/>
  <c r="Q4358" i="16"/>
  <c r="N4358" i="16"/>
  <c r="AA4358" i="16" s="1"/>
  <c r="F4358" i="16"/>
  <c r="B4358" i="16"/>
  <c r="Y4357" i="16"/>
  <c r="W4357" i="16"/>
  <c r="X4357" i="16" s="1"/>
  <c r="V4357" i="16"/>
  <c r="U4357" i="16"/>
  <c r="Q4357" i="16"/>
  <c r="N4357" i="16"/>
  <c r="AA4357" i="16" s="1"/>
  <c r="F4357" i="16"/>
  <c r="B4357" i="16"/>
  <c r="Y4356" i="16"/>
  <c r="W4356" i="16"/>
  <c r="X4356" i="16" s="1"/>
  <c r="V4356" i="16"/>
  <c r="U4356" i="16"/>
  <c r="Q4356" i="16"/>
  <c r="N4356" i="16"/>
  <c r="AA4356" i="16" s="1"/>
  <c r="F4356" i="16"/>
  <c r="B4356" i="16"/>
  <c r="Y4355" i="16"/>
  <c r="W4355" i="16"/>
  <c r="X4355" i="16" s="1"/>
  <c r="V4355" i="16"/>
  <c r="U4355" i="16"/>
  <c r="Q4355" i="16"/>
  <c r="N4355" i="16"/>
  <c r="AA4355" i="16" s="1"/>
  <c r="F4355" i="16"/>
  <c r="B4355" i="16"/>
  <c r="Y4354" i="16"/>
  <c r="W4354" i="16"/>
  <c r="X4354" i="16" s="1"/>
  <c r="V4354" i="16"/>
  <c r="U4354" i="16"/>
  <c r="Q4354" i="16"/>
  <c r="N4354" i="16"/>
  <c r="AA4354" i="16" s="1"/>
  <c r="F4354" i="16"/>
  <c r="B4354" i="16"/>
  <c r="Y4353" i="16"/>
  <c r="W4353" i="16"/>
  <c r="X4353" i="16" s="1"/>
  <c r="V4353" i="16"/>
  <c r="U4353" i="16"/>
  <c r="Q4353" i="16"/>
  <c r="N4353" i="16"/>
  <c r="AA4353" i="16" s="1"/>
  <c r="F4353" i="16"/>
  <c r="B4353" i="16"/>
  <c r="Y4352" i="16"/>
  <c r="W4352" i="16"/>
  <c r="X4352" i="16" s="1"/>
  <c r="V4352" i="16"/>
  <c r="U4352" i="16"/>
  <c r="Q4352" i="16"/>
  <c r="N4352" i="16"/>
  <c r="AA4352" i="16" s="1"/>
  <c r="F4352" i="16"/>
  <c r="B4352" i="16"/>
  <c r="Y4351" i="16"/>
  <c r="W4351" i="16"/>
  <c r="X4351" i="16" s="1"/>
  <c r="V4351" i="16"/>
  <c r="U4351" i="16"/>
  <c r="Q4351" i="16"/>
  <c r="N4351" i="16"/>
  <c r="AA4351" i="16" s="1"/>
  <c r="F4351" i="16"/>
  <c r="B4351" i="16"/>
  <c r="Y4350" i="16"/>
  <c r="W4350" i="16"/>
  <c r="X4350" i="16" s="1"/>
  <c r="V4350" i="16"/>
  <c r="U4350" i="16"/>
  <c r="Q4350" i="16"/>
  <c r="N4350" i="16"/>
  <c r="AA4350" i="16" s="1"/>
  <c r="F4350" i="16"/>
  <c r="B4350" i="16"/>
  <c r="Y4349" i="16"/>
  <c r="W4349" i="16"/>
  <c r="X4349" i="16" s="1"/>
  <c r="V4349" i="16"/>
  <c r="U4349" i="16"/>
  <c r="Q4349" i="16"/>
  <c r="N4349" i="16"/>
  <c r="AA4349" i="16" s="1"/>
  <c r="F4349" i="16"/>
  <c r="B4349" i="16"/>
  <c r="Y4348" i="16"/>
  <c r="W4348" i="16"/>
  <c r="X4348" i="16" s="1"/>
  <c r="V4348" i="16"/>
  <c r="U4348" i="16"/>
  <c r="Q4348" i="16"/>
  <c r="N4348" i="16"/>
  <c r="AA4348" i="16" s="1"/>
  <c r="F4348" i="16"/>
  <c r="B4348" i="16"/>
  <c r="Y4347" i="16"/>
  <c r="W4347" i="16"/>
  <c r="X4347" i="16" s="1"/>
  <c r="V4347" i="16"/>
  <c r="U4347" i="16"/>
  <c r="Q4347" i="16"/>
  <c r="N4347" i="16"/>
  <c r="AA4347" i="16" s="1"/>
  <c r="F4347" i="16"/>
  <c r="B4347" i="16"/>
  <c r="Y4346" i="16"/>
  <c r="W4346" i="16"/>
  <c r="X4346" i="16" s="1"/>
  <c r="V4346" i="16"/>
  <c r="U4346" i="16"/>
  <c r="Q4346" i="16"/>
  <c r="N4346" i="16"/>
  <c r="AA4346" i="16" s="1"/>
  <c r="F4346" i="16"/>
  <c r="B4346" i="16"/>
  <c r="Y4345" i="16"/>
  <c r="W4345" i="16"/>
  <c r="X4345" i="16" s="1"/>
  <c r="V4345" i="16"/>
  <c r="U4345" i="16"/>
  <c r="Q4345" i="16"/>
  <c r="N4345" i="16"/>
  <c r="AA4345" i="16" s="1"/>
  <c r="F4345" i="16"/>
  <c r="B4345" i="16"/>
  <c r="Y4344" i="16"/>
  <c r="W4344" i="16"/>
  <c r="X4344" i="16" s="1"/>
  <c r="V4344" i="16"/>
  <c r="U4344" i="16"/>
  <c r="Q4344" i="16"/>
  <c r="N4344" i="16"/>
  <c r="AA4344" i="16" s="1"/>
  <c r="F4344" i="16"/>
  <c r="B4344" i="16"/>
  <c r="Y4343" i="16"/>
  <c r="W4343" i="16"/>
  <c r="X4343" i="16" s="1"/>
  <c r="V4343" i="16"/>
  <c r="U4343" i="16"/>
  <c r="Q4343" i="16"/>
  <c r="N4343" i="16"/>
  <c r="AA4343" i="16" s="1"/>
  <c r="F4343" i="16"/>
  <c r="B4343" i="16"/>
  <c r="Y4342" i="16"/>
  <c r="W4342" i="16"/>
  <c r="X4342" i="16" s="1"/>
  <c r="V4342" i="16"/>
  <c r="U4342" i="16"/>
  <c r="Q4342" i="16"/>
  <c r="N4342" i="16"/>
  <c r="AA4342" i="16" s="1"/>
  <c r="F4342" i="16"/>
  <c r="B4342" i="16"/>
  <c r="Y4341" i="16"/>
  <c r="W4341" i="16"/>
  <c r="X4341" i="16" s="1"/>
  <c r="V4341" i="16"/>
  <c r="U4341" i="16"/>
  <c r="Q4341" i="16"/>
  <c r="N4341" i="16"/>
  <c r="AA4341" i="16" s="1"/>
  <c r="F4341" i="16"/>
  <c r="B4341" i="16"/>
  <c r="Y4340" i="16"/>
  <c r="W4340" i="16"/>
  <c r="X4340" i="16" s="1"/>
  <c r="V4340" i="16"/>
  <c r="U4340" i="16"/>
  <c r="Q4340" i="16"/>
  <c r="N4340" i="16"/>
  <c r="AA4340" i="16" s="1"/>
  <c r="F4340" i="16"/>
  <c r="B4340" i="16"/>
  <c r="Y4339" i="16"/>
  <c r="W4339" i="16"/>
  <c r="X4339" i="16" s="1"/>
  <c r="V4339" i="16"/>
  <c r="U4339" i="16"/>
  <c r="Q4339" i="16"/>
  <c r="N4339" i="16"/>
  <c r="AA4339" i="16" s="1"/>
  <c r="F4339" i="16"/>
  <c r="B4339" i="16"/>
  <c r="Y4338" i="16"/>
  <c r="W4338" i="16"/>
  <c r="X4338" i="16" s="1"/>
  <c r="V4338" i="16"/>
  <c r="U4338" i="16"/>
  <c r="Q4338" i="16"/>
  <c r="N4338" i="16"/>
  <c r="AA4338" i="16" s="1"/>
  <c r="F4338" i="16"/>
  <c r="B4338" i="16"/>
  <c r="Y4337" i="16"/>
  <c r="W4337" i="16"/>
  <c r="X4337" i="16" s="1"/>
  <c r="V4337" i="16"/>
  <c r="U4337" i="16"/>
  <c r="Q4337" i="16"/>
  <c r="N4337" i="16"/>
  <c r="AA4337" i="16" s="1"/>
  <c r="F4337" i="16"/>
  <c r="B4337" i="16"/>
  <c r="Y4336" i="16"/>
  <c r="W4336" i="16"/>
  <c r="X4336" i="16" s="1"/>
  <c r="V4336" i="16"/>
  <c r="U4336" i="16"/>
  <c r="Q4336" i="16"/>
  <c r="N4336" i="16"/>
  <c r="AA4336" i="16" s="1"/>
  <c r="F4336" i="16"/>
  <c r="B4336" i="16"/>
  <c r="Y4335" i="16"/>
  <c r="W4335" i="16"/>
  <c r="X4335" i="16" s="1"/>
  <c r="V4335" i="16"/>
  <c r="U4335" i="16"/>
  <c r="Q4335" i="16"/>
  <c r="N4335" i="16"/>
  <c r="AA4335" i="16" s="1"/>
  <c r="F4335" i="16"/>
  <c r="B4335" i="16"/>
  <c r="Y4334" i="16"/>
  <c r="W4334" i="16"/>
  <c r="X4334" i="16" s="1"/>
  <c r="V4334" i="16"/>
  <c r="U4334" i="16"/>
  <c r="Q4334" i="16"/>
  <c r="N4334" i="16"/>
  <c r="AA4334" i="16" s="1"/>
  <c r="F4334" i="16"/>
  <c r="B4334" i="16"/>
  <c r="Y4333" i="16"/>
  <c r="W4333" i="16"/>
  <c r="X4333" i="16" s="1"/>
  <c r="V4333" i="16"/>
  <c r="U4333" i="16"/>
  <c r="Q4333" i="16"/>
  <c r="N4333" i="16"/>
  <c r="AA4333" i="16" s="1"/>
  <c r="F4333" i="16"/>
  <c r="B4333" i="16"/>
  <c r="Y4332" i="16"/>
  <c r="X4332" i="16"/>
  <c r="W4332" i="16"/>
  <c r="V4332" i="16"/>
  <c r="U4332" i="16"/>
  <c r="Q4332" i="16"/>
  <c r="N4332" i="16"/>
  <c r="AA4332" i="16" s="1"/>
  <c r="F4332" i="16"/>
  <c r="B4332" i="16"/>
  <c r="Y4331" i="16"/>
  <c r="W4331" i="16"/>
  <c r="X4331" i="16" s="1"/>
  <c r="V4331" i="16"/>
  <c r="U4331" i="16"/>
  <c r="Q4331" i="16"/>
  <c r="N4331" i="16"/>
  <c r="AA4331" i="16" s="1"/>
  <c r="F4331" i="16"/>
  <c r="B4331" i="16"/>
  <c r="Y4330" i="16"/>
  <c r="W4330" i="16"/>
  <c r="X4330" i="16" s="1"/>
  <c r="V4330" i="16"/>
  <c r="U4330" i="16"/>
  <c r="Q4330" i="16"/>
  <c r="N4330" i="16"/>
  <c r="AA4330" i="16" s="1"/>
  <c r="F4330" i="16"/>
  <c r="B4330" i="16"/>
  <c r="Y4329" i="16"/>
  <c r="W4329" i="16"/>
  <c r="X4329" i="16" s="1"/>
  <c r="V4329" i="16"/>
  <c r="U4329" i="16"/>
  <c r="Q4329" i="16"/>
  <c r="N4329" i="16"/>
  <c r="AA4329" i="16" s="1"/>
  <c r="F4329" i="16"/>
  <c r="B4329" i="16"/>
  <c r="Y4328" i="16"/>
  <c r="W4328" i="16"/>
  <c r="X4328" i="16" s="1"/>
  <c r="V4328" i="16"/>
  <c r="U4328" i="16"/>
  <c r="Q4328" i="16"/>
  <c r="N4328" i="16"/>
  <c r="AA4328" i="16" s="1"/>
  <c r="F4328" i="16"/>
  <c r="B4328" i="16"/>
  <c r="Y4327" i="16"/>
  <c r="W4327" i="16"/>
  <c r="X4327" i="16" s="1"/>
  <c r="V4327" i="16"/>
  <c r="U4327" i="16"/>
  <c r="Q4327" i="16"/>
  <c r="N4327" i="16"/>
  <c r="AA4327" i="16" s="1"/>
  <c r="F4327" i="16"/>
  <c r="B4327" i="16"/>
  <c r="Y4326" i="16"/>
  <c r="W4326" i="16"/>
  <c r="X4326" i="16" s="1"/>
  <c r="V4326" i="16"/>
  <c r="U4326" i="16"/>
  <c r="Q4326" i="16"/>
  <c r="N4326" i="16"/>
  <c r="AA4326" i="16" s="1"/>
  <c r="F4326" i="16"/>
  <c r="B4326" i="16"/>
  <c r="Y4325" i="16"/>
  <c r="W4325" i="16"/>
  <c r="X4325" i="16" s="1"/>
  <c r="V4325" i="16"/>
  <c r="U4325" i="16"/>
  <c r="Q4325" i="16"/>
  <c r="N4325" i="16"/>
  <c r="AA4325" i="16" s="1"/>
  <c r="F4325" i="16"/>
  <c r="B4325" i="16"/>
  <c r="Y4324" i="16"/>
  <c r="W4324" i="16"/>
  <c r="X4324" i="16" s="1"/>
  <c r="V4324" i="16"/>
  <c r="U4324" i="16"/>
  <c r="Q4324" i="16"/>
  <c r="N4324" i="16"/>
  <c r="AA4324" i="16" s="1"/>
  <c r="F4324" i="16"/>
  <c r="B4324" i="16"/>
  <c r="Y4323" i="16"/>
  <c r="W4323" i="16"/>
  <c r="X4323" i="16" s="1"/>
  <c r="V4323" i="16"/>
  <c r="U4323" i="16"/>
  <c r="Q4323" i="16"/>
  <c r="N4323" i="16"/>
  <c r="AA4323" i="16" s="1"/>
  <c r="F4323" i="16"/>
  <c r="B4323" i="16"/>
  <c r="Y4322" i="16"/>
  <c r="W4322" i="16"/>
  <c r="X4322" i="16" s="1"/>
  <c r="V4322" i="16"/>
  <c r="U4322" i="16"/>
  <c r="Q4322" i="16"/>
  <c r="N4322" i="16"/>
  <c r="AA4322" i="16" s="1"/>
  <c r="F4322" i="16"/>
  <c r="B4322" i="16"/>
  <c r="Y4321" i="16"/>
  <c r="W4321" i="16"/>
  <c r="X4321" i="16" s="1"/>
  <c r="V4321" i="16"/>
  <c r="U4321" i="16"/>
  <c r="Q4321" i="16"/>
  <c r="N4321" i="16"/>
  <c r="AA4321" i="16" s="1"/>
  <c r="F4321" i="16"/>
  <c r="B4321" i="16"/>
  <c r="Y4320" i="16"/>
  <c r="W4320" i="16"/>
  <c r="X4320" i="16" s="1"/>
  <c r="V4320" i="16"/>
  <c r="U4320" i="16"/>
  <c r="Q4320" i="16"/>
  <c r="N4320" i="16"/>
  <c r="AA4320" i="16" s="1"/>
  <c r="F4320" i="16"/>
  <c r="B4320" i="16"/>
  <c r="Y4319" i="16"/>
  <c r="W4319" i="16"/>
  <c r="X4319" i="16" s="1"/>
  <c r="V4319" i="16"/>
  <c r="U4319" i="16"/>
  <c r="Q4319" i="16"/>
  <c r="N4319" i="16"/>
  <c r="AA4319" i="16" s="1"/>
  <c r="F4319" i="16"/>
  <c r="B4319" i="16"/>
  <c r="Y4318" i="16"/>
  <c r="W4318" i="16"/>
  <c r="X4318" i="16" s="1"/>
  <c r="V4318" i="16"/>
  <c r="U4318" i="16"/>
  <c r="Q4318" i="16"/>
  <c r="N4318" i="16"/>
  <c r="AA4318" i="16" s="1"/>
  <c r="F4318" i="16"/>
  <c r="B4318" i="16"/>
  <c r="Y4317" i="16"/>
  <c r="W4317" i="16"/>
  <c r="X4317" i="16" s="1"/>
  <c r="V4317" i="16"/>
  <c r="U4317" i="16"/>
  <c r="Q4317" i="16"/>
  <c r="N4317" i="16"/>
  <c r="AA4317" i="16" s="1"/>
  <c r="F4317" i="16"/>
  <c r="B4317" i="16"/>
  <c r="Y4316" i="16"/>
  <c r="X4316" i="16"/>
  <c r="W4316" i="16"/>
  <c r="V4316" i="16"/>
  <c r="U4316" i="16"/>
  <c r="Q4316" i="16"/>
  <c r="N4316" i="16"/>
  <c r="AA4316" i="16" s="1"/>
  <c r="F4316" i="16"/>
  <c r="B4316" i="16"/>
  <c r="Y4315" i="16"/>
  <c r="W4315" i="16"/>
  <c r="X4315" i="16" s="1"/>
  <c r="V4315" i="16"/>
  <c r="U4315" i="16"/>
  <c r="Q4315" i="16"/>
  <c r="N4315" i="16"/>
  <c r="AA4315" i="16" s="1"/>
  <c r="F4315" i="16"/>
  <c r="B4315" i="16"/>
  <c r="Y4314" i="16"/>
  <c r="W4314" i="16"/>
  <c r="X4314" i="16" s="1"/>
  <c r="V4314" i="16"/>
  <c r="U4314" i="16"/>
  <c r="Q4314" i="16"/>
  <c r="N4314" i="16"/>
  <c r="AA4314" i="16" s="1"/>
  <c r="F4314" i="16"/>
  <c r="B4314" i="16"/>
  <c r="Y4313" i="16"/>
  <c r="W4313" i="16"/>
  <c r="X4313" i="16" s="1"/>
  <c r="V4313" i="16"/>
  <c r="U4313" i="16"/>
  <c r="Q4313" i="16"/>
  <c r="N4313" i="16"/>
  <c r="AA4313" i="16" s="1"/>
  <c r="F4313" i="16"/>
  <c r="B4313" i="16"/>
  <c r="Y4312" i="16"/>
  <c r="W4312" i="16"/>
  <c r="X4312" i="16" s="1"/>
  <c r="V4312" i="16"/>
  <c r="U4312" i="16"/>
  <c r="Q4312" i="16"/>
  <c r="N4312" i="16"/>
  <c r="AA4312" i="16" s="1"/>
  <c r="F4312" i="16"/>
  <c r="B4312" i="16"/>
  <c r="Y4311" i="16"/>
  <c r="W4311" i="16"/>
  <c r="X4311" i="16" s="1"/>
  <c r="V4311" i="16"/>
  <c r="U4311" i="16"/>
  <c r="Q4311" i="16"/>
  <c r="N4311" i="16"/>
  <c r="AA4311" i="16" s="1"/>
  <c r="F4311" i="16"/>
  <c r="B4311" i="16"/>
  <c r="Y4310" i="16"/>
  <c r="W4310" i="16"/>
  <c r="X4310" i="16" s="1"/>
  <c r="V4310" i="16"/>
  <c r="U4310" i="16"/>
  <c r="Q4310" i="16"/>
  <c r="N4310" i="16"/>
  <c r="AA4310" i="16" s="1"/>
  <c r="F4310" i="16"/>
  <c r="B4310" i="16"/>
  <c r="Y4309" i="16"/>
  <c r="W4309" i="16"/>
  <c r="X4309" i="16" s="1"/>
  <c r="V4309" i="16"/>
  <c r="U4309" i="16"/>
  <c r="Q4309" i="16"/>
  <c r="N4309" i="16"/>
  <c r="AA4309" i="16" s="1"/>
  <c r="F4309" i="16"/>
  <c r="B4309" i="16"/>
  <c r="Y4308" i="16"/>
  <c r="W4308" i="16"/>
  <c r="X4308" i="16" s="1"/>
  <c r="V4308" i="16"/>
  <c r="U4308" i="16"/>
  <c r="Q4308" i="16"/>
  <c r="N4308" i="16"/>
  <c r="AA4308" i="16" s="1"/>
  <c r="F4308" i="16"/>
  <c r="B4308" i="16"/>
  <c r="Y4307" i="16"/>
  <c r="W4307" i="16"/>
  <c r="X4307" i="16" s="1"/>
  <c r="V4307" i="16"/>
  <c r="U4307" i="16"/>
  <c r="Q4307" i="16"/>
  <c r="N4307" i="16"/>
  <c r="AA4307" i="16" s="1"/>
  <c r="F4307" i="16"/>
  <c r="B4307" i="16"/>
  <c r="Y4306" i="16"/>
  <c r="W4306" i="16"/>
  <c r="X4306" i="16" s="1"/>
  <c r="V4306" i="16"/>
  <c r="U4306" i="16"/>
  <c r="Q4306" i="16"/>
  <c r="N4306" i="16"/>
  <c r="AA4306" i="16" s="1"/>
  <c r="F4306" i="16"/>
  <c r="B4306" i="16"/>
  <c r="Y4305" i="16"/>
  <c r="W4305" i="16"/>
  <c r="X4305" i="16" s="1"/>
  <c r="V4305" i="16"/>
  <c r="U4305" i="16"/>
  <c r="Q4305" i="16"/>
  <c r="N4305" i="16"/>
  <c r="AA4305" i="16" s="1"/>
  <c r="F4305" i="16"/>
  <c r="B4305" i="16"/>
  <c r="Y4304" i="16"/>
  <c r="W4304" i="16"/>
  <c r="X4304" i="16" s="1"/>
  <c r="V4304" i="16"/>
  <c r="U4304" i="16"/>
  <c r="Q4304" i="16"/>
  <c r="N4304" i="16"/>
  <c r="AA4304" i="16" s="1"/>
  <c r="F4304" i="16"/>
  <c r="B4304" i="16"/>
  <c r="Y4303" i="16"/>
  <c r="W4303" i="16"/>
  <c r="X4303" i="16" s="1"/>
  <c r="V4303" i="16"/>
  <c r="U4303" i="16"/>
  <c r="Q4303" i="16"/>
  <c r="N4303" i="16"/>
  <c r="AA4303" i="16" s="1"/>
  <c r="F4303" i="16"/>
  <c r="B4303" i="16"/>
  <c r="Y4302" i="16"/>
  <c r="W4302" i="16"/>
  <c r="X4302" i="16" s="1"/>
  <c r="V4302" i="16"/>
  <c r="U4302" i="16"/>
  <c r="Q4302" i="16"/>
  <c r="N4302" i="16"/>
  <c r="AA4302" i="16" s="1"/>
  <c r="F4302" i="16"/>
  <c r="B4302" i="16"/>
  <c r="Y4301" i="16"/>
  <c r="W4301" i="16"/>
  <c r="X4301" i="16" s="1"/>
  <c r="V4301" i="16"/>
  <c r="U4301" i="16"/>
  <c r="Q4301" i="16"/>
  <c r="N4301" i="16"/>
  <c r="AA4301" i="16" s="1"/>
  <c r="F4301" i="16"/>
  <c r="B4301" i="16"/>
  <c r="Y4300" i="16"/>
  <c r="X4300" i="16"/>
  <c r="W4300" i="16"/>
  <c r="V4300" i="16"/>
  <c r="U4300" i="16"/>
  <c r="Q4300" i="16"/>
  <c r="N4300" i="16"/>
  <c r="AA4300" i="16" s="1"/>
  <c r="F4300" i="16"/>
  <c r="B4300" i="16"/>
  <c r="Y4299" i="16"/>
  <c r="W4299" i="16"/>
  <c r="X4299" i="16" s="1"/>
  <c r="V4299" i="16"/>
  <c r="U4299" i="16"/>
  <c r="Q4299" i="16"/>
  <c r="N4299" i="16"/>
  <c r="AA4299" i="16" s="1"/>
  <c r="F4299" i="16"/>
  <c r="B4299" i="16"/>
  <c r="Y4298" i="16"/>
  <c r="W4298" i="16"/>
  <c r="X4298" i="16" s="1"/>
  <c r="V4298" i="16"/>
  <c r="U4298" i="16"/>
  <c r="Q4298" i="16"/>
  <c r="N4298" i="16"/>
  <c r="AA4298" i="16" s="1"/>
  <c r="F4298" i="16"/>
  <c r="B4298" i="16"/>
  <c r="Y4297" i="16"/>
  <c r="W4297" i="16"/>
  <c r="X4297" i="16" s="1"/>
  <c r="V4297" i="16"/>
  <c r="U4297" i="16"/>
  <c r="Q4297" i="16"/>
  <c r="N4297" i="16"/>
  <c r="AA4297" i="16" s="1"/>
  <c r="F4297" i="16"/>
  <c r="B4297" i="16"/>
  <c r="Y4296" i="16"/>
  <c r="W4296" i="16"/>
  <c r="X4296" i="16" s="1"/>
  <c r="V4296" i="16"/>
  <c r="U4296" i="16"/>
  <c r="Q4296" i="16"/>
  <c r="N4296" i="16"/>
  <c r="AA4296" i="16" s="1"/>
  <c r="F4296" i="16"/>
  <c r="B4296" i="16"/>
  <c r="Y4295" i="16"/>
  <c r="W4295" i="16"/>
  <c r="X4295" i="16" s="1"/>
  <c r="V4295" i="16"/>
  <c r="U4295" i="16"/>
  <c r="Q4295" i="16"/>
  <c r="N4295" i="16"/>
  <c r="AA4295" i="16" s="1"/>
  <c r="F4295" i="16"/>
  <c r="B4295" i="16"/>
  <c r="Y4294" i="16"/>
  <c r="W4294" i="16"/>
  <c r="X4294" i="16" s="1"/>
  <c r="V4294" i="16"/>
  <c r="U4294" i="16"/>
  <c r="Q4294" i="16"/>
  <c r="N4294" i="16"/>
  <c r="AA4294" i="16" s="1"/>
  <c r="F4294" i="16"/>
  <c r="B4294" i="16"/>
  <c r="Y4293" i="16"/>
  <c r="W4293" i="16"/>
  <c r="X4293" i="16" s="1"/>
  <c r="V4293" i="16"/>
  <c r="U4293" i="16"/>
  <c r="Q4293" i="16"/>
  <c r="N4293" i="16"/>
  <c r="AA4293" i="16" s="1"/>
  <c r="F4293" i="16"/>
  <c r="B4293" i="16"/>
  <c r="Y4292" i="16"/>
  <c r="W4292" i="16"/>
  <c r="X4292" i="16" s="1"/>
  <c r="V4292" i="16"/>
  <c r="U4292" i="16"/>
  <c r="Q4292" i="16"/>
  <c r="N4292" i="16"/>
  <c r="AA4292" i="16" s="1"/>
  <c r="F4292" i="16"/>
  <c r="B4292" i="16"/>
  <c r="Y4291" i="16"/>
  <c r="W4291" i="16"/>
  <c r="X4291" i="16" s="1"/>
  <c r="V4291" i="16"/>
  <c r="U4291" i="16"/>
  <c r="Q4291" i="16"/>
  <c r="N4291" i="16"/>
  <c r="AA4291" i="16" s="1"/>
  <c r="F4291" i="16"/>
  <c r="B4291" i="16"/>
  <c r="Y4290" i="16"/>
  <c r="W4290" i="16"/>
  <c r="X4290" i="16" s="1"/>
  <c r="V4290" i="16"/>
  <c r="U4290" i="16"/>
  <c r="Q4290" i="16"/>
  <c r="N4290" i="16"/>
  <c r="AA4290" i="16" s="1"/>
  <c r="F4290" i="16"/>
  <c r="B4290" i="16"/>
  <c r="Y4289" i="16"/>
  <c r="W4289" i="16"/>
  <c r="X4289" i="16" s="1"/>
  <c r="V4289" i="16"/>
  <c r="U4289" i="16"/>
  <c r="Q4289" i="16"/>
  <c r="N4289" i="16"/>
  <c r="AA4289" i="16" s="1"/>
  <c r="F4289" i="16"/>
  <c r="B4289" i="16"/>
  <c r="Y4288" i="16"/>
  <c r="W4288" i="16"/>
  <c r="X4288" i="16" s="1"/>
  <c r="V4288" i="16"/>
  <c r="U4288" i="16"/>
  <c r="Q4288" i="16"/>
  <c r="N4288" i="16"/>
  <c r="AA4288" i="16" s="1"/>
  <c r="F4288" i="16"/>
  <c r="B4288" i="16"/>
  <c r="Y4287" i="16"/>
  <c r="W4287" i="16"/>
  <c r="X4287" i="16" s="1"/>
  <c r="V4287" i="16"/>
  <c r="U4287" i="16"/>
  <c r="Q4287" i="16"/>
  <c r="N4287" i="16"/>
  <c r="AA4287" i="16" s="1"/>
  <c r="F4287" i="16"/>
  <c r="B4287" i="16"/>
  <c r="Y4286" i="16"/>
  <c r="W4286" i="16"/>
  <c r="X4286" i="16" s="1"/>
  <c r="V4286" i="16"/>
  <c r="U4286" i="16"/>
  <c r="Q4286" i="16"/>
  <c r="N4286" i="16"/>
  <c r="AA4286" i="16" s="1"/>
  <c r="F4286" i="16"/>
  <c r="B4286" i="16"/>
  <c r="Y4285" i="16"/>
  <c r="W4285" i="16"/>
  <c r="X4285" i="16" s="1"/>
  <c r="V4285" i="16"/>
  <c r="U4285" i="16"/>
  <c r="Q4285" i="16"/>
  <c r="N4285" i="16"/>
  <c r="AA4285" i="16" s="1"/>
  <c r="F4285" i="16"/>
  <c r="B4285" i="16"/>
  <c r="Y4284" i="16"/>
  <c r="W4284" i="16"/>
  <c r="X4284" i="16" s="1"/>
  <c r="V4284" i="16"/>
  <c r="U4284" i="16"/>
  <c r="Q4284" i="16"/>
  <c r="N4284" i="16"/>
  <c r="AA4284" i="16" s="1"/>
  <c r="F4284" i="16"/>
  <c r="B4284" i="16"/>
  <c r="Y4283" i="16"/>
  <c r="W4283" i="16"/>
  <c r="X4283" i="16" s="1"/>
  <c r="V4283" i="16"/>
  <c r="U4283" i="16"/>
  <c r="Q4283" i="16"/>
  <c r="N4283" i="16"/>
  <c r="AA4283" i="16" s="1"/>
  <c r="F4283" i="16"/>
  <c r="B4283" i="16"/>
  <c r="Y4282" i="16"/>
  <c r="W4282" i="16"/>
  <c r="X4282" i="16" s="1"/>
  <c r="V4282" i="16"/>
  <c r="U4282" i="16"/>
  <c r="Q4282" i="16"/>
  <c r="N4282" i="16"/>
  <c r="AA4282" i="16" s="1"/>
  <c r="F4282" i="16"/>
  <c r="B4282" i="16"/>
  <c r="Y4281" i="16"/>
  <c r="W4281" i="16"/>
  <c r="X4281" i="16" s="1"/>
  <c r="V4281" i="16"/>
  <c r="U4281" i="16"/>
  <c r="Q4281" i="16"/>
  <c r="N4281" i="16"/>
  <c r="AA4281" i="16" s="1"/>
  <c r="F4281" i="16"/>
  <c r="B4281" i="16"/>
  <c r="Y4280" i="16"/>
  <c r="W4280" i="16"/>
  <c r="X4280" i="16" s="1"/>
  <c r="V4280" i="16"/>
  <c r="U4280" i="16"/>
  <c r="Q4280" i="16"/>
  <c r="N4280" i="16"/>
  <c r="AA4280" i="16" s="1"/>
  <c r="F4280" i="16"/>
  <c r="B4280" i="16"/>
  <c r="Y4279" i="16"/>
  <c r="W4279" i="16"/>
  <c r="X4279" i="16" s="1"/>
  <c r="V4279" i="16"/>
  <c r="U4279" i="16"/>
  <c r="Q4279" i="16"/>
  <c r="N4279" i="16"/>
  <c r="AA4279" i="16" s="1"/>
  <c r="F4279" i="16"/>
  <c r="B4279" i="16"/>
  <c r="Y4278" i="16"/>
  <c r="W4278" i="16"/>
  <c r="X4278" i="16" s="1"/>
  <c r="V4278" i="16"/>
  <c r="U4278" i="16"/>
  <c r="Q4278" i="16"/>
  <c r="N4278" i="16"/>
  <c r="AA4278" i="16" s="1"/>
  <c r="F4278" i="16"/>
  <c r="B4278" i="16"/>
  <c r="Y4277" i="16"/>
  <c r="W4277" i="16"/>
  <c r="X4277" i="16" s="1"/>
  <c r="V4277" i="16"/>
  <c r="U4277" i="16"/>
  <c r="Q4277" i="16"/>
  <c r="N4277" i="16"/>
  <c r="AA4277" i="16" s="1"/>
  <c r="F4277" i="16"/>
  <c r="B4277" i="16"/>
  <c r="Y4276" i="16"/>
  <c r="W4276" i="16"/>
  <c r="X4276" i="16" s="1"/>
  <c r="V4276" i="16"/>
  <c r="U4276" i="16"/>
  <c r="Q4276" i="16"/>
  <c r="N4276" i="16"/>
  <c r="AA4276" i="16" s="1"/>
  <c r="F4276" i="16"/>
  <c r="B4276" i="16"/>
  <c r="Y4275" i="16"/>
  <c r="W4275" i="16"/>
  <c r="X4275" i="16" s="1"/>
  <c r="V4275" i="16"/>
  <c r="U4275" i="16"/>
  <c r="Q4275" i="16"/>
  <c r="N4275" i="16"/>
  <c r="AA4275" i="16" s="1"/>
  <c r="F4275" i="16"/>
  <c r="B4275" i="16"/>
  <c r="Y4274" i="16"/>
  <c r="W4274" i="16"/>
  <c r="X4274" i="16" s="1"/>
  <c r="V4274" i="16"/>
  <c r="U4274" i="16"/>
  <c r="Q4274" i="16"/>
  <c r="N4274" i="16"/>
  <c r="AA4274" i="16" s="1"/>
  <c r="F4274" i="16"/>
  <c r="B4274" i="16"/>
  <c r="Y4273" i="16"/>
  <c r="W4273" i="16"/>
  <c r="X4273" i="16" s="1"/>
  <c r="V4273" i="16"/>
  <c r="U4273" i="16"/>
  <c r="Q4273" i="16"/>
  <c r="N4273" i="16"/>
  <c r="AA4273" i="16" s="1"/>
  <c r="F4273" i="16"/>
  <c r="B4273" i="16"/>
  <c r="Y4272" i="16"/>
  <c r="W4272" i="16"/>
  <c r="X4272" i="16" s="1"/>
  <c r="V4272" i="16"/>
  <c r="U4272" i="16"/>
  <c r="Q4272" i="16"/>
  <c r="N4272" i="16"/>
  <c r="AA4272" i="16" s="1"/>
  <c r="F4272" i="16"/>
  <c r="B4272" i="16"/>
  <c r="Y4271" i="16"/>
  <c r="W4271" i="16"/>
  <c r="X4271" i="16" s="1"/>
  <c r="V4271" i="16"/>
  <c r="U4271" i="16"/>
  <c r="Q4271" i="16"/>
  <c r="N4271" i="16"/>
  <c r="AA4271" i="16" s="1"/>
  <c r="F4271" i="16"/>
  <c r="B4271" i="16"/>
  <c r="Y4270" i="16"/>
  <c r="W4270" i="16"/>
  <c r="X4270" i="16" s="1"/>
  <c r="V4270" i="16"/>
  <c r="U4270" i="16"/>
  <c r="Q4270" i="16"/>
  <c r="N4270" i="16"/>
  <c r="AA4270" i="16" s="1"/>
  <c r="F4270" i="16"/>
  <c r="B4270" i="16"/>
  <c r="Y4269" i="16"/>
  <c r="W4269" i="16"/>
  <c r="X4269" i="16" s="1"/>
  <c r="V4269" i="16"/>
  <c r="U4269" i="16"/>
  <c r="Q4269" i="16"/>
  <c r="N4269" i="16"/>
  <c r="AA4269" i="16" s="1"/>
  <c r="F4269" i="16"/>
  <c r="B4269" i="16"/>
  <c r="Y4268" i="16"/>
  <c r="X4268" i="16"/>
  <c r="W4268" i="16"/>
  <c r="V4268" i="16"/>
  <c r="U4268" i="16"/>
  <c r="Q4268" i="16"/>
  <c r="N4268" i="16"/>
  <c r="AA4268" i="16" s="1"/>
  <c r="F4268" i="16"/>
  <c r="B4268" i="16"/>
  <c r="Y4267" i="16"/>
  <c r="W4267" i="16"/>
  <c r="X4267" i="16" s="1"/>
  <c r="V4267" i="16"/>
  <c r="U4267" i="16"/>
  <c r="Q4267" i="16"/>
  <c r="N4267" i="16"/>
  <c r="AA4267" i="16" s="1"/>
  <c r="F4267" i="16"/>
  <c r="B4267" i="16"/>
  <c r="Y4266" i="16"/>
  <c r="W4266" i="16"/>
  <c r="X4266" i="16" s="1"/>
  <c r="V4266" i="16"/>
  <c r="U4266" i="16"/>
  <c r="Q4266" i="16"/>
  <c r="N4266" i="16"/>
  <c r="AA4266" i="16" s="1"/>
  <c r="F4266" i="16"/>
  <c r="B4266" i="16"/>
  <c r="Y4265" i="16"/>
  <c r="W4265" i="16"/>
  <c r="X4265" i="16" s="1"/>
  <c r="V4265" i="16"/>
  <c r="U4265" i="16"/>
  <c r="Q4265" i="16"/>
  <c r="N4265" i="16"/>
  <c r="AA4265" i="16" s="1"/>
  <c r="F4265" i="16"/>
  <c r="B4265" i="16"/>
  <c r="Y4264" i="16"/>
  <c r="W4264" i="16"/>
  <c r="X4264" i="16" s="1"/>
  <c r="V4264" i="16"/>
  <c r="U4264" i="16"/>
  <c r="Q4264" i="16"/>
  <c r="N4264" i="16"/>
  <c r="AA4264" i="16" s="1"/>
  <c r="F4264" i="16"/>
  <c r="B4264" i="16"/>
  <c r="Y4263" i="16"/>
  <c r="W4263" i="16"/>
  <c r="X4263" i="16" s="1"/>
  <c r="V4263" i="16"/>
  <c r="U4263" i="16"/>
  <c r="Q4263" i="16"/>
  <c r="N4263" i="16"/>
  <c r="AA4263" i="16" s="1"/>
  <c r="F4263" i="16"/>
  <c r="B4263" i="16"/>
  <c r="Y4262" i="16"/>
  <c r="W4262" i="16"/>
  <c r="X4262" i="16" s="1"/>
  <c r="V4262" i="16"/>
  <c r="U4262" i="16"/>
  <c r="Q4262" i="16"/>
  <c r="N4262" i="16"/>
  <c r="AA4262" i="16" s="1"/>
  <c r="F4262" i="16"/>
  <c r="B4262" i="16"/>
  <c r="Y4261" i="16"/>
  <c r="W4261" i="16"/>
  <c r="X4261" i="16" s="1"/>
  <c r="V4261" i="16"/>
  <c r="U4261" i="16"/>
  <c r="Q4261" i="16"/>
  <c r="N4261" i="16"/>
  <c r="AA4261" i="16" s="1"/>
  <c r="F4261" i="16"/>
  <c r="B4261" i="16"/>
  <c r="Y4260" i="16"/>
  <c r="W4260" i="16"/>
  <c r="X4260" i="16" s="1"/>
  <c r="V4260" i="16"/>
  <c r="U4260" i="16"/>
  <c r="Q4260" i="16"/>
  <c r="N4260" i="16"/>
  <c r="AA4260" i="16" s="1"/>
  <c r="F4260" i="16"/>
  <c r="B4260" i="16"/>
  <c r="Y4259" i="16"/>
  <c r="W4259" i="16"/>
  <c r="X4259" i="16" s="1"/>
  <c r="V4259" i="16"/>
  <c r="U4259" i="16"/>
  <c r="Q4259" i="16"/>
  <c r="N4259" i="16"/>
  <c r="AA4259" i="16" s="1"/>
  <c r="F4259" i="16"/>
  <c r="B4259" i="16"/>
  <c r="Y4258" i="16"/>
  <c r="W4258" i="16"/>
  <c r="X4258" i="16" s="1"/>
  <c r="V4258" i="16"/>
  <c r="U4258" i="16"/>
  <c r="Q4258" i="16"/>
  <c r="N4258" i="16"/>
  <c r="AA4258" i="16" s="1"/>
  <c r="F4258" i="16"/>
  <c r="B4258" i="16"/>
  <c r="Y4257" i="16"/>
  <c r="W4257" i="16"/>
  <c r="X4257" i="16" s="1"/>
  <c r="V4257" i="16"/>
  <c r="U4257" i="16"/>
  <c r="Q4257" i="16"/>
  <c r="N4257" i="16"/>
  <c r="AA4257" i="16" s="1"/>
  <c r="F4257" i="16"/>
  <c r="B4257" i="16"/>
  <c r="Y4256" i="16"/>
  <c r="W4256" i="16"/>
  <c r="X4256" i="16" s="1"/>
  <c r="V4256" i="16"/>
  <c r="U4256" i="16"/>
  <c r="Q4256" i="16"/>
  <c r="N4256" i="16"/>
  <c r="AA4256" i="16" s="1"/>
  <c r="F4256" i="16"/>
  <c r="B4256" i="16"/>
  <c r="Y4255" i="16"/>
  <c r="W4255" i="16"/>
  <c r="X4255" i="16" s="1"/>
  <c r="V4255" i="16"/>
  <c r="U4255" i="16"/>
  <c r="Q4255" i="16"/>
  <c r="N4255" i="16"/>
  <c r="AA4255" i="16" s="1"/>
  <c r="F4255" i="16"/>
  <c r="B4255" i="16"/>
  <c r="Y4254" i="16"/>
  <c r="W4254" i="16"/>
  <c r="X4254" i="16" s="1"/>
  <c r="V4254" i="16"/>
  <c r="U4254" i="16"/>
  <c r="Q4254" i="16"/>
  <c r="N4254" i="16"/>
  <c r="AA4254" i="16" s="1"/>
  <c r="F4254" i="16"/>
  <c r="B4254" i="16"/>
  <c r="Y4253" i="16"/>
  <c r="W4253" i="16"/>
  <c r="X4253" i="16" s="1"/>
  <c r="V4253" i="16"/>
  <c r="U4253" i="16"/>
  <c r="Q4253" i="16"/>
  <c r="N4253" i="16"/>
  <c r="AA4253" i="16" s="1"/>
  <c r="F4253" i="16"/>
  <c r="B4253" i="16"/>
  <c r="Y4252" i="16"/>
  <c r="X4252" i="16"/>
  <c r="W4252" i="16"/>
  <c r="V4252" i="16"/>
  <c r="U4252" i="16"/>
  <c r="Q4252" i="16"/>
  <c r="N4252" i="16"/>
  <c r="AA4252" i="16" s="1"/>
  <c r="F4252" i="16"/>
  <c r="B4252" i="16"/>
  <c r="Y4251" i="16"/>
  <c r="W4251" i="16"/>
  <c r="X4251" i="16" s="1"/>
  <c r="V4251" i="16"/>
  <c r="U4251" i="16"/>
  <c r="Q4251" i="16"/>
  <c r="N4251" i="16"/>
  <c r="AA4251" i="16" s="1"/>
  <c r="F4251" i="16"/>
  <c r="B4251" i="16"/>
  <c r="Y4250" i="16"/>
  <c r="W4250" i="16"/>
  <c r="X4250" i="16" s="1"/>
  <c r="V4250" i="16"/>
  <c r="U4250" i="16"/>
  <c r="Q4250" i="16"/>
  <c r="N4250" i="16"/>
  <c r="AA4250" i="16" s="1"/>
  <c r="F4250" i="16"/>
  <c r="B4250" i="16"/>
  <c r="Y4249" i="16"/>
  <c r="W4249" i="16"/>
  <c r="X4249" i="16" s="1"/>
  <c r="V4249" i="16"/>
  <c r="U4249" i="16"/>
  <c r="Q4249" i="16"/>
  <c r="N4249" i="16"/>
  <c r="AA4249" i="16" s="1"/>
  <c r="F4249" i="16"/>
  <c r="B4249" i="16"/>
  <c r="Y4248" i="16"/>
  <c r="W4248" i="16"/>
  <c r="X4248" i="16" s="1"/>
  <c r="V4248" i="16"/>
  <c r="U4248" i="16"/>
  <c r="Q4248" i="16"/>
  <c r="N4248" i="16"/>
  <c r="AA4248" i="16" s="1"/>
  <c r="F4248" i="16"/>
  <c r="B4248" i="16"/>
  <c r="Y4247" i="16"/>
  <c r="W4247" i="16"/>
  <c r="X4247" i="16" s="1"/>
  <c r="V4247" i="16"/>
  <c r="U4247" i="16"/>
  <c r="Q4247" i="16"/>
  <c r="N4247" i="16"/>
  <c r="AA4247" i="16" s="1"/>
  <c r="F4247" i="16"/>
  <c r="B4247" i="16"/>
  <c r="Y4246" i="16"/>
  <c r="W4246" i="16"/>
  <c r="X4246" i="16" s="1"/>
  <c r="V4246" i="16"/>
  <c r="U4246" i="16"/>
  <c r="Q4246" i="16"/>
  <c r="N4246" i="16"/>
  <c r="AA4246" i="16" s="1"/>
  <c r="F4246" i="16"/>
  <c r="B4246" i="16"/>
  <c r="Y4245" i="16"/>
  <c r="W4245" i="16"/>
  <c r="X4245" i="16" s="1"/>
  <c r="V4245" i="16"/>
  <c r="U4245" i="16"/>
  <c r="Q4245" i="16"/>
  <c r="N4245" i="16"/>
  <c r="AA4245" i="16" s="1"/>
  <c r="F4245" i="16"/>
  <c r="B4245" i="16"/>
  <c r="Y4244" i="16"/>
  <c r="W4244" i="16"/>
  <c r="X4244" i="16" s="1"/>
  <c r="V4244" i="16"/>
  <c r="U4244" i="16"/>
  <c r="Q4244" i="16"/>
  <c r="N4244" i="16"/>
  <c r="AA4244" i="16" s="1"/>
  <c r="F4244" i="16"/>
  <c r="B4244" i="16"/>
  <c r="Y4243" i="16"/>
  <c r="W4243" i="16"/>
  <c r="X4243" i="16" s="1"/>
  <c r="V4243" i="16"/>
  <c r="U4243" i="16"/>
  <c r="Q4243" i="16"/>
  <c r="N4243" i="16"/>
  <c r="AA4243" i="16" s="1"/>
  <c r="F4243" i="16"/>
  <c r="B4243" i="16"/>
  <c r="Y4242" i="16"/>
  <c r="W4242" i="16"/>
  <c r="X4242" i="16" s="1"/>
  <c r="V4242" i="16"/>
  <c r="U4242" i="16"/>
  <c r="Q4242" i="16"/>
  <c r="N4242" i="16"/>
  <c r="AA4242" i="16" s="1"/>
  <c r="F4242" i="16"/>
  <c r="B4242" i="16"/>
  <c r="Y4241" i="16"/>
  <c r="W4241" i="16"/>
  <c r="X4241" i="16" s="1"/>
  <c r="V4241" i="16"/>
  <c r="U4241" i="16"/>
  <c r="Q4241" i="16"/>
  <c r="N4241" i="16"/>
  <c r="AA4241" i="16" s="1"/>
  <c r="F4241" i="16"/>
  <c r="B4241" i="16"/>
  <c r="Y4240" i="16"/>
  <c r="W4240" i="16"/>
  <c r="X4240" i="16" s="1"/>
  <c r="V4240" i="16"/>
  <c r="U4240" i="16"/>
  <c r="Q4240" i="16"/>
  <c r="N4240" i="16"/>
  <c r="AA4240" i="16" s="1"/>
  <c r="F4240" i="16"/>
  <c r="B4240" i="16"/>
  <c r="Y4239" i="16"/>
  <c r="W4239" i="16"/>
  <c r="X4239" i="16" s="1"/>
  <c r="V4239" i="16"/>
  <c r="U4239" i="16"/>
  <c r="Q4239" i="16"/>
  <c r="N4239" i="16"/>
  <c r="AA4239" i="16" s="1"/>
  <c r="F4239" i="16"/>
  <c r="B4239" i="16"/>
  <c r="Y4238" i="16"/>
  <c r="W4238" i="16"/>
  <c r="X4238" i="16" s="1"/>
  <c r="V4238" i="16"/>
  <c r="U4238" i="16"/>
  <c r="Q4238" i="16"/>
  <c r="N4238" i="16"/>
  <c r="AA4238" i="16" s="1"/>
  <c r="F4238" i="16"/>
  <c r="B4238" i="16"/>
  <c r="Y4237" i="16"/>
  <c r="W4237" i="16"/>
  <c r="X4237" i="16" s="1"/>
  <c r="V4237" i="16"/>
  <c r="U4237" i="16"/>
  <c r="Q4237" i="16"/>
  <c r="N4237" i="16"/>
  <c r="AA4237" i="16" s="1"/>
  <c r="F4237" i="16"/>
  <c r="B4237" i="16"/>
  <c r="Y4236" i="16"/>
  <c r="X4236" i="16"/>
  <c r="W4236" i="16"/>
  <c r="V4236" i="16"/>
  <c r="U4236" i="16"/>
  <c r="Q4236" i="16"/>
  <c r="N4236" i="16"/>
  <c r="AA4236" i="16" s="1"/>
  <c r="F4236" i="16"/>
  <c r="B4236" i="16"/>
  <c r="Y4235" i="16"/>
  <c r="W4235" i="16"/>
  <c r="X4235" i="16" s="1"/>
  <c r="V4235" i="16"/>
  <c r="U4235" i="16"/>
  <c r="Q4235" i="16"/>
  <c r="N4235" i="16"/>
  <c r="AA4235" i="16" s="1"/>
  <c r="F4235" i="16"/>
  <c r="B4235" i="16"/>
  <c r="Y4234" i="16"/>
  <c r="W4234" i="16"/>
  <c r="X4234" i="16" s="1"/>
  <c r="V4234" i="16"/>
  <c r="U4234" i="16"/>
  <c r="Q4234" i="16"/>
  <c r="N4234" i="16"/>
  <c r="AA4234" i="16" s="1"/>
  <c r="F4234" i="16"/>
  <c r="B4234" i="16"/>
  <c r="Y4233" i="16"/>
  <c r="W4233" i="16"/>
  <c r="X4233" i="16" s="1"/>
  <c r="V4233" i="16"/>
  <c r="U4233" i="16"/>
  <c r="Q4233" i="16"/>
  <c r="N4233" i="16"/>
  <c r="AA4233" i="16" s="1"/>
  <c r="F4233" i="16"/>
  <c r="B4233" i="16"/>
  <c r="Y4232" i="16"/>
  <c r="W4232" i="16"/>
  <c r="X4232" i="16" s="1"/>
  <c r="V4232" i="16"/>
  <c r="U4232" i="16"/>
  <c r="Q4232" i="16"/>
  <c r="N4232" i="16"/>
  <c r="AA4232" i="16" s="1"/>
  <c r="F4232" i="16"/>
  <c r="B4232" i="16"/>
  <c r="Y4231" i="16"/>
  <c r="W4231" i="16"/>
  <c r="X4231" i="16" s="1"/>
  <c r="V4231" i="16"/>
  <c r="U4231" i="16"/>
  <c r="Q4231" i="16"/>
  <c r="N4231" i="16"/>
  <c r="AA4231" i="16" s="1"/>
  <c r="F4231" i="16"/>
  <c r="B4231" i="16"/>
  <c r="Y4230" i="16"/>
  <c r="W4230" i="16"/>
  <c r="X4230" i="16" s="1"/>
  <c r="V4230" i="16"/>
  <c r="U4230" i="16"/>
  <c r="Q4230" i="16"/>
  <c r="N4230" i="16"/>
  <c r="AA4230" i="16" s="1"/>
  <c r="F4230" i="16"/>
  <c r="B4230" i="16"/>
  <c r="Y4229" i="16"/>
  <c r="W4229" i="16"/>
  <c r="X4229" i="16" s="1"/>
  <c r="V4229" i="16"/>
  <c r="U4229" i="16"/>
  <c r="Q4229" i="16"/>
  <c r="N4229" i="16"/>
  <c r="AA4229" i="16" s="1"/>
  <c r="F4229" i="16"/>
  <c r="B4229" i="16"/>
  <c r="Y4228" i="16"/>
  <c r="W4228" i="16"/>
  <c r="X4228" i="16" s="1"/>
  <c r="V4228" i="16"/>
  <c r="U4228" i="16"/>
  <c r="Q4228" i="16"/>
  <c r="N4228" i="16"/>
  <c r="AA4228" i="16" s="1"/>
  <c r="F4228" i="16"/>
  <c r="B4228" i="16"/>
  <c r="Y4227" i="16"/>
  <c r="W4227" i="16"/>
  <c r="X4227" i="16" s="1"/>
  <c r="V4227" i="16"/>
  <c r="U4227" i="16"/>
  <c r="Q4227" i="16"/>
  <c r="N4227" i="16"/>
  <c r="AA4227" i="16" s="1"/>
  <c r="F4227" i="16"/>
  <c r="B4227" i="16"/>
  <c r="Y4226" i="16"/>
  <c r="W4226" i="16"/>
  <c r="X4226" i="16" s="1"/>
  <c r="V4226" i="16"/>
  <c r="U4226" i="16"/>
  <c r="Q4226" i="16"/>
  <c r="N4226" i="16"/>
  <c r="AA4226" i="16" s="1"/>
  <c r="F4226" i="16"/>
  <c r="B4226" i="16"/>
  <c r="Y4225" i="16"/>
  <c r="W4225" i="16"/>
  <c r="X4225" i="16" s="1"/>
  <c r="V4225" i="16"/>
  <c r="U4225" i="16"/>
  <c r="Q4225" i="16"/>
  <c r="N4225" i="16"/>
  <c r="AA4225" i="16" s="1"/>
  <c r="F4225" i="16"/>
  <c r="B4225" i="16"/>
  <c r="Y4224" i="16"/>
  <c r="W4224" i="16"/>
  <c r="X4224" i="16" s="1"/>
  <c r="V4224" i="16"/>
  <c r="U4224" i="16"/>
  <c r="Q4224" i="16"/>
  <c r="N4224" i="16"/>
  <c r="AA4224" i="16" s="1"/>
  <c r="F4224" i="16"/>
  <c r="B4224" i="16"/>
  <c r="Y4223" i="16"/>
  <c r="W4223" i="16"/>
  <c r="X4223" i="16" s="1"/>
  <c r="V4223" i="16"/>
  <c r="U4223" i="16"/>
  <c r="Q4223" i="16"/>
  <c r="N4223" i="16"/>
  <c r="AA4223" i="16" s="1"/>
  <c r="F4223" i="16"/>
  <c r="B4223" i="16"/>
  <c r="Y4222" i="16"/>
  <c r="W4222" i="16"/>
  <c r="X4222" i="16" s="1"/>
  <c r="V4222" i="16"/>
  <c r="U4222" i="16"/>
  <c r="Q4222" i="16"/>
  <c r="N4222" i="16"/>
  <c r="AA4222" i="16" s="1"/>
  <c r="F4222" i="16"/>
  <c r="B4222" i="16"/>
  <c r="Y4221" i="16"/>
  <c r="W4221" i="16"/>
  <c r="X4221" i="16" s="1"/>
  <c r="V4221" i="16"/>
  <c r="U4221" i="16"/>
  <c r="Q4221" i="16"/>
  <c r="N4221" i="16"/>
  <c r="AA4221" i="16" s="1"/>
  <c r="F4221" i="16"/>
  <c r="B4221" i="16"/>
  <c r="Y4220" i="16"/>
  <c r="W4220" i="16"/>
  <c r="X4220" i="16" s="1"/>
  <c r="V4220" i="16"/>
  <c r="U4220" i="16"/>
  <c r="Q4220" i="16"/>
  <c r="N4220" i="16"/>
  <c r="AA4220" i="16" s="1"/>
  <c r="F4220" i="16"/>
  <c r="B4220" i="16"/>
  <c r="Y4219" i="16"/>
  <c r="W4219" i="16"/>
  <c r="X4219" i="16" s="1"/>
  <c r="V4219" i="16"/>
  <c r="U4219" i="16"/>
  <c r="Q4219" i="16"/>
  <c r="N4219" i="16"/>
  <c r="AA4219" i="16" s="1"/>
  <c r="F4219" i="16"/>
  <c r="B4219" i="16"/>
  <c r="Y4218" i="16"/>
  <c r="W4218" i="16"/>
  <c r="X4218" i="16" s="1"/>
  <c r="V4218" i="16"/>
  <c r="U4218" i="16"/>
  <c r="Q4218" i="16"/>
  <c r="N4218" i="16"/>
  <c r="AA4218" i="16" s="1"/>
  <c r="F4218" i="16"/>
  <c r="B4218" i="16"/>
  <c r="Y4217" i="16"/>
  <c r="W4217" i="16"/>
  <c r="X4217" i="16" s="1"/>
  <c r="V4217" i="16"/>
  <c r="U4217" i="16"/>
  <c r="Q4217" i="16"/>
  <c r="N4217" i="16"/>
  <c r="AA4217" i="16" s="1"/>
  <c r="F4217" i="16"/>
  <c r="B4217" i="16"/>
  <c r="Y4216" i="16"/>
  <c r="W4216" i="16"/>
  <c r="X4216" i="16" s="1"/>
  <c r="V4216" i="16"/>
  <c r="U4216" i="16"/>
  <c r="Q4216" i="16"/>
  <c r="N4216" i="16"/>
  <c r="AA4216" i="16" s="1"/>
  <c r="F4216" i="16"/>
  <c r="B4216" i="16"/>
  <c r="Y4215" i="16"/>
  <c r="W4215" i="16"/>
  <c r="X4215" i="16" s="1"/>
  <c r="V4215" i="16"/>
  <c r="U4215" i="16"/>
  <c r="Q4215" i="16"/>
  <c r="N4215" i="16"/>
  <c r="AA4215" i="16" s="1"/>
  <c r="F4215" i="16"/>
  <c r="B4215" i="16"/>
  <c r="Y4214" i="16"/>
  <c r="W4214" i="16"/>
  <c r="X4214" i="16" s="1"/>
  <c r="V4214" i="16"/>
  <c r="U4214" i="16"/>
  <c r="Q4214" i="16"/>
  <c r="N4214" i="16"/>
  <c r="AA4214" i="16" s="1"/>
  <c r="F4214" i="16"/>
  <c r="B4214" i="16"/>
  <c r="Y4213" i="16"/>
  <c r="W4213" i="16"/>
  <c r="X4213" i="16" s="1"/>
  <c r="V4213" i="16"/>
  <c r="U4213" i="16"/>
  <c r="Q4213" i="16"/>
  <c r="N4213" i="16"/>
  <c r="AA4213" i="16" s="1"/>
  <c r="F4213" i="16"/>
  <c r="B4213" i="16"/>
  <c r="Y4212" i="16"/>
  <c r="W4212" i="16"/>
  <c r="X4212" i="16" s="1"/>
  <c r="V4212" i="16"/>
  <c r="U4212" i="16"/>
  <c r="Q4212" i="16"/>
  <c r="N4212" i="16"/>
  <c r="AA4212" i="16" s="1"/>
  <c r="F4212" i="16"/>
  <c r="B4212" i="16"/>
  <c r="Y4211" i="16"/>
  <c r="W4211" i="16"/>
  <c r="X4211" i="16" s="1"/>
  <c r="V4211" i="16"/>
  <c r="U4211" i="16"/>
  <c r="Q4211" i="16"/>
  <c r="N4211" i="16"/>
  <c r="AA4211" i="16" s="1"/>
  <c r="F4211" i="16"/>
  <c r="B4211" i="16"/>
  <c r="Y4210" i="16"/>
  <c r="W4210" i="16"/>
  <c r="X4210" i="16" s="1"/>
  <c r="V4210" i="16"/>
  <c r="U4210" i="16"/>
  <c r="Q4210" i="16"/>
  <c r="N4210" i="16"/>
  <c r="AA4210" i="16" s="1"/>
  <c r="F4210" i="16"/>
  <c r="B4210" i="16"/>
  <c r="Y4209" i="16"/>
  <c r="W4209" i="16"/>
  <c r="X4209" i="16" s="1"/>
  <c r="V4209" i="16"/>
  <c r="U4209" i="16"/>
  <c r="Q4209" i="16"/>
  <c r="N4209" i="16"/>
  <c r="AA4209" i="16" s="1"/>
  <c r="F4209" i="16"/>
  <c r="B4209" i="16"/>
  <c r="Y4208" i="16"/>
  <c r="W4208" i="16"/>
  <c r="X4208" i="16" s="1"/>
  <c r="V4208" i="16"/>
  <c r="U4208" i="16"/>
  <c r="Q4208" i="16"/>
  <c r="N4208" i="16"/>
  <c r="AA4208" i="16" s="1"/>
  <c r="F4208" i="16"/>
  <c r="B4208" i="16"/>
  <c r="Y4207" i="16"/>
  <c r="W4207" i="16"/>
  <c r="X4207" i="16" s="1"/>
  <c r="V4207" i="16"/>
  <c r="U4207" i="16"/>
  <c r="Q4207" i="16"/>
  <c r="N4207" i="16"/>
  <c r="AA4207" i="16" s="1"/>
  <c r="F4207" i="16"/>
  <c r="B4207" i="16"/>
  <c r="Y4206" i="16"/>
  <c r="W4206" i="16"/>
  <c r="X4206" i="16" s="1"/>
  <c r="V4206" i="16"/>
  <c r="U4206" i="16"/>
  <c r="Q4206" i="16"/>
  <c r="N4206" i="16"/>
  <c r="AA4206" i="16" s="1"/>
  <c r="F4206" i="16"/>
  <c r="B4206" i="16"/>
  <c r="Y4205" i="16"/>
  <c r="W4205" i="16"/>
  <c r="X4205" i="16" s="1"/>
  <c r="V4205" i="16"/>
  <c r="U4205" i="16"/>
  <c r="Q4205" i="16"/>
  <c r="N4205" i="16"/>
  <c r="AA4205" i="16" s="1"/>
  <c r="F4205" i="16"/>
  <c r="B4205" i="16"/>
  <c r="Y4204" i="16"/>
  <c r="X4204" i="16"/>
  <c r="W4204" i="16"/>
  <c r="V4204" i="16"/>
  <c r="U4204" i="16"/>
  <c r="Q4204" i="16"/>
  <c r="N4204" i="16"/>
  <c r="AA4204" i="16" s="1"/>
  <c r="F4204" i="16"/>
  <c r="B4204" i="16"/>
  <c r="Y4203" i="16"/>
  <c r="W4203" i="16"/>
  <c r="X4203" i="16" s="1"/>
  <c r="V4203" i="16"/>
  <c r="U4203" i="16"/>
  <c r="Q4203" i="16"/>
  <c r="N4203" i="16"/>
  <c r="AA4203" i="16" s="1"/>
  <c r="F4203" i="16"/>
  <c r="B4203" i="16"/>
  <c r="Y4202" i="16"/>
  <c r="W4202" i="16"/>
  <c r="X4202" i="16" s="1"/>
  <c r="V4202" i="16"/>
  <c r="U4202" i="16"/>
  <c r="Q4202" i="16"/>
  <c r="N4202" i="16"/>
  <c r="AA4202" i="16" s="1"/>
  <c r="F4202" i="16"/>
  <c r="B4202" i="16"/>
  <c r="Y4201" i="16"/>
  <c r="W4201" i="16"/>
  <c r="X4201" i="16" s="1"/>
  <c r="V4201" i="16"/>
  <c r="U4201" i="16"/>
  <c r="Q4201" i="16"/>
  <c r="N4201" i="16"/>
  <c r="AA4201" i="16" s="1"/>
  <c r="F4201" i="16"/>
  <c r="B4201" i="16"/>
  <c r="Y4200" i="16"/>
  <c r="W4200" i="16"/>
  <c r="X4200" i="16" s="1"/>
  <c r="V4200" i="16"/>
  <c r="U4200" i="16"/>
  <c r="Q4200" i="16"/>
  <c r="N4200" i="16"/>
  <c r="AA4200" i="16" s="1"/>
  <c r="F4200" i="16"/>
  <c r="B4200" i="16"/>
  <c r="Y4199" i="16"/>
  <c r="W4199" i="16"/>
  <c r="X4199" i="16" s="1"/>
  <c r="V4199" i="16"/>
  <c r="U4199" i="16"/>
  <c r="Q4199" i="16"/>
  <c r="N4199" i="16"/>
  <c r="AA4199" i="16" s="1"/>
  <c r="F4199" i="16"/>
  <c r="B4199" i="16"/>
  <c r="Y4198" i="16"/>
  <c r="W4198" i="16"/>
  <c r="X4198" i="16" s="1"/>
  <c r="V4198" i="16"/>
  <c r="U4198" i="16"/>
  <c r="Q4198" i="16"/>
  <c r="N4198" i="16"/>
  <c r="AA4198" i="16" s="1"/>
  <c r="F4198" i="16"/>
  <c r="B4198" i="16"/>
  <c r="Y4197" i="16"/>
  <c r="W4197" i="16"/>
  <c r="X4197" i="16" s="1"/>
  <c r="V4197" i="16"/>
  <c r="U4197" i="16"/>
  <c r="Q4197" i="16"/>
  <c r="N4197" i="16"/>
  <c r="AA4197" i="16" s="1"/>
  <c r="F4197" i="16"/>
  <c r="B4197" i="16"/>
  <c r="Y4196" i="16"/>
  <c r="W4196" i="16"/>
  <c r="X4196" i="16" s="1"/>
  <c r="V4196" i="16"/>
  <c r="U4196" i="16"/>
  <c r="Q4196" i="16"/>
  <c r="N4196" i="16"/>
  <c r="AA4196" i="16" s="1"/>
  <c r="F4196" i="16"/>
  <c r="B4196" i="16"/>
  <c r="Y4195" i="16"/>
  <c r="W4195" i="16"/>
  <c r="X4195" i="16" s="1"/>
  <c r="V4195" i="16"/>
  <c r="U4195" i="16"/>
  <c r="Q4195" i="16"/>
  <c r="N4195" i="16"/>
  <c r="AA4195" i="16" s="1"/>
  <c r="F4195" i="16"/>
  <c r="B4195" i="16"/>
  <c r="Y4194" i="16"/>
  <c r="W4194" i="16"/>
  <c r="X4194" i="16" s="1"/>
  <c r="V4194" i="16"/>
  <c r="U4194" i="16"/>
  <c r="Q4194" i="16"/>
  <c r="N4194" i="16"/>
  <c r="AA4194" i="16" s="1"/>
  <c r="F4194" i="16"/>
  <c r="B4194" i="16"/>
  <c r="Y4193" i="16"/>
  <c r="W4193" i="16"/>
  <c r="X4193" i="16" s="1"/>
  <c r="V4193" i="16"/>
  <c r="U4193" i="16"/>
  <c r="Q4193" i="16"/>
  <c r="N4193" i="16"/>
  <c r="AA4193" i="16" s="1"/>
  <c r="F4193" i="16"/>
  <c r="B4193" i="16"/>
  <c r="Y4192" i="16"/>
  <c r="W4192" i="16"/>
  <c r="X4192" i="16" s="1"/>
  <c r="V4192" i="16"/>
  <c r="U4192" i="16"/>
  <c r="Q4192" i="16"/>
  <c r="N4192" i="16"/>
  <c r="AA4192" i="16" s="1"/>
  <c r="F4192" i="16"/>
  <c r="B4192" i="16"/>
  <c r="Y4191" i="16"/>
  <c r="W4191" i="16"/>
  <c r="X4191" i="16" s="1"/>
  <c r="V4191" i="16"/>
  <c r="U4191" i="16"/>
  <c r="Q4191" i="16"/>
  <c r="N4191" i="16"/>
  <c r="AA4191" i="16" s="1"/>
  <c r="F4191" i="16"/>
  <c r="B4191" i="16"/>
  <c r="Y4190" i="16"/>
  <c r="X4190" i="16"/>
  <c r="W4190" i="16"/>
  <c r="V4190" i="16"/>
  <c r="U4190" i="16"/>
  <c r="Q4190" i="16"/>
  <c r="N4190" i="16"/>
  <c r="AA4190" i="16" s="1"/>
  <c r="F4190" i="16"/>
  <c r="B4190" i="16"/>
  <c r="Y4189" i="16"/>
  <c r="W4189" i="16"/>
  <c r="X4189" i="16" s="1"/>
  <c r="V4189" i="16"/>
  <c r="U4189" i="16"/>
  <c r="Q4189" i="16"/>
  <c r="N4189" i="16"/>
  <c r="AA4189" i="16" s="1"/>
  <c r="F4189" i="16"/>
  <c r="B4189" i="16"/>
  <c r="Y4188" i="16"/>
  <c r="W4188" i="16"/>
  <c r="X4188" i="16" s="1"/>
  <c r="V4188" i="16"/>
  <c r="U4188" i="16"/>
  <c r="Q4188" i="16"/>
  <c r="N4188" i="16"/>
  <c r="AA4188" i="16" s="1"/>
  <c r="F4188" i="16"/>
  <c r="B4188" i="16"/>
  <c r="Y4187" i="16"/>
  <c r="W4187" i="16"/>
  <c r="X4187" i="16" s="1"/>
  <c r="V4187" i="16"/>
  <c r="U4187" i="16"/>
  <c r="Q4187" i="16"/>
  <c r="N4187" i="16"/>
  <c r="AA4187" i="16" s="1"/>
  <c r="F4187" i="16"/>
  <c r="B4187" i="16"/>
  <c r="Y4186" i="16"/>
  <c r="W4186" i="16"/>
  <c r="X4186" i="16" s="1"/>
  <c r="V4186" i="16"/>
  <c r="U4186" i="16"/>
  <c r="Q4186" i="16"/>
  <c r="N4186" i="16"/>
  <c r="AA4186" i="16" s="1"/>
  <c r="F4186" i="16"/>
  <c r="B4186" i="16"/>
  <c r="Y4185" i="16"/>
  <c r="W4185" i="16"/>
  <c r="X4185" i="16" s="1"/>
  <c r="V4185" i="16"/>
  <c r="U4185" i="16"/>
  <c r="Q4185" i="16"/>
  <c r="N4185" i="16"/>
  <c r="AA4185" i="16" s="1"/>
  <c r="F4185" i="16"/>
  <c r="B4185" i="16"/>
  <c r="Y4184" i="16"/>
  <c r="W4184" i="16"/>
  <c r="X4184" i="16" s="1"/>
  <c r="V4184" i="16"/>
  <c r="U4184" i="16"/>
  <c r="Q4184" i="16"/>
  <c r="N4184" i="16"/>
  <c r="AA4184" i="16" s="1"/>
  <c r="F4184" i="16"/>
  <c r="B4184" i="16"/>
  <c r="Y4183" i="16"/>
  <c r="W4183" i="16"/>
  <c r="X4183" i="16" s="1"/>
  <c r="V4183" i="16"/>
  <c r="U4183" i="16"/>
  <c r="Q4183" i="16"/>
  <c r="N4183" i="16"/>
  <c r="AA4183" i="16" s="1"/>
  <c r="F4183" i="16"/>
  <c r="B4183" i="16"/>
  <c r="Y4182" i="16"/>
  <c r="W4182" i="16"/>
  <c r="X4182" i="16" s="1"/>
  <c r="V4182" i="16"/>
  <c r="U4182" i="16"/>
  <c r="Q4182" i="16"/>
  <c r="N4182" i="16"/>
  <c r="AA4182" i="16" s="1"/>
  <c r="F4182" i="16"/>
  <c r="B4182" i="16"/>
  <c r="Y4181" i="16"/>
  <c r="W4181" i="16"/>
  <c r="X4181" i="16" s="1"/>
  <c r="V4181" i="16"/>
  <c r="U4181" i="16"/>
  <c r="Q4181" i="16"/>
  <c r="N4181" i="16"/>
  <c r="AA4181" i="16" s="1"/>
  <c r="F4181" i="16"/>
  <c r="B4181" i="16"/>
  <c r="Y4180" i="16"/>
  <c r="W4180" i="16"/>
  <c r="X4180" i="16" s="1"/>
  <c r="V4180" i="16"/>
  <c r="U4180" i="16"/>
  <c r="Q4180" i="16"/>
  <c r="N4180" i="16"/>
  <c r="AA4180" i="16" s="1"/>
  <c r="F4180" i="16"/>
  <c r="B4180" i="16"/>
  <c r="Y4179" i="16"/>
  <c r="W4179" i="16"/>
  <c r="X4179" i="16" s="1"/>
  <c r="V4179" i="16"/>
  <c r="U4179" i="16"/>
  <c r="Q4179" i="16"/>
  <c r="N4179" i="16"/>
  <c r="AA4179" i="16" s="1"/>
  <c r="F4179" i="16"/>
  <c r="B4179" i="16"/>
  <c r="Y4178" i="16"/>
  <c r="X4178" i="16"/>
  <c r="W4178" i="16"/>
  <c r="V4178" i="16"/>
  <c r="U4178" i="16"/>
  <c r="Q4178" i="16"/>
  <c r="N4178" i="16"/>
  <c r="AA4178" i="16" s="1"/>
  <c r="F4178" i="16"/>
  <c r="B4178" i="16"/>
  <c r="Y4177" i="16"/>
  <c r="W4177" i="16"/>
  <c r="X4177" i="16" s="1"/>
  <c r="V4177" i="16"/>
  <c r="U4177" i="16"/>
  <c r="Q4177" i="16"/>
  <c r="N4177" i="16"/>
  <c r="AA4177" i="16" s="1"/>
  <c r="F4177" i="16"/>
  <c r="B4177" i="16"/>
  <c r="Y4176" i="16"/>
  <c r="W4176" i="16"/>
  <c r="X4176" i="16" s="1"/>
  <c r="V4176" i="16"/>
  <c r="U4176" i="16"/>
  <c r="Q4176" i="16"/>
  <c r="N4176" i="16"/>
  <c r="AA4176" i="16" s="1"/>
  <c r="F4176" i="16"/>
  <c r="B4176" i="16"/>
  <c r="Y4175" i="16"/>
  <c r="W4175" i="16"/>
  <c r="X4175" i="16" s="1"/>
  <c r="V4175" i="16"/>
  <c r="U4175" i="16"/>
  <c r="Q4175" i="16"/>
  <c r="N4175" i="16"/>
  <c r="AA4175" i="16" s="1"/>
  <c r="F4175" i="16"/>
  <c r="B4175" i="16"/>
  <c r="Y4174" i="16"/>
  <c r="W4174" i="16"/>
  <c r="X4174" i="16" s="1"/>
  <c r="V4174" i="16"/>
  <c r="U4174" i="16"/>
  <c r="Q4174" i="16"/>
  <c r="N4174" i="16"/>
  <c r="AA4174" i="16" s="1"/>
  <c r="F4174" i="16"/>
  <c r="B4174" i="16"/>
  <c r="Y4173" i="16"/>
  <c r="W4173" i="16"/>
  <c r="X4173" i="16" s="1"/>
  <c r="V4173" i="16"/>
  <c r="U4173" i="16"/>
  <c r="Q4173" i="16"/>
  <c r="N4173" i="16"/>
  <c r="AA4173" i="16" s="1"/>
  <c r="F4173" i="16"/>
  <c r="B4173" i="16"/>
  <c r="Y4172" i="16"/>
  <c r="W4172" i="16"/>
  <c r="X4172" i="16" s="1"/>
  <c r="V4172" i="16"/>
  <c r="U4172" i="16"/>
  <c r="Q4172" i="16"/>
  <c r="N4172" i="16"/>
  <c r="AA4172" i="16" s="1"/>
  <c r="F4172" i="16"/>
  <c r="B4172" i="16"/>
  <c r="Y4171" i="16"/>
  <c r="W4171" i="16"/>
  <c r="X4171" i="16" s="1"/>
  <c r="V4171" i="16"/>
  <c r="U4171" i="16"/>
  <c r="Q4171" i="16"/>
  <c r="N4171" i="16"/>
  <c r="AA4171" i="16" s="1"/>
  <c r="F4171" i="16"/>
  <c r="B4171" i="16"/>
  <c r="Y4170" i="16"/>
  <c r="W4170" i="16"/>
  <c r="X4170" i="16" s="1"/>
  <c r="V4170" i="16"/>
  <c r="U4170" i="16"/>
  <c r="Q4170" i="16"/>
  <c r="N4170" i="16"/>
  <c r="AA4170" i="16" s="1"/>
  <c r="F4170" i="16"/>
  <c r="B4170" i="16"/>
  <c r="Y4169" i="16"/>
  <c r="W4169" i="16"/>
  <c r="X4169" i="16" s="1"/>
  <c r="V4169" i="16"/>
  <c r="U4169" i="16"/>
  <c r="Q4169" i="16"/>
  <c r="N4169" i="16"/>
  <c r="AA4169" i="16" s="1"/>
  <c r="F4169" i="16"/>
  <c r="B4169" i="16"/>
  <c r="Y4168" i="16"/>
  <c r="W4168" i="16"/>
  <c r="X4168" i="16" s="1"/>
  <c r="V4168" i="16"/>
  <c r="U4168" i="16"/>
  <c r="Q4168" i="16"/>
  <c r="N4168" i="16"/>
  <c r="AA4168" i="16" s="1"/>
  <c r="F4168" i="16"/>
  <c r="B4168" i="16"/>
  <c r="Y4167" i="16"/>
  <c r="W4167" i="16"/>
  <c r="X4167" i="16" s="1"/>
  <c r="V4167" i="16"/>
  <c r="U4167" i="16"/>
  <c r="Q4167" i="16"/>
  <c r="N4167" i="16"/>
  <c r="AA4167" i="16" s="1"/>
  <c r="F4167" i="16"/>
  <c r="B4167" i="16"/>
  <c r="Y4166" i="16"/>
  <c r="W4166" i="16"/>
  <c r="X4166" i="16" s="1"/>
  <c r="V4166" i="16"/>
  <c r="U4166" i="16"/>
  <c r="Q4166" i="16"/>
  <c r="N4166" i="16"/>
  <c r="AA4166" i="16" s="1"/>
  <c r="F4166" i="16"/>
  <c r="B4166" i="16"/>
  <c r="Y4165" i="16"/>
  <c r="W4165" i="16"/>
  <c r="X4165" i="16" s="1"/>
  <c r="V4165" i="16"/>
  <c r="U4165" i="16"/>
  <c r="Q4165" i="16"/>
  <c r="N4165" i="16"/>
  <c r="AA4165" i="16" s="1"/>
  <c r="F4165" i="16"/>
  <c r="B4165" i="16"/>
  <c r="Y4164" i="16"/>
  <c r="W4164" i="16"/>
  <c r="X4164" i="16" s="1"/>
  <c r="V4164" i="16"/>
  <c r="U4164" i="16"/>
  <c r="Q4164" i="16"/>
  <c r="N4164" i="16"/>
  <c r="AA4164" i="16" s="1"/>
  <c r="F4164" i="16"/>
  <c r="B4164" i="16"/>
  <c r="Y4163" i="16"/>
  <c r="W4163" i="16"/>
  <c r="X4163" i="16" s="1"/>
  <c r="V4163" i="16"/>
  <c r="U4163" i="16"/>
  <c r="Q4163" i="16"/>
  <c r="N4163" i="16"/>
  <c r="AA4163" i="16" s="1"/>
  <c r="F4163" i="16"/>
  <c r="B4163" i="16"/>
  <c r="Y4162" i="16"/>
  <c r="W4162" i="16"/>
  <c r="X4162" i="16" s="1"/>
  <c r="V4162" i="16"/>
  <c r="U4162" i="16"/>
  <c r="Q4162" i="16"/>
  <c r="N4162" i="16"/>
  <c r="AA4162" i="16" s="1"/>
  <c r="F4162" i="16"/>
  <c r="B4162" i="16"/>
  <c r="Y4161" i="16"/>
  <c r="W4161" i="16"/>
  <c r="X4161" i="16" s="1"/>
  <c r="V4161" i="16"/>
  <c r="U4161" i="16"/>
  <c r="Q4161" i="16"/>
  <c r="N4161" i="16"/>
  <c r="AA4161" i="16" s="1"/>
  <c r="F4161" i="16"/>
  <c r="B4161" i="16"/>
  <c r="Y4160" i="16"/>
  <c r="W4160" i="16"/>
  <c r="X4160" i="16" s="1"/>
  <c r="V4160" i="16"/>
  <c r="U4160" i="16"/>
  <c r="Q4160" i="16"/>
  <c r="N4160" i="16"/>
  <c r="AA4160" i="16" s="1"/>
  <c r="F4160" i="16"/>
  <c r="B4160" i="16"/>
  <c r="Y4159" i="16"/>
  <c r="W4159" i="16"/>
  <c r="X4159" i="16" s="1"/>
  <c r="V4159" i="16"/>
  <c r="U4159" i="16"/>
  <c r="Q4159" i="16"/>
  <c r="N4159" i="16"/>
  <c r="AA4159" i="16" s="1"/>
  <c r="F4159" i="16"/>
  <c r="B4159" i="16"/>
  <c r="Y4158" i="16"/>
  <c r="W4158" i="16"/>
  <c r="X4158" i="16" s="1"/>
  <c r="V4158" i="16"/>
  <c r="U4158" i="16"/>
  <c r="Q4158" i="16"/>
  <c r="N4158" i="16"/>
  <c r="AA4158" i="16" s="1"/>
  <c r="F4158" i="16"/>
  <c r="B4158" i="16"/>
  <c r="Y4157" i="16"/>
  <c r="W4157" i="16"/>
  <c r="X4157" i="16" s="1"/>
  <c r="V4157" i="16"/>
  <c r="U4157" i="16"/>
  <c r="Q4157" i="16"/>
  <c r="N4157" i="16"/>
  <c r="AA4157" i="16" s="1"/>
  <c r="F4157" i="16"/>
  <c r="B4157" i="16"/>
  <c r="Y4156" i="16"/>
  <c r="W4156" i="16"/>
  <c r="X4156" i="16" s="1"/>
  <c r="V4156" i="16"/>
  <c r="U4156" i="16"/>
  <c r="Q4156" i="16"/>
  <c r="N4156" i="16"/>
  <c r="AA4156" i="16" s="1"/>
  <c r="F4156" i="16"/>
  <c r="B4156" i="16"/>
  <c r="Y4155" i="16"/>
  <c r="W4155" i="16"/>
  <c r="X4155" i="16" s="1"/>
  <c r="V4155" i="16"/>
  <c r="U4155" i="16"/>
  <c r="Q4155" i="16"/>
  <c r="N4155" i="16"/>
  <c r="AA4155" i="16" s="1"/>
  <c r="F4155" i="16"/>
  <c r="B4155" i="16"/>
  <c r="Y4154" i="16"/>
  <c r="W4154" i="16"/>
  <c r="X4154" i="16" s="1"/>
  <c r="V4154" i="16"/>
  <c r="U4154" i="16"/>
  <c r="Q4154" i="16"/>
  <c r="N4154" i="16"/>
  <c r="AA4154" i="16" s="1"/>
  <c r="F4154" i="16"/>
  <c r="B4154" i="16"/>
  <c r="Y4153" i="16"/>
  <c r="W4153" i="16"/>
  <c r="X4153" i="16" s="1"/>
  <c r="V4153" i="16"/>
  <c r="U4153" i="16"/>
  <c r="Q4153" i="16"/>
  <c r="N4153" i="16"/>
  <c r="AA4153" i="16" s="1"/>
  <c r="F4153" i="16"/>
  <c r="B4153" i="16"/>
  <c r="Y4152" i="16"/>
  <c r="X4152" i="16"/>
  <c r="W4152" i="16"/>
  <c r="V4152" i="16"/>
  <c r="U4152" i="16"/>
  <c r="Q4152" i="16"/>
  <c r="N4152" i="16"/>
  <c r="AA4152" i="16" s="1"/>
  <c r="F4152" i="16"/>
  <c r="B4152" i="16"/>
  <c r="Y4151" i="16"/>
  <c r="W4151" i="16"/>
  <c r="X4151" i="16" s="1"/>
  <c r="V4151" i="16"/>
  <c r="U4151" i="16"/>
  <c r="Q4151" i="16"/>
  <c r="N4151" i="16"/>
  <c r="AA4151" i="16" s="1"/>
  <c r="F4151" i="16"/>
  <c r="B4151" i="16"/>
  <c r="Y4150" i="16"/>
  <c r="W4150" i="16"/>
  <c r="X4150" i="16" s="1"/>
  <c r="V4150" i="16"/>
  <c r="U4150" i="16"/>
  <c r="Q4150" i="16"/>
  <c r="N4150" i="16"/>
  <c r="AA4150" i="16" s="1"/>
  <c r="F4150" i="16"/>
  <c r="B4150" i="16"/>
  <c r="Y4149" i="16"/>
  <c r="W4149" i="16"/>
  <c r="X4149" i="16" s="1"/>
  <c r="V4149" i="16"/>
  <c r="U4149" i="16"/>
  <c r="Q4149" i="16"/>
  <c r="N4149" i="16"/>
  <c r="AA4149" i="16" s="1"/>
  <c r="F4149" i="16"/>
  <c r="B4149" i="16"/>
  <c r="Y4148" i="16"/>
  <c r="W4148" i="16"/>
  <c r="X4148" i="16" s="1"/>
  <c r="V4148" i="16"/>
  <c r="U4148" i="16"/>
  <c r="Q4148" i="16"/>
  <c r="N4148" i="16"/>
  <c r="AA4148" i="16" s="1"/>
  <c r="F4148" i="16"/>
  <c r="B4148" i="16"/>
  <c r="Y4147" i="16"/>
  <c r="W4147" i="16"/>
  <c r="X4147" i="16" s="1"/>
  <c r="V4147" i="16"/>
  <c r="U4147" i="16"/>
  <c r="Q4147" i="16"/>
  <c r="N4147" i="16"/>
  <c r="AA4147" i="16" s="1"/>
  <c r="F4147" i="16"/>
  <c r="B4147" i="16"/>
  <c r="Y4146" i="16"/>
  <c r="W4146" i="16"/>
  <c r="X4146" i="16" s="1"/>
  <c r="V4146" i="16"/>
  <c r="U4146" i="16"/>
  <c r="Q4146" i="16"/>
  <c r="N4146" i="16"/>
  <c r="AA4146" i="16" s="1"/>
  <c r="F4146" i="16"/>
  <c r="B4146" i="16"/>
  <c r="Y4145" i="16"/>
  <c r="W4145" i="16"/>
  <c r="X4145" i="16" s="1"/>
  <c r="V4145" i="16"/>
  <c r="U4145" i="16"/>
  <c r="Q4145" i="16"/>
  <c r="N4145" i="16"/>
  <c r="AA4145" i="16" s="1"/>
  <c r="F4145" i="16"/>
  <c r="B4145" i="16"/>
  <c r="Y4144" i="16"/>
  <c r="W4144" i="16"/>
  <c r="X4144" i="16" s="1"/>
  <c r="V4144" i="16"/>
  <c r="U4144" i="16"/>
  <c r="Q4144" i="16"/>
  <c r="N4144" i="16"/>
  <c r="AA4144" i="16" s="1"/>
  <c r="F4144" i="16"/>
  <c r="B4144" i="16"/>
  <c r="Y4143" i="16"/>
  <c r="W4143" i="16"/>
  <c r="X4143" i="16" s="1"/>
  <c r="V4143" i="16"/>
  <c r="U4143" i="16"/>
  <c r="Q4143" i="16"/>
  <c r="N4143" i="16"/>
  <c r="AA4143" i="16" s="1"/>
  <c r="F4143" i="16"/>
  <c r="B4143" i="16"/>
  <c r="Y4142" i="16"/>
  <c r="W4142" i="16"/>
  <c r="X4142" i="16" s="1"/>
  <c r="V4142" i="16"/>
  <c r="U4142" i="16"/>
  <c r="Q4142" i="16"/>
  <c r="N4142" i="16"/>
  <c r="AA4142" i="16" s="1"/>
  <c r="F4142" i="16"/>
  <c r="B4142" i="16"/>
  <c r="Y4141" i="16"/>
  <c r="W4141" i="16"/>
  <c r="X4141" i="16" s="1"/>
  <c r="V4141" i="16"/>
  <c r="U4141" i="16"/>
  <c r="Q4141" i="16"/>
  <c r="N4141" i="16"/>
  <c r="AA4141" i="16" s="1"/>
  <c r="F4141" i="16"/>
  <c r="B4141" i="16"/>
  <c r="Y4140" i="16"/>
  <c r="W4140" i="16"/>
  <c r="X4140" i="16" s="1"/>
  <c r="V4140" i="16"/>
  <c r="U4140" i="16"/>
  <c r="Q4140" i="16"/>
  <c r="N4140" i="16"/>
  <c r="AA4140" i="16" s="1"/>
  <c r="F4140" i="16"/>
  <c r="B4140" i="16"/>
  <c r="Y4139" i="16"/>
  <c r="X4139" i="16"/>
  <c r="W4139" i="16"/>
  <c r="V4139" i="16"/>
  <c r="U4139" i="16"/>
  <c r="Q4139" i="16"/>
  <c r="N4139" i="16"/>
  <c r="AA4139" i="16" s="1"/>
  <c r="F4139" i="16"/>
  <c r="B4139" i="16"/>
  <c r="Y4138" i="16"/>
  <c r="W4138" i="16"/>
  <c r="X4138" i="16" s="1"/>
  <c r="V4138" i="16"/>
  <c r="U4138" i="16"/>
  <c r="Q4138" i="16"/>
  <c r="N4138" i="16"/>
  <c r="AA4138" i="16" s="1"/>
  <c r="F4138" i="16"/>
  <c r="B4138" i="16"/>
  <c r="Y4137" i="16"/>
  <c r="W4137" i="16"/>
  <c r="X4137" i="16" s="1"/>
  <c r="V4137" i="16"/>
  <c r="U4137" i="16"/>
  <c r="Q4137" i="16"/>
  <c r="N4137" i="16"/>
  <c r="AA4137" i="16" s="1"/>
  <c r="F4137" i="16"/>
  <c r="B4137" i="16"/>
  <c r="Y4136" i="16"/>
  <c r="W4136" i="16"/>
  <c r="X4136" i="16" s="1"/>
  <c r="V4136" i="16"/>
  <c r="U4136" i="16"/>
  <c r="Q4136" i="16"/>
  <c r="N4136" i="16"/>
  <c r="AA4136" i="16" s="1"/>
  <c r="F4136" i="16"/>
  <c r="B4136" i="16"/>
  <c r="Y4135" i="16"/>
  <c r="W4135" i="16"/>
  <c r="X4135" i="16" s="1"/>
  <c r="V4135" i="16"/>
  <c r="U4135" i="16"/>
  <c r="Q4135" i="16"/>
  <c r="N4135" i="16"/>
  <c r="AA4135" i="16" s="1"/>
  <c r="F4135" i="16"/>
  <c r="B4135" i="16"/>
  <c r="Y4134" i="16"/>
  <c r="W4134" i="16"/>
  <c r="X4134" i="16" s="1"/>
  <c r="V4134" i="16"/>
  <c r="U4134" i="16"/>
  <c r="Q4134" i="16"/>
  <c r="N4134" i="16"/>
  <c r="AA4134" i="16" s="1"/>
  <c r="F4134" i="16"/>
  <c r="B4134" i="16"/>
  <c r="Y4133" i="16"/>
  <c r="W4133" i="16"/>
  <c r="X4133" i="16" s="1"/>
  <c r="V4133" i="16"/>
  <c r="U4133" i="16"/>
  <c r="Q4133" i="16"/>
  <c r="N4133" i="16"/>
  <c r="AA4133" i="16" s="1"/>
  <c r="F4133" i="16"/>
  <c r="B4133" i="16"/>
  <c r="Y4132" i="16"/>
  <c r="W4132" i="16"/>
  <c r="X4132" i="16" s="1"/>
  <c r="V4132" i="16"/>
  <c r="U4132" i="16"/>
  <c r="Q4132" i="16"/>
  <c r="N4132" i="16"/>
  <c r="AA4132" i="16" s="1"/>
  <c r="F4132" i="16"/>
  <c r="B4132" i="16"/>
  <c r="Y4131" i="16"/>
  <c r="W4131" i="16"/>
  <c r="X4131" i="16" s="1"/>
  <c r="V4131" i="16"/>
  <c r="U4131" i="16"/>
  <c r="Q4131" i="16"/>
  <c r="N4131" i="16"/>
  <c r="AA4131" i="16" s="1"/>
  <c r="F4131" i="16"/>
  <c r="B4131" i="16"/>
  <c r="Y4130" i="16"/>
  <c r="W4130" i="16"/>
  <c r="X4130" i="16" s="1"/>
  <c r="V4130" i="16"/>
  <c r="U4130" i="16"/>
  <c r="Q4130" i="16"/>
  <c r="N4130" i="16"/>
  <c r="AA4130" i="16" s="1"/>
  <c r="F4130" i="16"/>
  <c r="B4130" i="16"/>
  <c r="Y4129" i="16"/>
  <c r="W4129" i="16"/>
  <c r="X4129" i="16" s="1"/>
  <c r="V4129" i="16"/>
  <c r="U4129" i="16"/>
  <c r="Q4129" i="16"/>
  <c r="N4129" i="16"/>
  <c r="AA4129" i="16" s="1"/>
  <c r="F4129" i="16"/>
  <c r="B4129" i="16"/>
  <c r="Y4128" i="16"/>
  <c r="W4128" i="16"/>
  <c r="X4128" i="16" s="1"/>
  <c r="V4128" i="16"/>
  <c r="U4128" i="16"/>
  <c r="Q4128" i="16"/>
  <c r="N4128" i="16"/>
  <c r="AA4128" i="16" s="1"/>
  <c r="F4128" i="16"/>
  <c r="B4128" i="16"/>
  <c r="Y4127" i="16"/>
  <c r="W4127" i="16"/>
  <c r="X4127" i="16" s="1"/>
  <c r="V4127" i="16"/>
  <c r="U4127" i="16"/>
  <c r="Q4127" i="16"/>
  <c r="N4127" i="16"/>
  <c r="AA4127" i="16" s="1"/>
  <c r="F4127" i="16"/>
  <c r="B4127" i="16"/>
  <c r="Y4126" i="16"/>
  <c r="X4126" i="16"/>
  <c r="W4126" i="16"/>
  <c r="V4126" i="16"/>
  <c r="U4126" i="16"/>
  <c r="Q4126" i="16"/>
  <c r="N4126" i="16"/>
  <c r="AA4126" i="16" s="1"/>
  <c r="F4126" i="16"/>
  <c r="B4126" i="16"/>
  <c r="Y4125" i="16"/>
  <c r="W4125" i="16"/>
  <c r="X4125" i="16" s="1"/>
  <c r="V4125" i="16"/>
  <c r="U4125" i="16"/>
  <c r="Q4125" i="16"/>
  <c r="N4125" i="16"/>
  <c r="AA4125" i="16" s="1"/>
  <c r="F4125" i="16"/>
  <c r="B4125" i="16"/>
  <c r="Y4124" i="16"/>
  <c r="W4124" i="16"/>
  <c r="X4124" i="16" s="1"/>
  <c r="V4124" i="16"/>
  <c r="U4124" i="16"/>
  <c r="Q4124" i="16"/>
  <c r="N4124" i="16"/>
  <c r="AA4124" i="16" s="1"/>
  <c r="F4124" i="16"/>
  <c r="B4124" i="16"/>
  <c r="Y4123" i="16"/>
  <c r="W4123" i="16"/>
  <c r="X4123" i="16" s="1"/>
  <c r="V4123" i="16"/>
  <c r="U4123" i="16"/>
  <c r="Q4123" i="16"/>
  <c r="N4123" i="16"/>
  <c r="AA4123" i="16" s="1"/>
  <c r="F4123" i="16"/>
  <c r="B4123" i="16"/>
  <c r="Y4122" i="16"/>
  <c r="W4122" i="16"/>
  <c r="X4122" i="16" s="1"/>
  <c r="V4122" i="16"/>
  <c r="U4122" i="16"/>
  <c r="Q4122" i="16"/>
  <c r="N4122" i="16"/>
  <c r="AA4122" i="16" s="1"/>
  <c r="F4122" i="16"/>
  <c r="B4122" i="16"/>
  <c r="Y4121" i="16"/>
  <c r="W4121" i="16"/>
  <c r="X4121" i="16" s="1"/>
  <c r="V4121" i="16"/>
  <c r="U4121" i="16"/>
  <c r="Q4121" i="16"/>
  <c r="N4121" i="16"/>
  <c r="AA4121" i="16" s="1"/>
  <c r="F4121" i="16"/>
  <c r="B4121" i="16"/>
  <c r="Y4120" i="16"/>
  <c r="W4120" i="16"/>
  <c r="X4120" i="16" s="1"/>
  <c r="V4120" i="16"/>
  <c r="U4120" i="16"/>
  <c r="Q4120" i="16"/>
  <c r="N4120" i="16"/>
  <c r="AA4120" i="16" s="1"/>
  <c r="F4120" i="16"/>
  <c r="B4120" i="16"/>
  <c r="Y4119" i="16"/>
  <c r="W4119" i="16"/>
  <c r="X4119" i="16" s="1"/>
  <c r="V4119" i="16"/>
  <c r="U4119" i="16"/>
  <c r="Q4119" i="16"/>
  <c r="N4119" i="16"/>
  <c r="AA4119" i="16" s="1"/>
  <c r="F4119" i="16"/>
  <c r="B4119" i="16"/>
  <c r="Y4118" i="16"/>
  <c r="W4118" i="16"/>
  <c r="X4118" i="16" s="1"/>
  <c r="V4118" i="16"/>
  <c r="U4118" i="16"/>
  <c r="Q4118" i="16"/>
  <c r="N4118" i="16"/>
  <c r="AA4118" i="16" s="1"/>
  <c r="F4118" i="16"/>
  <c r="B4118" i="16"/>
  <c r="Y4117" i="16"/>
  <c r="W4117" i="16"/>
  <c r="X4117" i="16" s="1"/>
  <c r="V4117" i="16"/>
  <c r="U4117" i="16"/>
  <c r="Q4117" i="16"/>
  <c r="N4117" i="16"/>
  <c r="AA4117" i="16" s="1"/>
  <c r="F4117" i="16"/>
  <c r="B4117" i="16"/>
  <c r="Y4116" i="16"/>
  <c r="W4116" i="16"/>
  <c r="X4116" i="16" s="1"/>
  <c r="V4116" i="16"/>
  <c r="U4116" i="16"/>
  <c r="Q4116" i="16"/>
  <c r="N4116" i="16"/>
  <c r="AA4116" i="16" s="1"/>
  <c r="F4116" i="16"/>
  <c r="B4116" i="16"/>
  <c r="Y4115" i="16"/>
  <c r="W4115" i="16"/>
  <c r="X4115" i="16" s="1"/>
  <c r="V4115" i="16"/>
  <c r="U4115" i="16"/>
  <c r="Q4115" i="16"/>
  <c r="N4115" i="16"/>
  <c r="AA4115" i="16" s="1"/>
  <c r="F4115" i="16"/>
  <c r="B4115" i="16"/>
  <c r="Y4114" i="16"/>
  <c r="W4114" i="16"/>
  <c r="X4114" i="16" s="1"/>
  <c r="V4114" i="16"/>
  <c r="U4114" i="16"/>
  <c r="Q4114" i="16"/>
  <c r="N4114" i="16"/>
  <c r="AA4114" i="16" s="1"/>
  <c r="F4114" i="16"/>
  <c r="B4114" i="16"/>
  <c r="Y4113" i="16"/>
  <c r="W4113" i="16"/>
  <c r="X4113" i="16" s="1"/>
  <c r="V4113" i="16"/>
  <c r="U4113" i="16"/>
  <c r="Q4113" i="16"/>
  <c r="N4113" i="16"/>
  <c r="AA4113" i="16" s="1"/>
  <c r="F4113" i="16"/>
  <c r="B4113" i="16"/>
  <c r="Y4112" i="16"/>
  <c r="W4112" i="16"/>
  <c r="X4112" i="16" s="1"/>
  <c r="V4112" i="16"/>
  <c r="U4112" i="16"/>
  <c r="Q4112" i="16"/>
  <c r="N4112" i="16"/>
  <c r="AA4112" i="16" s="1"/>
  <c r="F4112" i="16"/>
  <c r="B4112" i="16"/>
  <c r="Y4111" i="16"/>
  <c r="W4111" i="16"/>
  <c r="X4111" i="16" s="1"/>
  <c r="V4111" i="16"/>
  <c r="U4111" i="16"/>
  <c r="Q4111" i="16"/>
  <c r="N4111" i="16"/>
  <c r="AA4111" i="16" s="1"/>
  <c r="F4111" i="16"/>
  <c r="B4111" i="16"/>
  <c r="Y4110" i="16"/>
  <c r="W4110" i="16"/>
  <c r="X4110" i="16" s="1"/>
  <c r="V4110" i="16"/>
  <c r="U4110" i="16"/>
  <c r="Q4110" i="16"/>
  <c r="N4110" i="16"/>
  <c r="AA4110" i="16" s="1"/>
  <c r="F4110" i="16"/>
  <c r="B4110" i="16"/>
  <c r="Y4109" i="16"/>
  <c r="W4109" i="16"/>
  <c r="X4109" i="16" s="1"/>
  <c r="V4109" i="16"/>
  <c r="U4109" i="16"/>
  <c r="Q4109" i="16"/>
  <c r="N4109" i="16"/>
  <c r="AA4109" i="16" s="1"/>
  <c r="F4109" i="16"/>
  <c r="B4109" i="16"/>
  <c r="Y4108" i="16"/>
  <c r="W4108" i="16"/>
  <c r="X4108" i="16" s="1"/>
  <c r="V4108" i="16"/>
  <c r="U4108" i="16"/>
  <c r="Q4108" i="16"/>
  <c r="N4108" i="16"/>
  <c r="AA4108" i="16" s="1"/>
  <c r="F4108" i="16"/>
  <c r="B4108" i="16"/>
  <c r="Y4107" i="16"/>
  <c r="X4107" i="16"/>
  <c r="W4107" i="16"/>
  <c r="V4107" i="16"/>
  <c r="U4107" i="16"/>
  <c r="Q4107" i="16"/>
  <c r="N4107" i="16"/>
  <c r="AA4107" i="16" s="1"/>
  <c r="F4107" i="16"/>
  <c r="B4107" i="16"/>
  <c r="Y4106" i="16"/>
  <c r="W4106" i="16"/>
  <c r="X4106" i="16" s="1"/>
  <c r="V4106" i="16"/>
  <c r="U4106" i="16"/>
  <c r="Q4106" i="16"/>
  <c r="N4106" i="16"/>
  <c r="AA4106" i="16" s="1"/>
  <c r="F4106" i="16"/>
  <c r="B4106" i="16"/>
  <c r="Y4105" i="16"/>
  <c r="W4105" i="16"/>
  <c r="X4105" i="16" s="1"/>
  <c r="V4105" i="16"/>
  <c r="U4105" i="16"/>
  <c r="Q4105" i="16"/>
  <c r="N4105" i="16"/>
  <c r="AA4105" i="16" s="1"/>
  <c r="F4105" i="16"/>
  <c r="B4105" i="16"/>
  <c r="Y4104" i="16"/>
  <c r="W4104" i="16"/>
  <c r="X4104" i="16" s="1"/>
  <c r="V4104" i="16"/>
  <c r="U4104" i="16"/>
  <c r="Q4104" i="16"/>
  <c r="N4104" i="16"/>
  <c r="AA4104" i="16" s="1"/>
  <c r="F4104" i="16"/>
  <c r="B4104" i="16"/>
  <c r="Y4103" i="16"/>
  <c r="W4103" i="16"/>
  <c r="X4103" i="16" s="1"/>
  <c r="V4103" i="16"/>
  <c r="U4103" i="16"/>
  <c r="Q4103" i="16"/>
  <c r="N4103" i="16"/>
  <c r="AA4103" i="16" s="1"/>
  <c r="F4103" i="16"/>
  <c r="B4103" i="16"/>
  <c r="Y4102" i="16"/>
  <c r="W4102" i="16"/>
  <c r="X4102" i="16" s="1"/>
  <c r="V4102" i="16"/>
  <c r="U4102" i="16"/>
  <c r="Q4102" i="16"/>
  <c r="N4102" i="16"/>
  <c r="AA4102" i="16" s="1"/>
  <c r="F4102" i="16"/>
  <c r="B4102" i="16"/>
  <c r="Y4101" i="16"/>
  <c r="W4101" i="16"/>
  <c r="X4101" i="16" s="1"/>
  <c r="V4101" i="16"/>
  <c r="U4101" i="16"/>
  <c r="Q4101" i="16"/>
  <c r="N4101" i="16"/>
  <c r="AA4101" i="16" s="1"/>
  <c r="F4101" i="16"/>
  <c r="B4101" i="16"/>
  <c r="Y4100" i="16"/>
  <c r="W4100" i="16"/>
  <c r="X4100" i="16" s="1"/>
  <c r="V4100" i="16"/>
  <c r="U4100" i="16"/>
  <c r="Q4100" i="16"/>
  <c r="N4100" i="16"/>
  <c r="AA4100" i="16" s="1"/>
  <c r="F4100" i="16"/>
  <c r="B4100" i="16"/>
  <c r="Y4099" i="16"/>
  <c r="W4099" i="16"/>
  <c r="X4099" i="16" s="1"/>
  <c r="V4099" i="16"/>
  <c r="U4099" i="16"/>
  <c r="Q4099" i="16"/>
  <c r="N4099" i="16"/>
  <c r="AA4099" i="16" s="1"/>
  <c r="F4099" i="16"/>
  <c r="B4099" i="16"/>
  <c r="Y4098" i="16"/>
  <c r="X4098" i="16"/>
  <c r="W4098" i="16"/>
  <c r="V4098" i="16"/>
  <c r="U4098" i="16"/>
  <c r="Q4098" i="16"/>
  <c r="N4098" i="16"/>
  <c r="AA4098" i="16" s="1"/>
  <c r="F4098" i="16"/>
  <c r="B4098" i="16"/>
  <c r="Y4097" i="16"/>
  <c r="W4097" i="16"/>
  <c r="X4097" i="16" s="1"/>
  <c r="V4097" i="16"/>
  <c r="U4097" i="16"/>
  <c r="Q4097" i="16"/>
  <c r="N4097" i="16"/>
  <c r="AA4097" i="16" s="1"/>
  <c r="F4097" i="16"/>
  <c r="B4097" i="16"/>
  <c r="Y4096" i="16"/>
  <c r="W4096" i="16"/>
  <c r="X4096" i="16" s="1"/>
  <c r="V4096" i="16"/>
  <c r="U4096" i="16"/>
  <c r="Q4096" i="16"/>
  <c r="N4096" i="16"/>
  <c r="AA4096" i="16" s="1"/>
  <c r="F4096" i="16"/>
  <c r="B4096" i="16"/>
  <c r="Y4095" i="16"/>
  <c r="W4095" i="16"/>
  <c r="X4095" i="16" s="1"/>
  <c r="V4095" i="16"/>
  <c r="U4095" i="16"/>
  <c r="Q4095" i="16"/>
  <c r="N4095" i="16"/>
  <c r="AA4095" i="16" s="1"/>
  <c r="F4095" i="16"/>
  <c r="B4095" i="16"/>
  <c r="Y4094" i="16"/>
  <c r="W4094" i="16"/>
  <c r="X4094" i="16" s="1"/>
  <c r="V4094" i="16"/>
  <c r="U4094" i="16"/>
  <c r="Q4094" i="16"/>
  <c r="N4094" i="16"/>
  <c r="AA4094" i="16" s="1"/>
  <c r="F4094" i="16"/>
  <c r="B4094" i="16"/>
  <c r="Y4093" i="16"/>
  <c r="W4093" i="16"/>
  <c r="X4093" i="16" s="1"/>
  <c r="V4093" i="16"/>
  <c r="U4093" i="16"/>
  <c r="Q4093" i="16"/>
  <c r="N4093" i="16"/>
  <c r="AA4093" i="16" s="1"/>
  <c r="F4093" i="16"/>
  <c r="B4093" i="16"/>
  <c r="Y4092" i="16"/>
  <c r="W4092" i="16"/>
  <c r="X4092" i="16" s="1"/>
  <c r="V4092" i="16"/>
  <c r="U4092" i="16"/>
  <c r="Q4092" i="16"/>
  <c r="N4092" i="16"/>
  <c r="AA4092" i="16" s="1"/>
  <c r="F4092" i="16"/>
  <c r="B4092" i="16"/>
  <c r="Y4091" i="16"/>
  <c r="W4091" i="16"/>
  <c r="X4091" i="16" s="1"/>
  <c r="V4091" i="16"/>
  <c r="U4091" i="16"/>
  <c r="Q4091" i="16"/>
  <c r="N4091" i="16"/>
  <c r="AA4091" i="16" s="1"/>
  <c r="F4091" i="16"/>
  <c r="B4091" i="16"/>
  <c r="Y4090" i="16"/>
  <c r="W4090" i="16"/>
  <c r="X4090" i="16" s="1"/>
  <c r="V4090" i="16"/>
  <c r="U4090" i="16"/>
  <c r="Q4090" i="16"/>
  <c r="N4090" i="16"/>
  <c r="AA4090" i="16" s="1"/>
  <c r="F4090" i="16"/>
  <c r="B4090" i="16"/>
  <c r="Y4089" i="16"/>
  <c r="W4089" i="16"/>
  <c r="X4089" i="16" s="1"/>
  <c r="V4089" i="16"/>
  <c r="U4089" i="16"/>
  <c r="Q4089" i="16"/>
  <c r="N4089" i="16"/>
  <c r="AA4089" i="16" s="1"/>
  <c r="F4089" i="16"/>
  <c r="B4089" i="16"/>
  <c r="Y4088" i="16"/>
  <c r="W4088" i="16"/>
  <c r="X4088" i="16" s="1"/>
  <c r="V4088" i="16"/>
  <c r="U4088" i="16"/>
  <c r="Q4088" i="16"/>
  <c r="N4088" i="16"/>
  <c r="AA4088" i="16" s="1"/>
  <c r="F4088" i="16"/>
  <c r="B4088" i="16"/>
  <c r="Y4087" i="16"/>
  <c r="W4087" i="16"/>
  <c r="X4087" i="16" s="1"/>
  <c r="V4087" i="16"/>
  <c r="U4087" i="16"/>
  <c r="Q4087" i="16"/>
  <c r="N4087" i="16"/>
  <c r="AA4087" i="16" s="1"/>
  <c r="F4087" i="16"/>
  <c r="B4087" i="16"/>
  <c r="Y4086" i="16"/>
  <c r="W4086" i="16"/>
  <c r="X4086" i="16" s="1"/>
  <c r="V4086" i="16"/>
  <c r="U4086" i="16"/>
  <c r="Q4086" i="16"/>
  <c r="N4086" i="16"/>
  <c r="AA4086" i="16" s="1"/>
  <c r="F4086" i="16"/>
  <c r="B4086" i="16"/>
  <c r="Y4085" i="16"/>
  <c r="W4085" i="16"/>
  <c r="X4085" i="16" s="1"/>
  <c r="V4085" i="16"/>
  <c r="U4085" i="16"/>
  <c r="Q4085" i="16"/>
  <c r="N4085" i="16"/>
  <c r="AA4085" i="16" s="1"/>
  <c r="F4085" i="16"/>
  <c r="B4085" i="16"/>
  <c r="Y4084" i="16"/>
  <c r="W4084" i="16"/>
  <c r="X4084" i="16" s="1"/>
  <c r="V4084" i="16"/>
  <c r="U4084" i="16"/>
  <c r="Q4084" i="16"/>
  <c r="N4084" i="16"/>
  <c r="AA4084" i="16" s="1"/>
  <c r="F4084" i="16"/>
  <c r="B4084" i="16"/>
  <c r="Y4083" i="16"/>
  <c r="W4083" i="16"/>
  <c r="X4083" i="16" s="1"/>
  <c r="V4083" i="16"/>
  <c r="U4083" i="16"/>
  <c r="Q4083" i="16"/>
  <c r="N4083" i="16"/>
  <c r="AA4083" i="16" s="1"/>
  <c r="F4083" i="16"/>
  <c r="B4083" i="16"/>
  <c r="Y4082" i="16"/>
  <c r="W4082" i="16"/>
  <c r="X4082" i="16" s="1"/>
  <c r="V4082" i="16"/>
  <c r="U4082" i="16"/>
  <c r="Q4082" i="16"/>
  <c r="N4082" i="16"/>
  <c r="AA4082" i="16" s="1"/>
  <c r="F4082" i="16"/>
  <c r="B4082" i="16"/>
  <c r="Y4081" i="16"/>
  <c r="W4081" i="16"/>
  <c r="X4081" i="16" s="1"/>
  <c r="V4081" i="16"/>
  <c r="U4081" i="16"/>
  <c r="Q4081" i="16"/>
  <c r="N4081" i="16"/>
  <c r="AA4081" i="16" s="1"/>
  <c r="F4081" i="16"/>
  <c r="B4081" i="16"/>
  <c r="Y4080" i="16"/>
  <c r="W4080" i="16"/>
  <c r="X4080" i="16" s="1"/>
  <c r="V4080" i="16"/>
  <c r="U4080" i="16"/>
  <c r="Q4080" i="16"/>
  <c r="N4080" i="16"/>
  <c r="AA4080" i="16" s="1"/>
  <c r="F4080" i="16"/>
  <c r="B4080" i="16"/>
  <c r="Y4079" i="16"/>
  <c r="W4079" i="16"/>
  <c r="X4079" i="16" s="1"/>
  <c r="V4079" i="16"/>
  <c r="U4079" i="16"/>
  <c r="Q4079" i="16"/>
  <c r="N4079" i="16"/>
  <c r="AA4079" i="16" s="1"/>
  <c r="F4079" i="16"/>
  <c r="B4079" i="16"/>
  <c r="Y4078" i="16"/>
  <c r="W4078" i="16"/>
  <c r="X4078" i="16" s="1"/>
  <c r="V4078" i="16"/>
  <c r="U4078" i="16"/>
  <c r="Q4078" i="16"/>
  <c r="N4078" i="16"/>
  <c r="AA4078" i="16" s="1"/>
  <c r="F4078" i="16"/>
  <c r="B4078" i="16"/>
  <c r="Y4077" i="16"/>
  <c r="W4077" i="16"/>
  <c r="X4077" i="16" s="1"/>
  <c r="V4077" i="16"/>
  <c r="U4077" i="16"/>
  <c r="Q4077" i="16"/>
  <c r="N4077" i="16"/>
  <c r="AA4077" i="16" s="1"/>
  <c r="F4077" i="16"/>
  <c r="B4077" i="16"/>
  <c r="Y4076" i="16"/>
  <c r="W4076" i="16"/>
  <c r="X4076" i="16" s="1"/>
  <c r="V4076" i="16"/>
  <c r="U4076" i="16"/>
  <c r="Q4076" i="16"/>
  <c r="N4076" i="16"/>
  <c r="AA4076" i="16" s="1"/>
  <c r="F4076" i="16"/>
  <c r="B4076" i="16"/>
  <c r="Y4075" i="16"/>
  <c r="X4075" i="16"/>
  <c r="W4075" i="16"/>
  <c r="V4075" i="16"/>
  <c r="U4075" i="16"/>
  <c r="Q4075" i="16"/>
  <c r="N4075" i="16"/>
  <c r="AA4075" i="16" s="1"/>
  <c r="F4075" i="16"/>
  <c r="B4075" i="16"/>
  <c r="Y4074" i="16"/>
  <c r="W4074" i="16"/>
  <c r="X4074" i="16" s="1"/>
  <c r="V4074" i="16"/>
  <c r="U4074" i="16"/>
  <c r="Q4074" i="16"/>
  <c r="N4074" i="16"/>
  <c r="AA4074" i="16" s="1"/>
  <c r="F4074" i="16"/>
  <c r="B4074" i="16"/>
  <c r="Y4073" i="16"/>
  <c r="W4073" i="16"/>
  <c r="X4073" i="16" s="1"/>
  <c r="V4073" i="16"/>
  <c r="U4073" i="16"/>
  <c r="Q4073" i="16"/>
  <c r="N4073" i="16"/>
  <c r="AA4073" i="16" s="1"/>
  <c r="F4073" i="16"/>
  <c r="B4073" i="16"/>
  <c r="Y4072" i="16"/>
  <c r="W4072" i="16"/>
  <c r="X4072" i="16" s="1"/>
  <c r="V4072" i="16"/>
  <c r="U4072" i="16"/>
  <c r="Q4072" i="16"/>
  <c r="N4072" i="16"/>
  <c r="AA4072" i="16" s="1"/>
  <c r="F4072" i="16"/>
  <c r="B4072" i="16"/>
  <c r="Y4071" i="16"/>
  <c r="W4071" i="16"/>
  <c r="X4071" i="16" s="1"/>
  <c r="V4071" i="16"/>
  <c r="U4071" i="16"/>
  <c r="Q4071" i="16"/>
  <c r="N4071" i="16"/>
  <c r="AA4071" i="16" s="1"/>
  <c r="F4071" i="16"/>
  <c r="B4071" i="16"/>
  <c r="Y4070" i="16"/>
  <c r="W4070" i="16"/>
  <c r="X4070" i="16" s="1"/>
  <c r="V4070" i="16"/>
  <c r="U4070" i="16"/>
  <c r="Q4070" i="16"/>
  <c r="N4070" i="16"/>
  <c r="AA4070" i="16" s="1"/>
  <c r="F4070" i="16"/>
  <c r="B4070" i="16"/>
  <c r="Y4069" i="16"/>
  <c r="W4069" i="16"/>
  <c r="X4069" i="16" s="1"/>
  <c r="V4069" i="16"/>
  <c r="U4069" i="16"/>
  <c r="Q4069" i="16"/>
  <c r="N4069" i="16"/>
  <c r="AA4069" i="16" s="1"/>
  <c r="F4069" i="16"/>
  <c r="B4069" i="16"/>
  <c r="Y4068" i="16"/>
  <c r="W4068" i="16"/>
  <c r="X4068" i="16" s="1"/>
  <c r="V4068" i="16"/>
  <c r="U4068" i="16"/>
  <c r="Q4068" i="16"/>
  <c r="N4068" i="16"/>
  <c r="AA4068" i="16" s="1"/>
  <c r="F4068" i="16"/>
  <c r="B4068" i="16"/>
  <c r="Y4067" i="16"/>
  <c r="W4067" i="16"/>
  <c r="X4067" i="16" s="1"/>
  <c r="V4067" i="16"/>
  <c r="U4067" i="16"/>
  <c r="Q4067" i="16"/>
  <c r="N4067" i="16"/>
  <c r="AA4067" i="16" s="1"/>
  <c r="F4067" i="16"/>
  <c r="B4067" i="16"/>
  <c r="Y4066" i="16"/>
  <c r="W4066" i="16"/>
  <c r="X4066" i="16" s="1"/>
  <c r="V4066" i="16"/>
  <c r="U4066" i="16"/>
  <c r="Q4066" i="16"/>
  <c r="N4066" i="16"/>
  <c r="AA4066" i="16" s="1"/>
  <c r="F4066" i="16"/>
  <c r="B4066" i="16"/>
  <c r="Y4065" i="16"/>
  <c r="W4065" i="16"/>
  <c r="X4065" i="16" s="1"/>
  <c r="V4065" i="16"/>
  <c r="U4065" i="16"/>
  <c r="Q4065" i="16"/>
  <c r="N4065" i="16"/>
  <c r="AA4065" i="16" s="1"/>
  <c r="F4065" i="16"/>
  <c r="B4065" i="16"/>
  <c r="Y4064" i="16"/>
  <c r="W4064" i="16"/>
  <c r="X4064" i="16" s="1"/>
  <c r="V4064" i="16"/>
  <c r="U4064" i="16"/>
  <c r="Q4064" i="16"/>
  <c r="N4064" i="16"/>
  <c r="AA4064" i="16" s="1"/>
  <c r="F4064" i="16"/>
  <c r="B4064" i="16"/>
  <c r="Y4063" i="16"/>
  <c r="W4063" i="16"/>
  <c r="X4063" i="16" s="1"/>
  <c r="V4063" i="16"/>
  <c r="U4063" i="16"/>
  <c r="Q4063" i="16"/>
  <c r="N4063" i="16"/>
  <c r="AA4063" i="16" s="1"/>
  <c r="F4063" i="16"/>
  <c r="B4063" i="16"/>
  <c r="Y4062" i="16"/>
  <c r="W4062" i="16"/>
  <c r="X4062" i="16" s="1"/>
  <c r="V4062" i="16"/>
  <c r="U4062" i="16"/>
  <c r="Q4062" i="16"/>
  <c r="N4062" i="16"/>
  <c r="AA4062" i="16" s="1"/>
  <c r="F4062" i="16"/>
  <c r="B4062" i="16"/>
  <c r="Y4061" i="16"/>
  <c r="W4061" i="16"/>
  <c r="X4061" i="16" s="1"/>
  <c r="V4061" i="16"/>
  <c r="U4061" i="16"/>
  <c r="Q4061" i="16"/>
  <c r="N4061" i="16"/>
  <c r="AA4061" i="16" s="1"/>
  <c r="F4061" i="16"/>
  <c r="B4061" i="16"/>
  <c r="Y4060" i="16"/>
  <c r="W4060" i="16"/>
  <c r="X4060" i="16" s="1"/>
  <c r="V4060" i="16"/>
  <c r="U4060" i="16"/>
  <c r="Q4060" i="16"/>
  <c r="N4060" i="16"/>
  <c r="AA4060" i="16" s="1"/>
  <c r="F4060" i="16"/>
  <c r="B4060" i="16"/>
  <c r="Y4059" i="16"/>
  <c r="W4059" i="16"/>
  <c r="X4059" i="16" s="1"/>
  <c r="V4059" i="16"/>
  <c r="U4059" i="16"/>
  <c r="Q4059" i="16"/>
  <c r="N4059" i="16"/>
  <c r="AA4059" i="16" s="1"/>
  <c r="F4059" i="16"/>
  <c r="B4059" i="16"/>
  <c r="Y4058" i="16"/>
  <c r="W4058" i="16"/>
  <c r="X4058" i="16" s="1"/>
  <c r="V4058" i="16"/>
  <c r="U4058" i="16"/>
  <c r="Q4058" i="16"/>
  <c r="N4058" i="16"/>
  <c r="AA4058" i="16" s="1"/>
  <c r="F4058" i="16"/>
  <c r="B4058" i="16"/>
  <c r="Y4057" i="16"/>
  <c r="W4057" i="16"/>
  <c r="X4057" i="16" s="1"/>
  <c r="V4057" i="16"/>
  <c r="U4057" i="16"/>
  <c r="Q4057" i="16"/>
  <c r="N4057" i="16"/>
  <c r="AA4057" i="16" s="1"/>
  <c r="F4057" i="16"/>
  <c r="B4057" i="16"/>
  <c r="Y4056" i="16"/>
  <c r="W4056" i="16"/>
  <c r="X4056" i="16" s="1"/>
  <c r="V4056" i="16"/>
  <c r="U4056" i="16"/>
  <c r="Q4056" i="16"/>
  <c r="N4056" i="16"/>
  <c r="AA4056" i="16" s="1"/>
  <c r="F4056" i="16"/>
  <c r="B4056" i="16"/>
  <c r="Y4055" i="16"/>
  <c r="W4055" i="16"/>
  <c r="X4055" i="16" s="1"/>
  <c r="V4055" i="16"/>
  <c r="U4055" i="16"/>
  <c r="Q4055" i="16"/>
  <c r="N4055" i="16"/>
  <c r="AA4055" i="16" s="1"/>
  <c r="F4055" i="16"/>
  <c r="B4055" i="16"/>
  <c r="Y4054" i="16"/>
  <c r="W4054" i="16"/>
  <c r="X4054" i="16" s="1"/>
  <c r="V4054" i="16"/>
  <c r="U4054" i="16"/>
  <c r="Q4054" i="16"/>
  <c r="N4054" i="16"/>
  <c r="AA4054" i="16" s="1"/>
  <c r="F4054" i="16"/>
  <c r="B4054" i="16"/>
  <c r="Y4053" i="16"/>
  <c r="W4053" i="16"/>
  <c r="X4053" i="16" s="1"/>
  <c r="V4053" i="16"/>
  <c r="U4053" i="16"/>
  <c r="Q4053" i="16"/>
  <c r="N4053" i="16"/>
  <c r="AA4053" i="16" s="1"/>
  <c r="F4053" i="16"/>
  <c r="B4053" i="16"/>
  <c r="Y4052" i="16"/>
  <c r="W4052" i="16"/>
  <c r="X4052" i="16" s="1"/>
  <c r="V4052" i="16"/>
  <c r="U4052" i="16"/>
  <c r="Q4052" i="16"/>
  <c r="N4052" i="16"/>
  <c r="AA4052" i="16" s="1"/>
  <c r="F4052" i="16"/>
  <c r="B4052" i="16"/>
  <c r="Y4051" i="16"/>
  <c r="W4051" i="16"/>
  <c r="X4051" i="16" s="1"/>
  <c r="V4051" i="16"/>
  <c r="U4051" i="16"/>
  <c r="Q4051" i="16"/>
  <c r="N4051" i="16"/>
  <c r="AA4051" i="16" s="1"/>
  <c r="F4051" i="16"/>
  <c r="B4051" i="16"/>
  <c r="Y4050" i="16"/>
  <c r="W4050" i="16"/>
  <c r="X4050" i="16" s="1"/>
  <c r="V4050" i="16"/>
  <c r="U4050" i="16"/>
  <c r="Q4050" i="16"/>
  <c r="N4050" i="16"/>
  <c r="AA4050" i="16" s="1"/>
  <c r="F4050" i="16"/>
  <c r="B4050" i="16"/>
  <c r="Y4049" i="16"/>
  <c r="W4049" i="16"/>
  <c r="X4049" i="16" s="1"/>
  <c r="V4049" i="16"/>
  <c r="U4049" i="16"/>
  <c r="Q4049" i="16"/>
  <c r="N4049" i="16"/>
  <c r="AA4049" i="16" s="1"/>
  <c r="F4049" i="16"/>
  <c r="B4049" i="16"/>
  <c r="Y4048" i="16"/>
  <c r="W4048" i="16"/>
  <c r="X4048" i="16" s="1"/>
  <c r="V4048" i="16"/>
  <c r="U4048" i="16"/>
  <c r="Q4048" i="16"/>
  <c r="N4048" i="16"/>
  <c r="AA4048" i="16" s="1"/>
  <c r="F4048" i="16"/>
  <c r="B4048" i="16"/>
  <c r="Y4047" i="16"/>
  <c r="W4047" i="16"/>
  <c r="X4047" i="16" s="1"/>
  <c r="V4047" i="16"/>
  <c r="U4047" i="16"/>
  <c r="Q4047" i="16"/>
  <c r="N4047" i="16"/>
  <c r="AA4047" i="16" s="1"/>
  <c r="F4047" i="16"/>
  <c r="B4047" i="16"/>
  <c r="Y4046" i="16"/>
  <c r="X4046" i="16"/>
  <c r="W4046" i="16"/>
  <c r="V4046" i="16"/>
  <c r="U4046" i="16"/>
  <c r="Q4046" i="16"/>
  <c r="N4046" i="16"/>
  <c r="AA4046" i="16" s="1"/>
  <c r="F4046" i="16"/>
  <c r="B4046" i="16"/>
  <c r="Y4045" i="16"/>
  <c r="W4045" i="16"/>
  <c r="X4045" i="16" s="1"/>
  <c r="V4045" i="16"/>
  <c r="U4045" i="16"/>
  <c r="Q4045" i="16"/>
  <c r="N4045" i="16"/>
  <c r="AA4045" i="16" s="1"/>
  <c r="F4045" i="16"/>
  <c r="B4045" i="16"/>
  <c r="Y4044" i="16"/>
  <c r="W4044" i="16"/>
  <c r="X4044" i="16" s="1"/>
  <c r="V4044" i="16"/>
  <c r="U4044" i="16"/>
  <c r="Q4044" i="16"/>
  <c r="N4044" i="16"/>
  <c r="AA4044" i="16" s="1"/>
  <c r="F4044" i="16"/>
  <c r="B4044" i="16"/>
  <c r="Y4043" i="16"/>
  <c r="W4043" i="16"/>
  <c r="X4043" i="16" s="1"/>
  <c r="V4043" i="16"/>
  <c r="U4043" i="16"/>
  <c r="Q4043" i="16"/>
  <c r="N4043" i="16"/>
  <c r="AA4043" i="16" s="1"/>
  <c r="F4043" i="16"/>
  <c r="B4043" i="16"/>
  <c r="Y4042" i="16"/>
  <c r="W4042" i="16"/>
  <c r="X4042" i="16" s="1"/>
  <c r="V4042" i="16"/>
  <c r="U4042" i="16"/>
  <c r="Q4042" i="16"/>
  <c r="N4042" i="16"/>
  <c r="AA4042" i="16" s="1"/>
  <c r="F4042" i="16"/>
  <c r="B4042" i="16"/>
  <c r="Y4041" i="16"/>
  <c r="W4041" i="16"/>
  <c r="X4041" i="16" s="1"/>
  <c r="V4041" i="16"/>
  <c r="U4041" i="16"/>
  <c r="Q4041" i="16"/>
  <c r="N4041" i="16"/>
  <c r="AA4041" i="16" s="1"/>
  <c r="F4041" i="16"/>
  <c r="B4041" i="16"/>
  <c r="Y4040" i="16"/>
  <c r="W4040" i="16"/>
  <c r="X4040" i="16" s="1"/>
  <c r="V4040" i="16"/>
  <c r="U4040" i="16"/>
  <c r="Q4040" i="16"/>
  <c r="N4040" i="16"/>
  <c r="AA4040" i="16" s="1"/>
  <c r="F4040" i="16"/>
  <c r="B4040" i="16"/>
  <c r="Y4039" i="16"/>
  <c r="W4039" i="16"/>
  <c r="X4039" i="16" s="1"/>
  <c r="V4039" i="16"/>
  <c r="U4039" i="16"/>
  <c r="Q4039" i="16"/>
  <c r="N4039" i="16"/>
  <c r="AA4039" i="16" s="1"/>
  <c r="F4039" i="16"/>
  <c r="B4039" i="16"/>
  <c r="Y4038" i="16"/>
  <c r="W4038" i="16"/>
  <c r="X4038" i="16" s="1"/>
  <c r="V4038" i="16"/>
  <c r="U4038" i="16"/>
  <c r="Q4038" i="16"/>
  <c r="N4038" i="16"/>
  <c r="AA4038" i="16" s="1"/>
  <c r="F4038" i="16"/>
  <c r="B4038" i="16"/>
  <c r="Y4037" i="16"/>
  <c r="W4037" i="16"/>
  <c r="X4037" i="16" s="1"/>
  <c r="V4037" i="16"/>
  <c r="U4037" i="16"/>
  <c r="Q4037" i="16"/>
  <c r="N4037" i="16"/>
  <c r="AA4037" i="16" s="1"/>
  <c r="F4037" i="16"/>
  <c r="B4037" i="16"/>
  <c r="Y4036" i="16"/>
  <c r="W4036" i="16"/>
  <c r="X4036" i="16" s="1"/>
  <c r="V4036" i="16"/>
  <c r="U4036" i="16"/>
  <c r="Q4036" i="16"/>
  <c r="N4036" i="16"/>
  <c r="AA4036" i="16" s="1"/>
  <c r="F4036" i="16"/>
  <c r="B4036" i="16"/>
  <c r="Y4035" i="16"/>
  <c r="W4035" i="16"/>
  <c r="X4035" i="16" s="1"/>
  <c r="V4035" i="16"/>
  <c r="U4035" i="16"/>
  <c r="Q4035" i="16"/>
  <c r="N4035" i="16"/>
  <c r="AA4035" i="16" s="1"/>
  <c r="F4035" i="16"/>
  <c r="B4035" i="16"/>
  <c r="Y4034" i="16"/>
  <c r="W4034" i="16"/>
  <c r="X4034" i="16" s="1"/>
  <c r="V4034" i="16"/>
  <c r="U4034" i="16"/>
  <c r="Q4034" i="16"/>
  <c r="N4034" i="16"/>
  <c r="AA4034" i="16" s="1"/>
  <c r="F4034" i="16"/>
  <c r="B4034" i="16"/>
  <c r="Y4033" i="16"/>
  <c r="W4033" i="16"/>
  <c r="X4033" i="16" s="1"/>
  <c r="V4033" i="16"/>
  <c r="U4033" i="16"/>
  <c r="Q4033" i="16"/>
  <c r="N4033" i="16"/>
  <c r="AA4033" i="16" s="1"/>
  <c r="F4033" i="16"/>
  <c r="B4033" i="16"/>
  <c r="Y4032" i="16"/>
  <c r="W4032" i="16"/>
  <c r="X4032" i="16" s="1"/>
  <c r="V4032" i="16"/>
  <c r="U4032" i="16"/>
  <c r="Q4032" i="16"/>
  <c r="N4032" i="16"/>
  <c r="AA4032" i="16" s="1"/>
  <c r="F4032" i="16"/>
  <c r="B4032" i="16"/>
  <c r="Y4031" i="16"/>
  <c r="W4031" i="16"/>
  <c r="X4031" i="16" s="1"/>
  <c r="V4031" i="16"/>
  <c r="U4031" i="16"/>
  <c r="Q4031" i="16"/>
  <c r="N4031" i="16"/>
  <c r="AA4031" i="16" s="1"/>
  <c r="F4031" i="16"/>
  <c r="B4031" i="16"/>
  <c r="Y4030" i="16"/>
  <c r="W4030" i="16"/>
  <c r="X4030" i="16" s="1"/>
  <c r="V4030" i="16"/>
  <c r="U4030" i="16"/>
  <c r="Q4030" i="16"/>
  <c r="N4030" i="16"/>
  <c r="AA4030" i="16" s="1"/>
  <c r="F4030" i="16"/>
  <c r="B4030" i="16"/>
  <c r="Y4029" i="16"/>
  <c r="W4029" i="16"/>
  <c r="X4029" i="16" s="1"/>
  <c r="V4029" i="16"/>
  <c r="U4029" i="16"/>
  <c r="Q4029" i="16"/>
  <c r="N4029" i="16"/>
  <c r="AA4029" i="16" s="1"/>
  <c r="F4029" i="16"/>
  <c r="B4029" i="16"/>
  <c r="Y4028" i="16"/>
  <c r="W4028" i="16"/>
  <c r="X4028" i="16" s="1"/>
  <c r="V4028" i="16"/>
  <c r="U4028" i="16"/>
  <c r="Q4028" i="16"/>
  <c r="N4028" i="16"/>
  <c r="AA4028" i="16" s="1"/>
  <c r="F4028" i="16"/>
  <c r="B4028" i="16"/>
  <c r="Y4027" i="16"/>
  <c r="W4027" i="16"/>
  <c r="X4027" i="16" s="1"/>
  <c r="V4027" i="16"/>
  <c r="U4027" i="16"/>
  <c r="Q4027" i="16"/>
  <c r="N4027" i="16"/>
  <c r="AA4027" i="16" s="1"/>
  <c r="F4027" i="16"/>
  <c r="B4027" i="16"/>
  <c r="Y4026" i="16"/>
  <c r="W4026" i="16"/>
  <c r="X4026" i="16" s="1"/>
  <c r="V4026" i="16"/>
  <c r="U4026" i="16"/>
  <c r="Q4026" i="16"/>
  <c r="N4026" i="16"/>
  <c r="AA4026" i="16" s="1"/>
  <c r="F4026" i="16"/>
  <c r="B4026" i="16"/>
  <c r="Y4025" i="16"/>
  <c r="W4025" i="16"/>
  <c r="X4025" i="16" s="1"/>
  <c r="V4025" i="16"/>
  <c r="U4025" i="16"/>
  <c r="Q4025" i="16"/>
  <c r="N4025" i="16"/>
  <c r="AA4025" i="16" s="1"/>
  <c r="F4025" i="16"/>
  <c r="B4025" i="16"/>
  <c r="Y4024" i="16"/>
  <c r="X4024" i="16"/>
  <c r="W4024" i="16"/>
  <c r="V4024" i="16"/>
  <c r="U4024" i="16"/>
  <c r="Q4024" i="16"/>
  <c r="N4024" i="16"/>
  <c r="AA4024" i="16" s="1"/>
  <c r="F4024" i="16"/>
  <c r="B4024" i="16"/>
  <c r="Y4023" i="16"/>
  <c r="W4023" i="16"/>
  <c r="X4023" i="16" s="1"/>
  <c r="V4023" i="16"/>
  <c r="U4023" i="16"/>
  <c r="Q4023" i="16"/>
  <c r="N4023" i="16"/>
  <c r="AA4023" i="16" s="1"/>
  <c r="F4023" i="16"/>
  <c r="B4023" i="16"/>
  <c r="Y4022" i="16"/>
  <c r="W4022" i="16"/>
  <c r="X4022" i="16" s="1"/>
  <c r="V4022" i="16"/>
  <c r="U4022" i="16"/>
  <c r="Q4022" i="16"/>
  <c r="N4022" i="16"/>
  <c r="AA4022" i="16" s="1"/>
  <c r="F4022" i="16"/>
  <c r="B4022" i="16"/>
  <c r="Y4021" i="16"/>
  <c r="W4021" i="16"/>
  <c r="X4021" i="16" s="1"/>
  <c r="V4021" i="16"/>
  <c r="U4021" i="16"/>
  <c r="Q4021" i="16"/>
  <c r="N4021" i="16"/>
  <c r="AA4021" i="16" s="1"/>
  <c r="F4021" i="16"/>
  <c r="B4021" i="16"/>
  <c r="Y4020" i="16"/>
  <c r="W4020" i="16"/>
  <c r="X4020" i="16" s="1"/>
  <c r="V4020" i="16"/>
  <c r="U4020" i="16"/>
  <c r="Q4020" i="16"/>
  <c r="N4020" i="16"/>
  <c r="AA4020" i="16" s="1"/>
  <c r="F4020" i="16"/>
  <c r="B4020" i="16"/>
  <c r="Y4019" i="16"/>
  <c r="W4019" i="16"/>
  <c r="X4019" i="16" s="1"/>
  <c r="V4019" i="16"/>
  <c r="U4019" i="16"/>
  <c r="Q4019" i="16"/>
  <c r="N4019" i="16"/>
  <c r="AA4019" i="16" s="1"/>
  <c r="F4019" i="16"/>
  <c r="B4019" i="16"/>
  <c r="Y4018" i="16"/>
  <c r="W4018" i="16"/>
  <c r="X4018" i="16" s="1"/>
  <c r="V4018" i="16"/>
  <c r="U4018" i="16"/>
  <c r="Q4018" i="16"/>
  <c r="N4018" i="16"/>
  <c r="AA4018" i="16" s="1"/>
  <c r="F4018" i="16"/>
  <c r="B4018" i="16"/>
  <c r="Y4017" i="16"/>
  <c r="W4017" i="16"/>
  <c r="X4017" i="16" s="1"/>
  <c r="V4017" i="16"/>
  <c r="U4017" i="16"/>
  <c r="Q4017" i="16"/>
  <c r="N4017" i="16"/>
  <c r="AA4017" i="16" s="1"/>
  <c r="F4017" i="16"/>
  <c r="B4017" i="16"/>
  <c r="Y4016" i="16"/>
  <c r="W4016" i="16"/>
  <c r="X4016" i="16" s="1"/>
  <c r="V4016" i="16"/>
  <c r="U4016" i="16"/>
  <c r="Q4016" i="16"/>
  <c r="N4016" i="16"/>
  <c r="AA4016" i="16" s="1"/>
  <c r="F4016" i="16"/>
  <c r="B4016" i="16"/>
  <c r="Y4015" i="16"/>
  <c r="W4015" i="16"/>
  <c r="X4015" i="16" s="1"/>
  <c r="V4015" i="16"/>
  <c r="U4015" i="16"/>
  <c r="Q4015" i="16"/>
  <c r="N4015" i="16"/>
  <c r="AA4015" i="16" s="1"/>
  <c r="F4015" i="16"/>
  <c r="B4015" i="16"/>
  <c r="Y4014" i="16"/>
  <c r="W4014" i="16"/>
  <c r="X4014" i="16" s="1"/>
  <c r="V4014" i="16"/>
  <c r="U4014" i="16"/>
  <c r="Q4014" i="16"/>
  <c r="N4014" i="16"/>
  <c r="AA4014" i="16" s="1"/>
  <c r="F4014" i="16"/>
  <c r="B4014" i="16"/>
  <c r="Y4013" i="16"/>
  <c r="W4013" i="16"/>
  <c r="X4013" i="16" s="1"/>
  <c r="V4013" i="16"/>
  <c r="U4013" i="16"/>
  <c r="Q4013" i="16"/>
  <c r="N4013" i="16"/>
  <c r="AA4013" i="16" s="1"/>
  <c r="F4013" i="16"/>
  <c r="B4013" i="16"/>
  <c r="Y4012" i="16"/>
  <c r="W4012" i="16"/>
  <c r="X4012" i="16" s="1"/>
  <c r="V4012" i="16"/>
  <c r="U4012" i="16"/>
  <c r="Q4012" i="16"/>
  <c r="N4012" i="16"/>
  <c r="AA4012" i="16" s="1"/>
  <c r="F4012" i="16"/>
  <c r="B4012" i="16"/>
  <c r="Y4011" i="16"/>
  <c r="X4011" i="16"/>
  <c r="W4011" i="16"/>
  <c r="V4011" i="16"/>
  <c r="U4011" i="16"/>
  <c r="Q4011" i="16"/>
  <c r="N4011" i="16"/>
  <c r="AA4011" i="16" s="1"/>
  <c r="F4011" i="16"/>
  <c r="B4011" i="16"/>
  <c r="Y4010" i="16"/>
  <c r="W4010" i="16"/>
  <c r="X4010" i="16" s="1"/>
  <c r="V4010" i="16"/>
  <c r="U4010" i="16"/>
  <c r="Q4010" i="16"/>
  <c r="N4010" i="16"/>
  <c r="AA4010" i="16" s="1"/>
  <c r="F4010" i="16"/>
  <c r="B4010" i="16"/>
  <c r="Y4009" i="16"/>
  <c r="W4009" i="16"/>
  <c r="X4009" i="16" s="1"/>
  <c r="V4009" i="16"/>
  <c r="U4009" i="16"/>
  <c r="Q4009" i="16"/>
  <c r="N4009" i="16"/>
  <c r="AA4009" i="16" s="1"/>
  <c r="F4009" i="16"/>
  <c r="B4009" i="16"/>
  <c r="Y4008" i="16"/>
  <c r="W4008" i="16"/>
  <c r="X4008" i="16" s="1"/>
  <c r="V4008" i="16"/>
  <c r="U4008" i="16"/>
  <c r="Q4008" i="16"/>
  <c r="N4008" i="16"/>
  <c r="AA4008" i="16" s="1"/>
  <c r="F4008" i="16"/>
  <c r="B4008" i="16"/>
  <c r="Y4007" i="16"/>
  <c r="W4007" i="16"/>
  <c r="X4007" i="16" s="1"/>
  <c r="V4007" i="16"/>
  <c r="U4007" i="16"/>
  <c r="Q4007" i="16"/>
  <c r="N4007" i="16"/>
  <c r="AA4007" i="16" s="1"/>
  <c r="F4007" i="16"/>
  <c r="B4007" i="16"/>
  <c r="Y4006" i="16"/>
  <c r="W4006" i="16"/>
  <c r="X4006" i="16" s="1"/>
  <c r="V4006" i="16"/>
  <c r="U4006" i="16"/>
  <c r="Q4006" i="16"/>
  <c r="N4006" i="16"/>
  <c r="AA4006" i="16" s="1"/>
  <c r="F4006" i="16"/>
  <c r="B4006" i="16"/>
  <c r="Y4005" i="16"/>
  <c r="W4005" i="16"/>
  <c r="X4005" i="16" s="1"/>
  <c r="V4005" i="16"/>
  <c r="U4005" i="16"/>
  <c r="Q4005" i="16"/>
  <c r="N4005" i="16"/>
  <c r="AA4005" i="16" s="1"/>
  <c r="F4005" i="16"/>
  <c r="B4005" i="16"/>
  <c r="Y4004" i="16"/>
  <c r="W4004" i="16"/>
  <c r="X4004" i="16" s="1"/>
  <c r="V4004" i="16"/>
  <c r="U4004" i="16"/>
  <c r="Q4004" i="16"/>
  <c r="N4004" i="16"/>
  <c r="AA4004" i="16" s="1"/>
  <c r="F4004" i="16"/>
  <c r="B4004" i="16"/>
  <c r="Y4003" i="16"/>
  <c r="W4003" i="16"/>
  <c r="X4003" i="16" s="1"/>
  <c r="V4003" i="16"/>
  <c r="U4003" i="16"/>
  <c r="Q4003" i="16"/>
  <c r="N4003" i="16"/>
  <c r="AA4003" i="16" s="1"/>
  <c r="F4003" i="16"/>
  <c r="B4003" i="16"/>
  <c r="Y4002" i="16"/>
  <c r="W4002" i="16"/>
  <c r="X4002" i="16" s="1"/>
  <c r="V4002" i="16"/>
  <c r="U4002" i="16"/>
  <c r="Q4002" i="16"/>
  <c r="N4002" i="16"/>
  <c r="AA4002" i="16" s="1"/>
  <c r="F4002" i="16"/>
  <c r="B4002" i="16"/>
  <c r="Y4001" i="16"/>
  <c r="W4001" i="16"/>
  <c r="X4001" i="16" s="1"/>
  <c r="V4001" i="16"/>
  <c r="U4001" i="16"/>
  <c r="Q4001" i="16"/>
  <c r="N4001" i="16"/>
  <c r="AA4001" i="16" s="1"/>
  <c r="F4001" i="16"/>
  <c r="B4001" i="16"/>
  <c r="Y4000" i="16"/>
  <c r="W4000" i="16"/>
  <c r="X4000" i="16" s="1"/>
  <c r="V4000" i="16"/>
  <c r="U4000" i="16"/>
  <c r="Q4000" i="16"/>
  <c r="N4000" i="16"/>
  <c r="AA4000" i="16" s="1"/>
  <c r="F4000" i="16"/>
  <c r="B4000" i="16"/>
  <c r="Y3999" i="16"/>
  <c r="W3999" i="16"/>
  <c r="X3999" i="16" s="1"/>
  <c r="V3999" i="16"/>
  <c r="U3999" i="16"/>
  <c r="Q3999" i="16"/>
  <c r="N3999" i="16"/>
  <c r="AA3999" i="16" s="1"/>
  <c r="F3999" i="16"/>
  <c r="B3999" i="16"/>
  <c r="Y3998" i="16"/>
  <c r="W3998" i="16"/>
  <c r="X3998" i="16" s="1"/>
  <c r="V3998" i="16"/>
  <c r="U3998" i="16"/>
  <c r="Q3998" i="16"/>
  <c r="N3998" i="16"/>
  <c r="AA3998" i="16" s="1"/>
  <c r="F3998" i="16"/>
  <c r="B3998" i="16"/>
  <c r="Y3997" i="16"/>
  <c r="W3997" i="16"/>
  <c r="X3997" i="16" s="1"/>
  <c r="V3997" i="16"/>
  <c r="U3997" i="16"/>
  <c r="Q3997" i="16"/>
  <c r="N3997" i="16"/>
  <c r="AA3997" i="16" s="1"/>
  <c r="F3997" i="16"/>
  <c r="B3997" i="16"/>
  <c r="Y3996" i="16"/>
  <c r="W3996" i="16"/>
  <c r="X3996" i="16" s="1"/>
  <c r="V3996" i="16"/>
  <c r="U3996" i="16"/>
  <c r="Q3996" i="16"/>
  <c r="N3996" i="16"/>
  <c r="AA3996" i="16" s="1"/>
  <c r="F3996" i="16"/>
  <c r="B3996" i="16"/>
  <c r="Y3995" i="16"/>
  <c r="W3995" i="16"/>
  <c r="X3995" i="16" s="1"/>
  <c r="V3995" i="16"/>
  <c r="U3995" i="16"/>
  <c r="Q3995" i="16"/>
  <c r="N3995" i="16"/>
  <c r="AA3995" i="16" s="1"/>
  <c r="F3995" i="16"/>
  <c r="B3995" i="16"/>
  <c r="Y3994" i="16"/>
  <c r="W3994" i="16"/>
  <c r="X3994" i="16" s="1"/>
  <c r="V3994" i="16"/>
  <c r="U3994" i="16"/>
  <c r="Q3994" i="16"/>
  <c r="N3994" i="16"/>
  <c r="AA3994" i="16" s="1"/>
  <c r="F3994" i="16"/>
  <c r="B3994" i="16"/>
  <c r="Y3993" i="16"/>
  <c r="W3993" i="16"/>
  <c r="X3993" i="16" s="1"/>
  <c r="V3993" i="16"/>
  <c r="U3993" i="16"/>
  <c r="Q3993" i="16"/>
  <c r="N3993" i="16"/>
  <c r="AA3993" i="16" s="1"/>
  <c r="F3993" i="16"/>
  <c r="B3993" i="16"/>
  <c r="Y3992" i="16"/>
  <c r="W3992" i="16"/>
  <c r="X3992" i="16" s="1"/>
  <c r="V3992" i="16"/>
  <c r="U3992" i="16"/>
  <c r="Q3992" i="16"/>
  <c r="N3992" i="16"/>
  <c r="AA3992" i="16" s="1"/>
  <c r="F3992" i="16"/>
  <c r="B3992" i="16"/>
  <c r="Y3991" i="16"/>
  <c r="W3991" i="16"/>
  <c r="X3991" i="16" s="1"/>
  <c r="V3991" i="16"/>
  <c r="U3991" i="16"/>
  <c r="Q3991" i="16"/>
  <c r="N3991" i="16"/>
  <c r="AA3991" i="16" s="1"/>
  <c r="F3991" i="16"/>
  <c r="B3991" i="16"/>
  <c r="Y3990" i="16"/>
  <c r="W3990" i="16"/>
  <c r="X3990" i="16" s="1"/>
  <c r="V3990" i="16"/>
  <c r="U3990" i="16"/>
  <c r="Q3990" i="16"/>
  <c r="N3990" i="16"/>
  <c r="AA3990" i="16" s="1"/>
  <c r="F3990" i="16"/>
  <c r="B3990" i="16"/>
  <c r="Y3989" i="16"/>
  <c r="W3989" i="16"/>
  <c r="X3989" i="16" s="1"/>
  <c r="V3989" i="16"/>
  <c r="U3989" i="16"/>
  <c r="Q3989" i="16"/>
  <c r="N3989" i="16"/>
  <c r="AA3989" i="16" s="1"/>
  <c r="F3989" i="16"/>
  <c r="B3989" i="16"/>
  <c r="Y3988" i="16"/>
  <c r="W3988" i="16"/>
  <c r="X3988" i="16" s="1"/>
  <c r="V3988" i="16"/>
  <c r="U3988" i="16"/>
  <c r="Q3988" i="16"/>
  <c r="N3988" i="16"/>
  <c r="AA3988" i="16" s="1"/>
  <c r="F3988" i="16"/>
  <c r="B3988" i="16"/>
  <c r="Y3987" i="16"/>
  <c r="W3987" i="16"/>
  <c r="X3987" i="16" s="1"/>
  <c r="V3987" i="16"/>
  <c r="U3987" i="16"/>
  <c r="Q3987" i="16"/>
  <c r="N3987" i="16"/>
  <c r="AA3987" i="16" s="1"/>
  <c r="F3987" i="16"/>
  <c r="B3987" i="16"/>
  <c r="Y3986" i="16"/>
  <c r="W3986" i="16"/>
  <c r="X3986" i="16" s="1"/>
  <c r="V3986" i="16"/>
  <c r="U3986" i="16"/>
  <c r="Q3986" i="16"/>
  <c r="N3986" i="16"/>
  <c r="AA3986" i="16" s="1"/>
  <c r="F3986" i="16"/>
  <c r="B3986" i="16"/>
  <c r="Y3985" i="16"/>
  <c r="W3985" i="16"/>
  <c r="X3985" i="16" s="1"/>
  <c r="V3985" i="16"/>
  <c r="U3985" i="16"/>
  <c r="Q3985" i="16"/>
  <c r="N3985" i="16"/>
  <c r="AA3985" i="16" s="1"/>
  <c r="F3985" i="16"/>
  <c r="B3985" i="16"/>
  <c r="Y3984" i="16"/>
  <c r="W3984" i="16"/>
  <c r="X3984" i="16" s="1"/>
  <c r="V3984" i="16"/>
  <c r="U3984" i="16"/>
  <c r="Q3984" i="16"/>
  <c r="N3984" i="16"/>
  <c r="AA3984" i="16" s="1"/>
  <c r="F3984" i="16"/>
  <c r="B3984" i="16"/>
  <c r="Y3983" i="16"/>
  <c r="W3983" i="16"/>
  <c r="X3983" i="16" s="1"/>
  <c r="V3983" i="16"/>
  <c r="U3983" i="16"/>
  <c r="Q3983" i="16"/>
  <c r="N3983" i="16"/>
  <c r="AA3983" i="16" s="1"/>
  <c r="F3983" i="16"/>
  <c r="B3983" i="16"/>
  <c r="Y3982" i="16"/>
  <c r="W3982" i="16"/>
  <c r="X3982" i="16" s="1"/>
  <c r="V3982" i="16"/>
  <c r="U3982" i="16"/>
  <c r="Q3982" i="16"/>
  <c r="N3982" i="16"/>
  <c r="AA3982" i="16" s="1"/>
  <c r="F3982" i="16"/>
  <c r="B3982" i="16"/>
  <c r="Y3981" i="16"/>
  <c r="W3981" i="16"/>
  <c r="X3981" i="16" s="1"/>
  <c r="V3981" i="16"/>
  <c r="U3981" i="16"/>
  <c r="Q3981" i="16"/>
  <c r="N3981" i="16"/>
  <c r="AA3981" i="16" s="1"/>
  <c r="F3981" i="16"/>
  <c r="B3981" i="16"/>
  <c r="Y3980" i="16"/>
  <c r="W3980" i="16"/>
  <c r="X3980" i="16" s="1"/>
  <c r="V3980" i="16"/>
  <c r="U3980" i="16"/>
  <c r="Q3980" i="16"/>
  <c r="N3980" i="16"/>
  <c r="AA3980" i="16" s="1"/>
  <c r="F3980" i="16"/>
  <c r="B3980" i="16"/>
  <c r="Y3979" i="16"/>
  <c r="W3979" i="16"/>
  <c r="X3979" i="16" s="1"/>
  <c r="V3979" i="16"/>
  <c r="U3979" i="16"/>
  <c r="Q3979" i="16"/>
  <c r="N3979" i="16"/>
  <c r="AA3979" i="16" s="1"/>
  <c r="F3979" i="16"/>
  <c r="B3979" i="16"/>
  <c r="Y3978" i="16"/>
  <c r="W3978" i="16"/>
  <c r="X3978" i="16" s="1"/>
  <c r="V3978" i="16"/>
  <c r="U3978" i="16"/>
  <c r="Q3978" i="16"/>
  <c r="N3978" i="16"/>
  <c r="AA3978" i="16" s="1"/>
  <c r="F3978" i="16"/>
  <c r="B3978" i="16"/>
  <c r="Y3977" i="16"/>
  <c r="W3977" i="16"/>
  <c r="X3977" i="16" s="1"/>
  <c r="V3977" i="16"/>
  <c r="U3977" i="16"/>
  <c r="Q3977" i="16"/>
  <c r="N3977" i="16"/>
  <c r="AA3977" i="16" s="1"/>
  <c r="F3977" i="16"/>
  <c r="B3977" i="16"/>
  <c r="Y3976" i="16"/>
  <c r="W3976" i="16"/>
  <c r="X3976" i="16" s="1"/>
  <c r="V3976" i="16"/>
  <c r="U3976" i="16"/>
  <c r="Q3976" i="16"/>
  <c r="N3976" i="16"/>
  <c r="AA3976" i="16" s="1"/>
  <c r="F3976" i="16"/>
  <c r="B3976" i="16"/>
  <c r="Y3975" i="16"/>
  <c r="W3975" i="16"/>
  <c r="X3975" i="16" s="1"/>
  <c r="V3975" i="16"/>
  <c r="U3975" i="16"/>
  <c r="Q3975" i="16"/>
  <c r="N3975" i="16"/>
  <c r="AA3975" i="16" s="1"/>
  <c r="F3975" i="16"/>
  <c r="B3975" i="16"/>
  <c r="Y3974" i="16"/>
  <c r="W3974" i="16"/>
  <c r="X3974" i="16" s="1"/>
  <c r="V3974" i="16"/>
  <c r="U3974" i="16"/>
  <c r="Q3974" i="16"/>
  <c r="N3974" i="16"/>
  <c r="AA3974" i="16" s="1"/>
  <c r="F3974" i="16"/>
  <c r="B3974" i="16"/>
  <c r="Y3973" i="16"/>
  <c r="W3973" i="16"/>
  <c r="X3973" i="16" s="1"/>
  <c r="V3973" i="16"/>
  <c r="U3973" i="16"/>
  <c r="Q3973" i="16"/>
  <c r="N3973" i="16"/>
  <c r="AA3973" i="16" s="1"/>
  <c r="F3973" i="16"/>
  <c r="B3973" i="16"/>
  <c r="Y3972" i="16"/>
  <c r="X3972" i="16"/>
  <c r="W3972" i="16"/>
  <c r="V3972" i="16"/>
  <c r="U3972" i="16"/>
  <c r="Q3972" i="16"/>
  <c r="N3972" i="16"/>
  <c r="AA3972" i="16" s="1"/>
  <c r="F3972" i="16"/>
  <c r="B3972" i="16"/>
  <c r="Y3971" i="16"/>
  <c r="W3971" i="16"/>
  <c r="X3971" i="16" s="1"/>
  <c r="V3971" i="16"/>
  <c r="U3971" i="16"/>
  <c r="Q3971" i="16"/>
  <c r="N3971" i="16"/>
  <c r="AA3971" i="16" s="1"/>
  <c r="F3971" i="16"/>
  <c r="B3971" i="16"/>
  <c r="Y3970" i="16"/>
  <c r="W3970" i="16"/>
  <c r="X3970" i="16" s="1"/>
  <c r="V3970" i="16"/>
  <c r="U3970" i="16"/>
  <c r="Q3970" i="16"/>
  <c r="N3970" i="16"/>
  <c r="AA3970" i="16" s="1"/>
  <c r="F3970" i="16"/>
  <c r="B3970" i="16"/>
  <c r="Y3969" i="16"/>
  <c r="W3969" i="16"/>
  <c r="X3969" i="16" s="1"/>
  <c r="V3969" i="16"/>
  <c r="U3969" i="16"/>
  <c r="Q3969" i="16"/>
  <c r="N3969" i="16"/>
  <c r="AA3969" i="16" s="1"/>
  <c r="F3969" i="16"/>
  <c r="B3969" i="16"/>
  <c r="Y3968" i="16"/>
  <c r="W3968" i="16"/>
  <c r="X3968" i="16" s="1"/>
  <c r="V3968" i="16"/>
  <c r="U3968" i="16"/>
  <c r="Q3968" i="16"/>
  <c r="N3968" i="16"/>
  <c r="AA3968" i="16" s="1"/>
  <c r="F3968" i="16"/>
  <c r="B3968" i="16"/>
  <c r="Y3967" i="16"/>
  <c r="W3967" i="16"/>
  <c r="X3967" i="16" s="1"/>
  <c r="V3967" i="16"/>
  <c r="U3967" i="16"/>
  <c r="Q3967" i="16"/>
  <c r="N3967" i="16"/>
  <c r="AA3967" i="16" s="1"/>
  <c r="F3967" i="16"/>
  <c r="B3967" i="16"/>
  <c r="Y3966" i="16"/>
  <c r="W3966" i="16"/>
  <c r="X3966" i="16" s="1"/>
  <c r="V3966" i="16"/>
  <c r="U3966" i="16"/>
  <c r="Q3966" i="16"/>
  <c r="N3966" i="16"/>
  <c r="AA3966" i="16" s="1"/>
  <c r="F3966" i="16"/>
  <c r="B3966" i="16"/>
  <c r="Y3965" i="16"/>
  <c r="W3965" i="16"/>
  <c r="X3965" i="16" s="1"/>
  <c r="V3965" i="16"/>
  <c r="U3965" i="16"/>
  <c r="Q3965" i="16"/>
  <c r="N3965" i="16"/>
  <c r="AA3965" i="16" s="1"/>
  <c r="F3965" i="16"/>
  <c r="B3965" i="16"/>
  <c r="Y3964" i="16"/>
  <c r="W3964" i="16"/>
  <c r="X3964" i="16" s="1"/>
  <c r="V3964" i="16"/>
  <c r="U3964" i="16"/>
  <c r="Q3964" i="16"/>
  <c r="N3964" i="16"/>
  <c r="AA3964" i="16" s="1"/>
  <c r="F3964" i="16"/>
  <c r="B3964" i="16"/>
  <c r="Y3963" i="16"/>
  <c r="W3963" i="16"/>
  <c r="X3963" i="16" s="1"/>
  <c r="V3963" i="16"/>
  <c r="U3963" i="16"/>
  <c r="Q3963" i="16"/>
  <c r="N3963" i="16"/>
  <c r="AA3963" i="16" s="1"/>
  <c r="F3963" i="16"/>
  <c r="B3963" i="16"/>
  <c r="Y3962" i="16"/>
  <c r="W3962" i="16"/>
  <c r="X3962" i="16" s="1"/>
  <c r="V3962" i="16"/>
  <c r="U3962" i="16"/>
  <c r="Q3962" i="16"/>
  <c r="N3962" i="16"/>
  <c r="AA3962" i="16" s="1"/>
  <c r="F3962" i="16"/>
  <c r="B3962" i="16"/>
  <c r="Y3961" i="16"/>
  <c r="W3961" i="16"/>
  <c r="X3961" i="16" s="1"/>
  <c r="V3961" i="16"/>
  <c r="U3961" i="16"/>
  <c r="Q3961" i="16"/>
  <c r="N3961" i="16"/>
  <c r="AA3961" i="16" s="1"/>
  <c r="F3961" i="16"/>
  <c r="B3961" i="16"/>
  <c r="Y3960" i="16"/>
  <c r="X3960" i="16"/>
  <c r="W3960" i="16"/>
  <c r="V3960" i="16"/>
  <c r="U3960" i="16"/>
  <c r="Q3960" i="16"/>
  <c r="N3960" i="16"/>
  <c r="AA3960" i="16" s="1"/>
  <c r="F3960" i="16"/>
  <c r="B3960" i="16"/>
  <c r="Y3959" i="16"/>
  <c r="W3959" i="16"/>
  <c r="X3959" i="16" s="1"/>
  <c r="V3959" i="16"/>
  <c r="U3959" i="16"/>
  <c r="Q3959" i="16"/>
  <c r="N3959" i="16"/>
  <c r="AA3959" i="16" s="1"/>
  <c r="F3959" i="16"/>
  <c r="B3959" i="16"/>
  <c r="Y3958" i="16"/>
  <c r="W3958" i="16"/>
  <c r="X3958" i="16" s="1"/>
  <c r="V3958" i="16"/>
  <c r="U3958" i="16"/>
  <c r="Q3958" i="16"/>
  <c r="N3958" i="16"/>
  <c r="AA3958" i="16" s="1"/>
  <c r="F3958" i="16"/>
  <c r="B3958" i="16"/>
  <c r="Y3957" i="16"/>
  <c r="W3957" i="16"/>
  <c r="X3957" i="16" s="1"/>
  <c r="V3957" i="16"/>
  <c r="U3957" i="16"/>
  <c r="Q3957" i="16"/>
  <c r="N3957" i="16"/>
  <c r="AA3957" i="16" s="1"/>
  <c r="F3957" i="16"/>
  <c r="B3957" i="16"/>
  <c r="Y3956" i="16"/>
  <c r="W3956" i="16"/>
  <c r="X3956" i="16" s="1"/>
  <c r="V3956" i="16"/>
  <c r="U3956" i="16"/>
  <c r="Q3956" i="16"/>
  <c r="N3956" i="16"/>
  <c r="AA3956" i="16" s="1"/>
  <c r="F3956" i="16"/>
  <c r="B3956" i="16"/>
  <c r="Y3955" i="16"/>
  <c r="W3955" i="16"/>
  <c r="X3955" i="16" s="1"/>
  <c r="V3955" i="16"/>
  <c r="U3955" i="16"/>
  <c r="Q3955" i="16"/>
  <c r="N3955" i="16"/>
  <c r="AA3955" i="16" s="1"/>
  <c r="F3955" i="16"/>
  <c r="B3955" i="16"/>
  <c r="Y3954" i="16"/>
  <c r="W3954" i="16"/>
  <c r="X3954" i="16" s="1"/>
  <c r="V3954" i="16"/>
  <c r="U3954" i="16"/>
  <c r="Q3954" i="16"/>
  <c r="N3954" i="16"/>
  <c r="AA3954" i="16" s="1"/>
  <c r="F3954" i="16"/>
  <c r="B3954" i="16"/>
  <c r="Y3953" i="16"/>
  <c r="W3953" i="16"/>
  <c r="X3953" i="16" s="1"/>
  <c r="V3953" i="16"/>
  <c r="U3953" i="16"/>
  <c r="Q3953" i="16"/>
  <c r="N3953" i="16"/>
  <c r="AA3953" i="16" s="1"/>
  <c r="F3953" i="16"/>
  <c r="B3953" i="16"/>
  <c r="Y3952" i="16"/>
  <c r="W3952" i="16"/>
  <c r="X3952" i="16" s="1"/>
  <c r="V3952" i="16"/>
  <c r="U3952" i="16"/>
  <c r="Q3952" i="16"/>
  <c r="N3952" i="16"/>
  <c r="AA3952" i="16" s="1"/>
  <c r="F3952" i="16"/>
  <c r="B3952" i="16"/>
  <c r="Y3951" i="16"/>
  <c r="W3951" i="16"/>
  <c r="X3951" i="16" s="1"/>
  <c r="V3951" i="16"/>
  <c r="U3951" i="16"/>
  <c r="Q3951" i="16"/>
  <c r="N3951" i="16"/>
  <c r="AA3951" i="16" s="1"/>
  <c r="F3951" i="16"/>
  <c r="B3951" i="16"/>
  <c r="Y3950" i="16"/>
  <c r="W3950" i="16"/>
  <c r="X3950" i="16" s="1"/>
  <c r="V3950" i="16"/>
  <c r="U3950" i="16"/>
  <c r="Q3950" i="16"/>
  <c r="N3950" i="16"/>
  <c r="AA3950" i="16" s="1"/>
  <c r="F3950" i="16"/>
  <c r="B3950" i="16"/>
  <c r="Y3949" i="16"/>
  <c r="W3949" i="16"/>
  <c r="X3949" i="16" s="1"/>
  <c r="V3949" i="16"/>
  <c r="U3949" i="16"/>
  <c r="Q3949" i="16"/>
  <c r="N3949" i="16"/>
  <c r="AA3949" i="16" s="1"/>
  <c r="F3949" i="16"/>
  <c r="B3949" i="16"/>
  <c r="Y3948" i="16"/>
  <c r="W3948" i="16"/>
  <c r="X3948" i="16" s="1"/>
  <c r="V3948" i="16"/>
  <c r="U3948" i="16"/>
  <c r="Q3948" i="16"/>
  <c r="N3948" i="16"/>
  <c r="AA3948" i="16" s="1"/>
  <c r="F3948" i="16"/>
  <c r="B3948" i="16"/>
  <c r="Y3947" i="16"/>
  <c r="W3947" i="16"/>
  <c r="X3947" i="16" s="1"/>
  <c r="V3947" i="16"/>
  <c r="U3947" i="16"/>
  <c r="Q3947" i="16"/>
  <c r="N3947" i="16"/>
  <c r="AA3947" i="16" s="1"/>
  <c r="F3947" i="16"/>
  <c r="B3947" i="16"/>
  <c r="Y3946" i="16"/>
  <c r="W3946" i="16"/>
  <c r="X3946" i="16" s="1"/>
  <c r="V3946" i="16"/>
  <c r="U3946" i="16"/>
  <c r="Q3946" i="16"/>
  <c r="N3946" i="16"/>
  <c r="AA3946" i="16" s="1"/>
  <c r="F3946" i="16"/>
  <c r="B3946" i="16"/>
  <c r="Y3945" i="16"/>
  <c r="W3945" i="16"/>
  <c r="X3945" i="16" s="1"/>
  <c r="V3945" i="16"/>
  <c r="U3945" i="16"/>
  <c r="Q3945" i="16"/>
  <c r="N3945" i="16"/>
  <c r="AA3945" i="16" s="1"/>
  <c r="F3945" i="16"/>
  <c r="B3945" i="16"/>
  <c r="Y3944" i="16"/>
  <c r="X3944" i="16"/>
  <c r="W3944" i="16"/>
  <c r="V3944" i="16"/>
  <c r="U3944" i="16"/>
  <c r="Q3944" i="16"/>
  <c r="N3944" i="16"/>
  <c r="AA3944" i="16" s="1"/>
  <c r="F3944" i="16"/>
  <c r="B3944" i="16"/>
  <c r="Y3943" i="16"/>
  <c r="W3943" i="16"/>
  <c r="X3943" i="16" s="1"/>
  <c r="V3943" i="16"/>
  <c r="U3943" i="16"/>
  <c r="Q3943" i="16"/>
  <c r="N3943" i="16"/>
  <c r="AA3943" i="16" s="1"/>
  <c r="F3943" i="16"/>
  <c r="B3943" i="16"/>
  <c r="Y3942" i="16"/>
  <c r="W3942" i="16"/>
  <c r="X3942" i="16" s="1"/>
  <c r="V3942" i="16"/>
  <c r="U3942" i="16"/>
  <c r="Q3942" i="16"/>
  <c r="N3942" i="16"/>
  <c r="AA3942" i="16" s="1"/>
  <c r="F3942" i="16"/>
  <c r="B3942" i="16"/>
  <c r="Y3941" i="16"/>
  <c r="W3941" i="16"/>
  <c r="X3941" i="16" s="1"/>
  <c r="V3941" i="16"/>
  <c r="U3941" i="16"/>
  <c r="Q3941" i="16"/>
  <c r="N3941" i="16"/>
  <c r="AA3941" i="16" s="1"/>
  <c r="F3941" i="16"/>
  <c r="B3941" i="16"/>
  <c r="Y3940" i="16"/>
  <c r="W3940" i="16"/>
  <c r="X3940" i="16" s="1"/>
  <c r="V3940" i="16"/>
  <c r="U3940" i="16"/>
  <c r="Q3940" i="16"/>
  <c r="N3940" i="16"/>
  <c r="AA3940" i="16" s="1"/>
  <c r="F3940" i="16"/>
  <c r="B3940" i="16"/>
  <c r="Y3939" i="16"/>
  <c r="W3939" i="16"/>
  <c r="X3939" i="16" s="1"/>
  <c r="V3939" i="16"/>
  <c r="U3939" i="16"/>
  <c r="Q3939" i="16"/>
  <c r="N3939" i="16"/>
  <c r="AA3939" i="16" s="1"/>
  <c r="F3939" i="16"/>
  <c r="B3939" i="16"/>
  <c r="Y3938" i="16"/>
  <c r="W3938" i="16"/>
  <c r="X3938" i="16" s="1"/>
  <c r="V3938" i="16"/>
  <c r="U3938" i="16"/>
  <c r="Q3938" i="16"/>
  <c r="N3938" i="16"/>
  <c r="AA3938" i="16" s="1"/>
  <c r="F3938" i="16"/>
  <c r="B3938" i="16"/>
  <c r="Y3937" i="16"/>
  <c r="W3937" i="16"/>
  <c r="X3937" i="16" s="1"/>
  <c r="V3937" i="16"/>
  <c r="U3937" i="16"/>
  <c r="Q3937" i="16"/>
  <c r="N3937" i="16"/>
  <c r="AA3937" i="16" s="1"/>
  <c r="F3937" i="16"/>
  <c r="B3937" i="16"/>
  <c r="Y3936" i="16"/>
  <c r="W3936" i="16"/>
  <c r="X3936" i="16" s="1"/>
  <c r="V3936" i="16"/>
  <c r="U3936" i="16"/>
  <c r="Q3936" i="16"/>
  <c r="N3936" i="16"/>
  <c r="AA3936" i="16" s="1"/>
  <c r="F3936" i="16"/>
  <c r="B3936" i="16"/>
  <c r="Y3935" i="16"/>
  <c r="W3935" i="16"/>
  <c r="X3935" i="16" s="1"/>
  <c r="V3935" i="16"/>
  <c r="U3935" i="16"/>
  <c r="Q3935" i="16"/>
  <c r="N3935" i="16"/>
  <c r="AA3935" i="16" s="1"/>
  <c r="F3935" i="16"/>
  <c r="B3935" i="16"/>
  <c r="Y3934" i="16"/>
  <c r="W3934" i="16"/>
  <c r="X3934" i="16" s="1"/>
  <c r="V3934" i="16"/>
  <c r="U3934" i="16"/>
  <c r="Q3934" i="16"/>
  <c r="N3934" i="16"/>
  <c r="AA3934" i="16" s="1"/>
  <c r="F3934" i="16"/>
  <c r="B3934" i="16"/>
  <c r="Y3933" i="16"/>
  <c r="W3933" i="16"/>
  <c r="X3933" i="16" s="1"/>
  <c r="V3933" i="16"/>
  <c r="U3933" i="16"/>
  <c r="Q3933" i="16"/>
  <c r="N3933" i="16"/>
  <c r="AA3933" i="16" s="1"/>
  <c r="F3933" i="16"/>
  <c r="B3933" i="16"/>
  <c r="Y3932" i="16"/>
  <c r="W3932" i="16"/>
  <c r="X3932" i="16" s="1"/>
  <c r="V3932" i="16"/>
  <c r="U3932" i="16"/>
  <c r="Q3932" i="16"/>
  <c r="N3932" i="16"/>
  <c r="AA3932" i="16" s="1"/>
  <c r="F3932" i="16"/>
  <c r="B3932" i="16"/>
  <c r="Y3931" i="16"/>
  <c r="W3931" i="16"/>
  <c r="X3931" i="16" s="1"/>
  <c r="V3931" i="16"/>
  <c r="U3931" i="16"/>
  <c r="Q3931" i="16"/>
  <c r="N3931" i="16"/>
  <c r="AA3931" i="16" s="1"/>
  <c r="F3931" i="16"/>
  <c r="B3931" i="16"/>
  <c r="Y3930" i="16"/>
  <c r="W3930" i="16"/>
  <c r="X3930" i="16" s="1"/>
  <c r="V3930" i="16"/>
  <c r="U3930" i="16"/>
  <c r="Q3930" i="16"/>
  <c r="N3930" i="16"/>
  <c r="AA3930" i="16" s="1"/>
  <c r="F3930" i="16"/>
  <c r="B3930" i="16"/>
  <c r="Y3929" i="16"/>
  <c r="W3929" i="16"/>
  <c r="X3929" i="16" s="1"/>
  <c r="V3929" i="16"/>
  <c r="U3929" i="16"/>
  <c r="Q3929" i="16"/>
  <c r="N3929" i="16"/>
  <c r="AA3929" i="16" s="1"/>
  <c r="F3929" i="16"/>
  <c r="B3929" i="16"/>
  <c r="Y3928" i="16"/>
  <c r="W3928" i="16"/>
  <c r="X3928" i="16" s="1"/>
  <c r="V3928" i="16"/>
  <c r="U3928" i="16"/>
  <c r="Q3928" i="16"/>
  <c r="N3928" i="16"/>
  <c r="AA3928" i="16" s="1"/>
  <c r="F3928" i="16"/>
  <c r="B3928" i="16"/>
  <c r="Y3927" i="16"/>
  <c r="W3927" i="16"/>
  <c r="X3927" i="16" s="1"/>
  <c r="V3927" i="16"/>
  <c r="U3927" i="16"/>
  <c r="Q3927" i="16"/>
  <c r="N3927" i="16"/>
  <c r="AA3927" i="16" s="1"/>
  <c r="F3927" i="16"/>
  <c r="B3927" i="16"/>
  <c r="Y3926" i="16"/>
  <c r="W3926" i="16"/>
  <c r="X3926" i="16" s="1"/>
  <c r="V3926" i="16"/>
  <c r="U3926" i="16"/>
  <c r="Q3926" i="16"/>
  <c r="N3926" i="16"/>
  <c r="AA3926" i="16" s="1"/>
  <c r="F3926" i="16"/>
  <c r="B3926" i="16"/>
  <c r="Y3925" i="16"/>
  <c r="W3925" i="16"/>
  <c r="X3925" i="16" s="1"/>
  <c r="V3925" i="16"/>
  <c r="U3925" i="16"/>
  <c r="Q3925" i="16"/>
  <c r="N3925" i="16"/>
  <c r="AA3925" i="16" s="1"/>
  <c r="F3925" i="16"/>
  <c r="B3925" i="16"/>
  <c r="Y3924" i="16"/>
  <c r="W3924" i="16"/>
  <c r="X3924" i="16" s="1"/>
  <c r="V3924" i="16"/>
  <c r="U3924" i="16"/>
  <c r="Q3924" i="16"/>
  <c r="N3924" i="16"/>
  <c r="AA3924" i="16" s="1"/>
  <c r="F3924" i="16"/>
  <c r="B3924" i="16"/>
  <c r="Y3923" i="16"/>
  <c r="W3923" i="16"/>
  <c r="X3923" i="16" s="1"/>
  <c r="V3923" i="16"/>
  <c r="U3923" i="16"/>
  <c r="Q3923" i="16"/>
  <c r="N3923" i="16"/>
  <c r="AA3923" i="16" s="1"/>
  <c r="F3923" i="16"/>
  <c r="B3923" i="16"/>
  <c r="Y3922" i="16"/>
  <c r="W3922" i="16"/>
  <c r="X3922" i="16" s="1"/>
  <c r="V3922" i="16"/>
  <c r="U3922" i="16"/>
  <c r="Q3922" i="16"/>
  <c r="N3922" i="16"/>
  <c r="AA3922" i="16" s="1"/>
  <c r="F3922" i="16"/>
  <c r="B3922" i="16"/>
  <c r="Y3921" i="16"/>
  <c r="W3921" i="16"/>
  <c r="X3921" i="16" s="1"/>
  <c r="V3921" i="16"/>
  <c r="U3921" i="16"/>
  <c r="Q3921" i="16"/>
  <c r="N3921" i="16"/>
  <c r="AA3921" i="16" s="1"/>
  <c r="F3921" i="16"/>
  <c r="B3921" i="16"/>
  <c r="Y3920" i="16"/>
  <c r="W3920" i="16"/>
  <c r="X3920" i="16" s="1"/>
  <c r="V3920" i="16"/>
  <c r="U3920" i="16"/>
  <c r="Q3920" i="16"/>
  <c r="N3920" i="16"/>
  <c r="AA3920" i="16" s="1"/>
  <c r="F3920" i="16"/>
  <c r="B3920" i="16"/>
  <c r="Y3919" i="16"/>
  <c r="W3919" i="16"/>
  <c r="X3919" i="16" s="1"/>
  <c r="V3919" i="16"/>
  <c r="U3919" i="16"/>
  <c r="Q3919" i="16"/>
  <c r="N3919" i="16"/>
  <c r="AA3919" i="16" s="1"/>
  <c r="F3919" i="16"/>
  <c r="B3919" i="16"/>
  <c r="Y3918" i="16"/>
  <c r="W3918" i="16"/>
  <c r="X3918" i="16" s="1"/>
  <c r="V3918" i="16"/>
  <c r="U3918" i="16"/>
  <c r="Q3918" i="16"/>
  <c r="N3918" i="16"/>
  <c r="AA3918" i="16" s="1"/>
  <c r="F3918" i="16"/>
  <c r="B3918" i="16"/>
  <c r="Y3917" i="16"/>
  <c r="W3917" i="16"/>
  <c r="X3917" i="16" s="1"/>
  <c r="V3917" i="16"/>
  <c r="U3917" i="16"/>
  <c r="Q3917" i="16"/>
  <c r="N3917" i="16"/>
  <c r="AA3917" i="16" s="1"/>
  <c r="F3917" i="16"/>
  <c r="B3917" i="16"/>
  <c r="Y3916" i="16"/>
  <c r="W3916" i="16"/>
  <c r="X3916" i="16" s="1"/>
  <c r="V3916" i="16"/>
  <c r="U3916" i="16"/>
  <c r="Q3916" i="16"/>
  <c r="N3916" i="16"/>
  <c r="AA3916" i="16" s="1"/>
  <c r="F3916" i="16"/>
  <c r="B3916" i="16"/>
  <c r="Y3915" i="16"/>
  <c r="W3915" i="16"/>
  <c r="X3915" i="16" s="1"/>
  <c r="V3915" i="16"/>
  <c r="U3915" i="16"/>
  <c r="Q3915" i="16"/>
  <c r="N3915" i="16"/>
  <c r="AA3915" i="16" s="1"/>
  <c r="F3915" i="16"/>
  <c r="B3915" i="16"/>
  <c r="Y3914" i="16"/>
  <c r="W3914" i="16"/>
  <c r="X3914" i="16" s="1"/>
  <c r="V3914" i="16"/>
  <c r="U3914" i="16"/>
  <c r="Q3914" i="16"/>
  <c r="N3914" i="16"/>
  <c r="AA3914" i="16" s="1"/>
  <c r="F3914" i="16"/>
  <c r="B3914" i="16"/>
  <c r="Y3913" i="16"/>
  <c r="W3913" i="16"/>
  <c r="X3913" i="16" s="1"/>
  <c r="V3913" i="16"/>
  <c r="U3913" i="16"/>
  <c r="Q3913" i="16"/>
  <c r="N3913" i="16"/>
  <c r="AA3913" i="16" s="1"/>
  <c r="F3913" i="16"/>
  <c r="B3913" i="16"/>
  <c r="Y3912" i="16"/>
  <c r="W3912" i="16"/>
  <c r="X3912" i="16" s="1"/>
  <c r="V3912" i="16"/>
  <c r="U3912" i="16"/>
  <c r="Q3912" i="16"/>
  <c r="N3912" i="16"/>
  <c r="AA3912" i="16" s="1"/>
  <c r="F3912" i="16"/>
  <c r="B3912" i="16"/>
  <c r="Y3911" i="16"/>
  <c r="W3911" i="16"/>
  <c r="X3911" i="16" s="1"/>
  <c r="V3911" i="16"/>
  <c r="U3911" i="16"/>
  <c r="Q3911" i="16"/>
  <c r="N3911" i="16"/>
  <c r="AA3911" i="16" s="1"/>
  <c r="F3911" i="16"/>
  <c r="B3911" i="16"/>
  <c r="Y3910" i="16"/>
  <c r="W3910" i="16"/>
  <c r="X3910" i="16" s="1"/>
  <c r="V3910" i="16"/>
  <c r="U3910" i="16"/>
  <c r="Q3910" i="16"/>
  <c r="N3910" i="16"/>
  <c r="AA3910" i="16" s="1"/>
  <c r="F3910" i="16"/>
  <c r="B3910" i="16"/>
  <c r="Y3909" i="16"/>
  <c r="W3909" i="16"/>
  <c r="X3909" i="16" s="1"/>
  <c r="V3909" i="16"/>
  <c r="U3909" i="16"/>
  <c r="Q3909" i="16"/>
  <c r="N3909" i="16"/>
  <c r="AA3909" i="16" s="1"/>
  <c r="F3909" i="16"/>
  <c r="B3909" i="16"/>
  <c r="Y3908" i="16"/>
  <c r="W3908" i="16"/>
  <c r="X3908" i="16" s="1"/>
  <c r="V3908" i="16"/>
  <c r="U3908" i="16"/>
  <c r="Q3908" i="16"/>
  <c r="N3908" i="16"/>
  <c r="AA3908" i="16" s="1"/>
  <c r="F3908" i="16"/>
  <c r="B3908" i="16"/>
  <c r="Y3907" i="16"/>
  <c r="W3907" i="16"/>
  <c r="X3907" i="16" s="1"/>
  <c r="V3907" i="16"/>
  <c r="U3907" i="16"/>
  <c r="Q3907" i="16"/>
  <c r="N3907" i="16"/>
  <c r="AA3907" i="16" s="1"/>
  <c r="F3907" i="16"/>
  <c r="B3907" i="16"/>
  <c r="Y3906" i="16"/>
  <c r="W3906" i="16"/>
  <c r="X3906" i="16" s="1"/>
  <c r="V3906" i="16"/>
  <c r="U3906" i="16"/>
  <c r="Q3906" i="16"/>
  <c r="N3906" i="16"/>
  <c r="AA3906" i="16" s="1"/>
  <c r="F3906" i="16"/>
  <c r="B3906" i="16"/>
  <c r="Y3905" i="16"/>
  <c r="W3905" i="16"/>
  <c r="X3905" i="16" s="1"/>
  <c r="V3905" i="16"/>
  <c r="U3905" i="16"/>
  <c r="Q3905" i="16"/>
  <c r="N3905" i="16"/>
  <c r="AA3905" i="16" s="1"/>
  <c r="F3905" i="16"/>
  <c r="B3905" i="16"/>
  <c r="Y3904" i="16"/>
  <c r="W3904" i="16"/>
  <c r="X3904" i="16" s="1"/>
  <c r="V3904" i="16"/>
  <c r="U3904" i="16"/>
  <c r="Q3904" i="16"/>
  <c r="N3904" i="16"/>
  <c r="AA3904" i="16" s="1"/>
  <c r="F3904" i="16"/>
  <c r="B3904" i="16"/>
  <c r="Y3903" i="16"/>
  <c r="W3903" i="16"/>
  <c r="X3903" i="16" s="1"/>
  <c r="V3903" i="16"/>
  <c r="U3903" i="16"/>
  <c r="Q3903" i="16"/>
  <c r="N3903" i="16"/>
  <c r="AA3903" i="16" s="1"/>
  <c r="F3903" i="16"/>
  <c r="B3903" i="16"/>
  <c r="Y3902" i="16"/>
  <c r="W3902" i="16"/>
  <c r="X3902" i="16" s="1"/>
  <c r="V3902" i="16"/>
  <c r="U3902" i="16"/>
  <c r="Q3902" i="16"/>
  <c r="N3902" i="16"/>
  <c r="AA3902" i="16" s="1"/>
  <c r="F3902" i="16"/>
  <c r="B3902" i="16"/>
  <c r="Y3901" i="16"/>
  <c r="W3901" i="16"/>
  <c r="X3901" i="16" s="1"/>
  <c r="V3901" i="16"/>
  <c r="U3901" i="16"/>
  <c r="Q3901" i="16"/>
  <c r="N3901" i="16"/>
  <c r="AA3901" i="16" s="1"/>
  <c r="F3901" i="16"/>
  <c r="B3901" i="16"/>
  <c r="Y3900" i="16"/>
  <c r="W3900" i="16"/>
  <c r="X3900" i="16" s="1"/>
  <c r="V3900" i="16"/>
  <c r="U3900" i="16"/>
  <c r="Q3900" i="16"/>
  <c r="N3900" i="16"/>
  <c r="AA3900" i="16" s="1"/>
  <c r="F3900" i="16"/>
  <c r="B3900" i="16"/>
  <c r="Y3899" i="16"/>
  <c r="W3899" i="16"/>
  <c r="X3899" i="16" s="1"/>
  <c r="V3899" i="16"/>
  <c r="U3899" i="16"/>
  <c r="Q3899" i="16"/>
  <c r="N3899" i="16"/>
  <c r="AA3899" i="16" s="1"/>
  <c r="F3899" i="16"/>
  <c r="B3899" i="16"/>
  <c r="Y3898" i="16"/>
  <c r="X3898" i="16"/>
  <c r="W3898" i="16"/>
  <c r="V3898" i="16"/>
  <c r="U3898" i="16"/>
  <c r="Q3898" i="16"/>
  <c r="N3898" i="16"/>
  <c r="AA3898" i="16" s="1"/>
  <c r="F3898" i="16"/>
  <c r="B3898" i="16"/>
  <c r="Y3897" i="16"/>
  <c r="W3897" i="16"/>
  <c r="X3897" i="16" s="1"/>
  <c r="V3897" i="16"/>
  <c r="U3897" i="16"/>
  <c r="Q3897" i="16"/>
  <c r="N3897" i="16"/>
  <c r="AA3897" i="16" s="1"/>
  <c r="F3897" i="16"/>
  <c r="B3897" i="16"/>
  <c r="Y3896" i="16"/>
  <c r="W3896" i="16"/>
  <c r="X3896" i="16" s="1"/>
  <c r="V3896" i="16"/>
  <c r="U3896" i="16"/>
  <c r="Q3896" i="16"/>
  <c r="N3896" i="16"/>
  <c r="AA3896" i="16" s="1"/>
  <c r="F3896" i="16"/>
  <c r="B3896" i="16"/>
  <c r="Y3895" i="16"/>
  <c r="W3895" i="16"/>
  <c r="X3895" i="16" s="1"/>
  <c r="V3895" i="16"/>
  <c r="U3895" i="16"/>
  <c r="Q3895" i="16"/>
  <c r="N3895" i="16"/>
  <c r="AA3895" i="16" s="1"/>
  <c r="F3895" i="16"/>
  <c r="B3895" i="16"/>
  <c r="Y3894" i="16"/>
  <c r="W3894" i="16"/>
  <c r="X3894" i="16" s="1"/>
  <c r="V3894" i="16"/>
  <c r="U3894" i="16"/>
  <c r="Q3894" i="16"/>
  <c r="N3894" i="16"/>
  <c r="AA3894" i="16" s="1"/>
  <c r="F3894" i="16"/>
  <c r="B3894" i="16"/>
  <c r="Y3893" i="16"/>
  <c r="W3893" i="16"/>
  <c r="X3893" i="16" s="1"/>
  <c r="V3893" i="16"/>
  <c r="U3893" i="16"/>
  <c r="Q3893" i="16"/>
  <c r="N3893" i="16"/>
  <c r="AA3893" i="16" s="1"/>
  <c r="F3893" i="16"/>
  <c r="B3893" i="16"/>
  <c r="Y3892" i="16"/>
  <c r="W3892" i="16"/>
  <c r="X3892" i="16" s="1"/>
  <c r="V3892" i="16"/>
  <c r="U3892" i="16"/>
  <c r="Q3892" i="16"/>
  <c r="N3892" i="16"/>
  <c r="AA3892" i="16" s="1"/>
  <c r="F3892" i="16"/>
  <c r="B3892" i="16"/>
  <c r="Y3891" i="16"/>
  <c r="W3891" i="16"/>
  <c r="X3891" i="16" s="1"/>
  <c r="V3891" i="16"/>
  <c r="U3891" i="16"/>
  <c r="Q3891" i="16"/>
  <c r="N3891" i="16"/>
  <c r="AA3891" i="16" s="1"/>
  <c r="F3891" i="16"/>
  <c r="B3891" i="16"/>
  <c r="Y3890" i="16"/>
  <c r="W3890" i="16"/>
  <c r="X3890" i="16" s="1"/>
  <c r="V3890" i="16"/>
  <c r="U3890" i="16"/>
  <c r="Q3890" i="16"/>
  <c r="N3890" i="16"/>
  <c r="AA3890" i="16" s="1"/>
  <c r="F3890" i="16"/>
  <c r="B3890" i="16"/>
  <c r="Y3889" i="16"/>
  <c r="W3889" i="16"/>
  <c r="X3889" i="16" s="1"/>
  <c r="V3889" i="16"/>
  <c r="U3889" i="16"/>
  <c r="Q3889" i="16"/>
  <c r="N3889" i="16"/>
  <c r="AA3889" i="16" s="1"/>
  <c r="F3889" i="16"/>
  <c r="B3889" i="16"/>
  <c r="Y3888" i="16"/>
  <c r="W3888" i="16"/>
  <c r="X3888" i="16" s="1"/>
  <c r="V3888" i="16"/>
  <c r="U3888" i="16"/>
  <c r="Q3888" i="16"/>
  <c r="N3888" i="16"/>
  <c r="AA3888" i="16" s="1"/>
  <c r="F3888" i="16"/>
  <c r="B3888" i="16"/>
  <c r="Y3887" i="16"/>
  <c r="W3887" i="16"/>
  <c r="X3887" i="16" s="1"/>
  <c r="V3887" i="16"/>
  <c r="U3887" i="16"/>
  <c r="Q3887" i="16"/>
  <c r="N3887" i="16"/>
  <c r="AA3887" i="16" s="1"/>
  <c r="F3887" i="16"/>
  <c r="B3887" i="16"/>
  <c r="Y3886" i="16"/>
  <c r="W3886" i="16"/>
  <c r="X3886" i="16" s="1"/>
  <c r="V3886" i="16"/>
  <c r="U3886" i="16"/>
  <c r="Q3886" i="16"/>
  <c r="N3886" i="16"/>
  <c r="AA3886" i="16" s="1"/>
  <c r="F3886" i="16"/>
  <c r="B3886" i="16"/>
  <c r="Y3885" i="16"/>
  <c r="W3885" i="16"/>
  <c r="X3885" i="16" s="1"/>
  <c r="V3885" i="16"/>
  <c r="U3885" i="16"/>
  <c r="Q3885" i="16"/>
  <c r="N3885" i="16"/>
  <c r="AA3885" i="16" s="1"/>
  <c r="F3885" i="16"/>
  <c r="B3885" i="16"/>
  <c r="Y3884" i="16"/>
  <c r="W3884" i="16"/>
  <c r="X3884" i="16" s="1"/>
  <c r="V3884" i="16"/>
  <c r="U3884" i="16"/>
  <c r="Q3884" i="16"/>
  <c r="N3884" i="16"/>
  <c r="AA3884" i="16" s="1"/>
  <c r="F3884" i="16"/>
  <c r="B3884" i="16"/>
  <c r="Y3883" i="16"/>
  <c r="W3883" i="16"/>
  <c r="X3883" i="16" s="1"/>
  <c r="V3883" i="16"/>
  <c r="U3883" i="16"/>
  <c r="Q3883" i="16"/>
  <c r="N3883" i="16"/>
  <c r="AA3883" i="16" s="1"/>
  <c r="F3883" i="16"/>
  <c r="B3883" i="16"/>
  <c r="Y3882" i="16"/>
  <c r="W3882" i="16"/>
  <c r="X3882" i="16" s="1"/>
  <c r="V3882" i="16"/>
  <c r="U3882" i="16"/>
  <c r="Q3882" i="16"/>
  <c r="N3882" i="16"/>
  <c r="AA3882" i="16" s="1"/>
  <c r="F3882" i="16"/>
  <c r="B3882" i="16"/>
  <c r="Y3881" i="16"/>
  <c r="W3881" i="16"/>
  <c r="X3881" i="16" s="1"/>
  <c r="V3881" i="16"/>
  <c r="U3881" i="16"/>
  <c r="Q3881" i="16"/>
  <c r="N3881" i="16"/>
  <c r="AA3881" i="16" s="1"/>
  <c r="F3881" i="16"/>
  <c r="B3881" i="16"/>
  <c r="Y3880" i="16"/>
  <c r="W3880" i="16"/>
  <c r="X3880" i="16" s="1"/>
  <c r="V3880" i="16"/>
  <c r="U3880" i="16"/>
  <c r="Q3880" i="16"/>
  <c r="N3880" i="16"/>
  <c r="AA3880" i="16" s="1"/>
  <c r="F3880" i="16"/>
  <c r="B3880" i="16"/>
  <c r="Y3879" i="16"/>
  <c r="W3879" i="16"/>
  <c r="X3879" i="16" s="1"/>
  <c r="V3879" i="16"/>
  <c r="U3879" i="16"/>
  <c r="Q3879" i="16"/>
  <c r="N3879" i="16"/>
  <c r="AA3879" i="16" s="1"/>
  <c r="F3879" i="16"/>
  <c r="B3879" i="16"/>
  <c r="Y3878" i="16"/>
  <c r="X3878" i="16"/>
  <c r="W3878" i="16"/>
  <c r="V3878" i="16"/>
  <c r="U3878" i="16"/>
  <c r="Q3878" i="16"/>
  <c r="N3878" i="16"/>
  <c r="AA3878" i="16" s="1"/>
  <c r="F3878" i="16"/>
  <c r="B3878" i="16"/>
  <c r="Y3877" i="16"/>
  <c r="W3877" i="16"/>
  <c r="X3877" i="16" s="1"/>
  <c r="V3877" i="16"/>
  <c r="U3877" i="16"/>
  <c r="Q3877" i="16"/>
  <c r="N3877" i="16"/>
  <c r="AA3877" i="16" s="1"/>
  <c r="F3877" i="16"/>
  <c r="B3877" i="16"/>
  <c r="Y3876" i="16"/>
  <c r="W3876" i="16"/>
  <c r="X3876" i="16" s="1"/>
  <c r="V3876" i="16"/>
  <c r="U3876" i="16"/>
  <c r="Q3876" i="16"/>
  <c r="N3876" i="16"/>
  <c r="AA3876" i="16" s="1"/>
  <c r="F3876" i="16"/>
  <c r="B3876" i="16"/>
  <c r="Y3875" i="16"/>
  <c r="W3875" i="16"/>
  <c r="X3875" i="16" s="1"/>
  <c r="V3875" i="16"/>
  <c r="U3875" i="16"/>
  <c r="Q3875" i="16"/>
  <c r="N3875" i="16"/>
  <c r="AA3875" i="16" s="1"/>
  <c r="F3875" i="16"/>
  <c r="B3875" i="16"/>
  <c r="Y3874" i="16"/>
  <c r="W3874" i="16"/>
  <c r="X3874" i="16" s="1"/>
  <c r="V3874" i="16"/>
  <c r="U3874" i="16"/>
  <c r="Q3874" i="16"/>
  <c r="N3874" i="16"/>
  <c r="AA3874" i="16" s="1"/>
  <c r="F3874" i="16"/>
  <c r="B3874" i="16"/>
  <c r="Y3873" i="16"/>
  <c r="W3873" i="16"/>
  <c r="X3873" i="16" s="1"/>
  <c r="V3873" i="16"/>
  <c r="U3873" i="16"/>
  <c r="Q3873" i="16"/>
  <c r="N3873" i="16"/>
  <c r="AA3873" i="16" s="1"/>
  <c r="F3873" i="16"/>
  <c r="B3873" i="16"/>
  <c r="Y3872" i="16"/>
  <c r="W3872" i="16"/>
  <c r="X3872" i="16" s="1"/>
  <c r="V3872" i="16"/>
  <c r="U3872" i="16"/>
  <c r="Q3872" i="16"/>
  <c r="N3872" i="16"/>
  <c r="AA3872" i="16" s="1"/>
  <c r="F3872" i="16"/>
  <c r="B3872" i="16"/>
  <c r="Y3871" i="16"/>
  <c r="W3871" i="16"/>
  <c r="X3871" i="16" s="1"/>
  <c r="V3871" i="16"/>
  <c r="U3871" i="16"/>
  <c r="Q3871" i="16"/>
  <c r="N3871" i="16"/>
  <c r="AA3871" i="16" s="1"/>
  <c r="F3871" i="16"/>
  <c r="B3871" i="16"/>
  <c r="Y3870" i="16"/>
  <c r="W3870" i="16"/>
  <c r="X3870" i="16" s="1"/>
  <c r="V3870" i="16"/>
  <c r="U3870" i="16"/>
  <c r="Q3870" i="16"/>
  <c r="N3870" i="16"/>
  <c r="AA3870" i="16" s="1"/>
  <c r="F3870" i="16"/>
  <c r="B3870" i="16"/>
  <c r="Y3869" i="16"/>
  <c r="W3869" i="16"/>
  <c r="X3869" i="16" s="1"/>
  <c r="V3869" i="16"/>
  <c r="U3869" i="16"/>
  <c r="Q3869" i="16"/>
  <c r="N3869" i="16"/>
  <c r="AA3869" i="16" s="1"/>
  <c r="F3869" i="16"/>
  <c r="B3869" i="16"/>
  <c r="Y3868" i="16"/>
  <c r="W3868" i="16"/>
  <c r="X3868" i="16" s="1"/>
  <c r="V3868" i="16"/>
  <c r="U3868" i="16"/>
  <c r="Q3868" i="16"/>
  <c r="N3868" i="16"/>
  <c r="AA3868" i="16" s="1"/>
  <c r="F3868" i="16"/>
  <c r="B3868" i="16"/>
  <c r="Y3867" i="16"/>
  <c r="W3867" i="16"/>
  <c r="X3867" i="16" s="1"/>
  <c r="V3867" i="16"/>
  <c r="U3867" i="16"/>
  <c r="Q3867" i="16"/>
  <c r="N3867" i="16"/>
  <c r="AA3867" i="16" s="1"/>
  <c r="F3867" i="16"/>
  <c r="B3867" i="16"/>
  <c r="Y3866" i="16"/>
  <c r="W3866" i="16"/>
  <c r="X3866" i="16" s="1"/>
  <c r="V3866" i="16"/>
  <c r="U3866" i="16"/>
  <c r="Q3866" i="16"/>
  <c r="N3866" i="16"/>
  <c r="AA3866" i="16" s="1"/>
  <c r="F3866" i="16"/>
  <c r="B3866" i="16"/>
  <c r="Y3865" i="16"/>
  <c r="W3865" i="16"/>
  <c r="X3865" i="16" s="1"/>
  <c r="V3865" i="16"/>
  <c r="U3865" i="16"/>
  <c r="Q3865" i="16"/>
  <c r="N3865" i="16"/>
  <c r="AA3865" i="16" s="1"/>
  <c r="F3865" i="16"/>
  <c r="B3865" i="16"/>
  <c r="Y3864" i="16"/>
  <c r="W3864" i="16"/>
  <c r="X3864" i="16" s="1"/>
  <c r="V3864" i="16"/>
  <c r="U3864" i="16"/>
  <c r="Q3864" i="16"/>
  <c r="N3864" i="16"/>
  <c r="AA3864" i="16" s="1"/>
  <c r="F3864" i="16"/>
  <c r="B3864" i="16"/>
  <c r="Y3863" i="16"/>
  <c r="W3863" i="16"/>
  <c r="X3863" i="16" s="1"/>
  <c r="V3863" i="16"/>
  <c r="U3863" i="16"/>
  <c r="Q3863" i="16"/>
  <c r="N3863" i="16"/>
  <c r="AA3863" i="16" s="1"/>
  <c r="F3863" i="16"/>
  <c r="B3863" i="16"/>
  <c r="Y3862" i="16"/>
  <c r="W3862" i="16"/>
  <c r="X3862" i="16" s="1"/>
  <c r="V3862" i="16"/>
  <c r="U3862" i="16"/>
  <c r="Q3862" i="16"/>
  <c r="N3862" i="16"/>
  <c r="AA3862" i="16" s="1"/>
  <c r="F3862" i="16"/>
  <c r="B3862" i="16"/>
  <c r="Y3861" i="16"/>
  <c r="W3861" i="16"/>
  <c r="X3861" i="16" s="1"/>
  <c r="V3861" i="16"/>
  <c r="U3861" i="16"/>
  <c r="Q3861" i="16"/>
  <c r="N3861" i="16"/>
  <c r="AA3861" i="16" s="1"/>
  <c r="F3861" i="16"/>
  <c r="B3861" i="16"/>
  <c r="Y3860" i="16"/>
  <c r="W3860" i="16"/>
  <c r="X3860" i="16" s="1"/>
  <c r="V3860" i="16"/>
  <c r="U3860" i="16"/>
  <c r="Q3860" i="16"/>
  <c r="N3860" i="16"/>
  <c r="AA3860" i="16" s="1"/>
  <c r="F3860" i="16"/>
  <c r="B3860" i="16"/>
  <c r="Y3859" i="16"/>
  <c r="W3859" i="16"/>
  <c r="X3859" i="16" s="1"/>
  <c r="V3859" i="16"/>
  <c r="U3859" i="16"/>
  <c r="Q3859" i="16"/>
  <c r="N3859" i="16"/>
  <c r="AA3859" i="16" s="1"/>
  <c r="F3859" i="16"/>
  <c r="B3859" i="16"/>
  <c r="Y3858" i="16"/>
  <c r="W3858" i="16"/>
  <c r="X3858" i="16" s="1"/>
  <c r="V3858" i="16"/>
  <c r="U3858" i="16"/>
  <c r="Q3858" i="16"/>
  <c r="N3858" i="16"/>
  <c r="AA3858" i="16" s="1"/>
  <c r="F3858" i="16"/>
  <c r="B3858" i="16"/>
  <c r="Y3857" i="16"/>
  <c r="W3857" i="16"/>
  <c r="X3857" i="16" s="1"/>
  <c r="V3857" i="16"/>
  <c r="U3857" i="16"/>
  <c r="Q3857" i="16"/>
  <c r="N3857" i="16"/>
  <c r="AA3857" i="16" s="1"/>
  <c r="F3857" i="16"/>
  <c r="B3857" i="16"/>
  <c r="Y3856" i="16"/>
  <c r="W3856" i="16"/>
  <c r="X3856" i="16" s="1"/>
  <c r="V3856" i="16"/>
  <c r="U3856" i="16"/>
  <c r="Q3856" i="16"/>
  <c r="N3856" i="16"/>
  <c r="AA3856" i="16" s="1"/>
  <c r="F3856" i="16"/>
  <c r="B3856" i="16"/>
  <c r="Y3855" i="16"/>
  <c r="W3855" i="16"/>
  <c r="X3855" i="16" s="1"/>
  <c r="V3855" i="16"/>
  <c r="U3855" i="16"/>
  <c r="Q3855" i="16"/>
  <c r="N3855" i="16"/>
  <c r="AA3855" i="16" s="1"/>
  <c r="F3855" i="16"/>
  <c r="B3855" i="16"/>
  <c r="Y3854" i="16"/>
  <c r="W3854" i="16"/>
  <c r="X3854" i="16" s="1"/>
  <c r="V3854" i="16"/>
  <c r="U3854" i="16"/>
  <c r="Q3854" i="16"/>
  <c r="N3854" i="16"/>
  <c r="AA3854" i="16" s="1"/>
  <c r="F3854" i="16"/>
  <c r="B3854" i="16"/>
  <c r="Y3853" i="16"/>
  <c r="W3853" i="16"/>
  <c r="X3853" i="16" s="1"/>
  <c r="V3853" i="16"/>
  <c r="U3853" i="16"/>
  <c r="Q3853" i="16"/>
  <c r="N3853" i="16"/>
  <c r="AA3853" i="16" s="1"/>
  <c r="F3853" i="16"/>
  <c r="B3853" i="16"/>
  <c r="Y3852" i="16"/>
  <c r="W3852" i="16"/>
  <c r="X3852" i="16" s="1"/>
  <c r="V3852" i="16"/>
  <c r="U3852" i="16"/>
  <c r="Q3852" i="16"/>
  <c r="N3852" i="16"/>
  <c r="AA3852" i="16" s="1"/>
  <c r="F3852" i="16"/>
  <c r="B3852" i="16"/>
  <c r="Y3851" i="16"/>
  <c r="W3851" i="16"/>
  <c r="X3851" i="16" s="1"/>
  <c r="V3851" i="16"/>
  <c r="U3851" i="16"/>
  <c r="Q3851" i="16"/>
  <c r="N3851" i="16"/>
  <c r="AA3851" i="16" s="1"/>
  <c r="F3851" i="16"/>
  <c r="B3851" i="16"/>
  <c r="Y3850" i="16"/>
  <c r="X3850" i="16"/>
  <c r="W3850" i="16"/>
  <c r="V3850" i="16"/>
  <c r="U3850" i="16"/>
  <c r="Q3850" i="16"/>
  <c r="N3850" i="16"/>
  <c r="AA3850" i="16" s="1"/>
  <c r="F3850" i="16"/>
  <c r="B3850" i="16"/>
  <c r="Y3849" i="16"/>
  <c r="W3849" i="16"/>
  <c r="X3849" i="16" s="1"/>
  <c r="V3849" i="16"/>
  <c r="U3849" i="16"/>
  <c r="Q3849" i="16"/>
  <c r="N3849" i="16"/>
  <c r="AA3849" i="16" s="1"/>
  <c r="F3849" i="16"/>
  <c r="B3849" i="16"/>
  <c r="Y3848" i="16"/>
  <c r="W3848" i="16"/>
  <c r="X3848" i="16" s="1"/>
  <c r="V3848" i="16"/>
  <c r="U3848" i="16"/>
  <c r="Q3848" i="16"/>
  <c r="N3848" i="16"/>
  <c r="AA3848" i="16" s="1"/>
  <c r="F3848" i="16"/>
  <c r="B3848" i="16"/>
  <c r="Y3847" i="16"/>
  <c r="W3847" i="16"/>
  <c r="X3847" i="16" s="1"/>
  <c r="V3847" i="16"/>
  <c r="U3847" i="16"/>
  <c r="Q3847" i="16"/>
  <c r="N3847" i="16"/>
  <c r="AA3847" i="16" s="1"/>
  <c r="F3847" i="16"/>
  <c r="B3847" i="16"/>
  <c r="Y3846" i="16"/>
  <c r="W3846" i="16"/>
  <c r="X3846" i="16" s="1"/>
  <c r="V3846" i="16"/>
  <c r="U3846" i="16"/>
  <c r="Q3846" i="16"/>
  <c r="N3846" i="16"/>
  <c r="AA3846" i="16" s="1"/>
  <c r="F3846" i="16"/>
  <c r="B3846" i="16"/>
  <c r="Y3845" i="16"/>
  <c r="W3845" i="16"/>
  <c r="X3845" i="16" s="1"/>
  <c r="V3845" i="16"/>
  <c r="U3845" i="16"/>
  <c r="Q3845" i="16"/>
  <c r="N3845" i="16"/>
  <c r="AA3845" i="16" s="1"/>
  <c r="F3845" i="16"/>
  <c r="B3845" i="16"/>
  <c r="Y3844" i="16"/>
  <c r="W3844" i="16"/>
  <c r="X3844" i="16" s="1"/>
  <c r="V3844" i="16"/>
  <c r="U3844" i="16"/>
  <c r="Q3844" i="16"/>
  <c r="N3844" i="16"/>
  <c r="AA3844" i="16" s="1"/>
  <c r="F3844" i="16"/>
  <c r="B3844" i="16"/>
  <c r="Y3843" i="16"/>
  <c r="W3843" i="16"/>
  <c r="X3843" i="16" s="1"/>
  <c r="V3843" i="16"/>
  <c r="U3843" i="16"/>
  <c r="Q3843" i="16"/>
  <c r="N3843" i="16"/>
  <c r="AA3843" i="16" s="1"/>
  <c r="F3843" i="16"/>
  <c r="B3843" i="16"/>
  <c r="Y3842" i="16"/>
  <c r="W3842" i="16"/>
  <c r="X3842" i="16" s="1"/>
  <c r="V3842" i="16"/>
  <c r="U3842" i="16"/>
  <c r="Q3842" i="16"/>
  <c r="N3842" i="16"/>
  <c r="AA3842" i="16" s="1"/>
  <c r="F3842" i="16"/>
  <c r="B3842" i="16"/>
  <c r="Y3841" i="16"/>
  <c r="W3841" i="16"/>
  <c r="X3841" i="16" s="1"/>
  <c r="V3841" i="16"/>
  <c r="U3841" i="16"/>
  <c r="Q3841" i="16"/>
  <c r="N3841" i="16"/>
  <c r="AA3841" i="16" s="1"/>
  <c r="F3841" i="16"/>
  <c r="B3841" i="16"/>
  <c r="Y3840" i="16"/>
  <c r="W3840" i="16"/>
  <c r="X3840" i="16" s="1"/>
  <c r="V3840" i="16"/>
  <c r="U3840" i="16"/>
  <c r="Q3840" i="16"/>
  <c r="N3840" i="16"/>
  <c r="AA3840" i="16" s="1"/>
  <c r="F3840" i="16"/>
  <c r="B3840" i="16"/>
  <c r="Y3839" i="16"/>
  <c r="W3839" i="16"/>
  <c r="X3839" i="16" s="1"/>
  <c r="V3839" i="16"/>
  <c r="U3839" i="16"/>
  <c r="Q3839" i="16"/>
  <c r="N3839" i="16"/>
  <c r="AA3839" i="16" s="1"/>
  <c r="F3839" i="16"/>
  <c r="B3839" i="16"/>
  <c r="Y3838" i="16"/>
  <c r="W3838" i="16"/>
  <c r="X3838" i="16" s="1"/>
  <c r="V3838" i="16"/>
  <c r="U3838" i="16"/>
  <c r="Q3838" i="16"/>
  <c r="N3838" i="16"/>
  <c r="AA3838" i="16" s="1"/>
  <c r="F3838" i="16"/>
  <c r="B3838" i="16"/>
  <c r="Y3837" i="16"/>
  <c r="W3837" i="16"/>
  <c r="X3837" i="16" s="1"/>
  <c r="V3837" i="16"/>
  <c r="U3837" i="16"/>
  <c r="Q3837" i="16"/>
  <c r="N3837" i="16"/>
  <c r="AA3837" i="16" s="1"/>
  <c r="F3837" i="16"/>
  <c r="B3837" i="16"/>
  <c r="Y3836" i="16"/>
  <c r="W3836" i="16"/>
  <c r="X3836" i="16" s="1"/>
  <c r="V3836" i="16"/>
  <c r="U3836" i="16"/>
  <c r="Q3836" i="16"/>
  <c r="N3836" i="16"/>
  <c r="AA3836" i="16" s="1"/>
  <c r="F3836" i="16"/>
  <c r="B3836" i="16"/>
  <c r="Y3835" i="16"/>
  <c r="W3835" i="16"/>
  <c r="X3835" i="16" s="1"/>
  <c r="V3835" i="16"/>
  <c r="U3835" i="16"/>
  <c r="Q3835" i="16"/>
  <c r="N3835" i="16"/>
  <c r="AA3835" i="16" s="1"/>
  <c r="F3835" i="16"/>
  <c r="B3835" i="16"/>
  <c r="Y3834" i="16"/>
  <c r="W3834" i="16"/>
  <c r="X3834" i="16" s="1"/>
  <c r="V3834" i="16"/>
  <c r="U3834" i="16"/>
  <c r="Q3834" i="16"/>
  <c r="N3834" i="16"/>
  <c r="AA3834" i="16" s="1"/>
  <c r="F3834" i="16"/>
  <c r="B3834" i="16"/>
  <c r="Y3833" i="16"/>
  <c r="W3833" i="16"/>
  <c r="X3833" i="16" s="1"/>
  <c r="V3833" i="16"/>
  <c r="U3833" i="16"/>
  <c r="Q3833" i="16"/>
  <c r="N3833" i="16"/>
  <c r="AA3833" i="16" s="1"/>
  <c r="F3833" i="16"/>
  <c r="B3833" i="16"/>
  <c r="Y3832" i="16"/>
  <c r="W3832" i="16"/>
  <c r="X3832" i="16" s="1"/>
  <c r="V3832" i="16"/>
  <c r="U3832" i="16"/>
  <c r="Q3832" i="16"/>
  <c r="N3832" i="16"/>
  <c r="AA3832" i="16" s="1"/>
  <c r="F3832" i="16"/>
  <c r="B3832" i="16"/>
  <c r="Y3831" i="16"/>
  <c r="W3831" i="16"/>
  <c r="X3831" i="16" s="1"/>
  <c r="V3831" i="16"/>
  <c r="U3831" i="16"/>
  <c r="Q3831" i="16"/>
  <c r="N3831" i="16"/>
  <c r="AA3831" i="16" s="1"/>
  <c r="F3831" i="16"/>
  <c r="B3831" i="16"/>
  <c r="Y3830" i="16"/>
  <c r="W3830" i="16"/>
  <c r="X3830" i="16" s="1"/>
  <c r="V3830" i="16"/>
  <c r="U3830" i="16"/>
  <c r="Q3830" i="16"/>
  <c r="N3830" i="16"/>
  <c r="AA3830" i="16" s="1"/>
  <c r="F3830" i="16"/>
  <c r="B3830" i="16"/>
  <c r="Y3829" i="16"/>
  <c r="W3829" i="16"/>
  <c r="X3829" i="16" s="1"/>
  <c r="V3829" i="16"/>
  <c r="U3829" i="16"/>
  <c r="Q3829" i="16"/>
  <c r="N3829" i="16"/>
  <c r="AA3829" i="16" s="1"/>
  <c r="F3829" i="16"/>
  <c r="B3829" i="16"/>
  <c r="Y3828" i="16"/>
  <c r="W3828" i="16"/>
  <c r="X3828" i="16" s="1"/>
  <c r="V3828" i="16"/>
  <c r="U3828" i="16"/>
  <c r="Q3828" i="16"/>
  <c r="N3828" i="16"/>
  <c r="AA3828" i="16" s="1"/>
  <c r="F3828" i="16"/>
  <c r="B3828" i="16"/>
  <c r="Y3827" i="16"/>
  <c r="W3827" i="16"/>
  <c r="X3827" i="16" s="1"/>
  <c r="V3827" i="16"/>
  <c r="U3827" i="16"/>
  <c r="Q3827" i="16"/>
  <c r="N3827" i="16"/>
  <c r="AA3827" i="16" s="1"/>
  <c r="F3827" i="16"/>
  <c r="B3827" i="16"/>
  <c r="Y3826" i="16"/>
  <c r="W3826" i="16"/>
  <c r="X3826" i="16" s="1"/>
  <c r="V3826" i="16"/>
  <c r="U3826" i="16"/>
  <c r="Q3826" i="16"/>
  <c r="N3826" i="16"/>
  <c r="AA3826" i="16" s="1"/>
  <c r="F3826" i="16"/>
  <c r="B3826" i="16"/>
  <c r="Y3825" i="16"/>
  <c r="W3825" i="16"/>
  <c r="X3825" i="16" s="1"/>
  <c r="V3825" i="16"/>
  <c r="U3825" i="16"/>
  <c r="Q3825" i="16"/>
  <c r="N3825" i="16"/>
  <c r="AA3825" i="16" s="1"/>
  <c r="F3825" i="16"/>
  <c r="B3825" i="16"/>
  <c r="Y3824" i="16"/>
  <c r="W3824" i="16"/>
  <c r="X3824" i="16" s="1"/>
  <c r="V3824" i="16"/>
  <c r="U3824" i="16"/>
  <c r="Q3824" i="16"/>
  <c r="N3824" i="16"/>
  <c r="AA3824" i="16" s="1"/>
  <c r="F3824" i="16"/>
  <c r="B3824" i="16"/>
  <c r="Y3823" i="16"/>
  <c r="W3823" i="16"/>
  <c r="X3823" i="16" s="1"/>
  <c r="V3823" i="16"/>
  <c r="U3823" i="16"/>
  <c r="Q3823" i="16"/>
  <c r="N3823" i="16"/>
  <c r="AA3823" i="16" s="1"/>
  <c r="F3823" i="16"/>
  <c r="B3823" i="16"/>
  <c r="Y3822" i="16"/>
  <c r="W3822" i="16"/>
  <c r="X3822" i="16" s="1"/>
  <c r="V3822" i="16"/>
  <c r="U3822" i="16"/>
  <c r="Q3822" i="16"/>
  <c r="N3822" i="16"/>
  <c r="AA3822" i="16" s="1"/>
  <c r="F3822" i="16"/>
  <c r="B3822" i="16"/>
  <c r="Y3821" i="16"/>
  <c r="W3821" i="16"/>
  <c r="X3821" i="16" s="1"/>
  <c r="V3821" i="16"/>
  <c r="U3821" i="16"/>
  <c r="Q3821" i="16"/>
  <c r="N3821" i="16"/>
  <c r="AA3821" i="16" s="1"/>
  <c r="F3821" i="16"/>
  <c r="B3821" i="16"/>
  <c r="Y3820" i="16"/>
  <c r="W3820" i="16"/>
  <c r="X3820" i="16" s="1"/>
  <c r="V3820" i="16"/>
  <c r="U3820" i="16"/>
  <c r="Q3820" i="16"/>
  <c r="N3820" i="16"/>
  <c r="AA3820" i="16" s="1"/>
  <c r="F3820" i="16"/>
  <c r="B3820" i="16"/>
  <c r="Y3819" i="16"/>
  <c r="W3819" i="16"/>
  <c r="X3819" i="16" s="1"/>
  <c r="V3819" i="16"/>
  <c r="U3819" i="16"/>
  <c r="Q3819" i="16"/>
  <c r="N3819" i="16"/>
  <c r="AA3819" i="16" s="1"/>
  <c r="F3819" i="16"/>
  <c r="B3819" i="16"/>
  <c r="Y3818" i="16"/>
  <c r="X3818" i="16"/>
  <c r="W3818" i="16"/>
  <c r="V3818" i="16"/>
  <c r="U3818" i="16"/>
  <c r="Q3818" i="16"/>
  <c r="N3818" i="16"/>
  <c r="AA3818" i="16" s="1"/>
  <c r="F3818" i="16"/>
  <c r="B3818" i="16"/>
  <c r="Y3817" i="16"/>
  <c r="W3817" i="16"/>
  <c r="X3817" i="16" s="1"/>
  <c r="V3817" i="16"/>
  <c r="U3817" i="16"/>
  <c r="Q3817" i="16"/>
  <c r="N3817" i="16"/>
  <c r="AA3817" i="16" s="1"/>
  <c r="F3817" i="16"/>
  <c r="B3817" i="16"/>
  <c r="Y3816" i="16"/>
  <c r="W3816" i="16"/>
  <c r="X3816" i="16" s="1"/>
  <c r="V3816" i="16"/>
  <c r="U3816" i="16"/>
  <c r="Q3816" i="16"/>
  <c r="N3816" i="16"/>
  <c r="AA3816" i="16" s="1"/>
  <c r="F3816" i="16"/>
  <c r="B3816" i="16"/>
  <c r="Y3815" i="16"/>
  <c r="W3815" i="16"/>
  <c r="X3815" i="16" s="1"/>
  <c r="V3815" i="16"/>
  <c r="U3815" i="16"/>
  <c r="Q3815" i="16"/>
  <c r="N3815" i="16"/>
  <c r="AA3815" i="16" s="1"/>
  <c r="F3815" i="16"/>
  <c r="B3815" i="16"/>
  <c r="Y3814" i="16"/>
  <c r="W3814" i="16"/>
  <c r="X3814" i="16" s="1"/>
  <c r="V3814" i="16"/>
  <c r="U3814" i="16"/>
  <c r="Q3814" i="16"/>
  <c r="N3814" i="16"/>
  <c r="AA3814" i="16" s="1"/>
  <c r="F3814" i="16"/>
  <c r="B3814" i="16"/>
  <c r="Y3813" i="16"/>
  <c r="W3813" i="16"/>
  <c r="X3813" i="16" s="1"/>
  <c r="V3813" i="16"/>
  <c r="U3813" i="16"/>
  <c r="Q3813" i="16"/>
  <c r="N3813" i="16"/>
  <c r="AA3813" i="16" s="1"/>
  <c r="F3813" i="16"/>
  <c r="B3813" i="16"/>
  <c r="Y3812" i="16"/>
  <c r="W3812" i="16"/>
  <c r="X3812" i="16" s="1"/>
  <c r="V3812" i="16"/>
  <c r="U3812" i="16"/>
  <c r="Q3812" i="16"/>
  <c r="N3812" i="16"/>
  <c r="AA3812" i="16" s="1"/>
  <c r="F3812" i="16"/>
  <c r="B3812" i="16"/>
  <c r="Y3811" i="16"/>
  <c r="W3811" i="16"/>
  <c r="X3811" i="16" s="1"/>
  <c r="V3811" i="16"/>
  <c r="U3811" i="16"/>
  <c r="Q3811" i="16"/>
  <c r="N3811" i="16"/>
  <c r="AA3811" i="16" s="1"/>
  <c r="F3811" i="16"/>
  <c r="B3811" i="16"/>
  <c r="Y3810" i="16"/>
  <c r="W3810" i="16"/>
  <c r="X3810" i="16" s="1"/>
  <c r="V3810" i="16"/>
  <c r="U3810" i="16"/>
  <c r="Q3810" i="16"/>
  <c r="N3810" i="16"/>
  <c r="AA3810" i="16" s="1"/>
  <c r="F3810" i="16"/>
  <c r="B3810" i="16"/>
  <c r="Y3809" i="16"/>
  <c r="W3809" i="16"/>
  <c r="X3809" i="16" s="1"/>
  <c r="V3809" i="16"/>
  <c r="U3809" i="16"/>
  <c r="Q3809" i="16"/>
  <c r="N3809" i="16"/>
  <c r="AA3809" i="16" s="1"/>
  <c r="F3809" i="16"/>
  <c r="B3809" i="16"/>
  <c r="Y3808" i="16"/>
  <c r="W3808" i="16"/>
  <c r="X3808" i="16" s="1"/>
  <c r="V3808" i="16"/>
  <c r="U3808" i="16"/>
  <c r="Q3808" i="16"/>
  <c r="N3808" i="16"/>
  <c r="AA3808" i="16" s="1"/>
  <c r="F3808" i="16"/>
  <c r="B3808" i="16"/>
  <c r="Y3807" i="16"/>
  <c r="W3807" i="16"/>
  <c r="X3807" i="16" s="1"/>
  <c r="V3807" i="16"/>
  <c r="U3807" i="16"/>
  <c r="Q3807" i="16"/>
  <c r="N3807" i="16"/>
  <c r="AA3807" i="16" s="1"/>
  <c r="F3807" i="16"/>
  <c r="B3807" i="16"/>
  <c r="Y3806" i="16"/>
  <c r="W3806" i="16"/>
  <c r="X3806" i="16" s="1"/>
  <c r="V3806" i="16"/>
  <c r="U3806" i="16"/>
  <c r="Q3806" i="16"/>
  <c r="N3806" i="16"/>
  <c r="AA3806" i="16" s="1"/>
  <c r="F3806" i="16"/>
  <c r="B3806" i="16"/>
  <c r="Y3805" i="16"/>
  <c r="W3805" i="16"/>
  <c r="X3805" i="16" s="1"/>
  <c r="V3805" i="16"/>
  <c r="U3805" i="16"/>
  <c r="Q3805" i="16"/>
  <c r="N3805" i="16"/>
  <c r="AA3805" i="16" s="1"/>
  <c r="F3805" i="16"/>
  <c r="B3805" i="16"/>
  <c r="Y3804" i="16"/>
  <c r="W3804" i="16"/>
  <c r="X3804" i="16" s="1"/>
  <c r="V3804" i="16"/>
  <c r="U3804" i="16"/>
  <c r="Q3804" i="16"/>
  <c r="N3804" i="16"/>
  <c r="AA3804" i="16" s="1"/>
  <c r="F3804" i="16"/>
  <c r="B3804" i="16"/>
  <c r="Y3803" i="16"/>
  <c r="W3803" i="16"/>
  <c r="X3803" i="16" s="1"/>
  <c r="V3803" i="16"/>
  <c r="U3803" i="16"/>
  <c r="Q3803" i="16"/>
  <c r="N3803" i="16"/>
  <c r="AA3803" i="16" s="1"/>
  <c r="F3803" i="16"/>
  <c r="B3803" i="16"/>
  <c r="Y3802" i="16"/>
  <c r="W3802" i="16"/>
  <c r="X3802" i="16" s="1"/>
  <c r="V3802" i="16"/>
  <c r="U3802" i="16"/>
  <c r="Q3802" i="16"/>
  <c r="N3802" i="16"/>
  <c r="AA3802" i="16" s="1"/>
  <c r="F3802" i="16"/>
  <c r="B3802" i="16"/>
  <c r="Y3801" i="16"/>
  <c r="W3801" i="16"/>
  <c r="X3801" i="16" s="1"/>
  <c r="V3801" i="16"/>
  <c r="U3801" i="16"/>
  <c r="Q3801" i="16"/>
  <c r="N3801" i="16"/>
  <c r="AA3801" i="16" s="1"/>
  <c r="F3801" i="16"/>
  <c r="B3801" i="16"/>
  <c r="Y3800" i="16"/>
  <c r="W3800" i="16"/>
  <c r="X3800" i="16" s="1"/>
  <c r="V3800" i="16"/>
  <c r="U3800" i="16"/>
  <c r="Q3800" i="16"/>
  <c r="N3800" i="16"/>
  <c r="AA3800" i="16" s="1"/>
  <c r="F3800" i="16"/>
  <c r="B3800" i="16"/>
  <c r="Y3799" i="16"/>
  <c r="W3799" i="16"/>
  <c r="X3799" i="16" s="1"/>
  <c r="V3799" i="16"/>
  <c r="U3799" i="16"/>
  <c r="Q3799" i="16"/>
  <c r="N3799" i="16"/>
  <c r="AA3799" i="16" s="1"/>
  <c r="F3799" i="16"/>
  <c r="B3799" i="16"/>
  <c r="Y3798" i="16"/>
  <c r="W3798" i="16"/>
  <c r="X3798" i="16" s="1"/>
  <c r="V3798" i="16"/>
  <c r="U3798" i="16"/>
  <c r="Q3798" i="16"/>
  <c r="N3798" i="16"/>
  <c r="AA3798" i="16" s="1"/>
  <c r="F3798" i="16"/>
  <c r="B3798" i="16"/>
  <c r="Y3797" i="16"/>
  <c r="W3797" i="16"/>
  <c r="X3797" i="16" s="1"/>
  <c r="V3797" i="16"/>
  <c r="U3797" i="16"/>
  <c r="Q3797" i="16"/>
  <c r="N3797" i="16"/>
  <c r="AA3797" i="16" s="1"/>
  <c r="F3797" i="16"/>
  <c r="B3797" i="16"/>
  <c r="Y3796" i="16"/>
  <c r="W3796" i="16"/>
  <c r="X3796" i="16" s="1"/>
  <c r="V3796" i="16"/>
  <c r="U3796" i="16"/>
  <c r="Q3796" i="16"/>
  <c r="N3796" i="16"/>
  <c r="AA3796" i="16" s="1"/>
  <c r="F3796" i="16"/>
  <c r="B3796" i="16"/>
  <c r="Y3795" i="16"/>
  <c r="W3795" i="16"/>
  <c r="X3795" i="16" s="1"/>
  <c r="V3795" i="16"/>
  <c r="U3795" i="16"/>
  <c r="Q3795" i="16"/>
  <c r="N3795" i="16"/>
  <c r="AA3795" i="16" s="1"/>
  <c r="F3795" i="16"/>
  <c r="B3795" i="16"/>
  <c r="Y3794" i="16"/>
  <c r="W3794" i="16"/>
  <c r="X3794" i="16" s="1"/>
  <c r="V3794" i="16"/>
  <c r="U3794" i="16"/>
  <c r="Q3794" i="16"/>
  <c r="N3794" i="16"/>
  <c r="AA3794" i="16" s="1"/>
  <c r="F3794" i="16"/>
  <c r="B3794" i="16"/>
  <c r="Y3793" i="16"/>
  <c r="W3793" i="16"/>
  <c r="X3793" i="16" s="1"/>
  <c r="V3793" i="16"/>
  <c r="U3793" i="16"/>
  <c r="Q3793" i="16"/>
  <c r="N3793" i="16"/>
  <c r="AA3793" i="16" s="1"/>
  <c r="F3793" i="16"/>
  <c r="B3793" i="16"/>
  <c r="Y3792" i="16"/>
  <c r="W3792" i="16"/>
  <c r="X3792" i="16" s="1"/>
  <c r="V3792" i="16"/>
  <c r="U3792" i="16"/>
  <c r="Q3792" i="16"/>
  <c r="N3792" i="16"/>
  <c r="AA3792" i="16" s="1"/>
  <c r="F3792" i="16"/>
  <c r="B3792" i="16"/>
  <c r="Y3791" i="16"/>
  <c r="W3791" i="16"/>
  <c r="X3791" i="16" s="1"/>
  <c r="V3791" i="16"/>
  <c r="U3791" i="16"/>
  <c r="Q3791" i="16"/>
  <c r="N3791" i="16"/>
  <c r="AA3791" i="16" s="1"/>
  <c r="F3791" i="16"/>
  <c r="B3791" i="16"/>
  <c r="Y3790" i="16"/>
  <c r="W3790" i="16"/>
  <c r="X3790" i="16" s="1"/>
  <c r="V3790" i="16"/>
  <c r="U3790" i="16"/>
  <c r="Q3790" i="16"/>
  <c r="N3790" i="16"/>
  <c r="AA3790" i="16" s="1"/>
  <c r="F3790" i="16"/>
  <c r="B3790" i="16"/>
  <c r="Y3789" i="16"/>
  <c r="W3789" i="16"/>
  <c r="X3789" i="16" s="1"/>
  <c r="V3789" i="16"/>
  <c r="U3789" i="16"/>
  <c r="Q3789" i="16"/>
  <c r="N3789" i="16"/>
  <c r="AA3789" i="16" s="1"/>
  <c r="F3789" i="16"/>
  <c r="B3789" i="16"/>
  <c r="Y3788" i="16"/>
  <c r="W3788" i="16"/>
  <c r="X3788" i="16" s="1"/>
  <c r="V3788" i="16"/>
  <c r="U3788" i="16"/>
  <c r="Q3788" i="16"/>
  <c r="N3788" i="16"/>
  <c r="AA3788" i="16" s="1"/>
  <c r="F3788" i="16"/>
  <c r="B3788" i="16"/>
  <c r="Y3787" i="16"/>
  <c r="W3787" i="16"/>
  <c r="X3787" i="16" s="1"/>
  <c r="V3787" i="16"/>
  <c r="U3787" i="16"/>
  <c r="Q3787" i="16"/>
  <c r="N3787" i="16"/>
  <c r="AA3787" i="16" s="1"/>
  <c r="F3787" i="16"/>
  <c r="B3787" i="16"/>
  <c r="Y3786" i="16"/>
  <c r="X3786" i="16"/>
  <c r="W3786" i="16"/>
  <c r="V3786" i="16"/>
  <c r="U3786" i="16"/>
  <c r="Q3786" i="16"/>
  <c r="N3786" i="16"/>
  <c r="AA3786" i="16" s="1"/>
  <c r="F3786" i="16"/>
  <c r="B3786" i="16"/>
  <c r="Y3785" i="16"/>
  <c r="W3785" i="16"/>
  <c r="X3785" i="16" s="1"/>
  <c r="V3785" i="16"/>
  <c r="U3785" i="16"/>
  <c r="Q3785" i="16"/>
  <c r="N3785" i="16"/>
  <c r="AA3785" i="16" s="1"/>
  <c r="F3785" i="16"/>
  <c r="B3785" i="16"/>
  <c r="Y3784" i="16"/>
  <c r="W3784" i="16"/>
  <c r="X3784" i="16" s="1"/>
  <c r="V3784" i="16"/>
  <c r="U3784" i="16"/>
  <c r="Q3784" i="16"/>
  <c r="N3784" i="16"/>
  <c r="AA3784" i="16" s="1"/>
  <c r="F3784" i="16"/>
  <c r="B3784" i="16"/>
  <c r="Y3783" i="16"/>
  <c r="W3783" i="16"/>
  <c r="X3783" i="16" s="1"/>
  <c r="V3783" i="16"/>
  <c r="U3783" i="16"/>
  <c r="Q3783" i="16"/>
  <c r="N3783" i="16"/>
  <c r="AA3783" i="16" s="1"/>
  <c r="F3783" i="16"/>
  <c r="B3783" i="16"/>
  <c r="Y3782" i="16"/>
  <c r="W3782" i="16"/>
  <c r="X3782" i="16" s="1"/>
  <c r="V3782" i="16"/>
  <c r="U3782" i="16"/>
  <c r="Q3782" i="16"/>
  <c r="N3782" i="16"/>
  <c r="AA3782" i="16" s="1"/>
  <c r="F3782" i="16"/>
  <c r="B3782" i="16"/>
  <c r="Y3781" i="16"/>
  <c r="W3781" i="16"/>
  <c r="X3781" i="16" s="1"/>
  <c r="V3781" i="16"/>
  <c r="U3781" i="16"/>
  <c r="Q3781" i="16"/>
  <c r="N3781" i="16"/>
  <c r="AA3781" i="16" s="1"/>
  <c r="F3781" i="16"/>
  <c r="B3781" i="16"/>
  <c r="Y3780" i="16"/>
  <c r="W3780" i="16"/>
  <c r="X3780" i="16" s="1"/>
  <c r="V3780" i="16"/>
  <c r="U3780" i="16"/>
  <c r="Q3780" i="16"/>
  <c r="N3780" i="16"/>
  <c r="AA3780" i="16" s="1"/>
  <c r="F3780" i="16"/>
  <c r="B3780" i="16"/>
  <c r="Y3779" i="16"/>
  <c r="W3779" i="16"/>
  <c r="X3779" i="16" s="1"/>
  <c r="V3779" i="16"/>
  <c r="U3779" i="16"/>
  <c r="Q3779" i="16"/>
  <c r="N3779" i="16"/>
  <c r="AA3779" i="16" s="1"/>
  <c r="F3779" i="16"/>
  <c r="B3779" i="16"/>
  <c r="Y3778" i="16"/>
  <c r="W3778" i="16"/>
  <c r="X3778" i="16" s="1"/>
  <c r="V3778" i="16"/>
  <c r="U3778" i="16"/>
  <c r="Q3778" i="16"/>
  <c r="N3778" i="16"/>
  <c r="AA3778" i="16" s="1"/>
  <c r="F3778" i="16"/>
  <c r="B3778" i="16"/>
  <c r="Y3777" i="16"/>
  <c r="W3777" i="16"/>
  <c r="X3777" i="16" s="1"/>
  <c r="V3777" i="16"/>
  <c r="U3777" i="16"/>
  <c r="Q3777" i="16"/>
  <c r="N3777" i="16"/>
  <c r="AA3777" i="16" s="1"/>
  <c r="F3777" i="16"/>
  <c r="B3777" i="16"/>
  <c r="Y3776" i="16"/>
  <c r="W3776" i="16"/>
  <c r="X3776" i="16" s="1"/>
  <c r="V3776" i="16"/>
  <c r="U3776" i="16"/>
  <c r="Q3776" i="16"/>
  <c r="N3776" i="16"/>
  <c r="AA3776" i="16" s="1"/>
  <c r="F3776" i="16"/>
  <c r="B3776" i="16"/>
  <c r="Y3775" i="16"/>
  <c r="W3775" i="16"/>
  <c r="X3775" i="16" s="1"/>
  <c r="V3775" i="16"/>
  <c r="U3775" i="16"/>
  <c r="Q3775" i="16"/>
  <c r="N3775" i="16"/>
  <c r="AA3775" i="16" s="1"/>
  <c r="F3775" i="16"/>
  <c r="B3775" i="16"/>
  <c r="Y3774" i="16"/>
  <c r="W3774" i="16"/>
  <c r="X3774" i="16" s="1"/>
  <c r="V3774" i="16"/>
  <c r="U3774" i="16"/>
  <c r="Q3774" i="16"/>
  <c r="N3774" i="16"/>
  <c r="AA3774" i="16" s="1"/>
  <c r="F3774" i="16"/>
  <c r="B3774" i="16"/>
  <c r="Y3773" i="16"/>
  <c r="W3773" i="16"/>
  <c r="X3773" i="16" s="1"/>
  <c r="V3773" i="16"/>
  <c r="U3773" i="16"/>
  <c r="Q3773" i="16"/>
  <c r="N3773" i="16"/>
  <c r="AA3773" i="16" s="1"/>
  <c r="F3773" i="16"/>
  <c r="B3773" i="16"/>
  <c r="Y3772" i="16"/>
  <c r="W3772" i="16"/>
  <c r="X3772" i="16" s="1"/>
  <c r="V3772" i="16"/>
  <c r="U3772" i="16"/>
  <c r="Q3772" i="16"/>
  <c r="N3772" i="16"/>
  <c r="AA3772" i="16" s="1"/>
  <c r="F3772" i="16"/>
  <c r="B3772" i="16"/>
  <c r="Y3771" i="16"/>
  <c r="W3771" i="16"/>
  <c r="X3771" i="16" s="1"/>
  <c r="V3771" i="16"/>
  <c r="U3771" i="16"/>
  <c r="Q3771" i="16"/>
  <c r="N3771" i="16"/>
  <c r="AA3771" i="16" s="1"/>
  <c r="F3771" i="16"/>
  <c r="B3771" i="16"/>
  <c r="Y3770" i="16"/>
  <c r="W3770" i="16"/>
  <c r="X3770" i="16" s="1"/>
  <c r="V3770" i="16"/>
  <c r="U3770" i="16"/>
  <c r="Q3770" i="16"/>
  <c r="N3770" i="16"/>
  <c r="AA3770" i="16" s="1"/>
  <c r="F3770" i="16"/>
  <c r="B3770" i="16"/>
  <c r="Y3769" i="16"/>
  <c r="W3769" i="16"/>
  <c r="X3769" i="16" s="1"/>
  <c r="V3769" i="16"/>
  <c r="U3769" i="16"/>
  <c r="Q3769" i="16"/>
  <c r="N3769" i="16"/>
  <c r="AA3769" i="16" s="1"/>
  <c r="F3769" i="16"/>
  <c r="B3769" i="16"/>
  <c r="Y3768" i="16"/>
  <c r="W3768" i="16"/>
  <c r="X3768" i="16" s="1"/>
  <c r="V3768" i="16"/>
  <c r="U3768" i="16"/>
  <c r="Q3768" i="16"/>
  <c r="N3768" i="16"/>
  <c r="AA3768" i="16" s="1"/>
  <c r="F3768" i="16"/>
  <c r="B3768" i="16"/>
  <c r="Y3767" i="16"/>
  <c r="W3767" i="16"/>
  <c r="X3767" i="16" s="1"/>
  <c r="V3767" i="16"/>
  <c r="U3767" i="16"/>
  <c r="Q3767" i="16"/>
  <c r="N3767" i="16"/>
  <c r="AA3767" i="16" s="1"/>
  <c r="F3767" i="16"/>
  <c r="B3767" i="16"/>
  <c r="Y3766" i="16"/>
  <c r="X3766" i="16"/>
  <c r="W3766" i="16"/>
  <c r="V3766" i="16"/>
  <c r="U3766" i="16"/>
  <c r="Q3766" i="16"/>
  <c r="N3766" i="16"/>
  <c r="AA3766" i="16" s="1"/>
  <c r="F3766" i="16"/>
  <c r="B3766" i="16"/>
  <c r="Y3765" i="16"/>
  <c r="W3765" i="16"/>
  <c r="X3765" i="16" s="1"/>
  <c r="V3765" i="16"/>
  <c r="U3765" i="16"/>
  <c r="Q3765" i="16"/>
  <c r="N3765" i="16"/>
  <c r="AA3765" i="16" s="1"/>
  <c r="F3765" i="16"/>
  <c r="B3765" i="16"/>
  <c r="Y3764" i="16"/>
  <c r="W3764" i="16"/>
  <c r="X3764" i="16" s="1"/>
  <c r="V3764" i="16"/>
  <c r="U3764" i="16"/>
  <c r="Q3764" i="16"/>
  <c r="N3764" i="16"/>
  <c r="AA3764" i="16" s="1"/>
  <c r="F3764" i="16"/>
  <c r="B3764" i="16"/>
  <c r="Y3763" i="16"/>
  <c r="W3763" i="16"/>
  <c r="X3763" i="16" s="1"/>
  <c r="V3763" i="16"/>
  <c r="U3763" i="16"/>
  <c r="Q3763" i="16"/>
  <c r="N3763" i="16"/>
  <c r="AA3763" i="16" s="1"/>
  <c r="F3763" i="16"/>
  <c r="B3763" i="16"/>
  <c r="Y3762" i="16"/>
  <c r="W3762" i="16"/>
  <c r="X3762" i="16" s="1"/>
  <c r="V3762" i="16"/>
  <c r="U3762" i="16"/>
  <c r="Q3762" i="16"/>
  <c r="N3762" i="16"/>
  <c r="AA3762" i="16" s="1"/>
  <c r="F3762" i="16"/>
  <c r="B3762" i="16"/>
  <c r="Y3761" i="16"/>
  <c r="W3761" i="16"/>
  <c r="X3761" i="16" s="1"/>
  <c r="V3761" i="16"/>
  <c r="U3761" i="16"/>
  <c r="Q3761" i="16"/>
  <c r="N3761" i="16"/>
  <c r="AA3761" i="16" s="1"/>
  <c r="F3761" i="16"/>
  <c r="B3761" i="16"/>
  <c r="Y3760" i="16"/>
  <c r="W3760" i="16"/>
  <c r="X3760" i="16" s="1"/>
  <c r="V3760" i="16"/>
  <c r="U3760" i="16"/>
  <c r="Q3760" i="16"/>
  <c r="N3760" i="16"/>
  <c r="AA3760" i="16" s="1"/>
  <c r="F3760" i="16"/>
  <c r="B3760" i="16"/>
  <c r="Y3759" i="16"/>
  <c r="W3759" i="16"/>
  <c r="X3759" i="16" s="1"/>
  <c r="V3759" i="16"/>
  <c r="U3759" i="16"/>
  <c r="Q3759" i="16"/>
  <c r="N3759" i="16"/>
  <c r="AA3759" i="16" s="1"/>
  <c r="F3759" i="16"/>
  <c r="B3759" i="16"/>
  <c r="Y3758" i="16"/>
  <c r="W3758" i="16"/>
  <c r="X3758" i="16" s="1"/>
  <c r="V3758" i="16"/>
  <c r="U3758" i="16"/>
  <c r="Q3758" i="16"/>
  <c r="N3758" i="16"/>
  <c r="AA3758" i="16" s="1"/>
  <c r="F3758" i="16"/>
  <c r="B3758" i="16"/>
  <c r="Y3757" i="16"/>
  <c r="W3757" i="16"/>
  <c r="X3757" i="16" s="1"/>
  <c r="V3757" i="16"/>
  <c r="U3757" i="16"/>
  <c r="Q3757" i="16"/>
  <c r="N3757" i="16"/>
  <c r="AA3757" i="16" s="1"/>
  <c r="F3757" i="16"/>
  <c r="B3757" i="16"/>
  <c r="Y3756" i="16"/>
  <c r="W3756" i="16"/>
  <c r="X3756" i="16" s="1"/>
  <c r="V3756" i="16"/>
  <c r="U3756" i="16"/>
  <c r="Q3756" i="16"/>
  <c r="N3756" i="16"/>
  <c r="AA3756" i="16" s="1"/>
  <c r="F3756" i="16"/>
  <c r="B3756" i="16"/>
  <c r="Y3755" i="16"/>
  <c r="W3755" i="16"/>
  <c r="X3755" i="16" s="1"/>
  <c r="V3755" i="16"/>
  <c r="U3755" i="16"/>
  <c r="Q3755" i="16"/>
  <c r="N3755" i="16"/>
  <c r="AA3755" i="16" s="1"/>
  <c r="F3755" i="16"/>
  <c r="B3755" i="16"/>
  <c r="Y3754" i="16"/>
  <c r="W3754" i="16"/>
  <c r="X3754" i="16" s="1"/>
  <c r="V3754" i="16"/>
  <c r="U3754" i="16"/>
  <c r="Q3754" i="16"/>
  <c r="N3754" i="16"/>
  <c r="AA3754" i="16" s="1"/>
  <c r="F3754" i="16"/>
  <c r="B3754" i="16"/>
  <c r="Y3753" i="16"/>
  <c r="W3753" i="16"/>
  <c r="X3753" i="16" s="1"/>
  <c r="V3753" i="16"/>
  <c r="U3753" i="16"/>
  <c r="Q3753" i="16"/>
  <c r="N3753" i="16"/>
  <c r="AA3753" i="16" s="1"/>
  <c r="F3753" i="16"/>
  <c r="B3753" i="16"/>
  <c r="Y3752" i="16"/>
  <c r="W3752" i="16"/>
  <c r="X3752" i="16" s="1"/>
  <c r="V3752" i="16"/>
  <c r="U3752" i="16"/>
  <c r="Q3752" i="16"/>
  <c r="N3752" i="16"/>
  <c r="AA3752" i="16" s="1"/>
  <c r="F3752" i="16"/>
  <c r="B3752" i="16"/>
  <c r="Y3751" i="16"/>
  <c r="W3751" i="16"/>
  <c r="X3751" i="16" s="1"/>
  <c r="V3751" i="16"/>
  <c r="U3751" i="16"/>
  <c r="Q3751" i="16"/>
  <c r="N3751" i="16"/>
  <c r="AA3751" i="16" s="1"/>
  <c r="F3751" i="16"/>
  <c r="B3751" i="16"/>
  <c r="Y3750" i="16"/>
  <c r="W3750" i="16"/>
  <c r="X3750" i="16" s="1"/>
  <c r="V3750" i="16"/>
  <c r="U3750" i="16"/>
  <c r="Q3750" i="16"/>
  <c r="N3750" i="16"/>
  <c r="AA3750" i="16" s="1"/>
  <c r="F3750" i="16"/>
  <c r="B3750" i="16"/>
  <c r="Y3749" i="16"/>
  <c r="W3749" i="16"/>
  <c r="X3749" i="16" s="1"/>
  <c r="V3749" i="16"/>
  <c r="U3749" i="16"/>
  <c r="Q3749" i="16"/>
  <c r="N3749" i="16"/>
  <c r="AA3749" i="16" s="1"/>
  <c r="F3749" i="16"/>
  <c r="B3749" i="16"/>
  <c r="Y3748" i="16"/>
  <c r="W3748" i="16"/>
  <c r="X3748" i="16" s="1"/>
  <c r="V3748" i="16"/>
  <c r="U3748" i="16"/>
  <c r="Q3748" i="16"/>
  <c r="N3748" i="16"/>
  <c r="AA3748" i="16" s="1"/>
  <c r="F3748" i="16"/>
  <c r="B3748" i="16"/>
  <c r="Y3747" i="16"/>
  <c r="W3747" i="16"/>
  <c r="X3747" i="16" s="1"/>
  <c r="V3747" i="16"/>
  <c r="U3747" i="16"/>
  <c r="Q3747" i="16"/>
  <c r="N3747" i="16"/>
  <c r="AA3747" i="16" s="1"/>
  <c r="F3747" i="16"/>
  <c r="B3747" i="16"/>
  <c r="Y3746" i="16"/>
  <c r="W3746" i="16"/>
  <c r="X3746" i="16" s="1"/>
  <c r="V3746" i="16"/>
  <c r="U3746" i="16"/>
  <c r="Q3746" i="16"/>
  <c r="N3746" i="16"/>
  <c r="AA3746" i="16" s="1"/>
  <c r="F3746" i="16"/>
  <c r="B3746" i="16"/>
  <c r="Y3745" i="16"/>
  <c r="W3745" i="16"/>
  <c r="X3745" i="16" s="1"/>
  <c r="V3745" i="16"/>
  <c r="U3745" i="16"/>
  <c r="Q3745" i="16"/>
  <c r="N3745" i="16"/>
  <c r="AA3745" i="16" s="1"/>
  <c r="F3745" i="16"/>
  <c r="B3745" i="16"/>
  <c r="Y3744" i="16"/>
  <c r="W3744" i="16"/>
  <c r="X3744" i="16" s="1"/>
  <c r="V3744" i="16"/>
  <c r="U3744" i="16"/>
  <c r="Q3744" i="16"/>
  <c r="N3744" i="16"/>
  <c r="AA3744" i="16" s="1"/>
  <c r="F3744" i="16"/>
  <c r="B3744" i="16"/>
  <c r="Y3743" i="16"/>
  <c r="W3743" i="16"/>
  <c r="X3743" i="16" s="1"/>
  <c r="V3743" i="16"/>
  <c r="U3743" i="16"/>
  <c r="Q3743" i="16"/>
  <c r="N3743" i="16"/>
  <c r="AA3743" i="16" s="1"/>
  <c r="F3743" i="16"/>
  <c r="B3743" i="16"/>
  <c r="Y3742" i="16"/>
  <c r="W3742" i="16"/>
  <c r="X3742" i="16" s="1"/>
  <c r="V3742" i="16"/>
  <c r="U3742" i="16"/>
  <c r="Q3742" i="16"/>
  <c r="N3742" i="16"/>
  <c r="AA3742" i="16" s="1"/>
  <c r="F3742" i="16"/>
  <c r="B3742" i="16"/>
  <c r="Y3741" i="16"/>
  <c r="W3741" i="16"/>
  <c r="X3741" i="16" s="1"/>
  <c r="V3741" i="16"/>
  <c r="U3741" i="16"/>
  <c r="Q3741" i="16"/>
  <c r="N3741" i="16"/>
  <c r="AA3741" i="16" s="1"/>
  <c r="F3741" i="16"/>
  <c r="B3741" i="16"/>
  <c r="Y3740" i="16"/>
  <c r="W3740" i="16"/>
  <c r="X3740" i="16" s="1"/>
  <c r="V3740" i="16"/>
  <c r="U3740" i="16"/>
  <c r="Q3740" i="16"/>
  <c r="N3740" i="16"/>
  <c r="AA3740" i="16" s="1"/>
  <c r="F3740" i="16"/>
  <c r="B3740" i="16"/>
  <c r="Y3739" i="16"/>
  <c r="W3739" i="16"/>
  <c r="X3739" i="16" s="1"/>
  <c r="V3739" i="16"/>
  <c r="U3739" i="16"/>
  <c r="Q3739" i="16"/>
  <c r="N3739" i="16"/>
  <c r="AA3739" i="16" s="1"/>
  <c r="F3739" i="16"/>
  <c r="B3739" i="16"/>
  <c r="Y3738" i="16"/>
  <c r="W3738" i="16"/>
  <c r="X3738" i="16" s="1"/>
  <c r="V3738" i="16"/>
  <c r="U3738" i="16"/>
  <c r="Q3738" i="16"/>
  <c r="N3738" i="16"/>
  <c r="AA3738" i="16" s="1"/>
  <c r="F3738" i="16"/>
  <c r="B3738" i="16"/>
  <c r="Y3737" i="16"/>
  <c r="W3737" i="16"/>
  <c r="X3737" i="16" s="1"/>
  <c r="V3737" i="16"/>
  <c r="U3737" i="16"/>
  <c r="Q3737" i="16"/>
  <c r="N3737" i="16"/>
  <c r="AA3737" i="16" s="1"/>
  <c r="F3737" i="16"/>
  <c r="B3737" i="16"/>
  <c r="Y3736" i="16"/>
  <c r="W3736" i="16"/>
  <c r="X3736" i="16" s="1"/>
  <c r="V3736" i="16"/>
  <c r="U3736" i="16"/>
  <c r="Q3736" i="16"/>
  <c r="N3736" i="16"/>
  <c r="AA3736" i="16" s="1"/>
  <c r="F3736" i="16"/>
  <c r="B3736" i="16"/>
  <c r="Y3735" i="16"/>
  <c r="W3735" i="16"/>
  <c r="X3735" i="16" s="1"/>
  <c r="V3735" i="16"/>
  <c r="U3735" i="16"/>
  <c r="Q3735" i="16"/>
  <c r="N3735" i="16"/>
  <c r="AA3735" i="16" s="1"/>
  <c r="F3735" i="16"/>
  <c r="B3735" i="16"/>
  <c r="Y3734" i="16"/>
  <c r="W3734" i="16"/>
  <c r="X3734" i="16" s="1"/>
  <c r="V3734" i="16"/>
  <c r="U3734" i="16"/>
  <c r="Q3734" i="16"/>
  <c r="N3734" i="16"/>
  <c r="AA3734" i="16" s="1"/>
  <c r="F3734" i="16"/>
  <c r="B3734" i="16"/>
  <c r="Y3733" i="16"/>
  <c r="W3733" i="16"/>
  <c r="X3733" i="16" s="1"/>
  <c r="V3733" i="16"/>
  <c r="U3733" i="16"/>
  <c r="Q3733" i="16"/>
  <c r="N3733" i="16"/>
  <c r="AA3733" i="16" s="1"/>
  <c r="F3733" i="16"/>
  <c r="B3733" i="16"/>
  <c r="Y3732" i="16"/>
  <c r="W3732" i="16"/>
  <c r="X3732" i="16" s="1"/>
  <c r="V3732" i="16"/>
  <c r="U3732" i="16"/>
  <c r="Q3732" i="16"/>
  <c r="N3732" i="16"/>
  <c r="AA3732" i="16" s="1"/>
  <c r="F3732" i="16"/>
  <c r="B3732" i="16"/>
  <c r="Y3731" i="16"/>
  <c r="W3731" i="16"/>
  <c r="X3731" i="16" s="1"/>
  <c r="V3731" i="16"/>
  <c r="U3731" i="16"/>
  <c r="Q3731" i="16"/>
  <c r="N3731" i="16"/>
  <c r="AA3731" i="16" s="1"/>
  <c r="F3731" i="16"/>
  <c r="B3731" i="16"/>
  <c r="Y3730" i="16"/>
  <c r="W3730" i="16"/>
  <c r="X3730" i="16" s="1"/>
  <c r="V3730" i="16"/>
  <c r="U3730" i="16"/>
  <c r="Q3730" i="16"/>
  <c r="N3730" i="16"/>
  <c r="AA3730" i="16" s="1"/>
  <c r="F3730" i="16"/>
  <c r="B3730" i="16"/>
  <c r="Y3729" i="16"/>
  <c r="W3729" i="16"/>
  <c r="X3729" i="16" s="1"/>
  <c r="V3729" i="16"/>
  <c r="U3729" i="16"/>
  <c r="Q3729" i="16"/>
  <c r="N3729" i="16"/>
  <c r="AA3729" i="16" s="1"/>
  <c r="F3729" i="16"/>
  <c r="B3729" i="16"/>
  <c r="Y3728" i="16"/>
  <c r="W3728" i="16"/>
  <c r="X3728" i="16" s="1"/>
  <c r="V3728" i="16"/>
  <c r="U3728" i="16"/>
  <c r="Q3728" i="16"/>
  <c r="N3728" i="16"/>
  <c r="AA3728" i="16" s="1"/>
  <c r="F3728" i="16"/>
  <c r="B3728" i="16"/>
  <c r="Y3727" i="16"/>
  <c r="W3727" i="16"/>
  <c r="X3727" i="16" s="1"/>
  <c r="V3727" i="16"/>
  <c r="U3727" i="16"/>
  <c r="Q3727" i="16"/>
  <c r="N3727" i="16"/>
  <c r="AA3727" i="16" s="1"/>
  <c r="F3727" i="16"/>
  <c r="B3727" i="16"/>
  <c r="Y3726" i="16"/>
  <c r="W3726" i="16"/>
  <c r="X3726" i="16" s="1"/>
  <c r="V3726" i="16"/>
  <c r="U3726" i="16"/>
  <c r="Q3726" i="16"/>
  <c r="N3726" i="16"/>
  <c r="AA3726" i="16" s="1"/>
  <c r="F3726" i="16"/>
  <c r="B3726" i="16"/>
  <c r="Y3725" i="16"/>
  <c r="W3725" i="16"/>
  <c r="X3725" i="16" s="1"/>
  <c r="V3725" i="16"/>
  <c r="U3725" i="16"/>
  <c r="Q3725" i="16"/>
  <c r="N3725" i="16"/>
  <c r="AA3725" i="16" s="1"/>
  <c r="F3725" i="16"/>
  <c r="B3725" i="16"/>
  <c r="Y3724" i="16"/>
  <c r="W3724" i="16"/>
  <c r="X3724" i="16" s="1"/>
  <c r="V3724" i="16"/>
  <c r="U3724" i="16"/>
  <c r="Q3724" i="16"/>
  <c r="N3724" i="16"/>
  <c r="AA3724" i="16" s="1"/>
  <c r="F3724" i="16"/>
  <c r="B3724" i="16"/>
  <c r="Y3723" i="16"/>
  <c r="X3723" i="16"/>
  <c r="W3723" i="16"/>
  <c r="V3723" i="16"/>
  <c r="U3723" i="16"/>
  <c r="Q3723" i="16"/>
  <c r="N3723" i="16"/>
  <c r="AA3723" i="16" s="1"/>
  <c r="F3723" i="16"/>
  <c r="B3723" i="16"/>
  <c r="Y3722" i="16"/>
  <c r="W3722" i="16"/>
  <c r="X3722" i="16" s="1"/>
  <c r="V3722" i="16"/>
  <c r="U3722" i="16"/>
  <c r="Q3722" i="16"/>
  <c r="N3722" i="16"/>
  <c r="AA3722" i="16" s="1"/>
  <c r="F3722" i="16"/>
  <c r="B3722" i="16"/>
  <c r="Y3721" i="16"/>
  <c r="W3721" i="16"/>
  <c r="X3721" i="16" s="1"/>
  <c r="V3721" i="16"/>
  <c r="U3721" i="16"/>
  <c r="Q3721" i="16"/>
  <c r="N3721" i="16"/>
  <c r="AA3721" i="16" s="1"/>
  <c r="F3721" i="16"/>
  <c r="B3721" i="16"/>
  <c r="Y3720" i="16"/>
  <c r="W3720" i="16"/>
  <c r="X3720" i="16" s="1"/>
  <c r="V3720" i="16"/>
  <c r="U3720" i="16"/>
  <c r="Q3720" i="16"/>
  <c r="N3720" i="16"/>
  <c r="AA3720" i="16" s="1"/>
  <c r="F3720" i="16"/>
  <c r="B3720" i="16"/>
  <c r="Y3719" i="16"/>
  <c r="W3719" i="16"/>
  <c r="X3719" i="16" s="1"/>
  <c r="V3719" i="16"/>
  <c r="U3719" i="16"/>
  <c r="Q3719" i="16"/>
  <c r="N3719" i="16"/>
  <c r="AA3719" i="16" s="1"/>
  <c r="F3719" i="16"/>
  <c r="B3719" i="16"/>
  <c r="Y3718" i="16"/>
  <c r="W3718" i="16"/>
  <c r="X3718" i="16" s="1"/>
  <c r="V3718" i="16"/>
  <c r="U3718" i="16"/>
  <c r="Q3718" i="16"/>
  <c r="N3718" i="16"/>
  <c r="AA3718" i="16" s="1"/>
  <c r="F3718" i="16"/>
  <c r="B3718" i="16"/>
  <c r="Y3717" i="16"/>
  <c r="W3717" i="16"/>
  <c r="X3717" i="16" s="1"/>
  <c r="V3717" i="16"/>
  <c r="U3717" i="16"/>
  <c r="Q3717" i="16"/>
  <c r="N3717" i="16"/>
  <c r="AA3717" i="16" s="1"/>
  <c r="F3717" i="16"/>
  <c r="B3717" i="16"/>
  <c r="Y3716" i="16"/>
  <c r="W3716" i="16"/>
  <c r="X3716" i="16" s="1"/>
  <c r="V3716" i="16"/>
  <c r="U3716" i="16"/>
  <c r="Q3716" i="16"/>
  <c r="N3716" i="16"/>
  <c r="AA3716" i="16" s="1"/>
  <c r="F3716" i="16"/>
  <c r="B3716" i="16"/>
  <c r="Y3715" i="16"/>
  <c r="W3715" i="16"/>
  <c r="X3715" i="16" s="1"/>
  <c r="V3715" i="16"/>
  <c r="U3715" i="16"/>
  <c r="Q3715" i="16"/>
  <c r="N3715" i="16"/>
  <c r="AA3715" i="16" s="1"/>
  <c r="F3715" i="16"/>
  <c r="B3715" i="16"/>
  <c r="Y3714" i="16"/>
  <c r="W3714" i="16"/>
  <c r="X3714" i="16" s="1"/>
  <c r="V3714" i="16"/>
  <c r="U3714" i="16"/>
  <c r="Q3714" i="16"/>
  <c r="N3714" i="16"/>
  <c r="AA3714" i="16" s="1"/>
  <c r="F3714" i="16"/>
  <c r="B3714" i="16"/>
  <c r="Y3713" i="16"/>
  <c r="W3713" i="16"/>
  <c r="X3713" i="16" s="1"/>
  <c r="V3713" i="16"/>
  <c r="U3713" i="16"/>
  <c r="Q3713" i="16"/>
  <c r="N3713" i="16"/>
  <c r="AA3713" i="16" s="1"/>
  <c r="F3713" i="16"/>
  <c r="B3713" i="16"/>
  <c r="Y3712" i="16"/>
  <c r="W3712" i="16"/>
  <c r="X3712" i="16" s="1"/>
  <c r="V3712" i="16"/>
  <c r="U3712" i="16"/>
  <c r="Q3712" i="16"/>
  <c r="N3712" i="16"/>
  <c r="AA3712" i="16" s="1"/>
  <c r="F3712" i="16"/>
  <c r="B3712" i="16"/>
  <c r="Y3711" i="16"/>
  <c r="W3711" i="16"/>
  <c r="X3711" i="16" s="1"/>
  <c r="V3711" i="16"/>
  <c r="U3711" i="16"/>
  <c r="Q3711" i="16"/>
  <c r="N3711" i="16"/>
  <c r="AA3711" i="16" s="1"/>
  <c r="F3711" i="16"/>
  <c r="B3711" i="16"/>
  <c r="Y3710" i="16"/>
  <c r="W3710" i="16"/>
  <c r="X3710" i="16" s="1"/>
  <c r="V3710" i="16"/>
  <c r="U3710" i="16"/>
  <c r="Q3710" i="16"/>
  <c r="N3710" i="16"/>
  <c r="AA3710" i="16" s="1"/>
  <c r="F3710" i="16"/>
  <c r="B3710" i="16"/>
  <c r="Y3709" i="16"/>
  <c r="W3709" i="16"/>
  <c r="X3709" i="16" s="1"/>
  <c r="V3709" i="16"/>
  <c r="U3709" i="16"/>
  <c r="Q3709" i="16"/>
  <c r="N3709" i="16"/>
  <c r="AA3709" i="16" s="1"/>
  <c r="F3709" i="16"/>
  <c r="B3709" i="16"/>
  <c r="Y3708" i="16"/>
  <c r="W3708" i="16"/>
  <c r="X3708" i="16" s="1"/>
  <c r="V3708" i="16"/>
  <c r="U3708" i="16"/>
  <c r="Q3708" i="16"/>
  <c r="N3708" i="16"/>
  <c r="AA3708" i="16" s="1"/>
  <c r="F3708" i="16"/>
  <c r="B3708" i="16"/>
  <c r="Y3707" i="16"/>
  <c r="W3707" i="16"/>
  <c r="X3707" i="16" s="1"/>
  <c r="V3707" i="16"/>
  <c r="U3707" i="16"/>
  <c r="Q3707" i="16"/>
  <c r="N3707" i="16"/>
  <c r="AA3707" i="16" s="1"/>
  <c r="F3707" i="16"/>
  <c r="B3707" i="16"/>
  <c r="Y3706" i="16"/>
  <c r="W3706" i="16"/>
  <c r="X3706" i="16" s="1"/>
  <c r="V3706" i="16"/>
  <c r="U3706" i="16"/>
  <c r="Q3706" i="16"/>
  <c r="N3706" i="16"/>
  <c r="AA3706" i="16" s="1"/>
  <c r="F3706" i="16"/>
  <c r="B3706" i="16"/>
  <c r="Y3705" i="16"/>
  <c r="X3705" i="16"/>
  <c r="W3705" i="16"/>
  <c r="V3705" i="16"/>
  <c r="U3705" i="16"/>
  <c r="Q3705" i="16"/>
  <c r="N3705" i="16"/>
  <c r="AA3705" i="16" s="1"/>
  <c r="F3705" i="16"/>
  <c r="B3705" i="16"/>
  <c r="Y3704" i="16"/>
  <c r="W3704" i="16"/>
  <c r="X3704" i="16" s="1"/>
  <c r="V3704" i="16"/>
  <c r="U3704" i="16"/>
  <c r="Q3704" i="16"/>
  <c r="N3704" i="16"/>
  <c r="AA3704" i="16" s="1"/>
  <c r="F3704" i="16"/>
  <c r="B3704" i="16"/>
  <c r="Y3703" i="16"/>
  <c r="W3703" i="16"/>
  <c r="X3703" i="16" s="1"/>
  <c r="V3703" i="16"/>
  <c r="U3703" i="16"/>
  <c r="Q3703" i="16"/>
  <c r="N3703" i="16"/>
  <c r="AA3703" i="16" s="1"/>
  <c r="F3703" i="16"/>
  <c r="B3703" i="16"/>
  <c r="Y3702" i="16"/>
  <c r="W3702" i="16"/>
  <c r="X3702" i="16" s="1"/>
  <c r="V3702" i="16"/>
  <c r="U3702" i="16"/>
  <c r="Q3702" i="16"/>
  <c r="N3702" i="16"/>
  <c r="AA3702" i="16" s="1"/>
  <c r="F3702" i="16"/>
  <c r="B3702" i="16"/>
  <c r="Y3701" i="16"/>
  <c r="W3701" i="16"/>
  <c r="X3701" i="16" s="1"/>
  <c r="V3701" i="16"/>
  <c r="U3701" i="16"/>
  <c r="Q3701" i="16"/>
  <c r="N3701" i="16"/>
  <c r="AA3701" i="16" s="1"/>
  <c r="F3701" i="16"/>
  <c r="B3701" i="16"/>
  <c r="Y3700" i="16"/>
  <c r="W3700" i="16"/>
  <c r="X3700" i="16" s="1"/>
  <c r="V3700" i="16"/>
  <c r="U3700" i="16"/>
  <c r="Q3700" i="16"/>
  <c r="N3700" i="16"/>
  <c r="AA3700" i="16" s="1"/>
  <c r="F3700" i="16"/>
  <c r="B3700" i="16"/>
  <c r="Y3699" i="16"/>
  <c r="W3699" i="16"/>
  <c r="X3699" i="16" s="1"/>
  <c r="V3699" i="16"/>
  <c r="U3699" i="16"/>
  <c r="Q3699" i="16"/>
  <c r="N3699" i="16"/>
  <c r="AA3699" i="16" s="1"/>
  <c r="F3699" i="16"/>
  <c r="B3699" i="16"/>
  <c r="Y3698" i="16"/>
  <c r="W3698" i="16"/>
  <c r="X3698" i="16" s="1"/>
  <c r="V3698" i="16"/>
  <c r="U3698" i="16"/>
  <c r="Q3698" i="16"/>
  <c r="N3698" i="16"/>
  <c r="AA3698" i="16" s="1"/>
  <c r="F3698" i="16"/>
  <c r="B3698" i="16"/>
  <c r="Y3697" i="16"/>
  <c r="W3697" i="16"/>
  <c r="X3697" i="16" s="1"/>
  <c r="V3697" i="16"/>
  <c r="U3697" i="16"/>
  <c r="Q3697" i="16"/>
  <c r="N3697" i="16"/>
  <c r="AA3697" i="16" s="1"/>
  <c r="F3697" i="16"/>
  <c r="B3697" i="16"/>
  <c r="Y3696" i="16"/>
  <c r="W3696" i="16"/>
  <c r="X3696" i="16" s="1"/>
  <c r="V3696" i="16"/>
  <c r="U3696" i="16"/>
  <c r="Q3696" i="16"/>
  <c r="N3696" i="16"/>
  <c r="AA3696" i="16" s="1"/>
  <c r="F3696" i="16"/>
  <c r="B3696" i="16"/>
  <c r="Y3695" i="16"/>
  <c r="W3695" i="16"/>
  <c r="X3695" i="16" s="1"/>
  <c r="V3695" i="16"/>
  <c r="U3695" i="16"/>
  <c r="Q3695" i="16"/>
  <c r="N3695" i="16"/>
  <c r="AA3695" i="16" s="1"/>
  <c r="F3695" i="16"/>
  <c r="B3695" i="16"/>
  <c r="Y3694" i="16"/>
  <c r="W3694" i="16"/>
  <c r="X3694" i="16" s="1"/>
  <c r="V3694" i="16"/>
  <c r="U3694" i="16"/>
  <c r="Q3694" i="16"/>
  <c r="N3694" i="16"/>
  <c r="AA3694" i="16" s="1"/>
  <c r="F3694" i="16"/>
  <c r="B3694" i="16"/>
  <c r="Y3693" i="16"/>
  <c r="W3693" i="16"/>
  <c r="X3693" i="16" s="1"/>
  <c r="V3693" i="16"/>
  <c r="U3693" i="16"/>
  <c r="Q3693" i="16"/>
  <c r="N3693" i="16"/>
  <c r="AA3693" i="16" s="1"/>
  <c r="F3693" i="16"/>
  <c r="B3693" i="16"/>
  <c r="Y3692" i="16"/>
  <c r="W3692" i="16"/>
  <c r="X3692" i="16" s="1"/>
  <c r="V3692" i="16"/>
  <c r="U3692" i="16"/>
  <c r="Q3692" i="16"/>
  <c r="N3692" i="16"/>
  <c r="AA3692" i="16" s="1"/>
  <c r="F3692" i="16"/>
  <c r="B3692" i="16"/>
  <c r="Y3691" i="16"/>
  <c r="W3691" i="16"/>
  <c r="X3691" i="16" s="1"/>
  <c r="V3691" i="16"/>
  <c r="U3691" i="16"/>
  <c r="Q3691" i="16"/>
  <c r="N3691" i="16"/>
  <c r="AA3691" i="16" s="1"/>
  <c r="F3691" i="16"/>
  <c r="B3691" i="16"/>
  <c r="Y3690" i="16"/>
  <c r="W3690" i="16"/>
  <c r="X3690" i="16" s="1"/>
  <c r="V3690" i="16"/>
  <c r="U3690" i="16"/>
  <c r="Q3690" i="16"/>
  <c r="N3690" i="16"/>
  <c r="AA3690" i="16" s="1"/>
  <c r="F3690" i="16"/>
  <c r="B3690" i="16"/>
  <c r="Y3689" i="16"/>
  <c r="X3689" i="16"/>
  <c r="W3689" i="16"/>
  <c r="V3689" i="16"/>
  <c r="U3689" i="16"/>
  <c r="Q3689" i="16"/>
  <c r="N3689" i="16"/>
  <c r="AA3689" i="16" s="1"/>
  <c r="F3689" i="16"/>
  <c r="B3689" i="16"/>
  <c r="Y3688" i="16"/>
  <c r="W3688" i="16"/>
  <c r="X3688" i="16" s="1"/>
  <c r="V3688" i="16"/>
  <c r="U3688" i="16"/>
  <c r="Q3688" i="16"/>
  <c r="N3688" i="16"/>
  <c r="AA3688" i="16" s="1"/>
  <c r="F3688" i="16"/>
  <c r="B3688" i="16"/>
  <c r="Y3687" i="16"/>
  <c r="W3687" i="16"/>
  <c r="X3687" i="16" s="1"/>
  <c r="V3687" i="16"/>
  <c r="U3687" i="16"/>
  <c r="Q3687" i="16"/>
  <c r="N3687" i="16"/>
  <c r="AA3687" i="16" s="1"/>
  <c r="F3687" i="16"/>
  <c r="B3687" i="16"/>
  <c r="Y3686" i="16"/>
  <c r="W3686" i="16"/>
  <c r="X3686" i="16" s="1"/>
  <c r="V3686" i="16"/>
  <c r="U3686" i="16"/>
  <c r="Q3686" i="16"/>
  <c r="N3686" i="16"/>
  <c r="AA3686" i="16" s="1"/>
  <c r="F3686" i="16"/>
  <c r="B3686" i="16"/>
  <c r="Y3685" i="16"/>
  <c r="W3685" i="16"/>
  <c r="X3685" i="16" s="1"/>
  <c r="V3685" i="16"/>
  <c r="U3685" i="16"/>
  <c r="Q3685" i="16"/>
  <c r="N3685" i="16"/>
  <c r="AA3685" i="16" s="1"/>
  <c r="F3685" i="16"/>
  <c r="B3685" i="16"/>
  <c r="Y3684" i="16"/>
  <c r="W3684" i="16"/>
  <c r="X3684" i="16" s="1"/>
  <c r="V3684" i="16"/>
  <c r="U3684" i="16"/>
  <c r="Q3684" i="16"/>
  <c r="N3684" i="16"/>
  <c r="AA3684" i="16" s="1"/>
  <c r="F3684" i="16"/>
  <c r="B3684" i="16"/>
  <c r="Y3683" i="16"/>
  <c r="W3683" i="16"/>
  <c r="X3683" i="16" s="1"/>
  <c r="V3683" i="16"/>
  <c r="U3683" i="16"/>
  <c r="Q3683" i="16"/>
  <c r="N3683" i="16"/>
  <c r="AA3683" i="16" s="1"/>
  <c r="F3683" i="16"/>
  <c r="B3683" i="16"/>
  <c r="Y3682" i="16"/>
  <c r="W3682" i="16"/>
  <c r="X3682" i="16" s="1"/>
  <c r="V3682" i="16"/>
  <c r="U3682" i="16"/>
  <c r="Q3682" i="16"/>
  <c r="N3682" i="16"/>
  <c r="AA3682" i="16" s="1"/>
  <c r="F3682" i="16"/>
  <c r="B3682" i="16"/>
  <c r="Y3681" i="16"/>
  <c r="W3681" i="16"/>
  <c r="X3681" i="16" s="1"/>
  <c r="V3681" i="16"/>
  <c r="U3681" i="16"/>
  <c r="Q3681" i="16"/>
  <c r="N3681" i="16"/>
  <c r="AA3681" i="16" s="1"/>
  <c r="F3681" i="16"/>
  <c r="B3681" i="16"/>
  <c r="Y3680" i="16"/>
  <c r="W3680" i="16"/>
  <c r="X3680" i="16" s="1"/>
  <c r="V3680" i="16"/>
  <c r="U3680" i="16"/>
  <c r="Q3680" i="16"/>
  <c r="N3680" i="16"/>
  <c r="AA3680" i="16" s="1"/>
  <c r="F3680" i="16"/>
  <c r="B3680" i="16"/>
  <c r="Y3679" i="16"/>
  <c r="W3679" i="16"/>
  <c r="X3679" i="16" s="1"/>
  <c r="V3679" i="16"/>
  <c r="U3679" i="16"/>
  <c r="Q3679" i="16"/>
  <c r="N3679" i="16"/>
  <c r="AA3679" i="16" s="1"/>
  <c r="F3679" i="16"/>
  <c r="B3679" i="16"/>
  <c r="Y3678" i="16"/>
  <c r="W3678" i="16"/>
  <c r="X3678" i="16" s="1"/>
  <c r="V3678" i="16"/>
  <c r="U3678" i="16"/>
  <c r="Q3678" i="16"/>
  <c r="N3678" i="16"/>
  <c r="AA3678" i="16" s="1"/>
  <c r="F3678" i="16"/>
  <c r="B3678" i="16"/>
  <c r="Y3677" i="16"/>
  <c r="W3677" i="16"/>
  <c r="X3677" i="16" s="1"/>
  <c r="V3677" i="16"/>
  <c r="U3677" i="16"/>
  <c r="Q3677" i="16"/>
  <c r="N3677" i="16"/>
  <c r="AA3677" i="16" s="1"/>
  <c r="F3677" i="16"/>
  <c r="B3677" i="16"/>
  <c r="Y3676" i="16"/>
  <c r="W3676" i="16"/>
  <c r="X3676" i="16" s="1"/>
  <c r="V3676" i="16"/>
  <c r="U3676" i="16"/>
  <c r="Q3676" i="16"/>
  <c r="N3676" i="16"/>
  <c r="AA3676" i="16" s="1"/>
  <c r="F3676" i="16"/>
  <c r="B3676" i="16"/>
  <c r="Y3675" i="16"/>
  <c r="W3675" i="16"/>
  <c r="X3675" i="16" s="1"/>
  <c r="V3675" i="16"/>
  <c r="U3675" i="16"/>
  <c r="Q3675" i="16"/>
  <c r="N3675" i="16"/>
  <c r="AA3675" i="16" s="1"/>
  <c r="F3675" i="16"/>
  <c r="B3675" i="16"/>
  <c r="Y3674" i="16"/>
  <c r="W3674" i="16"/>
  <c r="X3674" i="16" s="1"/>
  <c r="V3674" i="16"/>
  <c r="U3674" i="16"/>
  <c r="Q3674" i="16"/>
  <c r="N3674" i="16"/>
  <c r="AA3674" i="16" s="1"/>
  <c r="F3674" i="16"/>
  <c r="B3674" i="16"/>
  <c r="Y3673" i="16"/>
  <c r="W3673" i="16"/>
  <c r="X3673" i="16" s="1"/>
  <c r="V3673" i="16"/>
  <c r="U3673" i="16"/>
  <c r="Q3673" i="16"/>
  <c r="N3673" i="16"/>
  <c r="AA3673" i="16" s="1"/>
  <c r="F3673" i="16"/>
  <c r="B3673" i="16"/>
  <c r="Y3672" i="16"/>
  <c r="W3672" i="16"/>
  <c r="X3672" i="16" s="1"/>
  <c r="V3672" i="16"/>
  <c r="U3672" i="16"/>
  <c r="Q3672" i="16"/>
  <c r="N3672" i="16"/>
  <c r="AA3672" i="16" s="1"/>
  <c r="F3672" i="16"/>
  <c r="B3672" i="16"/>
  <c r="Y3671" i="16"/>
  <c r="W3671" i="16"/>
  <c r="X3671" i="16" s="1"/>
  <c r="V3671" i="16"/>
  <c r="U3671" i="16"/>
  <c r="Q3671" i="16"/>
  <c r="N3671" i="16"/>
  <c r="AA3671" i="16" s="1"/>
  <c r="F3671" i="16"/>
  <c r="B3671" i="16"/>
  <c r="Y3670" i="16"/>
  <c r="W3670" i="16"/>
  <c r="X3670" i="16" s="1"/>
  <c r="V3670" i="16"/>
  <c r="U3670" i="16"/>
  <c r="Q3670" i="16"/>
  <c r="N3670" i="16"/>
  <c r="AA3670" i="16" s="1"/>
  <c r="F3670" i="16"/>
  <c r="B3670" i="16"/>
  <c r="Y3669" i="16"/>
  <c r="W3669" i="16"/>
  <c r="X3669" i="16" s="1"/>
  <c r="V3669" i="16"/>
  <c r="U3669" i="16"/>
  <c r="Q3669" i="16"/>
  <c r="N3669" i="16"/>
  <c r="AA3669" i="16" s="1"/>
  <c r="F3669" i="16"/>
  <c r="B3669" i="16"/>
  <c r="Y3668" i="16"/>
  <c r="W3668" i="16"/>
  <c r="X3668" i="16" s="1"/>
  <c r="V3668" i="16"/>
  <c r="U3668" i="16"/>
  <c r="Q3668" i="16"/>
  <c r="N3668" i="16"/>
  <c r="AA3668" i="16" s="1"/>
  <c r="F3668" i="16"/>
  <c r="B3668" i="16"/>
  <c r="Y3667" i="16"/>
  <c r="W3667" i="16"/>
  <c r="X3667" i="16" s="1"/>
  <c r="V3667" i="16"/>
  <c r="U3667" i="16"/>
  <c r="Q3667" i="16"/>
  <c r="N3667" i="16"/>
  <c r="AA3667" i="16" s="1"/>
  <c r="F3667" i="16"/>
  <c r="B3667" i="16"/>
  <c r="Y3666" i="16"/>
  <c r="W3666" i="16"/>
  <c r="X3666" i="16" s="1"/>
  <c r="V3666" i="16"/>
  <c r="U3666" i="16"/>
  <c r="Q3666" i="16"/>
  <c r="N3666" i="16"/>
  <c r="AA3666" i="16" s="1"/>
  <c r="F3666" i="16"/>
  <c r="B3666" i="16"/>
  <c r="Y3665" i="16"/>
  <c r="W3665" i="16"/>
  <c r="X3665" i="16" s="1"/>
  <c r="V3665" i="16"/>
  <c r="U3665" i="16"/>
  <c r="Q3665" i="16"/>
  <c r="N3665" i="16"/>
  <c r="AA3665" i="16" s="1"/>
  <c r="F3665" i="16"/>
  <c r="B3665" i="16"/>
  <c r="Y3664" i="16"/>
  <c r="W3664" i="16"/>
  <c r="X3664" i="16" s="1"/>
  <c r="V3664" i="16"/>
  <c r="U3664" i="16"/>
  <c r="Q3664" i="16"/>
  <c r="N3664" i="16"/>
  <c r="AA3664" i="16" s="1"/>
  <c r="F3664" i="16"/>
  <c r="B3664" i="16"/>
  <c r="Y3663" i="16"/>
  <c r="W3663" i="16"/>
  <c r="X3663" i="16" s="1"/>
  <c r="V3663" i="16"/>
  <c r="U3663" i="16"/>
  <c r="Q3663" i="16"/>
  <c r="N3663" i="16"/>
  <c r="AA3663" i="16" s="1"/>
  <c r="F3663" i="16"/>
  <c r="B3663" i="16"/>
  <c r="Y3662" i="16"/>
  <c r="W3662" i="16"/>
  <c r="X3662" i="16" s="1"/>
  <c r="V3662" i="16"/>
  <c r="U3662" i="16"/>
  <c r="Q3662" i="16"/>
  <c r="N3662" i="16"/>
  <c r="AA3662" i="16" s="1"/>
  <c r="F3662" i="16"/>
  <c r="B3662" i="16"/>
  <c r="Y3661" i="16"/>
  <c r="W3661" i="16"/>
  <c r="X3661" i="16" s="1"/>
  <c r="V3661" i="16"/>
  <c r="U3661" i="16"/>
  <c r="Q3661" i="16"/>
  <c r="N3661" i="16"/>
  <c r="AA3661" i="16" s="1"/>
  <c r="F3661" i="16"/>
  <c r="B3661" i="16"/>
  <c r="Y3660" i="16"/>
  <c r="W3660" i="16"/>
  <c r="X3660" i="16" s="1"/>
  <c r="V3660" i="16"/>
  <c r="U3660" i="16"/>
  <c r="Q3660" i="16"/>
  <c r="N3660" i="16"/>
  <c r="AA3660" i="16" s="1"/>
  <c r="F3660" i="16"/>
  <c r="B3660" i="16"/>
  <c r="Y3659" i="16"/>
  <c r="W3659" i="16"/>
  <c r="X3659" i="16" s="1"/>
  <c r="V3659" i="16"/>
  <c r="U3659" i="16"/>
  <c r="Q3659" i="16"/>
  <c r="N3659" i="16"/>
  <c r="AA3659" i="16" s="1"/>
  <c r="F3659" i="16"/>
  <c r="B3659" i="16"/>
  <c r="Y3658" i="16"/>
  <c r="W3658" i="16"/>
  <c r="X3658" i="16" s="1"/>
  <c r="V3658" i="16"/>
  <c r="U3658" i="16"/>
  <c r="Q3658" i="16"/>
  <c r="N3658" i="16"/>
  <c r="AA3658" i="16" s="1"/>
  <c r="F3658" i="16"/>
  <c r="B3658" i="16"/>
  <c r="Y3657" i="16"/>
  <c r="W3657" i="16"/>
  <c r="X3657" i="16" s="1"/>
  <c r="V3657" i="16"/>
  <c r="U3657" i="16"/>
  <c r="Q3657" i="16"/>
  <c r="N3657" i="16"/>
  <c r="AA3657" i="16" s="1"/>
  <c r="F3657" i="16"/>
  <c r="B3657" i="16"/>
  <c r="Y3656" i="16"/>
  <c r="W3656" i="16"/>
  <c r="X3656" i="16" s="1"/>
  <c r="V3656" i="16"/>
  <c r="U3656" i="16"/>
  <c r="Q3656" i="16"/>
  <c r="N3656" i="16"/>
  <c r="AA3656" i="16" s="1"/>
  <c r="F3656" i="16"/>
  <c r="B3656" i="16"/>
  <c r="Y3655" i="16"/>
  <c r="W3655" i="16"/>
  <c r="X3655" i="16" s="1"/>
  <c r="V3655" i="16"/>
  <c r="U3655" i="16"/>
  <c r="Q3655" i="16"/>
  <c r="N3655" i="16"/>
  <c r="AA3655" i="16" s="1"/>
  <c r="F3655" i="16"/>
  <c r="B3655" i="16"/>
  <c r="Y3654" i="16"/>
  <c r="W3654" i="16"/>
  <c r="X3654" i="16" s="1"/>
  <c r="V3654" i="16"/>
  <c r="U3654" i="16"/>
  <c r="Q3654" i="16"/>
  <c r="N3654" i="16"/>
  <c r="AA3654" i="16" s="1"/>
  <c r="F3654" i="16"/>
  <c r="B3654" i="16"/>
  <c r="Y3653" i="16"/>
  <c r="X3653" i="16"/>
  <c r="W3653" i="16"/>
  <c r="V3653" i="16"/>
  <c r="U3653" i="16"/>
  <c r="Q3653" i="16"/>
  <c r="N3653" i="16"/>
  <c r="AA3653" i="16" s="1"/>
  <c r="F3653" i="16"/>
  <c r="B3653" i="16"/>
  <c r="Y3652" i="16"/>
  <c r="W3652" i="16"/>
  <c r="X3652" i="16" s="1"/>
  <c r="V3652" i="16"/>
  <c r="U3652" i="16"/>
  <c r="Q3652" i="16"/>
  <c r="N3652" i="16"/>
  <c r="AA3652" i="16" s="1"/>
  <c r="F3652" i="16"/>
  <c r="B3652" i="16"/>
  <c r="Y3651" i="16"/>
  <c r="W3651" i="16"/>
  <c r="X3651" i="16" s="1"/>
  <c r="V3651" i="16"/>
  <c r="U3651" i="16"/>
  <c r="Q3651" i="16"/>
  <c r="N3651" i="16"/>
  <c r="AA3651" i="16" s="1"/>
  <c r="F3651" i="16"/>
  <c r="B3651" i="16"/>
  <c r="Y3650" i="16"/>
  <c r="W3650" i="16"/>
  <c r="X3650" i="16" s="1"/>
  <c r="V3650" i="16"/>
  <c r="U3650" i="16"/>
  <c r="Q3650" i="16"/>
  <c r="N3650" i="16"/>
  <c r="AA3650" i="16" s="1"/>
  <c r="F3650" i="16"/>
  <c r="B3650" i="16"/>
  <c r="Y3649" i="16"/>
  <c r="W3649" i="16"/>
  <c r="X3649" i="16" s="1"/>
  <c r="V3649" i="16"/>
  <c r="U3649" i="16"/>
  <c r="Q3649" i="16"/>
  <c r="N3649" i="16"/>
  <c r="AA3649" i="16" s="1"/>
  <c r="F3649" i="16"/>
  <c r="B3649" i="16"/>
  <c r="Y3648" i="16"/>
  <c r="W3648" i="16"/>
  <c r="X3648" i="16" s="1"/>
  <c r="V3648" i="16"/>
  <c r="U3648" i="16"/>
  <c r="Q3648" i="16"/>
  <c r="N3648" i="16"/>
  <c r="AA3648" i="16" s="1"/>
  <c r="F3648" i="16"/>
  <c r="B3648" i="16"/>
  <c r="Y3647" i="16"/>
  <c r="W3647" i="16"/>
  <c r="X3647" i="16" s="1"/>
  <c r="V3647" i="16"/>
  <c r="U3647" i="16"/>
  <c r="Q3647" i="16"/>
  <c r="N3647" i="16"/>
  <c r="AA3647" i="16" s="1"/>
  <c r="F3647" i="16"/>
  <c r="B3647" i="16"/>
  <c r="Y3646" i="16"/>
  <c r="W3646" i="16"/>
  <c r="X3646" i="16" s="1"/>
  <c r="V3646" i="16"/>
  <c r="U3646" i="16"/>
  <c r="Q3646" i="16"/>
  <c r="N3646" i="16"/>
  <c r="AA3646" i="16" s="1"/>
  <c r="F3646" i="16"/>
  <c r="B3646" i="16"/>
  <c r="Y3645" i="16"/>
  <c r="W3645" i="16"/>
  <c r="X3645" i="16" s="1"/>
  <c r="V3645" i="16"/>
  <c r="U3645" i="16"/>
  <c r="Q3645" i="16"/>
  <c r="N3645" i="16"/>
  <c r="AA3645" i="16" s="1"/>
  <c r="F3645" i="16"/>
  <c r="B3645" i="16"/>
  <c r="Y3644" i="16"/>
  <c r="W3644" i="16"/>
  <c r="X3644" i="16" s="1"/>
  <c r="V3644" i="16"/>
  <c r="U3644" i="16"/>
  <c r="Q3644" i="16"/>
  <c r="N3644" i="16"/>
  <c r="AA3644" i="16" s="1"/>
  <c r="F3644" i="16"/>
  <c r="B3644" i="16"/>
  <c r="Y3643" i="16"/>
  <c r="W3643" i="16"/>
  <c r="X3643" i="16" s="1"/>
  <c r="V3643" i="16"/>
  <c r="U3643" i="16"/>
  <c r="Q3643" i="16"/>
  <c r="N3643" i="16"/>
  <c r="AA3643" i="16" s="1"/>
  <c r="F3643" i="16"/>
  <c r="B3643" i="16"/>
  <c r="Y3642" i="16"/>
  <c r="W3642" i="16"/>
  <c r="X3642" i="16" s="1"/>
  <c r="V3642" i="16"/>
  <c r="U3642" i="16"/>
  <c r="Q3642" i="16"/>
  <c r="N3642" i="16"/>
  <c r="AA3642" i="16" s="1"/>
  <c r="F3642" i="16"/>
  <c r="B3642" i="16"/>
  <c r="Y3641" i="16"/>
  <c r="X3641" i="16"/>
  <c r="W3641" i="16"/>
  <c r="V3641" i="16"/>
  <c r="U3641" i="16"/>
  <c r="Q3641" i="16"/>
  <c r="N3641" i="16"/>
  <c r="AA3641" i="16" s="1"/>
  <c r="F3641" i="16"/>
  <c r="B3641" i="16"/>
  <c r="Y3640" i="16"/>
  <c r="W3640" i="16"/>
  <c r="X3640" i="16" s="1"/>
  <c r="V3640" i="16"/>
  <c r="U3640" i="16"/>
  <c r="Q3640" i="16"/>
  <c r="N3640" i="16"/>
  <c r="AA3640" i="16" s="1"/>
  <c r="F3640" i="16"/>
  <c r="B3640" i="16"/>
  <c r="Y3639" i="16"/>
  <c r="W3639" i="16"/>
  <c r="X3639" i="16" s="1"/>
  <c r="V3639" i="16"/>
  <c r="U3639" i="16"/>
  <c r="Q3639" i="16"/>
  <c r="N3639" i="16"/>
  <c r="AA3639" i="16" s="1"/>
  <c r="F3639" i="16"/>
  <c r="B3639" i="16"/>
  <c r="Y3638" i="16"/>
  <c r="W3638" i="16"/>
  <c r="X3638" i="16" s="1"/>
  <c r="V3638" i="16"/>
  <c r="U3638" i="16"/>
  <c r="Q3638" i="16"/>
  <c r="N3638" i="16"/>
  <c r="AA3638" i="16" s="1"/>
  <c r="F3638" i="16"/>
  <c r="B3638" i="16"/>
  <c r="Y3637" i="16"/>
  <c r="W3637" i="16"/>
  <c r="X3637" i="16" s="1"/>
  <c r="V3637" i="16"/>
  <c r="U3637" i="16"/>
  <c r="Q3637" i="16"/>
  <c r="N3637" i="16"/>
  <c r="AA3637" i="16" s="1"/>
  <c r="F3637" i="16"/>
  <c r="B3637" i="16"/>
  <c r="Y3636" i="16"/>
  <c r="W3636" i="16"/>
  <c r="X3636" i="16" s="1"/>
  <c r="V3636" i="16"/>
  <c r="U3636" i="16"/>
  <c r="Q3636" i="16"/>
  <c r="N3636" i="16"/>
  <c r="AA3636" i="16" s="1"/>
  <c r="F3636" i="16"/>
  <c r="B3636" i="16"/>
  <c r="Y3635" i="16"/>
  <c r="W3635" i="16"/>
  <c r="X3635" i="16" s="1"/>
  <c r="V3635" i="16"/>
  <c r="U3635" i="16"/>
  <c r="Q3635" i="16"/>
  <c r="N3635" i="16"/>
  <c r="AA3635" i="16" s="1"/>
  <c r="F3635" i="16"/>
  <c r="B3635" i="16"/>
  <c r="Y3634" i="16"/>
  <c r="W3634" i="16"/>
  <c r="X3634" i="16" s="1"/>
  <c r="V3634" i="16"/>
  <c r="U3634" i="16"/>
  <c r="Q3634" i="16"/>
  <c r="N3634" i="16"/>
  <c r="AA3634" i="16" s="1"/>
  <c r="F3634" i="16"/>
  <c r="B3634" i="16"/>
  <c r="Y3633" i="16"/>
  <c r="W3633" i="16"/>
  <c r="X3633" i="16" s="1"/>
  <c r="V3633" i="16"/>
  <c r="U3633" i="16"/>
  <c r="Q3633" i="16"/>
  <c r="N3633" i="16"/>
  <c r="AA3633" i="16" s="1"/>
  <c r="F3633" i="16"/>
  <c r="B3633" i="16"/>
  <c r="Y3632" i="16"/>
  <c r="W3632" i="16"/>
  <c r="X3632" i="16" s="1"/>
  <c r="V3632" i="16"/>
  <c r="U3632" i="16"/>
  <c r="Q3632" i="16"/>
  <c r="N3632" i="16"/>
  <c r="AA3632" i="16" s="1"/>
  <c r="F3632" i="16"/>
  <c r="B3632" i="16"/>
  <c r="Y3631" i="16"/>
  <c r="W3631" i="16"/>
  <c r="X3631" i="16" s="1"/>
  <c r="V3631" i="16"/>
  <c r="U3631" i="16"/>
  <c r="Q3631" i="16"/>
  <c r="N3631" i="16"/>
  <c r="AA3631" i="16" s="1"/>
  <c r="F3631" i="16"/>
  <c r="B3631" i="16"/>
  <c r="Y3630" i="16"/>
  <c r="W3630" i="16"/>
  <c r="X3630" i="16" s="1"/>
  <c r="V3630" i="16"/>
  <c r="U3630" i="16"/>
  <c r="Q3630" i="16"/>
  <c r="N3630" i="16"/>
  <c r="AA3630" i="16" s="1"/>
  <c r="F3630" i="16"/>
  <c r="B3630" i="16"/>
  <c r="Y3629" i="16"/>
  <c r="W3629" i="16"/>
  <c r="X3629" i="16" s="1"/>
  <c r="V3629" i="16"/>
  <c r="U3629" i="16"/>
  <c r="Q3629" i="16"/>
  <c r="N3629" i="16"/>
  <c r="AA3629" i="16" s="1"/>
  <c r="F3629" i="16"/>
  <c r="B3629" i="16"/>
  <c r="Y3628" i="16"/>
  <c r="W3628" i="16"/>
  <c r="X3628" i="16" s="1"/>
  <c r="V3628" i="16"/>
  <c r="U3628" i="16"/>
  <c r="Q3628" i="16"/>
  <c r="N3628" i="16"/>
  <c r="AA3628" i="16" s="1"/>
  <c r="F3628" i="16"/>
  <c r="B3628" i="16"/>
  <c r="Y3627" i="16"/>
  <c r="W3627" i="16"/>
  <c r="X3627" i="16" s="1"/>
  <c r="V3627" i="16"/>
  <c r="U3627" i="16"/>
  <c r="Q3627" i="16"/>
  <c r="N3627" i="16"/>
  <c r="AA3627" i="16" s="1"/>
  <c r="F3627" i="16"/>
  <c r="B3627" i="16"/>
  <c r="Y3626" i="16"/>
  <c r="W3626" i="16"/>
  <c r="X3626" i="16" s="1"/>
  <c r="V3626" i="16"/>
  <c r="U3626" i="16"/>
  <c r="Q3626" i="16"/>
  <c r="N3626" i="16"/>
  <c r="AA3626" i="16" s="1"/>
  <c r="F3626" i="16"/>
  <c r="B3626" i="16"/>
  <c r="Y3625" i="16"/>
  <c r="W3625" i="16"/>
  <c r="X3625" i="16" s="1"/>
  <c r="V3625" i="16"/>
  <c r="U3625" i="16"/>
  <c r="Q3625" i="16"/>
  <c r="N3625" i="16"/>
  <c r="AA3625" i="16" s="1"/>
  <c r="F3625" i="16"/>
  <c r="B3625" i="16"/>
  <c r="Y3624" i="16"/>
  <c r="W3624" i="16"/>
  <c r="X3624" i="16" s="1"/>
  <c r="V3624" i="16"/>
  <c r="U3624" i="16"/>
  <c r="Q3624" i="16"/>
  <c r="N3624" i="16"/>
  <c r="AA3624" i="16" s="1"/>
  <c r="F3624" i="16"/>
  <c r="B3624" i="16"/>
  <c r="Y3623" i="16"/>
  <c r="W3623" i="16"/>
  <c r="X3623" i="16" s="1"/>
  <c r="V3623" i="16"/>
  <c r="U3623" i="16"/>
  <c r="Q3623" i="16"/>
  <c r="N3623" i="16"/>
  <c r="AA3623" i="16" s="1"/>
  <c r="F3623" i="16"/>
  <c r="B3623" i="16"/>
  <c r="Y3622" i="16"/>
  <c r="W3622" i="16"/>
  <c r="X3622" i="16" s="1"/>
  <c r="V3622" i="16"/>
  <c r="U3622" i="16"/>
  <c r="Q3622" i="16"/>
  <c r="N3622" i="16"/>
  <c r="AA3622" i="16" s="1"/>
  <c r="F3622" i="16"/>
  <c r="B3622" i="16"/>
  <c r="Y3621" i="16"/>
  <c r="X3621" i="16"/>
  <c r="W3621" i="16"/>
  <c r="V3621" i="16"/>
  <c r="U3621" i="16"/>
  <c r="Q3621" i="16"/>
  <c r="N3621" i="16"/>
  <c r="AA3621" i="16" s="1"/>
  <c r="F3621" i="16"/>
  <c r="B3621" i="16"/>
  <c r="Y3620" i="16"/>
  <c r="W3620" i="16"/>
  <c r="X3620" i="16" s="1"/>
  <c r="V3620" i="16"/>
  <c r="U3620" i="16"/>
  <c r="Q3620" i="16"/>
  <c r="N3620" i="16"/>
  <c r="AA3620" i="16" s="1"/>
  <c r="F3620" i="16"/>
  <c r="B3620" i="16"/>
  <c r="Y3619" i="16"/>
  <c r="W3619" i="16"/>
  <c r="X3619" i="16" s="1"/>
  <c r="V3619" i="16"/>
  <c r="U3619" i="16"/>
  <c r="Q3619" i="16"/>
  <c r="N3619" i="16"/>
  <c r="AA3619" i="16" s="1"/>
  <c r="F3619" i="16"/>
  <c r="B3619" i="16"/>
  <c r="Y3618" i="16"/>
  <c r="W3618" i="16"/>
  <c r="X3618" i="16" s="1"/>
  <c r="V3618" i="16"/>
  <c r="U3618" i="16"/>
  <c r="Q3618" i="16"/>
  <c r="N3618" i="16"/>
  <c r="AA3618" i="16" s="1"/>
  <c r="F3618" i="16"/>
  <c r="B3618" i="16"/>
  <c r="Y3617" i="16"/>
  <c r="W3617" i="16"/>
  <c r="X3617" i="16" s="1"/>
  <c r="V3617" i="16"/>
  <c r="U3617" i="16"/>
  <c r="Q3617" i="16"/>
  <c r="N3617" i="16"/>
  <c r="AA3617" i="16" s="1"/>
  <c r="F3617" i="16"/>
  <c r="B3617" i="16"/>
  <c r="Y3616" i="16"/>
  <c r="W3616" i="16"/>
  <c r="X3616" i="16" s="1"/>
  <c r="V3616" i="16"/>
  <c r="U3616" i="16"/>
  <c r="Q3616" i="16"/>
  <c r="N3616" i="16"/>
  <c r="AA3616" i="16" s="1"/>
  <c r="F3616" i="16"/>
  <c r="B3616" i="16"/>
  <c r="Y3615" i="16"/>
  <c r="W3615" i="16"/>
  <c r="X3615" i="16" s="1"/>
  <c r="V3615" i="16"/>
  <c r="U3615" i="16"/>
  <c r="Q3615" i="16"/>
  <c r="N3615" i="16"/>
  <c r="AA3615" i="16" s="1"/>
  <c r="F3615" i="16"/>
  <c r="B3615" i="16"/>
  <c r="Y3614" i="16"/>
  <c r="W3614" i="16"/>
  <c r="X3614" i="16" s="1"/>
  <c r="V3614" i="16"/>
  <c r="U3614" i="16"/>
  <c r="Q3614" i="16"/>
  <c r="N3614" i="16"/>
  <c r="AA3614" i="16" s="1"/>
  <c r="F3614" i="16"/>
  <c r="B3614" i="16"/>
  <c r="Y3613" i="16"/>
  <c r="W3613" i="16"/>
  <c r="X3613" i="16" s="1"/>
  <c r="V3613" i="16"/>
  <c r="U3613" i="16"/>
  <c r="Q3613" i="16"/>
  <c r="N3613" i="16"/>
  <c r="AA3613" i="16" s="1"/>
  <c r="F3613" i="16"/>
  <c r="B3613" i="16"/>
  <c r="Y3612" i="16"/>
  <c r="W3612" i="16"/>
  <c r="X3612" i="16" s="1"/>
  <c r="V3612" i="16"/>
  <c r="U3612" i="16"/>
  <c r="Q3612" i="16"/>
  <c r="N3612" i="16"/>
  <c r="AA3612" i="16" s="1"/>
  <c r="F3612" i="16"/>
  <c r="B3612" i="16"/>
  <c r="Y3611" i="16"/>
  <c r="W3611" i="16"/>
  <c r="X3611" i="16" s="1"/>
  <c r="V3611" i="16"/>
  <c r="U3611" i="16"/>
  <c r="Q3611" i="16"/>
  <c r="N3611" i="16"/>
  <c r="AA3611" i="16" s="1"/>
  <c r="F3611" i="16"/>
  <c r="B3611" i="16"/>
  <c r="Y3610" i="16"/>
  <c r="W3610" i="16"/>
  <c r="X3610" i="16" s="1"/>
  <c r="V3610" i="16"/>
  <c r="U3610" i="16"/>
  <c r="Q3610" i="16"/>
  <c r="N3610" i="16"/>
  <c r="AA3610" i="16" s="1"/>
  <c r="F3610" i="16"/>
  <c r="B3610" i="16"/>
  <c r="Y3609" i="16"/>
  <c r="W3609" i="16"/>
  <c r="X3609" i="16" s="1"/>
  <c r="V3609" i="16"/>
  <c r="U3609" i="16"/>
  <c r="Q3609" i="16"/>
  <c r="N3609" i="16"/>
  <c r="AA3609" i="16" s="1"/>
  <c r="F3609" i="16"/>
  <c r="B3609" i="16"/>
  <c r="Y3608" i="16"/>
  <c r="W3608" i="16"/>
  <c r="X3608" i="16" s="1"/>
  <c r="V3608" i="16"/>
  <c r="U3608" i="16"/>
  <c r="Q3608" i="16"/>
  <c r="N3608" i="16"/>
  <c r="AA3608" i="16" s="1"/>
  <c r="F3608" i="16"/>
  <c r="B3608" i="16"/>
  <c r="Y3607" i="16"/>
  <c r="W3607" i="16"/>
  <c r="X3607" i="16" s="1"/>
  <c r="V3607" i="16"/>
  <c r="U3607" i="16"/>
  <c r="Q3607" i="16"/>
  <c r="N3607" i="16"/>
  <c r="AA3607" i="16" s="1"/>
  <c r="F3607" i="16"/>
  <c r="B3607" i="16"/>
  <c r="Y3606" i="16"/>
  <c r="W3606" i="16"/>
  <c r="X3606" i="16" s="1"/>
  <c r="V3606" i="16"/>
  <c r="U3606" i="16"/>
  <c r="Q3606" i="16"/>
  <c r="N3606" i="16"/>
  <c r="AA3606" i="16" s="1"/>
  <c r="F3606" i="16"/>
  <c r="B3606" i="16"/>
  <c r="Y3605" i="16"/>
  <c r="W3605" i="16"/>
  <c r="X3605" i="16" s="1"/>
  <c r="V3605" i="16"/>
  <c r="U3605" i="16"/>
  <c r="Q3605" i="16"/>
  <c r="N3605" i="16"/>
  <c r="AA3605" i="16" s="1"/>
  <c r="F3605" i="16"/>
  <c r="B3605" i="16"/>
  <c r="Y3604" i="16"/>
  <c r="W3604" i="16"/>
  <c r="X3604" i="16" s="1"/>
  <c r="V3604" i="16"/>
  <c r="U3604" i="16"/>
  <c r="Q3604" i="16"/>
  <c r="N3604" i="16"/>
  <c r="AA3604" i="16" s="1"/>
  <c r="F3604" i="16"/>
  <c r="B3604" i="16"/>
  <c r="Y3603" i="16"/>
  <c r="W3603" i="16"/>
  <c r="X3603" i="16" s="1"/>
  <c r="V3603" i="16"/>
  <c r="U3603" i="16"/>
  <c r="Q3603" i="16"/>
  <c r="N3603" i="16"/>
  <c r="AA3603" i="16" s="1"/>
  <c r="F3603" i="16"/>
  <c r="B3603" i="16"/>
  <c r="Y3602" i="16"/>
  <c r="W3602" i="16"/>
  <c r="X3602" i="16" s="1"/>
  <c r="V3602" i="16"/>
  <c r="U3602" i="16"/>
  <c r="Q3602" i="16"/>
  <c r="N3602" i="16"/>
  <c r="AA3602" i="16" s="1"/>
  <c r="F3602" i="16"/>
  <c r="B3602" i="16"/>
  <c r="Y3601" i="16"/>
  <c r="W3601" i="16"/>
  <c r="X3601" i="16" s="1"/>
  <c r="V3601" i="16"/>
  <c r="U3601" i="16"/>
  <c r="Q3601" i="16"/>
  <c r="N3601" i="16"/>
  <c r="AA3601" i="16" s="1"/>
  <c r="F3601" i="16"/>
  <c r="B3601" i="16"/>
  <c r="Y3600" i="16"/>
  <c r="W3600" i="16"/>
  <c r="X3600" i="16" s="1"/>
  <c r="V3600" i="16"/>
  <c r="U3600" i="16"/>
  <c r="Q3600" i="16"/>
  <c r="N3600" i="16"/>
  <c r="AA3600" i="16" s="1"/>
  <c r="F3600" i="16"/>
  <c r="B3600" i="16"/>
  <c r="Y3599" i="16"/>
  <c r="W3599" i="16"/>
  <c r="X3599" i="16" s="1"/>
  <c r="V3599" i="16"/>
  <c r="U3599" i="16"/>
  <c r="Q3599" i="16"/>
  <c r="N3599" i="16"/>
  <c r="AA3599" i="16" s="1"/>
  <c r="F3599" i="16"/>
  <c r="B3599" i="16"/>
  <c r="Y3598" i="16"/>
  <c r="W3598" i="16"/>
  <c r="X3598" i="16" s="1"/>
  <c r="V3598" i="16"/>
  <c r="U3598" i="16"/>
  <c r="Q3598" i="16"/>
  <c r="N3598" i="16"/>
  <c r="AA3598" i="16" s="1"/>
  <c r="F3598" i="16"/>
  <c r="B3598" i="16"/>
  <c r="Y3597" i="16"/>
  <c r="W3597" i="16"/>
  <c r="X3597" i="16" s="1"/>
  <c r="V3597" i="16"/>
  <c r="U3597" i="16"/>
  <c r="Q3597" i="16"/>
  <c r="N3597" i="16"/>
  <c r="AA3597" i="16" s="1"/>
  <c r="F3597" i="16"/>
  <c r="B3597" i="16"/>
  <c r="Y3596" i="16"/>
  <c r="W3596" i="16"/>
  <c r="X3596" i="16" s="1"/>
  <c r="V3596" i="16"/>
  <c r="U3596" i="16"/>
  <c r="Q3596" i="16"/>
  <c r="N3596" i="16"/>
  <c r="AA3596" i="16" s="1"/>
  <c r="F3596" i="16"/>
  <c r="B3596" i="16"/>
  <c r="Y3595" i="16"/>
  <c r="X3595" i="16"/>
  <c r="W3595" i="16"/>
  <c r="V3595" i="16"/>
  <c r="U3595" i="16"/>
  <c r="Q3595" i="16"/>
  <c r="N3595" i="16"/>
  <c r="AA3595" i="16" s="1"/>
  <c r="F3595" i="16"/>
  <c r="B3595" i="16"/>
  <c r="Y3594" i="16"/>
  <c r="W3594" i="16"/>
  <c r="X3594" i="16" s="1"/>
  <c r="V3594" i="16"/>
  <c r="U3594" i="16"/>
  <c r="Q3594" i="16"/>
  <c r="N3594" i="16"/>
  <c r="AA3594" i="16" s="1"/>
  <c r="F3594" i="16"/>
  <c r="B3594" i="16"/>
  <c r="Y3593" i="16"/>
  <c r="W3593" i="16"/>
  <c r="X3593" i="16" s="1"/>
  <c r="V3593" i="16"/>
  <c r="U3593" i="16"/>
  <c r="Q3593" i="16"/>
  <c r="N3593" i="16"/>
  <c r="AA3593" i="16" s="1"/>
  <c r="F3593" i="16"/>
  <c r="B3593" i="16"/>
  <c r="Y3592" i="16"/>
  <c r="W3592" i="16"/>
  <c r="X3592" i="16" s="1"/>
  <c r="V3592" i="16"/>
  <c r="U3592" i="16"/>
  <c r="Q3592" i="16"/>
  <c r="N3592" i="16"/>
  <c r="AA3592" i="16" s="1"/>
  <c r="F3592" i="16"/>
  <c r="B3592" i="16"/>
  <c r="Y3591" i="16"/>
  <c r="W3591" i="16"/>
  <c r="X3591" i="16" s="1"/>
  <c r="V3591" i="16"/>
  <c r="U3591" i="16"/>
  <c r="Q3591" i="16"/>
  <c r="N3591" i="16"/>
  <c r="AA3591" i="16" s="1"/>
  <c r="F3591" i="16"/>
  <c r="B3591" i="16"/>
  <c r="Y3590" i="16"/>
  <c r="W3590" i="16"/>
  <c r="X3590" i="16" s="1"/>
  <c r="V3590" i="16"/>
  <c r="U3590" i="16"/>
  <c r="Q3590" i="16"/>
  <c r="N3590" i="16"/>
  <c r="AA3590" i="16" s="1"/>
  <c r="F3590" i="16"/>
  <c r="B3590" i="16"/>
  <c r="Y3589" i="16"/>
  <c r="W3589" i="16"/>
  <c r="X3589" i="16" s="1"/>
  <c r="V3589" i="16"/>
  <c r="U3589" i="16"/>
  <c r="Q3589" i="16"/>
  <c r="N3589" i="16"/>
  <c r="AA3589" i="16" s="1"/>
  <c r="F3589" i="16"/>
  <c r="B3589" i="16"/>
  <c r="Y3588" i="16"/>
  <c r="W3588" i="16"/>
  <c r="X3588" i="16" s="1"/>
  <c r="V3588" i="16"/>
  <c r="U3588" i="16"/>
  <c r="Q3588" i="16"/>
  <c r="N3588" i="16"/>
  <c r="AA3588" i="16" s="1"/>
  <c r="F3588" i="16"/>
  <c r="B3588" i="16"/>
  <c r="Y3587" i="16"/>
  <c r="W3587" i="16"/>
  <c r="X3587" i="16" s="1"/>
  <c r="V3587" i="16"/>
  <c r="U3587" i="16"/>
  <c r="Q3587" i="16"/>
  <c r="N3587" i="16"/>
  <c r="AA3587" i="16" s="1"/>
  <c r="F3587" i="16"/>
  <c r="B3587" i="16"/>
  <c r="Y3586" i="16"/>
  <c r="W3586" i="16"/>
  <c r="X3586" i="16" s="1"/>
  <c r="V3586" i="16"/>
  <c r="U3586" i="16"/>
  <c r="Q3586" i="16"/>
  <c r="N3586" i="16"/>
  <c r="AA3586" i="16" s="1"/>
  <c r="F3586" i="16"/>
  <c r="B3586" i="16"/>
  <c r="Y3585" i="16"/>
  <c r="X3585" i="16"/>
  <c r="W3585" i="16"/>
  <c r="V3585" i="16"/>
  <c r="U3585" i="16"/>
  <c r="Q3585" i="16"/>
  <c r="N3585" i="16"/>
  <c r="AA3585" i="16" s="1"/>
  <c r="F3585" i="16"/>
  <c r="B3585" i="16"/>
  <c r="Y3584" i="16"/>
  <c r="W3584" i="16"/>
  <c r="X3584" i="16" s="1"/>
  <c r="V3584" i="16"/>
  <c r="U3584" i="16"/>
  <c r="Q3584" i="16"/>
  <c r="N3584" i="16"/>
  <c r="AA3584" i="16" s="1"/>
  <c r="F3584" i="16"/>
  <c r="B3584" i="16"/>
  <c r="Y3583" i="16"/>
  <c r="W3583" i="16"/>
  <c r="X3583" i="16" s="1"/>
  <c r="V3583" i="16"/>
  <c r="U3583" i="16"/>
  <c r="Q3583" i="16"/>
  <c r="N3583" i="16"/>
  <c r="AA3583" i="16" s="1"/>
  <c r="F3583" i="16"/>
  <c r="B3583" i="16"/>
  <c r="Y3582" i="16"/>
  <c r="W3582" i="16"/>
  <c r="X3582" i="16" s="1"/>
  <c r="V3582" i="16"/>
  <c r="U3582" i="16"/>
  <c r="Q3582" i="16"/>
  <c r="N3582" i="16"/>
  <c r="AA3582" i="16" s="1"/>
  <c r="F3582" i="16"/>
  <c r="B3582" i="16"/>
  <c r="Y3581" i="16"/>
  <c r="W3581" i="16"/>
  <c r="X3581" i="16" s="1"/>
  <c r="V3581" i="16"/>
  <c r="U3581" i="16"/>
  <c r="Q3581" i="16"/>
  <c r="N3581" i="16"/>
  <c r="AA3581" i="16" s="1"/>
  <c r="F3581" i="16"/>
  <c r="B3581" i="16"/>
  <c r="Y3580" i="16"/>
  <c r="W3580" i="16"/>
  <c r="X3580" i="16" s="1"/>
  <c r="V3580" i="16"/>
  <c r="U3580" i="16"/>
  <c r="Q3580" i="16"/>
  <c r="N3580" i="16"/>
  <c r="AA3580" i="16" s="1"/>
  <c r="F3580" i="16"/>
  <c r="B3580" i="16"/>
  <c r="Y3579" i="16"/>
  <c r="W3579" i="16"/>
  <c r="X3579" i="16" s="1"/>
  <c r="V3579" i="16"/>
  <c r="U3579" i="16"/>
  <c r="Q3579" i="16"/>
  <c r="N3579" i="16"/>
  <c r="AA3579" i="16" s="1"/>
  <c r="F3579" i="16"/>
  <c r="B3579" i="16"/>
  <c r="Y3578" i="16"/>
  <c r="W3578" i="16"/>
  <c r="X3578" i="16" s="1"/>
  <c r="V3578" i="16"/>
  <c r="U3578" i="16"/>
  <c r="Q3578" i="16"/>
  <c r="N3578" i="16"/>
  <c r="AA3578" i="16" s="1"/>
  <c r="F3578" i="16"/>
  <c r="B3578" i="16"/>
  <c r="Y3577" i="16"/>
  <c r="W3577" i="16"/>
  <c r="X3577" i="16" s="1"/>
  <c r="V3577" i="16"/>
  <c r="U3577" i="16"/>
  <c r="Q3577" i="16"/>
  <c r="N3577" i="16"/>
  <c r="AA3577" i="16" s="1"/>
  <c r="F3577" i="16"/>
  <c r="B3577" i="16"/>
  <c r="Y3576" i="16"/>
  <c r="W3576" i="16"/>
  <c r="X3576" i="16" s="1"/>
  <c r="V3576" i="16"/>
  <c r="U3576" i="16"/>
  <c r="Q3576" i="16"/>
  <c r="N3576" i="16"/>
  <c r="AA3576" i="16" s="1"/>
  <c r="F3576" i="16"/>
  <c r="B3576" i="16"/>
  <c r="Y3575" i="16"/>
  <c r="X3575" i="16"/>
  <c r="W3575" i="16"/>
  <c r="V3575" i="16"/>
  <c r="U3575" i="16"/>
  <c r="Q3575" i="16"/>
  <c r="N3575" i="16"/>
  <c r="AA3575" i="16" s="1"/>
  <c r="F3575" i="16"/>
  <c r="B3575" i="16"/>
  <c r="Y3574" i="16"/>
  <c r="W3574" i="16"/>
  <c r="X3574" i="16" s="1"/>
  <c r="V3574" i="16"/>
  <c r="U3574" i="16"/>
  <c r="Q3574" i="16"/>
  <c r="N3574" i="16"/>
  <c r="AA3574" i="16" s="1"/>
  <c r="F3574" i="16"/>
  <c r="B3574" i="16"/>
  <c r="Y3573" i="16"/>
  <c r="W3573" i="16"/>
  <c r="X3573" i="16" s="1"/>
  <c r="V3573" i="16"/>
  <c r="U3573" i="16"/>
  <c r="Q3573" i="16"/>
  <c r="N3573" i="16"/>
  <c r="AA3573" i="16" s="1"/>
  <c r="F3573" i="16"/>
  <c r="B3573" i="16"/>
  <c r="Y3572" i="16"/>
  <c r="W3572" i="16"/>
  <c r="X3572" i="16" s="1"/>
  <c r="V3572" i="16"/>
  <c r="U3572" i="16"/>
  <c r="Q3572" i="16"/>
  <c r="N3572" i="16"/>
  <c r="AA3572" i="16" s="1"/>
  <c r="F3572" i="16"/>
  <c r="B3572" i="16"/>
  <c r="Y3571" i="16"/>
  <c r="W3571" i="16"/>
  <c r="X3571" i="16" s="1"/>
  <c r="V3571" i="16"/>
  <c r="U3571" i="16"/>
  <c r="Q3571" i="16"/>
  <c r="N3571" i="16"/>
  <c r="AA3571" i="16" s="1"/>
  <c r="F3571" i="16"/>
  <c r="B3571" i="16"/>
  <c r="Y3570" i="16"/>
  <c r="W3570" i="16"/>
  <c r="X3570" i="16" s="1"/>
  <c r="V3570" i="16"/>
  <c r="U3570" i="16"/>
  <c r="Q3570" i="16"/>
  <c r="N3570" i="16"/>
  <c r="AA3570" i="16" s="1"/>
  <c r="F3570" i="16"/>
  <c r="B3570" i="16"/>
  <c r="Y3569" i="16"/>
  <c r="W3569" i="16"/>
  <c r="X3569" i="16" s="1"/>
  <c r="V3569" i="16"/>
  <c r="U3569" i="16"/>
  <c r="Q3569" i="16"/>
  <c r="N3569" i="16"/>
  <c r="AA3569" i="16" s="1"/>
  <c r="F3569" i="16"/>
  <c r="B3569" i="16"/>
  <c r="Y3568" i="16"/>
  <c r="W3568" i="16"/>
  <c r="X3568" i="16" s="1"/>
  <c r="V3568" i="16"/>
  <c r="U3568" i="16"/>
  <c r="Q3568" i="16"/>
  <c r="N3568" i="16"/>
  <c r="AA3568" i="16" s="1"/>
  <c r="F3568" i="16"/>
  <c r="B3568" i="16"/>
  <c r="Y3567" i="16"/>
  <c r="W3567" i="16"/>
  <c r="X3567" i="16" s="1"/>
  <c r="V3567" i="16"/>
  <c r="U3567" i="16"/>
  <c r="Q3567" i="16"/>
  <c r="N3567" i="16"/>
  <c r="AA3567" i="16" s="1"/>
  <c r="F3567" i="16"/>
  <c r="B3567" i="16"/>
  <c r="Y3566" i="16"/>
  <c r="W3566" i="16"/>
  <c r="X3566" i="16" s="1"/>
  <c r="V3566" i="16"/>
  <c r="U3566" i="16"/>
  <c r="Q3566" i="16"/>
  <c r="N3566" i="16"/>
  <c r="AA3566" i="16" s="1"/>
  <c r="F3566" i="16"/>
  <c r="B3566" i="16"/>
  <c r="Y3565" i="16"/>
  <c r="W3565" i="16"/>
  <c r="X3565" i="16" s="1"/>
  <c r="V3565" i="16"/>
  <c r="U3565" i="16"/>
  <c r="Q3565" i="16"/>
  <c r="N3565" i="16"/>
  <c r="AA3565" i="16" s="1"/>
  <c r="F3565" i="16"/>
  <c r="B3565" i="16"/>
  <c r="Y3564" i="16"/>
  <c r="W3564" i="16"/>
  <c r="X3564" i="16" s="1"/>
  <c r="V3564" i="16"/>
  <c r="U3564" i="16"/>
  <c r="Q3564" i="16"/>
  <c r="N3564" i="16"/>
  <c r="AA3564" i="16" s="1"/>
  <c r="F3564" i="16"/>
  <c r="B3564" i="16"/>
  <c r="Y3563" i="16"/>
  <c r="W3563" i="16"/>
  <c r="X3563" i="16" s="1"/>
  <c r="V3563" i="16"/>
  <c r="U3563" i="16"/>
  <c r="Q3563" i="16"/>
  <c r="N3563" i="16"/>
  <c r="AA3563" i="16" s="1"/>
  <c r="F3563" i="16"/>
  <c r="B3563" i="16"/>
  <c r="Y3562" i="16"/>
  <c r="W3562" i="16"/>
  <c r="X3562" i="16" s="1"/>
  <c r="V3562" i="16"/>
  <c r="U3562" i="16"/>
  <c r="Q3562" i="16"/>
  <c r="N3562" i="16"/>
  <c r="AA3562" i="16" s="1"/>
  <c r="F3562" i="16"/>
  <c r="B3562" i="16"/>
  <c r="Y3561" i="16"/>
  <c r="W3561" i="16"/>
  <c r="X3561" i="16" s="1"/>
  <c r="V3561" i="16"/>
  <c r="U3561" i="16"/>
  <c r="Q3561" i="16"/>
  <c r="N3561" i="16"/>
  <c r="AA3561" i="16" s="1"/>
  <c r="F3561" i="16"/>
  <c r="B3561" i="16"/>
  <c r="Y3560" i="16"/>
  <c r="W3560" i="16"/>
  <c r="X3560" i="16" s="1"/>
  <c r="V3560" i="16"/>
  <c r="U3560" i="16"/>
  <c r="Q3560" i="16"/>
  <c r="N3560" i="16"/>
  <c r="AA3560" i="16" s="1"/>
  <c r="F3560" i="16"/>
  <c r="B3560" i="16"/>
  <c r="Y3559" i="16"/>
  <c r="W3559" i="16"/>
  <c r="X3559" i="16" s="1"/>
  <c r="V3559" i="16"/>
  <c r="U3559" i="16"/>
  <c r="Q3559" i="16"/>
  <c r="N3559" i="16"/>
  <c r="AA3559" i="16" s="1"/>
  <c r="F3559" i="16"/>
  <c r="B3559" i="16"/>
  <c r="Y3558" i="16"/>
  <c r="W3558" i="16"/>
  <c r="X3558" i="16" s="1"/>
  <c r="V3558" i="16"/>
  <c r="U3558" i="16"/>
  <c r="Q3558" i="16"/>
  <c r="N3558" i="16"/>
  <c r="AA3558" i="16" s="1"/>
  <c r="F3558" i="16"/>
  <c r="B3558" i="16"/>
  <c r="Y3557" i="16"/>
  <c r="W3557" i="16"/>
  <c r="X3557" i="16" s="1"/>
  <c r="V3557" i="16"/>
  <c r="U3557" i="16"/>
  <c r="Q3557" i="16"/>
  <c r="N3557" i="16"/>
  <c r="AA3557" i="16" s="1"/>
  <c r="F3557" i="16"/>
  <c r="B3557" i="16"/>
  <c r="Y3556" i="16"/>
  <c r="W3556" i="16"/>
  <c r="X3556" i="16" s="1"/>
  <c r="V3556" i="16"/>
  <c r="U3556" i="16"/>
  <c r="Q3556" i="16"/>
  <c r="N3556" i="16"/>
  <c r="AA3556" i="16" s="1"/>
  <c r="F3556" i="16"/>
  <c r="B3556" i="16"/>
  <c r="Y3555" i="16"/>
  <c r="W3555" i="16"/>
  <c r="X3555" i="16" s="1"/>
  <c r="V3555" i="16"/>
  <c r="U3555" i="16"/>
  <c r="Q3555" i="16"/>
  <c r="N3555" i="16"/>
  <c r="AA3555" i="16" s="1"/>
  <c r="F3555" i="16"/>
  <c r="B3555" i="16"/>
  <c r="Y3554" i="16"/>
  <c r="W3554" i="16"/>
  <c r="X3554" i="16" s="1"/>
  <c r="V3554" i="16"/>
  <c r="U3554" i="16"/>
  <c r="Q3554" i="16"/>
  <c r="N3554" i="16"/>
  <c r="AA3554" i="16" s="1"/>
  <c r="F3554" i="16"/>
  <c r="B3554" i="16"/>
  <c r="Y3553" i="16"/>
  <c r="X3553" i="16"/>
  <c r="W3553" i="16"/>
  <c r="V3553" i="16"/>
  <c r="U3553" i="16"/>
  <c r="Q3553" i="16"/>
  <c r="N3553" i="16"/>
  <c r="AA3553" i="16" s="1"/>
  <c r="F3553" i="16"/>
  <c r="B3553" i="16"/>
  <c r="Y3552" i="16"/>
  <c r="W3552" i="16"/>
  <c r="X3552" i="16" s="1"/>
  <c r="V3552" i="16"/>
  <c r="U3552" i="16"/>
  <c r="Q3552" i="16"/>
  <c r="N3552" i="16"/>
  <c r="AA3552" i="16" s="1"/>
  <c r="F3552" i="16"/>
  <c r="B3552" i="16"/>
  <c r="Y3551" i="16"/>
  <c r="W3551" i="16"/>
  <c r="X3551" i="16" s="1"/>
  <c r="V3551" i="16"/>
  <c r="U3551" i="16"/>
  <c r="Q3551" i="16"/>
  <c r="N3551" i="16"/>
  <c r="AA3551" i="16" s="1"/>
  <c r="F3551" i="16"/>
  <c r="B3551" i="16"/>
  <c r="Y3550" i="16"/>
  <c r="W3550" i="16"/>
  <c r="X3550" i="16" s="1"/>
  <c r="V3550" i="16"/>
  <c r="U3550" i="16"/>
  <c r="Q3550" i="16"/>
  <c r="N3550" i="16"/>
  <c r="AA3550" i="16" s="1"/>
  <c r="F3550" i="16"/>
  <c r="B3550" i="16"/>
  <c r="Y3549" i="16"/>
  <c r="W3549" i="16"/>
  <c r="X3549" i="16" s="1"/>
  <c r="V3549" i="16"/>
  <c r="U3549" i="16"/>
  <c r="Q3549" i="16"/>
  <c r="N3549" i="16"/>
  <c r="AA3549" i="16" s="1"/>
  <c r="F3549" i="16"/>
  <c r="B3549" i="16"/>
  <c r="Y3548" i="16"/>
  <c r="W3548" i="16"/>
  <c r="X3548" i="16" s="1"/>
  <c r="V3548" i="16"/>
  <c r="U3548" i="16"/>
  <c r="Q3548" i="16"/>
  <c r="N3548" i="16"/>
  <c r="AA3548" i="16" s="1"/>
  <c r="F3548" i="16"/>
  <c r="B3548" i="16"/>
  <c r="Y3547" i="16"/>
  <c r="W3547" i="16"/>
  <c r="X3547" i="16" s="1"/>
  <c r="V3547" i="16"/>
  <c r="U3547" i="16"/>
  <c r="Q3547" i="16"/>
  <c r="N3547" i="16"/>
  <c r="AA3547" i="16" s="1"/>
  <c r="F3547" i="16"/>
  <c r="B3547" i="16"/>
  <c r="Y3546" i="16"/>
  <c r="W3546" i="16"/>
  <c r="X3546" i="16" s="1"/>
  <c r="V3546" i="16"/>
  <c r="U3546" i="16"/>
  <c r="Q3546" i="16"/>
  <c r="N3546" i="16"/>
  <c r="AA3546" i="16" s="1"/>
  <c r="F3546" i="16"/>
  <c r="B3546" i="16"/>
  <c r="Y3545" i="16"/>
  <c r="W3545" i="16"/>
  <c r="X3545" i="16" s="1"/>
  <c r="V3545" i="16"/>
  <c r="U3545" i="16"/>
  <c r="Q3545" i="16"/>
  <c r="N3545" i="16"/>
  <c r="AA3545" i="16" s="1"/>
  <c r="F3545" i="16"/>
  <c r="B3545" i="16"/>
  <c r="Y3544" i="16"/>
  <c r="W3544" i="16"/>
  <c r="X3544" i="16" s="1"/>
  <c r="V3544" i="16"/>
  <c r="U3544" i="16"/>
  <c r="Q3544" i="16"/>
  <c r="N3544" i="16"/>
  <c r="AA3544" i="16" s="1"/>
  <c r="F3544" i="16"/>
  <c r="B3544" i="16"/>
  <c r="Y3543" i="16"/>
  <c r="X3543" i="16"/>
  <c r="W3543" i="16"/>
  <c r="V3543" i="16"/>
  <c r="U3543" i="16"/>
  <c r="Q3543" i="16"/>
  <c r="N3543" i="16"/>
  <c r="AA3543" i="16" s="1"/>
  <c r="F3543" i="16"/>
  <c r="B3543" i="16"/>
  <c r="Y3542" i="16"/>
  <c r="W3542" i="16"/>
  <c r="X3542" i="16" s="1"/>
  <c r="V3542" i="16"/>
  <c r="U3542" i="16"/>
  <c r="Q3542" i="16"/>
  <c r="N3542" i="16"/>
  <c r="AA3542" i="16" s="1"/>
  <c r="F3542" i="16"/>
  <c r="B3542" i="16"/>
  <c r="Y3541" i="16"/>
  <c r="W3541" i="16"/>
  <c r="X3541" i="16" s="1"/>
  <c r="V3541" i="16"/>
  <c r="U3541" i="16"/>
  <c r="Q3541" i="16"/>
  <c r="N3541" i="16"/>
  <c r="AA3541" i="16" s="1"/>
  <c r="F3541" i="16"/>
  <c r="B3541" i="16"/>
  <c r="Y3540" i="16"/>
  <c r="W3540" i="16"/>
  <c r="X3540" i="16" s="1"/>
  <c r="V3540" i="16"/>
  <c r="U3540" i="16"/>
  <c r="Q3540" i="16"/>
  <c r="N3540" i="16"/>
  <c r="AA3540" i="16" s="1"/>
  <c r="F3540" i="16"/>
  <c r="B3540" i="16"/>
  <c r="Y3539" i="16"/>
  <c r="W3539" i="16"/>
  <c r="X3539" i="16" s="1"/>
  <c r="V3539" i="16"/>
  <c r="U3539" i="16"/>
  <c r="Q3539" i="16"/>
  <c r="N3539" i="16"/>
  <c r="AA3539" i="16" s="1"/>
  <c r="F3539" i="16"/>
  <c r="B3539" i="16"/>
  <c r="Y3538" i="16"/>
  <c r="W3538" i="16"/>
  <c r="X3538" i="16" s="1"/>
  <c r="V3538" i="16"/>
  <c r="U3538" i="16"/>
  <c r="Q3538" i="16"/>
  <c r="N3538" i="16"/>
  <c r="AA3538" i="16" s="1"/>
  <c r="F3538" i="16"/>
  <c r="B3538" i="16"/>
  <c r="Y3537" i="16"/>
  <c r="W3537" i="16"/>
  <c r="X3537" i="16" s="1"/>
  <c r="V3537" i="16"/>
  <c r="U3537" i="16"/>
  <c r="Q3537" i="16"/>
  <c r="N3537" i="16"/>
  <c r="AA3537" i="16" s="1"/>
  <c r="F3537" i="16"/>
  <c r="B3537" i="16"/>
  <c r="Y3536" i="16"/>
  <c r="W3536" i="16"/>
  <c r="X3536" i="16" s="1"/>
  <c r="V3536" i="16"/>
  <c r="U3536" i="16"/>
  <c r="Q3536" i="16"/>
  <c r="N3536" i="16"/>
  <c r="AA3536" i="16" s="1"/>
  <c r="F3536" i="16"/>
  <c r="B3536" i="16"/>
  <c r="Y3535" i="16"/>
  <c r="W3535" i="16"/>
  <c r="X3535" i="16" s="1"/>
  <c r="V3535" i="16"/>
  <c r="U3535" i="16"/>
  <c r="Q3535" i="16"/>
  <c r="N3535" i="16"/>
  <c r="AA3535" i="16" s="1"/>
  <c r="F3535" i="16"/>
  <c r="B3535" i="16"/>
  <c r="Y3534" i="16"/>
  <c r="W3534" i="16"/>
  <c r="X3534" i="16" s="1"/>
  <c r="V3534" i="16"/>
  <c r="U3534" i="16"/>
  <c r="Q3534" i="16"/>
  <c r="N3534" i="16"/>
  <c r="AA3534" i="16" s="1"/>
  <c r="F3534" i="16"/>
  <c r="B3534" i="16"/>
  <c r="Y3533" i="16"/>
  <c r="W3533" i="16"/>
  <c r="X3533" i="16" s="1"/>
  <c r="V3533" i="16"/>
  <c r="U3533" i="16"/>
  <c r="Q3533" i="16"/>
  <c r="N3533" i="16"/>
  <c r="AA3533" i="16" s="1"/>
  <c r="F3533" i="16"/>
  <c r="B3533" i="16"/>
  <c r="Y3532" i="16"/>
  <c r="W3532" i="16"/>
  <c r="X3532" i="16" s="1"/>
  <c r="V3532" i="16"/>
  <c r="U3532" i="16"/>
  <c r="Q3532" i="16"/>
  <c r="N3532" i="16"/>
  <c r="AA3532" i="16" s="1"/>
  <c r="F3532" i="16"/>
  <c r="B3532" i="16"/>
  <c r="Y3531" i="16"/>
  <c r="X3531" i="16"/>
  <c r="W3531" i="16"/>
  <c r="V3531" i="16"/>
  <c r="U3531" i="16"/>
  <c r="Q3531" i="16"/>
  <c r="N3531" i="16"/>
  <c r="AA3531" i="16" s="1"/>
  <c r="F3531" i="16"/>
  <c r="B3531" i="16"/>
  <c r="Y3530" i="16"/>
  <c r="W3530" i="16"/>
  <c r="X3530" i="16" s="1"/>
  <c r="V3530" i="16"/>
  <c r="U3530" i="16"/>
  <c r="Q3530" i="16"/>
  <c r="N3530" i="16"/>
  <c r="AA3530" i="16" s="1"/>
  <c r="F3530" i="16"/>
  <c r="B3530" i="16"/>
  <c r="Y3529" i="16"/>
  <c r="W3529" i="16"/>
  <c r="X3529" i="16" s="1"/>
  <c r="V3529" i="16"/>
  <c r="U3529" i="16"/>
  <c r="Q3529" i="16"/>
  <c r="N3529" i="16"/>
  <c r="AA3529" i="16" s="1"/>
  <c r="F3529" i="16"/>
  <c r="B3529" i="16"/>
  <c r="Y3528" i="16"/>
  <c r="W3528" i="16"/>
  <c r="X3528" i="16" s="1"/>
  <c r="V3528" i="16"/>
  <c r="U3528" i="16"/>
  <c r="Q3528" i="16"/>
  <c r="N3528" i="16"/>
  <c r="AA3528" i="16" s="1"/>
  <c r="F3528" i="16"/>
  <c r="B3528" i="16"/>
  <c r="Y3527" i="16"/>
  <c r="W3527" i="16"/>
  <c r="X3527" i="16" s="1"/>
  <c r="V3527" i="16"/>
  <c r="U3527" i="16"/>
  <c r="Q3527" i="16"/>
  <c r="N3527" i="16"/>
  <c r="AA3527" i="16" s="1"/>
  <c r="F3527" i="16"/>
  <c r="B3527" i="16"/>
  <c r="Y3526" i="16"/>
  <c r="W3526" i="16"/>
  <c r="X3526" i="16" s="1"/>
  <c r="V3526" i="16"/>
  <c r="U3526" i="16"/>
  <c r="Q3526" i="16"/>
  <c r="N3526" i="16"/>
  <c r="AA3526" i="16" s="1"/>
  <c r="F3526" i="16"/>
  <c r="B3526" i="16"/>
  <c r="Y3525" i="16"/>
  <c r="W3525" i="16"/>
  <c r="X3525" i="16" s="1"/>
  <c r="V3525" i="16"/>
  <c r="U3525" i="16"/>
  <c r="Q3525" i="16"/>
  <c r="N3525" i="16"/>
  <c r="AA3525" i="16" s="1"/>
  <c r="F3525" i="16"/>
  <c r="B3525" i="16"/>
  <c r="Y3524" i="16"/>
  <c r="W3524" i="16"/>
  <c r="X3524" i="16" s="1"/>
  <c r="V3524" i="16"/>
  <c r="U3524" i="16"/>
  <c r="Q3524" i="16"/>
  <c r="N3524" i="16"/>
  <c r="AA3524" i="16" s="1"/>
  <c r="F3524" i="16"/>
  <c r="B3524" i="16"/>
  <c r="Y3523" i="16"/>
  <c r="W3523" i="16"/>
  <c r="X3523" i="16" s="1"/>
  <c r="V3523" i="16"/>
  <c r="U3523" i="16"/>
  <c r="Q3523" i="16"/>
  <c r="N3523" i="16"/>
  <c r="AA3523" i="16" s="1"/>
  <c r="F3523" i="16"/>
  <c r="B3523" i="16"/>
  <c r="Y3522" i="16"/>
  <c r="W3522" i="16"/>
  <c r="X3522" i="16" s="1"/>
  <c r="V3522" i="16"/>
  <c r="U3522" i="16"/>
  <c r="Q3522" i="16"/>
  <c r="N3522" i="16"/>
  <c r="AA3522" i="16" s="1"/>
  <c r="F3522" i="16"/>
  <c r="B3522" i="16"/>
  <c r="Y3521" i="16"/>
  <c r="W3521" i="16"/>
  <c r="X3521" i="16" s="1"/>
  <c r="V3521" i="16"/>
  <c r="U3521" i="16"/>
  <c r="Q3521" i="16"/>
  <c r="N3521" i="16"/>
  <c r="AA3521" i="16" s="1"/>
  <c r="F3521" i="16"/>
  <c r="B3521" i="16"/>
  <c r="Y3520" i="16"/>
  <c r="W3520" i="16"/>
  <c r="X3520" i="16" s="1"/>
  <c r="V3520" i="16"/>
  <c r="U3520" i="16"/>
  <c r="Q3520" i="16"/>
  <c r="N3520" i="16"/>
  <c r="AA3520" i="16" s="1"/>
  <c r="F3520" i="16"/>
  <c r="B3520" i="16"/>
  <c r="Y3519" i="16"/>
  <c r="W3519" i="16"/>
  <c r="X3519" i="16" s="1"/>
  <c r="V3519" i="16"/>
  <c r="U3519" i="16"/>
  <c r="Q3519" i="16"/>
  <c r="N3519" i="16"/>
  <c r="AA3519" i="16" s="1"/>
  <c r="F3519" i="16"/>
  <c r="B3519" i="16"/>
  <c r="Y3518" i="16"/>
  <c r="W3518" i="16"/>
  <c r="X3518" i="16" s="1"/>
  <c r="V3518" i="16"/>
  <c r="U3518" i="16"/>
  <c r="Q3518" i="16"/>
  <c r="N3518" i="16"/>
  <c r="AA3518" i="16" s="1"/>
  <c r="F3518" i="16"/>
  <c r="B3518" i="16"/>
  <c r="Y3517" i="16"/>
  <c r="W3517" i="16"/>
  <c r="X3517" i="16" s="1"/>
  <c r="V3517" i="16"/>
  <c r="U3517" i="16"/>
  <c r="Q3517" i="16"/>
  <c r="N3517" i="16"/>
  <c r="AA3517" i="16" s="1"/>
  <c r="F3517" i="16"/>
  <c r="B3517" i="16"/>
  <c r="Y3516" i="16"/>
  <c r="W3516" i="16"/>
  <c r="X3516" i="16" s="1"/>
  <c r="V3516" i="16"/>
  <c r="U3516" i="16"/>
  <c r="Q3516" i="16"/>
  <c r="N3516" i="16"/>
  <c r="AA3516" i="16" s="1"/>
  <c r="F3516" i="16"/>
  <c r="B3516" i="16"/>
  <c r="Y3515" i="16"/>
  <c r="W3515" i="16"/>
  <c r="X3515" i="16" s="1"/>
  <c r="V3515" i="16"/>
  <c r="U3515" i="16"/>
  <c r="Q3515" i="16"/>
  <c r="N3515" i="16"/>
  <c r="AA3515" i="16" s="1"/>
  <c r="F3515" i="16"/>
  <c r="B3515" i="16"/>
  <c r="Y3514" i="16"/>
  <c r="W3514" i="16"/>
  <c r="X3514" i="16" s="1"/>
  <c r="V3514" i="16"/>
  <c r="U3514" i="16"/>
  <c r="Q3514" i="16"/>
  <c r="N3514" i="16"/>
  <c r="AA3514" i="16" s="1"/>
  <c r="F3514" i="16"/>
  <c r="B3514" i="16"/>
  <c r="Y3513" i="16"/>
  <c r="W3513" i="16"/>
  <c r="X3513" i="16" s="1"/>
  <c r="V3513" i="16"/>
  <c r="U3513" i="16"/>
  <c r="Q3513" i="16"/>
  <c r="N3513" i="16"/>
  <c r="AA3513" i="16" s="1"/>
  <c r="F3513" i="16"/>
  <c r="B3513" i="16"/>
  <c r="Y3512" i="16"/>
  <c r="W3512" i="16"/>
  <c r="X3512" i="16" s="1"/>
  <c r="V3512" i="16"/>
  <c r="U3512" i="16"/>
  <c r="Q3512" i="16"/>
  <c r="N3512" i="16"/>
  <c r="AA3512" i="16" s="1"/>
  <c r="F3512" i="16"/>
  <c r="B3512" i="16"/>
  <c r="Y3511" i="16"/>
  <c r="X3511" i="16"/>
  <c r="W3511" i="16"/>
  <c r="V3511" i="16"/>
  <c r="U3511" i="16"/>
  <c r="Q3511" i="16"/>
  <c r="N3511" i="16"/>
  <c r="AA3511" i="16" s="1"/>
  <c r="F3511" i="16"/>
  <c r="B3511" i="16"/>
  <c r="Y3510" i="16"/>
  <c r="W3510" i="16"/>
  <c r="X3510" i="16" s="1"/>
  <c r="V3510" i="16"/>
  <c r="U3510" i="16"/>
  <c r="Q3510" i="16"/>
  <c r="N3510" i="16"/>
  <c r="AA3510" i="16" s="1"/>
  <c r="F3510" i="16"/>
  <c r="B3510" i="16"/>
  <c r="Y3509" i="16"/>
  <c r="W3509" i="16"/>
  <c r="X3509" i="16" s="1"/>
  <c r="V3509" i="16"/>
  <c r="U3509" i="16"/>
  <c r="Q3509" i="16"/>
  <c r="N3509" i="16"/>
  <c r="AA3509" i="16" s="1"/>
  <c r="F3509" i="16"/>
  <c r="B3509" i="16"/>
  <c r="Y3508" i="16"/>
  <c r="W3508" i="16"/>
  <c r="X3508" i="16" s="1"/>
  <c r="V3508" i="16"/>
  <c r="U3508" i="16"/>
  <c r="Q3508" i="16"/>
  <c r="N3508" i="16"/>
  <c r="AA3508" i="16" s="1"/>
  <c r="F3508" i="16"/>
  <c r="B3508" i="16"/>
  <c r="Y3507" i="16"/>
  <c r="W3507" i="16"/>
  <c r="X3507" i="16" s="1"/>
  <c r="V3507" i="16"/>
  <c r="U3507" i="16"/>
  <c r="Q3507" i="16"/>
  <c r="N3507" i="16"/>
  <c r="AA3507" i="16" s="1"/>
  <c r="F3507" i="16"/>
  <c r="B3507" i="16"/>
  <c r="Y3506" i="16"/>
  <c r="W3506" i="16"/>
  <c r="X3506" i="16" s="1"/>
  <c r="V3506" i="16"/>
  <c r="U3506" i="16"/>
  <c r="Q3506" i="16"/>
  <c r="N3506" i="16"/>
  <c r="AA3506" i="16" s="1"/>
  <c r="F3506" i="16"/>
  <c r="B3506" i="16"/>
  <c r="Y3505" i="16"/>
  <c r="W3505" i="16"/>
  <c r="X3505" i="16" s="1"/>
  <c r="V3505" i="16"/>
  <c r="U3505" i="16"/>
  <c r="Q3505" i="16"/>
  <c r="N3505" i="16"/>
  <c r="AA3505" i="16" s="1"/>
  <c r="F3505" i="16"/>
  <c r="B3505" i="16"/>
  <c r="Y3504" i="16"/>
  <c r="W3504" i="16"/>
  <c r="X3504" i="16" s="1"/>
  <c r="V3504" i="16"/>
  <c r="U3504" i="16"/>
  <c r="Q3504" i="16"/>
  <c r="N3504" i="16"/>
  <c r="AA3504" i="16" s="1"/>
  <c r="F3504" i="16"/>
  <c r="B3504" i="16"/>
  <c r="Y3503" i="16"/>
  <c r="W3503" i="16"/>
  <c r="X3503" i="16" s="1"/>
  <c r="V3503" i="16"/>
  <c r="U3503" i="16"/>
  <c r="Q3503" i="16"/>
  <c r="N3503" i="16"/>
  <c r="AA3503" i="16" s="1"/>
  <c r="F3503" i="16"/>
  <c r="B3503" i="16"/>
  <c r="Y3502" i="16"/>
  <c r="W3502" i="16"/>
  <c r="X3502" i="16" s="1"/>
  <c r="V3502" i="16"/>
  <c r="U3502" i="16"/>
  <c r="Q3502" i="16"/>
  <c r="N3502" i="16"/>
  <c r="AA3502" i="16" s="1"/>
  <c r="F3502" i="16"/>
  <c r="B3502" i="16"/>
  <c r="Y3501" i="16"/>
  <c r="W3501" i="16"/>
  <c r="X3501" i="16" s="1"/>
  <c r="V3501" i="16"/>
  <c r="U3501" i="16"/>
  <c r="Q3501" i="16"/>
  <c r="N3501" i="16"/>
  <c r="AA3501" i="16" s="1"/>
  <c r="F3501" i="16"/>
  <c r="B3501" i="16"/>
  <c r="Y3500" i="16"/>
  <c r="W3500" i="16"/>
  <c r="X3500" i="16" s="1"/>
  <c r="V3500" i="16"/>
  <c r="U3500" i="16"/>
  <c r="Q3500" i="16"/>
  <c r="N3500" i="16"/>
  <c r="AA3500" i="16" s="1"/>
  <c r="F3500" i="16"/>
  <c r="B3500" i="16"/>
  <c r="Y3499" i="16"/>
  <c r="X3499" i="16"/>
  <c r="W3499" i="16"/>
  <c r="V3499" i="16"/>
  <c r="U3499" i="16"/>
  <c r="Q3499" i="16"/>
  <c r="N3499" i="16"/>
  <c r="AA3499" i="16" s="1"/>
  <c r="F3499" i="16"/>
  <c r="B3499" i="16"/>
  <c r="Y3498" i="16"/>
  <c r="W3498" i="16"/>
  <c r="X3498" i="16" s="1"/>
  <c r="V3498" i="16"/>
  <c r="U3498" i="16"/>
  <c r="Q3498" i="16"/>
  <c r="N3498" i="16"/>
  <c r="AA3498" i="16" s="1"/>
  <c r="F3498" i="16"/>
  <c r="B3498" i="16"/>
  <c r="Y3497" i="16"/>
  <c r="W3497" i="16"/>
  <c r="X3497" i="16" s="1"/>
  <c r="V3497" i="16"/>
  <c r="U3497" i="16"/>
  <c r="Q3497" i="16"/>
  <c r="N3497" i="16"/>
  <c r="AA3497" i="16" s="1"/>
  <c r="F3497" i="16"/>
  <c r="B3497" i="16"/>
  <c r="Y3496" i="16"/>
  <c r="W3496" i="16"/>
  <c r="X3496" i="16" s="1"/>
  <c r="V3496" i="16"/>
  <c r="U3496" i="16"/>
  <c r="Q3496" i="16"/>
  <c r="N3496" i="16"/>
  <c r="AA3496" i="16" s="1"/>
  <c r="F3496" i="16"/>
  <c r="B3496" i="16"/>
  <c r="Y3495" i="16"/>
  <c r="W3495" i="16"/>
  <c r="X3495" i="16" s="1"/>
  <c r="V3495" i="16"/>
  <c r="U3495" i="16"/>
  <c r="Q3495" i="16"/>
  <c r="N3495" i="16"/>
  <c r="AA3495" i="16" s="1"/>
  <c r="F3495" i="16"/>
  <c r="B3495" i="16"/>
  <c r="Y3494" i="16"/>
  <c r="W3494" i="16"/>
  <c r="X3494" i="16" s="1"/>
  <c r="V3494" i="16"/>
  <c r="U3494" i="16"/>
  <c r="Q3494" i="16"/>
  <c r="N3494" i="16"/>
  <c r="AA3494" i="16" s="1"/>
  <c r="F3494" i="16"/>
  <c r="B3494" i="16"/>
  <c r="Y3493" i="16"/>
  <c r="W3493" i="16"/>
  <c r="X3493" i="16" s="1"/>
  <c r="V3493" i="16"/>
  <c r="U3493" i="16"/>
  <c r="Q3493" i="16"/>
  <c r="N3493" i="16"/>
  <c r="AA3493" i="16" s="1"/>
  <c r="F3493" i="16"/>
  <c r="B3493" i="16"/>
  <c r="Y3492" i="16"/>
  <c r="W3492" i="16"/>
  <c r="X3492" i="16" s="1"/>
  <c r="V3492" i="16"/>
  <c r="U3492" i="16"/>
  <c r="Q3492" i="16"/>
  <c r="N3492" i="16"/>
  <c r="AA3492" i="16" s="1"/>
  <c r="F3492" i="16"/>
  <c r="B3492" i="16"/>
  <c r="Y3491" i="16"/>
  <c r="W3491" i="16"/>
  <c r="X3491" i="16" s="1"/>
  <c r="V3491" i="16"/>
  <c r="U3491" i="16"/>
  <c r="Q3491" i="16"/>
  <c r="N3491" i="16"/>
  <c r="AA3491" i="16" s="1"/>
  <c r="F3491" i="16"/>
  <c r="B3491" i="16"/>
  <c r="Y3490" i="16"/>
  <c r="W3490" i="16"/>
  <c r="X3490" i="16" s="1"/>
  <c r="V3490" i="16"/>
  <c r="U3490" i="16"/>
  <c r="Q3490" i="16"/>
  <c r="N3490" i="16"/>
  <c r="AA3490" i="16" s="1"/>
  <c r="F3490" i="16"/>
  <c r="B3490" i="16"/>
  <c r="Y3489" i="16"/>
  <c r="X3489" i="16"/>
  <c r="W3489" i="16"/>
  <c r="V3489" i="16"/>
  <c r="U3489" i="16"/>
  <c r="Q3489" i="16"/>
  <c r="N3489" i="16"/>
  <c r="AA3489" i="16" s="1"/>
  <c r="F3489" i="16"/>
  <c r="B3489" i="16"/>
  <c r="Y3488" i="16"/>
  <c r="W3488" i="16"/>
  <c r="X3488" i="16" s="1"/>
  <c r="V3488" i="16"/>
  <c r="U3488" i="16"/>
  <c r="Q3488" i="16"/>
  <c r="N3488" i="16"/>
  <c r="AA3488" i="16" s="1"/>
  <c r="F3488" i="16"/>
  <c r="B3488" i="16"/>
  <c r="Y3487" i="16"/>
  <c r="W3487" i="16"/>
  <c r="X3487" i="16" s="1"/>
  <c r="V3487" i="16"/>
  <c r="U3487" i="16"/>
  <c r="Q3487" i="16"/>
  <c r="N3487" i="16"/>
  <c r="AA3487" i="16" s="1"/>
  <c r="F3487" i="16"/>
  <c r="B3487" i="16"/>
  <c r="Y3486" i="16"/>
  <c r="W3486" i="16"/>
  <c r="X3486" i="16" s="1"/>
  <c r="V3486" i="16"/>
  <c r="U3486" i="16"/>
  <c r="Q3486" i="16"/>
  <c r="N3486" i="16"/>
  <c r="AA3486" i="16" s="1"/>
  <c r="F3486" i="16"/>
  <c r="B3486" i="16"/>
  <c r="Y3485" i="16"/>
  <c r="W3485" i="16"/>
  <c r="X3485" i="16" s="1"/>
  <c r="V3485" i="16"/>
  <c r="U3485" i="16"/>
  <c r="Q3485" i="16"/>
  <c r="N3485" i="16"/>
  <c r="AA3485" i="16" s="1"/>
  <c r="F3485" i="16"/>
  <c r="B3485" i="16"/>
  <c r="Y3484" i="16"/>
  <c r="W3484" i="16"/>
  <c r="X3484" i="16" s="1"/>
  <c r="V3484" i="16"/>
  <c r="U3484" i="16"/>
  <c r="Q3484" i="16"/>
  <c r="N3484" i="16"/>
  <c r="AA3484" i="16" s="1"/>
  <c r="F3484" i="16"/>
  <c r="B3484" i="16"/>
  <c r="Y3483" i="16"/>
  <c r="W3483" i="16"/>
  <c r="X3483" i="16" s="1"/>
  <c r="V3483" i="16"/>
  <c r="U3483" i="16"/>
  <c r="Q3483" i="16"/>
  <c r="N3483" i="16"/>
  <c r="AA3483" i="16" s="1"/>
  <c r="F3483" i="16"/>
  <c r="B3483" i="16"/>
  <c r="Y3482" i="16"/>
  <c r="W3482" i="16"/>
  <c r="X3482" i="16" s="1"/>
  <c r="V3482" i="16"/>
  <c r="U3482" i="16"/>
  <c r="Q3482" i="16"/>
  <c r="N3482" i="16"/>
  <c r="AA3482" i="16" s="1"/>
  <c r="F3482" i="16"/>
  <c r="B3482" i="16"/>
  <c r="Y3481" i="16"/>
  <c r="W3481" i="16"/>
  <c r="X3481" i="16" s="1"/>
  <c r="V3481" i="16"/>
  <c r="U3481" i="16"/>
  <c r="Q3481" i="16"/>
  <c r="N3481" i="16"/>
  <c r="AA3481" i="16" s="1"/>
  <c r="F3481" i="16"/>
  <c r="B3481" i="16"/>
  <c r="Y3480" i="16"/>
  <c r="W3480" i="16"/>
  <c r="X3480" i="16" s="1"/>
  <c r="V3480" i="16"/>
  <c r="U3480" i="16"/>
  <c r="Q3480" i="16"/>
  <c r="N3480" i="16"/>
  <c r="AA3480" i="16" s="1"/>
  <c r="F3480" i="16"/>
  <c r="B3480" i="16"/>
  <c r="Y3479" i="16"/>
  <c r="W3479" i="16"/>
  <c r="X3479" i="16" s="1"/>
  <c r="V3479" i="16"/>
  <c r="U3479" i="16"/>
  <c r="Q3479" i="16"/>
  <c r="N3479" i="16"/>
  <c r="AA3479" i="16" s="1"/>
  <c r="F3479" i="16"/>
  <c r="B3479" i="16"/>
  <c r="Y3478" i="16"/>
  <c r="W3478" i="16"/>
  <c r="X3478" i="16" s="1"/>
  <c r="V3478" i="16"/>
  <c r="U3478" i="16"/>
  <c r="Q3478" i="16"/>
  <c r="N3478" i="16"/>
  <c r="AA3478" i="16" s="1"/>
  <c r="F3478" i="16"/>
  <c r="B3478" i="16"/>
  <c r="Y3477" i="16"/>
  <c r="W3477" i="16"/>
  <c r="X3477" i="16" s="1"/>
  <c r="V3477" i="16"/>
  <c r="U3477" i="16"/>
  <c r="Q3477" i="16"/>
  <c r="N3477" i="16"/>
  <c r="AA3477" i="16" s="1"/>
  <c r="F3477" i="16"/>
  <c r="B3477" i="16"/>
  <c r="Y3476" i="16"/>
  <c r="W3476" i="16"/>
  <c r="X3476" i="16" s="1"/>
  <c r="V3476" i="16"/>
  <c r="U3476" i="16"/>
  <c r="Q3476" i="16"/>
  <c r="N3476" i="16"/>
  <c r="AA3476" i="16" s="1"/>
  <c r="F3476" i="16"/>
  <c r="B3476" i="16"/>
  <c r="Y3475" i="16"/>
  <c r="W3475" i="16"/>
  <c r="X3475" i="16" s="1"/>
  <c r="V3475" i="16"/>
  <c r="U3475" i="16"/>
  <c r="Q3475" i="16"/>
  <c r="N3475" i="16"/>
  <c r="AA3475" i="16" s="1"/>
  <c r="F3475" i="16"/>
  <c r="B3475" i="16"/>
  <c r="Y3474" i="16"/>
  <c r="W3474" i="16"/>
  <c r="X3474" i="16" s="1"/>
  <c r="V3474" i="16"/>
  <c r="U3474" i="16"/>
  <c r="Q3474" i="16"/>
  <c r="N3474" i="16"/>
  <c r="AA3474" i="16" s="1"/>
  <c r="F3474" i="16"/>
  <c r="B3474" i="16"/>
  <c r="Y3473" i="16"/>
  <c r="W3473" i="16"/>
  <c r="X3473" i="16" s="1"/>
  <c r="V3473" i="16"/>
  <c r="U3473" i="16"/>
  <c r="Q3473" i="16"/>
  <c r="N3473" i="16"/>
  <c r="AA3473" i="16" s="1"/>
  <c r="F3473" i="16"/>
  <c r="B3473" i="16"/>
  <c r="Y3472" i="16"/>
  <c r="W3472" i="16"/>
  <c r="X3472" i="16" s="1"/>
  <c r="V3472" i="16"/>
  <c r="U3472" i="16"/>
  <c r="Q3472" i="16"/>
  <c r="N3472" i="16"/>
  <c r="AA3472" i="16" s="1"/>
  <c r="F3472" i="16"/>
  <c r="B3472" i="16"/>
  <c r="Y3471" i="16"/>
  <c r="X3471" i="16"/>
  <c r="W3471" i="16"/>
  <c r="V3471" i="16"/>
  <c r="U3471" i="16"/>
  <c r="Q3471" i="16"/>
  <c r="N3471" i="16"/>
  <c r="AA3471" i="16" s="1"/>
  <c r="F3471" i="16"/>
  <c r="B3471" i="16"/>
  <c r="Y3470" i="16"/>
  <c r="W3470" i="16"/>
  <c r="X3470" i="16" s="1"/>
  <c r="V3470" i="16"/>
  <c r="U3470" i="16"/>
  <c r="Q3470" i="16"/>
  <c r="N3470" i="16"/>
  <c r="AA3470" i="16" s="1"/>
  <c r="F3470" i="16"/>
  <c r="B3470" i="16"/>
  <c r="Y3469" i="16"/>
  <c r="W3469" i="16"/>
  <c r="X3469" i="16" s="1"/>
  <c r="V3469" i="16"/>
  <c r="U3469" i="16"/>
  <c r="Q3469" i="16"/>
  <c r="N3469" i="16"/>
  <c r="AA3469" i="16" s="1"/>
  <c r="F3469" i="16"/>
  <c r="B3469" i="16"/>
  <c r="Y3468" i="16"/>
  <c r="W3468" i="16"/>
  <c r="X3468" i="16" s="1"/>
  <c r="V3468" i="16"/>
  <c r="U3468" i="16"/>
  <c r="Q3468" i="16"/>
  <c r="N3468" i="16"/>
  <c r="AA3468" i="16" s="1"/>
  <c r="F3468" i="16"/>
  <c r="B3468" i="16"/>
  <c r="Y3467" i="16"/>
  <c r="W3467" i="16"/>
  <c r="X3467" i="16" s="1"/>
  <c r="V3467" i="16"/>
  <c r="U3467" i="16"/>
  <c r="Q3467" i="16"/>
  <c r="N3467" i="16"/>
  <c r="AA3467" i="16" s="1"/>
  <c r="F3467" i="16"/>
  <c r="B3467" i="16"/>
  <c r="Y3466" i="16"/>
  <c r="W3466" i="16"/>
  <c r="X3466" i="16" s="1"/>
  <c r="V3466" i="16"/>
  <c r="U3466" i="16"/>
  <c r="Q3466" i="16"/>
  <c r="N3466" i="16"/>
  <c r="AA3466" i="16" s="1"/>
  <c r="F3466" i="16"/>
  <c r="B3466" i="16"/>
  <c r="Y3465" i="16"/>
  <c r="W3465" i="16"/>
  <c r="X3465" i="16" s="1"/>
  <c r="V3465" i="16"/>
  <c r="U3465" i="16"/>
  <c r="Q3465" i="16"/>
  <c r="N3465" i="16"/>
  <c r="AA3465" i="16" s="1"/>
  <c r="F3465" i="16"/>
  <c r="B3465" i="16"/>
  <c r="Y3464" i="16"/>
  <c r="W3464" i="16"/>
  <c r="X3464" i="16" s="1"/>
  <c r="V3464" i="16"/>
  <c r="U3464" i="16"/>
  <c r="Q3464" i="16"/>
  <c r="N3464" i="16"/>
  <c r="AA3464" i="16" s="1"/>
  <c r="F3464" i="16"/>
  <c r="B3464" i="16"/>
  <c r="Y3463" i="16"/>
  <c r="W3463" i="16"/>
  <c r="X3463" i="16" s="1"/>
  <c r="V3463" i="16"/>
  <c r="U3463" i="16"/>
  <c r="Q3463" i="16"/>
  <c r="N3463" i="16"/>
  <c r="AA3463" i="16" s="1"/>
  <c r="F3463" i="16"/>
  <c r="B3463" i="16"/>
  <c r="Y3462" i="16"/>
  <c r="W3462" i="16"/>
  <c r="X3462" i="16" s="1"/>
  <c r="V3462" i="16"/>
  <c r="U3462" i="16"/>
  <c r="Q3462" i="16"/>
  <c r="N3462" i="16"/>
  <c r="AA3462" i="16" s="1"/>
  <c r="F3462" i="16"/>
  <c r="B3462" i="16"/>
  <c r="Y3461" i="16"/>
  <c r="W3461" i="16"/>
  <c r="X3461" i="16" s="1"/>
  <c r="V3461" i="16"/>
  <c r="U3461" i="16"/>
  <c r="Q3461" i="16"/>
  <c r="N3461" i="16"/>
  <c r="AA3461" i="16" s="1"/>
  <c r="F3461" i="16"/>
  <c r="B3461" i="16"/>
  <c r="Y3460" i="16"/>
  <c r="W3460" i="16"/>
  <c r="X3460" i="16" s="1"/>
  <c r="V3460" i="16"/>
  <c r="U3460" i="16"/>
  <c r="Q3460" i="16"/>
  <c r="N3460" i="16"/>
  <c r="AA3460" i="16" s="1"/>
  <c r="F3460" i="16"/>
  <c r="B3460" i="16"/>
  <c r="Y3459" i="16"/>
  <c r="X3459" i="16"/>
  <c r="W3459" i="16"/>
  <c r="V3459" i="16"/>
  <c r="U3459" i="16"/>
  <c r="Q3459" i="16"/>
  <c r="N3459" i="16"/>
  <c r="AA3459" i="16" s="1"/>
  <c r="F3459" i="16"/>
  <c r="B3459" i="16"/>
  <c r="Y3458" i="16"/>
  <c r="W3458" i="16"/>
  <c r="X3458" i="16" s="1"/>
  <c r="V3458" i="16"/>
  <c r="U3458" i="16"/>
  <c r="Q3458" i="16"/>
  <c r="N3458" i="16"/>
  <c r="AA3458" i="16" s="1"/>
  <c r="F3458" i="16"/>
  <c r="B3458" i="16"/>
  <c r="Y3457" i="16"/>
  <c r="W3457" i="16"/>
  <c r="X3457" i="16" s="1"/>
  <c r="V3457" i="16"/>
  <c r="U3457" i="16"/>
  <c r="Q3457" i="16"/>
  <c r="N3457" i="16"/>
  <c r="AA3457" i="16" s="1"/>
  <c r="F3457" i="16"/>
  <c r="B3457" i="16"/>
  <c r="Y3456" i="16"/>
  <c r="W3456" i="16"/>
  <c r="X3456" i="16" s="1"/>
  <c r="V3456" i="16"/>
  <c r="U3456" i="16"/>
  <c r="Q3456" i="16"/>
  <c r="N3456" i="16"/>
  <c r="AA3456" i="16" s="1"/>
  <c r="F3456" i="16"/>
  <c r="B3456" i="16"/>
  <c r="Y3455" i="16"/>
  <c r="W3455" i="16"/>
  <c r="X3455" i="16" s="1"/>
  <c r="V3455" i="16"/>
  <c r="U3455" i="16"/>
  <c r="Q3455" i="16"/>
  <c r="N3455" i="16"/>
  <c r="AA3455" i="16" s="1"/>
  <c r="F3455" i="16"/>
  <c r="B3455" i="16"/>
  <c r="Y3454" i="16"/>
  <c r="X3454" i="16"/>
  <c r="W3454" i="16"/>
  <c r="V3454" i="16"/>
  <c r="U3454" i="16"/>
  <c r="Q3454" i="16"/>
  <c r="N3454" i="16"/>
  <c r="AA3454" i="16" s="1"/>
  <c r="F3454" i="16"/>
  <c r="B3454" i="16"/>
  <c r="Y3453" i="16"/>
  <c r="W3453" i="16"/>
  <c r="X3453" i="16" s="1"/>
  <c r="V3453" i="16"/>
  <c r="U3453" i="16"/>
  <c r="Q3453" i="16"/>
  <c r="N3453" i="16"/>
  <c r="AA3453" i="16" s="1"/>
  <c r="F3453" i="16"/>
  <c r="B3453" i="16"/>
  <c r="Y3452" i="16"/>
  <c r="W3452" i="16"/>
  <c r="X3452" i="16" s="1"/>
  <c r="V3452" i="16"/>
  <c r="U3452" i="16"/>
  <c r="Q3452" i="16"/>
  <c r="N3452" i="16"/>
  <c r="AA3452" i="16" s="1"/>
  <c r="F3452" i="16"/>
  <c r="B3452" i="16"/>
  <c r="Y3451" i="16"/>
  <c r="W3451" i="16"/>
  <c r="X3451" i="16" s="1"/>
  <c r="V3451" i="16"/>
  <c r="U3451" i="16"/>
  <c r="Q3451" i="16"/>
  <c r="N3451" i="16"/>
  <c r="AA3451" i="16" s="1"/>
  <c r="F3451" i="16"/>
  <c r="B3451" i="16"/>
  <c r="Y3450" i="16"/>
  <c r="W3450" i="16"/>
  <c r="X3450" i="16" s="1"/>
  <c r="V3450" i="16"/>
  <c r="U3450" i="16"/>
  <c r="Q3450" i="16"/>
  <c r="N3450" i="16"/>
  <c r="AA3450" i="16" s="1"/>
  <c r="F3450" i="16"/>
  <c r="B3450" i="16"/>
  <c r="Y3449" i="16"/>
  <c r="W3449" i="16"/>
  <c r="X3449" i="16" s="1"/>
  <c r="V3449" i="16"/>
  <c r="U3449" i="16"/>
  <c r="Q3449" i="16"/>
  <c r="N3449" i="16"/>
  <c r="AA3449" i="16" s="1"/>
  <c r="F3449" i="16"/>
  <c r="B3449" i="16"/>
  <c r="Y3448" i="16"/>
  <c r="W3448" i="16"/>
  <c r="X3448" i="16" s="1"/>
  <c r="V3448" i="16"/>
  <c r="U3448" i="16"/>
  <c r="Q3448" i="16"/>
  <c r="N3448" i="16"/>
  <c r="AA3448" i="16" s="1"/>
  <c r="F3448" i="16"/>
  <c r="B3448" i="16"/>
  <c r="Y3447" i="16"/>
  <c r="W3447" i="16"/>
  <c r="X3447" i="16" s="1"/>
  <c r="V3447" i="16"/>
  <c r="U3447" i="16"/>
  <c r="Q3447" i="16"/>
  <c r="N3447" i="16"/>
  <c r="AA3447" i="16" s="1"/>
  <c r="F3447" i="16"/>
  <c r="B3447" i="16"/>
  <c r="Y3446" i="16"/>
  <c r="W3446" i="16"/>
  <c r="X3446" i="16" s="1"/>
  <c r="V3446" i="16"/>
  <c r="U3446" i="16"/>
  <c r="Q3446" i="16"/>
  <c r="N3446" i="16"/>
  <c r="AA3446" i="16" s="1"/>
  <c r="F3446" i="16"/>
  <c r="B3446" i="16"/>
  <c r="Y3445" i="16"/>
  <c r="W3445" i="16"/>
  <c r="X3445" i="16" s="1"/>
  <c r="V3445" i="16"/>
  <c r="U3445" i="16"/>
  <c r="Q3445" i="16"/>
  <c r="N3445" i="16"/>
  <c r="AA3445" i="16" s="1"/>
  <c r="F3445" i="16"/>
  <c r="B3445" i="16"/>
  <c r="Y3444" i="16"/>
  <c r="W3444" i="16"/>
  <c r="X3444" i="16" s="1"/>
  <c r="V3444" i="16"/>
  <c r="U3444" i="16"/>
  <c r="Q3444" i="16"/>
  <c r="N3444" i="16"/>
  <c r="AA3444" i="16" s="1"/>
  <c r="F3444" i="16"/>
  <c r="B3444" i="16"/>
  <c r="Y3443" i="16"/>
  <c r="W3443" i="16"/>
  <c r="X3443" i="16" s="1"/>
  <c r="V3443" i="16"/>
  <c r="U3443" i="16"/>
  <c r="Q3443" i="16"/>
  <c r="N3443" i="16"/>
  <c r="AA3443" i="16" s="1"/>
  <c r="F3443" i="16"/>
  <c r="B3443" i="16"/>
  <c r="Y3442" i="16"/>
  <c r="W3442" i="16"/>
  <c r="X3442" i="16" s="1"/>
  <c r="V3442" i="16"/>
  <c r="U3442" i="16"/>
  <c r="Q3442" i="16"/>
  <c r="N3442" i="16"/>
  <c r="AA3442" i="16" s="1"/>
  <c r="F3442" i="16"/>
  <c r="B3442" i="16"/>
  <c r="Y3441" i="16"/>
  <c r="W3441" i="16"/>
  <c r="X3441" i="16" s="1"/>
  <c r="V3441" i="16"/>
  <c r="U3441" i="16"/>
  <c r="Q3441" i="16"/>
  <c r="N3441" i="16"/>
  <c r="AA3441" i="16" s="1"/>
  <c r="F3441" i="16"/>
  <c r="B3441" i="16"/>
  <c r="Y3440" i="16"/>
  <c r="W3440" i="16"/>
  <c r="X3440" i="16" s="1"/>
  <c r="V3440" i="16"/>
  <c r="U3440" i="16"/>
  <c r="Q3440" i="16"/>
  <c r="N3440" i="16"/>
  <c r="AA3440" i="16" s="1"/>
  <c r="F3440" i="16"/>
  <c r="B3440" i="16"/>
  <c r="Y3439" i="16"/>
  <c r="W3439" i="16"/>
  <c r="X3439" i="16" s="1"/>
  <c r="V3439" i="16"/>
  <c r="U3439" i="16"/>
  <c r="Q3439" i="16"/>
  <c r="N3439" i="16"/>
  <c r="AA3439" i="16" s="1"/>
  <c r="F3439" i="16"/>
  <c r="B3439" i="16"/>
  <c r="Y3438" i="16"/>
  <c r="W3438" i="16"/>
  <c r="X3438" i="16" s="1"/>
  <c r="V3438" i="16"/>
  <c r="U3438" i="16"/>
  <c r="Q3438" i="16"/>
  <c r="N3438" i="16"/>
  <c r="AA3438" i="16" s="1"/>
  <c r="F3438" i="16"/>
  <c r="B3438" i="16"/>
  <c r="Y3437" i="16"/>
  <c r="W3437" i="16"/>
  <c r="X3437" i="16" s="1"/>
  <c r="V3437" i="16"/>
  <c r="U3437" i="16"/>
  <c r="Q3437" i="16"/>
  <c r="N3437" i="16"/>
  <c r="AA3437" i="16" s="1"/>
  <c r="F3437" i="16"/>
  <c r="B3437" i="16"/>
  <c r="Y3436" i="16"/>
  <c r="W3436" i="16"/>
  <c r="X3436" i="16" s="1"/>
  <c r="V3436" i="16"/>
  <c r="U3436" i="16"/>
  <c r="Q3436" i="16"/>
  <c r="N3436" i="16"/>
  <c r="AA3436" i="16" s="1"/>
  <c r="F3436" i="16"/>
  <c r="B3436" i="16"/>
  <c r="Y3435" i="16"/>
  <c r="X3435" i="16"/>
  <c r="W3435" i="16"/>
  <c r="V3435" i="16"/>
  <c r="U3435" i="16"/>
  <c r="Q3435" i="16"/>
  <c r="N3435" i="16"/>
  <c r="AA3435" i="16" s="1"/>
  <c r="F3435" i="16"/>
  <c r="B3435" i="16"/>
  <c r="Y3434" i="16"/>
  <c r="W3434" i="16"/>
  <c r="X3434" i="16" s="1"/>
  <c r="V3434" i="16"/>
  <c r="U3434" i="16"/>
  <c r="Q3434" i="16"/>
  <c r="N3434" i="16"/>
  <c r="AA3434" i="16" s="1"/>
  <c r="F3434" i="16"/>
  <c r="B3434" i="16"/>
  <c r="Y3433" i="16"/>
  <c r="W3433" i="16"/>
  <c r="X3433" i="16" s="1"/>
  <c r="V3433" i="16"/>
  <c r="U3433" i="16"/>
  <c r="Q3433" i="16"/>
  <c r="N3433" i="16"/>
  <c r="AA3433" i="16" s="1"/>
  <c r="F3433" i="16"/>
  <c r="B3433" i="16"/>
  <c r="Y3432" i="16"/>
  <c r="W3432" i="16"/>
  <c r="X3432" i="16" s="1"/>
  <c r="V3432" i="16"/>
  <c r="U3432" i="16"/>
  <c r="Q3432" i="16"/>
  <c r="N3432" i="16"/>
  <c r="AA3432" i="16" s="1"/>
  <c r="F3432" i="16"/>
  <c r="B3432" i="16"/>
  <c r="Y3431" i="16"/>
  <c r="W3431" i="16"/>
  <c r="X3431" i="16" s="1"/>
  <c r="V3431" i="16"/>
  <c r="U3431" i="16"/>
  <c r="Q3431" i="16"/>
  <c r="N3431" i="16"/>
  <c r="AA3431" i="16" s="1"/>
  <c r="F3431" i="16"/>
  <c r="B3431" i="16"/>
  <c r="Y3430" i="16"/>
  <c r="W3430" i="16"/>
  <c r="X3430" i="16" s="1"/>
  <c r="V3430" i="16"/>
  <c r="U3430" i="16"/>
  <c r="Q3430" i="16"/>
  <c r="N3430" i="16"/>
  <c r="AA3430" i="16" s="1"/>
  <c r="F3430" i="16"/>
  <c r="B3430" i="16"/>
  <c r="Y3429" i="16"/>
  <c r="W3429" i="16"/>
  <c r="X3429" i="16" s="1"/>
  <c r="V3429" i="16"/>
  <c r="U3429" i="16"/>
  <c r="Q3429" i="16"/>
  <c r="N3429" i="16"/>
  <c r="AA3429" i="16" s="1"/>
  <c r="F3429" i="16"/>
  <c r="B3429" i="16"/>
  <c r="Y3428" i="16"/>
  <c r="W3428" i="16"/>
  <c r="X3428" i="16" s="1"/>
  <c r="V3428" i="16"/>
  <c r="U3428" i="16"/>
  <c r="Q3428" i="16"/>
  <c r="N3428" i="16"/>
  <c r="AA3428" i="16" s="1"/>
  <c r="F3428" i="16"/>
  <c r="B3428" i="16"/>
  <c r="Y3427" i="16"/>
  <c r="X3427" i="16"/>
  <c r="W3427" i="16"/>
  <c r="V3427" i="16"/>
  <c r="U3427" i="16"/>
  <c r="Q3427" i="16"/>
  <c r="N3427" i="16"/>
  <c r="AA3427" i="16" s="1"/>
  <c r="F3427" i="16"/>
  <c r="B3427" i="16"/>
  <c r="Y3426" i="16"/>
  <c r="W3426" i="16"/>
  <c r="X3426" i="16" s="1"/>
  <c r="V3426" i="16"/>
  <c r="U3426" i="16"/>
  <c r="Q3426" i="16"/>
  <c r="N3426" i="16"/>
  <c r="AA3426" i="16" s="1"/>
  <c r="F3426" i="16"/>
  <c r="B3426" i="16"/>
  <c r="Y3425" i="16"/>
  <c r="W3425" i="16"/>
  <c r="X3425" i="16" s="1"/>
  <c r="V3425" i="16"/>
  <c r="U3425" i="16"/>
  <c r="Q3425" i="16"/>
  <c r="N3425" i="16"/>
  <c r="AA3425" i="16" s="1"/>
  <c r="F3425" i="16"/>
  <c r="B3425" i="16"/>
  <c r="Y3424" i="16"/>
  <c r="W3424" i="16"/>
  <c r="X3424" i="16" s="1"/>
  <c r="V3424" i="16"/>
  <c r="U3424" i="16"/>
  <c r="Q3424" i="16"/>
  <c r="N3424" i="16"/>
  <c r="AA3424" i="16" s="1"/>
  <c r="F3424" i="16"/>
  <c r="B3424" i="16"/>
  <c r="Y3423" i="16"/>
  <c r="W3423" i="16"/>
  <c r="X3423" i="16" s="1"/>
  <c r="V3423" i="16"/>
  <c r="U3423" i="16"/>
  <c r="Q3423" i="16"/>
  <c r="N3423" i="16"/>
  <c r="AA3423" i="16" s="1"/>
  <c r="F3423" i="16"/>
  <c r="B3423" i="16"/>
  <c r="Y3422" i="16"/>
  <c r="W3422" i="16"/>
  <c r="X3422" i="16" s="1"/>
  <c r="V3422" i="16"/>
  <c r="U3422" i="16"/>
  <c r="Q3422" i="16"/>
  <c r="N3422" i="16"/>
  <c r="AA3422" i="16" s="1"/>
  <c r="F3422" i="16"/>
  <c r="B3422" i="16"/>
  <c r="Y3421" i="16"/>
  <c r="W3421" i="16"/>
  <c r="X3421" i="16" s="1"/>
  <c r="V3421" i="16"/>
  <c r="U3421" i="16"/>
  <c r="Q3421" i="16"/>
  <c r="N3421" i="16"/>
  <c r="AA3421" i="16" s="1"/>
  <c r="F3421" i="16"/>
  <c r="B3421" i="16"/>
  <c r="Y3420" i="16"/>
  <c r="W3420" i="16"/>
  <c r="X3420" i="16" s="1"/>
  <c r="V3420" i="16"/>
  <c r="U3420" i="16"/>
  <c r="Q3420" i="16"/>
  <c r="N3420" i="16"/>
  <c r="AA3420" i="16" s="1"/>
  <c r="F3420" i="16"/>
  <c r="B3420" i="16"/>
  <c r="Y3419" i="16"/>
  <c r="X3419" i="16"/>
  <c r="W3419" i="16"/>
  <c r="V3419" i="16"/>
  <c r="U3419" i="16"/>
  <c r="Q3419" i="16"/>
  <c r="N3419" i="16"/>
  <c r="AA3419" i="16" s="1"/>
  <c r="F3419" i="16"/>
  <c r="B3419" i="16"/>
  <c r="Y3418" i="16"/>
  <c r="W3418" i="16"/>
  <c r="X3418" i="16" s="1"/>
  <c r="V3418" i="16"/>
  <c r="U3418" i="16"/>
  <c r="Q3418" i="16"/>
  <c r="N3418" i="16"/>
  <c r="AA3418" i="16" s="1"/>
  <c r="F3418" i="16"/>
  <c r="B3418" i="16"/>
  <c r="Y3417" i="16"/>
  <c r="W3417" i="16"/>
  <c r="X3417" i="16" s="1"/>
  <c r="V3417" i="16"/>
  <c r="U3417" i="16"/>
  <c r="Q3417" i="16"/>
  <c r="N3417" i="16"/>
  <c r="AA3417" i="16" s="1"/>
  <c r="F3417" i="16"/>
  <c r="B3417" i="16"/>
  <c r="Y3416" i="16"/>
  <c r="W3416" i="16"/>
  <c r="X3416" i="16" s="1"/>
  <c r="V3416" i="16"/>
  <c r="U3416" i="16"/>
  <c r="Q3416" i="16"/>
  <c r="N3416" i="16"/>
  <c r="AA3416" i="16" s="1"/>
  <c r="F3416" i="16"/>
  <c r="B3416" i="16"/>
  <c r="Y3415" i="16"/>
  <c r="W3415" i="16"/>
  <c r="X3415" i="16" s="1"/>
  <c r="V3415" i="16"/>
  <c r="U3415" i="16"/>
  <c r="Q3415" i="16"/>
  <c r="N3415" i="16"/>
  <c r="AA3415" i="16" s="1"/>
  <c r="F3415" i="16"/>
  <c r="B3415" i="16"/>
  <c r="Y3414" i="16"/>
  <c r="W3414" i="16"/>
  <c r="X3414" i="16" s="1"/>
  <c r="V3414" i="16"/>
  <c r="U3414" i="16"/>
  <c r="Q3414" i="16"/>
  <c r="N3414" i="16"/>
  <c r="AA3414" i="16" s="1"/>
  <c r="F3414" i="16"/>
  <c r="B3414" i="16"/>
  <c r="Y3413" i="16"/>
  <c r="W3413" i="16"/>
  <c r="X3413" i="16" s="1"/>
  <c r="V3413" i="16"/>
  <c r="U3413" i="16"/>
  <c r="Q3413" i="16"/>
  <c r="N3413" i="16"/>
  <c r="AA3413" i="16" s="1"/>
  <c r="F3413" i="16"/>
  <c r="B3413" i="16"/>
  <c r="Y3412" i="16"/>
  <c r="W3412" i="16"/>
  <c r="X3412" i="16" s="1"/>
  <c r="V3412" i="16"/>
  <c r="U3412" i="16"/>
  <c r="Q3412" i="16"/>
  <c r="N3412" i="16"/>
  <c r="AA3412" i="16" s="1"/>
  <c r="F3412" i="16"/>
  <c r="B3412" i="16"/>
  <c r="Y3411" i="16"/>
  <c r="W3411" i="16"/>
  <c r="X3411" i="16" s="1"/>
  <c r="V3411" i="16"/>
  <c r="U3411" i="16"/>
  <c r="Q3411" i="16"/>
  <c r="N3411" i="16"/>
  <c r="AA3411" i="16" s="1"/>
  <c r="F3411" i="16"/>
  <c r="B3411" i="16"/>
  <c r="Y3410" i="16"/>
  <c r="W3410" i="16"/>
  <c r="X3410" i="16" s="1"/>
  <c r="V3410" i="16"/>
  <c r="U3410" i="16"/>
  <c r="Q3410" i="16"/>
  <c r="N3410" i="16"/>
  <c r="AA3410" i="16" s="1"/>
  <c r="F3410" i="16"/>
  <c r="B3410" i="16"/>
  <c r="Y3409" i="16"/>
  <c r="W3409" i="16"/>
  <c r="X3409" i="16" s="1"/>
  <c r="V3409" i="16"/>
  <c r="U3409" i="16"/>
  <c r="Q3409" i="16"/>
  <c r="N3409" i="16"/>
  <c r="AA3409" i="16" s="1"/>
  <c r="F3409" i="16"/>
  <c r="B3409" i="16"/>
  <c r="Y3408" i="16"/>
  <c r="W3408" i="16"/>
  <c r="X3408" i="16" s="1"/>
  <c r="V3408" i="16"/>
  <c r="U3408" i="16"/>
  <c r="Q3408" i="16"/>
  <c r="N3408" i="16"/>
  <c r="AA3408" i="16" s="1"/>
  <c r="F3408" i="16"/>
  <c r="B3408" i="16"/>
  <c r="Y3407" i="16"/>
  <c r="X3407" i="16"/>
  <c r="W3407" i="16"/>
  <c r="V3407" i="16"/>
  <c r="U3407" i="16"/>
  <c r="Q3407" i="16"/>
  <c r="N3407" i="16"/>
  <c r="AA3407" i="16" s="1"/>
  <c r="F3407" i="16"/>
  <c r="B3407" i="16"/>
  <c r="Y3406" i="16"/>
  <c r="W3406" i="16"/>
  <c r="X3406" i="16" s="1"/>
  <c r="V3406" i="16"/>
  <c r="U3406" i="16"/>
  <c r="Q3406" i="16"/>
  <c r="N3406" i="16"/>
  <c r="AA3406" i="16" s="1"/>
  <c r="F3406" i="16"/>
  <c r="B3406" i="16"/>
  <c r="Y3405" i="16"/>
  <c r="W3405" i="16"/>
  <c r="X3405" i="16" s="1"/>
  <c r="V3405" i="16"/>
  <c r="U3405" i="16"/>
  <c r="Q3405" i="16"/>
  <c r="N3405" i="16"/>
  <c r="AA3405" i="16" s="1"/>
  <c r="F3405" i="16"/>
  <c r="B3405" i="16"/>
  <c r="Y3404" i="16"/>
  <c r="W3404" i="16"/>
  <c r="X3404" i="16" s="1"/>
  <c r="V3404" i="16"/>
  <c r="U3404" i="16"/>
  <c r="Q3404" i="16"/>
  <c r="N3404" i="16"/>
  <c r="AA3404" i="16" s="1"/>
  <c r="F3404" i="16"/>
  <c r="B3404" i="16"/>
  <c r="Y3403" i="16"/>
  <c r="W3403" i="16"/>
  <c r="X3403" i="16" s="1"/>
  <c r="V3403" i="16"/>
  <c r="U3403" i="16"/>
  <c r="Q3403" i="16"/>
  <c r="N3403" i="16"/>
  <c r="AA3403" i="16" s="1"/>
  <c r="F3403" i="16"/>
  <c r="B3403" i="16"/>
  <c r="Y3402" i="16"/>
  <c r="W3402" i="16"/>
  <c r="X3402" i="16" s="1"/>
  <c r="V3402" i="16"/>
  <c r="U3402" i="16"/>
  <c r="Q3402" i="16"/>
  <c r="N3402" i="16"/>
  <c r="AA3402" i="16" s="1"/>
  <c r="F3402" i="16"/>
  <c r="B3402" i="16"/>
  <c r="Y3401" i="16"/>
  <c r="W3401" i="16"/>
  <c r="X3401" i="16" s="1"/>
  <c r="V3401" i="16"/>
  <c r="U3401" i="16"/>
  <c r="Q3401" i="16"/>
  <c r="N3401" i="16"/>
  <c r="AA3401" i="16" s="1"/>
  <c r="F3401" i="16"/>
  <c r="B3401" i="16"/>
  <c r="Y3400" i="16"/>
  <c r="W3400" i="16"/>
  <c r="X3400" i="16" s="1"/>
  <c r="V3400" i="16"/>
  <c r="U3400" i="16"/>
  <c r="Q3400" i="16"/>
  <c r="N3400" i="16"/>
  <c r="AA3400" i="16" s="1"/>
  <c r="F3400" i="16"/>
  <c r="B3400" i="16"/>
  <c r="Y3399" i="16"/>
  <c r="W3399" i="16"/>
  <c r="X3399" i="16" s="1"/>
  <c r="V3399" i="16"/>
  <c r="U3399" i="16"/>
  <c r="Q3399" i="16"/>
  <c r="N3399" i="16"/>
  <c r="AA3399" i="16" s="1"/>
  <c r="F3399" i="16"/>
  <c r="B3399" i="16"/>
  <c r="Y3398" i="16"/>
  <c r="W3398" i="16"/>
  <c r="X3398" i="16" s="1"/>
  <c r="V3398" i="16"/>
  <c r="U3398" i="16"/>
  <c r="Q3398" i="16"/>
  <c r="N3398" i="16"/>
  <c r="AA3398" i="16" s="1"/>
  <c r="F3398" i="16"/>
  <c r="B3398" i="16"/>
  <c r="Y3397" i="16"/>
  <c r="W3397" i="16"/>
  <c r="X3397" i="16" s="1"/>
  <c r="V3397" i="16"/>
  <c r="U3397" i="16"/>
  <c r="Q3397" i="16"/>
  <c r="N3397" i="16"/>
  <c r="AA3397" i="16" s="1"/>
  <c r="F3397" i="16"/>
  <c r="B3397" i="16"/>
  <c r="Y3396" i="16"/>
  <c r="W3396" i="16"/>
  <c r="X3396" i="16" s="1"/>
  <c r="V3396" i="16"/>
  <c r="U3396" i="16"/>
  <c r="Q3396" i="16"/>
  <c r="N3396" i="16"/>
  <c r="AA3396" i="16" s="1"/>
  <c r="F3396" i="16"/>
  <c r="B3396" i="16"/>
  <c r="Y3395" i="16"/>
  <c r="X3395" i="16"/>
  <c r="W3395" i="16"/>
  <c r="V3395" i="16"/>
  <c r="U3395" i="16"/>
  <c r="Q3395" i="16"/>
  <c r="N3395" i="16"/>
  <c r="AA3395" i="16" s="1"/>
  <c r="F3395" i="16"/>
  <c r="B3395" i="16"/>
  <c r="Y3394" i="16"/>
  <c r="W3394" i="16"/>
  <c r="X3394" i="16" s="1"/>
  <c r="V3394" i="16"/>
  <c r="U3394" i="16"/>
  <c r="Q3394" i="16"/>
  <c r="N3394" i="16"/>
  <c r="AA3394" i="16" s="1"/>
  <c r="F3394" i="16"/>
  <c r="B3394" i="16"/>
  <c r="Y3393" i="16"/>
  <c r="W3393" i="16"/>
  <c r="X3393" i="16" s="1"/>
  <c r="V3393" i="16"/>
  <c r="U3393" i="16"/>
  <c r="Q3393" i="16"/>
  <c r="N3393" i="16"/>
  <c r="AA3393" i="16" s="1"/>
  <c r="F3393" i="16"/>
  <c r="B3393" i="16"/>
  <c r="Y3392" i="16"/>
  <c r="W3392" i="16"/>
  <c r="X3392" i="16" s="1"/>
  <c r="V3392" i="16"/>
  <c r="U3392" i="16"/>
  <c r="Q3392" i="16"/>
  <c r="N3392" i="16"/>
  <c r="AA3392" i="16" s="1"/>
  <c r="F3392" i="16"/>
  <c r="B3392" i="16"/>
  <c r="Y3391" i="16"/>
  <c r="W3391" i="16"/>
  <c r="X3391" i="16" s="1"/>
  <c r="V3391" i="16"/>
  <c r="U3391" i="16"/>
  <c r="Q3391" i="16"/>
  <c r="N3391" i="16"/>
  <c r="AA3391" i="16" s="1"/>
  <c r="F3391" i="16"/>
  <c r="B3391" i="16"/>
  <c r="Y3390" i="16"/>
  <c r="W3390" i="16"/>
  <c r="X3390" i="16" s="1"/>
  <c r="V3390" i="16"/>
  <c r="U3390" i="16"/>
  <c r="Q3390" i="16"/>
  <c r="N3390" i="16"/>
  <c r="AA3390" i="16" s="1"/>
  <c r="F3390" i="16"/>
  <c r="B3390" i="16"/>
  <c r="Y3389" i="16"/>
  <c r="W3389" i="16"/>
  <c r="X3389" i="16" s="1"/>
  <c r="V3389" i="16"/>
  <c r="U3389" i="16"/>
  <c r="Q3389" i="16"/>
  <c r="N3389" i="16"/>
  <c r="AA3389" i="16" s="1"/>
  <c r="F3389" i="16"/>
  <c r="B3389" i="16"/>
  <c r="Y3388" i="16"/>
  <c r="W3388" i="16"/>
  <c r="X3388" i="16" s="1"/>
  <c r="V3388" i="16"/>
  <c r="U3388" i="16"/>
  <c r="Q3388" i="16"/>
  <c r="N3388" i="16"/>
  <c r="AA3388" i="16" s="1"/>
  <c r="F3388" i="16"/>
  <c r="B3388" i="16"/>
  <c r="Y3387" i="16"/>
  <c r="X3387" i="16"/>
  <c r="W3387" i="16"/>
  <c r="V3387" i="16"/>
  <c r="U3387" i="16"/>
  <c r="Q3387" i="16"/>
  <c r="N3387" i="16"/>
  <c r="AA3387" i="16" s="1"/>
  <c r="F3387" i="16"/>
  <c r="B3387" i="16"/>
  <c r="Y3386" i="16"/>
  <c r="W3386" i="16"/>
  <c r="X3386" i="16" s="1"/>
  <c r="V3386" i="16"/>
  <c r="U3386" i="16"/>
  <c r="Q3386" i="16"/>
  <c r="N3386" i="16"/>
  <c r="AA3386" i="16" s="1"/>
  <c r="F3386" i="16"/>
  <c r="B3386" i="16"/>
  <c r="Y3385" i="16"/>
  <c r="W3385" i="16"/>
  <c r="X3385" i="16" s="1"/>
  <c r="V3385" i="16"/>
  <c r="U3385" i="16"/>
  <c r="Q3385" i="16"/>
  <c r="N3385" i="16"/>
  <c r="AA3385" i="16" s="1"/>
  <c r="F3385" i="16"/>
  <c r="B3385" i="16"/>
  <c r="Y3384" i="16"/>
  <c r="W3384" i="16"/>
  <c r="X3384" i="16" s="1"/>
  <c r="V3384" i="16"/>
  <c r="U3384" i="16"/>
  <c r="Q3384" i="16"/>
  <c r="N3384" i="16"/>
  <c r="AA3384" i="16" s="1"/>
  <c r="F3384" i="16"/>
  <c r="B3384" i="16"/>
  <c r="Y3383" i="16"/>
  <c r="W3383" i="16"/>
  <c r="X3383" i="16" s="1"/>
  <c r="V3383" i="16"/>
  <c r="U3383" i="16"/>
  <c r="Q3383" i="16"/>
  <c r="N3383" i="16"/>
  <c r="AA3383" i="16" s="1"/>
  <c r="F3383" i="16"/>
  <c r="B3383" i="16"/>
  <c r="Y3382" i="16"/>
  <c r="W3382" i="16"/>
  <c r="X3382" i="16" s="1"/>
  <c r="V3382" i="16"/>
  <c r="U3382" i="16"/>
  <c r="Q3382" i="16"/>
  <c r="N3382" i="16"/>
  <c r="AA3382" i="16" s="1"/>
  <c r="F3382" i="16"/>
  <c r="B3382" i="16"/>
  <c r="Y3381" i="16"/>
  <c r="W3381" i="16"/>
  <c r="X3381" i="16" s="1"/>
  <c r="V3381" i="16"/>
  <c r="U3381" i="16"/>
  <c r="Q3381" i="16"/>
  <c r="N3381" i="16"/>
  <c r="AA3381" i="16" s="1"/>
  <c r="F3381" i="16"/>
  <c r="B3381" i="16"/>
  <c r="Y3380" i="16"/>
  <c r="W3380" i="16"/>
  <c r="X3380" i="16" s="1"/>
  <c r="V3380" i="16"/>
  <c r="U3380" i="16"/>
  <c r="Q3380" i="16"/>
  <c r="N3380" i="16"/>
  <c r="AA3380" i="16" s="1"/>
  <c r="F3380" i="16"/>
  <c r="B3380" i="16"/>
  <c r="Y3379" i="16"/>
  <c r="W3379" i="16"/>
  <c r="X3379" i="16" s="1"/>
  <c r="V3379" i="16"/>
  <c r="U3379" i="16"/>
  <c r="Q3379" i="16"/>
  <c r="N3379" i="16"/>
  <c r="AA3379" i="16" s="1"/>
  <c r="F3379" i="16"/>
  <c r="B3379" i="16"/>
  <c r="Y3378" i="16"/>
  <c r="W3378" i="16"/>
  <c r="X3378" i="16" s="1"/>
  <c r="V3378" i="16"/>
  <c r="U3378" i="16"/>
  <c r="Q3378" i="16"/>
  <c r="N3378" i="16"/>
  <c r="AA3378" i="16" s="1"/>
  <c r="F3378" i="16"/>
  <c r="B3378" i="16"/>
  <c r="Y3377" i="16"/>
  <c r="W3377" i="16"/>
  <c r="X3377" i="16" s="1"/>
  <c r="V3377" i="16"/>
  <c r="U3377" i="16"/>
  <c r="Q3377" i="16"/>
  <c r="N3377" i="16"/>
  <c r="AA3377" i="16" s="1"/>
  <c r="F3377" i="16"/>
  <c r="B3377" i="16"/>
  <c r="Y3376" i="16"/>
  <c r="W3376" i="16"/>
  <c r="X3376" i="16" s="1"/>
  <c r="V3376" i="16"/>
  <c r="U3376" i="16"/>
  <c r="Q3376" i="16"/>
  <c r="N3376" i="16"/>
  <c r="AA3376" i="16" s="1"/>
  <c r="F3376" i="16"/>
  <c r="B3376" i="16"/>
  <c r="Y3375" i="16"/>
  <c r="W3375" i="16"/>
  <c r="X3375" i="16" s="1"/>
  <c r="V3375" i="16"/>
  <c r="U3375" i="16"/>
  <c r="Q3375" i="16"/>
  <c r="N3375" i="16"/>
  <c r="AA3375" i="16" s="1"/>
  <c r="F3375" i="16"/>
  <c r="B3375" i="16"/>
  <c r="Y3374" i="16"/>
  <c r="W3374" i="16"/>
  <c r="X3374" i="16" s="1"/>
  <c r="V3374" i="16"/>
  <c r="U3374" i="16"/>
  <c r="Q3374" i="16"/>
  <c r="N3374" i="16"/>
  <c r="AA3374" i="16" s="1"/>
  <c r="F3374" i="16"/>
  <c r="B3374" i="16"/>
  <c r="Y3373" i="16"/>
  <c r="W3373" i="16"/>
  <c r="X3373" i="16" s="1"/>
  <c r="V3373" i="16"/>
  <c r="U3373" i="16"/>
  <c r="Q3373" i="16"/>
  <c r="N3373" i="16"/>
  <c r="AA3373" i="16" s="1"/>
  <c r="F3373" i="16"/>
  <c r="B3373" i="16"/>
  <c r="Y3372" i="16"/>
  <c r="W3372" i="16"/>
  <c r="X3372" i="16" s="1"/>
  <c r="V3372" i="16"/>
  <c r="U3372" i="16"/>
  <c r="Q3372" i="16"/>
  <c r="N3372" i="16"/>
  <c r="AA3372" i="16" s="1"/>
  <c r="F3372" i="16"/>
  <c r="B3372" i="16"/>
  <c r="Y3371" i="16"/>
  <c r="W3371" i="16"/>
  <c r="X3371" i="16" s="1"/>
  <c r="V3371" i="16"/>
  <c r="U3371" i="16"/>
  <c r="Q3371" i="16"/>
  <c r="N3371" i="16"/>
  <c r="AA3371" i="16" s="1"/>
  <c r="F3371" i="16"/>
  <c r="B3371" i="16"/>
  <c r="Y3370" i="16"/>
  <c r="W3370" i="16"/>
  <c r="X3370" i="16" s="1"/>
  <c r="V3370" i="16"/>
  <c r="U3370" i="16"/>
  <c r="Q3370" i="16"/>
  <c r="N3370" i="16"/>
  <c r="AA3370" i="16" s="1"/>
  <c r="F3370" i="16"/>
  <c r="B3370" i="16"/>
  <c r="Y3369" i="16"/>
  <c r="W3369" i="16"/>
  <c r="X3369" i="16" s="1"/>
  <c r="V3369" i="16"/>
  <c r="U3369" i="16"/>
  <c r="Q3369" i="16"/>
  <c r="N3369" i="16"/>
  <c r="AA3369" i="16" s="1"/>
  <c r="F3369" i="16"/>
  <c r="B3369" i="16"/>
  <c r="Y3368" i="16"/>
  <c r="W3368" i="16"/>
  <c r="X3368" i="16" s="1"/>
  <c r="V3368" i="16"/>
  <c r="U3368" i="16"/>
  <c r="Q3368" i="16"/>
  <c r="N3368" i="16"/>
  <c r="AA3368" i="16" s="1"/>
  <c r="F3368" i="16"/>
  <c r="B3368" i="16"/>
  <c r="Y3367" i="16"/>
  <c r="X3367" i="16"/>
  <c r="W3367" i="16"/>
  <c r="V3367" i="16"/>
  <c r="U3367" i="16"/>
  <c r="Q3367" i="16"/>
  <c r="N3367" i="16"/>
  <c r="AA3367" i="16" s="1"/>
  <c r="F3367" i="16"/>
  <c r="B3367" i="16"/>
  <c r="Y3366" i="16"/>
  <c r="W3366" i="16"/>
  <c r="X3366" i="16" s="1"/>
  <c r="V3366" i="16"/>
  <c r="U3366" i="16"/>
  <c r="Q3366" i="16"/>
  <c r="N3366" i="16"/>
  <c r="AA3366" i="16" s="1"/>
  <c r="F3366" i="16"/>
  <c r="B3366" i="16"/>
  <c r="Y3365" i="16"/>
  <c r="W3365" i="16"/>
  <c r="X3365" i="16" s="1"/>
  <c r="V3365" i="16"/>
  <c r="U3365" i="16"/>
  <c r="Q3365" i="16"/>
  <c r="N3365" i="16"/>
  <c r="AA3365" i="16" s="1"/>
  <c r="F3365" i="16"/>
  <c r="B3365" i="16"/>
  <c r="Y3364" i="16"/>
  <c r="W3364" i="16"/>
  <c r="X3364" i="16" s="1"/>
  <c r="V3364" i="16"/>
  <c r="U3364" i="16"/>
  <c r="Q3364" i="16"/>
  <c r="N3364" i="16"/>
  <c r="AA3364" i="16" s="1"/>
  <c r="F3364" i="16"/>
  <c r="B3364" i="16"/>
  <c r="Y3363" i="16"/>
  <c r="W3363" i="16"/>
  <c r="X3363" i="16" s="1"/>
  <c r="V3363" i="16"/>
  <c r="U3363" i="16"/>
  <c r="Q3363" i="16"/>
  <c r="N3363" i="16"/>
  <c r="AA3363" i="16" s="1"/>
  <c r="F3363" i="16"/>
  <c r="B3363" i="16"/>
  <c r="Y3362" i="16"/>
  <c r="W3362" i="16"/>
  <c r="X3362" i="16" s="1"/>
  <c r="V3362" i="16"/>
  <c r="U3362" i="16"/>
  <c r="Q3362" i="16"/>
  <c r="N3362" i="16"/>
  <c r="AA3362" i="16" s="1"/>
  <c r="F3362" i="16"/>
  <c r="B3362" i="16"/>
  <c r="Y3361" i="16"/>
  <c r="X3361" i="16"/>
  <c r="W3361" i="16"/>
  <c r="V3361" i="16"/>
  <c r="U3361" i="16"/>
  <c r="Q3361" i="16"/>
  <c r="N3361" i="16"/>
  <c r="AA3361" i="16" s="1"/>
  <c r="F3361" i="16"/>
  <c r="B3361" i="16"/>
  <c r="Y3360" i="16"/>
  <c r="W3360" i="16"/>
  <c r="X3360" i="16" s="1"/>
  <c r="V3360" i="16"/>
  <c r="U3360" i="16"/>
  <c r="Q3360" i="16"/>
  <c r="N3360" i="16"/>
  <c r="AA3360" i="16" s="1"/>
  <c r="F3360" i="16"/>
  <c r="B3360" i="16"/>
  <c r="Y3359" i="16"/>
  <c r="W3359" i="16"/>
  <c r="X3359" i="16" s="1"/>
  <c r="V3359" i="16"/>
  <c r="U3359" i="16"/>
  <c r="Q3359" i="16"/>
  <c r="N3359" i="16"/>
  <c r="AA3359" i="16" s="1"/>
  <c r="F3359" i="16"/>
  <c r="B3359" i="16"/>
  <c r="Y3358" i="16"/>
  <c r="W3358" i="16"/>
  <c r="X3358" i="16" s="1"/>
  <c r="V3358" i="16"/>
  <c r="U3358" i="16"/>
  <c r="Q3358" i="16"/>
  <c r="N3358" i="16"/>
  <c r="AA3358" i="16" s="1"/>
  <c r="F3358" i="16"/>
  <c r="B3358" i="16"/>
  <c r="Y3357" i="16"/>
  <c r="W3357" i="16"/>
  <c r="X3357" i="16" s="1"/>
  <c r="V3357" i="16"/>
  <c r="U3357" i="16"/>
  <c r="Q3357" i="16"/>
  <c r="N3357" i="16"/>
  <c r="AA3357" i="16" s="1"/>
  <c r="F3357" i="16"/>
  <c r="B3357" i="16"/>
  <c r="Y3356" i="16"/>
  <c r="W3356" i="16"/>
  <c r="X3356" i="16" s="1"/>
  <c r="V3356" i="16"/>
  <c r="U3356" i="16"/>
  <c r="Q3356" i="16"/>
  <c r="N3356" i="16"/>
  <c r="AA3356" i="16" s="1"/>
  <c r="F3356" i="16"/>
  <c r="B3356" i="16"/>
  <c r="Y3355" i="16"/>
  <c r="W3355" i="16"/>
  <c r="X3355" i="16" s="1"/>
  <c r="V3355" i="16"/>
  <c r="U3355" i="16"/>
  <c r="Q3355" i="16"/>
  <c r="N3355" i="16"/>
  <c r="AA3355" i="16" s="1"/>
  <c r="F3355" i="16"/>
  <c r="B3355" i="16"/>
  <c r="Y3354" i="16"/>
  <c r="W3354" i="16"/>
  <c r="X3354" i="16" s="1"/>
  <c r="V3354" i="16"/>
  <c r="U3354" i="16"/>
  <c r="Q3354" i="16"/>
  <c r="N3354" i="16"/>
  <c r="AA3354" i="16" s="1"/>
  <c r="F3354" i="16"/>
  <c r="B3354" i="16"/>
  <c r="Y3353" i="16"/>
  <c r="W3353" i="16"/>
  <c r="X3353" i="16" s="1"/>
  <c r="V3353" i="16"/>
  <c r="U3353" i="16"/>
  <c r="Q3353" i="16"/>
  <c r="N3353" i="16"/>
  <c r="AA3353" i="16" s="1"/>
  <c r="F3353" i="16"/>
  <c r="B3353" i="16"/>
  <c r="Y3352" i="16"/>
  <c r="W3352" i="16"/>
  <c r="X3352" i="16" s="1"/>
  <c r="V3352" i="16"/>
  <c r="U3352" i="16"/>
  <c r="Q3352" i="16"/>
  <c r="N3352" i="16"/>
  <c r="AA3352" i="16" s="1"/>
  <c r="F3352" i="16"/>
  <c r="B3352" i="16"/>
  <c r="Y3351" i="16"/>
  <c r="W3351" i="16"/>
  <c r="X3351" i="16" s="1"/>
  <c r="V3351" i="16"/>
  <c r="U3351" i="16"/>
  <c r="Q3351" i="16"/>
  <c r="N3351" i="16"/>
  <c r="AA3351" i="16" s="1"/>
  <c r="F3351" i="16"/>
  <c r="B3351" i="16"/>
  <c r="Y3350" i="16"/>
  <c r="X3350" i="16"/>
  <c r="W3350" i="16"/>
  <c r="V3350" i="16"/>
  <c r="U3350" i="16"/>
  <c r="Q3350" i="16"/>
  <c r="N3350" i="16"/>
  <c r="AA3350" i="16" s="1"/>
  <c r="F3350" i="16"/>
  <c r="B3350" i="16"/>
  <c r="Y3349" i="16"/>
  <c r="W3349" i="16"/>
  <c r="X3349" i="16" s="1"/>
  <c r="V3349" i="16"/>
  <c r="U3349" i="16"/>
  <c r="Q3349" i="16"/>
  <c r="N3349" i="16"/>
  <c r="AA3349" i="16" s="1"/>
  <c r="F3349" i="16"/>
  <c r="B3349" i="16"/>
  <c r="Y3348" i="16"/>
  <c r="W3348" i="16"/>
  <c r="X3348" i="16" s="1"/>
  <c r="V3348" i="16"/>
  <c r="U3348" i="16"/>
  <c r="Q3348" i="16"/>
  <c r="N3348" i="16"/>
  <c r="AA3348" i="16" s="1"/>
  <c r="F3348" i="16"/>
  <c r="B3348" i="16"/>
  <c r="Y3347" i="16"/>
  <c r="W3347" i="16"/>
  <c r="X3347" i="16" s="1"/>
  <c r="V3347" i="16"/>
  <c r="U3347" i="16"/>
  <c r="Q3347" i="16"/>
  <c r="N3347" i="16"/>
  <c r="AA3347" i="16" s="1"/>
  <c r="F3347" i="16"/>
  <c r="B3347" i="16"/>
  <c r="Y3346" i="16"/>
  <c r="W3346" i="16"/>
  <c r="X3346" i="16" s="1"/>
  <c r="V3346" i="16"/>
  <c r="U3346" i="16"/>
  <c r="Q3346" i="16"/>
  <c r="N3346" i="16"/>
  <c r="AA3346" i="16" s="1"/>
  <c r="F3346" i="16"/>
  <c r="B3346" i="16"/>
  <c r="Y3345" i="16"/>
  <c r="W3345" i="16"/>
  <c r="X3345" i="16" s="1"/>
  <c r="V3345" i="16"/>
  <c r="U3345" i="16"/>
  <c r="Q3345" i="16"/>
  <c r="N3345" i="16"/>
  <c r="AA3345" i="16" s="1"/>
  <c r="F3345" i="16"/>
  <c r="B3345" i="16"/>
  <c r="Y3344" i="16"/>
  <c r="W3344" i="16"/>
  <c r="X3344" i="16" s="1"/>
  <c r="V3344" i="16"/>
  <c r="U3344" i="16"/>
  <c r="Q3344" i="16"/>
  <c r="N3344" i="16"/>
  <c r="AA3344" i="16" s="1"/>
  <c r="F3344" i="16"/>
  <c r="B3344" i="16"/>
  <c r="Y3343" i="16"/>
  <c r="W3343" i="16"/>
  <c r="X3343" i="16" s="1"/>
  <c r="V3343" i="16"/>
  <c r="U3343" i="16"/>
  <c r="Q3343" i="16"/>
  <c r="N3343" i="16"/>
  <c r="AA3343" i="16" s="1"/>
  <c r="F3343" i="16"/>
  <c r="B3343" i="16"/>
  <c r="Y3342" i="16"/>
  <c r="W3342" i="16"/>
  <c r="X3342" i="16" s="1"/>
  <c r="V3342" i="16"/>
  <c r="U3342" i="16"/>
  <c r="Q3342" i="16"/>
  <c r="N3342" i="16"/>
  <c r="AA3342" i="16" s="1"/>
  <c r="F3342" i="16"/>
  <c r="B3342" i="16"/>
  <c r="Y3341" i="16"/>
  <c r="W3341" i="16"/>
  <c r="X3341" i="16" s="1"/>
  <c r="V3341" i="16"/>
  <c r="U3341" i="16"/>
  <c r="Q3341" i="16"/>
  <c r="N3341" i="16"/>
  <c r="AA3341" i="16" s="1"/>
  <c r="F3341" i="16"/>
  <c r="B3341" i="16"/>
  <c r="Y3340" i="16"/>
  <c r="W3340" i="16"/>
  <c r="X3340" i="16" s="1"/>
  <c r="V3340" i="16"/>
  <c r="U3340" i="16"/>
  <c r="Q3340" i="16"/>
  <c r="N3340" i="16"/>
  <c r="AA3340" i="16" s="1"/>
  <c r="F3340" i="16"/>
  <c r="B3340" i="16"/>
  <c r="Y3339" i="16"/>
  <c r="W3339" i="16"/>
  <c r="X3339" i="16" s="1"/>
  <c r="V3339" i="16"/>
  <c r="U3339" i="16"/>
  <c r="Q3339" i="16"/>
  <c r="N3339" i="16"/>
  <c r="AA3339" i="16" s="1"/>
  <c r="F3339" i="16"/>
  <c r="B3339" i="16"/>
  <c r="Y3338" i="16"/>
  <c r="W3338" i="16"/>
  <c r="X3338" i="16" s="1"/>
  <c r="V3338" i="16"/>
  <c r="U3338" i="16"/>
  <c r="Q3338" i="16"/>
  <c r="N3338" i="16"/>
  <c r="AA3338" i="16" s="1"/>
  <c r="F3338" i="16"/>
  <c r="B3338" i="16"/>
  <c r="Y3337" i="16"/>
  <c r="W3337" i="16"/>
  <c r="X3337" i="16" s="1"/>
  <c r="V3337" i="16"/>
  <c r="U3337" i="16"/>
  <c r="Q3337" i="16"/>
  <c r="N3337" i="16"/>
  <c r="AA3337" i="16" s="1"/>
  <c r="F3337" i="16"/>
  <c r="B3337" i="16"/>
  <c r="Y3336" i="16"/>
  <c r="W3336" i="16"/>
  <c r="X3336" i="16" s="1"/>
  <c r="V3336" i="16"/>
  <c r="U3336" i="16"/>
  <c r="Q3336" i="16"/>
  <c r="N3336" i="16"/>
  <c r="AA3336" i="16" s="1"/>
  <c r="F3336" i="16"/>
  <c r="B3336" i="16"/>
  <c r="Y3335" i="16"/>
  <c r="W3335" i="16"/>
  <c r="X3335" i="16" s="1"/>
  <c r="V3335" i="16"/>
  <c r="U3335" i="16"/>
  <c r="Q3335" i="16"/>
  <c r="N3335" i="16"/>
  <c r="AA3335" i="16" s="1"/>
  <c r="F3335" i="16"/>
  <c r="B3335" i="16"/>
  <c r="Y3334" i="16"/>
  <c r="W3334" i="16"/>
  <c r="X3334" i="16" s="1"/>
  <c r="V3334" i="16"/>
  <c r="U3334" i="16"/>
  <c r="Q3334" i="16"/>
  <c r="N3334" i="16"/>
  <c r="AA3334" i="16" s="1"/>
  <c r="F3334" i="16"/>
  <c r="B3334" i="16"/>
  <c r="Y3333" i="16"/>
  <c r="W3333" i="16"/>
  <c r="X3333" i="16" s="1"/>
  <c r="V3333" i="16"/>
  <c r="U3333" i="16"/>
  <c r="Q3333" i="16"/>
  <c r="N3333" i="16"/>
  <c r="AA3333" i="16" s="1"/>
  <c r="F3333" i="16"/>
  <c r="B3333" i="16"/>
  <c r="Y3332" i="16"/>
  <c r="W3332" i="16"/>
  <c r="X3332" i="16" s="1"/>
  <c r="V3332" i="16"/>
  <c r="U3332" i="16"/>
  <c r="Q3332" i="16"/>
  <c r="N3332" i="16"/>
  <c r="AA3332" i="16" s="1"/>
  <c r="F3332" i="16"/>
  <c r="B3332" i="16"/>
  <c r="Y3331" i="16"/>
  <c r="X3331" i="16"/>
  <c r="W3331" i="16"/>
  <c r="V3331" i="16"/>
  <c r="U3331" i="16"/>
  <c r="Q3331" i="16"/>
  <c r="N3331" i="16"/>
  <c r="AA3331" i="16" s="1"/>
  <c r="F3331" i="16"/>
  <c r="B3331" i="16"/>
  <c r="Y3330" i="16"/>
  <c r="W3330" i="16"/>
  <c r="X3330" i="16" s="1"/>
  <c r="V3330" i="16"/>
  <c r="U3330" i="16"/>
  <c r="Q3330" i="16"/>
  <c r="N3330" i="16"/>
  <c r="AA3330" i="16" s="1"/>
  <c r="F3330" i="16"/>
  <c r="B3330" i="16"/>
  <c r="Y3329" i="16"/>
  <c r="W3329" i="16"/>
  <c r="X3329" i="16" s="1"/>
  <c r="V3329" i="16"/>
  <c r="U3329" i="16"/>
  <c r="Q3329" i="16"/>
  <c r="N3329" i="16"/>
  <c r="AA3329" i="16" s="1"/>
  <c r="F3329" i="16"/>
  <c r="B3329" i="16"/>
  <c r="Y3328" i="16"/>
  <c r="W3328" i="16"/>
  <c r="X3328" i="16" s="1"/>
  <c r="V3328" i="16"/>
  <c r="U3328" i="16"/>
  <c r="Q3328" i="16"/>
  <c r="N3328" i="16"/>
  <c r="AA3328" i="16" s="1"/>
  <c r="F3328" i="16"/>
  <c r="B3328" i="16"/>
  <c r="Y3327" i="16"/>
  <c r="W3327" i="16"/>
  <c r="X3327" i="16" s="1"/>
  <c r="V3327" i="16"/>
  <c r="U3327" i="16"/>
  <c r="Q3327" i="16"/>
  <c r="N3327" i="16"/>
  <c r="AA3327" i="16" s="1"/>
  <c r="F3327" i="16"/>
  <c r="B3327" i="16"/>
  <c r="Y3326" i="16"/>
  <c r="W3326" i="16"/>
  <c r="X3326" i="16" s="1"/>
  <c r="V3326" i="16"/>
  <c r="U3326" i="16"/>
  <c r="Q3326" i="16"/>
  <c r="N3326" i="16"/>
  <c r="AA3326" i="16" s="1"/>
  <c r="F3326" i="16"/>
  <c r="B3326" i="16"/>
  <c r="Y3325" i="16"/>
  <c r="W3325" i="16"/>
  <c r="X3325" i="16" s="1"/>
  <c r="V3325" i="16"/>
  <c r="U3325" i="16"/>
  <c r="Q3325" i="16"/>
  <c r="N3325" i="16"/>
  <c r="AA3325" i="16" s="1"/>
  <c r="F3325" i="16"/>
  <c r="B3325" i="16"/>
  <c r="Y3324" i="16"/>
  <c r="W3324" i="16"/>
  <c r="X3324" i="16" s="1"/>
  <c r="V3324" i="16"/>
  <c r="U3324" i="16"/>
  <c r="Q3324" i="16"/>
  <c r="N3324" i="16"/>
  <c r="AA3324" i="16" s="1"/>
  <c r="F3324" i="16"/>
  <c r="B3324" i="16"/>
  <c r="Y3323" i="16"/>
  <c r="W3323" i="16"/>
  <c r="X3323" i="16" s="1"/>
  <c r="V3323" i="16"/>
  <c r="U3323" i="16"/>
  <c r="Q3323" i="16"/>
  <c r="N3323" i="16"/>
  <c r="AA3323" i="16" s="1"/>
  <c r="F3323" i="16"/>
  <c r="B3323" i="16"/>
  <c r="Y3322" i="16"/>
  <c r="W3322" i="16"/>
  <c r="X3322" i="16" s="1"/>
  <c r="V3322" i="16"/>
  <c r="U3322" i="16"/>
  <c r="Q3322" i="16"/>
  <c r="N3322" i="16"/>
  <c r="AA3322" i="16" s="1"/>
  <c r="F3322" i="16"/>
  <c r="B3322" i="16"/>
  <c r="Y3321" i="16"/>
  <c r="X3321" i="16"/>
  <c r="W3321" i="16"/>
  <c r="V3321" i="16"/>
  <c r="U3321" i="16"/>
  <c r="Q3321" i="16"/>
  <c r="N3321" i="16"/>
  <c r="AA3321" i="16" s="1"/>
  <c r="F3321" i="16"/>
  <c r="B3321" i="16"/>
  <c r="Y3320" i="16"/>
  <c r="W3320" i="16"/>
  <c r="X3320" i="16" s="1"/>
  <c r="V3320" i="16"/>
  <c r="U3320" i="16"/>
  <c r="Q3320" i="16"/>
  <c r="N3320" i="16"/>
  <c r="AA3320" i="16" s="1"/>
  <c r="F3320" i="16"/>
  <c r="B3320" i="16"/>
  <c r="Y3319" i="16"/>
  <c r="W3319" i="16"/>
  <c r="X3319" i="16" s="1"/>
  <c r="V3319" i="16"/>
  <c r="U3319" i="16"/>
  <c r="Q3319" i="16"/>
  <c r="N3319" i="16"/>
  <c r="AA3319" i="16" s="1"/>
  <c r="F3319" i="16"/>
  <c r="B3319" i="16"/>
  <c r="Y3318" i="16"/>
  <c r="W3318" i="16"/>
  <c r="X3318" i="16" s="1"/>
  <c r="V3318" i="16"/>
  <c r="U3318" i="16"/>
  <c r="Q3318" i="16"/>
  <c r="N3318" i="16"/>
  <c r="AA3318" i="16" s="1"/>
  <c r="F3318" i="16"/>
  <c r="B3318" i="16"/>
  <c r="Y3317" i="16"/>
  <c r="W3317" i="16"/>
  <c r="X3317" i="16" s="1"/>
  <c r="V3317" i="16"/>
  <c r="U3317" i="16"/>
  <c r="Q3317" i="16"/>
  <c r="N3317" i="16"/>
  <c r="AA3317" i="16" s="1"/>
  <c r="F3317" i="16"/>
  <c r="B3317" i="16"/>
  <c r="Y3316" i="16"/>
  <c r="W3316" i="16"/>
  <c r="X3316" i="16" s="1"/>
  <c r="V3316" i="16"/>
  <c r="U3316" i="16"/>
  <c r="Q3316" i="16"/>
  <c r="N3316" i="16"/>
  <c r="AA3316" i="16" s="1"/>
  <c r="F3316" i="16"/>
  <c r="B3316" i="16"/>
  <c r="Y3315" i="16"/>
  <c r="W3315" i="16"/>
  <c r="X3315" i="16" s="1"/>
  <c r="V3315" i="16"/>
  <c r="U3315" i="16"/>
  <c r="Q3315" i="16"/>
  <c r="N3315" i="16"/>
  <c r="AA3315" i="16" s="1"/>
  <c r="F3315" i="16"/>
  <c r="B3315" i="16"/>
  <c r="Y3314" i="16"/>
  <c r="W3314" i="16"/>
  <c r="X3314" i="16" s="1"/>
  <c r="V3314" i="16"/>
  <c r="U3314" i="16"/>
  <c r="Q3314" i="16"/>
  <c r="N3314" i="16"/>
  <c r="AA3314" i="16" s="1"/>
  <c r="F3314" i="16"/>
  <c r="B3314" i="16"/>
  <c r="Y3313" i="16"/>
  <c r="W3313" i="16"/>
  <c r="X3313" i="16" s="1"/>
  <c r="V3313" i="16"/>
  <c r="U3313" i="16"/>
  <c r="Q3313" i="16"/>
  <c r="N3313" i="16"/>
  <c r="AA3313" i="16" s="1"/>
  <c r="F3313" i="16"/>
  <c r="B3313" i="16"/>
  <c r="Y3312" i="16"/>
  <c r="W3312" i="16"/>
  <c r="X3312" i="16" s="1"/>
  <c r="V3312" i="16"/>
  <c r="U3312" i="16"/>
  <c r="Q3312" i="16"/>
  <c r="N3312" i="16"/>
  <c r="AA3312" i="16" s="1"/>
  <c r="F3312" i="16"/>
  <c r="B3312" i="16"/>
  <c r="Y3311" i="16"/>
  <c r="W3311" i="16"/>
  <c r="X3311" i="16" s="1"/>
  <c r="V3311" i="16"/>
  <c r="U3311" i="16"/>
  <c r="Q3311" i="16"/>
  <c r="N3311" i="16"/>
  <c r="AA3311" i="16" s="1"/>
  <c r="F3311" i="16"/>
  <c r="B3311" i="16"/>
  <c r="Y3310" i="16"/>
  <c r="W3310" i="16"/>
  <c r="X3310" i="16" s="1"/>
  <c r="V3310" i="16"/>
  <c r="U3310" i="16"/>
  <c r="Q3310" i="16"/>
  <c r="N3310" i="16"/>
  <c r="AA3310" i="16" s="1"/>
  <c r="F3310" i="16"/>
  <c r="B3310" i="16"/>
  <c r="Y3309" i="16"/>
  <c r="W3309" i="16"/>
  <c r="X3309" i="16" s="1"/>
  <c r="V3309" i="16"/>
  <c r="U3309" i="16"/>
  <c r="Q3309" i="16"/>
  <c r="N3309" i="16"/>
  <c r="AA3309" i="16" s="1"/>
  <c r="F3309" i="16"/>
  <c r="B3309" i="16"/>
  <c r="Y3308" i="16"/>
  <c r="W3308" i="16"/>
  <c r="X3308" i="16" s="1"/>
  <c r="V3308" i="16"/>
  <c r="U3308" i="16"/>
  <c r="Q3308" i="16"/>
  <c r="N3308" i="16"/>
  <c r="AA3308" i="16" s="1"/>
  <c r="F3308" i="16"/>
  <c r="B3308" i="16"/>
  <c r="Y3307" i="16"/>
  <c r="W3307" i="16"/>
  <c r="X3307" i="16" s="1"/>
  <c r="V3307" i="16"/>
  <c r="U3307" i="16"/>
  <c r="Q3307" i="16"/>
  <c r="N3307" i="16"/>
  <c r="AA3307" i="16" s="1"/>
  <c r="F3307" i="16"/>
  <c r="B3307" i="16"/>
  <c r="Y3306" i="16"/>
  <c r="W3306" i="16"/>
  <c r="X3306" i="16" s="1"/>
  <c r="V3306" i="16"/>
  <c r="U3306" i="16"/>
  <c r="Q3306" i="16"/>
  <c r="N3306" i="16"/>
  <c r="AA3306" i="16" s="1"/>
  <c r="F3306" i="16"/>
  <c r="B3306" i="16"/>
  <c r="Y3305" i="16"/>
  <c r="X3305" i="16"/>
  <c r="W3305" i="16"/>
  <c r="V3305" i="16"/>
  <c r="U3305" i="16"/>
  <c r="Q3305" i="16"/>
  <c r="N3305" i="16"/>
  <c r="AA3305" i="16" s="1"/>
  <c r="F3305" i="16"/>
  <c r="B3305" i="16"/>
  <c r="Y3304" i="16"/>
  <c r="W3304" i="16"/>
  <c r="X3304" i="16" s="1"/>
  <c r="V3304" i="16"/>
  <c r="U3304" i="16"/>
  <c r="Q3304" i="16"/>
  <c r="N3304" i="16"/>
  <c r="AA3304" i="16" s="1"/>
  <c r="F3304" i="16"/>
  <c r="B3304" i="16"/>
  <c r="Y3303" i="16"/>
  <c r="W3303" i="16"/>
  <c r="X3303" i="16" s="1"/>
  <c r="V3303" i="16"/>
  <c r="U3303" i="16"/>
  <c r="Q3303" i="16"/>
  <c r="N3303" i="16"/>
  <c r="AA3303" i="16" s="1"/>
  <c r="F3303" i="16"/>
  <c r="B3303" i="16"/>
  <c r="Y3302" i="16"/>
  <c r="W3302" i="16"/>
  <c r="X3302" i="16" s="1"/>
  <c r="V3302" i="16"/>
  <c r="U3302" i="16"/>
  <c r="Q3302" i="16"/>
  <c r="N3302" i="16"/>
  <c r="AA3302" i="16" s="1"/>
  <c r="F3302" i="16"/>
  <c r="B3302" i="16"/>
  <c r="Y3301" i="16"/>
  <c r="W3301" i="16"/>
  <c r="X3301" i="16" s="1"/>
  <c r="V3301" i="16"/>
  <c r="U3301" i="16"/>
  <c r="Q3301" i="16"/>
  <c r="N3301" i="16"/>
  <c r="AA3301" i="16" s="1"/>
  <c r="F3301" i="16"/>
  <c r="B3301" i="16"/>
  <c r="Y3300" i="16"/>
  <c r="W3300" i="16"/>
  <c r="X3300" i="16" s="1"/>
  <c r="V3300" i="16"/>
  <c r="U3300" i="16"/>
  <c r="Q3300" i="16"/>
  <c r="N3300" i="16"/>
  <c r="AA3300" i="16" s="1"/>
  <c r="F3300" i="16"/>
  <c r="B3300" i="16"/>
  <c r="Y3299" i="16"/>
  <c r="W3299" i="16"/>
  <c r="X3299" i="16" s="1"/>
  <c r="V3299" i="16"/>
  <c r="U3299" i="16"/>
  <c r="Q3299" i="16"/>
  <c r="N3299" i="16"/>
  <c r="AA3299" i="16" s="1"/>
  <c r="F3299" i="16"/>
  <c r="B3299" i="16"/>
  <c r="Y3298" i="16"/>
  <c r="W3298" i="16"/>
  <c r="X3298" i="16" s="1"/>
  <c r="V3298" i="16"/>
  <c r="U3298" i="16"/>
  <c r="Q3298" i="16"/>
  <c r="N3298" i="16"/>
  <c r="AA3298" i="16" s="1"/>
  <c r="F3298" i="16"/>
  <c r="B3298" i="16"/>
  <c r="Y3297" i="16"/>
  <c r="W3297" i="16"/>
  <c r="X3297" i="16" s="1"/>
  <c r="V3297" i="16"/>
  <c r="U3297" i="16"/>
  <c r="Q3297" i="16"/>
  <c r="N3297" i="16"/>
  <c r="AA3297" i="16" s="1"/>
  <c r="F3297" i="16"/>
  <c r="B3297" i="16"/>
  <c r="Y3296" i="16"/>
  <c r="W3296" i="16"/>
  <c r="X3296" i="16" s="1"/>
  <c r="V3296" i="16"/>
  <c r="U3296" i="16"/>
  <c r="Q3296" i="16"/>
  <c r="N3296" i="16"/>
  <c r="AA3296" i="16" s="1"/>
  <c r="F3296" i="16"/>
  <c r="B3296" i="16"/>
  <c r="Y3295" i="16"/>
  <c r="W3295" i="16"/>
  <c r="X3295" i="16" s="1"/>
  <c r="V3295" i="16"/>
  <c r="U3295" i="16"/>
  <c r="Q3295" i="16"/>
  <c r="N3295" i="16"/>
  <c r="AA3295" i="16" s="1"/>
  <c r="F3295" i="16"/>
  <c r="B3295" i="16"/>
  <c r="Y3294" i="16"/>
  <c r="W3294" i="16"/>
  <c r="X3294" i="16" s="1"/>
  <c r="V3294" i="16"/>
  <c r="U3294" i="16"/>
  <c r="Q3294" i="16"/>
  <c r="N3294" i="16"/>
  <c r="AA3294" i="16" s="1"/>
  <c r="F3294" i="16"/>
  <c r="B3294" i="16"/>
  <c r="Y3293" i="16"/>
  <c r="W3293" i="16"/>
  <c r="X3293" i="16" s="1"/>
  <c r="V3293" i="16"/>
  <c r="U3293" i="16"/>
  <c r="Q3293" i="16"/>
  <c r="N3293" i="16"/>
  <c r="AA3293" i="16" s="1"/>
  <c r="F3293" i="16"/>
  <c r="B3293" i="16"/>
  <c r="Y3292" i="16"/>
  <c r="W3292" i="16"/>
  <c r="X3292" i="16" s="1"/>
  <c r="V3292" i="16"/>
  <c r="U3292" i="16"/>
  <c r="Q3292" i="16"/>
  <c r="N3292" i="16"/>
  <c r="AA3292" i="16" s="1"/>
  <c r="F3292" i="16"/>
  <c r="B3292" i="16"/>
  <c r="Y3291" i="16"/>
  <c r="W3291" i="16"/>
  <c r="X3291" i="16" s="1"/>
  <c r="V3291" i="16"/>
  <c r="U3291" i="16"/>
  <c r="Q3291" i="16"/>
  <c r="N3291" i="16"/>
  <c r="AA3291" i="16" s="1"/>
  <c r="F3291" i="16"/>
  <c r="B3291" i="16"/>
  <c r="Y3290" i="16"/>
  <c r="W3290" i="16"/>
  <c r="X3290" i="16" s="1"/>
  <c r="V3290" i="16"/>
  <c r="U3290" i="16"/>
  <c r="Q3290" i="16"/>
  <c r="N3290" i="16"/>
  <c r="AA3290" i="16" s="1"/>
  <c r="F3290" i="16"/>
  <c r="B3290" i="16"/>
  <c r="Y3289" i="16"/>
  <c r="W3289" i="16"/>
  <c r="X3289" i="16" s="1"/>
  <c r="V3289" i="16"/>
  <c r="U3289" i="16"/>
  <c r="Q3289" i="16"/>
  <c r="N3289" i="16"/>
  <c r="AA3289" i="16" s="1"/>
  <c r="F3289" i="16"/>
  <c r="B3289" i="16"/>
  <c r="Y3288" i="16"/>
  <c r="W3288" i="16"/>
  <c r="X3288" i="16" s="1"/>
  <c r="V3288" i="16"/>
  <c r="U3288" i="16"/>
  <c r="Q3288" i="16"/>
  <c r="N3288" i="16"/>
  <c r="AA3288" i="16" s="1"/>
  <c r="F3288" i="16"/>
  <c r="B3288" i="16"/>
  <c r="Y3287" i="16"/>
  <c r="W3287" i="16"/>
  <c r="X3287" i="16" s="1"/>
  <c r="V3287" i="16"/>
  <c r="U3287" i="16"/>
  <c r="Q3287" i="16"/>
  <c r="N3287" i="16"/>
  <c r="AA3287" i="16" s="1"/>
  <c r="F3287" i="16"/>
  <c r="B3287" i="16"/>
  <c r="Y3286" i="16"/>
  <c r="W3286" i="16"/>
  <c r="X3286" i="16" s="1"/>
  <c r="V3286" i="16"/>
  <c r="U3286" i="16"/>
  <c r="Q3286" i="16"/>
  <c r="N3286" i="16"/>
  <c r="AA3286" i="16" s="1"/>
  <c r="F3286" i="16"/>
  <c r="B3286" i="16"/>
  <c r="Y3285" i="16"/>
  <c r="W3285" i="16"/>
  <c r="X3285" i="16" s="1"/>
  <c r="V3285" i="16"/>
  <c r="U3285" i="16"/>
  <c r="Q3285" i="16"/>
  <c r="N3285" i="16"/>
  <c r="AA3285" i="16" s="1"/>
  <c r="F3285" i="16"/>
  <c r="B3285" i="16"/>
  <c r="Y3284" i="16"/>
  <c r="W3284" i="16"/>
  <c r="X3284" i="16" s="1"/>
  <c r="V3284" i="16"/>
  <c r="U3284" i="16"/>
  <c r="Q3284" i="16"/>
  <c r="N3284" i="16"/>
  <c r="AA3284" i="16" s="1"/>
  <c r="F3284" i="16"/>
  <c r="B3284" i="16"/>
  <c r="Y3283" i="16"/>
  <c r="W3283" i="16"/>
  <c r="X3283" i="16" s="1"/>
  <c r="V3283" i="16"/>
  <c r="U3283" i="16"/>
  <c r="Q3283" i="16"/>
  <c r="N3283" i="16"/>
  <c r="AA3283" i="16" s="1"/>
  <c r="F3283" i="16"/>
  <c r="B3283" i="16"/>
  <c r="Y3282" i="16"/>
  <c r="W3282" i="16"/>
  <c r="X3282" i="16" s="1"/>
  <c r="V3282" i="16"/>
  <c r="U3282" i="16"/>
  <c r="Q3282" i="16"/>
  <c r="N3282" i="16"/>
  <c r="AA3282" i="16" s="1"/>
  <c r="F3282" i="16"/>
  <c r="B3282" i="16"/>
  <c r="Y3281" i="16"/>
  <c r="X3281" i="16"/>
  <c r="W3281" i="16"/>
  <c r="V3281" i="16"/>
  <c r="U3281" i="16"/>
  <c r="Q3281" i="16"/>
  <c r="N3281" i="16"/>
  <c r="AA3281" i="16" s="1"/>
  <c r="F3281" i="16"/>
  <c r="B3281" i="16"/>
  <c r="Y3280" i="16"/>
  <c r="W3280" i="16"/>
  <c r="X3280" i="16" s="1"/>
  <c r="V3280" i="16"/>
  <c r="U3280" i="16"/>
  <c r="Q3280" i="16"/>
  <c r="N3280" i="16"/>
  <c r="AA3280" i="16" s="1"/>
  <c r="F3280" i="16"/>
  <c r="B3280" i="16"/>
  <c r="Y3279" i="16"/>
  <c r="W3279" i="16"/>
  <c r="X3279" i="16" s="1"/>
  <c r="V3279" i="16"/>
  <c r="U3279" i="16"/>
  <c r="Q3279" i="16"/>
  <c r="N3279" i="16"/>
  <c r="AA3279" i="16" s="1"/>
  <c r="F3279" i="16"/>
  <c r="B3279" i="16"/>
  <c r="Y3278" i="16"/>
  <c r="W3278" i="16"/>
  <c r="X3278" i="16" s="1"/>
  <c r="V3278" i="16"/>
  <c r="U3278" i="16"/>
  <c r="Q3278" i="16"/>
  <c r="N3278" i="16"/>
  <c r="AA3278" i="16" s="1"/>
  <c r="F3278" i="16"/>
  <c r="B3278" i="16"/>
  <c r="Y3277" i="16"/>
  <c r="W3277" i="16"/>
  <c r="X3277" i="16" s="1"/>
  <c r="V3277" i="16"/>
  <c r="U3277" i="16"/>
  <c r="Q3277" i="16"/>
  <c r="N3277" i="16"/>
  <c r="AA3277" i="16" s="1"/>
  <c r="F3277" i="16"/>
  <c r="B3277" i="16"/>
  <c r="Y3276" i="16"/>
  <c r="W3276" i="16"/>
  <c r="X3276" i="16" s="1"/>
  <c r="V3276" i="16"/>
  <c r="U3276" i="16"/>
  <c r="Q3276" i="16"/>
  <c r="N3276" i="16"/>
  <c r="AA3276" i="16" s="1"/>
  <c r="F3276" i="16"/>
  <c r="B3276" i="16"/>
  <c r="Y3275" i="16"/>
  <c r="W3275" i="16"/>
  <c r="X3275" i="16" s="1"/>
  <c r="V3275" i="16"/>
  <c r="U3275" i="16"/>
  <c r="Q3275" i="16"/>
  <c r="N3275" i="16"/>
  <c r="AA3275" i="16" s="1"/>
  <c r="F3275" i="16"/>
  <c r="B3275" i="16"/>
  <c r="Y3274" i="16"/>
  <c r="W3274" i="16"/>
  <c r="X3274" i="16" s="1"/>
  <c r="V3274" i="16"/>
  <c r="U3274" i="16"/>
  <c r="Q3274" i="16"/>
  <c r="N3274" i="16"/>
  <c r="AA3274" i="16" s="1"/>
  <c r="F3274" i="16"/>
  <c r="B3274" i="16"/>
  <c r="Y3273" i="16"/>
  <c r="W3273" i="16"/>
  <c r="X3273" i="16" s="1"/>
  <c r="V3273" i="16"/>
  <c r="U3273" i="16"/>
  <c r="Q3273" i="16"/>
  <c r="N3273" i="16"/>
  <c r="AA3273" i="16" s="1"/>
  <c r="F3273" i="16"/>
  <c r="B3273" i="16"/>
  <c r="Y3272" i="16"/>
  <c r="W3272" i="16"/>
  <c r="X3272" i="16" s="1"/>
  <c r="V3272" i="16"/>
  <c r="U3272" i="16"/>
  <c r="Q3272" i="16"/>
  <c r="N3272" i="16"/>
  <c r="AA3272" i="16" s="1"/>
  <c r="F3272" i="16"/>
  <c r="B3272" i="16"/>
  <c r="Y3271" i="16"/>
  <c r="W3271" i="16"/>
  <c r="X3271" i="16" s="1"/>
  <c r="V3271" i="16"/>
  <c r="U3271" i="16"/>
  <c r="Q3271" i="16"/>
  <c r="N3271" i="16"/>
  <c r="AA3271" i="16" s="1"/>
  <c r="F3271" i="16"/>
  <c r="B3271" i="16"/>
  <c r="Y3270" i="16"/>
  <c r="X3270" i="16"/>
  <c r="W3270" i="16"/>
  <c r="V3270" i="16"/>
  <c r="U3270" i="16"/>
  <c r="Q3270" i="16"/>
  <c r="N3270" i="16"/>
  <c r="AA3270" i="16" s="1"/>
  <c r="F3270" i="16"/>
  <c r="B3270" i="16"/>
  <c r="Y3269" i="16"/>
  <c r="W3269" i="16"/>
  <c r="X3269" i="16" s="1"/>
  <c r="V3269" i="16"/>
  <c r="U3269" i="16"/>
  <c r="Q3269" i="16"/>
  <c r="N3269" i="16"/>
  <c r="AA3269" i="16" s="1"/>
  <c r="F3269" i="16"/>
  <c r="B3269" i="16"/>
  <c r="Y3268" i="16"/>
  <c r="W3268" i="16"/>
  <c r="X3268" i="16" s="1"/>
  <c r="V3268" i="16"/>
  <c r="U3268" i="16"/>
  <c r="Q3268" i="16"/>
  <c r="N3268" i="16"/>
  <c r="AA3268" i="16" s="1"/>
  <c r="F3268" i="16"/>
  <c r="B3268" i="16"/>
  <c r="Y3267" i="16"/>
  <c r="W3267" i="16"/>
  <c r="X3267" i="16" s="1"/>
  <c r="V3267" i="16"/>
  <c r="U3267" i="16"/>
  <c r="Q3267" i="16"/>
  <c r="N3267" i="16"/>
  <c r="AA3267" i="16" s="1"/>
  <c r="F3267" i="16"/>
  <c r="B3267" i="16"/>
  <c r="Y3266" i="16"/>
  <c r="W3266" i="16"/>
  <c r="X3266" i="16" s="1"/>
  <c r="V3266" i="16"/>
  <c r="U3266" i="16"/>
  <c r="Q3266" i="16"/>
  <c r="N3266" i="16"/>
  <c r="AA3266" i="16" s="1"/>
  <c r="F3266" i="16"/>
  <c r="B3266" i="16"/>
  <c r="Y3265" i="16"/>
  <c r="W3265" i="16"/>
  <c r="X3265" i="16" s="1"/>
  <c r="V3265" i="16"/>
  <c r="U3265" i="16"/>
  <c r="Q3265" i="16"/>
  <c r="N3265" i="16"/>
  <c r="AA3265" i="16" s="1"/>
  <c r="F3265" i="16"/>
  <c r="B3265" i="16"/>
  <c r="Y3264" i="16"/>
  <c r="W3264" i="16"/>
  <c r="X3264" i="16" s="1"/>
  <c r="V3264" i="16"/>
  <c r="U3264" i="16"/>
  <c r="Q3264" i="16"/>
  <c r="N3264" i="16"/>
  <c r="AA3264" i="16" s="1"/>
  <c r="F3264" i="16"/>
  <c r="B3264" i="16"/>
  <c r="Y3263" i="16"/>
  <c r="W3263" i="16"/>
  <c r="X3263" i="16" s="1"/>
  <c r="V3263" i="16"/>
  <c r="U3263" i="16"/>
  <c r="Q3263" i="16"/>
  <c r="N3263" i="16"/>
  <c r="AA3263" i="16" s="1"/>
  <c r="F3263" i="16"/>
  <c r="B3263" i="16"/>
  <c r="Y3262" i="16"/>
  <c r="W3262" i="16"/>
  <c r="X3262" i="16" s="1"/>
  <c r="V3262" i="16"/>
  <c r="U3262" i="16"/>
  <c r="Q3262" i="16"/>
  <c r="N3262" i="16"/>
  <c r="AA3262" i="16" s="1"/>
  <c r="F3262" i="16"/>
  <c r="B3262" i="16"/>
  <c r="Y3261" i="16"/>
  <c r="X3261" i="16"/>
  <c r="W3261" i="16"/>
  <c r="V3261" i="16"/>
  <c r="U3261" i="16"/>
  <c r="Q3261" i="16"/>
  <c r="N3261" i="16"/>
  <c r="AA3261" i="16" s="1"/>
  <c r="F3261" i="16"/>
  <c r="B3261" i="16"/>
  <c r="Y3260" i="16"/>
  <c r="W3260" i="16"/>
  <c r="X3260" i="16" s="1"/>
  <c r="V3260" i="16"/>
  <c r="U3260" i="16"/>
  <c r="Q3260" i="16"/>
  <c r="N3260" i="16"/>
  <c r="AA3260" i="16" s="1"/>
  <c r="F3260" i="16"/>
  <c r="B3260" i="16"/>
  <c r="Y3259" i="16"/>
  <c r="W3259" i="16"/>
  <c r="X3259" i="16" s="1"/>
  <c r="V3259" i="16"/>
  <c r="U3259" i="16"/>
  <c r="Q3259" i="16"/>
  <c r="N3259" i="16"/>
  <c r="AA3259" i="16" s="1"/>
  <c r="F3259" i="16"/>
  <c r="B3259" i="16"/>
  <c r="Y3258" i="16"/>
  <c r="W3258" i="16"/>
  <c r="X3258" i="16" s="1"/>
  <c r="V3258" i="16"/>
  <c r="U3258" i="16"/>
  <c r="Q3258" i="16"/>
  <c r="N3258" i="16"/>
  <c r="AA3258" i="16" s="1"/>
  <c r="F3258" i="16"/>
  <c r="B3258" i="16"/>
  <c r="Y3257" i="16"/>
  <c r="W3257" i="16"/>
  <c r="X3257" i="16" s="1"/>
  <c r="V3257" i="16"/>
  <c r="U3257" i="16"/>
  <c r="Q3257" i="16"/>
  <c r="N3257" i="16"/>
  <c r="AA3257" i="16" s="1"/>
  <c r="F3257" i="16"/>
  <c r="B3257" i="16"/>
  <c r="Y3256" i="16"/>
  <c r="W3256" i="16"/>
  <c r="X3256" i="16" s="1"/>
  <c r="V3256" i="16"/>
  <c r="U3256" i="16"/>
  <c r="Q3256" i="16"/>
  <c r="N3256" i="16"/>
  <c r="AA3256" i="16" s="1"/>
  <c r="F3256" i="16"/>
  <c r="B3256" i="16"/>
  <c r="Y3255" i="16"/>
  <c r="W3255" i="16"/>
  <c r="X3255" i="16" s="1"/>
  <c r="V3255" i="16"/>
  <c r="U3255" i="16"/>
  <c r="Q3255" i="16"/>
  <c r="N3255" i="16"/>
  <c r="AA3255" i="16" s="1"/>
  <c r="F3255" i="16"/>
  <c r="B3255" i="16"/>
  <c r="Y3254" i="16"/>
  <c r="W3254" i="16"/>
  <c r="X3254" i="16" s="1"/>
  <c r="V3254" i="16"/>
  <c r="U3254" i="16"/>
  <c r="Q3254" i="16"/>
  <c r="N3254" i="16"/>
  <c r="AA3254" i="16" s="1"/>
  <c r="F3254" i="16"/>
  <c r="B3254" i="16"/>
  <c r="Y3253" i="16"/>
  <c r="W3253" i="16"/>
  <c r="X3253" i="16" s="1"/>
  <c r="V3253" i="16"/>
  <c r="U3253" i="16"/>
  <c r="Q3253" i="16"/>
  <c r="N3253" i="16"/>
  <c r="AA3253" i="16" s="1"/>
  <c r="F3253" i="16"/>
  <c r="B3253" i="16"/>
  <c r="Y3252" i="16"/>
  <c r="W3252" i="16"/>
  <c r="X3252" i="16" s="1"/>
  <c r="V3252" i="16"/>
  <c r="U3252" i="16"/>
  <c r="Q3252" i="16"/>
  <c r="N3252" i="16"/>
  <c r="AA3252" i="16" s="1"/>
  <c r="F3252" i="16"/>
  <c r="B3252" i="16"/>
  <c r="Y3251" i="16"/>
  <c r="W3251" i="16"/>
  <c r="X3251" i="16" s="1"/>
  <c r="V3251" i="16"/>
  <c r="U3251" i="16"/>
  <c r="Q3251" i="16"/>
  <c r="N3251" i="16"/>
  <c r="AA3251" i="16" s="1"/>
  <c r="F3251" i="16"/>
  <c r="B3251" i="16"/>
  <c r="Y3250" i="16"/>
  <c r="W3250" i="16"/>
  <c r="X3250" i="16" s="1"/>
  <c r="V3250" i="16"/>
  <c r="U3250" i="16"/>
  <c r="Q3250" i="16"/>
  <c r="N3250" i="16"/>
  <c r="AA3250" i="16" s="1"/>
  <c r="F3250" i="16"/>
  <c r="B3250" i="16"/>
  <c r="Y3249" i="16"/>
  <c r="W3249" i="16"/>
  <c r="X3249" i="16" s="1"/>
  <c r="V3249" i="16"/>
  <c r="U3249" i="16"/>
  <c r="Q3249" i="16"/>
  <c r="N3249" i="16"/>
  <c r="AA3249" i="16" s="1"/>
  <c r="F3249" i="16"/>
  <c r="B3249" i="16"/>
  <c r="Y3248" i="16"/>
  <c r="W3248" i="16"/>
  <c r="X3248" i="16" s="1"/>
  <c r="V3248" i="16"/>
  <c r="U3248" i="16"/>
  <c r="Q3248" i="16"/>
  <c r="N3248" i="16"/>
  <c r="AA3248" i="16" s="1"/>
  <c r="F3248" i="16"/>
  <c r="B3248" i="16"/>
  <c r="Y3247" i="16"/>
  <c r="W3247" i="16"/>
  <c r="X3247" i="16" s="1"/>
  <c r="V3247" i="16"/>
  <c r="U3247" i="16"/>
  <c r="Q3247" i="16"/>
  <c r="N3247" i="16"/>
  <c r="AA3247" i="16" s="1"/>
  <c r="F3247" i="16"/>
  <c r="B3247" i="16"/>
  <c r="Y3246" i="16"/>
  <c r="W3246" i="16"/>
  <c r="X3246" i="16" s="1"/>
  <c r="V3246" i="16"/>
  <c r="U3246" i="16"/>
  <c r="Q3246" i="16"/>
  <c r="N3246" i="16"/>
  <c r="AA3246" i="16" s="1"/>
  <c r="F3246" i="16"/>
  <c r="B3246" i="16"/>
  <c r="Y3245" i="16"/>
  <c r="W3245" i="16"/>
  <c r="X3245" i="16" s="1"/>
  <c r="V3245" i="16"/>
  <c r="U3245" i="16"/>
  <c r="Q3245" i="16"/>
  <c r="N3245" i="16"/>
  <c r="AA3245" i="16" s="1"/>
  <c r="F3245" i="16"/>
  <c r="B3245" i="16"/>
  <c r="Y3244" i="16"/>
  <c r="W3244" i="16"/>
  <c r="X3244" i="16" s="1"/>
  <c r="V3244" i="16"/>
  <c r="U3244" i="16"/>
  <c r="Q3244" i="16"/>
  <c r="N3244" i="16"/>
  <c r="AA3244" i="16" s="1"/>
  <c r="F3244" i="16"/>
  <c r="B3244" i="16"/>
  <c r="Y3243" i="16"/>
  <c r="W3243" i="16"/>
  <c r="X3243" i="16" s="1"/>
  <c r="V3243" i="16"/>
  <c r="U3243" i="16"/>
  <c r="Q3243" i="16"/>
  <c r="N3243" i="16"/>
  <c r="AA3243" i="16" s="1"/>
  <c r="F3243" i="16"/>
  <c r="B3243" i="16"/>
  <c r="Y3242" i="16"/>
  <c r="W3242" i="16"/>
  <c r="X3242" i="16" s="1"/>
  <c r="V3242" i="16"/>
  <c r="U3242" i="16"/>
  <c r="Q3242" i="16"/>
  <c r="N3242" i="16"/>
  <c r="AA3242" i="16" s="1"/>
  <c r="F3242" i="16"/>
  <c r="B3242" i="16"/>
  <c r="Y3241" i="16"/>
  <c r="W3241" i="16"/>
  <c r="X3241" i="16" s="1"/>
  <c r="V3241" i="16"/>
  <c r="U3241" i="16"/>
  <c r="Q3241" i="16"/>
  <c r="N3241" i="16"/>
  <c r="AA3241" i="16" s="1"/>
  <c r="F3241" i="16"/>
  <c r="B3241" i="16"/>
  <c r="Y3240" i="16"/>
  <c r="W3240" i="16"/>
  <c r="X3240" i="16" s="1"/>
  <c r="V3240" i="16"/>
  <c r="U3240" i="16"/>
  <c r="Q3240" i="16"/>
  <c r="N3240" i="16"/>
  <c r="AA3240" i="16" s="1"/>
  <c r="F3240" i="16"/>
  <c r="B3240" i="16"/>
  <c r="Y3239" i="16"/>
  <c r="W3239" i="16"/>
  <c r="X3239" i="16" s="1"/>
  <c r="V3239" i="16"/>
  <c r="U3239" i="16"/>
  <c r="Q3239" i="16"/>
  <c r="N3239" i="16"/>
  <c r="AA3239" i="16" s="1"/>
  <c r="F3239" i="16"/>
  <c r="B3239" i="16"/>
  <c r="Y3238" i="16"/>
  <c r="W3238" i="16"/>
  <c r="X3238" i="16" s="1"/>
  <c r="V3238" i="16"/>
  <c r="U3238" i="16"/>
  <c r="Q3238" i="16"/>
  <c r="N3238" i="16"/>
  <c r="AA3238" i="16" s="1"/>
  <c r="F3238" i="16"/>
  <c r="B3238" i="16"/>
  <c r="Y3237" i="16"/>
  <c r="W3237" i="16"/>
  <c r="X3237" i="16" s="1"/>
  <c r="V3237" i="16"/>
  <c r="U3237" i="16"/>
  <c r="Q3237" i="16"/>
  <c r="N3237" i="16"/>
  <c r="AA3237" i="16" s="1"/>
  <c r="F3237" i="16"/>
  <c r="B3237" i="16"/>
  <c r="Y3236" i="16"/>
  <c r="W3236" i="16"/>
  <c r="X3236" i="16" s="1"/>
  <c r="V3236" i="16"/>
  <c r="U3236" i="16"/>
  <c r="Q3236" i="16"/>
  <c r="N3236" i="16"/>
  <c r="AA3236" i="16" s="1"/>
  <c r="F3236" i="16"/>
  <c r="B3236" i="16"/>
  <c r="Y3235" i="16"/>
  <c r="W3235" i="16"/>
  <c r="X3235" i="16" s="1"/>
  <c r="V3235" i="16"/>
  <c r="U3235" i="16"/>
  <c r="Q3235" i="16"/>
  <c r="N3235" i="16"/>
  <c r="AA3235" i="16" s="1"/>
  <c r="F3235" i="16"/>
  <c r="B3235" i="16"/>
  <c r="Y3234" i="16"/>
  <c r="W3234" i="16"/>
  <c r="X3234" i="16" s="1"/>
  <c r="V3234" i="16"/>
  <c r="U3234" i="16"/>
  <c r="Q3234" i="16"/>
  <c r="N3234" i="16"/>
  <c r="AA3234" i="16" s="1"/>
  <c r="F3234" i="16"/>
  <c r="B3234" i="16"/>
  <c r="Y3233" i="16"/>
  <c r="X3233" i="16"/>
  <c r="W3233" i="16"/>
  <c r="V3233" i="16"/>
  <c r="U3233" i="16"/>
  <c r="Q3233" i="16"/>
  <c r="N3233" i="16"/>
  <c r="AA3233" i="16" s="1"/>
  <c r="F3233" i="16"/>
  <c r="B3233" i="16"/>
  <c r="Y3232" i="16"/>
  <c r="W3232" i="16"/>
  <c r="X3232" i="16" s="1"/>
  <c r="V3232" i="16"/>
  <c r="U3232" i="16"/>
  <c r="Q3232" i="16"/>
  <c r="N3232" i="16"/>
  <c r="AA3232" i="16" s="1"/>
  <c r="F3232" i="16"/>
  <c r="B3232" i="16"/>
  <c r="Y3231" i="16"/>
  <c r="W3231" i="16"/>
  <c r="X3231" i="16" s="1"/>
  <c r="V3231" i="16"/>
  <c r="U3231" i="16"/>
  <c r="Q3231" i="16"/>
  <c r="N3231" i="16"/>
  <c r="AA3231" i="16" s="1"/>
  <c r="F3231" i="16"/>
  <c r="B3231" i="16"/>
  <c r="Y3230" i="16"/>
  <c r="W3230" i="16"/>
  <c r="X3230" i="16" s="1"/>
  <c r="V3230" i="16"/>
  <c r="U3230" i="16"/>
  <c r="Q3230" i="16"/>
  <c r="N3230" i="16"/>
  <c r="AA3230" i="16" s="1"/>
  <c r="F3230" i="16"/>
  <c r="B3230" i="16"/>
  <c r="Y3229" i="16"/>
  <c r="W3229" i="16"/>
  <c r="X3229" i="16" s="1"/>
  <c r="V3229" i="16"/>
  <c r="U3229" i="16"/>
  <c r="Q3229" i="16"/>
  <c r="N3229" i="16"/>
  <c r="AA3229" i="16" s="1"/>
  <c r="F3229" i="16"/>
  <c r="B3229" i="16"/>
  <c r="Y3228" i="16"/>
  <c r="W3228" i="16"/>
  <c r="X3228" i="16" s="1"/>
  <c r="V3228" i="16"/>
  <c r="U3228" i="16"/>
  <c r="Q3228" i="16"/>
  <c r="N3228" i="16"/>
  <c r="AA3228" i="16" s="1"/>
  <c r="F3228" i="16"/>
  <c r="B3228" i="16"/>
  <c r="Y3227" i="16"/>
  <c r="W3227" i="16"/>
  <c r="X3227" i="16" s="1"/>
  <c r="V3227" i="16"/>
  <c r="U3227" i="16"/>
  <c r="Q3227" i="16"/>
  <c r="N3227" i="16"/>
  <c r="AA3227" i="16" s="1"/>
  <c r="F3227" i="16"/>
  <c r="B3227" i="16"/>
  <c r="Y3226" i="16"/>
  <c r="W3226" i="16"/>
  <c r="X3226" i="16" s="1"/>
  <c r="V3226" i="16"/>
  <c r="U3226" i="16"/>
  <c r="Q3226" i="16"/>
  <c r="N3226" i="16"/>
  <c r="AA3226" i="16" s="1"/>
  <c r="F3226" i="16"/>
  <c r="B3226" i="16"/>
  <c r="Y3225" i="16"/>
  <c r="W3225" i="16"/>
  <c r="X3225" i="16" s="1"/>
  <c r="V3225" i="16"/>
  <c r="U3225" i="16"/>
  <c r="Q3225" i="16"/>
  <c r="N3225" i="16"/>
  <c r="AA3225" i="16" s="1"/>
  <c r="F3225" i="16"/>
  <c r="B3225" i="16"/>
  <c r="Y3224" i="16"/>
  <c r="W3224" i="16"/>
  <c r="X3224" i="16" s="1"/>
  <c r="V3224" i="16"/>
  <c r="U3224" i="16"/>
  <c r="Q3224" i="16"/>
  <c r="N3224" i="16"/>
  <c r="AA3224" i="16" s="1"/>
  <c r="F3224" i="16"/>
  <c r="B3224" i="16"/>
  <c r="Y3223" i="16"/>
  <c r="W3223" i="16"/>
  <c r="X3223" i="16" s="1"/>
  <c r="V3223" i="16"/>
  <c r="U3223" i="16"/>
  <c r="Q3223" i="16"/>
  <c r="N3223" i="16"/>
  <c r="AA3223" i="16" s="1"/>
  <c r="F3223" i="16"/>
  <c r="B3223" i="16"/>
  <c r="Y3222" i="16"/>
  <c r="W3222" i="16"/>
  <c r="X3222" i="16" s="1"/>
  <c r="V3222" i="16"/>
  <c r="U3222" i="16"/>
  <c r="Q3222" i="16"/>
  <c r="N3222" i="16"/>
  <c r="AA3222" i="16" s="1"/>
  <c r="F3222" i="16"/>
  <c r="B3222" i="16"/>
  <c r="Y3221" i="16"/>
  <c r="X3221" i="16"/>
  <c r="W3221" i="16"/>
  <c r="V3221" i="16"/>
  <c r="U3221" i="16"/>
  <c r="Q3221" i="16"/>
  <c r="N3221" i="16"/>
  <c r="AA3221" i="16" s="1"/>
  <c r="F3221" i="16"/>
  <c r="B3221" i="16"/>
  <c r="Y3220" i="16"/>
  <c r="W3220" i="16"/>
  <c r="X3220" i="16" s="1"/>
  <c r="V3220" i="16"/>
  <c r="U3220" i="16"/>
  <c r="Q3220" i="16"/>
  <c r="N3220" i="16"/>
  <c r="AA3220" i="16" s="1"/>
  <c r="F3220" i="16"/>
  <c r="B3220" i="16"/>
  <c r="Y3219" i="16"/>
  <c r="W3219" i="16"/>
  <c r="X3219" i="16" s="1"/>
  <c r="V3219" i="16"/>
  <c r="U3219" i="16"/>
  <c r="Q3219" i="16"/>
  <c r="N3219" i="16"/>
  <c r="AA3219" i="16" s="1"/>
  <c r="F3219" i="16"/>
  <c r="B3219" i="16"/>
  <c r="Y3218" i="16"/>
  <c r="W3218" i="16"/>
  <c r="X3218" i="16" s="1"/>
  <c r="V3218" i="16"/>
  <c r="U3218" i="16"/>
  <c r="Q3218" i="16"/>
  <c r="N3218" i="16"/>
  <c r="AA3218" i="16" s="1"/>
  <c r="F3218" i="16"/>
  <c r="B3218" i="16"/>
  <c r="Y3217" i="16"/>
  <c r="W3217" i="16"/>
  <c r="X3217" i="16" s="1"/>
  <c r="V3217" i="16"/>
  <c r="U3217" i="16"/>
  <c r="Q3217" i="16"/>
  <c r="N3217" i="16"/>
  <c r="AA3217" i="16" s="1"/>
  <c r="F3217" i="16"/>
  <c r="B3217" i="16"/>
  <c r="Y3216" i="16"/>
  <c r="W3216" i="16"/>
  <c r="X3216" i="16" s="1"/>
  <c r="V3216" i="16"/>
  <c r="U3216" i="16"/>
  <c r="Q3216" i="16"/>
  <c r="N3216" i="16"/>
  <c r="AA3216" i="16" s="1"/>
  <c r="F3216" i="16"/>
  <c r="B3216" i="16"/>
  <c r="Y3215" i="16"/>
  <c r="W3215" i="16"/>
  <c r="X3215" i="16" s="1"/>
  <c r="V3215" i="16"/>
  <c r="U3215" i="16"/>
  <c r="Q3215" i="16"/>
  <c r="N3215" i="16"/>
  <c r="AA3215" i="16" s="1"/>
  <c r="F3215" i="16"/>
  <c r="B3215" i="16"/>
  <c r="Y3214" i="16"/>
  <c r="W3214" i="16"/>
  <c r="X3214" i="16" s="1"/>
  <c r="V3214" i="16"/>
  <c r="U3214" i="16"/>
  <c r="Q3214" i="16"/>
  <c r="N3214" i="16"/>
  <c r="AA3214" i="16" s="1"/>
  <c r="F3214" i="16"/>
  <c r="B3214" i="16"/>
  <c r="Y3213" i="16"/>
  <c r="W3213" i="16"/>
  <c r="X3213" i="16" s="1"/>
  <c r="V3213" i="16"/>
  <c r="U3213" i="16"/>
  <c r="Q3213" i="16"/>
  <c r="N3213" i="16"/>
  <c r="AA3213" i="16" s="1"/>
  <c r="F3213" i="16"/>
  <c r="B3213" i="16"/>
  <c r="Y3212" i="16"/>
  <c r="W3212" i="16"/>
  <c r="X3212" i="16" s="1"/>
  <c r="V3212" i="16"/>
  <c r="U3212" i="16"/>
  <c r="Q3212" i="16"/>
  <c r="N3212" i="16"/>
  <c r="AA3212" i="16" s="1"/>
  <c r="F3212" i="16"/>
  <c r="B3212" i="16"/>
  <c r="Y3211" i="16"/>
  <c r="X3211" i="16"/>
  <c r="W3211" i="16"/>
  <c r="V3211" i="16"/>
  <c r="U3211" i="16"/>
  <c r="Q3211" i="16"/>
  <c r="N3211" i="16"/>
  <c r="AA3211" i="16" s="1"/>
  <c r="F3211" i="16"/>
  <c r="B3211" i="16"/>
  <c r="Y3210" i="16"/>
  <c r="W3210" i="16"/>
  <c r="X3210" i="16" s="1"/>
  <c r="V3210" i="16"/>
  <c r="U3210" i="16"/>
  <c r="Q3210" i="16"/>
  <c r="N3210" i="16"/>
  <c r="AA3210" i="16" s="1"/>
  <c r="F3210" i="16"/>
  <c r="B3210" i="16"/>
  <c r="Y3209" i="16"/>
  <c r="W3209" i="16"/>
  <c r="X3209" i="16" s="1"/>
  <c r="V3209" i="16"/>
  <c r="U3209" i="16"/>
  <c r="Q3209" i="16"/>
  <c r="N3209" i="16"/>
  <c r="AA3209" i="16" s="1"/>
  <c r="F3209" i="16"/>
  <c r="B3209" i="16"/>
  <c r="Y3208" i="16"/>
  <c r="W3208" i="16"/>
  <c r="X3208" i="16" s="1"/>
  <c r="V3208" i="16"/>
  <c r="U3208" i="16"/>
  <c r="Q3208" i="16"/>
  <c r="N3208" i="16"/>
  <c r="AA3208" i="16" s="1"/>
  <c r="F3208" i="16"/>
  <c r="B3208" i="16"/>
  <c r="Y3207" i="16"/>
  <c r="W3207" i="16"/>
  <c r="X3207" i="16" s="1"/>
  <c r="V3207" i="16"/>
  <c r="U3207" i="16"/>
  <c r="Q3207" i="16"/>
  <c r="N3207" i="16"/>
  <c r="AA3207" i="16" s="1"/>
  <c r="F3207" i="16"/>
  <c r="B3207" i="16"/>
  <c r="Y3206" i="16"/>
  <c r="W3206" i="16"/>
  <c r="X3206" i="16" s="1"/>
  <c r="V3206" i="16"/>
  <c r="U3206" i="16"/>
  <c r="Q3206" i="16"/>
  <c r="N3206" i="16"/>
  <c r="AA3206" i="16" s="1"/>
  <c r="F3206" i="16"/>
  <c r="B3206" i="16"/>
  <c r="Y3205" i="16"/>
  <c r="W3205" i="16"/>
  <c r="X3205" i="16" s="1"/>
  <c r="V3205" i="16"/>
  <c r="U3205" i="16"/>
  <c r="Q3205" i="16"/>
  <c r="N3205" i="16"/>
  <c r="AA3205" i="16" s="1"/>
  <c r="F3205" i="16"/>
  <c r="B3205" i="16"/>
  <c r="Y3204" i="16"/>
  <c r="W3204" i="16"/>
  <c r="X3204" i="16" s="1"/>
  <c r="V3204" i="16"/>
  <c r="U3204" i="16"/>
  <c r="Q3204" i="16"/>
  <c r="N3204" i="16"/>
  <c r="AA3204" i="16" s="1"/>
  <c r="F3204" i="16"/>
  <c r="B3204" i="16"/>
  <c r="Y3203" i="16"/>
  <c r="W3203" i="16"/>
  <c r="X3203" i="16" s="1"/>
  <c r="V3203" i="16"/>
  <c r="U3203" i="16"/>
  <c r="Q3203" i="16"/>
  <c r="N3203" i="16"/>
  <c r="AA3203" i="16" s="1"/>
  <c r="F3203" i="16"/>
  <c r="B3203" i="16"/>
  <c r="Y3202" i="16"/>
  <c r="W3202" i="16"/>
  <c r="X3202" i="16" s="1"/>
  <c r="V3202" i="16"/>
  <c r="U3202" i="16"/>
  <c r="Q3202" i="16"/>
  <c r="N3202" i="16"/>
  <c r="AA3202" i="16" s="1"/>
  <c r="F3202" i="16"/>
  <c r="B3202" i="16"/>
  <c r="Y3201" i="16"/>
  <c r="W3201" i="16"/>
  <c r="X3201" i="16" s="1"/>
  <c r="V3201" i="16"/>
  <c r="U3201" i="16"/>
  <c r="Q3201" i="16"/>
  <c r="N3201" i="16"/>
  <c r="AA3201" i="16" s="1"/>
  <c r="F3201" i="16"/>
  <c r="B3201" i="16"/>
  <c r="Y3200" i="16"/>
  <c r="W3200" i="16"/>
  <c r="X3200" i="16" s="1"/>
  <c r="V3200" i="16"/>
  <c r="U3200" i="16"/>
  <c r="Q3200" i="16"/>
  <c r="N3200" i="16"/>
  <c r="AA3200" i="16" s="1"/>
  <c r="F3200" i="16"/>
  <c r="B3200" i="16"/>
  <c r="Y3199" i="16"/>
  <c r="W3199" i="16"/>
  <c r="X3199" i="16" s="1"/>
  <c r="V3199" i="16"/>
  <c r="U3199" i="16"/>
  <c r="Q3199" i="16"/>
  <c r="N3199" i="16"/>
  <c r="AA3199" i="16" s="1"/>
  <c r="F3199" i="16"/>
  <c r="B3199" i="16"/>
  <c r="Y3198" i="16"/>
  <c r="W3198" i="16"/>
  <c r="X3198" i="16" s="1"/>
  <c r="V3198" i="16"/>
  <c r="U3198" i="16"/>
  <c r="Q3198" i="16"/>
  <c r="N3198" i="16"/>
  <c r="AA3198" i="16" s="1"/>
  <c r="F3198" i="16"/>
  <c r="B3198" i="16"/>
  <c r="Y3197" i="16"/>
  <c r="W3197" i="16"/>
  <c r="X3197" i="16" s="1"/>
  <c r="V3197" i="16"/>
  <c r="U3197" i="16"/>
  <c r="Q3197" i="16"/>
  <c r="N3197" i="16"/>
  <c r="AA3197" i="16" s="1"/>
  <c r="F3197" i="16"/>
  <c r="B3197" i="16"/>
  <c r="Y3196" i="16"/>
  <c r="W3196" i="16"/>
  <c r="X3196" i="16" s="1"/>
  <c r="V3196" i="16"/>
  <c r="U3196" i="16"/>
  <c r="Q3196" i="16"/>
  <c r="N3196" i="16"/>
  <c r="AA3196" i="16" s="1"/>
  <c r="F3196" i="16"/>
  <c r="B3196" i="16"/>
  <c r="Y3195" i="16"/>
  <c r="W3195" i="16"/>
  <c r="X3195" i="16" s="1"/>
  <c r="V3195" i="16"/>
  <c r="U3195" i="16"/>
  <c r="Q3195" i="16"/>
  <c r="N3195" i="16"/>
  <c r="AA3195" i="16" s="1"/>
  <c r="F3195" i="16"/>
  <c r="B3195" i="16"/>
  <c r="Y3194" i="16"/>
  <c r="W3194" i="16"/>
  <c r="X3194" i="16" s="1"/>
  <c r="V3194" i="16"/>
  <c r="U3194" i="16"/>
  <c r="Q3194" i="16"/>
  <c r="N3194" i="16"/>
  <c r="AA3194" i="16" s="1"/>
  <c r="F3194" i="16"/>
  <c r="B3194" i="16"/>
  <c r="Y3193" i="16"/>
  <c r="W3193" i="16"/>
  <c r="X3193" i="16" s="1"/>
  <c r="V3193" i="16"/>
  <c r="U3193" i="16"/>
  <c r="Q3193" i="16"/>
  <c r="N3193" i="16"/>
  <c r="AA3193" i="16" s="1"/>
  <c r="F3193" i="16"/>
  <c r="B3193" i="16"/>
  <c r="Y3192" i="16"/>
  <c r="W3192" i="16"/>
  <c r="X3192" i="16" s="1"/>
  <c r="V3192" i="16"/>
  <c r="U3192" i="16"/>
  <c r="Q3192" i="16"/>
  <c r="N3192" i="16"/>
  <c r="AA3192" i="16" s="1"/>
  <c r="F3192" i="16"/>
  <c r="B3192" i="16"/>
  <c r="Y3191" i="16"/>
  <c r="W3191" i="16"/>
  <c r="X3191" i="16" s="1"/>
  <c r="V3191" i="16"/>
  <c r="U3191" i="16"/>
  <c r="Q3191" i="16"/>
  <c r="N3191" i="16"/>
  <c r="AA3191" i="16" s="1"/>
  <c r="F3191" i="16"/>
  <c r="B3191" i="16"/>
  <c r="Y3190" i="16"/>
  <c r="W3190" i="16"/>
  <c r="X3190" i="16" s="1"/>
  <c r="V3190" i="16"/>
  <c r="U3190" i="16"/>
  <c r="Q3190" i="16"/>
  <c r="N3190" i="16"/>
  <c r="AA3190" i="16" s="1"/>
  <c r="F3190" i="16"/>
  <c r="B3190" i="16"/>
  <c r="Y3189" i="16"/>
  <c r="W3189" i="16"/>
  <c r="X3189" i="16" s="1"/>
  <c r="V3189" i="16"/>
  <c r="U3189" i="16"/>
  <c r="Q3189" i="16"/>
  <c r="N3189" i="16"/>
  <c r="AA3189" i="16" s="1"/>
  <c r="F3189" i="16"/>
  <c r="B3189" i="16"/>
  <c r="Y3188" i="16"/>
  <c r="W3188" i="16"/>
  <c r="X3188" i="16" s="1"/>
  <c r="V3188" i="16"/>
  <c r="U3188" i="16"/>
  <c r="Q3188" i="16"/>
  <c r="N3188" i="16"/>
  <c r="AA3188" i="16" s="1"/>
  <c r="F3188" i="16"/>
  <c r="B3188" i="16"/>
  <c r="Y3187" i="16"/>
  <c r="X3187" i="16"/>
  <c r="W3187" i="16"/>
  <c r="V3187" i="16"/>
  <c r="U3187" i="16"/>
  <c r="Q3187" i="16"/>
  <c r="N3187" i="16"/>
  <c r="AA3187" i="16" s="1"/>
  <c r="F3187" i="16"/>
  <c r="B3187" i="16"/>
  <c r="Y3186" i="16"/>
  <c r="W3186" i="16"/>
  <c r="X3186" i="16" s="1"/>
  <c r="V3186" i="16"/>
  <c r="U3186" i="16"/>
  <c r="Q3186" i="16"/>
  <c r="N3186" i="16"/>
  <c r="AA3186" i="16" s="1"/>
  <c r="F3186" i="16"/>
  <c r="B3186" i="16"/>
  <c r="Y3185" i="16"/>
  <c r="W3185" i="16"/>
  <c r="X3185" i="16" s="1"/>
  <c r="V3185" i="16"/>
  <c r="U3185" i="16"/>
  <c r="Q3185" i="16"/>
  <c r="N3185" i="16"/>
  <c r="AA3185" i="16" s="1"/>
  <c r="F3185" i="16"/>
  <c r="B3185" i="16"/>
  <c r="Y3184" i="16"/>
  <c r="W3184" i="16"/>
  <c r="X3184" i="16" s="1"/>
  <c r="V3184" i="16"/>
  <c r="U3184" i="16"/>
  <c r="Q3184" i="16"/>
  <c r="N3184" i="16"/>
  <c r="AA3184" i="16" s="1"/>
  <c r="F3184" i="16"/>
  <c r="B3184" i="16"/>
  <c r="Y3183" i="16"/>
  <c r="W3183" i="16"/>
  <c r="X3183" i="16" s="1"/>
  <c r="V3183" i="16"/>
  <c r="U3183" i="16"/>
  <c r="Q3183" i="16"/>
  <c r="N3183" i="16"/>
  <c r="AA3183" i="16" s="1"/>
  <c r="F3183" i="16"/>
  <c r="B3183" i="16"/>
  <c r="Y3182" i="16"/>
  <c r="W3182" i="16"/>
  <c r="X3182" i="16" s="1"/>
  <c r="V3182" i="16"/>
  <c r="U3182" i="16"/>
  <c r="Q3182" i="16"/>
  <c r="N3182" i="16"/>
  <c r="AA3182" i="16" s="1"/>
  <c r="F3182" i="16"/>
  <c r="B3182" i="16"/>
  <c r="Y3181" i="16"/>
  <c r="W3181" i="16"/>
  <c r="X3181" i="16" s="1"/>
  <c r="V3181" i="16"/>
  <c r="U3181" i="16"/>
  <c r="Q3181" i="16"/>
  <c r="N3181" i="16"/>
  <c r="AA3181" i="16" s="1"/>
  <c r="F3181" i="16"/>
  <c r="B3181" i="16"/>
  <c r="Y3180" i="16"/>
  <c r="W3180" i="16"/>
  <c r="X3180" i="16" s="1"/>
  <c r="V3180" i="16"/>
  <c r="U3180" i="16"/>
  <c r="Q3180" i="16"/>
  <c r="N3180" i="16"/>
  <c r="AA3180" i="16" s="1"/>
  <c r="F3180" i="16"/>
  <c r="B3180" i="16"/>
  <c r="Y3179" i="16"/>
  <c r="W3179" i="16"/>
  <c r="X3179" i="16" s="1"/>
  <c r="V3179" i="16"/>
  <c r="U3179" i="16"/>
  <c r="Q3179" i="16"/>
  <c r="N3179" i="16"/>
  <c r="AA3179" i="16" s="1"/>
  <c r="F3179" i="16"/>
  <c r="B3179" i="16"/>
  <c r="Y3178" i="16"/>
  <c r="W3178" i="16"/>
  <c r="X3178" i="16" s="1"/>
  <c r="V3178" i="16"/>
  <c r="U3178" i="16"/>
  <c r="Q3178" i="16"/>
  <c r="N3178" i="16"/>
  <c r="AA3178" i="16" s="1"/>
  <c r="F3178" i="16"/>
  <c r="B3178" i="16"/>
  <c r="Y3177" i="16"/>
  <c r="W3177" i="16"/>
  <c r="X3177" i="16" s="1"/>
  <c r="V3177" i="16"/>
  <c r="U3177" i="16"/>
  <c r="Q3177" i="16"/>
  <c r="N3177" i="16"/>
  <c r="AA3177" i="16" s="1"/>
  <c r="F3177" i="16"/>
  <c r="B3177" i="16"/>
  <c r="Y3176" i="16"/>
  <c r="W3176" i="16"/>
  <c r="X3176" i="16" s="1"/>
  <c r="V3176" i="16"/>
  <c r="U3176" i="16"/>
  <c r="Q3176" i="16"/>
  <c r="N3176" i="16"/>
  <c r="AA3176" i="16" s="1"/>
  <c r="F3176" i="16"/>
  <c r="B3176" i="16"/>
  <c r="Y3175" i="16"/>
  <c r="W3175" i="16"/>
  <c r="X3175" i="16" s="1"/>
  <c r="V3175" i="16"/>
  <c r="U3175" i="16"/>
  <c r="Q3175" i="16"/>
  <c r="N3175" i="16"/>
  <c r="AA3175" i="16" s="1"/>
  <c r="F3175" i="16"/>
  <c r="B3175" i="16"/>
  <c r="Y3174" i="16"/>
  <c r="W3174" i="16"/>
  <c r="X3174" i="16" s="1"/>
  <c r="V3174" i="16"/>
  <c r="U3174" i="16"/>
  <c r="Q3174" i="16"/>
  <c r="N3174" i="16"/>
  <c r="AA3174" i="16" s="1"/>
  <c r="F3174" i="16"/>
  <c r="B3174" i="16"/>
  <c r="Y3173" i="16"/>
  <c r="W3173" i="16"/>
  <c r="X3173" i="16" s="1"/>
  <c r="V3173" i="16"/>
  <c r="U3173" i="16"/>
  <c r="Q3173" i="16"/>
  <c r="N3173" i="16"/>
  <c r="AA3173" i="16" s="1"/>
  <c r="F3173" i="16"/>
  <c r="B3173" i="16"/>
  <c r="Y3172" i="16"/>
  <c r="W3172" i="16"/>
  <c r="X3172" i="16" s="1"/>
  <c r="V3172" i="16"/>
  <c r="U3172" i="16"/>
  <c r="Q3172" i="16"/>
  <c r="N3172" i="16"/>
  <c r="AA3172" i="16" s="1"/>
  <c r="F3172" i="16"/>
  <c r="B3172" i="16"/>
  <c r="Y3171" i="16"/>
  <c r="X3171" i="16"/>
  <c r="W3171" i="16"/>
  <c r="V3171" i="16"/>
  <c r="U3171" i="16"/>
  <c r="Q3171" i="16"/>
  <c r="N3171" i="16"/>
  <c r="AA3171" i="16" s="1"/>
  <c r="F3171" i="16"/>
  <c r="B3171" i="16"/>
  <c r="Y3170" i="16"/>
  <c r="W3170" i="16"/>
  <c r="X3170" i="16" s="1"/>
  <c r="V3170" i="16"/>
  <c r="U3170" i="16"/>
  <c r="Q3170" i="16"/>
  <c r="N3170" i="16"/>
  <c r="AA3170" i="16" s="1"/>
  <c r="F3170" i="16"/>
  <c r="B3170" i="16"/>
  <c r="Y3169" i="16"/>
  <c r="W3169" i="16"/>
  <c r="X3169" i="16" s="1"/>
  <c r="V3169" i="16"/>
  <c r="U3169" i="16"/>
  <c r="Q3169" i="16"/>
  <c r="N3169" i="16"/>
  <c r="AA3169" i="16" s="1"/>
  <c r="F3169" i="16"/>
  <c r="B3169" i="16"/>
  <c r="Y3168" i="16"/>
  <c r="W3168" i="16"/>
  <c r="X3168" i="16" s="1"/>
  <c r="V3168" i="16"/>
  <c r="U3168" i="16"/>
  <c r="Q3168" i="16"/>
  <c r="N3168" i="16"/>
  <c r="AA3168" i="16" s="1"/>
  <c r="F3168" i="16"/>
  <c r="B3168" i="16"/>
  <c r="Y3167" i="16"/>
  <c r="W3167" i="16"/>
  <c r="X3167" i="16" s="1"/>
  <c r="V3167" i="16"/>
  <c r="U3167" i="16"/>
  <c r="Q3167" i="16"/>
  <c r="N3167" i="16"/>
  <c r="AA3167" i="16" s="1"/>
  <c r="F3167" i="16"/>
  <c r="B3167" i="16"/>
  <c r="Y3166" i="16"/>
  <c r="W3166" i="16"/>
  <c r="X3166" i="16" s="1"/>
  <c r="V3166" i="16"/>
  <c r="U3166" i="16"/>
  <c r="Q3166" i="16"/>
  <c r="N3166" i="16"/>
  <c r="AA3166" i="16" s="1"/>
  <c r="F3166" i="16"/>
  <c r="B3166" i="16"/>
  <c r="Y3165" i="16"/>
  <c r="W3165" i="16"/>
  <c r="X3165" i="16" s="1"/>
  <c r="V3165" i="16"/>
  <c r="U3165" i="16"/>
  <c r="Q3165" i="16"/>
  <c r="N3165" i="16"/>
  <c r="AA3165" i="16" s="1"/>
  <c r="F3165" i="16"/>
  <c r="B3165" i="16"/>
  <c r="Y3164" i="16"/>
  <c r="W3164" i="16"/>
  <c r="X3164" i="16" s="1"/>
  <c r="V3164" i="16"/>
  <c r="U3164" i="16"/>
  <c r="Q3164" i="16"/>
  <c r="N3164" i="16"/>
  <c r="AA3164" i="16" s="1"/>
  <c r="F3164" i="16"/>
  <c r="B3164" i="16"/>
  <c r="Y3163" i="16"/>
  <c r="W3163" i="16"/>
  <c r="X3163" i="16" s="1"/>
  <c r="V3163" i="16"/>
  <c r="U3163" i="16"/>
  <c r="Q3163" i="16"/>
  <c r="N3163" i="16"/>
  <c r="AA3163" i="16" s="1"/>
  <c r="F3163" i="16"/>
  <c r="B3163" i="16"/>
  <c r="Y3162" i="16"/>
  <c r="W3162" i="16"/>
  <c r="X3162" i="16" s="1"/>
  <c r="V3162" i="16"/>
  <c r="U3162" i="16"/>
  <c r="Q3162" i="16"/>
  <c r="N3162" i="16"/>
  <c r="AA3162" i="16" s="1"/>
  <c r="F3162" i="16"/>
  <c r="B3162" i="16"/>
  <c r="Y3161" i="16"/>
  <c r="W3161" i="16"/>
  <c r="X3161" i="16" s="1"/>
  <c r="V3161" i="16"/>
  <c r="U3161" i="16"/>
  <c r="Q3161" i="16"/>
  <c r="N3161" i="16"/>
  <c r="AA3161" i="16" s="1"/>
  <c r="F3161" i="16"/>
  <c r="B3161" i="16"/>
  <c r="Y3160" i="16"/>
  <c r="W3160" i="16"/>
  <c r="X3160" i="16" s="1"/>
  <c r="V3160" i="16"/>
  <c r="U3160" i="16"/>
  <c r="Q3160" i="16"/>
  <c r="N3160" i="16"/>
  <c r="AA3160" i="16" s="1"/>
  <c r="F3160" i="16"/>
  <c r="B3160" i="16"/>
  <c r="Y3159" i="16"/>
  <c r="X3159" i="16"/>
  <c r="W3159" i="16"/>
  <c r="V3159" i="16"/>
  <c r="U3159" i="16"/>
  <c r="Q3159" i="16"/>
  <c r="N3159" i="16"/>
  <c r="AA3159" i="16" s="1"/>
  <c r="F3159" i="16"/>
  <c r="B3159" i="16"/>
  <c r="Y3158" i="16"/>
  <c r="W3158" i="16"/>
  <c r="X3158" i="16" s="1"/>
  <c r="V3158" i="16"/>
  <c r="U3158" i="16"/>
  <c r="Q3158" i="16"/>
  <c r="N3158" i="16"/>
  <c r="AA3158" i="16" s="1"/>
  <c r="F3158" i="16"/>
  <c r="B3158" i="16"/>
  <c r="Y3157" i="16"/>
  <c r="W3157" i="16"/>
  <c r="X3157" i="16" s="1"/>
  <c r="V3157" i="16"/>
  <c r="U3157" i="16"/>
  <c r="Q3157" i="16"/>
  <c r="N3157" i="16"/>
  <c r="AA3157" i="16" s="1"/>
  <c r="F3157" i="16"/>
  <c r="B3157" i="16"/>
  <c r="Y3156" i="16"/>
  <c r="W3156" i="16"/>
  <c r="X3156" i="16" s="1"/>
  <c r="V3156" i="16"/>
  <c r="U3156" i="16"/>
  <c r="Q3156" i="16"/>
  <c r="N3156" i="16"/>
  <c r="AA3156" i="16" s="1"/>
  <c r="F3156" i="16"/>
  <c r="B3156" i="16"/>
  <c r="Y3155" i="16"/>
  <c r="W3155" i="16"/>
  <c r="X3155" i="16" s="1"/>
  <c r="V3155" i="16"/>
  <c r="U3155" i="16"/>
  <c r="Q3155" i="16"/>
  <c r="N3155" i="16"/>
  <c r="AA3155" i="16" s="1"/>
  <c r="F3155" i="16"/>
  <c r="B3155" i="16"/>
  <c r="Y3154" i="16"/>
  <c r="W3154" i="16"/>
  <c r="X3154" i="16" s="1"/>
  <c r="V3154" i="16"/>
  <c r="U3154" i="16"/>
  <c r="Q3154" i="16"/>
  <c r="N3154" i="16"/>
  <c r="AA3154" i="16" s="1"/>
  <c r="F3154" i="16"/>
  <c r="B3154" i="16"/>
  <c r="Y3153" i="16"/>
  <c r="W3153" i="16"/>
  <c r="X3153" i="16" s="1"/>
  <c r="V3153" i="16"/>
  <c r="U3153" i="16"/>
  <c r="Q3153" i="16"/>
  <c r="N3153" i="16"/>
  <c r="AA3153" i="16" s="1"/>
  <c r="F3153" i="16"/>
  <c r="B3153" i="16"/>
  <c r="Y3152" i="16"/>
  <c r="W3152" i="16"/>
  <c r="X3152" i="16" s="1"/>
  <c r="V3152" i="16"/>
  <c r="U3152" i="16"/>
  <c r="Q3152" i="16"/>
  <c r="N3152" i="16"/>
  <c r="AA3152" i="16" s="1"/>
  <c r="F3152" i="16"/>
  <c r="B3152" i="16"/>
  <c r="Y3151" i="16"/>
  <c r="W3151" i="16"/>
  <c r="X3151" i="16" s="1"/>
  <c r="V3151" i="16"/>
  <c r="U3151" i="16"/>
  <c r="Q3151" i="16"/>
  <c r="N3151" i="16"/>
  <c r="AA3151" i="16" s="1"/>
  <c r="F3151" i="16"/>
  <c r="B3151" i="16"/>
  <c r="Y3150" i="16"/>
  <c r="W3150" i="16"/>
  <c r="X3150" i="16" s="1"/>
  <c r="V3150" i="16"/>
  <c r="U3150" i="16"/>
  <c r="Q3150" i="16"/>
  <c r="N3150" i="16"/>
  <c r="AA3150" i="16" s="1"/>
  <c r="F3150" i="16"/>
  <c r="B3150" i="16"/>
  <c r="Y3149" i="16"/>
  <c r="W3149" i="16"/>
  <c r="X3149" i="16" s="1"/>
  <c r="V3149" i="16"/>
  <c r="U3149" i="16"/>
  <c r="Q3149" i="16"/>
  <c r="N3149" i="16"/>
  <c r="AA3149" i="16" s="1"/>
  <c r="F3149" i="16"/>
  <c r="B3149" i="16"/>
  <c r="Y3148" i="16"/>
  <c r="W3148" i="16"/>
  <c r="X3148" i="16" s="1"/>
  <c r="V3148" i="16"/>
  <c r="U3148" i="16"/>
  <c r="Q3148" i="16"/>
  <c r="N3148" i="16"/>
  <c r="AA3148" i="16" s="1"/>
  <c r="F3148" i="16"/>
  <c r="B3148" i="16"/>
  <c r="Y3147" i="16"/>
  <c r="W3147" i="16"/>
  <c r="X3147" i="16" s="1"/>
  <c r="V3147" i="16"/>
  <c r="U3147" i="16"/>
  <c r="Q3147" i="16"/>
  <c r="N3147" i="16"/>
  <c r="AA3147" i="16" s="1"/>
  <c r="F3147" i="16"/>
  <c r="B3147" i="16"/>
  <c r="Y3146" i="16"/>
  <c r="W3146" i="16"/>
  <c r="X3146" i="16" s="1"/>
  <c r="V3146" i="16"/>
  <c r="U3146" i="16"/>
  <c r="Q3146" i="16"/>
  <c r="N3146" i="16"/>
  <c r="AA3146" i="16" s="1"/>
  <c r="F3146" i="16"/>
  <c r="B3146" i="16"/>
  <c r="Y3145" i="16"/>
  <c r="W3145" i="16"/>
  <c r="X3145" i="16" s="1"/>
  <c r="V3145" i="16"/>
  <c r="U3145" i="16"/>
  <c r="Q3145" i="16"/>
  <c r="N3145" i="16"/>
  <c r="AA3145" i="16" s="1"/>
  <c r="F3145" i="16"/>
  <c r="B3145" i="16"/>
  <c r="Y3144" i="16"/>
  <c r="W3144" i="16"/>
  <c r="X3144" i="16" s="1"/>
  <c r="V3144" i="16"/>
  <c r="U3144" i="16"/>
  <c r="Q3144" i="16"/>
  <c r="N3144" i="16"/>
  <c r="AA3144" i="16" s="1"/>
  <c r="F3144" i="16"/>
  <c r="B3144" i="16"/>
  <c r="Y3143" i="16"/>
  <c r="W3143" i="16"/>
  <c r="X3143" i="16" s="1"/>
  <c r="V3143" i="16"/>
  <c r="U3143" i="16"/>
  <c r="Q3143" i="16"/>
  <c r="N3143" i="16"/>
  <c r="AA3143" i="16" s="1"/>
  <c r="F3143" i="16"/>
  <c r="B3143" i="16"/>
  <c r="Y3142" i="16"/>
  <c r="W3142" i="16"/>
  <c r="X3142" i="16" s="1"/>
  <c r="V3142" i="16"/>
  <c r="U3142" i="16"/>
  <c r="Q3142" i="16"/>
  <c r="N3142" i="16"/>
  <c r="AA3142" i="16" s="1"/>
  <c r="F3142" i="16"/>
  <c r="B3142" i="16"/>
  <c r="Y3141" i="16"/>
  <c r="W3141" i="16"/>
  <c r="X3141" i="16" s="1"/>
  <c r="V3141" i="16"/>
  <c r="U3141" i="16"/>
  <c r="Q3141" i="16"/>
  <c r="N3141" i="16"/>
  <c r="AA3141" i="16" s="1"/>
  <c r="F3141" i="16"/>
  <c r="B3141" i="16"/>
  <c r="Y3140" i="16"/>
  <c r="W3140" i="16"/>
  <c r="X3140" i="16" s="1"/>
  <c r="V3140" i="16"/>
  <c r="U3140" i="16"/>
  <c r="Q3140" i="16"/>
  <c r="N3140" i="16"/>
  <c r="AA3140" i="16" s="1"/>
  <c r="F3140" i="16"/>
  <c r="B3140" i="16"/>
  <c r="Y3139" i="16"/>
  <c r="W3139" i="16"/>
  <c r="X3139" i="16" s="1"/>
  <c r="V3139" i="16"/>
  <c r="U3139" i="16"/>
  <c r="Q3139" i="16"/>
  <c r="N3139" i="16"/>
  <c r="AA3139" i="16" s="1"/>
  <c r="F3139" i="16"/>
  <c r="B3139" i="16"/>
  <c r="Y3138" i="16"/>
  <c r="X3138" i="16"/>
  <c r="W3138" i="16"/>
  <c r="V3138" i="16"/>
  <c r="U3138" i="16"/>
  <c r="Q3138" i="16"/>
  <c r="N3138" i="16"/>
  <c r="AA3138" i="16" s="1"/>
  <c r="F3138" i="16"/>
  <c r="B3138" i="16"/>
  <c r="Y3137" i="16"/>
  <c r="W3137" i="16"/>
  <c r="X3137" i="16" s="1"/>
  <c r="V3137" i="16"/>
  <c r="U3137" i="16"/>
  <c r="Q3137" i="16"/>
  <c r="N3137" i="16"/>
  <c r="AA3137" i="16" s="1"/>
  <c r="F3137" i="16"/>
  <c r="B3137" i="16"/>
  <c r="Y3136" i="16"/>
  <c r="W3136" i="16"/>
  <c r="X3136" i="16" s="1"/>
  <c r="V3136" i="16"/>
  <c r="U3136" i="16"/>
  <c r="Q3136" i="16"/>
  <c r="N3136" i="16"/>
  <c r="AA3136" i="16" s="1"/>
  <c r="F3136" i="16"/>
  <c r="B3136" i="16"/>
  <c r="Y3135" i="16"/>
  <c r="W3135" i="16"/>
  <c r="X3135" i="16" s="1"/>
  <c r="V3135" i="16"/>
  <c r="U3135" i="16"/>
  <c r="Q3135" i="16"/>
  <c r="N3135" i="16"/>
  <c r="AA3135" i="16" s="1"/>
  <c r="F3135" i="16"/>
  <c r="B3135" i="16"/>
  <c r="Y3134" i="16"/>
  <c r="W3134" i="16"/>
  <c r="X3134" i="16" s="1"/>
  <c r="V3134" i="16"/>
  <c r="U3134" i="16"/>
  <c r="Q3134" i="16"/>
  <c r="N3134" i="16"/>
  <c r="AA3134" i="16" s="1"/>
  <c r="F3134" i="16"/>
  <c r="B3134" i="16"/>
  <c r="Y3133" i="16"/>
  <c r="W3133" i="16"/>
  <c r="X3133" i="16" s="1"/>
  <c r="V3133" i="16"/>
  <c r="U3133" i="16"/>
  <c r="Q3133" i="16"/>
  <c r="N3133" i="16"/>
  <c r="AA3133" i="16" s="1"/>
  <c r="F3133" i="16"/>
  <c r="B3133" i="16"/>
  <c r="Y3132" i="16"/>
  <c r="W3132" i="16"/>
  <c r="X3132" i="16" s="1"/>
  <c r="V3132" i="16"/>
  <c r="U3132" i="16"/>
  <c r="Q3132" i="16"/>
  <c r="N3132" i="16"/>
  <c r="AA3132" i="16" s="1"/>
  <c r="F3132" i="16"/>
  <c r="B3132" i="16"/>
  <c r="Y3131" i="16"/>
  <c r="W3131" i="16"/>
  <c r="X3131" i="16" s="1"/>
  <c r="V3131" i="16"/>
  <c r="U3131" i="16"/>
  <c r="Q3131" i="16"/>
  <c r="N3131" i="16"/>
  <c r="AA3131" i="16" s="1"/>
  <c r="F3131" i="16"/>
  <c r="B3131" i="16"/>
  <c r="Y3130" i="16"/>
  <c r="W3130" i="16"/>
  <c r="X3130" i="16" s="1"/>
  <c r="V3130" i="16"/>
  <c r="U3130" i="16"/>
  <c r="Q3130" i="16"/>
  <c r="N3130" i="16"/>
  <c r="AA3130" i="16" s="1"/>
  <c r="F3130" i="16"/>
  <c r="B3130" i="16"/>
  <c r="Y3129" i="16"/>
  <c r="W3129" i="16"/>
  <c r="X3129" i="16" s="1"/>
  <c r="V3129" i="16"/>
  <c r="U3129" i="16"/>
  <c r="Q3129" i="16"/>
  <c r="N3129" i="16"/>
  <c r="AA3129" i="16" s="1"/>
  <c r="F3129" i="16"/>
  <c r="B3129" i="16"/>
  <c r="Y3128" i="16"/>
  <c r="W3128" i="16"/>
  <c r="X3128" i="16" s="1"/>
  <c r="V3128" i="16"/>
  <c r="U3128" i="16"/>
  <c r="Q3128" i="16"/>
  <c r="N3128" i="16"/>
  <c r="AA3128" i="16" s="1"/>
  <c r="F3128" i="16"/>
  <c r="B3128" i="16"/>
  <c r="Y3127" i="16"/>
  <c r="W3127" i="16"/>
  <c r="X3127" i="16" s="1"/>
  <c r="V3127" i="16"/>
  <c r="U3127" i="16"/>
  <c r="Q3127" i="16"/>
  <c r="N3127" i="16"/>
  <c r="AA3127" i="16" s="1"/>
  <c r="F3127" i="16"/>
  <c r="B3127" i="16"/>
  <c r="Y3126" i="16"/>
  <c r="X3126" i="16"/>
  <c r="W3126" i="16"/>
  <c r="V3126" i="16"/>
  <c r="U3126" i="16"/>
  <c r="Q3126" i="16"/>
  <c r="N3126" i="16"/>
  <c r="AA3126" i="16" s="1"/>
  <c r="F3126" i="16"/>
  <c r="B3126" i="16"/>
  <c r="Y3125" i="16"/>
  <c r="W3125" i="16"/>
  <c r="X3125" i="16" s="1"/>
  <c r="V3125" i="16"/>
  <c r="U3125" i="16"/>
  <c r="Q3125" i="16"/>
  <c r="N3125" i="16"/>
  <c r="AA3125" i="16" s="1"/>
  <c r="F3125" i="16"/>
  <c r="B3125" i="16"/>
  <c r="Y3124" i="16"/>
  <c r="W3124" i="16"/>
  <c r="X3124" i="16" s="1"/>
  <c r="V3124" i="16"/>
  <c r="U3124" i="16"/>
  <c r="Q3124" i="16"/>
  <c r="N3124" i="16"/>
  <c r="AA3124" i="16" s="1"/>
  <c r="F3124" i="16"/>
  <c r="B3124" i="16"/>
  <c r="Y3123" i="16"/>
  <c r="W3123" i="16"/>
  <c r="X3123" i="16" s="1"/>
  <c r="V3123" i="16"/>
  <c r="U3123" i="16"/>
  <c r="Q3123" i="16"/>
  <c r="N3123" i="16"/>
  <c r="AA3123" i="16" s="1"/>
  <c r="F3123" i="16"/>
  <c r="B3123" i="16"/>
  <c r="Y3122" i="16"/>
  <c r="W3122" i="16"/>
  <c r="X3122" i="16" s="1"/>
  <c r="V3122" i="16"/>
  <c r="U3122" i="16"/>
  <c r="Q3122" i="16"/>
  <c r="N3122" i="16"/>
  <c r="AA3122" i="16" s="1"/>
  <c r="F3122" i="16"/>
  <c r="B3122" i="16"/>
  <c r="Y3121" i="16"/>
  <c r="W3121" i="16"/>
  <c r="X3121" i="16" s="1"/>
  <c r="V3121" i="16"/>
  <c r="U3121" i="16"/>
  <c r="Q3121" i="16"/>
  <c r="N3121" i="16"/>
  <c r="AA3121" i="16" s="1"/>
  <c r="F3121" i="16"/>
  <c r="B3121" i="16"/>
  <c r="Y3120" i="16"/>
  <c r="W3120" i="16"/>
  <c r="X3120" i="16" s="1"/>
  <c r="V3120" i="16"/>
  <c r="U3120" i="16"/>
  <c r="Q3120" i="16"/>
  <c r="N3120" i="16"/>
  <c r="AA3120" i="16" s="1"/>
  <c r="F3120" i="16"/>
  <c r="B3120" i="16"/>
  <c r="Y3119" i="16"/>
  <c r="W3119" i="16"/>
  <c r="X3119" i="16" s="1"/>
  <c r="V3119" i="16"/>
  <c r="U3119" i="16"/>
  <c r="Q3119" i="16"/>
  <c r="N3119" i="16"/>
  <c r="AA3119" i="16" s="1"/>
  <c r="F3119" i="16"/>
  <c r="B3119" i="16"/>
  <c r="Y3118" i="16"/>
  <c r="W3118" i="16"/>
  <c r="X3118" i="16" s="1"/>
  <c r="V3118" i="16"/>
  <c r="U3118" i="16"/>
  <c r="Q3118" i="16"/>
  <c r="N3118" i="16"/>
  <c r="AA3118" i="16" s="1"/>
  <c r="F3118" i="16"/>
  <c r="B3118" i="16"/>
  <c r="Y3117" i="16"/>
  <c r="W3117" i="16"/>
  <c r="X3117" i="16" s="1"/>
  <c r="V3117" i="16"/>
  <c r="U3117" i="16"/>
  <c r="Q3117" i="16"/>
  <c r="N3117" i="16"/>
  <c r="AA3117" i="16" s="1"/>
  <c r="F3117" i="16"/>
  <c r="B3117" i="16"/>
  <c r="Y3116" i="16"/>
  <c r="W3116" i="16"/>
  <c r="X3116" i="16" s="1"/>
  <c r="V3116" i="16"/>
  <c r="U3116" i="16"/>
  <c r="Q3116" i="16"/>
  <c r="N3116" i="16"/>
  <c r="AA3116" i="16" s="1"/>
  <c r="F3116" i="16"/>
  <c r="B3116" i="16"/>
  <c r="Y3115" i="16"/>
  <c r="X3115" i="16"/>
  <c r="W3115" i="16"/>
  <c r="V3115" i="16"/>
  <c r="U3115" i="16"/>
  <c r="Q3115" i="16"/>
  <c r="N3115" i="16"/>
  <c r="AA3115" i="16" s="1"/>
  <c r="F3115" i="16"/>
  <c r="B3115" i="16"/>
  <c r="Y3114" i="16"/>
  <c r="W3114" i="16"/>
  <c r="X3114" i="16" s="1"/>
  <c r="V3114" i="16"/>
  <c r="U3114" i="16"/>
  <c r="Q3114" i="16"/>
  <c r="N3114" i="16"/>
  <c r="AA3114" i="16" s="1"/>
  <c r="F3114" i="16"/>
  <c r="B3114" i="16"/>
  <c r="Y3113" i="16"/>
  <c r="W3113" i="16"/>
  <c r="X3113" i="16" s="1"/>
  <c r="V3113" i="16"/>
  <c r="U3113" i="16"/>
  <c r="Q3113" i="16"/>
  <c r="N3113" i="16"/>
  <c r="AA3113" i="16" s="1"/>
  <c r="F3113" i="16"/>
  <c r="B3113" i="16"/>
  <c r="Y3112" i="16"/>
  <c r="W3112" i="16"/>
  <c r="X3112" i="16" s="1"/>
  <c r="V3112" i="16"/>
  <c r="U3112" i="16"/>
  <c r="Q3112" i="16"/>
  <c r="N3112" i="16"/>
  <c r="AA3112" i="16" s="1"/>
  <c r="F3112" i="16"/>
  <c r="B3112" i="16"/>
  <c r="Y3111" i="16"/>
  <c r="W3111" i="16"/>
  <c r="X3111" i="16" s="1"/>
  <c r="V3111" i="16"/>
  <c r="U3111" i="16"/>
  <c r="Q3111" i="16"/>
  <c r="N3111" i="16"/>
  <c r="AA3111" i="16" s="1"/>
  <c r="F3111" i="16"/>
  <c r="B3111" i="16"/>
  <c r="Y3110" i="16"/>
  <c r="W3110" i="16"/>
  <c r="X3110" i="16" s="1"/>
  <c r="V3110" i="16"/>
  <c r="U3110" i="16"/>
  <c r="Q3110" i="16"/>
  <c r="N3110" i="16"/>
  <c r="AA3110" i="16" s="1"/>
  <c r="F3110" i="16"/>
  <c r="B3110" i="16"/>
  <c r="Y3109" i="16"/>
  <c r="W3109" i="16"/>
  <c r="X3109" i="16" s="1"/>
  <c r="V3109" i="16"/>
  <c r="U3109" i="16"/>
  <c r="Q3109" i="16"/>
  <c r="N3109" i="16"/>
  <c r="AA3109" i="16" s="1"/>
  <c r="F3109" i="16"/>
  <c r="B3109" i="16"/>
  <c r="Y3108" i="16"/>
  <c r="W3108" i="16"/>
  <c r="X3108" i="16" s="1"/>
  <c r="V3108" i="16"/>
  <c r="U3108" i="16"/>
  <c r="Q3108" i="16"/>
  <c r="N3108" i="16"/>
  <c r="AA3108" i="16" s="1"/>
  <c r="F3108" i="16"/>
  <c r="B3108" i="16"/>
  <c r="Y3107" i="16"/>
  <c r="W3107" i="16"/>
  <c r="X3107" i="16" s="1"/>
  <c r="V3107" i="16"/>
  <c r="U3107" i="16"/>
  <c r="Q3107" i="16"/>
  <c r="N3107" i="16"/>
  <c r="AA3107" i="16" s="1"/>
  <c r="F3107" i="16"/>
  <c r="B3107" i="16"/>
  <c r="Y3106" i="16"/>
  <c r="W3106" i="16"/>
  <c r="X3106" i="16" s="1"/>
  <c r="V3106" i="16"/>
  <c r="U3106" i="16"/>
  <c r="Q3106" i="16"/>
  <c r="N3106" i="16"/>
  <c r="AA3106" i="16" s="1"/>
  <c r="F3106" i="16"/>
  <c r="B3106" i="16"/>
  <c r="Y3105" i="16"/>
  <c r="W3105" i="16"/>
  <c r="X3105" i="16" s="1"/>
  <c r="V3105" i="16"/>
  <c r="U3105" i="16"/>
  <c r="Q3105" i="16"/>
  <c r="N3105" i="16"/>
  <c r="AA3105" i="16" s="1"/>
  <c r="F3105" i="16"/>
  <c r="B3105" i="16"/>
  <c r="Y3104" i="16"/>
  <c r="W3104" i="16"/>
  <c r="X3104" i="16" s="1"/>
  <c r="V3104" i="16"/>
  <c r="U3104" i="16"/>
  <c r="Q3104" i="16"/>
  <c r="N3104" i="16"/>
  <c r="AA3104" i="16" s="1"/>
  <c r="F3104" i="16"/>
  <c r="B3104" i="16"/>
  <c r="Y3103" i="16"/>
  <c r="W3103" i="16"/>
  <c r="X3103" i="16" s="1"/>
  <c r="V3103" i="16"/>
  <c r="U3103" i="16"/>
  <c r="Q3103" i="16"/>
  <c r="N3103" i="16"/>
  <c r="AA3103" i="16" s="1"/>
  <c r="F3103" i="16"/>
  <c r="B3103" i="16"/>
  <c r="Y3102" i="16"/>
  <c r="W3102" i="16"/>
  <c r="X3102" i="16" s="1"/>
  <c r="V3102" i="16"/>
  <c r="U3102" i="16"/>
  <c r="Q3102" i="16"/>
  <c r="N3102" i="16"/>
  <c r="AA3102" i="16" s="1"/>
  <c r="F3102" i="16"/>
  <c r="B3102" i="16"/>
  <c r="Y3101" i="16"/>
  <c r="W3101" i="16"/>
  <c r="X3101" i="16" s="1"/>
  <c r="V3101" i="16"/>
  <c r="U3101" i="16"/>
  <c r="Q3101" i="16"/>
  <c r="N3101" i="16"/>
  <c r="AA3101" i="16" s="1"/>
  <c r="F3101" i="16"/>
  <c r="B3101" i="16"/>
  <c r="Y3100" i="16"/>
  <c r="W3100" i="16"/>
  <c r="X3100" i="16" s="1"/>
  <c r="V3100" i="16"/>
  <c r="U3100" i="16"/>
  <c r="Q3100" i="16"/>
  <c r="N3100" i="16"/>
  <c r="AA3100" i="16" s="1"/>
  <c r="F3100" i="16"/>
  <c r="B3100" i="16"/>
  <c r="Y3099" i="16"/>
  <c r="W3099" i="16"/>
  <c r="X3099" i="16" s="1"/>
  <c r="V3099" i="16"/>
  <c r="U3099" i="16"/>
  <c r="Q3099" i="16"/>
  <c r="N3099" i="16"/>
  <c r="AA3099" i="16" s="1"/>
  <c r="F3099" i="16"/>
  <c r="B3099" i="16"/>
  <c r="Y3098" i="16"/>
  <c r="W3098" i="16"/>
  <c r="X3098" i="16" s="1"/>
  <c r="V3098" i="16"/>
  <c r="U3098" i="16"/>
  <c r="Q3098" i="16"/>
  <c r="N3098" i="16"/>
  <c r="AA3098" i="16" s="1"/>
  <c r="F3098" i="16"/>
  <c r="B3098" i="16"/>
  <c r="Y3097" i="16"/>
  <c r="X3097" i="16"/>
  <c r="W3097" i="16"/>
  <c r="V3097" i="16"/>
  <c r="U3097" i="16"/>
  <c r="Q3097" i="16"/>
  <c r="N3097" i="16"/>
  <c r="AA3097" i="16" s="1"/>
  <c r="F3097" i="16"/>
  <c r="B3097" i="16"/>
  <c r="Y3096" i="16"/>
  <c r="W3096" i="16"/>
  <c r="X3096" i="16" s="1"/>
  <c r="V3096" i="16"/>
  <c r="U3096" i="16"/>
  <c r="Q3096" i="16"/>
  <c r="N3096" i="16"/>
  <c r="AA3096" i="16" s="1"/>
  <c r="F3096" i="16"/>
  <c r="B3096" i="16"/>
  <c r="Y3095" i="16"/>
  <c r="W3095" i="16"/>
  <c r="X3095" i="16" s="1"/>
  <c r="V3095" i="16"/>
  <c r="U3095" i="16"/>
  <c r="Q3095" i="16"/>
  <c r="N3095" i="16"/>
  <c r="AA3095" i="16" s="1"/>
  <c r="F3095" i="16"/>
  <c r="B3095" i="16"/>
  <c r="Y3094" i="16"/>
  <c r="W3094" i="16"/>
  <c r="X3094" i="16" s="1"/>
  <c r="V3094" i="16"/>
  <c r="U3094" i="16"/>
  <c r="Q3094" i="16"/>
  <c r="N3094" i="16"/>
  <c r="AA3094" i="16" s="1"/>
  <c r="F3094" i="16"/>
  <c r="B3094" i="16"/>
  <c r="Y3093" i="16"/>
  <c r="W3093" i="16"/>
  <c r="X3093" i="16" s="1"/>
  <c r="V3093" i="16"/>
  <c r="U3093" i="16"/>
  <c r="Q3093" i="16"/>
  <c r="N3093" i="16"/>
  <c r="AA3093" i="16" s="1"/>
  <c r="F3093" i="16"/>
  <c r="B3093" i="16"/>
  <c r="Y3092" i="16"/>
  <c r="W3092" i="16"/>
  <c r="X3092" i="16" s="1"/>
  <c r="V3092" i="16"/>
  <c r="U3092" i="16"/>
  <c r="Q3092" i="16"/>
  <c r="N3092" i="16"/>
  <c r="AA3092" i="16" s="1"/>
  <c r="F3092" i="16"/>
  <c r="B3092" i="16"/>
  <c r="Y3091" i="16"/>
  <c r="W3091" i="16"/>
  <c r="X3091" i="16" s="1"/>
  <c r="V3091" i="16"/>
  <c r="U3091" i="16"/>
  <c r="Q3091" i="16"/>
  <c r="N3091" i="16"/>
  <c r="AA3091" i="16" s="1"/>
  <c r="F3091" i="16"/>
  <c r="B3091" i="16"/>
  <c r="Y3090" i="16"/>
  <c r="W3090" i="16"/>
  <c r="X3090" i="16" s="1"/>
  <c r="V3090" i="16"/>
  <c r="U3090" i="16"/>
  <c r="Q3090" i="16"/>
  <c r="N3090" i="16"/>
  <c r="AA3090" i="16" s="1"/>
  <c r="F3090" i="16"/>
  <c r="B3090" i="16"/>
  <c r="Y3089" i="16"/>
  <c r="W3089" i="16"/>
  <c r="X3089" i="16" s="1"/>
  <c r="V3089" i="16"/>
  <c r="U3089" i="16"/>
  <c r="Q3089" i="16"/>
  <c r="N3089" i="16"/>
  <c r="AA3089" i="16" s="1"/>
  <c r="F3089" i="16"/>
  <c r="B3089" i="16"/>
  <c r="Y3088" i="16"/>
  <c r="W3088" i="16"/>
  <c r="X3088" i="16" s="1"/>
  <c r="V3088" i="16"/>
  <c r="U3088" i="16"/>
  <c r="Q3088" i="16"/>
  <c r="N3088" i="16"/>
  <c r="AA3088" i="16" s="1"/>
  <c r="F3088" i="16"/>
  <c r="B3088" i="16"/>
  <c r="Y3087" i="16"/>
  <c r="W3087" i="16"/>
  <c r="X3087" i="16" s="1"/>
  <c r="V3087" i="16"/>
  <c r="U3087" i="16"/>
  <c r="Q3087" i="16"/>
  <c r="N3087" i="16"/>
  <c r="AA3087" i="16" s="1"/>
  <c r="F3087" i="16"/>
  <c r="B3087" i="16"/>
  <c r="Y3086" i="16"/>
  <c r="X3086" i="16"/>
  <c r="W3086" i="16"/>
  <c r="V3086" i="16"/>
  <c r="U3086" i="16"/>
  <c r="Q3086" i="16"/>
  <c r="N3086" i="16"/>
  <c r="AA3086" i="16" s="1"/>
  <c r="F3086" i="16"/>
  <c r="B3086" i="16"/>
  <c r="Y3085" i="16"/>
  <c r="W3085" i="16"/>
  <c r="X3085" i="16" s="1"/>
  <c r="V3085" i="16"/>
  <c r="U3085" i="16"/>
  <c r="Q3085" i="16"/>
  <c r="N3085" i="16"/>
  <c r="AA3085" i="16" s="1"/>
  <c r="F3085" i="16"/>
  <c r="B3085" i="16"/>
  <c r="Y3084" i="16"/>
  <c r="W3084" i="16"/>
  <c r="X3084" i="16" s="1"/>
  <c r="V3084" i="16"/>
  <c r="U3084" i="16"/>
  <c r="Q3084" i="16"/>
  <c r="N3084" i="16"/>
  <c r="AA3084" i="16" s="1"/>
  <c r="F3084" i="16"/>
  <c r="B3084" i="16"/>
  <c r="Y3083" i="16"/>
  <c r="W3083" i="16"/>
  <c r="X3083" i="16" s="1"/>
  <c r="V3083" i="16"/>
  <c r="U3083" i="16"/>
  <c r="Q3083" i="16"/>
  <c r="N3083" i="16"/>
  <c r="AA3083" i="16" s="1"/>
  <c r="F3083" i="16"/>
  <c r="B3083" i="16"/>
  <c r="Y3082" i="16"/>
  <c r="W3082" i="16"/>
  <c r="X3082" i="16" s="1"/>
  <c r="V3082" i="16"/>
  <c r="U3082" i="16"/>
  <c r="Q3082" i="16"/>
  <c r="N3082" i="16"/>
  <c r="AA3082" i="16" s="1"/>
  <c r="F3082" i="16"/>
  <c r="B3082" i="16"/>
  <c r="Y3081" i="16"/>
  <c r="W3081" i="16"/>
  <c r="X3081" i="16" s="1"/>
  <c r="V3081" i="16"/>
  <c r="U3081" i="16"/>
  <c r="Q3081" i="16"/>
  <c r="N3081" i="16"/>
  <c r="AA3081" i="16" s="1"/>
  <c r="F3081" i="16"/>
  <c r="B3081" i="16"/>
  <c r="Y3080" i="16"/>
  <c r="W3080" i="16"/>
  <c r="X3080" i="16" s="1"/>
  <c r="V3080" i="16"/>
  <c r="U3080" i="16"/>
  <c r="Q3080" i="16"/>
  <c r="N3080" i="16"/>
  <c r="AA3080" i="16" s="1"/>
  <c r="F3080" i="16"/>
  <c r="B3080" i="16"/>
  <c r="Y3079" i="16"/>
  <c r="W3079" i="16"/>
  <c r="X3079" i="16" s="1"/>
  <c r="V3079" i="16"/>
  <c r="U3079" i="16"/>
  <c r="Q3079" i="16"/>
  <c r="N3079" i="16"/>
  <c r="AA3079" i="16" s="1"/>
  <c r="F3079" i="16"/>
  <c r="B3079" i="16"/>
  <c r="Y3078" i="16"/>
  <c r="W3078" i="16"/>
  <c r="X3078" i="16" s="1"/>
  <c r="V3078" i="16"/>
  <c r="U3078" i="16"/>
  <c r="Q3078" i="16"/>
  <c r="N3078" i="16"/>
  <c r="AA3078" i="16" s="1"/>
  <c r="F3078" i="16"/>
  <c r="B3078" i="16"/>
  <c r="Y3077" i="16"/>
  <c r="W3077" i="16"/>
  <c r="X3077" i="16" s="1"/>
  <c r="V3077" i="16"/>
  <c r="U3077" i="16"/>
  <c r="Q3077" i="16"/>
  <c r="N3077" i="16"/>
  <c r="AA3077" i="16" s="1"/>
  <c r="F3077" i="16"/>
  <c r="B3077" i="16"/>
  <c r="Y3076" i="16"/>
  <c r="W3076" i="16"/>
  <c r="X3076" i="16" s="1"/>
  <c r="V3076" i="16"/>
  <c r="U3076" i="16"/>
  <c r="Q3076" i="16"/>
  <c r="N3076" i="16"/>
  <c r="AA3076" i="16" s="1"/>
  <c r="F3076" i="16"/>
  <c r="B3076" i="16"/>
  <c r="Y3075" i="16"/>
  <c r="X3075" i="16"/>
  <c r="W3075" i="16"/>
  <c r="V3075" i="16"/>
  <c r="U3075" i="16"/>
  <c r="Q3075" i="16"/>
  <c r="N3075" i="16"/>
  <c r="AA3075" i="16" s="1"/>
  <c r="F3075" i="16"/>
  <c r="B3075" i="16"/>
  <c r="Y3074" i="16"/>
  <c r="W3074" i="16"/>
  <c r="X3074" i="16" s="1"/>
  <c r="V3074" i="16"/>
  <c r="U3074" i="16"/>
  <c r="Q3074" i="16"/>
  <c r="N3074" i="16"/>
  <c r="AA3074" i="16" s="1"/>
  <c r="F3074" i="16"/>
  <c r="B3074" i="16"/>
  <c r="Y3073" i="16"/>
  <c r="W3073" i="16"/>
  <c r="X3073" i="16" s="1"/>
  <c r="V3073" i="16"/>
  <c r="U3073" i="16"/>
  <c r="Q3073" i="16"/>
  <c r="N3073" i="16"/>
  <c r="AA3073" i="16" s="1"/>
  <c r="F3073" i="16"/>
  <c r="B3073" i="16"/>
  <c r="Y3072" i="16"/>
  <c r="W3072" i="16"/>
  <c r="X3072" i="16" s="1"/>
  <c r="V3072" i="16"/>
  <c r="U3072" i="16"/>
  <c r="Q3072" i="16"/>
  <c r="N3072" i="16"/>
  <c r="AA3072" i="16" s="1"/>
  <c r="F3072" i="16"/>
  <c r="B3072" i="16"/>
  <c r="Y3071" i="16"/>
  <c r="W3071" i="16"/>
  <c r="X3071" i="16" s="1"/>
  <c r="V3071" i="16"/>
  <c r="U3071" i="16"/>
  <c r="Q3071" i="16"/>
  <c r="N3071" i="16"/>
  <c r="AA3071" i="16" s="1"/>
  <c r="F3071" i="16"/>
  <c r="B3071" i="16"/>
  <c r="Y3070" i="16"/>
  <c r="W3070" i="16"/>
  <c r="X3070" i="16" s="1"/>
  <c r="V3070" i="16"/>
  <c r="U3070" i="16"/>
  <c r="Q3070" i="16"/>
  <c r="N3070" i="16"/>
  <c r="AA3070" i="16" s="1"/>
  <c r="F3070" i="16"/>
  <c r="B3070" i="16"/>
  <c r="Y3069" i="16"/>
  <c r="W3069" i="16"/>
  <c r="X3069" i="16" s="1"/>
  <c r="V3069" i="16"/>
  <c r="U3069" i="16"/>
  <c r="Q3069" i="16"/>
  <c r="N3069" i="16"/>
  <c r="AA3069" i="16" s="1"/>
  <c r="F3069" i="16"/>
  <c r="B3069" i="16"/>
  <c r="Y3068" i="16"/>
  <c r="W3068" i="16"/>
  <c r="X3068" i="16" s="1"/>
  <c r="V3068" i="16"/>
  <c r="U3068" i="16"/>
  <c r="Q3068" i="16"/>
  <c r="N3068" i="16"/>
  <c r="AA3068" i="16" s="1"/>
  <c r="F3068" i="16"/>
  <c r="B3068" i="16"/>
  <c r="Y3067" i="16"/>
  <c r="W3067" i="16"/>
  <c r="X3067" i="16" s="1"/>
  <c r="V3067" i="16"/>
  <c r="U3067" i="16"/>
  <c r="Q3067" i="16"/>
  <c r="N3067" i="16"/>
  <c r="AA3067" i="16" s="1"/>
  <c r="F3067" i="16"/>
  <c r="B3067" i="16"/>
  <c r="Y3066" i="16"/>
  <c r="W3066" i="16"/>
  <c r="X3066" i="16" s="1"/>
  <c r="V3066" i="16"/>
  <c r="U3066" i="16"/>
  <c r="Q3066" i="16"/>
  <c r="N3066" i="16"/>
  <c r="AA3066" i="16" s="1"/>
  <c r="F3066" i="16"/>
  <c r="B3066" i="16"/>
  <c r="Y3065" i="16"/>
  <c r="W3065" i="16"/>
  <c r="X3065" i="16" s="1"/>
  <c r="V3065" i="16"/>
  <c r="U3065" i="16"/>
  <c r="Q3065" i="16"/>
  <c r="N3065" i="16"/>
  <c r="AA3065" i="16" s="1"/>
  <c r="F3065" i="16"/>
  <c r="B3065" i="16"/>
  <c r="Y3064" i="16"/>
  <c r="W3064" i="16"/>
  <c r="X3064" i="16" s="1"/>
  <c r="V3064" i="16"/>
  <c r="U3064" i="16"/>
  <c r="Q3064" i="16"/>
  <c r="N3064" i="16"/>
  <c r="AA3064" i="16" s="1"/>
  <c r="F3064" i="16"/>
  <c r="B3064" i="16"/>
  <c r="Y3063" i="16"/>
  <c r="W3063" i="16"/>
  <c r="X3063" i="16" s="1"/>
  <c r="V3063" i="16"/>
  <c r="U3063" i="16"/>
  <c r="Q3063" i="16"/>
  <c r="N3063" i="16"/>
  <c r="AA3063" i="16" s="1"/>
  <c r="F3063" i="16"/>
  <c r="B3063" i="16"/>
  <c r="Y3062" i="16"/>
  <c r="W3062" i="16"/>
  <c r="X3062" i="16" s="1"/>
  <c r="V3062" i="16"/>
  <c r="U3062" i="16"/>
  <c r="Q3062" i="16"/>
  <c r="N3062" i="16"/>
  <c r="AA3062" i="16" s="1"/>
  <c r="F3062" i="16"/>
  <c r="B3062" i="16"/>
  <c r="Y3061" i="16"/>
  <c r="W3061" i="16"/>
  <c r="X3061" i="16" s="1"/>
  <c r="V3061" i="16"/>
  <c r="U3061" i="16"/>
  <c r="Q3061" i="16"/>
  <c r="N3061" i="16"/>
  <c r="AA3061" i="16" s="1"/>
  <c r="F3061" i="16"/>
  <c r="B3061" i="16"/>
  <c r="Y3060" i="16"/>
  <c r="W3060" i="16"/>
  <c r="X3060" i="16" s="1"/>
  <c r="V3060" i="16"/>
  <c r="U3060" i="16"/>
  <c r="Q3060" i="16"/>
  <c r="N3060" i="16"/>
  <c r="AA3060" i="16" s="1"/>
  <c r="F3060" i="16"/>
  <c r="B3060" i="16"/>
  <c r="Y3059" i="16"/>
  <c r="W3059" i="16"/>
  <c r="X3059" i="16" s="1"/>
  <c r="V3059" i="16"/>
  <c r="U3059" i="16"/>
  <c r="Q3059" i="16"/>
  <c r="N3059" i="16"/>
  <c r="AA3059" i="16" s="1"/>
  <c r="F3059" i="16"/>
  <c r="B3059" i="16"/>
  <c r="Y3058" i="16"/>
  <c r="W3058" i="16"/>
  <c r="X3058" i="16" s="1"/>
  <c r="V3058" i="16"/>
  <c r="U3058" i="16"/>
  <c r="Q3058" i="16"/>
  <c r="N3058" i="16"/>
  <c r="AA3058" i="16" s="1"/>
  <c r="F3058" i="16"/>
  <c r="B3058" i="16"/>
  <c r="Y3057" i="16"/>
  <c r="W3057" i="16"/>
  <c r="X3057" i="16" s="1"/>
  <c r="V3057" i="16"/>
  <c r="U3057" i="16"/>
  <c r="Q3057" i="16"/>
  <c r="N3057" i="16"/>
  <c r="AA3057" i="16" s="1"/>
  <c r="F3057" i="16"/>
  <c r="B3057" i="16"/>
  <c r="Y3056" i="16"/>
  <c r="W3056" i="16"/>
  <c r="X3056" i="16" s="1"/>
  <c r="V3056" i="16"/>
  <c r="U3056" i="16"/>
  <c r="Q3056" i="16"/>
  <c r="N3056" i="16"/>
  <c r="AA3056" i="16" s="1"/>
  <c r="F3056" i="16"/>
  <c r="B3056" i="16"/>
  <c r="Y3055" i="16"/>
  <c r="W3055" i="16"/>
  <c r="X3055" i="16" s="1"/>
  <c r="V3055" i="16"/>
  <c r="U3055" i="16"/>
  <c r="Q3055" i="16"/>
  <c r="N3055" i="16"/>
  <c r="AA3055" i="16" s="1"/>
  <c r="F3055" i="16"/>
  <c r="B3055" i="16"/>
  <c r="Y3054" i="16"/>
  <c r="X3054" i="16"/>
  <c r="W3054" i="16"/>
  <c r="V3054" i="16"/>
  <c r="U3054" i="16"/>
  <c r="Q3054" i="16"/>
  <c r="N3054" i="16"/>
  <c r="AA3054" i="16" s="1"/>
  <c r="F3054" i="16"/>
  <c r="B3054" i="16"/>
  <c r="Y3053" i="16"/>
  <c r="W3053" i="16"/>
  <c r="X3053" i="16" s="1"/>
  <c r="V3053" i="16"/>
  <c r="U3053" i="16"/>
  <c r="Q3053" i="16"/>
  <c r="N3053" i="16"/>
  <c r="AA3053" i="16" s="1"/>
  <c r="F3053" i="16"/>
  <c r="B3053" i="16"/>
  <c r="Y3052" i="16"/>
  <c r="W3052" i="16"/>
  <c r="X3052" i="16" s="1"/>
  <c r="V3052" i="16"/>
  <c r="U3052" i="16"/>
  <c r="Q3052" i="16"/>
  <c r="N3052" i="16"/>
  <c r="AA3052" i="16" s="1"/>
  <c r="F3052" i="16"/>
  <c r="B3052" i="16"/>
  <c r="Y3051" i="16"/>
  <c r="W3051" i="16"/>
  <c r="X3051" i="16" s="1"/>
  <c r="V3051" i="16"/>
  <c r="U3051" i="16"/>
  <c r="Q3051" i="16"/>
  <c r="N3051" i="16"/>
  <c r="AA3051" i="16" s="1"/>
  <c r="F3051" i="16"/>
  <c r="B3051" i="16"/>
  <c r="Y3050" i="16"/>
  <c r="W3050" i="16"/>
  <c r="X3050" i="16" s="1"/>
  <c r="V3050" i="16"/>
  <c r="U3050" i="16"/>
  <c r="Q3050" i="16"/>
  <c r="N3050" i="16"/>
  <c r="AA3050" i="16" s="1"/>
  <c r="F3050" i="16"/>
  <c r="B3050" i="16"/>
  <c r="Y3049" i="16"/>
  <c r="W3049" i="16"/>
  <c r="X3049" i="16" s="1"/>
  <c r="V3049" i="16"/>
  <c r="U3049" i="16"/>
  <c r="Q3049" i="16"/>
  <c r="N3049" i="16"/>
  <c r="AA3049" i="16" s="1"/>
  <c r="F3049" i="16"/>
  <c r="B3049" i="16"/>
  <c r="Y3048" i="16"/>
  <c r="W3048" i="16"/>
  <c r="X3048" i="16" s="1"/>
  <c r="V3048" i="16"/>
  <c r="U3048" i="16"/>
  <c r="Q3048" i="16"/>
  <c r="N3048" i="16"/>
  <c r="AA3048" i="16" s="1"/>
  <c r="F3048" i="16"/>
  <c r="B3048" i="16"/>
  <c r="Y3047" i="16"/>
  <c r="W3047" i="16"/>
  <c r="X3047" i="16" s="1"/>
  <c r="V3047" i="16"/>
  <c r="U3047" i="16"/>
  <c r="Q3047" i="16"/>
  <c r="N3047" i="16"/>
  <c r="AA3047" i="16" s="1"/>
  <c r="F3047" i="16"/>
  <c r="B3047" i="16"/>
  <c r="Y3046" i="16"/>
  <c r="W3046" i="16"/>
  <c r="X3046" i="16" s="1"/>
  <c r="V3046" i="16"/>
  <c r="U3046" i="16"/>
  <c r="Q3046" i="16"/>
  <c r="N3046" i="16"/>
  <c r="AA3046" i="16" s="1"/>
  <c r="F3046" i="16"/>
  <c r="B3046" i="16"/>
  <c r="Y3045" i="16"/>
  <c r="W3045" i="16"/>
  <c r="X3045" i="16" s="1"/>
  <c r="V3045" i="16"/>
  <c r="U3045" i="16"/>
  <c r="Q3045" i="16"/>
  <c r="N3045" i="16"/>
  <c r="AA3045" i="16" s="1"/>
  <c r="F3045" i="16"/>
  <c r="B3045" i="16"/>
  <c r="Y3044" i="16"/>
  <c r="X3044" i="16"/>
  <c r="W3044" i="16"/>
  <c r="V3044" i="16"/>
  <c r="U3044" i="16"/>
  <c r="Q3044" i="16"/>
  <c r="N3044" i="16"/>
  <c r="AA3044" i="16" s="1"/>
  <c r="F3044" i="16"/>
  <c r="B3044" i="16"/>
  <c r="Y3043" i="16"/>
  <c r="W3043" i="16"/>
  <c r="X3043" i="16" s="1"/>
  <c r="V3043" i="16"/>
  <c r="U3043" i="16"/>
  <c r="Q3043" i="16"/>
  <c r="N3043" i="16"/>
  <c r="AA3043" i="16" s="1"/>
  <c r="F3043" i="16"/>
  <c r="B3043" i="16"/>
  <c r="Y3042" i="16"/>
  <c r="W3042" i="16"/>
  <c r="X3042" i="16" s="1"/>
  <c r="V3042" i="16"/>
  <c r="U3042" i="16"/>
  <c r="Q3042" i="16"/>
  <c r="N3042" i="16"/>
  <c r="AA3042" i="16" s="1"/>
  <c r="F3042" i="16"/>
  <c r="B3042" i="16"/>
  <c r="Y3041" i="16"/>
  <c r="W3041" i="16"/>
  <c r="X3041" i="16" s="1"/>
  <c r="V3041" i="16"/>
  <c r="U3041" i="16"/>
  <c r="Q3041" i="16"/>
  <c r="N3041" i="16"/>
  <c r="AA3041" i="16" s="1"/>
  <c r="F3041" i="16"/>
  <c r="B3041" i="16"/>
  <c r="Y3040" i="16"/>
  <c r="W3040" i="16"/>
  <c r="X3040" i="16" s="1"/>
  <c r="V3040" i="16"/>
  <c r="U3040" i="16"/>
  <c r="Q3040" i="16"/>
  <c r="N3040" i="16"/>
  <c r="AA3040" i="16" s="1"/>
  <c r="F3040" i="16"/>
  <c r="B3040" i="16"/>
  <c r="Y3039" i="16"/>
  <c r="W3039" i="16"/>
  <c r="X3039" i="16" s="1"/>
  <c r="V3039" i="16"/>
  <c r="U3039" i="16"/>
  <c r="Q3039" i="16"/>
  <c r="N3039" i="16"/>
  <c r="AA3039" i="16" s="1"/>
  <c r="F3039" i="16"/>
  <c r="B3039" i="16"/>
  <c r="Y3038" i="16"/>
  <c r="W3038" i="16"/>
  <c r="X3038" i="16" s="1"/>
  <c r="V3038" i="16"/>
  <c r="U3038" i="16"/>
  <c r="Q3038" i="16"/>
  <c r="N3038" i="16"/>
  <c r="AA3038" i="16" s="1"/>
  <c r="F3038" i="16"/>
  <c r="B3038" i="16"/>
  <c r="Y3037" i="16"/>
  <c r="W3037" i="16"/>
  <c r="X3037" i="16" s="1"/>
  <c r="V3037" i="16"/>
  <c r="U3037" i="16"/>
  <c r="Q3037" i="16"/>
  <c r="N3037" i="16"/>
  <c r="AA3037" i="16" s="1"/>
  <c r="F3037" i="16"/>
  <c r="B3037" i="16"/>
  <c r="Y3036" i="16"/>
  <c r="W3036" i="16"/>
  <c r="X3036" i="16" s="1"/>
  <c r="V3036" i="16"/>
  <c r="U3036" i="16"/>
  <c r="Q3036" i="16"/>
  <c r="N3036" i="16"/>
  <c r="AA3036" i="16" s="1"/>
  <c r="F3036" i="16"/>
  <c r="B3036" i="16"/>
  <c r="Y3035" i="16"/>
  <c r="W3035" i="16"/>
  <c r="X3035" i="16" s="1"/>
  <c r="V3035" i="16"/>
  <c r="U3035" i="16"/>
  <c r="Q3035" i="16"/>
  <c r="N3035" i="16"/>
  <c r="AA3035" i="16" s="1"/>
  <c r="F3035" i="16"/>
  <c r="B3035" i="16"/>
  <c r="Y3034" i="16"/>
  <c r="W3034" i="16"/>
  <c r="X3034" i="16" s="1"/>
  <c r="V3034" i="16"/>
  <c r="U3034" i="16"/>
  <c r="Q3034" i="16"/>
  <c r="N3034" i="16"/>
  <c r="AA3034" i="16" s="1"/>
  <c r="F3034" i="16"/>
  <c r="B3034" i="16"/>
  <c r="Y3033" i="16"/>
  <c r="X3033" i="16"/>
  <c r="W3033" i="16"/>
  <c r="V3033" i="16"/>
  <c r="U3033" i="16"/>
  <c r="Q3033" i="16"/>
  <c r="N3033" i="16"/>
  <c r="AA3033" i="16" s="1"/>
  <c r="F3033" i="16"/>
  <c r="B3033" i="16"/>
  <c r="Y3032" i="16"/>
  <c r="W3032" i="16"/>
  <c r="X3032" i="16" s="1"/>
  <c r="V3032" i="16"/>
  <c r="U3032" i="16"/>
  <c r="Q3032" i="16"/>
  <c r="N3032" i="16"/>
  <c r="AA3032" i="16" s="1"/>
  <c r="F3032" i="16"/>
  <c r="B3032" i="16"/>
  <c r="Y3031" i="16"/>
  <c r="W3031" i="16"/>
  <c r="X3031" i="16" s="1"/>
  <c r="V3031" i="16"/>
  <c r="U3031" i="16"/>
  <c r="Q3031" i="16"/>
  <c r="N3031" i="16"/>
  <c r="AA3031" i="16" s="1"/>
  <c r="F3031" i="16"/>
  <c r="B3031" i="16"/>
  <c r="Y3030" i="16"/>
  <c r="W3030" i="16"/>
  <c r="X3030" i="16" s="1"/>
  <c r="V3030" i="16"/>
  <c r="U3030" i="16"/>
  <c r="Q3030" i="16"/>
  <c r="N3030" i="16"/>
  <c r="AA3030" i="16" s="1"/>
  <c r="F3030" i="16"/>
  <c r="B3030" i="16"/>
  <c r="Y3029" i="16"/>
  <c r="W3029" i="16"/>
  <c r="X3029" i="16" s="1"/>
  <c r="V3029" i="16"/>
  <c r="U3029" i="16"/>
  <c r="Q3029" i="16"/>
  <c r="N3029" i="16"/>
  <c r="AA3029" i="16" s="1"/>
  <c r="F3029" i="16"/>
  <c r="B3029" i="16"/>
  <c r="Y3028" i="16"/>
  <c r="W3028" i="16"/>
  <c r="X3028" i="16" s="1"/>
  <c r="V3028" i="16"/>
  <c r="U3028" i="16"/>
  <c r="Q3028" i="16"/>
  <c r="N3028" i="16"/>
  <c r="AA3028" i="16" s="1"/>
  <c r="F3028" i="16"/>
  <c r="B3028" i="16"/>
  <c r="Y3027" i="16"/>
  <c r="W3027" i="16"/>
  <c r="X3027" i="16" s="1"/>
  <c r="V3027" i="16"/>
  <c r="U3027" i="16"/>
  <c r="Q3027" i="16"/>
  <c r="N3027" i="16"/>
  <c r="AA3027" i="16" s="1"/>
  <c r="F3027" i="16"/>
  <c r="B3027" i="16"/>
  <c r="Y3026" i="16"/>
  <c r="W3026" i="16"/>
  <c r="X3026" i="16" s="1"/>
  <c r="V3026" i="16"/>
  <c r="U3026" i="16"/>
  <c r="Q3026" i="16"/>
  <c r="N3026" i="16"/>
  <c r="AA3026" i="16" s="1"/>
  <c r="F3026" i="16"/>
  <c r="B3026" i="16"/>
  <c r="Y3025" i="16"/>
  <c r="W3025" i="16"/>
  <c r="X3025" i="16" s="1"/>
  <c r="V3025" i="16"/>
  <c r="U3025" i="16"/>
  <c r="Q3025" i="16"/>
  <c r="N3025" i="16"/>
  <c r="AA3025" i="16" s="1"/>
  <c r="F3025" i="16"/>
  <c r="B3025" i="16"/>
  <c r="Y3024" i="16"/>
  <c r="W3024" i="16"/>
  <c r="X3024" i="16" s="1"/>
  <c r="V3024" i="16"/>
  <c r="U3024" i="16"/>
  <c r="Q3024" i="16"/>
  <c r="N3024" i="16"/>
  <c r="AA3024" i="16" s="1"/>
  <c r="F3024" i="16"/>
  <c r="B3024" i="16"/>
  <c r="Y3023" i="16"/>
  <c r="W3023" i="16"/>
  <c r="X3023" i="16" s="1"/>
  <c r="V3023" i="16"/>
  <c r="U3023" i="16"/>
  <c r="Q3023" i="16"/>
  <c r="N3023" i="16"/>
  <c r="AA3023" i="16" s="1"/>
  <c r="F3023" i="16"/>
  <c r="B3023" i="16"/>
  <c r="Y3022" i="16"/>
  <c r="W3022" i="16"/>
  <c r="X3022" i="16" s="1"/>
  <c r="V3022" i="16"/>
  <c r="U3022" i="16"/>
  <c r="Q3022" i="16"/>
  <c r="N3022" i="16"/>
  <c r="AA3022" i="16" s="1"/>
  <c r="F3022" i="16"/>
  <c r="B3022" i="16"/>
  <c r="Y3021" i="16"/>
  <c r="W3021" i="16"/>
  <c r="X3021" i="16" s="1"/>
  <c r="V3021" i="16"/>
  <c r="U3021" i="16"/>
  <c r="Q3021" i="16"/>
  <c r="N3021" i="16"/>
  <c r="AA3021" i="16" s="1"/>
  <c r="F3021" i="16"/>
  <c r="B3021" i="16"/>
  <c r="Y3020" i="16"/>
  <c r="W3020" i="16"/>
  <c r="X3020" i="16" s="1"/>
  <c r="V3020" i="16"/>
  <c r="U3020" i="16"/>
  <c r="Q3020" i="16"/>
  <c r="N3020" i="16"/>
  <c r="AA3020" i="16" s="1"/>
  <c r="F3020" i="16"/>
  <c r="B3020" i="16"/>
  <c r="Y3019" i="16"/>
  <c r="W3019" i="16"/>
  <c r="X3019" i="16" s="1"/>
  <c r="V3019" i="16"/>
  <c r="U3019" i="16"/>
  <c r="Q3019" i="16"/>
  <c r="N3019" i="16"/>
  <c r="AA3019" i="16" s="1"/>
  <c r="F3019" i="16"/>
  <c r="B3019" i="16"/>
  <c r="Y3018" i="16"/>
  <c r="W3018" i="16"/>
  <c r="X3018" i="16" s="1"/>
  <c r="V3018" i="16"/>
  <c r="U3018" i="16"/>
  <c r="Q3018" i="16"/>
  <c r="N3018" i="16"/>
  <c r="AA3018" i="16" s="1"/>
  <c r="F3018" i="16"/>
  <c r="B3018" i="16"/>
  <c r="Y3017" i="16"/>
  <c r="W3017" i="16"/>
  <c r="X3017" i="16" s="1"/>
  <c r="V3017" i="16"/>
  <c r="U3017" i="16"/>
  <c r="Q3017" i="16"/>
  <c r="N3017" i="16"/>
  <c r="AA3017" i="16" s="1"/>
  <c r="F3017" i="16"/>
  <c r="B3017" i="16"/>
  <c r="Y3016" i="16"/>
  <c r="W3016" i="16"/>
  <c r="X3016" i="16" s="1"/>
  <c r="V3016" i="16"/>
  <c r="U3016" i="16"/>
  <c r="Q3016" i="16"/>
  <c r="N3016" i="16"/>
  <c r="AA3016" i="16" s="1"/>
  <c r="F3016" i="16"/>
  <c r="B3016" i="16"/>
  <c r="Y3015" i="16"/>
  <c r="W3015" i="16"/>
  <c r="X3015" i="16" s="1"/>
  <c r="V3015" i="16"/>
  <c r="U3015" i="16"/>
  <c r="Q3015" i="16"/>
  <c r="N3015" i="16"/>
  <c r="AA3015" i="16" s="1"/>
  <c r="F3015" i="16"/>
  <c r="B3015" i="16"/>
  <c r="Y3014" i="16"/>
  <c r="W3014" i="16"/>
  <c r="X3014" i="16" s="1"/>
  <c r="V3014" i="16"/>
  <c r="U3014" i="16"/>
  <c r="Q3014" i="16"/>
  <c r="N3014" i="16"/>
  <c r="AA3014" i="16" s="1"/>
  <c r="F3014" i="16"/>
  <c r="B3014" i="16"/>
  <c r="Y3013" i="16"/>
  <c r="W3013" i="16"/>
  <c r="X3013" i="16" s="1"/>
  <c r="V3013" i="16"/>
  <c r="U3013" i="16"/>
  <c r="Q3013" i="16"/>
  <c r="N3013" i="16"/>
  <c r="AA3013" i="16" s="1"/>
  <c r="F3013" i="16"/>
  <c r="B3013" i="16"/>
  <c r="Y3012" i="16"/>
  <c r="W3012" i="16"/>
  <c r="X3012" i="16" s="1"/>
  <c r="V3012" i="16"/>
  <c r="U3012" i="16"/>
  <c r="Q3012" i="16"/>
  <c r="N3012" i="16"/>
  <c r="AA3012" i="16" s="1"/>
  <c r="F3012" i="16"/>
  <c r="B3012" i="16"/>
  <c r="Y3011" i="16"/>
  <c r="W3011" i="16"/>
  <c r="X3011" i="16" s="1"/>
  <c r="V3011" i="16"/>
  <c r="U3011" i="16"/>
  <c r="Q3011" i="16"/>
  <c r="N3011" i="16"/>
  <c r="AA3011" i="16" s="1"/>
  <c r="F3011" i="16"/>
  <c r="B3011" i="16"/>
  <c r="Y3010" i="16"/>
  <c r="W3010" i="16"/>
  <c r="X3010" i="16" s="1"/>
  <c r="V3010" i="16"/>
  <c r="U3010" i="16"/>
  <c r="Q3010" i="16"/>
  <c r="N3010" i="16"/>
  <c r="AA3010" i="16" s="1"/>
  <c r="F3010" i="16"/>
  <c r="B3010" i="16"/>
  <c r="Y3009" i="16"/>
  <c r="W3009" i="16"/>
  <c r="X3009" i="16" s="1"/>
  <c r="V3009" i="16"/>
  <c r="U3009" i="16"/>
  <c r="Q3009" i="16"/>
  <c r="N3009" i="16"/>
  <c r="AA3009" i="16" s="1"/>
  <c r="F3009" i="16"/>
  <c r="B3009" i="16"/>
  <c r="Y3008" i="16"/>
  <c r="W3008" i="16"/>
  <c r="X3008" i="16" s="1"/>
  <c r="V3008" i="16"/>
  <c r="U3008" i="16"/>
  <c r="Q3008" i="16"/>
  <c r="N3008" i="16"/>
  <c r="AA3008" i="16" s="1"/>
  <c r="F3008" i="16"/>
  <c r="B3008" i="16"/>
  <c r="Y3007" i="16"/>
  <c r="W3007" i="16"/>
  <c r="X3007" i="16" s="1"/>
  <c r="V3007" i="16"/>
  <c r="U3007" i="16"/>
  <c r="Q3007" i="16"/>
  <c r="N3007" i="16"/>
  <c r="AA3007" i="16" s="1"/>
  <c r="F3007" i="16"/>
  <c r="B3007" i="16"/>
  <c r="Y3006" i="16"/>
  <c r="W3006" i="16"/>
  <c r="X3006" i="16" s="1"/>
  <c r="V3006" i="16"/>
  <c r="U3006" i="16"/>
  <c r="Q3006" i="16"/>
  <c r="N3006" i="16"/>
  <c r="AA3006" i="16" s="1"/>
  <c r="F3006" i="16"/>
  <c r="B3006" i="16"/>
  <c r="Y3005" i="16"/>
  <c r="W3005" i="16"/>
  <c r="X3005" i="16" s="1"/>
  <c r="V3005" i="16"/>
  <c r="U3005" i="16"/>
  <c r="Q3005" i="16"/>
  <c r="N3005" i="16"/>
  <c r="AA3005" i="16" s="1"/>
  <c r="F3005" i="16"/>
  <c r="B3005" i="16"/>
  <c r="Y3004" i="16"/>
  <c r="X3004" i="16"/>
  <c r="W3004" i="16"/>
  <c r="V3004" i="16"/>
  <c r="U3004" i="16"/>
  <c r="Q3004" i="16"/>
  <c r="N3004" i="16"/>
  <c r="AA3004" i="16" s="1"/>
  <c r="F3004" i="16"/>
  <c r="B3004" i="16"/>
  <c r="Y3003" i="16"/>
  <c r="W3003" i="16"/>
  <c r="X3003" i="16" s="1"/>
  <c r="V3003" i="16"/>
  <c r="U3003" i="16"/>
  <c r="Q3003" i="16"/>
  <c r="N3003" i="16"/>
  <c r="AA3003" i="16" s="1"/>
  <c r="F3003" i="16"/>
  <c r="B3003" i="16"/>
  <c r="Y3002" i="16"/>
  <c r="W3002" i="16"/>
  <c r="X3002" i="16" s="1"/>
  <c r="V3002" i="16"/>
  <c r="U3002" i="16"/>
  <c r="Q3002" i="16"/>
  <c r="N3002" i="16"/>
  <c r="AA3002" i="16" s="1"/>
  <c r="F3002" i="16"/>
  <c r="B3002" i="16"/>
  <c r="Y3001" i="16"/>
  <c r="W3001" i="16"/>
  <c r="X3001" i="16" s="1"/>
  <c r="V3001" i="16"/>
  <c r="U3001" i="16"/>
  <c r="Q3001" i="16"/>
  <c r="N3001" i="16"/>
  <c r="AA3001" i="16" s="1"/>
  <c r="F3001" i="16"/>
  <c r="B3001" i="16"/>
  <c r="Y3000" i="16"/>
  <c r="W3000" i="16"/>
  <c r="X3000" i="16" s="1"/>
  <c r="V3000" i="16"/>
  <c r="U3000" i="16"/>
  <c r="Q3000" i="16"/>
  <c r="N3000" i="16"/>
  <c r="AA3000" i="16" s="1"/>
  <c r="F3000" i="16"/>
  <c r="B3000" i="16"/>
  <c r="Y2999" i="16"/>
  <c r="W2999" i="16"/>
  <c r="X2999" i="16" s="1"/>
  <c r="V2999" i="16"/>
  <c r="U2999" i="16"/>
  <c r="Q2999" i="16"/>
  <c r="N2999" i="16"/>
  <c r="AA2999" i="16" s="1"/>
  <c r="F2999" i="16"/>
  <c r="B2999" i="16"/>
  <c r="Y2998" i="16"/>
  <c r="W2998" i="16"/>
  <c r="X2998" i="16" s="1"/>
  <c r="V2998" i="16"/>
  <c r="U2998" i="16"/>
  <c r="Q2998" i="16"/>
  <c r="N2998" i="16"/>
  <c r="AA2998" i="16" s="1"/>
  <c r="F2998" i="16"/>
  <c r="B2998" i="16"/>
  <c r="Y2997" i="16"/>
  <c r="W2997" i="16"/>
  <c r="X2997" i="16" s="1"/>
  <c r="V2997" i="16"/>
  <c r="U2997" i="16"/>
  <c r="Q2997" i="16"/>
  <c r="N2997" i="16"/>
  <c r="AA2997" i="16" s="1"/>
  <c r="F2997" i="16"/>
  <c r="B2997" i="16"/>
  <c r="Y2996" i="16"/>
  <c r="W2996" i="16"/>
  <c r="X2996" i="16" s="1"/>
  <c r="V2996" i="16"/>
  <c r="U2996" i="16"/>
  <c r="Q2996" i="16"/>
  <c r="N2996" i="16"/>
  <c r="AA2996" i="16" s="1"/>
  <c r="F2996" i="16"/>
  <c r="B2996" i="16"/>
  <c r="Y2995" i="16"/>
  <c r="W2995" i="16"/>
  <c r="X2995" i="16" s="1"/>
  <c r="V2995" i="16"/>
  <c r="U2995" i="16"/>
  <c r="Q2995" i="16"/>
  <c r="N2995" i="16"/>
  <c r="AA2995" i="16" s="1"/>
  <c r="F2995" i="16"/>
  <c r="B2995" i="16"/>
  <c r="Y2994" i="16"/>
  <c r="W2994" i="16"/>
  <c r="X2994" i="16" s="1"/>
  <c r="V2994" i="16"/>
  <c r="U2994" i="16"/>
  <c r="Q2994" i="16"/>
  <c r="N2994" i="16"/>
  <c r="AA2994" i="16" s="1"/>
  <c r="F2994" i="16"/>
  <c r="B2994" i="16"/>
  <c r="Y2993" i="16"/>
  <c r="X2993" i="16"/>
  <c r="W2993" i="16"/>
  <c r="V2993" i="16"/>
  <c r="U2993" i="16"/>
  <c r="Q2993" i="16"/>
  <c r="N2993" i="16"/>
  <c r="AA2993" i="16" s="1"/>
  <c r="F2993" i="16"/>
  <c r="B2993" i="16"/>
  <c r="Y2992" i="16"/>
  <c r="W2992" i="16"/>
  <c r="X2992" i="16" s="1"/>
  <c r="V2992" i="16"/>
  <c r="U2992" i="16"/>
  <c r="Q2992" i="16"/>
  <c r="N2992" i="16"/>
  <c r="AA2992" i="16" s="1"/>
  <c r="F2992" i="16"/>
  <c r="B2992" i="16"/>
  <c r="Y2991" i="16"/>
  <c r="W2991" i="16"/>
  <c r="X2991" i="16" s="1"/>
  <c r="V2991" i="16"/>
  <c r="U2991" i="16"/>
  <c r="Q2991" i="16"/>
  <c r="N2991" i="16"/>
  <c r="AA2991" i="16" s="1"/>
  <c r="F2991" i="16"/>
  <c r="B2991" i="16"/>
  <c r="Y2990" i="16"/>
  <c r="W2990" i="16"/>
  <c r="X2990" i="16" s="1"/>
  <c r="V2990" i="16"/>
  <c r="U2990" i="16"/>
  <c r="Q2990" i="16"/>
  <c r="N2990" i="16"/>
  <c r="AA2990" i="16" s="1"/>
  <c r="F2990" i="16"/>
  <c r="B2990" i="16"/>
  <c r="Y2989" i="16"/>
  <c r="W2989" i="16"/>
  <c r="X2989" i="16" s="1"/>
  <c r="V2989" i="16"/>
  <c r="U2989" i="16"/>
  <c r="Q2989" i="16"/>
  <c r="N2989" i="16"/>
  <c r="AA2989" i="16" s="1"/>
  <c r="F2989" i="16"/>
  <c r="B2989" i="16"/>
  <c r="Y2988" i="16"/>
  <c r="W2988" i="16"/>
  <c r="X2988" i="16" s="1"/>
  <c r="V2988" i="16"/>
  <c r="U2988" i="16"/>
  <c r="Q2988" i="16"/>
  <c r="N2988" i="16"/>
  <c r="AA2988" i="16" s="1"/>
  <c r="F2988" i="16"/>
  <c r="B2988" i="16"/>
  <c r="Y2987" i="16"/>
  <c r="W2987" i="16"/>
  <c r="X2987" i="16" s="1"/>
  <c r="V2987" i="16"/>
  <c r="U2987" i="16"/>
  <c r="Q2987" i="16"/>
  <c r="N2987" i="16"/>
  <c r="AA2987" i="16" s="1"/>
  <c r="F2987" i="16"/>
  <c r="B2987" i="16"/>
  <c r="Y2986" i="16"/>
  <c r="W2986" i="16"/>
  <c r="X2986" i="16" s="1"/>
  <c r="V2986" i="16"/>
  <c r="U2986" i="16"/>
  <c r="Q2986" i="16"/>
  <c r="N2986" i="16"/>
  <c r="AA2986" i="16" s="1"/>
  <c r="F2986" i="16"/>
  <c r="B2986" i="16"/>
  <c r="Y2985" i="16"/>
  <c r="W2985" i="16"/>
  <c r="X2985" i="16" s="1"/>
  <c r="V2985" i="16"/>
  <c r="U2985" i="16"/>
  <c r="Q2985" i="16"/>
  <c r="N2985" i="16"/>
  <c r="AA2985" i="16" s="1"/>
  <c r="F2985" i="16"/>
  <c r="B2985" i="16"/>
  <c r="Y2984" i="16"/>
  <c r="W2984" i="16"/>
  <c r="X2984" i="16" s="1"/>
  <c r="V2984" i="16"/>
  <c r="U2984" i="16"/>
  <c r="Q2984" i="16"/>
  <c r="N2984" i="16"/>
  <c r="AA2984" i="16" s="1"/>
  <c r="F2984" i="16"/>
  <c r="B2984" i="16"/>
  <c r="Y2983" i="16"/>
  <c r="W2983" i="16"/>
  <c r="X2983" i="16" s="1"/>
  <c r="V2983" i="16"/>
  <c r="U2983" i="16"/>
  <c r="Q2983" i="16"/>
  <c r="N2983" i="16"/>
  <c r="AA2983" i="16" s="1"/>
  <c r="F2983" i="16"/>
  <c r="B2983" i="16"/>
  <c r="Y2982" i="16"/>
  <c r="W2982" i="16"/>
  <c r="X2982" i="16" s="1"/>
  <c r="V2982" i="16"/>
  <c r="U2982" i="16"/>
  <c r="Q2982" i="16"/>
  <c r="N2982" i="16"/>
  <c r="AA2982" i="16" s="1"/>
  <c r="F2982" i="16"/>
  <c r="B2982" i="16"/>
  <c r="Y2981" i="16"/>
  <c r="W2981" i="16"/>
  <c r="X2981" i="16" s="1"/>
  <c r="V2981" i="16"/>
  <c r="U2981" i="16"/>
  <c r="Q2981" i="16"/>
  <c r="N2981" i="16"/>
  <c r="AA2981" i="16" s="1"/>
  <c r="F2981" i="16"/>
  <c r="B2981" i="16"/>
  <c r="Y2980" i="16"/>
  <c r="X2980" i="16"/>
  <c r="W2980" i="16"/>
  <c r="V2980" i="16"/>
  <c r="U2980" i="16"/>
  <c r="Q2980" i="16"/>
  <c r="N2980" i="16"/>
  <c r="AA2980" i="16" s="1"/>
  <c r="F2980" i="16"/>
  <c r="B2980" i="16"/>
  <c r="Y2979" i="16"/>
  <c r="W2979" i="16"/>
  <c r="X2979" i="16" s="1"/>
  <c r="V2979" i="16"/>
  <c r="U2979" i="16"/>
  <c r="Q2979" i="16"/>
  <c r="N2979" i="16"/>
  <c r="AA2979" i="16" s="1"/>
  <c r="F2979" i="16"/>
  <c r="B2979" i="16"/>
  <c r="Y2978" i="16"/>
  <c r="W2978" i="16"/>
  <c r="X2978" i="16" s="1"/>
  <c r="V2978" i="16"/>
  <c r="U2978" i="16"/>
  <c r="Q2978" i="16"/>
  <c r="N2978" i="16"/>
  <c r="AA2978" i="16" s="1"/>
  <c r="F2978" i="16"/>
  <c r="B2978" i="16"/>
  <c r="Y2977" i="16"/>
  <c r="W2977" i="16"/>
  <c r="X2977" i="16" s="1"/>
  <c r="V2977" i="16"/>
  <c r="U2977" i="16"/>
  <c r="Q2977" i="16"/>
  <c r="N2977" i="16"/>
  <c r="AA2977" i="16" s="1"/>
  <c r="F2977" i="16"/>
  <c r="B2977" i="16"/>
  <c r="Y2976" i="16"/>
  <c r="W2976" i="16"/>
  <c r="X2976" i="16" s="1"/>
  <c r="V2976" i="16"/>
  <c r="U2976" i="16"/>
  <c r="Q2976" i="16"/>
  <c r="N2976" i="16"/>
  <c r="AA2976" i="16" s="1"/>
  <c r="F2976" i="16"/>
  <c r="B2976" i="16"/>
  <c r="Y2975" i="16"/>
  <c r="W2975" i="16"/>
  <c r="X2975" i="16" s="1"/>
  <c r="V2975" i="16"/>
  <c r="U2975" i="16"/>
  <c r="Q2975" i="16"/>
  <c r="N2975" i="16"/>
  <c r="AA2975" i="16" s="1"/>
  <c r="F2975" i="16"/>
  <c r="B2975" i="16"/>
  <c r="Y2974" i="16"/>
  <c r="W2974" i="16"/>
  <c r="X2974" i="16" s="1"/>
  <c r="V2974" i="16"/>
  <c r="U2974" i="16"/>
  <c r="Q2974" i="16"/>
  <c r="N2974" i="16"/>
  <c r="AA2974" i="16" s="1"/>
  <c r="F2974" i="16"/>
  <c r="B2974" i="16"/>
  <c r="Y2973" i="16"/>
  <c r="W2973" i="16"/>
  <c r="X2973" i="16" s="1"/>
  <c r="V2973" i="16"/>
  <c r="U2973" i="16"/>
  <c r="Q2973" i="16"/>
  <c r="N2973" i="16"/>
  <c r="AA2973" i="16" s="1"/>
  <c r="F2973" i="16"/>
  <c r="B2973" i="16"/>
  <c r="Y2972" i="16"/>
  <c r="W2972" i="16"/>
  <c r="X2972" i="16" s="1"/>
  <c r="V2972" i="16"/>
  <c r="U2972" i="16"/>
  <c r="Q2972" i="16"/>
  <c r="N2972" i="16"/>
  <c r="AA2972" i="16" s="1"/>
  <c r="F2972" i="16"/>
  <c r="B2972" i="16"/>
  <c r="Y2971" i="16"/>
  <c r="W2971" i="16"/>
  <c r="X2971" i="16" s="1"/>
  <c r="V2971" i="16"/>
  <c r="U2971" i="16"/>
  <c r="Q2971" i="16"/>
  <c r="N2971" i="16"/>
  <c r="AA2971" i="16" s="1"/>
  <c r="F2971" i="16"/>
  <c r="B2971" i="16"/>
  <c r="Y2970" i="16"/>
  <c r="W2970" i="16"/>
  <c r="X2970" i="16" s="1"/>
  <c r="V2970" i="16"/>
  <c r="U2970" i="16"/>
  <c r="Q2970" i="16"/>
  <c r="N2970" i="16"/>
  <c r="AA2970" i="16" s="1"/>
  <c r="F2970" i="16"/>
  <c r="B2970" i="16"/>
  <c r="Y2969" i="16"/>
  <c r="W2969" i="16"/>
  <c r="X2969" i="16" s="1"/>
  <c r="V2969" i="16"/>
  <c r="U2969" i="16"/>
  <c r="Q2969" i="16"/>
  <c r="N2969" i="16"/>
  <c r="AA2969" i="16" s="1"/>
  <c r="F2969" i="16"/>
  <c r="B2969" i="16"/>
  <c r="Y2968" i="16"/>
  <c r="W2968" i="16"/>
  <c r="X2968" i="16" s="1"/>
  <c r="V2968" i="16"/>
  <c r="U2968" i="16"/>
  <c r="Q2968" i="16"/>
  <c r="N2968" i="16"/>
  <c r="AA2968" i="16" s="1"/>
  <c r="F2968" i="16"/>
  <c r="B2968" i="16"/>
  <c r="Y2967" i="16"/>
  <c r="W2967" i="16"/>
  <c r="X2967" i="16" s="1"/>
  <c r="V2967" i="16"/>
  <c r="U2967" i="16"/>
  <c r="Q2967" i="16"/>
  <c r="N2967" i="16"/>
  <c r="AA2967" i="16" s="1"/>
  <c r="F2967" i="16"/>
  <c r="B2967" i="16"/>
  <c r="Y2966" i="16"/>
  <c r="W2966" i="16"/>
  <c r="X2966" i="16" s="1"/>
  <c r="V2966" i="16"/>
  <c r="U2966" i="16"/>
  <c r="Q2966" i="16"/>
  <c r="N2966" i="16"/>
  <c r="AA2966" i="16" s="1"/>
  <c r="F2966" i="16"/>
  <c r="B2966" i="16"/>
  <c r="Y2965" i="16"/>
  <c r="W2965" i="16"/>
  <c r="X2965" i="16" s="1"/>
  <c r="V2965" i="16"/>
  <c r="U2965" i="16"/>
  <c r="Q2965" i="16"/>
  <c r="N2965" i="16"/>
  <c r="AA2965" i="16" s="1"/>
  <c r="F2965" i="16"/>
  <c r="B2965" i="16"/>
  <c r="Y2964" i="16"/>
  <c r="W2964" i="16"/>
  <c r="X2964" i="16" s="1"/>
  <c r="V2964" i="16"/>
  <c r="U2964" i="16"/>
  <c r="Q2964" i="16"/>
  <c r="N2964" i="16"/>
  <c r="AA2964" i="16" s="1"/>
  <c r="F2964" i="16"/>
  <c r="B2964" i="16"/>
  <c r="Y2963" i="16"/>
  <c r="W2963" i="16"/>
  <c r="X2963" i="16" s="1"/>
  <c r="V2963" i="16"/>
  <c r="U2963" i="16"/>
  <c r="Q2963" i="16"/>
  <c r="N2963" i="16"/>
  <c r="AA2963" i="16" s="1"/>
  <c r="F2963" i="16"/>
  <c r="B2963" i="16"/>
  <c r="Y2962" i="16"/>
  <c r="W2962" i="16"/>
  <c r="X2962" i="16" s="1"/>
  <c r="V2962" i="16"/>
  <c r="U2962" i="16"/>
  <c r="Q2962" i="16"/>
  <c r="N2962" i="16"/>
  <c r="AA2962" i="16" s="1"/>
  <c r="F2962" i="16"/>
  <c r="B2962" i="16"/>
  <c r="Y2961" i="16"/>
  <c r="W2961" i="16"/>
  <c r="X2961" i="16" s="1"/>
  <c r="V2961" i="16"/>
  <c r="U2961" i="16"/>
  <c r="Q2961" i="16"/>
  <c r="N2961" i="16"/>
  <c r="AA2961" i="16" s="1"/>
  <c r="F2961" i="16"/>
  <c r="B2961" i="16"/>
  <c r="Y2960" i="16"/>
  <c r="W2960" i="16"/>
  <c r="X2960" i="16" s="1"/>
  <c r="V2960" i="16"/>
  <c r="U2960" i="16"/>
  <c r="Q2960" i="16"/>
  <c r="N2960" i="16"/>
  <c r="AA2960" i="16" s="1"/>
  <c r="F2960" i="16"/>
  <c r="B2960" i="16"/>
  <c r="Y2959" i="16"/>
  <c r="W2959" i="16"/>
  <c r="X2959" i="16" s="1"/>
  <c r="V2959" i="16"/>
  <c r="U2959" i="16"/>
  <c r="Q2959" i="16"/>
  <c r="N2959" i="16"/>
  <c r="AA2959" i="16" s="1"/>
  <c r="F2959" i="16"/>
  <c r="B2959" i="16"/>
  <c r="Y2958" i="16"/>
  <c r="W2958" i="16"/>
  <c r="X2958" i="16" s="1"/>
  <c r="V2958" i="16"/>
  <c r="U2958" i="16"/>
  <c r="Q2958" i="16"/>
  <c r="N2958" i="16"/>
  <c r="AA2958" i="16" s="1"/>
  <c r="F2958" i="16"/>
  <c r="B2958" i="16"/>
  <c r="Y2957" i="16"/>
  <c r="W2957" i="16"/>
  <c r="X2957" i="16" s="1"/>
  <c r="V2957" i="16"/>
  <c r="U2957" i="16"/>
  <c r="Q2957" i="16"/>
  <c r="N2957" i="16"/>
  <c r="AA2957" i="16" s="1"/>
  <c r="F2957" i="16"/>
  <c r="B2957" i="16"/>
  <c r="Y2956" i="16"/>
  <c r="W2956" i="16"/>
  <c r="X2956" i="16" s="1"/>
  <c r="V2956" i="16"/>
  <c r="U2956" i="16"/>
  <c r="Q2956" i="16"/>
  <c r="N2956" i="16"/>
  <c r="AA2956" i="16" s="1"/>
  <c r="F2956" i="16"/>
  <c r="B2956" i="16"/>
  <c r="Y2955" i="16"/>
  <c r="X2955" i="16"/>
  <c r="W2955" i="16"/>
  <c r="V2955" i="16"/>
  <c r="U2955" i="16"/>
  <c r="Q2955" i="16"/>
  <c r="N2955" i="16"/>
  <c r="AA2955" i="16" s="1"/>
  <c r="F2955" i="16"/>
  <c r="B2955" i="16"/>
  <c r="Y2954" i="16"/>
  <c r="W2954" i="16"/>
  <c r="X2954" i="16" s="1"/>
  <c r="V2954" i="16"/>
  <c r="U2954" i="16"/>
  <c r="Q2954" i="16"/>
  <c r="N2954" i="16"/>
  <c r="AA2954" i="16" s="1"/>
  <c r="F2954" i="16"/>
  <c r="B2954" i="16"/>
  <c r="Y2953" i="16"/>
  <c r="W2953" i="16"/>
  <c r="X2953" i="16" s="1"/>
  <c r="V2953" i="16"/>
  <c r="U2953" i="16"/>
  <c r="Q2953" i="16"/>
  <c r="N2953" i="16"/>
  <c r="AA2953" i="16" s="1"/>
  <c r="F2953" i="16"/>
  <c r="B2953" i="16"/>
  <c r="Y2952" i="16"/>
  <c r="W2952" i="16"/>
  <c r="X2952" i="16" s="1"/>
  <c r="V2952" i="16"/>
  <c r="U2952" i="16"/>
  <c r="Q2952" i="16"/>
  <c r="N2952" i="16"/>
  <c r="AA2952" i="16" s="1"/>
  <c r="F2952" i="16"/>
  <c r="B2952" i="16"/>
  <c r="Y2951" i="16"/>
  <c r="W2951" i="16"/>
  <c r="X2951" i="16" s="1"/>
  <c r="V2951" i="16"/>
  <c r="U2951" i="16"/>
  <c r="Q2951" i="16"/>
  <c r="N2951" i="16"/>
  <c r="AA2951" i="16" s="1"/>
  <c r="F2951" i="16"/>
  <c r="B2951" i="16"/>
  <c r="Y2950" i="16"/>
  <c r="W2950" i="16"/>
  <c r="X2950" i="16" s="1"/>
  <c r="V2950" i="16"/>
  <c r="U2950" i="16"/>
  <c r="Q2950" i="16"/>
  <c r="N2950" i="16"/>
  <c r="AA2950" i="16" s="1"/>
  <c r="F2950" i="16"/>
  <c r="B2950" i="16"/>
  <c r="Y2949" i="16"/>
  <c r="W2949" i="16"/>
  <c r="X2949" i="16" s="1"/>
  <c r="V2949" i="16"/>
  <c r="U2949" i="16"/>
  <c r="Q2949" i="16"/>
  <c r="N2949" i="16"/>
  <c r="AA2949" i="16" s="1"/>
  <c r="F2949" i="16"/>
  <c r="B2949" i="16"/>
  <c r="Y2948" i="16"/>
  <c r="W2948" i="16"/>
  <c r="X2948" i="16" s="1"/>
  <c r="V2948" i="16"/>
  <c r="U2948" i="16"/>
  <c r="Q2948" i="16"/>
  <c r="N2948" i="16"/>
  <c r="AA2948" i="16" s="1"/>
  <c r="F2948" i="16"/>
  <c r="B2948" i="16"/>
  <c r="Y2947" i="16"/>
  <c r="W2947" i="16"/>
  <c r="X2947" i="16" s="1"/>
  <c r="V2947" i="16"/>
  <c r="U2947" i="16"/>
  <c r="Q2947" i="16"/>
  <c r="N2947" i="16"/>
  <c r="AA2947" i="16" s="1"/>
  <c r="F2947" i="16"/>
  <c r="B2947" i="16"/>
  <c r="Y2946" i="16"/>
  <c r="W2946" i="16"/>
  <c r="X2946" i="16" s="1"/>
  <c r="V2946" i="16"/>
  <c r="U2946" i="16"/>
  <c r="Q2946" i="16"/>
  <c r="N2946" i="16"/>
  <c r="AA2946" i="16" s="1"/>
  <c r="F2946" i="16"/>
  <c r="B2946" i="16"/>
  <c r="Y2945" i="16"/>
  <c r="W2945" i="16"/>
  <c r="X2945" i="16" s="1"/>
  <c r="V2945" i="16"/>
  <c r="U2945" i="16"/>
  <c r="Q2945" i="16"/>
  <c r="N2945" i="16"/>
  <c r="AA2945" i="16" s="1"/>
  <c r="F2945" i="16"/>
  <c r="B2945" i="16"/>
  <c r="Y2944" i="16"/>
  <c r="W2944" i="16"/>
  <c r="X2944" i="16" s="1"/>
  <c r="V2944" i="16"/>
  <c r="U2944" i="16"/>
  <c r="Q2944" i="16"/>
  <c r="N2944" i="16"/>
  <c r="AA2944" i="16" s="1"/>
  <c r="F2944" i="16"/>
  <c r="B2944" i="16"/>
  <c r="Y2943" i="16"/>
  <c r="W2943" i="16"/>
  <c r="X2943" i="16" s="1"/>
  <c r="V2943" i="16"/>
  <c r="U2943" i="16"/>
  <c r="Q2943" i="16"/>
  <c r="N2943" i="16"/>
  <c r="AA2943" i="16" s="1"/>
  <c r="F2943" i="16"/>
  <c r="B2943" i="16"/>
  <c r="Y2942" i="16"/>
  <c r="W2942" i="16"/>
  <c r="X2942" i="16" s="1"/>
  <c r="V2942" i="16"/>
  <c r="U2942" i="16"/>
  <c r="Q2942" i="16"/>
  <c r="N2942" i="16"/>
  <c r="AA2942" i="16" s="1"/>
  <c r="F2942" i="16"/>
  <c r="B2942" i="16"/>
  <c r="Y2941" i="16"/>
  <c r="W2941" i="16"/>
  <c r="X2941" i="16" s="1"/>
  <c r="V2941" i="16"/>
  <c r="U2941" i="16"/>
  <c r="Q2941" i="16"/>
  <c r="N2941" i="16"/>
  <c r="AA2941" i="16" s="1"/>
  <c r="F2941" i="16"/>
  <c r="B2941" i="16"/>
  <c r="Y2940" i="16"/>
  <c r="X2940" i="16"/>
  <c r="W2940" i="16"/>
  <c r="V2940" i="16"/>
  <c r="U2940" i="16"/>
  <c r="Q2940" i="16"/>
  <c r="N2940" i="16"/>
  <c r="AA2940" i="16" s="1"/>
  <c r="F2940" i="16"/>
  <c r="B2940" i="16"/>
  <c r="Y2939" i="16"/>
  <c r="W2939" i="16"/>
  <c r="X2939" i="16" s="1"/>
  <c r="V2939" i="16"/>
  <c r="U2939" i="16"/>
  <c r="Q2939" i="16"/>
  <c r="N2939" i="16"/>
  <c r="AA2939" i="16" s="1"/>
  <c r="F2939" i="16"/>
  <c r="B2939" i="16"/>
  <c r="Y2938" i="16"/>
  <c r="W2938" i="16"/>
  <c r="X2938" i="16" s="1"/>
  <c r="V2938" i="16"/>
  <c r="U2938" i="16"/>
  <c r="Q2938" i="16"/>
  <c r="N2938" i="16"/>
  <c r="AA2938" i="16" s="1"/>
  <c r="F2938" i="16"/>
  <c r="B2938" i="16"/>
  <c r="Y2937" i="16"/>
  <c r="W2937" i="16"/>
  <c r="X2937" i="16" s="1"/>
  <c r="V2937" i="16"/>
  <c r="U2937" i="16"/>
  <c r="Q2937" i="16"/>
  <c r="N2937" i="16"/>
  <c r="AA2937" i="16" s="1"/>
  <c r="F2937" i="16"/>
  <c r="B2937" i="16"/>
  <c r="Y2936" i="16"/>
  <c r="W2936" i="16"/>
  <c r="X2936" i="16" s="1"/>
  <c r="V2936" i="16"/>
  <c r="U2936" i="16"/>
  <c r="Q2936" i="16"/>
  <c r="N2936" i="16"/>
  <c r="AA2936" i="16" s="1"/>
  <c r="F2936" i="16"/>
  <c r="B2936" i="16"/>
  <c r="Y2935" i="16"/>
  <c r="W2935" i="16"/>
  <c r="X2935" i="16" s="1"/>
  <c r="V2935" i="16"/>
  <c r="U2935" i="16"/>
  <c r="Q2935" i="16"/>
  <c r="N2935" i="16"/>
  <c r="AA2935" i="16" s="1"/>
  <c r="F2935" i="16"/>
  <c r="B2935" i="16"/>
  <c r="Y2934" i="16"/>
  <c r="W2934" i="16"/>
  <c r="X2934" i="16" s="1"/>
  <c r="V2934" i="16"/>
  <c r="U2934" i="16"/>
  <c r="Q2934" i="16"/>
  <c r="N2934" i="16"/>
  <c r="AA2934" i="16" s="1"/>
  <c r="F2934" i="16"/>
  <c r="B2934" i="16"/>
  <c r="Y2933" i="16"/>
  <c r="W2933" i="16"/>
  <c r="X2933" i="16" s="1"/>
  <c r="V2933" i="16"/>
  <c r="U2933" i="16"/>
  <c r="Q2933" i="16"/>
  <c r="N2933" i="16"/>
  <c r="AA2933" i="16" s="1"/>
  <c r="F2933" i="16"/>
  <c r="B2933" i="16"/>
  <c r="Y2932" i="16"/>
  <c r="W2932" i="16"/>
  <c r="X2932" i="16" s="1"/>
  <c r="V2932" i="16"/>
  <c r="U2932" i="16"/>
  <c r="Q2932" i="16"/>
  <c r="N2932" i="16"/>
  <c r="AA2932" i="16" s="1"/>
  <c r="F2932" i="16"/>
  <c r="B2932" i="16"/>
  <c r="Y2931" i="16"/>
  <c r="W2931" i="16"/>
  <c r="X2931" i="16" s="1"/>
  <c r="V2931" i="16"/>
  <c r="U2931" i="16"/>
  <c r="Q2931" i="16"/>
  <c r="N2931" i="16"/>
  <c r="AA2931" i="16" s="1"/>
  <c r="F2931" i="16"/>
  <c r="B2931" i="16"/>
  <c r="Y2930" i="16"/>
  <c r="W2930" i="16"/>
  <c r="X2930" i="16" s="1"/>
  <c r="V2930" i="16"/>
  <c r="U2930" i="16"/>
  <c r="Q2930" i="16"/>
  <c r="N2930" i="16"/>
  <c r="AA2930" i="16" s="1"/>
  <c r="F2930" i="16"/>
  <c r="B2930" i="16"/>
  <c r="Y2929" i="16"/>
  <c r="X2929" i="16"/>
  <c r="W2929" i="16"/>
  <c r="V2929" i="16"/>
  <c r="U2929" i="16"/>
  <c r="Q2929" i="16"/>
  <c r="N2929" i="16"/>
  <c r="AA2929" i="16" s="1"/>
  <c r="F2929" i="16"/>
  <c r="B2929" i="16"/>
  <c r="Y2928" i="16"/>
  <c r="W2928" i="16"/>
  <c r="X2928" i="16" s="1"/>
  <c r="V2928" i="16"/>
  <c r="U2928" i="16"/>
  <c r="Q2928" i="16"/>
  <c r="N2928" i="16"/>
  <c r="AA2928" i="16" s="1"/>
  <c r="F2928" i="16"/>
  <c r="B2928" i="16"/>
  <c r="Y2927" i="16"/>
  <c r="W2927" i="16"/>
  <c r="X2927" i="16" s="1"/>
  <c r="V2927" i="16"/>
  <c r="U2927" i="16"/>
  <c r="Q2927" i="16"/>
  <c r="N2927" i="16"/>
  <c r="AA2927" i="16" s="1"/>
  <c r="F2927" i="16"/>
  <c r="B2927" i="16"/>
  <c r="Y2926" i="16"/>
  <c r="W2926" i="16"/>
  <c r="X2926" i="16" s="1"/>
  <c r="V2926" i="16"/>
  <c r="U2926" i="16"/>
  <c r="Q2926" i="16"/>
  <c r="N2926" i="16"/>
  <c r="AA2926" i="16" s="1"/>
  <c r="F2926" i="16"/>
  <c r="B2926" i="16"/>
  <c r="Y2925" i="16"/>
  <c r="W2925" i="16"/>
  <c r="X2925" i="16" s="1"/>
  <c r="V2925" i="16"/>
  <c r="U2925" i="16"/>
  <c r="Q2925" i="16"/>
  <c r="N2925" i="16"/>
  <c r="AA2925" i="16" s="1"/>
  <c r="F2925" i="16"/>
  <c r="B2925" i="16"/>
  <c r="Y2924" i="16"/>
  <c r="W2924" i="16"/>
  <c r="X2924" i="16" s="1"/>
  <c r="V2924" i="16"/>
  <c r="U2924" i="16"/>
  <c r="Q2924" i="16"/>
  <c r="N2924" i="16"/>
  <c r="AA2924" i="16" s="1"/>
  <c r="F2924" i="16"/>
  <c r="B2924" i="16"/>
  <c r="Y2923" i="16"/>
  <c r="W2923" i="16"/>
  <c r="X2923" i="16" s="1"/>
  <c r="V2923" i="16"/>
  <c r="U2923" i="16"/>
  <c r="Q2923" i="16"/>
  <c r="N2923" i="16"/>
  <c r="AA2923" i="16" s="1"/>
  <c r="F2923" i="16"/>
  <c r="B2923" i="16"/>
  <c r="Y2922" i="16"/>
  <c r="W2922" i="16"/>
  <c r="X2922" i="16" s="1"/>
  <c r="V2922" i="16"/>
  <c r="U2922" i="16"/>
  <c r="Q2922" i="16"/>
  <c r="N2922" i="16"/>
  <c r="AA2922" i="16" s="1"/>
  <c r="F2922" i="16"/>
  <c r="B2922" i="16"/>
  <c r="Y2921" i="16"/>
  <c r="W2921" i="16"/>
  <c r="X2921" i="16" s="1"/>
  <c r="V2921" i="16"/>
  <c r="U2921" i="16"/>
  <c r="Q2921" i="16"/>
  <c r="N2921" i="16"/>
  <c r="AA2921" i="16" s="1"/>
  <c r="F2921" i="16"/>
  <c r="B2921" i="16"/>
  <c r="Y2920" i="16"/>
  <c r="W2920" i="16"/>
  <c r="X2920" i="16" s="1"/>
  <c r="V2920" i="16"/>
  <c r="U2920" i="16"/>
  <c r="Q2920" i="16"/>
  <c r="N2920" i="16"/>
  <c r="AA2920" i="16" s="1"/>
  <c r="F2920" i="16"/>
  <c r="B2920" i="16"/>
  <c r="Y2919" i="16"/>
  <c r="W2919" i="16"/>
  <c r="X2919" i="16" s="1"/>
  <c r="V2919" i="16"/>
  <c r="U2919" i="16"/>
  <c r="Q2919" i="16"/>
  <c r="N2919" i="16"/>
  <c r="AA2919" i="16" s="1"/>
  <c r="F2919" i="16"/>
  <c r="B2919" i="16"/>
  <c r="Y2918" i="16"/>
  <c r="W2918" i="16"/>
  <c r="X2918" i="16" s="1"/>
  <c r="V2918" i="16"/>
  <c r="U2918" i="16"/>
  <c r="Q2918" i="16"/>
  <c r="N2918" i="16"/>
  <c r="AA2918" i="16" s="1"/>
  <c r="F2918" i="16"/>
  <c r="B2918" i="16"/>
  <c r="Y2917" i="16"/>
  <c r="W2917" i="16"/>
  <c r="X2917" i="16" s="1"/>
  <c r="V2917" i="16"/>
  <c r="U2917" i="16"/>
  <c r="Q2917" i="16"/>
  <c r="N2917" i="16"/>
  <c r="AA2917" i="16" s="1"/>
  <c r="F2917" i="16"/>
  <c r="B2917" i="16"/>
  <c r="Y2916" i="16"/>
  <c r="W2916" i="16"/>
  <c r="X2916" i="16" s="1"/>
  <c r="V2916" i="16"/>
  <c r="U2916" i="16"/>
  <c r="Q2916" i="16"/>
  <c r="N2916" i="16"/>
  <c r="AA2916" i="16" s="1"/>
  <c r="F2916" i="16"/>
  <c r="B2916" i="16"/>
  <c r="Y2915" i="16"/>
  <c r="W2915" i="16"/>
  <c r="X2915" i="16" s="1"/>
  <c r="V2915" i="16"/>
  <c r="U2915" i="16"/>
  <c r="Q2915" i="16"/>
  <c r="N2915" i="16"/>
  <c r="AA2915" i="16" s="1"/>
  <c r="F2915" i="16"/>
  <c r="B2915" i="16"/>
  <c r="Y2914" i="16"/>
  <c r="W2914" i="16"/>
  <c r="X2914" i="16" s="1"/>
  <c r="V2914" i="16"/>
  <c r="U2914" i="16"/>
  <c r="Q2914" i="16"/>
  <c r="N2914" i="16"/>
  <c r="AA2914" i="16" s="1"/>
  <c r="F2914" i="16"/>
  <c r="B2914" i="16"/>
  <c r="Y2913" i="16"/>
  <c r="W2913" i="16"/>
  <c r="X2913" i="16" s="1"/>
  <c r="V2913" i="16"/>
  <c r="U2913" i="16"/>
  <c r="Q2913" i="16"/>
  <c r="N2913" i="16"/>
  <c r="AA2913" i="16" s="1"/>
  <c r="F2913" i="16"/>
  <c r="B2913" i="16"/>
  <c r="Y2912" i="16"/>
  <c r="W2912" i="16"/>
  <c r="X2912" i="16" s="1"/>
  <c r="V2912" i="16"/>
  <c r="U2912" i="16"/>
  <c r="Q2912" i="16"/>
  <c r="N2912" i="16"/>
  <c r="AA2912" i="16" s="1"/>
  <c r="F2912" i="16"/>
  <c r="B2912" i="16"/>
  <c r="Y2911" i="16"/>
  <c r="W2911" i="16"/>
  <c r="X2911" i="16" s="1"/>
  <c r="V2911" i="16"/>
  <c r="U2911" i="16"/>
  <c r="Q2911" i="16"/>
  <c r="N2911" i="16"/>
  <c r="AA2911" i="16" s="1"/>
  <c r="F2911" i="16"/>
  <c r="B2911" i="16"/>
  <c r="Y2910" i="16"/>
  <c r="W2910" i="16"/>
  <c r="X2910" i="16" s="1"/>
  <c r="V2910" i="16"/>
  <c r="U2910" i="16"/>
  <c r="Q2910" i="16"/>
  <c r="N2910" i="16"/>
  <c r="AA2910" i="16" s="1"/>
  <c r="F2910" i="16"/>
  <c r="B2910" i="16"/>
  <c r="Y2909" i="16"/>
  <c r="W2909" i="16"/>
  <c r="X2909" i="16" s="1"/>
  <c r="V2909" i="16"/>
  <c r="U2909" i="16"/>
  <c r="Q2909" i="16"/>
  <c r="N2909" i="16"/>
  <c r="AA2909" i="16" s="1"/>
  <c r="F2909" i="16"/>
  <c r="B2909" i="16"/>
  <c r="Y2908" i="16"/>
  <c r="W2908" i="16"/>
  <c r="X2908" i="16" s="1"/>
  <c r="V2908" i="16"/>
  <c r="U2908" i="16"/>
  <c r="Q2908" i="16"/>
  <c r="N2908" i="16"/>
  <c r="AA2908" i="16" s="1"/>
  <c r="F2908" i="16"/>
  <c r="B2908" i="16"/>
  <c r="Y2907" i="16"/>
  <c r="W2907" i="16"/>
  <c r="X2907" i="16" s="1"/>
  <c r="V2907" i="16"/>
  <c r="U2907" i="16"/>
  <c r="Q2907" i="16"/>
  <c r="N2907" i="16"/>
  <c r="AA2907" i="16" s="1"/>
  <c r="F2907" i="16"/>
  <c r="B2907" i="16"/>
  <c r="Y2906" i="16"/>
  <c r="W2906" i="16"/>
  <c r="X2906" i="16" s="1"/>
  <c r="V2906" i="16"/>
  <c r="U2906" i="16"/>
  <c r="Q2906" i="16"/>
  <c r="N2906" i="16"/>
  <c r="AA2906" i="16" s="1"/>
  <c r="F2906" i="16"/>
  <c r="B2906" i="16"/>
  <c r="Y2905" i="16"/>
  <c r="X2905" i="16"/>
  <c r="W2905" i="16"/>
  <c r="V2905" i="16"/>
  <c r="U2905" i="16"/>
  <c r="Q2905" i="16"/>
  <c r="N2905" i="16"/>
  <c r="AA2905" i="16" s="1"/>
  <c r="F2905" i="16"/>
  <c r="B2905" i="16"/>
  <c r="Y2904" i="16"/>
  <c r="W2904" i="16"/>
  <c r="X2904" i="16" s="1"/>
  <c r="V2904" i="16"/>
  <c r="U2904" i="16"/>
  <c r="Q2904" i="16"/>
  <c r="N2904" i="16"/>
  <c r="AA2904" i="16" s="1"/>
  <c r="F2904" i="16"/>
  <c r="B2904" i="16"/>
  <c r="Y2903" i="16"/>
  <c r="W2903" i="16"/>
  <c r="X2903" i="16" s="1"/>
  <c r="V2903" i="16"/>
  <c r="U2903" i="16"/>
  <c r="Q2903" i="16"/>
  <c r="N2903" i="16"/>
  <c r="AA2903" i="16" s="1"/>
  <c r="F2903" i="16"/>
  <c r="B2903" i="16"/>
  <c r="Y2902" i="16"/>
  <c r="W2902" i="16"/>
  <c r="X2902" i="16" s="1"/>
  <c r="V2902" i="16"/>
  <c r="U2902" i="16"/>
  <c r="Q2902" i="16"/>
  <c r="N2902" i="16"/>
  <c r="AA2902" i="16" s="1"/>
  <c r="F2902" i="16"/>
  <c r="B2902" i="16"/>
  <c r="Y2901" i="16"/>
  <c r="W2901" i="16"/>
  <c r="X2901" i="16" s="1"/>
  <c r="V2901" i="16"/>
  <c r="U2901" i="16"/>
  <c r="Q2901" i="16"/>
  <c r="N2901" i="16"/>
  <c r="AA2901" i="16" s="1"/>
  <c r="F2901" i="16"/>
  <c r="B2901" i="16"/>
  <c r="Y2900" i="16"/>
  <c r="W2900" i="16"/>
  <c r="X2900" i="16" s="1"/>
  <c r="V2900" i="16"/>
  <c r="U2900" i="16"/>
  <c r="Q2900" i="16"/>
  <c r="N2900" i="16"/>
  <c r="AA2900" i="16" s="1"/>
  <c r="F2900" i="16"/>
  <c r="B2900" i="16"/>
  <c r="Y2899" i="16"/>
  <c r="W2899" i="16"/>
  <c r="X2899" i="16" s="1"/>
  <c r="V2899" i="16"/>
  <c r="U2899" i="16"/>
  <c r="Q2899" i="16"/>
  <c r="N2899" i="16"/>
  <c r="AA2899" i="16" s="1"/>
  <c r="F2899" i="16"/>
  <c r="B2899" i="16"/>
  <c r="Y2898" i="16"/>
  <c r="W2898" i="16"/>
  <c r="X2898" i="16" s="1"/>
  <c r="V2898" i="16"/>
  <c r="U2898" i="16"/>
  <c r="Q2898" i="16"/>
  <c r="N2898" i="16"/>
  <c r="AA2898" i="16" s="1"/>
  <c r="F2898" i="16"/>
  <c r="B2898" i="16"/>
  <c r="Y2897" i="16"/>
  <c r="W2897" i="16"/>
  <c r="X2897" i="16" s="1"/>
  <c r="V2897" i="16"/>
  <c r="U2897" i="16"/>
  <c r="Q2897" i="16"/>
  <c r="N2897" i="16"/>
  <c r="AA2897" i="16" s="1"/>
  <c r="F2897" i="16"/>
  <c r="B2897" i="16"/>
  <c r="Y2896" i="16"/>
  <c r="W2896" i="16"/>
  <c r="X2896" i="16" s="1"/>
  <c r="V2896" i="16"/>
  <c r="U2896" i="16"/>
  <c r="Q2896" i="16"/>
  <c r="N2896" i="16"/>
  <c r="AA2896" i="16" s="1"/>
  <c r="F2896" i="16"/>
  <c r="B2896" i="16"/>
  <c r="Y2895" i="16"/>
  <c r="W2895" i="16"/>
  <c r="X2895" i="16" s="1"/>
  <c r="V2895" i="16"/>
  <c r="U2895" i="16"/>
  <c r="Q2895" i="16"/>
  <c r="N2895" i="16"/>
  <c r="AA2895" i="16" s="1"/>
  <c r="F2895" i="16"/>
  <c r="B2895" i="16"/>
  <c r="Y2894" i="16"/>
  <c r="W2894" i="16"/>
  <c r="X2894" i="16" s="1"/>
  <c r="V2894" i="16"/>
  <c r="U2894" i="16"/>
  <c r="Q2894" i="16"/>
  <c r="N2894" i="16"/>
  <c r="AA2894" i="16" s="1"/>
  <c r="F2894" i="16"/>
  <c r="B2894" i="16"/>
  <c r="Y2893" i="16"/>
  <c r="W2893" i="16"/>
  <c r="X2893" i="16" s="1"/>
  <c r="V2893" i="16"/>
  <c r="U2893" i="16"/>
  <c r="Q2893" i="16"/>
  <c r="N2893" i="16"/>
  <c r="AA2893" i="16" s="1"/>
  <c r="F2893" i="16"/>
  <c r="B2893" i="16"/>
  <c r="Y2892" i="16"/>
  <c r="W2892" i="16"/>
  <c r="X2892" i="16" s="1"/>
  <c r="V2892" i="16"/>
  <c r="U2892" i="16"/>
  <c r="Q2892" i="16"/>
  <c r="N2892" i="16"/>
  <c r="AA2892" i="16" s="1"/>
  <c r="F2892" i="16"/>
  <c r="B2892" i="16"/>
  <c r="Y2891" i="16"/>
  <c r="X2891" i="16"/>
  <c r="W2891" i="16"/>
  <c r="V2891" i="16"/>
  <c r="U2891" i="16"/>
  <c r="Q2891" i="16"/>
  <c r="N2891" i="16"/>
  <c r="AA2891" i="16" s="1"/>
  <c r="F2891" i="16"/>
  <c r="B2891" i="16"/>
  <c r="Y2890" i="16"/>
  <c r="W2890" i="16"/>
  <c r="X2890" i="16" s="1"/>
  <c r="V2890" i="16"/>
  <c r="U2890" i="16"/>
  <c r="Q2890" i="16"/>
  <c r="N2890" i="16"/>
  <c r="AA2890" i="16" s="1"/>
  <c r="F2890" i="16"/>
  <c r="B2890" i="16"/>
  <c r="Y2889" i="16"/>
  <c r="W2889" i="16"/>
  <c r="X2889" i="16" s="1"/>
  <c r="V2889" i="16"/>
  <c r="U2889" i="16"/>
  <c r="Q2889" i="16"/>
  <c r="N2889" i="16"/>
  <c r="AA2889" i="16" s="1"/>
  <c r="F2889" i="16"/>
  <c r="B2889" i="16"/>
  <c r="Y2888" i="16"/>
  <c r="W2888" i="16"/>
  <c r="X2888" i="16" s="1"/>
  <c r="V2888" i="16"/>
  <c r="U2888" i="16"/>
  <c r="Q2888" i="16"/>
  <c r="N2888" i="16"/>
  <c r="AA2888" i="16" s="1"/>
  <c r="F2888" i="16"/>
  <c r="B2888" i="16"/>
  <c r="Y2887" i="16"/>
  <c r="W2887" i="16"/>
  <c r="X2887" i="16" s="1"/>
  <c r="V2887" i="16"/>
  <c r="U2887" i="16"/>
  <c r="Q2887" i="16"/>
  <c r="N2887" i="16"/>
  <c r="AA2887" i="16" s="1"/>
  <c r="F2887" i="16"/>
  <c r="B2887" i="16"/>
  <c r="Y2886" i="16"/>
  <c r="W2886" i="16"/>
  <c r="X2886" i="16" s="1"/>
  <c r="V2886" i="16"/>
  <c r="U2886" i="16"/>
  <c r="Q2886" i="16"/>
  <c r="N2886" i="16"/>
  <c r="AA2886" i="16" s="1"/>
  <c r="F2886" i="16"/>
  <c r="B2886" i="16"/>
  <c r="Y2885" i="16"/>
  <c r="W2885" i="16"/>
  <c r="X2885" i="16" s="1"/>
  <c r="V2885" i="16"/>
  <c r="U2885" i="16"/>
  <c r="Q2885" i="16"/>
  <c r="N2885" i="16"/>
  <c r="AA2885" i="16" s="1"/>
  <c r="F2885" i="16"/>
  <c r="B2885" i="16"/>
  <c r="Y2884" i="16"/>
  <c r="W2884" i="16"/>
  <c r="X2884" i="16" s="1"/>
  <c r="V2884" i="16"/>
  <c r="U2884" i="16"/>
  <c r="Q2884" i="16"/>
  <c r="N2884" i="16"/>
  <c r="AA2884" i="16" s="1"/>
  <c r="F2884" i="16"/>
  <c r="B2884" i="16"/>
  <c r="Y2883" i="16"/>
  <c r="W2883" i="16"/>
  <c r="X2883" i="16" s="1"/>
  <c r="V2883" i="16"/>
  <c r="U2883" i="16"/>
  <c r="Q2883" i="16"/>
  <c r="N2883" i="16"/>
  <c r="AA2883" i="16" s="1"/>
  <c r="F2883" i="16"/>
  <c r="B2883" i="16"/>
  <c r="Y2882" i="16"/>
  <c r="W2882" i="16"/>
  <c r="X2882" i="16" s="1"/>
  <c r="V2882" i="16"/>
  <c r="U2882" i="16"/>
  <c r="Q2882" i="16"/>
  <c r="N2882" i="16"/>
  <c r="AA2882" i="16" s="1"/>
  <c r="F2882" i="16"/>
  <c r="B2882" i="16"/>
  <c r="Y2881" i="16"/>
  <c r="W2881" i="16"/>
  <c r="X2881" i="16" s="1"/>
  <c r="V2881" i="16"/>
  <c r="U2881" i="16"/>
  <c r="Q2881" i="16"/>
  <c r="N2881" i="16"/>
  <c r="AA2881" i="16" s="1"/>
  <c r="F2881" i="16"/>
  <c r="B2881" i="16"/>
  <c r="Y2880" i="16"/>
  <c r="W2880" i="16"/>
  <c r="X2880" i="16" s="1"/>
  <c r="V2880" i="16"/>
  <c r="U2880" i="16"/>
  <c r="Q2880" i="16"/>
  <c r="N2880" i="16"/>
  <c r="AA2880" i="16" s="1"/>
  <c r="F2880" i="16"/>
  <c r="B2880" i="16"/>
  <c r="Y2879" i="16"/>
  <c r="W2879" i="16"/>
  <c r="X2879" i="16" s="1"/>
  <c r="V2879" i="16"/>
  <c r="U2879" i="16"/>
  <c r="Q2879" i="16"/>
  <c r="N2879" i="16"/>
  <c r="AA2879" i="16" s="1"/>
  <c r="F2879" i="16"/>
  <c r="B2879" i="16"/>
  <c r="Y2878" i="16"/>
  <c r="W2878" i="16"/>
  <c r="X2878" i="16" s="1"/>
  <c r="V2878" i="16"/>
  <c r="U2878" i="16"/>
  <c r="Q2878" i="16"/>
  <c r="N2878" i="16"/>
  <c r="AA2878" i="16" s="1"/>
  <c r="F2878" i="16"/>
  <c r="B2878" i="16"/>
  <c r="Y2877" i="16"/>
  <c r="W2877" i="16"/>
  <c r="X2877" i="16" s="1"/>
  <c r="V2877" i="16"/>
  <c r="U2877" i="16"/>
  <c r="Q2877" i="16"/>
  <c r="N2877" i="16"/>
  <c r="AA2877" i="16" s="1"/>
  <c r="F2877" i="16"/>
  <c r="B2877" i="16"/>
  <c r="Y2876" i="16"/>
  <c r="X2876" i="16"/>
  <c r="W2876" i="16"/>
  <c r="V2876" i="16"/>
  <c r="U2876" i="16"/>
  <c r="Q2876" i="16"/>
  <c r="N2876" i="16"/>
  <c r="AA2876" i="16" s="1"/>
  <c r="F2876" i="16"/>
  <c r="B2876" i="16"/>
  <c r="Y2875" i="16"/>
  <c r="W2875" i="16"/>
  <c r="X2875" i="16" s="1"/>
  <c r="V2875" i="16"/>
  <c r="U2875" i="16"/>
  <c r="Q2875" i="16"/>
  <c r="N2875" i="16"/>
  <c r="AA2875" i="16" s="1"/>
  <c r="F2875" i="16"/>
  <c r="B2875" i="16"/>
  <c r="Y2874" i="16"/>
  <c r="W2874" i="16"/>
  <c r="X2874" i="16" s="1"/>
  <c r="V2874" i="16"/>
  <c r="U2874" i="16"/>
  <c r="Q2874" i="16"/>
  <c r="N2874" i="16"/>
  <c r="AA2874" i="16" s="1"/>
  <c r="F2874" i="16"/>
  <c r="B2874" i="16"/>
  <c r="Y2873" i="16"/>
  <c r="W2873" i="16"/>
  <c r="X2873" i="16" s="1"/>
  <c r="V2873" i="16"/>
  <c r="U2873" i="16"/>
  <c r="Q2873" i="16"/>
  <c r="N2873" i="16"/>
  <c r="AA2873" i="16" s="1"/>
  <c r="F2873" i="16"/>
  <c r="B2873" i="16"/>
  <c r="Y2872" i="16"/>
  <c r="W2872" i="16"/>
  <c r="X2872" i="16" s="1"/>
  <c r="V2872" i="16"/>
  <c r="U2872" i="16"/>
  <c r="Q2872" i="16"/>
  <c r="N2872" i="16"/>
  <c r="AA2872" i="16" s="1"/>
  <c r="F2872" i="16"/>
  <c r="B2872" i="16"/>
  <c r="Y2871" i="16"/>
  <c r="W2871" i="16"/>
  <c r="X2871" i="16" s="1"/>
  <c r="V2871" i="16"/>
  <c r="U2871" i="16"/>
  <c r="Q2871" i="16"/>
  <c r="N2871" i="16"/>
  <c r="AA2871" i="16" s="1"/>
  <c r="F2871" i="16"/>
  <c r="B2871" i="16"/>
  <c r="Y2870" i="16"/>
  <c r="W2870" i="16"/>
  <c r="X2870" i="16" s="1"/>
  <c r="V2870" i="16"/>
  <c r="U2870" i="16"/>
  <c r="Q2870" i="16"/>
  <c r="N2870" i="16"/>
  <c r="AA2870" i="16" s="1"/>
  <c r="F2870" i="16"/>
  <c r="B2870" i="16"/>
  <c r="Y2869" i="16"/>
  <c r="W2869" i="16"/>
  <c r="X2869" i="16" s="1"/>
  <c r="V2869" i="16"/>
  <c r="U2869" i="16"/>
  <c r="Q2869" i="16"/>
  <c r="N2869" i="16"/>
  <c r="AA2869" i="16" s="1"/>
  <c r="F2869" i="16"/>
  <c r="B2869" i="16"/>
  <c r="Y2868" i="16"/>
  <c r="W2868" i="16"/>
  <c r="X2868" i="16" s="1"/>
  <c r="V2868" i="16"/>
  <c r="U2868" i="16"/>
  <c r="Q2868" i="16"/>
  <c r="N2868" i="16"/>
  <c r="AA2868" i="16" s="1"/>
  <c r="F2868" i="16"/>
  <c r="B2868" i="16"/>
  <c r="Y2867" i="16"/>
  <c r="W2867" i="16"/>
  <c r="X2867" i="16" s="1"/>
  <c r="V2867" i="16"/>
  <c r="U2867" i="16"/>
  <c r="Q2867" i="16"/>
  <c r="N2867" i="16"/>
  <c r="AA2867" i="16" s="1"/>
  <c r="F2867" i="16"/>
  <c r="B2867" i="16"/>
  <c r="Y2866" i="16"/>
  <c r="W2866" i="16"/>
  <c r="X2866" i="16" s="1"/>
  <c r="V2866" i="16"/>
  <c r="U2866" i="16"/>
  <c r="Q2866" i="16"/>
  <c r="N2866" i="16"/>
  <c r="AA2866" i="16" s="1"/>
  <c r="F2866" i="16"/>
  <c r="B2866" i="16"/>
  <c r="Y2865" i="16"/>
  <c r="W2865" i="16"/>
  <c r="X2865" i="16" s="1"/>
  <c r="V2865" i="16"/>
  <c r="U2865" i="16"/>
  <c r="Q2865" i="16"/>
  <c r="N2865" i="16"/>
  <c r="AA2865" i="16" s="1"/>
  <c r="F2865" i="16"/>
  <c r="B2865" i="16"/>
  <c r="Y2864" i="16"/>
  <c r="W2864" i="16"/>
  <c r="X2864" i="16" s="1"/>
  <c r="V2864" i="16"/>
  <c r="U2864" i="16"/>
  <c r="Q2864" i="16"/>
  <c r="N2864" i="16"/>
  <c r="AA2864" i="16" s="1"/>
  <c r="F2864" i="16"/>
  <c r="B2864" i="16"/>
  <c r="Y2863" i="16"/>
  <c r="W2863" i="16"/>
  <c r="X2863" i="16" s="1"/>
  <c r="V2863" i="16"/>
  <c r="U2863" i="16"/>
  <c r="Q2863" i="16"/>
  <c r="N2863" i="16"/>
  <c r="AA2863" i="16" s="1"/>
  <c r="F2863" i="16"/>
  <c r="B2863" i="16"/>
  <c r="Y2862" i="16"/>
  <c r="W2862" i="16"/>
  <c r="X2862" i="16" s="1"/>
  <c r="V2862" i="16"/>
  <c r="U2862" i="16"/>
  <c r="Q2862" i="16"/>
  <c r="N2862" i="16"/>
  <c r="AA2862" i="16" s="1"/>
  <c r="F2862" i="16"/>
  <c r="B2862" i="16"/>
  <c r="Y2861" i="16"/>
  <c r="W2861" i="16"/>
  <c r="X2861" i="16" s="1"/>
  <c r="V2861" i="16"/>
  <c r="U2861" i="16"/>
  <c r="Q2861" i="16"/>
  <c r="N2861" i="16"/>
  <c r="AA2861" i="16" s="1"/>
  <c r="F2861" i="16"/>
  <c r="B2861" i="16"/>
  <c r="Y2860" i="16"/>
  <c r="W2860" i="16"/>
  <c r="X2860" i="16" s="1"/>
  <c r="V2860" i="16"/>
  <c r="U2860" i="16"/>
  <c r="Q2860" i="16"/>
  <c r="N2860" i="16"/>
  <c r="AA2860" i="16" s="1"/>
  <c r="F2860" i="16"/>
  <c r="B2860" i="16"/>
  <c r="Y2859" i="16"/>
  <c r="W2859" i="16"/>
  <c r="X2859" i="16" s="1"/>
  <c r="V2859" i="16"/>
  <c r="U2859" i="16"/>
  <c r="Q2859" i="16"/>
  <c r="N2859" i="16"/>
  <c r="AA2859" i="16" s="1"/>
  <c r="F2859" i="16"/>
  <c r="B2859" i="16"/>
  <c r="Y2858" i="16"/>
  <c r="W2858" i="16"/>
  <c r="X2858" i="16" s="1"/>
  <c r="V2858" i="16"/>
  <c r="U2858" i="16"/>
  <c r="Q2858" i="16"/>
  <c r="N2858" i="16"/>
  <c r="AA2858" i="16" s="1"/>
  <c r="F2858" i="16"/>
  <c r="B2858" i="16"/>
  <c r="Y2857" i="16"/>
  <c r="W2857" i="16"/>
  <c r="X2857" i="16" s="1"/>
  <c r="V2857" i="16"/>
  <c r="U2857" i="16"/>
  <c r="Q2857" i="16"/>
  <c r="N2857" i="16"/>
  <c r="AA2857" i="16" s="1"/>
  <c r="F2857" i="16"/>
  <c r="B2857" i="16"/>
  <c r="Y2856" i="16"/>
  <c r="W2856" i="16"/>
  <c r="X2856" i="16" s="1"/>
  <c r="V2856" i="16"/>
  <c r="U2856" i="16"/>
  <c r="Q2856" i="16"/>
  <c r="N2856" i="16"/>
  <c r="AA2856" i="16" s="1"/>
  <c r="F2856" i="16"/>
  <c r="B2856" i="16"/>
  <c r="Y2855" i="16"/>
  <c r="W2855" i="16"/>
  <c r="X2855" i="16" s="1"/>
  <c r="V2855" i="16"/>
  <c r="U2855" i="16"/>
  <c r="Q2855" i="16"/>
  <c r="N2855" i="16"/>
  <c r="AA2855" i="16" s="1"/>
  <c r="F2855" i="16"/>
  <c r="B2855" i="16"/>
  <c r="Y2854" i="16"/>
  <c r="W2854" i="16"/>
  <c r="X2854" i="16" s="1"/>
  <c r="V2854" i="16"/>
  <c r="U2854" i="16"/>
  <c r="Q2854" i="16"/>
  <c r="N2854" i="16"/>
  <c r="AA2854" i="16" s="1"/>
  <c r="F2854" i="16"/>
  <c r="B2854" i="16"/>
  <c r="Y2853" i="16"/>
  <c r="W2853" i="16"/>
  <c r="X2853" i="16" s="1"/>
  <c r="V2853" i="16"/>
  <c r="U2853" i="16"/>
  <c r="Q2853" i="16"/>
  <c r="N2853" i="16"/>
  <c r="AA2853" i="16" s="1"/>
  <c r="F2853" i="16"/>
  <c r="B2853" i="16"/>
  <c r="Y2852" i="16"/>
  <c r="W2852" i="16"/>
  <c r="X2852" i="16" s="1"/>
  <c r="V2852" i="16"/>
  <c r="U2852" i="16"/>
  <c r="Q2852" i="16"/>
  <c r="N2852" i="16"/>
  <c r="AA2852" i="16" s="1"/>
  <c r="F2852" i="16"/>
  <c r="B2852" i="16"/>
  <c r="Y2851" i="16"/>
  <c r="X2851" i="16"/>
  <c r="W2851" i="16"/>
  <c r="V2851" i="16"/>
  <c r="U2851" i="16"/>
  <c r="Q2851" i="16"/>
  <c r="N2851" i="16"/>
  <c r="AA2851" i="16" s="1"/>
  <c r="F2851" i="16"/>
  <c r="B2851" i="16"/>
  <c r="Y2850" i="16"/>
  <c r="W2850" i="16"/>
  <c r="X2850" i="16" s="1"/>
  <c r="V2850" i="16"/>
  <c r="U2850" i="16"/>
  <c r="Q2850" i="16"/>
  <c r="N2850" i="16"/>
  <c r="AA2850" i="16" s="1"/>
  <c r="F2850" i="16"/>
  <c r="B2850" i="16"/>
  <c r="Y2849" i="16"/>
  <c r="W2849" i="16"/>
  <c r="X2849" i="16" s="1"/>
  <c r="V2849" i="16"/>
  <c r="U2849" i="16"/>
  <c r="Q2849" i="16"/>
  <c r="N2849" i="16"/>
  <c r="AA2849" i="16" s="1"/>
  <c r="F2849" i="16"/>
  <c r="B2849" i="16"/>
  <c r="Y2848" i="16"/>
  <c r="W2848" i="16"/>
  <c r="X2848" i="16" s="1"/>
  <c r="V2848" i="16"/>
  <c r="U2848" i="16"/>
  <c r="Q2848" i="16"/>
  <c r="N2848" i="16"/>
  <c r="AA2848" i="16" s="1"/>
  <c r="F2848" i="16"/>
  <c r="B2848" i="16"/>
  <c r="Y2847" i="16"/>
  <c r="W2847" i="16"/>
  <c r="X2847" i="16" s="1"/>
  <c r="V2847" i="16"/>
  <c r="U2847" i="16"/>
  <c r="Q2847" i="16"/>
  <c r="N2847" i="16"/>
  <c r="AA2847" i="16" s="1"/>
  <c r="F2847" i="16"/>
  <c r="B2847" i="16"/>
  <c r="Y2846" i="16"/>
  <c r="W2846" i="16"/>
  <c r="X2846" i="16" s="1"/>
  <c r="V2846" i="16"/>
  <c r="U2846" i="16"/>
  <c r="Q2846" i="16"/>
  <c r="N2846" i="16"/>
  <c r="AA2846" i="16" s="1"/>
  <c r="F2846" i="16"/>
  <c r="B2846" i="16"/>
  <c r="Y2845" i="16"/>
  <c r="W2845" i="16"/>
  <c r="X2845" i="16" s="1"/>
  <c r="V2845" i="16"/>
  <c r="U2845" i="16"/>
  <c r="Q2845" i="16"/>
  <c r="N2845" i="16"/>
  <c r="AA2845" i="16" s="1"/>
  <c r="F2845" i="16"/>
  <c r="B2845" i="16"/>
  <c r="Y2844" i="16"/>
  <c r="W2844" i="16"/>
  <c r="X2844" i="16" s="1"/>
  <c r="V2844" i="16"/>
  <c r="U2844" i="16"/>
  <c r="Q2844" i="16"/>
  <c r="N2844" i="16"/>
  <c r="AA2844" i="16" s="1"/>
  <c r="F2844" i="16"/>
  <c r="B2844" i="16"/>
  <c r="Y2843" i="16"/>
  <c r="W2843" i="16"/>
  <c r="X2843" i="16" s="1"/>
  <c r="V2843" i="16"/>
  <c r="U2843" i="16"/>
  <c r="Q2843" i="16"/>
  <c r="N2843" i="16"/>
  <c r="AA2843" i="16" s="1"/>
  <c r="F2843" i="16"/>
  <c r="B2843" i="16"/>
  <c r="Y2842" i="16"/>
  <c r="W2842" i="16"/>
  <c r="X2842" i="16" s="1"/>
  <c r="V2842" i="16"/>
  <c r="U2842" i="16"/>
  <c r="Q2842" i="16"/>
  <c r="N2842" i="16"/>
  <c r="AA2842" i="16" s="1"/>
  <c r="F2842" i="16"/>
  <c r="B2842" i="16"/>
  <c r="Y2841" i="16"/>
  <c r="W2841" i="16"/>
  <c r="X2841" i="16" s="1"/>
  <c r="V2841" i="16"/>
  <c r="U2841" i="16"/>
  <c r="Q2841" i="16"/>
  <c r="N2841" i="16"/>
  <c r="AA2841" i="16" s="1"/>
  <c r="F2841" i="16"/>
  <c r="B2841" i="16"/>
  <c r="Y2840" i="16"/>
  <c r="W2840" i="16"/>
  <c r="X2840" i="16" s="1"/>
  <c r="V2840" i="16"/>
  <c r="U2840" i="16"/>
  <c r="Q2840" i="16"/>
  <c r="N2840" i="16"/>
  <c r="AA2840" i="16" s="1"/>
  <c r="F2840" i="16"/>
  <c r="B2840" i="16"/>
  <c r="Y2839" i="16"/>
  <c r="W2839" i="16"/>
  <c r="X2839" i="16" s="1"/>
  <c r="V2839" i="16"/>
  <c r="U2839" i="16"/>
  <c r="Q2839" i="16"/>
  <c r="N2839" i="16"/>
  <c r="AA2839" i="16" s="1"/>
  <c r="F2839" i="16"/>
  <c r="B2839" i="16"/>
  <c r="Y2838" i="16"/>
  <c r="W2838" i="16"/>
  <c r="X2838" i="16" s="1"/>
  <c r="V2838" i="16"/>
  <c r="U2838" i="16"/>
  <c r="Q2838" i="16"/>
  <c r="N2838" i="16"/>
  <c r="AA2838" i="16" s="1"/>
  <c r="F2838" i="16"/>
  <c r="B2838" i="16"/>
  <c r="Y2837" i="16"/>
  <c r="W2837" i="16"/>
  <c r="X2837" i="16" s="1"/>
  <c r="V2837" i="16"/>
  <c r="U2837" i="16"/>
  <c r="Q2837" i="16"/>
  <c r="N2837" i="16"/>
  <c r="AA2837" i="16" s="1"/>
  <c r="F2837" i="16"/>
  <c r="B2837" i="16"/>
  <c r="Y2836" i="16"/>
  <c r="X2836" i="16"/>
  <c r="W2836" i="16"/>
  <c r="V2836" i="16"/>
  <c r="U2836" i="16"/>
  <c r="Q2836" i="16"/>
  <c r="N2836" i="16"/>
  <c r="AA2836" i="16" s="1"/>
  <c r="F2836" i="16"/>
  <c r="B2836" i="16"/>
  <c r="Y2835" i="16"/>
  <c r="W2835" i="16"/>
  <c r="X2835" i="16" s="1"/>
  <c r="V2835" i="16"/>
  <c r="U2835" i="16"/>
  <c r="Q2835" i="16"/>
  <c r="N2835" i="16"/>
  <c r="AA2835" i="16" s="1"/>
  <c r="F2835" i="16"/>
  <c r="B2835" i="16"/>
  <c r="Y2834" i="16"/>
  <c r="W2834" i="16"/>
  <c r="X2834" i="16" s="1"/>
  <c r="V2834" i="16"/>
  <c r="U2834" i="16"/>
  <c r="Q2834" i="16"/>
  <c r="N2834" i="16"/>
  <c r="AA2834" i="16" s="1"/>
  <c r="F2834" i="16"/>
  <c r="B2834" i="16"/>
  <c r="Y2833" i="16"/>
  <c r="W2833" i="16"/>
  <c r="X2833" i="16" s="1"/>
  <c r="V2833" i="16"/>
  <c r="U2833" i="16"/>
  <c r="Q2833" i="16"/>
  <c r="N2833" i="16"/>
  <c r="AA2833" i="16" s="1"/>
  <c r="F2833" i="16"/>
  <c r="B2833" i="16"/>
  <c r="Y2832" i="16"/>
  <c r="W2832" i="16"/>
  <c r="X2832" i="16" s="1"/>
  <c r="V2832" i="16"/>
  <c r="U2832" i="16"/>
  <c r="Q2832" i="16"/>
  <c r="N2832" i="16"/>
  <c r="AA2832" i="16" s="1"/>
  <c r="F2832" i="16"/>
  <c r="B2832" i="16"/>
  <c r="Y2831" i="16"/>
  <c r="W2831" i="16"/>
  <c r="X2831" i="16" s="1"/>
  <c r="V2831" i="16"/>
  <c r="U2831" i="16"/>
  <c r="Q2831" i="16"/>
  <c r="N2831" i="16"/>
  <c r="AA2831" i="16" s="1"/>
  <c r="F2831" i="16"/>
  <c r="B2831" i="16"/>
  <c r="Y2830" i="16"/>
  <c r="W2830" i="16"/>
  <c r="X2830" i="16" s="1"/>
  <c r="V2830" i="16"/>
  <c r="U2830" i="16"/>
  <c r="Q2830" i="16"/>
  <c r="N2830" i="16"/>
  <c r="AA2830" i="16" s="1"/>
  <c r="F2830" i="16"/>
  <c r="B2830" i="16"/>
  <c r="Y2829" i="16"/>
  <c r="W2829" i="16"/>
  <c r="X2829" i="16" s="1"/>
  <c r="V2829" i="16"/>
  <c r="U2829" i="16"/>
  <c r="Q2829" i="16"/>
  <c r="N2829" i="16"/>
  <c r="AA2829" i="16" s="1"/>
  <c r="F2829" i="16"/>
  <c r="B2829" i="16"/>
  <c r="Y2828" i="16"/>
  <c r="W2828" i="16"/>
  <c r="X2828" i="16" s="1"/>
  <c r="V2828" i="16"/>
  <c r="U2828" i="16"/>
  <c r="Q2828" i="16"/>
  <c r="N2828" i="16"/>
  <c r="AA2828" i="16" s="1"/>
  <c r="F2828" i="16"/>
  <c r="B2828" i="16"/>
  <c r="Y2827" i="16"/>
  <c r="W2827" i="16"/>
  <c r="X2827" i="16" s="1"/>
  <c r="V2827" i="16"/>
  <c r="U2827" i="16"/>
  <c r="Q2827" i="16"/>
  <c r="N2827" i="16"/>
  <c r="AA2827" i="16" s="1"/>
  <c r="F2827" i="16"/>
  <c r="B2827" i="16"/>
  <c r="Y2826" i="16"/>
  <c r="W2826" i="16"/>
  <c r="X2826" i="16" s="1"/>
  <c r="V2826" i="16"/>
  <c r="U2826" i="16"/>
  <c r="Q2826" i="16"/>
  <c r="N2826" i="16"/>
  <c r="AA2826" i="16" s="1"/>
  <c r="F2826" i="16"/>
  <c r="B2826" i="16"/>
  <c r="Y2825" i="16"/>
  <c r="W2825" i="16"/>
  <c r="X2825" i="16" s="1"/>
  <c r="V2825" i="16"/>
  <c r="U2825" i="16"/>
  <c r="Q2825" i="16"/>
  <c r="N2825" i="16"/>
  <c r="AA2825" i="16" s="1"/>
  <c r="F2825" i="16"/>
  <c r="B2825" i="16"/>
  <c r="Y2824" i="16"/>
  <c r="W2824" i="16"/>
  <c r="X2824" i="16" s="1"/>
  <c r="V2824" i="16"/>
  <c r="U2824" i="16"/>
  <c r="Q2824" i="16"/>
  <c r="N2824" i="16"/>
  <c r="AA2824" i="16" s="1"/>
  <c r="F2824" i="16"/>
  <c r="B2824" i="16"/>
  <c r="Y2823" i="16"/>
  <c r="W2823" i="16"/>
  <c r="X2823" i="16" s="1"/>
  <c r="V2823" i="16"/>
  <c r="U2823" i="16"/>
  <c r="Q2823" i="16"/>
  <c r="N2823" i="16"/>
  <c r="AA2823" i="16" s="1"/>
  <c r="F2823" i="16"/>
  <c r="B2823" i="16"/>
  <c r="Y2822" i="16"/>
  <c r="W2822" i="16"/>
  <c r="X2822" i="16" s="1"/>
  <c r="V2822" i="16"/>
  <c r="U2822" i="16"/>
  <c r="Q2822" i="16"/>
  <c r="N2822" i="16"/>
  <c r="AA2822" i="16" s="1"/>
  <c r="F2822" i="16"/>
  <c r="B2822" i="16"/>
  <c r="Y2821" i="16"/>
  <c r="W2821" i="16"/>
  <c r="X2821" i="16" s="1"/>
  <c r="V2821" i="16"/>
  <c r="U2821" i="16"/>
  <c r="Q2821" i="16"/>
  <c r="N2821" i="16"/>
  <c r="AA2821" i="16" s="1"/>
  <c r="F2821" i="16"/>
  <c r="B2821" i="16"/>
  <c r="Y2820" i="16"/>
  <c r="X2820" i="16"/>
  <c r="W2820" i="16"/>
  <c r="V2820" i="16"/>
  <c r="U2820" i="16"/>
  <c r="Q2820" i="16"/>
  <c r="N2820" i="16"/>
  <c r="AA2820" i="16" s="1"/>
  <c r="F2820" i="16"/>
  <c r="B2820" i="16"/>
  <c r="Y2819" i="16"/>
  <c r="W2819" i="16"/>
  <c r="X2819" i="16" s="1"/>
  <c r="V2819" i="16"/>
  <c r="U2819" i="16"/>
  <c r="Q2819" i="16"/>
  <c r="N2819" i="16"/>
  <c r="AA2819" i="16" s="1"/>
  <c r="F2819" i="16"/>
  <c r="B2819" i="16"/>
  <c r="Y2818" i="16"/>
  <c r="W2818" i="16"/>
  <c r="X2818" i="16" s="1"/>
  <c r="V2818" i="16"/>
  <c r="U2818" i="16"/>
  <c r="Q2818" i="16"/>
  <c r="N2818" i="16"/>
  <c r="AA2818" i="16" s="1"/>
  <c r="F2818" i="16"/>
  <c r="B2818" i="16"/>
  <c r="Y2817" i="16"/>
  <c r="W2817" i="16"/>
  <c r="X2817" i="16" s="1"/>
  <c r="V2817" i="16"/>
  <c r="U2817" i="16"/>
  <c r="Q2817" i="16"/>
  <c r="N2817" i="16"/>
  <c r="AA2817" i="16" s="1"/>
  <c r="F2817" i="16"/>
  <c r="B2817" i="16"/>
  <c r="Y2816" i="16"/>
  <c r="W2816" i="16"/>
  <c r="X2816" i="16" s="1"/>
  <c r="V2816" i="16"/>
  <c r="U2816" i="16"/>
  <c r="Q2816" i="16"/>
  <c r="N2816" i="16"/>
  <c r="AA2816" i="16" s="1"/>
  <c r="F2816" i="16"/>
  <c r="B2816" i="16"/>
  <c r="Y2815" i="16"/>
  <c r="W2815" i="16"/>
  <c r="X2815" i="16" s="1"/>
  <c r="V2815" i="16"/>
  <c r="U2815" i="16"/>
  <c r="Q2815" i="16"/>
  <c r="N2815" i="16"/>
  <c r="AA2815" i="16" s="1"/>
  <c r="F2815" i="16"/>
  <c r="B2815" i="16"/>
  <c r="Y2814" i="16"/>
  <c r="W2814" i="16"/>
  <c r="X2814" i="16" s="1"/>
  <c r="V2814" i="16"/>
  <c r="U2814" i="16"/>
  <c r="Q2814" i="16"/>
  <c r="N2814" i="16"/>
  <c r="AA2814" i="16" s="1"/>
  <c r="F2814" i="16"/>
  <c r="B2814" i="16"/>
  <c r="Y2813" i="16"/>
  <c r="W2813" i="16"/>
  <c r="X2813" i="16" s="1"/>
  <c r="V2813" i="16"/>
  <c r="U2813" i="16"/>
  <c r="Q2813" i="16"/>
  <c r="N2813" i="16"/>
  <c r="AA2813" i="16" s="1"/>
  <c r="F2813" i="16"/>
  <c r="B2813" i="16"/>
  <c r="Y2812" i="16"/>
  <c r="W2812" i="16"/>
  <c r="X2812" i="16" s="1"/>
  <c r="V2812" i="16"/>
  <c r="U2812" i="16"/>
  <c r="Q2812" i="16"/>
  <c r="N2812" i="16"/>
  <c r="AA2812" i="16" s="1"/>
  <c r="F2812" i="16"/>
  <c r="B2812" i="16"/>
  <c r="Y2811" i="16"/>
  <c r="W2811" i="16"/>
  <c r="X2811" i="16" s="1"/>
  <c r="V2811" i="16"/>
  <c r="U2811" i="16"/>
  <c r="Q2811" i="16"/>
  <c r="N2811" i="16"/>
  <c r="AA2811" i="16" s="1"/>
  <c r="F2811" i="16"/>
  <c r="B2811" i="16"/>
  <c r="Y2810" i="16"/>
  <c r="W2810" i="16"/>
  <c r="X2810" i="16" s="1"/>
  <c r="V2810" i="16"/>
  <c r="U2810" i="16"/>
  <c r="Q2810" i="16"/>
  <c r="N2810" i="16"/>
  <c r="AA2810" i="16" s="1"/>
  <c r="F2810" i="16"/>
  <c r="B2810" i="16"/>
  <c r="Y2809" i="16"/>
  <c r="W2809" i="16"/>
  <c r="X2809" i="16" s="1"/>
  <c r="V2809" i="16"/>
  <c r="U2809" i="16"/>
  <c r="Q2809" i="16"/>
  <c r="N2809" i="16"/>
  <c r="AA2809" i="16" s="1"/>
  <c r="F2809" i="16"/>
  <c r="B2809" i="16"/>
  <c r="Y2808" i="16"/>
  <c r="W2808" i="16"/>
  <c r="X2808" i="16" s="1"/>
  <c r="V2808" i="16"/>
  <c r="U2808" i="16"/>
  <c r="Q2808" i="16"/>
  <c r="N2808" i="16"/>
  <c r="AA2808" i="16" s="1"/>
  <c r="F2808" i="16"/>
  <c r="B2808" i="16"/>
  <c r="Y2807" i="16"/>
  <c r="W2807" i="16"/>
  <c r="X2807" i="16" s="1"/>
  <c r="V2807" i="16"/>
  <c r="U2807" i="16"/>
  <c r="Q2807" i="16"/>
  <c r="N2807" i="16"/>
  <c r="AA2807" i="16" s="1"/>
  <c r="F2807" i="16"/>
  <c r="B2807" i="16"/>
  <c r="Y2806" i="16"/>
  <c r="W2806" i="16"/>
  <c r="X2806" i="16" s="1"/>
  <c r="V2806" i="16"/>
  <c r="U2806" i="16"/>
  <c r="Q2806" i="16"/>
  <c r="N2806" i="16"/>
  <c r="AA2806" i="16" s="1"/>
  <c r="F2806" i="16"/>
  <c r="B2806" i="16"/>
  <c r="Y2805" i="16"/>
  <c r="W2805" i="16"/>
  <c r="X2805" i="16" s="1"/>
  <c r="V2805" i="16"/>
  <c r="U2805" i="16"/>
  <c r="Q2805" i="16"/>
  <c r="N2805" i="16"/>
  <c r="AA2805" i="16" s="1"/>
  <c r="F2805" i="16"/>
  <c r="B2805" i="16"/>
  <c r="Y2804" i="16"/>
  <c r="W2804" i="16"/>
  <c r="X2804" i="16" s="1"/>
  <c r="V2804" i="16"/>
  <c r="U2804" i="16"/>
  <c r="Q2804" i="16"/>
  <c r="N2804" i="16"/>
  <c r="AA2804" i="16" s="1"/>
  <c r="F2804" i="16"/>
  <c r="B2804" i="16"/>
  <c r="Y2803" i="16"/>
  <c r="W2803" i="16"/>
  <c r="X2803" i="16" s="1"/>
  <c r="V2803" i="16"/>
  <c r="U2803" i="16"/>
  <c r="Q2803" i="16"/>
  <c r="N2803" i="16"/>
  <c r="AA2803" i="16" s="1"/>
  <c r="F2803" i="16"/>
  <c r="B2803" i="16"/>
  <c r="Y2802" i="16"/>
  <c r="W2802" i="16"/>
  <c r="X2802" i="16" s="1"/>
  <c r="V2802" i="16"/>
  <c r="U2802" i="16"/>
  <c r="Q2802" i="16"/>
  <c r="N2802" i="16"/>
  <c r="AA2802" i="16" s="1"/>
  <c r="F2802" i="16"/>
  <c r="B2802" i="16"/>
  <c r="Y2801" i="16"/>
  <c r="W2801" i="16"/>
  <c r="X2801" i="16" s="1"/>
  <c r="V2801" i="16"/>
  <c r="U2801" i="16"/>
  <c r="Q2801" i="16"/>
  <c r="N2801" i="16"/>
  <c r="AA2801" i="16" s="1"/>
  <c r="F2801" i="16"/>
  <c r="B2801" i="16"/>
  <c r="Y2800" i="16"/>
  <c r="W2800" i="16"/>
  <c r="X2800" i="16" s="1"/>
  <c r="V2800" i="16"/>
  <c r="U2800" i="16"/>
  <c r="Q2800" i="16"/>
  <c r="N2800" i="16"/>
  <c r="AA2800" i="16" s="1"/>
  <c r="F2800" i="16"/>
  <c r="B2800" i="16"/>
  <c r="Y2799" i="16"/>
  <c r="W2799" i="16"/>
  <c r="X2799" i="16" s="1"/>
  <c r="V2799" i="16"/>
  <c r="U2799" i="16"/>
  <c r="Q2799" i="16"/>
  <c r="N2799" i="16"/>
  <c r="AA2799" i="16" s="1"/>
  <c r="F2799" i="16"/>
  <c r="B2799" i="16"/>
  <c r="Y2798" i="16"/>
  <c r="W2798" i="16"/>
  <c r="X2798" i="16" s="1"/>
  <c r="V2798" i="16"/>
  <c r="U2798" i="16"/>
  <c r="Q2798" i="16"/>
  <c r="N2798" i="16"/>
  <c r="AA2798" i="16" s="1"/>
  <c r="F2798" i="16"/>
  <c r="B2798" i="16"/>
  <c r="Y2797" i="16"/>
  <c r="W2797" i="16"/>
  <c r="X2797" i="16" s="1"/>
  <c r="V2797" i="16"/>
  <c r="U2797" i="16"/>
  <c r="Q2797" i="16"/>
  <c r="N2797" i="16"/>
  <c r="AA2797" i="16" s="1"/>
  <c r="F2797" i="16"/>
  <c r="B2797" i="16"/>
  <c r="Y2796" i="16"/>
  <c r="W2796" i="16"/>
  <c r="X2796" i="16" s="1"/>
  <c r="V2796" i="16"/>
  <c r="U2796" i="16"/>
  <c r="Q2796" i="16"/>
  <c r="N2796" i="16"/>
  <c r="AA2796" i="16" s="1"/>
  <c r="F2796" i="16"/>
  <c r="B2796" i="16"/>
  <c r="Y2795" i="16"/>
  <c r="W2795" i="16"/>
  <c r="X2795" i="16" s="1"/>
  <c r="V2795" i="16"/>
  <c r="U2795" i="16"/>
  <c r="Q2795" i="16"/>
  <c r="N2795" i="16"/>
  <c r="AA2795" i="16" s="1"/>
  <c r="F2795" i="16"/>
  <c r="B2795" i="16"/>
  <c r="Y2794" i="16"/>
  <c r="W2794" i="16"/>
  <c r="X2794" i="16" s="1"/>
  <c r="V2794" i="16"/>
  <c r="U2794" i="16"/>
  <c r="Q2794" i="16"/>
  <c r="N2794" i="16"/>
  <c r="AA2794" i="16" s="1"/>
  <c r="F2794" i="16"/>
  <c r="B2794" i="16"/>
  <c r="Y2793" i="16"/>
  <c r="W2793" i="16"/>
  <c r="X2793" i="16" s="1"/>
  <c r="V2793" i="16"/>
  <c r="U2793" i="16"/>
  <c r="Q2793" i="16"/>
  <c r="N2793" i="16"/>
  <c r="AA2793" i="16" s="1"/>
  <c r="F2793" i="16"/>
  <c r="B2793" i="16"/>
  <c r="Y2792" i="16"/>
  <c r="W2792" i="16"/>
  <c r="X2792" i="16" s="1"/>
  <c r="V2792" i="16"/>
  <c r="U2792" i="16"/>
  <c r="Q2792" i="16"/>
  <c r="N2792" i="16"/>
  <c r="AA2792" i="16" s="1"/>
  <c r="F2792" i="16"/>
  <c r="B2792" i="16"/>
  <c r="Y2791" i="16"/>
  <c r="W2791" i="16"/>
  <c r="X2791" i="16" s="1"/>
  <c r="V2791" i="16"/>
  <c r="U2791" i="16"/>
  <c r="Q2791" i="16"/>
  <c r="N2791" i="16"/>
  <c r="AA2791" i="16" s="1"/>
  <c r="F2791" i="16"/>
  <c r="B2791" i="16"/>
  <c r="Y2790" i="16"/>
  <c r="X2790" i="16"/>
  <c r="W2790" i="16"/>
  <c r="V2790" i="16"/>
  <c r="U2790" i="16"/>
  <c r="Q2790" i="16"/>
  <c r="N2790" i="16"/>
  <c r="AA2790" i="16" s="1"/>
  <c r="F2790" i="16"/>
  <c r="B2790" i="16"/>
  <c r="Y2789" i="16"/>
  <c r="W2789" i="16"/>
  <c r="X2789" i="16" s="1"/>
  <c r="V2789" i="16"/>
  <c r="U2789" i="16"/>
  <c r="Q2789" i="16"/>
  <c r="N2789" i="16"/>
  <c r="AA2789" i="16" s="1"/>
  <c r="F2789" i="16"/>
  <c r="B2789" i="16"/>
  <c r="Y2788" i="16"/>
  <c r="W2788" i="16"/>
  <c r="X2788" i="16" s="1"/>
  <c r="V2788" i="16"/>
  <c r="U2788" i="16"/>
  <c r="Q2788" i="16"/>
  <c r="N2788" i="16"/>
  <c r="AA2788" i="16" s="1"/>
  <c r="F2788" i="16"/>
  <c r="B2788" i="16"/>
  <c r="Y2787" i="16"/>
  <c r="W2787" i="16"/>
  <c r="X2787" i="16" s="1"/>
  <c r="V2787" i="16"/>
  <c r="U2787" i="16"/>
  <c r="Q2787" i="16"/>
  <c r="N2787" i="16"/>
  <c r="AA2787" i="16" s="1"/>
  <c r="F2787" i="16"/>
  <c r="B2787" i="16"/>
  <c r="Y2786" i="16"/>
  <c r="W2786" i="16"/>
  <c r="X2786" i="16" s="1"/>
  <c r="V2786" i="16"/>
  <c r="U2786" i="16"/>
  <c r="Q2786" i="16"/>
  <c r="N2786" i="16"/>
  <c r="AA2786" i="16" s="1"/>
  <c r="F2786" i="16"/>
  <c r="B2786" i="16"/>
  <c r="Y2785" i="16"/>
  <c r="W2785" i="16"/>
  <c r="X2785" i="16" s="1"/>
  <c r="V2785" i="16"/>
  <c r="U2785" i="16"/>
  <c r="Q2785" i="16"/>
  <c r="N2785" i="16"/>
  <c r="AA2785" i="16" s="1"/>
  <c r="F2785" i="16"/>
  <c r="B2785" i="16"/>
  <c r="Y2784" i="16"/>
  <c r="W2784" i="16"/>
  <c r="X2784" i="16" s="1"/>
  <c r="V2784" i="16"/>
  <c r="U2784" i="16"/>
  <c r="Q2784" i="16"/>
  <c r="N2784" i="16"/>
  <c r="AA2784" i="16" s="1"/>
  <c r="F2784" i="16"/>
  <c r="B2784" i="16"/>
  <c r="Y2783" i="16"/>
  <c r="W2783" i="16"/>
  <c r="X2783" i="16" s="1"/>
  <c r="V2783" i="16"/>
  <c r="U2783" i="16"/>
  <c r="Q2783" i="16"/>
  <c r="N2783" i="16"/>
  <c r="AA2783" i="16" s="1"/>
  <c r="F2783" i="16"/>
  <c r="B2783" i="16"/>
  <c r="Y2782" i="16"/>
  <c r="W2782" i="16"/>
  <c r="X2782" i="16" s="1"/>
  <c r="V2782" i="16"/>
  <c r="U2782" i="16"/>
  <c r="Q2782" i="16"/>
  <c r="N2782" i="16"/>
  <c r="AA2782" i="16" s="1"/>
  <c r="F2782" i="16"/>
  <c r="B2782" i="16"/>
  <c r="Y2781" i="16"/>
  <c r="W2781" i="16"/>
  <c r="X2781" i="16" s="1"/>
  <c r="V2781" i="16"/>
  <c r="U2781" i="16"/>
  <c r="Q2781" i="16"/>
  <c r="N2781" i="16"/>
  <c r="AA2781" i="16" s="1"/>
  <c r="F2781" i="16"/>
  <c r="B2781" i="16"/>
  <c r="Y2780" i="16"/>
  <c r="W2780" i="16"/>
  <c r="X2780" i="16" s="1"/>
  <c r="V2780" i="16"/>
  <c r="U2780" i="16"/>
  <c r="Q2780" i="16"/>
  <c r="N2780" i="16"/>
  <c r="AA2780" i="16" s="1"/>
  <c r="F2780" i="16"/>
  <c r="B2780" i="16"/>
  <c r="Y2779" i="16"/>
  <c r="W2779" i="16"/>
  <c r="X2779" i="16" s="1"/>
  <c r="V2779" i="16"/>
  <c r="U2779" i="16"/>
  <c r="Q2779" i="16"/>
  <c r="N2779" i="16"/>
  <c r="AA2779" i="16" s="1"/>
  <c r="F2779" i="16"/>
  <c r="B2779" i="16"/>
  <c r="Y2778" i="16"/>
  <c r="W2778" i="16"/>
  <c r="X2778" i="16" s="1"/>
  <c r="V2778" i="16"/>
  <c r="U2778" i="16"/>
  <c r="Q2778" i="16"/>
  <c r="N2778" i="16"/>
  <c r="AA2778" i="16" s="1"/>
  <c r="F2778" i="16"/>
  <c r="B2778" i="16"/>
  <c r="Y2777" i="16"/>
  <c r="X2777" i="16"/>
  <c r="W2777" i="16"/>
  <c r="V2777" i="16"/>
  <c r="U2777" i="16"/>
  <c r="Q2777" i="16"/>
  <c r="N2777" i="16"/>
  <c r="AA2777" i="16" s="1"/>
  <c r="F2777" i="16"/>
  <c r="B2777" i="16"/>
  <c r="Y2776" i="16"/>
  <c r="W2776" i="16"/>
  <c r="X2776" i="16" s="1"/>
  <c r="V2776" i="16"/>
  <c r="U2776" i="16"/>
  <c r="Q2776" i="16"/>
  <c r="N2776" i="16"/>
  <c r="AA2776" i="16" s="1"/>
  <c r="F2776" i="16"/>
  <c r="B2776" i="16"/>
  <c r="Y2775" i="16"/>
  <c r="W2775" i="16"/>
  <c r="X2775" i="16" s="1"/>
  <c r="V2775" i="16"/>
  <c r="U2775" i="16"/>
  <c r="Q2775" i="16"/>
  <c r="N2775" i="16"/>
  <c r="AA2775" i="16" s="1"/>
  <c r="F2775" i="16"/>
  <c r="B2775" i="16"/>
  <c r="Y2774" i="16"/>
  <c r="W2774" i="16"/>
  <c r="X2774" i="16" s="1"/>
  <c r="V2774" i="16"/>
  <c r="U2774" i="16"/>
  <c r="Q2774" i="16"/>
  <c r="N2774" i="16"/>
  <c r="AA2774" i="16" s="1"/>
  <c r="F2774" i="16"/>
  <c r="B2774" i="16"/>
  <c r="Y2773" i="16"/>
  <c r="W2773" i="16"/>
  <c r="X2773" i="16" s="1"/>
  <c r="V2773" i="16"/>
  <c r="U2773" i="16"/>
  <c r="Q2773" i="16"/>
  <c r="N2773" i="16"/>
  <c r="AA2773" i="16" s="1"/>
  <c r="F2773" i="16"/>
  <c r="B2773" i="16"/>
  <c r="Y2772" i="16"/>
  <c r="W2772" i="16"/>
  <c r="X2772" i="16" s="1"/>
  <c r="V2772" i="16"/>
  <c r="U2772" i="16"/>
  <c r="Q2772" i="16"/>
  <c r="N2772" i="16"/>
  <c r="AA2772" i="16" s="1"/>
  <c r="F2772" i="16"/>
  <c r="B2772" i="16"/>
  <c r="Y2771" i="16"/>
  <c r="W2771" i="16"/>
  <c r="X2771" i="16" s="1"/>
  <c r="V2771" i="16"/>
  <c r="U2771" i="16"/>
  <c r="Q2771" i="16"/>
  <c r="N2771" i="16"/>
  <c r="AA2771" i="16" s="1"/>
  <c r="F2771" i="16"/>
  <c r="B2771" i="16"/>
  <c r="Y2770" i="16"/>
  <c r="W2770" i="16"/>
  <c r="X2770" i="16" s="1"/>
  <c r="V2770" i="16"/>
  <c r="U2770" i="16"/>
  <c r="Q2770" i="16"/>
  <c r="N2770" i="16"/>
  <c r="AA2770" i="16" s="1"/>
  <c r="F2770" i="16"/>
  <c r="B2770" i="16"/>
  <c r="Y2769" i="16"/>
  <c r="W2769" i="16"/>
  <c r="X2769" i="16" s="1"/>
  <c r="V2769" i="16"/>
  <c r="U2769" i="16"/>
  <c r="Q2769" i="16"/>
  <c r="N2769" i="16"/>
  <c r="AA2769" i="16" s="1"/>
  <c r="F2769" i="16"/>
  <c r="B2769" i="16"/>
  <c r="Y2768" i="16"/>
  <c r="W2768" i="16"/>
  <c r="X2768" i="16" s="1"/>
  <c r="V2768" i="16"/>
  <c r="U2768" i="16"/>
  <c r="Q2768" i="16"/>
  <c r="N2768" i="16"/>
  <c r="AA2768" i="16" s="1"/>
  <c r="F2768" i="16"/>
  <c r="B2768" i="16"/>
  <c r="Y2767" i="16"/>
  <c r="W2767" i="16"/>
  <c r="X2767" i="16" s="1"/>
  <c r="V2767" i="16"/>
  <c r="U2767" i="16"/>
  <c r="Q2767" i="16"/>
  <c r="N2767" i="16"/>
  <c r="AA2767" i="16" s="1"/>
  <c r="F2767" i="16"/>
  <c r="B2767" i="16"/>
  <c r="Y2766" i="16"/>
  <c r="W2766" i="16"/>
  <c r="X2766" i="16" s="1"/>
  <c r="V2766" i="16"/>
  <c r="U2766" i="16"/>
  <c r="Q2766" i="16"/>
  <c r="N2766" i="16"/>
  <c r="AA2766" i="16" s="1"/>
  <c r="F2766" i="16"/>
  <c r="B2766" i="16"/>
  <c r="Y2765" i="16"/>
  <c r="W2765" i="16"/>
  <c r="X2765" i="16" s="1"/>
  <c r="V2765" i="16"/>
  <c r="U2765" i="16"/>
  <c r="Q2765" i="16"/>
  <c r="N2765" i="16"/>
  <c r="AA2765" i="16" s="1"/>
  <c r="F2765" i="16"/>
  <c r="B2765" i="16"/>
  <c r="Y2764" i="16"/>
  <c r="W2764" i="16"/>
  <c r="X2764" i="16" s="1"/>
  <c r="V2764" i="16"/>
  <c r="U2764" i="16"/>
  <c r="Q2764" i="16"/>
  <c r="N2764" i="16"/>
  <c r="AA2764" i="16" s="1"/>
  <c r="F2764" i="16"/>
  <c r="B2764" i="16"/>
  <c r="Y2763" i="16"/>
  <c r="X2763" i="16"/>
  <c r="W2763" i="16"/>
  <c r="V2763" i="16"/>
  <c r="U2763" i="16"/>
  <c r="Q2763" i="16"/>
  <c r="N2763" i="16"/>
  <c r="AA2763" i="16" s="1"/>
  <c r="F2763" i="16"/>
  <c r="B2763" i="16"/>
  <c r="Y2762" i="16"/>
  <c r="W2762" i="16"/>
  <c r="X2762" i="16" s="1"/>
  <c r="V2762" i="16"/>
  <c r="U2762" i="16"/>
  <c r="Q2762" i="16"/>
  <c r="N2762" i="16"/>
  <c r="AA2762" i="16" s="1"/>
  <c r="F2762" i="16"/>
  <c r="B2762" i="16"/>
  <c r="Y2761" i="16"/>
  <c r="W2761" i="16"/>
  <c r="X2761" i="16" s="1"/>
  <c r="V2761" i="16"/>
  <c r="U2761" i="16"/>
  <c r="Q2761" i="16"/>
  <c r="N2761" i="16"/>
  <c r="AA2761" i="16" s="1"/>
  <c r="F2761" i="16"/>
  <c r="B2761" i="16"/>
  <c r="Y2760" i="16"/>
  <c r="W2760" i="16"/>
  <c r="X2760" i="16" s="1"/>
  <c r="V2760" i="16"/>
  <c r="U2760" i="16"/>
  <c r="Q2760" i="16"/>
  <c r="N2760" i="16"/>
  <c r="AA2760" i="16" s="1"/>
  <c r="F2760" i="16"/>
  <c r="B2760" i="16"/>
  <c r="Y2759" i="16"/>
  <c r="W2759" i="16"/>
  <c r="X2759" i="16" s="1"/>
  <c r="V2759" i="16"/>
  <c r="U2759" i="16"/>
  <c r="Q2759" i="16"/>
  <c r="N2759" i="16"/>
  <c r="AA2759" i="16" s="1"/>
  <c r="F2759" i="16"/>
  <c r="B2759" i="16"/>
  <c r="Y2758" i="16"/>
  <c r="W2758" i="16"/>
  <c r="X2758" i="16" s="1"/>
  <c r="V2758" i="16"/>
  <c r="U2758" i="16"/>
  <c r="Q2758" i="16"/>
  <c r="N2758" i="16"/>
  <c r="AA2758" i="16" s="1"/>
  <c r="F2758" i="16"/>
  <c r="B2758" i="16"/>
  <c r="Y2757" i="16"/>
  <c r="W2757" i="16"/>
  <c r="X2757" i="16" s="1"/>
  <c r="V2757" i="16"/>
  <c r="U2757" i="16"/>
  <c r="Q2757" i="16"/>
  <c r="N2757" i="16"/>
  <c r="AA2757" i="16" s="1"/>
  <c r="F2757" i="16"/>
  <c r="B2757" i="16"/>
  <c r="Y2756" i="16"/>
  <c r="W2756" i="16"/>
  <c r="X2756" i="16" s="1"/>
  <c r="V2756" i="16"/>
  <c r="U2756" i="16"/>
  <c r="Q2756" i="16"/>
  <c r="N2756" i="16"/>
  <c r="AA2756" i="16" s="1"/>
  <c r="F2756" i="16"/>
  <c r="B2756" i="16"/>
  <c r="Y2755" i="16"/>
  <c r="W2755" i="16"/>
  <c r="X2755" i="16" s="1"/>
  <c r="V2755" i="16"/>
  <c r="U2755" i="16"/>
  <c r="Q2755" i="16"/>
  <c r="N2755" i="16"/>
  <c r="AA2755" i="16" s="1"/>
  <c r="F2755" i="16"/>
  <c r="B2755" i="16"/>
  <c r="Y2754" i="16"/>
  <c r="W2754" i="16"/>
  <c r="X2754" i="16" s="1"/>
  <c r="V2754" i="16"/>
  <c r="U2754" i="16"/>
  <c r="Q2754" i="16"/>
  <c r="N2754" i="16"/>
  <c r="AA2754" i="16" s="1"/>
  <c r="F2754" i="16"/>
  <c r="B2754" i="16"/>
  <c r="Y2753" i="16"/>
  <c r="W2753" i="16"/>
  <c r="X2753" i="16" s="1"/>
  <c r="V2753" i="16"/>
  <c r="U2753" i="16"/>
  <c r="Q2753" i="16"/>
  <c r="N2753" i="16"/>
  <c r="AA2753" i="16" s="1"/>
  <c r="F2753" i="16"/>
  <c r="B2753" i="16"/>
  <c r="Y2752" i="16"/>
  <c r="W2752" i="16"/>
  <c r="X2752" i="16" s="1"/>
  <c r="V2752" i="16"/>
  <c r="U2752" i="16"/>
  <c r="Q2752" i="16"/>
  <c r="N2752" i="16"/>
  <c r="AA2752" i="16" s="1"/>
  <c r="F2752" i="16"/>
  <c r="B2752" i="16"/>
  <c r="Y2751" i="16"/>
  <c r="W2751" i="16"/>
  <c r="X2751" i="16" s="1"/>
  <c r="V2751" i="16"/>
  <c r="U2751" i="16"/>
  <c r="Q2751" i="16"/>
  <c r="N2751" i="16"/>
  <c r="AA2751" i="16" s="1"/>
  <c r="F2751" i="16"/>
  <c r="B2751" i="16"/>
  <c r="Y2750" i="16"/>
  <c r="W2750" i="16"/>
  <c r="X2750" i="16" s="1"/>
  <c r="V2750" i="16"/>
  <c r="U2750" i="16"/>
  <c r="Q2750" i="16"/>
  <c r="N2750" i="16"/>
  <c r="AA2750" i="16" s="1"/>
  <c r="F2750" i="16"/>
  <c r="B2750" i="16"/>
  <c r="Y2749" i="16"/>
  <c r="W2749" i="16"/>
  <c r="X2749" i="16" s="1"/>
  <c r="V2749" i="16"/>
  <c r="U2749" i="16"/>
  <c r="Q2749" i="16"/>
  <c r="N2749" i="16"/>
  <c r="AA2749" i="16" s="1"/>
  <c r="F2749" i="16"/>
  <c r="B2749" i="16"/>
  <c r="Y2748" i="16"/>
  <c r="W2748" i="16"/>
  <c r="X2748" i="16" s="1"/>
  <c r="V2748" i="16"/>
  <c r="U2748" i="16"/>
  <c r="Q2748" i="16"/>
  <c r="N2748" i="16"/>
  <c r="AA2748" i="16" s="1"/>
  <c r="F2748" i="16"/>
  <c r="B2748" i="16"/>
  <c r="Y2747" i="16"/>
  <c r="W2747" i="16"/>
  <c r="X2747" i="16" s="1"/>
  <c r="V2747" i="16"/>
  <c r="U2747" i="16"/>
  <c r="Q2747" i="16"/>
  <c r="N2747" i="16"/>
  <c r="AA2747" i="16" s="1"/>
  <c r="F2747" i="16"/>
  <c r="B2747" i="16"/>
  <c r="Y2746" i="16"/>
  <c r="W2746" i="16"/>
  <c r="X2746" i="16" s="1"/>
  <c r="V2746" i="16"/>
  <c r="U2746" i="16"/>
  <c r="Q2746" i="16"/>
  <c r="N2746" i="16"/>
  <c r="AA2746" i="16" s="1"/>
  <c r="F2746" i="16"/>
  <c r="B2746" i="16"/>
  <c r="Y2745" i="16"/>
  <c r="W2745" i="16"/>
  <c r="X2745" i="16" s="1"/>
  <c r="V2745" i="16"/>
  <c r="U2745" i="16"/>
  <c r="Q2745" i="16"/>
  <c r="N2745" i="16"/>
  <c r="AA2745" i="16" s="1"/>
  <c r="F2745" i="16"/>
  <c r="B2745" i="16"/>
  <c r="Y2744" i="16"/>
  <c r="W2744" i="16"/>
  <c r="X2744" i="16" s="1"/>
  <c r="V2744" i="16"/>
  <c r="U2744" i="16"/>
  <c r="Q2744" i="16"/>
  <c r="N2744" i="16"/>
  <c r="AA2744" i="16" s="1"/>
  <c r="F2744" i="16"/>
  <c r="B2744" i="16"/>
  <c r="Y2743" i="16"/>
  <c r="W2743" i="16"/>
  <c r="X2743" i="16" s="1"/>
  <c r="V2743" i="16"/>
  <c r="U2743" i="16"/>
  <c r="Q2743" i="16"/>
  <c r="N2743" i="16"/>
  <c r="AA2743" i="16" s="1"/>
  <c r="F2743" i="16"/>
  <c r="B2743" i="16"/>
  <c r="Y2742" i="16"/>
  <c r="W2742" i="16"/>
  <c r="X2742" i="16" s="1"/>
  <c r="V2742" i="16"/>
  <c r="U2742" i="16"/>
  <c r="Q2742" i="16"/>
  <c r="N2742" i="16"/>
  <c r="AA2742" i="16" s="1"/>
  <c r="F2742" i="16"/>
  <c r="B2742" i="16"/>
  <c r="Y2741" i="16"/>
  <c r="W2741" i="16"/>
  <c r="X2741" i="16" s="1"/>
  <c r="V2741" i="16"/>
  <c r="U2741" i="16"/>
  <c r="Q2741" i="16"/>
  <c r="N2741" i="16"/>
  <c r="AA2741" i="16" s="1"/>
  <c r="F2741" i="16"/>
  <c r="B2741" i="16"/>
  <c r="Y2740" i="16"/>
  <c r="W2740" i="16"/>
  <c r="X2740" i="16" s="1"/>
  <c r="V2740" i="16"/>
  <c r="U2740" i="16"/>
  <c r="Q2740" i="16"/>
  <c r="N2740" i="16"/>
  <c r="AA2740" i="16" s="1"/>
  <c r="F2740" i="16"/>
  <c r="B2740" i="16"/>
  <c r="Y2739" i="16"/>
  <c r="W2739" i="16"/>
  <c r="X2739" i="16" s="1"/>
  <c r="V2739" i="16"/>
  <c r="U2739" i="16"/>
  <c r="Q2739" i="16"/>
  <c r="N2739" i="16"/>
  <c r="AA2739" i="16" s="1"/>
  <c r="F2739" i="16"/>
  <c r="B2739" i="16"/>
  <c r="Y2738" i="16"/>
  <c r="W2738" i="16"/>
  <c r="X2738" i="16" s="1"/>
  <c r="V2738" i="16"/>
  <c r="U2738" i="16"/>
  <c r="Q2738" i="16"/>
  <c r="N2738" i="16"/>
  <c r="AA2738" i="16" s="1"/>
  <c r="F2738" i="16"/>
  <c r="B2738" i="16"/>
  <c r="Y2737" i="16"/>
  <c r="W2737" i="16"/>
  <c r="X2737" i="16" s="1"/>
  <c r="V2737" i="16"/>
  <c r="U2737" i="16"/>
  <c r="Q2737" i="16"/>
  <c r="N2737" i="16"/>
  <c r="AA2737" i="16" s="1"/>
  <c r="F2737" i="16"/>
  <c r="B2737" i="16"/>
  <c r="Y2736" i="16"/>
  <c r="W2736" i="16"/>
  <c r="X2736" i="16" s="1"/>
  <c r="V2736" i="16"/>
  <c r="U2736" i="16"/>
  <c r="Q2736" i="16"/>
  <c r="N2736" i="16"/>
  <c r="AA2736" i="16" s="1"/>
  <c r="F2736" i="16"/>
  <c r="B2736" i="16"/>
  <c r="Y2735" i="16"/>
  <c r="W2735" i="16"/>
  <c r="X2735" i="16" s="1"/>
  <c r="V2735" i="16"/>
  <c r="U2735" i="16"/>
  <c r="Q2735" i="16"/>
  <c r="N2735" i="16"/>
  <c r="AA2735" i="16" s="1"/>
  <c r="F2735" i="16"/>
  <c r="B2735" i="16"/>
  <c r="Y2734" i="16"/>
  <c r="W2734" i="16"/>
  <c r="X2734" i="16" s="1"/>
  <c r="V2734" i="16"/>
  <c r="U2734" i="16"/>
  <c r="Q2734" i="16"/>
  <c r="N2734" i="16"/>
  <c r="AA2734" i="16" s="1"/>
  <c r="F2734" i="16"/>
  <c r="B2734" i="16"/>
  <c r="Y2733" i="16"/>
  <c r="W2733" i="16"/>
  <c r="X2733" i="16" s="1"/>
  <c r="V2733" i="16"/>
  <c r="U2733" i="16"/>
  <c r="Q2733" i="16"/>
  <c r="N2733" i="16"/>
  <c r="AA2733" i="16" s="1"/>
  <c r="F2733" i="16"/>
  <c r="B2733" i="16"/>
  <c r="Y2732" i="16"/>
  <c r="W2732" i="16"/>
  <c r="X2732" i="16" s="1"/>
  <c r="V2732" i="16"/>
  <c r="U2732" i="16"/>
  <c r="Q2732" i="16"/>
  <c r="N2732" i="16"/>
  <c r="AA2732" i="16" s="1"/>
  <c r="F2732" i="16"/>
  <c r="B2732" i="16"/>
  <c r="Y2731" i="16"/>
  <c r="X2731" i="16"/>
  <c r="W2731" i="16"/>
  <c r="V2731" i="16"/>
  <c r="U2731" i="16"/>
  <c r="Q2731" i="16"/>
  <c r="N2731" i="16"/>
  <c r="AA2731" i="16" s="1"/>
  <c r="F2731" i="16"/>
  <c r="B2731" i="16"/>
  <c r="Y2730" i="16"/>
  <c r="W2730" i="16"/>
  <c r="X2730" i="16" s="1"/>
  <c r="V2730" i="16"/>
  <c r="U2730" i="16"/>
  <c r="Q2730" i="16"/>
  <c r="N2730" i="16"/>
  <c r="AA2730" i="16" s="1"/>
  <c r="F2730" i="16"/>
  <c r="B2730" i="16"/>
  <c r="Y2729" i="16"/>
  <c r="W2729" i="16"/>
  <c r="X2729" i="16" s="1"/>
  <c r="V2729" i="16"/>
  <c r="U2729" i="16"/>
  <c r="Q2729" i="16"/>
  <c r="N2729" i="16"/>
  <c r="AA2729" i="16" s="1"/>
  <c r="F2729" i="16"/>
  <c r="B2729" i="16"/>
  <c r="Y2728" i="16"/>
  <c r="W2728" i="16"/>
  <c r="X2728" i="16" s="1"/>
  <c r="V2728" i="16"/>
  <c r="U2728" i="16"/>
  <c r="Q2728" i="16"/>
  <c r="N2728" i="16"/>
  <c r="AA2728" i="16" s="1"/>
  <c r="F2728" i="16"/>
  <c r="B2728" i="16"/>
  <c r="Y2727" i="16"/>
  <c r="W2727" i="16"/>
  <c r="X2727" i="16" s="1"/>
  <c r="V2727" i="16"/>
  <c r="U2727" i="16"/>
  <c r="Q2727" i="16"/>
  <c r="N2727" i="16"/>
  <c r="AA2727" i="16" s="1"/>
  <c r="F2727" i="16"/>
  <c r="B2727" i="16"/>
  <c r="Y2726" i="16"/>
  <c r="W2726" i="16"/>
  <c r="X2726" i="16" s="1"/>
  <c r="V2726" i="16"/>
  <c r="U2726" i="16"/>
  <c r="Q2726" i="16"/>
  <c r="N2726" i="16"/>
  <c r="AA2726" i="16" s="1"/>
  <c r="F2726" i="16"/>
  <c r="B2726" i="16"/>
  <c r="Y2725" i="16"/>
  <c r="W2725" i="16"/>
  <c r="X2725" i="16" s="1"/>
  <c r="V2725" i="16"/>
  <c r="U2725" i="16"/>
  <c r="Q2725" i="16"/>
  <c r="N2725" i="16"/>
  <c r="AA2725" i="16" s="1"/>
  <c r="F2725" i="16"/>
  <c r="B2725" i="16"/>
  <c r="Y2724" i="16"/>
  <c r="W2724" i="16"/>
  <c r="X2724" i="16" s="1"/>
  <c r="V2724" i="16"/>
  <c r="U2724" i="16"/>
  <c r="Q2724" i="16"/>
  <c r="N2724" i="16"/>
  <c r="AA2724" i="16" s="1"/>
  <c r="F2724" i="16"/>
  <c r="B2724" i="16"/>
  <c r="Y2723" i="16"/>
  <c r="W2723" i="16"/>
  <c r="X2723" i="16" s="1"/>
  <c r="V2723" i="16"/>
  <c r="U2723" i="16"/>
  <c r="Q2723" i="16"/>
  <c r="N2723" i="16"/>
  <c r="AA2723" i="16" s="1"/>
  <c r="F2723" i="16"/>
  <c r="B2723" i="16"/>
  <c r="Y2722" i="16"/>
  <c r="W2722" i="16"/>
  <c r="X2722" i="16" s="1"/>
  <c r="V2722" i="16"/>
  <c r="U2722" i="16"/>
  <c r="Q2722" i="16"/>
  <c r="N2722" i="16"/>
  <c r="AA2722" i="16" s="1"/>
  <c r="F2722" i="16"/>
  <c r="B2722" i="16"/>
  <c r="Y2721" i="16"/>
  <c r="W2721" i="16"/>
  <c r="X2721" i="16" s="1"/>
  <c r="V2721" i="16"/>
  <c r="U2721" i="16"/>
  <c r="Q2721" i="16"/>
  <c r="N2721" i="16"/>
  <c r="AA2721" i="16" s="1"/>
  <c r="F2721" i="16"/>
  <c r="B2721" i="16"/>
  <c r="Y2720" i="16"/>
  <c r="W2720" i="16"/>
  <c r="X2720" i="16" s="1"/>
  <c r="V2720" i="16"/>
  <c r="U2720" i="16"/>
  <c r="Q2720" i="16"/>
  <c r="N2720" i="16"/>
  <c r="AA2720" i="16" s="1"/>
  <c r="F2720" i="16"/>
  <c r="B2720" i="16"/>
  <c r="Y2719" i="16"/>
  <c r="W2719" i="16"/>
  <c r="X2719" i="16" s="1"/>
  <c r="V2719" i="16"/>
  <c r="U2719" i="16"/>
  <c r="Q2719" i="16"/>
  <c r="N2719" i="16"/>
  <c r="AA2719" i="16" s="1"/>
  <c r="F2719" i="16"/>
  <c r="B2719" i="16"/>
  <c r="Y2718" i="16"/>
  <c r="X2718" i="16"/>
  <c r="W2718" i="16"/>
  <c r="V2718" i="16"/>
  <c r="U2718" i="16"/>
  <c r="Q2718" i="16"/>
  <c r="N2718" i="16"/>
  <c r="AA2718" i="16" s="1"/>
  <c r="F2718" i="16"/>
  <c r="B2718" i="16"/>
  <c r="Y2717" i="16"/>
  <c r="W2717" i="16"/>
  <c r="X2717" i="16" s="1"/>
  <c r="V2717" i="16"/>
  <c r="U2717" i="16"/>
  <c r="Q2717" i="16"/>
  <c r="N2717" i="16"/>
  <c r="AA2717" i="16" s="1"/>
  <c r="F2717" i="16"/>
  <c r="B2717" i="16"/>
  <c r="Y2716" i="16"/>
  <c r="W2716" i="16"/>
  <c r="X2716" i="16" s="1"/>
  <c r="V2716" i="16"/>
  <c r="U2716" i="16"/>
  <c r="Q2716" i="16"/>
  <c r="N2716" i="16"/>
  <c r="AA2716" i="16" s="1"/>
  <c r="F2716" i="16"/>
  <c r="B2716" i="16"/>
  <c r="Y2715" i="16"/>
  <c r="W2715" i="16"/>
  <c r="X2715" i="16" s="1"/>
  <c r="V2715" i="16"/>
  <c r="U2715" i="16"/>
  <c r="Q2715" i="16"/>
  <c r="N2715" i="16"/>
  <c r="AA2715" i="16" s="1"/>
  <c r="F2715" i="16"/>
  <c r="B2715" i="16"/>
  <c r="Y2714" i="16"/>
  <c r="W2714" i="16"/>
  <c r="X2714" i="16" s="1"/>
  <c r="V2714" i="16"/>
  <c r="U2714" i="16"/>
  <c r="Q2714" i="16"/>
  <c r="N2714" i="16"/>
  <c r="AA2714" i="16" s="1"/>
  <c r="F2714" i="16"/>
  <c r="B2714" i="16"/>
  <c r="Y2713" i="16"/>
  <c r="W2713" i="16"/>
  <c r="X2713" i="16" s="1"/>
  <c r="V2713" i="16"/>
  <c r="U2713" i="16"/>
  <c r="Q2713" i="16"/>
  <c r="N2713" i="16"/>
  <c r="AA2713" i="16" s="1"/>
  <c r="F2713" i="16"/>
  <c r="B2713" i="16"/>
  <c r="Y2712" i="16"/>
  <c r="W2712" i="16"/>
  <c r="X2712" i="16" s="1"/>
  <c r="V2712" i="16"/>
  <c r="U2712" i="16"/>
  <c r="Q2712" i="16"/>
  <c r="N2712" i="16"/>
  <c r="AA2712" i="16" s="1"/>
  <c r="F2712" i="16"/>
  <c r="B2712" i="16"/>
  <c r="Y2711" i="16"/>
  <c r="W2711" i="16"/>
  <c r="X2711" i="16" s="1"/>
  <c r="V2711" i="16"/>
  <c r="U2711" i="16"/>
  <c r="Q2711" i="16"/>
  <c r="N2711" i="16"/>
  <c r="AA2711" i="16" s="1"/>
  <c r="F2711" i="16"/>
  <c r="B2711" i="16"/>
  <c r="Y2710" i="16"/>
  <c r="W2710" i="16"/>
  <c r="X2710" i="16" s="1"/>
  <c r="V2710" i="16"/>
  <c r="U2710" i="16"/>
  <c r="Q2710" i="16"/>
  <c r="N2710" i="16"/>
  <c r="AA2710" i="16" s="1"/>
  <c r="F2710" i="16"/>
  <c r="B2710" i="16"/>
  <c r="Y2709" i="16"/>
  <c r="W2709" i="16"/>
  <c r="X2709" i="16" s="1"/>
  <c r="V2709" i="16"/>
  <c r="U2709" i="16"/>
  <c r="Q2709" i="16"/>
  <c r="N2709" i="16"/>
  <c r="AA2709" i="16" s="1"/>
  <c r="F2709" i="16"/>
  <c r="B2709" i="16"/>
  <c r="Y2708" i="16"/>
  <c r="W2708" i="16"/>
  <c r="X2708" i="16" s="1"/>
  <c r="V2708" i="16"/>
  <c r="U2708" i="16"/>
  <c r="Q2708" i="16"/>
  <c r="N2708" i="16"/>
  <c r="AA2708" i="16" s="1"/>
  <c r="F2708" i="16"/>
  <c r="B2708" i="16"/>
  <c r="Y2707" i="16"/>
  <c r="W2707" i="16"/>
  <c r="X2707" i="16" s="1"/>
  <c r="V2707" i="16"/>
  <c r="U2707" i="16"/>
  <c r="Q2707" i="16"/>
  <c r="N2707" i="16"/>
  <c r="AA2707" i="16" s="1"/>
  <c r="F2707" i="16"/>
  <c r="B2707" i="16"/>
  <c r="Y2706" i="16"/>
  <c r="W2706" i="16"/>
  <c r="X2706" i="16" s="1"/>
  <c r="V2706" i="16"/>
  <c r="U2706" i="16"/>
  <c r="Q2706" i="16"/>
  <c r="N2706" i="16"/>
  <c r="AA2706" i="16" s="1"/>
  <c r="F2706" i="16"/>
  <c r="B2706" i="16"/>
  <c r="Y2705" i="16"/>
  <c r="X2705" i="16"/>
  <c r="W2705" i="16"/>
  <c r="V2705" i="16"/>
  <c r="U2705" i="16"/>
  <c r="Q2705" i="16"/>
  <c r="N2705" i="16"/>
  <c r="AA2705" i="16" s="1"/>
  <c r="F2705" i="16"/>
  <c r="B2705" i="16"/>
  <c r="Y2704" i="16"/>
  <c r="W2704" i="16"/>
  <c r="X2704" i="16" s="1"/>
  <c r="V2704" i="16"/>
  <c r="U2704" i="16"/>
  <c r="Q2704" i="16"/>
  <c r="N2704" i="16"/>
  <c r="AA2704" i="16" s="1"/>
  <c r="F2704" i="16"/>
  <c r="B2704" i="16"/>
  <c r="Y2703" i="16"/>
  <c r="W2703" i="16"/>
  <c r="X2703" i="16" s="1"/>
  <c r="V2703" i="16"/>
  <c r="U2703" i="16"/>
  <c r="Q2703" i="16"/>
  <c r="N2703" i="16"/>
  <c r="AA2703" i="16" s="1"/>
  <c r="F2703" i="16"/>
  <c r="B2703" i="16"/>
  <c r="Y2702" i="16"/>
  <c r="W2702" i="16"/>
  <c r="X2702" i="16" s="1"/>
  <c r="V2702" i="16"/>
  <c r="U2702" i="16"/>
  <c r="Q2702" i="16"/>
  <c r="N2702" i="16"/>
  <c r="AA2702" i="16" s="1"/>
  <c r="F2702" i="16"/>
  <c r="B2702" i="16"/>
  <c r="Y2701" i="16"/>
  <c r="W2701" i="16"/>
  <c r="X2701" i="16" s="1"/>
  <c r="V2701" i="16"/>
  <c r="U2701" i="16"/>
  <c r="Q2701" i="16"/>
  <c r="N2701" i="16"/>
  <c r="AA2701" i="16" s="1"/>
  <c r="F2701" i="16"/>
  <c r="B2701" i="16"/>
  <c r="Y2700" i="16"/>
  <c r="W2700" i="16"/>
  <c r="X2700" i="16" s="1"/>
  <c r="V2700" i="16"/>
  <c r="U2700" i="16"/>
  <c r="Q2700" i="16"/>
  <c r="N2700" i="16"/>
  <c r="AA2700" i="16" s="1"/>
  <c r="F2700" i="16"/>
  <c r="B2700" i="16"/>
  <c r="Y2699" i="16"/>
  <c r="W2699" i="16"/>
  <c r="X2699" i="16" s="1"/>
  <c r="V2699" i="16"/>
  <c r="U2699" i="16"/>
  <c r="Q2699" i="16"/>
  <c r="N2699" i="16"/>
  <c r="AA2699" i="16" s="1"/>
  <c r="F2699" i="16"/>
  <c r="B2699" i="16"/>
  <c r="Y2698" i="16"/>
  <c r="W2698" i="16"/>
  <c r="X2698" i="16" s="1"/>
  <c r="V2698" i="16"/>
  <c r="U2698" i="16"/>
  <c r="Q2698" i="16"/>
  <c r="N2698" i="16"/>
  <c r="AA2698" i="16" s="1"/>
  <c r="F2698" i="16"/>
  <c r="B2698" i="16"/>
  <c r="Y2697" i="16"/>
  <c r="W2697" i="16"/>
  <c r="X2697" i="16" s="1"/>
  <c r="V2697" i="16"/>
  <c r="U2697" i="16"/>
  <c r="Q2697" i="16"/>
  <c r="N2697" i="16"/>
  <c r="AA2697" i="16" s="1"/>
  <c r="F2697" i="16"/>
  <c r="B2697" i="16"/>
  <c r="Y2696" i="16"/>
  <c r="W2696" i="16"/>
  <c r="X2696" i="16" s="1"/>
  <c r="V2696" i="16"/>
  <c r="U2696" i="16"/>
  <c r="Q2696" i="16"/>
  <c r="N2696" i="16"/>
  <c r="AA2696" i="16" s="1"/>
  <c r="F2696" i="16"/>
  <c r="B2696" i="16"/>
  <c r="Y2695" i="16"/>
  <c r="W2695" i="16"/>
  <c r="X2695" i="16" s="1"/>
  <c r="V2695" i="16"/>
  <c r="U2695" i="16"/>
  <c r="Q2695" i="16"/>
  <c r="N2695" i="16"/>
  <c r="AA2695" i="16" s="1"/>
  <c r="F2695" i="16"/>
  <c r="B2695" i="16"/>
  <c r="Y2694" i="16"/>
  <c r="W2694" i="16"/>
  <c r="X2694" i="16" s="1"/>
  <c r="V2694" i="16"/>
  <c r="U2694" i="16"/>
  <c r="Q2694" i="16"/>
  <c r="N2694" i="16"/>
  <c r="AA2694" i="16" s="1"/>
  <c r="F2694" i="16"/>
  <c r="B2694" i="16"/>
  <c r="Y2693" i="16"/>
  <c r="W2693" i="16"/>
  <c r="X2693" i="16" s="1"/>
  <c r="V2693" i="16"/>
  <c r="U2693" i="16"/>
  <c r="Q2693" i="16"/>
  <c r="N2693" i="16"/>
  <c r="AA2693" i="16" s="1"/>
  <c r="F2693" i="16"/>
  <c r="B2693" i="16"/>
  <c r="Y2692" i="16"/>
  <c r="W2692" i="16"/>
  <c r="X2692" i="16" s="1"/>
  <c r="V2692" i="16"/>
  <c r="U2692" i="16"/>
  <c r="Q2692" i="16"/>
  <c r="N2692" i="16"/>
  <c r="AA2692" i="16" s="1"/>
  <c r="F2692" i="16"/>
  <c r="B2692" i="16"/>
  <c r="Y2691" i="16"/>
  <c r="W2691" i="16"/>
  <c r="X2691" i="16" s="1"/>
  <c r="V2691" i="16"/>
  <c r="U2691" i="16"/>
  <c r="Q2691" i="16"/>
  <c r="N2691" i="16"/>
  <c r="AA2691" i="16" s="1"/>
  <c r="F2691" i="16"/>
  <c r="B2691" i="16"/>
  <c r="Y2690" i="16"/>
  <c r="W2690" i="16"/>
  <c r="X2690" i="16" s="1"/>
  <c r="V2690" i="16"/>
  <c r="U2690" i="16"/>
  <c r="Q2690" i="16"/>
  <c r="N2690" i="16"/>
  <c r="AA2690" i="16" s="1"/>
  <c r="F2690" i="16"/>
  <c r="B2690" i="16"/>
  <c r="Y2689" i="16"/>
  <c r="W2689" i="16"/>
  <c r="X2689" i="16" s="1"/>
  <c r="V2689" i="16"/>
  <c r="U2689" i="16"/>
  <c r="Q2689" i="16"/>
  <c r="N2689" i="16"/>
  <c r="AA2689" i="16" s="1"/>
  <c r="F2689" i="16"/>
  <c r="B2689" i="16"/>
  <c r="Y2688" i="16"/>
  <c r="W2688" i="16"/>
  <c r="X2688" i="16" s="1"/>
  <c r="V2688" i="16"/>
  <c r="U2688" i="16"/>
  <c r="Q2688" i="16"/>
  <c r="N2688" i="16"/>
  <c r="AA2688" i="16" s="1"/>
  <c r="F2688" i="16"/>
  <c r="B2688" i="16"/>
  <c r="Y2687" i="16"/>
  <c r="W2687" i="16"/>
  <c r="X2687" i="16" s="1"/>
  <c r="V2687" i="16"/>
  <c r="U2687" i="16"/>
  <c r="Q2687" i="16"/>
  <c r="N2687" i="16"/>
  <c r="AA2687" i="16" s="1"/>
  <c r="F2687" i="16"/>
  <c r="B2687" i="16"/>
  <c r="Y2686" i="16"/>
  <c r="W2686" i="16"/>
  <c r="X2686" i="16" s="1"/>
  <c r="V2686" i="16"/>
  <c r="U2686" i="16"/>
  <c r="Q2686" i="16"/>
  <c r="N2686" i="16"/>
  <c r="AA2686" i="16" s="1"/>
  <c r="F2686" i="16"/>
  <c r="B2686" i="16"/>
  <c r="Y2685" i="16"/>
  <c r="W2685" i="16"/>
  <c r="X2685" i="16" s="1"/>
  <c r="V2685" i="16"/>
  <c r="U2685" i="16"/>
  <c r="Q2685" i="16"/>
  <c r="N2685" i="16"/>
  <c r="AA2685" i="16" s="1"/>
  <c r="F2685" i="16"/>
  <c r="B2685" i="16"/>
  <c r="Y2684" i="16"/>
  <c r="W2684" i="16"/>
  <c r="X2684" i="16" s="1"/>
  <c r="V2684" i="16"/>
  <c r="U2684" i="16"/>
  <c r="Q2684" i="16"/>
  <c r="N2684" i="16"/>
  <c r="AA2684" i="16" s="1"/>
  <c r="F2684" i="16"/>
  <c r="B2684" i="16"/>
  <c r="Y2683" i="16"/>
  <c r="W2683" i="16"/>
  <c r="X2683" i="16" s="1"/>
  <c r="V2683" i="16"/>
  <c r="U2683" i="16"/>
  <c r="Q2683" i="16"/>
  <c r="N2683" i="16"/>
  <c r="AA2683" i="16" s="1"/>
  <c r="F2683" i="16"/>
  <c r="B2683" i="16"/>
  <c r="Y2682" i="16"/>
  <c r="W2682" i="16"/>
  <c r="X2682" i="16" s="1"/>
  <c r="V2682" i="16"/>
  <c r="U2682" i="16"/>
  <c r="Q2682" i="16"/>
  <c r="N2682" i="16"/>
  <c r="AA2682" i="16" s="1"/>
  <c r="F2682" i="16"/>
  <c r="B2682" i="16"/>
  <c r="Y2681" i="16"/>
  <c r="W2681" i="16"/>
  <c r="X2681" i="16" s="1"/>
  <c r="V2681" i="16"/>
  <c r="U2681" i="16"/>
  <c r="Q2681" i="16"/>
  <c r="N2681" i="16"/>
  <c r="AA2681" i="16" s="1"/>
  <c r="F2681" i="16"/>
  <c r="B2681" i="16"/>
  <c r="Y2680" i="16"/>
  <c r="W2680" i="16"/>
  <c r="X2680" i="16" s="1"/>
  <c r="V2680" i="16"/>
  <c r="U2680" i="16"/>
  <c r="Q2680" i="16"/>
  <c r="N2680" i="16"/>
  <c r="AA2680" i="16" s="1"/>
  <c r="F2680" i="16"/>
  <c r="B2680" i="16"/>
  <c r="Y2679" i="16"/>
  <c r="W2679" i="16"/>
  <c r="X2679" i="16" s="1"/>
  <c r="V2679" i="16"/>
  <c r="U2679" i="16"/>
  <c r="Q2679" i="16"/>
  <c r="N2679" i="16"/>
  <c r="AA2679" i="16" s="1"/>
  <c r="F2679" i="16"/>
  <c r="B2679" i="16"/>
  <c r="Y2678" i="16"/>
  <c r="W2678" i="16"/>
  <c r="X2678" i="16" s="1"/>
  <c r="V2678" i="16"/>
  <c r="U2678" i="16"/>
  <c r="Q2678" i="16"/>
  <c r="N2678" i="16"/>
  <c r="AA2678" i="16" s="1"/>
  <c r="F2678" i="16"/>
  <c r="B2678" i="16"/>
  <c r="Y2677" i="16"/>
  <c r="W2677" i="16"/>
  <c r="X2677" i="16" s="1"/>
  <c r="V2677" i="16"/>
  <c r="U2677" i="16"/>
  <c r="Q2677" i="16"/>
  <c r="N2677" i="16"/>
  <c r="AA2677" i="16" s="1"/>
  <c r="F2677" i="16"/>
  <c r="B2677" i="16"/>
  <c r="Y2676" i="16"/>
  <c r="W2676" i="16"/>
  <c r="X2676" i="16" s="1"/>
  <c r="V2676" i="16"/>
  <c r="U2676" i="16"/>
  <c r="Q2676" i="16"/>
  <c r="N2676" i="16"/>
  <c r="AA2676" i="16" s="1"/>
  <c r="F2676" i="16"/>
  <c r="B2676" i="16"/>
  <c r="Y2675" i="16"/>
  <c r="W2675" i="16"/>
  <c r="X2675" i="16" s="1"/>
  <c r="V2675" i="16"/>
  <c r="U2675" i="16"/>
  <c r="Q2675" i="16"/>
  <c r="N2675" i="16"/>
  <c r="AA2675" i="16" s="1"/>
  <c r="F2675" i="16"/>
  <c r="B2675" i="16"/>
  <c r="Y2674" i="16"/>
  <c r="W2674" i="16"/>
  <c r="X2674" i="16" s="1"/>
  <c r="V2674" i="16"/>
  <c r="U2674" i="16"/>
  <c r="Q2674" i="16"/>
  <c r="N2674" i="16"/>
  <c r="AA2674" i="16" s="1"/>
  <c r="F2674" i="16"/>
  <c r="B2674" i="16"/>
  <c r="Y2673" i="16"/>
  <c r="X2673" i="16"/>
  <c r="W2673" i="16"/>
  <c r="V2673" i="16"/>
  <c r="U2673" i="16"/>
  <c r="Q2673" i="16"/>
  <c r="N2673" i="16"/>
  <c r="AA2673" i="16" s="1"/>
  <c r="F2673" i="16"/>
  <c r="B2673" i="16"/>
  <c r="Y2672" i="16"/>
  <c r="W2672" i="16"/>
  <c r="X2672" i="16" s="1"/>
  <c r="V2672" i="16"/>
  <c r="U2672" i="16"/>
  <c r="Q2672" i="16"/>
  <c r="N2672" i="16"/>
  <c r="AA2672" i="16" s="1"/>
  <c r="F2672" i="16"/>
  <c r="B2672" i="16"/>
  <c r="Y2671" i="16"/>
  <c r="W2671" i="16"/>
  <c r="X2671" i="16" s="1"/>
  <c r="V2671" i="16"/>
  <c r="U2671" i="16"/>
  <c r="Q2671" i="16"/>
  <c r="N2671" i="16"/>
  <c r="AA2671" i="16" s="1"/>
  <c r="F2671" i="16"/>
  <c r="B2671" i="16"/>
  <c r="Y2670" i="16"/>
  <c r="W2670" i="16"/>
  <c r="X2670" i="16" s="1"/>
  <c r="V2670" i="16"/>
  <c r="U2670" i="16"/>
  <c r="Q2670" i="16"/>
  <c r="N2670" i="16"/>
  <c r="AA2670" i="16" s="1"/>
  <c r="F2670" i="16"/>
  <c r="B2670" i="16"/>
  <c r="Y2669" i="16"/>
  <c r="W2669" i="16"/>
  <c r="X2669" i="16" s="1"/>
  <c r="V2669" i="16"/>
  <c r="U2669" i="16"/>
  <c r="Q2669" i="16"/>
  <c r="N2669" i="16"/>
  <c r="AA2669" i="16" s="1"/>
  <c r="F2669" i="16"/>
  <c r="B2669" i="16"/>
  <c r="Y2668" i="16"/>
  <c r="W2668" i="16"/>
  <c r="X2668" i="16" s="1"/>
  <c r="V2668" i="16"/>
  <c r="U2668" i="16"/>
  <c r="Q2668" i="16"/>
  <c r="N2668" i="16"/>
  <c r="AA2668" i="16" s="1"/>
  <c r="F2668" i="16"/>
  <c r="B2668" i="16"/>
  <c r="Y2667" i="16"/>
  <c r="W2667" i="16"/>
  <c r="X2667" i="16" s="1"/>
  <c r="V2667" i="16"/>
  <c r="U2667" i="16"/>
  <c r="Q2667" i="16"/>
  <c r="N2667" i="16"/>
  <c r="AA2667" i="16" s="1"/>
  <c r="F2667" i="16"/>
  <c r="B2667" i="16"/>
  <c r="Y2666" i="16"/>
  <c r="W2666" i="16"/>
  <c r="X2666" i="16" s="1"/>
  <c r="V2666" i="16"/>
  <c r="U2666" i="16"/>
  <c r="Q2666" i="16"/>
  <c r="N2666" i="16"/>
  <c r="AA2666" i="16" s="1"/>
  <c r="F2666" i="16"/>
  <c r="B2666" i="16"/>
  <c r="Y2665" i="16"/>
  <c r="W2665" i="16"/>
  <c r="X2665" i="16" s="1"/>
  <c r="V2665" i="16"/>
  <c r="U2665" i="16"/>
  <c r="Q2665" i="16"/>
  <c r="N2665" i="16"/>
  <c r="AA2665" i="16" s="1"/>
  <c r="F2665" i="16"/>
  <c r="B2665" i="16"/>
  <c r="Y2664" i="16"/>
  <c r="W2664" i="16"/>
  <c r="X2664" i="16" s="1"/>
  <c r="V2664" i="16"/>
  <c r="U2664" i="16"/>
  <c r="Q2664" i="16"/>
  <c r="N2664" i="16"/>
  <c r="AA2664" i="16" s="1"/>
  <c r="F2664" i="16"/>
  <c r="B2664" i="16"/>
  <c r="Y2663" i="16"/>
  <c r="W2663" i="16"/>
  <c r="X2663" i="16" s="1"/>
  <c r="V2663" i="16"/>
  <c r="U2663" i="16"/>
  <c r="Q2663" i="16"/>
  <c r="N2663" i="16"/>
  <c r="AA2663" i="16" s="1"/>
  <c r="F2663" i="16"/>
  <c r="B2663" i="16"/>
  <c r="Y2662" i="16"/>
  <c r="W2662" i="16"/>
  <c r="X2662" i="16" s="1"/>
  <c r="V2662" i="16"/>
  <c r="U2662" i="16"/>
  <c r="Q2662" i="16"/>
  <c r="N2662" i="16"/>
  <c r="AA2662" i="16" s="1"/>
  <c r="F2662" i="16"/>
  <c r="B2662" i="16"/>
  <c r="Y2661" i="16"/>
  <c r="W2661" i="16"/>
  <c r="X2661" i="16" s="1"/>
  <c r="V2661" i="16"/>
  <c r="U2661" i="16"/>
  <c r="Q2661" i="16"/>
  <c r="N2661" i="16"/>
  <c r="AA2661" i="16" s="1"/>
  <c r="F2661" i="16"/>
  <c r="B2661" i="16"/>
  <c r="Y2660" i="16"/>
  <c r="W2660" i="16"/>
  <c r="X2660" i="16" s="1"/>
  <c r="V2660" i="16"/>
  <c r="U2660" i="16"/>
  <c r="Q2660" i="16"/>
  <c r="N2660" i="16"/>
  <c r="AA2660" i="16" s="1"/>
  <c r="F2660" i="16"/>
  <c r="B2660" i="16"/>
  <c r="Y2659" i="16"/>
  <c r="W2659" i="16"/>
  <c r="X2659" i="16" s="1"/>
  <c r="V2659" i="16"/>
  <c r="U2659" i="16"/>
  <c r="Q2659" i="16"/>
  <c r="N2659" i="16"/>
  <c r="AA2659" i="16" s="1"/>
  <c r="F2659" i="16"/>
  <c r="B2659" i="16"/>
  <c r="Y2658" i="16"/>
  <c r="W2658" i="16"/>
  <c r="X2658" i="16" s="1"/>
  <c r="V2658" i="16"/>
  <c r="U2658" i="16"/>
  <c r="Q2658" i="16"/>
  <c r="N2658" i="16"/>
  <c r="AA2658" i="16" s="1"/>
  <c r="F2658" i="16"/>
  <c r="B2658" i="16"/>
  <c r="Y2657" i="16"/>
  <c r="W2657" i="16"/>
  <c r="X2657" i="16" s="1"/>
  <c r="V2657" i="16"/>
  <c r="U2657" i="16"/>
  <c r="Q2657" i="16"/>
  <c r="N2657" i="16"/>
  <c r="AA2657" i="16" s="1"/>
  <c r="F2657" i="16"/>
  <c r="B2657" i="16"/>
  <c r="Y2656" i="16"/>
  <c r="W2656" i="16"/>
  <c r="X2656" i="16" s="1"/>
  <c r="V2656" i="16"/>
  <c r="U2656" i="16"/>
  <c r="Q2656" i="16"/>
  <c r="N2656" i="16"/>
  <c r="AA2656" i="16" s="1"/>
  <c r="F2656" i="16"/>
  <c r="B2656" i="16"/>
  <c r="Y2655" i="16"/>
  <c r="W2655" i="16"/>
  <c r="X2655" i="16" s="1"/>
  <c r="V2655" i="16"/>
  <c r="U2655" i="16"/>
  <c r="Q2655" i="16"/>
  <c r="N2655" i="16"/>
  <c r="AA2655" i="16" s="1"/>
  <c r="F2655" i="16"/>
  <c r="B2655" i="16"/>
  <c r="Y2654" i="16"/>
  <c r="W2654" i="16"/>
  <c r="X2654" i="16" s="1"/>
  <c r="V2654" i="16"/>
  <c r="U2654" i="16"/>
  <c r="Q2654" i="16"/>
  <c r="N2654" i="16"/>
  <c r="AA2654" i="16" s="1"/>
  <c r="F2654" i="16"/>
  <c r="B2654" i="16"/>
  <c r="Y2653" i="16"/>
  <c r="W2653" i="16"/>
  <c r="X2653" i="16" s="1"/>
  <c r="V2653" i="16"/>
  <c r="U2653" i="16"/>
  <c r="Q2653" i="16"/>
  <c r="N2653" i="16"/>
  <c r="AA2653" i="16" s="1"/>
  <c r="F2653" i="16"/>
  <c r="B2653" i="16"/>
  <c r="Y2652" i="16"/>
  <c r="X2652" i="16"/>
  <c r="W2652" i="16"/>
  <c r="V2652" i="16"/>
  <c r="U2652" i="16"/>
  <c r="Q2652" i="16"/>
  <c r="N2652" i="16"/>
  <c r="AA2652" i="16" s="1"/>
  <c r="F2652" i="16"/>
  <c r="B2652" i="16"/>
  <c r="Y2651" i="16"/>
  <c r="W2651" i="16"/>
  <c r="X2651" i="16" s="1"/>
  <c r="V2651" i="16"/>
  <c r="U2651" i="16"/>
  <c r="Q2651" i="16"/>
  <c r="N2651" i="16"/>
  <c r="AA2651" i="16" s="1"/>
  <c r="F2651" i="16"/>
  <c r="B2651" i="16"/>
  <c r="Y2650" i="16"/>
  <c r="W2650" i="16"/>
  <c r="X2650" i="16" s="1"/>
  <c r="V2650" i="16"/>
  <c r="U2650" i="16"/>
  <c r="Q2650" i="16"/>
  <c r="N2650" i="16"/>
  <c r="AA2650" i="16" s="1"/>
  <c r="F2650" i="16"/>
  <c r="B2650" i="16"/>
  <c r="Y2649" i="16"/>
  <c r="W2649" i="16"/>
  <c r="X2649" i="16" s="1"/>
  <c r="V2649" i="16"/>
  <c r="U2649" i="16"/>
  <c r="Q2649" i="16"/>
  <c r="N2649" i="16"/>
  <c r="AA2649" i="16" s="1"/>
  <c r="F2649" i="16"/>
  <c r="B2649" i="16"/>
  <c r="Y2648" i="16"/>
  <c r="W2648" i="16"/>
  <c r="X2648" i="16" s="1"/>
  <c r="V2648" i="16"/>
  <c r="U2648" i="16"/>
  <c r="Q2648" i="16"/>
  <c r="N2648" i="16"/>
  <c r="AA2648" i="16" s="1"/>
  <c r="F2648" i="16"/>
  <c r="B2648" i="16"/>
  <c r="Y2647" i="16"/>
  <c r="W2647" i="16"/>
  <c r="X2647" i="16" s="1"/>
  <c r="V2647" i="16"/>
  <c r="U2647" i="16"/>
  <c r="Q2647" i="16"/>
  <c r="N2647" i="16"/>
  <c r="AA2647" i="16" s="1"/>
  <c r="F2647" i="16"/>
  <c r="B2647" i="16"/>
  <c r="Y2646" i="16"/>
  <c r="W2646" i="16"/>
  <c r="X2646" i="16" s="1"/>
  <c r="V2646" i="16"/>
  <c r="U2646" i="16"/>
  <c r="Q2646" i="16"/>
  <c r="N2646" i="16"/>
  <c r="AA2646" i="16" s="1"/>
  <c r="F2646" i="16"/>
  <c r="B2646" i="16"/>
  <c r="Y2645" i="16"/>
  <c r="W2645" i="16"/>
  <c r="X2645" i="16" s="1"/>
  <c r="V2645" i="16"/>
  <c r="U2645" i="16"/>
  <c r="Q2645" i="16"/>
  <c r="N2645" i="16"/>
  <c r="AA2645" i="16" s="1"/>
  <c r="F2645" i="16"/>
  <c r="B2645" i="16"/>
  <c r="Y2644" i="16"/>
  <c r="W2644" i="16"/>
  <c r="X2644" i="16" s="1"/>
  <c r="V2644" i="16"/>
  <c r="U2644" i="16"/>
  <c r="Q2644" i="16"/>
  <c r="N2644" i="16"/>
  <c r="AA2644" i="16" s="1"/>
  <c r="F2644" i="16"/>
  <c r="B2644" i="16"/>
  <c r="Y2643" i="16"/>
  <c r="W2643" i="16"/>
  <c r="X2643" i="16" s="1"/>
  <c r="V2643" i="16"/>
  <c r="U2643" i="16"/>
  <c r="Q2643" i="16"/>
  <c r="N2643" i="16"/>
  <c r="AA2643" i="16" s="1"/>
  <c r="F2643" i="16"/>
  <c r="B2643" i="16"/>
  <c r="Y2642" i="16"/>
  <c r="W2642" i="16"/>
  <c r="X2642" i="16" s="1"/>
  <c r="V2642" i="16"/>
  <c r="U2642" i="16"/>
  <c r="Q2642" i="16"/>
  <c r="N2642" i="16"/>
  <c r="AA2642" i="16" s="1"/>
  <c r="F2642" i="16"/>
  <c r="B2642" i="16"/>
  <c r="Y2641" i="16"/>
  <c r="X2641" i="16"/>
  <c r="W2641" i="16"/>
  <c r="V2641" i="16"/>
  <c r="U2641" i="16"/>
  <c r="Q2641" i="16"/>
  <c r="N2641" i="16"/>
  <c r="AA2641" i="16" s="1"/>
  <c r="F2641" i="16"/>
  <c r="B2641" i="16"/>
  <c r="Y2640" i="16"/>
  <c r="W2640" i="16"/>
  <c r="X2640" i="16" s="1"/>
  <c r="V2640" i="16"/>
  <c r="U2640" i="16"/>
  <c r="Q2640" i="16"/>
  <c r="N2640" i="16"/>
  <c r="AA2640" i="16" s="1"/>
  <c r="F2640" i="16"/>
  <c r="B2640" i="16"/>
  <c r="Y2639" i="16"/>
  <c r="W2639" i="16"/>
  <c r="X2639" i="16" s="1"/>
  <c r="V2639" i="16"/>
  <c r="U2639" i="16"/>
  <c r="Q2639" i="16"/>
  <c r="N2639" i="16"/>
  <c r="AA2639" i="16" s="1"/>
  <c r="F2639" i="16"/>
  <c r="B2639" i="16"/>
  <c r="Y2638" i="16"/>
  <c r="W2638" i="16"/>
  <c r="X2638" i="16" s="1"/>
  <c r="V2638" i="16"/>
  <c r="U2638" i="16"/>
  <c r="Q2638" i="16"/>
  <c r="N2638" i="16"/>
  <c r="AA2638" i="16" s="1"/>
  <c r="F2638" i="16"/>
  <c r="B2638" i="16"/>
  <c r="Y2637" i="16"/>
  <c r="W2637" i="16"/>
  <c r="X2637" i="16" s="1"/>
  <c r="V2637" i="16"/>
  <c r="U2637" i="16"/>
  <c r="Q2637" i="16"/>
  <c r="N2637" i="16"/>
  <c r="AA2637" i="16" s="1"/>
  <c r="F2637" i="16"/>
  <c r="B2637" i="16"/>
  <c r="Y2636" i="16"/>
  <c r="W2636" i="16"/>
  <c r="X2636" i="16" s="1"/>
  <c r="V2636" i="16"/>
  <c r="U2636" i="16"/>
  <c r="Q2636" i="16"/>
  <c r="N2636" i="16"/>
  <c r="AA2636" i="16" s="1"/>
  <c r="F2636" i="16"/>
  <c r="B2636" i="16"/>
  <c r="Y2635" i="16"/>
  <c r="W2635" i="16"/>
  <c r="X2635" i="16" s="1"/>
  <c r="V2635" i="16"/>
  <c r="U2635" i="16"/>
  <c r="Q2635" i="16"/>
  <c r="N2635" i="16"/>
  <c r="AA2635" i="16" s="1"/>
  <c r="F2635" i="16"/>
  <c r="B2635" i="16"/>
  <c r="Y2634" i="16"/>
  <c r="W2634" i="16"/>
  <c r="X2634" i="16" s="1"/>
  <c r="V2634" i="16"/>
  <c r="U2634" i="16"/>
  <c r="Q2634" i="16"/>
  <c r="N2634" i="16"/>
  <c r="AA2634" i="16" s="1"/>
  <c r="F2634" i="16"/>
  <c r="B2634" i="16"/>
  <c r="Y2633" i="16"/>
  <c r="W2633" i="16"/>
  <c r="X2633" i="16" s="1"/>
  <c r="V2633" i="16"/>
  <c r="U2633" i="16"/>
  <c r="Q2633" i="16"/>
  <c r="N2633" i="16"/>
  <c r="AA2633" i="16" s="1"/>
  <c r="F2633" i="16"/>
  <c r="B2633" i="16"/>
  <c r="Y2632" i="16"/>
  <c r="W2632" i="16"/>
  <c r="X2632" i="16" s="1"/>
  <c r="V2632" i="16"/>
  <c r="U2632" i="16"/>
  <c r="Q2632" i="16"/>
  <c r="N2632" i="16"/>
  <c r="AA2632" i="16" s="1"/>
  <c r="F2632" i="16"/>
  <c r="B2632" i="16"/>
  <c r="Y2631" i="16"/>
  <c r="W2631" i="16"/>
  <c r="X2631" i="16" s="1"/>
  <c r="V2631" i="16"/>
  <c r="U2631" i="16"/>
  <c r="Q2631" i="16"/>
  <c r="N2631" i="16"/>
  <c r="AA2631" i="16" s="1"/>
  <c r="F2631" i="16"/>
  <c r="B2631" i="16"/>
  <c r="Y2630" i="16"/>
  <c r="W2630" i="16"/>
  <c r="X2630" i="16" s="1"/>
  <c r="V2630" i="16"/>
  <c r="U2630" i="16"/>
  <c r="Q2630" i="16"/>
  <c r="N2630" i="16"/>
  <c r="AA2630" i="16" s="1"/>
  <c r="F2630" i="16"/>
  <c r="B2630" i="16"/>
  <c r="Y2629" i="16"/>
  <c r="W2629" i="16"/>
  <c r="X2629" i="16" s="1"/>
  <c r="V2629" i="16"/>
  <c r="U2629" i="16"/>
  <c r="Q2629" i="16"/>
  <c r="N2629" i="16"/>
  <c r="AA2629" i="16" s="1"/>
  <c r="F2629" i="16"/>
  <c r="B2629" i="16"/>
  <c r="Y2628" i="16"/>
  <c r="W2628" i="16"/>
  <c r="X2628" i="16" s="1"/>
  <c r="V2628" i="16"/>
  <c r="U2628" i="16"/>
  <c r="Q2628" i="16"/>
  <c r="N2628" i="16"/>
  <c r="AA2628" i="16" s="1"/>
  <c r="F2628" i="16"/>
  <c r="B2628" i="16"/>
  <c r="Y2627" i="16"/>
  <c r="W2627" i="16"/>
  <c r="X2627" i="16" s="1"/>
  <c r="V2627" i="16"/>
  <c r="U2627" i="16"/>
  <c r="Q2627" i="16"/>
  <c r="N2627" i="16"/>
  <c r="AA2627" i="16" s="1"/>
  <c r="F2627" i="16"/>
  <c r="B2627" i="16"/>
  <c r="Y2626" i="16"/>
  <c r="W2626" i="16"/>
  <c r="X2626" i="16" s="1"/>
  <c r="V2626" i="16"/>
  <c r="U2626" i="16"/>
  <c r="Q2626" i="16"/>
  <c r="N2626" i="16"/>
  <c r="AA2626" i="16" s="1"/>
  <c r="F2626" i="16"/>
  <c r="B2626" i="16"/>
  <c r="Y2625" i="16"/>
  <c r="W2625" i="16"/>
  <c r="X2625" i="16" s="1"/>
  <c r="V2625" i="16"/>
  <c r="U2625" i="16"/>
  <c r="Q2625" i="16"/>
  <c r="N2625" i="16"/>
  <c r="AA2625" i="16" s="1"/>
  <c r="F2625" i="16"/>
  <c r="B2625" i="16"/>
  <c r="Y2624" i="16"/>
  <c r="W2624" i="16"/>
  <c r="X2624" i="16" s="1"/>
  <c r="V2624" i="16"/>
  <c r="U2624" i="16"/>
  <c r="Q2624" i="16"/>
  <c r="N2624" i="16"/>
  <c r="AA2624" i="16" s="1"/>
  <c r="F2624" i="16"/>
  <c r="B2624" i="16"/>
  <c r="Y2623" i="16"/>
  <c r="W2623" i="16"/>
  <c r="X2623" i="16" s="1"/>
  <c r="V2623" i="16"/>
  <c r="U2623" i="16"/>
  <c r="Q2623" i="16"/>
  <c r="N2623" i="16"/>
  <c r="AA2623" i="16" s="1"/>
  <c r="F2623" i="16"/>
  <c r="B2623" i="16"/>
  <c r="Y2622" i="16"/>
  <c r="W2622" i="16"/>
  <c r="X2622" i="16" s="1"/>
  <c r="V2622" i="16"/>
  <c r="U2622" i="16"/>
  <c r="Q2622" i="16"/>
  <c r="N2622" i="16"/>
  <c r="AA2622" i="16" s="1"/>
  <c r="F2622" i="16"/>
  <c r="B2622" i="16"/>
  <c r="Y2621" i="16"/>
  <c r="W2621" i="16"/>
  <c r="X2621" i="16" s="1"/>
  <c r="V2621" i="16"/>
  <c r="U2621" i="16"/>
  <c r="Q2621" i="16"/>
  <c r="N2621" i="16"/>
  <c r="AA2621" i="16" s="1"/>
  <c r="F2621" i="16"/>
  <c r="B2621" i="16"/>
  <c r="Y2620" i="16"/>
  <c r="W2620" i="16"/>
  <c r="X2620" i="16" s="1"/>
  <c r="V2620" i="16"/>
  <c r="U2620" i="16"/>
  <c r="Q2620" i="16"/>
  <c r="N2620" i="16"/>
  <c r="AA2620" i="16" s="1"/>
  <c r="F2620" i="16"/>
  <c r="B2620" i="16"/>
  <c r="Y2619" i="16"/>
  <c r="W2619" i="16"/>
  <c r="X2619" i="16" s="1"/>
  <c r="V2619" i="16"/>
  <c r="U2619" i="16"/>
  <c r="Q2619" i="16"/>
  <c r="N2619" i="16"/>
  <c r="AA2619" i="16" s="1"/>
  <c r="F2619" i="16"/>
  <c r="B2619" i="16"/>
  <c r="Y2618" i="16"/>
  <c r="W2618" i="16"/>
  <c r="X2618" i="16" s="1"/>
  <c r="V2618" i="16"/>
  <c r="U2618" i="16"/>
  <c r="Q2618" i="16"/>
  <c r="N2618" i="16"/>
  <c r="AA2618" i="16" s="1"/>
  <c r="F2618" i="16"/>
  <c r="B2618" i="16"/>
  <c r="Y2617" i="16"/>
  <c r="X2617" i="16"/>
  <c r="W2617" i="16"/>
  <c r="V2617" i="16"/>
  <c r="U2617" i="16"/>
  <c r="Q2617" i="16"/>
  <c r="N2617" i="16"/>
  <c r="AA2617" i="16" s="1"/>
  <c r="F2617" i="16"/>
  <c r="B2617" i="16"/>
  <c r="Y2616" i="16"/>
  <c r="W2616" i="16"/>
  <c r="X2616" i="16" s="1"/>
  <c r="V2616" i="16"/>
  <c r="U2616" i="16"/>
  <c r="Q2616" i="16"/>
  <c r="N2616" i="16"/>
  <c r="AA2616" i="16" s="1"/>
  <c r="F2616" i="16"/>
  <c r="B2616" i="16"/>
  <c r="Y2615" i="16"/>
  <c r="W2615" i="16"/>
  <c r="X2615" i="16" s="1"/>
  <c r="V2615" i="16"/>
  <c r="U2615" i="16"/>
  <c r="Q2615" i="16"/>
  <c r="N2615" i="16"/>
  <c r="AA2615" i="16" s="1"/>
  <c r="F2615" i="16"/>
  <c r="B2615" i="16"/>
  <c r="Y2614" i="16"/>
  <c r="W2614" i="16"/>
  <c r="X2614" i="16" s="1"/>
  <c r="V2614" i="16"/>
  <c r="U2614" i="16"/>
  <c r="Q2614" i="16"/>
  <c r="N2614" i="16"/>
  <c r="AA2614" i="16" s="1"/>
  <c r="F2614" i="16"/>
  <c r="B2614" i="16"/>
  <c r="Y2613" i="16"/>
  <c r="W2613" i="16"/>
  <c r="X2613" i="16" s="1"/>
  <c r="V2613" i="16"/>
  <c r="U2613" i="16"/>
  <c r="Q2613" i="16"/>
  <c r="N2613" i="16"/>
  <c r="AA2613" i="16" s="1"/>
  <c r="F2613" i="16"/>
  <c r="B2613" i="16"/>
  <c r="Y2612" i="16"/>
  <c r="W2612" i="16"/>
  <c r="X2612" i="16" s="1"/>
  <c r="V2612" i="16"/>
  <c r="U2612" i="16"/>
  <c r="Q2612" i="16"/>
  <c r="N2612" i="16"/>
  <c r="AA2612" i="16" s="1"/>
  <c r="F2612" i="16"/>
  <c r="B2612" i="16"/>
  <c r="Y2611" i="16"/>
  <c r="W2611" i="16"/>
  <c r="X2611" i="16" s="1"/>
  <c r="V2611" i="16"/>
  <c r="U2611" i="16"/>
  <c r="Q2611" i="16"/>
  <c r="N2611" i="16"/>
  <c r="AA2611" i="16" s="1"/>
  <c r="F2611" i="16"/>
  <c r="B2611" i="16"/>
  <c r="Y2610" i="16"/>
  <c r="W2610" i="16"/>
  <c r="X2610" i="16" s="1"/>
  <c r="V2610" i="16"/>
  <c r="U2610" i="16"/>
  <c r="Q2610" i="16"/>
  <c r="N2610" i="16"/>
  <c r="AA2610" i="16" s="1"/>
  <c r="F2610" i="16"/>
  <c r="B2610" i="16"/>
  <c r="Y2609" i="16"/>
  <c r="W2609" i="16"/>
  <c r="X2609" i="16" s="1"/>
  <c r="V2609" i="16"/>
  <c r="U2609" i="16"/>
  <c r="Q2609" i="16"/>
  <c r="N2609" i="16"/>
  <c r="AA2609" i="16" s="1"/>
  <c r="F2609" i="16"/>
  <c r="B2609" i="16"/>
  <c r="Y2608" i="16"/>
  <c r="W2608" i="16"/>
  <c r="X2608" i="16" s="1"/>
  <c r="V2608" i="16"/>
  <c r="U2608" i="16"/>
  <c r="Q2608" i="16"/>
  <c r="N2608" i="16"/>
  <c r="AA2608" i="16" s="1"/>
  <c r="F2608" i="16"/>
  <c r="B2608" i="16"/>
  <c r="Y2607" i="16"/>
  <c r="W2607" i="16"/>
  <c r="X2607" i="16" s="1"/>
  <c r="V2607" i="16"/>
  <c r="U2607" i="16"/>
  <c r="Q2607" i="16"/>
  <c r="N2607" i="16"/>
  <c r="AA2607" i="16" s="1"/>
  <c r="F2607" i="16"/>
  <c r="B2607" i="16"/>
  <c r="Y2606" i="16"/>
  <c r="X2606" i="16"/>
  <c r="W2606" i="16"/>
  <c r="V2606" i="16"/>
  <c r="U2606" i="16"/>
  <c r="Q2606" i="16"/>
  <c r="N2606" i="16"/>
  <c r="AA2606" i="16" s="1"/>
  <c r="F2606" i="16"/>
  <c r="B2606" i="16"/>
  <c r="Y2605" i="16"/>
  <c r="W2605" i="16"/>
  <c r="X2605" i="16" s="1"/>
  <c r="V2605" i="16"/>
  <c r="U2605" i="16"/>
  <c r="Q2605" i="16"/>
  <c r="N2605" i="16"/>
  <c r="AA2605" i="16" s="1"/>
  <c r="F2605" i="16"/>
  <c r="B2605" i="16"/>
  <c r="Y2604" i="16"/>
  <c r="W2604" i="16"/>
  <c r="X2604" i="16" s="1"/>
  <c r="V2604" i="16"/>
  <c r="U2604" i="16"/>
  <c r="Q2604" i="16"/>
  <c r="N2604" i="16"/>
  <c r="AA2604" i="16" s="1"/>
  <c r="F2604" i="16"/>
  <c r="B2604" i="16"/>
  <c r="Y2603" i="16"/>
  <c r="W2603" i="16"/>
  <c r="X2603" i="16" s="1"/>
  <c r="V2603" i="16"/>
  <c r="U2603" i="16"/>
  <c r="Q2603" i="16"/>
  <c r="N2603" i="16"/>
  <c r="AA2603" i="16" s="1"/>
  <c r="F2603" i="16"/>
  <c r="B2603" i="16"/>
  <c r="Y2602" i="16"/>
  <c r="W2602" i="16"/>
  <c r="X2602" i="16" s="1"/>
  <c r="V2602" i="16"/>
  <c r="U2602" i="16"/>
  <c r="Q2602" i="16"/>
  <c r="N2602" i="16"/>
  <c r="AA2602" i="16" s="1"/>
  <c r="F2602" i="16"/>
  <c r="B2602" i="16"/>
  <c r="Y2601" i="16"/>
  <c r="W2601" i="16"/>
  <c r="X2601" i="16" s="1"/>
  <c r="V2601" i="16"/>
  <c r="U2601" i="16"/>
  <c r="Q2601" i="16"/>
  <c r="N2601" i="16"/>
  <c r="AA2601" i="16" s="1"/>
  <c r="F2601" i="16"/>
  <c r="B2601" i="16"/>
  <c r="Y2600" i="16"/>
  <c r="W2600" i="16"/>
  <c r="X2600" i="16" s="1"/>
  <c r="V2600" i="16"/>
  <c r="U2600" i="16"/>
  <c r="Q2600" i="16"/>
  <c r="N2600" i="16"/>
  <c r="AA2600" i="16" s="1"/>
  <c r="F2600" i="16"/>
  <c r="B2600" i="16"/>
  <c r="Y2599" i="16"/>
  <c r="W2599" i="16"/>
  <c r="X2599" i="16" s="1"/>
  <c r="V2599" i="16"/>
  <c r="U2599" i="16"/>
  <c r="Q2599" i="16"/>
  <c r="N2599" i="16"/>
  <c r="AA2599" i="16" s="1"/>
  <c r="F2599" i="16"/>
  <c r="B2599" i="16"/>
  <c r="Y2598" i="16"/>
  <c r="W2598" i="16"/>
  <c r="X2598" i="16" s="1"/>
  <c r="V2598" i="16"/>
  <c r="U2598" i="16"/>
  <c r="Q2598" i="16"/>
  <c r="N2598" i="16"/>
  <c r="AA2598" i="16" s="1"/>
  <c r="F2598" i="16"/>
  <c r="B2598" i="16"/>
  <c r="Y2597" i="16"/>
  <c r="W2597" i="16"/>
  <c r="X2597" i="16" s="1"/>
  <c r="V2597" i="16"/>
  <c r="U2597" i="16"/>
  <c r="Q2597" i="16"/>
  <c r="N2597" i="16"/>
  <c r="AA2597" i="16" s="1"/>
  <c r="F2597" i="16"/>
  <c r="B2597" i="16"/>
  <c r="Y2596" i="16"/>
  <c r="W2596" i="16"/>
  <c r="X2596" i="16" s="1"/>
  <c r="V2596" i="16"/>
  <c r="U2596" i="16"/>
  <c r="Q2596" i="16"/>
  <c r="N2596" i="16"/>
  <c r="AA2596" i="16" s="1"/>
  <c r="F2596" i="16"/>
  <c r="B2596" i="16"/>
  <c r="Y2595" i="16"/>
  <c r="W2595" i="16"/>
  <c r="X2595" i="16" s="1"/>
  <c r="V2595" i="16"/>
  <c r="U2595" i="16"/>
  <c r="Q2595" i="16"/>
  <c r="N2595" i="16"/>
  <c r="AA2595" i="16" s="1"/>
  <c r="F2595" i="16"/>
  <c r="B2595" i="16"/>
  <c r="Y2594" i="16"/>
  <c r="X2594" i="16"/>
  <c r="W2594" i="16"/>
  <c r="V2594" i="16"/>
  <c r="U2594" i="16"/>
  <c r="Q2594" i="16"/>
  <c r="N2594" i="16"/>
  <c r="AA2594" i="16" s="1"/>
  <c r="F2594" i="16"/>
  <c r="B2594" i="16"/>
  <c r="Y2593" i="16"/>
  <c r="W2593" i="16"/>
  <c r="X2593" i="16" s="1"/>
  <c r="V2593" i="16"/>
  <c r="U2593" i="16"/>
  <c r="Q2593" i="16"/>
  <c r="N2593" i="16"/>
  <c r="AA2593" i="16" s="1"/>
  <c r="F2593" i="16"/>
  <c r="B2593" i="16"/>
  <c r="Y2592" i="16"/>
  <c r="W2592" i="16"/>
  <c r="X2592" i="16" s="1"/>
  <c r="V2592" i="16"/>
  <c r="U2592" i="16"/>
  <c r="Q2592" i="16"/>
  <c r="N2592" i="16"/>
  <c r="AA2592" i="16" s="1"/>
  <c r="F2592" i="16"/>
  <c r="B2592" i="16"/>
  <c r="Y2591" i="16"/>
  <c r="W2591" i="16"/>
  <c r="X2591" i="16" s="1"/>
  <c r="V2591" i="16"/>
  <c r="U2591" i="16"/>
  <c r="Q2591" i="16"/>
  <c r="N2591" i="16"/>
  <c r="AA2591" i="16" s="1"/>
  <c r="F2591" i="16"/>
  <c r="B2591" i="16"/>
  <c r="Y2590" i="16"/>
  <c r="W2590" i="16"/>
  <c r="X2590" i="16" s="1"/>
  <c r="V2590" i="16"/>
  <c r="U2590" i="16"/>
  <c r="Q2590" i="16"/>
  <c r="N2590" i="16"/>
  <c r="AA2590" i="16" s="1"/>
  <c r="F2590" i="16"/>
  <c r="B2590" i="16"/>
  <c r="Y2589" i="16"/>
  <c r="W2589" i="16"/>
  <c r="X2589" i="16" s="1"/>
  <c r="V2589" i="16"/>
  <c r="U2589" i="16"/>
  <c r="Q2589" i="16"/>
  <c r="N2589" i="16"/>
  <c r="AA2589" i="16" s="1"/>
  <c r="F2589" i="16"/>
  <c r="B2589" i="16"/>
  <c r="Y2588" i="16"/>
  <c r="W2588" i="16"/>
  <c r="X2588" i="16" s="1"/>
  <c r="V2588" i="16"/>
  <c r="U2588" i="16"/>
  <c r="Q2588" i="16"/>
  <c r="N2588" i="16"/>
  <c r="AA2588" i="16" s="1"/>
  <c r="F2588" i="16"/>
  <c r="B2588" i="16"/>
  <c r="Y2587" i="16"/>
  <c r="W2587" i="16"/>
  <c r="X2587" i="16" s="1"/>
  <c r="V2587" i="16"/>
  <c r="U2587" i="16"/>
  <c r="Q2587" i="16"/>
  <c r="N2587" i="16"/>
  <c r="AA2587" i="16" s="1"/>
  <c r="F2587" i="16"/>
  <c r="B2587" i="16"/>
  <c r="Y2586" i="16"/>
  <c r="W2586" i="16"/>
  <c r="X2586" i="16" s="1"/>
  <c r="V2586" i="16"/>
  <c r="U2586" i="16"/>
  <c r="Q2586" i="16"/>
  <c r="N2586" i="16"/>
  <c r="AA2586" i="16" s="1"/>
  <c r="F2586" i="16"/>
  <c r="B2586" i="16"/>
  <c r="Y2585" i="16"/>
  <c r="W2585" i="16"/>
  <c r="X2585" i="16" s="1"/>
  <c r="V2585" i="16"/>
  <c r="U2585" i="16"/>
  <c r="Q2585" i="16"/>
  <c r="N2585" i="16"/>
  <c r="AA2585" i="16" s="1"/>
  <c r="F2585" i="16"/>
  <c r="B2585" i="16"/>
  <c r="Y2584" i="16"/>
  <c r="W2584" i="16"/>
  <c r="X2584" i="16" s="1"/>
  <c r="V2584" i="16"/>
  <c r="U2584" i="16"/>
  <c r="Q2584" i="16"/>
  <c r="N2584" i="16"/>
  <c r="AA2584" i="16" s="1"/>
  <c r="F2584" i="16"/>
  <c r="B2584" i="16"/>
  <c r="Y2583" i="16"/>
  <c r="W2583" i="16"/>
  <c r="X2583" i="16" s="1"/>
  <c r="V2583" i="16"/>
  <c r="U2583" i="16"/>
  <c r="Q2583" i="16"/>
  <c r="N2583" i="16"/>
  <c r="AA2583" i="16" s="1"/>
  <c r="F2583" i="16"/>
  <c r="B2583" i="16"/>
  <c r="Y2582" i="16"/>
  <c r="W2582" i="16"/>
  <c r="X2582" i="16" s="1"/>
  <c r="V2582" i="16"/>
  <c r="U2582" i="16"/>
  <c r="Q2582" i="16"/>
  <c r="N2582" i="16"/>
  <c r="AA2582" i="16" s="1"/>
  <c r="F2582" i="16"/>
  <c r="B2582" i="16"/>
  <c r="Y2581" i="16"/>
  <c r="W2581" i="16"/>
  <c r="X2581" i="16" s="1"/>
  <c r="V2581" i="16"/>
  <c r="U2581" i="16"/>
  <c r="Q2581" i="16"/>
  <c r="N2581" i="16"/>
  <c r="AA2581" i="16" s="1"/>
  <c r="F2581" i="16"/>
  <c r="B2581" i="16"/>
  <c r="Y2580" i="16"/>
  <c r="W2580" i="16"/>
  <c r="X2580" i="16" s="1"/>
  <c r="V2580" i="16"/>
  <c r="U2580" i="16"/>
  <c r="Q2580" i="16"/>
  <c r="N2580" i="16"/>
  <c r="AA2580" i="16" s="1"/>
  <c r="F2580" i="16"/>
  <c r="B2580" i="16"/>
  <c r="Y2579" i="16"/>
  <c r="W2579" i="16"/>
  <c r="X2579" i="16" s="1"/>
  <c r="V2579" i="16"/>
  <c r="U2579" i="16"/>
  <c r="Q2579" i="16"/>
  <c r="N2579" i="16"/>
  <c r="AA2579" i="16" s="1"/>
  <c r="F2579" i="16"/>
  <c r="B2579" i="16"/>
  <c r="Y2578" i="16"/>
  <c r="W2578" i="16"/>
  <c r="X2578" i="16" s="1"/>
  <c r="V2578" i="16"/>
  <c r="U2578" i="16"/>
  <c r="Q2578" i="16"/>
  <c r="N2578" i="16"/>
  <c r="AA2578" i="16" s="1"/>
  <c r="F2578" i="16"/>
  <c r="B2578" i="16"/>
  <c r="Y2577" i="16"/>
  <c r="W2577" i="16"/>
  <c r="X2577" i="16" s="1"/>
  <c r="V2577" i="16"/>
  <c r="U2577" i="16"/>
  <c r="Q2577" i="16"/>
  <c r="N2577" i="16"/>
  <c r="AA2577" i="16" s="1"/>
  <c r="F2577" i="16"/>
  <c r="B2577" i="16"/>
  <c r="Y2576" i="16"/>
  <c r="W2576" i="16"/>
  <c r="X2576" i="16" s="1"/>
  <c r="V2576" i="16"/>
  <c r="U2576" i="16"/>
  <c r="Q2576" i="16"/>
  <c r="N2576" i="16"/>
  <c r="AA2576" i="16" s="1"/>
  <c r="F2576" i="16"/>
  <c r="B2576" i="16"/>
  <c r="Y2575" i="16"/>
  <c r="W2575" i="16"/>
  <c r="X2575" i="16" s="1"/>
  <c r="V2575" i="16"/>
  <c r="U2575" i="16"/>
  <c r="Q2575" i="16"/>
  <c r="N2575" i="16"/>
  <c r="AA2575" i="16" s="1"/>
  <c r="F2575" i="16"/>
  <c r="B2575" i="16"/>
  <c r="Y2574" i="16"/>
  <c r="X2574" i="16"/>
  <c r="W2574" i="16"/>
  <c r="V2574" i="16"/>
  <c r="U2574" i="16"/>
  <c r="Q2574" i="16"/>
  <c r="N2574" i="16"/>
  <c r="AA2574" i="16" s="1"/>
  <c r="F2574" i="16"/>
  <c r="B2574" i="16"/>
  <c r="Y2573" i="16"/>
  <c r="W2573" i="16"/>
  <c r="X2573" i="16" s="1"/>
  <c r="V2573" i="16"/>
  <c r="U2573" i="16"/>
  <c r="Q2573" i="16"/>
  <c r="N2573" i="16"/>
  <c r="AA2573" i="16" s="1"/>
  <c r="F2573" i="16"/>
  <c r="B2573" i="16"/>
  <c r="Y2572" i="16"/>
  <c r="W2572" i="16"/>
  <c r="X2572" i="16" s="1"/>
  <c r="V2572" i="16"/>
  <c r="U2572" i="16"/>
  <c r="Q2572" i="16"/>
  <c r="N2572" i="16"/>
  <c r="AA2572" i="16" s="1"/>
  <c r="F2572" i="16"/>
  <c r="B2572" i="16"/>
  <c r="Y2571" i="16"/>
  <c r="W2571" i="16"/>
  <c r="X2571" i="16" s="1"/>
  <c r="V2571" i="16"/>
  <c r="U2571" i="16"/>
  <c r="Q2571" i="16"/>
  <c r="N2571" i="16"/>
  <c r="AA2571" i="16" s="1"/>
  <c r="F2571" i="16"/>
  <c r="B2571" i="16"/>
  <c r="Y2570" i="16"/>
  <c r="W2570" i="16"/>
  <c r="X2570" i="16" s="1"/>
  <c r="V2570" i="16"/>
  <c r="U2570" i="16"/>
  <c r="Q2570" i="16"/>
  <c r="N2570" i="16"/>
  <c r="AA2570" i="16" s="1"/>
  <c r="F2570" i="16"/>
  <c r="B2570" i="16"/>
  <c r="Y2569" i="16"/>
  <c r="W2569" i="16"/>
  <c r="X2569" i="16" s="1"/>
  <c r="V2569" i="16"/>
  <c r="U2569" i="16"/>
  <c r="Q2569" i="16"/>
  <c r="N2569" i="16"/>
  <c r="AA2569" i="16" s="1"/>
  <c r="F2569" i="16"/>
  <c r="B2569" i="16"/>
  <c r="Y2568" i="16"/>
  <c r="W2568" i="16"/>
  <c r="X2568" i="16" s="1"/>
  <c r="V2568" i="16"/>
  <c r="U2568" i="16"/>
  <c r="Q2568" i="16"/>
  <c r="N2568" i="16"/>
  <c r="AA2568" i="16" s="1"/>
  <c r="F2568" i="16"/>
  <c r="B2568" i="16"/>
  <c r="Y2567" i="16"/>
  <c r="W2567" i="16"/>
  <c r="X2567" i="16" s="1"/>
  <c r="V2567" i="16"/>
  <c r="U2567" i="16"/>
  <c r="Q2567" i="16"/>
  <c r="N2567" i="16"/>
  <c r="AA2567" i="16" s="1"/>
  <c r="F2567" i="16"/>
  <c r="B2567" i="16"/>
  <c r="Y2566" i="16"/>
  <c r="W2566" i="16"/>
  <c r="X2566" i="16" s="1"/>
  <c r="V2566" i="16"/>
  <c r="U2566" i="16"/>
  <c r="Q2566" i="16"/>
  <c r="N2566" i="16"/>
  <c r="AA2566" i="16" s="1"/>
  <c r="F2566" i="16"/>
  <c r="B2566" i="16"/>
  <c r="Y2565" i="16"/>
  <c r="W2565" i="16"/>
  <c r="X2565" i="16" s="1"/>
  <c r="V2565" i="16"/>
  <c r="U2565" i="16"/>
  <c r="Q2565" i="16"/>
  <c r="N2565" i="16"/>
  <c r="AA2565" i="16" s="1"/>
  <c r="F2565" i="16"/>
  <c r="B2565" i="16"/>
  <c r="Y2564" i="16"/>
  <c r="W2564" i="16"/>
  <c r="X2564" i="16" s="1"/>
  <c r="V2564" i="16"/>
  <c r="U2564" i="16"/>
  <c r="Q2564" i="16"/>
  <c r="N2564" i="16"/>
  <c r="AA2564" i="16" s="1"/>
  <c r="F2564" i="16"/>
  <c r="B2564" i="16"/>
  <c r="Y2563" i="16"/>
  <c r="W2563" i="16"/>
  <c r="X2563" i="16" s="1"/>
  <c r="V2563" i="16"/>
  <c r="U2563" i="16"/>
  <c r="Q2563" i="16"/>
  <c r="N2563" i="16"/>
  <c r="AA2563" i="16" s="1"/>
  <c r="F2563" i="16"/>
  <c r="B2563" i="16"/>
  <c r="Y2562" i="16"/>
  <c r="W2562" i="16"/>
  <c r="X2562" i="16" s="1"/>
  <c r="V2562" i="16"/>
  <c r="U2562" i="16"/>
  <c r="Q2562" i="16"/>
  <c r="N2562" i="16"/>
  <c r="AA2562" i="16" s="1"/>
  <c r="F2562" i="16"/>
  <c r="B2562" i="16"/>
  <c r="Y2561" i="16"/>
  <c r="X2561" i="16"/>
  <c r="W2561" i="16"/>
  <c r="V2561" i="16"/>
  <c r="U2561" i="16"/>
  <c r="Q2561" i="16"/>
  <c r="N2561" i="16"/>
  <c r="AA2561" i="16" s="1"/>
  <c r="F2561" i="16"/>
  <c r="B2561" i="16"/>
  <c r="Y2560" i="16"/>
  <c r="W2560" i="16"/>
  <c r="X2560" i="16" s="1"/>
  <c r="V2560" i="16"/>
  <c r="U2560" i="16"/>
  <c r="Q2560" i="16"/>
  <c r="N2560" i="16"/>
  <c r="AA2560" i="16" s="1"/>
  <c r="F2560" i="16"/>
  <c r="B2560" i="16"/>
  <c r="Y2559" i="16"/>
  <c r="W2559" i="16"/>
  <c r="X2559" i="16" s="1"/>
  <c r="V2559" i="16"/>
  <c r="U2559" i="16"/>
  <c r="Q2559" i="16"/>
  <c r="N2559" i="16"/>
  <c r="AA2559" i="16" s="1"/>
  <c r="F2559" i="16"/>
  <c r="B2559" i="16"/>
  <c r="Y2558" i="16"/>
  <c r="W2558" i="16"/>
  <c r="X2558" i="16" s="1"/>
  <c r="V2558" i="16"/>
  <c r="U2558" i="16"/>
  <c r="Q2558" i="16"/>
  <c r="N2558" i="16"/>
  <c r="AA2558" i="16" s="1"/>
  <c r="F2558" i="16"/>
  <c r="B2558" i="16"/>
  <c r="Y2557" i="16"/>
  <c r="W2557" i="16"/>
  <c r="X2557" i="16" s="1"/>
  <c r="V2557" i="16"/>
  <c r="U2557" i="16"/>
  <c r="Q2557" i="16"/>
  <c r="N2557" i="16"/>
  <c r="AA2557" i="16" s="1"/>
  <c r="F2557" i="16"/>
  <c r="B2557" i="16"/>
  <c r="Y2556" i="16"/>
  <c r="W2556" i="16"/>
  <c r="X2556" i="16" s="1"/>
  <c r="V2556" i="16"/>
  <c r="U2556" i="16"/>
  <c r="Q2556" i="16"/>
  <c r="N2556" i="16"/>
  <c r="AA2556" i="16" s="1"/>
  <c r="F2556" i="16"/>
  <c r="B2556" i="16"/>
  <c r="Y2555" i="16"/>
  <c r="W2555" i="16"/>
  <c r="X2555" i="16" s="1"/>
  <c r="V2555" i="16"/>
  <c r="U2555" i="16"/>
  <c r="Q2555" i="16"/>
  <c r="N2555" i="16"/>
  <c r="AA2555" i="16" s="1"/>
  <c r="F2555" i="16"/>
  <c r="B2555" i="16"/>
  <c r="Y2554" i="16"/>
  <c r="W2554" i="16"/>
  <c r="X2554" i="16" s="1"/>
  <c r="V2554" i="16"/>
  <c r="U2554" i="16"/>
  <c r="Q2554" i="16"/>
  <c r="N2554" i="16"/>
  <c r="AA2554" i="16" s="1"/>
  <c r="F2554" i="16"/>
  <c r="B2554" i="16"/>
  <c r="Y2553" i="16"/>
  <c r="W2553" i="16"/>
  <c r="X2553" i="16" s="1"/>
  <c r="V2553" i="16"/>
  <c r="U2553" i="16"/>
  <c r="Q2553" i="16"/>
  <c r="N2553" i="16"/>
  <c r="AA2553" i="16" s="1"/>
  <c r="F2553" i="16"/>
  <c r="B2553" i="16"/>
  <c r="Y2552" i="16"/>
  <c r="W2552" i="16"/>
  <c r="X2552" i="16" s="1"/>
  <c r="V2552" i="16"/>
  <c r="U2552" i="16"/>
  <c r="Q2552" i="16"/>
  <c r="N2552" i="16"/>
  <c r="AA2552" i="16" s="1"/>
  <c r="F2552" i="16"/>
  <c r="B2552" i="16"/>
  <c r="Y2551" i="16"/>
  <c r="W2551" i="16"/>
  <c r="X2551" i="16" s="1"/>
  <c r="V2551" i="16"/>
  <c r="U2551" i="16"/>
  <c r="Q2551" i="16"/>
  <c r="N2551" i="16"/>
  <c r="AA2551" i="16" s="1"/>
  <c r="F2551" i="16"/>
  <c r="B2551" i="16"/>
  <c r="Y2550" i="16"/>
  <c r="W2550" i="16"/>
  <c r="X2550" i="16" s="1"/>
  <c r="V2550" i="16"/>
  <c r="U2550" i="16"/>
  <c r="Q2550" i="16"/>
  <c r="N2550" i="16"/>
  <c r="AA2550" i="16" s="1"/>
  <c r="F2550" i="16"/>
  <c r="B2550" i="16"/>
  <c r="Y2549" i="16"/>
  <c r="W2549" i="16"/>
  <c r="X2549" i="16" s="1"/>
  <c r="V2549" i="16"/>
  <c r="U2549" i="16"/>
  <c r="Q2549" i="16"/>
  <c r="N2549" i="16"/>
  <c r="AA2549" i="16" s="1"/>
  <c r="F2549" i="16"/>
  <c r="B2549" i="16"/>
  <c r="Y2548" i="16"/>
  <c r="W2548" i="16"/>
  <c r="X2548" i="16" s="1"/>
  <c r="V2548" i="16"/>
  <c r="U2548" i="16"/>
  <c r="Q2548" i="16"/>
  <c r="N2548" i="16"/>
  <c r="AA2548" i="16" s="1"/>
  <c r="F2548" i="16"/>
  <c r="B2548" i="16"/>
  <c r="Y2547" i="16"/>
  <c r="X2547" i="16"/>
  <c r="W2547" i="16"/>
  <c r="V2547" i="16"/>
  <c r="U2547" i="16"/>
  <c r="Q2547" i="16"/>
  <c r="N2547" i="16"/>
  <c r="AA2547" i="16" s="1"/>
  <c r="F2547" i="16"/>
  <c r="B2547" i="16"/>
  <c r="Y2546" i="16"/>
  <c r="W2546" i="16"/>
  <c r="X2546" i="16" s="1"/>
  <c r="V2546" i="16"/>
  <c r="U2546" i="16"/>
  <c r="Q2546" i="16"/>
  <c r="N2546" i="16"/>
  <c r="AA2546" i="16" s="1"/>
  <c r="F2546" i="16"/>
  <c r="B2546" i="16"/>
  <c r="Y2545" i="16"/>
  <c r="W2545" i="16"/>
  <c r="X2545" i="16" s="1"/>
  <c r="V2545" i="16"/>
  <c r="U2545" i="16"/>
  <c r="Q2545" i="16"/>
  <c r="N2545" i="16"/>
  <c r="AA2545" i="16" s="1"/>
  <c r="F2545" i="16"/>
  <c r="B2545" i="16"/>
  <c r="Y2544" i="16"/>
  <c r="W2544" i="16"/>
  <c r="X2544" i="16" s="1"/>
  <c r="V2544" i="16"/>
  <c r="U2544" i="16"/>
  <c r="Q2544" i="16"/>
  <c r="N2544" i="16"/>
  <c r="AA2544" i="16" s="1"/>
  <c r="F2544" i="16"/>
  <c r="B2544" i="16"/>
  <c r="Y2543" i="16"/>
  <c r="W2543" i="16"/>
  <c r="X2543" i="16" s="1"/>
  <c r="V2543" i="16"/>
  <c r="U2543" i="16"/>
  <c r="Q2543" i="16"/>
  <c r="N2543" i="16"/>
  <c r="AA2543" i="16" s="1"/>
  <c r="F2543" i="16"/>
  <c r="B2543" i="16"/>
  <c r="Y2542" i="16"/>
  <c r="W2542" i="16"/>
  <c r="X2542" i="16" s="1"/>
  <c r="V2542" i="16"/>
  <c r="U2542" i="16"/>
  <c r="Q2542" i="16"/>
  <c r="N2542" i="16"/>
  <c r="AA2542" i="16" s="1"/>
  <c r="F2542" i="16"/>
  <c r="B2542" i="16"/>
  <c r="Y2541" i="16"/>
  <c r="W2541" i="16"/>
  <c r="X2541" i="16" s="1"/>
  <c r="V2541" i="16"/>
  <c r="U2541" i="16"/>
  <c r="Q2541" i="16"/>
  <c r="N2541" i="16"/>
  <c r="AA2541" i="16" s="1"/>
  <c r="F2541" i="16"/>
  <c r="B2541" i="16"/>
  <c r="Y2540" i="16"/>
  <c r="W2540" i="16"/>
  <c r="X2540" i="16" s="1"/>
  <c r="V2540" i="16"/>
  <c r="U2540" i="16"/>
  <c r="Q2540" i="16"/>
  <c r="N2540" i="16"/>
  <c r="AA2540" i="16" s="1"/>
  <c r="F2540" i="16"/>
  <c r="B2540" i="16"/>
  <c r="Y2539" i="16"/>
  <c r="W2539" i="16"/>
  <c r="X2539" i="16" s="1"/>
  <c r="V2539" i="16"/>
  <c r="U2539" i="16"/>
  <c r="Q2539" i="16"/>
  <c r="N2539" i="16"/>
  <c r="AA2539" i="16" s="1"/>
  <c r="F2539" i="16"/>
  <c r="B2539" i="16"/>
  <c r="Y2538" i="16"/>
  <c r="W2538" i="16"/>
  <c r="X2538" i="16" s="1"/>
  <c r="V2538" i="16"/>
  <c r="U2538" i="16"/>
  <c r="Q2538" i="16"/>
  <c r="N2538" i="16"/>
  <c r="AA2538" i="16" s="1"/>
  <c r="F2538" i="16"/>
  <c r="B2538" i="16"/>
  <c r="Y2537" i="16"/>
  <c r="W2537" i="16"/>
  <c r="X2537" i="16" s="1"/>
  <c r="V2537" i="16"/>
  <c r="U2537" i="16"/>
  <c r="Q2537" i="16"/>
  <c r="N2537" i="16"/>
  <c r="AA2537" i="16" s="1"/>
  <c r="F2537" i="16"/>
  <c r="B2537" i="16"/>
  <c r="Y2536" i="16"/>
  <c r="W2536" i="16"/>
  <c r="X2536" i="16" s="1"/>
  <c r="V2536" i="16"/>
  <c r="U2536" i="16"/>
  <c r="Q2536" i="16"/>
  <c r="N2536" i="16"/>
  <c r="AA2536" i="16" s="1"/>
  <c r="F2536" i="16"/>
  <c r="B2536" i="16"/>
  <c r="Y2535" i="16"/>
  <c r="W2535" i="16"/>
  <c r="X2535" i="16" s="1"/>
  <c r="V2535" i="16"/>
  <c r="U2535" i="16"/>
  <c r="Q2535" i="16"/>
  <c r="N2535" i="16"/>
  <c r="AA2535" i="16" s="1"/>
  <c r="F2535" i="16"/>
  <c r="B2535" i="16"/>
  <c r="Y2534" i="16"/>
  <c r="W2534" i="16"/>
  <c r="X2534" i="16" s="1"/>
  <c r="V2534" i="16"/>
  <c r="U2534" i="16"/>
  <c r="Q2534" i="16"/>
  <c r="N2534" i="16"/>
  <c r="AA2534" i="16" s="1"/>
  <c r="F2534" i="16"/>
  <c r="B2534" i="16"/>
  <c r="Y2533" i="16"/>
  <c r="W2533" i="16"/>
  <c r="X2533" i="16" s="1"/>
  <c r="V2533" i="16"/>
  <c r="U2533" i="16"/>
  <c r="Q2533" i="16"/>
  <c r="N2533" i="16"/>
  <c r="AA2533" i="16" s="1"/>
  <c r="F2533" i="16"/>
  <c r="B2533" i="16"/>
  <c r="Y2532" i="16"/>
  <c r="W2532" i="16"/>
  <c r="X2532" i="16" s="1"/>
  <c r="V2532" i="16"/>
  <c r="U2532" i="16"/>
  <c r="Q2532" i="16"/>
  <c r="N2532" i="16"/>
  <c r="AA2532" i="16" s="1"/>
  <c r="F2532" i="16"/>
  <c r="B2532" i="16"/>
  <c r="Y2531" i="16"/>
  <c r="W2531" i="16"/>
  <c r="X2531" i="16" s="1"/>
  <c r="V2531" i="16"/>
  <c r="U2531" i="16"/>
  <c r="Q2531" i="16"/>
  <c r="N2531" i="16"/>
  <c r="AA2531" i="16" s="1"/>
  <c r="F2531" i="16"/>
  <c r="B2531" i="16"/>
  <c r="Y2530" i="16"/>
  <c r="W2530" i="16"/>
  <c r="X2530" i="16" s="1"/>
  <c r="V2530" i="16"/>
  <c r="U2530" i="16"/>
  <c r="Q2530" i="16"/>
  <c r="N2530" i="16"/>
  <c r="AA2530" i="16" s="1"/>
  <c r="F2530" i="16"/>
  <c r="B2530" i="16"/>
  <c r="Y2529" i="16"/>
  <c r="W2529" i="16"/>
  <c r="X2529" i="16" s="1"/>
  <c r="V2529" i="16"/>
  <c r="U2529" i="16"/>
  <c r="Q2529" i="16"/>
  <c r="N2529" i="16"/>
  <c r="AA2529" i="16" s="1"/>
  <c r="F2529" i="16"/>
  <c r="B2529" i="16"/>
  <c r="Y2528" i="16"/>
  <c r="W2528" i="16"/>
  <c r="X2528" i="16" s="1"/>
  <c r="V2528" i="16"/>
  <c r="U2528" i="16"/>
  <c r="Q2528" i="16"/>
  <c r="N2528" i="16"/>
  <c r="AA2528" i="16" s="1"/>
  <c r="F2528" i="16"/>
  <c r="B2528" i="16"/>
  <c r="Y2527" i="16"/>
  <c r="W2527" i="16"/>
  <c r="X2527" i="16" s="1"/>
  <c r="V2527" i="16"/>
  <c r="U2527" i="16"/>
  <c r="Q2527" i="16"/>
  <c r="N2527" i="16"/>
  <c r="AA2527" i="16" s="1"/>
  <c r="F2527" i="16"/>
  <c r="B2527" i="16"/>
  <c r="Y2526" i="16"/>
  <c r="W2526" i="16"/>
  <c r="X2526" i="16" s="1"/>
  <c r="V2526" i="16"/>
  <c r="U2526" i="16"/>
  <c r="Q2526" i="16"/>
  <c r="N2526" i="16"/>
  <c r="AA2526" i="16" s="1"/>
  <c r="F2526" i="16"/>
  <c r="B2526" i="16"/>
  <c r="Y2525" i="16"/>
  <c r="W2525" i="16"/>
  <c r="X2525" i="16" s="1"/>
  <c r="V2525" i="16"/>
  <c r="U2525" i="16"/>
  <c r="Q2525" i="16"/>
  <c r="N2525" i="16"/>
  <c r="AA2525" i="16" s="1"/>
  <c r="F2525" i="16"/>
  <c r="B2525" i="16"/>
  <c r="Y2524" i="16"/>
  <c r="W2524" i="16"/>
  <c r="X2524" i="16" s="1"/>
  <c r="V2524" i="16"/>
  <c r="U2524" i="16"/>
  <c r="Q2524" i="16"/>
  <c r="N2524" i="16"/>
  <c r="AA2524" i="16" s="1"/>
  <c r="F2524" i="16"/>
  <c r="B2524" i="16"/>
  <c r="Y2523" i="16"/>
  <c r="W2523" i="16"/>
  <c r="X2523" i="16" s="1"/>
  <c r="V2523" i="16"/>
  <c r="U2523" i="16"/>
  <c r="Q2523" i="16"/>
  <c r="N2523" i="16"/>
  <c r="AA2523" i="16" s="1"/>
  <c r="F2523" i="16"/>
  <c r="B2523" i="16"/>
  <c r="Y2522" i="16"/>
  <c r="W2522" i="16"/>
  <c r="X2522" i="16" s="1"/>
  <c r="V2522" i="16"/>
  <c r="U2522" i="16"/>
  <c r="Q2522" i="16"/>
  <c r="N2522" i="16"/>
  <c r="AA2522" i="16" s="1"/>
  <c r="F2522" i="16"/>
  <c r="B2522" i="16"/>
  <c r="Y2521" i="16"/>
  <c r="W2521" i="16"/>
  <c r="X2521" i="16" s="1"/>
  <c r="V2521" i="16"/>
  <c r="U2521" i="16"/>
  <c r="Q2521" i="16"/>
  <c r="N2521" i="16"/>
  <c r="AA2521" i="16" s="1"/>
  <c r="F2521" i="16"/>
  <c r="B2521" i="16"/>
  <c r="Y2520" i="16"/>
  <c r="W2520" i="16"/>
  <c r="X2520" i="16" s="1"/>
  <c r="V2520" i="16"/>
  <c r="U2520" i="16"/>
  <c r="Q2520" i="16"/>
  <c r="N2520" i="16"/>
  <c r="AA2520" i="16" s="1"/>
  <c r="F2520" i="16"/>
  <c r="B2520" i="16"/>
  <c r="Y2519" i="16"/>
  <c r="W2519" i="16"/>
  <c r="X2519" i="16" s="1"/>
  <c r="V2519" i="16"/>
  <c r="U2519" i="16"/>
  <c r="Q2519" i="16"/>
  <c r="N2519" i="16"/>
  <c r="AA2519" i="16" s="1"/>
  <c r="F2519" i="16"/>
  <c r="B2519" i="16"/>
  <c r="Y2518" i="16"/>
  <c r="W2518" i="16"/>
  <c r="X2518" i="16" s="1"/>
  <c r="V2518" i="16"/>
  <c r="U2518" i="16"/>
  <c r="Q2518" i="16"/>
  <c r="N2518" i="16"/>
  <c r="AA2518" i="16" s="1"/>
  <c r="F2518" i="16"/>
  <c r="B2518" i="16"/>
  <c r="Y2517" i="16"/>
  <c r="X2517" i="16"/>
  <c r="W2517" i="16"/>
  <c r="V2517" i="16"/>
  <c r="U2517" i="16"/>
  <c r="Q2517" i="16"/>
  <c r="N2517" i="16"/>
  <c r="AA2517" i="16" s="1"/>
  <c r="F2517" i="16"/>
  <c r="B2517" i="16"/>
  <c r="Y2516" i="16"/>
  <c r="W2516" i="16"/>
  <c r="X2516" i="16" s="1"/>
  <c r="V2516" i="16"/>
  <c r="U2516" i="16"/>
  <c r="Q2516" i="16"/>
  <c r="N2516" i="16"/>
  <c r="AA2516" i="16" s="1"/>
  <c r="F2516" i="16"/>
  <c r="B2516" i="16"/>
  <c r="Y2515" i="16"/>
  <c r="W2515" i="16"/>
  <c r="X2515" i="16" s="1"/>
  <c r="V2515" i="16"/>
  <c r="U2515" i="16"/>
  <c r="Q2515" i="16"/>
  <c r="N2515" i="16"/>
  <c r="AA2515" i="16" s="1"/>
  <c r="F2515" i="16"/>
  <c r="B2515" i="16"/>
  <c r="Y2514" i="16"/>
  <c r="W2514" i="16"/>
  <c r="X2514" i="16" s="1"/>
  <c r="V2514" i="16"/>
  <c r="U2514" i="16"/>
  <c r="Q2514" i="16"/>
  <c r="N2514" i="16"/>
  <c r="AA2514" i="16" s="1"/>
  <c r="F2514" i="16"/>
  <c r="B2514" i="16"/>
  <c r="Y2513" i="16"/>
  <c r="W2513" i="16"/>
  <c r="X2513" i="16" s="1"/>
  <c r="V2513" i="16"/>
  <c r="U2513" i="16"/>
  <c r="Q2513" i="16"/>
  <c r="N2513" i="16"/>
  <c r="AA2513" i="16" s="1"/>
  <c r="F2513" i="16"/>
  <c r="B2513" i="16"/>
  <c r="Y2512" i="16"/>
  <c r="W2512" i="16"/>
  <c r="X2512" i="16" s="1"/>
  <c r="V2512" i="16"/>
  <c r="U2512" i="16"/>
  <c r="Q2512" i="16"/>
  <c r="N2512" i="16"/>
  <c r="AA2512" i="16" s="1"/>
  <c r="F2512" i="16"/>
  <c r="B2512" i="16"/>
  <c r="Y2511" i="16"/>
  <c r="W2511" i="16"/>
  <c r="X2511" i="16" s="1"/>
  <c r="V2511" i="16"/>
  <c r="U2511" i="16"/>
  <c r="Q2511" i="16"/>
  <c r="N2511" i="16"/>
  <c r="AA2511" i="16" s="1"/>
  <c r="F2511" i="16"/>
  <c r="B2511" i="16"/>
  <c r="Y2510" i="16"/>
  <c r="W2510" i="16"/>
  <c r="X2510" i="16" s="1"/>
  <c r="V2510" i="16"/>
  <c r="U2510" i="16"/>
  <c r="Q2510" i="16"/>
  <c r="N2510" i="16"/>
  <c r="AA2510" i="16" s="1"/>
  <c r="F2510" i="16"/>
  <c r="B2510" i="16"/>
  <c r="Y2509" i="16"/>
  <c r="W2509" i="16"/>
  <c r="X2509" i="16" s="1"/>
  <c r="V2509" i="16"/>
  <c r="U2509" i="16"/>
  <c r="Q2509" i="16"/>
  <c r="N2509" i="16"/>
  <c r="AA2509" i="16" s="1"/>
  <c r="F2509" i="16"/>
  <c r="B2509" i="16"/>
  <c r="Y2508" i="16"/>
  <c r="W2508" i="16"/>
  <c r="X2508" i="16" s="1"/>
  <c r="V2508" i="16"/>
  <c r="U2508" i="16"/>
  <c r="Q2508" i="16"/>
  <c r="N2508" i="16"/>
  <c r="AA2508" i="16" s="1"/>
  <c r="F2508" i="16"/>
  <c r="B2508" i="16"/>
  <c r="Y2507" i="16"/>
  <c r="W2507" i="16"/>
  <c r="X2507" i="16" s="1"/>
  <c r="V2507" i="16"/>
  <c r="U2507" i="16"/>
  <c r="Q2507" i="16"/>
  <c r="N2507" i="16"/>
  <c r="AA2507" i="16" s="1"/>
  <c r="F2507" i="16"/>
  <c r="B2507" i="16"/>
  <c r="Y2506" i="16"/>
  <c r="W2506" i="16"/>
  <c r="X2506" i="16" s="1"/>
  <c r="V2506" i="16"/>
  <c r="U2506" i="16"/>
  <c r="Q2506" i="16"/>
  <c r="N2506" i="16"/>
  <c r="AA2506" i="16" s="1"/>
  <c r="F2506" i="16"/>
  <c r="B2506" i="16"/>
  <c r="Y2505" i="16"/>
  <c r="W2505" i="16"/>
  <c r="X2505" i="16" s="1"/>
  <c r="V2505" i="16"/>
  <c r="U2505" i="16"/>
  <c r="Q2505" i="16"/>
  <c r="N2505" i="16"/>
  <c r="AA2505" i="16" s="1"/>
  <c r="F2505" i="16"/>
  <c r="B2505" i="16"/>
  <c r="Y2504" i="16"/>
  <c r="W2504" i="16"/>
  <c r="X2504" i="16" s="1"/>
  <c r="V2504" i="16"/>
  <c r="U2504" i="16"/>
  <c r="Q2504" i="16"/>
  <c r="N2504" i="16"/>
  <c r="AA2504" i="16" s="1"/>
  <c r="F2504" i="16"/>
  <c r="B2504" i="16"/>
  <c r="Y2503" i="16"/>
  <c r="W2503" i="16"/>
  <c r="X2503" i="16" s="1"/>
  <c r="V2503" i="16"/>
  <c r="U2503" i="16"/>
  <c r="Q2503" i="16"/>
  <c r="N2503" i="16"/>
  <c r="AA2503" i="16" s="1"/>
  <c r="F2503" i="16"/>
  <c r="B2503" i="16"/>
  <c r="Y2502" i="16"/>
  <c r="W2502" i="16"/>
  <c r="X2502" i="16" s="1"/>
  <c r="V2502" i="16"/>
  <c r="U2502" i="16"/>
  <c r="Q2502" i="16"/>
  <c r="N2502" i="16"/>
  <c r="AA2502" i="16" s="1"/>
  <c r="F2502" i="16"/>
  <c r="B2502" i="16"/>
  <c r="Y2501" i="16"/>
  <c r="X2501" i="16"/>
  <c r="W2501" i="16"/>
  <c r="V2501" i="16"/>
  <c r="U2501" i="16"/>
  <c r="Q2501" i="16"/>
  <c r="N2501" i="16"/>
  <c r="AA2501" i="16" s="1"/>
  <c r="F2501" i="16"/>
  <c r="B2501" i="16"/>
  <c r="Y2500" i="16"/>
  <c r="W2500" i="16"/>
  <c r="X2500" i="16" s="1"/>
  <c r="V2500" i="16"/>
  <c r="U2500" i="16"/>
  <c r="Q2500" i="16"/>
  <c r="N2500" i="16"/>
  <c r="AA2500" i="16" s="1"/>
  <c r="F2500" i="16"/>
  <c r="B2500" i="16"/>
  <c r="Y2499" i="16"/>
  <c r="W2499" i="16"/>
  <c r="X2499" i="16" s="1"/>
  <c r="V2499" i="16"/>
  <c r="U2499" i="16"/>
  <c r="Q2499" i="16"/>
  <c r="N2499" i="16"/>
  <c r="AA2499" i="16" s="1"/>
  <c r="F2499" i="16"/>
  <c r="B2499" i="16"/>
  <c r="Y2498" i="16"/>
  <c r="W2498" i="16"/>
  <c r="X2498" i="16" s="1"/>
  <c r="V2498" i="16"/>
  <c r="U2498" i="16"/>
  <c r="Q2498" i="16"/>
  <c r="N2498" i="16"/>
  <c r="AA2498" i="16" s="1"/>
  <c r="F2498" i="16"/>
  <c r="B2498" i="16"/>
  <c r="Y2497" i="16"/>
  <c r="W2497" i="16"/>
  <c r="X2497" i="16" s="1"/>
  <c r="V2497" i="16"/>
  <c r="U2497" i="16"/>
  <c r="Q2497" i="16"/>
  <c r="N2497" i="16"/>
  <c r="AA2497" i="16" s="1"/>
  <c r="F2497" i="16"/>
  <c r="B2497" i="16"/>
  <c r="Y2496" i="16"/>
  <c r="W2496" i="16"/>
  <c r="X2496" i="16" s="1"/>
  <c r="V2496" i="16"/>
  <c r="U2496" i="16"/>
  <c r="Q2496" i="16"/>
  <c r="N2496" i="16"/>
  <c r="AA2496" i="16" s="1"/>
  <c r="F2496" i="16"/>
  <c r="B2496" i="16"/>
  <c r="Y2495" i="16"/>
  <c r="W2495" i="16"/>
  <c r="X2495" i="16" s="1"/>
  <c r="V2495" i="16"/>
  <c r="U2495" i="16"/>
  <c r="Q2495" i="16"/>
  <c r="N2495" i="16"/>
  <c r="AA2495" i="16" s="1"/>
  <c r="F2495" i="16"/>
  <c r="B2495" i="16"/>
  <c r="Y2494" i="16"/>
  <c r="W2494" i="16"/>
  <c r="X2494" i="16" s="1"/>
  <c r="V2494" i="16"/>
  <c r="U2494" i="16"/>
  <c r="Q2494" i="16"/>
  <c r="N2494" i="16"/>
  <c r="AA2494" i="16" s="1"/>
  <c r="F2494" i="16"/>
  <c r="B2494" i="16"/>
  <c r="Y2493" i="16"/>
  <c r="W2493" i="16"/>
  <c r="X2493" i="16" s="1"/>
  <c r="V2493" i="16"/>
  <c r="U2493" i="16"/>
  <c r="Q2493" i="16"/>
  <c r="N2493" i="16"/>
  <c r="AA2493" i="16" s="1"/>
  <c r="F2493" i="16"/>
  <c r="B2493" i="16"/>
  <c r="Y2492" i="16"/>
  <c r="W2492" i="16"/>
  <c r="X2492" i="16" s="1"/>
  <c r="V2492" i="16"/>
  <c r="U2492" i="16"/>
  <c r="Q2492" i="16"/>
  <c r="N2492" i="16"/>
  <c r="AA2492" i="16" s="1"/>
  <c r="F2492" i="16"/>
  <c r="B2492" i="16"/>
  <c r="Y2491" i="16"/>
  <c r="W2491" i="16"/>
  <c r="X2491" i="16" s="1"/>
  <c r="V2491" i="16"/>
  <c r="U2491" i="16"/>
  <c r="Q2491" i="16"/>
  <c r="N2491" i="16"/>
  <c r="AA2491" i="16" s="1"/>
  <c r="F2491" i="16"/>
  <c r="B2491" i="16"/>
  <c r="Y2490" i="16"/>
  <c r="W2490" i="16"/>
  <c r="X2490" i="16" s="1"/>
  <c r="V2490" i="16"/>
  <c r="U2490" i="16"/>
  <c r="Q2490" i="16"/>
  <c r="N2490" i="16"/>
  <c r="AA2490" i="16" s="1"/>
  <c r="F2490" i="16"/>
  <c r="B2490" i="16"/>
  <c r="Y2489" i="16"/>
  <c r="W2489" i="16"/>
  <c r="X2489" i="16" s="1"/>
  <c r="V2489" i="16"/>
  <c r="U2489" i="16"/>
  <c r="Q2489" i="16"/>
  <c r="N2489" i="16"/>
  <c r="AA2489" i="16" s="1"/>
  <c r="F2489" i="16"/>
  <c r="B2489" i="16"/>
  <c r="Y2488" i="16"/>
  <c r="W2488" i="16"/>
  <c r="X2488" i="16" s="1"/>
  <c r="V2488" i="16"/>
  <c r="U2488" i="16"/>
  <c r="Q2488" i="16"/>
  <c r="N2488" i="16"/>
  <c r="AA2488" i="16" s="1"/>
  <c r="F2488" i="16"/>
  <c r="B2488" i="16"/>
  <c r="Y2487" i="16"/>
  <c r="W2487" i="16"/>
  <c r="X2487" i="16" s="1"/>
  <c r="V2487" i="16"/>
  <c r="U2487" i="16"/>
  <c r="Q2487" i="16"/>
  <c r="N2487" i="16"/>
  <c r="AA2487" i="16" s="1"/>
  <c r="F2487" i="16"/>
  <c r="B2487" i="16"/>
  <c r="Y2486" i="16"/>
  <c r="W2486" i="16"/>
  <c r="X2486" i="16" s="1"/>
  <c r="V2486" i="16"/>
  <c r="U2486" i="16"/>
  <c r="Q2486" i="16"/>
  <c r="N2486" i="16"/>
  <c r="AA2486" i="16" s="1"/>
  <c r="F2486" i="16"/>
  <c r="B2486" i="16"/>
  <c r="Y2485" i="16"/>
  <c r="X2485" i="16"/>
  <c r="W2485" i="16"/>
  <c r="V2485" i="16"/>
  <c r="U2485" i="16"/>
  <c r="Q2485" i="16"/>
  <c r="N2485" i="16"/>
  <c r="AA2485" i="16" s="1"/>
  <c r="F2485" i="16"/>
  <c r="B2485" i="16"/>
  <c r="Y2484" i="16"/>
  <c r="W2484" i="16"/>
  <c r="X2484" i="16" s="1"/>
  <c r="V2484" i="16"/>
  <c r="U2484" i="16"/>
  <c r="Q2484" i="16"/>
  <c r="N2484" i="16"/>
  <c r="AA2484" i="16" s="1"/>
  <c r="F2484" i="16"/>
  <c r="B2484" i="16"/>
  <c r="Y2483" i="16"/>
  <c r="W2483" i="16"/>
  <c r="X2483" i="16" s="1"/>
  <c r="V2483" i="16"/>
  <c r="U2483" i="16"/>
  <c r="Q2483" i="16"/>
  <c r="N2483" i="16"/>
  <c r="AA2483" i="16" s="1"/>
  <c r="F2483" i="16"/>
  <c r="B2483" i="16"/>
  <c r="Y2482" i="16"/>
  <c r="W2482" i="16"/>
  <c r="X2482" i="16" s="1"/>
  <c r="V2482" i="16"/>
  <c r="U2482" i="16"/>
  <c r="Q2482" i="16"/>
  <c r="N2482" i="16"/>
  <c r="AA2482" i="16" s="1"/>
  <c r="F2482" i="16"/>
  <c r="B2482" i="16"/>
  <c r="Y2481" i="16"/>
  <c r="W2481" i="16"/>
  <c r="X2481" i="16" s="1"/>
  <c r="V2481" i="16"/>
  <c r="U2481" i="16"/>
  <c r="Q2481" i="16"/>
  <c r="N2481" i="16"/>
  <c r="AA2481" i="16" s="1"/>
  <c r="F2481" i="16"/>
  <c r="B2481" i="16"/>
  <c r="Y2480" i="16"/>
  <c r="W2480" i="16"/>
  <c r="X2480" i="16" s="1"/>
  <c r="V2480" i="16"/>
  <c r="U2480" i="16"/>
  <c r="Q2480" i="16"/>
  <c r="N2480" i="16"/>
  <c r="AA2480" i="16" s="1"/>
  <c r="F2480" i="16"/>
  <c r="B2480" i="16"/>
  <c r="Y2479" i="16"/>
  <c r="W2479" i="16"/>
  <c r="X2479" i="16" s="1"/>
  <c r="V2479" i="16"/>
  <c r="U2479" i="16"/>
  <c r="Q2479" i="16"/>
  <c r="N2479" i="16"/>
  <c r="AA2479" i="16" s="1"/>
  <c r="F2479" i="16"/>
  <c r="B2479" i="16"/>
  <c r="Y2478" i="16"/>
  <c r="W2478" i="16"/>
  <c r="X2478" i="16" s="1"/>
  <c r="V2478" i="16"/>
  <c r="U2478" i="16"/>
  <c r="Q2478" i="16"/>
  <c r="N2478" i="16"/>
  <c r="AA2478" i="16" s="1"/>
  <c r="F2478" i="16"/>
  <c r="B2478" i="16"/>
  <c r="Y2477" i="16"/>
  <c r="W2477" i="16"/>
  <c r="X2477" i="16" s="1"/>
  <c r="V2477" i="16"/>
  <c r="U2477" i="16"/>
  <c r="Q2477" i="16"/>
  <c r="N2477" i="16"/>
  <c r="AA2477" i="16" s="1"/>
  <c r="F2477" i="16"/>
  <c r="B2477" i="16"/>
  <c r="Y2476" i="16"/>
  <c r="W2476" i="16"/>
  <c r="X2476" i="16" s="1"/>
  <c r="V2476" i="16"/>
  <c r="U2476" i="16"/>
  <c r="Q2476" i="16"/>
  <c r="N2476" i="16"/>
  <c r="AA2476" i="16" s="1"/>
  <c r="F2476" i="16"/>
  <c r="B2476" i="16"/>
  <c r="Y2475" i="16"/>
  <c r="W2475" i="16"/>
  <c r="X2475" i="16" s="1"/>
  <c r="V2475" i="16"/>
  <c r="U2475" i="16"/>
  <c r="Q2475" i="16"/>
  <c r="N2475" i="16"/>
  <c r="AA2475" i="16" s="1"/>
  <c r="F2475" i="16"/>
  <c r="B2475" i="16"/>
  <c r="Y2474" i="16"/>
  <c r="W2474" i="16"/>
  <c r="X2474" i="16" s="1"/>
  <c r="V2474" i="16"/>
  <c r="U2474" i="16"/>
  <c r="Q2474" i="16"/>
  <c r="N2474" i="16"/>
  <c r="AA2474" i="16" s="1"/>
  <c r="F2474" i="16"/>
  <c r="B2474" i="16"/>
  <c r="Y2473" i="16"/>
  <c r="W2473" i="16"/>
  <c r="X2473" i="16" s="1"/>
  <c r="V2473" i="16"/>
  <c r="U2473" i="16"/>
  <c r="Q2473" i="16"/>
  <c r="N2473" i="16"/>
  <c r="AA2473" i="16" s="1"/>
  <c r="F2473" i="16"/>
  <c r="B2473" i="16"/>
  <c r="Y2472" i="16"/>
  <c r="W2472" i="16"/>
  <c r="X2472" i="16" s="1"/>
  <c r="V2472" i="16"/>
  <c r="U2472" i="16"/>
  <c r="Q2472" i="16"/>
  <c r="N2472" i="16"/>
  <c r="AA2472" i="16" s="1"/>
  <c r="F2472" i="16"/>
  <c r="B2472" i="16"/>
  <c r="Y2471" i="16"/>
  <c r="W2471" i="16"/>
  <c r="X2471" i="16" s="1"/>
  <c r="V2471" i="16"/>
  <c r="U2471" i="16"/>
  <c r="Q2471" i="16"/>
  <c r="N2471" i="16"/>
  <c r="AA2471" i="16" s="1"/>
  <c r="F2471" i="16"/>
  <c r="B2471" i="16"/>
  <c r="Y2470" i="16"/>
  <c r="W2470" i="16"/>
  <c r="X2470" i="16" s="1"/>
  <c r="V2470" i="16"/>
  <c r="U2470" i="16"/>
  <c r="Q2470" i="16"/>
  <c r="N2470" i="16"/>
  <c r="AA2470" i="16" s="1"/>
  <c r="F2470" i="16"/>
  <c r="B2470" i="16"/>
  <c r="Y2469" i="16"/>
  <c r="W2469" i="16"/>
  <c r="X2469" i="16" s="1"/>
  <c r="V2469" i="16"/>
  <c r="U2469" i="16"/>
  <c r="Q2469" i="16"/>
  <c r="N2469" i="16"/>
  <c r="AA2469" i="16" s="1"/>
  <c r="F2469" i="16"/>
  <c r="B2469" i="16"/>
  <c r="Y2468" i="16"/>
  <c r="W2468" i="16"/>
  <c r="X2468" i="16" s="1"/>
  <c r="V2468" i="16"/>
  <c r="U2468" i="16"/>
  <c r="Q2468" i="16"/>
  <c r="N2468" i="16"/>
  <c r="AA2468" i="16" s="1"/>
  <c r="F2468" i="16"/>
  <c r="B2468" i="16"/>
  <c r="Y2467" i="16"/>
  <c r="W2467" i="16"/>
  <c r="X2467" i="16" s="1"/>
  <c r="V2467" i="16"/>
  <c r="U2467" i="16"/>
  <c r="Q2467" i="16"/>
  <c r="N2467" i="16"/>
  <c r="AA2467" i="16" s="1"/>
  <c r="F2467" i="16"/>
  <c r="B2467" i="16"/>
  <c r="Y2466" i="16"/>
  <c r="W2466" i="16"/>
  <c r="X2466" i="16" s="1"/>
  <c r="V2466" i="16"/>
  <c r="U2466" i="16"/>
  <c r="Q2466" i="16"/>
  <c r="N2466" i="16"/>
  <c r="AA2466" i="16" s="1"/>
  <c r="F2466" i="16"/>
  <c r="B2466" i="16"/>
  <c r="Y2465" i="16"/>
  <c r="W2465" i="16"/>
  <c r="X2465" i="16" s="1"/>
  <c r="V2465" i="16"/>
  <c r="U2465" i="16"/>
  <c r="Q2465" i="16"/>
  <c r="N2465" i="16"/>
  <c r="AA2465" i="16" s="1"/>
  <c r="F2465" i="16"/>
  <c r="B2465" i="16"/>
  <c r="Y2464" i="16"/>
  <c r="W2464" i="16"/>
  <c r="X2464" i="16" s="1"/>
  <c r="V2464" i="16"/>
  <c r="U2464" i="16"/>
  <c r="Q2464" i="16"/>
  <c r="N2464" i="16"/>
  <c r="AA2464" i="16" s="1"/>
  <c r="F2464" i="16"/>
  <c r="B2464" i="16"/>
  <c r="Y2463" i="16"/>
  <c r="W2463" i="16"/>
  <c r="X2463" i="16" s="1"/>
  <c r="V2463" i="16"/>
  <c r="U2463" i="16"/>
  <c r="Q2463" i="16"/>
  <c r="N2463" i="16"/>
  <c r="AA2463" i="16" s="1"/>
  <c r="F2463" i="16"/>
  <c r="B2463" i="16"/>
  <c r="Y2462" i="16"/>
  <c r="W2462" i="16"/>
  <c r="X2462" i="16" s="1"/>
  <c r="V2462" i="16"/>
  <c r="U2462" i="16"/>
  <c r="Q2462" i="16"/>
  <c r="N2462" i="16"/>
  <c r="AA2462" i="16" s="1"/>
  <c r="F2462" i="16"/>
  <c r="B2462" i="16"/>
  <c r="Y2461" i="16"/>
  <c r="W2461" i="16"/>
  <c r="X2461" i="16" s="1"/>
  <c r="V2461" i="16"/>
  <c r="U2461" i="16"/>
  <c r="Q2461" i="16"/>
  <c r="N2461" i="16"/>
  <c r="AA2461" i="16" s="1"/>
  <c r="F2461" i="16"/>
  <c r="B2461" i="16"/>
  <c r="Y2460" i="16"/>
  <c r="W2460" i="16"/>
  <c r="X2460" i="16" s="1"/>
  <c r="V2460" i="16"/>
  <c r="U2460" i="16"/>
  <c r="Q2460" i="16"/>
  <c r="N2460" i="16"/>
  <c r="AA2460" i="16" s="1"/>
  <c r="F2460" i="16"/>
  <c r="B2460" i="16"/>
  <c r="Y2459" i="16"/>
  <c r="W2459" i="16"/>
  <c r="X2459" i="16" s="1"/>
  <c r="V2459" i="16"/>
  <c r="U2459" i="16"/>
  <c r="Q2459" i="16"/>
  <c r="N2459" i="16"/>
  <c r="AA2459" i="16" s="1"/>
  <c r="F2459" i="16"/>
  <c r="B2459" i="16"/>
  <c r="Y2458" i="16"/>
  <c r="W2458" i="16"/>
  <c r="X2458" i="16" s="1"/>
  <c r="V2458" i="16"/>
  <c r="U2458" i="16"/>
  <c r="Q2458" i="16"/>
  <c r="N2458" i="16"/>
  <c r="AA2458" i="16" s="1"/>
  <c r="F2458" i="16"/>
  <c r="B2458" i="16"/>
  <c r="Y2457" i="16"/>
  <c r="W2457" i="16"/>
  <c r="X2457" i="16" s="1"/>
  <c r="V2457" i="16"/>
  <c r="U2457" i="16"/>
  <c r="Q2457" i="16"/>
  <c r="N2457" i="16"/>
  <c r="AA2457" i="16" s="1"/>
  <c r="F2457" i="16"/>
  <c r="B2457" i="16"/>
  <c r="Y2456" i="16"/>
  <c r="W2456" i="16"/>
  <c r="X2456" i="16" s="1"/>
  <c r="V2456" i="16"/>
  <c r="U2456" i="16"/>
  <c r="Q2456" i="16"/>
  <c r="N2456" i="16"/>
  <c r="AA2456" i="16" s="1"/>
  <c r="F2456" i="16"/>
  <c r="B2456" i="16"/>
  <c r="Y2455" i="16"/>
  <c r="W2455" i="16"/>
  <c r="X2455" i="16" s="1"/>
  <c r="V2455" i="16"/>
  <c r="U2455" i="16"/>
  <c r="Q2455" i="16"/>
  <c r="N2455" i="16"/>
  <c r="AA2455" i="16" s="1"/>
  <c r="F2455" i="16"/>
  <c r="B2455" i="16"/>
  <c r="Y2454" i="16"/>
  <c r="W2454" i="16"/>
  <c r="X2454" i="16" s="1"/>
  <c r="V2454" i="16"/>
  <c r="U2454" i="16"/>
  <c r="Q2454" i="16"/>
  <c r="N2454" i="16"/>
  <c r="AA2454" i="16" s="1"/>
  <c r="F2454" i="16"/>
  <c r="B2454" i="16"/>
  <c r="Y2453" i="16"/>
  <c r="W2453" i="16"/>
  <c r="X2453" i="16" s="1"/>
  <c r="V2453" i="16"/>
  <c r="U2453" i="16"/>
  <c r="Q2453" i="16"/>
  <c r="N2453" i="16"/>
  <c r="AA2453" i="16" s="1"/>
  <c r="F2453" i="16"/>
  <c r="B2453" i="16"/>
  <c r="Y2452" i="16"/>
  <c r="W2452" i="16"/>
  <c r="X2452" i="16" s="1"/>
  <c r="V2452" i="16"/>
  <c r="U2452" i="16"/>
  <c r="Q2452" i="16"/>
  <c r="N2452" i="16"/>
  <c r="AA2452" i="16" s="1"/>
  <c r="F2452" i="16"/>
  <c r="B2452" i="16"/>
  <c r="Y2451" i="16"/>
  <c r="X2451" i="16"/>
  <c r="W2451" i="16"/>
  <c r="V2451" i="16"/>
  <c r="U2451" i="16"/>
  <c r="Q2451" i="16"/>
  <c r="N2451" i="16"/>
  <c r="AA2451" i="16" s="1"/>
  <c r="F2451" i="16"/>
  <c r="B2451" i="16"/>
  <c r="Y2450" i="16"/>
  <c r="W2450" i="16"/>
  <c r="X2450" i="16" s="1"/>
  <c r="V2450" i="16"/>
  <c r="U2450" i="16"/>
  <c r="Q2450" i="16"/>
  <c r="N2450" i="16"/>
  <c r="AA2450" i="16" s="1"/>
  <c r="F2450" i="16"/>
  <c r="B2450" i="16"/>
  <c r="Y2449" i="16"/>
  <c r="W2449" i="16"/>
  <c r="X2449" i="16" s="1"/>
  <c r="V2449" i="16"/>
  <c r="U2449" i="16"/>
  <c r="Q2449" i="16"/>
  <c r="N2449" i="16"/>
  <c r="AA2449" i="16" s="1"/>
  <c r="F2449" i="16"/>
  <c r="B2449" i="16"/>
  <c r="Y2448" i="16"/>
  <c r="W2448" i="16"/>
  <c r="X2448" i="16" s="1"/>
  <c r="V2448" i="16"/>
  <c r="U2448" i="16"/>
  <c r="Q2448" i="16"/>
  <c r="N2448" i="16"/>
  <c r="AA2448" i="16" s="1"/>
  <c r="F2448" i="16"/>
  <c r="B2448" i="16"/>
  <c r="Y2447" i="16"/>
  <c r="W2447" i="16"/>
  <c r="X2447" i="16" s="1"/>
  <c r="V2447" i="16"/>
  <c r="U2447" i="16"/>
  <c r="Q2447" i="16"/>
  <c r="N2447" i="16"/>
  <c r="AA2447" i="16" s="1"/>
  <c r="F2447" i="16"/>
  <c r="B2447" i="16"/>
  <c r="Y2446" i="16"/>
  <c r="W2446" i="16"/>
  <c r="X2446" i="16" s="1"/>
  <c r="V2446" i="16"/>
  <c r="U2446" i="16"/>
  <c r="Q2446" i="16"/>
  <c r="N2446" i="16"/>
  <c r="AA2446" i="16" s="1"/>
  <c r="F2446" i="16"/>
  <c r="B2446" i="16"/>
  <c r="Y2445" i="16"/>
  <c r="W2445" i="16"/>
  <c r="X2445" i="16" s="1"/>
  <c r="V2445" i="16"/>
  <c r="U2445" i="16"/>
  <c r="Q2445" i="16"/>
  <c r="N2445" i="16"/>
  <c r="AA2445" i="16" s="1"/>
  <c r="F2445" i="16"/>
  <c r="B2445" i="16"/>
  <c r="Y2444" i="16"/>
  <c r="W2444" i="16"/>
  <c r="X2444" i="16" s="1"/>
  <c r="V2444" i="16"/>
  <c r="U2444" i="16"/>
  <c r="Q2444" i="16"/>
  <c r="N2444" i="16"/>
  <c r="AA2444" i="16" s="1"/>
  <c r="F2444" i="16"/>
  <c r="B2444" i="16"/>
  <c r="Y2443" i="16"/>
  <c r="W2443" i="16"/>
  <c r="X2443" i="16" s="1"/>
  <c r="V2443" i="16"/>
  <c r="U2443" i="16"/>
  <c r="Q2443" i="16"/>
  <c r="N2443" i="16"/>
  <c r="AA2443" i="16" s="1"/>
  <c r="F2443" i="16"/>
  <c r="B2443" i="16"/>
  <c r="Y2442" i="16"/>
  <c r="W2442" i="16"/>
  <c r="X2442" i="16" s="1"/>
  <c r="V2442" i="16"/>
  <c r="U2442" i="16"/>
  <c r="Q2442" i="16"/>
  <c r="N2442" i="16"/>
  <c r="AA2442" i="16" s="1"/>
  <c r="F2442" i="16"/>
  <c r="B2442" i="16"/>
  <c r="Y2441" i="16"/>
  <c r="W2441" i="16"/>
  <c r="X2441" i="16" s="1"/>
  <c r="V2441" i="16"/>
  <c r="U2441" i="16"/>
  <c r="Q2441" i="16"/>
  <c r="N2441" i="16"/>
  <c r="AA2441" i="16" s="1"/>
  <c r="F2441" i="16"/>
  <c r="B2441" i="16"/>
  <c r="Y2440" i="16"/>
  <c r="W2440" i="16"/>
  <c r="X2440" i="16" s="1"/>
  <c r="V2440" i="16"/>
  <c r="U2440" i="16"/>
  <c r="Q2440" i="16"/>
  <c r="N2440" i="16"/>
  <c r="AA2440" i="16" s="1"/>
  <c r="F2440" i="16"/>
  <c r="B2440" i="16"/>
  <c r="Y2439" i="16"/>
  <c r="W2439" i="16"/>
  <c r="X2439" i="16" s="1"/>
  <c r="V2439" i="16"/>
  <c r="U2439" i="16"/>
  <c r="Q2439" i="16"/>
  <c r="N2439" i="16"/>
  <c r="AA2439" i="16" s="1"/>
  <c r="F2439" i="16"/>
  <c r="B2439" i="16"/>
  <c r="Y2438" i="16"/>
  <c r="W2438" i="16"/>
  <c r="X2438" i="16" s="1"/>
  <c r="V2438" i="16"/>
  <c r="U2438" i="16"/>
  <c r="Q2438" i="16"/>
  <c r="N2438" i="16"/>
  <c r="AA2438" i="16" s="1"/>
  <c r="F2438" i="16"/>
  <c r="B2438" i="16"/>
  <c r="Y2437" i="16"/>
  <c r="W2437" i="16"/>
  <c r="X2437" i="16" s="1"/>
  <c r="V2437" i="16"/>
  <c r="U2437" i="16"/>
  <c r="Q2437" i="16"/>
  <c r="N2437" i="16"/>
  <c r="AA2437" i="16" s="1"/>
  <c r="F2437" i="16"/>
  <c r="B2437" i="16"/>
  <c r="Y2436" i="16"/>
  <c r="W2436" i="16"/>
  <c r="X2436" i="16" s="1"/>
  <c r="V2436" i="16"/>
  <c r="U2436" i="16"/>
  <c r="Q2436" i="16"/>
  <c r="N2436" i="16"/>
  <c r="AA2436" i="16" s="1"/>
  <c r="F2436" i="16"/>
  <c r="B2436" i="16"/>
  <c r="Y2435" i="16"/>
  <c r="W2435" i="16"/>
  <c r="X2435" i="16" s="1"/>
  <c r="V2435" i="16"/>
  <c r="U2435" i="16"/>
  <c r="Q2435" i="16"/>
  <c r="N2435" i="16"/>
  <c r="AA2435" i="16" s="1"/>
  <c r="F2435" i="16"/>
  <c r="B2435" i="16"/>
  <c r="Y2434" i="16"/>
  <c r="W2434" i="16"/>
  <c r="X2434" i="16" s="1"/>
  <c r="V2434" i="16"/>
  <c r="U2434" i="16"/>
  <c r="Q2434" i="16"/>
  <c r="N2434" i="16"/>
  <c r="AA2434" i="16" s="1"/>
  <c r="F2434" i="16"/>
  <c r="B2434" i="16"/>
  <c r="Y2433" i="16"/>
  <c r="W2433" i="16"/>
  <c r="X2433" i="16" s="1"/>
  <c r="V2433" i="16"/>
  <c r="U2433" i="16"/>
  <c r="Q2433" i="16"/>
  <c r="N2433" i="16"/>
  <c r="AA2433" i="16" s="1"/>
  <c r="F2433" i="16"/>
  <c r="B2433" i="16"/>
  <c r="Y2432" i="16"/>
  <c r="W2432" i="16"/>
  <c r="X2432" i="16" s="1"/>
  <c r="V2432" i="16"/>
  <c r="U2432" i="16"/>
  <c r="Q2432" i="16"/>
  <c r="N2432" i="16"/>
  <c r="AA2432" i="16" s="1"/>
  <c r="F2432" i="16"/>
  <c r="B2432" i="16"/>
  <c r="Y2431" i="16"/>
  <c r="X2431" i="16"/>
  <c r="W2431" i="16"/>
  <c r="V2431" i="16"/>
  <c r="U2431" i="16"/>
  <c r="Q2431" i="16"/>
  <c r="N2431" i="16"/>
  <c r="AA2431" i="16" s="1"/>
  <c r="F2431" i="16"/>
  <c r="B2431" i="16"/>
  <c r="Y2430" i="16"/>
  <c r="W2430" i="16"/>
  <c r="X2430" i="16" s="1"/>
  <c r="V2430" i="16"/>
  <c r="U2430" i="16"/>
  <c r="Q2430" i="16"/>
  <c r="N2430" i="16"/>
  <c r="AA2430" i="16" s="1"/>
  <c r="F2430" i="16"/>
  <c r="B2430" i="16"/>
  <c r="Y2429" i="16"/>
  <c r="W2429" i="16"/>
  <c r="X2429" i="16" s="1"/>
  <c r="V2429" i="16"/>
  <c r="U2429" i="16"/>
  <c r="Q2429" i="16"/>
  <c r="N2429" i="16"/>
  <c r="AA2429" i="16" s="1"/>
  <c r="F2429" i="16"/>
  <c r="B2429" i="16"/>
  <c r="Y2428" i="16"/>
  <c r="W2428" i="16"/>
  <c r="X2428" i="16" s="1"/>
  <c r="V2428" i="16"/>
  <c r="U2428" i="16"/>
  <c r="Q2428" i="16"/>
  <c r="N2428" i="16"/>
  <c r="AA2428" i="16" s="1"/>
  <c r="F2428" i="16"/>
  <c r="B2428" i="16"/>
  <c r="Y2427" i="16"/>
  <c r="W2427" i="16"/>
  <c r="X2427" i="16" s="1"/>
  <c r="V2427" i="16"/>
  <c r="U2427" i="16"/>
  <c r="Q2427" i="16"/>
  <c r="N2427" i="16"/>
  <c r="AA2427" i="16" s="1"/>
  <c r="F2427" i="16"/>
  <c r="B2427" i="16"/>
  <c r="Y2426" i="16"/>
  <c r="W2426" i="16"/>
  <c r="X2426" i="16" s="1"/>
  <c r="V2426" i="16"/>
  <c r="U2426" i="16"/>
  <c r="Q2426" i="16"/>
  <c r="N2426" i="16"/>
  <c r="AA2426" i="16" s="1"/>
  <c r="F2426" i="16"/>
  <c r="B2426" i="16"/>
  <c r="Y2425" i="16"/>
  <c r="W2425" i="16"/>
  <c r="X2425" i="16" s="1"/>
  <c r="V2425" i="16"/>
  <c r="U2425" i="16"/>
  <c r="Q2425" i="16"/>
  <c r="N2425" i="16"/>
  <c r="AA2425" i="16" s="1"/>
  <c r="F2425" i="16"/>
  <c r="B2425" i="16"/>
  <c r="Y2424" i="16"/>
  <c r="W2424" i="16"/>
  <c r="X2424" i="16" s="1"/>
  <c r="V2424" i="16"/>
  <c r="U2424" i="16"/>
  <c r="Q2424" i="16"/>
  <c r="N2424" i="16"/>
  <c r="AA2424" i="16" s="1"/>
  <c r="F2424" i="16"/>
  <c r="B2424" i="16"/>
  <c r="Y2423" i="16"/>
  <c r="W2423" i="16"/>
  <c r="X2423" i="16" s="1"/>
  <c r="V2423" i="16"/>
  <c r="U2423" i="16"/>
  <c r="Q2423" i="16"/>
  <c r="N2423" i="16"/>
  <c r="AA2423" i="16" s="1"/>
  <c r="F2423" i="16"/>
  <c r="B2423" i="16"/>
  <c r="Y2422" i="16"/>
  <c r="W2422" i="16"/>
  <c r="X2422" i="16" s="1"/>
  <c r="V2422" i="16"/>
  <c r="U2422" i="16"/>
  <c r="Q2422" i="16"/>
  <c r="N2422" i="16"/>
  <c r="AA2422" i="16" s="1"/>
  <c r="F2422" i="16"/>
  <c r="B2422" i="16"/>
  <c r="Y2421" i="16"/>
  <c r="W2421" i="16"/>
  <c r="X2421" i="16" s="1"/>
  <c r="V2421" i="16"/>
  <c r="U2421" i="16"/>
  <c r="Q2421" i="16"/>
  <c r="N2421" i="16"/>
  <c r="AA2421" i="16" s="1"/>
  <c r="F2421" i="16"/>
  <c r="B2421" i="16"/>
  <c r="Y2420" i="16"/>
  <c r="W2420" i="16"/>
  <c r="X2420" i="16" s="1"/>
  <c r="V2420" i="16"/>
  <c r="U2420" i="16"/>
  <c r="Q2420" i="16"/>
  <c r="N2420" i="16"/>
  <c r="AA2420" i="16" s="1"/>
  <c r="F2420" i="16"/>
  <c r="B2420" i="16"/>
  <c r="Y2419" i="16"/>
  <c r="W2419" i="16"/>
  <c r="X2419" i="16" s="1"/>
  <c r="V2419" i="16"/>
  <c r="U2419" i="16"/>
  <c r="Q2419" i="16"/>
  <c r="N2419" i="16"/>
  <c r="AA2419" i="16" s="1"/>
  <c r="F2419" i="16"/>
  <c r="B2419" i="16"/>
  <c r="Y2418" i="16"/>
  <c r="W2418" i="16"/>
  <c r="X2418" i="16" s="1"/>
  <c r="V2418" i="16"/>
  <c r="U2418" i="16"/>
  <c r="Q2418" i="16"/>
  <c r="N2418" i="16"/>
  <c r="AA2418" i="16" s="1"/>
  <c r="F2418" i="16"/>
  <c r="B2418" i="16"/>
  <c r="Y2417" i="16"/>
  <c r="W2417" i="16"/>
  <c r="X2417" i="16" s="1"/>
  <c r="V2417" i="16"/>
  <c r="U2417" i="16"/>
  <c r="Q2417" i="16"/>
  <c r="N2417" i="16"/>
  <c r="AA2417" i="16" s="1"/>
  <c r="F2417" i="16"/>
  <c r="B2417" i="16"/>
  <c r="Y2416" i="16"/>
  <c r="W2416" i="16"/>
  <c r="X2416" i="16" s="1"/>
  <c r="V2416" i="16"/>
  <c r="U2416" i="16"/>
  <c r="Q2416" i="16"/>
  <c r="N2416" i="16"/>
  <c r="AA2416" i="16" s="1"/>
  <c r="F2416" i="16"/>
  <c r="B2416" i="16"/>
  <c r="Y2415" i="16"/>
  <c r="X2415" i="16"/>
  <c r="W2415" i="16"/>
  <c r="V2415" i="16"/>
  <c r="U2415" i="16"/>
  <c r="Q2415" i="16"/>
  <c r="N2415" i="16"/>
  <c r="AA2415" i="16" s="1"/>
  <c r="F2415" i="16"/>
  <c r="B2415" i="16"/>
  <c r="Y2414" i="16"/>
  <c r="W2414" i="16"/>
  <c r="X2414" i="16" s="1"/>
  <c r="V2414" i="16"/>
  <c r="U2414" i="16"/>
  <c r="Q2414" i="16"/>
  <c r="N2414" i="16"/>
  <c r="AA2414" i="16" s="1"/>
  <c r="F2414" i="16"/>
  <c r="B2414" i="16"/>
  <c r="Y2413" i="16"/>
  <c r="W2413" i="16"/>
  <c r="X2413" i="16" s="1"/>
  <c r="V2413" i="16"/>
  <c r="U2413" i="16"/>
  <c r="Q2413" i="16"/>
  <c r="N2413" i="16"/>
  <c r="AA2413" i="16" s="1"/>
  <c r="F2413" i="16"/>
  <c r="B2413" i="16"/>
  <c r="Y2412" i="16"/>
  <c r="W2412" i="16"/>
  <c r="X2412" i="16" s="1"/>
  <c r="V2412" i="16"/>
  <c r="U2412" i="16"/>
  <c r="Q2412" i="16"/>
  <c r="N2412" i="16"/>
  <c r="AA2412" i="16" s="1"/>
  <c r="F2412" i="16"/>
  <c r="B2412" i="16"/>
  <c r="Y2411" i="16"/>
  <c r="W2411" i="16"/>
  <c r="X2411" i="16" s="1"/>
  <c r="V2411" i="16"/>
  <c r="U2411" i="16"/>
  <c r="Q2411" i="16"/>
  <c r="N2411" i="16"/>
  <c r="AA2411" i="16" s="1"/>
  <c r="F2411" i="16"/>
  <c r="B2411" i="16"/>
  <c r="Y2410" i="16"/>
  <c r="W2410" i="16"/>
  <c r="X2410" i="16" s="1"/>
  <c r="V2410" i="16"/>
  <c r="U2410" i="16"/>
  <c r="Q2410" i="16"/>
  <c r="N2410" i="16"/>
  <c r="AA2410" i="16" s="1"/>
  <c r="F2410" i="16"/>
  <c r="B2410" i="16"/>
  <c r="Y2409" i="16"/>
  <c r="W2409" i="16"/>
  <c r="X2409" i="16" s="1"/>
  <c r="V2409" i="16"/>
  <c r="U2409" i="16"/>
  <c r="Q2409" i="16"/>
  <c r="N2409" i="16"/>
  <c r="AA2409" i="16" s="1"/>
  <c r="F2409" i="16"/>
  <c r="B2409" i="16"/>
  <c r="Y2408" i="16"/>
  <c r="W2408" i="16"/>
  <c r="X2408" i="16" s="1"/>
  <c r="V2408" i="16"/>
  <c r="U2408" i="16"/>
  <c r="Q2408" i="16"/>
  <c r="N2408" i="16"/>
  <c r="AA2408" i="16" s="1"/>
  <c r="F2408" i="16"/>
  <c r="B2408" i="16"/>
  <c r="Y2407" i="16"/>
  <c r="W2407" i="16"/>
  <c r="X2407" i="16" s="1"/>
  <c r="V2407" i="16"/>
  <c r="U2407" i="16"/>
  <c r="Q2407" i="16"/>
  <c r="N2407" i="16"/>
  <c r="AA2407" i="16" s="1"/>
  <c r="F2407" i="16"/>
  <c r="B2407" i="16"/>
  <c r="Y2406" i="16"/>
  <c r="W2406" i="16"/>
  <c r="X2406" i="16" s="1"/>
  <c r="V2406" i="16"/>
  <c r="U2406" i="16"/>
  <c r="Q2406" i="16"/>
  <c r="N2406" i="16"/>
  <c r="AA2406" i="16" s="1"/>
  <c r="F2406" i="16"/>
  <c r="B2406" i="16"/>
  <c r="Y2405" i="16"/>
  <c r="W2405" i="16"/>
  <c r="X2405" i="16" s="1"/>
  <c r="V2405" i="16"/>
  <c r="U2405" i="16"/>
  <c r="Q2405" i="16"/>
  <c r="N2405" i="16"/>
  <c r="AA2405" i="16" s="1"/>
  <c r="F2405" i="16"/>
  <c r="B2405" i="16"/>
  <c r="Y2404" i="16"/>
  <c r="W2404" i="16"/>
  <c r="X2404" i="16" s="1"/>
  <c r="V2404" i="16"/>
  <c r="U2404" i="16"/>
  <c r="Q2404" i="16"/>
  <c r="N2404" i="16"/>
  <c r="AA2404" i="16" s="1"/>
  <c r="F2404" i="16"/>
  <c r="B2404" i="16"/>
  <c r="Y2403" i="16"/>
  <c r="W2403" i="16"/>
  <c r="X2403" i="16" s="1"/>
  <c r="V2403" i="16"/>
  <c r="U2403" i="16"/>
  <c r="Q2403" i="16"/>
  <c r="N2403" i="16"/>
  <c r="AA2403" i="16" s="1"/>
  <c r="F2403" i="16"/>
  <c r="B2403" i="16"/>
  <c r="Y2402" i="16"/>
  <c r="W2402" i="16"/>
  <c r="X2402" i="16" s="1"/>
  <c r="V2402" i="16"/>
  <c r="U2402" i="16"/>
  <c r="Q2402" i="16"/>
  <c r="N2402" i="16"/>
  <c r="AA2402" i="16" s="1"/>
  <c r="F2402" i="16"/>
  <c r="B2402" i="16"/>
  <c r="Y2401" i="16"/>
  <c r="W2401" i="16"/>
  <c r="X2401" i="16" s="1"/>
  <c r="V2401" i="16"/>
  <c r="U2401" i="16"/>
  <c r="Q2401" i="16"/>
  <c r="N2401" i="16"/>
  <c r="AA2401" i="16" s="1"/>
  <c r="F2401" i="16"/>
  <c r="B2401" i="16"/>
  <c r="Y2400" i="16"/>
  <c r="W2400" i="16"/>
  <c r="X2400" i="16" s="1"/>
  <c r="V2400" i="16"/>
  <c r="U2400" i="16"/>
  <c r="Q2400" i="16"/>
  <c r="N2400" i="16"/>
  <c r="AA2400" i="16" s="1"/>
  <c r="F2400" i="16"/>
  <c r="B2400" i="16"/>
  <c r="Y2399" i="16"/>
  <c r="W2399" i="16"/>
  <c r="X2399" i="16" s="1"/>
  <c r="V2399" i="16"/>
  <c r="U2399" i="16"/>
  <c r="Q2399" i="16"/>
  <c r="N2399" i="16"/>
  <c r="AA2399" i="16" s="1"/>
  <c r="F2399" i="16"/>
  <c r="B2399" i="16"/>
  <c r="Y2398" i="16"/>
  <c r="W2398" i="16"/>
  <c r="X2398" i="16" s="1"/>
  <c r="V2398" i="16"/>
  <c r="U2398" i="16"/>
  <c r="Q2398" i="16"/>
  <c r="N2398" i="16"/>
  <c r="AA2398" i="16" s="1"/>
  <c r="F2398" i="16"/>
  <c r="B2398" i="16"/>
  <c r="Y2397" i="16"/>
  <c r="W2397" i="16"/>
  <c r="X2397" i="16" s="1"/>
  <c r="V2397" i="16"/>
  <c r="U2397" i="16"/>
  <c r="Q2397" i="16"/>
  <c r="N2397" i="16"/>
  <c r="AA2397" i="16" s="1"/>
  <c r="F2397" i="16"/>
  <c r="B2397" i="16"/>
  <c r="Y2396" i="16"/>
  <c r="W2396" i="16"/>
  <c r="X2396" i="16" s="1"/>
  <c r="V2396" i="16"/>
  <c r="U2396" i="16"/>
  <c r="Q2396" i="16"/>
  <c r="N2396" i="16"/>
  <c r="AA2396" i="16" s="1"/>
  <c r="F2396" i="16"/>
  <c r="B2396" i="16"/>
  <c r="Y2395" i="16"/>
  <c r="W2395" i="16"/>
  <c r="X2395" i="16" s="1"/>
  <c r="V2395" i="16"/>
  <c r="U2395" i="16"/>
  <c r="Q2395" i="16"/>
  <c r="N2395" i="16"/>
  <c r="AA2395" i="16" s="1"/>
  <c r="F2395" i="16"/>
  <c r="B2395" i="16"/>
  <c r="Y2394" i="16"/>
  <c r="W2394" i="16"/>
  <c r="X2394" i="16" s="1"/>
  <c r="V2394" i="16"/>
  <c r="U2394" i="16"/>
  <c r="Q2394" i="16"/>
  <c r="N2394" i="16"/>
  <c r="AA2394" i="16" s="1"/>
  <c r="F2394" i="16"/>
  <c r="B2394" i="16"/>
  <c r="Y2393" i="16"/>
  <c r="W2393" i="16"/>
  <c r="X2393" i="16" s="1"/>
  <c r="V2393" i="16"/>
  <c r="U2393" i="16"/>
  <c r="Q2393" i="16"/>
  <c r="N2393" i="16"/>
  <c r="AA2393" i="16" s="1"/>
  <c r="F2393" i="16"/>
  <c r="B2393" i="16"/>
  <c r="Y2392" i="16"/>
  <c r="W2392" i="16"/>
  <c r="X2392" i="16" s="1"/>
  <c r="V2392" i="16"/>
  <c r="U2392" i="16"/>
  <c r="Q2392" i="16"/>
  <c r="N2392" i="16"/>
  <c r="AA2392" i="16" s="1"/>
  <c r="F2392" i="16"/>
  <c r="B2392" i="16"/>
  <c r="Y2391" i="16"/>
  <c r="W2391" i="16"/>
  <c r="X2391" i="16" s="1"/>
  <c r="V2391" i="16"/>
  <c r="U2391" i="16"/>
  <c r="Q2391" i="16"/>
  <c r="N2391" i="16"/>
  <c r="AA2391" i="16" s="1"/>
  <c r="F2391" i="16"/>
  <c r="B2391" i="16"/>
  <c r="Y2390" i="16"/>
  <c r="W2390" i="16"/>
  <c r="X2390" i="16" s="1"/>
  <c r="V2390" i="16"/>
  <c r="U2390" i="16"/>
  <c r="Q2390" i="16"/>
  <c r="N2390" i="16"/>
  <c r="AA2390" i="16" s="1"/>
  <c r="F2390" i="16"/>
  <c r="B2390" i="16"/>
  <c r="Y2389" i="16"/>
  <c r="W2389" i="16"/>
  <c r="X2389" i="16" s="1"/>
  <c r="V2389" i="16"/>
  <c r="U2389" i="16"/>
  <c r="Q2389" i="16"/>
  <c r="N2389" i="16"/>
  <c r="AA2389" i="16" s="1"/>
  <c r="F2389" i="16"/>
  <c r="B2389" i="16"/>
  <c r="Y2388" i="16"/>
  <c r="W2388" i="16"/>
  <c r="X2388" i="16" s="1"/>
  <c r="V2388" i="16"/>
  <c r="U2388" i="16"/>
  <c r="Q2388" i="16"/>
  <c r="N2388" i="16"/>
  <c r="AA2388" i="16" s="1"/>
  <c r="F2388" i="16"/>
  <c r="B2388" i="16"/>
  <c r="Y2387" i="16"/>
  <c r="W2387" i="16"/>
  <c r="X2387" i="16" s="1"/>
  <c r="V2387" i="16"/>
  <c r="U2387" i="16"/>
  <c r="Q2387" i="16"/>
  <c r="N2387" i="16"/>
  <c r="AA2387" i="16" s="1"/>
  <c r="F2387" i="16"/>
  <c r="B2387" i="16"/>
  <c r="Y2386" i="16"/>
  <c r="W2386" i="16"/>
  <c r="X2386" i="16" s="1"/>
  <c r="V2386" i="16"/>
  <c r="U2386" i="16"/>
  <c r="Q2386" i="16"/>
  <c r="N2386" i="16"/>
  <c r="AA2386" i="16" s="1"/>
  <c r="F2386" i="16"/>
  <c r="B2386" i="16"/>
  <c r="Y2385" i="16"/>
  <c r="W2385" i="16"/>
  <c r="X2385" i="16" s="1"/>
  <c r="V2385" i="16"/>
  <c r="U2385" i="16"/>
  <c r="Q2385" i="16"/>
  <c r="N2385" i="16"/>
  <c r="AA2385" i="16" s="1"/>
  <c r="F2385" i="16"/>
  <c r="B2385" i="16"/>
  <c r="Y2384" i="16"/>
  <c r="W2384" i="16"/>
  <c r="X2384" i="16" s="1"/>
  <c r="V2384" i="16"/>
  <c r="U2384" i="16"/>
  <c r="Q2384" i="16"/>
  <c r="N2384" i="16"/>
  <c r="AA2384" i="16" s="1"/>
  <c r="F2384" i="16"/>
  <c r="B2384" i="16"/>
  <c r="Y2383" i="16"/>
  <c r="X2383" i="16"/>
  <c r="W2383" i="16"/>
  <c r="V2383" i="16"/>
  <c r="U2383" i="16"/>
  <c r="Q2383" i="16"/>
  <c r="N2383" i="16"/>
  <c r="AA2383" i="16" s="1"/>
  <c r="F2383" i="16"/>
  <c r="B2383" i="16"/>
  <c r="Y2382" i="16"/>
  <c r="W2382" i="16"/>
  <c r="X2382" i="16" s="1"/>
  <c r="V2382" i="16"/>
  <c r="U2382" i="16"/>
  <c r="Q2382" i="16"/>
  <c r="N2382" i="16"/>
  <c r="AA2382" i="16" s="1"/>
  <c r="F2382" i="16"/>
  <c r="B2382" i="16"/>
  <c r="Y2381" i="16"/>
  <c r="W2381" i="16"/>
  <c r="X2381" i="16" s="1"/>
  <c r="V2381" i="16"/>
  <c r="U2381" i="16"/>
  <c r="Q2381" i="16"/>
  <c r="N2381" i="16"/>
  <c r="AA2381" i="16" s="1"/>
  <c r="F2381" i="16"/>
  <c r="B2381" i="16"/>
  <c r="Y2380" i="16"/>
  <c r="W2380" i="16"/>
  <c r="X2380" i="16" s="1"/>
  <c r="V2380" i="16"/>
  <c r="U2380" i="16"/>
  <c r="Q2380" i="16"/>
  <c r="N2380" i="16"/>
  <c r="AA2380" i="16" s="1"/>
  <c r="F2380" i="16"/>
  <c r="B2380" i="16"/>
  <c r="Y2379" i="16"/>
  <c r="W2379" i="16"/>
  <c r="X2379" i="16" s="1"/>
  <c r="V2379" i="16"/>
  <c r="U2379" i="16"/>
  <c r="Q2379" i="16"/>
  <c r="N2379" i="16"/>
  <c r="AA2379" i="16" s="1"/>
  <c r="F2379" i="16"/>
  <c r="B2379" i="16"/>
  <c r="Y2378" i="16"/>
  <c r="W2378" i="16"/>
  <c r="X2378" i="16" s="1"/>
  <c r="V2378" i="16"/>
  <c r="U2378" i="16"/>
  <c r="Q2378" i="16"/>
  <c r="N2378" i="16"/>
  <c r="AA2378" i="16" s="1"/>
  <c r="F2378" i="16"/>
  <c r="B2378" i="16"/>
  <c r="Y2377" i="16"/>
  <c r="W2377" i="16"/>
  <c r="X2377" i="16" s="1"/>
  <c r="V2377" i="16"/>
  <c r="U2377" i="16"/>
  <c r="Q2377" i="16"/>
  <c r="N2377" i="16"/>
  <c r="AA2377" i="16" s="1"/>
  <c r="F2377" i="16"/>
  <c r="B2377" i="16"/>
  <c r="Y2376" i="16"/>
  <c r="W2376" i="16"/>
  <c r="X2376" i="16" s="1"/>
  <c r="V2376" i="16"/>
  <c r="U2376" i="16"/>
  <c r="Q2376" i="16"/>
  <c r="N2376" i="16"/>
  <c r="AA2376" i="16" s="1"/>
  <c r="F2376" i="16"/>
  <c r="B2376" i="16"/>
  <c r="Y2375" i="16"/>
  <c r="W2375" i="16"/>
  <c r="X2375" i="16" s="1"/>
  <c r="V2375" i="16"/>
  <c r="U2375" i="16"/>
  <c r="Q2375" i="16"/>
  <c r="N2375" i="16"/>
  <c r="AA2375" i="16" s="1"/>
  <c r="F2375" i="16"/>
  <c r="B2375" i="16"/>
  <c r="Y2374" i="16"/>
  <c r="W2374" i="16"/>
  <c r="X2374" i="16" s="1"/>
  <c r="V2374" i="16"/>
  <c r="U2374" i="16"/>
  <c r="Q2374" i="16"/>
  <c r="N2374" i="16"/>
  <c r="AA2374" i="16" s="1"/>
  <c r="F2374" i="16"/>
  <c r="B2374" i="16"/>
  <c r="Y2373" i="16"/>
  <c r="W2373" i="16"/>
  <c r="X2373" i="16" s="1"/>
  <c r="V2373" i="16"/>
  <c r="U2373" i="16"/>
  <c r="Q2373" i="16"/>
  <c r="N2373" i="16"/>
  <c r="AA2373" i="16" s="1"/>
  <c r="F2373" i="16"/>
  <c r="B2373" i="16"/>
  <c r="Y2372" i="16"/>
  <c r="W2372" i="16"/>
  <c r="X2372" i="16" s="1"/>
  <c r="V2372" i="16"/>
  <c r="U2372" i="16"/>
  <c r="Q2372" i="16"/>
  <c r="N2372" i="16"/>
  <c r="AA2372" i="16" s="1"/>
  <c r="F2372" i="16"/>
  <c r="B2372" i="16"/>
  <c r="Y2371" i="16"/>
  <c r="W2371" i="16"/>
  <c r="X2371" i="16" s="1"/>
  <c r="V2371" i="16"/>
  <c r="U2371" i="16"/>
  <c r="Q2371" i="16"/>
  <c r="N2371" i="16"/>
  <c r="AA2371" i="16" s="1"/>
  <c r="F2371" i="16"/>
  <c r="B2371" i="16"/>
  <c r="Y2370" i="16"/>
  <c r="W2370" i="16"/>
  <c r="X2370" i="16" s="1"/>
  <c r="V2370" i="16"/>
  <c r="U2370" i="16"/>
  <c r="Q2370" i="16"/>
  <c r="N2370" i="16"/>
  <c r="AA2370" i="16" s="1"/>
  <c r="F2370" i="16"/>
  <c r="B2370" i="16"/>
  <c r="Y2369" i="16"/>
  <c r="W2369" i="16"/>
  <c r="X2369" i="16" s="1"/>
  <c r="V2369" i="16"/>
  <c r="U2369" i="16"/>
  <c r="Q2369" i="16"/>
  <c r="N2369" i="16"/>
  <c r="AA2369" i="16" s="1"/>
  <c r="F2369" i="16"/>
  <c r="B2369" i="16"/>
  <c r="Y2368" i="16"/>
  <c r="W2368" i="16"/>
  <c r="X2368" i="16" s="1"/>
  <c r="V2368" i="16"/>
  <c r="U2368" i="16"/>
  <c r="Q2368" i="16"/>
  <c r="N2368" i="16"/>
  <c r="AA2368" i="16" s="1"/>
  <c r="F2368" i="16"/>
  <c r="B2368" i="16"/>
  <c r="Y2367" i="16"/>
  <c r="W2367" i="16"/>
  <c r="X2367" i="16" s="1"/>
  <c r="V2367" i="16"/>
  <c r="U2367" i="16"/>
  <c r="Q2367" i="16"/>
  <c r="N2367" i="16"/>
  <c r="AA2367" i="16" s="1"/>
  <c r="F2367" i="16"/>
  <c r="B2367" i="16"/>
  <c r="Y2366" i="16"/>
  <c r="W2366" i="16"/>
  <c r="X2366" i="16" s="1"/>
  <c r="V2366" i="16"/>
  <c r="U2366" i="16"/>
  <c r="Q2366" i="16"/>
  <c r="N2366" i="16"/>
  <c r="AA2366" i="16" s="1"/>
  <c r="F2366" i="16"/>
  <c r="B2366" i="16"/>
  <c r="Y2365" i="16"/>
  <c r="X2365" i="16"/>
  <c r="W2365" i="16"/>
  <c r="V2365" i="16"/>
  <c r="U2365" i="16"/>
  <c r="Q2365" i="16"/>
  <c r="N2365" i="16"/>
  <c r="AA2365" i="16" s="1"/>
  <c r="F2365" i="16"/>
  <c r="B2365" i="16"/>
  <c r="Y2364" i="16"/>
  <c r="W2364" i="16"/>
  <c r="X2364" i="16" s="1"/>
  <c r="V2364" i="16"/>
  <c r="U2364" i="16"/>
  <c r="Q2364" i="16"/>
  <c r="N2364" i="16"/>
  <c r="AA2364" i="16" s="1"/>
  <c r="F2364" i="16"/>
  <c r="B2364" i="16"/>
  <c r="Y2363" i="16"/>
  <c r="W2363" i="16"/>
  <c r="X2363" i="16" s="1"/>
  <c r="V2363" i="16"/>
  <c r="U2363" i="16"/>
  <c r="Q2363" i="16"/>
  <c r="N2363" i="16"/>
  <c r="AA2363" i="16" s="1"/>
  <c r="F2363" i="16"/>
  <c r="B2363" i="16"/>
  <c r="Y2362" i="16"/>
  <c r="W2362" i="16"/>
  <c r="X2362" i="16" s="1"/>
  <c r="V2362" i="16"/>
  <c r="U2362" i="16"/>
  <c r="Q2362" i="16"/>
  <c r="N2362" i="16"/>
  <c r="AA2362" i="16" s="1"/>
  <c r="F2362" i="16"/>
  <c r="B2362" i="16"/>
  <c r="Y2361" i="16"/>
  <c r="W2361" i="16"/>
  <c r="X2361" i="16" s="1"/>
  <c r="V2361" i="16"/>
  <c r="U2361" i="16"/>
  <c r="Q2361" i="16"/>
  <c r="N2361" i="16"/>
  <c r="AA2361" i="16" s="1"/>
  <c r="F2361" i="16"/>
  <c r="B2361" i="16"/>
  <c r="Y2360" i="16"/>
  <c r="W2360" i="16"/>
  <c r="X2360" i="16" s="1"/>
  <c r="V2360" i="16"/>
  <c r="U2360" i="16"/>
  <c r="Q2360" i="16"/>
  <c r="N2360" i="16"/>
  <c r="AA2360" i="16" s="1"/>
  <c r="F2360" i="16"/>
  <c r="B2360" i="16"/>
  <c r="Y2359" i="16"/>
  <c r="W2359" i="16"/>
  <c r="X2359" i="16" s="1"/>
  <c r="V2359" i="16"/>
  <c r="U2359" i="16"/>
  <c r="Q2359" i="16"/>
  <c r="N2359" i="16"/>
  <c r="AA2359" i="16" s="1"/>
  <c r="F2359" i="16"/>
  <c r="B2359" i="16"/>
  <c r="Y2358" i="16"/>
  <c r="W2358" i="16"/>
  <c r="X2358" i="16" s="1"/>
  <c r="V2358" i="16"/>
  <c r="U2358" i="16"/>
  <c r="Q2358" i="16"/>
  <c r="N2358" i="16"/>
  <c r="AA2358" i="16" s="1"/>
  <c r="F2358" i="16"/>
  <c r="B2358" i="16"/>
  <c r="Y2357" i="16"/>
  <c r="W2357" i="16"/>
  <c r="X2357" i="16" s="1"/>
  <c r="V2357" i="16"/>
  <c r="U2357" i="16"/>
  <c r="Q2357" i="16"/>
  <c r="N2357" i="16"/>
  <c r="AA2357" i="16" s="1"/>
  <c r="F2357" i="16"/>
  <c r="B2357" i="16"/>
  <c r="Y2356" i="16"/>
  <c r="W2356" i="16"/>
  <c r="X2356" i="16" s="1"/>
  <c r="V2356" i="16"/>
  <c r="U2356" i="16"/>
  <c r="Q2356" i="16"/>
  <c r="N2356" i="16"/>
  <c r="AA2356" i="16" s="1"/>
  <c r="F2356" i="16"/>
  <c r="B2356" i="16"/>
  <c r="Y2355" i="16"/>
  <c r="W2355" i="16"/>
  <c r="X2355" i="16" s="1"/>
  <c r="V2355" i="16"/>
  <c r="U2355" i="16"/>
  <c r="Q2355" i="16"/>
  <c r="N2355" i="16"/>
  <c r="AA2355" i="16" s="1"/>
  <c r="F2355" i="16"/>
  <c r="B2355" i="16"/>
  <c r="Y2354" i="16"/>
  <c r="W2354" i="16"/>
  <c r="X2354" i="16" s="1"/>
  <c r="V2354" i="16"/>
  <c r="U2354" i="16"/>
  <c r="Q2354" i="16"/>
  <c r="N2354" i="16"/>
  <c r="AA2354" i="16" s="1"/>
  <c r="F2354" i="16"/>
  <c r="B2354" i="16"/>
  <c r="Y2353" i="16"/>
  <c r="W2353" i="16"/>
  <c r="X2353" i="16" s="1"/>
  <c r="V2353" i="16"/>
  <c r="U2353" i="16"/>
  <c r="Q2353" i="16"/>
  <c r="N2353" i="16"/>
  <c r="AA2353" i="16" s="1"/>
  <c r="F2353" i="16"/>
  <c r="B2353" i="16"/>
  <c r="Y2352" i="16"/>
  <c r="W2352" i="16"/>
  <c r="X2352" i="16" s="1"/>
  <c r="V2352" i="16"/>
  <c r="U2352" i="16"/>
  <c r="Q2352" i="16"/>
  <c r="N2352" i="16"/>
  <c r="AA2352" i="16" s="1"/>
  <c r="F2352" i="16"/>
  <c r="B2352" i="16"/>
  <c r="Y2351" i="16"/>
  <c r="X2351" i="16"/>
  <c r="W2351" i="16"/>
  <c r="V2351" i="16"/>
  <c r="U2351" i="16"/>
  <c r="Q2351" i="16"/>
  <c r="N2351" i="16"/>
  <c r="AA2351" i="16" s="1"/>
  <c r="F2351" i="16"/>
  <c r="B2351" i="16"/>
  <c r="Y2350" i="16"/>
  <c r="W2350" i="16"/>
  <c r="X2350" i="16" s="1"/>
  <c r="V2350" i="16"/>
  <c r="U2350" i="16"/>
  <c r="Q2350" i="16"/>
  <c r="N2350" i="16"/>
  <c r="AA2350" i="16" s="1"/>
  <c r="F2350" i="16"/>
  <c r="B2350" i="16"/>
  <c r="Y2349" i="16"/>
  <c r="W2349" i="16"/>
  <c r="X2349" i="16" s="1"/>
  <c r="V2349" i="16"/>
  <c r="U2349" i="16"/>
  <c r="Q2349" i="16"/>
  <c r="N2349" i="16"/>
  <c r="AA2349" i="16" s="1"/>
  <c r="F2349" i="16"/>
  <c r="B2349" i="16"/>
  <c r="Y2348" i="16"/>
  <c r="W2348" i="16"/>
  <c r="X2348" i="16" s="1"/>
  <c r="V2348" i="16"/>
  <c r="U2348" i="16"/>
  <c r="Q2348" i="16"/>
  <c r="N2348" i="16"/>
  <c r="AA2348" i="16" s="1"/>
  <c r="F2348" i="16"/>
  <c r="B2348" i="16"/>
  <c r="Y2347" i="16"/>
  <c r="W2347" i="16"/>
  <c r="X2347" i="16" s="1"/>
  <c r="V2347" i="16"/>
  <c r="U2347" i="16"/>
  <c r="Q2347" i="16"/>
  <c r="N2347" i="16"/>
  <c r="AA2347" i="16" s="1"/>
  <c r="F2347" i="16"/>
  <c r="B2347" i="16"/>
  <c r="Y2346" i="16"/>
  <c r="W2346" i="16"/>
  <c r="X2346" i="16" s="1"/>
  <c r="V2346" i="16"/>
  <c r="U2346" i="16"/>
  <c r="Q2346" i="16"/>
  <c r="N2346" i="16"/>
  <c r="AA2346" i="16" s="1"/>
  <c r="F2346" i="16"/>
  <c r="B2346" i="16"/>
  <c r="Y2345" i="16"/>
  <c r="W2345" i="16"/>
  <c r="X2345" i="16" s="1"/>
  <c r="V2345" i="16"/>
  <c r="U2345" i="16"/>
  <c r="Q2345" i="16"/>
  <c r="N2345" i="16"/>
  <c r="AA2345" i="16" s="1"/>
  <c r="F2345" i="16"/>
  <c r="B2345" i="16"/>
  <c r="Y2344" i="16"/>
  <c r="W2344" i="16"/>
  <c r="X2344" i="16" s="1"/>
  <c r="V2344" i="16"/>
  <c r="U2344" i="16"/>
  <c r="Q2344" i="16"/>
  <c r="N2344" i="16"/>
  <c r="AA2344" i="16" s="1"/>
  <c r="F2344" i="16"/>
  <c r="B2344" i="16"/>
  <c r="Y2343" i="16"/>
  <c r="W2343" i="16"/>
  <c r="X2343" i="16" s="1"/>
  <c r="V2343" i="16"/>
  <c r="U2343" i="16"/>
  <c r="Q2343" i="16"/>
  <c r="N2343" i="16"/>
  <c r="AA2343" i="16" s="1"/>
  <c r="F2343" i="16"/>
  <c r="B2343" i="16"/>
  <c r="Y2342" i="16"/>
  <c r="W2342" i="16"/>
  <c r="X2342" i="16" s="1"/>
  <c r="V2342" i="16"/>
  <c r="U2342" i="16"/>
  <c r="Q2342" i="16"/>
  <c r="N2342" i="16"/>
  <c r="AA2342" i="16" s="1"/>
  <c r="F2342" i="16"/>
  <c r="B2342" i="16"/>
  <c r="Y2341" i="16"/>
  <c r="W2341" i="16"/>
  <c r="X2341" i="16" s="1"/>
  <c r="V2341" i="16"/>
  <c r="U2341" i="16"/>
  <c r="Q2341" i="16"/>
  <c r="N2341" i="16"/>
  <c r="AA2341" i="16" s="1"/>
  <c r="F2341" i="16"/>
  <c r="B2341" i="16"/>
  <c r="Y2340" i="16"/>
  <c r="W2340" i="16"/>
  <c r="X2340" i="16" s="1"/>
  <c r="V2340" i="16"/>
  <c r="U2340" i="16"/>
  <c r="Q2340" i="16"/>
  <c r="N2340" i="16"/>
  <c r="AA2340" i="16" s="1"/>
  <c r="F2340" i="16"/>
  <c r="B2340" i="16"/>
  <c r="Y2339" i="16"/>
  <c r="W2339" i="16"/>
  <c r="X2339" i="16" s="1"/>
  <c r="V2339" i="16"/>
  <c r="U2339" i="16"/>
  <c r="Q2339" i="16"/>
  <c r="N2339" i="16"/>
  <c r="AA2339" i="16" s="1"/>
  <c r="F2339" i="16"/>
  <c r="B2339" i="16"/>
  <c r="Y2338" i="16"/>
  <c r="W2338" i="16"/>
  <c r="X2338" i="16" s="1"/>
  <c r="V2338" i="16"/>
  <c r="U2338" i="16"/>
  <c r="Q2338" i="16"/>
  <c r="N2338" i="16"/>
  <c r="AA2338" i="16" s="1"/>
  <c r="F2338" i="16"/>
  <c r="B2338" i="16"/>
  <c r="Y2337" i="16"/>
  <c r="W2337" i="16"/>
  <c r="X2337" i="16" s="1"/>
  <c r="V2337" i="16"/>
  <c r="U2337" i="16"/>
  <c r="Q2337" i="16"/>
  <c r="N2337" i="16"/>
  <c r="AA2337" i="16" s="1"/>
  <c r="F2337" i="16"/>
  <c r="B2337" i="16"/>
  <c r="Y2336" i="16"/>
  <c r="W2336" i="16"/>
  <c r="X2336" i="16" s="1"/>
  <c r="V2336" i="16"/>
  <c r="U2336" i="16"/>
  <c r="Q2336" i="16"/>
  <c r="N2336" i="16"/>
  <c r="AA2336" i="16" s="1"/>
  <c r="F2336" i="16"/>
  <c r="B2336" i="16"/>
  <c r="Y2335" i="16"/>
  <c r="W2335" i="16"/>
  <c r="X2335" i="16" s="1"/>
  <c r="V2335" i="16"/>
  <c r="U2335" i="16"/>
  <c r="Q2335" i="16"/>
  <c r="N2335" i="16"/>
  <c r="AA2335" i="16" s="1"/>
  <c r="F2335" i="16"/>
  <c r="B2335" i="16"/>
  <c r="Y2334" i="16"/>
  <c r="W2334" i="16"/>
  <c r="X2334" i="16" s="1"/>
  <c r="V2334" i="16"/>
  <c r="U2334" i="16"/>
  <c r="Q2334" i="16"/>
  <c r="N2334" i="16"/>
  <c r="AA2334" i="16" s="1"/>
  <c r="F2334" i="16"/>
  <c r="B2334" i="16"/>
  <c r="Y2333" i="16"/>
  <c r="W2333" i="16"/>
  <c r="X2333" i="16" s="1"/>
  <c r="V2333" i="16"/>
  <c r="U2333" i="16"/>
  <c r="Q2333" i="16"/>
  <c r="N2333" i="16"/>
  <c r="AA2333" i="16" s="1"/>
  <c r="F2333" i="16"/>
  <c r="B2333" i="16"/>
  <c r="Y2332" i="16"/>
  <c r="W2332" i="16"/>
  <c r="X2332" i="16" s="1"/>
  <c r="V2332" i="16"/>
  <c r="U2332" i="16"/>
  <c r="Q2332" i="16"/>
  <c r="N2332" i="16"/>
  <c r="AA2332" i="16" s="1"/>
  <c r="F2332" i="16"/>
  <c r="B2332" i="16"/>
  <c r="Y2331" i="16"/>
  <c r="W2331" i="16"/>
  <c r="X2331" i="16" s="1"/>
  <c r="V2331" i="16"/>
  <c r="U2331" i="16"/>
  <c r="Q2331" i="16"/>
  <c r="N2331" i="16"/>
  <c r="AA2331" i="16" s="1"/>
  <c r="F2331" i="16"/>
  <c r="B2331" i="16"/>
  <c r="Y2330" i="16"/>
  <c r="W2330" i="16"/>
  <c r="X2330" i="16" s="1"/>
  <c r="V2330" i="16"/>
  <c r="U2330" i="16"/>
  <c r="Q2330" i="16"/>
  <c r="N2330" i="16"/>
  <c r="AA2330" i="16" s="1"/>
  <c r="F2330" i="16"/>
  <c r="B2330" i="16"/>
  <c r="Y2329" i="16"/>
  <c r="W2329" i="16"/>
  <c r="X2329" i="16" s="1"/>
  <c r="V2329" i="16"/>
  <c r="U2329" i="16"/>
  <c r="Q2329" i="16"/>
  <c r="N2329" i="16"/>
  <c r="AA2329" i="16" s="1"/>
  <c r="F2329" i="16"/>
  <c r="B2329" i="16"/>
  <c r="Y2328" i="16"/>
  <c r="W2328" i="16"/>
  <c r="X2328" i="16" s="1"/>
  <c r="V2328" i="16"/>
  <c r="U2328" i="16"/>
  <c r="Q2328" i="16"/>
  <c r="N2328" i="16"/>
  <c r="AA2328" i="16" s="1"/>
  <c r="F2328" i="16"/>
  <c r="B2328" i="16"/>
  <c r="Y2327" i="16"/>
  <c r="W2327" i="16"/>
  <c r="X2327" i="16" s="1"/>
  <c r="V2327" i="16"/>
  <c r="U2327" i="16"/>
  <c r="Q2327" i="16"/>
  <c r="N2327" i="16"/>
  <c r="AA2327" i="16" s="1"/>
  <c r="F2327" i="16"/>
  <c r="B2327" i="16"/>
  <c r="Y2326" i="16"/>
  <c r="W2326" i="16"/>
  <c r="X2326" i="16" s="1"/>
  <c r="V2326" i="16"/>
  <c r="U2326" i="16"/>
  <c r="Q2326" i="16"/>
  <c r="N2326" i="16"/>
  <c r="AA2326" i="16" s="1"/>
  <c r="F2326" i="16"/>
  <c r="B2326" i="16"/>
  <c r="Y2325" i="16"/>
  <c r="W2325" i="16"/>
  <c r="X2325" i="16" s="1"/>
  <c r="V2325" i="16"/>
  <c r="U2325" i="16"/>
  <c r="Q2325" i="16"/>
  <c r="N2325" i="16"/>
  <c r="AA2325" i="16" s="1"/>
  <c r="F2325" i="16"/>
  <c r="B2325" i="16"/>
  <c r="Y2324" i="16"/>
  <c r="W2324" i="16"/>
  <c r="X2324" i="16" s="1"/>
  <c r="V2324" i="16"/>
  <c r="U2324" i="16"/>
  <c r="Q2324" i="16"/>
  <c r="N2324" i="16"/>
  <c r="AA2324" i="16" s="1"/>
  <c r="F2324" i="16"/>
  <c r="B2324" i="16"/>
  <c r="Y2323" i="16"/>
  <c r="W2323" i="16"/>
  <c r="X2323" i="16" s="1"/>
  <c r="V2323" i="16"/>
  <c r="U2323" i="16"/>
  <c r="Q2323" i="16"/>
  <c r="N2323" i="16"/>
  <c r="AA2323" i="16" s="1"/>
  <c r="F2323" i="16"/>
  <c r="B2323" i="16"/>
  <c r="Y2322" i="16"/>
  <c r="W2322" i="16"/>
  <c r="X2322" i="16" s="1"/>
  <c r="V2322" i="16"/>
  <c r="U2322" i="16"/>
  <c r="Q2322" i="16"/>
  <c r="N2322" i="16"/>
  <c r="AA2322" i="16" s="1"/>
  <c r="F2322" i="16"/>
  <c r="B2322" i="16"/>
  <c r="Y2321" i="16"/>
  <c r="W2321" i="16"/>
  <c r="X2321" i="16" s="1"/>
  <c r="V2321" i="16"/>
  <c r="U2321" i="16"/>
  <c r="Q2321" i="16"/>
  <c r="N2321" i="16"/>
  <c r="AA2321" i="16" s="1"/>
  <c r="F2321" i="16"/>
  <c r="B2321" i="16"/>
  <c r="Y2320" i="16"/>
  <c r="W2320" i="16"/>
  <c r="X2320" i="16" s="1"/>
  <c r="V2320" i="16"/>
  <c r="U2320" i="16"/>
  <c r="Q2320" i="16"/>
  <c r="N2320" i="16"/>
  <c r="AA2320" i="16" s="1"/>
  <c r="F2320" i="16"/>
  <c r="B2320" i="16"/>
  <c r="Y2319" i="16"/>
  <c r="W2319" i="16"/>
  <c r="X2319" i="16" s="1"/>
  <c r="V2319" i="16"/>
  <c r="U2319" i="16"/>
  <c r="Q2319" i="16"/>
  <c r="N2319" i="16"/>
  <c r="AA2319" i="16" s="1"/>
  <c r="F2319" i="16"/>
  <c r="B2319" i="16"/>
  <c r="Y2318" i="16"/>
  <c r="W2318" i="16"/>
  <c r="X2318" i="16" s="1"/>
  <c r="V2318" i="16"/>
  <c r="U2318" i="16"/>
  <c r="Q2318" i="16"/>
  <c r="N2318" i="16"/>
  <c r="AA2318" i="16" s="1"/>
  <c r="F2318" i="16"/>
  <c r="B2318" i="16"/>
  <c r="Y2317" i="16"/>
  <c r="X2317" i="16"/>
  <c r="W2317" i="16"/>
  <c r="V2317" i="16"/>
  <c r="U2317" i="16"/>
  <c r="Q2317" i="16"/>
  <c r="N2317" i="16"/>
  <c r="AA2317" i="16" s="1"/>
  <c r="F2317" i="16"/>
  <c r="B2317" i="16"/>
  <c r="Y2316" i="16"/>
  <c r="W2316" i="16"/>
  <c r="X2316" i="16" s="1"/>
  <c r="V2316" i="16"/>
  <c r="U2316" i="16"/>
  <c r="Q2316" i="16"/>
  <c r="N2316" i="16"/>
  <c r="AA2316" i="16" s="1"/>
  <c r="F2316" i="16"/>
  <c r="B2316" i="16"/>
  <c r="Y2315" i="16"/>
  <c r="W2315" i="16"/>
  <c r="X2315" i="16" s="1"/>
  <c r="V2315" i="16"/>
  <c r="U2315" i="16"/>
  <c r="Q2315" i="16"/>
  <c r="N2315" i="16"/>
  <c r="AA2315" i="16" s="1"/>
  <c r="F2315" i="16"/>
  <c r="B2315" i="16"/>
  <c r="Y2314" i="16"/>
  <c r="W2314" i="16"/>
  <c r="X2314" i="16" s="1"/>
  <c r="V2314" i="16"/>
  <c r="U2314" i="16"/>
  <c r="Q2314" i="16"/>
  <c r="N2314" i="16"/>
  <c r="AA2314" i="16" s="1"/>
  <c r="F2314" i="16"/>
  <c r="B2314" i="16"/>
  <c r="Y2313" i="16"/>
  <c r="W2313" i="16"/>
  <c r="X2313" i="16" s="1"/>
  <c r="V2313" i="16"/>
  <c r="U2313" i="16"/>
  <c r="Q2313" i="16"/>
  <c r="N2313" i="16"/>
  <c r="AA2313" i="16" s="1"/>
  <c r="F2313" i="16"/>
  <c r="B2313" i="16"/>
  <c r="Y2312" i="16"/>
  <c r="W2312" i="16"/>
  <c r="X2312" i="16" s="1"/>
  <c r="V2312" i="16"/>
  <c r="U2312" i="16"/>
  <c r="Q2312" i="16"/>
  <c r="N2312" i="16"/>
  <c r="AA2312" i="16" s="1"/>
  <c r="F2312" i="16"/>
  <c r="B2312" i="16"/>
  <c r="Y2311" i="16"/>
  <c r="W2311" i="16"/>
  <c r="X2311" i="16" s="1"/>
  <c r="V2311" i="16"/>
  <c r="U2311" i="16"/>
  <c r="Q2311" i="16"/>
  <c r="N2311" i="16"/>
  <c r="AA2311" i="16" s="1"/>
  <c r="F2311" i="16"/>
  <c r="B2311" i="16"/>
  <c r="Y2310" i="16"/>
  <c r="W2310" i="16"/>
  <c r="X2310" i="16" s="1"/>
  <c r="V2310" i="16"/>
  <c r="U2310" i="16"/>
  <c r="Q2310" i="16"/>
  <c r="N2310" i="16"/>
  <c r="AA2310" i="16" s="1"/>
  <c r="F2310" i="16"/>
  <c r="B2310" i="16"/>
  <c r="Y2309" i="16"/>
  <c r="X2309" i="16"/>
  <c r="W2309" i="16"/>
  <c r="V2309" i="16"/>
  <c r="U2309" i="16"/>
  <c r="Q2309" i="16"/>
  <c r="N2309" i="16"/>
  <c r="AA2309" i="16" s="1"/>
  <c r="F2309" i="16"/>
  <c r="B2309" i="16"/>
  <c r="Y2308" i="16"/>
  <c r="W2308" i="16"/>
  <c r="X2308" i="16" s="1"/>
  <c r="V2308" i="16"/>
  <c r="U2308" i="16"/>
  <c r="Q2308" i="16"/>
  <c r="N2308" i="16"/>
  <c r="AA2308" i="16" s="1"/>
  <c r="F2308" i="16"/>
  <c r="B2308" i="16"/>
  <c r="Y2307" i="16"/>
  <c r="W2307" i="16"/>
  <c r="X2307" i="16" s="1"/>
  <c r="V2307" i="16"/>
  <c r="U2307" i="16"/>
  <c r="Q2307" i="16"/>
  <c r="N2307" i="16"/>
  <c r="AA2307" i="16" s="1"/>
  <c r="F2307" i="16"/>
  <c r="B2307" i="16"/>
  <c r="Y2306" i="16"/>
  <c r="W2306" i="16"/>
  <c r="X2306" i="16" s="1"/>
  <c r="V2306" i="16"/>
  <c r="U2306" i="16"/>
  <c r="Q2306" i="16"/>
  <c r="N2306" i="16"/>
  <c r="AA2306" i="16" s="1"/>
  <c r="F2306" i="16"/>
  <c r="B2306" i="16"/>
  <c r="Y2305" i="16"/>
  <c r="W2305" i="16"/>
  <c r="X2305" i="16" s="1"/>
  <c r="V2305" i="16"/>
  <c r="U2305" i="16"/>
  <c r="Q2305" i="16"/>
  <c r="N2305" i="16"/>
  <c r="AA2305" i="16" s="1"/>
  <c r="F2305" i="16"/>
  <c r="B2305" i="16"/>
  <c r="Y2304" i="16"/>
  <c r="W2304" i="16"/>
  <c r="X2304" i="16" s="1"/>
  <c r="V2304" i="16"/>
  <c r="U2304" i="16"/>
  <c r="Q2304" i="16"/>
  <c r="N2304" i="16"/>
  <c r="AA2304" i="16" s="1"/>
  <c r="F2304" i="16"/>
  <c r="B2304" i="16"/>
  <c r="Y2303" i="16"/>
  <c r="W2303" i="16"/>
  <c r="X2303" i="16" s="1"/>
  <c r="V2303" i="16"/>
  <c r="U2303" i="16"/>
  <c r="Q2303" i="16"/>
  <c r="N2303" i="16"/>
  <c r="AA2303" i="16" s="1"/>
  <c r="F2303" i="16"/>
  <c r="B2303" i="16"/>
  <c r="Y2302" i="16"/>
  <c r="W2302" i="16"/>
  <c r="X2302" i="16" s="1"/>
  <c r="V2302" i="16"/>
  <c r="U2302" i="16"/>
  <c r="Q2302" i="16"/>
  <c r="N2302" i="16"/>
  <c r="AA2302" i="16" s="1"/>
  <c r="F2302" i="16"/>
  <c r="B2302" i="16"/>
  <c r="Y2301" i="16"/>
  <c r="W2301" i="16"/>
  <c r="X2301" i="16" s="1"/>
  <c r="V2301" i="16"/>
  <c r="U2301" i="16"/>
  <c r="Q2301" i="16"/>
  <c r="N2301" i="16"/>
  <c r="AA2301" i="16" s="1"/>
  <c r="F2301" i="16"/>
  <c r="B2301" i="16"/>
  <c r="Y2300" i="16"/>
  <c r="W2300" i="16"/>
  <c r="X2300" i="16" s="1"/>
  <c r="V2300" i="16"/>
  <c r="U2300" i="16"/>
  <c r="Q2300" i="16"/>
  <c r="N2300" i="16"/>
  <c r="AA2300" i="16" s="1"/>
  <c r="F2300" i="16"/>
  <c r="B2300" i="16"/>
  <c r="Y2299" i="16"/>
  <c r="W2299" i="16"/>
  <c r="X2299" i="16" s="1"/>
  <c r="V2299" i="16"/>
  <c r="U2299" i="16"/>
  <c r="Q2299" i="16"/>
  <c r="N2299" i="16"/>
  <c r="AA2299" i="16" s="1"/>
  <c r="F2299" i="16"/>
  <c r="B2299" i="16"/>
  <c r="Y2298" i="16"/>
  <c r="W2298" i="16"/>
  <c r="X2298" i="16" s="1"/>
  <c r="V2298" i="16"/>
  <c r="U2298" i="16"/>
  <c r="Q2298" i="16"/>
  <c r="N2298" i="16"/>
  <c r="AA2298" i="16" s="1"/>
  <c r="F2298" i="16"/>
  <c r="B2298" i="16"/>
  <c r="Y2297" i="16"/>
  <c r="W2297" i="16"/>
  <c r="X2297" i="16" s="1"/>
  <c r="V2297" i="16"/>
  <c r="U2297" i="16"/>
  <c r="Q2297" i="16"/>
  <c r="N2297" i="16"/>
  <c r="AA2297" i="16" s="1"/>
  <c r="F2297" i="16"/>
  <c r="B2297" i="16"/>
  <c r="Y2296" i="16"/>
  <c r="W2296" i="16"/>
  <c r="X2296" i="16" s="1"/>
  <c r="V2296" i="16"/>
  <c r="U2296" i="16"/>
  <c r="Q2296" i="16"/>
  <c r="N2296" i="16"/>
  <c r="AA2296" i="16" s="1"/>
  <c r="F2296" i="16"/>
  <c r="B2296" i="16"/>
  <c r="Y2295" i="16"/>
  <c r="W2295" i="16"/>
  <c r="X2295" i="16" s="1"/>
  <c r="V2295" i="16"/>
  <c r="U2295" i="16"/>
  <c r="Q2295" i="16"/>
  <c r="N2295" i="16"/>
  <c r="AA2295" i="16" s="1"/>
  <c r="F2295" i="16"/>
  <c r="B2295" i="16"/>
  <c r="Y2294" i="16"/>
  <c r="W2294" i="16"/>
  <c r="X2294" i="16" s="1"/>
  <c r="V2294" i="16"/>
  <c r="U2294" i="16"/>
  <c r="Q2294" i="16"/>
  <c r="N2294" i="16"/>
  <c r="AA2294" i="16" s="1"/>
  <c r="F2294" i="16"/>
  <c r="B2294" i="16"/>
  <c r="Y2293" i="16"/>
  <c r="X2293" i="16"/>
  <c r="W2293" i="16"/>
  <c r="V2293" i="16"/>
  <c r="U2293" i="16"/>
  <c r="Q2293" i="16"/>
  <c r="N2293" i="16"/>
  <c r="AA2293" i="16" s="1"/>
  <c r="F2293" i="16"/>
  <c r="B2293" i="16"/>
  <c r="Y2292" i="16"/>
  <c r="W2292" i="16"/>
  <c r="X2292" i="16" s="1"/>
  <c r="V2292" i="16"/>
  <c r="U2292" i="16"/>
  <c r="Q2292" i="16"/>
  <c r="N2292" i="16"/>
  <c r="AA2292" i="16" s="1"/>
  <c r="F2292" i="16"/>
  <c r="B2292" i="16"/>
  <c r="Y2291" i="16"/>
  <c r="W2291" i="16"/>
  <c r="X2291" i="16" s="1"/>
  <c r="V2291" i="16"/>
  <c r="U2291" i="16"/>
  <c r="Q2291" i="16"/>
  <c r="N2291" i="16"/>
  <c r="AA2291" i="16" s="1"/>
  <c r="F2291" i="16"/>
  <c r="B2291" i="16"/>
  <c r="Y2290" i="16"/>
  <c r="W2290" i="16"/>
  <c r="X2290" i="16" s="1"/>
  <c r="V2290" i="16"/>
  <c r="U2290" i="16"/>
  <c r="Q2290" i="16"/>
  <c r="N2290" i="16"/>
  <c r="AA2290" i="16" s="1"/>
  <c r="F2290" i="16"/>
  <c r="B2290" i="16"/>
  <c r="Y2289" i="16"/>
  <c r="W2289" i="16"/>
  <c r="X2289" i="16" s="1"/>
  <c r="V2289" i="16"/>
  <c r="U2289" i="16"/>
  <c r="Q2289" i="16"/>
  <c r="N2289" i="16"/>
  <c r="AA2289" i="16" s="1"/>
  <c r="F2289" i="16"/>
  <c r="B2289" i="16"/>
  <c r="Y2288" i="16"/>
  <c r="W2288" i="16"/>
  <c r="X2288" i="16" s="1"/>
  <c r="V2288" i="16"/>
  <c r="U2288" i="16"/>
  <c r="Q2288" i="16"/>
  <c r="N2288" i="16"/>
  <c r="AA2288" i="16" s="1"/>
  <c r="F2288" i="16"/>
  <c r="B2288" i="16"/>
  <c r="Y2287" i="16"/>
  <c r="W2287" i="16"/>
  <c r="X2287" i="16" s="1"/>
  <c r="V2287" i="16"/>
  <c r="U2287" i="16"/>
  <c r="Q2287" i="16"/>
  <c r="N2287" i="16"/>
  <c r="AA2287" i="16" s="1"/>
  <c r="F2287" i="16"/>
  <c r="B2287" i="16"/>
  <c r="Y2286" i="16"/>
  <c r="W2286" i="16"/>
  <c r="X2286" i="16" s="1"/>
  <c r="V2286" i="16"/>
  <c r="U2286" i="16"/>
  <c r="Q2286" i="16"/>
  <c r="N2286" i="16"/>
  <c r="AA2286" i="16" s="1"/>
  <c r="F2286" i="16"/>
  <c r="B2286" i="16"/>
  <c r="Y2285" i="16"/>
  <c r="W2285" i="16"/>
  <c r="X2285" i="16" s="1"/>
  <c r="V2285" i="16"/>
  <c r="U2285" i="16"/>
  <c r="Q2285" i="16"/>
  <c r="N2285" i="16"/>
  <c r="AA2285" i="16" s="1"/>
  <c r="F2285" i="16"/>
  <c r="B2285" i="16"/>
  <c r="Y2284" i="16"/>
  <c r="W2284" i="16"/>
  <c r="X2284" i="16" s="1"/>
  <c r="V2284" i="16"/>
  <c r="U2284" i="16"/>
  <c r="Q2284" i="16"/>
  <c r="N2284" i="16"/>
  <c r="AA2284" i="16" s="1"/>
  <c r="F2284" i="16"/>
  <c r="B2284" i="16"/>
  <c r="Y2283" i="16"/>
  <c r="W2283" i="16"/>
  <c r="X2283" i="16" s="1"/>
  <c r="V2283" i="16"/>
  <c r="U2283" i="16"/>
  <c r="Q2283" i="16"/>
  <c r="N2283" i="16"/>
  <c r="AA2283" i="16" s="1"/>
  <c r="F2283" i="16"/>
  <c r="B2283" i="16"/>
  <c r="Y2282" i="16"/>
  <c r="W2282" i="16"/>
  <c r="X2282" i="16" s="1"/>
  <c r="V2282" i="16"/>
  <c r="U2282" i="16"/>
  <c r="Q2282" i="16"/>
  <c r="N2282" i="16"/>
  <c r="AA2282" i="16" s="1"/>
  <c r="F2282" i="16"/>
  <c r="B2282" i="16"/>
  <c r="Y2281" i="16"/>
  <c r="W2281" i="16"/>
  <c r="X2281" i="16" s="1"/>
  <c r="V2281" i="16"/>
  <c r="U2281" i="16"/>
  <c r="Q2281" i="16"/>
  <c r="N2281" i="16"/>
  <c r="AA2281" i="16" s="1"/>
  <c r="F2281" i="16"/>
  <c r="B2281" i="16"/>
  <c r="Y2280" i="16"/>
  <c r="W2280" i="16"/>
  <c r="X2280" i="16" s="1"/>
  <c r="V2280" i="16"/>
  <c r="U2280" i="16"/>
  <c r="Q2280" i="16"/>
  <c r="N2280" i="16"/>
  <c r="AA2280" i="16" s="1"/>
  <c r="F2280" i="16"/>
  <c r="B2280" i="16"/>
  <c r="Y2279" i="16"/>
  <c r="W2279" i="16"/>
  <c r="X2279" i="16" s="1"/>
  <c r="V2279" i="16"/>
  <c r="U2279" i="16"/>
  <c r="Q2279" i="16"/>
  <c r="N2279" i="16"/>
  <c r="AA2279" i="16" s="1"/>
  <c r="F2279" i="16"/>
  <c r="B2279" i="16"/>
  <c r="Y2278" i="16"/>
  <c r="W2278" i="16"/>
  <c r="X2278" i="16" s="1"/>
  <c r="V2278" i="16"/>
  <c r="U2278" i="16"/>
  <c r="Q2278" i="16"/>
  <c r="N2278" i="16"/>
  <c r="AA2278" i="16" s="1"/>
  <c r="F2278" i="16"/>
  <c r="B2278" i="16"/>
  <c r="Y2277" i="16"/>
  <c r="W2277" i="16"/>
  <c r="X2277" i="16" s="1"/>
  <c r="V2277" i="16"/>
  <c r="U2277" i="16"/>
  <c r="Q2277" i="16"/>
  <c r="N2277" i="16"/>
  <c r="AA2277" i="16" s="1"/>
  <c r="F2277" i="16"/>
  <c r="B2277" i="16"/>
  <c r="Y2276" i="16"/>
  <c r="W2276" i="16"/>
  <c r="X2276" i="16" s="1"/>
  <c r="V2276" i="16"/>
  <c r="U2276" i="16"/>
  <c r="Q2276" i="16"/>
  <c r="N2276" i="16"/>
  <c r="AA2276" i="16" s="1"/>
  <c r="F2276" i="16"/>
  <c r="B2276" i="16"/>
  <c r="Y2275" i="16"/>
  <c r="W2275" i="16"/>
  <c r="X2275" i="16" s="1"/>
  <c r="V2275" i="16"/>
  <c r="U2275" i="16"/>
  <c r="Q2275" i="16"/>
  <c r="N2275" i="16"/>
  <c r="AA2275" i="16" s="1"/>
  <c r="F2275" i="16"/>
  <c r="B2275" i="16"/>
  <c r="Y2274" i="16"/>
  <c r="W2274" i="16"/>
  <c r="X2274" i="16" s="1"/>
  <c r="V2274" i="16"/>
  <c r="U2274" i="16"/>
  <c r="Q2274" i="16"/>
  <c r="N2274" i="16"/>
  <c r="AA2274" i="16" s="1"/>
  <c r="F2274" i="16"/>
  <c r="B2274" i="16"/>
  <c r="Y2273" i="16"/>
  <c r="W2273" i="16"/>
  <c r="X2273" i="16" s="1"/>
  <c r="V2273" i="16"/>
  <c r="U2273" i="16"/>
  <c r="Q2273" i="16"/>
  <c r="N2273" i="16"/>
  <c r="AA2273" i="16" s="1"/>
  <c r="F2273" i="16"/>
  <c r="B2273" i="16"/>
  <c r="Y2272" i="16"/>
  <c r="W2272" i="16"/>
  <c r="X2272" i="16" s="1"/>
  <c r="V2272" i="16"/>
  <c r="U2272" i="16"/>
  <c r="Q2272" i="16"/>
  <c r="N2272" i="16"/>
  <c r="AA2272" i="16" s="1"/>
  <c r="F2272" i="16"/>
  <c r="B2272" i="16"/>
  <c r="Y2271" i="16"/>
  <c r="W2271" i="16"/>
  <c r="X2271" i="16" s="1"/>
  <c r="V2271" i="16"/>
  <c r="U2271" i="16"/>
  <c r="Q2271" i="16"/>
  <c r="N2271" i="16"/>
  <c r="AA2271" i="16" s="1"/>
  <c r="F2271" i="16"/>
  <c r="B2271" i="16"/>
  <c r="Y2270" i="16"/>
  <c r="W2270" i="16"/>
  <c r="X2270" i="16" s="1"/>
  <c r="V2270" i="16"/>
  <c r="U2270" i="16"/>
  <c r="Q2270" i="16"/>
  <c r="N2270" i="16"/>
  <c r="AA2270" i="16" s="1"/>
  <c r="F2270" i="16"/>
  <c r="B2270" i="16"/>
  <c r="Y2269" i="16"/>
  <c r="X2269" i="16"/>
  <c r="W2269" i="16"/>
  <c r="V2269" i="16"/>
  <c r="U2269" i="16"/>
  <c r="Q2269" i="16"/>
  <c r="N2269" i="16"/>
  <c r="AA2269" i="16" s="1"/>
  <c r="F2269" i="16"/>
  <c r="B2269" i="16"/>
  <c r="Y2268" i="16"/>
  <c r="W2268" i="16"/>
  <c r="X2268" i="16" s="1"/>
  <c r="V2268" i="16"/>
  <c r="U2268" i="16"/>
  <c r="Q2268" i="16"/>
  <c r="N2268" i="16"/>
  <c r="AA2268" i="16" s="1"/>
  <c r="F2268" i="16"/>
  <c r="B2268" i="16"/>
  <c r="Y2267" i="16"/>
  <c r="W2267" i="16"/>
  <c r="X2267" i="16" s="1"/>
  <c r="V2267" i="16"/>
  <c r="U2267" i="16"/>
  <c r="Q2267" i="16"/>
  <c r="N2267" i="16"/>
  <c r="AA2267" i="16" s="1"/>
  <c r="F2267" i="16"/>
  <c r="B2267" i="16"/>
  <c r="Y2266" i="16"/>
  <c r="W2266" i="16"/>
  <c r="X2266" i="16" s="1"/>
  <c r="V2266" i="16"/>
  <c r="U2266" i="16"/>
  <c r="Q2266" i="16"/>
  <c r="N2266" i="16"/>
  <c r="AA2266" i="16" s="1"/>
  <c r="F2266" i="16"/>
  <c r="B2266" i="16"/>
  <c r="Y2265" i="16"/>
  <c r="W2265" i="16"/>
  <c r="X2265" i="16" s="1"/>
  <c r="V2265" i="16"/>
  <c r="U2265" i="16"/>
  <c r="Q2265" i="16"/>
  <c r="N2265" i="16"/>
  <c r="AA2265" i="16" s="1"/>
  <c r="F2265" i="16"/>
  <c r="B2265" i="16"/>
  <c r="Y2264" i="16"/>
  <c r="W2264" i="16"/>
  <c r="X2264" i="16" s="1"/>
  <c r="V2264" i="16"/>
  <c r="U2264" i="16"/>
  <c r="Q2264" i="16"/>
  <c r="N2264" i="16"/>
  <c r="AA2264" i="16" s="1"/>
  <c r="F2264" i="16"/>
  <c r="B2264" i="16"/>
  <c r="Y2263" i="16"/>
  <c r="W2263" i="16"/>
  <c r="X2263" i="16" s="1"/>
  <c r="V2263" i="16"/>
  <c r="U2263" i="16"/>
  <c r="Q2263" i="16"/>
  <c r="N2263" i="16"/>
  <c r="AA2263" i="16" s="1"/>
  <c r="F2263" i="16"/>
  <c r="B2263" i="16"/>
  <c r="Y2262" i="16"/>
  <c r="W2262" i="16"/>
  <c r="X2262" i="16" s="1"/>
  <c r="V2262" i="16"/>
  <c r="U2262" i="16"/>
  <c r="Q2262" i="16"/>
  <c r="N2262" i="16"/>
  <c r="AA2262" i="16" s="1"/>
  <c r="F2262" i="16"/>
  <c r="B2262" i="16"/>
  <c r="Y2261" i="16"/>
  <c r="W2261" i="16"/>
  <c r="X2261" i="16" s="1"/>
  <c r="V2261" i="16"/>
  <c r="U2261" i="16"/>
  <c r="Q2261" i="16"/>
  <c r="N2261" i="16"/>
  <c r="AA2261" i="16" s="1"/>
  <c r="F2261" i="16"/>
  <c r="B2261" i="16"/>
  <c r="Y2260" i="16"/>
  <c r="W2260" i="16"/>
  <c r="X2260" i="16" s="1"/>
  <c r="V2260" i="16"/>
  <c r="U2260" i="16"/>
  <c r="Q2260" i="16"/>
  <c r="N2260" i="16"/>
  <c r="AA2260" i="16" s="1"/>
  <c r="F2260" i="16"/>
  <c r="B2260" i="16"/>
  <c r="Y2259" i="16"/>
  <c r="W2259" i="16"/>
  <c r="X2259" i="16" s="1"/>
  <c r="V2259" i="16"/>
  <c r="U2259" i="16"/>
  <c r="Q2259" i="16"/>
  <c r="N2259" i="16"/>
  <c r="AA2259" i="16" s="1"/>
  <c r="F2259" i="16"/>
  <c r="B2259" i="16"/>
  <c r="Y2258" i="16"/>
  <c r="W2258" i="16"/>
  <c r="X2258" i="16" s="1"/>
  <c r="V2258" i="16"/>
  <c r="U2258" i="16"/>
  <c r="Q2258" i="16"/>
  <c r="N2258" i="16"/>
  <c r="AA2258" i="16" s="1"/>
  <c r="F2258" i="16"/>
  <c r="B2258" i="16"/>
  <c r="Y2257" i="16"/>
  <c r="W2257" i="16"/>
  <c r="X2257" i="16" s="1"/>
  <c r="V2257" i="16"/>
  <c r="U2257" i="16"/>
  <c r="Q2257" i="16"/>
  <c r="N2257" i="16"/>
  <c r="AA2257" i="16" s="1"/>
  <c r="F2257" i="16"/>
  <c r="B2257" i="16"/>
  <c r="Y2256" i="16"/>
  <c r="W2256" i="16"/>
  <c r="X2256" i="16" s="1"/>
  <c r="V2256" i="16"/>
  <c r="U2256" i="16"/>
  <c r="Q2256" i="16"/>
  <c r="N2256" i="16"/>
  <c r="AA2256" i="16" s="1"/>
  <c r="F2256" i="16"/>
  <c r="B2256" i="16"/>
  <c r="Y2255" i="16"/>
  <c r="W2255" i="16"/>
  <c r="X2255" i="16" s="1"/>
  <c r="V2255" i="16"/>
  <c r="U2255" i="16"/>
  <c r="Q2255" i="16"/>
  <c r="N2255" i="16"/>
  <c r="AA2255" i="16" s="1"/>
  <c r="F2255" i="16"/>
  <c r="B2255" i="16"/>
  <c r="Y2254" i="16"/>
  <c r="W2254" i="16"/>
  <c r="X2254" i="16" s="1"/>
  <c r="V2254" i="16"/>
  <c r="U2254" i="16"/>
  <c r="Q2254" i="16"/>
  <c r="N2254" i="16"/>
  <c r="AA2254" i="16" s="1"/>
  <c r="F2254" i="16"/>
  <c r="B2254" i="16"/>
  <c r="Y2253" i="16"/>
  <c r="X2253" i="16"/>
  <c r="W2253" i="16"/>
  <c r="V2253" i="16"/>
  <c r="U2253" i="16"/>
  <c r="Q2253" i="16"/>
  <c r="N2253" i="16"/>
  <c r="AA2253" i="16" s="1"/>
  <c r="F2253" i="16"/>
  <c r="B2253" i="16"/>
  <c r="Y2252" i="16"/>
  <c r="W2252" i="16"/>
  <c r="X2252" i="16" s="1"/>
  <c r="V2252" i="16"/>
  <c r="U2252" i="16"/>
  <c r="Q2252" i="16"/>
  <c r="N2252" i="16"/>
  <c r="AA2252" i="16" s="1"/>
  <c r="F2252" i="16"/>
  <c r="B2252" i="16"/>
  <c r="Y2251" i="16"/>
  <c r="W2251" i="16"/>
  <c r="X2251" i="16" s="1"/>
  <c r="V2251" i="16"/>
  <c r="U2251" i="16"/>
  <c r="Q2251" i="16"/>
  <c r="N2251" i="16"/>
  <c r="AA2251" i="16" s="1"/>
  <c r="F2251" i="16"/>
  <c r="B2251" i="16"/>
  <c r="Y2250" i="16"/>
  <c r="W2250" i="16"/>
  <c r="X2250" i="16" s="1"/>
  <c r="V2250" i="16"/>
  <c r="U2250" i="16"/>
  <c r="Q2250" i="16"/>
  <c r="N2250" i="16"/>
  <c r="AA2250" i="16" s="1"/>
  <c r="F2250" i="16"/>
  <c r="B2250" i="16"/>
  <c r="Y2249" i="16"/>
  <c r="W2249" i="16"/>
  <c r="X2249" i="16" s="1"/>
  <c r="V2249" i="16"/>
  <c r="U2249" i="16"/>
  <c r="Q2249" i="16"/>
  <c r="N2249" i="16"/>
  <c r="AA2249" i="16" s="1"/>
  <c r="F2249" i="16"/>
  <c r="B2249" i="16"/>
  <c r="Y2248" i="16"/>
  <c r="W2248" i="16"/>
  <c r="X2248" i="16" s="1"/>
  <c r="V2248" i="16"/>
  <c r="U2248" i="16"/>
  <c r="Q2248" i="16"/>
  <c r="N2248" i="16"/>
  <c r="AA2248" i="16" s="1"/>
  <c r="F2248" i="16"/>
  <c r="B2248" i="16"/>
  <c r="Y2247" i="16"/>
  <c r="W2247" i="16"/>
  <c r="X2247" i="16" s="1"/>
  <c r="V2247" i="16"/>
  <c r="U2247" i="16"/>
  <c r="Q2247" i="16"/>
  <c r="N2247" i="16"/>
  <c r="AA2247" i="16" s="1"/>
  <c r="F2247" i="16"/>
  <c r="B2247" i="16"/>
  <c r="Y2246" i="16"/>
  <c r="W2246" i="16"/>
  <c r="X2246" i="16" s="1"/>
  <c r="V2246" i="16"/>
  <c r="U2246" i="16"/>
  <c r="Q2246" i="16"/>
  <c r="N2246" i="16"/>
  <c r="AA2246" i="16" s="1"/>
  <c r="F2246" i="16"/>
  <c r="B2246" i="16"/>
  <c r="Y2245" i="16"/>
  <c r="X2245" i="16"/>
  <c r="W2245" i="16"/>
  <c r="V2245" i="16"/>
  <c r="U2245" i="16"/>
  <c r="Q2245" i="16"/>
  <c r="N2245" i="16"/>
  <c r="AA2245" i="16" s="1"/>
  <c r="F2245" i="16"/>
  <c r="B2245" i="16"/>
  <c r="Y2244" i="16"/>
  <c r="W2244" i="16"/>
  <c r="X2244" i="16" s="1"/>
  <c r="V2244" i="16"/>
  <c r="U2244" i="16"/>
  <c r="Q2244" i="16"/>
  <c r="N2244" i="16"/>
  <c r="AA2244" i="16" s="1"/>
  <c r="F2244" i="16"/>
  <c r="B2244" i="16"/>
  <c r="Y2243" i="16"/>
  <c r="W2243" i="16"/>
  <c r="X2243" i="16" s="1"/>
  <c r="V2243" i="16"/>
  <c r="U2243" i="16"/>
  <c r="Q2243" i="16"/>
  <c r="N2243" i="16"/>
  <c r="AA2243" i="16" s="1"/>
  <c r="F2243" i="16"/>
  <c r="B2243" i="16"/>
  <c r="Y2242" i="16"/>
  <c r="W2242" i="16"/>
  <c r="X2242" i="16" s="1"/>
  <c r="V2242" i="16"/>
  <c r="U2242" i="16"/>
  <c r="Q2242" i="16"/>
  <c r="N2242" i="16"/>
  <c r="AA2242" i="16" s="1"/>
  <c r="F2242" i="16"/>
  <c r="B2242" i="16"/>
  <c r="Y2241" i="16"/>
  <c r="W2241" i="16"/>
  <c r="X2241" i="16" s="1"/>
  <c r="V2241" i="16"/>
  <c r="U2241" i="16"/>
  <c r="Q2241" i="16"/>
  <c r="N2241" i="16"/>
  <c r="AA2241" i="16" s="1"/>
  <c r="F2241" i="16"/>
  <c r="B2241" i="16"/>
  <c r="Y2240" i="16"/>
  <c r="W2240" i="16"/>
  <c r="X2240" i="16" s="1"/>
  <c r="V2240" i="16"/>
  <c r="U2240" i="16"/>
  <c r="Q2240" i="16"/>
  <c r="N2240" i="16"/>
  <c r="AA2240" i="16" s="1"/>
  <c r="F2240" i="16"/>
  <c r="B2240" i="16"/>
  <c r="Y2239" i="16"/>
  <c r="W2239" i="16"/>
  <c r="X2239" i="16" s="1"/>
  <c r="V2239" i="16"/>
  <c r="U2239" i="16"/>
  <c r="Q2239" i="16"/>
  <c r="N2239" i="16"/>
  <c r="AA2239" i="16" s="1"/>
  <c r="F2239" i="16"/>
  <c r="B2239" i="16"/>
  <c r="Y2238" i="16"/>
  <c r="W2238" i="16"/>
  <c r="X2238" i="16" s="1"/>
  <c r="V2238" i="16"/>
  <c r="U2238" i="16"/>
  <c r="Q2238" i="16"/>
  <c r="N2238" i="16"/>
  <c r="AA2238" i="16" s="1"/>
  <c r="F2238" i="16"/>
  <c r="B2238" i="16"/>
  <c r="Y2237" i="16"/>
  <c r="W2237" i="16"/>
  <c r="X2237" i="16" s="1"/>
  <c r="V2237" i="16"/>
  <c r="U2237" i="16"/>
  <c r="Q2237" i="16"/>
  <c r="N2237" i="16"/>
  <c r="AA2237" i="16" s="1"/>
  <c r="F2237" i="16"/>
  <c r="B2237" i="16"/>
  <c r="Y2236" i="16"/>
  <c r="W2236" i="16"/>
  <c r="X2236" i="16" s="1"/>
  <c r="V2236" i="16"/>
  <c r="U2236" i="16"/>
  <c r="Q2236" i="16"/>
  <c r="N2236" i="16"/>
  <c r="AA2236" i="16" s="1"/>
  <c r="F2236" i="16"/>
  <c r="B2236" i="16"/>
  <c r="Y2235" i="16"/>
  <c r="W2235" i="16"/>
  <c r="X2235" i="16" s="1"/>
  <c r="V2235" i="16"/>
  <c r="U2235" i="16"/>
  <c r="Q2235" i="16"/>
  <c r="N2235" i="16"/>
  <c r="AA2235" i="16" s="1"/>
  <c r="F2235" i="16"/>
  <c r="B2235" i="16"/>
  <c r="Y2234" i="16"/>
  <c r="W2234" i="16"/>
  <c r="X2234" i="16" s="1"/>
  <c r="V2234" i="16"/>
  <c r="U2234" i="16"/>
  <c r="Q2234" i="16"/>
  <c r="N2234" i="16"/>
  <c r="AA2234" i="16" s="1"/>
  <c r="F2234" i="16"/>
  <c r="B2234" i="16"/>
  <c r="Y2233" i="16"/>
  <c r="W2233" i="16"/>
  <c r="X2233" i="16" s="1"/>
  <c r="V2233" i="16"/>
  <c r="U2233" i="16"/>
  <c r="Q2233" i="16"/>
  <c r="N2233" i="16"/>
  <c r="AA2233" i="16" s="1"/>
  <c r="F2233" i="16"/>
  <c r="B2233" i="16"/>
  <c r="Y2232" i="16"/>
  <c r="W2232" i="16"/>
  <c r="X2232" i="16" s="1"/>
  <c r="V2232" i="16"/>
  <c r="U2232" i="16"/>
  <c r="Q2232" i="16"/>
  <c r="N2232" i="16"/>
  <c r="AA2232" i="16" s="1"/>
  <c r="F2232" i="16"/>
  <c r="B2232" i="16"/>
  <c r="Y2231" i="16"/>
  <c r="W2231" i="16"/>
  <c r="X2231" i="16" s="1"/>
  <c r="V2231" i="16"/>
  <c r="U2231" i="16"/>
  <c r="Q2231" i="16"/>
  <c r="N2231" i="16"/>
  <c r="AA2231" i="16" s="1"/>
  <c r="F2231" i="16"/>
  <c r="B2231" i="16"/>
  <c r="Y2230" i="16"/>
  <c r="W2230" i="16"/>
  <c r="X2230" i="16" s="1"/>
  <c r="V2230" i="16"/>
  <c r="U2230" i="16"/>
  <c r="Q2230" i="16"/>
  <c r="N2230" i="16"/>
  <c r="AA2230" i="16" s="1"/>
  <c r="F2230" i="16"/>
  <c r="B2230" i="16"/>
  <c r="Y2229" i="16"/>
  <c r="W2229" i="16"/>
  <c r="X2229" i="16" s="1"/>
  <c r="V2229" i="16"/>
  <c r="U2229" i="16"/>
  <c r="Q2229" i="16"/>
  <c r="N2229" i="16"/>
  <c r="AA2229" i="16" s="1"/>
  <c r="F2229" i="16"/>
  <c r="B2229" i="16"/>
  <c r="Y2228" i="16"/>
  <c r="W2228" i="16"/>
  <c r="X2228" i="16" s="1"/>
  <c r="V2228" i="16"/>
  <c r="U2228" i="16"/>
  <c r="Q2228" i="16"/>
  <c r="N2228" i="16"/>
  <c r="AA2228" i="16" s="1"/>
  <c r="F2228" i="16"/>
  <c r="B2228" i="16"/>
  <c r="Y2227" i="16"/>
  <c r="W2227" i="16"/>
  <c r="X2227" i="16" s="1"/>
  <c r="V2227" i="16"/>
  <c r="U2227" i="16"/>
  <c r="Q2227" i="16"/>
  <c r="N2227" i="16"/>
  <c r="AA2227" i="16" s="1"/>
  <c r="F2227" i="16"/>
  <c r="B2227" i="16"/>
  <c r="Y2226" i="16"/>
  <c r="W2226" i="16"/>
  <c r="X2226" i="16" s="1"/>
  <c r="V2226" i="16"/>
  <c r="U2226" i="16"/>
  <c r="Q2226" i="16"/>
  <c r="N2226" i="16"/>
  <c r="AA2226" i="16" s="1"/>
  <c r="F2226" i="16"/>
  <c r="B2226" i="16"/>
  <c r="Y2225" i="16"/>
  <c r="W2225" i="16"/>
  <c r="X2225" i="16" s="1"/>
  <c r="V2225" i="16"/>
  <c r="U2225" i="16"/>
  <c r="Q2225" i="16"/>
  <c r="N2225" i="16"/>
  <c r="AA2225" i="16" s="1"/>
  <c r="F2225" i="16"/>
  <c r="B2225" i="16"/>
  <c r="Y2224" i="16"/>
  <c r="W2224" i="16"/>
  <c r="X2224" i="16" s="1"/>
  <c r="V2224" i="16"/>
  <c r="U2224" i="16"/>
  <c r="Q2224" i="16"/>
  <c r="N2224" i="16"/>
  <c r="AA2224" i="16" s="1"/>
  <c r="F2224" i="16"/>
  <c r="B2224" i="16"/>
  <c r="Y2223" i="16"/>
  <c r="W2223" i="16"/>
  <c r="X2223" i="16" s="1"/>
  <c r="V2223" i="16"/>
  <c r="U2223" i="16"/>
  <c r="Q2223" i="16"/>
  <c r="N2223" i="16"/>
  <c r="AA2223" i="16" s="1"/>
  <c r="F2223" i="16"/>
  <c r="B2223" i="16"/>
  <c r="Y2222" i="16"/>
  <c r="W2222" i="16"/>
  <c r="X2222" i="16" s="1"/>
  <c r="V2222" i="16"/>
  <c r="U2222" i="16"/>
  <c r="Q2222" i="16"/>
  <c r="N2222" i="16"/>
  <c r="AA2222" i="16" s="1"/>
  <c r="F2222" i="16"/>
  <c r="B2222" i="16"/>
  <c r="Y2221" i="16"/>
  <c r="W2221" i="16"/>
  <c r="X2221" i="16" s="1"/>
  <c r="V2221" i="16"/>
  <c r="U2221" i="16"/>
  <c r="Q2221" i="16"/>
  <c r="N2221" i="16"/>
  <c r="AA2221" i="16" s="1"/>
  <c r="F2221" i="16"/>
  <c r="B2221" i="16"/>
  <c r="Y2220" i="16"/>
  <c r="W2220" i="16"/>
  <c r="X2220" i="16" s="1"/>
  <c r="V2220" i="16"/>
  <c r="U2220" i="16"/>
  <c r="Q2220" i="16"/>
  <c r="N2220" i="16"/>
  <c r="AA2220" i="16" s="1"/>
  <c r="F2220" i="16"/>
  <c r="B2220" i="16"/>
  <c r="Y2219" i="16"/>
  <c r="X2219" i="16"/>
  <c r="W2219" i="16"/>
  <c r="V2219" i="16"/>
  <c r="U2219" i="16"/>
  <c r="Q2219" i="16"/>
  <c r="N2219" i="16"/>
  <c r="AA2219" i="16" s="1"/>
  <c r="F2219" i="16"/>
  <c r="B2219" i="16"/>
  <c r="Y2218" i="16"/>
  <c r="W2218" i="16"/>
  <c r="X2218" i="16" s="1"/>
  <c r="V2218" i="16"/>
  <c r="U2218" i="16"/>
  <c r="Q2218" i="16"/>
  <c r="N2218" i="16"/>
  <c r="AA2218" i="16" s="1"/>
  <c r="F2218" i="16"/>
  <c r="B2218" i="16"/>
  <c r="Y2217" i="16"/>
  <c r="W2217" i="16"/>
  <c r="X2217" i="16" s="1"/>
  <c r="V2217" i="16"/>
  <c r="U2217" i="16"/>
  <c r="Q2217" i="16"/>
  <c r="N2217" i="16"/>
  <c r="AA2217" i="16" s="1"/>
  <c r="F2217" i="16"/>
  <c r="B2217" i="16"/>
  <c r="Y2216" i="16"/>
  <c r="W2216" i="16"/>
  <c r="X2216" i="16" s="1"/>
  <c r="V2216" i="16"/>
  <c r="U2216" i="16"/>
  <c r="Q2216" i="16"/>
  <c r="N2216" i="16"/>
  <c r="AA2216" i="16" s="1"/>
  <c r="F2216" i="16"/>
  <c r="B2216" i="16"/>
  <c r="Y2215" i="16"/>
  <c r="W2215" i="16"/>
  <c r="X2215" i="16" s="1"/>
  <c r="V2215" i="16"/>
  <c r="U2215" i="16"/>
  <c r="Q2215" i="16"/>
  <c r="N2215" i="16"/>
  <c r="AA2215" i="16" s="1"/>
  <c r="F2215" i="16"/>
  <c r="B2215" i="16"/>
  <c r="Y2214" i="16"/>
  <c r="W2214" i="16"/>
  <c r="X2214" i="16" s="1"/>
  <c r="V2214" i="16"/>
  <c r="U2214" i="16"/>
  <c r="Q2214" i="16"/>
  <c r="N2214" i="16"/>
  <c r="AA2214" i="16" s="1"/>
  <c r="F2214" i="16"/>
  <c r="B2214" i="16"/>
  <c r="Y2213" i="16"/>
  <c r="W2213" i="16"/>
  <c r="X2213" i="16" s="1"/>
  <c r="V2213" i="16"/>
  <c r="U2213" i="16"/>
  <c r="Q2213" i="16"/>
  <c r="N2213" i="16"/>
  <c r="AA2213" i="16" s="1"/>
  <c r="F2213" i="16"/>
  <c r="B2213" i="16"/>
  <c r="Y2212" i="16"/>
  <c r="W2212" i="16"/>
  <c r="X2212" i="16" s="1"/>
  <c r="V2212" i="16"/>
  <c r="U2212" i="16"/>
  <c r="Q2212" i="16"/>
  <c r="N2212" i="16"/>
  <c r="AA2212" i="16" s="1"/>
  <c r="F2212" i="16"/>
  <c r="B2212" i="16"/>
  <c r="Y2211" i="16"/>
  <c r="W2211" i="16"/>
  <c r="X2211" i="16" s="1"/>
  <c r="V2211" i="16"/>
  <c r="U2211" i="16"/>
  <c r="Q2211" i="16"/>
  <c r="N2211" i="16"/>
  <c r="AA2211" i="16" s="1"/>
  <c r="F2211" i="16"/>
  <c r="B2211" i="16"/>
  <c r="Y2210" i="16"/>
  <c r="X2210" i="16"/>
  <c r="W2210" i="16"/>
  <c r="V2210" i="16"/>
  <c r="U2210" i="16"/>
  <c r="Q2210" i="16"/>
  <c r="N2210" i="16"/>
  <c r="AA2210" i="16" s="1"/>
  <c r="F2210" i="16"/>
  <c r="B2210" i="16"/>
  <c r="Y2209" i="16"/>
  <c r="W2209" i="16"/>
  <c r="X2209" i="16" s="1"/>
  <c r="V2209" i="16"/>
  <c r="U2209" i="16"/>
  <c r="Q2209" i="16"/>
  <c r="N2209" i="16"/>
  <c r="AA2209" i="16" s="1"/>
  <c r="F2209" i="16"/>
  <c r="B2209" i="16"/>
  <c r="Y2208" i="16"/>
  <c r="W2208" i="16"/>
  <c r="X2208" i="16" s="1"/>
  <c r="V2208" i="16"/>
  <c r="U2208" i="16"/>
  <c r="Q2208" i="16"/>
  <c r="N2208" i="16"/>
  <c r="AA2208" i="16" s="1"/>
  <c r="F2208" i="16"/>
  <c r="B2208" i="16"/>
  <c r="Y2207" i="16"/>
  <c r="W2207" i="16"/>
  <c r="X2207" i="16" s="1"/>
  <c r="V2207" i="16"/>
  <c r="U2207" i="16"/>
  <c r="Q2207" i="16"/>
  <c r="N2207" i="16"/>
  <c r="AA2207" i="16" s="1"/>
  <c r="F2207" i="16"/>
  <c r="B2207" i="16"/>
  <c r="Y2206" i="16"/>
  <c r="W2206" i="16"/>
  <c r="X2206" i="16" s="1"/>
  <c r="V2206" i="16"/>
  <c r="U2206" i="16"/>
  <c r="Q2206" i="16"/>
  <c r="N2206" i="16"/>
  <c r="AA2206" i="16" s="1"/>
  <c r="F2206" i="16"/>
  <c r="B2206" i="16"/>
  <c r="Y2205" i="16"/>
  <c r="W2205" i="16"/>
  <c r="X2205" i="16" s="1"/>
  <c r="V2205" i="16"/>
  <c r="U2205" i="16"/>
  <c r="Q2205" i="16"/>
  <c r="N2205" i="16"/>
  <c r="AA2205" i="16" s="1"/>
  <c r="F2205" i="16"/>
  <c r="B2205" i="16"/>
  <c r="Y2204" i="16"/>
  <c r="W2204" i="16"/>
  <c r="X2204" i="16" s="1"/>
  <c r="V2204" i="16"/>
  <c r="U2204" i="16"/>
  <c r="Q2204" i="16"/>
  <c r="N2204" i="16"/>
  <c r="AA2204" i="16" s="1"/>
  <c r="F2204" i="16"/>
  <c r="B2204" i="16"/>
  <c r="Y2203" i="16"/>
  <c r="W2203" i="16"/>
  <c r="X2203" i="16" s="1"/>
  <c r="V2203" i="16"/>
  <c r="U2203" i="16"/>
  <c r="Q2203" i="16"/>
  <c r="N2203" i="16"/>
  <c r="AA2203" i="16" s="1"/>
  <c r="F2203" i="16"/>
  <c r="B2203" i="16"/>
  <c r="Y2202" i="16"/>
  <c r="W2202" i="16"/>
  <c r="X2202" i="16" s="1"/>
  <c r="V2202" i="16"/>
  <c r="U2202" i="16"/>
  <c r="Q2202" i="16"/>
  <c r="N2202" i="16"/>
  <c r="AA2202" i="16" s="1"/>
  <c r="F2202" i="16"/>
  <c r="B2202" i="16"/>
  <c r="Y2201" i="16"/>
  <c r="W2201" i="16"/>
  <c r="X2201" i="16" s="1"/>
  <c r="V2201" i="16"/>
  <c r="U2201" i="16"/>
  <c r="Q2201" i="16"/>
  <c r="N2201" i="16"/>
  <c r="AA2201" i="16" s="1"/>
  <c r="F2201" i="16"/>
  <c r="B2201" i="16"/>
  <c r="Y2200" i="16"/>
  <c r="W2200" i="16"/>
  <c r="X2200" i="16" s="1"/>
  <c r="V2200" i="16"/>
  <c r="U2200" i="16"/>
  <c r="Q2200" i="16"/>
  <c r="N2200" i="16"/>
  <c r="AA2200" i="16" s="1"/>
  <c r="F2200" i="16"/>
  <c r="B2200" i="16"/>
  <c r="Y2199" i="16"/>
  <c r="W2199" i="16"/>
  <c r="X2199" i="16" s="1"/>
  <c r="V2199" i="16"/>
  <c r="U2199" i="16"/>
  <c r="Q2199" i="16"/>
  <c r="N2199" i="16"/>
  <c r="AA2199" i="16" s="1"/>
  <c r="F2199" i="16"/>
  <c r="B2199" i="16"/>
  <c r="Y2198" i="16"/>
  <c r="W2198" i="16"/>
  <c r="X2198" i="16" s="1"/>
  <c r="V2198" i="16"/>
  <c r="U2198" i="16"/>
  <c r="Q2198" i="16"/>
  <c r="N2198" i="16"/>
  <c r="AA2198" i="16" s="1"/>
  <c r="F2198" i="16"/>
  <c r="B2198" i="16"/>
  <c r="Y2197" i="16"/>
  <c r="X2197" i="16"/>
  <c r="W2197" i="16"/>
  <c r="V2197" i="16"/>
  <c r="U2197" i="16"/>
  <c r="Q2197" i="16"/>
  <c r="N2197" i="16"/>
  <c r="AA2197" i="16" s="1"/>
  <c r="F2197" i="16"/>
  <c r="B2197" i="16"/>
  <c r="Y2196" i="16"/>
  <c r="W2196" i="16"/>
  <c r="X2196" i="16" s="1"/>
  <c r="V2196" i="16"/>
  <c r="U2196" i="16"/>
  <c r="Q2196" i="16"/>
  <c r="N2196" i="16"/>
  <c r="AA2196" i="16" s="1"/>
  <c r="F2196" i="16"/>
  <c r="B2196" i="16"/>
  <c r="Y2195" i="16"/>
  <c r="W2195" i="16"/>
  <c r="X2195" i="16" s="1"/>
  <c r="V2195" i="16"/>
  <c r="U2195" i="16"/>
  <c r="Q2195" i="16"/>
  <c r="N2195" i="16"/>
  <c r="AA2195" i="16" s="1"/>
  <c r="F2195" i="16"/>
  <c r="B2195" i="16"/>
  <c r="Y2194" i="16"/>
  <c r="W2194" i="16"/>
  <c r="X2194" i="16" s="1"/>
  <c r="V2194" i="16"/>
  <c r="U2194" i="16"/>
  <c r="Q2194" i="16"/>
  <c r="N2194" i="16"/>
  <c r="AA2194" i="16" s="1"/>
  <c r="F2194" i="16"/>
  <c r="B2194" i="16"/>
  <c r="Y2193" i="16"/>
  <c r="W2193" i="16"/>
  <c r="X2193" i="16" s="1"/>
  <c r="V2193" i="16"/>
  <c r="U2193" i="16"/>
  <c r="Q2193" i="16"/>
  <c r="N2193" i="16"/>
  <c r="AA2193" i="16" s="1"/>
  <c r="F2193" i="16"/>
  <c r="B2193" i="16"/>
  <c r="Y2192" i="16"/>
  <c r="W2192" i="16"/>
  <c r="X2192" i="16" s="1"/>
  <c r="V2192" i="16"/>
  <c r="U2192" i="16"/>
  <c r="Q2192" i="16"/>
  <c r="N2192" i="16"/>
  <c r="AA2192" i="16" s="1"/>
  <c r="F2192" i="16"/>
  <c r="B2192" i="16"/>
  <c r="Y2191" i="16"/>
  <c r="W2191" i="16"/>
  <c r="X2191" i="16" s="1"/>
  <c r="V2191" i="16"/>
  <c r="U2191" i="16"/>
  <c r="Q2191" i="16"/>
  <c r="N2191" i="16"/>
  <c r="AA2191" i="16" s="1"/>
  <c r="F2191" i="16"/>
  <c r="B2191" i="16"/>
  <c r="Y2190" i="16"/>
  <c r="W2190" i="16"/>
  <c r="X2190" i="16" s="1"/>
  <c r="V2190" i="16"/>
  <c r="U2190" i="16"/>
  <c r="Q2190" i="16"/>
  <c r="N2190" i="16"/>
  <c r="AA2190" i="16" s="1"/>
  <c r="F2190" i="16"/>
  <c r="B2190" i="16"/>
  <c r="Y2189" i="16"/>
  <c r="W2189" i="16"/>
  <c r="X2189" i="16" s="1"/>
  <c r="V2189" i="16"/>
  <c r="U2189" i="16"/>
  <c r="Q2189" i="16"/>
  <c r="N2189" i="16"/>
  <c r="AA2189" i="16" s="1"/>
  <c r="F2189" i="16"/>
  <c r="B2189" i="16"/>
  <c r="Y2188" i="16"/>
  <c r="W2188" i="16"/>
  <c r="X2188" i="16" s="1"/>
  <c r="V2188" i="16"/>
  <c r="U2188" i="16"/>
  <c r="Q2188" i="16"/>
  <c r="N2188" i="16"/>
  <c r="AA2188" i="16" s="1"/>
  <c r="F2188" i="16"/>
  <c r="B2188" i="16"/>
  <c r="Y2187" i="16"/>
  <c r="W2187" i="16"/>
  <c r="X2187" i="16" s="1"/>
  <c r="V2187" i="16"/>
  <c r="U2187" i="16"/>
  <c r="Q2187" i="16"/>
  <c r="N2187" i="16"/>
  <c r="AA2187" i="16" s="1"/>
  <c r="F2187" i="16"/>
  <c r="B2187" i="16"/>
  <c r="Y2186" i="16"/>
  <c r="W2186" i="16"/>
  <c r="X2186" i="16" s="1"/>
  <c r="V2186" i="16"/>
  <c r="U2186" i="16"/>
  <c r="Q2186" i="16"/>
  <c r="N2186" i="16"/>
  <c r="AA2186" i="16" s="1"/>
  <c r="F2186" i="16"/>
  <c r="B2186" i="16"/>
  <c r="Y2185" i="16"/>
  <c r="W2185" i="16"/>
  <c r="X2185" i="16" s="1"/>
  <c r="V2185" i="16"/>
  <c r="U2185" i="16"/>
  <c r="Q2185" i="16"/>
  <c r="N2185" i="16"/>
  <c r="AA2185" i="16" s="1"/>
  <c r="F2185" i="16"/>
  <c r="B2185" i="16"/>
  <c r="Y2184" i="16"/>
  <c r="W2184" i="16"/>
  <c r="X2184" i="16" s="1"/>
  <c r="V2184" i="16"/>
  <c r="U2184" i="16"/>
  <c r="Q2184" i="16"/>
  <c r="N2184" i="16"/>
  <c r="AA2184" i="16" s="1"/>
  <c r="F2184" i="16"/>
  <c r="B2184" i="16"/>
  <c r="Y2183" i="16"/>
  <c r="W2183" i="16"/>
  <c r="X2183" i="16" s="1"/>
  <c r="V2183" i="16"/>
  <c r="U2183" i="16"/>
  <c r="Q2183" i="16"/>
  <c r="N2183" i="16"/>
  <c r="AA2183" i="16" s="1"/>
  <c r="F2183" i="16"/>
  <c r="B2183" i="16"/>
  <c r="Y2182" i="16"/>
  <c r="W2182" i="16"/>
  <c r="X2182" i="16" s="1"/>
  <c r="V2182" i="16"/>
  <c r="U2182" i="16"/>
  <c r="Q2182" i="16"/>
  <c r="N2182" i="16"/>
  <c r="AA2182" i="16" s="1"/>
  <c r="F2182" i="16"/>
  <c r="B2182" i="16"/>
  <c r="Y2181" i="16"/>
  <c r="W2181" i="16"/>
  <c r="X2181" i="16" s="1"/>
  <c r="V2181" i="16"/>
  <c r="U2181" i="16"/>
  <c r="Q2181" i="16"/>
  <c r="N2181" i="16"/>
  <c r="AA2181" i="16" s="1"/>
  <c r="F2181" i="16"/>
  <c r="B2181" i="16"/>
  <c r="Y2180" i="16"/>
  <c r="W2180" i="16"/>
  <c r="X2180" i="16" s="1"/>
  <c r="V2180" i="16"/>
  <c r="U2180" i="16"/>
  <c r="Q2180" i="16"/>
  <c r="N2180" i="16"/>
  <c r="AA2180" i="16" s="1"/>
  <c r="F2180" i="16"/>
  <c r="B2180" i="16"/>
  <c r="Y2179" i="16"/>
  <c r="W2179" i="16"/>
  <c r="X2179" i="16" s="1"/>
  <c r="V2179" i="16"/>
  <c r="U2179" i="16"/>
  <c r="Q2179" i="16"/>
  <c r="N2179" i="16"/>
  <c r="AA2179" i="16" s="1"/>
  <c r="F2179" i="16"/>
  <c r="B2179" i="16"/>
  <c r="Y2178" i="16"/>
  <c r="X2178" i="16"/>
  <c r="W2178" i="16"/>
  <c r="V2178" i="16"/>
  <c r="U2178" i="16"/>
  <c r="Q2178" i="16"/>
  <c r="N2178" i="16"/>
  <c r="AA2178" i="16" s="1"/>
  <c r="F2178" i="16"/>
  <c r="B2178" i="16"/>
  <c r="Y2177" i="16"/>
  <c r="W2177" i="16"/>
  <c r="X2177" i="16" s="1"/>
  <c r="V2177" i="16"/>
  <c r="U2177" i="16"/>
  <c r="Q2177" i="16"/>
  <c r="N2177" i="16"/>
  <c r="AA2177" i="16" s="1"/>
  <c r="F2177" i="16"/>
  <c r="B2177" i="16"/>
  <c r="Y2176" i="16"/>
  <c r="W2176" i="16"/>
  <c r="X2176" i="16" s="1"/>
  <c r="V2176" i="16"/>
  <c r="U2176" i="16"/>
  <c r="Q2176" i="16"/>
  <c r="N2176" i="16"/>
  <c r="AA2176" i="16" s="1"/>
  <c r="F2176" i="16"/>
  <c r="B2176" i="16"/>
  <c r="Y2175" i="16"/>
  <c r="W2175" i="16"/>
  <c r="X2175" i="16" s="1"/>
  <c r="V2175" i="16"/>
  <c r="U2175" i="16"/>
  <c r="Q2175" i="16"/>
  <c r="N2175" i="16"/>
  <c r="AA2175" i="16" s="1"/>
  <c r="F2175" i="16"/>
  <c r="B2175" i="16"/>
  <c r="Y2174" i="16"/>
  <c r="W2174" i="16"/>
  <c r="X2174" i="16" s="1"/>
  <c r="V2174" i="16"/>
  <c r="U2174" i="16"/>
  <c r="Q2174" i="16"/>
  <c r="N2174" i="16"/>
  <c r="AA2174" i="16" s="1"/>
  <c r="F2174" i="16"/>
  <c r="B2174" i="16"/>
  <c r="Y2173" i="16"/>
  <c r="W2173" i="16"/>
  <c r="X2173" i="16" s="1"/>
  <c r="V2173" i="16"/>
  <c r="U2173" i="16"/>
  <c r="Q2173" i="16"/>
  <c r="N2173" i="16"/>
  <c r="AA2173" i="16" s="1"/>
  <c r="F2173" i="16"/>
  <c r="B2173" i="16"/>
  <c r="Y2172" i="16"/>
  <c r="W2172" i="16"/>
  <c r="X2172" i="16" s="1"/>
  <c r="V2172" i="16"/>
  <c r="U2172" i="16"/>
  <c r="Q2172" i="16"/>
  <c r="N2172" i="16"/>
  <c r="AA2172" i="16" s="1"/>
  <c r="F2172" i="16"/>
  <c r="B2172" i="16"/>
  <c r="Y2171" i="16"/>
  <c r="W2171" i="16"/>
  <c r="X2171" i="16" s="1"/>
  <c r="V2171" i="16"/>
  <c r="U2171" i="16"/>
  <c r="Q2171" i="16"/>
  <c r="N2171" i="16"/>
  <c r="AA2171" i="16" s="1"/>
  <c r="F2171" i="16"/>
  <c r="B2171" i="16"/>
  <c r="Y2170" i="16"/>
  <c r="W2170" i="16"/>
  <c r="X2170" i="16" s="1"/>
  <c r="V2170" i="16"/>
  <c r="U2170" i="16"/>
  <c r="Q2170" i="16"/>
  <c r="N2170" i="16"/>
  <c r="AA2170" i="16" s="1"/>
  <c r="F2170" i="16"/>
  <c r="B2170" i="16"/>
  <c r="Y2169" i="16"/>
  <c r="W2169" i="16"/>
  <c r="X2169" i="16" s="1"/>
  <c r="V2169" i="16"/>
  <c r="U2169" i="16"/>
  <c r="Q2169" i="16"/>
  <c r="N2169" i="16"/>
  <c r="AA2169" i="16" s="1"/>
  <c r="F2169" i="16"/>
  <c r="B2169" i="16"/>
  <c r="Y2168" i="16"/>
  <c r="X2168" i="16"/>
  <c r="W2168" i="16"/>
  <c r="V2168" i="16"/>
  <c r="U2168" i="16"/>
  <c r="Q2168" i="16"/>
  <c r="N2168" i="16"/>
  <c r="AA2168" i="16" s="1"/>
  <c r="F2168" i="16"/>
  <c r="B2168" i="16"/>
  <c r="Y2167" i="16"/>
  <c r="W2167" i="16"/>
  <c r="X2167" i="16" s="1"/>
  <c r="V2167" i="16"/>
  <c r="U2167" i="16"/>
  <c r="Q2167" i="16"/>
  <c r="N2167" i="16"/>
  <c r="AA2167" i="16" s="1"/>
  <c r="F2167" i="16"/>
  <c r="B2167" i="16"/>
  <c r="Y2166" i="16"/>
  <c r="W2166" i="16"/>
  <c r="X2166" i="16" s="1"/>
  <c r="V2166" i="16"/>
  <c r="U2166" i="16"/>
  <c r="Q2166" i="16"/>
  <c r="N2166" i="16"/>
  <c r="AA2166" i="16" s="1"/>
  <c r="F2166" i="16"/>
  <c r="B2166" i="16"/>
  <c r="Y2165" i="16"/>
  <c r="W2165" i="16"/>
  <c r="X2165" i="16" s="1"/>
  <c r="V2165" i="16"/>
  <c r="U2165" i="16"/>
  <c r="Q2165" i="16"/>
  <c r="N2165" i="16"/>
  <c r="AA2165" i="16" s="1"/>
  <c r="F2165" i="16"/>
  <c r="B2165" i="16"/>
  <c r="Y2164" i="16"/>
  <c r="W2164" i="16"/>
  <c r="X2164" i="16" s="1"/>
  <c r="V2164" i="16"/>
  <c r="U2164" i="16"/>
  <c r="Q2164" i="16"/>
  <c r="N2164" i="16"/>
  <c r="AA2164" i="16" s="1"/>
  <c r="F2164" i="16"/>
  <c r="B2164" i="16"/>
  <c r="Y2163" i="16"/>
  <c r="W2163" i="16"/>
  <c r="X2163" i="16" s="1"/>
  <c r="V2163" i="16"/>
  <c r="U2163" i="16"/>
  <c r="Q2163" i="16"/>
  <c r="N2163" i="16"/>
  <c r="AA2163" i="16" s="1"/>
  <c r="F2163" i="16"/>
  <c r="B2163" i="16"/>
  <c r="Y2162" i="16"/>
  <c r="W2162" i="16"/>
  <c r="X2162" i="16" s="1"/>
  <c r="V2162" i="16"/>
  <c r="U2162" i="16"/>
  <c r="Q2162" i="16"/>
  <c r="N2162" i="16"/>
  <c r="AA2162" i="16" s="1"/>
  <c r="F2162" i="16"/>
  <c r="B2162" i="16"/>
  <c r="Y2161" i="16"/>
  <c r="W2161" i="16"/>
  <c r="X2161" i="16" s="1"/>
  <c r="V2161" i="16"/>
  <c r="U2161" i="16"/>
  <c r="Q2161" i="16"/>
  <c r="N2161" i="16"/>
  <c r="AA2161" i="16" s="1"/>
  <c r="F2161" i="16"/>
  <c r="B2161" i="16"/>
  <c r="Y2160" i="16"/>
  <c r="W2160" i="16"/>
  <c r="X2160" i="16" s="1"/>
  <c r="V2160" i="16"/>
  <c r="U2160" i="16"/>
  <c r="Q2160" i="16"/>
  <c r="N2160" i="16"/>
  <c r="AA2160" i="16" s="1"/>
  <c r="F2160" i="16"/>
  <c r="B2160" i="16"/>
  <c r="Y2159" i="16"/>
  <c r="X2159" i="16"/>
  <c r="W2159" i="16"/>
  <c r="V2159" i="16"/>
  <c r="U2159" i="16"/>
  <c r="Q2159" i="16"/>
  <c r="N2159" i="16"/>
  <c r="AA2159" i="16" s="1"/>
  <c r="F2159" i="16"/>
  <c r="B2159" i="16"/>
  <c r="Y2158" i="16"/>
  <c r="W2158" i="16"/>
  <c r="X2158" i="16" s="1"/>
  <c r="V2158" i="16"/>
  <c r="U2158" i="16"/>
  <c r="Q2158" i="16"/>
  <c r="N2158" i="16"/>
  <c r="AA2158" i="16" s="1"/>
  <c r="F2158" i="16"/>
  <c r="B2158" i="16"/>
  <c r="Y2157" i="16"/>
  <c r="W2157" i="16"/>
  <c r="X2157" i="16" s="1"/>
  <c r="V2157" i="16"/>
  <c r="U2157" i="16"/>
  <c r="Q2157" i="16"/>
  <c r="N2157" i="16"/>
  <c r="AA2157" i="16" s="1"/>
  <c r="F2157" i="16"/>
  <c r="B2157" i="16"/>
  <c r="Y2156" i="16"/>
  <c r="W2156" i="16"/>
  <c r="X2156" i="16" s="1"/>
  <c r="V2156" i="16"/>
  <c r="U2156" i="16"/>
  <c r="Q2156" i="16"/>
  <c r="N2156" i="16"/>
  <c r="AA2156" i="16" s="1"/>
  <c r="F2156" i="16"/>
  <c r="B2156" i="16"/>
  <c r="Y2155" i="16"/>
  <c r="W2155" i="16"/>
  <c r="X2155" i="16" s="1"/>
  <c r="V2155" i="16"/>
  <c r="U2155" i="16"/>
  <c r="Q2155" i="16"/>
  <c r="N2155" i="16"/>
  <c r="AA2155" i="16" s="1"/>
  <c r="F2155" i="16"/>
  <c r="B2155" i="16"/>
  <c r="Y2154" i="16"/>
  <c r="W2154" i="16"/>
  <c r="X2154" i="16" s="1"/>
  <c r="V2154" i="16"/>
  <c r="U2154" i="16"/>
  <c r="Q2154" i="16"/>
  <c r="N2154" i="16"/>
  <c r="AA2154" i="16" s="1"/>
  <c r="F2154" i="16"/>
  <c r="B2154" i="16"/>
  <c r="Y2153" i="16"/>
  <c r="W2153" i="16"/>
  <c r="X2153" i="16" s="1"/>
  <c r="V2153" i="16"/>
  <c r="U2153" i="16"/>
  <c r="Q2153" i="16"/>
  <c r="N2153" i="16"/>
  <c r="AA2153" i="16" s="1"/>
  <c r="F2153" i="16"/>
  <c r="B2153" i="16"/>
  <c r="Y2152" i="16"/>
  <c r="W2152" i="16"/>
  <c r="X2152" i="16" s="1"/>
  <c r="V2152" i="16"/>
  <c r="U2152" i="16"/>
  <c r="Q2152" i="16"/>
  <c r="N2152" i="16"/>
  <c r="AA2152" i="16" s="1"/>
  <c r="F2152" i="16"/>
  <c r="B2152" i="16"/>
  <c r="Y2151" i="16"/>
  <c r="W2151" i="16"/>
  <c r="X2151" i="16" s="1"/>
  <c r="V2151" i="16"/>
  <c r="U2151" i="16"/>
  <c r="Q2151" i="16"/>
  <c r="N2151" i="16"/>
  <c r="AA2151" i="16" s="1"/>
  <c r="F2151" i="16"/>
  <c r="B2151" i="16"/>
  <c r="Y2150" i="16"/>
  <c r="W2150" i="16"/>
  <c r="X2150" i="16" s="1"/>
  <c r="V2150" i="16"/>
  <c r="U2150" i="16"/>
  <c r="Q2150" i="16"/>
  <c r="N2150" i="16"/>
  <c r="AA2150" i="16" s="1"/>
  <c r="F2150" i="16"/>
  <c r="B2150" i="16"/>
  <c r="Y2149" i="16"/>
  <c r="W2149" i="16"/>
  <c r="X2149" i="16" s="1"/>
  <c r="V2149" i="16"/>
  <c r="U2149" i="16"/>
  <c r="Q2149" i="16"/>
  <c r="N2149" i="16"/>
  <c r="AA2149" i="16" s="1"/>
  <c r="F2149" i="16"/>
  <c r="B2149" i="16"/>
  <c r="Y2148" i="16"/>
  <c r="W2148" i="16"/>
  <c r="X2148" i="16" s="1"/>
  <c r="V2148" i="16"/>
  <c r="U2148" i="16"/>
  <c r="Q2148" i="16"/>
  <c r="N2148" i="16"/>
  <c r="AA2148" i="16" s="1"/>
  <c r="F2148" i="16"/>
  <c r="B2148" i="16"/>
  <c r="Y2147" i="16"/>
  <c r="W2147" i="16"/>
  <c r="X2147" i="16" s="1"/>
  <c r="V2147" i="16"/>
  <c r="U2147" i="16"/>
  <c r="Q2147" i="16"/>
  <c r="N2147" i="16"/>
  <c r="AA2147" i="16" s="1"/>
  <c r="F2147" i="16"/>
  <c r="B2147" i="16"/>
  <c r="Y2146" i="16"/>
  <c r="W2146" i="16"/>
  <c r="X2146" i="16" s="1"/>
  <c r="V2146" i="16"/>
  <c r="U2146" i="16"/>
  <c r="Q2146" i="16"/>
  <c r="N2146" i="16"/>
  <c r="AA2146" i="16" s="1"/>
  <c r="F2146" i="16"/>
  <c r="B2146" i="16"/>
  <c r="Y2145" i="16"/>
  <c r="W2145" i="16"/>
  <c r="X2145" i="16" s="1"/>
  <c r="V2145" i="16"/>
  <c r="U2145" i="16"/>
  <c r="Q2145" i="16"/>
  <c r="N2145" i="16"/>
  <c r="AA2145" i="16" s="1"/>
  <c r="F2145" i="16"/>
  <c r="B2145" i="16"/>
  <c r="Y2144" i="16"/>
  <c r="W2144" i="16"/>
  <c r="X2144" i="16" s="1"/>
  <c r="V2144" i="16"/>
  <c r="U2144" i="16"/>
  <c r="Q2144" i="16"/>
  <c r="N2144" i="16"/>
  <c r="AA2144" i="16" s="1"/>
  <c r="F2144" i="16"/>
  <c r="B2144" i="16"/>
  <c r="Y2143" i="16"/>
  <c r="W2143" i="16"/>
  <c r="X2143" i="16" s="1"/>
  <c r="V2143" i="16"/>
  <c r="U2143" i="16"/>
  <c r="Q2143" i="16"/>
  <c r="N2143" i="16"/>
  <c r="AA2143" i="16" s="1"/>
  <c r="F2143" i="16"/>
  <c r="B2143" i="16"/>
  <c r="Y2142" i="16"/>
  <c r="W2142" i="16"/>
  <c r="X2142" i="16" s="1"/>
  <c r="V2142" i="16"/>
  <c r="U2142" i="16"/>
  <c r="Q2142" i="16"/>
  <c r="N2142" i="16"/>
  <c r="AA2142" i="16" s="1"/>
  <c r="F2142" i="16"/>
  <c r="B2142" i="16"/>
  <c r="Y2141" i="16"/>
  <c r="W2141" i="16"/>
  <c r="X2141" i="16" s="1"/>
  <c r="V2141" i="16"/>
  <c r="U2141" i="16"/>
  <c r="Q2141" i="16"/>
  <c r="N2141" i="16"/>
  <c r="AA2141" i="16" s="1"/>
  <c r="F2141" i="16"/>
  <c r="B2141" i="16"/>
  <c r="Y2140" i="16"/>
  <c r="W2140" i="16"/>
  <c r="X2140" i="16" s="1"/>
  <c r="V2140" i="16"/>
  <c r="U2140" i="16"/>
  <c r="Q2140" i="16"/>
  <c r="N2140" i="16"/>
  <c r="AA2140" i="16" s="1"/>
  <c r="F2140" i="16"/>
  <c r="B2140" i="16"/>
  <c r="Y2139" i="16"/>
  <c r="X2139" i="16"/>
  <c r="W2139" i="16"/>
  <c r="V2139" i="16"/>
  <c r="U2139" i="16"/>
  <c r="Q2139" i="16"/>
  <c r="N2139" i="16"/>
  <c r="AA2139" i="16" s="1"/>
  <c r="F2139" i="16"/>
  <c r="B2139" i="16"/>
  <c r="Y2138" i="16"/>
  <c r="W2138" i="16"/>
  <c r="X2138" i="16" s="1"/>
  <c r="V2138" i="16"/>
  <c r="U2138" i="16"/>
  <c r="Q2138" i="16"/>
  <c r="N2138" i="16"/>
  <c r="AA2138" i="16" s="1"/>
  <c r="F2138" i="16"/>
  <c r="B2138" i="16"/>
  <c r="Y2137" i="16"/>
  <c r="W2137" i="16"/>
  <c r="X2137" i="16" s="1"/>
  <c r="V2137" i="16"/>
  <c r="U2137" i="16"/>
  <c r="Q2137" i="16"/>
  <c r="N2137" i="16"/>
  <c r="AA2137" i="16" s="1"/>
  <c r="F2137" i="16"/>
  <c r="B2137" i="16"/>
  <c r="Y2136" i="16"/>
  <c r="W2136" i="16"/>
  <c r="X2136" i="16" s="1"/>
  <c r="V2136" i="16"/>
  <c r="U2136" i="16"/>
  <c r="Q2136" i="16"/>
  <c r="N2136" i="16"/>
  <c r="AA2136" i="16" s="1"/>
  <c r="F2136" i="16"/>
  <c r="B2136" i="16"/>
  <c r="Y2135" i="16"/>
  <c r="W2135" i="16"/>
  <c r="X2135" i="16" s="1"/>
  <c r="V2135" i="16"/>
  <c r="U2135" i="16"/>
  <c r="Q2135" i="16"/>
  <c r="N2135" i="16"/>
  <c r="AA2135" i="16" s="1"/>
  <c r="F2135" i="16"/>
  <c r="B2135" i="16"/>
  <c r="Y2134" i="16"/>
  <c r="W2134" i="16"/>
  <c r="X2134" i="16" s="1"/>
  <c r="V2134" i="16"/>
  <c r="U2134" i="16"/>
  <c r="Q2134" i="16"/>
  <c r="N2134" i="16"/>
  <c r="AA2134" i="16" s="1"/>
  <c r="F2134" i="16"/>
  <c r="B2134" i="16"/>
  <c r="Y2133" i="16"/>
  <c r="W2133" i="16"/>
  <c r="X2133" i="16" s="1"/>
  <c r="V2133" i="16"/>
  <c r="U2133" i="16"/>
  <c r="Q2133" i="16"/>
  <c r="N2133" i="16"/>
  <c r="AA2133" i="16" s="1"/>
  <c r="F2133" i="16"/>
  <c r="B2133" i="16"/>
  <c r="Y2132" i="16"/>
  <c r="W2132" i="16"/>
  <c r="X2132" i="16" s="1"/>
  <c r="V2132" i="16"/>
  <c r="U2132" i="16"/>
  <c r="Q2132" i="16"/>
  <c r="N2132" i="16"/>
  <c r="AA2132" i="16" s="1"/>
  <c r="F2132" i="16"/>
  <c r="B2132" i="16"/>
  <c r="Y2131" i="16"/>
  <c r="W2131" i="16"/>
  <c r="X2131" i="16" s="1"/>
  <c r="V2131" i="16"/>
  <c r="U2131" i="16"/>
  <c r="Q2131" i="16"/>
  <c r="N2131" i="16"/>
  <c r="AA2131" i="16" s="1"/>
  <c r="F2131" i="16"/>
  <c r="B2131" i="16"/>
  <c r="Y2130" i="16"/>
  <c r="W2130" i="16"/>
  <c r="X2130" i="16" s="1"/>
  <c r="V2130" i="16"/>
  <c r="U2130" i="16"/>
  <c r="Q2130" i="16"/>
  <c r="N2130" i="16"/>
  <c r="AA2130" i="16" s="1"/>
  <c r="F2130" i="16"/>
  <c r="B2130" i="16"/>
  <c r="Y2129" i="16"/>
  <c r="W2129" i="16"/>
  <c r="X2129" i="16" s="1"/>
  <c r="V2129" i="16"/>
  <c r="U2129" i="16"/>
  <c r="Q2129" i="16"/>
  <c r="N2129" i="16"/>
  <c r="AA2129" i="16" s="1"/>
  <c r="F2129" i="16"/>
  <c r="B2129" i="16"/>
  <c r="Y2128" i="16"/>
  <c r="W2128" i="16"/>
  <c r="X2128" i="16" s="1"/>
  <c r="V2128" i="16"/>
  <c r="U2128" i="16"/>
  <c r="Q2128" i="16"/>
  <c r="N2128" i="16"/>
  <c r="AA2128" i="16" s="1"/>
  <c r="F2128" i="16"/>
  <c r="B2128" i="16"/>
  <c r="Y2127" i="16"/>
  <c r="X2127" i="16"/>
  <c r="W2127" i="16"/>
  <c r="V2127" i="16"/>
  <c r="U2127" i="16"/>
  <c r="Q2127" i="16"/>
  <c r="N2127" i="16"/>
  <c r="AA2127" i="16" s="1"/>
  <c r="F2127" i="16"/>
  <c r="B2127" i="16"/>
  <c r="Y2126" i="16"/>
  <c r="W2126" i="16"/>
  <c r="X2126" i="16" s="1"/>
  <c r="V2126" i="16"/>
  <c r="U2126" i="16"/>
  <c r="Q2126" i="16"/>
  <c r="N2126" i="16"/>
  <c r="AA2126" i="16" s="1"/>
  <c r="F2126" i="16"/>
  <c r="B2126" i="16"/>
  <c r="Y2125" i="16"/>
  <c r="W2125" i="16"/>
  <c r="X2125" i="16" s="1"/>
  <c r="V2125" i="16"/>
  <c r="U2125" i="16"/>
  <c r="Q2125" i="16"/>
  <c r="N2125" i="16"/>
  <c r="AA2125" i="16" s="1"/>
  <c r="F2125" i="16"/>
  <c r="B2125" i="16"/>
  <c r="Y2124" i="16"/>
  <c r="W2124" i="16"/>
  <c r="X2124" i="16" s="1"/>
  <c r="V2124" i="16"/>
  <c r="U2124" i="16"/>
  <c r="Q2124" i="16"/>
  <c r="N2124" i="16"/>
  <c r="AA2124" i="16" s="1"/>
  <c r="F2124" i="16"/>
  <c r="B2124" i="16"/>
  <c r="Y2123" i="16"/>
  <c r="W2123" i="16"/>
  <c r="X2123" i="16" s="1"/>
  <c r="V2123" i="16"/>
  <c r="U2123" i="16"/>
  <c r="Q2123" i="16"/>
  <c r="N2123" i="16"/>
  <c r="AA2123" i="16" s="1"/>
  <c r="F2123" i="16"/>
  <c r="B2123" i="16"/>
  <c r="Y2122" i="16"/>
  <c r="W2122" i="16"/>
  <c r="X2122" i="16" s="1"/>
  <c r="V2122" i="16"/>
  <c r="U2122" i="16"/>
  <c r="Q2122" i="16"/>
  <c r="N2122" i="16"/>
  <c r="AA2122" i="16" s="1"/>
  <c r="F2122" i="16"/>
  <c r="B2122" i="16"/>
  <c r="Y2121" i="16"/>
  <c r="W2121" i="16"/>
  <c r="X2121" i="16" s="1"/>
  <c r="V2121" i="16"/>
  <c r="U2121" i="16"/>
  <c r="Q2121" i="16"/>
  <c r="N2121" i="16"/>
  <c r="AA2121" i="16" s="1"/>
  <c r="F2121" i="16"/>
  <c r="B2121" i="16"/>
  <c r="Y2120" i="16"/>
  <c r="W2120" i="16"/>
  <c r="X2120" i="16" s="1"/>
  <c r="V2120" i="16"/>
  <c r="U2120" i="16"/>
  <c r="Q2120" i="16"/>
  <c r="N2120" i="16"/>
  <c r="AA2120" i="16" s="1"/>
  <c r="F2120" i="16"/>
  <c r="B2120" i="16"/>
  <c r="Y2119" i="16"/>
  <c r="W2119" i="16"/>
  <c r="X2119" i="16" s="1"/>
  <c r="V2119" i="16"/>
  <c r="U2119" i="16"/>
  <c r="Q2119" i="16"/>
  <c r="N2119" i="16"/>
  <c r="AA2119" i="16" s="1"/>
  <c r="F2119" i="16"/>
  <c r="B2119" i="16"/>
  <c r="Y2118" i="16"/>
  <c r="W2118" i="16"/>
  <c r="X2118" i="16" s="1"/>
  <c r="V2118" i="16"/>
  <c r="U2118" i="16"/>
  <c r="Q2118" i="16"/>
  <c r="N2118" i="16"/>
  <c r="AA2118" i="16" s="1"/>
  <c r="F2118" i="16"/>
  <c r="B2118" i="16"/>
  <c r="Y2117" i="16"/>
  <c r="X2117" i="16"/>
  <c r="W2117" i="16"/>
  <c r="V2117" i="16"/>
  <c r="U2117" i="16"/>
  <c r="Q2117" i="16"/>
  <c r="N2117" i="16"/>
  <c r="AA2117" i="16" s="1"/>
  <c r="F2117" i="16"/>
  <c r="B2117" i="16"/>
  <c r="Y2116" i="16"/>
  <c r="W2116" i="16"/>
  <c r="X2116" i="16" s="1"/>
  <c r="V2116" i="16"/>
  <c r="U2116" i="16"/>
  <c r="Q2116" i="16"/>
  <c r="N2116" i="16"/>
  <c r="AA2116" i="16" s="1"/>
  <c r="F2116" i="16"/>
  <c r="B2116" i="16"/>
  <c r="Y2115" i="16"/>
  <c r="W2115" i="16"/>
  <c r="X2115" i="16" s="1"/>
  <c r="V2115" i="16"/>
  <c r="U2115" i="16"/>
  <c r="Q2115" i="16"/>
  <c r="N2115" i="16"/>
  <c r="AA2115" i="16" s="1"/>
  <c r="F2115" i="16"/>
  <c r="B2115" i="16"/>
  <c r="Y2114" i="16"/>
  <c r="W2114" i="16"/>
  <c r="X2114" i="16" s="1"/>
  <c r="V2114" i="16"/>
  <c r="U2114" i="16"/>
  <c r="Q2114" i="16"/>
  <c r="N2114" i="16"/>
  <c r="AA2114" i="16" s="1"/>
  <c r="F2114" i="16"/>
  <c r="B2114" i="16"/>
  <c r="Y2113" i="16"/>
  <c r="W2113" i="16"/>
  <c r="X2113" i="16" s="1"/>
  <c r="V2113" i="16"/>
  <c r="U2113" i="16"/>
  <c r="Q2113" i="16"/>
  <c r="N2113" i="16"/>
  <c r="AA2113" i="16" s="1"/>
  <c r="F2113" i="16"/>
  <c r="B2113" i="16"/>
  <c r="Y2112" i="16"/>
  <c r="W2112" i="16"/>
  <c r="X2112" i="16" s="1"/>
  <c r="V2112" i="16"/>
  <c r="U2112" i="16"/>
  <c r="Q2112" i="16"/>
  <c r="N2112" i="16"/>
  <c r="AA2112" i="16" s="1"/>
  <c r="F2112" i="16"/>
  <c r="B2112" i="16"/>
  <c r="Y2111" i="16"/>
  <c r="W2111" i="16"/>
  <c r="X2111" i="16" s="1"/>
  <c r="V2111" i="16"/>
  <c r="U2111" i="16"/>
  <c r="Q2111" i="16"/>
  <c r="N2111" i="16"/>
  <c r="AA2111" i="16" s="1"/>
  <c r="F2111" i="16"/>
  <c r="B2111" i="16"/>
  <c r="Y2110" i="16"/>
  <c r="W2110" i="16"/>
  <c r="X2110" i="16" s="1"/>
  <c r="V2110" i="16"/>
  <c r="U2110" i="16"/>
  <c r="Q2110" i="16"/>
  <c r="N2110" i="16"/>
  <c r="AA2110" i="16" s="1"/>
  <c r="F2110" i="16"/>
  <c r="B2110" i="16"/>
  <c r="Y2109" i="16"/>
  <c r="W2109" i="16"/>
  <c r="X2109" i="16" s="1"/>
  <c r="V2109" i="16"/>
  <c r="U2109" i="16"/>
  <c r="Q2109" i="16"/>
  <c r="N2109" i="16"/>
  <c r="AA2109" i="16" s="1"/>
  <c r="F2109" i="16"/>
  <c r="B2109" i="16"/>
  <c r="Y2108" i="16"/>
  <c r="W2108" i="16"/>
  <c r="X2108" i="16" s="1"/>
  <c r="V2108" i="16"/>
  <c r="U2108" i="16"/>
  <c r="Q2108" i="16"/>
  <c r="N2108" i="16"/>
  <c r="AA2108" i="16" s="1"/>
  <c r="F2108" i="16"/>
  <c r="B2108" i="16"/>
  <c r="Y2107" i="16"/>
  <c r="W2107" i="16"/>
  <c r="X2107" i="16" s="1"/>
  <c r="V2107" i="16"/>
  <c r="U2107" i="16"/>
  <c r="Q2107" i="16"/>
  <c r="N2107" i="16"/>
  <c r="AA2107" i="16" s="1"/>
  <c r="F2107" i="16"/>
  <c r="B2107" i="16"/>
  <c r="Y2106" i="16"/>
  <c r="W2106" i="16"/>
  <c r="X2106" i="16" s="1"/>
  <c r="V2106" i="16"/>
  <c r="U2106" i="16"/>
  <c r="Q2106" i="16"/>
  <c r="N2106" i="16"/>
  <c r="AA2106" i="16" s="1"/>
  <c r="F2106" i="16"/>
  <c r="B2106" i="16"/>
  <c r="Y2105" i="16"/>
  <c r="W2105" i="16"/>
  <c r="X2105" i="16" s="1"/>
  <c r="V2105" i="16"/>
  <c r="U2105" i="16"/>
  <c r="Q2105" i="16"/>
  <c r="N2105" i="16"/>
  <c r="AA2105" i="16" s="1"/>
  <c r="F2105" i="16"/>
  <c r="B2105" i="16"/>
  <c r="Y2104" i="16"/>
  <c r="W2104" i="16"/>
  <c r="X2104" i="16" s="1"/>
  <c r="V2104" i="16"/>
  <c r="U2104" i="16"/>
  <c r="Q2104" i="16"/>
  <c r="N2104" i="16"/>
  <c r="AA2104" i="16" s="1"/>
  <c r="F2104" i="16"/>
  <c r="B2104" i="16"/>
  <c r="Y2103" i="16"/>
  <c r="W2103" i="16"/>
  <c r="X2103" i="16" s="1"/>
  <c r="V2103" i="16"/>
  <c r="U2103" i="16"/>
  <c r="Q2103" i="16"/>
  <c r="N2103" i="16"/>
  <c r="AA2103" i="16" s="1"/>
  <c r="F2103" i="16"/>
  <c r="B2103" i="16"/>
  <c r="Y2102" i="16"/>
  <c r="W2102" i="16"/>
  <c r="X2102" i="16" s="1"/>
  <c r="V2102" i="16"/>
  <c r="U2102" i="16"/>
  <c r="Q2102" i="16"/>
  <c r="N2102" i="16"/>
  <c r="AA2102" i="16" s="1"/>
  <c r="F2102" i="16"/>
  <c r="B2102" i="16"/>
  <c r="Y2101" i="16"/>
  <c r="W2101" i="16"/>
  <c r="X2101" i="16" s="1"/>
  <c r="V2101" i="16"/>
  <c r="U2101" i="16"/>
  <c r="Q2101" i="16"/>
  <c r="N2101" i="16"/>
  <c r="AA2101" i="16" s="1"/>
  <c r="F2101" i="16"/>
  <c r="B2101" i="16"/>
  <c r="Y2100" i="16"/>
  <c r="W2100" i="16"/>
  <c r="X2100" i="16" s="1"/>
  <c r="V2100" i="16"/>
  <c r="U2100" i="16"/>
  <c r="Q2100" i="16"/>
  <c r="N2100" i="16"/>
  <c r="AA2100" i="16" s="1"/>
  <c r="F2100" i="16"/>
  <c r="B2100" i="16"/>
  <c r="Y2099" i="16"/>
  <c r="W2099" i="16"/>
  <c r="X2099" i="16" s="1"/>
  <c r="V2099" i="16"/>
  <c r="U2099" i="16"/>
  <c r="Q2099" i="16"/>
  <c r="N2099" i="16"/>
  <c r="AA2099" i="16" s="1"/>
  <c r="F2099" i="16"/>
  <c r="B2099" i="16"/>
  <c r="Y2098" i="16"/>
  <c r="W2098" i="16"/>
  <c r="X2098" i="16" s="1"/>
  <c r="V2098" i="16"/>
  <c r="U2098" i="16"/>
  <c r="Q2098" i="16"/>
  <c r="N2098" i="16"/>
  <c r="AA2098" i="16" s="1"/>
  <c r="F2098" i="16"/>
  <c r="B2098" i="16"/>
  <c r="Y2097" i="16"/>
  <c r="W2097" i="16"/>
  <c r="X2097" i="16" s="1"/>
  <c r="V2097" i="16"/>
  <c r="U2097" i="16"/>
  <c r="Q2097" i="16"/>
  <c r="N2097" i="16"/>
  <c r="AA2097" i="16" s="1"/>
  <c r="F2097" i="16"/>
  <c r="B2097" i="16"/>
  <c r="Y2096" i="16"/>
  <c r="W2096" i="16"/>
  <c r="X2096" i="16" s="1"/>
  <c r="V2096" i="16"/>
  <c r="U2096" i="16"/>
  <c r="Q2096" i="16"/>
  <c r="N2096" i="16"/>
  <c r="AA2096" i="16" s="1"/>
  <c r="F2096" i="16"/>
  <c r="B2096" i="16"/>
  <c r="Y2095" i="16"/>
  <c r="X2095" i="16"/>
  <c r="W2095" i="16"/>
  <c r="V2095" i="16"/>
  <c r="U2095" i="16"/>
  <c r="Q2095" i="16"/>
  <c r="N2095" i="16"/>
  <c r="AA2095" i="16" s="1"/>
  <c r="F2095" i="16"/>
  <c r="B2095" i="16"/>
  <c r="Y2094" i="16"/>
  <c r="W2094" i="16"/>
  <c r="X2094" i="16" s="1"/>
  <c r="V2094" i="16"/>
  <c r="U2094" i="16"/>
  <c r="Q2094" i="16"/>
  <c r="N2094" i="16"/>
  <c r="AA2094" i="16" s="1"/>
  <c r="F2094" i="16"/>
  <c r="B2094" i="16"/>
  <c r="Y2093" i="16"/>
  <c r="W2093" i="16"/>
  <c r="X2093" i="16" s="1"/>
  <c r="V2093" i="16"/>
  <c r="U2093" i="16"/>
  <c r="Q2093" i="16"/>
  <c r="N2093" i="16"/>
  <c r="AA2093" i="16" s="1"/>
  <c r="F2093" i="16"/>
  <c r="B2093" i="16"/>
  <c r="Y2092" i="16"/>
  <c r="W2092" i="16"/>
  <c r="X2092" i="16" s="1"/>
  <c r="V2092" i="16"/>
  <c r="U2092" i="16"/>
  <c r="Q2092" i="16"/>
  <c r="N2092" i="16"/>
  <c r="AA2092" i="16" s="1"/>
  <c r="F2092" i="16"/>
  <c r="B2092" i="16"/>
  <c r="Y2091" i="16"/>
  <c r="W2091" i="16"/>
  <c r="X2091" i="16" s="1"/>
  <c r="V2091" i="16"/>
  <c r="U2091" i="16"/>
  <c r="Q2091" i="16"/>
  <c r="N2091" i="16"/>
  <c r="AA2091" i="16" s="1"/>
  <c r="F2091" i="16"/>
  <c r="B2091" i="16"/>
  <c r="Y2090" i="16"/>
  <c r="W2090" i="16"/>
  <c r="X2090" i="16" s="1"/>
  <c r="V2090" i="16"/>
  <c r="U2090" i="16"/>
  <c r="Q2090" i="16"/>
  <c r="N2090" i="16"/>
  <c r="AA2090" i="16" s="1"/>
  <c r="F2090" i="16"/>
  <c r="B2090" i="16"/>
  <c r="Y2089" i="16"/>
  <c r="W2089" i="16"/>
  <c r="X2089" i="16" s="1"/>
  <c r="V2089" i="16"/>
  <c r="U2089" i="16"/>
  <c r="Q2089" i="16"/>
  <c r="N2089" i="16"/>
  <c r="AA2089" i="16" s="1"/>
  <c r="F2089" i="16"/>
  <c r="B2089" i="16"/>
  <c r="Y2088" i="16"/>
  <c r="W2088" i="16"/>
  <c r="X2088" i="16" s="1"/>
  <c r="V2088" i="16"/>
  <c r="U2088" i="16"/>
  <c r="Q2088" i="16"/>
  <c r="N2088" i="16"/>
  <c r="AA2088" i="16" s="1"/>
  <c r="F2088" i="16"/>
  <c r="B2088" i="16"/>
  <c r="Y2087" i="16"/>
  <c r="W2087" i="16"/>
  <c r="X2087" i="16" s="1"/>
  <c r="V2087" i="16"/>
  <c r="U2087" i="16"/>
  <c r="Q2087" i="16"/>
  <c r="N2087" i="16"/>
  <c r="AA2087" i="16" s="1"/>
  <c r="F2087" i="16"/>
  <c r="B2087" i="16"/>
  <c r="Y2086" i="16"/>
  <c r="W2086" i="16"/>
  <c r="X2086" i="16" s="1"/>
  <c r="V2086" i="16"/>
  <c r="U2086" i="16"/>
  <c r="Q2086" i="16"/>
  <c r="N2086" i="16"/>
  <c r="AA2086" i="16" s="1"/>
  <c r="F2086" i="16"/>
  <c r="B2086" i="16"/>
  <c r="Y2085" i="16"/>
  <c r="W2085" i="16"/>
  <c r="X2085" i="16" s="1"/>
  <c r="V2085" i="16"/>
  <c r="U2085" i="16"/>
  <c r="Q2085" i="16"/>
  <c r="N2085" i="16"/>
  <c r="AA2085" i="16" s="1"/>
  <c r="F2085" i="16"/>
  <c r="B2085" i="16"/>
  <c r="Y2084" i="16"/>
  <c r="W2084" i="16"/>
  <c r="X2084" i="16" s="1"/>
  <c r="V2084" i="16"/>
  <c r="U2084" i="16"/>
  <c r="Q2084" i="16"/>
  <c r="N2084" i="16"/>
  <c r="AA2084" i="16" s="1"/>
  <c r="F2084" i="16"/>
  <c r="B2084" i="16"/>
  <c r="Y2083" i="16"/>
  <c r="W2083" i="16"/>
  <c r="X2083" i="16" s="1"/>
  <c r="V2083" i="16"/>
  <c r="U2083" i="16"/>
  <c r="Q2083" i="16"/>
  <c r="N2083" i="16"/>
  <c r="AA2083" i="16" s="1"/>
  <c r="F2083" i="16"/>
  <c r="B2083" i="16"/>
  <c r="Y2082" i="16"/>
  <c r="X2082" i="16"/>
  <c r="W2082" i="16"/>
  <c r="V2082" i="16"/>
  <c r="U2082" i="16"/>
  <c r="Q2082" i="16"/>
  <c r="N2082" i="16"/>
  <c r="AA2082" i="16" s="1"/>
  <c r="F2082" i="16"/>
  <c r="B2082" i="16"/>
  <c r="Y2081" i="16"/>
  <c r="W2081" i="16"/>
  <c r="X2081" i="16" s="1"/>
  <c r="V2081" i="16"/>
  <c r="U2081" i="16"/>
  <c r="Q2081" i="16"/>
  <c r="N2081" i="16"/>
  <c r="AA2081" i="16" s="1"/>
  <c r="F2081" i="16"/>
  <c r="B2081" i="16"/>
  <c r="Y2080" i="16"/>
  <c r="W2080" i="16"/>
  <c r="X2080" i="16" s="1"/>
  <c r="V2080" i="16"/>
  <c r="U2080" i="16"/>
  <c r="Q2080" i="16"/>
  <c r="N2080" i="16"/>
  <c r="AA2080" i="16" s="1"/>
  <c r="F2080" i="16"/>
  <c r="B2080" i="16"/>
  <c r="Y2079" i="16"/>
  <c r="W2079" i="16"/>
  <c r="X2079" i="16" s="1"/>
  <c r="V2079" i="16"/>
  <c r="U2079" i="16"/>
  <c r="Q2079" i="16"/>
  <c r="N2079" i="16"/>
  <c r="AA2079" i="16" s="1"/>
  <c r="F2079" i="16"/>
  <c r="B2079" i="16"/>
  <c r="Y2078" i="16"/>
  <c r="W2078" i="16"/>
  <c r="X2078" i="16" s="1"/>
  <c r="V2078" i="16"/>
  <c r="U2078" i="16"/>
  <c r="Q2078" i="16"/>
  <c r="N2078" i="16"/>
  <c r="AA2078" i="16" s="1"/>
  <c r="F2078" i="16"/>
  <c r="B2078" i="16"/>
  <c r="Y2077" i="16"/>
  <c r="W2077" i="16"/>
  <c r="X2077" i="16" s="1"/>
  <c r="V2077" i="16"/>
  <c r="U2077" i="16"/>
  <c r="Q2077" i="16"/>
  <c r="N2077" i="16"/>
  <c r="AA2077" i="16" s="1"/>
  <c r="F2077" i="16"/>
  <c r="B2077" i="16"/>
  <c r="Y2076" i="16"/>
  <c r="W2076" i="16"/>
  <c r="X2076" i="16" s="1"/>
  <c r="V2076" i="16"/>
  <c r="U2076" i="16"/>
  <c r="Q2076" i="16"/>
  <c r="N2076" i="16"/>
  <c r="AA2076" i="16" s="1"/>
  <c r="F2076" i="16"/>
  <c r="B2076" i="16"/>
  <c r="Y2075" i="16"/>
  <c r="W2075" i="16"/>
  <c r="X2075" i="16" s="1"/>
  <c r="V2075" i="16"/>
  <c r="U2075" i="16"/>
  <c r="Q2075" i="16"/>
  <c r="N2075" i="16"/>
  <c r="AA2075" i="16" s="1"/>
  <c r="F2075" i="16"/>
  <c r="B2075" i="16"/>
  <c r="Y2074" i="16"/>
  <c r="W2074" i="16"/>
  <c r="X2074" i="16" s="1"/>
  <c r="V2074" i="16"/>
  <c r="U2074" i="16"/>
  <c r="Q2074" i="16"/>
  <c r="N2074" i="16"/>
  <c r="AA2074" i="16" s="1"/>
  <c r="F2074" i="16"/>
  <c r="B2074" i="16"/>
  <c r="Y2073" i="16"/>
  <c r="W2073" i="16"/>
  <c r="X2073" i="16" s="1"/>
  <c r="V2073" i="16"/>
  <c r="U2073" i="16"/>
  <c r="Q2073" i="16"/>
  <c r="N2073" i="16"/>
  <c r="AA2073" i="16" s="1"/>
  <c r="F2073" i="16"/>
  <c r="B2073" i="16"/>
  <c r="Y2072" i="16"/>
  <c r="W2072" i="16"/>
  <c r="X2072" i="16" s="1"/>
  <c r="V2072" i="16"/>
  <c r="U2072" i="16"/>
  <c r="Q2072" i="16"/>
  <c r="N2072" i="16"/>
  <c r="AA2072" i="16" s="1"/>
  <c r="F2072" i="16"/>
  <c r="B2072" i="16"/>
  <c r="Y2071" i="16"/>
  <c r="W2071" i="16"/>
  <c r="X2071" i="16" s="1"/>
  <c r="V2071" i="16"/>
  <c r="U2071" i="16"/>
  <c r="Q2071" i="16"/>
  <c r="N2071" i="16"/>
  <c r="AA2071" i="16" s="1"/>
  <c r="F2071" i="16"/>
  <c r="B2071" i="16"/>
  <c r="Y2070" i="16"/>
  <c r="W2070" i="16"/>
  <c r="X2070" i="16" s="1"/>
  <c r="V2070" i="16"/>
  <c r="U2070" i="16"/>
  <c r="Q2070" i="16"/>
  <c r="N2070" i="16"/>
  <c r="AA2070" i="16" s="1"/>
  <c r="F2070" i="16"/>
  <c r="B2070" i="16"/>
  <c r="Y2069" i="16"/>
  <c r="X2069" i="16"/>
  <c r="W2069" i="16"/>
  <c r="V2069" i="16"/>
  <c r="U2069" i="16"/>
  <c r="Q2069" i="16"/>
  <c r="N2069" i="16"/>
  <c r="AA2069" i="16" s="1"/>
  <c r="F2069" i="16"/>
  <c r="B2069" i="16"/>
  <c r="Y2068" i="16"/>
  <c r="W2068" i="16"/>
  <c r="X2068" i="16" s="1"/>
  <c r="V2068" i="16"/>
  <c r="U2068" i="16"/>
  <c r="Q2068" i="16"/>
  <c r="N2068" i="16"/>
  <c r="AA2068" i="16" s="1"/>
  <c r="F2068" i="16"/>
  <c r="B2068" i="16"/>
  <c r="Y2067" i="16"/>
  <c r="W2067" i="16"/>
  <c r="X2067" i="16" s="1"/>
  <c r="V2067" i="16"/>
  <c r="U2067" i="16"/>
  <c r="Q2067" i="16"/>
  <c r="N2067" i="16"/>
  <c r="AA2067" i="16" s="1"/>
  <c r="F2067" i="16"/>
  <c r="B2067" i="16"/>
  <c r="Y2066" i="16"/>
  <c r="W2066" i="16"/>
  <c r="X2066" i="16" s="1"/>
  <c r="V2066" i="16"/>
  <c r="U2066" i="16"/>
  <c r="Q2066" i="16"/>
  <c r="N2066" i="16"/>
  <c r="AA2066" i="16" s="1"/>
  <c r="F2066" i="16"/>
  <c r="B2066" i="16"/>
  <c r="Y2065" i="16"/>
  <c r="W2065" i="16"/>
  <c r="X2065" i="16" s="1"/>
  <c r="V2065" i="16"/>
  <c r="U2065" i="16"/>
  <c r="Q2065" i="16"/>
  <c r="N2065" i="16"/>
  <c r="AA2065" i="16" s="1"/>
  <c r="F2065" i="16"/>
  <c r="B2065" i="16"/>
  <c r="Y2064" i="16"/>
  <c r="W2064" i="16"/>
  <c r="X2064" i="16" s="1"/>
  <c r="V2064" i="16"/>
  <c r="U2064" i="16"/>
  <c r="Q2064" i="16"/>
  <c r="N2064" i="16"/>
  <c r="AA2064" i="16" s="1"/>
  <c r="F2064" i="16"/>
  <c r="B2064" i="16"/>
  <c r="Y2063" i="16"/>
  <c r="W2063" i="16"/>
  <c r="X2063" i="16" s="1"/>
  <c r="V2063" i="16"/>
  <c r="U2063" i="16"/>
  <c r="Q2063" i="16"/>
  <c r="N2063" i="16"/>
  <c r="AA2063" i="16" s="1"/>
  <c r="F2063" i="16"/>
  <c r="B2063" i="16"/>
  <c r="Y2062" i="16"/>
  <c r="W2062" i="16"/>
  <c r="X2062" i="16" s="1"/>
  <c r="V2062" i="16"/>
  <c r="U2062" i="16"/>
  <c r="Q2062" i="16"/>
  <c r="N2062" i="16"/>
  <c r="AA2062" i="16" s="1"/>
  <c r="F2062" i="16"/>
  <c r="B2062" i="16"/>
  <c r="Y2061" i="16"/>
  <c r="W2061" i="16"/>
  <c r="X2061" i="16" s="1"/>
  <c r="V2061" i="16"/>
  <c r="U2061" i="16"/>
  <c r="Q2061" i="16"/>
  <c r="N2061" i="16"/>
  <c r="AA2061" i="16" s="1"/>
  <c r="F2061" i="16"/>
  <c r="B2061" i="16"/>
  <c r="Y2060" i="16"/>
  <c r="W2060" i="16"/>
  <c r="X2060" i="16" s="1"/>
  <c r="V2060" i="16"/>
  <c r="U2060" i="16"/>
  <c r="Q2060" i="16"/>
  <c r="N2060" i="16"/>
  <c r="AA2060" i="16" s="1"/>
  <c r="F2060" i="16"/>
  <c r="B2060" i="16"/>
  <c r="Y2059" i="16"/>
  <c r="W2059" i="16"/>
  <c r="X2059" i="16" s="1"/>
  <c r="V2059" i="16"/>
  <c r="U2059" i="16"/>
  <c r="Q2059" i="16"/>
  <c r="N2059" i="16"/>
  <c r="AA2059" i="16" s="1"/>
  <c r="F2059" i="16"/>
  <c r="B2059" i="16"/>
  <c r="Y2058" i="16"/>
  <c r="W2058" i="16"/>
  <c r="X2058" i="16" s="1"/>
  <c r="V2058" i="16"/>
  <c r="U2058" i="16"/>
  <c r="Q2058" i="16"/>
  <c r="N2058" i="16"/>
  <c r="AA2058" i="16" s="1"/>
  <c r="F2058" i="16"/>
  <c r="B2058" i="16"/>
  <c r="Y2057" i="16"/>
  <c r="W2057" i="16"/>
  <c r="X2057" i="16" s="1"/>
  <c r="V2057" i="16"/>
  <c r="U2057" i="16"/>
  <c r="Q2057" i="16"/>
  <c r="N2057" i="16"/>
  <c r="AA2057" i="16" s="1"/>
  <c r="F2057" i="16"/>
  <c r="B2057" i="16"/>
  <c r="Y2056" i="16"/>
  <c r="W2056" i="16"/>
  <c r="X2056" i="16" s="1"/>
  <c r="V2056" i="16"/>
  <c r="U2056" i="16"/>
  <c r="Q2056" i="16"/>
  <c r="N2056" i="16"/>
  <c r="AA2056" i="16" s="1"/>
  <c r="F2056" i="16"/>
  <c r="B2056" i="16"/>
  <c r="Y2055" i="16"/>
  <c r="W2055" i="16"/>
  <c r="X2055" i="16" s="1"/>
  <c r="V2055" i="16"/>
  <c r="U2055" i="16"/>
  <c r="Q2055" i="16"/>
  <c r="N2055" i="16"/>
  <c r="AA2055" i="16" s="1"/>
  <c r="F2055" i="16"/>
  <c r="B2055" i="16"/>
  <c r="Y2054" i="16"/>
  <c r="W2054" i="16"/>
  <c r="X2054" i="16" s="1"/>
  <c r="V2054" i="16"/>
  <c r="U2054" i="16"/>
  <c r="Q2054" i="16"/>
  <c r="N2054" i="16"/>
  <c r="AA2054" i="16" s="1"/>
  <c r="F2054" i="16"/>
  <c r="B2054" i="16"/>
  <c r="Y2053" i="16"/>
  <c r="W2053" i="16"/>
  <c r="X2053" i="16" s="1"/>
  <c r="V2053" i="16"/>
  <c r="U2053" i="16"/>
  <c r="Q2053" i="16"/>
  <c r="N2053" i="16"/>
  <c r="AA2053" i="16" s="1"/>
  <c r="F2053" i="16"/>
  <c r="B2053" i="16"/>
  <c r="Y2052" i="16"/>
  <c r="W2052" i="16"/>
  <c r="X2052" i="16" s="1"/>
  <c r="V2052" i="16"/>
  <c r="U2052" i="16"/>
  <c r="Q2052" i="16"/>
  <c r="N2052" i="16"/>
  <c r="AA2052" i="16" s="1"/>
  <c r="F2052" i="16"/>
  <c r="B2052" i="16"/>
  <c r="Y2051" i="16"/>
  <c r="W2051" i="16"/>
  <c r="X2051" i="16" s="1"/>
  <c r="V2051" i="16"/>
  <c r="U2051" i="16"/>
  <c r="Q2051" i="16"/>
  <c r="N2051" i="16"/>
  <c r="AA2051" i="16" s="1"/>
  <c r="F2051" i="16"/>
  <c r="B2051" i="16"/>
  <c r="Y2050" i="16"/>
  <c r="W2050" i="16"/>
  <c r="X2050" i="16" s="1"/>
  <c r="V2050" i="16"/>
  <c r="U2050" i="16"/>
  <c r="Q2050" i="16"/>
  <c r="N2050" i="16"/>
  <c r="AA2050" i="16" s="1"/>
  <c r="F2050" i="16"/>
  <c r="B2050" i="16"/>
  <c r="Y2049" i="16"/>
  <c r="W2049" i="16"/>
  <c r="X2049" i="16" s="1"/>
  <c r="V2049" i="16"/>
  <c r="U2049" i="16"/>
  <c r="Q2049" i="16"/>
  <c r="N2049" i="16"/>
  <c r="AA2049" i="16" s="1"/>
  <c r="F2049" i="16"/>
  <c r="B2049" i="16"/>
  <c r="Y2048" i="16"/>
  <c r="W2048" i="16"/>
  <c r="X2048" i="16" s="1"/>
  <c r="V2048" i="16"/>
  <c r="U2048" i="16"/>
  <c r="Q2048" i="16"/>
  <c r="N2048" i="16"/>
  <c r="AA2048" i="16" s="1"/>
  <c r="F2048" i="16"/>
  <c r="B2048" i="16"/>
  <c r="Y2047" i="16"/>
  <c r="W2047" i="16"/>
  <c r="X2047" i="16" s="1"/>
  <c r="V2047" i="16"/>
  <c r="U2047" i="16"/>
  <c r="Q2047" i="16"/>
  <c r="N2047" i="16"/>
  <c r="AA2047" i="16" s="1"/>
  <c r="F2047" i="16"/>
  <c r="B2047" i="16"/>
  <c r="Y2046" i="16"/>
  <c r="W2046" i="16"/>
  <c r="X2046" i="16" s="1"/>
  <c r="V2046" i="16"/>
  <c r="U2046" i="16"/>
  <c r="Q2046" i="16"/>
  <c r="N2046" i="16"/>
  <c r="AA2046" i="16" s="1"/>
  <c r="F2046" i="16"/>
  <c r="B2046" i="16"/>
  <c r="Y2045" i="16"/>
  <c r="W2045" i="16"/>
  <c r="X2045" i="16" s="1"/>
  <c r="V2045" i="16"/>
  <c r="U2045" i="16"/>
  <c r="Q2045" i="16"/>
  <c r="N2045" i="16"/>
  <c r="AA2045" i="16" s="1"/>
  <c r="F2045" i="16"/>
  <c r="B2045" i="16"/>
  <c r="Y2044" i="16"/>
  <c r="W2044" i="16"/>
  <c r="X2044" i="16" s="1"/>
  <c r="V2044" i="16"/>
  <c r="U2044" i="16"/>
  <c r="Q2044" i="16"/>
  <c r="N2044" i="16"/>
  <c r="AA2044" i="16" s="1"/>
  <c r="F2044" i="16"/>
  <c r="B2044" i="16"/>
  <c r="Y2043" i="16"/>
  <c r="X2043" i="16"/>
  <c r="W2043" i="16"/>
  <c r="V2043" i="16"/>
  <c r="U2043" i="16"/>
  <c r="Q2043" i="16"/>
  <c r="N2043" i="16"/>
  <c r="AA2043" i="16" s="1"/>
  <c r="F2043" i="16"/>
  <c r="B2043" i="16"/>
  <c r="Y2042" i="16"/>
  <c r="W2042" i="16"/>
  <c r="X2042" i="16" s="1"/>
  <c r="V2042" i="16"/>
  <c r="U2042" i="16"/>
  <c r="Q2042" i="16"/>
  <c r="N2042" i="16"/>
  <c r="AA2042" i="16" s="1"/>
  <c r="F2042" i="16"/>
  <c r="B2042" i="16"/>
  <c r="Y2041" i="16"/>
  <c r="W2041" i="16"/>
  <c r="X2041" i="16" s="1"/>
  <c r="V2041" i="16"/>
  <c r="U2041" i="16"/>
  <c r="Q2041" i="16"/>
  <c r="N2041" i="16"/>
  <c r="AA2041" i="16" s="1"/>
  <c r="F2041" i="16"/>
  <c r="B2041" i="16"/>
  <c r="Y2040" i="16"/>
  <c r="W2040" i="16"/>
  <c r="X2040" i="16" s="1"/>
  <c r="V2040" i="16"/>
  <c r="U2040" i="16"/>
  <c r="Q2040" i="16"/>
  <c r="N2040" i="16"/>
  <c r="AA2040" i="16" s="1"/>
  <c r="F2040" i="16"/>
  <c r="B2040" i="16"/>
  <c r="Y2039" i="16"/>
  <c r="W2039" i="16"/>
  <c r="X2039" i="16" s="1"/>
  <c r="V2039" i="16"/>
  <c r="U2039" i="16"/>
  <c r="Q2039" i="16"/>
  <c r="N2039" i="16"/>
  <c r="AA2039" i="16" s="1"/>
  <c r="F2039" i="16"/>
  <c r="B2039" i="16"/>
  <c r="Y2038" i="16"/>
  <c r="W2038" i="16"/>
  <c r="X2038" i="16" s="1"/>
  <c r="V2038" i="16"/>
  <c r="U2038" i="16"/>
  <c r="Q2038" i="16"/>
  <c r="N2038" i="16"/>
  <c r="AA2038" i="16" s="1"/>
  <c r="F2038" i="16"/>
  <c r="B2038" i="16"/>
  <c r="Y2037" i="16"/>
  <c r="W2037" i="16"/>
  <c r="X2037" i="16" s="1"/>
  <c r="V2037" i="16"/>
  <c r="U2037" i="16"/>
  <c r="Q2037" i="16"/>
  <c r="N2037" i="16"/>
  <c r="AA2037" i="16" s="1"/>
  <c r="F2037" i="16"/>
  <c r="B2037" i="16"/>
  <c r="Y2036" i="16"/>
  <c r="W2036" i="16"/>
  <c r="X2036" i="16" s="1"/>
  <c r="V2036" i="16"/>
  <c r="U2036" i="16"/>
  <c r="Q2036" i="16"/>
  <c r="N2036" i="16"/>
  <c r="AA2036" i="16" s="1"/>
  <c r="F2036" i="16"/>
  <c r="B2036" i="16"/>
  <c r="Y2035" i="16"/>
  <c r="W2035" i="16"/>
  <c r="X2035" i="16" s="1"/>
  <c r="V2035" i="16"/>
  <c r="U2035" i="16"/>
  <c r="Q2035" i="16"/>
  <c r="N2035" i="16"/>
  <c r="AA2035" i="16" s="1"/>
  <c r="F2035" i="16"/>
  <c r="B2035" i="16"/>
  <c r="Y2034" i="16"/>
  <c r="W2034" i="16"/>
  <c r="X2034" i="16" s="1"/>
  <c r="V2034" i="16"/>
  <c r="U2034" i="16"/>
  <c r="Q2034" i="16"/>
  <c r="N2034" i="16"/>
  <c r="AA2034" i="16" s="1"/>
  <c r="F2034" i="16"/>
  <c r="B2034" i="16"/>
  <c r="Y2033" i="16"/>
  <c r="W2033" i="16"/>
  <c r="X2033" i="16" s="1"/>
  <c r="V2033" i="16"/>
  <c r="U2033" i="16"/>
  <c r="Q2033" i="16"/>
  <c r="N2033" i="16"/>
  <c r="AA2033" i="16" s="1"/>
  <c r="F2033" i="16"/>
  <c r="B2033" i="16"/>
  <c r="Y2032" i="16"/>
  <c r="W2032" i="16"/>
  <c r="X2032" i="16" s="1"/>
  <c r="V2032" i="16"/>
  <c r="U2032" i="16"/>
  <c r="Q2032" i="16"/>
  <c r="N2032" i="16"/>
  <c r="AA2032" i="16" s="1"/>
  <c r="F2032" i="16"/>
  <c r="B2032" i="16"/>
  <c r="Y2031" i="16"/>
  <c r="X2031" i="16"/>
  <c r="W2031" i="16"/>
  <c r="V2031" i="16"/>
  <c r="U2031" i="16"/>
  <c r="Q2031" i="16"/>
  <c r="N2031" i="16"/>
  <c r="AA2031" i="16" s="1"/>
  <c r="F2031" i="16"/>
  <c r="B2031" i="16"/>
  <c r="Y2030" i="16"/>
  <c r="W2030" i="16"/>
  <c r="X2030" i="16" s="1"/>
  <c r="V2030" i="16"/>
  <c r="U2030" i="16"/>
  <c r="Q2030" i="16"/>
  <c r="N2030" i="16"/>
  <c r="AA2030" i="16" s="1"/>
  <c r="F2030" i="16"/>
  <c r="B2030" i="16"/>
  <c r="Y2029" i="16"/>
  <c r="W2029" i="16"/>
  <c r="X2029" i="16" s="1"/>
  <c r="V2029" i="16"/>
  <c r="U2029" i="16"/>
  <c r="Q2029" i="16"/>
  <c r="N2029" i="16"/>
  <c r="AA2029" i="16" s="1"/>
  <c r="F2029" i="16"/>
  <c r="B2029" i="16"/>
  <c r="Y2028" i="16"/>
  <c r="W2028" i="16"/>
  <c r="X2028" i="16" s="1"/>
  <c r="V2028" i="16"/>
  <c r="U2028" i="16"/>
  <c r="Q2028" i="16"/>
  <c r="N2028" i="16"/>
  <c r="AA2028" i="16" s="1"/>
  <c r="F2028" i="16"/>
  <c r="B2028" i="16"/>
  <c r="Y2027" i="16"/>
  <c r="W2027" i="16"/>
  <c r="X2027" i="16" s="1"/>
  <c r="V2027" i="16"/>
  <c r="U2027" i="16"/>
  <c r="Q2027" i="16"/>
  <c r="N2027" i="16"/>
  <c r="AA2027" i="16" s="1"/>
  <c r="F2027" i="16"/>
  <c r="B2027" i="16"/>
  <c r="Y2026" i="16"/>
  <c r="W2026" i="16"/>
  <c r="X2026" i="16" s="1"/>
  <c r="V2026" i="16"/>
  <c r="U2026" i="16"/>
  <c r="Q2026" i="16"/>
  <c r="N2026" i="16"/>
  <c r="AA2026" i="16" s="1"/>
  <c r="F2026" i="16"/>
  <c r="B2026" i="16"/>
  <c r="Y2025" i="16"/>
  <c r="W2025" i="16"/>
  <c r="X2025" i="16" s="1"/>
  <c r="V2025" i="16"/>
  <c r="U2025" i="16"/>
  <c r="Q2025" i="16"/>
  <c r="N2025" i="16"/>
  <c r="AA2025" i="16" s="1"/>
  <c r="F2025" i="16"/>
  <c r="B2025" i="16"/>
  <c r="Y2024" i="16"/>
  <c r="W2024" i="16"/>
  <c r="X2024" i="16" s="1"/>
  <c r="V2024" i="16"/>
  <c r="U2024" i="16"/>
  <c r="Q2024" i="16"/>
  <c r="N2024" i="16"/>
  <c r="AA2024" i="16" s="1"/>
  <c r="F2024" i="16"/>
  <c r="B2024" i="16"/>
  <c r="Y2023" i="16"/>
  <c r="W2023" i="16"/>
  <c r="X2023" i="16" s="1"/>
  <c r="V2023" i="16"/>
  <c r="U2023" i="16"/>
  <c r="Q2023" i="16"/>
  <c r="N2023" i="16"/>
  <c r="AA2023" i="16" s="1"/>
  <c r="F2023" i="16"/>
  <c r="B2023" i="16"/>
  <c r="Y2022" i="16"/>
  <c r="W2022" i="16"/>
  <c r="X2022" i="16" s="1"/>
  <c r="V2022" i="16"/>
  <c r="U2022" i="16"/>
  <c r="Q2022" i="16"/>
  <c r="N2022" i="16"/>
  <c r="AA2022" i="16" s="1"/>
  <c r="F2022" i="16"/>
  <c r="B2022" i="16"/>
  <c r="Y2021" i="16"/>
  <c r="W2021" i="16"/>
  <c r="X2021" i="16" s="1"/>
  <c r="V2021" i="16"/>
  <c r="U2021" i="16"/>
  <c r="Q2021" i="16"/>
  <c r="N2021" i="16"/>
  <c r="AA2021" i="16" s="1"/>
  <c r="F2021" i="16"/>
  <c r="B2021" i="16"/>
  <c r="Y2020" i="16"/>
  <c r="W2020" i="16"/>
  <c r="X2020" i="16" s="1"/>
  <c r="V2020" i="16"/>
  <c r="U2020" i="16"/>
  <c r="Q2020" i="16"/>
  <c r="N2020" i="16"/>
  <c r="AA2020" i="16" s="1"/>
  <c r="F2020" i="16"/>
  <c r="B2020" i="16"/>
  <c r="Y2019" i="16"/>
  <c r="W2019" i="16"/>
  <c r="X2019" i="16" s="1"/>
  <c r="V2019" i="16"/>
  <c r="U2019" i="16"/>
  <c r="Q2019" i="16"/>
  <c r="N2019" i="16"/>
  <c r="AA2019" i="16" s="1"/>
  <c r="F2019" i="16"/>
  <c r="B2019" i="16"/>
  <c r="Y2018" i="16"/>
  <c r="X2018" i="16"/>
  <c r="W2018" i="16"/>
  <c r="V2018" i="16"/>
  <c r="U2018" i="16"/>
  <c r="Q2018" i="16"/>
  <c r="N2018" i="16"/>
  <c r="AA2018" i="16" s="1"/>
  <c r="F2018" i="16"/>
  <c r="B2018" i="16"/>
  <c r="Y2017" i="16"/>
  <c r="W2017" i="16"/>
  <c r="X2017" i="16" s="1"/>
  <c r="V2017" i="16"/>
  <c r="U2017" i="16"/>
  <c r="Q2017" i="16"/>
  <c r="N2017" i="16"/>
  <c r="AA2017" i="16" s="1"/>
  <c r="F2017" i="16"/>
  <c r="B2017" i="16"/>
  <c r="Y2016" i="16"/>
  <c r="W2016" i="16"/>
  <c r="X2016" i="16" s="1"/>
  <c r="V2016" i="16"/>
  <c r="U2016" i="16"/>
  <c r="Q2016" i="16"/>
  <c r="N2016" i="16"/>
  <c r="AA2016" i="16" s="1"/>
  <c r="F2016" i="16"/>
  <c r="B2016" i="16"/>
  <c r="Y2015" i="16"/>
  <c r="W2015" i="16"/>
  <c r="X2015" i="16" s="1"/>
  <c r="V2015" i="16"/>
  <c r="U2015" i="16"/>
  <c r="Q2015" i="16"/>
  <c r="N2015" i="16"/>
  <c r="AA2015" i="16" s="1"/>
  <c r="F2015" i="16"/>
  <c r="B2015" i="16"/>
  <c r="Y2014" i="16"/>
  <c r="W2014" i="16"/>
  <c r="X2014" i="16" s="1"/>
  <c r="V2014" i="16"/>
  <c r="U2014" i="16"/>
  <c r="Q2014" i="16"/>
  <c r="N2014" i="16"/>
  <c r="AA2014" i="16" s="1"/>
  <c r="F2014" i="16"/>
  <c r="B2014" i="16"/>
  <c r="Y2013" i="16"/>
  <c r="W2013" i="16"/>
  <c r="X2013" i="16" s="1"/>
  <c r="V2013" i="16"/>
  <c r="U2013" i="16"/>
  <c r="Q2013" i="16"/>
  <c r="N2013" i="16"/>
  <c r="AA2013" i="16" s="1"/>
  <c r="F2013" i="16"/>
  <c r="B2013" i="16"/>
  <c r="Y2012" i="16"/>
  <c r="W2012" i="16"/>
  <c r="X2012" i="16" s="1"/>
  <c r="V2012" i="16"/>
  <c r="U2012" i="16"/>
  <c r="Q2012" i="16"/>
  <c r="N2012" i="16"/>
  <c r="AA2012" i="16" s="1"/>
  <c r="F2012" i="16"/>
  <c r="B2012" i="16"/>
  <c r="Y2011" i="16"/>
  <c r="W2011" i="16"/>
  <c r="X2011" i="16" s="1"/>
  <c r="V2011" i="16"/>
  <c r="U2011" i="16"/>
  <c r="Q2011" i="16"/>
  <c r="N2011" i="16"/>
  <c r="AA2011" i="16" s="1"/>
  <c r="F2011" i="16"/>
  <c r="B2011" i="16"/>
  <c r="Y2010" i="16"/>
  <c r="W2010" i="16"/>
  <c r="X2010" i="16" s="1"/>
  <c r="V2010" i="16"/>
  <c r="U2010" i="16"/>
  <c r="Q2010" i="16"/>
  <c r="N2010" i="16"/>
  <c r="AA2010" i="16" s="1"/>
  <c r="F2010" i="16"/>
  <c r="B2010" i="16"/>
  <c r="Y2009" i="16"/>
  <c r="W2009" i="16"/>
  <c r="X2009" i="16" s="1"/>
  <c r="V2009" i="16"/>
  <c r="U2009" i="16"/>
  <c r="Q2009" i="16"/>
  <c r="N2009" i="16"/>
  <c r="AA2009" i="16" s="1"/>
  <c r="F2009" i="16"/>
  <c r="B2009" i="16"/>
  <c r="Y2008" i="16"/>
  <c r="W2008" i="16"/>
  <c r="X2008" i="16" s="1"/>
  <c r="V2008" i="16"/>
  <c r="U2008" i="16"/>
  <c r="Q2008" i="16"/>
  <c r="N2008" i="16"/>
  <c r="AA2008" i="16" s="1"/>
  <c r="F2008" i="16"/>
  <c r="B2008" i="16"/>
  <c r="Y2007" i="16"/>
  <c r="W2007" i="16"/>
  <c r="X2007" i="16" s="1"/>
  <c r="V2007" i="16"/>
  <c r="U2007" i="16"/>
  <c r="Q2007" i="16"/>
  <c r="N2007" i="16"/>
  <c r="AA2007" i="16" s="1"/>
  <c r="F2007" i="16"/>
  <c r="B2007" i="16"/>
  <c r="Y2006" i="16"/>
  <c r="W2006" i="16"/>
  <c r="X2006" i="16" s="1"/>
  <c r="V2006" i="16"/>
  <c r="U2006" i="16"/>
  <c r="Q2006" i="16"/>
  <c r="N2006" i="16"/>
  <c r="AA2006" i="16" s="1"/>
  <c r="F2006" i="16"/>
  <c r="B2006" i="16"/>
  <c r="Y2005" i="16"/>
  <c r="W2005" i="16"/>
  <c r="X2005" i="16" s="1"/>
  <c r="V2005" i="16"/>
  <c r="U2005" i="16"/>
  <c r="Q2005" i="16"/>
  <c r="N2005" i="16"/>
  <c r="AA2005" i="16" s="1"/>
  <c r="F2005" i="16"/>
  <c r="B2005" i="16"/>
  <c r="Y2004" i="16"/>
  <c r="W2004" i="16"/>
  <c r="X2004" i="16" s="1"/>
  <c r="V2004" i="16"/>
  <c r="U2004" i="16"/>
  <c r="Q2004" i="16"/>
  <c r="N2004" i="16"/>
  <c r="AA2004" i="16" s="1"/>
  <c r="F2004" i="16"/>
  <c r="B2004" i="16"/>
  <c r="Y2003" i="16"/>
  <c r="W2003" i="16"/>
  <c r="X2003" i="16" s="1"/>
  <c r="V2003" i="16"/>
  <c r="U2003" i="16"/>
  <c r="Q2003" i="16"/>
  <c r="N2003" i="16"/>
  <c r="AA2003" i="16" s="1"/>
  <c r="F2003" i="16"/>
  <c r="B2003" i="16"/>
  <c r="Y2002" i="16"/>
  <c r="W2002" i="16"/>
  <c r="X2002" i="16" s="1"/>
  <c r="V2002" i="16"/>
  <c r="U2002" i="16"/>
  <c r="Q2002" i="16"/>
  <c r="N2002" i="16"/>
  <c r="AA2002" i="16" s="1"/>
  <c r="F2002" i="16"/>
  <c r="B2002" i="16"/>
  <c r="Y2001" i="16"/>
  <c r="W2001" i="16"/>
  <c r="X2001" i="16" s="1"/>
  <c r="V2001" i="16"/>
  <c r="U2001" i="16"/>
  <c r="Q2001" i="16"/>
  <c r="N2001" i="16"/>
  <c r="AA2001" i="16" s="1"/>
  <c r="F2001" i="16"/>
  <c r="B2001" i="16"/>
  <c r="Y2000" i="16"/>
  <c r="W2000" i="16"/>
  <c r="X2000" i="16" s="1"/>
  <c r="V2000" i="16"/>
  <c r="U2000" i="16"/>
  <c r="Q2000" i="16"/>
  <c r="N2000" i="16"/>
  <c r="AA2000" i="16" s="1"/>
  <c r="F2000" i="16"/>
  <c r="B2000" i="16"/>
  <c r="Y1999" i="16"/>
  <c r="W1999" i="16"/>
  <c r="X1999" i="16" s="1"/>
  <c r="V1999" i="16"/>
  <c r="U1999" i="16"/>
  <c r="Q1999" i="16"/>
  <c r="N1999" i="16"/>
  <c r="AA1999" i="16" s="1"/>
  <c r="F1999" i="16"/>
  <c r="B1999" i="16"/>
  <c r="Y1998" i="16"/>
  <c r="W1998" i="16"/>
  <c r="X1998" i="16" s="1"/>
  <c r="V1998" i="16"/>
  <c r="U1998" i="16"/>
  <c r="Q1998" i="16"/>
  <c r="N1998" i="16"/>
  <c r="AA1998" i="16" s="1"/>
  <c r="F1998" i="16"/>
  <c r="B1998" i="16"/>
  <c r="Y1997" i="16"/>
  <c r="W1997" i="16"/>
  <c r="X1997" i="16" s="1"/>
  <c r="V1997" i="16"/>
  <c r="U1997" i="16"/>
  <c r="Q1997" i="16"/>
  <c r="N1997" i="16"/>
  <c r="AA1997" i="16" s="1"/>
  <c r="F1997" i="16"/>
  <c r="B1997" i="16"/>
  <c r="Y1996" i="16"/>
  <c r="W1996" i="16"/>
  <c r="X1996" i="16" s="1"/>
  <c r="V1996" i="16"/>
  <c r="U1996" i="16"/>
  <c r="Q1996" i="16"/>
  <c r="N1996" i="16"/>
  <c r="AA1996" i="16" s="1"/>
  <c r="F1996" i="16"/>
  <c r="B1996" i="16"/>
  <c r="Y1995" i="16"/>
  <c r="W1995" i="16"/>
  <c r="X1995" i="16" s="1"/>
  <c r="V1995" i="16"/>
  <c r="U1995" i="16"/>
  <c r="Q1995" i="16"/>
  <c r="N1995" i="16"/>
  <c r="AA1995" i="16" s="1"/>
  <c r="F1995" i="16"/>
  <c r="B1995" i="16"/>
  <c r="Y1994" i="16"/>
  <c r="W1994" i="16"/>
  <c r="X1994" i="16" s="1"/>
  <c r="V1994" i="16"/>
  <c r="U1994" i="16"/>
  <c r="Q1994" i="16"/>
  <c r="N1994" i="16"/>
  <c r="AA1994" i="16" s="1"/>
  <c r="F1994" i="16"/>
  <c r="B1994" i="16"/>
  <c r="Y1993" i="16"/>
  <c r="W1993" i="16"/>
  <c r="X1993" i="16" s="1"/>
  <c r="V1993" i="16"/>
  <c r="U1993" i="16"/>
  <c r="Q1993" i="16"/>
  <c r="N1993" i="16"/>
  <c r="AA1993" i="16" s="1"/>
  <c r="F1993" i="16"/>
  <c r="B1993" i="16"/>
  <c r="Y1992" i="16"/>
  <c r="X1992" i="16"/>
  <c r="W1992" i="16"/>
  <c r="V1992" i="16"/>
  <c r="U1992" i="16"/>
  <c r="Q1992" i="16"/>
  <c r="N1992" i="16"/>
  <c r="AA1992" i="16" s="1"/>
  <c r="F1992" i="16"/>
  <c r="B1992" i="16"/>
  <c r="Y1991" i="16"/>
  <c r="W1991" i="16"/>
  <c r="X1991" i="16" s="1"/>
  <c r="V1991" i="16"/>
  <c r="U1991" i="16"/>
  <c r="Q1991" i="16"/>
  <c r="N1991" i="16"/>
  <c r="AA1991" i="16" s="1"/>
  <c r="F1991" i="16"/>
  <c r="B1991" i="16"/>
  <c r="Y1990" i="16"/>
  <c r="W1990" i="16"/>
  <c r="X1990" i="16" s="1"/>
  <c r="V1990" i="16"/>
  <c r="U1990" i="16"/>
  <c r="Q1990" i="16"/>
  <c r="N1990" i="16"/>
  <c r="AA1990" i="16" s="1"/>
  <c r="F1990" i="16"/>
  <c r="B1990" i="16"/>
  <c r="Y1989" i="16"/>
  <c r="W1989" i="16"/>
  <c r="X1989" i="16" s="1"/>
  <c r="V1989" i="16"/>
  <c r="U1989" i="16"/>
  <c r="Q1989" i="16"/>
  <c r="N1989" i="16"/>
  <c r="AA1989" i="16" s="1"/>
  <c r="F1989" i="16"/>
  <c r="B1989" i="16"/>
  <c r="Y1988" i="16"/>
  <c r="W1988" i="16"/>
  <c r="X1988" i="16" s="1"/>
  <c r="V1988" i="16"/>
  <c r="U1988" i="16"/>
  <c r="Q1988" i="16"/>
  <c r="N1988" i="16"/>
  <c r="AA1988" i="16" s="1"/>
  <c r="F1988" i="16"/>
  <c r="B1988" i="16"/>
  <c r="Y1987" i="16"/>
  <c r="W1987" i="16"/>
  <c r="X1987" i="16" s="1"/>
  <c r="V1987" i="16"/>
  <c r="U1987" i="16"/>
  <c r="Q1987" i="16"/>
  <c r="N1987" i="16"/>
  <c r="AA1987" i="16" s="1"/>
  <c r="F1987" i="16"/>
  <c r="B1987" i="16"/>
  <c r="Y1986" i="16"/>
  <c r="W1986" i="16"/>
  <c r="X1986" i="16" s="1"/>
  <c r="V1986" i="16"/>
  <c r="U1986" i="16"/>
  <c r="Q1986" i="16"/>
  <c r="N1986" i="16"/>
  <c r="AA1986" i="16" s="1"/>
  <c r="F1986" i="16"/>
  <c r="B1986" i="16"/>
  <c r="Y1985" i="16"/>
  <c r="W1985" i="16"/>
  <c r="X1985" i="16" s="1"/>
  <c r="V1985" i="16"/>
  <c r="U1985" i="16"/>
  <c r="Q1985" i="16"/>
  <c r="N1985" i="16"/>
  <c r="AA1985" i="16" s="1"/>
  <c r="F1985" i="16"/>
  <c r="B1985" i="16"/>
  <c r="Y1984" i="16"/>
  <c r="W1984" i="16"/>
  <c r="X1984" i="16" s="1"/>
  <c r="V1984" i="16"/>
  <c r="U1984" i="16"/>
  <c r="Q1984" i="16"/>
  <c r="N1984" i="16"/>
  <c r="AA1984" i="16" s="1"/>
  <c r="F1984" i="16"/>
  <c r="B1984" i="16"/>
  <c r="Y1983" i="16"/>
  <c r="W1983" i="16"/>
  <c r="X1983" i="16" s="1"/>
  <c r="V1983" i="16"/>
  <c r="U1983" i="16"/>
  <c r="Q1983" i="16"/>
  <c r="N1983" i="16"/>
  <c r="AA1983" i="16" s="1"/>
  <c r="F1983" i="16"/>
  <c r="B1983" i="16"/>
  <c r="Y1982" i="16"/>
  <c r="W1982" i="16"/>
  <c r="X1982" i="16" s="1"/>
  <c r="V1982" i="16"/>
  <c r="U1982" i="16"/>
  <c r="Q1982" i="16"/>
  <c r="N1982" i="16"/>
  <c r="AA1982" i="16" s="1"/>
  <c r="F1982" i="16"/>
  <c r="B1982" i="16"/>
  <c r="Y1981" i="16"/>
  <c r="W1981" i="16"/>
  <c r="X1981" i="16" s="1"/>
  <c r="V1981" i="16"/>
  <c r="U1981" i="16"/>
  <c r="Q1981" i="16"/>
  <c r="N1981" i="16"/>
  <c r="AA1981" i="16" s="1"/>
  <c r="F1981" i="16"/>
  <c r="B1981" i="16"/>
  <c r="Y1980" i="16"/>
  <c r="W1980" i="16"/>
  <c r="X1980" i="16" s="1"/>
  <c r="V1980" i="16"/>
  <c r="U1980" i="16"/>
  <c r="Q1980" i="16"/>
  <c r="N1980" i="16"/>
  <c r="AA1980" i="16" s="1"/>
  <c r="F1980" i="16"/>
  <c r="B1980" i="16"/>
  <c r="Y1979" i="16"/>
  <c r="X1979" i="16"/>
  <c r="W1979" i="16"/>
  <c r="V1979" i="16"/>
  <c r="U1979" i="16"/>
  <c r="Q1979" i="16"/>
  <c r="N1979" i="16"/>
  <c r="AA1979" i="16" s="1"/>
  <c r="F1979" i="16"/>
  <c r="B1979" i="16"/>
  <c r="Y1978" i="16"/>
  <c r="W1978" i="16"/>
  <c r="X1978" i="16" s="1"/>
  <c r="V1978" i="16"/>
  <c r="U1978" i="16"/>
  <c r="Q1978" i="16"/>
  <c r="N1978" i="16"/>
  <c r="AA1978" i="16" s="1"/>
  <c r="F1978" i="16"/>
  <c r="B1978" i="16"/>
  <c r="Y1977" i="16"/>
  <c r="W1977" i="16"/>
  <c r="X1977" i="16" s="1"/>
  <c r="V1977" i="16"/>
  <c r="U1977" i="16"/>
  <c r="Q1977" i="16"/>
  <c r="N1977" i="16"/>
  <c r="AA1977" i="16" s="1"/>
  <c r="F1977" i="16"/>
  <c r="B1977" i="16"/>
  <c r="Y1976" i="16"/>
  <c r="W1976" i="16"/>
  <c r="X1976" i="16" s="1"/>
  <c r="V1976" i="16"/>
  <c r="U1976" i="16"/>
  <c r="Q1976" i="16"/>
  <c r="N1976" i="16"/>
  <c r="AA1976" i="16" s="1"/>
  <c r="F1976" i="16"/>
  <c r="B1976" i="16"/>
  <c r="Y1975" i="16"/>
  <c r="W1975" i="16"/>
  <c r="X1975" i="16" s="1"/>
  <c r="V1975" i="16"/>
  <c r="U1975" i="16"/>
  <c r="Q1975" i="16"/>
  <c r="N1975" i="16"/>
  <c r="AA1975" i="16" s="1"/>
  <c r="F1975" i="16"/>
  <c r="B1975" i="16"/>
  <c r="Y1974" i="16"/>
  <c r="W1974" i="16"/>
  <c r="X1974" i="16" s="1"/>
  <c r="V1974" i="16"/>
  <c r="U1974" i="16"/>
  <c r="Q1974" i="16"/>
  <c r="N1974" i="16"/>
  <c r="AA1974" i="16" s="1"/>
  <c r="F1974" i="16"/>
  <c r="B1974" i="16"/>
  <c r="Y1973" i="16"/>
  <c r="W1973" i="16"/>
  <c r="X1973" i="16" s="1"/>
  <c r="V1973" i="16"/>
  <c r="U1973" i="16"/>
  <c r="Q1973" i="16"/>
  <c r="N1973" i="16"/>
  <c r="AA1973" i="16" s="1"/>
  <c r="F1973" i="16"/>
  <c r="B1973" i="16"/>
  <c r="Y1972" i="16"/>
  <c r="W1972" i="16"/>
  <c r="X1972" i="16" s="1"/>
  <c r="V1972" i="16"/>
  <c r="U1972" i="16"/>
  <c r="Q1972" i="16"/>
  <c r="N1972" i="16"/>
  <c r="AA1972" i="16" s="1"/>
  <c r="F1972" i="16"/>
  <c r="B1972" i="16"/>
  <c r="Y1971" i="16"/>
  <c r="W1971" i="16"/>
  <c r="X1971" i="16" s="1"/>
  <c r="V1971" i="16"/>
  <c r="U1971" i="16"/>
  <c r="Q1971" i="16"/>
  <c r="N1971" i="16"/>
  <c r="AA1971" i="16" s="1"/>
  <c r="F1971" i="16"/>
  <c r="B1971" i="16"/>
  <c r="Y1970" i="16"/>
  <c r="W1970" i="16"/>
  <c r="X1970" i="16" s="1"/>
  <c r="V1970" i="16"/>
  <c r="U1970" i="16"/>
  <c r="Q1970" i="16"/>
  <c r="N1970" i="16"/>
  <c r="AA1970" i="16" s="1"/>
  <c r="F1970" i="16"/>
  <c r="B1970" i="16"/>
  <c r="Y1969" i="16"/>
  <c r="W1969" i="16"/>
  <c r="X1969" i="16" s="1"/>
  <c r="V1969" i="16"/>
  <c r="U1969" i="16"/>
  <c r="Q1969" i="16"/>
  <c r="N1969" i="16"/>
  <c r="AA1969" i="16" s="1"/>
  <c r="F1969" i="16"/>
  <c r="B1969" i="16"/>
  <c r="Y1968" i="16"/>
  <c r="W1968" i="16"/>
  <c r="X1968" i="16" s="1"/>
  <c r="V1968" i="16"/>
  <c r="U1968" i="16"/>
  <c r="Q1968" i="16"/>
  <c r="N1968" i="16"/>
  <c r="AA1968" i="16" s="1"/>
  <c r="F1968" i="16"/>
  <c r="B1968" i="16"/>
  <c r="Y1967" i="16"/>
  <c r="X1967" i="16"/>
  <c r="W1967" i="16"/>
  <c r="V1967" i="16"/>
  <c r="U1967" i="16"/>
  <c r="Q1967" i="16"/>
  <c r="N1967" i="16"/>
  <c r="AA1967" i="16" s="1"/>
  <c r="F1967" i="16"/>
  <c r="B1967" i="16"/>
  <c r="Y1966" i="16"/>
  <c r="W1966" i="16"/>
  <c r="X1966" i="16" s="1"/>
  <c r="V1966" i="16"/>
  <c r="U1966" i="16"/>
  <c r="Q1966" i="16"/>
  <c r="N1966" i="16"/>
  <c r="AA1966" i="16" s="1"/>
  <c r="F1966" i="16"/>
  <c r="B1966" i="16"/>
  <c r="Y1965" i="16"/>
  <c r="W1965" i="16"/>
  <c r="X1965" i="16" s="1"/>
  <c r="V1965" i="16"/>
  <c r="U1965" i="16"/>
  <c r="Q1965" i="16"/>
  <c r="N1965" i="16"/>
  <c r="AA1965" i="16" s="1"/>
  <c r="F1965" i="16"/>
  <c r="B1965" i="16"/>
  <c r="Y1964" i="16"/>
  <c r="W1964" i="16"/>
  <c r="X1964" i="16" s="1"/>
  <c r="V1964" i="16"/>
  <c r="U1964" i="16"/>
  <c r="Q1964" i="16"/>
  <c r="N1964" i="16"/>
  <c r="AA1964" i="16" s="1"/>
  <c r="F1964" i="16"/>
  <c r="B1964" i="16"/>
  <c r="Y1963" i="16"/>
  <c r="W1963" i="16"/>
  <c r="X1963" i="16" s="1"/>
  <c r="V1963" i="16"/>
  <c r="U1963" i="16"/>
  <c r="Q1963" i="16"/>
  <c r="N1963" i="16"/>
  <c r="AA1963" i="16" s="1"/>
  <c r="F1963" i="16"/>
  <c r="B1963" i="16"/>
  <c r="Y1962" i="16"/>
  <c r="W1962" i="16"/>
  <c r="X1962" i="16" s="1"/>
  <c r="V1962" i="16"/>
  <c r="U1962" i="16"/>
  <c r="Q1962" i="16"/>
  <c r="N1962" i="16"/>
  <c r="AA1962" i="16" s="1"/>
  <c r="F1962" i="16"/>
  <c r="B1962" i="16"/>
  <c r="Y1961" i="16"/>
  <c r="W1961" i="16"/>
  <c r="X1961" i="16" s="1"/>
  <c r="V1961" i="16"/>
  <c r="U1961" i="16"/>
  <c r="Q1961" i="16"/>
  <c r="N1961" i="16"/>
  <c r="AA1961" i="16" s="1"/>
  <c r="F1961" i="16"/>
  <c r="B1961" i="16"/>
  <c r="Y1960" i="16"/>
  <c r="W1960" i="16"/>
  <c r="X1960" i="16" s="1"/>
  <c r="V1960" i="16"/>
  <c r="U1960" i="16"/>
  <c r="Q1960" i="16"/>
  <c r="N1960" i="16"/>
  <c r="AA1960" i="16" s="1"/>
  <c r="F1960" i="16"/>
  <c r="B1960" i="16"/>
  <c r="Y1959" i="16"/>
  <c r="W1959" i="16"/>
  <c r="X1959" i="16" s="1"/>
  <c r="V1959" i="16"/>
  <c r="U1959" i="16"/>
  <c r="Q1959" i="16"/>
  <c r="N1959" i="16"/>
  <c r="AA1959" i="16" s="1"/>
  <c r="F1959" i="16"/>
  <c r="B1959" i="16"/>
  <c r="Y1958" i="16"/>
  <c r="W1958" i="16"/>
  <c r="X1958" i="16" s="1"/>
  <c r="V1958" i="16"/>
  <c r="U1958" i="16"/>
  <c r="Q1958" i="16"/>
  <c r="N1958" i="16"/>
  <c r="AA1958" i="16" s="1"/>
  <c r="F1958" i="16"/>
  <c r="B1958" i="16"/>
  <c r="Y1957" i="16"/>
  <c r="W1957" i="16"/>
  <c r="X1957" i="16" s="1"/>
  <c r="V1957" i="16"/>
  <c r="U1957" i="16"/>
  <c r="Q1957" i="16"/>
  <c r="N1957" i="16"/>
  <c r="AA1957" i="16" s="1"/>
  <c r="F1957" i="16"/>
  <c r="B1957" i="16"/>
  <c r="Y1956" i="16"/>
  <c r="W1956" i="16"/>
  <c r="X1956" i="16" s="1"/>
  <c r="V1956" i="16"/>
  <c r="U1956" i="16"/>
  <c r="Q1956" i="16"/>
  <c r="N1956" i="16"/>
  <c r="AA1956" i="16" s="1"/>
  <c r="F1956" i="16"/>
  <c r="B1956" i="16"/>
  <c r="Y1955" i="16"/>
  <c r="W1955" i="16"/>
  <c r="X1955" i="16" s="1"/>
  <c r="V1955" i="16"/>
  <c r="U1955" i="16"/>
  <c r="Q1955" i="16"/>
  <c r="N1955" i="16"/>
  <c r="AA1955" i="16" s="1"/>
  <c r="F1955" i="16"/>
  <c r="B1955" i="16"/>
  <c r="Y1954" i="16"/>
  <c r="W1954" i="16"/>
  <c r="X1954" i="16" s="1"/>
  <c r="V1954" i="16"/>
  <c r="U1954" i="16"/>
  <c r="Q1954" i="16"/>
  <c r="N1954" i="16"/>
  <c r="AA1954" i="16" s="1"/>
  <c r="F1954" i="16"/>
  <c r="B1954" i="16"/>
  <c r="Y1953" i="16"/>
  <c r="W1953" i="16"/>
  <c r="X1953" i="16" s="1"/>
  <c r="V1953" i="16"/>
  <c r="U1953" i="16"/>
  <c r="Q1953" i="16"/>
  <c r="N1953" i="16"/>
  <c r="AA1953" i="16" s="1"/>
  <c r="F1953" i="16"/>
  <c r="B1953" i="16"/>
  <c r="Y1952" i="16"/>
  <c r="W1952" i="16"/>
  <c r="X1952" i="16" s="1"/>
  <c r="V1952" i="16"/>
  <c r="U1952" i="16"/>
  <c r="Q1952" i="16"/>
  <c r="N1952" i="16"/>
  <c r="AA1952" i="16" s="1"/>
  <c r="F1952" i="16"/>
  <c r="B1952" i="16"/>
  <c r="Y1951" i="16"/>
  <c r="W1951" i="16"/>
  <c r="X1951" i="16" s="1"/>
  <c r="V1951" i="16"/>
  <c r="U1951" i="16"/>
  <c r="Q1951" i="16"/>
  <c r="N1951" i="16"/>
  <c r="AA1951" i="16" s="1"/>
  <c r="F1951" i="16"/>
  <c r="B1951" i="16"/>
  <c r="Y1950" i="16"/>
  <c r="W1950" i="16"/>
  <c r="X1950" i="16" s="1"/>
  <c r="V1950" i="16"/>
  <c r="U1950" i="16"/>
  <c r="Q1950" i="16"/>
  <c r="N1950" i="16"/>
  <c r="AA1950" i="16" s="1"/>
  <c r="F1950" i="16"/>
  <c r="B1950" i="16"/>
  <c r="Y1949" i="16"/>
  <c r="W1949" i="16"/>
  <c r="X1949" i="16" s="1"/>
  <c r="V1949" i="16"/>
  <c r="U1949" i="16"/>
  <c r="Q1949" i="16"/>
  <c r="N1949" i="16"/>
  <c r="AA1949" i="16" s="1"/>
  <c r="F1949" i="16"/>
  <c r="B1949" i="16"/>
  <c r="Y1948" i="16"/>
  <c r="W1948" i="16"/>
  <c r="X1948" i="16" s="1"/>
  <c r="V1948" i="16"/>
  <c r="U1948" i="16"/>
  <c r="Q1948" i="16"/>
  <c r="N1948" i="16"/>
  <c r="AA1948" i="16" s="1"/>
  <c r="F1948" i="16"/>
  <c r="B1948" i="16"/>
  <c r="Y1947" i="16"/>
  <c r="W1947" i="16"/>
  <c r="X1947" i="16" s="1"/>
  <c r="V1947" i="16"/>
  <c r="U1947" i="16"/>
  <c r="Q1947" i="16"/>
  <c r="N1947" i="16"/>
  <c r="AA1947" i="16" s="1"/>
  <c r="F1947" i="16"/>
  <c r="B1947" i="16"/>
  <c r="Y1946" i="16"/>
  <c r="W1946" i="16"/>
  <c r="X1946" i="16" s="1"/>
  <c r="V1946" i="16"/>
  <c r="U1946" i="16"/>
  <c r="Q1946" i="16"/>
  <c r="N1946" i="16"/>
  <c r="AA1946" i="16" s="1"/>
  <c r="F1946" i="16"/>
  <c r="B1946" i="16"/>
  <c r="Y1945" i="16"/>
  <c r="W1945" i="16"/>
  <c r="X1945" i="16" s="1"/>
  <c r="V1945" i="16"/>
  <c r="U1945" i="16"/>
  <c r="Q1945" i="16"/>
  <c r="N1945" i="16"/>
  <c r="AA1945" i="16" s="1"/>
  <c r="F1945" i="16"/>
  <c r="B1945" i="16"/>
  <c r="Y1944" i="16"/>
  <c r="W1944" i="16"/>
  <c r="X1944" i="16" s="1"/>
  <c r="V1944" i="16"/>
  <c r="U1944" i="16"/>
  <c r="Q1944" i="16"/>
  <c r="N1944" i="16"/>
  <c r="AA1944" i="16" s="1"/>
  <c r="F1944" i="16"/>
  <c r="B1944" i="16"/>
  <c r="Y1943" i="16"/>
  <c r="W1943" i="16"/>
  <c r="X1943" i="16" s="1"/>
  <c r="V1943" i="16"/>
  <c r="U1943" i="16"/>
  <c r="Q1943" i="16"/>
  <c r="N1943" i="16"/>
  <c r="AA1943" i="16" s="1"/>
  <c r="F1943" i="16"/>
  <c r="B1943" i="16"/>
  <c r="Y1942" i="16"/>
  <c r="W1942" i="16"/>
  <c r="X1942" i="16" s="1"/>
  <c r="V1942" i="16"/>
  <c r="U1942" i="16"/>
  <c r="Q1942" i="16"/>
  <c r="N1942" i="16"/>
  <c r="AA1942" i="16" s="1"/>
  <c r="F1942" i="16"/>
  <c r="B1942" i="16"/>
  <c r="Y1941" i="16"/>
  <c r="X1941" i="16"/>
  <c r="W1941" i="16"/>
  <c r="V1941" i="16"/>
  <c r="U1941" i="16"/>
  <c r="Q1941" i="16"/>
  <c r="N1941" i="16"/>
  <c r="AA1941" i="16" s="1"/>
  <c r="F1941" i="16"/>
  <c r="B1941" i="16"/>
  <c r="Y1940" i="16"/>
  <c r="W1940" i="16"/>
  <c r="X1940" i="16" s="1"/>
  <c r="V1940" i="16"/>
  <c r="U1940" i="16"/>
  <c r="Q1940" i="16"/>
  <c r="N1940" i="16"/>
  <c r="AA1940" i="16" s="1"/>
  <c r="F1940" i="16"/>
  <c r="B1940" i="16"/>
  <c r="Y1939" i="16"/>
  <c r="W1939" i="16"/>
  <c r="X1939" i="16" s="1"/>
  <c r="V1939" i="16"/>
  <c r="U1939" i="16"/>
  <c r="Q1939" i="16"/>
  <c r="N1939" i="16"/>
  <c r="AA1939" i="16" s="1"/>
  <c r="F1939" i="16"/>
  <c r="B1939" i="16"/>
  <c r="Y1938" i="16"/>
  <c r="W1938" i="16"/>
  <c r="X1938" i="16" s="1"/>
  <c r="V1938" i="16"/>
  <c r="U1938" i="16"/>
  <c r="Q1938" i="16"/>
  <c r="N1938" i="16"/>
  <c r="AA1938" i="16" s="1"/>
  <c r="F1938" i="16"/>
  <c r="B1938" i="16"/>
  <c r="Y1937" i="16"/>
  <c r="W1937" i="16"/>
  <c r="X1937" i="16" s="1"/>
  <c r="V1937" i="16"/>
  <c r="U1937" i="16"/>
  <c r="Q1937" i="16"/>
  <c r="N1937" i="16"/>
  <c r="AA1937" i="16" s="1"/>
  <c r="F1937" i="16"/>
  <c r="B1937" i="16"/>
  <c r="Y1936" i="16"/>
  <c r="W1936" i="16"/>
  <c r="X1936" i="16" s="1"/>
  <c r="V1936" i="16"/>
  <c r="U1936" i="16"/>
  <c r="Q1936" i="16"/>
  <c r="N1936" i="16"/>
  <c r="AA1936" i="16" s="1"/>
  <c r="F1936" i="16"/>
  <c r="B1936" i="16"/>
  <c r="Y1935" i="16"/>
  <c r="W1935" i="16"/>
  <c r="X1935" i="16" s="1"/>
  <c r="V1935" i="16"/>
  <c r="U1935" i="16"/>
  <c r="Q1935" i="16"/>
  <c r="N1935" i="16"/>
  <c r="AA1935" i="16" s="1"/>
  <c r="F1935" i="16"/>
  <c r="B1935" i="16"/>
  <c r="Y1934" i="16"/>
  <c r="W1934" i="16"/>
  <c r="X1934" i="16" s="1"/>
  <c r="V1934" i="16"/>
  <c r="U1934" i="16"/>
  <c r="Q1934" i="16"/>
  <c r="N1934" i="16"/>
  <c r="AA1934" i="16" s="1"/>
  <c r="F1934" i="16"/>
  <c r="B1934" i="16"/>
  <c r="Y1933" i="16"/>
  <c r="W1933" i="16"/>
  <c r="X1933" i="16" s="1"/>
  <c r="V1933" i="16"/>
  <c r="U1933" i="16"/>
  <c r="Q1933" i="16"/>
  <c r="N1933" i="16"/>
  <c r="AA1933" i="16" s="1"/>
  <c r="F1933" i="16"/>
  <c r="B1933" i="16"/>
  <c r="Y1932" i="16"/>
  <c r="W1932" i="16"/>
  <c r="X1932" i="16" s="1"/>
  <c r="V1932" i="16"/>
  <c r="U1932" i="16"/>
  <c r="Q1932" i="16"/>
  <c r="N1932" i="16"/>
  <c r="AA1932" i="16" s="1"/>
  <c r="F1932" i="16"/>
  <c r="B1932" i="16"/>
  <c r="Y1931" i="16"/>
  <c r="W1931" i="16"/>
  <c r="X1931" i="16" s="1"/>
  <c r="V1931" i="16"/>
  <c r="U1931" i="16"/>
  <c r="Q1931" i="16"/>
  <c r="N1931" i="16"/>
  <c r="AA1931" i="16" s="1"/>
  <c r="F1931" i="16"/>
  <c r="B1931" i="16"/>
  <c r="Y1930" i="16"/>
  <c r="W1930" i="16"/>
  <c r="X1930" i="16" s="1"/>
  <c r="V1930" i="16"/>
  <c r="U1930" i="16"/>
  <c r="Q1930" i="16"/>
  <c r="N1930" i="16"/>
  <c r="AA1930" i="16" s="1"/>
  <c r="F1930" i="16"/>
  <c r="B1930" i="16"/>
  <c r="Y1929" i="16"/>
  <c r="W1929" i="16"/>
  <c r="X1929" i="16" s="1"/>
  <c r="V1929" i="16"/>
  <c r="U1929" i="16"/>
  <c r="Q1929" i="16"/>
  <c r="N1929" i="16"/>
  <c r="AA1929" i="16" s="1"/>
  <c r="F1929" i="16"/>
  <c r="B1929" i="16"/>
  <c r="Y1928" i="16"/>
  <c r="X1928" i="16"/>
  <c r="W1928" i="16"/>
  <c r="V1928" i="16"/>
  <c r="U1928" i="16"/>
  <c r="Q1928" i="16"/>
  <c r="N1928" i="16"/>
  <c r="AA1928" i="16" s="1"/>
  <c r="F1928" i="16"/>
  <c r="B1928" i="16"/>
  <c r="Y1927" i="16"/>
  <c r="W1927" i="16"/>
  <c r="X1927" i="16" s="1"/>
  <c r="V1927" i="16"/>
  <c r="U1927" i="16"/>
  <c r="Q1927" i="16"/>
  <c r="N1927" i="16"/>
  <c r="AA1927" i="16" s="1"/>
  <c r="F1927" i="16"/>
  <c r="B1927" i="16"/>
  <c r="Y1926" i="16"/>
  <c r="W1926" i="16"/>
  <c r="X1926" i="16" s="1"/>
  <c r="V1926" i="16"/>
  <c r="U1926" i="16"/>
  <c r="Q1926" i="16"/>
  <c r="N1926" i="16"/>
  <c r="AA1926" i="16" s="1"/>
  <c r="F1926" i="16"/>
  <c r="B1926" i="16"/>
  <c r="Y1925" i="16"/>
  <c r="W1925" i="16"/>
  <c r="X1925" i="16" s="1"/>
  <c r="V1925" i="16"/>
  <c r="U1925" i="16"/>
  <c r="Q1925" i="16"/>
  <c r="N1925" i="16"/>
  <c r="AA1925" i="16" s="1"/>
  <c r="F1925" i="16"/>
  <c r="B1925" i="16"/>
  <c r="Y1924" i="16"/>
  <c r="W1924" i="16"/>
  <c r="X1924" i="16" s="1"/>
  <c r="V1924" i="16"/>
  <c r="U1924" i="16"/>
  <c r="Q1924" i="16"/>
  <c r="N1924" i="16"/>
  <c r="AA1924" i="16" s="1"/>
  <c r="F1924" i="16"/>
  <c r="B1924" i="16"/>
  <c r="Y1923" i="16"/>
  <c r="W1923" i="16"/>
  <c r="X1923" i="16" s="1"/>
  <c r="V1923" i="16"/>
  <c r="U1923" i="16"/>
  <c r="Q1923" i="16"/>
  <c r="N1923" i="16"/>
  <c r="AA1923" i="16" s="1"/>
  <c r="F1923" i="16"/>
  <c r="B1923" i="16"/>
  <c r="Y1922" i="16"/>
  <c r="W1922" i="16"/>
  <c r="X1922" i="16" s="1"/>
  <c r="V1922" i="16"/>
  <c r="U1922" i="16"/>
  <c r="Q1922" i="16"/>
  <c r="N1922" i="16"/>
  <c r="AA1922" i="16" s="1"/>
  <c r="F1922" i="16"/>
  <c r="B1922" i="16"/>
  <c r="Y1921" i="16"/>
  <c r="W1921" i="16"/>
  <c r="X1921" i="16" s="1"/>
  <c r="V1921" i="16"/>
  <c r="U1921" i="16"/>
  <c r="Q1921" i="16"/>
  <c r="N1921" i="16"/>
  <c r="AA1921" i="16" s="1"/>
  <c r="F1921" i="16"/>
  <c r="B1921" i="16"/>
  <c r="Y1920" i="16"/>
  <c r="W1920" i="16"/>
  <c r="X1920" i="16" s="1"/>
  <c r="V1920" i="16"/>
  <c r="U1920" i="16"/>
  <c r="Q1920" i="16"/>
  <c r="N1920" i="16"/>
  <c r="AA1920" i="16" s="1"/>
  <c r="F1920" i="16"/>
  <c r="B1920" i="16"/>
  <c r="Y1919" i="16"/>
  <c r="W1919" i="16"/>
  <c r="X1919" i="16" s="1"/>
  <c r="V1919" i="16"/>
  <c r="U1919" i="16"/>
  <c r="Q1919" i="16"/>
  <c r="N1919" i="16"/>
  <c r="AA1919" i="16" s="1"/>
  <c r="F1919" i="16"/>
  <c r="B1919" i="16"/>
  <c r="Y1918" i="16"/>
  <c r="W1918" i="16"/>
  <c r="X1918" i="16" s="1"/>
  <c r="V1918" i="16"/>
  <c r="U1918" i="16"/>
  <c r="Q1918" i="16"/>
  <c r="N1918" i="16"/>
  <c r="AA1918" i="16" s="1"/>
  <c r="F1918" i="16"/>
  <c r="B1918" i="16"/>
  <c r="Y1917" i="16"/>
  <c r="W1917" i="16"/>
  <c r="X1917" i="16" s="1"/>
  <c r="V1917" i="16"/>
  <c r="U1917" i="16"/>
  <c r="Q1917" i="16"/>
  <c r="N1917" i="16"/>
  <c r="AA1917" i="16" s="1"/>
  <c r="F1917" i="16"/>
  <c r="B1917" i="16"/>
  <c r="Y1916" i="16"/>
  <c r="W1916" i="16"/>
  <c r="X1916" i="16" s="1"/>
  <c r="V1916" i="16"/>
  <c r="U1916" i="16"/>
  <c r="Q1916" i="16"/>
  <c r="N1916" i="16"/>
  <c r="AA1916" i="16" s="1"/>
  <c r="F1916" i="16"/>
  <c r="B1916" i="16"/>
  <c r="Y1915" i="16"/>
  <c r="X1915" i="16"/>
  <c r="W1915" i="16"/>
  <c r="V1915" i="16"/>
  <c r="U1915" i="16"/>
  <c r="Q1915" i="16"/>
  <c r="N1915" i="16"/>
  <c r="AA1915" i="16" s="1"/>
  <c r="F1915" i="16"/>
  <c r="B1915" i="16"/>
  <c r="Y1914" i="16"/>
  <c r="W1914" i="16"/>
  <c r="X1914" i="16" s="1"/>
  <c r="V1914" i="16"/>
  <c r="U1914" i="16"/>
  <c r="Q1914" i="16"/>
  <c r="N1914" i="16"/>
  <c r="AA1914" i="16" s="1"/>
  <c r="F1914" i="16"/>
  <c r="B1914" i="16"/>
  <c r="Y1913" i="16"/>
  <c r="W1913" i="16"/>
  <c r="X1913" i="16" s="1"/>
  <c r="V1913" i="16"/>
  <c r="U1913" i="16"/>
  <c r="Q1913" i="16"/>
  <c r="N1913" i="16"/>
  <c r="AA1913" i="16" s="1"/>
  <c r="F1913" i="16"/>
  <c r="B1913" i="16"/>
  <c r="Y1912" i="16"/>
  <c r="W1912" i="16"/>
  <c r="X1912" i="16" s="1"/>
  <c r="V1912" i="16"/>
  <c r="U1912" i="16"/>
  <c r="Q1912" i="16"/>
  <c r="N1912" i="16"/>
  <c r="AA1912" i="16" s="1"/>
  <c r="F1912" i="16"/>
  <c r="B1912" i="16"/>
  <c r="Y1911" i="16"/>
  <c r="W1911" i="16"/>
  <c r="X1911" i="16" s="1"/>
  <c r="V1911" i="16"/>
  <c r="U1911" i="16"/>
  <c r="Q1911" i="16"/>
  <c r="N1911" i="16"/>
  <c r="AA1911" i="16" s="1"/>
  <c r="F1911" i="16"/>
  <c r="B1911" i="16"/>
  <c r="Y1910" i="16"/>
  <c r="W1910" i="16"/>
  <c r="X1910" i="16" s="1"/>
  <c r="V1910" i="16"/>
  <c r="U1910" i="16"/>
  <c r="Q1910" i="16"/>
  <c r="N1910" i="16"/>
  <c r="AA1910" i="16" s="1"/>
  <c r="F1910" i="16"/>
  <c r="B1910" i="16"/>
  <c r="Y1909" i="16"/>
  <c r="W1909" i="16"/>
  <c r="X1909" i="16" s="1"/>
  <c r="V1909" i="16"/>
  <c r="U1909" i="16"/>
  <c r="Q1909" i="16"/>
  <c r="N1909" i="16"/>
  <c r="AA1909" i="16" s="1"/>
  <c r="F1909" i="16"/>
  <c r="B1909" i="16"/>
  <c r="Y1908" i="16"/>
  <c r="W1908" i="16"/>
  <c r="X1908" i="16" s="1"/>
  <c r="V1908" i="16"/>
  <c r="U1908" i="16"/>
  <c r="Q1908" i="16"/>
  <c r="N1908" i="16"/>
  <c r="AA1908" i="16" s="1"/>
  <c r="F1908" i="16"/>
  <c r="B1908" i="16"/>
  <c r="Y1907" i="16"/>
  <c r="W1907" i="16"/>
  <c r="X1907" i="16" s="1"/>
  <c r="V1907" i="16"/>
  <c r="U1907" i="16"/>
  <c r="Q1907" i="16"/>
  <c r="N1907" i="16"/>
  <c r="AA1907" i="16" s="1"/>
  <c r="F1907" i="16"/>
  <c r="B1907" i="16"/>
  <c r="Y1906" i="16"/>
  <c r="W1906" i="16"/>
  <c r="X1906" i="16" s="1"/>
  <c r="V1906" i="16"/>
  <c r="U1906" i="16"/>
  <c r="Q1906" i="16"/>
  <c r="N1906" i="16"/>
  <c r="AA1906" i="16" s="1"/>
  <c r="F1906" i="16"/>
  <c r="B1906" i="16"/>
  <c r="Y1905" i="16"/>
  <c r="W1905" i="16"/>
  <c r="X1905" i="16" s="1"/>
  <c r="V1905" i="16"/>
  <c r="U1905" i="16"/>
  <c r="Q1905" i="16"/>
  <c r="N1905" i="16"/>
  <c r="AA1905" i="16" s="1"/>
  <c r="F1905" i="16"/>
  <c r="B1905" i="16"/>
  <c r="Y1904" i="16"/>
  <c r="W1904" i="16"/>
  <c r="X1904" i="16" s="1"/>
  <c r="V1904" i="16"/>
  <c r="U1904" i="16"/>
  <c r="Q1904" i="16"/>
  <c r="N1904" i="16"/>
  <c r="AA1904" i="16" s="1"/>
  <c r="F1904" i="16"/>
  <c r="B1904" i="16"/>
  <c r="Y1903" i="16"/>
  <c r="W1903" i="16"/>
  <c r="X1903" i="16" s="1"/>
  <c r="V1903" i="16"/>
  <c r="U1903" i="16"/>
  <c r="Q1903" i="16"/>
  <c r="N1903" i="16"/>
  <c r="AA1903" i="16" s="1"/>
  <c r="F1903" i="16"/>
  <c r="B1903" i="16"/>
  <c r="Y1902" i="16"/>
  <c r="W1902" i="16"/>
  <c r="X1902" i="16" s="1"/>
  <c r="V1902" i="16"/>
  <c r="U1902" i="16"/>
  <c r="Q1902" i="16"/>
  <c r="N1902" i="16"/>
  <c r="AA1902" i="16" s="1"/>
  <c r="F1902" i="16"/>
  <c r="B1902" i="16"/>
  <c r="Y1901" i="16"/>
  <c r="W1901" i="16"/>
  <c r="X1901" i="16" s="1"/>
  <c r="V1901" i="16"/>
  <c r="U1901" i="16"/>
  <c r="Q1901" i="16"/>
  <c r="N1901" i="16"/>
  <c r="AA1901" i="16" s="1"/>
  <c r="F1901" i="16"/>
  <c r="B1901" i="16"/>
  <c r="Y1900" i="16"/>
  <c r="W1900" i="16"/>
  <c r="X1900" i="16" s="1"/>
  <c r="V1900" i="16"/>
  <c r="U1900" i="16"/>
  <c r="Q1900" i="16"/>
  <c r="N1900" i="16"/>
  <c r="AA1900" i="16" s="1"/>
  <c r="F1900" i="16"/>
  <c r="B1900" i="16"/>
  <c r="Y1899" i="16"/>
  <c r="W1899" i="16"/>
  <c r="X1899" i="16" s="1"/>
  <c r="V1899" i="16"/>
  <c r="U1899" i="16"/>
  <c r="Q1899" i="16"/>
  <c r="N1899" i="16"/>
  <c r="AA1899" i="16" s="1"/>
  <c r="F1899" i="16"/>
  <c r="B1899" i="16"/>
  <c r="Y1898" i="16"/>
  <c r="W1898" i="16"/>
  <c r="X1898" i="16" s="1"/>
  <c r="V1898" i="16"/>
  <c r="U1898" i="16"/>
  <c r="Q1898" i="16"/>
  <c r="N1898" i="16"/>
  <c r="AA1898" i="16" s="1"/>
  <c r="F1898" i="16"/>
  <c r="B1898" i="16"/>
  <c r="Y1897" i="16"/>
  <c r="W1897" i="16"/>
  <c r="X1897" i="16" s="1"/>
  <c r="V1897" i="16"/>
  <c r="U1897" i="16"/>
  <c r="Q1897" i="16"/>
  <c r="N1897" i="16"/>
  <c r="AA1897" i="16" s="1"/>
  <c r="F1897" i="16"/>
  <c r="B1897" i="16"/>
  <c r="Y1896" i="16"/>
  <c r="W1896" i="16"/>
  <c r="X1896" i="16" s="1"/>
  <c r="V1896" i="16"/>
  <c r="U1896" i="16"/>
  <c r="Q1896" i="16"/>
  <c r="N1896" i="16"/>
  <c r="AA1896" i="16" s="1"/>
  <c r="F1896" i="16"/>
  <c r="B1896" i="16"/>
  <c r="Y1895" i="16"/>
  <c r="W1895" i="16"/>
  <c r="X1895" i="16" s="1"/>
  <c r="V1895" i="16"/>
  <c r="U1895" i="16"/>
  <c r="Q1895" i="16"/>
  <c r="N1895" i="16"/>
  <c r="AA1895" i="16" s="1"/>
  <c r="F1895" i="16"/>
  <c r="B1895" i="16"/>
  <c r="Y1894" i="16"/>
  <c r="W1894" i="16"/>
  <c r="X1894" i="16" s="1"/>
  <c r="V1894" i="16"/>
  <c r="U1894" i="16"/>
  <c r="Q1894" i="16"/>
  <c r="N1894" i="16"/>
  <c r="AA1894" i="16" s="1"/>
  <c r="F1894" i="16"/>
  <c r="B1894" i="16"/>
  <c r="Y1893" i="16"/>
  <c r="W1893" i="16"/>
  <c r="X1893" i="16" s="1"/>
  <c r="V1893" i="16"/>
  <c r="U1893" i="16"/>
  <c r="Q1893" i="16"/>
  <c r="N1893" i="16"/>
  <c r="AA1893" i="16" s="1"/>
  <c r="F1893" i="16"/>
  <c r="B1893" i="16"/>
  <c r="Y1892" i="16"/>
  <c r="W1892" i="16"/>
  <c r="X1892" i="16" s="1"/>
  <c r="V1892" i="16"/>
  <c r="U1892" i="16"/>
  <c r="Q1892" i="16"/>
  <c r="N1892" i="16"/>
  <c r="AA1892" i="16" s="1"/>
  <c r="F1892" i="16"/>
  <c r="B1892" i="16"/>
  <c r="Y1891" i="16"/>
  <c r="W1891" i="16"/>
  <c r="X1891" i="16" s="1"/>
  <c r="V1891" i="16"/>
  <c r="U1891" i="16"/>
  <c r="Q1891" i="16"/>
  <c r="N1891" i="16"/>
  <c r="AA1891" i="16" s="1"/>
  <c r="F1891" i="16"/>
  <c r="B1891" i="16"/>
  <c r="Y1890" i="16"/>
  <c r="X1890" i="16"/>
  <c r="W1890" i="16"/>
  <c r="V1890" i="16"/>
  <c r="U1890" i="16"/>
  <c r="Q1890" i="16"/>
  <c r="N1890" i="16"/>
  <c r="AA1890" i="16" s="1"/>
  <c r="F1890" i="16"/>
  <c r="B1890" i="16"/>
  <c r="Y1889" i="16"/>
  <c r="W1889" i="16"/>
  <c r="X1889" i="16" s="1"/>
  <c r="V1889" i="16"/>
  <c r="U1889" i="16"/>
  <c r="Q1889" i="16"/>
  <c r="N1889" i="16"/>
  <c r="AA1889" i="16" s="1"/>
  <c r="F1889" i="16"/>
  <c r="B1889" i="16"/>
  <c r="Y1888" i="16"/>
  <c r="W1888" i="16"/>
  <c r="X1888" i="16" s="1"/>
  <c r="V1888" i="16"/>
  <c r="U1888" i="16"/>
  <c r="Q1888" i="16"/>
  <c r="N1888" i="16"/>
  <c r="AA1888" i="16" s="1"/>
  <c r="F1888" i="16"/>
  <c r="B1888" i="16"/>
  <c r="Y1887" i="16"/>
  <c r="W1887" i="16"/>
  <c r="X1887" i="16" s="1"/>
  <c r="V1887" i="16"/>
  <c r="U1887" i="16"/>
  <c r="Q1887" i="16"/>
  <c r="N1887" i="16"/>
  <c r="AA1887" i="16" s="1"/>
  <c r="F1887" i="16"/>
  <c r="B1887" i="16"/>
  <c r="Y1886" i="16"/>
  <c r="W1886" i="16"/>
  <c r="X1886" i="16" s="1"/>
  <c r="V1886" i="16"/>
  <c r="U1886" i="16"/>
  <c r="Q1886" i="16"/>
  <c r="N1886" i="16"/>
  <c r="AA1886" i="16" s="1"/>
  <c r="F1886" i="16"/>
  <c r="B1886" i="16"/>
  <c r="Y1885" i="16"/>
  <c r="W1885" i="16"/>
  <c r="X1885" i="16" s="1"/>
  <c r="V1885" i="16"/>
  <c r="U1885" i="16"/>
  <c r="Q1885" i="16"/>
  <c r="N1885" i="16"/>
  <c r="AA1885" i="16" s="1"/>
  <c r="F1885" i="16"/>
  <c r="B1885" i="16"/>
  <c r="Y1884" i="16"/>
  <c r="W1884" i="16"/>
  <c r="X1884" i="16" s="1"/>
  <c r="V1884" i="16"/>
  <c r="U1884" i="16"/>
  <c r="Q1884" i="16"/>
  <c r="N1884" i="16"/>
  <c r="AA1884" i="16" s="1"/>
  <c r="F1884" i="16"/>
  <c r="B1884" i="16"/>
  <c r="Y1883" i="16"/>
  <c r="W1883" i="16"/>
  <c r="X1883" i="16" s="1"/>
  <c r="V1883" i="16"/>
  <c r="U1883" i="16"/>
  <c r="Q1883" i="16"/>
  <c r="N1883" i="16"/>
  <c r="AA1883" i="16" s="1"/>
  <c r="F1883" i="16"/>
  <c r="B1883" i="16"/>
  <c r="Y1882" i="16"/>
  <c r="W1882" i="16"/>
  <c r="X1882" i="16" s="1"/>
  <c r="V1882" i="16"/>
  <c r="U1882" i="16"/>
  <c r="Q1882" i="16"/>
  <c r="N1882" i="16"/>
  <c r="AA1882" i="16" s="1"/>
  <c r="F1882" i="16"/>
  <c r="B1882" i="16"/>
  <c r="Y1881" i="16"/>
  <c r="W1881" i="16"/>
  <c r="X1881" i="16" s="1"/>
  <c r="V1881" i="16"/>
  <c r="U1881" i="16"/>
  <c r="Q1881" i="16"/>
  <c r="N1881" i="16"/>
  <c r="AA1881" i="16" s="1"/>
  <c r="F1881" i="16"/>
  <c r="B1881" i="16"/>
  <c r="Y1880" i="16"/>
  <c r="W1880" i="16"/>
  <c r="X1880" i="16" s="1"/>
  <c r="V1880" i="16"/>
  <c r="U1880" i="16"/>
  <c r="Q1880" i="16"/>
  <c r="N1880" i="16"/>
  <c r="AA1880" i="16" s="1"/>
  <c r="F1880" i="16"/>
  <c r="B1880" i="16"/>
  <c r="Y1879" i="16"/>
  <c r="W1879" i="16"/>
  <c r="X1879" i="16" s="1"/>
  <c r="V1879" i="16"/>
  <c r="U1879" i="16"/>
  <c r="Q1879" i="16"/>
  <c r="N1879" i="16"/>
  <c r="AA1879" i="16" s="1"/>
  <c r="F1879" i="16"/>
  <c r="B1879" i="16"/>
  <c r="Y1878" i="16"/>
  <c r="W1878" i="16"/>
  <c r="X1878" i="16" s="1"/>
  <c r="V1878" i="16"/>
  <c r="U1878" i="16"/>
  <c r="Q1878" i="16"/>
  <c r="N1878" i="16"/>
  <c r="AA1878" i="16" s="1"/>
  <c r="F1878" i="16"/>
  <c r="B1878" i="16"/>
  <c r="Y1877" i="16"/>
  <c r="X1877" i="16"/>
  <c r="W1877" i="16"/>
  <c r="V1877" i="16"/>
  <c r="U1877" i="16"/>
  <c r="Q1877" i="16"/>
  <c r="N1877" i="16"/>
  <c r="AA1877" i="16" s="1"/>
  <c r="F1877" i="16"/>
  <c r="B1877" i="16"/>
  <c r="Y1876" i="16"/>
  <c r="W1876" i="16"/>
  <c r="X1876" i="16" s="1"/>
  <c r="V1876" i="16"/>
  <c r="U1876" i="16"/>
  <c r="Q1876" i="16"/>
  <c r="N1876" i="16"/>
  <c r="AA1876" i="16" s="1"/>
  <c r="F1876" i="16"/>
  <c r="B1876" i="16"/>
  <c r="Y1875" i="16"/>
  <c r="W1875" i="16"/>
  <c r="X1875" i="16" s="1"/>
  <c r="V1875" i="16"/>
  <c r="U1875" i="16"/>
  <c r="Q1875" i="16"/>
  <c r="N1875" i="16"/>
  <c r="AA1875" i="16" s="1"/>
  <c r="F1875" i="16"/>
  <c r="B1875" i="16"/>
  <c r="Y1874" i="16"/>
  <c r="W1874" i="16"/>
  <c r="X1874" i="16" s="1"/>
  <c r="V1874" i="16"/>
  <c r="U1874" i="16"/>
  <c r="Q1874" i="16"/>
  <c r="N1874" i="16"/>
  <c r="AA1874" i="16" s="1"/>
  <c r="F1874" i="16"/>
  <c r="B1874" i="16"/>
  <c r="Y1873" i="16"/>
  <c r="W1873" i="16"/>
  <c r="X1873" i="16" s="1"/>
  <c r="V1873" i="16"/>
  <c r="U1873" i="16"/>
  <c r="Q1873" i="16"/>
  <c r="N1873" i="16"/>
  <c r="AA1873" i="16" s="1"/>
  <c r="F1873" i="16"/>
  <c r="B1873" i="16"/>
  <c r="Y1872" i="16"/>
  <c r="W1872" i="16"/>
  <c r="X1872" i="16" s="1"/>
  <c r="V1872" i="16"/>
  <c r="U1872" i="16"/>
  <c r="Q1872" i="16"/>
  <c r="N1872" i="16"/>
  <c r="AA1872" i="16" s="1"/>
  <c r="F1872" i="16"/>
  <c r="B1872" i="16"/>
  <c r="Y1871" i="16"/>
  <c r="W1871" i="16"/>
  <c r="X1871" i="16" s="1"/>
  <c r="V1871" i="16"/>
  <c r="U1871" i="16"/>
  <c r="Q1871" i="16"/>
  <c r="N1871" i="16"/>
  <c r="AA1871" i="16" s="1"/>
  <c r="F1871" i="16"/>
  <c r="B1871" i="16"/>
  <c r="Y1870" i="16"/>
  <c r="W1870" i="16"/>
  <c r="X1870" i="16" s="1"/>
  <c r="V1870" i="16"/>
  <c r="U1870" i="16"/>
  <c r="Q1870" i="16"/>
  <c r="N1870" i="16"/>
  <c r="AA1870" i="16" s="1"/>
  <c r="F1870" i="16"/>
  <c r="B1870" i="16"/>
  <c r="Y1869" i="16"/>
  <c r="W1869" i="16"/>
  <c r="X1869" i="16" s="1"/>
  <c r="V1869" i="16"/>
  <c r="U1869" i="16"/>
  <c r="Q1869" i="16"/>
  <c r="N1869" i="16"/>
  <c r="AA1869" i="16" s="1"/>
  <c r="F1869" i="16"/>
  <c r="B1869" i="16"/>
  <c r="Y1868" i="16"/>
  <c r="W1868" i="16"/>
  <c r="X1868" i="16" s="1"/>
  <c r="V1868" i="16"/>
  <c r="U1868" i="16"/>
  <c r="Q1868" i="16"/>
  <c r="N1868" i="16"/>
  <c r="AA1868" i="16" s="1"/>
  <c r="F1868" i="16"/>
  <c r="B1868" i="16"/>
  <c r="Y1867" i="16"/>
  <c r="W1867" i="16"/>
  <c r="X1867" i="16" s="1"/>
  <c r="V1867" i="16"/>
  <c r="U1867" i="16"/>
  <c r="Q1867" i="16"/>
  <c r="N1867" i="16"/>
  <c r="AA1867" i="16" s="1"/>
  <c r="F1867" i="16"/>
  <c r="B1867" i="16"/>
  <c r="Y1866" i="16"/>
  <c r="W1866" i="16"/>
  <c r="X1866" i="16" s="1"/>
  <c r="V1866" i="16"/>
  <c r="U1866" i="16"/>
  <c r="Q1866" i="16"/>
  <c r="N1866" i="16"/>
  <c r="AA1866" i="16" s="1"/>
  <c r="F1866" i="16"/>
  <c r="B1866" i="16"/>
  <c r="Y1865" i="16"/>
  <c r="W1865" i="16"/>
  <c r="X1865" i="16" s="1"/>
  <c r="V1865" i="16"/>
  <c r="U1865" i="16"/>
  <c r="Q1865" i="16"/>
  <c r="N1865" i="16"/>
  <c r="AA1865" i="16" s="1"/>
  <c r="F1865" i="16"/>
  <c r="B1865" i="16"/>
  <c r="Y1864" i="16"/>
  <c r="X1864" i="16"/>
  <c r="W1864" i="16"/>
  <c r="V1864" i="16"/>
  <c r="U1864" i="16"/>
  <c r="Q1864" i="16"/>
  <c r="N1864" i="16"/>
  <c r="AA1864" i="16" s="1"/>
  <c r="F1864" i="16"/>
  <c r="B1864" i="16"/>
  <c r="Y1863" i="16"/>
  <c r="W1863" i="16"/>
  <c r="X1863" i="16" s="1"/>
  <c r="V1863" i="16"/>
  <c r="U1863" i="16"/>
  <c r="Q1863" i="16"/>
  <c r="N1863" i="16"/>
  <c r="AA1863" i="16" s="1"/>
  <c r="F1863" i="16"/>
  <c r="B1863" i="16"/>
  <c r="Y1862" i="16"/>
  <c r="W1862" i="16"/>
  <c r="X1862" i="16" s="1"/>
  <c r="V1862" i="16"/>
  <c r="U1862" i="16"/>
  <c r="Q1862" i="16"/>
  <c r="N1862" i="16"/>
  <c r="AA1862" i="16" s="1"/>
  <c r="F1862" i="16"/>
  <c r="B1862" i="16"/>
  <c r="Y1861" i="16"/>
  <c r="W1861" i="16"/>
  <c r="X1861" i="16" s="1"/>
  <c r="V1861" i="16"/>
  <c r="U1861" i="16"/>
  <c r="Q1861" i="16"/>
  <c r="N1861" i="16"/>
  <c r="AA1861" i="16" s="1"/>
  <c r="F1861" i="16"/>
  <c r="B1861" i="16"/>
  <c r="Y1860" i="16"/>
  <c r="W1860" i="16"/>
  <c r="X1860" i="16" s="1"/>
  <c r="V1860" i="16"/>
  <c r="U1860" i="16"/>
  <c r="Q1860" i="16"/>
  <c r="N1860" i="16"/>
  <c r="AA1860" i="16" s="1"/>
  <c r="F1860" i="16"/>
  <c r="B1860" i="16"/>
  <c r="Y1859" i="16"/>
  <c r="W1859" i="16"/>
  <c r="X1859" i="16" s="1"/>
  <c r="V1859" i="16"/>
  <c r="U1859" i="16"/>
  <c r="Q1859" i="16"/>
  <c r="N1859" i="16"/>
  <c r="AA1859" i="16" s="1"/>
  <c r="F1859" i="16"/>
  <c r="B1859" i="16"/>
  <c r="Y1858" i="16"/>
  <c r="W1858" i="16"/>
  <c r="X1858" i="16" s="1"/>
  <c r="V1858" i="16"/>
  <c r="U1858" i="16"/>
  <c r="Q1858" i="16"/>
  <c r="N1858" i="16"/>
  <c r="AA1858" i="16" s="1"/>
  <c r="F1858" i="16"/>
  <c r="B1858" i="16"/>
  <c r="Y1857" i="16"/>
  <c r="W1857" i="16"/>
  <c r="X1857" i="16" s="1"/>
  <c r="V1857" i="16"/>
  <c r="U1857" i="16"/>
  <c r="Q1857" i="16"/>
  <c r="N1857" i="16"/>
  <c r="AA1857" i="16" s="1"/>
  <c r="F1857" i="16"/>
  <c r="B1857" i="16"/>
  <c r="Y1856" i="16"/>
  <c r="W1856" i="16"/>
  <c r="X1856" i="16" s="1"/>
  <c r="V1856" i="16"/>
  <c r="U1856" i="16"/>
  <c r="Q1856" i="16"/>
  <c r="N1856" i="16"/>
  <c r="AA1856" i="16" s="1"/>
  <c r="F1856" i="16"/>
  <c r="B1856" i="16"/>
  <c r="Y1855" i="16"/>
  <c r="W1855" i="16"/>
  <c r="X1855" i="16" s="1"/>
  <c r="V1855" i="16"/>
  <c r="U1855" i="16"/>
  <c r="Q1855" i="16"/>
  <c r="N1855" i="16"/>
  <c r="AA1855" i="16" s="1"/>
  <c r="F1855" i="16"/>
  <c r="B1855" i="16"/>
  <c r="Y1854" i="16"/>
  <c r="W1854" i="16"/>
  <c r="X1854" i="16" s="1"/>
  <c r="V1854" i="16"/>
  <c r="U1854" i="16"/>
  <c r="Q1854" i="16"/>
  <c r="N1854" i="16"/>
  <c r="AA1854" i="16" s="1"/>
  <c r="F1854" i="16"/>
  <c r="B1854" i="16"/>
  <c r="Y1853" i="16"/>
  <c r="W1853" i="16"/>
  <c r="X1853" i="16" s="1"/>
  <c r="V1853" i="16"/>
  <c r="U1853" i="16"/>
  <c r="Q1853" i="16"/>
  <c r="N1853" i="16"/>
  <c r="AA1853" i="16" s="1"/>
  <c r="F1853" i="16"/>
  <c r="B1853" i="16"/>
  <c r="Y1852" i="16"/>
  <c r="W1852" i="16"/>
  <c r="X1852" i="16" s="1"/>
  <c r="V1852" i="16"/>
  <c r="U1852" i="16"/>
  <c r="Q1852" i="16"/>
  <c r="N1852" i="16"/>
  <c r="AA1852" i="16" s="1"/>
  <c r="F1852" i="16"/>
  <c r="B1852" i="16"/>
  <c r="Y1851" i="16"/>
  <c r="W1851" i="16"/>
  <c r="X1851" i="16" s="1"/>
  <c r="V1851" i="16"/>
  <c r="U1851" i="16"/>
  <c r="Q1851" i="16"/>
  <c r="N1851" i="16"/>
  <c r="AA1851" i="16" s="1"/>
  <c r="F1851" i="16"/>
  <c r="B1851" i="16"/>
  <c r="Y1850" i="16"/>
  <c r="W1850" i="16"/>
  <c r="X1850" i="16" s="1"/>
  <c r="V1850" i="16"/>
  <c r="U1850" i="16"/>
  <c r="Q1850" i="16"/>
  <c r="N1850" i="16"/>
  <c r="AA1850" i="16" s="1"/>
  <c r="F1850" i="16"/>
  <c r="B1850" i="16"/>
  <c r="Y1849" i="16"/>
  <c r="W1849" i="16"/>
  <c r="X1849" i="16" s="1"/>
  <c r="V1849" i="16"/>
  <c r="U1849" i="16"/>
  <c r="Q1849" i="16"/>
  <c r="N1849" i="16"/>
  <c r="AA1849" i="16" s="1"/>
  <c r="F1849" i="16"/>
  <c r="B1849" i="16"/>
  <c r="Y1848" i="16"/>
  <c r="W1848" i="16"/>
  <c r="X1848" i="16" s="1"/>
  <c r="V1848" i="16"/>
  <c r="U1848" i="16"/>
  <c r="Q1848" i="16"/>
  <c r="N1848" i="16"/>
  <c r="AA1848" i="16" s="1"/>
  <c r="F1848" i="16"/>
  <c r="B1848" i="16"/>
  <c r="Y1847" i="16"/>
  <c r="W1847" i="16"/>
  <c r="X1847" i="16" s="1"/>
  <c r="V1847" i="16"/>
  <c r="U1847" i="16"/>
  <c r="Q1847" i="16"/>
  <c r="N1847" i="16"/>
  <c r="AA1847" i="16" s="1"/>
  <c r="F1847" i="16"/>
  <c r="B1847" i="16"/>
  <c r="Y1846" i="16"/>
  <c r="W1846" i="16"/>
  <c r="X1846" i="16" s="1"/>
  <c r="V1846" i="16"/>
  <c r="U1846" i="16"/>
  <c r="Q1846" i="16"/>
  <c r="N1846" i="16"/>
  <c r="AA1846" i="16" s="1"/>
  <c r="F1846" i="16"/>
  <c r="B1846" i="16"/>
  <c r="Y1845" i="16"/>
  <c r="W1845" i="16"/>
  <c r="X1845" i="16" s="1"/>
  <c r="V1845" i="16"/>
  <c r="U1845" i="16"/>
  <c r="Q1845" i="16"/>
  <c r="N1845" i="16"/>
  <c r="AA1845" i="16" s="1"/>
  <c r="F1845" i="16"/>
  <c r="B1845" i="16"/>
  <c r="Y1844" i="16"/>
  <c r="W1844" i="16"/>
  <c r="X1844" i="16" s="1"/>
  <c r="V1844" i="16"/>
  <c r="U1844" i="16"/>
  <c r="Q1844" i="16"/>
  <c r="N1844" i="16"/>
  <c r="AA1844" i="16" s="1"/>
  <c r="F1844" i="16"/>
  <c r="B1844" i="16"/>
  <c r="Y1843" i="16"/>
  <c r="W1843" i="16"/>
  <c r="X1843" i="16" s="1"/>
  <c r="V1843" i="16"/>
  <c r="U1843" i="16"/>
  <c r="Q1843" i="16"/>
  <c r="N1843" i="16"/>
  <c r="AA1843" i="16" s="1"/>
  <c r="F1843" i="16"/>
  <c r="B1843" i="16"/>
  <c r="Y1842" i="16"/>
  <c r="W1842" i="16"/>
  <c r="X1842" i="16" s="1"/>
  <c r="V1842" i="16"/>
  <c r="U1842" i="16"/>
  <c r="Q1842" i="16"/>
  <c r="N1842" i="16"/>
  <c r="AA1842" i="16" s="1"/>
  <c r="F1842" i="16"/>
  <c r="B1842" i="16"/>
  <c r="Y1841" i="16"/>
  <c r="W1841" i="16"/>
  <c r="X1841" i="16" s="1"/>
  <c r="V1841" i="16"/>
  <c r="U1841" i="16"/>
  <c r="Q1841" i="16"/>
  <c r="N1841" i="16"/>
  <c r="AA1841" i="16" s="1"/>
  <c r="F1841" i="16"/>
  <c r="B1841" i="16"/>
  <c r="Y1840" i="16"/>
  <c r="W1840" i="16"/>
  <c r="X1840" i="16" s="1"/>
  <c r="V1840" i="16"/>
  <c r="U1840" i="16"/>
  <c r="Q1840" i="16"/>
  <c r="N1840" i="16"/>
  <c r="AA1840" i="16" s="1"/>
  <c r="F1840" i="16"/>
  <c r="B1840" i="16"/>
  <c r="Y1839" i="16"/>
  <c r="X1839" i="16"/>
  <c r="W1839" i="16"/>
  <c r="V1839" i="16"/>
  <c r="U1839" i="16"/>
  <c r="Q1839" i="16"/>
  <c r="N1839" i="16"/>
  <c r="AA1839" i="16" s="1"/>
  <c r="F1839" i="16"/>
  <c r="B1839" i="16"/>
  <c r="Y1838" i="16"/>
  <c r="W1838" i="16"/>
  <c r="X1838" i="16" s="1"/>
  <c r="V1838" i="16"/>
  <c r="U1838" i="16"/>
  <c r="Q1838" i="16"/>
  <c r="N1838" i="16"/>
  <c r="AA1838" i="16" s="1"/>
  <c r="F1838" i="16"/>
  <c r="B1838" i="16"/>
  <c r="Y1837" i="16"/>
  <c r="W1837" i="16"/>
  <c r="X1837" i="16" s="1"/>
  <c r="V1837" i="16"/>
  <c r="U1837" i="16"/>
  <c r="Q1837" i="16"/>
  <c r="N1837" i="16"/>
  <c r="AA1837" i="16" s="1"/>
  <c r="F1837" i="16"/>
  <c r="B1837" i="16"/>
  <c r="Y1836" i="16"/>
  <c r="W1836" i="16"/>
  <c r="X1836" i="16" s="1"/>
  <c r="V1836" i="16"/>
  <c r="U1836" i="16"/>
  <c r="Q1836" i="16"/>
  <c r="N1836" i="16"/>
  <c r="AA1836" i="16" s="1"/>
  <c r="F1836" i="16"/>
  <c r="B1836" i="16"/>
  <c r="Y1835" i="16"/>
  <c r="W1835" i="16"/>
  <c r="X1835" i="16" s="1"/>
  <c r="V1835" i="16"/>
  <c r="U1835" i="16"/>
  <c r="Q1835" i="16"/>
  <c r="N1835" i="16"/>
  <c r="AA1835" i="16" s="1"/>
  <c r="F1835" i="16"/>
  <c r="B1835" i="16"/>
  <c r="Y1834" i="16"/>
  <c r="W1834" i="16"/>
  <c r="X1834" i="16" s="1"/>
  <c r="V1834" i="16"/>
  <c r="U1834" i="16"/>
  <c r="Q1834" i="16"/>
  <c r="N1834" i="16"/>
  <c r="AA1834" i="16" s="1"/>
  <c r="F1834" i="16"/>
  <c r="B1834" i="16"/>
  <c r="Y1833" i="16"/>
  <c r="W1833" i="16"/>
  <c r="X1833" i="16" s="1"/>
  <c r="V1833" i="16"/>
  <c r="U1833" i="16"/>
  <c r="Q1833" i="16"/>
  <c r="N1833" i="16"/>
  <c r="AA1833" i="16" s="1"/>
  <c r="F1833" i="16"/>
  <c r="B1833" i="16"/>
  <c r="Y1832" i="16"/>
  <c r="W1832" i="16"/>
  <c r="X1832" i="16" s="1"/>
  <c r="V1832" i="16"/>
  <c r="U1832" i="16"/>
  <c r="Q1832" i="16"/>
  <c r="N1832" i="16"/>
  <c r="AA1832" i="16" s="1"/>
  <c r="F1832" i="16"/>
  <c r="B1832" i="16"/>
  <c r="Y1831" i="16"/>
  <c r="W1831" i="16"/>
  <c r="X1831" i="16" s="1"/>
  <c r="V1831" i="16"/>
  <c r="U1831" i="16"/>
  <c r="Q1831" i="16"/>
  <c r="N1831" i="16"/>
  <c r="AA1831" i="16" s="1"/>
  <c r="F1831" i="16"/>
  <c r="B1831" i="16"/>
  <c r="Y1830" i="16"/>
  <c r="W1830" i="16"/>
  <c r="X1830" i="16" s="1"/>
  <c r="V1830" i="16"/>
  <c r="U1830" i="16"/>
  <c r="Q1830" i="16"/>
  <c r="N1830" i="16"/>
  <c r="AA1830" i="16" s="1"/>
  <c r="F1830" i="16"/>
  <c r="B1830" i="16"/>
  <c r="Y1829" i="16"/>
  <c r="W1829" i="16"/>
  <c r="X1829" i="16" s="1"/>
  <c r="V1829" i="16"/>
  <c r="U1829" i="16"/>
  <c r="Q1829" i="16"/>
  <c r="N1829" i="16"/>
  <c r="AA1829" i="16" s="1"/>
  <c r="F1829" i="16"/>
  <c r="B1829" i="16"/>
  <c r="Y1828" i="16"/>
  <c r="W1828" i="16"/>
  <c r="X1828" i="16" s="1"/>
  <c r="V1828" i="16"/>
  <c r="U1828" i="16"/>
  <c r="Q1828" i="16"/>
  <c r="N1828" i="16"/>
  <c r="AA1828" i="16" s="1"/>
  <c r="F1828" i="16"/>
  <c r="B1828" i="16"/>
  <c r="Y1827" i="16"/>
  <c r="W1827" i="16"/>
  <c r="X1827" i="16" s="1"/>
  <c r="V1827" i="16"/>
  <c r="U1827" i="16"/>
  <c r="Q1827" i="16"/>
  <c r="N1827" i="16"/>
  <c r="AA1827" i="16" s="1"/>
  <c r="F1827" i="16"/>
  <c r="B1827" i="16"/>
  <c r="Y1826" i="16"/>
  <c r="X1826" i="16"/>
  <c r="W1826" i="16"/>
  <c r="V1826" i="16"/>
  <c r="U1826" i="16"/>
  <c r="Q1826" i="16"/>
  <c r="N1826" i="16"/>
  <c r="AA1826" i="16" s="1"/>
  <c r="F1826" i="16"/>
  <c r="B1826" i="16"/>
  <c r="Y1825" i="16"/>
  <c r="W1825" i="16"/>
  <c r="X1825" i="16" s="1"/>
  <c r="V1825" i="16"/>
  <c r="U1825" i="16"/>
  <c r="Q1825" i="16"/>
  <c r="N1825" i="16"/>
  <c r="AA1825" i="16" s="1"/>
  <c r="F1825" i="16"/>
  <c r="B1825" i="16"/>
  <c r="Y1824" i="16"/>
  <c r="W1824" i="16"/>
  <c r="X1824" i="16" s="1"/>
  <c r="V1824" i="16"/>
  <c r="U1824" i="16"/>
  <c r="Q1824" i="16"/>
  <c r="N1824" i="16"/>
  <c r="AA1824" i="16" s="1"/>
  <c r="F1824" i="16"/>
  <c r="B1824" i="16"/>
  <c r="Y1823" i="16"/>
  <c r="W1823" i="16"/>
  <c r="X1823" i="16" s="1"/>
  <c r="V1823" i="16"/>
  <c r="U1823" i="16"/>
  <c r="Q1823" i="16"/>
  <c r="N1823" i="16"/>
  <c r="AA1823" i="16" s="1"/>
  <c r="F1823" i="16"/>
  <c r="B1823" i="16"/>
  <c r="Y1822" i="16"/>
  <c r="W1822" i="16"/>
  <c r="X1822" i="16" s="1"/>
  <c r="V1822" i="16"/>
  <c r="U1822" i="16"/>
  <c r="Q1822" i="16"/>
  <c r="N1822" i="16"/>
  <c r="AA1822" i="16" s="1"/>
  <c r="F1822" i="16"/>
  <c r="B1822" i="16"/>
  <c r="Y1821" i="16"/>
  <c r="W1821" i="16"/>
  <c r="X1821" i="16" s="1"/>
  <c r="V1821" i="16"/>
  <c r="U1821" i="16"/>
  <c r="Q1821" i="16"/>
  <c r="N1821" i="16"/>
  <c r="AA1821" i="16" s="1"/>
  <c r="F1821" i="16"/>
  <c r="B1821" i="16"/>
  <c r="Y1820" i="16"/>
  <c r="W1820" i="16"/>
  <c r="X1820" i="16" s="1"/>
  <c r="V1820" i="16"/>
  <c r="U1820" i="16"/>
  <c r="Q1820" i="16"/>
  <c r="N1820" i="16"/>
  <c r="AA1820" i="16" s="1"/>
  <c r="F1820" i="16"/>
  <c r="B1820" i="16"/>
  <c r="Y1819" i="16"/>
  <c r="W1819" i="16"/>
  <c r="X1819" i="16" s="1"/>
  <c r="V1819" i="16"/>
  <c r="U1819" i="16"/>
  <c r="Q1819" i="16"/>
  <c r="N1819" i="16"/>
  <c r="AA1819" i="16" s="1"/>
  <c r="F1819" i="16"/>
  <c r="B1819" i="16"/>
  <c r="Y1818" i="16"/>
  <c r="W1818" i="16"/>
  <c r="X1818" i="16" s="1"/>
  <c r="V1818" i="16"/>
  <c r="U1818" i="16"/>
  <c r="Q1818" i="16"/>
  <c r="N1818" i="16"/>
  <c r="AA1818" i="16" s="1"/>
  <c r="F1818" i="16"/>
  <c r="B1818" i="16"/>
  <c r="Y1817" i="16"/>
  <c r="W1817" i="16"/>
  <c r="X1817" i="16" s="1"/>
  <c r="V1817" i="16"/>
  <c r="U1817" i="16"/>
  <c r="Q1817" i="16"/>
  <c r="N1817" i="16"/>
  <c r="AA1817" i="16" s="1"/>
  <c r="F1817" i="16"/>
  <c r="B1817" i="16"/>
  <c r="Y1816" i="16"/>
  <c r="W1816" i="16"/>
  <c r="X1816" i="16" s="1"/>
  <c r="V1816" i="16"/>
  <c r="U1816" i="16"/>
  <c r="Q1816" i="16"/>
  <c r="N1816" i="16"/>
  <c r="AA1816" i="16" s="1"/>
  <c r="F1816" i="16"/>
  <c r="B1816" i="16"/>
  <c r="Y1815" i="16"/>
  <c r="W1815" i="16"/>
  <c r="X1815" i="16" s="1"/>
  <c r="V1815" i="16"/>
  <c r="U1815" i="16"/>
  <c r="Q1815" i="16"/>
  <c r="N1815" i="16"/>
  <c r="AA1815" i="16" s="1"/>
  <c r="F1815" i="16"/>
  <c r="B1815" i="16"/>
  <c r="Y1814" i="16"/>
  <c r="W1814" i="16"/>
  <c r="X1814" i="16" s="1"/>
  <c r="V1814" i="16"/>
  <c r="U1814" i="16"/>
  <c r="Q1814" i="16"/>
  <c r="N1814" i="16"/>
  <c r="AA1814" i="16" s="1"/>
  <c r="F1814" i="16"/>
  <c r="B1814" i="16"/>
  <c r="Y1813" i="16"/>
  <c r="X1813" i="16"/>
  <c r="W1813" i="16"/>
  <c r="V1813" i="16"/>
  <c r="U1813" i="16"/>
  <c r="Q1813" i="16"/>
  <c r="N1813" i="16"/>
  <c r="AA1813" i="16" s="1"/>
  <c r="F1813" i="16"/>
  <c r="B1813" i="16"/>
  <c r="Y1812" i="16"/>
  <c r="W1812" i="16"/>
  <c r="X1812" i="16" s="1"/>
  <c r="V1812" i="16"/>
  <c r="U1812" i="16"/>
  <c r="Q1812" i="16"/>
  <c r="N1812" i="16"/>
  <c r="AA1812" i="16" s="1"/>
  <c r="F1812" i="16"/>
  <c r="B1812" i="16"/>
  <c r="Y1811" i="16"/>
  <c r="W1811" i="16"/>
  <c r="X1811" i="16" s="1"/>
  <c r="V1811" i="16"/>
  <c r="U1811" i="16"/>
  <c r="Q1811" i="16"/>
  <c r="N1811" i="16"/>
  <c r="AA1811" i="16" s="1"/>
  <c r="F1811" i="16"/>
  <c r="B1811" i="16"/>
  <c r="Y1810" i="16"/>
  <c r="W1810" i="16"/>
  <c r="X1810" i="16" s="1"/>
  <c r="V1810" i="16"/>
  <c r="U1810" i="16"/>
  <c r="Q1810" i="16"/>
  <c r="N1810" i="16"/>
  <c r="AA1810" i="16" s="1"/>
  <c r="F1810" i="16"/>
  <c r="B1810" i="16"/>
  <c r="Y1809" i="16"/>
  <c r="W1809" i="16"/>
  <c r="X1809" i="16" s="1"/>
  <c r="V1809" i="16"/>
  <c r="U1809" i="16"/>
  <c r="Q1809" i="16"/>
  <c r="N1809" i="16"/>
  <c r="AA1809" i="16" s="1"/>
  <c r="F1809" i="16"/>
  <c r="B1809" i="16"/>
  <c r="Y1808" i="16"/>
  <c r="W1808" i="16"/>
  <c r="X1808" i="16" s="1"/>
  <c r="V1808" i="16"/>
  <c r="U1808" i="16"/>
  <c r="Q1808" i="16"/>
  <c r="N1808" i="16"/>
  <c r="AA1808" i="16" s="1"/>
  <c r="F1808" i="16"/>
  <c r="B1808" i="16"/>
  <c r="Y1807" i="16"/>
  <c r="W1807" i="16"/>
  <c r="X1807" i="16" s="1"/>
  <c r="V1807" i="16"/>
  <c r="U1807" i="16"/>
  <c r="Q1807" i="16"/>
  <c r="N1807" i="16"/>
  <c r="AA1807" i="16" s="1"/>
  <c r="F1807" i="16"/>
  <c r="B1807" i="16"/>
  <c r="Y1806" i="16"/>
  <c r="W1806" i="16"/>
  <c r="X1806" i="16" s="1"/>
  <c r="V1806" i="16"/>
  <c r="U1806" i="16"/>
  <c r="Q1806" i="16"/>
  <c r="N1806" i="16"/>
  <c r="AA1806" i="16" s="1"/>
  <c r="F1806" i="16"/>
  <c r="B1806" i="16"/>
  <c r="Y1805" i="16"/>
  <c r="W1805" i="16"/>
  <c r="X1805" i="16" s="1"/>
  <c r="V1805" i="16"/>
  <c r="U1805" i="16"/>
  <c r="Q1805" i="16"/>
  <c r="N1805" i="16"/>
  <c r="AA1805" i="16" s="1"/>
  <c r="F1805" i="16"/>
  <c r="B1805" i="16"/>
  <c r="Y1804" i="16"/>
  <c r="W1804" i="16"/>
  <c r="X1804" i="16" s="1"/>
  <c r="V1804" i="16"/>
  <c r="U1804" i="16"/>
  <c r="Q1804" i="16"/>
  <c r="N1804" i="16"/>
  <c r="AA1804" i="16" s="1"/>
  <c r="F1804" i="16"/>
  <c r="B1804" i="16"/>
  <c r="Y1803" i="16"/>
  <c r="W1803" i="16"/>
  <c r="X1803" i="16" s="1"/>
  <c r="V1803" i="16"/>
  <c r="U1803" i="16"/>
  <c r="Q1803" i="16"/>
  <c r="N1803" i="16"/>
  <c r="AA1803" i="16" s="1"/>
  <c r="F1803" i="16"/>
  <c r="B1803" i="16"/>
  <c r="Y1802" i="16"/>
  <c r="W1802" i="16"/>
  <c r="X1802" i="16" s="1"/>
  <c r="V1802" i="16"/>
  <c r="U1802" i="16"/>
  <c r="Q1802" i="16"/>
  <c r="N1802" i="16"/>
  <c r="AA1802" i="16" s="1"/>
  <c r="F1802" i="16"/>
  <c r="B1802" i="16"/>
  <c r="Y1801" i="16"/>
  <c r="W1801" i="16"/>
  <c r="X1801" i="16" s="1"/>
  <c r="V1801" i="16"/>
  <c r="U1801" i="16"/>
  <c r="Q1801" i="16"/>
  <c r="N1801" i="16"/>
  <c r="AA1801" i="16" s="1"/>
  <c r="F1801" i="16"/>
  <c r="B1801" i="16"/>
  <c r="Y1800" i="16"/>
  <c r="W1800" i="16"/>
  <c r="X1800" i="16" s="1"/>
  <c r="V1800" i="16"/>
  <c r="U1800" i="16"/>
  <c r="Q1800" i="16"/>
  <c r="N1800" i="16"/>
  <c r="AA1800" i="16" s="1"/>
  <c r="F1800" i="16"/>
  <c r="B1800" i="16"/>
  <c r="Y1799" i="16"/>
  <c r="W1799" i="16"/>
  <c r="X1799" i="16" s="1"/>
  <c r="V1799" i="16"/>
  <c r="U1799" i="16"/>
  <c r="Q1799" i="16"/>
  <c r="N1799" i="16"/>
  <c r="AA1799" i="16" s="1"/>
  <c r="F1799" i="16"/>
  <c r="B1799" i="16"/>
  <c r="Y1798" i="16"/>
  <c r="W1798" i="16"/>
  <c r="X1798" i="16" s="1"/>
  <c r="V1798" i="16"/>
  <c r="U1798" i="16"/>
  <c r="Q1798" i="16"/>
  <c r="N1798" i="16"/>
  <c r="AA1798" i="16" s="1"/>
  <c r="F1798" i="16"/>
  <c r="B1798" i="16"/>
  <c r="Y1797" i="16"/>
  <c r="W1797" i="16"/>
  <c r="X1797" i="16" s="1"/>
  <c r="V1797" i="16"/>
  <c r="U1797" i="16"/>
  <c r="Q1797" i="16"/>
  <c r="N1797" i="16"/>
  <c r="AA1797" i="16" s="1"/>
  <c r="F1797" i="16"/>
  <c r="B1797" i="16"/>
  <c r="Y1796" i="16"/>
  <c r="W1796" i="16"/>
  <c r="X1796" i="16" s="1"/>
  <c r="V1796" i="16"/>
  <c r="U1796" i="16"/>
  <c r="Q1796" i="16"/>
  <c r="N1796" i="16"/>
  <c r="AA1796" i="16" s="1"/>
  <c r="F1796" i="16"/>
  <c r="B1796" i="16"/>
  <c r="Y1795" i="16"/>
  <c r="W1795" i="16"/>
  <c r="X1795" i="16" s="1"/>
  <c r="V1795" i="16"/>
  <c r="U1795" i="16"/>
  <c r="Q1795" i="16"/>
  <c r="N1795" i="16"/>
  <c r="AA1795" i="16" s="1"/>
  <c r="F1795" i="16"/>
  <c r="B1795" i="16"/>
  <c r="Y1794" i="16"/>
  <c r="W1794" i="16"/>
  <c r="X1794" i="16" s="1"/>
  <c r="V1794" i="16"/>
  <c r="U1794" i="16"/>
  <c r="Q1794" i="16"/>
  <c r="N1794" i="16"/>
  <c r="AA1794" i="16" s="1"/>
  <c r="F1794" i="16"/>
  <c r="B1794" i="16"/>
  <c r="Y1793" i="16"/>
  <c r="W1793" i="16"/>
  <c r="X1793" i="16" s="1"/>
  <c r="V1793" i="16"/>
  <c r="U1793" i="16"/>
  <c r="Q1793" i="16"/>
  <c r="N1793" i="16"/>
  <c r="AA1793" i="16" s="1"/>
  <c r="F1793" i="16"/>
  <c r="B1793" i="16"/>
  <c r="Y1792" i="16"/>
  <c r="W1792" i="16"/>
  <c r="X1792" i="16" s="1"/>
  <c r="V1792" i="16"/>
  <c r="U1792" i="16"/>
  <c r="Q1792" i="16"/>
  <c r="N1792" i="16"/>
  <c r="AA1792" i="16" s="1"/>
  <c r="F1792" i="16"/>
  <c r="B1792" i="16"/>
  <c r="Y1791" i="16"/>
  <c r="W1791" i="16"/>
  <c r="X1791" i="16" s="1"/>
  <c r="V1791" i="16"/>
  <c r="U1791" i="16"/>
  <c r="Q1791" i="16"/>
  <c r="N1791" i="16"/>
  <c r="AA1791" i="16" s="1"/>
  <c r="F1791" i="16"/>
  <c r="B1791" i="16"/>
  <c r="Y1790" i="16"/>
  <c r="W1790" i="16"/>
  <c r="X1790" i="16" s="1"/>
  <c r="V1790" i="16"/>
  <c r="U1790" i="16"/>
  <c r="Q1790" i="16"/>
  <c r="N1790" i="16"/>
  <c r="AA1790" i="16" s="1"/>
  <c r="F1790" i="16"/>
  <c r="B1790" i="16"/>
  <c r="Y1789" i="16"/>
  <c r="W1789" i="16"/>
  <c r="X1789" i="16" s="1"/>
  <c r="V1789" i="16"/>
  <c r="U1789" i="16"/>
  <c r="Q1789" i="16"/>
  <c r="N1789" i="16"/>
  <c r="AA1789" i="16" s="1"/>
  <c r="F1789" i="16"/>
  <c r="B1789" i="16"/>
  <c r="Y1788" i="16"/>
  <c r="W1788" i="16"/>
  <c r="X1788" i="16" s="1"/>
  <c r="V1788" i="16"/>
  <c r="U1788" i="16"/>
  <c r="Q1788" i="16"/>
  <c r="N1788" i="16"/>
  <c r="AA1788" i="16" s="1"/>
  <c r="F1788" i="16"/>
  <c r="B1788" i="16"/>
  <c r="Y1787" i="16"/>
  <c r="X1787" i="16"/>
  <c r="W1787" i="16"/>
  <c r="V1787" i="16"/>
  <c r="U1787" i="16"/>
  <c r="Q1787" i="16"/>
  <c r="N1787" i="16"/>
  <c r="AA1787" i="16" s="1"/>
  <c r="F1787" i="16"/>
  <c r="B1787" i="16"/>
  <c r="Y1786" i="16"/>
  <c r="W1786" i="16"/>
  <c r="X1786" i="16" s="1"/>
  <c r="V1786" i="16"/>
  <c r="U1786" i="16"/>
  <c r="Q1786" i="16"/>
  <c r="N1786" i="16"/>
  <c r="AA1786" i="16" s="1"/>
  <c r="F1786" i="16"/>
  <c r="B1786" i="16"/>
  <c r="Y1785" i="16"/>
  <c r="W1785" i="16"/>
  <c r="X1785" i="16" s="1"/>
  <c r="V1785" i="16"/>
  <c r="U1785" i="16"/>
  <c r="Q1785" i="16"/>
  <c r="N1785" i="16"/>
  <c r="AA1785" i="16" s="1"/>
  <c r="F1785" i="16"/>
  <c r="B1785" i="16"/>
  <c r="Y1784" i="16"/>
  <c r="W1784" i="16"/>
  <c r="X1784" i="16" s="1"/>
  <c r="V1784" i="16"/>
  <c r="U1784" i="16"/>
  <c r="Q1784" i="16"/>
  <c r="N1784" i="16"/>
  <c r="AA1784" i="16" s="1"/>
  <c r="F1784" i="16"/>
  <c r="B1784" i="16"/>
  <c r="Y1783" i="16"/>
  <c r="W1783" i="16"/>
  <c r="X1783" i="16" s="1"/>
  <c r="V1783" i="16"/>
  <c r="U1783" i="16"/>
  <c r="Q1783" i="16"/>
  <c r="N1783" i="16"/>
  <c r="AA1783" i="16" s="1"/>
  <c r="F1783" i="16"/>
  <c r="B1783" i="16"/>
  <c r="Y1782" i="16"/>
  <c r="W1782" i="16"/>
  <c r="X1782" i="16" s="1"/>
  <c r="V1782" i="16"/>
  <c r="U1782" i="16"/>
  <c r="Q1782" i="16"/>
  <c r="N1782" i="16"/>
  <c r="AA1782" i="16" s="1"/>
  <c r="F1782" i="16"/>
  <c r="B1782" i="16"/>
  <c r="Y1781" i="16"/>
  <c r="W1781" i="16"/>
  <c r="X1781" i="16" s="1"/>
  <c r="V1781" i="16"/>
  <c r="U1781" i="16"/>
  <c r="Q1781" i="16"/>
  <c r="N1781" i="16"/>
  <c r="AA1781" i="16" s="1"/>
  <c r="F1781" i="16"/>
  <c r="B1781" i="16"/>
  <c r="Y1780" i="16"/>
  <c r="W1780" i="16"/>
  <c r="X1780" i="16" s="1"/>
  <c r="V1780" i="16"/>
  <c r="U1780" i="16"/>
  <c r="Q1780" i="16"/>
  <c r="N1780" i="16"/>
  <c r="AA1780" i="16" s="1"/>
  <c r="F1780" i="16"/>
  <c r="B1780" i="16"/>
  <c r="Y1779" i="16"/>
  <c r="W1779" i="16"/>
  <c r="X1779" i="16" s="1"/>
  <c r="V1779" i="16"/>
  <c r="U1779" i="16"/>
  <c r="Q1779" i="16"/>
  <c r="N1779" i="16"/>
  <c r="AA1779" i="16" s="1"/>
  <c r="F1779" i="16"/>
  <c r="B1779" i="16"/>
  <c r="Y1778" i="16"/>
  <c r="W1778" i="16"/>
  <c r="X1778" i="16" s="1"/>
  <c r="V1778" i="16"/>
  <c r="U1778" i="16"/>
  <c r="Q1778" i="16"/>
  <c r="N1778" i="16"/>
  <c r="AA1778" i="16" s="1"/>
  <c r="F1778" i="16"/>
  <c r="B1778" i="16"/>
  <c r="Y1777" i="16"/>
  <c r="W1777" i="16"/>
  <c r="X1777" i="16" s="1"/>
  <c r="V1777" i="16"/>
  <c r="U1777" i="16"/>
  <c r="Q1777" i="16"/>
  <c r="N1777" i="16"/>
  <c r="AA1777" i="16" s="1"/>
  <c r="F1777" i="16"/>
  <c r="B1777" i="16"/>
  <c r="Y1776" i="16"/>
  <c r="W1776" i="16"/>
  <c r="X1776" i="16" s="1"/>
  <c r="V1776" i="16"/>
  <c r="U1776" i="16"/>
  <c r="Q1776" i="16"/>
  <c r="N1776" i="16"/>
  <c r="AA1776" i="16" s="1"/>
  <c r="F1776" i="16"/>
  <c r="B1776" i="16"/>
  <c r="Y1775" i="16"/>
  <c r="X1775" i="16"/>
  <c r="W1775" i="16"/>
  <c r="V1775" i="16"/>
  <c r="U1775" i="16"/>
  <c r="Q1775" i="16"/>
  <c r="N1775" i="16"/>
  <c r="AA1775" i="16" s="1"/>
  <c r="F1775" i="16"/>
  <c r="B1775" i="16"/>
  <c r="Y1774" i="16"/>
  <c r="W1774" i="16"/>
  <c r="X1774" i="16" s="1"/>
  <c r="V1774" i="16"/>
  <c r="U1774" i="16"/>
  <c r="Q1774" i="16"/>
  <c r="N1774" i="16"/>
  <c r="AA1774" i="16" s="1"/>
  <c r="F1774" i="16"/>
  <c r="B1774" i="16"/>
  <c r="Y1773" i="16"/>
  <c r="W1773" i="16"/>
  <c r="X1773" i="16" s="1"/>
  <c r="V1773" i="16"/>
  <c r="U1773" i="16"/>
  <c r="Q1773" i="16"/>
  <c r="N1773" i="16"/>
  <c r="AA1773" i="16" s="1"/>
  <c r="F1773" i="16"/>
  <c r="B1773" i="16"/>
  <c r="Y1772" i="16"/>
  <c r="W1772" i="16"/>
  <c r="X1772" i="16" s="1"/>
  <c r="V1772" i="16"/>
  <c r="U1772" i="16"/>
  <c r="Q1772" i="16"/>
  <c r="N1772" i="16"/>
  <c r="AA1772" i="16" s="1"/>
  <c r="F1772" i="16"/>
  <c r="B1772" i="16"/>
  <c r="Y1771" i="16"/>
  <c r="W1771" i="16"/>
  <c r="X1771" i="16" s="1"/>
  <c r="V1771" i="16"/>
  <c r="U1771" i="16"/>
  <c r="Q1771" i="16"/>
  <c r="N1771" i="16"/>
  <c r="AA1771" i="16" s="1"/>
  <c r="F1771" i="16"/>
  <c r="B1771" i="16"/>
  <c r="Y1770" i="16"/>
  <c r="W1770" i="16"/>
  <c r="X1770" i="16" s="1"/>
  <c r="V1770" i="16"/>
  <c r="U1770" i="16"/>
  <c r="Q1770" i="16"/>
  <c r="N1770" i="16"/>
  <c r="AA1770" i="16" s="1"/>
  <c r="F1770" i="16"/>
  <c r="B1770" i="16"/>
  <c r="Y1769" i="16"/>
  <c r="W1769" i="16"/>
  <c r="X1769" i="16" s="1"/>
  <c r="V1769" i="16"/>
  <c r="U1769" i="16"/>
  <c r="Q1769" i="16"/>
  <c r="N1769" i="16"/>
  <c r="AA1769" i="16" s="1"/>
  <c r="F1769" i="16"/>
  <c r="B1769" i="16"/>
  <c r="Y1768" i="16"/>
  <c r="W1768" i="16"/>
  <c r="X1768" i="16" s="1"/>
  <c r="V1768" i="16"/>
  <c r="U1768" i="16"/>
  <c r="Q1768" i="16"/>
  <c r="N1768" i="16"/>
  <c r="AA1768" i="16" s="1"/>
  <c r="F1768" i="16"/>
  <c r="B1768" i="16"/>
  <c r="Y1767" i="16"/>
  <c r="W1767" i="16"/>
  <c r="X1767" i="16" s="1"/>
  <c r="V1767" i="16"/>
  <c r="U1767" i="16"/>
  <c r="Q1767" i="16"/>
  <c r="N1767" i="16"/>
  <c r="AA1767" i="16" s="1"/>
  <c r="F1767" i="16"/>
  <c r="B1767" i="16"/>
  <c r="Y1766" i="16"/>
  <c r="W1766" i="16"/>
  <c r="X1766" i="16" s="1"/>
  <c r="V1766" i="16"/>
  <c r="U1766" i="16"/>
  <c r="Q1766" i="16"/>
  <c r="N1766" i="16"/>
  <c r="AA1766" i="16" s="1"/>
  <c r="F1766" i="16"/>
  <c r="B1766" i="16"/>
  <c r="Y1765" i="16"/>
  <c r="W1765" i="16"/>
  <c r="X1765" i="16" s="1"/>
  <c r="V1765" i="16"/>
  <c r="U1765" i="16"/>
  <c r="Q1765" i="16"/>
  <c r="N1765" i="16"/>
  <c r="AA1765" i="16" s="1"/>
  <c r="F1765" i="16"/>
  <c r="B1765" i="16"/>
  <c r="Y1764" i="16"/>
  <c r="W1764" i="16"/>
  <c r="X1764" i="16" s="1"/>
  <c r="V1764" i="16"/>
  <c r="U1764" i="16"/>
  <c r="Q1764" i="16"/>
  <c r="N1764" i="16"/>
  <c r="AA1764" i="16" s="1"/>
  <c r="F1764" i="16"/>
  <c r="B1764" i="16"/>
  <c r="Y1763" i="16"/>
  <c r="W1763" i="16"/>
  <c r="X1763" i="16" s="1"/>
  <c r="V1763" i="16"/>
  <c r="U1763" i="16"/>
  <c r="Q1763" i="16"/>
  <c r="N1763" i="16"/>
  <c r="AA1763" i="16" s="1"/>
  <c r="F1763" i="16"/>
  <c r="B1763" i="16"/>
  <c r="Y1762" i="16"/>
  <c r="X1762" i="16"/>
  <c r="W1762" i="16"/>
  <c r="V1762" i="16"/>
  <c r="U1762" i="16"/>
  <c r="Q1762" i="16"/>
  <c r="N1762" i="16"/>
  <c r="AA1762" i="16" s="1"/>
  <c r="F1762" i="16"/>
  <c r="B1762" i="16"/>
  <c r="Y1761" i="16"/>
  <c r="W1761" i="16"/>
  <c r="X1761" i="16" s="1"/>
  <c r="V1761" i="16"/>
  <c r="U1761" i="16"/>
  <c r="Q1761" i="16"/>
  <c r="N1761" i="16"/>
  <c r="AA1761" i="16" s="1"/>
  <c r="F1761" i="16"/>
  <c r="B1761" i="16"/>
  <c r="Y1760" i="16"/>
  <c r="W1760" i="16"/>
  <c r="X1760" i="16" s="1"/>
  <c r="V1760" i="16"/>
  <c r="U1760" i="16"/>
  <c r="Q1760" i="16"/>
  <c r="N1760" i="16"/>
  <c r="AA1760" i="16" s="1"/>
  <c r="F1760" i="16"/>
  <c r="B1760" i="16"/>
  <c r="Y1759" i="16"/>
  <c r="W1759" i="16"/>
  <c r="X1759" i="16" s="1"/>
  <c r="V1759" i="16"/>
  <c r="U1759" i="16"/>
  <c r="Q1759" i="16"/>
  <c r="N1759" i="16"/>
  <c r="AA1759" i="16" s="1"/>
  <c r="F1759" i="16"/>
  <c r="B1759" i="16"/>
  <c r="Y1758" i="16"/>
  <c r="W1758" i="16"/>
  <c r="X1758" i="16" s="1"/>
  <c r="V1758" i="16"/>
  <c r="U1758" i="16"/>
  <c r="Q1758" i="16"/>
  <c r="N1758" i="16"/>
  <c r="AA1758" i="16" s="1"/>
  <c r="F1758" i="16"/>
  <c r="B1758" i="16"/>
  <c r="Y1757" i="16"/>
  <c r="W1757" i="16"/>
  <c r="X1757" i="16" s="1"/>
  <c r="V1757" i="16"/>
  <c r="U1757" i="16"/>
  <c r="Q1757" i="16"/>
  <c r="N1757" i="16"/>
  <c r="AA1757" i="16" s="1"/>
  <c r="F1757" i="16"/>
  <c r="B1757" i="16"/>
  <c r="Y1756" i="16"/>
  <c r="W1756" i="16"/>
  <c r="X1756" i="16" s="1"/>
  <c r="V1756" i="16"/>
  <c r="U1756" i="16"/>
  <c r="Q1756" i="16"/>
  <c r="N1756" i="16"/>
  <c r="AA1756" i="16" s="1"/>
  <c r="F1756" i="16"/>
  <c r="B1756" i="16"/>
  <c r="Y1755" i="16"/>
  <c r="W1755" i="16"/>
  <c r="X1755" i="16" s="1"/>
  <c r="V1755" i="16"/>
  <c r="U1755" i="16"/>
  <c r="Q1755" i="16"/>
  <c r="N1755" i="16"/>
  <c r="AA1755" i="16" s="1"/>
  <c r="F1755" i="16"/>
  <c r="B1755" i="16"/>
  <c r="Y1754" i="16"/>
  <c r="W1754" i="16"/>
  <c r="X1754" i="16" s="1"/>
  <c r="V1754" i="16"/>
  <c r="U1754" i="16"/>
  <c r="Q1754" i="16"/>
  <c r="N1754" i="16"/>
  <c r="AA1754" i="16" s="1"/>
  <c r="F1754" i="16"/>
  <c r="B1754" i="16"/>
  <c r="Y1753" i="16"/>
  <c r="W1753" i="16"/>
  <c r="X1753" i="16" s="1"/>
  <c r="V1753" i="16"/>
  <c r="U1753" i="16"/>
  <c r="Q1753" i="16"/>
  <c r="N1753" i="16"/>
  <c r="AA1753" i="16" s="1"/>
  <c r="F1753" i="16"/>
  <c r="B1753" i="16"/>
  <c r="Y1752" i="16"/>
  <c r="W1752" i="16"/>
  <c r="X1752" i="16" s="1"/>
  <c r="V1752" i="16"/>
  <c r="U1752" i="16"/>
  <c r="Q1752" i="16"/>
  <c r="N1752" i="16"/>
  <c r="AA1752" i="16" s="1"/>
  <c r="F1752" i="16"/>
  <c r="B1752" i="16"/>
  <c r="Y1751" i="16"/>
  <c r="W1751" i="16"/>
  <c r="X1751" i="16" s="1"/>
  <c r="V1751" i="16"/>
  <c r="U1751" i="16"/>
  <c r="Q1751" i="16"/>
  <c r="N1751" i="16"/>
  <c r="AA1751" i="16" s="1"/>
  <c r="F1751" i="16"/>
  <c r="B1751" i="16"/>
  <c r="Y1750" i="16"/>
  <c r="W1750" i="16"/>
  <c r="X1750" i="16" s="1"/>
  <c r="V1750" i="16"/>
  <c r="U1750" i="16"/>
  <c r="Q1750" i="16"/>
  <c r="N1750" i="16"/>
  <c r="AA1750" i="16" s="1"/>
  <c r="F1750" i="16"/>
  <c r="B1750" i="16"/>
  <c r="Y1749" i="16"/>
  <c r="W1749" i="16"/>
  <c r="X1749" i="16" s="1"/>
  <c r="V1749" i="16"/>
  <c r="U1749" i="16"/>
  <c r="Q1749" i="16"/>
  <c r="N1749" i="16"/>
  <c r="AA1749" i="16" s="1"/>
  <c r="F1749" i="16"/>
  <c r="B1749" i="16"/>
  <c r="Y1748" i="16"/>
  <c r="W1748" i="16"/>
  <c r="X1748" i="16" s="1"/>
  <c r="V1748" i="16"/>
  <c r="U1748" i="16"/>
  <c r="Q1748" i="16"/>
  <c r="N1748" i="16"/>
  <c r="AA1748" i="16" s="1"/>
  <c r="F1748" i="16"/>
  <c r="B1748" i="16"/>
  <c r="Y1747" i="16"/>
  <c r="W1747" i="16"/>
  <c r="X1747" i="16" s="1"/>
  <c r="V1747" i="16"/>
  <c r="U1747" i="16"/>
  <c r="Q1747" i="16"/>
  <c r="N1747" i="16"/>
  <c r="AA1747" i="16" s="1"/>
  <c r="F1747" i="16"/>
  <c r="B1747" i="16"/>
  <c r="Y1746" i="16"/>
  <c r="W1746" i="16"/>
  <c r="X1746" i="16" s="1"/>
  <c r="V1746" i="16"/>
  <c r="U1746" i="16"/>
  <c r="Q1746" i="16"/>
  <c r="N1746" i="16"/>
  <c r="AA1746" i="16" s="1"/>
  <c r="F1746" i="16"/>
  <c r="B1746" i="16"/>
  <c r="Y1745" i="16"/>
  <c r="W1745" i="16"/>
  <c r="X1745" i="16" s="1"/>
  <c r="V1745" i="16"/>
  <c r="U1745" i="16"/>
  <c r="Q1745" i="16"/>
  <c r="N1745" i="16"/>
  <c r="AA1745" i="16" s="1"/>
  <c r="F1745" i="16"/>
  <c r="B1745" i="16"/>
  <c r="Y1744" i="16"/>
  <c r="W1744" i="16"/>
  <c r="X1744" i="16" s="1"/>
  <c r="V1744" i="16"/>
  <c r="U1744" i="16"/>
  <c r="Q1744" i="16"/>
  <c r="N1744" i="16"/>
  <c r="AA1744" i="16" s="1"/>
  <c r="F1744" i="16"/>
  <c r="B1744" i="16"/>
  <c r="Y1743" i="16"/>
  <c r="W1743" i="16"/>
  <c r="X1743" i="16" s="1"/>
  <c r="V1743" i="16"/>
  <c r="U1743" i="16"/>
  <c r="Q1743" i="16"/>
  <c r="N1743" i="16"/>
  <c r="AA1743" i="16" s="1"/>
  <c r="F1743" i="16"/>
  <c r="B1743" i="16"/>
  <c r="Y1742" i="16"/>
  <c r="W1742" i="16"/>
  <c r="X1742" i="16" s="1"/>
  <c r="V1742" i="16"/>
  <c r="U1742" i="16"/>
  <c r="Q1742" i="16"/>
  <c r="N1742" i="16"/>
  <c r="AA1742" i="16" s="1"/>
  <c r="F1742" i="16"/>
  <c r="B1742" i="16"/>
  <c r="Y1741" i="16"/>
  <c r="W1741" i="16"/>
  <c r="X1741" i="16" s="1"/>
  <c r="V1741" i="16"/>
  <c r="U1741" i="16"/>
  <c r="Q1741" i="16"/>
  <c r="N1741" i="16"/>
  <c r="AA1741" i="16" s="1"/>
  <c r="F1741" i="16"/>
  <c r="B1741" i="16"/>
  <c r="Y1740" i="16"/>
  <c r="W1740" i="16"/>
  <c r="X1740" i="16" s="1"/>
  <c r="V1740" i="16"/>
  <c r="U1740" i="16"/>
  <c r="Q1740" i="16"/>
  <c r="N1740" i="16"/>
  <c r="AA1740" i="16" s="1"/>
  <c r="F1740" i="16"/>
  <c r="B1740" i="16"/>
  <c r="Y1739" i="16"/>
  <c r="W1739" i="16"/>
  <c r="X1739" i="16" s="1"/>
  <c r="V1739" i="16"/>
  <c r="U1739" i="16"/>
  <c r="Q1739" i="16"/>
  <c r="N1739" i="16"/>
  <c r="AA1739" i="16" s="1"/>
  <c r="F1739" i="16"/>
  <c r="B1739" i="16"/>
  <c r="Y1738" i="16"/>
  <c r="W1738" i="16"/>
  <c r="X1738" i="16" s="1"/>
  <c r="V1738" i="16"/>
  <c r="U1738" i="16"/>
  <c r="Q1738" i="16"/>
  <c r="N1738" i="16"/>
  <c r="AA1738" i="16" s="1"/>
  <c r="F1738" i="16"/>
  <c r="B1738" i="16"/>
  <c r="Y1737" i="16"/>
  <c r="W1737" i="16"/>
  <c r="X1737" i="16" s="1"/>
  <c r="V1737" i="16"/>
  <c r="U1737" i="16"/>
  <c r="Q1737" i="16"/>
  <c r="N1737" i="16"/>
  <c r="AA1737" i="16" s="1"/>
  <c r="F1737" i="16"/>
  <c r="B1737" i="16"/>
  <c r="Y1736" i="16"/>
  <c r="X1736" i="16"/>
  <c r="W1736" i="16"/>
  <c r="V1736" i="16"/>
  <c r="U1736" i="16"/>
  <c r="Q1736" i="16"/>
  <c r="N1736" i="16"/>
  <c r="AA1736" i="16" s="1"/>
  <c r="F1736" i="16"/>
  <c r="B1736" i="16"/>
  <c r="Y1735" i="16"/>
  <c r="W1735" i="16"/>
  <c r="X1735" i="16" s="1"/>
  <c r="V1735" i="16"/>
  <c r="U1735" i="16"/>
  <c r="Q1735" i="16"/>
  <c r="N1735" i="16"/>
  <c r="AA1735" i="16" s="1"/>
  <c r="F1735" i="16"/>
  <c r="B1735" i="16"/>
  <c r="Y1734" i="16"/>
  <c r="W1734" i="16"/>
  <c r="X1734" i="16" s="1"/>
  <c r="V1734" i="16"/>
  <c r="U1734" i="16"/>
  <c r="Q1734" i="16"/>
  <c r="N1734" i="16"/>
  <c r="AA1734" i="16" s="1"/>
  <c r="F1734" i="16"/>
  <c r="B1734" i="16"/>
  <c r="Y1733" i="16"/>
  <c r="W1733" i="16"/>
  <c r="X1733" i="16" s="1"/>
  <c r="V1733" i="16"/>
  <c r="U1733" i="16"/>
  <c r="Q1733" i="16"/>
  <c r="N1733" i="16"/>
  <c r="AA1733" i="16" s="1"/>
  <c r="F1733" i="16"/>
  <c r="B1733" i="16"/>
  <c r="Y1732" i="16"/>
  <c r="W1732" i="16"/>
  <c r="X1732" i="16" s="1"/>
  <c r="V1732" i="16"/>
  <c r="U1732" i="16"/>
  <c r="Q1732" i="16"/>
  <c r="N1732" i="16"/>
  <c r="AA1732" i="16" s="1"/>
  <c r="F1732" i="16"/>
  <c r="B1732" i="16"/>
  <c r="Y1731" i="16"/>
  <c r="W1731" i="16"/>
  <c r="X1731" i="16" s="1"/>
  <c r="V1731" i="16"/>
  <c r="U1731" i="16"/>
  <c r="Q1731" i="16"/>
  <c r="N1731" i="16"/>
  <c r="AA1731" i="16" s="1"/>
  <c r="F1731" i="16"/>
  <c r="B1731" i="16"/>
  <c r="Y1730" i="16"/>
  <c r="W1730" i="16"/>
  <c r="X1730" i="16" s="1"/>
  <c r="V1730" i="16"/>
  <c r="U1730" i="16"/>
  <c r="Q1730" i="16"/>
  <c r="N1730" i="16"/>
  <c r="AA1730" i="16" s="1"/>
  <c r="F1730" i="16"/>
  <c r="B1730" i="16"/>
  <c r="Y1729" i="16"/>
  <c r="W1729" i="16"/>
  <c r="X1729" i="16" s="1"/>
  <c r="V1729" i="16"/>
  <c r="U1729" i="16"/>
  <c r="Q1729" i="16"/>
  <c r="N1729" i="16"/>
  <c r="AA1729" i="16" s="1"/>
  <c r="F1729" i="16"/>
  <c r="B1729" i="16"/>
  <c r="Y1728" i="16"/>
  <c r="W1728" i="16"/>
  <c r="X1728" i="16" s="1"/>
  <c r="V1728" i="16"/>
  <c r="U1728" i="16"/>
  <c r="Q1728" i="16"/>
  <c r="N1728" i="16"/>
  <c r="AA1728" i="16" s="1"/>
  <c r="F1728" i="16"/>
  <c r="B1728" i="16"/>
  <c r="Y1727" i="16"/>
  <c r="W1727" i="16"/>
  <c r="X1727" i="16" s="1"/>
  <c r="V1727" i="16"/>
  <c r="U1727" i="16"/>
  <c r="Q1727" i="16"/>
  <c r="N1727" i="16"/>
  <c r="AA1727" i="16" s="1"/>
  <c r="F1727" i="16"/>
  <c r="B1727" i="16"/>
  <c r="Y1726" i="16"/>
  <c r="W1726" i="16"/>
  <c r="X1726" i="16" s="1"/>
  <c r="V1726" i="16"/>
  <c r="U1726" i="16"/>
  <c r="Q1726" i="16"/>
  <c r="N1726" i="16"/>
  <c r="AA1726" i="16" s="1"/>
  <c r="F1726" i="16"/>
  <c r="B1726" i="16"/>
  <c r="Y1725" i="16"/>
  <c r="W1725" i="16"/>
  <c r="X1725" i="16" s="1"/>
  <c r="V1725" i="16"/>
  <c r="U1725" i="16"/>
  <c r="Q1725" i="16"/>
  <c r="N1725" i="16"/>
  <c r="AA1725" i="16" s="1"/>
  <c r="F1725" i="16"/>
  <c r="B1725" i="16"/>
  <c r="Y1724" i="16"/>
  <c r="W1724" i="16"/>
  <c r="X1724" i="16" s="1"/>
  <c r="V1724" i="16"/>
  <c r="U1724" i="16"/>
  <c r="Q1724" i="16"/>
  <c r="N1724" i="16"/>
  <c r="AA1724" i="16" s="1"/>
  <c r="F1724" i="16"/>
  <c r="B1724" i="16"/>
  <c r="Y1723" i="16"/>
  <c r="X1723" i="16"/>
  <c r="W1723" i="16"/>
  <c r="V1723" i="16"/>
  <c r="U1723" i="16"/>
  <c r="Q1723" i="16"/>
  <c r="N1723" i="16"/>
  <c r="AA1723" i="16" s="1"/>
  <c r="F1723" i="16"/>
  <c r="B1723" i="16"/>
  <c r="Y1722" i="16"/>
  <c r="W1722" i="16"/>
  <c r="X1722" i="16" s="1"/>
  <c r="V1722" i="16"/>
  <c r="U1722" i="16"/>
  <c r="Q1722" i="16"/>
  <c r="N1722" i="16"/>
  <c r="AA1722" i="16" s="1"/>
  <c r="F1722" i="16"/>
  <c r="B1722" i="16"/>
  <c r="Y1721" i="16"/>
  <c r="W1721" i="16"/>
  <c r="X1721" i="16" s="1"/>
  <c r="V1721" i="16"/>
  <c r="U1721" i="16"/>
  <c r="Q1721" i="16"/>
  <c r="N1721" i="16"/>
  <c r="AA1721" i="16" s="1"/>
  <c r="F1721" i="16"/>
  <c r="B1721" i="16"/>
  <c r="Y1720" i="16"/>
  <c r="W1720" i="16"/>
  <c r="X1720" i="16" s="1"/>
  <c r="V1720" i="16"/>
  <c r="U1720" i="16"/>
  <c r="Q1720" i="16"/>
  <c r="N1720" i="16"/>
  <c r="AA1720" i="16" s="1"/>
  <c r="F1720" i="16"/>
  <c r="B1720" i="16"/>
  <c r="Y1719" i="16"/>
  <c r="W1719" i="16"/>
  <c r="X1719" i="16" s="1"/>
  <c r="V1719" i="16"/>
  <c r="U1719" i="16"/>
  <c r="Q1719" i="16"/>
  <c r="N1719" i="16"/>
  <c r="AA1719" i="16" s="1"/>
  <c r="F1719" i="16"/>
  <c r="B1719" i="16"/>
  <c r="Y1718" i="16"/>
  <c r="W1718" i="16"/>
  <c r="X1718" i="16" s="1"/>
  <c r="V1718" i="16"/>
  <c r="U1718" i="16"/>
  <c r="Q1718" i="16"/>
  <c r="N1718" i="16"/>
  <c r="AA1718" i="16" s="1"/>
  <c r="F1718" i="16"/>
  <c r="B1718" i="16"/>
  <c r="Y1717" i="16"/>
  <c r="W1717" i="16"/>
  <c r="X1717" i="16" s="1"/>
  <c r="V1717" i="16"/>
  <c r="U1717" i="16"/>
  <c r="Q1717" i="16"/>
  <c r="N1717" i="16"/>
  <c r="AA1717" i="16" s="1"/>
  <c r="F1717" i="16"/>
  <c r="B1717" i="16"/>
  <c r="Y1716" i="16"/>
  <c r="W1716" i="16"/>
  <c r="X1716" i="16" s="1"/>
  <c r="V1716" i="16"/>
  <c r="U1716" i="16"/>
  <c r="Q1716" i="16"/>
  <c r="N1716" i="16"/>
  <c r="AA1716" i="16" s="1"/>
  <c r="F1716" i="16"/>
  <c r="B1716" i="16"/>
  <c r="Y1715" i="16"/>
  <c r="W1715" i="16"/>
  <c r="X1715" i="16" s="1"/>
  <c r="V1715" i="16"/>
  <c r="U1715" i="16"/>
  <c r="Q1715" i="16"/>
  <c r="N1715" i="16"/>
  <c r="AA1715" i="16" s="1"/>
  <c r="F1715" i="16"/>
  <c r="B1715" i="16"/>
  <c r="Y1714" i="16"/>
  <c r="W1714" i="16"/>
  <c r="X1714" i="16" s="1"/>
  <c r="V1714" i="16"/>
  <c r="U1714" i="16"/>
  <c r="Q1714" i="16"/>
  <c r="N1714" i="16"/>
  <c r="AA1714" i="16" s="1"/>
  <c r="F1714" i="16"/>
  <c r="B1714" i="16"/>
  <c r="Y1713" i="16"/>
  <c r="W1713" i="16"/>
  <c r="X1713" i="16" s="1"/>
  <c r="V1713" i="16"/>
  <c r="U1713" i="16"/>
  <c r="Q1713" i="16"/>
  <c r="N1713" i="16"/>
  <c r="AA1713" i="16" s="1"/>
  <c r="F1713" i="16"/>
  <c r="B1713" i="16"/>
  <c r="Y1712" i="16"/>
  <c r="W1712" i="16"/>
  <c r="X1712" i="16" s="1"/>
  <c r="V1712" i="16"/>
  <c r="U1712" i="16"/>
  <c r="Q1712" i="16"/>
  <c r="N1712" i="16"/>
  <c r="AA1712" i="16" s="1"/>
  <c r="F1712" i="16"/>
  <c r="B1712" i="16"/>
  <c r="Y1711" i="16"/>
  <c r="X1711" i="16"/>
  <c r="W1711" i="16"/>
  <c r="V1711" i="16"/>
  <c r="U1711" i="16"/>
  <c r="Q1711" i="16"/>
  <c r="N1711" i="16"/>
  <c r="AA1711" i="16" s="1"/>
  <c r="F1711" i="16"/>
  <c r="B1711" i="16"/>
  <c r="Y1710" i="16"/>
  <c r="W1710" i="16"/>
  <c r="X1710" i="16" s="1"/>
  <c r="V1710" i="16"/>
  <c r="U1710" i="16"/>
  <c r="Q1710" i="16"/>
  <c r="N1710" i="16"/>
  <c r="AA1710" i="16" s="1"/>
  <c r="F1710" i="16"/>
  <c r="B1710" i="16"/>
  <c r="Y1709" i="16"/>
  <c r="W1709" i="16"/>
  <c r="X1709" i="16" s="1"/>
  <c r="V1709" i="16"/>
  <c r="U1709" i="16"/>
  <c r="Q1709" i="16"/>
  <c r="N1709" i="16"/>
  <c r="AA1709" i="16" s="1"/>
  <c r="F1709" i="16"/>
  <c r="B1709" i="16"/>
  <c r="Y1708" i="16"/>
  <c r="W1708" i="16"/>
  <c r="X1708" i="16" s="1"/>
  <c r="V1708" i="16"/>
  <c r="U1708" i="16"/>
  <c r="Q1708" i="16"/>
  <c r="N1708" i="16"/>
  <c r="AA1708" i="16" s="1"/>
  <c r="F1708" i="16"/>
  <c r="B1708" i="16"/>
  <c r="Y1707" i="16"/>
  <c r="W1707" i="16"/>
  <c r="X1707" i="16" s="1"/>
  <c r="V1707" i="16"/>
  <c r="U1707" i="16"/>
  <c r="Q1707" i="16"/>
  <c r="N1707" i="16"/>
  <c r="AA1707" i="16" s="1"/>
  <c r="F1707" i="16"/>
  <c r="B1707" i="16"/>
  <c r="Y1706" i="16"/>
  <c r="W1706" i="16"/>
  <c r="X1706" i="16" s="1"/>
  <c r="V1706" i="16"/>
  <c r="U1706" i="16"/>
  <c r="Q1706" i="16"/>
  <c r="N1706" i="16"/>
  <c r="AA1706" i="16" s="1"/>
  <c r="F1706" i="16"/>
  <c r="B1706" i="16"/>
  <c r="Y1705" i="16"/>
  <c r="W1705" i="16"/>
  <c r="X1705" i="16" s="1"/>
  <c r="V1705" i="16"/>
  <c r="U1705" i="16"/>
  <c r="Q1705" i="16"/>
  <c r="N1705" i="16"/>
  <c r="AA1705" i="16" s="1"/>
  <c r="F1705" i="16"/>
  <c r="B1705" i="16"/>
  <c r="Y1704" i="16"/>
  <c r="W1704" i="16"/>
  <c r="X1704" i="16" s="1"/>
  <c r="V1704" i="16"/>
  <c r="U1704" i="16"/>
  <c r="Q1704" i="16"/>
  <c r="N1704" i="16"/>
  <c r="AA1704" i="16" s="1"/>
  <c r="F1704" i="16"/>
  <c r="B1704" i="16"/>
  <c r="Y1703" i="16"/>
  <c r="W1703" i="16"/>
  <c r="X1703" i="16" s="1"/>
  <c r="V1703" i="16"/>
  <c r="U1703" i="16"/>
  <c r="Q1703" i="16"/>
  <c r="N1703" i="16"/>
  <c r="AA1703" i="16" s="1"/>
  <c r="F1703" i="16"/>
  <c r="B1703" i="16"/>
  <c r="Y1702" i="16"/>
  <c r="W1702" i="16"/>
  <c r="X1702" i="16" s="1"/>
  <c r="V1702" i="16"/>
  <c r="U1702" i="16"/>
  <c r="Q1702" i="16"/>
  <c r="N1702" i="16"/>
  <c r="AA1702" i="16" s="1"/>
  <c r="F1702" i="16"/>
  <c r="B1702" i="16"/>
  <c r="Y1701" i="16"/>
  <c r="W1701" i="16"/>
  <c r="X1701" i="16" s="1"/>
  <c r="V1701" i="16"/>
  <c r="U1701" i="16"/>
  <c r="Q1701" i="16"/>
  <c r="N1701" i="16"/>
  <c r="AA1701" i="16" s="1"/>
  <c r="F1701" i="16"/>
  <c r="B1701" i="16"/>
  <c r="Y1700" i="16"/>
  <c r="W1700" i="16"/>
  <c r="X1700" i="16" s="1"/>
  <c r="V1700" i="16"/>
  <c r="U1700" i="16"/>
  <c r="Q1700" i="16"/>
  <c r="N1700" i="16"/>
  <c r="AA1700" i="16" s="1"/>
  <c r="F1700" i="16"/>
  <c r="B1700" i="16"/>
  <c r="Y1699" i="16"/>
  <c r="W1699" i="16"/>
  <c r="X1699" i="16" s="1"/>
  <c r="V1699" i="16"/>
  <c r="U1699" i="16"/>
  <c r="Q1699" i="16"/>
  <c r="N1699" i="16"/>
  <c r="AA1699" i="16" s="1"/>
  <c r="F1699" i="16"/>
  <c r="B1699" i="16"/>
  <c r="Y1698" i="16"/>
  <c r="W1698" i="16"/>
  <c r="X1698" i="16" s="1"/>
  <c r="V1698" i="16"/>
  <c r="U1698" i="16"/>
  <c r="Q1698" i="16"/>
  <c r="N1698" i="16"/>
  <c r="AA1698" i="16" s="1"/>
  <c r="F1698" i="16"/>
  <c r="B1698" i="16"/>
  <c r="Y1697" i="16"/>
  <c r="W1697" i="16"/>
  <c r="X1697" i="16" s="1"/>
  <c r="V1697" i="16"/>
  <c r="U1697" i="16"/>
  <c r="Q1697" i="16"/>
  <c r="N1697" i="16"/>
  <c r="AA1697" i="16" s="1"/>
  <c r="F1697" i="16"/>
  <c r="B1697" i="16"/>
  <c r="Y1696" i="16"/>
  <c r="W1696" i="16"/>
  <c r="X1696" i="16" s="1"/>
  <c r="V1696" i="16"/>
  <c r="U1696" i="16"/>
  <c r="Q1696" i="16"/>
  <c r="N1696" i="16"/>
  <c r="AA1696" i="16" s="1"/>
  <c r="F1696" i="16"/>
  <c r="B1696" i="16"/>
  <c r="Y1695" i="16"/>
  <c r="W1695" i="16"/>
  <c r="X1695" i="16" s="1"/>
  <c r="V1695" i="16"/>
  <c r="U1695" i="16"/>
  <c r="Q1695" i="16"/>
  <c r="N1695" i="16"/>
  <c r="AA1695" i="16" s="1"/>
  <c r="F1695" i="16"/>
  <c r="B1695" i="16"/>
  <c r="Y1694" i="16"/>
  <c r="W1694" i="16"/>
  <c r="X1694" i="16" s="1"/>
  <c r="V1694" i="16"/>
  <c r="U1694" i="16"/>
  <c r="Q1694" i="16"/>
  <c r="N1694" i="16"/>
  <c r="AA1694" i="16" s="1"/>
  <c r="F1694" i="16"/>
  <c r="B1694" i="16"/>
  <c r="Y1693" i="16"/>
  <c r="W1693" i="16"/>
  <c r="X1693" i="16" s="1"/>
  <c r="V1693" i="16"/>
  <c r="U1693" i="16"/>
  <c r="Q1693" i="16"/>
  <c r="N1693" i="16"/>
  <c r="AA1693" i="16" s="1"/>
  <c r="F1693" i="16"/>
  <c r="B1693" i="16"/>
  <c r="Y1692" i="16"/>
  <c r="W1692" i="16"/>
  <c r="X1692" i="16" s="1"/>
  <c r="V1692" i="16"/>
  <c r="U1692" i="16"/>
  <c r="Q1692" i="16"/>
  <c r="N1692" i="16"/>
  <c r="AA1692" i="16" s="1"/>
  <c r="F1692" i="16"/>
  <c r="B1692" i="16"/>
  <c r="Y1691" i="16"/>
  <c r="W1691" i="16"/>
  <c r="X1691" i="16" s="1"/>
  <c r="V1691" i="16"/>
  <c r="U1691" i="16"/>
  <c r="Q1691" i="16"/>
  <c r="N1691" i="16"/>
  <c r="AA1691" i="16" s="1"/>
  <c r="F1691" i="16"/>
  <c r="B1691" i="16"/>
  <c r="Y1690" i="16"/>
  <c r="W1690" i="16"/>
  <c r="X1690" i="16" s="1"/>
  <c r="V1690" i="16"/>
  <c r="U1690" i="16"/>
  <c r="Q1690" i="16"/>
  <c r="N1690" i="16"/>
  <c r="AA1690" i="16" s="1"/>
  <c r="F1690" i="16"/>
  <c r="B1690" i="16"/>
  <c r="Y1689" i="16"/>
  <c r="W1689" i="16"/>
  <c r="X1689" i="16" s="1"/>
  <c r="V1689" i="16"/>
  <c r="U1689" i="16"/>
  <c r="Q1689" i="16"/>
  <c r="N1689" i="16"/>
  <c r="AA1689" i="16" s="1"/>
  <c r="F1689" i="16"/>
  <c r="B1689" i="16"/>
  <c r="Y1688" i="16"/>
  <c r="W1688" i="16"/>
  <c r="X1688" i="16" s="1"/>
  <c r="V1688" i="16"/>
  <c r="U1688" i="16"/>
  <c r="Q1688" i="16"/>
  <c r="N1688" i="16"/>
  <c r="AA1688" i="16" s="1"/>
  <c r="F1688" i="16"/>
  <c r="B1688" i="16"/>
  <c r="Y1687" i="16"/>
  <c r="W1687" i="16"/>
  <c r="X1687" i="16" s="1"/>
  <c r="V1687" i="16"/>
  <c r="U1687" i="16"/>
  <c r="Q1687" i="16"/>
  <c r="N1687" i="16"/>
  <c r="AA1687" i="16" s="1"/>
  <c r="F1687" i="16"/>
  <c r="B1687" i="16"/>
  <c r="Y1686" i="16"/>
  <c r="W1686" i="16"/>
  <c r="X1686" i="16" s="1"/>
  <c r="V1686" i="16"/>
  <c r="U1686" i="16"/>
  <c r="Q1686" i="16"/>
  <c r="N1686" i="16"/>
  <c r="AA1686" i="16" s="1"/>
  <c r="F1686" i="16"/>
  <c r="B1686" i="16"/>
  <c r="Y1685" i="16"/>
  <c r="X1685" i="16"/>
  <c r="W1685" i="16"/>
  <c r="V1685" i="16"/>
  <c r="U1685" i="16"/>
  <c r="Q1685" i="16"/>
  <c r="N1685" i="16"/>
  <c r="AA1685" i="16" s="1"/>
  <c r="F1685" i="16"/>
  <c r="B1685" i="16"/>
  <c r="Y1684" i="16"/>
  <c r="W1684" i="16"/>
  <c r="X1684" i="16" s="1"/>
  <c r="V1684" i="16"/>
  <c r="U1684" i="16"/>
  <c r="Q1684" i="16"/>
  <c r="N1684" i="16"/>
  <c r="AA1684" i="16" s="1"/>
  <c r="F1684" i="16"/>
  <c r="B1684" i="16"/>
  <c r="Y1683" i="16"/>
  <c r="W1683" i="16"/>
  <c r="X1683" i="16" s="1"/>
  <c r="V1683" i="16"/>
  <c r="U1683" i="16"/>
  <c r="Q1683" i="16"/>
  <c r="N1683" i="16"/>
  <c r="AA1683" i="16" s="1"/>
  <c r="F1683" i="16"/>
  <c r="B1683" i="16"/>
  <c r="Y1682" i="16"/>
  <c r="W1682" i="16"/>
  <c r="X1682" i="16" s="1"/>
  <c r="V1682" i="16"/>
  <c r="U1682" i="16"/>
  <c r="Q1682" i="16"/>
  <c r="N1682" i="16"/>
  <c r="AA1682" i="16" s="1"/>
  <c r="F1682" i="16"/>
  <c r="B1682" i="16"/>
  <c r="Y1681" i="16"/>
  <c r="W1681" i="16"/>
  <c r="X1681" i="16" s="1"/>
  <c r="V1681" i="16"/>
  <c r="U1681" i="16"/>
  <c r="Q1681" i="16"/>
  <c r="N1681" i="16"/>
  <c r="AA1681" i="16" s="1"/>
  <c r="F1681" i="16"/>
  <c r="B1681" i="16"/>
  <c r="Y1680" i="16"/>
  <c r="W1680" i="16"/>
  <c r="X1680" i="16" s="1"/>
  <c r="V1680" i="16"/>
  <c r="U1680" i="16"/>
  <c r="Q1680" i="16"/>
  <c r="N1680" i="16"/>
  <c r="AA1680" i="16" s="1"/>
  <c r="F1680" i="16"/>
  <c r="B1680" i="16"/>
  <c r="Y1679" i="16"/>
  <c r="W1679" i="16"/>
  <c r="X1679" i="16" s="1"/>
  <c r="V1679" i="16"/>
  <c r="U1679" i="16"/>
  <c r="Q1679" i="16"/>
  <c r="N1679" i="16"/>
  <c r="AA1679" i="16" s="1"/>
  <c r="F1679" i="16"/>
  <c r="B1679" i="16"/>
  <c r="Y1678" i="16"/>
  <c r="W1678" i="16"/>
  <c r="X1678" i="16" s="1"/>
  <c r="V1678" i="16"/>
  <c r="U1678" i="16"/>
  <c r="Q1678" i="16"/>
  <c r="N1678" i="16"/>
  <c r="AA1678" i="16" s="1"/>
  <c r="F1678" i="16"/>
  <c r="B1678" i="16"/>
  <c r="Y1677" i="16"/>
  <c r="W1677" i="16"/>
  <c r="X1677" i="16" s="1"/>
  <c r="V1677" i="16"/>
  <c r="U1677" i="16"/>
  <c r="Q1677" i="16"/>
  <c r="N1677" i="16"/>
  <c r="AA1677" i="16" s="1"/>
  <c r="F1677" i="16"/>
  <c r="B1677" i="16"/>
  <c r="Y1676" i="16"/>
  <c r="W1676" i="16"/>
  <c r="X1676" i="16" s="1"/>
  <c r="V1676" i="16"/>
  <c r="U1676" i="16"/>
  <c r="Q1676" i="16"/>
  <c r="N1676" i="16"/>
  <c r="AA1676" i="16" s="1"/>
  <c r="F1676" i="16"/>
  <c r="B1676" i="16"/>
  <c r="Y1675" i="16"/>
  <c r="W1675" i="16"/>
  <c r="X1675" i="16" s="1"/>
  <c r="V1675" i="16"/>
  <c r="U1675" i="16"/>
  <c r="Q1675" i="16"/>
  <c r="N1675" i="16"/>
  <c r="AA1675" i="16" s="1"/>
  <c r="F1675" i="16"/>
  <c r="B1675" i="16"/>
  <c r="Y1674" i="16"/>
  <c r="W1674" i="16"/>
  <c r="X1674" i="16" s="1"/>
  <c r="V1674" i="16"/>
  <c r="U1674" i="16"/>
  <c r="Q1674" i="16"/>
  <c r="N1674" i="16"/>
  <c r="AA1674" i="16" s="1"/>
  <c r="F1674" i="16"/>
  <c r="B1674" i="16"/>
  <c r="Y1673" i="16"/>
  <c r="W1673" i="16"/>
  <c r="X1673" i="16" s="1"/>
  <c r="V1673" i="16"/>
  <c r="U1673" i="16"/>
  <c r="Q1673" i="16"/>
  <c r="N1673" i="16"/>
  <c r="AA1673" i="16" s="1"/>
  <c r="F1673" i="16"/>
  <c r="B1673" i="16"/>
  <c r="Y1672" i="16"/>
  <c r="X1672" i="16"/>
  <c r="W1672" i="16"/>
  <c r="V1672" i="16"/>
  <c r="U1672" i="16"/>
  <c r="Q1672" i="16"/>
  <c r="N1672" i="16"/>
  <c r="AA1672" i="16" s="1"/>
  <c r="F1672" i="16"/>
  <c r="B1672" i="16"/>
  <c r="Y1671" i="16"/>
  <c r="W1671" i="16"/>
  <c r="X1671" i="16" s="1"/>
  <c r="V1671" i="16"/>
  <c r="U1671" i="16"/>
  <c r="Q1671" i="16"/>
  <c r="N1671" i="16"/>
  <c r="AA1671" i="16" s="1"/>
  <c r="F1671" i="16"/>
  <c r="B1671" i="16"/>
  <c r="Y1670" i="16"/>
  <c r="W1670" i="16"/>
  <c r="X1670" i="16" s="1"/>
  <c r="V1670" i="16"/>
  <c r="U1670" i="16"/>
  <c r="Q1670" i="16"/>
  <c r="N1670" i="16"/>
  <c r="AA1670" i="16" s="1"/>
  <c r="F1670" i="16"/>
  <c r="B1670" i="16"/>
  <c r="Y1669" i="16"/>
  <c r="W1669" i="16"/>
  <c r="X1669" i="16" s="1"/>
  <c r="V1669" i="16"/>
  <c r="U1669" i="16"/>
  <c r="Q1669" i="16"/>
  <c r="N1669" i="16"/>
  <c r="AA1669" i="16" s="1"/>
  <c r="F1669" i="16"/>
  <c r="B1669" i="16"/>
  <c r="Y1668" i="16"/>
  <c r="W1668" i="16"/>
  <c r="X1668" i="16" s="1"/>
  <c r="V1668" i="16"/>
  <c r="U1668" i="16"/>
  <c r="Q1668" i="16"/>
  <c r="N1668" i="16"/>
  <c r="AA1668" i="16" s="1"/>
  <c r="F1668" i="16"/>
  <c r="B1668" i="16"/>
  <c r="Y1667" i="16"/>
  <c r="W1667" i="16"/>
  <c r="X1667" i="16" s="1"/>
  <c r="V1667" i="16"/>
  <c r="U1667" i="16"/>
  <c r="Q1667" i="16"/>
  <c r="N1667" i="16"/>
  <c r="AA1667" i="16" s="1"/>
  <c r="F1667" i="16"/>
  <c r="B1667" i="16"/>
  <c r="Y1666" i="16"/>
  <c r="W1666" i="16"/>
  <c r="X1666" i="16" s="1"/>
  <c r="V1666" i="16"/>
  <c r="U1666" i="16"/>
  <c r="Q1666" i="16"/>
  <c r="N1666" i="16"/>
  <c r="AA1666" i="16" s="1"/>
  <c r="F1666" i="16"/>
  <c r="B1666" i="16"/>
  <c r="Y1665" i="16"/>
  <c r="W1665" i="16"/>
  <c r="X1665" i="16" s="1"/>
  <c r="V1665" i="16"/>
  <c r="U1665" i="16"/>
  <c r="Q1665" i="16"/>
  <c r="N1665" i="16"/>
  <c r="AA1665" i="16" s="1"/>
  <c r="F1665" i="16"/>
  <c r="B1665" i="16"/>
  <c r="Y1664" i="16"/>
  <c r="W1664" i="16"/>
  <c r="X1664" i="16" s="1"/>
  <c r="V1664" i="16"/>
  <c r="U1664" i="16"/>
  <c r="Q1664" i="16"/>
  <c r="N1664" i="16"/>
  <c r="AA1664" i="16" s="1"/>
  <c r="F1664" i="16"/>
  <c r="B1664" i="16"/>
  <c r="Y1663" i="16"/>
  <c r="W1663" i="16"/>
  <c r="X1663" i="16" s="1"/>
  <c r="V1663" i="16"/>
  <c r="U1663" i="16"/>
  <c r="Q1663" i="16"/>
  <c r="N1663" i="16"/>
  <c r="AA1663" i="16" s="1"/>
  <c r="F1663" i="16"/>
  <c r="B1663" i="16"/>
  <c r="Y1662" i="16"/>
  <c r="W1662" i="16"/>
  <c r="X1662" i="16" s="1"/>
  <c r="V1662" i="16"/>
  <c r="U1662" i="16"/>
  <c r="Q1662" i="16"/>
  <c r="N1662" i="16"/>
  <c r="AA1662" i="16" s="1"/>
  <c r="F1662" i="16"/>
  <c r="B1662" i="16"/>
  <c r="Y1661" i="16"/>
  <c r="W1661" i="16"/>
  <c r="X1661" i="16" s="1"/>
  <c r="V1661" i="16"/>
  <c r="U1661" i="16"/>
  <c r="Q1661" i="16"/>
  <c r="N1661" i="16"/>
  <c r="AA1661" i="16" s="1"/>
  <c r="F1661" i="16"/>
  <c r="B1661" i="16"/>
  <c r="Y1660" i="16"/>
  <c r="W1660" i="16"/>
  <c r="X1660" i="16" s="1"/>
  <c r="V1660" i="16"/>
  <c r="U1660" i="16"/>
  <c r="Q1660" i="16"/>
  <c r="N1660" i="16"/>
  <c r="AA1660" i="16" s="1"/>
  <c r="F1660" i="16"/>
  <c r="B1660" i="16"/>
  <c r="Y1659" i="16"/>
  <c r="X1659" i="16"/>
  <c r="W1659" i="16"/>
  <c r="V1659" i="16"/>
  <c r="U1659" i="16"/>
  <c r="Q1659" i="16"/>
  <c r="N1659" i="16"/>
  <c r="AA1659" i="16" s="1"/>
  <c r="F1659" i="16"/>
  <c r="B1659" i="16"/>
  <c r="Y1658" i="16"/>
  <c r="W1658" i="16"/>
  <c r="X1658" i="16" s="1"/>
  <c r="V1658" i="16"/>
  <c r="U1658" i="16"/>
  <c r="Q1658" i="16"/>
  <c r="N1658" i="16"/>
  <c r="AA1658" i="16" s="1"/>
  <c r="F1658" i="16"/>
  <c r="B1658" i="16"/>
  <c r="Y1657" i="16"/>
  <c r="W1657" i="16"/>
  <c r="X1657" i="16" s="1"/>
  <c r="V1657" i="16"/>
  <c r="U1657" i="16"/>
  <c r="Q1657" i="16"/>
  <c r="N1657" i="16"/>
  <c r="AA1657" i="16" s="1"/>
  <c r="F1657" i="16"/>
  <c r="B1657" i="16"/>
  <c r="Y1656" i="16"/>
  <c r="W1656" i="16"/>
  <c r="X1656" i="16" s="1"/>
  <c r="V1656" i="16"/>
  <c r="U1656" i="16"/>
  <c r="Q1656" i="16"/>
  <c r="N1656" i="16"/>
  <c r="AA1656" i="16" s="1"/>
  <c r="F1656" i="16"/>
  <c r="B1656" i="16"/>
  <c r="Y1655" i="16"/>
  <c r="W1655" i="16"/>
  <c r="X1655" i="16" s="1"/>
  <c r="V1655" i="16"/>
  <c r="U1655" i="16"/>
  <c r="Q1655" i="16"/>
  <c r="N1655" i="16"/>
  <c r="AA1655" i="16" s="1"/>
  <c r="F1655" i="16"/>
  <c r="B1655" i="16"/>
  <c r="Y1654" i="16"/>
  <c r="W1654" i="16"/>
  <c r="X1654" i="16" s="1"/>
  <c r="V1654" i="16"/>
  <c r="U1654" i="16"/>
  <c r="Q1654" i="16"/>
  <c r="N1654" i="16"/>
  <c r="AA1654" i="16" s="1"/>
  <c r="F1654" i="16"/>
  <c r="B1654" i="16"/>
  <c r="Y1653" i="16"/>
  <c r="W1653" i="16"/>
  <c r="X1653" i="16" s="1"/>
  <c r="V1653" i="16"/>
  <c r="U1653" i="16"/>
  <c r="Q1653" i="16"/>
  <c r="N1653" i="16"/>
  <c r="AA1653" i="16" s="1"/>
  <c r="F1653" i="16"/>
  <c r="B1653" i="16"/>
  <c r="Y1652" i="16"/>
  <c r="W1652" i="16"/>
  <c r="X1652" i="16" s="1"/>
  <c r="V1652" i="16"/>
  <c r="U1652" i="16"/>
  <c r="Q1652" i="16"/>
  <c r="N1652" i="16"/>
  <c r="AA1652" i="16" s="1"/>
  <c r="F1652" i="16"/>
  <c r="B1652" i="16"/>
  <c r="Y1651" i="16"/>
  <c r="W1651" i="16"/>
  <c r="X1651" i="16" s="1"/>
  <c r="V1651" i="16"/>
  <c r="U1651" i="16"/>
  <c r="Q1651" i="16"/>
  <c r="N1651" i="16"/>
  <c r="AA1651" i="16" s="1"/>
  <c r="F1651" i="16"/>
  <c r="B1651" i="16"/>
  <c r="Y1650" i="16"/>
  <c r="W1650" i="16"/>
  <c r="X1650" i="16" s="1"/>
  <c r="V1650" i="16"/>
  <c r="U1650" i="16"/>
  <c r="Q1650" i="16"/>
  <c r="N1650" i="16"/>
  <c r="AA1650" i="16" s="1"/>
  <c r="F1650" i="16"/>
  <c r="B1650" i="16"/>
  <c r="Y1649" i="16"/>
  <c r="W1649" i="16"/>
  <c r="X1649" i="16" s="1"/>
  <c r="V1649" i="16"/>
  <c r="U1649" i="16"/>
  <c r="Q1649" i="16"/>
  <c r="N1649" i="16"/>
  <c r="AA1649" i="16" s="1"/>
  <c r="F1649" i="16"/>
  <c r="B1649" i="16"/>
  <c r="Y1648" i="16"/>
  <c r="W1648" i="16"/>
  <c r="X1648" i="16" s="1"/>
  <c r="V1648" i="16"/>
  <c r="U1648" i="16"/>
  <c r="Q1648" i="16"/>
  <c r="N1648" i="16"/>
  <c r="AA1648" i="16" s="1"/>
  <c r="F1648" i="16"/>
  <c r="B1648" i="16"/>
  <c r="Y1647" i="16"/>
  <c r="W1647" i="16"/>
  <c r="X1647" i="16" s="1"/>
  <c r="V1647" i="16"/>
  <c r="U1647" i="16"/>
  <c r="Q1647" i="16"/>
  <c r="N1647" i="16"/>
  <c r="AA1647" i="16" s="1"/>
  <c r="F1647" i="16"/>
  <c r="B1647" i="16"/>
  <c r="Y1646" i="16"/>
  <c r="W1646" i="16"/>
  <c r="X1646" i="16" s="1"/>
  <c r="V1646" i="16"/>
  <c r="U1646" i="16"/>
  <c r="Q1646" i="16"/>
  <c r="N1646" i="16"/>
  <c r="AA1646" i="16" s="1"/>
  <c r="F1646" i="16"/>
  <c r="B1646" i="16"/>
  <c r="Y1645" i="16"/>
  <c r="W1645" i="16"/>
  <c r="X1645" i="16" s="1"/>
  <c r="V1645" i="16"/>
  <c r="U1645" i="16"/>
  <c r="Q1645" i="16"/>
  <c r="N1645" i="16"/>
  <c r="AA1645" i="16" s="1"/>
  <c r="F1645" i="16"/>
  <c r="B1645" i="16"/>
  <c r="Y1644" i="16"/>
  <c r="W1644" i="16"/>
  <c r="X1644" i="16" s="1"/>
  <c r="V1644" i="16"/>
  <c r="U1644" i="16"/>
  <c r="Q1644" i="16"/>
  <c r="N1644" i="16"/>
  <c r="AA1644" i="16" s="1"/>
  <c r="F1644" i="16"/>
  <c r="B1644" i="16"/>
  <c r="Y1643" i="16"/>
  <c r="W1643" i="16"/>
  <c r="X1643" i="16" s="1"/>
  <c r="V1643" i="16"/>
  <c r="U1643" i="16"/>
  <c r="Q1643" i="16"/>
  <c r="N1643" i="16"/>
  <c r="AA1643" i="16" s="1"/>
  <c r="F1643" i="16"/>
  <c r="B1643" i="16"/>
  <c r="Y1642" i="16"/>
  <c r="W1642" i="16"/>
  <c r="X1642" i="16" s="1"/>
  <c r="V1642" i="16"/>
  <c r="U1642" i="16"/>
  <c r="Q1642" i="16"/>
  <c r="N1642" i="16"/>
  <c r="AA1642" i="16" s="1"/>
  <c r="F1642" i="16"/>
  <c r="B1642" i="16"/>
  <c r="Y1641" i="16"/>
  <c r="W1641" i="16"/>
  <c r="X1641" i="16" s="1"/>
  <c r="V1641" i="16"/>
  <c r="U1641" i="16"/>
  <c r="Q1641" i="16"/>
  <c r="N1641" i="16"/>
  <c r="AA1641" i="16" s="1"/>
  <c r="F1641" i="16"/>
  <c r="B1641" i="16"/>
  <c r="Y1640" i="16"/>
  <c r="W1640" i="16"/>
  <c r="X1640" i="16" s="1"/>
  <c r="V1640" i="16"/>
  <c r="U1640" i="16"/>
  <c r="Q1640" i="16"/>
  <c r="N1640" i="16"/>
  <c r="AA1640" i="16" s="1"/>
  <c r="F1640" i="16"/>
  <c r="B1640" i="16"/>
  <c r="Y1639" i="16"/>
  <c r="W1639" i="16"/>
  <c r="X1639" i="16" s="1"/>
  <c r="V1639" i="16"/>
  <c r="U1639" i="16"/>
  <c r="Q1639" i="16"/>
  <c r="N1639" i="16"/>
  <c r="AA1639" i="16" s="1"/>
  <c r="F1639" i="16"/>
  <c r="B1639" i="16"/>
  <c r="Y1638" i="16"/>
  <c r="W1638" i="16"/>
  <c r="X1638" i="16" s="1"/>
  <c r="V1638" i="16"/>
  <c r="U1638" i="16"/>
  <c r="Q1638" i="16"/>
  <c r="N1638" i="16"/>
  <c r="AA1638" i="16" s="1"/>
  <c r="F1638" i="16"/>
  <c r="B1638" i="16"/>
  <c r="Y1637" i="16"/>
  <c r="W1637" i="16"/>
  <c r="X1637" i="16" s="1"/>
  <c r="V1637" i="16"/>
  <c r="U1637" i="16"/>
  <c r="Q1637" i="16"/>
  <c r="N1637" i="16"/>
  <c r="AA1637" i="16" s="1"/>
  <c r="F1637" i="16"/>
  <c r="B1637" i="16"/>
  <c r="Y1636" i="16"/>
  <c r="W1636" i="16"/>
  <c r="X1636" i="16" s="1"/>
  <c r="V1636" i="16"/>
  <c r="U1636" i="16"/>
  <c r="Q1636" i="16"/>
  <c r="N1636" i="16"/>
  <c r="AA1636" i="16" s="1"/>
  <c r="F1636" i="16"/>
  <c r="B1636" i="16"/>
  <c r="Y1635" i="16"/>
  <c r="W1635" i="16"/>
  <c r="X1635" i="16" s="1"/>
  <c r="V1635" i="16"/>
  <c r="U1635" i="16"/>
  <c r="Q1635" i="16"/>
  <c r="N1635" i="16"/>
  <c r="AA1635" i="16" s="1"/>
  <c r="F1635" i="16"/>
  <c r="B1635" i="16"/>
  <c r="Y1634" i="16"/>
  <c r="X1634" i="16"/>
  <c r="W1634" i="16"/>
  <c r="V1634" i="16"/>
  <c r="U1634" i="16"/>
  <c r="Q1634" i="16"/>
  <c r="N1634" i="16"/>
  <c r="AA1634" i="16" s="1"/>
  <c r="F1634" i="16"/>
  <c r="B1634" i="16"/>
  <c r="Y1633" i="16"/>
  <c r="W1633" i="16"/>
  <c r="X1633" i="16" s="1"/>
  <c r="V1633" i="16"/>
  <c r="U1633" i="16"/>
  <c r="Q1633" i="16"/>
  <c r="N1633" i="16"/>
  <c r="AA1633" i="16" s="1"/>
  <c r="F1633" i="16"/>
  <c r="B1633" i="16"/>
  <c r="Y1632" i="16"/>
  <c r="W1632" i="16"/>
  <c r="X1632" i="16" s="1"/>
  <c r="V1632" i="16"/>
  <c r="U1632" i="16"/>
  <c r="Q1632" i="16"/>
  <c r="N1632" i="16"/>
  <c r="AA1632" i="16" s="1"/>
  <c r="F1632" i="16"/>
  <c r="B1632" i="16"/>
  <c r="Y1631" i="16"/>
  <c r="W1631" i="16"/>
  <c r="X1631" i="16" s="1"/>
  <c r="V1631" i="16"/>
  <c r="U1631" i="16"/>
  <c r="Q1631" i="16"/>
  <c r="N1631" i="16"/>
  <c r="AA1631" i="16" s="1"/>
  <c r="F1631" i="16"/>
  <c r="B1631" i="16"/>
  <c r="Y1630" i="16"/>
  <c r="W1630" i="16"/>
  <c r="X1630" i="16" s="1"/>
  <c r="V1630" i="16"/>
  <c r="U1630" i="16"/>
  <c r="Q1630" i="16"/>
  <c r="N1630" i="16"/>
  <c r="AA1630" i="16" s="1"/>
  <c r="F1630" i="16"/>
  <c r="B1630" i="16"/>
  <c r="Y1629" i="16"/>
  <c r="W1629" i="16"/>
  <c r="X1629" i="16" s="1"/>
  <c r="V1629" i="16"/>
  <c r="U1629" i="16"/>
  <c r="Q1629" i="16"/>
  <c r="N1629" i="16"/>
  <c r="AA1629" i="16" s="1"/>
  <c r="F1629" i="16"/>
  <c r="B1629" i="16"/>
  <c r="Y1628" i="16"/>
  <c r="W1628" i="16"/>
  <c r="X1628" i="16" s="1"/>
  <c r="V1628" i="16"/>
  <c r="U1628" i="16"/>
  <c r="Q1628" i="16"/>
  <c r="N1628" i="16"/>
  <c r="AA1628" i="16" s="1"/>
  <c r="F1628" i="16"/>
  <c r="B1628" i="16"/>
  <c r="Y1627" i="16"/>
  <c r="W1627" i="16"/>
  <c r="X1627" i="16" s="1"/>
  <c r="V1627" i="16"/>
  <c r="U1627" i="16"/>
  <c r="Q1627" i="16"/>
  <c r="N1627" i="16"/>
  <c r="AA1627" i="16" s="1"/>
  <c r="F1627" i="16"/>
  <c r="B1627" i="16"/>
  <c r="Y1626" i="16"/>
  <c r="W1626" i="16"/>
  <c r="X1626" i="16" s="1"/>
  <c r="V1626" i="16"/>
  <c r="U1626" i="16"/>
  <c r="Q1626" i="16"/>
  <c r="N1626" i="16"/>
  <c r="AA1626" i="16" s="1"/>
  <c r="F1626" i="16"/>
  <c r="B1626" i="16"/>
  <c r="Y1625" i="16"/>
  <c r="W1625" i="16"/>
  <c r="X1625" i="16" s="1"/>
  <c r="V1625" i="16"/>
  <c r="U1625" i="16"/>
  <c r="Q1625" i="16"/>
  <c r="N1625" i="16"/>
  <c r="AA1625" i="16" s="1"/>
  <c r="F1625" i="16"/>
  <c r="B1625" i="16"/>
  <c r="Y1624" i="16"/>
  <c r="W1624" i="16"/>
  <c r="X1624" i="16" s="1"/>
  <c r="V1624" i="16"/>
  <c r="U1624" i="16"/>
  <c r="Q1624" i="16"/>
  <c r="N1624" i="16"/>
  <c r="AA1624" i="16" s="1"/>
  <c r="F1624" i="16"/>
  <c r="B1624" i="16"/>
  <c r="Y1623" i="16"/>
  <c r="W1623" i="16"/>
  <c r="X1623" i="16" s="1"/>
  <c r="V1623" i="16"/>
  <c r="U1623" i="16"/>
  <c r="Q1623" i="16"/>
  <c r="N1623" i="16"/>
  <c r="AA1623" i="16" s="1"/>
  <c r="F1623" i="16"/>
  <c r="B1623" i="16"/>
  <c r="Y1622" i="16"/>
  <c r="W1622" i="16"/>
  <c r="X1622" i="16" s="1"/>
  <c r="V1622" i="16"/>
  <c r="U1622" i="16"/>
  <c r="Q1622" i="16"/>
  <c r="N1622" i="16"/>
  <c r="AA1622" i="16" s="1"/>
  <c r="F1622" i="16"/>
  <c r="B1622" i="16"/>
  <c r="Y1621" i="16"/>
  <c r="X1621" i="16"/>
  <c r="W1621" i="16"/>
  <c r="V1621" i="16"/>
  <c r="U1621" i="16"/>
  <c r="Q1621" i="16"/>
  <c r="N1621" i="16"/>
  <c r="AA1621" i="16" s="1"/>
  <c r="F1621" i="16"/>
  <c r="B1621" i="16"/>
  <c r="Y1620" i="16"/>
  <c r="W1620" i="16"/>
  <c r="X1620" i="16" s="1"/>
  <c r="V1620" i="16"/>
  <c r="U1620" i="16"/>
  <c r="Q1620" i="16"/>
  <c r="N1620" i="16"/>
  <c r="AA1620" i="16" s="1"/>
  <c r="F1620" i="16"/>
  <c r="B1620" i="16"/>
  <c r="Y1619" i="16"/>
  <c r="W1619" i="16"/>
  <c r="X1619" i="16" s="1"/>
  <c r="V1619" i="16"/>
  <c r="U1619" i="16"/>
  <c r="Q1619" i="16"/>
  <c r="N1619" i="16"/>
  <c r="AA1619" i="16" s="1"/>
  <c r="F1619" i="16"/>
  <c r="B1619" i="16"/>
  <c r="Y1618" i="16"/>
  <c r="W1618" i="16"/>
  <c r="X1618" i="16" s="1"/>
  <c r="V1618" i="16"/>
  <c r="U1618" i="16"/>
  <c r="Q1618" i="16"/>
  <c r="N1618" i="16"/>
  <c r="AA1618" i="16" s="1"/>
  <c r="F1618" i="16"/>
  <c r="B1618" i="16"/>
  <c r="Y1617" i="16"/>
  <c r="W1617" i="16"/>
  <c r="X1617" i="16" s="1"/>
  <c r="V1617" i="16"/>
  <c r="U1617" i="16"/>
  <c r="Q1617" i="16"/>
  <c r="N1617" i="16"/>
  <c r="AA1617" i="16" s="1"/>
  <c r="F1617" i="16"/>
  <c r="B1617" i="16"/>
  <c r="Y1616" i="16"/>
  <c r="W1616" i="16"/>
  <c r="X1616" i="16" s="1"/>
  <c r="V1616" i="16"/>
  <c r="U1616" i="16"/>
  <c r="Q1616" i="16"/>
  <c r="N1616" i="16"/>
  <c r="AA1616" i="16" s="1"/>
  <c r="F1616" i="16"/>
  <c r="B1616" i="16"/>
  <c r="Y1615" i="16"/>
  <c r="W1615" i="16"/>
  <c r="X1615" i="16" s="1"/>
  <c r="V1615" i="16"/>
  <c r="U1615" i="16"/>
  <c r="Q1615" i="16"/>
  <c r="N1615" i="16"/>
  <c r="AA1615" i="16" s="1"/>
  <c r="F1615" i="16"/>
  <c r="B1615" i="16"/>
  <c r="Y1614" i="16"/>
  <c r="W1614" i="16"/>
  <c r="X1614" i="16" s="1"/>
  <c r="V1614" i="16"/>
  <c r="U1614" i="16"/>
  <c r="Q1614" i="16"/>
  <c r="N1614" i="16"/>
  <c r="AA1614" i="16" s="1"/>
  <c r="F1614" i="16"/>
  <c r="B1614" i="16"/>
  <c r="Y1613" i="16"/>
  <c r="W1613" i="16"/>
  <c r="X1613" i="16" s="1"/>
  <c r="V1613" i="16"/>
  <c r="U1613" i="16"/>
  <c r="Q1613" i="16"/>
  <c r="N1613" i="16"/>
  <c r="AA1613" i="16" s="1"/>
  <c r="F1613" i="16"/>
  <c r="B1613" i="16"/>
  <c r="Y1612" i="16"/>
  <c r="W1612" i="16"/>
  <c r="X1612" i="16" s="1"/>
  <c r="V1612" i="16"/>
  <c r="U1612" i="16"/>
  <c r="Q1612" i="16"/>
  <c r="N1612" i="16"/>
  <c r="AA1612" i="16" s="1"/>
  <c r="F1612" i="16"/>
  <c r="B1612" i="16"/>
  <c r="Y1611" i="16"/>
  <c r="W1611" i="16"/>
  <c r="X1611" i="16" s="1"/>
  <c r="V1611" i="16"/>
  <c r="U1611" i="16"/>
  <c r="Q1611" i="16"/>
  <c r="N1611" i="16"/>
  <c r="AA1611" i="16" s="1"/>
  <c r="F1611" i="16"/>
  <c r="B1611" i="16"/>
  <c r="Y1610" i="16"/>
  <c r="W1610" i="16"/>
  <c r="X1610" i="16" s="1"/>
  <c r="V1610" i="16"/>
  <c r="U1610" i="16"/>
  <c r="Q1610" i="16"/>
  <c r="N1610" i="16"/>
  <c r="AA1610" i="16" s="1"/>
  <c r="F1610" i="16"/>
  <c r="B1610" i="16"/>
  <c r="Y1609" i="16"/>
  <c r="W1609" i="16"/>
  <c r="X1609" i="16" s="1"/>
  <c r="V1609" i="16"/>
  <c r="U1609" i="16"/>
  <c r="Q1609" i="16"/>
  <c r="N1609" i="16"/>
  <c r="AA1609" i="16" s="1"/>
  <c r="F1609" i="16"/>
  <c r="B1609" i="16"/>
  <c r="Y1608" i="16"/>
  <c r="X1608" i="16"/>
  <c r="W1608" i="16"/>
  <c r="V1608" i="16"/>
  <c r="U1608" i="16"/>
  <c r="Q1608" i="16"/>
  <c r="N1608" i="16"/>
  <c r="AA1608" i="16" s="1"/>
  <c r="F1608" i="16"/>
  <c r="B1608" i="16"/>
  <c r="Y1607" i="16"/>
  <c r="W1607" i="16"/>
  <c r="X1607" i="16" s="1"/>
  <c r="V1607" i="16"/>
  <c r="U1607" i="16"/>
  <c r="Q1607" i="16"/>
  <c r="N1607" i="16"/>
  <c r="AA1607" i="16" s="1"/>
  <c r="F1607" i="16"/>
  <c r="B1607" i="16"/>
  <c r="Y1606" i="16"/>
  <c r="W1606" i="16"/>
  <c r="X1606" i="16" s="1"/>
  <c r="V1606" i="16"/>
  <c r="U1606" i="16"/>
  <c r="Q1606" i="16"/>
  <c r="N1606" i="16"/>
  <c r="AA1606" i="16" s="1"/>
  <c r="F1606" i="16"/>
  <c r="B1606" i="16"/>
  <c r="Y1605" i="16"/>
  <c r="W1605" i="16"/>
  <c r="X1605" i="16" s="1"/>
  <c r="V1605" i="16"/>
  <c r="U1605" i="16"/>
  <c r="Q1605" i="16"/>
  <c r="N1605" i="16"/>
  <c r="AA1605" i="16" s="1"/>
  <c r="F1605" i="16"/>
  <c r="B1605" i="16"/>
  <c r="Y1604" i="16"/>
  <c r="W1604" i="16"/>
  <c r="X1604" i="16" s="1"/>
  <c r="V1604" i="16"/>
  <c r="U1604" i="16"/>
  <c r="Q1604" i="16"/>
  <c r="N1604" i="16"/>
  <c r="AA1604" i="16" s="1"/>
  <c r="F1604" i="16"/>
  <c r="B1604" i="16"/>
  <c r="Y1603" i="16"/>
  <c r="W1603" i="16"/>
  <c r="X1603" i="16" s="1"/>
  <c r="V1603" i="16"/>
  <c r="U1603" i="16"/>
  <c r="Q1603" i="16"/>
  <c r="N1603" i="16"/>
  <c r="AA1603" i="16" s="1"/>
  <c r="F1603" i="16"/>
  <c r="B1603" i="16"/>
  <c r="Y1602" i="16"/>
  <c r="W1602" i="16"/>
  <c r="X1602" i="16" s="1"/>
  <c r="V1602" i="16"/>
  <c r="U1602" i="16"/>
  <c r="Q1602" i="16"/>
  <c r="N1602" i="16"/>
  <c r="AA1602" i="16" s="1"/>
  <c r="F1602" i="16"/>
  <c r="B1602" i="16"/>
  <c r="Y1601" i="16"/>
  <c r="W1601" i="16"/>
  <c r="X1601" i="16" s="1"/>
  <c r="V1601" i="16"/>
  <c r="U1601" i="16"/>
  <c r="Q1601" i="16"/>
  <c r="N1601" i="16"/>
  <c r="AA1601" i="16" s="1"/>
  <c r="F1601" i="16"/>
  <c r="B1601" i="16"/>
  <c r="Y1600" i="16"/>
  <c r="W1600" i="16"/>
  <c r="X1600" i="16" s="1"/>
  <c r="V1600" i="16"/>
  <c r="U1600" i="16"/>
  <c r="Q1600" i="16"/>
  <c r="N1600" i="16"/>
  <c r="AA1600" i="16" s="1"/>
  <c r="F1600" i="16"/>
  <c r="B1600" i="16"/>
  <c r="Y1599" i="16"/>
  <c r="W1599" i="16"/>
  <c r="X1599" i="16" s="1"/>
  <c r="V1599" i="16"/>
  <c r="U1599" i="16"/>
  <c r="Q1599" i="16"/>
  <c r="N1599" i="16"/>
  <c r="AA1599" i="16" s="1"/>
  <c r="F1599" i="16"/>
  <c r="B1599" i="16"/>
  <c r="Y1598" i="16"/>
  <c r="W1598" i="16"/>
  <c r="X1598" i="16" s="1"/>
  <c r="V1598" i="16"/>
  <c r="U1598" i="16"/>
  <c r="Q1598" i="16"/>
  <c r="N1598" i="16"/>
  <c r="AA1598" i="16" s="1"/>
  <c r="F1598" i="16"/>
  <c r="B1598" i="16"/>
  <c r="Y1597" i="16"/>
  <c r="W1597" i="16"/>
  <c r="X1597" i="16" s="1"/>
  <c r="V1597" i="16"/>
  <c r="U1597" i="16"/>
  <c r="Q1597" i="16"/>
  <c r="N1597" i="16"/>
  <c r="AA1597" i="16" s="1"/>
  <c r="F1597" i="16"/>
  <c r="B1597" i="16"/>
  <c r="Y1596" i="16"/>
  <c r="W1596" i="16"/>
  <c r="X1596" i="16" s="1"/>
  <c r="V1596" i="16"/>
  <c r="U1596" i="16"/>
  <c r="Q1596" i="16"/>
  <c r="N1596" i="16"/>
  <c r="AA1596" i="16" s="1"/>
  <c r="F1596" i="16"/>
  <c r="B1596" i="16"/>
  <c r="Y1595" i="16"/>
  <c r="W1595" i="16"/>
  <c r="X1595" i="16" s="1"/>
  <c r="V1595" i="16"/>
  <c r="U1595" i="16"/>
  <c r="Q1595" i="16"/>
  <c r="N1595" i="16"/>
  <c r="AA1595" i="16" s="1"/>
  <c r="F1595" i="16"/>
  <c r="B1595" i="16"/>
  <c r="Y1594" i="16"/>
  <c r="W1594" i="16"/>
  <c r="X1594" i="16" s="1"/>
  <c r="V1594" i="16"/>
  <c r="U1594" i="16"/>
  <c r="Q1594" i="16"/>
  <c r="N1594" i="16"/>
  <c r="AA1594" i="16" s="1"/>
  <c r="F1594" i="16"/>
  <c r="B1594" i="16"/>
  <c r="Y1593" i="16"/>
  <c r="W1593" i="16"/>
  <c r="X1593" i="16" s="1"/>
  <c r="V1593" i="16"/>
  <c r="U1593" i="16"/>
  <c r="Q1593" i="16"/>
  <c r="N1593" i="16"/>
  <c r="AA1593" i="16" s="1"/>
  <c r="F1593" i="16"/>
  <c r="B1593" i="16"/>
  <c r="Y1592" i="16"/>
  <c r="W1592" i="16"/>
  <c r="X1592" i="16" s="1"/>
  <c r="V1592" i="16"/>
  <c r="U1592" i="16"/>
  <c r="Q1592" i="16"/>
  <c r="N1592" i="16"/>
  <c r="AA1592" i="16" s="1"/>
  <c r="F1592" i="16"/>
  <c r="B1592" i="16"/>
  <c r="Y1591" i="16"/>
  <c r="W1591" i="16"/>
  <c r="X1591" i="16" s="1"/>
  <c r="V1591" i="16"/>
  <c r="U1591" i="16"/>
  <c r="Q1591" i="16"/>
  <c r="N1591" i="16"/>
  <c r="AA1591" i="16" s="1"/>
  <c r="F1591" i="16"/>
  <c r="B1591" i="16"/>
  <c r="Y1590" i="16"/>
  <c r="W1590" i="16"/>
  <c r="X1590" i="16" s="1"/>
  <c r="V1590" i="16"/>
  <c r="U1590" i="16"/>
  <c r="Q1590" i="16"/>
  <c r="N1590" i="16"/>
  <c r="AA1590" i="16" s="1"/>
  <c r="F1590" i="16"/>
  <c r="B1590" i="16"/>
  <c r="Y1589" i="16"/>
  <c r="W1589" i="16"/>
  <c r="X1589" i="16" s="1"/>
  <c r="V1589" i="16"/>
  <c r="U1589" i="16"/>
  <c r="Q1589" i="16"/>
  <c r="N1589" i="16"/>
  <c r="AA1589" i="16" s="1"/>
  <c r="F1589" i="16"/>
  <c r="B1589" i="16"/>
  <c r="Y1588" i="16"/>
  <c r="W1588" i="16"/>
  <c r="X1588" i="16" s="1"/>
  <c r="V1588" i="16"/>
  <c r="U1588" i="16"/>
  <c r="Q1588" i="16"/>
  <c r="N1588" i="16"/>
  <c r="AA1588" i="16" s="1"/>
  <c r="F1588" i="16"/>
  <c r="B1588" i="16"/>
  <c r="Y1587" i="16"/>
  <c r="W1587" i="16"/>
  <c r="X1587" i="16" s="1"/>
  <c r="V1587" i="16"/>
  <c r="U1587" i="16"/>
  <c r="Q1587" i="16"/>
  <c r="N1587" i="16"/>
  <c r="AA1587" i="16" s="1"/>
  <c r="F1587" i="16"/>
  <c r="B1587" i="16"/>
  <c r="Y1586" i="16"/>
  <c r="W1586" i="16"/>
  <c r="X1586" i="16" s="1"/>
  <c r="V1586" i="16"/>
  <c r="U1586" i="16"/>
  <c r="Q1586" i="16"/>
  <c r="N1586" i="16"/>
  <c r="AA1586" i="16" s="1"/>
  <c r="F1586" i="16"/>
  <c r="B1586" i="16"/>
  <c r="Y1585" i="16"/>
  <c r="W1585" i="16"/>
  <c r="X1585" i="16" s="1"/>
  <c r="V1585" i="16"/>
  <c r="U1585" i="16"/>
  <c r="Q1585" i="16"/>
  <c r="N1585" i="16"/>
  <c r="AA1585" i="16" s="1"/>
  <c r="F1585" i="16"/>
  <c r="B1585" i="16"/>
  <c r="Y1584" i="16"/>
  <c r="W1584" i="16"/>
  <c r="X1584" i="16" s="1"/>
  <c r="V1584" i="16"/>
  <c r="U1584" i="16"/>
  <c r="Q1584" i="16"/>
  <c r="N1584" i="16"/>
  <c r="AA1584" i="16" s="1"/>
  <c r="F1584" i="16"/>
  <c r="B1584" i="16"/>
  <c r="Y1583" i="16"/>
  <c r="X1583" i="16"/>
  <c r="W1583" i="16"/>
  <c r="V1583" i="16"/>
  <c r="U1583" i="16"/>
  <c r="Q1583" i="16"/>
  <c r="N1583" i="16"/>
  <c r="AA1583" i="16" s="1"/>
  <c r="F1583" i="16"/>
  <c r="B1583" i="16"/>
  <c r="Y1582" i="16"/>
  <c r="W1582" i="16"/>
  <c r="X1582" i="16" s="1"/>
  <c r="V1582" i="16"/>
  <c r="U1582" i="16"/>
  <c r="Q1582" i="16"/>
  <c r="N1582" i="16"/>
  <c r="AA1582" i="16" s="1"/>
  <c r="F1582" i="16"/>
  <c r="B1582" i="16"/>
  <c r="Y1581" i="16"/>
  <c r="W1581" i="16"/>
  <c r="X1581" i="16" s="1"/>
  <c r="V1581" i="16"/>
  <c r="U1581" i="16"/>
  <c r="Q1581" i="16"/>
  <c r="N1581" i="16"/>
  <c r="AA1581" i="16" s="1"/>
  <c r="F1581" i="16"/>
  <c r="B1581" i="16"/>
  <c r="Y1580" i="16"/>
  <c r="W1580" i="16"/>
  <c r="X1580" i="16" s="1"/>
  <c r="V1580" i="16"/>
  <c r="U1580" i="16"/>
  <c r="Q1580" i="16"/>
  <c r="N1580" i="16"/>
  <c r="AA1580" i="16" s="1"/>
  <c r="F1580" i="16"/>
  <c r="B1580" i="16"/>
  <c r="Y1579" i="16"/>
  <c r="W1579" i="16"/>
  <c r="X1579" i="16" s="1"/>
  <c r="V1579" i="16"/>
  <c r="U1579" i="16"/>
  <c r="Q1579" i="16"/>
  <c r="N1579" i="16"/>
  <c r="AA1579" i="16" s="1"/>
  <c r="F1579" i="16"/>
  <c r="B1579" i="16"/>
  <c r="Y1578" i="16"/>
  <c r="W1578" i="16"/>
  <c r="X1578" i="16" s="1"/>
  <c r="V1578" i="16"/>
  <c r="U1578" i="16"/>
  <c r="Q1578" i="16"/>
  <c r="N1578" i="16"/>
  <c r="AA1578" i="16" s="1"/>
  <c r="F1578" i="16"/>
  <c r="B1578" i="16"/>
  <c r="Y1577" i="16"/>
  <c r="W1577" i="16"/>
  <c r="X1577" i="16" s="1"/>
  <c r="V1577" i="16"/>
  <c r="U1577" i="16"/>
  <c r="Q1577" i="16"/>
  <c r="N1577" i="16"/>
  <c r="AA1577" i="16" s="1"/>
  <c r="F1577" i="16"/>
  <c r="B1577" i="16"/>
  <c r="Y1576" i="16"/>
  <c r="W1576" i="16"/>
  <c r="X1576" i="16" s="1"/>
  <c r="V1576" i="16"/>
  <c r="U1576" i="16"/>
  <c r="Q1576" i="16"/>
  <c r="N1576" i="16"/>
  <c r="AA1576" i="16" s="1"/>
  <c r="F1576" i="16"/>
  <c r="B1576" i="16"/>
  <c r="Y1575" i="16"/>
  <c r="W1575" i="16"/>
  <c r="X1575" i="16" s="1"/>
  <c r="V1575" i="16"/>
  <c r="U1575" i="16"/>
  <c r="Q1575" i="16"/>
  <c r="N1575" i="16"/>
  <c r="AA1575" i="16" s="1"/>
  <c r="F1575" i="16"/>
  <c r="B1575" i="16"/>
  <c r="Y1574" i="16"/>
  <c r="W1574" i="16"/>
  <c r="X1574" i="16" s="1"/>
  <c r="V1574" i="16"/>
  <c r="U1574" i="16"/>
  <c r="Q1574" i="16"/>
  <c r="N1574" i="16"/>
  <c r="AA1574" i="16" s="1"/>
  <c r="F1574" i="16"/>
  <c r="B1574" i="16"/>
  <c r="Y1573" i="16"/>
  <c r="W1573" i="16"/>
  <c r="X1573" i="16" s="1"/>
  <c r="V1573" i="16"/>
  <c r="U1573" i="16"/>
  <c r="Q1573" i="16"/>
  <c r="N1573" i="16"/>
  <c r="AA1573" i="16" s="1"/>
  <c r="F1573" i="16"/>
  <c r="B1573" i="16"/>
  <c r="Y1572" i="16"/>
  <c r="W1572" i="16"/>
  <c r="X1572" i="16" s="1"/>
  <c r="V1572" i="16"/>
  <c r="U1572" i="16"/>
  <c r="Q1572" i="16"/>
  <c r="N1572" i="16"/>
  <c r="AA1572" i="16" s="1"/>
  <c r="F1572" i="16"/>
  <c r="B1572" i="16"/>
  <c r="Y1571" i="16"/>
  <c r="W1571" i="16"/>
  <c r="X1571" i="16" s="1"/>
  <c r="V1571" i="16"/>
  <c r="U1571" i="16"/>
  <c r="Q1571" i="16"/>
  <c r="N1571" i="16"/>
  <c r="AA1571" i="16" s="1"/>
  <c r="F1571" i="16"/>
  <c r="B1571" i="16"/>
  <c r="Y1570" i="16"/>
  <c r="X1570" i="16"/>
  <c r="W1570" i="16"/>
  <c r="V1570" i="16"/>
  <c r="U1570" i="16"/>
  <c r="Q1570" i="16"/>
  <c r="N1570" i="16"/>
  <c r="AA1570" i="16" s="1"/>
  <c r="F1570" i="16"/>
  <c r="B1570" i="16"/>
  <c r="Y1569" i="16"/>
  <c r="W1569" i="16"/>
  <c r="X1569" i="16" s="1"/>
  <c r="V1569" i="16"/>
  <c r="U1569" i="16"/>
  <c r="Q1569" i="16"/>
  <c r="N1569" i="16"/>
  <c r="AA1569" i="16" s="1"/>
  <c r="F1569" i="16"/>
  <c r="B1569" i="16"/>
  <c r="Y1568" i="16"/>
  <c r="W1568" i="16"/>
  <c r="X1568" i="16" s="1"/>
  <c r="V1568" i="16"/>
  <c r="U1568" i="16"/>
  <c r="Q1568" i="16"/>
  <c r="N1568" i="16"/>
  <c r="AA1568" i="16" s="1"/>
  <c r="F1568" i="16"/>
  <c r="B1568" i="16"/>
  <c r="Y1567" i="16"/>
  <c r="W1567" i="16"/>
  <c r="X1567" i="16" s="1"/>
  <c r="V1567" i="16"/>
  <c r="U1567" i="16"/>
  <c r="Q1567" i="16"/>
  <c r="N1567" i="16"/>
  <c r="AA1567" i="16" s="1"/>
  <c r="F1567" i="16"/>
  <c r="B1567" i="16"/>
  <c r="Y1566" i="16"/>
  <c r="W1566" i="16"/>
  <c r="X1566" i="16" s="1"/>
  <c r="V1566" i="16"/>
  <c r="U1566" i="16"/>
  <c r="Q1566" i="16"/>
  <c r="N1566" i="16"/>
  <c r="AA1566" i="16" s="1"/>
  <c r="F1566" i="16"/>
  <c r="B1566" i="16"/>
  <c r="Y1565" i="16"/>
  <c r="W1565" i="16"/>
  <c r="X1565" i="16" s="1"/>
  <c r="V1565" i="16"/>
  <c r="U1565" i="16"/>
  <c r="Q1565" i="16"/>
  <c r="N1565" i="16"/>
  <c r="AA1565" i="16" s="1"/>
  <c r="F1565" i="16"/>
  <c r="B1565" i="16"/>
  <c r="Y1564" i="16"/>
  <c r="W1564" i="16"/>
  <c r="X1564" i="16" s="1"/>
  <c r="V1564" i="16"/>
  <c r="U1564" i="16"/>
  <c r="Q1564" i="16"/>
  <c r="N1564" i="16"/>
  <c r="AA1564" i="16" s="1"/>
  <c r="F1564" i="16"/>
  <c r="B1564" i="16"/>
  <c r="Y1563" i="16"/>
  <c r="W1563" i="16"/>
  <c r="X1563" i="16" s="1"/>
  <c r="V1563" i="16"/>
  <c r="U1563" i="16"/>
  <c r="Q1563" i="16"/>
  <c r="N1563" i="16"/>
  <c r="AA1563" i="16" s="1"/>
  <c r="F1563" i="16"/>
  <c r="B1563" i="16"/>
  <c r="Y1562" i="16"/>
  <c r="W1562" i="16"/>
  <c r="X1562" i="16" s="1"/>
  <c r="V1562" i="16"/>
  <c r="U1562" i="16"/>
  <c r="Q1562" i="16"/>
  <c r="N1562" i="16"/>
  <c r="AA1562" i="16" s="1"/>
  <c r="F1562" i="16"/>
  <c r="B1562" i="16"/>
  <c r="Y1561" i="16"/>
  <c r="W1561" i="16"/>
  <c r="X1561" i="16" s="1"/>
  <c r="V1561" i="16"/>
  <c r="U1561" i="16"/>
  <c r="Q1561" i="16"/>
  <c r="N1561" i="16"/>
  <c r="AA1561" i="16" s="1"/>
  <c r="F1561" i="16"/>
  <c r="B1561" i="16"/>
  <c r="Y1560" i="16"/>
  <c r="W1560" i="16"/>
  <c r="X1560" i="16" s="1"/>
  <c r="V1560" i="16"/>
  <c r="U1560" i="16"/>
  <c r="Q1560" i="16"/>
  <c r="N1560" i="16"/>
  <c r="AA1560" i="16" s="1"/>
  <c r="F1560" i="16"/>
  <c r="B1560" i="16"/>
  <c r="Y1559" i="16"/>
  <c r="W1559" i="16"/>
  <c r="X1559" i="16" s="1"/>
  <c r="V1559" i="16"/>
  <c r="U1559" i="16"/>
  <c r="Q1559" i="16"/>
  <c r="N1559" i="16"/>
  <c r="AA1559" i="16" s="1"/>
  <c r="F1559" i="16"/>
  <c r="B1559" i="16"/>
  <c r="Y1558" i="16"/>
  <c r="W1558" i="16"/>
  <c r="X1558" i="16" s="1"/>
  <c r="V1558" i="16"/>
  <c r="U1558" i="16"/>
  <c r="Q1558" i="16"/>
  <c r="N1558" i="16"/>
  <c r="AA1558" i="16" s="1"/>
  <c r="F1558" i="16"/>
  <c r="B1558" i="16"/>
  <c r="Y1557" i="16"/>
  <c r="X1557" i="16"/>
  <c r="W1557" i="16"/>
  <c r="V1557" i="16"/>
  <c r="U1557" i="16"/>
  <c r="Q1557" i="16"/>
  <c r="N1557" i="16"/>
  <c r="AA1557" i="16" s="1"/>
  <c r="F1557" i="16"/>
  <c r="B1557" i="16"/>
  <c r="Y1556" i="16"/>
  <c r="W1556" i="16"/>
  <c r="X1556" i="16" s="1"/>
  <c r="V1556" i="16"/>
  <c r="U1556" i="16"/>
  <c r="Q1556" i="16"/>
  <c r="N1556" i="16"/>
  <c r="AA1556" i="16" s="1"/>
  <c r="F1556" i="16"/>
  <c r="B1556" i="16"/>
  <c r="Y1555" i="16"/>
  <c r="W1555" i="16"/>
  <c r="X1555" i="16" s="1"/>
  <c r="V1555" i="16"/>
  <c r="U1555" i="16"/>
  <c r="Q1555" i="16"/>
  <c r="N1555" i="16"/>
  <c r="AA1555" i="16" s="1"/>
  <c r="F1555" i="16"/>
  <c r="B1555" i="16"/>
  <c r="Y1554" i="16"/>
  <c r="W1554" i="16"/>
  <c r="X1554" i="16" s="1"/>
  <c r="V1554" i="16"/>
  <c r="U1554" i="16"/>
  <c r="Q1554" i="16"/>
  <c r="N1554" i="16"/>
  <c r="AA1554" i="16" s="1"/>
  <c r="F1554" i="16"/>
  <c r="B1554" i="16"/>
  <c r="Y1553" i="16"/>
  <c r="W1553" i="16"/>
  <c r="X1553" i="16" s="1"/>
  <c r="V1553" i="16"/>
  <c r="U1553" i="16"/>
  <c r="Q1553" i="16"/>
  <c r="N1553" i="16"/>
  <c r="AA1553" i="16" s="1"/>
  <c r="F1553" i="16"/>
  <c r="B1553" i="16"/>
  <c r="Y1552" i="16"/>
  <c r="W1552" i="16"/>
  <c r="X1552" i="16" s="1"/>
  <c r="V1552" i="16"/>
  <c r="U1552" i="16"/>
  <c r="Q1552" i="16"/>
  <c r="N1552" i="16"/>
  <c r="AA1552" i="16" s="1"/>
  <c r="F1552" i="16"/>
  <c r="B1552" i="16"/>
  <c r="Y1551" i="16"/>
  <c r="W1551" i="16"/>
  <c r="X1551" i="16" s="1"/>
  <c r="V1551" i="16"/>
  <c r="U1551" i="16"/>
  <c r="Q1551" i="16"/>
  <c r="N1551" i="16"/>
  <c r="AA1551" i="16" s="1"/>
  <c r="F1551" i="16"/>
  <c r="B1551" i="16"/>
  <c r="Y1550" i="16"/>
  <c r="W1550" i="16"/>
  <c r="X1550" i="16" s="1"/>
  <c r="V1550" i="16"/>
  <c r="U1550" i="16"/>
  <c r="Q1550" i="16"/>
  <c r="N1550" i="16"/>
  <c r="AA1550" i="16" s="1"/>
  <c r="F1550" i="16"/>
  <c r="B1550" i="16"/>
  <c r="Y1549" i="16"/>
  <c r="W1549" i="16"/>
  <c r="X1549" i="16" s="1"/>
  <c r="V1549" i="16"/>
  <c r="U1549" i="16"/>
  <c r="Q1549" i="16"/>
  <c r="N1549" i="16"/>
  <c r="AA1549" i="16" s="1"/>
  <c r="F1549" i="16"/>
  <c r="B1549" i="16"/>
  <c r="Y1548" i="16"/>
  <c r="W1548" i="16"/>
  <c r="X1548" i="16" s="1"/>
  <c r="V1548" i="16"/>
  <c r="U1548" i="16"/>
  <c r="Q1548" i="16"/>
  <c r="N1548" i="16"/>
  <c r="AA1548" i="16" s="1"/>
  <c r="F1548" i="16"/>
  <c r="B1548" i="16"/>
  <c r="Y1547" i="16"/>
  <c r="W1547" i="16"/>
  <c r="X1547" i="16" s="1"/>
  <c r="V1547" i="16"/>
  <c r="U1547" i="16"/>
  <c r="Q1547" i="16"/>
  <c r="N1547" i="16"/>
  <c r="AA1547" i="16" s="1"/>
  <c r="F1547" i="16"/>
  <c r="B1547" i="16"/>
  <c r="Y1546" i="16"/>
  <c r="W1546" i="16"/>
  <c r="X1546" i="16" s="1"/>
  <c r="V1546" i="16"/>
  <c r="U1546" i="16"/>
  <c r="Q1546" i="16"/>
  <c r="N1546" i="16"/>
  <c r="AA1546" i="16" s="1"/>
  <c r="F1546" i="16"/>
  <c r="B1546" i="16"/>
  <c r="Y1545" i="16"/>
  <c r="W1545" i="16"/>
  <c r="X1545" i="16" s="1"/>
  <c r="V1545" i="16"/>
  <c r="U1545" i="16"/>
  <c r="Q1545" i="16"/>
  <c r="N1545" i="16"/>
  <c r="AA1545" i="16" s="1"/>
  <c r="F1545" i="16"/>
  <c r="B1545" i="16"/>
  <c r="Y1544" i="16"/>
  <c r="W1544" i="16"/>
  <c r="X1544" i="16" s="1"/>
  <c r="V1544" i="16"/>
  <c r="U1544" i="16"/>
  <c r="Q1544" i="16"/>
  <c r="N1544" i="16"/>
  <c r="AA1544" i="16" s="1"/>
  <c r="F1544" i="16"/>
  <c r="B1544" i="16"/>
  <c r="Y1543" i="16"/>
  <c r="W1543" i="16"/>
  <c r="X1543" i="16" s="1"/>
  <c r="V1543" i="16"/>
  <c r="U1543" i="16"/>
  <c r="Q1543" i="16"/>
  <c r="N1543" i="16"/>
  <c r="AA1543" i="16" s="1"/>
  <c r="F1543" i="16"/>
  <c r="B1543" i="16"/>
  <c r="Y1542" i="16"/>
  <c r="W1542" i="16"/>
  <c r="X1542" i="16" s="1"/>
  <c r="V1542" i="16"/>
  <c r="U1542" i="16"/>
  <c r="Q1542" i="16"/>
  <c r="N1542" i="16"/>
  <c r="AA1542" i="16" s="1"/>
  <c r="F1542" i="16"/>
  <c r="B1542" i="16"/>
  <c r="Y1541" i="16"/>
  <c r="W1541" i="16"/>
  <c r="X1541" i="16" s="1"/>
  <c r="V1541" i="16"/>
  <c r="U1541" i="16"/>
  <c r="Q1541" i="16"/>
  <c r="N1541" i="16"/>
  <c r="AA1541" i="16" s="1"/>
  <c r="F1541" i="16"/>
  <c r="B1541" i="16"/>
  <c r="Y1540" i="16"/>
  <c r="W1540" i="16"/>
  <c r="X1540" i="16" s="1"/>
  <c r="V1540" i="16"/>
  <c r="U1540" i="16"/>
  <c r="Q1540" i="16"/>
  <c r="N1540" i="16"/>
  <c r="AA1540" i="16" s="1"/>
  <c r="F1540" i="16"/>
  <c r="B1540" i="16"/>
  <c r="Y1539" i="16"/>
  <c r="W1539" i="16"/>
  <c r="X1539" i="16" s="1"/>
  <c r="V1539" i="16"/>
  <c r="U1539" i="16"/>
  <c r="Q1539" i="16"/>
  <c r="N1539" i="16"/>
  <c r="AA1539" i="16" s="1"/>
  <c r="F1539" i="16"/>
  <c r="B1539" i="16"/>
  <c r="Y1538" i="16"/>
  <c r="W1538" i="16"/>
  <c r="X1538" i="16" s="1"/>
  <c r="V1538" i="16"/>
  <c r="U1538" i="16"/>
  <c r="Q1538" i="16"/>
  <c r="N1538" i="16"/>
  <c r="AA1538" i="16" s="1"/>
  <c r="F1538" i="16"/>
  <c r="B1538" i="16"/>
  <c r="Y1537" i="16"/>
  <c r="W1537" i="16"/>
  <c r="X1537" i="16" s="1"/>
  <c r="V1537" i="16"/>
  <c r="U1537" i="16"/>
  <c r="Q1537" i="16"/>
  <c r="N1537" i="16"/>
  <c r="AA1537" i="16" s="1"/>
  <c r="F1537" i="16"/>
  <c r="B1537" i="16"/>
  <c r="Y1536" i="16"/>
  <c r="W1536" i="16"/>
  <c r="X1536" i="16" s="1"/>
  <c r="V1536" i="16"/>
  <c r="U1536" i="16"/>
  <c r="Q1536" i="16"/>
  <c r="N1536" i="16"/>
  <c r="AA1536" i="16" s="1"/>
  <c r="F1536" i="16"/>
  <c r="B1536" i="16"/>
  <c r="Y1535" i="16"/>
  <c r="W1535" i="16"/>
  <c r="X1535" i="16" s="1"/>
  <c r="V1535" i="16"/>
  <c r="U1535" i="16"/>
  <c r="Q1535" i="16"/>
  <c r="N1535" i="16"/>
  <c r="AA1535" i="16" s="1"/>
  <c r="F1535" i="16"/>
  <c r="B1535" i="16"/>
  <c r="Y1534" i="16"/>
  <c r="W1534" i="16"/>
  <c r="X1534" i="16" s="1"/>
  <c r="V1534" i="16"/>
  <c r="U1534" i="16"/>
  <c r="Q1534" i="16"/>
  <c r="N1534" i="16"/>
  <c r="AA1534" i="16" s="1"/>
  <c r="F1534" i="16"/>
  <c r="B1534" i="16"/>
  <c r="Y1533" i="16"/>
  <c r="W1533" i="16"/>
  <c r="X1533" i="16" s="1"/>
  <c r="V1533" i="16"/>
  <c r="U1533" i="16"/>
  <c r="Q1533" i="16"/>
  <c r="N1533" i="16"/>
  <c r="AA1533" i="16" s="1"/>
  <c r="F1533" i="16"/>
  <c r="B1533" i="16"/>
  <c r="Y1532" i="16"/>
  <c r="W1532" i="16"/>
  <c r="X1532" i="16" s="1"/>
  <c r="V1532" i="16"/>
  <c r="U1532" i="16"/>
  <c r="Q1532" i="16"/>
  <c r="N1532" i="16"/>
  <c r="AA1532" i="16" s="1"/>
  <c r="F1532" i="16"/>
  <c r="B1532" i="16"/>
  <c r="Y1531" i="16"/>
  <c r="X1531" i="16"/>
  <c r="W1531" i="16"/>
  <c r="V1531" i="16"/>
  <c r="U1531" i="16"/>
  <c r="Q1531" i="16"/>
  <c r="N1531" i="16"/>
  <c r="AA1531" i="16" s="1"/>
  <c r="F1531" i="16"/>
  <c r="B1531" i="16"/>
  <c r="Y1530" i="16"/>
  <c r="W1530" i="16"/>
  <c r="X1530" i="16" s="1"/>
  <c r="V1530" i="16"/>
  <c r="U1530" i="16"/>
  <c r="Q1530" i="16"/>
  <c r="N1530" i="16"/>
  <c r="AA1530" i="16" s="1"/>
  <c r="F1530" i="16"/>
  <c r="B1530" i="16"/>
  <c r="Y1529" i="16"/>
  <c r="W1529" i="16"/>
  <c r="X1529" i="16" s="1"/>
  <c r="V1529" i="16"/>
  <c r="U1529" i="16"/>
  <c r="Q1529" i="16"/>
  <c r="N1529" i="16"/>
  <c r="AA1529" i="16" s="1"/>
  <c r="F1529" i="16"/>
  <c r="B1529" i="16"/>
  <c r="Y1528" i="16"/>
  <c r="W1528" i="16"/>
  <c r="X1528" i="16" s="1"/>
  <c r="V1528" i="16"/>
  <c r="U1528" i="16"/>
  <c r="Q1528" i="16"/>
  <c r="N1528" i="16"/>
  <c r="AA1528" i="16" s="1"/>
  <c r="F1528" i="16"/>
  <c r="B1528" i="16"/>
  <c r="Y1527" i="16"/>
  <c r="W1527" i="16"/>
  <c r="X1527" i="16" s="1"/>
  <c r="V1527" i="16"/>
  <c r="U1527" i="16"/>
  <c r="Q1527" i="16"/>
  <c r="N1527" i="16"/>
  <c r="AA1527" i="16" s="1"/>
  <c r="F1527" i="16"/>
  <c r="B1527" i="16"/>
  <c r="Y1526" i="16"/>
  <c r="W1526" i="16"/>
  <c r="X1526" i="16" s="1"/>
  <c r="V1526" i="16"/>
  <c r="U1526" i="16"/>
  <c r="Q1526" i="16"/>
  <c r="N1526" i="16"/>
  <c r="AA1526" i="16" s="1"/>
  <c r="F1526" i="16"/>
  <c r="B1526" i="16"/>
  <c r="Y1525" i="16"/>
  <c r="W1525" i="16"/>
  <c r="X1525" i="16" s="1"/>
  <c r="V1525" i="16"/>
  <c r="U1525" i="16"/>
  <c r="Q1525" i="16"/>
  <c r="N1525" i="16"/>
  <c r="AA1525" i="16" s="1"/>
  <c r="F1525" i="16"/>
  <c r="B1525" i="16"/>
  <c r="Y1524" i="16"/>
  <c r="W1524" i="16"/>
  <c r="X1524" i="16" s="1"/>
  <c r="V1524" i="16"/>
  <c r="U1524" i="16"/>
  <c r="Q1524" i="16"/>
  <c r="N1524" i="16"/>
  <c r="AA1524" i="16" s="1"/>
  <c r="F1524" i="16"/>
  <c r="B1524" i="16"/>
  <c r="Y1523" i="16"/>
  <c r="W1523" i="16"/>
  <c r="X1523" i="16" s="1"/>
  <c r="V1523" i="16"/>
  <c r="U1523" i="16"/>
  <c r="Q1523" i="16"/>
  <c r="N1523" i="16"/>
  <c r="AA1523" i="16" s="1"/>
  <c r="F1523" i="16"/>
  <c r="B1523" i="16"/>
  <c r="Y1522" i="16"/>
  <c r="W1522" i="16"/>
  <c r="X1522" i="16" s="1"/>
  <c r="V1522" i="16"/>
  <c r="U1522" i="16"/>
  <c r="Q1522" i="16"/>
  <c r="N1522" i="16"/>
  <c r="AA1522" i="16" s="1"/>
  <c r="F1522" i="16"/>
  <c r="B1522" i="16"/>
  <c r="Y1521" i="16"/>
  <c r="W1521" i="16"/>
  <c r="X1521" i="16" s="1"/>
  <c r="V1521" i="16"/>
  <c r="U1521" i="16"/>
  <c r="Q1521" i="16"/>
  <c r="N1521" i="16"/>
  <c r="AA1521" i="16" s="1"/>
  <c r="F1521" i="16"/>
  <c r="B1521" i="16"/>
  <c r="Y1520" i="16"/>
  <c r="W1520" i="16"/>
  <c r="X1520" i="16" s="1"/>
  <c r="V1520" i="16"/>
  <c r="U1520" i="16"/>
  <c r="Q1520" i="16"/>
  <c r="N1520" i="16"/>
  <c r="AA1520" i="16" s="1"/>
  <c r="F1520" i="16"/>
  <c r="B1520" i="16"/>
  <c r="Y1519" i="16"/>
  <c r="X1519" i="16"/>
  <c r="W1519" i="16"/>
  <c r="V1519" i="16"/>
  <c r="U1519" i="16"/>
  <c r="Q1519" i="16"/>
  <c r="N1519" i="16"/>
  <c r="AA1519" i="16" s="1"/>
  <c r="F1519" i="16"/>
  <c r="B1519" i="16"/>
  <c r="Y1518" i="16"/>
  <c r="W1518" i="16"/>
  <c r="X1518" i="16" s="1"/>
  <c r="V1518" i="16"/>
  <c r="U1518" i="16"/>
  <c r="Q1518" i="16"/>
  <c r="N1518" i="16"/>
  <c r="AA1518" i="16" s="1"/>
  <c r="F1518" i="16"/>
  <c r="B1518" i="16"/>
  <c r="Y1517" i="16"/>
  <c r="W1517" i="16"/>
  <c r="X1517" i="16" s="1"/>
  <c r="V1517" i="16"/>
  <c r="U1517" i="16"/>
  <c r="Q1517" i="16"/>
  <c r="N1517" i="16"/>
  <c r="AA1517" i="16" s="1"/>
  <c r="F1517" i="16"/>
  <c r="B1517" i="16"/>
  <c r="Y1516" i="16"/>
  <c r="W1516" i="16"/>
  <c r="X1516" i="16" s="1"/>
  <c r="V1516" i="16"/>
  <c r="U1516" i="16"/>
  <c r="Q1516" i="16"/>
  <c r="N1516" i="16"/>
  <c r="AA1516" i="16" s="1"/>
  <c r="F1516" i="16"/>
  <c r="B1516" i="16"/>
  <c r="Y1515" i="16"/>
  <c r="W1515" i="16"/>
  <c r="X1515" i="16" s="1"/>
  <c r="V1515" i="16"/>
  <c r="U1515" i="16"/>
  <c r="Q1515" i="16"/>
  <c r="N1515" i="16"/>
  <c r="AA1515" i="16" s="1"/>
  <c r="F1515" i="16"/>
  <c r="B1515" i="16"/>
  <c r="Y1514" i="16"/>
  <c r="W1514" i="16"/>
  <c r="X1514" i="16" s="1"/>
  <c r="V1514" i="16"/>
  <c r="U1514" i="16"/>
  <c r="Q1514" i="16"/>
  <c r="N1514" i="16"/>
  <c r="AA1514" i="16" s="1"/>
  <c r="F1514" i="16"/>
  <c r="B1514" i="16"/>
  <c r="Y1513" i="16"/>
  <c r="W1513" i="16"/>
  <c r="X1513" i="16" s="1"/>
  <c r="V1513" i="16"/>
  <c r="U1513" i="16"/>
  <c r="Q1513" i="16"/>
  <c r="N1513" i="16"/>
  <c r="AA1513" i="16" s="1"/>
  <c r="F1513" i="16"/>
  <c r="B1513" i="16"/>
  <c r="Y1512" i="16"/>
  <c r="W1512" i="16"/>
  <c r="X1512" i="16" s="1"/>
  <c r="V1512" i="16"/>
  <c r="U1512" i="16"/>
  <c r="Q1512" i="16"/>
  <c r="N1512" i="16"/>
  <c r="AA1512" i="16" s="1"/>
  <c r="F1512" i="16"/>
  <c r="B1512" i="16"/>
  <c r="Y1511" i="16"/>
  <c r="W1511" i="16"/>
  <c r="X1511" i="16" s="1"/>
  <c r="V1511" i="16"/>
  <c r="U1511" i="16"/>
  <c r="Q1511" i="16"/>
  <c r="N1511" i="16"/>
  <c r="AA1511" i="16" s="1"/>
  <c r="F1511" i="16"/>
  <c r="B1511" i="16"/>
  <c r="Y1510" i="16"/>
  <c r="W1510" i="16"/>
  <c r="X1510" i="16" s="1"/>
  <c r="V1510" i="16"/>
  <c r="U1510" i="16"/>
  <c r="Q1510" i="16"/>
  <c r="N1510" i="16"/>
  <c r="AA1510" i="16" s="1"/>
  <c r="F1510" i="16"/>
  <c r="B1510" i="16"/>
  <c r="Y1509" i="16"/>
  <c r="W1509" i="16"/>
  <c r="X1509" i="16" s="1"/>
  <c r="V1509" i="16"/>
  <c r="U1509" i="16"/>
  <c r="Q1509" i="16"/>
  <c r="N1509" i="16"/>
  <c r="AA1509" i="16" s="1"/>
  <c r="F1509" i="16"/>
  <c r="B1509" i="16"/>
  <c r="Y1508" i="16"/>
  <c r="W1508" i="16"/>
  <c r="X1508" i="16" s="1"/>
  <c r="V1508" i="16"/>
  <c r="U1508" i="16"/>
  <c r="Q1508" i="16"/>
  <c r="N1508" i="16"/>
  <c r="AA1508" i="16" s="1"/>
  <c r="F1508" i="16"/>
  <c r="B1508" i="16"/>
  <c r="Y1507" i="16"/>
  <c r="X1507" i="16"/>
  <c r="W1507" i="16"/>
  <c r="V1507" i="16"/>
  <c r="U1507" i="16"/>
  <c r="Q1507" i="16"/>
  <c r="N1507" i="16"/>
  <c r="AA1507" i="16" s="1"/>
  <c r="F1507" i="16"/>
  <c r="B1507" i="16"/>
  <c r="Y1506" i="16"/>
  <c r="W1506" i="16"/>
  <c r="X1506" i="16" s="1"/>
  <c r="V1506" i="16"/>
  <c r="U1506" i="16"/>
  <c r="Q1506" i="16"/>
  <c r="N1506" i="16"/>
  <c r="AA1506" i="16" s="1"/>
  <c r="F1506" i="16"/>
  <c r="B1506" i="16"/>
  <c r="Y1505" i="16"/>
  <c r="W1505" i="16"/>
  <c r="X1505" i="16" s="1"/>
  <c r="V1505" i="16"/>
  <c r="U1505" i="16"/>
  <c r="Q1505" i="16"/>
  <c r="N1505" i="16"/>
  <c r="AA1505" i="16" s="1"/>
  <c r="F1505" i="16"/>
  <c r="B1505" i="16"/>
  <c r="Y1504" i="16"/>
  <c r="W1504" i="16"/>
  <c r="X1504" i="16" s="1"/>
  <c r="V1504" i="16"/>
  <c r="U1504" i="16"/>
  <c r="Q1504" i="16"/>
  <c r="N1504" i="16"/>
  <c r="AA1504" i="16" s="1"/>
  <c r="F1504" i="16"/>
  <c r="B1504" i="16"/>
  <c r="Y1503" i="16"/>
  <c r="W1503" i="16"/>
  <c r="X1503" i="16" s="1"/>
  <c r="V1503" i="16"/>
  <c r="U1503" i="16"/>
  <c r="Q1503" i="16"/>
  <c r="N1503" i="16"/>
  <c r="AA1503" i="16" s="1"/>
  <c r="F1503" i="16"/>
  <c r="B1503" i="16"/>
  <c r="Y1502" i="16"/>
  <c r="W1502" i="16"/>
  <c r="X1502" i="16" s="1"/>
  <c r="V1502" i="16"/>
  <c r="U1502" i="16"/>
  <c r="Q1502" i="16"/>
  <c r="N1502" i="16"/>
  <c r="AA1502" i="16" s="1"/>
  <c r="F1502" i="16"/>
  <c r="B1502" i="16"/>
  <c r="Y1501" i="16"/>
  <c r="W1501" i="16"/>
  <c r="X1501" i="16" s="1"/>
  <c r="V1501" i="16"/>
  <c r="U1501" i="16"/>
  <c r="Q1501" i="16"/>
  <c r="N1501" i="16"/>
  <c r="AA1501" i="16" s="1"/>
  <c r="F1501" i="16"/>
  <c r="B1501" i="16"/>
  <c r="Y1500" i="16"/>
  <c r="W1500" i="16"/>
  <c r="X1500" i="16" s="1"/>
  <c r="V1500" i="16"/>
  <c r="U1500" i="16"/>
  <c r="Q1500" i="16"/>
  <c r="N1500" i="16"/>
  <c r="AA1500" i="16" s="1"/>
  <c r="F1500" i="16"/>
  <c r="B1500" i="16"/>
  <c r="Y1499" i="16"/>
  <c r="W1499" i="16"/>
  <c r="X1499" i="16" s="1"/>
  <c r="V1499" i="16"/>
  <c r="U1499" i="16"/>
  <c r="Q1499" i="16"/>
  <c r="N1499" i="16"/>
  <c r="AA1499" i="16" s="1"/>
  <c r="F1499" i="16"/>
  <c r="B1499" i="16"/>
  <c r="Y1498" i="16"/>
  <c r="W1498" i="16"/>
  <c r="X1498" i="16" s="1"/>
  <c r="V1498" i="16"/>
  <c r="U1498" i="16"/>
  <c r="Q1498" i="16"/>
  <c r="N1498" i="16"/>
  <c r="AA1498" i="16" s="1"/>
  <c r="F1498" i="16"/>
  <c r="B1498" i="16"/>
  <c r="Y1497" i="16"/>
  <c r="W1497" i="16"/>
  <c r="X1497" i="16" s="1"/>
  <c r="V1497" i="16"/>
  <c r="U1497" i="16"/>
  <c r="Q1497" i="16"/>
  <c r="N1497" i="16"/>
  <c r="AA1497" i="16" s="1"/>
  <c r="F1497" i="16"/>
  <c r="B1497" i="16"/>
  <c r="Y1496" i="16"/>
  <c r="W1496" i="16"/>
  <c r="X1496" i="16" s="1"/>
  <c r="V1496" i="16"/>
  <c r="U1496" i="16"/>
  <c r="Q1496" i="16"/>
  <c r="N1496" i="16"/>
  <c r="AA1496" i="16" s="1"/>
  <c r="F1496" i="16"/>
  <c r="B1496" i="16"/>
  <c r="Y1495" i="16"/>
  <c r="W1495" i="16"/>
  <c r="X1495" i="16" s="1"/>
  <c r="V1495" i="16"/>
  <c r="U1495" i="16"/>
  <c r="Q1495" i="16"/>
  <c r="N1495" i="16"/>
  <c r="AA1495" i="16" s="1"/>
  <c r="F1495" i="16"/>
  <c r="B1495" i="16"/>
  <c r="Y1494" i="16"/>
  <c r="W1494" i="16"/>
  <c r="X1494" i="16" s="1"/>
  <c r="V1494" i="16"/>
  <c r="U1494" i="16"/>
  <c r="Q1494" i="16"/>
  <c r="N1494" i="16"/>
  <c r="AA1494" i="16" s="1"/>
  <c r="F1494" i="16"/>
  <c r="B1494" i="16"/>
  <c r="Y1493" i="16"/>
  <c r="W1493" i="16"/>
  <c r="X1493" i="16" s="1"/>
  <c r="V1493" i="16"/>
  <c r="U1493" i="16"/>
  <c r="Q1493" i="16"/>
  <c r="N1493" i="16"/>
  <c r="AA1493" i="16" s="1"/>
  <c r="F1493" i="16"/>
  <c r="B1493" i="16"/>
  <c r="Y1492" i="16"/>
  <c r="W1492" i="16"/>
  <c r="X1492" i="16" s="1"/>
  <c r="V1492" i="16"/>
  <c r="U1492" i="16"/>
  <c r="Q1492" i="16"/>
  <c r="N1492" i="16"/>
  <c r="AA1492" i="16" s="1"/>
  <c r="F1492" i="16"/>
  <c r="B1492" i="16"/>
  <c r="Y1491" i="16"/>
  <c r="W1491" i="16"/>
  <c r="X1491" i="16" s="1"/>
  <c r="V1491" i="16"/>
  <c r="U1491" i="16"/>
  <c r="Q1491" i="16"/>
  <c r="N1491" i="16"/>
  <c r="AA1491" i="16" s="1"/>
  <c r="F1491" i="16"/>
  <c r="B1491" i="16"/>
  <c r="Y1490" i="16"/>
  <c r="W1490" i="16"/>
  <c r="X1490" i="16" s="1"/>
  <c r="V1490" i="16"/>
  <c r="U1490" i="16"/>
  <c r="Q1490" i="16"/>
  <c r="N1490" i="16"/>
  <c r="AA1490" i="16" s="1"/>
  <c r="F1490" i="16"/>
  <c r="B1490" i="16"/>
  <c r="Y1489" i="16"/>
  <c r="W1489" i="16"/>
  <c r="X1489" i="16" s="1"/>
  <c r="V1489" i="16"/>
  <c r="U1489" i="16"/>
  <c r="Q1489" i="16"/>
  <c r="N1489" i="16"/>
  <c r="AA1489" i="16" s="1"/>
  <c r="F1489" i="16"/>
  <c r="B1489" i="16"/>
  <c r="Y1488" i="16"/>
  <c r="W1488" i="16"/>
  <c r="X1488" i="16" s="1"/>
  <c r="V1488" i="16"/>
  <c r="U1488" i="16"/>
  <c r="Q1488" i="16"/>
  <c r="N1488" i="16"/>
  <c r="AA1488" i="16" s="1"/>
  <c r="F1488" i="16"/>
  <c r="B1488" i="16"/>
  <c r="Y1487" i="16"/>
  <c r="W1487" i="16"/>
  <c r="X1487" i="16" s="1"/>
  <c r="V1487" i="16"/>
  <c r="U1487" i="16"/>
  <c r="Q1487" i="16"/>
  <c r="N1487" i="16"/>
  <c r="AA1487" i="16" s="1"/>
  <c r="F1487" i="16"/>
  <c r="B1487" i="16"/>
  <c r="Y1486" i="16"/>
  <c r="W1486" i="16"/>
  <c r="X1486" i="16" s="1"/>
  <c r="V1486" i="16"/>
  <c r="U1486" i="16"/>
  <c r="Q1486" i="16"/>
  <c r="N1486" i="16"/>
  <c r="AA1486" i="16" s="1"/>
  <c r="F1486" i="16"/>
  <c r="B1486" i="16"/>
  <c r="Y1485" i="16"/>
  <c r="W1485" i="16"/>
  <c r="X1485" i="16" s="1"/>
  <c r="V1485" i="16"/>
  <c r="U1485" i="16"/>
  <c r="Q1485" i="16"/>
  <c r="N1485" i="16"/>
  <c r="AA1485" i="16" s="1"/>
  <c r="F1485" i="16"/>
  <c r="B1485" i="16"/>
  <c r="Y1484" i="16"/>
  <c r="W1484" i="16"/>
  <c r="X1484" i="16" s="1"/>
  <c r="V1484" i="16"/>
  <c r="U1484" i="16"/>
  <c r="Q1484" i="16"/>
  <c r="N1484" i="16"/>
  <c r="AA1484" i="16" s="1"/>
  <c r="F1484" i="16"/>
  <c r="B1484" i="16"/>
  <c r="Y1483" i="16"/>
  <c r="W1483" i="16"/>
  <c r="X1483" i="16" s="1"/>
  <c r="V1483" i="16"/>
  <c r="U1483" i="16"/>
  <c r="Q1483" i="16"/>
  <c r="N1483" i="16"/>
  <c r="AA1483" i="16" s="1"/>
  <c r="F1483" i="16"/>
  <c r="B1483" i="16"/>
  <c r="Y1482" i="16"/>
  <c r="X1482" i="16"/>
  <c r="W1482" i="16"/>
  <c r="V1482" i="16"/>
  <c r="U1482" i="16"/>
  <c r="Q1482" i="16"/>
  <c r="N1482" i="16"/>
  <c r="AA1482" i="16" s="1"/>
  <c r="F1482" i="16"/>
  <c r="B1482" i="16"/>
  <c r="Y1481" i="16"/>
  <c r="W1481" i="16"/>
  <c r="X1481" i="16" s="1"/>
  <c r="V1481" i="16"/>
  <c r="U1481" i="16"/>
  <c r="Q1481" i="16"/>
  <c r="N1481" i="16"/>
  <c r="AA1481" i="16" s="1"/>
  <c r="F1481" i="16"/>
  <c r="B1481" i="16"/>
  <c r="Y1480" i="16"/>
  <c r="W1480" i="16"/>
  <c r="X1480" i="16" s="1"/>
  <c r="V1480" i="16"/>
  <c r="U1480" i="16"/>
  <c r="Q1480" i="16"/>
  <c r="N1480" i="16"/>
  <c r="AA1480" i="16" s="1"/>
  <c r="F1480" i="16"/>
  <c r="B1480" i="16"/>
  <c r="Y1479" i="16"/>
  <c r="W1479" i="16"/>
  <c r="X1479" i="16" s="1"/>
  <c r="V1479" i="16"/>
  <c r="U1479" i="16"/>
  <c r="Q1479" i="16"/>
  <c r="N1479" i="16"/>
  <c r="AA1479" i="16" s="1"/>
  <c r="F1479" i="16"/>
  <c r="B1479" i="16"/>
  <c r="Y1478" i="16"/>
  <c r="W1478" i="16"/>
  <c r="X1478" i="16" s="1"/>
  <c r="V1478" i="16"/>
  <c r="U1478" i="16"/>
  <c r="Q1478" i="16"/>
  <c r="N1478" i="16"/>
  <c r="AA1478" i="16" s="1"/>
  <c r="F1478" i="16"/>
  <c r="B1478" i="16"/>
  <c r="Y1477" i="16"/>
  <c r="W1477" i="16"/>
  <c r="X1477" i="16" s="1"/>
  <c r="V1477" i="16"/>
  <c r="U1477" i="16"/>
  <c r="Q1477" i="16"/>
  <c r="N1477" i="16"/>
  <c r="AA1477" i="16" s="1"/>
  <c r="F1477" i="16"/>
  <c r="B1477" i="16"/>
  <c r="Y1476" i="16"/>
  <c r="W1476" i="16"/>
  <c r="X1476" i="16" s="1"/>
  <c r="V1476" i="16"/>
  <c r="U1476" i="16"/>
  <c r="Q1476" i="16"/>
  <c r="N1476" i="16"/>
  <c r="AA1476" i="16" s="1"/>
  <c r="F1476" i="16"/>
  <c r="B1476" i="16"/>
  <c r="Y1475" i="16"/>
  <c r="W1475" i="16"/>
  <c r="X1475" i="16" s="1"/>
  <c r="V1475" i="16"/>
  <c r="U1475" i="16"/>
  <c r="Q1475" i="16"/>
  <c r="N1475" i="16"/>
  <c r="AA1475" i="16" s="1"/>
  <c r="F1475" i="16"/>
  <c r="B1475" i="16"/>
  <c r="Y1474" i="16"/>
  <c r="W1474" i="16"/>
  <c r="X1474" i="16" s="1"/>
  <c r="V1474" i="16"/>
  <c r="U1474" i="16"/>
  <c r="Q1474" i="16"/>
  <c r="N1474" i="16"/>
  <c r="AA1474" i="16" s="1"/>
  <c r="F1474" i="16"/>
  <c r="B1474" i="16"/>
  <c r="Y1473" i="16"/>
  <c r="W1473" i="16"/>
  <c r="X1473" i="16" s="1"/>
  <c r="V1473" i="16"/>
  <c r="U1473" i="16"/>
  <c r="Q1473" i="16"/>
  <c r="N1473" i="16"/>
  <c r="AA1473" i="16" s="1"/>
  <c r="F1473" i="16"/>
  <c r="B1473" i="16"/>
  <c r="Y1472" i="16"/>
  <c r="W1472" i="16"/>
  <c r="X1472" i="16" s="1"/>
  <c r="V1472" i="16"/>
  <c r="U1472" i="16"/>
  <c r="Q1472" i="16"/>
  <c r="N1472" i="16"/>
  <c r="AA1472" i="16" s="1"/>
  <c r="F1472" i="16"/>
  <c r="B1472" i="16"/>
  <c r="Y1471" i="16"/>
  <c r="W1471" i="16"/>
  <c r="X1471" i="16" s="1"/>
  <c r="V1471" i="16"/>
  <c r="U1471" i="16"/>
  <c r="Q1471" i="16"/>
  <c r="N1471" i="16"/>
  <c r="AA1471" i="16" s="1"/>
  <c r="F1471" i="16"/>
  <c r="B1471" i="16"/>
  <c r="Y1470" i="16"/>
  <c r="W1470" i="16"/>
  <c r="X1470" i="16" s="1"/>
  <c r="V1470" i="16"/>
  <c r="U1470" i="16"/>
  <c r="Q1470" i="16"/>
  <c r="N1470" i="16"/>
  <c r="AA1470" i="16" s="1"/>
  <c r="F1470" i="16"/>
  <c r="B1470" i="16"/>
  <c r="Y1469" i="16"/>
  <c r="X1469" i="16"/>
  <c r="W1469" i="16"/>
  <c r="V1469" i="16"/>
  <c r="U1469" i="16"/>
  <c r="Q1469" i="16"/>
  <c r="N1469" i="16"/>
  <c r="AA1469" i="16" s="1"/>
  <c r="F1469" i="16"/>
  <c r="B1469" i="16"/>
  <c r="Y1468" i="16"/>
  <c r="W1468" i="16"/>
  <c r="X1468" i="16" s="1"/>
  <c r="V1468" i="16"/>
  <c r="U1468" i="16"/>
  <c r="Q1468" i="16"/>
  <c r="N1468" i="16"/>
  <c r="AA1468" i="16" s="1"/>
  <c r="F1468" i="16"/>
  <c r="B1468" i="16"/>
  <c r="Y1467" i="16"/>
  <c r="W1467" i="16"/>
  <c r="X1467" i="16" s="1"/>
  <c r="V1467" i="16"/>
  <c r="U1467" i="16"/>
  <c r="Q1467" i="16"/>
  <c r="N1467" i="16"/>
  <c r="AA1467" i="16" s="1"/>
  <c r="F1467" i="16"/>
  <c r="B1467" i="16"/>
  <c r="Y1466" i="16"/>
  <c r="W1466" i="16"/>
  <c r="X1466" i="16" s="1"/>
  <c r="V1466" i="16"/>
  <c r="U1466" i="16"/>
  <c r="Q1466" i="16"/>
  <c r="N1466" i="16"/>
  <c r="AA1466" i="16" s="1"/>
  <c r="F1466" i="16"/>
  <c r="B1466" i="16"/>
  <c r="Y1465" i="16"/>
  <c r="W1465" i="16"/>
  <c r="X1465" i="16" s="1"/>
  <c r="V1465" i="16"/>
  <c r="U1465" i="16"/>
  <c r="Q1465" i="16"/>
  <c r="N1465" i="16"/>
  <c r="AA1465" i="16" s="1"/>
  <c r="F1465" i="16"/>
  <c r="B1465" i="16"/>
  <c r="Y1464" i="16"/>
  <c r="W1464" i="16"/>
  <c r="X1464" i="16" s="1"/>
  <c r="V1464" i="16"/>
  <c r="U1464" i="16"/>
  <c r="Q1464" i="16"/>
  <c r="N1464" i="16"/>
  <c r="AA1464" i="16" s="1"/>
  <c r="F1464" i="16"/>
  <c r="B1464" i="16"/>
  <c r="Y1463" i="16"/>
  <c r="W1463" i="16"/>
  <c r="X1463" i="16" s="1"/>
  <c r="V1463" i="16"/>
  <c r="U1463" i="16"/>
  <c r="Q1463" i="16"/>
  <c r="N1463" i="16"/>
  <c r="AA1463" i="16" s="1"/>
  <c r="F1463" i="16"/>
  <c r="B1463" i="16"/>
  <c r="Y1462" i="16"/>
  <c r="W1462" i="16"/>
  <c r="X1462" i="16" s="1"/>
  <c r="V1462" i="16"/>
  <c r="U1462" i="16"/>
  <c r="Q1462" i="16"/>
  <c r="N1462" i="16"/>
  <c r="AA1462" i="16" s="1"/>
  <c r="F1462" i="16"/>
  <c r="B1462" i="16"/>
  <c r="Y1461" i="16"/>
  <c r="W1461" i="16"/>
  <c r="X1461" i="16" s="1"/>
  <c r="V1461" i="16"/>
  <c r="U1461" i="16"/>
  <c r="Q1461" i="16"/>
  <c r="N1461" i="16"/>
  <c r="AA1461" i="16" s="1"/>
  <c r="F1461" i="16"/>
  <c r="B1461" i="16"/>
  <c r="Y1460" i="16"/>
  <c r="W1460" i="16"/>
  <c r="X1460" i="16" s="1"/>
  <c r="V1460" i="16"/>
  <c r="U1460" i="16"/>
  <c r="Q1460" i="16"/>
  <c r="N1460" i="16"/>
  <c r="AA1460" i="16" s="1"/>
  <c r="F1460" i="16"/>
  <c r="B1460" i="16"/>
  <c r="Y1459" i="16"/>
  <c r="W1459" i="16"/>
  <c r="X1459" i="16" s="1"/>
  <c r="V1459" i="16"/>
  <c r="U1459" i="16"/>
  <c r="Q1459" i="16"/>
  <c r="N1459" i="16"/>
  <c r="AA1459" i="16" s="1"/>
  <c r="F1459" i="16"/>
  <c r="B1459" i="16"/>
  <c r="Y1458" i="16"/>
  <c r="W1458" i="16"/>
  <c r="X1458" i="16" s="1"/>
  <c r="V1458" i="16"/>
  <c r="U1458" i="16"/>
  <c r="Q1458" i="16"/>
  <c r="N1458" i="16"/>
  <c r="AA1458" i="16" s="1"/>
  <c r="F1458" i="16"/>
  <c r="B1458" i="16"/>
  <c r="Y1457" i="16"/>
  <c r="W1457" i="16"/>
  <c r="X1457" i="16" s="1"/>
  <c r="V1457" i="16"/>
  <c r="U1457" i="16"/>
  <c r="Q1457" i="16"/>
  <c r="N1457" i="16"/>
  <c r="AA1457" i="16" s="1"/>
  <c r="F1457" i="16"/>
  <c r="B1457" i="16"/>
  <c r="Y1456" i="16"/>
  <c r="W1456" i="16"/>
  <c r="X1456" i="16" s="1"/>
  <c r="V1456" i="16"/>
  <c r="U1456" i="16"/>
  <c r="Q1456" i="16"/>
  <c r="N1456" i="16"/>
  <c r="AA1456" i="16" s="1"/>
  <c r="F1456" i="16"/>
  <c r="B1456" i="16"/>
  <c r="Y1455" i="16"/>
  <c r="X1455" i="16"/>
  <c r="W1455" i="16"/>
  <c r="V1455" i="16"/>
  <c r="U1455" i="16"/>
  <c r="Q1455" i="16"/>
  <c r="N1455" i="16"/>
  <c r="AA1455" i="16" s="1"/>
  <c r="F1455" i="16"/>
  <c r="B1455" i="16"/>
  <c r="Y1454" i="16"/>
  <c r="W1454" i="16"/>
  <c r="X1454" i="16" s="1"/>
  <c r="V1454" i="16"/>
  <c r="U1454" i="16"/>
  <c r="Q1454" i="16"/>
  <c r="N1454" i="16"/>
  <c r="AA1454" i="16" s="1"/>
  <c r="F1454" i="16"/>
  <c r="B1454" i="16"/>
  <c r="Y1453" i="16"/>
  <c r="W1453" i="16"/>
  <c r="X1453" i="16" s="1"/>
  <c r="V1453" i="16"/>
  <c r="U1453" i="16"/>
  <c r="Q1453" i="16"/>
  <c r="N1453" i="16"/>
  <c r="AA1453" i="16" s="1"/>
  <c r="F1453" i="16"/>
  <c r="B1453" i="16"/>
  <c r="Y1452" i="16"/>
  <c r="W1452" i="16"/>
  <c r="X1452" i="16" s="1"/>
  <c r="V1452" i="16"/>
  <c r="U1452" i="16"/>
  <c r="Q1452" i="16"/>
  <c r="N1452" i="16"/>
  <c r="AA1452" i="16" s="1"/>
  <c r="F1452" i="16"/>
  <c r="B1452" i="16"/>
  <c r="Y1451" i="16"/>
  <c r="W1451" i="16"/>
  <c r="X1451" i="16" s="1"/>
  <c r="V1451" i="16"/>
  <c r="U1451" i="16"/>
  <c r="Q1451" i="16"/>
  <c r="N1451" i="16"/>
  <c r="AA1451" i="16" s="1"/>
  <c r="F1451" i="16"/>
  <c r="B1451" i="16"/>
  <c r="Y1450" i="16"/>
  <c r="W1450" i="16"/>
  <c r="X1450" i="16" s="1"/>
  <c r="V1450" i="16"/>
  <c r="U1450" i="16"/>
  <c r="Q1450" i="16"/>
  <c r="N1450" i="16"/>
  <c r="AA1450" i="16" s="1"/>
  <c r="F1450" i="16"/>
  <c r="B1450" i="16"/>
  <c r="Y1449" i="16"/>
  <c r="W1449" i="16"/>
  <c r="X1449" i="16" s="1"/>
  <c r="V1449" i="16"/>
  <c r="U1449" i="16"/>
  <c r="Q1449" i="16"/>
  <c r="N1449" i="16"/>
  <c r="AA1449" i="16" s="1"/>
  <c r="F1449" i="16"/>
  <c r="B1449" i="16"/>
  <c r="Y1448" i="16"/>
  <c r="W1448" i="16"/>
  <c r="X1448" i="16" s="1"/>
  <c r="V1448" i="16"/>
  <c r="U1448" i="16"/>
  <c r="Q1448" i="16"/>
  <c r="N1448" i="16"/>
  <c r="AA1448" i="16" s="1"/>
  <c r="F1448" i="16"/>
  <c r="B1448" i="16"/>
  <c r="Y1447" i="16"/>
  <c r="W1447" i="16"/>
  <c r="X1447" i="16" s="1"/>
  <c r="V1447" i="16"/>
  <c r="U1447" i="16"/>
  <c r="Q1447" i="16"/>
  <c r="N1447" i="16"/>
  <c r="AA1447" i="16" s="1"/>
  <c r="F1447" i="16"/>
  <c r="B1447" i="16"/>
  <c r="Y1446" i="16"/>
  <c r="W1446" i="16"/>
  <c r="X1446" i="16" s="1"/>
  <c r="V1446" i="16"/>
  <c r="U1446" i="16"/>
  <c r="Q1446" i="16"/>
  <c r="N1446" i="16"/>
  <c r="AA1446" i="16" s="1"/>
  <c r="F1446" i="16"/>
  <c r="B1446" i="16"/>
  <c r="Y1445" i="16"/>
  <c r="W1445" i="16"/>
  <c r="X1445" i="16" s="1"/>
  <c r="V1445" i="16"/>
  <c r="U1445" i="16"/>
  <c r="Q1445" i="16"/>
  <c r="N1445" i="16"/>
  <c r="AA1445" i="16" s="1"/>
  <c r="F1445" i="16"/>
  <c r="B1445" i="16"/>
  <c r="Y1444" i="16"/>
  <c r="W1444" i="16"/>
  <c r="X1444" i="16" s="1"/>
  <c r="V1444" i="16"/>
  <c r="U1444" i="16"/>
  <c r="Q1444" i="16"/>
  <c r="N1444" i="16"/>
  <c r="AA1444" i="16" s="1"/>
  <c r="F1444" i="16"/>
  <c r="B1444" i="16"/>
  <c r="Y1443" i="16"/>
  <c r="W1443" i="16"/>
  <c r="X1443" i="16" s="1"/>
  <c r="V1443" i="16"/>
  <c r="U1443" i="16"/>
  <c r="Q1443" i="16"/>
  <c r="N1443" i="16"/>
  <c r="AA1443" i="16" s="1"/>
  <c r="F1443" i="16"/>
  <c r="B1443" i="16"/>
  <c r="Y1442" i="16"/>
  <c r="W1442" i="16"/>
  <c r="X1442" i="16" s="1"/>
  <c r="V1442" i="16"/>
  <c r="U1442" i="16"/>
  <c r="Q1442" i="16"/>
  <c r="N1442" i="16"/>
  <c r="AA1442" i="16" s="1"/>
  <c r="F1442" i="16"/>
  <c r="B1442" i="16"/>
  <c r="Y1441" i="16"/>
  <c r="W1441" i="16"/>
  <c r="X1441" i="16" s="1"/>
  <c r="V1441" i="16"/>
  <c r="U1441" i="16"/>
  <c r="Q1441" i="16"/>
  <c r="N1441" i="16"/>
  <c r="AA1441" i="16" s="1"/>
  <c r="F1441" i="16"/>
  <c r="B1441" i="16"/>
  <c r="Y1440" i="16"/>
  <c r="W1440" i="16"/>
  <c r="X1440" i="16" s="1"/>
  <c r="V1440" i="16"/>
  <c r="U1440" i="16"/>
  <c r="Q1440" i="16"/>
  <c r="N1440" i="16"/>
  <c r="AA1440" i="16" s="1"/>
  <c r="F1440" i="16"/>
  <c r="B1440" i="16"/>
  <c r="Y1439" i="16"/>
  <c r="W1439" i="16"/>
  <c r="X1439" i="16" s="1"/>
  <c r="V1439" i="16"/>
  <c r="U1439" i="16"/>
  <c r="Q1439" i="16"/>
  <c r="N1439" i="16"/>
  <c r="AA1439" i="16" s="1"/>
  <c r="F1439" i="16"/>
  <c r="B1439" i="16"/>
  <c r="Y1438" i="16"/>
  <c r="W1438" i="16"/>
  <c r="X1438" i="16" s="1"/>
  <c r="V1438" i="16"/>
  <c r="U1438" i="16"/>
  <c r="Q1438" i="16"/>
  <c r="N1438" i="16"/>
  <c r="AA1438" i="16" s="1"/>
  <c r="F1438" i="16"/>
  <c r="B1438" i="16"/>
  <c r="Y1437" i="16"/>
  <c r="W1437" i="16"/>
  <c r="X1437" i="16" s="1"/>
  <c r="V1437" i="16"/>
  <c r="U1437" i="16"/>
  <c r="Q1437" i="16"/>
  <c r="N1437" i="16"/>
  <c r="AA1437" i="16" s="1"/>
  <c r="F1437" i="16"/>
  <c r="B1437" i="16"/>
  <c r="Y1436" i="16"/>
  <c r="W1436" i="16"/>
  <c r="X1436" i="16" s="1"/>
  <c r="V1436" i="16"/>
  <c r="U1436" i="16"/>
  <c r="Q1436" i="16"/>
  <c r="N1436" i="16"/>
  <c r="AA1436" i="16" s="1"/>
  <c r="F1436" i="16"/>
  <c r="B1436" i="16"/>
  <c r="Y1435" i="16"/>
  <c r="W1435" i="16"/>
  <c r="X1435" i="16" s="1"/>
  <c r="V1435" i="16"/>
  <c r="U1435" i="16"/>
  <c r="Q1435" i="16"/>
  <c r="N1435" i="16"/>
  <c r="AA1435" i="16" s="1"/>
  <c r="F1435" i="16"/>
  <c r="B1435" i="16"/>
  <c r="Y1434" i="16"/>
  <c r="W1434" i="16"/>
  <c r="X1434" i="16" s="1"/>
  <c r="V1434" i="16"/>
  <c r="U1434" i="16"/>
  <c r="Q1434" i="16"/>
  <c r="N1434" i="16"/>
  <c r="AA1434" i="16" s="1"/>
  <c r="F1434" i="16"/>
  <c r="B1434" i="16"/>
  <c r="Y1433" i="16"/>
  <c r="W1433" i="16"/>
  <c r="X1433" i="16" s="1"/>
  <c r="V1433" i="16"/>
  <c r="U1433" i="16"/>
  <c r="Q1433" i="16"/>
  <c r="N1433" i="16"/>
  <c r="AA1433" i="16" s="1"/>
  <c r="F1433" i="16"/>
  <c r="B1433" i="16"/>
  <c r="Y1432" i="16"/>
  <c r="W1432" i="16"/>
  <c r="X1432" i="16" s="1"/>
  <c r="V1432" i="16"/>
  <c r="U1432" i="16"/>
  <c r="Q1432" i="16"/>
  <c r="N1432" i="16"/>
  <c r="AA1432" i="16" s="1"/>
  <c r="F1432" i="16"/>
  <c r="B1432" i="16"/>
  <c r="Y1431" i="16"/>
  <c r="W1431" i="16"/>
  <c r="X1431" i="16" s="1"/>
  <c r="V1431" i="16"/>
  <c r="U1431" i="16"/>
  <c r="Q1431" i="16"/>
  <c r="N1431" i="16"/>
  <c r="AA1431" i="16" s="1"/>
  <c r="F1431" i="16"/>
  <c r="B1431" i="16"/>
  <c r="Y1430" i="16"/>
  <c r="W1430" i="16"/>
  <c r="X1430" i="16" s="1"/>
  <c r="V1430" i="16"/>
  <c r="U1430" i="16"/>
  <c r="Q1430" i="16"/>
  <c r="N1430" i="16"/>
  <c r="AA1430" i="16" s="1"/>
  <c r="F1430" i="16"/>
  <c r="B1430" i="16"/>
  <c r="Y1429" i="16"/>
  <c r="W1429" i="16"/>
  <c r="X1429" i="16" s="1"/>
  <c r="V1429" i="16"/>
  <c r="U1429" i="16"/>
  <c r="Q1429" i="16"/>
  <c r="N1429" i="16"/>
  <c r="AA1429" i="16" s="1"/>
  <c r="F1429" i="16"/>
  <c r="B1429" i="16"/>
  <c r="Y1428" i="16"/>
  <c r="W1428" i="16"/>
  <c r="X1428" i="16" s="1"/>
  <c r="V1428" i="16"/>
  <c r="U1428" i="16"/>
  <c r="Q1428" i="16"/>
  <c r="N1428" i="16"/>
  <c r="AA1428" i="16" s="1"/>
  <c r="F1428" i="16"/>
  <c r="B1428" i="16"/>
  <c r="Y1427" i="16"/>
  <c r="W1427" i="16"/>
  <c r="X1427" i="16" s="1"/>
  <c r="V1427" i="16"/>
  <c r="U1427" i="16"/>
  <c r="Q1427" i="16"/>
  <c r="N1427" i="16"/>
  <c r="AA1427" i="16" s="1"/>
  <c r="F1427" i="16"/>
  <c r="B1427" i="16"/>
  <c r="Y1426" i="16"/>
  <c r="W1426" i="16"/>
  <c r="X1426" i="16" s="1"/>
  <c r="V1426" i="16"/>
  <c r="U1426" i="16"/>
  <c r="Q1426" i="16"/>
  <c r="N1426" i="16"/>
  <c r="AA1426" i="16" s="1"/>
  <c r="F1426" i="16"/>
  <c r="B1426" i="16"/>
  <c r="Y1425" i="16"/>
  <c r="W1425" i="16"/>
  <c r="X1425" i="16" s="1"/>
  <c r="V1425" i="16"/>
  <c r="U1425" i="16"/>
  <c r="Q1425" i="16"/>
  <c r="N1425" i="16"/>
  <c r="AA1425" i="16" s="1"/>
  <c r="F1425" i="16"/>
  <c r="B1425" i="16"/>
  <c r="Y1424" i="16"/>
  <c r="W1424" i="16"/>
  <c r="X1424" i="16" s="1"/>
  <c r="V1424" i="16"/>
  <c r="U1424" i="16"/>
  <c r="Q1424" i="16"/>
  <c r="N1424" i="16"/>
  <c r="AA1424" i="16" s="1"/>
  <c r="F1424" i="16"/>
  <c r="B1424" i="16"/>
  <c r="Y1423" i="16"/>
  <c r="X1423" i="16"/>
  <c r="W1423" i="16"/>
  <c r="V1423" i="16"/>
  <c r="U1423" i="16"/>
  <c r="Q1423" i="16"/>
  <c r="N1423" i="16"/>
  <c r="AA1423" i="16" s="1"/>
  <c r="F1423" i="16"/>
  <c r="B1423" i="16"/>
  <c r="Y1422" i="16"/>
  <c r="W1422" i="16"/>
  <c r="X1422" i="16" s="1"/>
  <c r="V1422" i="16"/>
  <c r="U1422" i="16"/>
  <c r="Q1422" i="16"/>
  <c r="N1422" i="16"/>
  <c r="AA1422" i="16" s="1"/>
  <c r="F1422" i="16"/>
  <c r="B1422" i="16"/>
  <c r="Y1421" i="16"/>
  <c r="W1421" i="16"/>
  <c r="X1421" i="16" s="1"/>
  <c r="V1421" i="16"/>
  <c r="U1421" i="16"/>
  <c r="Q1421" i="16"/>
  <c r="N1421" i="16"/>
  <c r="AA1421" i="16" s="1"/>
  <c r="F1421" i="16"/>
  <c r="B1421" i="16"/>
  <c r="Y1420" i="16"/>
  <c r="W1420" i="16"/>
  <c r="X1420" i="16" s="1"/>
  <c r="V1420" i="16"/>
  <c r="U1420" i="16"/>
  <c r="Q1420" i="16"/>
  <c r="N1420" i="16"/>
  <c r="AA1420" i="16" s="1"/>
  <c r="F1420" i="16"/>
  <c r="B1420" i="16"/>
  <c r="Y1419" i="16"/>
  <c r="W1419" i="16"/>
  <c r="X1419" i="16" s="1"/>
  <c r="V1419" i="16"/>
  <c r="U1419" i="16"/>
  <c r="Q1419" i="16"/>
  <c r="N1419" i="16"/>
  <c r="AA1419" i="16" s="1"/>
  <c r="F1419" i="16"/>
  <c r="B1419" i="16"/>
  <c r="Y1418" i="16"/>
  <c r="W1418" i="16"/>
  <c r="X1418" i="16" s="1"/>
  <c r="V1418" i="16"/>
  <c r="U1418" i="16"/>
  <c r="Q1418" i="16"/>
  <c r="N1418" i="16"/>
  <c r="AA1418" i="16" s="1"/>
  <c r="F1418" i="16"/>
  <c r="B1418" i="16"/>
  <c r="Y1417" i="16"/>
  <c r="W1417" i="16"/>
  <c r="X1417" i="16" s="1"/>
  <c r="V1417" i="16"/>
  <c r="U1417" i="16"/>
  <c r="Q1417" i="16"/>
  <c r="N1417" i="16"/>
  <c r="AA1417" i="16" s="1"/>
  <c r="F1417" i="16"/>
  <c r="B1417" i="16"/>
  <c r="Y1416" i="16"/>
  <c r="W1416" i="16"/>
  <c r="X1416" i="16" s="1"/>
  <c r="V1416" i="16"/>
  <c r="U1416" i="16"/>
  <c r="Q1416" i="16"/>
  <c r="N1416" i="16"/>
  <c r="AA1416" i="16" s="1"/>
  <c r="F1416" i="16"/>
  <c r="B1416" i="16"/>
  <c r="Y1415" i="16"/>
  <c r="W1415" i="16"/>
  <c r="X1415" i="16" s="1"/>
  <c r="V1415" i="16"/>
  <c r="U1415" i="16"/>
  <c r="Q1415" i="16"/>
  <c r="N1415" i="16"/>
  <c r="AA1415" i="16" s="1"/>
  <c r="F1415" i="16"/>
  <c r="B1415" i="16"/>
  <c r="Y1414" i="16"/>
  <c r="W1414" i="16"/>
  <c r="X1414" i="16" s="1"/>
  <c r="V1414" i="16"/>
  <c r="U1414" i="16"/>
  <c r="Q1414" i="16"/>
  <c r="N1414" i="16"/>
  <c r="AA1414" i="16" s="1"/>
  <c r="F1414" i="16"/>
  <c r="B1414" i="16"/>
  <c r="Y1413" i="16"/>
  <c r="W1413" i="16"/>
  <c r="X1413" i="16" s="1"/>
  <c r="V1413" i="16"/>
  <c r="U1413" i="16"/>
  <c r="Q1413" i="16"/>
  <c r="N1413" i="16"/>
  <c r="AA1413" i="16" s="1"/>
  <c r="F1413" i="16"/>
  <c r="B1413" i="16"/>
  <c r="Y1412" i="16"/>
  <c r="W1412" i="16"/>
  <c r="X1412" i="16" s="1"/>
  <c r="V1412" i="16"/>
  <c r="U1412" i="16"/>
  <c r="Q1412" i="16"/>
  <c r="N1412" i="16"/>
  <c r="AA1412" i="16" s="1"/>
  <c r="F1412" i="16"/>
  <c r="B1412" i="16"/>
  <c r="Y1411" i="16"/>
  <c r="W1411" i="16"/>
  <c r="X1411" i="16" s="1"/>
  <c r="V1411" i="16"/>
  <c r="U1411" i="16"/>
  <c r="Q1411" i="16"/>
  <c r="N1411" i="16"/>
  <c r="AA1411" i="16" s="1"/>
  <c r="F1411" i="16"/>
  <c r="B1411" i="16"/>
  <c r="Y1410" i="16"/>
  <c r="X1410" i="16"/>
  <c r="W1410" i="16"/>
  <c r="V1410" i="16"/>
  <c r="U1410" i="16"/>
  <c r="Q1410" i="16"/>
  <c r="N1410" i="16"/>
  <c r="AA1410" i="16" s="1"/>
  <c r="F1410" i="16"/>
  <c r="B1410" i="16"/>
  <c r="Y1409" i="16"/>
  <c r="W1409" i="16"/>
  <c r="X1409" i="16" s="1"/>
  <c r="V1409" i="16"/>
  <c r="U1409" i="16"/>
  <c r="Q1409" i="16"/>
  <c r="N1409" i="16"/>
  <c r="AA1409" i="16" s="1"/>
  <c r="F1409" i="16"/>
  <c r="B1409" i="16"/>
  <c r="Y1408" i="16"/>
  <c r="W1408" i="16"/>
  <c r="X1408" i="16" s="1"/>
  <c r="V1408" i="16"/>
  <c r="U1408" i="16"/>
  <c r="Q1408" i="16"/>
  <c r="N1408" i="16"/>
  <c r="AA1408" i="16" s="1"/>
  <c r="F1408" i="16"/>
  <c r="B1408" i="16"/>
  <c r="Y1407" i="16"/>
  <c r="W1407" i="16"/>
  <c r="X1407" i="16" s="1"/>
  <c r="V1407" i="16"/>
  <c r="U1407" i="16"/>
  <c r="Q1407" i="16"/>
  <c r="N1407" i="16"/>
  <c r="AA1407" i="16" s="1"/>
  <c r="F1407" i="16"/>
  <c r="B1407" i="16"/>
  <c r="Y1406" i="16"/>
  <c r="W1406" i="16"/>
  <c r="X1406" i="16" s="1"/>
  <c r="V1406" i="16"/>
  <c r="U1406" i="16"/>
  <c r="Q1406" i="16"/>
  <c r="N1406" i="16"/>
  <c r="AA1406" i="16" s="1"/>
  <c r="F1406" i="16"/>
  <c r="B1406" i="16"/>
  <c r="Y1405" i="16"/>
  <c r="W1405" i="16"/>
  <c r="X1405" i="16" s="1"/>
  <c r="V1405" i="16"/>
  <c r="U1405" i="16"/>
  <c r="Q1405" i="16"/>
  <c r="N1405" i="16"/>
  <c r="AA1405" i="16" s="1"/>
  <c r="F1405" i="16"/>
  <c r="B1405" i="16"/>
  <c r="Y1404" i="16"/>
  <c r="W1404" i="16"/>
  <c r="X1404" i="16" s="1"/>
  <c r="V1404" i="16"/>
  <c r="U1404" i="16"/>
  <c r="Q1404" i="16"/>
  <c r="N1404" i="16"/>
  <c r="AA1404" i="16" s="1"/>
  <c r="F1404" i="16"/>
  <c r="B1404" i="16"/>
  <c r="Y1403" i="16"/>
  <c r="W1403" i="16"/>
  <c r="X1403" i="16" s="1"/>
  <c r="V1403" i="16"/>
  <c r="U1403" i="16"/>
  <c r="Q1403" i="16"/>
  <c r="N1403" i="16"/>
  <c r="AA1403" i="16" s="1"/>
  <c r="F1403" i="16"/>
  <c r="B1403" i="16"/>
  <c r="Y1402" i="16"/>
  <c r="W1402" i="16"/>
  <c r="X1402" i="16" s="1"/>
  <c r="V1402" i="16"/>
  <c r="U1402" i="16"/>
  <c r="Q1402" i="16"/>
  <c r="N1402" i="16"/>
  <c r="AA1402" i="16" s="1"/>
  <c r="F1402" i="16"/>
  <c r="B1402" i="16"/>
  <c r="Y1401" i="16"/>
  <c r="W1401" i="16"/>
  <c r="X1401" i="16" s="1"/>
  <c r="V1401" i="16"/>
  <c r="U1401" i="16"/>
  <c r="Q1401" i="16"/>
  <c r="N1401" i="16"/>
  <c r="AA1401" i="16" s="1"/>
  <c r="F1401" i="16"/>
  <c r="B1401" i="16"/>
  <c r="Y1400" i="16"/>
  <c r="W1400" i="16"/>
  <c r="X1400" i="16" s="1"/>
  <c r="V1400" i="16"/>
  <c r="U1400" i="16"/>
  <c r="Q1400" i="16"/>
  <c r="N1400" i="16"/>
  <c r="AA1400" i="16" s="1"/>
  <c r="F1400" i="16"/>
  <c r="B1400" i="16"/>
  <c r="Y1399" i="16"/>
  <c r="W1399" i="16"/>
  <c r="X1399" i="16" s="1"/>
  <c r="V1399" i="16"/>
  <c r="U1399" i="16"/>
  <c r="Q1399" i="16"/>
  <c r="N1399" i="16"/>
  <c r="AA1399" i="16" s="1"/>
  <c r="F1399" i="16"/>
  <c r="B1399" i="16"/>
  <c r="Y1398" i="16"/>
  <c r="W1398" i="16"/>
  <c r="X1398" i="16" s="1"/>
  <c r="V1398" i="16"/>
  <c r="U1398" i="16"/>
  <c r="Q1398" i="16"/>
  <c r="N1398" i="16"/>
  <c r="AA1398" i="16" s="1"/>
  <c r="F1398" i="16"/>
  <c r="B1398" i="16"/>
  <c r="Y1397" i="16"/>
  <c r="X1397" i="16"/>
  <c r="W1397" i="16"/>
  <c r="V1397" i="16"/>
  <c r="U1397" i="16"/>
  <c r="Q1397" i="16"/>
  <c r="N1397" i="16"/>
  <c r="AA1397" i="16" s="1"/>
  <c r="F1397" i="16"/>
  <c r="B1397" i="16"/>
  <c r="Y1396" i="16"/>
  <c r="W1396" i="16"/>
  <c r="X1396" i="16" s="1"/>
  <c r="V1396" i="16"/>
  <c r="U1396" i="16"/>
  <c r="Q1396" i="16"/>
  <c r="N1396" i="16"/>
  <c r="AA1396" i="16" s="1"/>
  <c r="F1396" i="16"/>
  <c r="B1396" i="16"/>
  <c r="Y1395" i="16"/>
  <c r="W1395" i="16"/>
  <c r="X1395" i="16" s="1"/>
  <c r="V1395" i="16"/>
  <c r="U1395" i="16"/>
  <c r="Q1395" i="16"/>
  <c r="N1395" i="16"/>
  <c r="AA1395" i="16" s="1"/>
  <c r="F1395" i="16"/>
  <c r="B1395" i="16"/>
  <c r="Y1394" i="16"/>
  <c r="W1394" i="16"/>
  <c r="X1394" i="16" s="1"/>
  <c r="V1394" i="16"/>
  <c r="U1394" i="16"/>
  <c r="Q1394" i="16"/>
  <c r="N1394" i="16"/>
  <c r="AA1394" i="16" s="1"/>
  <c r="F1394" i="16"/>
  <c r="B1394" i="16"/>
  <c r="Y1393" i="16"/>
  <c r="W1393" i="16"/>
  <c r="X1393" i="16" s="1"/>
  <c r="V1393" i="16"/>
  <c r="U1393" i="16"/>
  <c r="Q1393" i="16"/>
  <c r="N1393" i="16"/>
  <c r="AA1393" i="16" s="1"/>
  <c r="F1393" i="16"/>
  <c r="B1393" i="16"/>
  <c r="Y1392" i="16"/>
  <c r="W1392" i="16"/>
  <c r="X1392" i="16" s="1"/>
  <c r="V1392" i="16"/>
  <c r="U1392" i="16"/>
  <c r="Q1392" i="16"/>
  <c r="N1392" i="16"/>
  <c r="AA1392" i="16" s="1"/>
  <c r="F1392" i="16"/>
  <c r="B1392" i="16"/>
  <c r="Y1391" i="16"/>
  <c r="W1391" i="16"/>
  <c r="X1391" i="16" s="1"/>
  <c r="V1391" i="16"/>
  <c r="U1391" i="16"/>
  <c r="Q1391" i="16"/>
  <c r="N1391" i="16"/>
  <c r="AA1391" i="16" s="1"/>
  <c r="F1391" i="16"/>
  <c r="B1391" i="16"/>
  <c r="Y1390" i="16"/>
  <c r="W1390" i="16"/>
  <c r="X1390" i="16" s="1"/>
  <c r="V1390" i="16"/>
  <c r="U1390" i="16"/>
  <c r="Q1390" i="16"/>
  <c r="N1390" i="16"/>
  <c r="AA1390" i="16" s="1"/>
  <c r="F1390" i="16"/>
  <c r="B1390" i="16"/>
  <c r="Y1389" i="16"/>
  <c r="W1389" i="16"/>
  <c r="X1389" i="16" s="1"/>
  <c r="V1389" i="16"/>
  <c r="U1389" i="16"/>
  <c r="Q1389" i="16"/>
  <c r="N1389" i="16"/>
  <c r="AA1389" i="16" s="1"/>
  <c r="F1389" i="16"/>
  <c r="B1389" i="16"/>
  <c r="Y1388" i="16"/>
  <c r="W1388" i="16"/>
  <c r="X1388" i="16" s="1"/>
  <c r="V1388" i="16"/>
  <c r="U1388" i="16"/>
  <c r="Q1388" i="16"/>
  <c r="N1388" i="16"/>
  <c r="AA1388" i="16" s="1"/>
  <c r="F1388" i="16"/>
  <c r="B1388" i="16"/>
  <c r="Y1387" i="16"/>
  <c r="W1387" i="16"/>
  <c r="X1387" i="16" s="1"/>
  <c r="V1387" i="16"/>
  <c r="U1387" i="16"/>
  <c r="Q1387" i="16"/>
  <c r="N1387" i="16"/>
  <c r="AA1387" i="16" s="1"/>
  <c r="F1387" i="16"/>
  <c r="B1387" i="16"/>
  <c r="Y1386" i="16"/>
  <c r="W1386" i="16"/>
  <c r="X1386" i="16" s="1"/>
  <c r="V1386" i="16"/>
  <c r="U1386" i="16"/>
  <c r="Q1386" i="16"/>
  <c r="N1386" i="16"/>
  <c r="AA1386" i="16" s="1"/>
  <c r="F1386" i="16"/>
  <c r="B1386" i="16"/>
  <c r="Y1385" i="16"/>
  <c r="W1385" i="16"/>
  <c r="X1385" i="16" s="1"/>
  <c r="V1385" i="16"/>
  <c r="U1385" i="16"/>
  <c r="Q1385" i="16"/>
  <c r="N1385" i="16"/>
  <c r="AA1385" i="16" s="1"/>
  <c r="F1385" i="16"/>
  <c r="B1385" i="16"/>
  <c r="Y1384" i="16"/>
  <c r="W1384" i="16"/>
  <c r="X1384" i="16" s="1"/>
  <c r="V1384" i="16"/>
  <c r="U1384" i="16"/>
  <c r="Q1384" i="16"/>
  <c r="N1384" i="16"/>
  <c r="AA1384" i="16" s="1"/>
  <c r="F1384" i="16"/>
  <c r="B1384" i="16"/>
  <c r="Y1383" i="16"/>
  <c r="W1383" i="16"/>
  <c r="X1383" i="16" s="1"/>
  <c r="V1383" i="16"/>
  <c r="U1383" i="16"/>
  <c r="Q1383" i="16"/>
  <c r="N1383" i="16"/>
  <c r="AA1383" i="16" s="1"/>
  <c r="F1383" i="16"/>
  <c r="B1383" i="16"/>
  <c r="Y1382" i="16"/>
  <c r="W1382" i="16"/>
  <c r="X1382" i="16" s="1"/>
  <c r="V1382" i="16"/>
  <c r="U1382" i="16"/>
  <c r="Q1382" i="16"/>
  <c r="N1382" i="16"/>
  <c r="AA1382" i="16" s="1"/>
  <c r="F1382" i="16"/>
  <c r="B1382" i="16"/>
  <c r="Y1381" i="16"/>
  <c r="W1381" i="16"/>
  <c r="X1381" i="16" s="1"/>
  <c r="V1381" i="16"/>
  <c r="U1381" i="16"/>
  <c r="Q1381" i="16"/>
  <c r="N1381" i="16"/>
  <c r="AA1381" i="16" s="1"/>
  <c r="F1381" i="16"/>
  <c r="B1381" i="16"/>
  <c r="Y1380" i="16"/>
  <c r="W1380" i="16"/>
  <c r="X1380" i="16" s="1"/>
  <c r="V1380" i="16"/>
  <c r="U1380" i="16"/>
  <c r="Q1380" i="16"/>
  <c r="N1380" i="16"/>
  <c r="AA1380" i="16" s="1"/>
  <c r="F1380" i="16"/>
  <c r="B1380" i="16"/>
  <c r="Y1379" i="16"/>
  <c r="W1379" i="16"/>
  <c r="X1379" i="16" s="1"/>
  <c r="V1379" i="16"/>
  <c r="U1379" i="16"/>
  <c r="Q1379" i="16"/>
  <c r="N1379" i="16"/>
  <c r="AA1379" i="16" s="1"/>
  <c r="F1379" i="16"/>
  <c r="B1379" i="16"/>
  <c r="Y1378" i="16"/>
  <c r="W1378" i="16"/>
  <c r="X1378" i="16" s="1"/>
  <c r="V1378" i="16"/>
  <c r="U1378" i="16"/>
  <c r="Q1378" i="16"/>
  <c r="N1378" i="16"/>
  <c r="AA1378" i="16" s="1"/>
  <c r="F1378" i="16"/>
  <c r="B1378" i="16"/>
  <c r="Y1377" i="16"/>
  <c r="W1377" i="16"/>
  <c r="X1377" i="16" s="1"/>
  <c r="V1377" i="16"/>
  <c r="U1377" i="16"/>
  <c r="Q1377" i="16"/>
  <c r="N1377" i="16"/>
  <c r="AA1377" i="16" s="1"/>
  <c r="F1377" i="16"/>
  <c r="B1377" i="16"/>
  <c r="Y1376" i="16"/>
  <c r="W1376" i="16"/>
  <c r="X1376" i="16" s="1"/>
  <c r="V1376" i="16"/>
  <c r="U1376" i="16"/>
  <c r="Q1376" i="16"/>
  <c r="N1376" i="16"/>
  <c r="AA1376" i="16" s="1"/>
  <c r="F1376" i="16"/>
  <c r="B1376" i="16"/>
  <c r="Y1375" i="16"/>
  <c r="W1375" i="16"/>
  <c r="X1375" i="16" s="1"/>
  <c r="V1375" i="16"/>
  <c r="U1375" i="16"/>
  <c r="Q1375" i="16"/>
  <c r="N1375" i="16"/>
  <c r="AA1375" i="16" s="1"/>
  <c r="F1375" i="16"/>
  <c r="B1375" i="16"/>
  <c r="Y1374" i="16"/>
  <c r="W1374" i="16"/>
  <c r="X1374" i="16" s="1"/>
  <c r="V1374" i="16"/>
  <c r="U1374" i="16"/>
  <c r="Q1374" i="16"/>
  <c r="N1374" i="16"/>
  <c r="AA1374" i="16" s="1"/>
  <c r="F1374" i="16"/>
  <c r="B1374" i="16"/>
  <c r="Y1373" i="16"/>
  <c r="W1373" i="16"/>
  <c r="X1373" i="16" s="1"/>
  <c r="V1373" i="16"/>
  <c r="U1373" i="16"/>
  <c r="Q1373" i="16"/>
  <c r="N1373" i="16"/>
  <c r="AA1373" i="16" s="1"/>
  <c r="F1373" i="16"/>
  <c r="B1373" i="16"/>
  <c r="Y1372" i="16"/>
  <c r="W1372" i="16"/>
  <c r="X1372" i="16" s="1"/>
  <c r="V1372" i="16"/>
  <c r="U1372" i="16"/>
  <c r="Q1372" i="16"/>
  <c r="N1372" i="16"/>
  <c r="AA1372" i="16" s="1"/>
  <c r="F1372" i="16"/>
  <c r="B1372" i="16"/>
  <c r="Y1371" i="16"/>
  <c r="W1371" i="16"/>
  <c r="X1371" i="16" s="1"/>
  <c r="V1371" i="16"/>
  <c r="U1371" i="16"/>
  <c r="Q1371" i="16"/>
  <c r="N1371" i="16"/>
  <c r="AA1371" i="16" s="1"/>
  <c r="F1371" i="16"/>
  <c r="B1371" i="16"/>
  <c r="Y1370" i="16"/>
  <c r="W1370" i="16"/>
  <c r="X1370" i="16" s="1"/>
  <c r="V1370" i="16"/>
  <c r="U1370" i="16"/>
  <c r="Q1370" i="16"/>
  <c r="N1370" i="16"/>
  <c r="AA1370" i="16" s="1"/>
  <c r="F1370" i="16"/>
  <c r="B1370" i="16"/>
  <c r="Y1369" i="16"/>
  <c r="W1369" i="16"/>
  <c r="X1369" i="16" s="1"/>
  <c r="V1369" i="16"/>
  <c r="U1369" i="16"/>
  <c r="Q1369" i="16"/>
  <c r="N1369" i="16"/>
  <c r="AA1369" i="16" s="1"/>
  <c r="F1369" i="16"/>
  <c r="B1369" i="16"/>
  <c r="Y1368" i="16"/>
  <c r="W1368" i="16"/>
  <c r="X1368" i="16" s="1"/>
  <c r="V1368" i="16"/>
  <c r="U1368" i="16"/>
  <c r="Q1368" i="16"/>
  <c r="N1368" i="16"/>
  <c r="AA1368" i="16" s="1"/>
  <c r="F1368" i="16"/>
  <c r="B1368" i="16"/>
  <c r="Y1367" i="16"/>
  <c r="W1367" i="16"/>
  <c r="X1367" i="16" s="1"/>
  <c r="V1367" i="16"/>
  <c r="U1367" i="16"/>
  <c r="Q1367" i="16"/>
  <c r="N1367" i="16"/>
  <c r="AA1367" i="16" s="1"/>
  <c r="F1367" i="16"/>
  <c r="B1367" i="16"/>
  <c r="Y1366" i="16"/>
  <c r="W1366" i="16"/>
  <c r="X1366" i="16" s="1"/>
  <c r="V1366" i="16"/>
  <c r="U1366" i="16"/>
  <c r="Q1366" i="16"/>
  <c r="N1366" i="16"/>
  <c r="AA1366" i="16" s="1"/>
  <c r="F1366" i="16"/>
  <c r="B1366" i="16"/>
  <c r="Y1365" i="16"/>
  <c r="X1365" i="16"/>
  <c r="W1365" i="16"/>
  <c r="V1365" i="16"/>
  <c r="U1365" i="16"/>
  <c r="Q1365" i="16"/>
  <c r="N1365" i="16"/>
  <c r="AA1365" i="16" s="1"/>
  <c r="F1365" i="16"/>
  <c r="B1365" i="16"/>
  <c r="Y1364" i="16"/>
  <c r="W1364" i="16"/>
  <c r="X1364" i="16" s="1"/>
  <c r="V1364" i="16"/>
  <c r="U1364" i="16"/>
  <c r="Q1364" i="16"/>
  <c r="N1364" i="16"/>
  <c r="AA1364" i="16" s="1"/>
  <c r="F1364" i="16"/>
  <c r="B1364" i="16"/>
  <c r="Y1363" i="16"/>
  <c r="W1363" i="16"/>
  <c r="X1363" i="16" s="1"/>
  <c r="V1363" i="16"/>
  <c r="U1363" i="16"/>
  <c r="Q1363" i="16"/>
  <c r="N1363" i="16"/>
  <c r="AA1363" i="16" s="1"/>
  <c r="F1363" i="16"/>
  <c r="B1363" i="16"/>
  <c r="Y1362" i="16"/>
  <c r="W1362" i="16"/>
  <c r="X1362" i="16" s="1"/>
  <c r="V1362" i="16"/>
  <c r="U1362" i="16"/>
  <c r="Q1362" i="16"/>
  <c r="N1362" i="16"/>
  <c r="AA1362" i="16" s="1"/>
  <c r="F1362" i="16"/>
  <c r="B1362" i="16"/>
  <c r="Y1361" i="16"/>
  <c r="W1361" i="16"/>
  <c r="X1361" i="16" s="1"/>
  <c r="V1361" i="16"/>
  <c r="U1361" i="16"/>
  <c r="Q1361" i="16"/>
  <c r="N1361" i="16"/>
  <c r="AA1361" i="16" s="1"/>
  <c r="F1361" i="16"/>
  <c r="B1361" i="16"/>
  <c r="Y1360" i="16"/>
  <c r="W1360" i="16"/>
  <c r="X1360" i="16" s="1"/>
  <c r="V1360" i="16"/>
  <c r="U1360" i="16"/>
  <c r="Q1360" i="16"/>
  <c r="N1360" i="16"/>
  <c r="AA1360" i="16" s="1"/>
  <c r="F1360" i="16"/>
  <c r="B1360" i="16"/>
  <c r="Y1359" i="16"/>
  <c r="W1359" i="16"/>
  <c r="X1359" i="16" s="1"/>
  <c r="V1359" i="16"/>
  <c r="U1359" i="16"/>
  <c r="Q1359" i="16"/>
  <c r="N1359" i="16"/>
  <c r="AA1359" i="16" s="1"/>
  <c r="F1359" i="16"/>
  <c r="B1359" i="16"/>
  <c r="Y1358" i="16"/>
  <c r="W1358" i="16"/>
  <c r="X1358" i="16" s="1"/>
  <c r="V1358" i="16"/>
  <c r="U1358" i="16"/>
  <c r="Q1358" i="16"/>
  <c r="N1358" i="16"/>
  <c r="AA1358" i="16" s="1"/>
  <c r="F1358" i="16"/>
  <c r="B1358" i="16"/>
  <c r="Y1357" i="16"/>
  <c r="W1357" i="16"/>
  <c r="X1357" i="16" s="1"/>
  <c r="V1357" i="16"/>
  <c r="U1357" i="16"/>
  <c r="Q1357" i="16"/>
  <c r="N1357" i="16"/>
  <c r="AA1357" i="16" s="1"/>
  <c r="F1357" i="16"/>
  <c r="B1357" i="16"/>
  <c r="Y1356" i="16"/>
  <c r="W1356" i="16"/>
  <c r="X1356" i="16" s="1"/>
  <c r="V1356" i="16"/>
  <c r="U1356" i="16"/>
  <c r="Q1356" i="16"/>
  <c r="N1356" i="16"/>
  <c r="AA1356" i="16" s="1"/>
  <c r="F1356" i="16"/>
  <c r="B1356" i="16"/>
  <c r="Y1355" i="16"/>
  <c r="W1355" i="16"/>
  <c r="X1355" i="16" s="1"/>
  <c r="V1355" i="16"/>
  <c r="U1355" i="16"/>
  <c r="Q1355" i="16"/>
  <c r="N1355" i="16"/>
  <c r="AA1355" i="16" s="1"/>
  <c r="F1355" i="16"/>
  <c r="B1355" i="16"/>
  <c r="Y1354" i="16"/>
  <c r="W1354" i="16"/>
  <c r="X1354" i="16" s="1"/>
  <c r="V1354" i="16"/>
  <c r="U1354" i="16"/>
  <c r="Q1354" i="16"/>
  <c r="N1354" i="16"/>
  <c r="AA1354" i="16" s="1"/>
  <c r="F1354" i="16"/>
  <c r="B1354" i="16"/>
  <c r="Y1353" i="16"/>
  <c r="W1353" i="16"/>
  <c r="X1353" i="16" s="1"/>
  <c r="V1353" i="16"/>
  <c r="U1353" i="16"/>
  <c r="Q1353" i="16"/>
  <c r="N1353" i="16"/>
  <c r="AA1353" i="16" s="1"/>
  <c r="F1353" i="16"/>
  <c r="B1353" i="16"/>
  <c r="Y1352" i="16"/>
  <c r="W1352" i="16"/>
  <c r="X1352" i="16" s="1"/>
  <c r="V1352" i="16"/>
  <c r="U1352" i="16"/>
  <c r="Q1352" i="16"/>
  <c r="N1352" i="16"/>
  <c r="AA1352" i="16" s="1"/>
  <c r="F1352" i="16"/>
  <c r="B1352" i="16"/>
  <c r="Y1351" i="16"/>
  <c r="X1351" i="16"/>
  <c r="W1351" i="16"/>
  <c r="V1351" i="16"/>
  <c r="U1351" i="16"/>
  <c r="Q1351" i="16"/>
  <c r="N1351" i="16"/>
  <c r="AA1351" i="16" s="1"/>
  <c r="F1351" i="16"/>
  <c r="B1351" i="16"/>
  <c r="Y1350" i="16"/>
  <c r="W1350" i="16"/>
  <c r="X1350" i="16" s="1"/>
  <c r="V1350" i="16"/>
  <c r="U1350" i="16"/>
  <c r="Q1350" i="16"/>
  <c r="N1350" i="16"/>
  <c r="AA1350" i="16" s="1"/>
  <c r="F1350" i="16"/>
  <c r="B1350" i="16"/>
  <c r="Y1349" i="16"/>
  <c r="W1349" i="16"/>
  <c r="X1349" i="16" s="1"/>
  <c r="V1349" i="16"/>
  <c r="U1349" i="16"/>
  <c r="Q1349" i="16"/>
  <c r="N1349" i="16"/>
  <c r="AA1349" i="16" s="1"/>
  <c r="F1349" i="16"/>
  <c r="B1349" i="16"/>
  <c r="Y1348" i="16"/>
  <c r="W1348" i="16"/>
  <c r="X1348" i="16" s="1"/>
  <c r="V1348" i="16"/>
  <c r="U1348" i="16"/>
  <c r="Q1348" i="16"/>
  <c r="N1348" i="16"/>
  <c r="AA1348" i="16" s="1"/>
  <c r="F1348" i="16"/>
  <c r="B1348" i="16"/>
  <c r="Y1347" i="16"/>
  <c r="W1347" i="16"/>
  <c r="X1347" i="16" s="1"/>
  <c r="V1347" i="16"/>
  <c r="U1347" i="16"/>
  <c r="Q1347" i="16"/>
  <c r="N1347" i="16"/>
  <c r="AA1347" i="16" s="1"/>
  <c r="F1347" i="16"/>
  <c r="B1347" i="16"/>
  <c r="Y1346" i="16"/>
  <c r="W1346" i="16"/>
  <c r="X1346" i="16" s="1"/>
  <c r="V1346" i="16"/>
  <c r="U1346" i="16"/>
  <c r="Q1346" i="16"/>
  <c r="N1346" i="16"/>
  <c r="AA1346" i="16" s="1"/>
  <c r="F1346" i="16"/>
  <c r="B1346" i="16"/>
  <c r="Y1345" i="16"/>
  <c r="W1345" i="16"/>
  <c r="X1345" i="16" s="1"/>
  <c r="V1345" i="16"/>
  <c r="U1345" i="16"/>
  <c r="Q1345" i="16"/>
  <c r="N1345" i="16"/>
  <c r="AA1345" i="16" s="1"/>
  <c r="F1345" i="16"/>
  <c r="B1345" i="16"/>
  <c r="Y1344" i="16"/>
  <c r="W1344" i="16"/>
  <c r="X1344" i="16" s="1"/>
  <c r="V1344" i="16"/>
  <c r="U1344" i="16"/>
  <c r="Q1344" i="16"/>
  <c r="N1344" i="16"/>
  <c r="AA1344" i="16" s="1"/>
  <c r="F1344" i="16"/>
  <c r="B1344" i="16"/>
  <c r="Y1343" i="16"/>
  <c r="W1343" i="16"/>
  <c r="X1343" i="16" s="1"/>
  <c r="V1343" i="16"/>
  <c r="U1343" i="16"/>
  <c r="Q1343" i="16"/>
  <c r="N1343" i="16"/>
  <c r="AA1343" i="16" s="1"/>
  <c r="F1343" i="16"/>
  <c r="B1343" i="16"/>
  <c r="Y1342" i="16"/>
  <c r="W1342" i="16"/>
  <c r="X1342" i="16" s="1"/>
  <c r="V1342" i="16"/>
  <c r="U1342" i="16"/>
  <c r="Q1342" i="16"/>
  <c r="N1342" i="16"/>
  <c r="AA1342" i="16" s="1"/>
  <c r="F1342" i="16"/>
  <c r="B1342" i="16"/>
  <c r="Y1341" i="16"/>
  <c r="W1341" i="16"/>
  <c r="X1341" i="16" s="1"/>
  <c r="V1341" i="16"/>
  <c r="U1341" i="16"/>
  <c r="Q1341" i="16"/>
  <c r="N1341" i="16"/>
  <c r="AA1341" i="16" s="1"/>
  <c r="F1341" i="16"/>
  <c r="B1341" i="16"/>
  <c r="Y1340" i="16"/>
  <c r="W1340" i="16"/>
  <c r="X1340" i="16" s="1"/>
  <c r="V1340" i="16"/>
  <c r="U1340" i="16"/>
  <c r="Q1340" i="16"/>
  <c r="N1340" i="16"/>
  <c r="AA1340" i="16" s="1"/>
  <c r="F1340" i="16"/>
  <c r="B1340" i="16"/>
  <c r="Y1339" i="16"/>
  <c r="W1339" i="16"/>
  <c r="X1339" i="16" s="1"/>
  <c r="V1339" i="16"/>
  <c r="U1339" i="16"/>
  <c r="Q1339" i="16"/>
  <c r="N1339" i="16"/>
  <c r="AA1339" i="16" s="1"/>
  <c r="F1339" i="16"/>
  <c r="B1339" i="16"/>
  <c r="Y1338" i="16"/>
  <c r="X1338" i="16"/>
  <c r="W1338" i="16"/>
  <c r="V1338" i="16"/>
  <c r="U1338" i="16"/>
  <c r="Q1338" i="16"/>
  <c r="N1338" i="16"/>
  <c r="AA1338" i="16" s="1"/>
  <c r="F1338" i="16"/>
  <c r="B1338" i="16"/>
  <c r="Y1337" i="16"/>
  <c r="W1337" i="16"/>
  <c r="X1337" i="16" s="1"/>
  <c r="V1337" i="16"/>
  <c r="U1337" i="16"/>
  <c r="Q1337" i="16"/>
  <c r="N1337" i="16"/>
  <c r="AA1337" i="16" s="1"/>
  <c r="F1337" i="16"/>
  <c r="B1337" i="16"/>
  <c r="Y1336" i="16"/>
  <c r="W1336" i="16"/>
  <c r="X1336" i="16" s="1"/>
  <c r="V1336" i="16"/>
  <c r="U1336" i="16"/>
  <c r="Q1336" i="16"/>
  <c r="N1336" i="16"/>
  <c r="AA1336" i="16" s="1"/>
  <c r="F1336" i="16"/>
  <c r="B1336" i="16"/>
  <c r="Y1335" i="16"/>
  <c r="W1335" i="16"/>
  <c r="X1335" i="16" s="1"/>
  <c r="V1335" i="16"/>
  <c r="U1335" i="16"/>
  <c r="Q1335" i="16"/>
  <c r="N1335" i="16"/>
  <c r="AA1335" i="16" s="1"/>
  <c r="F1335" i="16"/>
  <c r="B1335" i="16"/>
  <c r="Y1334" i="16"/>
  <c r="W1334" i="16"/>
  <c r="X1334" i="16" s="1"/>
  <c r="V1334" i="16"/>
  <c r="U1334" i="16"/>
  <c r="Q1334" i="16"/>
  <c r="N1334" i="16"/>
  <c r="AA1334" i="16" s="1"/>
  <c r="F1334" i="16"/>
  <c r="B1334" i="16"/>
  <c r="Y1333" i="16"/>
  <c r="W1333" i="16"/>
  <c r="X1333" i="16" s="1"/>
  <c r="V1333" i="16"/>
  <c r="U1333" i="16"/>
  <c r="Q1333" i="16"/>
  <c r="N1333" i="16"/>
  <c r="AA1333" i="16" s="1"/>
  <c r="F1333" i="16"/>
  <c r="B1333" i="16"/>
  <c r="Y1332" i="16"/>
  <c r="W1332" i="16"/>
  <c r="X1332" i="16" s="1"/>
  <c r="V1332" i="16"/>
  <c r="U1332" i="16"/>
  <c r="Q1332" i="16"/>
  <c r="N1332" i="16"/>
  <c r="AA1332" i="16" s="1"/>
  <c r="F1332" i="16"/>
  <c r="B1332" i="16"/>
  <c r="Y1331" i="16"/>
  <c r="W1331" i="16"/>
  <c r="X1331" i="16" s="1"/>
  <c r="V1331" i="16"/>
  <c r="U1331" i="16"/>
  <c r="Q1331" i="16"/>
  <c r="N1331" i="16"/>
  <c r="AA1331" i="16" s="1"/>
  <c r="F1331" i="16"/>
  <c r="B1331" i="16"/>
  <c r="Y1330" i="16"/>
  <c r="W1330" i="16"/>
  <c r="X1330" i="16" s="1"/>
  <c r="V1330" i="16"/>
  <c r="U1330" i="16"/>
  <c r="Q1330" i="16"/>
  <c r="N1330" i="16"/>
  <c r="AA1330" i="16" s="1"/>
  <c r="F1330" i="16"/>
  <c r="B1330" i="16"/>
  <c r="Y1329" i="16"/>
  <c r="W1329" i="16"/>
  <c r="X1329" i="16" s="1"/>
  <c r="V1329" i="16"/>
  <c r="U1329" i="16"/>
  <c r="Q1329" i="16"/>
  <c r="N1329" i="16"/>
  <c r="AA1329" i="16" s="1"/>
  <c r="F1329" i="16"/>
  <c r="B1329" i="16"/>
  <c r="Y1328" i="16"/>
  <c r="W1328" i="16"/>
  <c r="X1328" i="16" s="1"/>
  <c r="V1328" i="16"/>
  <c r="U1328" i="16"/>
  <c r="Q1328" i="16"/>
  <c r="N1328" i="16"/>
  <c r="AA1328" i="16" s="1"/>
  <c r="F1328" i="16"/>
  <c r="B1328" i="16"/>
  <c r="Y1327" i="16"/>
  <c r="W1327" i="16"/>
  <c r="X1327" i="16" s="1"/>
  <c r="V1327" i="16"/>
  <c r="U1327" i="16"/>
  <c r="Q1327" i="16"/>
  <c r="N1327" i="16"/>
  <c r="AA1327" i="16" s="1"/>
  <c r="F1327" i="16"/>
  <c r="B1327" i="16"/>
  <c r="Y1326" i="16"/>
  <c r="W1326" i="16"/>
  <c r="X1326" i="16" s="1"/>
  <c r="V1326" i="16"/>
  <c r="U1326" i="16"/>
  <c r="Q1326" i="16"/>
  <c r="N1326" i="16"/>
  <c r="AA1326" i="16" s="1"/>
  <c r="F1326" i="16"/>
  <c r="B1326" i="16"/>
  <c r="Y1325" i="16"/>
  <c r="W1325" i="16"/>
  <c r="X1325" i="16" s="1"/>
  <c r="V1325" i="16"/>
  <c r="U1325" i="16"/>
  <c r="Q1325" i="16"/>
  <c r="N1325" i="16"/>
  <c r="AA1325" i="16" s="1"/>
  <c r="F1325" i="16"/>
  <c r="B1325" i="16"/>
  <c r="Y1324" i="16"/>
  <c r="W1324" i="16"/>
  <c r="X1324" i="16" s="1"/>
  <c r="V1324" i="16"/>
  <c r="U1324" i="16"/>
  <c r="Q1324" i="16"/>
  <c r="N1324" i="16"/>
  <c r="AA1324" i="16" s="1"/>
  <c r="F1324" i="16"/>
  <c r="B1324" i="16"/>
  <c r="Y1323" i="16"/>
  <c r="X1323" i="16"/>
  <c r="W1323" i="16"/>
  <c r="V1323" i="16"/>
  <c r="U1323" i="16"/>
  <c r="Q1323" i="16"/>
  <c r="N1323" i="16"/>
  <c r="AA1323" i="16" s="1"/>
  <c r="F1323" i="16"/>
  <c r="B1323" i="16"/>
  <c r="Y1322" i="16"/>
  <c r="W1322" i="16"/>
  <c r="X1322" i="16" s="1"/>
  <c r="V1322" i="16"/>
  <c r="U1322" i="16"/>
  <c r="Q1322" i="16"/>
  <c r="N1322" i="16"/>
  <c r="AA1322" i="16" s="1"/>
  <c r="F1322" i="16"/>
  <c r="B1322" i="16"/>
  <c r="Y1321" i="16"/>
  <c r="W1321" i="16"/>
  <c r="X1321" i="16" s="1"/>
  <c r="V1321" i="16"/>
  <c r="U1321" i="16"/>
  <c r="Q1321" i="16"/>
  <c r="N1321" i="16"/>
  <c r="AA1321" i="16" s="1"/>
  <c r="F1321" i="16"/>
  <c r="B1321" i="16"/>
  <c r="Y1320" i="16"/>
  <c r="W1320" i="16"/>
  <c r="X1320" i="16" s="1"/>
  <c r="V1320" i="16"/>
  <c r="U1320" i="16"/>
  <c r="Q1320" i="16"/>
  <c r="N1320" i="16"/>
  <c r="AA1320" i="16" s="1"/>
  <c r="F1320" i="16"/>
  <c r="B1320" i="16"/>
  <c r="Y1319" i="16"/>
  <c r="W1319" i="16"/>
  <c r="X1319" i="16" s="1"/>
  <c r="V1319" i="16"/>
  <c r="U1319" i="16"/>
  <c r="Q1319" i="16"/>
  <c r="N1319" i="16"/>
  <c r="AA1319" i="16" s="1"/>
  <c r="F1319" i="16"/>
  <c r="B1319" i="16"/>
  <c r="Y1318" i="16"/>
  <c r="W1318" i="16"/>
  <c r="X1318" i="16" s="1"/>
  <c r="V1318" i="16"/>
  <c r="U1318" i="16"/>
  <c r="Q1318" i="16"/>
  <c r="N1318" i="16"/>
  <c r="AA1318" i="16" s="1"/>
  <c r="F1318" i="16"/>
  <c r="B1318" i="16"/>
  <c r="Y1317" i="16"/>
  <c r="W1317" i="16"/>
  <c r="X1317" i="16" s="1"/>
  <c r="V1317" i="16"/>
  <c r="U1317" i="16"/>
  <c r="Q1317" i="16"/>
  <c r="N1317" i="16"/>
  <c r="AA1317" i="16" s="1"/>
  <c r="F1317" i="16"/>
  <c r="B1317" i="16"/>
  <c r="Y1316" i="16"/>
  <c r="W1316" i="16"/>
  <c r="X1316" i="16" s="1"/>
  <c r="V1316" i="16"/>
  <c r="U1316" i="16"/>
  <c r="Q1316" i="16"/>
  <c r="N1316" i="16"/>
  <c r="AA1316" i="16" s="1"/>
  <c r="F1316" i="16"/>
  <c r="B1316" i="16"/>
  <c r="Y1315" i="16"/>
  <c r="W1315" i="16"/>
  <c r="X1315" i="16" s="1"/>
  <c r="V1315" i="16"/>
  <c r="U1315" i="16"/>
  <c r="Q1315" i="16"/>
  <c r="N1315" i="16"/>
  <c r="AA1315" i="16" s="1"/>
  <c r="F1315" i="16"/>
  <c r="B1315" i="16"/>
  <c r="Y1314" i="16"/>
  <c r="W1314" i="16"/>
  <c r="X1314" i="16" s="1"/>
  <c r="V1314" i="16"/>
  <c r="U1314" i="16"/>
  <c r="Q1314" i="16"/>
  <c r="N1314" i="16"/>
  <c r="AA1314" i="16" s="1"/>
  <c r="F1314" i="16"/>
  <c r="B1314" i="16"/>
  <c r="Y1313" i="16"/>
  <c r="W1313" i="16"/>
  <c r="X1313" i="16" s="1"/>
  <c r="V1313" i="16"/>
  <c r="U1313" i="16"/>
  <c r="Q1313" i="16"/>
  <c r="N1313" i="16"/>
  <c r="AA1313" i="16" s="1"/>
  <c r="F1313" i="16"/>
  <c r="B1313" i="16"/>
  <c r="Y1312" i="16"/>
  <c r="W1312" i="16"/>
  <c r="X1312" i="16" s="1"/>
  <c r="V1312" i="16"/>
  <c r="U1312" i="16"/>
  <c r="Q1312" i="16"/>
  <c r="N1312" i="16"/>
  <c r="AA1312" i="16" s="1"/>
  <c r="F1312" i="16"/>
  <c r="B1312" i="16"/>
  <c r="Y1311" i="16"/>
  <c r="W1311" i="16"/>
  <c r="X1311" i="16" s="1"/>
  <c r="V1311" i="16"/>
  <c r="U1311" i="16"/>
  <c r="Q1311" i="16"/>
  <c r="N1311" i="16"/>
  <c r="AA1311" i="16" s="1"/>
  <c r="F1311" i="16"/>
  <c r="B1311" i="16"/>
  <c r="Y1310" i="16"/>
  <c r="W1310" i="16"/>
  <c r="X1310" i="16" s="1"/>
  <c r="V1310" i="16"/>
  <c r="U1310" i="16"/>
  <c r="Q1310" i="16"/>
  <c r="N1310" i="16"/>
  <c r="AA1310" i="16" s="1"/>
  <c r="F1310" i="16"/>
  <c r="B1310" i="16"/>
  <c r="Y1309" i="16"/>
  <c r="W1309" i="16"/>
  <c r="X1309" i="16" s="1"/>
  <c r="V1309" i="16"/>
  <c r="U1309" i="16"/>
  <c r="Q1309" i="16"/>
  <c r="N1309" i="16"/>
  <c r="AA1309" i="16" s="1"/>
  <c r="F1309" i="16"/>
  <c r="B1309" i="16"/>
  <c r="Y1308" i="16"/>
  <c r="W1308" i="16"/>
  <c r="X1308" i="16" s="1"/>
  <c r="V1308" i="16"/>
  <c r="U1308" i="16"/>
  <c r="Q1308" i="16"/>
  <c r="N1308" i="16"/>
  <c r="AA1308" i="16" s="1"/>
  <c r="F1308" i="16"/>
  <c r="B1308" i="16"/>
  <c r="Y1307" i="16"/>
  <c r="W1307" i="16"/>
  <c r="X1307" i="16" s="1"/>
  <c r="V1307" i="16"/>
  <c r="U1307" i="16"/>
  <c r="Q1307" i="16"/>
  <c r="N1307" i="16"/>
  <c r="AA1307" i="16" s="1"/>
  <c r="F1307" i="16"/>
  <c r="B1307" i="16"/>
  <c r="Y1306" i="16"/>
  <c r="X1306" i="16"/>
  <c r="W1306" i="16"/>
  <c r="V1306" i="16"/>
  <c r="U1306" i="16"/>
  <c r="Q1306" i="16"/>
  <c r="N1306" i="16"/>
  <c r="AA1306" i="16" s="1"/>
  <c r="F1306" i="16"/>
  <c r="B1306" i="16"/>
  <c r="Y1305" i="16"/>
  <c r="W1305" i="16"/>
  <c r="X1305" i="16" s="1"/>
  <c r="V1305" i="16"/>
  <c r="U1305" i="16"/>
  <c r="Q1305" i="16"/>
  <c r="N1305" i="16"/>
  <c r="AA1305" i="16" s="1"/>
  <c r="F1305" i="16"/>
  <c r="B1305" i="16"/>
  <c r="Y1304" i="16"/>
  <c r="W1304" i="16"/>
  <c r="X1304" i="16" s="1"/>
  <c r="V1304" i="16"/>
  <c r="U1304" i="16"/>
  <c r="Q1304" i="16"/>
  <c r="N1304" i="16"/>
  <c r="AA1304" i="16" s="1"/>
  <c r="F1304" i="16"/>
  <c r="B1304" i="16"/>
  <c r="Y1303" i="16"/>
  <c r="W1303" i="16"/>
  <c r="X1303" i="16" s="1"/>
  <c r="V1303" i="16"/>
  <c r="U1303" i="16"/>
  <c r="Q1303" i="16"/>
  <c r="N1303" i="16"/>
  <c r="AA1303" i="16" s="1"/>
  <c r="F1303" i="16"/>
  <c r="B1303" i="16"/>
  <c r="Y1302" i="16"/>
  <c r="W1302" i="16"/>
  <c r="X1302" i="16" s="1"/>
  <c r="V1302" i="16"/>
  <c r="U1302" i="16"/>
  <c r="Q1302" i="16"/>
  <c r="N1302" i="16"/>
  <c r="AA1302" i="16" s="1"/>
  <c r="F1302" i="16"/>
  <c r="B1302" i="16"/>
  <c r="Y1301" i="16"/>
  <c r="W1301" i="16"/>
  <c r="X1301" i="16" s="1"/>
  <c r="V1301" i="16"/>
  <c r="U1301" i="16"/>
  <c r="Q1301" i="16"/>
  <c r="N1301" i="16"/>
  <c r="AA1301" i="16" s="1"/>
  <c r="F1301" i="16"/>
  <c r="B1301" i="16"/>
  <c r="Y1300" i="16"/>
  <c r="W1300" i="16"/>
  <c r="X1300" i="16" s="1"/>
  <c r="V1300" i="16"/>
  <c r="U1300" i="16"/>
  <c r="Q1300" i="16"/>
  <c r="N1300" i="16"/>
  <c r="AA1300" i="16" s="1"/>
  <c r="F1300" i="16"/>
  <c r="B1300" i="16"/>
  <c r="Y1299" i="16"/>
  <c r="W1299" i="16"/>
  <c r="X1299" i="16" s="1"/>
  <c r="V1299" i="16"/>
  <c r="U1299" i="16"/>
  <c r="Q1299" i="16"/>
  <c r="N1299" i="16"/>
  <c r="AA1299" i="16" s="1"/>
  <c r="F1299" i="16"/>
  <c r="B1299" i="16"/>
  <c r="Y1298" i="16"/>
  <c r="W1298" i="16"/>
  <c r="X1298" i="16" s="1"/>
  <c r="V1298" i="16"/>
  <c r="U1298" i="16"/>
  <c r="Q1298" i="16"/>
  <c r="N1298" i="16"/>
  <c r="AA1298" i="16" s="1"/>
  <c r="F1298" i="16"/>
  <c r="B1298" i="16"/>
  <c r="Y1297" i="16"/>
  <c r="W1297" i="16"/>
  <c r="X1297" i="16" s="1"/>
  <c r="V1297" i="16"/>
  <c r="U1297" i="16"/>
  <c r="Q1297" i="16"/>
  <c r="N1297" i="16"/>
  <c r="AA1297" i="16" s="1"/>
  <c r="F1297" i="16"/>
  <c r="B1297" i="16"/>
  <c r="Y1296" i="16"/>
  <c r="W1296" i="16"/>
  <c r="X1296" i="16" s="1"/>
  <c r="V1296" i="16"/>
  <c r="U1296" i="16"/>
  <c r="Q1296" i="16"/>
  <c r="N1296" i="16"/>
  <c r="AA1296" i="16" s="1"/>
  <c r="F1296" i="16"/>
  <c r="B1296" i="16"/>
  <c r="Y1295" i="16"/>
  <c r="W1295" i="16"/>
  <c r="X1295" i="16" s="1"/>
  <c r="V1295" i="16"/>
  <c r="U1295" i="16"/>
  <c r="Q1295" i="16"/>
  <c r="N1295" i="16"/>
  <c r="AA1295" i="16" s="1"/>
  <c r="F1295" i="16"/>
  <c r="B1295" i="16"/>
  <c r="Y1294" i="16"/>
  <c r="W1294" i="16"/>
  <c r="X1294" i="16" s="1"/>
  <c r="V1294" i="16"/>
  <c r="U1294" i="16"/>
  <c r="Q1294" i="16"/>
  <c r="N1294" i="16"/>
  <c r="AA1294" i="16" s="1"/>
  <c r="F1294" i="16"/>
  <c r="B1294" i="16"/>
  <c r="Y1293" i="16"/>
  <c r="W1293" i="16"/>
  <c r="X1293" i="16" s="1"/>
  <c r="V1293" i="16"/>
  <c r="U1293" i="16"/>
  <c r="Q1293" i="16"/>
  <c r="N1293" i="16"/>
  <c r="AA1293" i="16" s="1"/>
  <c r="F1293" i="16"/>
  <c r="B1293" i="16"/>
  <c r="Y1292" i="16"/>
  <c r="W1292" i="16"/>
  <c r="X1292" i="16" s="1"/>
  <c r="V1292" i="16"/>
  <c r="U1292" i="16"/>
  <c r="Q1292" i="16"/>
  <c r="N1292" i="16"/>
  <c r="AA1292" i="16" s="1"/>
  <c r="F1292" i="16"/>
  <c r="B1292" i="16"/>
  <c r="Y1291" i="16"/>
  <c r="W1291" i="16"/>
  <c r="X1291" i="16" s="1"/>
  <c r="V1291" i="16"/>
  <c r="U1291" i="16"/>
  <c r="Q1291" i="16"/>
  <c r="N1291" i="16"/>
  <c r="AA1291" i="16" s="1"/>
  <c r="F1291" i="16"/>
  <c r="B1291" i="16"/>
  <c r="Y1290" i="16"/>
  <c r="X1290" i="16"/>
  <c r="W1290" i="16"/>
  <c r="V1290" i="16"/>
  <c r="U1290" i="16"/>
  <c r="Q1290" i="16"/>
  <c r="N1290" i="16"/>
  <c r="AA1290" i="16" s="1"/>
  <c r="F1290" i="16"/>
  <c r="B1290" i="16"/>
  <c r="Y1289" i="16"/>
  <c r="W1289" i="16"/>
  <c r="X1289" i="16" s="1"/>
  <c r="V1289" i="16"/>
  <c r="U1289" i="16"/>
  <c r="Q1289" i="16"/>
  <c r="N1289" i="16"/>
  <c r="AA1289" i="16" s="1"/>
  <c r="F1289" i="16"/>
  <c r="B1289" i="16"/>
  <c r="Y1288" i="16"/>
  <c r="W1288" i="16"/>
  <c r="X1288" i="16" s="1"/>
  <c r="V1288" i="16"/>
  <c r="U1288" i="16"/>
  <c r="Q1288" i="16"/>
  <c r="N1288" i="16"/>
  <c r="AA1288" i="16" s="1"/>
  <c r="F1288" i="16"/>
  <c r="B1288" i="16"/>
  <c r="Y1287" i="16"/>
  <c r="W1287" i="16"/>
  <c r="X1287" i="16" s="1"/>
  <c r="V1287" i="16"/>
  <c r="U1287" i="16"/>
  <c r="Q1287" i="16"/>
  <c r="N1287" i="16"/>
  <c r="AA1287" i="16" s="1"/>
  <c r="F1287" i="16"/>
  <c r="B1287" i="16"/>
  <c r="Y1286" i="16"/>
  <c r="W1286" i="16"/>
  <c r="X1286" i="16" s="1"/>
  <c r="V1286" i="16"/>
  <c r="U1286" i="16"/>
  <c r="Q1286" i="16"/>
  <c r="N1286" i="16"/>
  <c r="AA1286" i="16" s="1"/>
  <c r="F1286" i="16"/>
  <c r="B1286" i="16"/>
  <c r="Y1285" i="16"/>
  <c r="W1285" i="16"/>
  <c r="X1285" i="16" s="1"/>
  <c r="V1285" i="16"/>
  <c r="U1285" i="16"/>
  <c r="Q1285" i="16"/>
  <c r="N1285" i="16"/>
  <c r="AA1285" i="16" s="1"/>
  <c r="F1285" i="16"/>
  <c r="B1285" i="16"/>
  <c r="Y1284" i="16"/>
  <c r="W1284" i="16"/>
  <c r="X1284" i="16" s="1"/>
  <c r="V1284" i="16"/>
  <c r="U1284" i="16"/>
  <c r="Q1284" i="16"/>
  <c r="N1284" i="16"/>
  <c r="AA1284" i="16" s="1"/>
  <c r="F1284" i="16"/>
  <c r="B1284" i="16"/>
  <c r="Y1283" i="16"/>
  <c r="W1283" i="16"/>
  <c r="X1283" i="16" s="1"/>
  <c r="V1283" i="16"/>
  <c r="U1283" i="16"/>
  <c r="Q1283" i="16"/>
  <c r="N1283" i="16"/>
  <c r="AA1283" i="16" s="1"/>
  <c r="F1283" i="16"/>
  <c r="B1283" i="16"/>
  <c r="Y1282" i="16"/>
  <c r="W1282" i="16"/>
  <c r="X1282" i="16" s="1"/>
  <c r="V1282" i="16"/>
  <c r="U1282" i="16"/>
  <c r="Q1282" i="16"/>
  <c r="N1282" i="16"/>
  <c r="AA1282" i="16" s="1"/>
  <c r="F1282" i="16"/>
  <c r="B1282" i="16"/>
  <c r="Y1281" i="16"/>
  <c r="W1281" i="16"/>
  <c r="X1281" i="16" s="1"/>
  <c r="V1281" i="16"/>
  <c r="U1281" i="16"/>
  <c r="Q1281" i="16"/>
  <c r="N1281" i="16"/>
  <c r="AA1281" i="16" s="1"/>
  <c r="F1281" i="16"/>
  <c r="B1281" i="16"/>
  <c r="Y1280" i="16"/>
  <c r="W1280" i="16"/>
  <c r="X1280" i="16" s="1"/>
  <c r="V1280" i="16"/>
  <c r="U1280" i="16"/>
  <c r="Q1280" i="16"/>
  <c r="N1280" i="16"/>
  <c r="AA1280" i="16" s="1"/>
  <c r="F1280" i="16"/>
  <c r="B1280" i="16"/>
  <c r="Y1279" i="16"/>
  <c r="W1279" i="16"/>
  <c r="X1279" i="16" s="1"/>
  <c r="V1279" i="16"/>
  <c r="U1279" i="16"/>
  <c r="Q1279" i="16"/>
  <c r="N1279" i="16"/>
  <c r="AA1279" i="16" s="1"/>
  <c r="F1279" i="16"/>
  <c r="B1279" i="16"/>
  <c r="Y1278" i="16"/>
  <c r="W1278" i="16"/>
  <c r="X1278" i="16" s="1"/>
  <c r="V1278" i="16"/>
  <c r="U1278" i="16"/>
  <c r="Q1278" i="16"/>
  <c r="N1278" i="16"/>
  <c r="AA1278" i="16" s="1"/>
  <c r="F1278" i="16"/>
  <c r="B1278" i="16"/>
  <c r="Y1277" i="16"/>
  <c r="W1277" i="16"/>
  <c r="X1277" i="16" s="1"/>
  <c r="V1277" i="16"/>
  <c r="U1277" i="16"/>
  <c r="Q1277" i="16"/>
  <c r="N1277" i="16"/>
  <c r="AA1277" i="16" s="1"/>
  <c r="F1277" i="16"/>
  <c r="B1277" i="16"/>
  <c r="Y1276" i="16"/>
  <c r="W1276" i="16"/>
  <c r="X1276" i="16" s="1"/>
  <c r="V1276" i="16"/>
  <c r="U1276" i="16"/>
  <c r="Q1276" i="16"/>
  <c r="N1276" i="16"/>
  <c r="AA1276" i="16" s="1"/>
  <c r="F1276" i="16"/>
  <c r="B1276" i="16"/>
  <c r="Y1275" i="16"/>
  <c r="W1275" i="16"/>
  <c r="X1275" i="16" s="1"/>
  <c r="V1275" i="16"/>
  <c r="U1275" i="16"/>
  <c r="Q1275" i="16"/>
  <c r="N1275" i="16"/>
  <c r="AA1275" i="16" s="1"/>
  <c r="F1275" i="16"/>
  <c r="B1275" i="16"/>
  <c r="Y1274" i="16"/>
  <c r="W1274" i="16"/>
  <c r="X1274" i="16" s="1"/>
  <c r="V1274" i="16"/>
  <c r="U1274" i="16"/>
  <c r="Q1274" i="16"/>
  <c r="N1274" i="16"/>
  <c r="AA1274" i="16" s="1"/>
  <c r="F1274" i="16"/>
  <c r="B1274" i="16"/>
  <c r="Y1273" i="16"/>
  <c r="W1273" i="16"/>
  <c r="X1273" i="16" s="1"/>
  <c r="V1273" i="16"/>
  <c r="U1273" i="16"/>
  <c r="Q1273" i="16"/>
  <c r="N1273" i="16"/>
  <c r="AA1273" i="16" s="1"/>
  <c r="F1273" i="16"/>
  <c r="B1273" i="16"/>
  <c r="Y1272" i="16"/>
  <c r="W1272" i="16"/>
  <c r="X1272" i="16" s="1"/>
  <c r="V1272" i="16"/>
  <c r="U1272" i="16"/>
  <c r="Q1272" i="16"/>
  <c r="N1272" i="16"/>
  <c r="AA1272" i="16" s="1"/>
  <c r="F1272" i="16"/>
  <c r="B1272" i="16"/>
  <c r="Y1271" i="16"/>
  <c r="W1271" i="16"/>
  <c r="X1271" i="16" s="1"/>
  <c r="V1271" i="16"/>
  <c r="U1271" i="16"/>
  <c r="Q1271" i="16"/>
  <c r="N1271" i="16"/>
  <c r="AA1271" i="16" s="1"/>
  <c r="F1271" i="16"/>
  <c r="B1271" i="16"/>
  <c r="Y1270" i="16"/>
  <c r="W1270" i="16"/>
  <c r="X1270" i="16" s="1"/>
  <c r="V1270" i="16"/>
  <c r="U1270" i="16"/>
  <c r="Q1270" i="16"/>
  <c r="N1270" i="16"/>
  <c r="AA1270" i="16" s="1"/>
  <c r="F1270" i="16"/>
  <c r="B1270" i="16"/>
  <c r="Y1269" i="16"/>
  <c r="W1269" i="16"/>
  <c r="X1269" i="16" s="1"/>
  <c r="V1269" i="16"/>
  <c r="U1269" i="16"/>
  <c r="Q1269" i="16"/>
  <c r="N1269" i="16"/>
  <c r="AA1269" i="16" s="1"/>
  <c r="F1269" i="16"/>
  <c r="B1269" i="16"/>
  <c r="Y1268" i="16"/>
  <c r="W1268" i="16"/>
  <c r="X1268" i="16" s="1"/>
  <c r="V1268" i="16"/>
  <c r="U1268" i="16"/>
  <c r="Q1268" i="16"/>
  <c r="N1268" i="16"/>
  <c r="AA1268" i="16" s="1"/>
  <c r="F1268" i="16"/>
  <c r="B1268" i="16"/>
  <c r="Y1267" i="16"/>
  <c r="W1267" i="16"/>
  <c r="X1267" i="16" s="1"/>
  <c r="V1267" i="16"/>
  <c r="U1267" i="16"/>
  <c r="Q1267" i="16"/>
  <c r="N1267" i="16"/>
  <c r="AA1267" i="16" s="1"/>
  <c r="F1267" i="16"/>
  <c r="B1267" i="16"/>
  <c r="Y1266" i="16"/>
  <c r="W1266" i="16"/>
  <c r="X1266" i="16" s="1"/>
  <c r="V1266" i="16"/>
  <c r="U1266" i="16"/>
  <c r="Q1266" i="16"/>
  <c r="N1266" i="16"/>
  <c r="AA1266" i="16" s="1"/>
  <c r="F1266" i="16"/>
  <c r="B1266" i="16"/>
  <c r="Y1265" i="16"/>
  <c r="W1265" i="16"/>
  <c r="X1265" i="16" s="1"/>
  <c r="V1265" i="16"/>
  <c r="U1265" i="16"/>
  <c r="Q1265" i="16"/>
  <c r="N1265" i="16"/>
  <c r="AA1265" i="16" s="1"/>
  <c r="F1265" i="16"/>
  <c r="B1265" i="16"/>
  <c r="Y1264" i="16"/>
  <c r="X1264" i="16"/>
  <c r="W1264" i="16"/>
  <c r="V1264" i="16"/>
  <c r="U1264" i="16"/>
  <c r="Q1264" i="16"/>
  <c r="N1264" i="16"/>
  <c r="AA1264" i="16" s="1"/>
  <c r="F1264" i="16"/>
  <c r="B1264" i="16"/>
  <c r="Y1263" i="16"/>
  <c r="W1263" i="16"/>
  <c r="X1263" i="16" s="1"/>
  <c r="V1263" i="16"/>
  <c r="U1263" i="16"/>
  <c r="Q1263" i="16"/>
  <c r="N1263" i="16"/>
  <c r="AA1263" i="16" s="1"/>
  <c r="F1263" i="16"/>
  <c r="B1263" i="16"/>
  <c r="Y1262" i="16"/>
  <c r="W1262" i="16"/>
  <c r="X1262" i="16" s="1"/>
  <c r="V1262" i="16"/>
  <c r="U1262" i="16"/>
  <c r="Q1262" i="16"/>
  <c r="N1262" i="16"/>
  <c r="AA1262" i="16" s="1"/>
  <c r="F1262" i="16"/>
  <c r="B1262" i="16"/>
  <c r="Y1261" i="16"/>
  <c r="W1261" i="16"/>
  <c r="X1261" i="16" s="1"/>
  <c r="V1261" i="16"/>
  <c r="U1261" i="16"/>
  <c r="Q1261" i="16"/>
  <c r="N1261" i="16"/>
  <c r="AA1261" i="16" s="1"/>
  <c r="F1261" i="16"/>
  <c r="B1261" i="16"/>
  <c r="Y1260" i="16"/>
  <c r="X1260" i="16"/>
  <c r="W1260" i="16"/>
  <c r="V1260" i="16"/>
  <c r="U1260" i="16"/>
  <c r="Q1260" i="16"/>
  <c r="N1260" i="16"/>
  <c r="AA1260" i="16" s="1"/>
  <c r="F1260" i="16"/>
  <c r="B1260" i="16"/>
  <c r="Y1259" i="16"/>
  <c r="W1259" i="16"/>
  <c r="X1259" i="16" s="1"/>
  <c r="V1259" i="16"/>
  <c r="U1259" i="16"/>
  <c r="Q1259" i="16"/>
  <c r="N1259" i="16"/>
  <c r="AA1259" i="16" s="1"/>
  <c r="F1259" i="16"/>
  <c r="B1259" i="16"/>
  <c r="Y1258" i="16"/>
  <c r="W1258" i="16"/>
  <c r="X1258" i="16" s="1"/>
  <c r="V1258" i="16"/>
  <c r="U1258" i="16"/>
  <c r="Q1258" i="16"/>
  <c r="N1258" i="16"/>
  <c r="AA1258" i="16" s="1"/>
  <c r="F1258" i="16"/>
  <c r="B1258" i="16"/>
  <c r="Y1257" i="16"/>
  <c r="W1257" i="16"/>
  <c r="X1257" i="16" s="1"/>
  <c r="V1257" i="16"/>
  <c r="U1257" i="16"/>
  <c r="Q1257" i="16"/>
  <c r="N1257" i="16"/>
  <c r="AA1257" i="16" s="1"/>
  <c r="F1257" i="16"/>
  <c r="B1257" i="16"/>
  <c r="Y1256" i="16"/>
  <c r="W1256" i="16"/>
  <c r="X1256" i="16" s="1"/>
  <c r="V1256" i="16"/>
  <c r="U1256" i="16"/>
  <c r="Q1256" i="16"/>
  <c r="N1256" i="16"/>
  <c r="AA1256" i="16" s="1"/>
  <c r="F1256" i="16"/>
  <c r="B1256" i="16"/>
  <c r="Y1255" i="16"/>
  <c r="W1255" i="16"/>
  <c r="X1255" i="16" s="1"/>
  <c r="V1255" i="16"/>
  <c r="U1255" i="16"/>
  <c r="Q1255" i="16"/>
  <c r="N1255" i="16"/>
  <c r="AA1255" i="16" s="1"/>
  <c r="F1255" i="16"/>
  <c r="B1255" i="16"/>
  <c r="Y1254" i="16"/>
  <c r="W1254" i="16"/>
  <c r="X1254" i="16" s="1"/>
  <c r="V1254" i="16"/>
  <c r="U1254" i="16"/>
  <c r="Q1254" i="16"/>
  <c r="N1254" i="16"/>
  <c r="AA1254" i="16" s="1"/>
  <c r="F1254" i="16"/>
  <c r="B1254" i="16"/>
  <c r="Y1253" i="16"/>
  <c r="W1253" i="16"/>
  <c r="X1253" i="16" s="1"/>
  <c r="V1253" i="16"/>
  <c r="U1253" i="16"/>
  <c r="Q1253" i="16"/>
  <c r="N1253" i="16"/>
  <c r="AA1253" i="16" s="1"/>
  <c r="F1253" i="16"/>
  <c r="B1253" i="16"/>
  <c r="Y1252" i="16"/>
  <c r="W1252" i="16"/>
  <c r="X1252" i="16" s="1"/>
  <c r="V1252" i="16"/>
  <c r="U1252" i="16"/>
  <c r="Q1252" i="16"/>
  <c r="N1252" i="16"/>
  <c r="AA1252" i="16" s="1"/>
  <c r="F1252" i="16"/>
  <c r="B1252" i="16"/>
  <c r="Y1251" i="16"/>
  <c r="W1251" i="16"/>
  <c r="X1251" i="16" s="1"/>
  <c r="V1251" i="16"/>
  <c r="U1251" i="16"/>
  <c r="Q1251" i="16"/>
  <c r="N1251" i="16"/>
  <c r="AA1251" i="16" s="1"/>
  <c r="F1251" i="16"/>
  <c r="B1251" i="16"/>
  <c r="Y1250" i="16"/>
  <c r="W1250" i="16"/>
  <c r="X1250" i="16" s="1"/>
  <c r="V1250" i="16"/>
  <c r="U1250" i="16"/>
  <c r="Q1250" i="16"/>
  <c r="N1250" i="16"/>
  <c r="AA1250" i="16" s="1"/>
  <c r="F1250" i="16"/>
  <c r="B1250" i="16"/>
  <c r="Y1249" i="16"/>
  <c r="W1249" i="16"/>
  <c r="X1249" i="16" s="1"/>
  <c r="V1249" i="16"/>
  <c r="U1249" i="16"/>
  <c r="Q1249" i="16"/>
  <c r="N1249" i="16"/>
  <c r="AA1249" i="16" s="1"/>
  <c r="F1249" i="16"/>
  <c r="B1249" i="16"/>
  <c r="Y1248" i="16"/>
  <c r="W1248" i="16"/>
  <c r="X1248" i="16" s="1"/>
  <c r="V1248" i="16"/>
  <c r="U1248" i="16"/>
  <c r="Q1248" i="16"/>
  <c r="N1248" i="16"/>
  <c r="AA1248" i="16" s="1"/>
  <c r="F1248" i="16"/>
  <c r="B1248" i="16"/>
  <c r="Y1247" i="16"/>
  <c r="W1247" i="16"/>
  <c r="X1247" i="16" s="1"/>
  <c r="V1247" i="16"/>
  <c r="U1247" i="16"/>
  <c r="Q1247" i="16"/>
  <c r="N1247" i="16"/>
  <c r="AA1247" i="16" s="1"/>
  <c r="F1247" i="16"/>
  <c r="B1247" i="16"/>
  <c r="Y1246" i="16"/>
  <c r="W1246" i="16"/>
  <c r="X1246" i="16" s="1"/>
  <c r="V1246" i="16"/>
  <c r="U1246" i="16"/>
  <c r="Q1246" i="16"/>
  <c r="N1246" i="16"/>
  <c r="AA1246" i="16" s="1"/>
  <c r="F1246" i="16"/>
  <c r="B1246" i="16"/>
  <c r="Y1245" i="16"/>
  <c r="W1245" i="16"/>
  <c r="X1245" i="16" s="1"/>
  <c r="V1245" i="16"/>
  <c r="U1245" i="16"/>
  <c r="Q1245" i="16"/>
  <c r="N1245" i="16"/>
  <c r="AA1245" i="16" s="1"/>
  <c r="F1245" i="16"/>
  <c r="B1245" i="16"/>
  <c r="Y1244" i="16"/>
  <c r="X1244" i="16"/>
  <c r="W1244" i="16"/>
  <c r="V1244" i="16"/>
  <c r="U1244" i="16"/>
  <c r="Q1244" i="16"/>
  <c r="N1244" i="16"/>
  <c r="AA1244" i="16" s="1"/>
  <c r="F1244" i="16"/>
  <c r="B1244" i="16"/>
  <c r="Y1243" i="16"/>
  <c r="W1243" i="16"/>
  <c r="X1243" i="16" s="1"/>
  <c r="V1243" i="16"/>
  <c r="U1243" i="16"/>
  <c r="Q1243" i="16"/>
  <c r="N1243" i="16"/>
  <c r="AA1243" i="16" s="1"/>
  <c r="F1243" i="16"/>
  <c r="B1243" i="16"/>
  <c r="Y1242" i="16"/>
  <c r="W1242" i="16"/>
  <c r="X1242" i="16" s="1"/>
  <c r="V1242" i="16"/>
  <c r="U1242" i="16"/>
  <c r="Q1242" i="16"/>
  <c r="N1242" i="16"/>
  <c r="AA1242" i="16" s="1"/>
  <c r="F1242" i="16"/>
  <c r="B1242" i="16"/>
  <c r="Y1241" i="16"/>
  <c r="W1241" i="16"/>
  <c r="X1241" i="16" s="1"/>
  <c r="V1241" i="16"/>
  <c r="U1241" i="16"/>
  <c r="Q1241" i="16"/>
  <c r="N1241" i="16"/>
  <c r="AA1241" i="16" s="1"/>
  <c r="F1241" i="16"/>
  <c r="B1241" i="16"/>
  <c r="Y1240" i="16"/>
  <c r="W1240" i="16"/>
  <c r="X1240" i="16" s="1"/>
  <c r="V1240" i="16"/>
  <c r="U1240" i="16"/>
  <c r="Q1240" i="16"/>
  <c r="N1240" i="16"/>
  <c r="AA1240" i="16" s="1"/>
  <c r="F1240" i="16"/>
  <c r="B1240" i="16"/>
  <c r="Y1239" i="16"/>
  <c r="W1239" i="16"/>
  <c r="X1239" i="16" s="1"/>
  <c r="V1239" i="16"/>
  <c r="U1239" i="16"/>
  <c r="Q1239" i="16"/>
  <c r="N1239" i="16"/>
  <c r="AA1239" i="16" s="1"/>
  <c r="F1239" i="16"/>
  <c r="B1239" i="16"/>
  <c r="Y1238" i="16"/>
  <c r="W1238" i="16"/>
  <c r="X1238" i="16" s="1"/>
  <c r="V1238" i="16"/>
  <c r="U1238" i="16"/>
  <c r="Q1238" i="16"/>
  <c r="N1238" i="16"/>
  <c r="AA1238" i="16" s="1"/>
  <c r="F1238" i="16"/>
  <c r="B1238" i="16"/>
  <c r="Y1237" i="16"/>
  <c r="W1237" i="16"/>
  <c r="X1237" i="16" s="1"/>
  <c r="V1237" i="16"/>
  <c r="U1237" i="16"/>
  <c r="Q1237" i="16"/>
  <c r="N1237" i="16"/>
  <c r="AA1237" i="16" s="1"/>
  <c r="F1237" i="16"/>
  <c r="B1237" i="16"/>
  <c r="Y1236" i="16"/>
  <c r="W1236" i="16"/>
  <c r="X1236" i="16" s="1"/>
  <c r="V1236" i="16"/>
  <c r="U1236" i="16"/>
  <c r="Q1236" i="16"/>
  <c r="N1236" i="16"/>
  <c r="AA1236" i="16" s="1"/>
  <c r="F1236" i="16"/>
  <c r="B1236" i="16"/>
  <c r="Y1235" i="16"/>
  <c r="W1235" i="16"/>
  <c r="X1235" i="16" s="1"/>
  <c r="V1235" i="16"/>
  <c r="U1235" i="16"/>
  <c r="Q1235" i="16"/>
  <c r="N1235" i="16"/>
  <c r="AA1235" i="16" s="1"/>
  <c r="F1235" i="16"/>
  <c r="B1235" i="16"/>
  <c r="Y1234" i="16"/>
  <c r="W1234" i="16"/>
  <c r="X1234" i="16" s="1"/>
  <c r="V1234" i="16"/>
  <c r="U1234" i="16"/>
  <c r="Q1234" i="16"/>
  <c r="N1234" i="16"/>
  <c r="AA1234" i="16" s="1"/>
  <c r="F1234" i="16"/>
  <c r="B1234" i="16"/>
  <c r="Y1233" i="16"/>
  <c r="W1233" i="16"/>
  <c r="X1233" i="16" s="1"/>
  <c r="V1233" i="16"/>
  <c r="U1233" i="16"/>
  <c r="Q1233" i="16"/>
  <c r="N1233" i="16"/>
  <c r="AA1233" i="16" s="1"/>
  <c r="F1233" i="16"/>
  <c r="B1233" i="16"/>
  <c r="Y1232" i="16"/>
  <c r="W1232" i="16"/>
  <c r="X1232" i="16" s="1"/>
  <c r="V1232" i="16"/>
  <c r="U1232" i="16"/>
  <c r="Q1232" i="16"/>
  <c r="N1232" i="16"/>
  <c r="AA1232" i="16" s="1"/>
  <c r="F1232" i="16"/>
  <c r="B1232" i="16"/>
  <c r="Y1231" i="16"/>
  <c r="W1231" i="16"/>
  <c r="X1231" i="16" s="1"/>
  <c r="V1231" i="16"/>
  <c r="U1231" i="16"/>
  <c r="Q1231" i="16"/>
  <c r="N1231" i="16"/>
  <c r="AA1231" i="16" s="1"/>
  <c r="F1231" i="16"/>
  <c r="B1231" i="16"/>
  <c r="Y1230" i="16"/>
  <c r="W1230" i="16"/>
  <c r="X1230" i="16" s="1"/>
  <c r="V1230" i="16"/>
  <c r="U1230" i="16"/>
  <c r="Q1230" i="16"/>
  <c r="N1230" i="16"/>
  <c r="AA1230" i="16" s="1"/>
  <c r="F1230" i="16"/>
  <c r="B1230" i="16"/>
  <c r="Y1229" i="16"/>
  <c r="W1229" i="16"/>
  <c r="X1229" i="16" s="1"/>
  <c r="V1229" i="16"/>
  <c r="U1229" i="16"/>
  <c r="Q1229" i="16"/>
  <c r="N1229" i="16"/>
  <c r="AA1229" i="16" s="1"/>
  <c r="F1229" i="16"/>
  <c r="B1229" i="16"/>
  <c r="Y1228" i="16"/>
  <c r="W1228" i="16"/>
  <c r="X1228" i="16" s="1"/>
  <c r="V1228" i="16"/>
  <c r="U1228" i="16"/>
  <c r="Q1228" i="16"/>
  <c r="N1228" i="16"/>
  <c r="AA1228" i="16" s="1"/>
  <c r="F1228" i="16"/>
  <c r="B1228" i="16"/>
  <c r="Y1227" i="16"/>
  <c r="W1227" i="16"/>
  <c r="X1227" i="16" s="1"/>
  <c r="V1227" i="16"/>
  <c r="U1227" i="16"/>
  <c r="Q1227" i="16"/>
  <c r="N1227" i="16"/>
  <c r="AA1227" i="16" s="1"/>
  <c r="F1227" i="16"/>
  <c r="B1227" i="16"/>
  <c r="Y1226" i="16"/>
  <c r="W1226" i="16"/>
  <c r="X1226" i="16" s="1"/>
  <c r="V1226" i="16"/>
  <c r="U1226" i="16"/>
  <c r="Q1226" i="16"/>
  <c r="N1226" i="16"/>
  <c r="AA1226" i="16" s="1"/>
  <c r="F1226" i="16"/>
  <c r="B1226" i="16"/>
  <c r="Y1225" i="16"/>
  <c r="W1225" i="16"/>
  <c r="X1225" i="16" s="1"/>
  <c r="V1225" i="16"/>
  <c r="U1225" i="16"/>
  <c r="Q1225" i="16"/>
  <c r="N1225" i="16"/>
  <c r="AA1225" i="16" s="1"/>
  <c r="F1225" i="16"/>
  <c r="B1225" i="16"/>
  <c r="Y1224" i="16"/>
  <c r="W1224" i="16"/>
  <c r="X1224" i="16" s="1"/>
  <c r="V1224" i="16"/>
  <c r="U1224" i="16"/>
  <c r="Q1224" i="16"/>
  <c r="N1224" i="16"/>
  <c r="AA1224" i="16" s="1"/>
  <c r="F1224" i="16"/>
  <c r="B1224" i="16"/>
  <c r="Y1223" i="16"/>
  <c r="W1223" i="16"/>
  <c r="X1223" i="16" s="1"/>
  <c r="V1223" i="16"/>
  <c r="U1223" i="16"/>
  <c r="Q1223" i="16"/>
  <c r="N1223" i="16"/>
  <c r="AA1223" i="16" s="1"/>
  <c r="F1223" i="16"/>
  <c r="B1223" i="16"/>
  <c r="Y1222" i="16"/>
  <c r="W1222" i="16"/>
  <c r="X1222" i="16" s="1"/>
  <c r="V1222" i="16"/>
  <c r="U1222" i="16"/>
  <c r="Q1222" i="16"/>
  <c r="N1222" i="16"/>
  <c r="AA1222" i="16" s="1"/>
  <c r="F1222" i="16"/>
  <c r="B1222" i="16"/>
  <c r="Y1221" i="16"/>
  <c r="W1221" i="16"/>
  <c r="X1221" i="16" s="1"/>
  <c r="V1221" i="16"/>
  <c r="U1221" i="16"/>
  <c r="Q1221" i="16"/>
  <c r="N1221" i="16"/>
  <c r="AA1221" i="16" s="1"/>
  <c r="F1221" i="16"/>
  <c r="B1221" i="16"/>
  <c r="Y1220" i="16"/>
  <c r="W1220" i="16"/>
  <c r="X1220" i="16" s="1"/>
  <c r="V1220" i="16"/>
  <c r="U1220" i="16"/>
  <c r="Q1220" i="16"/>
  <c r="N1220" i="16"/>
  <c r="AA1220" i="16" s="1"/>
  <c r="F1220" i="16"/>
  <c r="B1220" i="16"/>
  <c r="Y1219" i="16"/>
  <c r="W1219" i="16"/>
  <c r="X1219" i="16" s="1"/>
  <c r="V1219" i="16"/>
  <c r="U1219" i="16"/>
  <c r="Q1219" i="16"/>
  <c r="N1219" i="16"/>
  <c r="AA1219" i="16" s="1"/>
  <c r="F1219" i="16"/>
  <c r="B1219" i="16"/>
  <c r="Y1218" i="16"/>
  <c r="W1218" i="16"/>
  <c r="X1218" i="16" s="1"/>
  <c r="V1218" i="16"/>
  <c r="U1218" i="16"/>
  <c r="Q1218" i="16"/>
  <c r="N1218" i="16"/>
  <c r="AA1218" i="16" s="1"/>
  <c r="F1218" i="16"/>
  <c r="B1218" i="16"/>
  <c r="Y1217" i="16"/>
  <c r="W1217" i="16"/>
  <c r="X1217" i="16" s="1"/>
  <c r="V1217" i="16"/>
  <c r="U1217" i="16"/>
  <c r="Q1217" i="16"/>
  <c r="N1217" i="16"/>
  <c r="AA1217" i="16" s="1"/>
  <c r="F1217" i="16"/>
  <c r="B1217" i="16"/>
  <c r="Y1216" i="16"/>
  <c r="X1216" i="16"/>
  <c r="W1216" i="16"/>
  <c r="V1216" i="16"/>
  <c r="U1216" i="16"/>
  <c r="Q1216" i="16"/>
  <c r="N1216" i="16"/>
  <c r="AA1216" i="16" s="1"/>
  <c r="F1216" i="16"/>
  <c r="B1216" i="16"/>
  <c r="Y1215" i="16"/>
  <c r="W1215" i="16"/>
  <c r="X1215" i="16" s="1"/>
  <c r="V1215" i="16"/>
  <c r="U1215" i="16"/>
  <c r="Q1215" i="16"/>
  <c r="N1215" i="16"/>
  <c r="AA1215" i="16" s="1"/>
  <c r="F1215" i="16"/>
  <c r="B1215" i="16"/>
  <c r="Y1214" i="16"/>
  <c r="W1214" i="16"/>
  <c r="X1214" i="16" s="1"/>
  <c r="V1214" i="16"/>
  <c r="U1214" i="16"/>
  <c r="Q1214" i="16"/>
  <c r="N1214" i="16"/>
  <c r="AA1214" i="16" s="1"/>
  <c r="F1214" i="16"/>
  <c r="B1214" i="16"/>
  <c r="Y1213" i="16"/>
  <c r="W1213" i="16"/>
  <c r="X1213" i="16" s="1"/>
  <c r="V1213" i="16"/>
  <c r="U1213" i="16"/>
  <c r="Q1213" i="16"/>
  <c r="N1213" i="16"/>
  <c r="AA1213" i="16" s="1"/>
  <c r="F1213" i="16"/>
  <c r="B1213" i="16"/>
  <c r="Y1212" i="16"/>
  <c r="X1212" i="16"/>
  <c r="W1212" i="16"/>
  <c r="V1212" i="16"/>
  <c r="U1212" i="16"/>
  <c r="Q1212" i="16"/>
  <c r="N1212" i="16"/>
  <c r="AA1212" i="16" s="1"/>
  <c r="F1212" i="16"/>
  <c r="B1212" i="16"/>
  <c r="Y1211" i="16"/>
  <c r="W1211" i="16"/>
  <c r="X1211" i="16" s="1"/>
  <c r="V1211" i="16"/>
  <c r="U1211" i="16"/>
  <c r="Q1211" i="16"/>
  <c r="N1211" i="16"/>
  <c r="AA1211" i="16" s="1"/>
  <c r="F1211" i="16"/>
  <c r="B1211" i="16"/>
  <c r="Y1210" i="16"/>
  <c r="W1210" i="16"/>
  <c r="X1210" i="16" s="1"/>
  <c r="V1210" i="16"/>
  <c r="U1210" i="16"/>
  <c r="Q1210" i="16"/>
  <c r="N1210" i="16"/>
  <c r="AA1210" i="16" s="1"/>
  <c r="F1210" i="16"/>
  <c r="B1210" i="16"/>
  <c r="Y1209" i="16"/>
  <c r="W1209" i="16"/>
  <c r="X1209" i="16" s="1"/>
  <c r="V1209" i="16"/>
  <c r="U1209" i="16"/>
  <c r="Q1209" i="16"/>
  <c r="N1209" i="16"/>
  <c r="AA1209" i="16" s="1"/>
  <c r="F1209" i="16"/>
  <c r="B1209" i="16"/>
  <c r="Y1208" i="16"/>
  <c r="W1208" i="16"/>
  <c r="X1208" i="16" s="1"/>
  <c r="V1208" i="16"/>
  <c r="U1208" i="16"/>
  <c r="Q1208" i="16"/>
  <c r="N1208" i="16"/>
  <c r="AA1208" i="16" s="1"/>
  <c r="F1208" i="16"/>
  <c r="B1208" i="16"/>
  <c r="Y1207" i="16"/>
  <c r="W1207" i="16"/>
  <c r="X1207" i="16" s="1"/>
  <c r="V1207" i="16"/>
  <c r="U1207" i="16"/>
  <c r="Q1207" i="16"/>
  <c r="N1207" i="16"/>
  <c r="AA1207" i="16" s="1"/>
  <c r="F1207" i="16"/>
  <c r="B1207" i="16"/>
  <c r="Y1206" i="16"/>
  <c r="W1206" i="16"/>
  <c r="X1206" i="16" s="1"/>
  <c r="V1206" i="16"/>
  <c r="U1206" i="16"/>
  <c r="Q1206" i="16"/>
  <c r="N1206" i="16"/>
  <c r="AA1206" i="16" s="1"/>
  <c r="F1206" i="16"/>
  <c r="B1206" i="16"/>
  <c r="Y1205" i="16"/>
  <c r="W1205" i="16"/>
  <c r="X1205" i="16" s="1"/>
  <c r="V1205" i="16"/>
  <c r="U1205" i="16"/>
  <c r="Q1205" i="16"/>
  <c r="N1205" i="16"/>
  <c r="AA1205" i="16" s="1"/>
  <c r="F1205" i="16"/>
  <c r="B1205" i="16"/>
  <c r="Y1204" i="16"/>
  <c r="X1204" i="16"/>
  <c r="W1204" i="16"/>
  <c r="V1204" i="16"/>
  <c r="U1204" i="16"/>
  <c r="Q1204" i="16"/>
  <c r="N1204" i="16"/>
  <c r="AA1204" i="16" s="1"/>
  <c r="F1204" i="16"/>
  <c r="B1204" i="16"/>
  <c r="Y1203" i="16"/>
  <c r="W1203" i="16"/>
  <c r="X1203" i="16" s="1"/>
  <c r="V1203" i="16"/>
  <c r="U1203" i="16"/>
  <c r="Q1203" i="16"/>
  <c r="N1203" i="16"/>
  <c r="AA1203" i="16" s="1"/>
  <c r="F1203" i="16"/>
  <c r="B1203" i="16"/>
  <c r="Y1202" i="16"/>
  <c r="W1202" i="16"/>
  <c r="X1202" i="16" s="1"/>
  <c r="V1202" i="16"/>
  <c r="U1202" i="16"/>
  <c r="Q1202" i="16"/>
  <c r="N1202" i="16"/>
  <c r="AA1202" i="16" s="1"/>
  <c r="F1202" i="16"/>
  <c r="B1202" i="16"/>
  <c r="Y1201" i="16"/>
  <c r="W1201" i="16"/>
  <c r="X1201" i="16" s="1"/>
  <c r="V1201" i="16"/>
  <c r="U1201" i="16"/>
  <c r="Q1201" i="16"/>
  <c r="N1201" i="16"/>
  <c r="AA1201" i="16" s="1"/>
  <c r="F1201" i="16"/>
  <c r="B1201" i="16"/>
  <c r="Y1200" i="16"/>
  <c r="W1200" i="16"/>
  <c r="X1200" i="16" s="1"/>
  <c r="V1200" i="16"/>
  <c r="U1200" i="16"/>
  <c r="Q1200" i="16"/>
  <c r="N1200" i="16"/>
  <c r="AA1200" i="16" s="1"/>
  <c r="F1200" i="16"/>
  <c r="B1200" i="16"/>
  <c r="Y1199" i="16"/>
  <c r="W1199" i="16"/>
  <c r="X1199" i="16" s="1"/>
  <c r="V1199" i="16"/>
  <c r="U1199" i="16"/>
  <c r="Q1199" i="16"/>
  <c r="N1199" i="16"/>
  <c r="AA1199" i="16" s="1"/>
  <c r="F1199" i="16"/>
  <c r="B1199" i="16"/>
  <c r="Y1198" i="16"/>
  <c r="W1198" i="16"/>
  <c r="X1198" i="16" s="1"/>
  <c r="V1198" i="16"/>
  <c r="U1198" i="16"/>
  <c r="Q1198" i="16"/>
  <c r="N1198" i="16"/>
  <c r="AA1198" i="16" s="1"/>
  <c r="F1198" i="16"/>
  <c r="B1198" i="16"/>
  <c r="Y1197" i="16"/>
  <c r="W1197" i="16"/>
  <c r="X1197" i="16" s="1"/>
  <c r="V1197" i="16"/>
  <c r="U1197" i="16"/>
  <c r="Q1197" i="16"/>
  <c r="N1197" i="16"/>
  <c r="AA1197" i="16" s="1"/>
  <c r="F1197" i="16"/>
  <c r="B1197" i="16"/>
  <c r="Y1196" i="16"/>
  <c r="W1196" i="16"/>
  <c r="X1196" i="16" s="1"/>
  <c r="V1196" i="16"/>
  <c r="U1196" i="16"/>
  <c r="Q1196" i="16"/>
  <c r="N1196" i="16"/>
  <c r="AA1196" i="16" s="1"/>
  <c r="F1196" i="16"/>
  <c r="B1196" i="16"/>
  <c r="Y1195" i="16"/>
  <c r="W1195" i="16"/>
  <c r="X1195" i="16" s="1"/>
  <c r="V1195" i="16"/>
  <c r="U1195" i="16"/>
  <c r="Q1195" i="16"/>
  <c r="N1195" i="16"/>
  <c r="AA1195" i="16" s="1"/>
  <c r="F1195" i="16"/>
  <c r="B1195" i="16"/>
  <c r="Y1194" i="16"/>
  <c r="W1194" i="16"/>
  <c r="X1194" i="16" s="1"/>
  <c r="V1194" i="16"/>
  <c r="U1194" i="16"/>
  <c r="Q1194" i="16"/>
  <c r="N1194" i="16"/>
  <c r="AA1194" i="16" s="1"/>
  <c r="F1194" i="16"/>
  <c r="B1194" i="16"/>
  <c r="Y1193" i="16"/>
  <c r="W1193" i="16"/>
  <c r="X1193" i="16" s="1"/>
  <c r="V1193" i="16"/>
  <c r="U1193" i="16"/>
  <c r="Q1193" i="16"/>
  <c r="N1193" i="16"/>
  <c r="AA1193" i="16" s="1"/>
  <c r="F1193" i="16"/>
  <c r="B1193" i="16"/>
  <c r="Y1192" i="16"/>
  <c r="W1192" i="16"/>
  <c r="X1192" i="16" s="1"/>
  <c r="V1192" i="16"/>
  <c r="U1192" i="16"/>
  <c r="Q1192" i="16"/>
  <c r="N1192" i="16"/>
  <c r="AA1192" i="16" s="1"/>
  <c r="F1192" i="16"/>
  <c r="B1192" i="16"/>
  <c r="Y1191" i="16"/>
  <c r="W1191" i="16"/>
  <c r="X1191" i="16" s="1"/>
  <c r="V1191" i="16"/>
  <c r="U1191" i="16"/>
  <c r="Q1191" i="16"/>
  <c r="N1191" i="16"/>
  <c r="AA1191" i="16" s="1"/>
  <c r="F1191" i="16"/>
  <c r="B1191" i="16"/>
  <c r="Y1190" i="16"/>
  <c r="W1190" i="16"/>
  <c r="X1190" i="16" s="1"/>
  <c r="V1190" i="16"/>
  <c r="U1190" i="16"/>
  <c r="Q1190" i="16"/>
  <c r="N1190" i="16"/>
  <c r="AA1190" i="16" s="1"/>
  <c r="F1190" i="16"/>
  <c r="B1190" i="16"/>
  <c r="Y1189" i="16"/>
  <c r="W1189" i="16"/>
  <c r="X1189" i="16" s="1"/>
  <c r="V1189" i="16"/>
  <c r="U1189" i="16"/>
  <c r="Q1189" i="16"/>
  <c r="N1189" i="16"/>
  <c r="AA1189" i="16" s="1"/>
  <c r="F1189" i="16"/>
  <c r="B1189" i="16"/>
  <c r="Y1188" i="16"/>
  <c r="W1188" i="16"/>
  <c r="X1188" i="16" s="1"/>
  <c r="V1188" i="16"/>
  <c r="U1188" i="16"/>
  <c r="Q1188" i="16"/>
  <c r="N1188" i="16"/>
  <c r="AA1188" i="16" s="1"/>
  <c r="F1188" i="16"/>
  <c r="B1188" i="16"/>
  <c r="Y1187" i="16"/>
  <c r="W1187" i="16"/>
  <c r="X1187" i="16" s="1"/>
  <c r="V1187" i="16"/>
  <c r="U1187" i="16"/>
  <c r="Q1187" i="16"/>
  <c r="N1187" i="16"/>
  <c r="AA1187" i="16" s="1"/>
  <c r="F1187" i="16"/>
  <c r="B1187" i="16"/>
  <c r="Y1186" i="16"/>
  <c r="W1186" i="16"/>
  <c r="X1186" i="16" s="1"/>
  <c r="V1186" i="16"/>
  <c r="U1186" i="16"/>
  <c r="Q1186" i="16"/>
  <c r="N1186" i="16"/>
  <c r="AA1186" i="16" s="1"/>
  <c r="F1186" i="16"/>
  <c r="B1186" i="16"/>
  <c r="Y1185" i="16"/>
  <c r="W1185" i="16"/>
  <c r="X1185" i="16" s="1"/>
  <c r="V1185" i="16"/>
  <c r="U1185" i="16"/>
  <c r="Q1185" i="16"/>
  <c r="N1185" i="16"/>
  <c r="AA1185" i="16" s="1"/>
  <c r="F1185" i="16"/>
  <c r="B1185" i="16"/>
  <c r="Y1184" i="16"/>
  <c r="W1184" i="16"/>
  <c r="X1184" i="16" s="1"/>
  <c r="V1184" i="16"/>
  <c r="U1184" i="16"/>
  <c r="Q1184" i="16"/>
  <c r="N1184" i="16"/>
  <c r="AA1184" i="16" s="1"/>
  <c r="F1184" i="16"/>
  <c r="B1184" i="16"/>
  <c r="Y1183" i="16"/>
  <c r="W1183" i="16"/>
  <c r="X1183" i="16" s="1"/>
  <c r="V1183" i="16"/>
  <c r="U1183" i="16"/>
  <c r="Q1183" i="16"/>
  <c r="N1183" i="16"/>
  <c r="AA1183" i="16" s="1"/>
  <c r="F1183" i="16"/>
  <c r="B1183" i="16"/>
  <c r="Y1182" i="16"/>
  <c r="W1182" i="16"/>
  <c r="X1182" i="16" s="1"/>
  <c r="V1182" i="16"/>
  <c r="U1182" i="16"/>
  <c r="Q1182" i="16"/>
  <c r="N1182" i="16"/>
  <c r="AA1182" i="16" s="1"/>
  <c r="F1182" i="16"/>
  <c r="B1182" i="16"/>
  <c r="Y1181" i="16"/>
  <c r="W1181" i="16"/>
  <c r="X1181" i="16" s="1"/>
  <c r="V1181" i="16"/>
  <c r="U1181" i="16"/>
  <c r="Q1181" i="16"/>
  <c r="N1181" i="16"/>
  <c r="AA1181" i="16" s="1"/>
  <c r="F1181" i="16"/>
  <c r="B1181" i="16"/>
  <c r="Y1180" i="16"/>
  <c r="X1180" i="16"/>
  <c r="W1180" i="16"/>
  <c r="V1180" i="16"/>
  <c r="U1180" i="16"/>
  <c r="Q1180" i="16"/>
  <c r="N1180" i="16"/>
  <c r="AA1180" i="16" s="1"/>
  <c r="F1180" i="16"/>
  <c r="B1180" i="16"/>
  <c r="Y1179" i="16"/>
  <c r="W1179" i="16"/>
  <c r="X1179" i="16" s="1"/>
  <c r="V1179" i="16"/>
  <c r="U1179" i="16"/>
  <c r="Q1179" i="16"/>
  <c r="N1179" i="16"/>
  <c r="AA1179" i="16" s="1"/>
  <c r="F1179" i="16"/>
  <c r="B1179" i="16"/>
  <c r="Y1178" i="16"/>
  <c r="W1178" i="16"/>
  <c r="X1178" i="16" s="1"/>
  <c r="V1178" i="16"/>
  <c r="U1178" i="16"/>
  <c r="Q1178" i="16"/>
  <c r="N1178" i="16"/>
  <c r="AA1178" i="16" s="1"/>
  <c r="F1178" i="16"/>
  <c r="B1178" i="16"/>
  <c r="Y1177" i="16"/>
  <c r="W1177" i="16"/>
  <c r="X1177" i="16" s="1"/>
  <c r="V1177" i="16"/>
  <c r="U1177" i="16"/>
  <c r="Q1177" i="16"/>
  <c r="N1177" i="16"/>
  <c r="AA1177" i="16" s="1"/>
  <c r="F1177" i="16"/>
  <c r="B1177" i="16"/>
  <c r="Y1176" i="16"/>
  <c r="W1176" i="16"/>
  <c r="X1176" i="16" s="1"/>
  <c r="V1176" i="16"/>
  <c r="U1176" i="16"/>
  <c r="Q1176" i="16"/>
  <c r="N1176" i="16"/>
  <c r="AA1176" i="16" s="1"/>
  <c r="F1176" i="16"/>
  <c r="B1176" i="16"/>
  <c r="Y1175" i="16"/>
  <c r="W1175" i="16"/>
  <c r="X1175" i="16" s="1"/>
  <c r="V1175" i="16"/>
  <c r="U1175" i="16"/>
  <c r="Q1175" i="16"/>
  <c r="N1175" i="16"/>
  <c r="AA1175" i="16" s="1"/>
  <c r="F1175" i="16"/>
  <c r="B1175" i="16"/>
  <c r="Y1174" i="16"/>
  <c r="W1174" i="16"/>
  <c r="X1174" i="16" s="1"/>
  <c r="V1174" i="16"/>
  <c r="U1174" i="16"/>
  <c r="Q1174" i="16"/>
  <c r="N1174" i="16"/>
  <c r="AA1174" i="16" s="1"/>
  <c r="F1174" i="16"/>
  <c r="B1174" i="16"/>
  <c r="Y1173" i="16"/>
  <c r="W1173" i="16"/>
  <c r="X1173" i="16" s="1"/>
  <c r="V1173" i="16"/>
  <c r="U1173" i="16"/>
  <c r="Q1173" i="16"/>
  <c r="N1173" i="16"/>
  <c r="AA1173" i="16" s="1"/>
  <c r="F1173" i="16"/>
  <c r="B1173" i="16"/>
  <c r="Y1172" i="16"/>
  <c r="W1172" i="16"/>
  <c r="X1172" i="16" s="1"/>
  <c r="V1172" i="16"/>
  <c r="U1172" i="16"/>
  <c r="Q1172" i="16"/>
  <c r="N1172" i="16"/>
  <c r="AA1172" i="16" s="1"/>
  <c r="F1172" i="16"/>
  <c r="B1172" i="16"/>
  <c r="Y1171" i="16"/>
  <c r="W1171" i="16"/>
  <c r="X1171" i="16" s="1"/>
  <c r="V1171" i="16"/>
  <c r="U1171" i="16"/>
  <c r="Q1171" i="16"/>
  <c r="N1171" i="16"/>
  <c r="AA1171" i="16" s="1"/>
  <c r="F1171" i="16"/>
  <c r="B1171" i="16"/>
  <c r="Y1170" i="16"/>
  <c r="W1170" i="16"/>
  <c r="X1170" i="16" s="1"/>
  <c r="V1170" i="16"/>
  <c r="U1170" i="16"/>
  <c r="Q1170" i="16"/>
  <c r="N1170" i="16"/>
  <c r="AA1170" i="16" s="1"/>
  <c r="F1170" i="16"/>
  <c r="B1170" i="16"/>
  <c r="Y1169" i="16"/>
  <c r="W1169" i="16"/>
  <c r="X1169" i="16" s="1"/>
  <c r="V1169" i="16"/>
  <c r="U1169" i="16"/>
  <c r="Q1169" i="16"/>
  <c r="N1169" i="16"/>
  <c r="AA1169" i="16" s="1"/>
  <c r="F1169" i="16"/>
  <c r="B1169" i="16"/>
  <c r="Y1168" i="16"/>
  <c r="W1168" i="16"/>
  <c r="X1168" i="16" s="1"/>
  <c r="V1168" i="16"/>
  <c r="U1168" i="16"/>
  <c r="Q1168" i="16"/>
  <c r="N1168" i="16"/>
  <c r="AA1168" i="16" s="1"/>
  <c r="F1168" i="16"/>
  <c r="B1168" i="16"/>
  <c r="Y1167" i="16"/>
  <c r="W1167" i="16"/>
  <c r="X1167" i="16" s="1"/>
  <c r="V1167" i="16"/>
  <c r="U1167" i="16"/>
  <c r="Q1167" i="16"/>
  <c r="N1167" i="16"/>
  <c r="AA1167" i="16" s="1"/>
  <c r="F1167" i="16"/>
  <c r="B1167" i="16"/>
  <c r="Y1166" i="16"/>
  <c r="W1166" i="16"/>
  <c r="X1166" i="16" s="1"/>
  <c r="V1166" i="16"/>
  <c r="U1166" i="16"/>
  <c r="Q1166" i="16"/>
  <c r="N1166" i="16"/>
  <c r="AA1166" i="16" s="1"/>
  <c r="F1166" i="16"/>
  <c r="B1166" i="16"/>
  <c r="Y1165" i="16"/>
  <c r="X1165" i="16"/>
  <c r="W1165" i="16"/>
  <c r="V1165" i="16"/>
  <c r="U1165" i="16"/>
  <c r="Q1165" i="16"/>
  <c r="N1165" i="16"/>
  <c r="AA1165" i="16" s="1"/>
  <c r="F1165" i="16"/>
  <c r="B1165" i="16"/>
  <c r="Y1164" i="16"/>
  <c r="W1164" i="16"/>
  <c r="X1164" i="16" s="1"/>
  <c r="V1164" i="16"/>
  <c r="U1164" i="16"/>
  <c r="Q1164" i="16"/>
  <c r="N1164" i="16"/>
  <c r="AA1164" i="16" s="1"/>
  <c r="F1164" i="16"/>
  <c r="B1164" i="16"/>
  <c r="Y1163" i="16"/>
  <c r="W1163" i="16"/>
  <c r="X1163" i="16" s="1"/>
  <c r="V1163" i="16"/>
  <c r="U1163" i="16"/>
  <c r="Q1163" i="16"/>
  <c r="N1163" i="16"/>
  <c r="AA1163" i="16" s="1"/>
  <c r="F1163" i="16"/>
  <c r="B1163" i="16"/>
  <c r="Y1162" i="16"/>
  <c r="W1162" i="16"/>
  <c r="X1162" i="16" s="1"/>
  <c r="V1162" i="16"/>
  <c r="U1162" i="16"/>
  <c r="Q1162" i="16"/>
  <c r="N1162" i="16"/>
  <c r="AA1162" i="16" s="1"/>
  <c r="F1162" i="16"/>
  <c r="B1162" i="16"/>
  <c r="Y1161" i="16"/>
  <c r="W1161" i="16"/>
  <c r="X1161" i="16" s="1"/>
  <c r="V1161" i="16"/>
  <c r="U1161" i="16"/>
  <c r="Q1161" i="16"/>
  <c r="N1161" i="16"/>
  <c r="AA1161" i="16" s="1"/>
  <c r="F1161" i="16"/>
  <c r="B1161" i="16"/>
  <c r="Y1160" i="16"/>
  <c r="X1160" i="16"/>
  <c r="W1160" i="16"/>
  <c r="V1160" i="16"/>
  <c r="U1160" i="16"/>
  <c r="Q1160" i="16"/>
  <c r="N1160" i="16"/>
  <c r="AA1160" i="16" s="1"/>
  <c r="F1160" i="16"/>
  <c r="B1160" i="16"/>
  <c r="Y1159" i="16"/>
  <c r="W1159" i="16"/>
  <c r="X1159" i="16" s="1"/>
  <c r="V1159" i="16"/>
  <c r="U1159" i="16"/>
  <c r="Q1159" i="16"/>
  <c r="N1159" i="16"/>
  <c r="AA1159" i="16" s="1"/>
  <c r="F1159" i="16"/>
  <c r="B1159" i="16"/>
  <c r="Y1158" i="16"/>
  <c r="W1158" i="16"/>
  <c r="X1158" i="16" s="1"/>
  <c r="V1158" i="16"/>
  <c r="U1158" i="16"/>
  <c r="Q1158" i="16"/>
  <c r="N1158" i="16"/>
  <c r="AA1158" i="16" s="1"/>
  <c r="F1158" i="16"/>
  <c r="B1158" i="16"/>
  <c r="Y1157" i="16"/>
  <c r="W1157" i="16"/>
  <c r="X1157" i="16" s="1"/>
  <c r="V1157" i="16"/>
  <c r="U1157" i="16"/>
  <c r="Q1157" i="16"/>
  <c r="N1157" i="16"/>
  <c r="AA1157" i="16" s="1"/>
  <c r="F1157" i="16"/>
  <c r="B1157" i="16"/>
  <c r="Y1156" i="16"/>
  <c r="W1156" i="16"/>
  <c r="X1156" i="16" s="1"/>
  <c r="V1156" i="16"/>
  <c r="U1156" i="16"/>
  <c r="Q1156" i="16"/>
  <c r="N1156" i="16"/>
  <c r="AA1156" i="16" s="1"/>
  <c r="F1156" i="16"/>
  <c r="B1156" i="16"/>
  <c r="Y1155" i="16"/>
  <c r="W1155" i="16"/>
  <c r="X1155" i="16" s="1"/>
  <c r="V1155" i="16"/>
  <c r="U1155" i="16"/>
  <c r="Q1155" i="16"/>
  <c r="N1155" i="16"/>
  <c r="AA1155" i="16" s="1"/>
  <c r="F1155" i="16"/>
  <c r="B1155" i="16"/>
  <c r="Y1154" i="16"/>
  <c r="W1154" i="16"/>
  <c r="X1154" i="16" s="1"/>
  <c r="V1154" i="16"/>
  <c r="U1154" i="16"/>
  <c r="Q1154" i="16"/>
  <c r="N1154" i="16"/>
  <c r="AA1154" i="16" s="1"/>
  <c r="F1154" i="16"/>
  <c r="B1154" i="16"/>
  <c r="Y1153" i="16"/>
  <c r="W1153" i="16"/>
  <c r="X1153" i="16" s="1"/>
  <c r="V1153" i="16"/>
  <c r="U1153" i="16"/>
  <c r="Q1153" i="16"/>
  <c r="N1153" i="16"/>
  <c r="AA1153" i="16" s="1"/>
  <c r="F1153" i="16"/>
  <c r="B1153" i="16"/>
  <c r="Y1152" i="16"/>
  <c r="W1152" i="16"/>
  <c r="X1152" i="16" s="1"/>
  <c r="V1152" i="16"/>
  <c r="U1152" i="16"/>
  <c r="Q1152" i="16"/>
  <c r="N1152" i="16"/>
  <c r="AA1152" i="16" s="1"/>
  <c r="F1152" i="16"/>
  <c r="B1152" i="16"/>
  <c r="Y1151" i="16"/>
  <c r="W1151" i="16"/>
  <c r="X1151" i="16" s="1"/>
  <c r="V1151" i="16"/>
  <c r="U1151" i="16"/>
  <c r="Q1151" i="16"/>
  <c r="N1151" i="16"/>
  <c r="AA1151" i="16" s="1"/>
  <c r="F1151" i="16"/>
  <c r="B1151" i="16"/>
  <c r="Y1150" i="16"/>
  <c r="W1150" i="16"/>
  <c r="X1150" i="16" s="1"/>
  <c r="V1150" i="16"/>
  <c r="U1150" i="16"/>
  <c r="Q1150" i="16"/>
  <c r="N1150" i="16"/>
  <c r="AA1150" i="16" s="1"/>
  <c r="F1150" i="16"/>
  <c r="B1150" i="16"/>
  <c r="Y1149" i="16"/>
  <c r="W1149" i="16"/>
  <c r="X1149" i="16" s="1"/>
  <c r="V1149" i="16"/>
  <c r="U1149" i="16"/>
  <c r="Q1149" i="16"/>
  <c r="N1149" i="16"/>
  <c r="AA1149" i="16" s="1"/>
  <c r="F1149" i="16"/>
  <c r="B1149" i="16"/>
  <c r="Y1148" i="16"/>
  <c r="W1148" i="16"/>
  <c r="X1148" i="16" s="1"/>
  <c r="V1148" i="16"/>
  <c r="U1148" i="16"/>
  <c r="Q1148" i="16"/>
  <c r="N1148" i="16"/>
  <c r="AA1148" i="16" s="1"/>
  <c r="F1148" i="16"/>
  <c r="B1148" i="16"/>
  <c r="Y1147" i="16"/>
  <c r="W1147" i="16"/>
  <c r="X1147" i="16" s="1"/>
  <c r="V1147" i="16"/>
  <c r="U1147" i="16"/>
  <c r="Q1147" i="16"/>
  <c r="N1147" i="16"/>
  <c r="AA1147" i="16" s="1"/>
  <c r="F1147" i="16"/>
  <c r="B1147" i="16"/>
  <c r="Y1146" i="16"/>
  <c r="W1146" i="16"/>
  <c r="X1146" i="16" s="1"/>
  <c r="V1146" i="16"/>
  <c r="U1146" i="16"/>
  <c r="Q1146" i="16"/>
  <c r="N1146" i="16"/>
  <c r="AA1146" i="16" s="1"/>
  <c r="F1146" i="16"/>
  <c r="B1146" i="16"/>
  <c r="Y1145" i="16"/>
  <c r="W1145" i="16"/>
  <c r="X1145" i="16" s="1"/>
  <c r="V1145" i="16"/>
  <c r="U1145" i="16"/>
  <c r="Q1145" i="16"/>
  <c r="N1145" i="16"/>
  <c r="AA1145" i="16" s="1"/>
  <c r="F1145" i="16"/>
  <c r="B1145" i="16"/>
  <c r="Y1144" i="16"/>
  <c r="W1144" i="16"/>
  <c r="X1144" i="16" s="1"/>
  <c r="V1144" i="16"/>
  <c r="U1144" i="16"/>
  <c r="Q1144" i="16"/>
  <c r="N1144" i="16"/>
  <c r="AA1144" i="16" s="1"/>
  <c r="F1144" i="16"/>
  <c r="B1144" i="16"/>
  <c r="Y1143" i="16"/>
  <c r="W1143" i="16"/>
  <c r="X1143" i="16" s="1"/>
  <c r="V1143" i="16"/>
  <c r="U1143" i="16"/>
  <c r="Q1143" i="16"/>
  <c r="N1143" i="16"/>
  <c r="AA1143" i="16" s="1"/>
  <c r="F1143" i="16"/>
  <c r="B1143" i="16"/>
  <c r="Y1142" i="16"/>
  <c r="W1142" i="16"/>
  <c r="X1142" i="16" s="1"/>
  <c r="V1142" i="16"/>
  <c r="U1142" i="16"/>
  <c r="Q1142" i="16"/>
  <c r="N1142" i="16"/>
  <c r="AA1142" i="16" s="1"/>
  <c r="F1142" i="16"/>
  <c r="B1142" i="16"/>
  <c r="Y1141" i="16"/>
  <c r="W1141" i="16"/>
  <c r="X1141" i="16" s="1"/>
  <c r="V1141" i="16"/>
  <c r="U1141" i="16"/>
  <c r="Q1141" i="16"/>
  <c r="N1141" i="16"/>
  <c r="AA1141" i="16" s="1"/>
  <c r="F1141" i="16"/>
  <c r="B1141" i="16"/>
  <c r="Y1140" i="16"/>
  <c r="X1140" i="16"/>
  <c r="W1140" i="16"/>
  <c r="V1140" i="16"/>
  <c r="U1140" i="16"/>
  <c r="Q1140" i="16"/>
  <c r="N1140" i="16"/>
  <c r="AA1140" i="16" s="1"/>
  <c r="F1140" i="16"/>
  <c r="B1140" i="16"/>
  <c r="Y1139" i="16"/>
  <c r="W1139" i="16"/>
  <c r="X1139" i="16" s="1"/>
  <c r="V1139" i="16"/>
  <c r="U1139" i="16"/>
  <c r="Q1139" i="16"/>
  <c r="N1139" i="16"/>
  <c r="AA1139" i="16" s="1"/>
  <c r="F1139" i="16"/>
  <c r="B1139" i="16"/>
  <c r="Y1138" i="16"/>
  <c r="W1138" i="16"/>
  <c r="X1138" i="16" s="1"/>
  <c r="V1138" i="16"/>
  <c r="U1138" i="16"/>
  <c r="Q1138" i="16"/>
  <c r="N1138" i="16"/>
  <c r="AA1138" i="16" s="1"/>
  <c r="F1138" i="16"/>
  <c r="B1138" i="16"/>
  <c r="Y1137" i="16"/>
  <c r="W1137" i="16"/>
  <c r="X1137" i="16" s="1"/>
  <c r="V1137" i="16"/>
  <c r="U1137" i="16"/>
  <c r="Q1137" i="16"/>
  <c r="N1137" i="16"/>
  <c r="AA1137" i="16" s="1"/>
  <c r="F1137" i="16"/>
  <c r="B1137" i="16"/>
  <c r="Y1136" i="16"/>
  <c r="W1136" i="16"/>
  <c r="X1136" i="16" s="1"/>
  <c r="V1136" i="16"/>
  <c r="U1136" i="16"/>
  <c r="Q1136" i="16"/>
  <c r="N1136" i="16"/>
  <c r="AA1136" i="16" s="1"/>
  <c r="F1136" i="16"/>
  <c r="B1136" i="16"/>
  <c r="Y1135" i="16"/>
  <c r="W1135" i="16"/>
  <c r="X1135" i="16" s="1"/>
  <c r="V1135" i="16"/>
  <c r="U1135" i="16"/>
  <c r="Q1135" i="16"/>
  <c r="N1135" i="16"/>
  <c r="AA1135" i="16" s="1"/>
  <c r="F1135" i="16"/>
  <c r="B1135" i="16"/>
  <c r="Y1134" i="16"/>
  <c r="W1134" i="16"/>
  <c r="X1134" i="16" s="1"/>
  <c r="V1134" i="16"/>
  <c r="U1134" i="16"/>
  <c r="Q1134" i="16"/>
  <c r="N1134" i="16"/>
  <c r="AA1134" i="16" s="1"/>
  <c r="F1134" i="16"/>
  <c r="B1134" i="16"/>
  <c r="Y1133" i="16"/>
  <c r="W1133" i="16"/>
  <c r="X1133" i="16" s="1"/>
  <c r="V1133" i="16"/>
  <c r="U1133" i="16"/>
  <c r="Q1133" i="16"/>
  <c r="N1133" i="16"/>
  <c r="AA1133" i="16" s="1"/>
  <c r="F1133" i="16"/>
  <c r="B1133" i="16"/>
  <c r="Y1132" i="16"/>
  <c r="W1132" i="16"/>
  <c r="X1132" i="16" s="1"/>
  <c r="V1132" i="16"/>
  <c r="U1132" i="16"/>
  <c r="Q1132" i="16"/>
  <c r="N1132" i="16"/>
  <c r="AA1132" i="16" s="1"/>
  <c r="F1132" i="16"/>
  <c r="B1132" i="16"/>
  <c r="Y1131" i="16"/>
  <c r="W1131" i="16"/>
  <c r="X1131" i="16" s="1"/>
  <c r="V1131" i="16"/>
  <c r="U1131" i="16"/>
  <c r="Q1131" i="16"/>
  <c r="N1131" i="16"/>
  <c r="AA1131" i="16" s="1"/>
  <c r="F1131" i="16"/>
  <c r="B1131" i="16"/>
  <c r="Y1130" i="16"/>
  <c r="W1130" i="16"/>
  <c r="X1130" i="16" s="1"/>
  <c r="V1130" i="16"/>
  <c r="U1130" i="16"/>
  <c r="Q1130" i="16"/>
  <c r="N1130" i="16"/>
  <c r="AA1130" i="16" s="1"/>
  <c r="F1130" i="16"/>
  <c r="B1130" i="16"/>
  <c r="Y1129" i="16"/>
  <c r="W1129" i="16"/>
  <c r="X1129" i="16" s="1"/>
  <c r="V1129" i="16"/>
  <c r="U1129" i="16"/>
  <c r="Q1129" i="16"/>
  <c r="N1129" i="16"/>
  <c r="AA1129" i="16" s="1"/>
  <c r="F1129" i="16"/>
  <c r="B1129" i="16"/>
  <c r="Y1128" i="16"/>
  <c r="X1128" i="16"/>
  <c r="W1128" i="16"/>
  <c r="V1128" i="16"/>
  <c r="U1128" i="16"/>
  <c r="Q1128" i="16"/>
  <c r="N1128" i="16"/>
  <c r="AA1128" i="16" s="1"/>
  <c r="F1128" i="16"/>
  <c r="B1128" i="16"/>
  <c r="Y1127" i="16"/>
  <c r="W1127" i="16"/>
  <c r="X1127" i="16" s="1"/>
  <c r="V1127" i="16"/>
  <c r="U1127" i="16"/>
  <c r="Q1127" i="16"/>
  <c r="N1127" i="16"/>
  <c r="AA1127" i="16" s="1"/>
  <c r="F1127" i="16"/>
  <c r="B1127" i="16"/>
  <c r="Y1126" i="16"/>
  <c r="W1126" i="16"/>
  <c r="X1126" i="16" s="1"/>
  <c r="V1126" i="16"/>
  <c r="U1126" i="16"/>
  <c r="Q1126" i="16"/>
  <c r="N1126" i="16"/>
  <c r="AA1126" i="16" s="1"/>
  <c r="F1126" i="16"/>
  <c r="B1126" i="16"/>
  <c r="Y1125" i="16"/>
  <c r="W1125" i="16"/>
  <c r="X1125" i="16" s="1"/>
  <c r="V1125" i="16"/>
  <c r="U1125" i="16"/>
  <c r="Q1125" i="16"/>
  <c r="N1125" i="16"/>
  <c r="AA1125" i="16" s="1"/>
  <c r="F1125" i="16"/>
  <c r="B1125" i="16"/>
  <c r="Y1124" i="16"/>
  <c r="W1124" i="16"/>
  <c r="X1124" i="16" s="1"/>
  <c r="V1124" i="16"/>
  <c r="U1124" i="16"/>
  <c r="Q1124" i="16"/>
  <c r="N1124" i="16"/>
  <c r="AA1124" i="16" s="1"/>
  <c r="F1124" i="16"/>
  <c r="B1124" i="16"/>
  <c r="Y1123" i="16"/>
  <c r="W1123" i="16"/>
  <c r="X1123" i="16" s="1"/>
  <c r="V1123" i="16"/>
  <c r="U1123" i="16"/>
  <c r="Q1123" i="16"/>
  <c r="N1123" i="16"/>
  <c r="AA1123" i="16" s="1"/>
  <c r="F1123" i="16"/>
  <c r="B1123" i="16"/>
  <c r="Y1122" i="16"/>
  <c r="W1122" i="16"/>
  <c r="X1122" i="16" s="1"/>
  <c r="V1122" i="16"/>
  <c r="U1122" i="16"/>
  <c r="Q1122" i="16"/>
  <c r="N1122" i="16"/>
  <c r="AA1122" i="16" s="1"/>
  <c r="F1122" i="16"/>
  <c r="B1122" i="16"/>
  <c r="Y1121" i="16"/>
  <c r="W1121" i="16"/>
  <c r="X1121" i="16" s="1"/>
  <c r="V1121" i="16"/>
  <c r="U1121" i="16"/>
  <c r="Q1121" i="16"/>
  <c r="N1121" i="16"/>
  <c r="AA1121" i="16" s="1"/>
  <c r="F1121" i="16"/>
  <c r="B1121" i="16"/>
  <c r="Y1120" i="16"/>
  <c r="W1120" i="16"/>
  <c r="X1120" i="16" s="1"/>
  <c r="V1120" i="16"/>
  <c r="U1120" i="16"/>
  <c r="Q1120" i="16"/>
  <c r="N1120" i="16"/>
  <c r="AA1120" i="16" s="1"/>
  <c r="F1120" i="16"/>
  <c r="B1120" i="16"/>
  <c r="Y1119" i="16"/>
  <c r="W1119" i="16"/>
  <c r="X1119" i="16" s="1"/>
  <c r="V1119" i="16"/>
  <c r="U1119" i="16"/>
  <c r="Q1119" i="16"/>
  <c r="N1119" i="16"/>
  <c r="AA1119" i="16" s="1"/>
  <c r="F1119" i="16"/>
  <c r="B1119" i="16"/>
  <c r="Y1118" i="16"/>
  <c r="W1118" i="16"/>
  <c r="X1118" i="16" s="1"/>
  <c r="V1118" i="16"/>
  <c r="U1118" i="16"/>
  <c r="Q1118" i="16"/>
  <c r="N1118" i="16"/>
  <c r="AA1118" i="16" s="1"/>
  <c r="F1118" i="16"/>
  <c r="B1118" i="16"/>
  <c r="Y1117" i="16"/>
  <c r="X1117" i="16"/>
  <c r="W1117" i="16"/>
  <c r="V1117" i="16"/>
  <c r="U1117" i="16"/>
  <c r="Q1117" i="16"/>
  <c r="N1117" i="16"/>
  <c r="AA1117" i="16" s="1"/>
  <c r="F1117" i="16"/>
  <c r="B1117" i="16"/>
  <c r="Y1116" i="16"/>
  <c r="W1116" i="16"/>
  <c r="X1116" i="16" s="1"/>
  <c r="V1116" i="16"/>
  <c r="U1116" i="16"/>
  <c r="Q1116" i="16"/>
  <c r="N1116" i="16"/>
  <c r="AA1116" i="16" s="1"/>
  <c r="F1116" i="16"/>
  <c r="B1116" i="16"/>
  <c r="Y1115" i="16"/>
  <c r="W1115" i="16"/>
  <c r="X1115" i="16" s="1"/>
  <c r="V1115" i="16"/>
  <c r="U1115" i="16"/>
  <c r="Q1115" i="16"/>
  <c r="N1115" i="16"/>
  <c r="AA1115" i="16" s="1"/>
  <c r="F1115" i="16"/>
  <c r="B1115" i="16"/>
  <c r="Y1114" i="16"/>
  <c r="W1114" i="16"/>
  <c r="X1114" i="16" s="1"/>
  <c r="V1114" i="16"/>
  <c r="U1114" i="16"/>
  <c r="Q1114" i="16"/>
  <c r="N1114" i="16"/>
  <c r="AA1114" i="16" s="1"/>
  <c r="F1114" i="16"/>
  <c r="B1114" i="16"/>
  <c r="Y1113" i="16"/>
  <c r="W1113" i="16"/>
  <c r="X1113" i="16" s="1"/>
  <c r="V1113" i="16"/>
  <c r="U1113" i="16"/>
  <c r="Q1113" i="16"/>
  <c r="N1113" i="16"/>
  <c r="AA1113" i="16" s="1"/>
  <c r="F1113" i="16"/>
  <c r="B1113" i="16"/>
  <c r="Y1112" i="16"/>
  <c r="W1112" i="16"/>
  <c r="X1112" i="16" s="1"/>
  <c r="V1112" i="16"/>
  <c r="U1112" i="16"/>
  <c r="Q1112" i="16"/>
  <c r="N1112" i="16"/>
  <c r="AA1112" i="16" s="1"/>
  <c r="F1112" i="16"/>
  <c r="B1112" i="16"/>
  <c r="Y1111" i="16"/>
  <c r="W1111" i="16"/>
  <c r="X1111" i="16" s="1"/>
  <c r="V1111" i="16"/>
  <c r="U1111" i="16"/>
  <c r="Q1111" i="16"/>
  <c r="N1111" i="16"/>
  <c r="AA1111" i="16" s="1"/>
  <c r="F1111" i="16"/>
  <c r="B1111" i="16"/>
  <c r="Y1110" i="16"/>
  <c r="W1110" i="16"/>
  <c r="X1110" i="16" s="1"/>
  <c r="V1110" i="16"/>
  <c r="U1110" i="16"/>
  <c r="Q1110" i="16"/>
  <c r="N1110" i="16"/>
  <c r="AA1110" i="16" s="1"/>
  <c r="F1110" i="16"/>
  <c r="B1110" i="16"/>
  <c r="Y1109" i="16"/>
  <c r="W1109" i="16"/>
  <c r="X1109" i="16" s="1"/>
  <c r="V1109" i="16"/>
  <c r="U1109" i="16"/>
  <c r="Q1109" i="16"/>
  <c r="N1109" i="16"/>
  <c r="AA1109" i="16" s="1"/>
  <c r="F1109" i="16"/>
  <c r="B1109" i="16"/>
  <c r="Y1108" i="16"/>
  <c r="X1108" i="16"/>
  <c r="W1108" i="16"/>
  <c r="V1108" i="16"/>
  <c r="U1108" i="16"/>
  <c r="Q1108" i="16"/>
  <c r="N1108" i="16"/>
  <c r="AA1108" i="16" s="1"/>
  <c r="F1108" i="16"/>
  <c r="B1108" i="16"/>
  <c r="Y1107" i="16"/>
  <c r="W1107" i="16"/>
  <c r="X1107" i="16" s="1"/>
  <c r="V1107" i="16"/>
  <c r="U1107" i="16"/>
  <c r="Q1107" i="16"/>
  <c r="N1107" i="16"/>
  <c r="AA1107" i="16" s="1"/>
  <c r="F1107" i="16"/>
  <c r="B1107" i="16"/>
  <c r="Y1106" i="16"/>
  <c r="W1106" i="16"/>
  <c r="X1106" i="16" s="1"/>
  <c r="V1106" i="16"/>
  <c r="U1106" i="16"/>
  <c r="Q1106" i="16"/>
  <c r="N1106" i="16"/>
  <c r="AA1106" i="16" s="1"/>
  <c r="F1106" i="16"/>
  <c r="B1106" i="16"/>
  <c r="Y1105" i="16"/>
  <c r="W1105" i="16"/>
  <c r="X1105" i="16" s="1"/>
  <c r="V1105" i="16"/>
  <c r="U1105" i="16"/>
  <c r="Q1105" i="16"/>
  <c r="N1105" i="16"/>
  <c r="AA1105" i="16" s="1"/>
  <c r="F1105" i="16"/>
  <c r="B1105" i="16"/>
  <c r="Y1104" i="16"/>
  <c r="W1104" i="16"/>
  <c r="X1104" i="16" s="1"/>
  <c r="V1104" i="16"/>
  <c r="U1104" i="16"/>
  <c r="Q1104" i="16"/>
  <c r="N1104" i="16"/>
  <c r="AA1104" i="16" s="1"/>
  <c r="F1104" i="16"/>
  <c r="B1104" i="16"/>
  <c r="Y1103" i="16"/>
  <c r="W1103" i="16"/>
  <c r="X1103" i="16" s="1"/>
  <c r="V1103" i="16"/>
  <c r="U1103" i="16"/>
  <c r="Q1103" i="16"/>
  <c r="N1103" i="16"/>
  <c r="AA1103" i="16" s="1"/>
  <c r="F1103" i="16"/>
  <c r="B1103" i="16"/>
  <c r="Y1102" i="16"/>
  <c r="W1102" i="16"/>
  <c r="X1102" i="16" s="1"/>
  <c r="V1102" i="16"/>
  <c r="U1102" i="16"/>
  <c r="Q1102" i="16"/>
  <c r="N1102" i="16"/>
  <c r="AA1102" i="16" s="1"/>
  <c r="F1102" i="16"/>
  <c r="B1102" i="16"/>
  <c r="Y1101" i="16"/>
  <c r="W1101" i="16"/>
  <c r="X1101" i="16" s="1"/>
  <c r="V1101" i="16"/>
  <c r="U1101" i="16"/>
  <c r="Q1101" i="16"/>
  <c r="N1101" i="16"/>
  <c r="AA1101" i="16" s="1"/>
  <c r="F1101" i="16"/>
  <c r="B1101" i="16"/>
  <c r="Y1100" i="16"/>
  <c r="W1100" i="16"/>
  <c r="X1100" i="16" s="1"/>
  <c r="V1100" i="16"/>
  <c r="U1100" i="16"/>
  <c r="Q1100" i="16"/>
  <c r="N1100" i="16"/>
  <c r="AA1100" i="16" s="1"/>
  <c r="F1100" i="16"/>
  <c r="B1100" i="16"/>
  <c r="Y1099" i="16"/>
  <c r="W1099" i="16"/>
  <c r="X1099" i="16" s="1"/>
  <c r="V1099" i="16"/>
  <c r="U1099" i="16"/>
  <c r="Q1099" i="16"/>
  <c r="N1099" i="16"/>
  <c r="AA1099" i="16" s="1"/>
  <c r="F1099" i="16"/>
  <c r="B1099" i="16"/>
  <c r="Y1098" i="16"/>
  <c r="W1098" i="16"/>
  <c r="X1098" i="16" s="1"/>
  <c r="V1098" i="16"/>
  <c r="U1098" i="16"/>
  <c r="Q1098" i="16"/>
  <c r="N1098" i="16"/>
  <c r="AA1098" i="16" s="1"/>
  <c r="F1098" i="16"/>
  <c r="B1098" i="16"/>
  <c r="Y1097" i="16"/>
  <c r="W1097" i="16"/>
  <c r="X1097" i="16" s="1"/>
  <c r="V1097" i="16"/>
  <c r="U1097" i="16"/>
  <c r="Q1097" i="16"/>
  <c r="N1097" i="16"/>
  <c r="AA1097" i="16" s="1"/>
  <c r="F1097" i="16"/>
  <c r="B1097" i="16"/>
  <c r="Y1096" i="16"/>
  <c r="X1096" i="16"/>
  <c r="W1096" i="16"/>
  <c r="V1096" i="16"/>
  <c r="U1096" i="16"/>
  <c r="Q1096" i="16"/>
  <c r="N1096" i="16"/>
  <c r="AA1096" i="16" s="1"/>
  <c r="F1096" i="16"/>
  <c r="B1096" i="16"/>
  <c r="Y1095" i="16"/>
  <c r="W1095" i="16"/>
  <c r="X1095" i="16" s="1"/>
  <c r="V1095" i="16"/>
  <c r="U1095" i="16"/>
  <c r="Q1095" i="16"/>
  <c r="N1095" i="16"/>
  <c r="AA1095" i="16" s="1"/>
  <c r="F1095" i="16"/>
  <c r="B1095" i="16"/>
  <c r="Y1094" i="16"/>
  <c r="W1094" i="16"/>
  <c r="X1094" i="16" s="1"/>
  <c r="V1094" i="16"/>
  <c r="U1094" i="16"/>
  <c r="Q1094" i="16"/>
  <c r="N1094" i="16"/>
  <c r="AA1094" i="16" s="1"/>
  <c r="F1094" i="16"/>
  <c r="B1094" i="16"/>
  <c r="Y1093" i="16"/>
  <c r="W1093" i="16"/>
  <c r="X1093" i="16" s="1"/>
  <c r="V1093" i="16"/>
  <c r="U1093" i="16"/>
  <c r="Q1093" i="16"/>
  <c r="N1093" i="16"/>
  <c r="AA1093" i="16" s="1"/>
  <c r="F1093" i="16"/>
  <c r="B1093" i="16"/>
  <c r="Y1092" i="16"/>
  <c r="W1092" i="16"/>
  <c r="X1092" i="16" s="1"/>
  <c r="V1092" i="16"/>
  <c r="U1092" i="16"/>
  <c r="Q1092" i="16"/>
  <c r="N1092" i="16"/>
  <c r="AA1092" i="16" s="1"/>
  <c r="F1092" i="16"/>
  <c r="B1092" i="16"/>
  <c r="Y1091" i="16"/>
  <c r="W1091" i="16"/>
  <c r="X1091" i="16" s="1"/>
  <c r="V1091" i="16"/>
  <c r="U1091" i="16"/>
  <c r="Q1091" i="16"/>
  <c r="N1091" i="16"/>
  <c r="AA1091" i="16" s="1"/>
  <c r="F1091" i="16"/>
  <c r="B1091" i="16"/>
  <c r="Y1090" i="16"/>
  <c r="W1090" i="16"/>
  <c r="X1090" i="16" s="1"/>
  <c r="V1090" i="16"/>
  <c r="U1090" i="16"/>
  <c r="Q1090" i="16"/>
  <c r="N1090" i="16"/>
  <c r="AA1090" i="16" s="1"/>
  <c r="F1090" i="16"/>
  <c r="B1090" i="16"/>
  <c r="Y1089" i="16"/>
  <c r="W1089" i="16"/>
  <c r="X1089" i="16" s="1"/>
  <c r="V1089" i="16"/>
  <c r="U1089" i="16"/>
  <c r="Q1089" i="16"/>
  <c r="N1089" i="16"/>
  <c r="AA1089" i="16" s="1"/>
  <c r="F1089" i="16"/>
  <c r="B1089" i="16"/>
  <c r="Y1088" i="16"/>
  <c r="W1088" i="16"/>
  <c r="X1088" i="16" s="1"/>
  <c r="V1088" i="16"/>
  <c r="U1088" i="16"/>
  <c r="Q1088" i="16"/>
  <c r="N1088" i="16"/>
  <c r="AA1088" i="16" s="1"/>
  <c r="F1088" i="16"/>
  <c r="B1088" i="16"/>
  <c r="Y1087" i="16"/>
  <c r="W1087" i="16"/>
  <c r="X1087" i="16" s="1"/>
  <c r="V1087" i="16"/>
  <c r="U1087" i="16"/>
  <c r="Q1087" i="16"/>
  <c r="N1087" i="16"/>
  <c r="AA1087" i="16" s="1"/>
  <c r="F1087" i="16"/>
  <c r="B1087" i="16"/>
  <c r="Y1086" i="16"/>
  <c r="W1086" i="16"/>
  <c r="X1086" i="16" s="1"/>
  <c r="V1086" i="16"/>
  <c r="U1086" i="16"/>
  <c r="Q1086" i="16"/>
  <c r="N1086" i="16"/>
  <c r="AA1086" i="16" s="1"/>
  <c r="F1086" i="16"/>
  <c r="B1086" i="16"/>
  <c r="Y1085" i="16"/>
  <c r="W1085" i="16"/>
  <c r="X1085" i="16" s="1"/>
  <c r="V1085" i="16"/>
  <c r="U1085" i="16"/>
  <c r="Q1085" i="16"/>
  <c r="N1085" i="16"/>
  <c r="AA1085" i="16" s="1"/>
  <c r="F1085" i="16"/>
  <c r="B1085" i="16"/>
  <c r="Y1084" i="16"/>
  <c r="X1084" i="16"/>
  <c r="W1084" i="16"/>
  <c r="V1084" i="16"/>
  <c r="U1084" i="16"/>
  <c r="Q1084" i="16"/>
  <c r="N1084" i="16"/>
  <c r="AA1084" i="16" s="1"/>
  <c r="F1084" i="16"/>
  <c r="B1084" i="16"/>
  <c r="Y1083" i="16"/>
  <c r="W1083" i="16"/>
  <c r="X1083" i="16" s="1"/>
  <c r="V1083" i="16"/>
  <c r="U1083" i="16"/>
  <c r="Q1083" i="16"/>
  <c r="N1083" i="16"/>
  <c r="AA1083" i="16" s="1"/>
  <c r="F1083" i="16"/>
  <c r="B1083" i="16"/>
  <c r="Y1082" i="16"/>
  <c r="W1082" i="16"/>
  <c r="X1082" i="16" s="1"/>
  <c r="V1082" i="16"/>
  <c r="U1082" i="16"/>
  <c r="Q1082" i="16"/>
  <c r="N1082" i="16"/>
  <c r="AA1082" i="16" s="1"/>
  <c r="F1082" i="16"/>
  <c r="B1082" i="16"/>
  <c r="Y1081" i="16"/>
  <c r="W1081" i="16"/>
  <c r="X1081" i="16" s="1"/>
  <c r="V1081" i="16"/>
  <c r="U1081" i="16"/>
  <c r="Q1081" i="16"/>
  <c r="N1081" i="16"/>
  <c r="AA1081" i="16" s="1"/>
  <c r="F1081" i="16"/>
  <c r="B1081" i="16"/>
  <c r="Y1080" i="16"/>
  <c r="W1080" i="16"/>
  <c r="X1080" i="16" s="1"/>
  <c r="V1080" i="16"/>
  <c r="U1080" i="16"/>
  <c r="Q1080" i="16"/>
  <c r="N1080" i="16"/>
  <c r="AA1080" i="16" s="1"/>
  <c r="F1080" i="16"/>
  <c r="B1080" i="16"/>
  <c r="Y1079" i="16"/>
  <c r="W1079" i="16"/>
  <c r="X1079" i="16" s="1"/>
  <c r="V1079" i="16"/>
  <c r="U1079" i="16"/>
  <c r="Q1079" i="16"/>
  <c r="N1079" i="16"/>
  <c r="AA1079" i="16" s="1"/>
  <c r="F1079" i="16"/>
  <c r="B1079" i="16"/>
  <c r="Y1078" i="16"/>
  <c r="W1078" i="16"/>
  <c r="X1078" i="16" s="1"/>
  <c r="V1078" i="16"/>
  <c r="U1078" i="16"/>
  <c r="Q1078" i="16"/>
  <c r="N1078" i="16"/>
  <c r="AA1078" i="16" s="1"/>
  <c r="F1078" i="16"/>
  <c r="B1078" i="16"/>
  <c r="Y1077" i="16"/>
  <c r="W1077" i="16"/>
  <c r="X1077" i="16" s="1"/>
  <c r="V1077" i="16"/>
  <c r="U1077" i="16"/>
  <c r="Q1077" i="16"/>
  <c r="N1077" i="16"/>
  <c r="AA1077" i="16" s="1"/>
  <c r="F1077" i="16"/>
  <c r="B1077" i="16"/>
  <c r="Y1076" i="16"/>
  <c r="W1076" i="16"/>
  <c r="X1076" i="16" s="1"/>
  <c r="V1076" i="16"/>
  <c r="U1076" i="16"/>
  <c r="Q1076" i="16"/>
  <c r="N1076" i="16"/>
  <c r="AA1076" i="16" s="1"/>
  <c r="F1076" i="16"/>
  <c r="B1076" i="16"/>
  <c r="Y1075" i="16"/>
  <c r="W1075" i="16"/>
  <c r="X1075" i="16" s="1"/>
  <c r="V1075" i="16"/>
  <c r="U1075" i="16"/>
  <c r="Q1075" i="16"/>
  <c r="N1075" i="16"/>
  <c r="AA1075" i="16" s="1"/>
  <c r="F1075" i="16"/>
  <c r="B1075" i="16"/>
  <c r="Y1074" i="16"/>
  <c r="W1074" i="16"/>
  <c r="X1074" i="16" s="1"/>
  <c r="V1074" i="16"/>
  <c r="U1074" i="16"/>
  <c r="Q1074" i="16"/>
  <c r="N1074" i="16"/>
  <c r="AA1074" i="16" s="1"/>
  <c r="F1074" i="16"/>
  <c r="B1074" i="16"/>
  <c r="Y1073" i="16"/>
  <c r="W1073" i="16"/>
  <c r="X1073" i="16" s="1"/>
  <c r="V1073" i="16"/>
  <c r="U1073" i="16"/>
  <c r="Q1073" i="16"/>
  <c r="N1073" i="16"/>
  <c r="AA1073" i="16" s="1"/>
  <c r="F1073" i="16"/>
  <c r="B1073" i="16"/>
  <c r="Y1072" i="16"/>
  <c r="W1072" i="16"/>
  <c r="X1072" i="16" s="1"/>
  <c r="V1072" i="16"/>
  <c r="U1072" i="16"/>
  <c r="Q1072" i="16"/>
  <c r="N1072" i="16"/>
  <c r="AA1072" i="16" s="1"/>
  <c r="F1072" i="16"/>
  <c r="B1072" i="16"/>
  <c r="Y1071" i="16"/>
  <c r="W1071" i="16"/>
  <c r="X1071" i="16" s="1"/>
  <c r="V1071" i="16"/>
  <c r="U1071" i="16"/>
  <c r="Q1071" i="16"/>
  <c r="N1071" i="16"/>
  <c r="AA1071" i="16" s="1"/>
  <c r="F1071" i="16"/>
  <c r="B1071" i="16"/>
  <c r="Y1070" i="16"/>
  <c r="W1070" i="16"/>
  <c r="X1070" i="16" s="1"/>
  <c r="V1070" i="16"/>
  <c r="U1070" i="16"/>
  <c r="Q1070" i="16"/>
  <c r="N1070" i="16"/>
  <c r="AA1070" i="16" s="1"/>
  <c r="F1070" i="16"/>
  <c r="B1070" i="16"/>
  <c r="Y1069" i="16"/>
  <c r="W1069" i="16"/>
  <c r="X1069" i="16" s="1"/>
  <c r="V1069" i="16"/>
  <c r="U1069" i="16"/>
  <c r="Q1069" i="16"/>
  <c r="N1069" i="16"/>
  <c r="AA1069" i="16" s="1"/>
  <c r="F1069" i="16"/>
  <c r="B1069" i="16"/>
  <c r="Y1068" i="16"/>
  <c r="W1068" i="16"/>
  <c r="X1068" i="16" s="1"/>
  <c r="V1068" i="16"/>
  <c r="U1068" i="16"/>
  <c r="Q1068" i="16"/>
  <c r="N1068" i="16"/>
  <c r="AA1068" i="16" s="1"/>
  <c r="F1068" i="16"/>
  <c r="B1068" i="16"/>
  <c r="Y1067" i="16"/>
  <c r="W1067" i="16"/>
  <c r="X1067" i="16" s="1"/>
  <c r="V1067" i="16"/>
  <c r="U1067" i="16"/>
  <c r="Q1067" i="16"/>
  <c r="N1067" i="16"/>
  <c r="AA1067" i="16" s="1"/>
  <c r="F1067" i="16"/>
  <c r="B1067" i="16"/>
  <c r="Y1066" i="16"/>
  <c r="W1066" i="16"/>
  <c r="X1066" i="16" s="1"/>
  <c r="V1066" i="16"/>
  <c r="U1066" i="16"/>
  <c r="Q1066" i="16"/>
  <c r="N1066" i="16"/>
  <c r="AA1066" i="16" s="1"/>
  <c r="F1066" i="16"/>
  <c r="B1066" i="16"/>
  <c r="Y1065" i="16"/>
  <c r="W1065" i="16"/>
  <c r="X1065" i="16" s="1"/>
  <c r="V1065" i="16"/>
  <c r="U1065" i="16"/>
  <c r="Q1065" i="16"/>
  <c r="N1065" i="16"/>
  <c r="AA1065" i="16" s="1"/>
  <c r="F1065" i="16"/>
  <c r="B1065" i="16"/>
  <c r="Y1064" i="16"/>
  <c r="W1064" i="16"/>
  <c r="X1064" i="16" s="1"/>
  <c r="V1064" i="16"/>
  <c r="U1064" i="16"/>
  <c r="Q1064" i="16"/>
  <c r="N1064" i="16"/>
  <c r="AA1064" i="16" s="1"/>
  <c r="F1064" i="16"/>
  <c r="B1064" i="16"/>
  <c r="Y1063" i="16"/>
  <c r="W1063" i="16"/>
  <c r="X1063" i="16" s="1"/>
  <c r="V1063" i="16"/>
  <c r="U1063" i="16"/>
  <c r="Q1063" i="16"/>
  <c r="N1063" i="16"/>
  <c r="AA1063" i="16" s="1"/>
  <c r="F1063" i="16"/>
  <c r="B1063" i="16"/>
  <c r="Y1062" i="16"/>
  <c r="W1062" i="16"/>
  <c r="X1062" i="16" s="1"/>
  <c r="V1062" i="16"/>
  <c r="U1062" i="16"/>
  <c r="Q1062" i="16"/>
  <c r="N1062" i="16"/>
  <c r="AA1062" i="16" s="1"/>
  <c r="F1062" i="16"/>
  <c r="B1062" i="16"/>
  <c r="Y1061" i="16"/>
  <c r="X1061" i="16"/>
  <c r="W1061" i="16"/>
  <c r="V1061" i="16"/>
  <c r="U1061" i="16"/>
  <c r="Q1061" i="16"/>
  <c r="N1061" i="16"/>
  <c r="AA1061" i="16" s="1"/>
  <c r="F1061" i="16"/>
  <c r="B1061" i="16"/>
  <c r="Y1060" i="16"/>
  <c r="W1060" i="16"/>
  <c r="X1060" i="16" s="1"/>
  <c r="V1060" i="16"/>
  <c r="U1060" i="16"/>
  <c r="Q1060" i="16"/>
  <c r="N1060" i="16"/>
  <c r="AA1060" i="16" s="1"/>
  <c r="F1060" i="16"/>
  <c r="B1060" i="16"/>
  <c r="Y1059" i="16"/>
  <c r="W1059" i="16"/>
  <c r="X1059" i="16" s="1"/>
  <c r="V1059" i="16"/>
  <c r="U1059" i="16"/>
  <c r="Q1059" i="16"/>
  <c r="N1059" i="16"/>
  <c r="AA1059" i="16" s="1"/>
  <c r="F1059" i="16"/>
  <c r="B1059" i="16"/>
  <c r="Y1058" i="16"/>
  <c r="W1058" i="16"/>
  <c r="X1058" i="16" s="1"/>
  <c r="V1058" i="16"/>
  <c r="U1058" i="16"/>
  <c r="Q1058" i="16"/>
  <c r="N1058" i="16"/>
  <c r="AA1058" i="16" s="1"/>
  <c r="F1058" i="16"/>
  <c r="B1058" i="16"/>
  <c r="Y1057" i="16"/>
  <c r="W1057" i="16"/>
  <c r="X1057" i="16" s="1"/>
  <c r="V1057" i="16"/>
  <c r="U1057" i="16"/>
  <c r="Q1057" i="16"/>
  <c r="N1057" i="16"/>
  <c r="AA1057" i="16" s="1"/>
  <c r="F1057" i="16"/>
  <c r="B1057" i="16"/>
  <c r="Y1056" i="16"/>
  <c r="W1056" i="16"/>
  <c r="X1056" i="16" s="1"/>
  <c r="V1056" i="16"/>
  <c r="U1056" i="16"/>
  <c r="Q1056" i="16"/>
  <c r="N1056" i="16"/>
  <c r="AA1056" i="16" s="1"/>
  <c r="F1056" i="16"/>
  <c r="B1056" i="16"/>
  <c r="Y1055" i="16"/>
  <c r="W1055" i="16"/>
  <c r="X1055" i="16" s="1"/>
  <c r="V1055" i="16"/>
  <c r="U1055" i="16"/>
  <c r="Q1055" i="16"/>
  <c r="N1055" i="16"/>
  <c r="AA1055" i="16" s="1"/>
  <c r="F1055" i="16"/>
  <c r="B1055" i="16"/>
  <c r="Y1054" i="16"/>
  <c r="W1054" i="16"/>
  <c r="X1054" i="16" s="1"/>
  <c r="V1054" i="16"/>
  <c r="U1054" i="16"/>
  <c r="Q1054" i="16"/>
  <c r="N1054" i="16"/>
  <c r="AA1054" i="16" s="1"/>
  <c r="F1054" i="16"/>
  <c r="B1054" i="16"/>
  <c r="Y1053" i="16"/>
  <c r="X1053" i="16"/>
  <c r="W1053" i="16"/>
  <c r="V1053" i="16"/>
  <c r="U1053" i="16"/>
  <c r="Q1053" i="16"/>
  <c r="N1053" i="16"/>
  <c r="AA1053" i="16" s="1"/>
  <c r="F1053" i="16"/>
  <c r="B1053" i="16"/>
  <c r="Y1052" i="16"/>
  <c r="W1052" i="16"/>
  <c r="X1052" i="16" s="1"/>
  <c r="V1052" i="16"/>
  <c r="U1052" i="16"/>
  <c r="Q1052" i="16"/>
  <c r="N1052" i="16"/>
  <c r="AA1052" i="16" s="1"/>
  <c r="F1052" i="16"/>
  <c r="B1052" i="16"/>
  <c r="Y1051" i="16"/>
  <c r="W1051" i="16"/>
  <c r="X1051" i="16" s="1"/>
  <c r="V1051" i="16"/>
  <c r="U1051" i="16"/>
  <c r="Q1051" i="16"/>
  <c r="N1051" i="16"/>
  <c r="AA1051" i="16" s="1"/>
  <c r="F1051" i="16"/>
  <c r="B1051" i="16"/>
  <c r="Y1050" i="16"/>
  <c r="W1050" i="16"/>
  <c r="X1050" i="16" s="1"/>
  <c r="V1050" i="16"/>
  <c r="U1050" i="16"/>
  <c r="Q1050" i="16"/>
  <c r="N1050" i="16"/>
  <c r="AA1050" i="16" s="1"/>
  <c r="F1050" i="16"/>
  <c r="B1050" i="16"/>
  <c r="Y1049" i="16"/>
  <c r="W1049" i="16"/>
  <c r="X1049" i="16" s="1"/>
  <c r="V1049" i="16"/>
  <c r="U1049" i="16"/>
  <c r="Q1049" i="16"/>
  <c r="N1049" i="16"/>
  <c r="AA1049" i="16" s="1"/>
  <c r="F1049" i="16"/>
  <c r="B1049" i="16"/>
  <c r="Y1048" i="16"/>
  <c r="W1048" i="16"/>
  <c r="X1048" i="16" s="1"/>
  <c r="V1048" i="16"/>
  <c r="U1048" i="16"/>
  <c r="Q1048" i="16"/>
  <c r="N1048" i="16"/>
  <c r="AA1048" i="16" s="1"/>
  <c r="F1048" i="16"/>
  <c r="B1048" i="16"/>
  <c r="Y1047" i="16"/>
  <c r="W1047" i="16"/>
  <c r="X1047" i="16" s="1"/>
  <c r="V1047" i="16"/>
  <c r="U1047" i="16"/>
  <c r="Q1047" i="16"/>
  <c r="N1047" i="16"/>
  <c r="AA1047" i="16" s="1"/>
  <c r="F1047" i="16"/>
  <c r="B1047" i="16"/>
  <c r="Y1046" i="16"/>
  <c r="W1046" i="16"/>
  <c r="X1046" i="16" s="1"/>
  <c r="V1046" i="16"/>
  <c r="U1046" i="16"/>
  <c r="Q1046" i="16"/>
  <c r="N1046" i="16"/>
  <c r="AA1046" i="16" s="1"/>
  <c r="F1046" i="16"/>
  <c r="B1046" i="16"/>
  <c r="Y1045" i="16"/>
  <c r="W1045" i="16"/>
  <c r="X1045" i="16" s="1"/>
  <c r="V1045" i="16"/>
  <c r="U1045" i="16"/>
  <c r="Q1045" i="16"/>
  <c r="N1045" i="16"/>
  <c r="AA1045" i="16" s="1"/>
  <c r="F1045" i="16"/>
  <c r="B1045" i="16"/>
  <c r="Y1044" i="16"/>
  <c r="W1044" i="16"/>
  <c r="X1044" i="16" s="1"/>
  <c r="V1044" i="16"/>
  <c r="U1044" i="16"/>
  <c r="Q1044" i="16"/>
  <c r="N1044" i="16"/>
  <c r="AA1044" i="16" s="1"/>
  <c r="F1044" i="16"/>
  <c r="B1044" i="16"/>
  <c r="Y1043" i="16"/>
  <c r="W1043" i="16"/>
  <c r="X1043" i="16" s="1"/>
  <c r="V1043" i="16"/>
  <c r="U1043" i="16"/>
  <c r="Q1043" i="16"/>
  <c r="N1043" i="16"/>
  <c r="AA1043" i="16" s="1"/>
  <c r="F1043" i="16"/>
  <c r="B1043" i="16"/>
  <c r="Y1042" i="16"/>
  <c r="W1042" i="16"/>
  <c r="X1042" i="16" s="1"/>
  <c r="V1042" i="16"/>
  <c r="U1042" i="16"/>
  <c r="Q1042" i="16"/>
  <c r="N1042" i="16"/>
  <c r="AA1042" i="16" s="1"/>
  <c r="F1042" i="16"/>
  <c r="B1042" i="16"/>
  <c r="Y1041" i="16"/>
  <c r="W1041" i="16"/>
  <c r="X1041" i="16" s="1"/>
  <c r="V1041" i="16"/>
  <c r="U1041" i="16"/>
  <c r="Q1041" i="16"/>
  <c r="N1041" i="16"/>
  <c r="AA1041" i="16" s="1"/>
  <c r="F1041" i="16"/>
  <c r="B1041" i="16"/>
  <c r="Y1040" i="16"/>
  <c r="W1040" i="16"/>
  <c r="X1040" i="16" s="1"/>
  <c r="V1040" i="16"/>
  <c r="U1040" i="16"/>
  <c r="Q1040" i="16"/>
  <c r="N1040" i="16"/>
  <c r="AA1040" i="16" s="1"/>
  <c r="F1040" i="16"/>
  <c r="B1040" i="16"/>
  <c r="Y1039" i="16"/>
  <c r="W1039" i="16"/>
  <c r="X1039" i="16" s="1"/>
  <c r="V1039" i="16"/>
  <c r="U1039" i="16"/>
  <c r="Q1039" i="16"/>
  <c r="N1039" i="16"/>
  <c r="AA1039" i="16" s="1"/>
  <c r="F1039" i="16"/>
  <c r="B1039" i="16"/>
  <c r="Y1038" i="16"/>
  <c r="W1038" i="16"/>
  <c r="X1038" i="16" s="1"/>
  <c r="V1038" i="16"/>
  <c r="U1038" i="16"/>
  <c r="Q1038" i="16"/>
  <c r="N1038" i="16"/>
  <c r="AA1038" i="16" s="1"/>
  <c r="F1038" i="16"/>
  <c r="B1038" i="16"/>
  <c r="Y1037" i="16"/>
  <c r="X1037" i="16"/>
  <c r="W1037" i="16"/>
  <c r="V1037" i="16"/>
  <c r="U1037" i="16"/>
  <c r="Q1037" i="16"/>
  <c r="N1037" i="16"/>
  <c r="AA1037" i="16" s="1"/>
  <c r="F1037" i="16"/>
  <c r="B1037" i="16"/>
  <c r="Y1036" i="16"/>
  <c r="W1036" i="16"/>
  <c r="X1036" i="16" s="1"/>
  <c r="V1036" i="16"/>
  <c r="U1036" i="16"/>
  <c r="Q1036" i="16"/>
  <c r="N1036" i="16"/>
  <c r="AA1036" i="16" s="1"/>
  <c r="F1036" i="16"/>
  <c r="B1036" i="16"/>
  <c r="Y1035" i="16"/>
  <c r="W1035" i="16"/>
  <c r="X1035" i="16" s="1"/>
  <c r="V1035" i="16"/>
  <c r="U1035" i="16"/>
  <c r="Q1035" i="16"/>
  <c r="N1035" i="16"/>
  <c r="AA1035" i="16" s="1"/>
  <c r="F1035" i="16"/>
  <c r="B1035" i="16"/>
  <c r="Y1034" i="16"/>
  <c r="W1034" i="16"/>
  <c r="X1034" i="16" s="1"/>
  <c r="V1034" i="16"/>
  <c r="U1034" i="16"/>
  <c r="Q1034" i="16"/>
  <c r="N1034" i="16"/>
  <c r="AA1034" i="16" s="1"/>
  <c r="F1034" i="16"/>
  <c r="B1034" i="16"/>
  <c r="Y1033" i="16"/>
  <c r="W1033" i="16"/>
  <c r="X1033" i="16" s="1"/>
  <c r="V1033" i="16"/>
  <c r="U1033" i="16"/>
  <c r="Q1033" i="16"/>
  <c r="N1033" i="16"/>
  <c r="AA1033" i="16" s="1"/>
  <c r="F1033" i="16"/>
  <c r="B1033" i="16"/>
  <c r="Y1032" i="16"/>
  <c r="W1032" i="16"/>
  <c r="X1032" i="16" s="1"/>
  <c r="V1032" i="16"/>
  <c r="U1032" i="16"/>
  <c r="Q1032" i="16"/>
  <c r="N1032" i="16"/>
  <c r="AA1032" i="16" s="1"/>
  <c r="F1032" i="16"/>
  <c r="B1032" i="16"/>
  <c r="Y1031" i="16"/>
  <c r="W1031" i="16"/>
  <c r="X1031" i="16" s="1"/>
  <c r="V1031" i="16"/>
  <c r="U1031" i="16"/>
  <c r="Q1031" i="16"/>
  <c r="N1031" i="16"/>
  <c r="AA1031" i="16" s="1"/>
  <c r="F1031" i="16"/>
  <c r="B1031" i="16"/>
  <c r="Y1030" i="16"/>
  <c r="W1030" i="16"/>
  <c r="X1030" i="16" s="1"/>
  <c r="V1030" i="16"/>
  <c r="U1030" i="16"/>
  <c r="Q1030" i="16"/>
  <c r="N1030" i="16"/>
  <c r="AA1030" i="16" s="1"/>
  <c r="F1030" i="16"/>
  <c r="B1030" i="16"/>
  <c r="Y1029" i="16"/>
  <c r="W1029" i="16"/>
  <c r="X1029" i="16" s="1"/>
  <c r="V1029" i="16"/>
  <c r="U1029" i="16"/>
  <c r="Q1029" i="16"/>
  <c r="N1029" i="16"/>
  <c r="AA1029" i="16" s="1"/>
  <c r="F1029" i="16"/>
  <c r="B1029" i="16"/>
  <c r="Y1028" i="16"/>
  <c r="W1028" i="16"/>
  <c r="X1028" i="16" s="1"/>
  <c r="V1028" i="16"/>
  <c r="U1028" i="16"/>
  <c r="Q1028" i="16"/>
  <c r="N1028" i="16"/>
  <c r="AA1028" i="16" s="1"/>
  <c r="F1028" i="16"/>
  <c r="B1028" i="16"/>
  <c r="Y1027" i="16"/>
  <c r="W1027" i="16"/>
  <c r="X1027" i="16" s="1"/>
  <c r="V1027" i="16"/>
  <c r="U1027" i="16"/>
  <c r="Q1027" i="16"/>
  <c r="N1027" i="16"/>
  <c r="AA1027" i="16" s="1"/>
  <c r="F1027" i="16"/>
  <c r="B1027" i="16"/>
  <c r="Y1026" i="16"/>
  <c r="W1026" i="16"/>
  <c r="X1026" i="16" s="1"/>
  <c r="V1026" i="16"/>
  <c r="U1026" i="16"/>
  <c r="Q1026" i="16"/>
  <c r="N1026" i="16"/>
  <c r="AA1026" i="16" s="1"/>
  <c r="F1026" i="16"/>
  <c r="B1026" i="16"/>
  <c r="Y1025" i="16"/>
  <c r="W1025" i="16"/>
  <c r="X1025" i="16" s="1"/>
  <c r="V1025" i="16"/>
  <c r="U1025" i="16"/>
  <c r="Q1025" i="16"/>
  <c r="N1025" i="16"/>
  <c r="AA1025" i="16" s="1"/>
  <c r="F1025" i="16"/>
  <c r="B1025" i="16"/>
  <c r="Y1024" i="16"/>
  <c r="W1024" i="16"/>
  <c r="X1024" i="16" s="1"/>
  <c r="V1024" i="16"/>
  <c r="U1024" i="16"/>
  <c r="Q1024" i="16"/>
  <c r="N1024" i="16"/>
  <c r="AA1024" i="16" s="1"/>
  <c r="F1024" i="16"/>
  <c r="B1024" i="16"/>
  <c r="Y1023" i="16"/>
  <c r="W1023" i="16"/>
  <c r="X1023" i="16" s="1"/>
  <c r="V1023" i="16"/>
  <c r="U1023" i="16"/>
  <c r="Q1023" i="16"/>
  <c r="N1023" i="16"/>
  <c r="AA1023" i="16" s="1"/>
  <c r="F1023" i="16"/>
  <c r="B1023" i="16"/>
  <c r="Y1022" i="16"/>
  <c r="W1022" i="16"/>
  <c r="X1022" i="16" s="1"/>
  <c r="V1022" i="16"/>
  <c r="U1022" i="16"/>
  <c r="Q1022" i="16"/>
  <c r="N1022" i="16"/>
  <c r="AA1022" i="16" s="1"/>
  <c r="F1022" i="16"/>
  <c r="B1022" i="16"/>
  <c r="Y1021" i="16"/>
  <c r="W1021" i="16"/>
  <c r="X1021" i="16" s="1"/>
  <c r="V1021" i="16"/>
  <c r="U1021" i="16"/>
  <c r="Q1021" i="16"/>
  <c r="N1021" i="16"/>
  <c r="AA1021" i="16" s="1"/>
  <c r="F1021" i="16"/>
  <c r="B1021" i="16"/>
  <c r="Y1020" i="16"/>
  <c r="W1020" i="16"/>
  <c r="X1020" i="16" s="1"/>
  <c r="V1020" i="16"/>
  <c r="U1020" i="16"/>
  <c r="Q1020" i="16"/>
  <c r="N1020" i="16"/>
  <c r="AA1020" i="16" s="1"/>
  <c r="F1020" i="16"/>
  <c r="B1020" i="16"/>
  <c r="Y1019" i="16"/>
  <c r="W1019" i="16"/>
  <c r="X1019" i="16" s="1"/>
  <c r="V1019" i="16"/>
  <c r="U1019" i="16"/>
  <c r="Q1019" i="16"/>
  <c r="N1019" i="16"/>
  <c r="AA1019" i="16" s="1"/>
  <c r="F1019" i="16"/>
  <c r="B1019" i="16"/>
  <c r="Y1018" i="16"/>
  <c r="W1018" i="16"/>
  <c r="X1018" i="16" s="1"/>
  <c r="V1018" i="16"/>
  <c r="U1018" i="16"/>
  <c r="Q1018" i="16"/>
  <c r="N1018" i="16"/>
  <c r="AA1018" i="16" s="1"/>
  <c r="F1018" i="16"/>
  <c r="B1018" i="16"/>
  <c r="Y1017" i="16"/>
  <c r="W1017" i="16"/>
  <c r="X1017" i="16" s="1"/>
  <c r="V1017" i="16"/>
  <c r="U1017" i="16"/>
  <c r="Q1017" i="16"/>
  <c r="N1017" i="16"/>
  <c r="AA1017" i="16" s="1"/>
  <c r="F1017" i="16"/>
  <c r="B1017" i="16"/>
  <c r="Y1016" i="16"/>
  <c r="W1016" i="16"/>
  <c r="X1016" i="16" s="1"/>
  <c r="V1016" i="16"/>
  <c r="U1016" i="16"/>
  <c r="Q1016" i="16"/>
  <c r="N1016" i="16"/>
  <c r="AA1016" i="16" s="1"/>
  <c r="F1016" i="16"/>
  <c r="B1016" i="16"/>
  <c r="Y1015" i="16"/>
  <c r="W1015" i="16"/>
  <c r="X1015" i="16" s="1"/>
  <c r="V1015" i="16"/>
  <c r="U1015" i="16"/>
  <c r="Q1015" i="16"/>
  <c r="N1015" i="16"/>
  <c r="AA1015" i="16" s="1"/>
  <c r="F1015" i="16"/>
  <c r="B1015" i="16"/>
  <c r="Y1014" i="16"/>
  <c r="W1014" i="16"/>
  <c r="X1014" i="16" s="1"/>
  <c r="V1014" i="16"/>
  <c r="U1014" i="16"/>
  <c r="Q1014" i="16"/>
  <c r="N1014" i="16"/>
  <c r="AA1014" i="16" s="1"/>
  <c r="F1014" i="16"/>
  <c r="B1014" i="16"/>
  <c r="Y1013" i="16"/>
  <c r="W1013" i="16"/>
  <c r="X1013" i="16" s="1"/>
  <c r="V1013" i="16"/>
  <c r="U1013" i="16"/>
  <c r="Q1013" i="16"/>
  <c r="N1013" i="16"/>
  <c r="AA1013" i="16" s="1"/>
  <c r="F1013" i="16"/>
  <c r="B1013" i="16"/>
  <c r="Y1012" i="16"/>
  <c r="W1012" i="16"/>
  <c r="X1012" i="16" s="1"/>
  <c r="V1012" i="16"/>
  <c r="U1012" i="16"/>
  <c r="Q1012" i="16"/>
  <c r="N1012" i="16"/>
  <c r="AA1012" i="16" s="1"/>
  <c r="F1012" i="16"/>
  <c r="B1012" i="16"/>
  <c r="Y1011" i="16"/>
  <c r="W1011" i="16"/>
  <c r="X1011" i="16" s="1"/>
  <c r="V1011" i="16"/>
  <c r="U1011" i="16"/>
  <c r="Q1011" i="16"/>
  <c r="N1011" i="16"/>
  <c r="AA1011" i="16" s="1"/>
  <c r="F1011" i="16"/>
  <c r="B1011" i="16"/>
  <c r="Y1010" i="16"/>
  <c r="W1010" i="16"/>
  <c r="X1010" i="16" s="1"/>
  <c r="V1010" i="16"/>
  <c r="U1010" i="16"/>
  <c r="Q1010" i="16"/>
  <c r="N1010" i="16"/>
  <c r="AA1010" i="16" s="1"/>
  <c r="F1010" i="16"/>
  <c r="B1010" i="16"/>
  <c r="Y1009" i="16"/>
  <c r="W1009" i="16"/>
  <c r="X1009" i="16" s="1"/>
  <c r="V1009" i="16"/>
  <c r="U1009" i="16"/>
  <c r="Q1009" i="16"/>
  <c r="N1009" i="16"/>
  <c r="AA1009" i="16" s="1"/>
  <c r="F1009" i="16"/>
  <c r="B1009" i="16"/>
  <c r="Y1008" i="16"/>
  <c r="W1008" i="16"/>
  <c r="X1008" i="16" s="1"/>
  <c r="V1008" i="16"/>
  <c r="U1008" i="16"/>
  <c r="Q1008" i="16"/>
  <c r="N1008" i="16"/>
  <c r="AA1008" i="16" s="1"/>
  <c r="F1008" i="16"/>
  <c r="B1008" i="16"/>
  <c r="Y1007" i="16"/>
  <c r="W1007" i="16"/>
  <c r="X1007" i="16" s="1"/>
  <c r="V1007" i="16"/>
  <c r="U1007" i="16"/>
  <c r="Q1007" i="16"/>
  <c r="N1007" i="16"/>
  <c r="AA1007" i="16" s="1"/>
  <c r="F1007" i="16"/>
  <c r="B1007" i="16"/>
  <c r="Y1006" i="16"/>
  <c r="W1006" i="16"/>
  <c r="X1006" i="16" s="1"/>
  <c r="V1006" i="16"/>
  <c r="U1006" i="16"/>
  <c r="Q1006" i="16"/>
  <c r="N1006" i="16"/>
  <c r="AA1006" i="16" s="1"/>
  <c r="F1006" i="16"/>
  <c r="B1006" i="16"/>
  <c r="Y1005" i="16"/>
  <c r="W1005" i="16"/>
  <c r="X1005" i="16" s="1"/>
  <c r="V1005" i="16"/>
  <c r="U1005" i="16"/>
  <c r="Q1005" i="16"/>
  <c r="N1005" i="16"/>
  <c r="AA1005" i="16" s="1"/>
  <c r="F1005" i="16"/>
  <c r="B1005" i="16"/>
  <c r="Y1004" i="16"/>
  <c r="X1004" i="16"/>
  <c r="W1004" i="16"/>
  <c r="V1004" i="16"/>
  <c r="U1004" i="16"/>
  <c r="Q1004" i="16"/>
  <c r="N1004" i="16"/>
  <c r="AA1004" i="16" s="1"/>
  <c r="F1004" i="16"/>
  <c r="B1004" i="16"/>
  <c r="Y1003" i="16"/>
  <c r="W1003" i="16"/>
  <c r="X1003" i="16" s="1"/>
  <c r="V1003" i="16"/>
  <c r="U1003" i="16"/>
  <c r="Q1003" i="16"/>
  <c r="N1003" i="16"/>
  <c r="AA1003" i="16" s="1"/>
  <c r="F1003" i="16"/>
  <c r="B1003" i="16"/>
  <c r="Y1002" i="16"/>
  <c r="W1002" i="16"/>
  <c r="X1002" i="16" s="1"/>
  <c r="V1002" i="16"/>
  <c r="U1002" i="16"/>
  <c r="Q1002" i="16"/>
  <c r="N1002" i="16"/>
  <c r="AA1002" i="16" s="1"/>
  <c r="F1002" i="16"/>
  <c r="B1002" i="16"/>
  <c r="Y1001" i="16"/>
  <c r="W1001" i="16"/>
  <c r="X1001" i="16" s="1"/>
  <c r="V1001" i="16"/>
  <c r="U1001" i="16"/>
  <c r="Q1001" i="16"/>
  <c r="N1001" i="16"/>
  <c r="AA1001" i="16" s="1"/>
  <c r="F1001" i="16"/>
  <c r="B1001" i="16"/>
  <c r="Y1000" i="16"/>
  <c r="W1000" i="16"/>
  <c r="X1000" i="16" s="1"/>
  <c r="V1000" i="16"/>
  <c r="U1000" i="16"/>
  <c r="Q1000" i="16"/>
  <c r="N1000" i="16"/>
  <c r="AA1000" i="16" s="1"/>
  <c r="F1000" i="16"/>
  <c r="B1000" i="16"/>
  <c r="Y999" i="16"/>
  <c r="W999" i="16"/>
  <c r="X999" i="16" s="1"/>
  <c r="V999" i="16"/>
  <c r="U999" i="16"/>
  <c r="Q999" i="16"/>
  <c r="N999" i="16"/>
  <c r="AA999" i="16" s="1"/>
  <c r="F999" i="16"/>
  <c r="B999" i="16"/>
  <c r="Y998" i="16"/>
  <c r="W998" i="16"/>
  <c r="X998" i="16" s="1"/>
  <c r="V998" i="16"/>
  <c r="U998" i="16"/>
  <c r="Q998" i="16"/>
  <c r="N998" i="16"/>
  <c r="AA998" i="16" s="1"/>
  <c r="F998" i="16"/>
  <c r="B998" i="16"/>
  <c r="Y997" i="16"/>
  <c r="W997" i="16"/>
  <c r="X997" i="16" s="1"/>
  <c r="V997" i="16"/>
  <c r="U997" i="16"/>
  <c r="Q997" i="16"/>
  <c r="N997" i="16"/>
  <c r="AA997" i="16" s="1"/>
  <c r="F997" i="16"/>
  <c r="B997" i="16"/>
  <c r="Y996" i="16"/>
  <c r="W996" i="16"/>
  <c r="X996" i="16" s="1"/>
  <c r="V996" i="16"/>
  <c r="U996" i="16"/>
  <c r="Q996" i="16"/>
  <c r="N996" i="16"/>
  <c r="AA996" i="16" s="1"/>
  <c r="F996" i="16"/>
  <c r="B996" i="16"/>
  <c r="Y995" i="16"/>
  <c r="W995" i="16"/>
  <c r="X995" i="16" s="1"/>
  <c r="V995" i="16"/>
  <c r="U995" i="16"/>
  <c r="Q995" i="16"/>
  <c r="N995" i="16"/>
  <c r="AA995" i="16" s="1"/>
  <c r="F995" i="16"/>
  <c r="B995" i="16"/>
  <c r="Y994" i="16"/>
  <c r="W994" i="16"/>
  <c r="X994" i="16" s="1"/>
  <c r="V994" i="16"/>
  <c r="U994" i="16"/>
  <c r="Q994" i="16"/>
  <c r="N994" i="16"/>
  <c r="AA994" i="16" s="1"/>
  <c r="F994" i="16"/>
  <c r="B994" i="16"/>
  <c r="Y993" i="16"/>
  <c r="W993" i="16"/>
  <c r="X993" i="16" s="1"/>
  <c r="V993" i="16"/>
  <c r="U993" i="16"/>
  <c r="Q993" i="16"/>
  <c r="N993" i="16"/>
  <c r="AA993" i="16" s="1"/>
  <c r="F993" i="16"/>
  <c r="B993" i="16"/>
  <c r="Y992" i="16"/>
  <c r="X992" i="16"/>
  <c r="W992" i="16"/>
  <c r="V992" i="16"/>
  <c r="U992" i="16"/>
  <c r="Q992" i="16"/>
  <c r="N992" i="16"/>
  <c r="AA992" i="16" s="1"/>
  <c r="F992" i="16"/>
  <c r="B992" i="16"/>
  <c r="Y991" i="16"/>
  <c r="W991" i="16"/>
  <c r="X991" i="16" s="1"/>
  <c r="V991" i="16"/>
  <c r="U991" i="16"/>
  <c r="Q991" i="16"/>
  <c r="N991" i="16"/>
  <c r="AA991" i="16" s="1"/>
  <c r="F991" i="16"/>
  <c r="B991" i="16"/>
  <c r="Y990" i="16"/>
  <c r="W990" i="16"/>
  <c r="X990" i="16" s="1"/>
  <c r="V990" i="16"/>
  <c r="U990" i="16"/>
  <c r="Q990" i="16"/>
  <c r="N990" i="16"/>
  <c r="AA990" i="16" s="1"/>
  <c r="F990" i="16"/>
  <c r="B990" i="16"/>
  <c r="Y989" i="16"/>
  <c r="W989" i="16"/>
  <c r="X989" i="16" s="1"/>
  <c r="V989" i="16"/>
  <c r="U989" i="16"/>
  <c r="Q989" i="16"/>
  <c r="N989" i="16"/>
  <c r="AA989" i="16" s="1"/>
  <c r="F989" i="16"/>
  <c r="B989" i="16"/>
  <c r="Y988" i="16"/>
  <c r="X988" i="16"/>
  <c r="W988" i="16"/>
  <c r="V988" i="16"/>
  <c r="U988" i="16"/>
  <c r="Q988" i="16"/>
  <c r="N988" i="16"/>
  <c r="AA988" i="16" s="1"/>
  <c r="F988" i="16"/>
  <c r="B988" i="16"/>
  <c r="Y987" i="16"/>
  <c r="W987" i="16"/>
  <c r="X987" i="16" s="1"/>
  <c r="V987" i="16"/>
  <c r="U987" i="16"/>
  <c r="Q987" i="16"/>
  <c r="N987" i="16"/>
  <c r="AA987" i="16" s="1"/>
  <c r="F987" i="16"/>
  <c r="B987" i="16"/>
  <c r="Y986" i="16"/>
  <c r="W986" i="16"/>
  <c r="X986" i="16" s="1"/>
  <c r="V986" i="16"/>
  <c r="U986" i="16"/>
  <c r="Q986" i="16"/>
  <c r="N986" i="16"/>
  <c r="AA986" i="16" s="1"/>
  <c r="F986" i="16"/>
  <c r="B986" i="16"/>
  <c r="Y985" i="16"/>
  <c r="W985" i="16"/>
  <c r="X985" i="16" s="1"/>
  <c r="V985" i="16"/>
  <c r="U985" i="16"/>
  <c r="Q985" i="16"/>
  <c r="N985" i="16"/>
  <c r="AA985" i="16" s="1"/>
  <c r="F985" i="16"/>
  <c r="B985" i="16"/>
  <c r="Y984" i="16"/>
  <c r="W984" i="16"/>
  <c r="X984" i="16" s="1"/>
  <c r="V984" i="16"/>
  <c r="U984" i="16"/>
  <c r="Q984" i="16"/>
  <c r="N984" i="16"/>
  <c r="AA984" i="16" s="1"/>
  <c r="F984" i="16"/>
  <c r="B984" i="16"/>
  <c r="Y983" i="16"/>
  <c r="W983" i="16"/>
  <c r="X983" i="16" s="1"/>
  <c r="V983" i="16"/>
  <c r="U983" i="16"/>
  <c r="Q983" i="16"/>
  <c r="N983" i="16"/>
  <c r="AA983" i="16" s="1"/>
  <c r="F983" i="16"/>
  <c r="B983" i="16"/>
  <c r="Y982" i="16"/>
  <c r="W982" i="16"/>
  <c r="X982" i="16" s="1"/>
  <c r="V982" i="16"/>
  <c r="U982" i="16"/>
  <c r="Q982" i="16"/>
  <c r="N982" i="16"/>
  <c r="AA982" i="16" s="1"/>
  <c r="F982" i="16"/>
  <c r="B982" i="16"/>
  <c r="Y981" i="16"/>
  <c r="W981" i="16"/>
  <c r="X981" i="16" s="1"/>
  <c r="V981" i="16"/>
  <c r="U981" i="16"/>
  <c r="Q981" i="16"/>
  <c r="N981" i="16"/>
  <c r="AA981" i="16" s="1"/>
  <c r="F981" i="16"/>
  <c r="B981" i="16"/>
  <c r="Y980" i="16"/>
  <c r="W980" i="16"/>
  <c r="X980" i="16" s="1"/>
  <c r="V980" i="16"/>
  <c r="U980" i="16"/>
  <c r="Q980" i="16"/>
  <c r="N980" i="16"/>
  <c r="AA980" i="16" s="1"/>
  <c r="F980" i="16"/>
  <c r="B980" i="16"/>
  <c r="Y979" i="16"/>
  <c r="W979" i="16"/>
  <c r="X979" i="16" s="1"/>
  <c r="V979" i="16"/>
  <c r="U979" i="16"/>
  <c r="Q979" i="16"/>
  <c r="N979" i="16"/>
  <c r="AA979" i="16" s="1"/>
  <c r="F979" i="16"/>
  <c r="B979" i="16"/>
  <c r="Y978" i="16"/>
  <c r="W978" i="16"/>
  <c r="X978" i="16" s="1"/>
  <c r="V978" i="16"/>
  <c r="U978" i="16"/>
  <c r="Q978" i="16"/>
  <c r="N978" i="16"/>
  <c r="AA978" i="16" s="1"/>
  <c r="F978" i="16"/>
  <c r="B978" i="16"/>
  <c r="Y977" i="16"/>
  <c r="W977" i="16"/>
  <c r="X977" i="16" s="1"/>
  <c r="V977" i="16"/>
  <c r="U977" i="16"/>
  <c r="Q977" i="16"/>
  <c r="N977" i="16"/>
  <c r="AA977" i="16" s="1"/>
  <c r="F977" i="16"/>
  <c r="B977" i="16"/>
  <c r="Y976" i="16"/>
  <c r="W976" i="16"/>
  <c r="X976" i="16" s="1"/>
  <c r="V976" i="16"/>
  <c r="U976" i="16"/>
  <c r="Q976" i="16"/>
  <c r="N976" i="16"/>
  <c r="AA976" i="16" s="1"/>
  <c r="F976" i="16"/>
  <c r="B976" i="16"/>
  <c r="Y975" i="16"/>
  <c r="W975" i="16"/>
  <c r="X975" i="16" s="1"/>
  <c r="V975" i="16"/>
  <c r="U975" i="16"/>
  <c r="Q975" i="16"/>
  <c r="N975" i="16"/>
  <c r="AA975" i="16" s="1"/>
  <c r="F975" i="16"/>
  <c r="B975" i="16"/>
  <c r="Y974" i="16"/>
  <c r="W974" i="16"/>
  <c r="X974" i="16" s="1"/>
  <c r="V974" i="16"/>
  <c r="U974" i="16"/>
  <c r="Q974" i="16"/>
  <c r="N974" i="16"/>
  <c r="AA974" i="16" s="1"/>
  <c r="F974" i="16"/>
  <c r="B974" i="16"/>
  <c r="Y973" i="16"/>
  <c r="W973" i="16"/>
  <c r="X973" i="16" s="1"/>
  <c r="V973" i="16"/>
  <c r="U973" i="16"/>
  <c r="Q973" i="16"/>
  <c r="N973" i="16"/>
  <c r="AA973" i="16" s="1"/>
  <c r="F973" i="16"/>
  <c r="B973" i="16"/>
  <c r="Y972" i="16"/>
  <c r="W972" i="16"/>
  <c r="X972" i="16" s="1"/>
  <c r="V972" i="16"/>
  <c r="U972" i="16"/>
  <c r="Q972" i="16"/>
  <c r="N972" i="16"/>
  <c r="AA972" i="16" s="1"/>
  <c r="F972" i="16"/>
  <c r="B972" i="16"/>
  <c r="Y971" i="16"/>
  <c r="W971" i="16"/>
  <c r="X971" i="16" s="1"/>
  <c r="V971" i="16"/>
  <c r="U971" i="16"/>
  <c r="Q971" i="16"/>
  <c r="N971" i="16"/>
  <c r="AA971" i="16" s="1"/>
  <c r="F971" i="16"/>
  <c r="B971" i="16"/>
  <c r="Y970" i="16"/>
  <c r="W970" i="16"/>
  <c r="X970" i="16" s="1"/>
  <c r="V970" i="16"/>
  <c r="U970" i="16"/>
  <c r="Q970" i="16"/>
  <c r="N970" i="16"/>
  <c r="AA970" i="16" s="1"/>
  <c r="F970" i="16"/>
  <c r="B970" i="16"/>
  <c r="Y969" i="16"/>
  <c r="W969" i="16"/>
  <c r="X969" i="16" s="1"/>
  <c r="V969" i="16"/>
  <c r="U969" i="16"/>
  <c r="Q969" i="16"/>
  <c r="N969" i="16"/>
  <c r="AA969" i="16" s="1"/>
  <c r="F969" i="16"/>
  <c r="B969" i="16"/>
  <c r="Y968" i="16"/>
  <c r="W968" i="16"/>
  <c r="X968" i="16" s="1"/>
  <c r="V968" i="16"/>
  <c r="U968" i="16"/>
  <c r="Q968" i="16"/>
  <c r="N968" i="16"/>
  <c r="AA968" i="16" s="1"/>
  <c r="F968" i="16"/>
  <c r="B968" i="16"/>
  <c r="Y967" i="16"/>
  <c r="W967" i="16"/>
  <c r="X967" i="16" s="1"/>
  <c r="V967" i="16"/>
  <c r="U967" i="16"/>
  <c r="Q967" i="16"/>
  <c r="N967" i="16"/>
  <c r="AA967" i="16" s="1"/>
  <c r="F967" i="16"/>
  <c r="B967" i="16"/>
  <c r="Y966" i="16"/>
  <c r="W966" i="16"/>
  <c r="X966" i="16" s="1"/>
  <c r="V966" i="16"/>
  <c r="U966" i="16"/>
  <c r="Q966" i="16"/>
  <c r="N966" i="16"/>
  <c r="AA966" i="16" s="1"/>
  <c r="F966" i="16"/>
  <c r="B966" i="16"/>
  <c r="Y965" i="16"/>
  <c r="W965" i="16"/>
  <c r="X965" i="16" s="1"/>
  <c r="V965" i="16"/>
  <c r="U965" i="16"/>
  <c r="Q965" i="16"/>
  <c r="N965" i="16"/>
  <c r="AA965" i="16" s="1"/>
  <c r="F965" i="16"/>
  <c r="B965" i="16"/>
  <c r="Y964" i="16"/>
  <c r="W964" i="16"/>
  <c r="X964" i="16" s="1"/>
  <c r="V964" i="16"/>
  <c r="U964" i="16"/>
  <c r="Q964" i="16"/>
  <c r="N964" i="16"/>
  <c r="AA964" i="16" s="1"/>
  <c r="F964" i="16"/>
  <c r="B964" i="16"/>
  <c r="Y963" i="16"/>
  <c r="W963" i="16"/>
  <c r="X963" i="16" s="1"/>
  <c r="V963" i="16"/>
  <c r="U963" i="16"/>
  <c r="Q963" i="16"/>
  <c r="N963" i="16"/>
  <c r="AA963" i="16" s="1"/>
  <c r="F963" i="16"/>
  <c r="B963" i="16"/>
  <c r="Y962" i="16"/>
  <c r="W962" i="16"/>
  <c r="X962" i="16" s="1"/>
  <c r="V962" i="16"/>
  <c r="U962" i="16"/>
  <c r="Q962" i="16"/>
  <c r="N962" i="16"/>
  <c r="AA962" i="16" s="1"/>
  <c r="F962" i="16"/>
  <c r="B962" i="16"/>
  <c r="Y961" i="16"/>
  <c r="W961" i="16"/>
  <c r="X961" i="16" s="1"/>
  <c r="V961" i="16"/>
  <c r="U961" i="16"/>
  <c r="Q961" i="16"/>
  <c r="N961" i="16"/>
  <c r="AA961" i="16" s="1"/>
  <c r="F961" i="16"/>
  <c r="B961" i="16"/>
  <c r="Y960" i="16"/>
  <c r="W960" i="16"/>
  <c r="X960" i="16" s="1"/>
  <c r="V960" i="16"/>
  <c r="U960" i="16"/>
  <c r="Q960" i="16"/>
  <c r="N960" i="16"/>
  <c r="AA960" i="16" s="1"/>
  <c r="F960" i="16"/>
  <c r="B960" i="16"/>
  <c r="Y959" i="16"/>
  <c r="W959" i="16"/>
  <c r="X959" i="16" s="1"/>
  <c r="V959" i="16"/>
  <c r="U959" i="16"/>
  <c r="Q959" i="16"/>
  <c r="N959" i="16"/>
  <c r="AA959" i="16" s="1"/>
  <c r="F959" i="16"/>
  <c r="B959" i="16"/>
  <c r="Y958" i="16"/>
  <c r="W958" i="16"/>
  <c r="X958" i="16" s="1"/>
  <c r="V958" i="16"/>
  <c r="U958" i="16"/>
  <c r="Q958" i="16"/>
  <c r="N958" i="16"/>
  <c r="AA958" i="16" s="1"/>
  <c r="F958" i="16"/>
  <c r="B958" i="16"/>
  <c r="Y957" i="16"/>
  <c r="W957" i="16"/>
  <c r="X957" i="16" s="1"/>
  <c r="V957" i="16"/>
  <c r="U957" i="16"/>
  <c r="Q957" i="16"/>
  <c r="N957" i="16"/>
  <c r="AA957" i="16" s="1"/>
  <c r="F957" i="16"/>
  <c r="B957" i="16"/>
  <c r="Y956" i="16"/>
  <c r="W956" i="16"/>
  <c r="X956" i="16" s="1"/>
  <c r="V956" i="16"/>
  <c r="U956" i="16"/>
  <c r="Q956" i="16"/>
  <c r="N956" i="16"/>
  <c r="AA956" i="16" s="1"/>
  <c r="F956" i="16"/>
  <c r="B956" i="16"/>
  <c r="Y955" i="16"/>
  <c r="W955" i="16"/>
  <c r="X955" i="16" s="1"/>
  <c r="V955" i="16"/>
  <c r="U955" i="16"/>
  <c r="Q955" i="16"/>
  <c r="N955" i="16"/>
  <c r="AA955" i="16" s="1"/>
  <c r="F955" i="16"/>
  <c r="B955" i="16"/>
  <c r="Y954" i="16"/>
  <c r="W954" i="16"/>
  <c r="X954" i="16" s="1"/>
  <c r="V954" i="16"/>
  <c r="U954" i="16"/>
  <c r="Q954" i="16"/>
  <c r="N954" i="16"/>
  <c r="AA954" i="16" s="1"/>
  <c r="F954" i="16"/>
  <c r="B954" i="16"/>
  <c r="Y953" i="16"/>
  <c r="W953" i="16"/>
  <c r="X953" i="16" s="1"/>
  <c r="V953" i="16"/>
  <c r="U953" i="16"/>
  <c r="Q953" i="16"/>
  <c r="N953" i="16"/>
  <c r="AA953" i="16" s="1"/>
  <c r="F953" i="16"/>
  <c r="B953" i="16"/>
  <c r="Y952" i="16"/>
  <c r="W952" i="16"/>
  <c r="X952" i="16" s="1"/>
  <c r="V952" i="16"/>
  <c r="U952" i="16"/>
  <c r="Q952" i="16"/>
  <c r="N952" i="16"/>
  <c r="AA952" i="16" s="1"/>
  <c r="F952" i="16"/>
  <c r="B952" i="16"/>
  <c r="Y951" i="16"/>
  <c r="W951" i="16"/>
  <c r="X951" i="16" s="1"/>
  <c r="V951" i="16"/>
  <c r="U951" i="16"/>
  <c r="Q951" i="16"/>
  <c r="N951" i="16"/>
  <c r="AA951" i="16" s="1"/>
  <c r="F951" i="16"/>
  <c r="B951" i="16"/>
  <c r="Y950" i="16"/>
  <c r="W950" i="16"/>
  <c r="X950" i="16" s="1"/>
  <c r="V950" i="16"/>
  <c r="U950" i="16"/>
  <c r="Q950" i="16"/>
  <c r="N950" i="16"/>
  <c r="AA950" i="16" s="1"/>
  <c r="F950" i="16"/>
  <c r="B950" i="16"/>
  <c r="Y949" i="16"/>
  <c r="W949" i="16"/>
  <c r="X949" i="16" s="1"/>
  <c r="V949" i="16"/>
  <c r="U949" i="16"/>
  <c r="Q949" i="16"/>
  <c r="N949" i="16"/>
  <c r="AA949" i="16" s="1"/>
  <c r="F949" i="16"/>
  <c r="B949" i="16"/>
  <c r="Y948" i="16"/>
  <c r="W948" i="16"/>
  <c r="X948" i="16" s="1"/>
  <c r="V948" i="16"/>
  <c r="U948" i="16"/>
  <c r="Q948" i="16"/>
  <c r="N948" i="16"/>
  <c r="AA948" i="16" s="1"/>
  <c r="F948" i="16"/>
  <c r="B948" i="16"/>
  <c r="Y947" i="16"/>
  <c r="W947" i="16"/>
  <c r="X947" i="16" s="1"/>
  <c r="V947" i="16"/>
  <c r="U947" i="16"/>
  <c r="Q947" i="16"/>
  <c r="N947" i="16"/>
  <c r="AA947" i="16" s="1"/>
  <c r="F947" i="16"/>
  <c r="B947" i="16"/>
  <c r="Y946" i="16"/>
  <c r="W946" i="16"/>
  <c r="X946" i="16" s="1"/>
  <c r="V946" i="16"/>
  <c r="U946" i="16"/>
  <c r="Q946" i="16"/>
  <c r="N946" i="16"/>
  <c r="AA946" i="16" s="1"/>
  <c r="F946" i="16"/>
  <c r="B946" i="16"/>
  <c r="Y945" i="16"/>
  <c r="W945" i="16"/>
  <c r="X945" i="16" s="1"/>
  <c r="V945" i="16"/>
  <c r="U945" i="16"/>
  <c r="Q945" i="16"/>
  <c r="N945" i="16"/>
  <c r="AA945" i="16" s="1"/>
  <c r="F945" i="16"/>
  <c r="B945" i="16"/>
  <c r="Y944" i="16"/>
  <c r="W944" i="16"/>
  <c r="X944" i="16" s="1"/>
  <c r="V944" i="16"/>
  <c r="U944" i="16"/>
  <c r="Q944" i="16"/>
  <c r="N944" i="16"/>
  <c r="AA944" i="16" s="1"/>
  <c r="F944" i="16"/>
  <c r="B944" i="16"/>
  <c r="Y943" i="16"/>
  <c r="W943" i="16"/>
  <c r="X943" i="16" s="1"/>
  <c r="V943" i="16"/>
  <c r="U943" i="16"/>
  <c r="Q943" i="16"/>
  <c r="N943" i="16"/>
  <c r="AA943" i="16" s="1"/>
  <c r="F943" i="16"/>
  <c r="B943" i="16"/>
  <c r="Y942" i="16"/>
  <c r="W942" i="16"/>
  <c r="X942" i="16" s="1"/>
  <c r="V942" i="16"/>
  <c r="U942" i="16"/>
  <c r="Q942" i="16"/>
  <c r="N942" i="16"/>
  <c r="AA942" i="16" s="1"/>
  <c r="F942" i="16"/>
  <c r="B942" i="16"/>
  <c r="Y941" i="16"/>
  <c r="X941" i="16"/>
  <c r="W941" i="16"/>
  <c r="V941" i="16"/>
  <c r="U941" i="16"/>
  <c r="Q941" i="16"/>
  <c r="N941" i="16"/>
  <c r="AA941" i="16" s="1"/>
  <c r="F941" i="16"/>
  <c r="B941" i="16"/>
  <c r="Y940" i="16"/>
  <c r="W940" i="16"/>
  <c r="X940" i="16" s="1"/>
  <c r="V940" i="16"/>
  <c r="U940" i="16"/>
  <c r="Q940" i="16"/>
  <c r="N940" i="16"/>
  <c r="AA940" i="16" s="1"/>
  <c r="F940" i="16"/>
  <c r="B940" i="16"/>
  <c r="Y939" i="16"/>
  <c r="W939" i="16"/>
  <c r="X939" i="16" s="1"/>
  <c r="V939" i="16"/>
  <c r="U939" i="16"/>
  <c r="Q939" i="16"/>
  <c r="N939" i="16"/>
  <c r="AA939" i="16" s="1"/>
  <c r="F939" i="16"/>
  <c r="B939" i="16"/>
  <c r="Y938" i="16"/>
  <c r="W938" i="16"/>
  <c r="X938" i="16" s="1"/>
  <c r="V938" i="16"/>
  <c r="U938" i="16"/>
  <c r="Q938" i="16"/>
  <c r="N938" i="16"/>
  <c r="AA938" i="16" s="1"/>
  <c r="F938" i="16"/>
  <c r="B938" i="16"/>
  <c r="Y937" i="16"/>
  <c r="W937" i="16"/>
  <c r="X937" i="16" s="1"/>
  <c r="V937" i="16"/>
  <c r="U937" i="16"/>
  <c r="Q937" i="16"/>
  <c r="N937" i="16"/>
  <c r="AA937" i="16" s="1"/>
  <c r="F937" i="16"/>
  <c r="B937" i="16"/>
  <c r="Y936" i="16"/>
  <c r="W936" i="16"/>
  <c r="X936" i="16" s="1"/>
  <c r="V936" i="16"/>
  <c r="U936" i="16"/>
  <c r="Q936" i="16"/>
  <c r="N936" i="16"/>
  <c r="AA936" i="16" s="1"/>
  <c r="F936" i="16"/>
  <c r="B936" i="16"/>
  <c r="Y935" i="16"/>
  <c r="W935" i="16"/>
  <c r="X935" i="16" s="1"/>
  <c r="V935" i="16"/>
  <c r="U935" i="16"/>
  <c r="Q935" i="16"/>
  <c r="N935" i="16"/>
  <c r="AA935" i="16" s="1"/>
  <c r="F935" i="16"/>
  <c r="B935" i="16"/>
  <c r="Y934" i="16"/>
  <c r="W934" i="16"/>
  <c r="X934" i="16" s="1"/>
  <c r="V934" i="16"/>
  <c r="U934" i="16"/>
  <c r="Q934" i="16"/>
  <c r="N934" i="16"/>
  <c r="AA934" i="16" s="1"/>
  <c r="F934" i="16"/>
  <c r="B934" i="16"/>
  <c r="Y933" i="16"/>
  <c r="W933" i="16"/>
  <c r="X933" i="16" s="1"/>
  <c r="V933" i="16"/>
  <c r="U933" i="16"/>
  <c r="Q933" i="16"/>
  <c r="N933" i="16"/>
  <c r="AA933" i="16" s="1"/>
  <c r="F933" i="16"/>
  <c r="B933" i="16"/>
  <c r="Y932" i="16"/>
  <c r="W932" i="16"/>
  <c r="X932" i="16" s="1"/>
  <c r="V932" i="16"/>
  <c r="U932" i="16"/>
  <c r="Q932" i="16"/>
  <c r="N932" i="16"/>
  <c r="AA932" i="16" s="1"/>
  <c r="F932" i="16"/>
  <c r="B932" i="16"/>
  <c r="Y931" i="16"/>
  <c r="W931" i="16"/>
  <c r="X931" i="16" s="1"/>
  <c r="V931" i="16"/>
  <c r="U931" i="16"/>
  <c r="Q931" i="16"/>
  <c r="N931" i="16"/>
  <c r="AA931" i="16" s="1"/>
  <c r="F931" i="16"/>
  <c r="B931" i="16"/>
  <c r="Y930" i="16"/>
  <c r="W930" i="16"/>
  <c r="X930" i="16" s="1"/>
  <c r="V930" i="16"/>
  <c r="U930" i="16"/>
  <c r="Q930" i="16"/>
  <c r="N930" i="16"/>
  <c r="AA930" i="16" s="1"/>
  <c r="F930" i="16"/>
  <c r="B930" i="16"/>
  <c r="Y929" i="16"/>
  <c r="W929" i="16"/>
  <c r="X929" i="16" s="1"/>
  <c r="V929" i="16"/>
  <c r="U929" i="16"/>
  <c r="Q929" i="16"/>
  <c r="N929" i="16"/>
  <c r="AA929" i="16" s="1"/>
  <c r="F929" i="16"/>
  <c r="B929" i="16"/>
  <c r="Y928" i="16"/>
  <c r="W928" i="16"/>
  <c r="X928" i="16" s="1"/>
  <c r="V928" i="16"/>
  <c r="U928" i="16"/>
  <c r="Q928" i="16"/>
  <c r="N928" i="16"/>
  <c r="AA928" i="16" s="1"/>
  <c r="F928" i="16"/>
  <c r="B928" i="16"/>
  <c r="Y927" i="16"/>
  <c r="W927" i="16"/>
  <c r="X927" i="16" s="1"/>
  <c r="V927" i="16"/>
  <c r="U927" i="16"/>
  <c r="Q927" i="16"/>
  <c r="N927" i="16"/>
  <c r="AA927" i="16" s="1"/>
  <c r="F927" i="16"/>
  <c r="B927" i="16"/>
  <c r="Y926" i="16"/>
  <c r="W926" i="16"/>
  <c r="X926" i="16" s="1"/>
  <c r="V926" i="16"/>
  <c r="U926" i="16"/>
  <c r="Q926" i="16"/>
  <c r="N926" i="16"/>
  <c r="AA926" i="16" s="1"/>
  <c r="F926" i="16"/>
  <c r="B926" i="16"/>
  <c r="Y925" i="16"/>
  <c r="W925" i="16"/>
  <c r="X925" i="16" s="1"/>
  <c r="V925" i="16"/>
  <c r="U925" i="16"/>
  <c r="Q925" i="16"/>
  <c r="N925" i="16"/>
  <c r="AA925" i="16" s="1"/>
  <c r="F925" i="16"/>
  <c r="B925" i="16"/>
  <c r="Y924" i="16"/>
  <c r="X924" i="16"/>
  <c r="W924" i="16"/>
  <c r="V924" i="16"/>
  <c r="U924" i="16"/>
  <c r="Q924" i="16"/>
  <c r="N924" i="16"/>
  <c r="AA924" i="16" s="1"/>
  <c r="F924" i="16"/>
  <c r="B924" i="16"/>
  <c r="Y923" i="16"/>
  <c r="W923" i="16"/>
  <c r="X923" i="16" s="1"/>
  <c r="V923" i="16"/>
  <c r="U923" i="16"/>
  <c r="Q923" i="16"/>
  <c r="N923" i="16"/>
  <c r="AA923" i="16" s="1"/>
  <c r="F923" i="16"/>
  <c r="B923" i="16"/>
  <c r="Y922" i="16"/>
  <c r="W922" i="16"/>
  <c r="X922" i="16" s="1"/>
  <c r="V922" i="16"/>
  <c r="U922" i="16"/>
  <c r="Q922" i="16"/>
  <c r="N922" i="16"/>
  <c r="AA922" i="16" s="1"/>
  <c r="F922" i="16"/>
  <c r="B922" i="16"/>
  <c r="Y921" i="16"/>
  <c r="W921" i="16"/>
  <c r="X921" i="16" s="1"/>
  <c r="V921" i="16"/>
  <c r="U921" i="16"/>
  <c r="Q921" i="16"/>
  <c r="N921" i="16"/>
  <c r="AA921" i="16" s="1"/>
  <c r="F921" i="16"/>
  <c r="B921" i="16"/>
  <c r="Y920" i="16"/>
  <c r="W920" i="16"/>
  <c r="X920" i="16" s="1"/>
  <c r="V920" i="16"/>
  <c r="U920" i="16"/>
  <c r="Q920" i="16"/>
  <c r="N920" i="16"/>
  <c r="AA920" i="16" s="1"/>
  <c r="F920" i="16"/>
  <c r="B920" i="16"/>
  <c r="Y919" i="16"/>
  <c r="W919" i="16"/>
  <c r="X919" i="16" s="1"/>
  <c r="V919" i="16"/>
  <c r="U919" i="16"/>
  <c r="Q919" i="16"/>
  <c r="N919" i="16"/>
  <c r="AA919" i="16" s="1"/>
  <c r="F919" i="16"/>
  <c r="B919" i="16"/>
  <c r="Y918" i="16"/>
  <c r="W918" i="16"/>
  <c r="X918" i="16" s="1"/>
  <c r="V918" i="16"/>
  <c r="U918" i="16"/>
  <c r="Q918" i="16"/>
  <c r="N918" i="16"/>
  <c r="AA918" i="16" s="1"/>
  <c r="F918" i="16"/>
  <c r="B918" i="16"/>
  <c r="Y917" i="16"/>
  <c r="X917" i="16"/>
  <c r="W917" i="16"/>
  <c r="V917" i="16"/>
  <c r="U917" i="16"/>
  <c r="Q917" i="16"/>
  <c r="N917" i="16"/>
  <c r="AA917" i="16" s="1"/>
  <c r="F917" i="16"/>
  <c r="B917" i="16"/>
  <c r="Y916" i="16"/>
  <c r="W916" i="16"/>
  <c r="X916" i="16" s="1"/>
  <c r="V916" i="16"/>
  <c r="U916" i="16"/>
  <c r="Q916" i="16"/>
  <c r="N916" i="16"/>
  <c r="AA916" i="16" s="1"/>
  <c r="F916" i="16"/>
  <c r="B916" i="16"/>
  <c r="Y915" i="16"/>
  <c r="W915" i="16"/>
  <c r="X915" i="16" s="1"/>
  <c r="V915" i="16"/>
  <c r="U915" i="16"/>
  <c r="Q915" i="16"/>
  <c r="N915" i="16"/>
  <c r="AA915" i="16" s="1"/>
  <c r="F915" i="16"/>
  <c r="B915" i="16"/>
  <c r="Y914" i="16"/>
  <c r="W914" i="16"/>
  <c r="X914" i="16" s="1"/>
  <c r="V914" i="16"/>
  <c r="U914" i="16"/>
  <c r="Q914" i="16"/>
  <c r="N914" i="16"/>
  <c r="AA914" i="16" s="1"/>
  <c r="F914" i="16"/>
  <c r="B914" i="16"/>
  <c r="Y913" i="16"/>
  <c r="W913" i="16"/>
  <c r="X913" i="16" s="1"/>
  <c r="V913" i="16"/>
  <c r="U913" i="16"/>
  <c r="Q913" i="16"/>
  <c r="N913" i="16"/>
  <c r="AA913" i="16" s="1"/>
  <c r="F913" i="16"/>
  <c r="B913" i="16"/>
  <c r="Y912" i="16"/>
  <c r="W912" i="16"/>
  <c r="X912" i="16" s="1"/>
  <c r="V912" i="16"/>
  <c r="U912" i="16"/>
  <c r="Q912" i="16"/>
  <c r="N912" i="16"/>
  <c r="AA912" i="16" s="1"/>
  <c r="F912" i="16"/>
  <c r="B912" i="16"/>
  <c r="Y911" i="16"/>
  <c r="W911" i="16"/>
  <c r="X911" i="16" s="1"/>
  <c r="V911" i="16"/>
  <c r="U911" i="16"/>
  <c r="Q911" i="16"/>
  <c r="N911" i="16"/>
  <c r="AA911" i="16" s="1"/>
  <c r="F911" i="16"/>
  <c r="B911" i="16"/>
  <c r="Y910" i="16"/>
  <c r="W910" i="16"/>
  <c r="X910" i="16" s="1"/>
  <c r="V910" i="16"/>
  <c r="U910" i="16"/>
  <c r="Q910" i="16"/>
  <c r="N910" i="16"/>
  <c r="AA910" i="16" s="1"/>
  <c r="F910" i="16"/>
  <c r="B910" i="16"/>
  <c r="Y909" i="16"/>
  <c r="W909" i="16"/>
  <c r="X909" i="16" s="1"/>
  <c r="V909" i="16"/>
  <c r="U909" i="16"/>
  <c r="Q909" i="16"/>
  <c r="N909" i="16"/>
  <c r="AA909" i="16" s="1"/>
  <c r="F909" i="16"/>
  <c r="B909" i="16"/>
  <c r="Y908" i="16"/>
  <c r="W908" i="16"/>
  <c r="X908" i="16" s="1"/>
  <c r="V908" i="16"/>
  <c r="U908" i="16"/>
  <c r="Q908" i="16"/>
  <c r="N908" i="16"/>
  <c r="AA908" i="16" s="1"/>
  <c r="F908" i="16"/>
  <c r="B908" i="16"/>
  <c r="Y907" i="16"/>
  <c r="W907" i="16"/>
  <c r="X907" i="16" s="1"/>
  <c r="V907" i="16"/>
  <c r="U907" i="16"/>
  <c r="Q907" i="16"/>
  <c r="N907" i="16"/>
  <c r="AA907" i="16" s="1"/>
  <c r="F907" i="16"/>
  <c r="B907" i="16"/>
  <c r="Y906" i="16"/>
  <c r="W906" i="16"/>
  <c r="X906" i="16" s="1"/>
  <c r="V906" i="16"/>
  <c r="U906" i="16"/>
  <c r="Q906" i="16"/>
  <c r="N906" i="16"/>
  <c r="AA906" i="16" s="1"/>
  <c r="F906" i="16"/>
  <c r="B906" i="16"/>
  <c r="Y905" i="16"/>
  <c r="W905" i="16"/>
  <c r="X905" i="16" s="1"/>
  <c r="V905" i="16"/>
  <c r="U905" i="16"/>
  <c r="Q905" i="16"/>
  <c r="N905" i="16"/>
  <c r="AA905" i="16" s="1"/>
  <c r="F905" i="16"/>
  <c r="B905" i="16"/>
  <c r="Y904" i="16"/>
  <c r="W904" i="16"/>
  <c r="X904" i="16" s="1"/>
  <c r="V904" i="16"/>
  <c r="U904" i="16"/>
  <c r="Q904" i="16"/>
  <c r="N904" i="16"/>
  <c r="AA904" i="16" s="1"/>
  <c r="F904" i="16"/>
  <c r="B904" i="16"/>
  <c r="Y903" i="16"/>
  <c r="W903" i="16"/>
  <c r="X903" i="16" s="1"/>
  <c r="V903" i="16"/>
  <c r="U903" i="16"/>
  <c r="Q903" i="16"/>
  <c r="N903" i="16"/>
  <c r="AA903" i="16" s="1"/>
  <c r="F903" i="16"/>
  <c r="B903" i="16"/>
  <c r="Y902" i="16"/>
  <c r="W902" i="16"/>
  <c r="X902" i="16" s="1"/>
  <c r="V902" i="16"/>
  <c r="U902" i="16"/>
  <c r="Q902" i="16"/>
  <c r="N902" i="16"/>
  <c r="AA902" i="16" s="1"/>
  <c r="F902" i="16"/>
  <c r="B902" i="16"/>
  <c r="Y901" i="16"/>
  <c r="W901" i="16"/>
  <c r="X901" i="16" s="1"/>
  <c r="V901" i="16"/>
  <c r="U901" i="16"/>
  <c r="Q901" i="16"/>
  <c r="N901" i="16"/>
  <c r="AA901" i="16" s="1"/>
  <c r="F901" i="16"/>
  <c r="B901" i="16"/>
  <c r="Y900" i="16"/>
  <c r="W900" i="16"/>
  <c r="X900" i="16" s="1"/>
  <c r="V900" i="16"/>
  <c r="U900" i="16"/>
  <c r="Q900" i="16"/>
  <c r="N900" i="16"/>
  <c r="AA900" i="16" s="1"/>
  <c r="F900" i="16"/>
  <c r="B900" i="16"/>
  <c r="Y899" i="16"/>
  <c r="W899" i="16"/>
  <c r="X899" i="16" s="1"/>
  <c r="V899" i="16"/>
  <c r="U899" i="16"/>
  <c r="Q899" i="16"/>
  <c r="N899" i="16"/>
  <c r="AA899" i="16" s="1"/>
  <c r="F899" i="16"/>
  <c r="B899" i="16"/>
  <c r="Y898" i="16"/>
  <c r="W898" i="16"/>
  <c r="X898" i="16" s="1"/>
  <c r="V898" i="16"/>
  <c r="U898" i="16"/>
  <c r="Q898" i="16"/>
  <c r="N898" i="16"/>
  <c r="AA898" i="16" s="1"/>
  <c r="F898" i="16"/>
  <c r="B898" i="16"/>
  <c r="Y897" i="16"/>
  <c r="W897" i="16"/>
  <c r="X897" i="16" s="1"/>
  <c r="V897" i="16"/>
  <c r="U897" i="16"/>
  <c r="Q897" i="16"/>
  <c r="N897" i="16"/>
  <c r="AA897" i="16" s="1"/>
  <c r="F897" i="16"/>
  <c r="B897" i="16"/>
  <c r="Y896" i="16"/>
  <c r="W896" i="16"/>
  <c r="X896" i="16" s="1"/>
  <c r="V896" i="16"/>
  <c r="U896" i="16"/>
  <c r="Q896" i="16"/>
  <c r="N896" i="16"/>
  <c r="AA896" i="16" s="1"/>
  <c r="F896" i="16"/>
  <c r="B896" i="16"/>
  <c r="Y895" i="16"/>
  <c r="W895" i="16"/>
  <c r="X895" i="16" s="1"/>
  <c r="V895" i="16"/>
  <c r="U895" i="16"/>
  <c r="Q895" i="16"/>
  <c r="N895" i="16"/>
  <c r="AA895" i="16" s="1"/>
  <c r="F895" i="16"/>
  <c r="B895" i="16"/>
  <c r="Y894" i="16"/>
  <c r="W894" i="16"/>
  <c r="X894" i="16" s="1"/>
  <c r="V894" i="16"/>
  <c r="U894" i="16"/>
  <c r="Q894" i="16"/>
  <c r="N894" i="16"/>
  <c r="AA894" i="16" s="1"/>
  <c r="F894" i="16"/>
  <c r="B894" i="16"/>
  <c r="Y893" i="16"/>
  <c r="X893" i="16"/>
  <c r="W893" i="16"/>
  <c r="V893" i="16"/>
  <c r="U893" i="16"/>
  <c r="Q893" i="16"/>
  <c r="N893" i="16"/>
  <c r="AA893" i="16" s="1"/>
  <c r="F893" i="16"/>
  <c r="B893" i="16"/>
  <c r="Y892" i="16"/>
  <c r="W892" i="16"/>
  <c r="X892" i="16" s="1"/>
  <c r="V892" i="16"/>
  <c r="U892" i="16"/>
  <c r="Q892" i="16"/>
  <c r="N892" i="16"/>
  <c r="AA892" i="16" s="1"/>
  <c r="F892" i="16"/>
  <c r="B892" i="16"/>
  <c r="Y891" i="16"/>
  <c r="W891" i="16"/>
  <c r="X891" i="16" s="1"/>
  <c r="V891" i="16"/>
  <c r="U891" i="16"/>
  <c r="Q891" i="16"/>
  <c r="N891" i="16"/>
  <c r="AA891" i="16" s="1"/>
  <c r="F891" i="16"/>
  <c r="B891" i="16"/>
  <c r="Y890" i="16"/>
  <c r="W890" i="16"/>
  <c r="X890" i="16" s="1"/>
  <c r="V890" i="16"/>
  <c r="U890" i="16"/>
  <c r="Q890" i="16"/>
  <c r="N890" i="16"/>
  <c r="AA890" i="16" s="1"/>
  <c r="F890" i="16"/>
  <c r="B890" i="16"/>
  <c r="Y889" i="16"/>
  <c r="W889" i="16"/>
  <c r="X889" i="16" s="1"/>
  <c r="V889" i="16"/>
  <c r="U889" i="16"/>
  <c r="Q889" i="16"/>
  <c r="N889" i="16"/>
  <c r="AA889" i="16" s="1"/>
  <c r="F889" i="16"/>
  <c r="B889" i="16"/>
  <c r="Y888" i="16"/>
  <c r="W888" i="16"/>
  <c r="X888" i="16" s="1"/>
  <c r="V888" i="16"/>
  <c r="U888" i="16"/>
  <c r="Q888" i="16"/>
  <c r="N888" i="16"/>
  <c r="AA888" i="16" s="1"/>
  <c r="F888" i="16"/>
  <c r="B888" i="16"/>
  <c r="Y887" i="16"/>
  <c r="W887" i="16"/>
  <c r="X887" i="16" s="1"/>
  <c r="V887" i="16"/>
  <c r="U887" i="16"/>
  <c r="Q887" i="16"/>
  <c r="N887" i="16"/>
  <c r="AA887" i="16" s="1"/>
  <c r="F887" i="16"/>
  <c r="B887" i="16"/>
  <c r="Y886" i="16"/>
  <c r="W886" i="16"/>
  <c r="X886" i="16" s="1"/>
  <c r="V886" i="16"/>
  <c r="U886" i="16"/>
  <c r="Q886" i="16"/>
  <c r="N886" i="16"/>
  <c r="AA886" i="16" s="1"/>
  <c r="F886" i="16"/>
  <c r="B886" i="16"/>
  <c r="Y885" i="16"/>
  <c r="X885" i="16"/>
  <c r="W885" i="16"/>
  <c r="V885" i="16"/>
  <c r="U885" i="16"/>
  <c r="Q885" i="16"/>
  <c r="N885" i="16"/>
  <c r="AA885" i="16" s="1"/>
  <c r="F885" i="16"/>
  <c r="B885" i="16"/>
  <c r="Y884" i="16"/>
  <c r="W884" i="16"/>
  <c r="X884" i="16" s="1"/>
  <c r="V884" i="16"/>
  <c r="U884" i="16"/>
  <c r="Q884" i="16"/>
  <c r="N884" i="16"/>
  <c r="AA884" i="16" s="1"/>
  <c r="F884" i="16"/>
  <c r="B884" i="16"/>
  <c r="Y883" i="16"/>
  <c r="W883" i="16"/>
  <c r="X883" i="16" s="1"/>
  <c r="V883" i="16"/>
  <c r="U883" i="16"/>
  <c r="Q883" i="16"/>
  <c r="N883" i="16"/>
  <c r="AA883" i="16" s="1"/>
  <c r="F883" i="16"/>
  <c r="B883" i="16"/>
  <c r="Y882" i="16"/>
  <c r="W882" i="16"/>
  <c r="X882" i="16" s="1"/>
  <c r="V882" i="16"/>
  <c r="U882" i="16"/>
  <c r="Q882" i="16"/>
  <c r="N882" i="16"/>
  <c r="AA882" i="16" s="1"/>
  <c r="F882" i="16"/>
  <c r="B882" i="16"/>
  <c r="Y881" i="16"/>
  <c r="W881" i="16"/>
  <c r="X881" i="16" s="1"/>
  <c r="V881" i="16"/>
  <c r="U881" i="16"/>
  <c r="Q881" i="16"/>
  <c r="N881" i="16"/>
  <c r="AA881" i="16" s="1"/>
  <c r="F881" i="16"/>
  <c r="B881" i="16"/>
  <c r="Y880" i="16"/>
  <c r="W880" i="16"/>
  <c r="X880" i="16" s="1"/>
  <c r="V880" i="16"/>
  <c r="U880" i="16"/>
  <c r="Q880" i="16"/>
  <c r="N880" i="16"/>
  <c r="AA880" i="16" s="1"/>
  <c r="F880" i="16"/>
  <c r="B880" i="16"/>
  <c r="Y879" i="16"/>
  <c r="W879" i="16"/>
  <c r="X879" i="16" s="1"/>
  <c r="V879" i="16"/>
  <c r="U879" i="16"/>
  <c r="Q879" i="16"/>
  <c r="N879" i="16"/>
  <c r="AA879" i="16" s="1"/>
  <c r="F879" i="16"/>
  <c r="B879" i="16"/>
  <c r="Y878" i="16"/>
  <c r="W878" i="16"/>
  <c r="X878" i="16" s="1"/>
  <c r="V878" i="16"/>
  <c r="U878" i="16"/>
  <c r="Q878" i="16"/>
  <c r="N878" i="16"/>
  <c r="AA878" i="16" s="1"/>
  <c r="F878" i="16"/>
  <c r="B878" i="16"/>
  <c r="Y877" i="16"/>
  <c r="W877" i="16"/>
  <c r="X877" i="16" s="1"/>
  <c r="V877" i="16"/>
  <c r="U877" i="16"/>
  <c r="Q877" i="16"/>
  <c r="N877" i="16"/>
  <c r="AA877" i="16" s="1"/>
  <c r="F877" i="16"/>
  <c r="B877" i="16"/>
  <c r="Y876" i="16"/>
  <c r="W876" i="16"/>
  <c r="X876" i="16" s="1"/>
  <c r="V876" i="16"/>
  <c r="U876" i="16"/>
  <c r="Q876" i="16"/>
  <c r="N876" i="16"/>
  <c r="AA876" i="16" s="1"/>
  <c r="F876" i="16"/>
  <c r="B876" i="16"/>
  <c r="Y875" i="16"/>
  <c r="W875" i="16"/>
  <c r="X875" i="16" s="1"/>
  <c r="V875" i="16"/>
  <c r="U875" i="16"/>
  <c r="Q875" i="16"/>
  <c r="N875" i="16"/>
  <c r="AA875" i="16" s="1"/>
  <c r="F875" i="16"/>
  <c r="B875" i="16"/>
  <c r="Y874" i="16"/>
  <c r="W874" i="16"/>
  <c r="X874" i="16" s="1"/>
  <c r="V874" i="16"/>
  <c r="U874" i="16"/>
  <c r="Q874" i="16"/>
  <c r="N874" i="16"/>
  <c r="AA874" i="16" s="1"/>
  <c r="F874" i="16"/>
  <c r="B874" i="16"/>
  <c r="Y873" i="16"/>
  <c r="W873" i="16"/>
  <c r="X873" i="16" s="1"/>
  <c r="V873" i="16"/>
  <c r="U873" i="16"/>
  <c r="Q873" i="16"/>
  <c r="N873" i="16"/>
  <c r="AA873" i="16" s="1"/>
  <c r="F873" i="16"/>
  <c r="B873" i="16"/>
  <c r="Y872" i="16"/>
  <c r="W872" i="16"/>
  <c r="X872" i="16" s="1"/>
  <c r="V872" i="16"/>
  <c r="U872" i="16"/>
  <c r="Q872" i="16"/>
  <c r="N872" i="16"/>
  <c r="AA872" i="16" s="1"/>
  <c r="F872" i="16"/>
  <c r="B872" i="16"/>
  <c r="Y871" i="16"/>
  <c r="W871" i="16"/>
  <c r="X871" i="16" s="1"/>
  <c r="V871" i="16"/>
  <c r="U871" i="16"/>
  <c r="Q871" i="16"/>
  <c r="N871" i="16"/>
  <c r="AA871" i="16" s="1"/>
  <c r="F871" i="16"/>
  <c r="B871" i="16"/>
  <c r="Y870" i="16"/>
  <c r="W870" i="16"/>
  <c r="X870" i="16" s="1"/>
  <c r="V870" i="16"/>
  <c r="U870" i="16"/>
  <c r="Q870" i="16"/>
  <c r="N870" i="16"/>
  <c r="AA870" i="16" s="1"/>
  <c r="F870" i="16"/>
  <c r="B870" i="16"/>
  <c r="Y869" i="16"/>
  <c r="W869" i="16"/>
  <c r="X869" i="16" s="1"/>
  <c r="V869" i="16"/>
  <c r="U869" i="16"/>
  <c r="Q869" i="16"/>
  <c r="N869" i="16"/>
  <c r="AA869" i="16" s="1"/>
  <c r="F869" i="16"/>
  <c r="B869" i="16"/>
  <c r="Y868" i="16"/>
  <c r="W868" i="16"/>
  <c r="X868" i="16" s="1"/>
  <c r="V868" i="16"/>
  <c r="U868" i="16"/>
  <c r="Q868" i="16"/>
  <c r="N868" i="16"/>
  <c r="AA868" i="16" s="1"/>
  <c r="F868" i="16"/>
  <c r="B868" i="16"/>
  <c r="Y867" i="16"/>
  <c r="W867" i="16"/>
  <c r="X867" i="16" s="1"/>
  <c r="V867" i="16"/>
  <c r="U867" i="16"/>
  <c r="Q867" i="16"/>
  <c r="N867" i="16"/>
  <c r="AA867" i="16" s="1"/>
  <c r="F867" i="16"/>
  <c r="B867" i="16"/>
  <c r="Y866" i="16"/>
  <c r="W866" i="16"/>
  <c r="X866" i="16" s="1"/>
  <c r="V866" i="16"/>
  <c r="U866" i="16"/>
  <c r="Q866" i="16"/>
  <c r="N866" i="16"/>
  <c r="AA866" i="16" s="1"/>
  <c r="F866" i="16"/>
  <c r="B866" i="16"/>
  <c r="Y865" i="16"/>
  <c r="W865" i="16"/>
  <c r="X865" i="16" s="1"/>
  <c r="V865" i="16"/>
  <c r="U865" i="16"/>
  <c r="Q865" i="16"/>
  <c r="N865" i="16"/>
  <c r="AA865" i="16" s="1"/>
  <c r="F865" i="16"/>
  <c r="B865" i="16"/>
  <c r="Y864" i="16"/>
  <c r="W864" i="16"/>
  <c r="X864" i="16" s="1"/>
  <c r="V864" i="16"/>
  <c r="U864" i="16"/>
  <c r="Q864" i="16"/>
  <c r="N864" i="16"/>
  <c r="AA864" i="16" s="1"/>
  <c r="F864" i="16"/>
  <c r="B864" i="16"/>
  <c r="Y863" i="16"/>
  <c r="W863" i="16"/>
  <c r="X863" i="16" s="1"/>
  <c r="V863" i="16"/>
  <c r="U863" i="16"/>
  <c r="Q863" i="16"/>
  <c r="N863" i="16"/>
  <c r="AA863" i="16" s="1"/>
  <c r="F863" i="16"/>
  <c r="B863" i="16"/>
  <c r="Y862" i="16"/>
  <c r="W862" i="16"/>
  <c r="X862" i="16" s="1"/>
  <c r="V862" i="16"/>
  <c r="U862" i="16"/>
  <c r="Q862" i="16"/>
  <c r="N862" i="16"/>
  <c r="AA862" i="16" s="1"/>
  <c r="F862" i="16"/>
  <c r="B862" i="16"/>
  <c r="Y861" i="16"/>
  <c r="X861" i="16"/>
  <c r="W861" i="16"/>
  <c r="V861" i="16"/>
  <c r="U861" i="16"/>
  <c r="Q861" i="16"/>
  <c r="N861" i="16"/>
  <c r="AA861" i="16" s="1"/>
  <c r="F861" i="16"/>
  <c r="B861" i="16"/>
  <c r="Y860" i="16"/>
  <c r="W860" i="16"/>
  <c r="X860" i="16" s="1"/>
  <c r="V860" i="16"/>
  <c r="U860" i="16"/>
  <c r="Q860" i="16"/>
  <c r="N860" i="16"/>
  <c r="AA860" i="16" s="1"/>
  <c r="F860" i="16"/>
  <c r="B860" i="16"/>
  <c r="Y859" i="16"/>
  <c r="W859" i="16"/>
  <c r="X859" i="16" s="1"/>
  <c r="V859" i="16"/>
  <c r="U859" i="16"/>
  <c r="Q859" i="16"/>
  <c r="N859" i="16"/>
  <c r="AA859" i="16" s="1"/>
  <c r="F859" i="16"/>
  <c r="B859" i="16"/>
  <c r="Y858" i="16"/>
  <c r="W858" i="16"/>
  <c r="X858" i="16" s="1"/>
  <c r="V858" i="16"/>
  <c r="U858" i="16"/>
  <c r="Q858" i="16"/>
  <c r="N858" i="16"/>
  <c r="AA858" i="16" s="1"/>
  <c r="F858" i="16"/>
  <c r="B858" i="16"/>
  <c r="Y857" i="16"/>
  <c r="W857" i="16"/>
  <c r="X857" i="16" s="1"/>
  <c r="V857" i="16"/>
  <c r="U857" i="16"/>
  <c r="Q857" i="16"/>
  <c r="N857" i="16"/>
  <c r="AA857" i="16" s="1"/>
  <c r="F857" i="16"/>
  <c r="B857" i="16"/>
  <c r="Y856" i="16"/>
  <c r="W856" i="16"/>
  <c r="X856" i="16" s="1"/>
  <c r="V856" i="16"/>
  <c r="U856" i="16"/>
  <c r="Q856" i="16"/>
  <c r="N856" i="16"/>
  <c r="AA856" i="16" s="1"/>
  <c r="F856" i="16"/>
  <c r="B856" i="16"/>
  <c r="Y855" i="16"/>
  <c r="W855" i="16"/>
  <c r="X855" i="16" s="1"/>
  <c r="V855" i="16"/>
  <c r="U855" i="16"/>
  <c r="Q855" i="16"/>
  <c r="N855" i="16"/>
  <c r="AA855" i="16" s="1"/>
  <c r="F855" i="16"/>
  <c r="B855" i="16"/>
  <c r="Y854" i="16"/>
  <c r="W854" i="16"/>
  <c r="X854" i="16" s="1"/>
  <c r="V854" i="16"/>
  <c r="U854" i="16"/>
  <c r="Q854" i="16"/>
  <c r="N854" i="16"/>
  <c r="AA854" i="16" s="1"/>
  <c r="F854" i="16"/>
  <c r="B854" i="16"/>
  <c r="Y853" i="16"/>
  <c r="X853" i="16"/>
  <c r="W853" i="16"/>
  <c r="V853" i="16"/>
  <c r="U853" i="16"/>
  <c r="Q853" i="16"/>
  <c r="N853" i="16"/>
  <c r="AA853" i="16" s="1"/>
  <c r="F853" i="16"/>
  <c r="B853" i="16"/>
  <c r="Y852" i="16"/>
  <c r="W852" i="16"/>
  <c r="X852" i="16" s="1"/>
  <c r="V852" i="16"/>
  <c r="U852" i="16"/>
  <c r="Q852" i="16"/>
  <c r="N852" i="16"/>
  <c r="AA852" i="16" s="1"/>
  <c r="F852" i="16"/>
  <c r="B852" i="16"/>
  <c r="Y851" i="16"/>
  <c r="W851" i="16"/>
  <c r="X851" i="16" s="1"/>
  <c r="V851" i="16"/>
  <c r="U851" i="16"/>
  <c r="Q851" i="16"/>
  <c r="N851" i="16"/>
  <c r="AA851" i="16" s="1"/>
  <c r="F851" i="16"/>
  <c r="B851" i="16"/>
  <c r="Y850" i="16"/>
  <c r="W850" i="16"/>
  <c r="X850" i="16" s="1"/>
  <c r="V850" i="16"/>
  <c r="U850" i="16"/>
  <c r="Q850" i="16"/>
  <c r="N850" i="16"/>
  <c r="AA850" i="16" s="1"/>
  <c r="F850" i="16"/>
  <c r="B850" i="16"/>
  <c r="Y849" i="16"/>
  <c r="W849" i="16"/>
  <c r="X849" i="16" s="1"/>
  <c r="V849" i="16"/>
  <c r="U849" i="16"/>
  <c r="Q849" i="16"/>
  <c r="N849" i="16"/>
  <c r="AA849" i="16" s="1"/>
  <c r="F849" i="16"/>
  <c r="B849" i="16"/>
  <c r="Y848" i="16"/>
  <c r="W848" i="16"/>
  <c r="X848" i="16" s="1"/>
  <c r="V848" i="16"/>
  <c r="U848" i="16"/>
  <c r="Q848" i="16"/>
  <c r="N848" i="16"/>
  <c r="AA848" i="16" s="1"/>
  <c r="F848" i="16"/>
  <c r="B848" i="16"/>
  <c r="Y847" i="16"/>
  <c r="W847" i="16"/>
  <c r="X847" i="16" s="1"/>
  <c r="V847" i="16"/>
  <c r="U847" i="16"/>
  <c r="Q847" i="16"/>
  <c r="N847" i="16"/>
  <c r="AA847" i="16" s="1"/>
  <c r="F847" i="16"/>
  <c r="B847" i="16"/>
  <c r="Y846" i="16"/>
  <c r="W846" i="16"/>
  <c r="X846" i="16" s="1"/>
  <c r="V846" i="16"/>
  <c r="U846" i="16"/>
  <c r="Q846" i="16"/>
  <c r="N846" i="16"/>
  <c r="AA846" i="16" s="1"/>
  <c r="F846" i="16"/>
  <c r="B846" i="16"/>
  <c r="Y845" i="16"/>
  <c r="W845" i="16"/>
  <c r="X845" i="16" s="1"/>
  <c r="V845" i="16"/>
  <c r="U845" i="16"/>
  <c r="Q845" i="16"/>
  <c r="N845" i="16"/>
  <c r="AA845" i="16" s="1"/>
  <c r="F845" i="16"/>
  <c r="B845" i="16"/>
  <c r="Y844" i="16"/>
  <c r="W844" i="16"/>
  <c r="X844" i="16" s="1"/>
  <c r="V844" i="16"/>
  <c r="U844" i="16"/>
  <c r="Q844" i="16"/>
  <c r="N844" i="16"/>
  <c r="AA844" i="16" s="1"/>
  <c r="F844" i="16"/>
  <c r="B844" i="16"/>
  <c r="Y843" i="16"/>
  <c r="W843" i="16"/>
  <c r="X843" i="16" s="1"/>
  <c r="V843" i="16"/>
  <c r="U843" i="16"/>
  <c r="Q843" i="16"/>
  <c r="N843" i="16"/>
  <c r="AA843" i="16" s="1"/>
  <c r="F843" i="16"/>
  <c r="B843" i="16"/>
  <c r="Y842" i="16"/>
  <c r="W842" i="16"/>
  <c r="X842" i="16" s="1"/>
  <c r="V842" i="16"/>
  <c r="U842" i="16"/>
  <c r="Q842" i="16"/>
  <c r="N842" i="16"/>
  <c r="AA842" i="16" s="1"/>
  <c r="F842" i="16"/>
  <c r="B842" i="16"/>
  <c r="Y841" i="16"/>
  <c r="W841" i="16"/>
  <c r="X841" i="16" s="1"/>
  <c r="V841" i="16"/>
  <c r="U841" i="16"/>
  <c r="Q841" i="16"/>
  <c r="N841" i="16"/>
  <c r="AA841" i="16" s="1"/>
  <c r="F841" i="16"/>
  <c r="B841" i="16"/>
  <c r="Y840" i="16"/>
  <c r="W840" i="16"/>
  <c r="X840" i="16" s="1"/>
  <c r="V840" i="16"/>
  <c r="U840" i="16"/>
  <c r="Q840" i="16"/>
  <c r="N840" i="16"/>
  <c r="AA840" i="16" s="1"/>
  <c r="F840" i="16"/>
  <c r="B840" i="16"/>
  <c r="Y839" i="16"/>
  <c r="W839" i="16"/>
  <c r="X839" i="16" s="1"/>
  <c r="V839" i="16"/>
  <c r="U839" i="16"/>
  <c r="Q839" i="16"/>
  <c r="N839" i="16"/>
  <c r="AA839" i="16" s="1"/>
  <c r="F839" i="16"/>
  <c r="B839" i="16"/>
  <c r="Y838" i="16"/>
  <c r="W838" i="16"/>
  <c r="X838" i="16" s="1"/>
  <c r="V838" i="16"/>
  <c r="U838" i="16"/>
  <c r="Q838" i="16"/>
  <c r="N838" i="16"/>
  <c r="AA838" i="16" s="1"/>
  <c r="F838" i="16"/>
  <c r="B838" i="16"/>
  <c r="Y837" i="16"/>
  <c r="W837" i="16"/>
  <c r="X837" i="16" s="1"/>
  <c r="V837" i="16"/>
  <c r="U837" i="16"/>
  <c r="Q837" i="16"/>
  <c r="N837" i="16"/>
  <c r="AA837" i="16" s="1"/>
  <c r="F837" i="16"/>
  <c r="B837" i="16"/>
  <c r="Y836" i="16"/>
  <c r="W836" i="16"/>
  <c r="X836" i="16" s="1"/>
  <c r="V836" i="16"/>
  <c r="U836" i="16"/>
  <c r="Q836" i="16"/>
  <c r="N836" i="16"/>
  <c r="AA836" i="16" s="1"/>
  <c r="F836" i="16"/>
  <c r="B836" i="16"/>
  <c r="Y835" i="16"/>
  <c r="W835" i="16"/>
  <c r="X835" i="16" s="1"/>
  <c r="V835" i="16"/>
  <c r="U835" i="16"/>
  <c r="Q835" i="16"/>
  <c r="N835" i="16"/>
  <c r="AA835" i="16" s="1"/>
  <c r="F835" i="16"/>
  <c r="B835" i="16"/>
  <c r="Y834" i="16"/>
  <c r="W834" i="16"/>
  <c r="X834" i="16" s="1"/>
  <c r="V834" i="16"/>
  <c r="U834" i="16"/>
  <c r="Q834" i="16"/>
  <c r="N834" i="16"/>
  <c r="AA834" i="16" s="1"/>
  <c r="F834" i="16"/>
  <c r="B834" i="16"/>
  <c r="Y833" i="16"/>
  <c r="W833" i="16"/>
  <c r="X833" i="16" s="1"/>
  <c r="V833" i="16"/>
  <c r="U833" i="16"/>
  <c r="Q833" i="16"/>
  <c r="N833" i="16"/>
  <c r="AA833" i="16" s="1"/>
  <c r="F833" i="16"/>
  <c r="B833" i="16"/>
  <c r="Y832" i="16"/>
  <c r="W832" i="16"/>
  <c r="X832" i="16" s="1"/>
  <c r="V832" i="16"/>
  <c r="U832" i="16"/>
  <c r="Q832" i="16"/>
  <c r="N832" i="16"/>
  <c r="AA832" i="16" s="1"/>
  <c r="F832" i="16"/>
  <c r="B832" i="16"/>
  <c r="Y831" i="16"/>
  <c r="W831" i="16"/>
  <c r="X831" i="16" s="1"/>
  <c r="V831" i="16"/>
  <c r="U831" i="16"/>
  <c r="Q831" i="16"/>
  <c r="N831" i="16"/>
  <c r="AA831" i="16" s="1"/>
  <c r="F831" i="16"/>
  <c r="B831" i="16"/>
  <c r="Y830" i="16"/>
  <c r="W830" i="16"/>
  <c r="X830" i="16" s="1"/>
  <c r="V830" i="16"/>
  <c r="U830" i="16"/>
  <c r="Q830" i="16"/>
  <c r="N830" i="16"/>
  <c r="AA830" i="16" s="1"/>
  <c r="F830" i="16"/>
  <c r="B830" i="16"/>
  <c r="Y829" i="16"/>
  <c r="W829" i="16"/>
  <c r="X829" i="16" s="1"/>
  <c r="V829" i="16"/>
  <c r="U829" i="16"/>
  <c r="Q829" i="16"/>
  <c r="N829" i="16"/>
  <c r="AA829" i="16" s="1"/>
  <c r="F829" i="16"/>
  <c r="B829" i="16"/>
  <c r="Y828" i="16"/>
  <c r="W828" i="16"/>
  <c r="X828" i="16" s="1"/>
  <c r="V828" i="16"/>
  <c r="U828" i="16"/>
  <c r="Q828" i="16"/>
  <c r="N828" i="16"/>
  <c r="AA828" i="16" s="1"/>
  <c r="F828" i="16"/>
  <c r="B828" i="16"/>
  <c r="Y827" i="16"/>
  <c r="W827" i="16"/>
  <c r="X827" i="16" s="1"/>
  <c r="V827" i="16"/>
  <c r="U827" i="16"/>
  <c r="Q827" i="16"/>
  <c r="N827" i="16"/>
  <c r="AA827" i="16" s="1"/>
  <c r="F827" i="16"/>
  <c r="B827" i="16"/>
  <c r="Y826" i="16"/>
  <c r="W826" i="16"/>
  <c r="X826" i="16" s="1"/>
  <c r="V826" i="16"/>
  <c r="U826" i="16"/>
  <c r="Q826" i="16"/>
  <c r="N826" i="16"/>
  <c r="AA826" i="16" s="1"/>
  <c r="F826" i="16"/>
  <c r="B826" i="16"/>
  <c r="Y825" i="16"/>
  <c r="W825" i="16"/>
  <c r="X825" i="16" s="1"/>
  <c r="V825" i="16"/>
  <c r="U825" i="16"/>
  <c r="Q825" i="16"/>
  <c r="N825" i="16"/>
  <c r="AA825" i="16" s="1"/>
  <c r="F825" i="16"/>
  <c r="B825" i="16"/>
  <c r="Y824" i="16"/>
  <c r="W824" i="16"/>
  <c r="X824" i="16" s="1"/>
  <c r="V824" i="16"/>
  <c r="U824" i="16"/>
  <c r="Q824" i="16"/>
  <c r="N824" i="16"/>
  <c r="AA824" i="16" s="1"/>
  <c r="F824" i="16"/>
  <c r="B824" i="16"/>
  <c r="Y823" i="16"/>
  <c r="W823" i="16"/>
  <c r="X823" i="16" s="1"/>
  <c r="V823" i="16"/>
  <c r="U823" i="16"/>
  <c r="Q823" i="16"/>
  <c r="N823" i="16"/>
  <c r="AA823" i="16" s="1"/>
  <c r="F823" i="16"/>
  <c r="B823" i="16"/>
  <c r="Y822" i="16"/>
  <c r="W822" i="16"/>
  <c r="X822" i="16" s="1"/>
  <c r="V822" i="16"/>
  <c r="U822" i="16"/>
  <c r="Q822" i="16"/>
  <c r="N822" i="16"/>
  <c r="AA822" i="16" s="1"/>
  <c r="F822" i="16"/>
  <c r="B822" i="16"/>
  <c r="Y821" i="16"/>
  <c r="W821" i="16"/>
  <c r="X821" i="16" s="1"/>
  <c r="V821" i="16"/>
  <c r="U821" i="16"/>
  <c r="Q821" i="16"/>
  <c r="N821" i="16"/>
  <c r="AA821" i="16" s="1"/>
  <c r="F821" i="16"/>
  <c r="B821" i="16"/>
  <c r="Y820" i="16"/>
  <c r="W820" i="16"/>
  <c r="X820" i="16" s="1"/>
  <c r="V820" i="16"/>
  <c r="U820" i="16"/>
  <c r="Q820" i="16"/>
  <c r="N820" i="16"/>
  <c r="AA820" i="16" s="1"/>
  <c r="F820" i="16"/>
  <c r="B820" i="16"/>
  <c r="Y819" i="16"/>
  <c r="W819" i="16"/>
  <c r="X819" i="16" s="1"/>
  <c r="V819" i="16"/>
  <c r="U819" i="16"/>
  <c r="Q819" i="16"/>
  <c r="N819" i="16"/>
  <c r="AA819" i="16" s="1"/>
  <c r="F819" i="16"/>
  <c r="B819" i="16"/>
  <c r="Y818" i="16"/>
  <c r="W818" i="16"/>
  <c r="X818" i="16" s="1"/>
  <c r="V818" i="16"/>
  <c r="U818" i="16"/>
  <c r="Q818" i="16"/>
  <c r="N818" i="16"/>
  <c r="AA818" i="16" s="1"/>
  <c r="F818" i="16"/>
  <c r="B818" i="16"/>
  <c r="Y817" i="16"/>
  <c r="W817" i="16"/>
  <c r="X817" i="16" s="1"/>
  <c r="V817" i="16"/>
  <c r="U817" i="16"/>
  <c r="Q817" i="16"/>
  <c r="N817" i="16"/>
  <c r="AA817" i="16" s="1"/>
  <c r="F817" i="16"/>
  <c r="B817" i="16"/>
  <c r="Y816" i="16"/>
  <c r="W816" i="16"/>
  <c r="X816" i="16" s="1"/>
  <c r="V816" i="16"/>
  <c r="U816" i="16"/>
  <c r="Q816" i="16"/>
  <c r="N816" i="16"/>
  <c r="AA816" i="16" s="1"/>
  <c r="F816" i="16"/>
  <c r="B816" i="16"/>
  <c r="Y815" i="16"/>
  <c r="W815" i="16"/>
  <c r="X815" i="16" s="1"/>
  <c r="V815" i="16"/>
  <c r="U815" i="16"/>
  <c r="Q815" i="16"/>
  <c r="N815" i="16"/>
  <c r="AA815" i="16" s="1"/>
  <c r="F815" i="16"/>
  <c r="B815" i="16"/>
  <c r="Y814" i="16"/>
  <c r="W814" i="16"/>
  <c r="X814" i="16" s="1"/>
  <c r="V814" i="16"/>
  <c r="U814" i="16"/>
  <c r="Q814" i="16"/>
  <c r="N814" i="16"/>
  <c r="AA814" i="16" s="1"/>
  <c r="F814" i="16"/>
  <c r="B814" i="16"/>
  <c r="Y813" i="16"/>
  <c r="W813" i="16"/>
  <c r="X813" i="16" s="1"/>
  <c r="V813" i="16"/>
  <c r="U813" i="16"/>
  <c r="Q813" i="16"/>
  <c r="N813" i="16"/>
  <c r="AA813" i="16" s="1"/>
  <c r="F813" i="16"/>
  <c r="B813" i="16"/>
  <c r="Y812" i="16"/>
  <c r="W812" i="16"/>
  <c r="X812" i="16" s="1"/>
  <c r="V812" i="16"/>
  <c r="U812" i="16"/>
  <c r="Q812" i="16"/>
  <c r="N812" i="16"/>
  <c r="AA812" i="16" s="1"/>
  <c r="F812" i="16"/>
  <c r="B812" i="16"/>
  <c r="Y811" i="16"/>
  <c r="W811" i="16"/>
  <c r="X811" i="16" s="1"/>
  <c r="V811" i="16"/>
  <c r="U811" i="16"/>
  <c r="Q811" i="16"/>
  <c r="N811" i="16"/>
  <c r="AA811" i="16" s="1"/>
  <c r="F811" i="16"/>
  <c r="B811" i="16"/>
  <c r="Y810" i="16"/>
  <c r="X810" i="16"/>
  <c r="W810" i="16"/>
  <c r="V810" i="16"/>
  <c r="U810" i="16"/>
  <c r="Q810" i="16"/>
  <c r="N810" i="16"/>
  <c r="AA810" i="16" s="1"/>
  <c r="F810" i="16"/>
  <c r="B810" i="16"/>
  <c r="Y809" i="16"/>
  <c r="W809" i="16"/>
  <c r="X809" i="16" s="1"/>
  <c r="V809" i="16"/>
  <c r="U809" i="16"/>
  <c r="Q809" i="16"/>
  <c r="N809" i="16"/>
  <c r="AA809" i="16" s="1"/>
  <c r="F809" i="16"/>
  <c r="B809" i="16"/>
  <c r="Y808" i="16"/>
  <c r="W808" i="16"/>
  <c r="X808" i="16" s="1"/>
  <c r="V808" i="16"/>
  <c r="U808" i="16"/>
  <c r="Q808" i="16"/>
  <c r="N808" i="16"/>
  <c r="AA808" i="16" s="1"/>
  <c r="F808" i="16"/>
  <c r="B808" i="16"/>
  <c r="Y807" i="16"/>
  <c r="W807" i="16"/>
  <c r="X807" i="16" s="1"/>
  <c r="V807" i="16"/>
  <c r="U807" i="16"/>
  <c r="Q807" i="16"/>
  <c r="N807" i="16"/>
  <c r="AA807" i="16" s="1"/>
  <c r="F807" i="16"/>
  <c r="B807" i="16"/>
  <c r="Y806" i="16"/>
  <c r="W806" i="16"/>
  <c r="X806" i="16" s="1"/>
  <c r="V806" i="16"/>
  <c r="U806" i="16"/>
  <c r="Q806" i="16"/>
  <c r="N806" i="16"/>
  <c r="AA806" i="16" s="1"/>
  <c r="F806" i="16"/>
  <c r="B806" i="16"/>
  <c r="Y805" i="16"/>
  <c r="W805" i="16"/>
  <c r="X805" i="16" s="1"/>
  <c r="V805" i="16"/>
  <c r="U805" i="16"/>
  <c r="Q805" i="16"/>
  <c r="N805" i="16"/>
  <c r="AA805" i="16" s="1"/>
  <c r="F805" i="16"/>
  <c r="B805" i="16"/>
  <c r="Y804" i="16"/>
  <c r="W804" i="16"/>
  <c r="X804" i="16" s="1"/>
  <c r="V804" i="16"/>
  <c r="U804" i="16"/>
  <c r="Q804" i="16"/>
  <c r="N804" i="16"/>
  <c r="AA804" i="16" s="1"/>
  <c r="F804" i="16"/>
  <c r="B804" i="16"/>
  <c r="Y803" i="16"/>
  <c r="W803" i="16"/>
  <c r="X803" i="16" s="1"/>
  <c r="V803" i="16"/>
  <c r="U803" i="16"/>
  <c r="Q803" i="16"/>
  <c r="N803" i="16"/>
  <c r="AA803" i="16" s="1"/>
  <c r="F803" i="16"/>
  <c r="B803" i="16"/>
  <c r="Y802" i="16"/>
  <c r="W802" i="16"/>
  <c r="X802" i="16" s="1"/>
  <c r="V802" i="16"/>
  <c r="U802" i="16"/>
  <c r="Q802" i="16"/>
  <c r="N802" i="16"/>
  <c r="AA802" i="16" s="1"/>
  <c r="F802" i="16"/>
  <c r="B802" i="16"/>
  <c r="Y801" i="16"/>
  <c r="W801" i="16"/>
  <c r="X801" i="16" s="1"/>
  <c r="V801" i="16"/>
  <c r="U801" i="16"/>
  <c r="Q801" i="16"/>
  <c r="N801" i="16"/>
  <c r="AA801" i="16" s="1"/>
  <c r="F801" i="16"/>
  <c r="B801" i="16"/>
  <c r="Y800" i="16"/>
  <c r="W800" i="16"/>
  <c r="X800" i="16" s="1"/>
  <c r="V800" i="16"/>
  <c r="U800" i="16"/>
  <c r="Q800" i="16"/>
  <c r="N800" i="16"/>
  <c r="AA800" i="16" s="1"/>
  <c r="F800" i="16"/>
  <c r="B800" i="16"/>
  <c r="Y799" i="16"/>
  <c r="W799" i="16"/>
  <c r="X799" i="16" s="1"/>
  <c r="V799" i="16"/>
  <c r="U799" i="16"/>
  <c r="Q799" i="16"/>
  <c r="N799" i="16"/>
  <c r="AA799" i="16" s="1"/>
  <c r="F799" i="16"/>
  <c r="B799" i="16"/>
  <c r="Y798" i="16"/>
  <c r="W798" i="16"/>
  <c r="X798" i="16" s="1"/>
  <c r="V798" i="16"/>
  <c r="U798" i="16"/>
  <c r="Q798" i="16"/>
  <c r="N798" i="16"/>
  <c r="AA798" i="16" s="1"/>
  <c r="F798" i="16"/>
  <c r="B798" i="16"/>
  <c r="Y797" i="16"/>
  <c r="W797" i="16"/>
  <c r="X797" i="16" s="1"/>
  <c r="V797" i="16"/>
  <c r="U797" i="16"/>
  <c r="Q797" i="16"/>
  <c r="N797" i="16"/>
  <c r="AA797" i="16" s="1"/>
  <c r="F797" i="16"/>
  <c r="B797" i="16"/>
  <c r="Y796" i="16"/>
  <c r="W796" i="16"/>
  <c r="X796" i="16" s="1"/>
  <c r="V796" i="16"/>
  <c r="U796" i="16"/>
  <c r="Q796" i="16"/>
  <c r="N796" i="16"/>
  <c r="AA796" i="16" s="1"/>
  <c r="F796" i="16"/>
  <c r="B796" i="16"/>
  <c r="Y795" i="16"/>
  <c r="W795" i="16"/>
  <c r="X795" i="16" s="1"/>
  <c r="V795" i="16"/>
  <c r="U795" i="16"/>
  <c r="Q795" i="16"/>
  <c r="N795" i="16"/>
  <c r="AA795" i="16" s="1"/>
  <c r="F795" i="16"/>
  <c r="B795" i="16"/>
  <c r="Y794" i="16"/>
  <c r="W794" i="16"/>
  <c r="X794" i="16" s="1"/>
  <c r="V794" i="16"/>
  <c r="U794" i="16"/>
  <c r="Q794" i="16"/>
  <c r="N794" i="16"/>
  <c r="AA794" i="16" s="1"/>
  <c r="F794" i="16"/>
  <c r="B794" i="16"/>
  <c r="Y793" i="16"/>
  <c r="W793" i="16"/>
  <c r="X793" i="16" s="1"/>
  <c r="V793" i="16"/>
  <c r="U793" i="16"/>
  <c r="Q793" i="16"/>
  <c r="N793" i="16"/>
  <c r="AA793" i="16" s="1"/>
  <c r="F793" i="16"/>
  <c r="B793" i="16"/>
  <c r="Y792" i="16"/>
  <c r="W792" i="16"/>
  <c r="X792" i="16" s="1"/>
  <c r="V792" i="16"/>
  <c r="U792" i="16"/>
  <c r="Q792" i="16"/>
  <c r="N792" i="16"/>
  <c r="AA792" i="16" s="1"/>
  <c r="F792" i="16"/>
  <c r="B792" i="16"/>
  <c r="Y791" i="16"/>
  <c r="W791" i="16"/>
  <c r="X791" i="16" s="1"/>
  <c r="V791" i="16"/>
  <c r="U791" i="16"/>
  <c r="Q791" i="16"/>
  <c r="N791" i="16"/>
  <c r="AA791" i="16" s="1"/>
  <c r="F791" i="16"/>
  <c r="B791" i="16"/>
  <c r="Y790" i="16"/>
  <c r="W790" i="16"/>
  <c r="X790" i="16" s="1"/>
  <c r="V790" i="16"/>
  <c r="U790" i="16"/>
  <c r="Q790" i="16"/>
  <c r="N790" i="16"/>
  <c r="AA790" i="16" s="1"/>
  <c r="F790" i="16"/>
  <c r="B790" i="16"/>
  <c r="Y789" i="16"/>
  <c r="W789" i="16"/>
  <c r="X789" i="16" s="1"/>
  <c r="V789" i="16"/>
  <c r="U789" i="16"/>
  <c r="Q789" i="16"/>
  <c r="N789" i="16"/>
  <c r="AA789" i="16" s="1"/>
  <c r="F789" i="16"/>
  <c r="B789" i="16"/>
  <c r="Y788" i="16"/>
  <c r="W788" i="16"/>
  <c r="X788" i="16" s="1"/>
  <c r="V788" i="16"/>
  <c r="U788" i="16"/>
  <c r="Q788" i="16"/>
  <c r="N788" i="16"/>
  <c r="AA788" i="16" s="1"/>
  <c r="F788" i="16"/>
  <c r="B788" i="16"/>
  <c r="Y787" i="16"/>
  <c r="W787" i="16"/>
  <c r="X787" i="16" s="1"/>
  <c r="V787" i="16"/>
  <c r="U787" i="16"/>
  <c r="Q787" i="16"/>
  <c r="N787" i="16"/>
  <c r="AA787" i="16" s="1"/>
  <c r="F787" i="16"/>
  <c r="B787" i="16"/>
  <c r="Y786" i="16"/>
  <c r="W786" i="16"/>
  <c r="X786" i="16" s="1"/>
  <c r="V786" i="16"/>
  <c r="U786" i="16"/>
  <c r="Q786" i="16"/>
  <c r="N786" i="16"/>
  <c r="AA786" i="16" s="1"/>
  <c r="F786" i="16"/>
  <c r="B786" i="16"/>
  <c r="Y785" i="16"/>
  <c r="W785" i="16"/>
  <c r="X785" i="16" s="1"/>
  <c r="V785" i="16"/>
  <c r="U785" i="16"/>
  <c r="Q785" i="16"/>
  <c r="N785" i="16"/>
  <c r="AA785" i="16" s="1"/>
  <c r="F785" i="16"/>
  <c r="B785" i="16"/>
  <c r="Y784" i="16"/>
  <c r="W784" i="16"/>
  <c r="X784" i="16" s="1"/>
  <c r="V784" i="16"/>
  <c r="U784" i="16"/>
  <c r="Q784" i="16"/>
  <c r="N784" i="16"/>
  <c r="AA784" i="16" s="1"/>
  <c r="F784" i="16"/>
  <c r="B784" i="16"/>
  <c r="Y783" i="16"/>
  <c r="W783" i="16"/>
  <c r="X783" i="16" s="1"/>
  <c r="V783" i="16"/>
  <c r="U783" i="16"/>
  <c r="Q783" i="16"/>
  <c r="N783" i="16"/>
  <c r="AA783" i="16" s="1"/>
  <c r="F783" i="16"/>
  <c r="B783" i="16"/>
  <c r="Y782" i="16"/>
  <c r="W782" i="16"/>
  <c r="X782" i="16" s="1"/>
  <c r="V782" i="16"/>
  <c r="U782" i="16"/>
  <c r="Q782" i="16"/>
  <c r="N782" i="16"/>
  <c r="AA782" i="16" s="1"/>
  <c r="F782" i="16"/>
  <c r="B782" i="16"/>
  <c r="Y781" i="16"/>
  <c r="W781" i="16"/>
  <c r="X781" i="16" s="1"/>
  <c r="V781" i="16"/>
  <c r="U781" i="16"/>
  <c r="Q781" i="16"/>
  <c r="N781" i="16"/>
  <c r="AA781" i="16" s="1"/>
  <c r="F781" i="16"/>
  <c r="B781" i="16"/>
  <c r="Y780" i="16"/>
  <c r="W780" i="16"/>
  <c r="X780" i="16" s="1"/>
  <c r="V780" i="16"/>
  <c r="U780" i="16"/>
  <c r="Q780" i="16"/>
  <c r="N780" i="16"/>
  <c r="AA780" i="16" s="1"/>
  <c r="F780" i="16"/>
  <c r="B780" i="16"/>
  <c r="Y779" i="16"/>
  <c r="W779" i="16"/>
  <c r="X779" i="16" s="1"/>
  <c r="V779" i="16"/>
  <c r="U779" i="16"/>
  <c r="Q779" i="16"/>
  <c r="N779" i="16"/>
  <c r="AA779" i="16" s="1"/>
  <c r="F779" i="16"/>
  <c r="B779" i="16"/>
  <c r="Y778" i="16"/>
  <c r="X778" i="16"/>
  <c r="W778" i="16"/>
  <c r="V778" i="16"/>
  <c r="U778" i="16"/>
  <c r="Q778" i="16"/>
  <c r="N778" i="16"/>
  <c r="AA778" i="16" s="1"/>
  <c r="F778" i="16"/>
  <c r="B778" i="16"/>
  <c r="Y777" i="16"/>
  <c r="W777" i="16"/>
  <c r="X777" i="16" s="1"/>
  <c r="V777" i="16"/>
  <c r="U777" i="16"/>
  <c r="Q777" i="16"/>
  <c r="N777" i="16"/>
  <c r="AA777" i="16" s="1"/>
  <c r="F777" i="16"/>
  <c r="B777" i="16"/>
  <c r="Y776" i="16"/>
  <c r="W776" i="16"/>
  <c r="X776" i="16" s="1"/>
  <c r="V776" i="16"/>
  <c r="U776" i="16"/>
  <c r="Q776" i="16"/>
  <c r="N776" i="16"/>
  <c r="AA776" i="16" s="1"/>
  <c r="F776" i="16"/>
  <c r="B776" i="16"/>
  <c r="Y775" i="16"/>
  <c r="W775" i="16"/>
  <c r="X775" i="16" s="1"/>
  <c r="V775" i="16"/>
  <c r="U775" i="16"/>
  <c r="Q775" i="16"/>
  <c r="N775" i="16"/>
  <c r="AA775" i="16" s="1"/>
  <c r="F775" i="16"/>
  <c r="B775" i="16"/>
  <c r="Y774" i="16"/>
  <c r="W774" i="16"/>
  <c r="X774" i="16" s="1"/>
  <c r="V774" i="16"/>
  <c r="U774" i="16"/>
  <c r="Q774" i="16"/>
  <c r="N774" i="16"/>
  <c r="AA774" i="16" s="1"/>
  <c r="F774" i="16"/>
  <c r="B774" i="16"/>
  <c r="Y773" i="16"/>
  <c r="W773" i="16"/>
  <c r="X773" i="16" s="1"/>
  <c r="V773" i="16"/>
  <c r="U773" i="16"/>
  <c r="Q773" i="16"/>
  <c r="N773" i="16"/>
  <c r="AA773" i="16" s="1"/>
  <c r="F773" i="16"/>
  <c r="B773" i="16"/>
  <c r="Y772" i="16"/>
  <c r="W772" i="16"/>
  <c r="X772" i="16" s="1"/>
  <c r="V772" i="16"/>
  <c r="U772" i="16"/>
  <c r="Q772" i="16"/>
  <c r="N772" i="16"/>
  <c r="AA772" i="16" s="1"/>
  <c r="F772" i="16"/>
  <c r="B772" i="16"/>
  <c r="Y771" i="16"/>
  <c r="W771" i="16"/>
  <c r="X771" i="16" s="1"/>
  <c r="V771" i="16"/>
  <c r="U771" i="16"/>
  <c r="Q771" i="16"/>
  <c r="N771" i="16"/>
  <c r="AA771" i="16" s="1"/>
  <c r="F771" i="16"/>
  <c r="B771" i="16"/>
  <c r="Y770" i="16"/>
  <c r="W770" i="16"/>
  <c r="X770" i="16" s="1"/>
  <c r="V770" i="16"/>
  <c r="U770" i="16"/>
  <c r="Q770" i="16"/>
  <c r="N770" i="16"/>
  <c r="AA770" i="16" s="1"/>
  <c r="F770" i="16"/>
  <c r="B770" i="16"/>
  <c r="Y769" i="16"/>
  <c r="W769" i="16"/>
  <c r="X769" i="16" s="1"/>
  <c r="V769" i="16"/>
  <c r="U769" i="16"/>
  <c r="Q769" i="16"/>
  <c r="N769" i="16"/>
  <c r="AA769" i="16" s="1"/>
  <c r="F769" i="16"/>
  <c r="B769" i="16"/>
  <c r="Y768" i="16"/>
  <c r="W768" i="16"/>
  <c r="X768" i="16" s="1"/>
  <c r="V768" i="16"/>
  <c r="U768" i="16"/>
  <c r="Q768" i="16"/>
  <c r="N768" i="16"/>
  <c r="AA768" i="16" s="1"/>
  <c r="F768" i="16"/>
  <c r="B768" i="16"/>
  <c r="Y767" i="16"/>
  <c r="W767" i="16"/>
  <c r="X767" i="16" s="1"/>
  <c r="V767" i="16"/>
  <c r="U767" i="16"/>
  <c r="Q767" i="16"/>
  <c r="N767" i="16"/>
  <c r="AA767" i="16" s="1"/>
  <c r="F767" i="16"/>
  <c r="B767" i="16"/>
  <c r="Y766" i="16"/>
  <c r="W766" i="16"/>
  <c r="X766" i="16" s="1"/>
  <c r="V766" i="16"/>
  <c r="U766" i="16"/>
  <c r="Q766" i="16"/>
  <c r="N766" i="16"/>
  <c r="AA766" i="16" s="1"/>
  <c r="F766" i="16"/>
  <c r="B766" i="16"/>
  <c r="Y765" i="16"/>
  <c r="X765" i="16"/>
  <c r="W765" i="16"/>
  <c r="V765" i="16"/>
  <c r="U765" i="16"/>
  <c r="Q765" i="16"/>
  <c r="N765" i="16"/>
  <c r="AA765" i="16" s="1"/>
  <c r="F765" i="16"/>
  <c r="B765" i="16"/>
  <c r="Y764" i="16"/>
  <c r="W764" i="16"/>
  <c r="X764" i="16" s="1"/>
  <c r="V764" i="16"/>
  <c r="U764" i="16"/>
  <c r="Q764" i="16"/>
  <c r="N764" i="16"/>
  <c r="AA764" i="16" s="1"/>
  <c r="F764" i="16"/>
  <c r="B764" i="16"/>
  <c r="Y763" i="16"/>
  <c r="W763" i="16"/>
  <c r="X763" i="16" s="1"/>
  <c r="V763" i="16"/>
  <c r="U763" i="16"/>
  <c r="Q763" i="16"/>
  <c r="N763" i="16"/>
  <c r="AA763" i="16" s="1"/>
  <c r="F763" i="16"/>
  <c r="B763" i="16"/>
  <c r="Y762" i="16"/>
  <c r="W762" i="16"/>
  <c r="X762" i="16" s="1"/>
  <c r="V762" i="16"/>
  <c r="U762" i="16"/>
  <c r="Q762" i="16"/>
  <c r="N762" i="16"/>
  <c r="AA762" i="16" s="1"/>
  <c r="F762" i="16"/>
  <c r="B762" i="16"/>
  <c r="Y761" i="16"/>
  <c r="W761" i="16"/>
  <c r="X761" i="16" s="1"/>
  <c r="V761" i="16"/>
  <c r="U761" i="16"/>
  <c r="Q761" i="16"/>
  <c r="N761" i="16"/>
  <c r="AA761" i="16" s="1"/>
  <c r="F761" i="16"/>
  <c r="B761" i="16"/>
  <c r="Y760" i="16"/>
  <c r="W760" i="16"/>
  <c r="X760" i="16" s="1"/>
  <c r="V760" i="16"/>
  <c r="U760" i="16"/>
  <c r="Q760" i="16"/>
  <c r="N760" i="16"/>
  <c r="AA760" i="16" s="1"/>
  <c r="F760" i="16"/>
  <c r="B760" i="16"/>
  <c r="Y759" i="16"/>
  <c r="W759" i="16"/>
  <c r="X759" i="16" s="1"/>
  <c r="V759" i="16"/>
  <c r="U759" i="16"/>
  <c r="Q759" i="16"/>
  <c r="N759" i="16"/>
  <c r="AA759" i="16" s="1"/>
  <c r="F759" i="16"/>
  <c r="B759" i="16"/>
  <c r="Y758" i="16"/>
  <c r="W758" i="16"/>
  <c r="X758" i="16" s="1"/>
  <c r="V758" i="16"/>
  <c r="U758" i="16"/>
  <c r="Q758" i="16"/>
  <c r="N758" i="16"/>
  <c r="AA758" i="16" s="1"/>
  <c r="F758" i="16"/>
  <c r="B758" i="16"/>
  <c r="Y757" i="16"/>
  <c r="W757" i="16"/>
  <c r="X757" i="16" s="1"/>
  <c r="V757" i="16"/>
  <c r="U757" i="16"/>
  <c r="Q757" i="16"/>
  <c r="N757" i="16"/>
  <c r="AA757" i="16" s="1"/>
  <c r="F757" i="16"/>
  <c r="B757" i="16"/>
  <c r="Y756" i="16"/>
  <c r="W756" i="16"/>
  <c r="X756" i="16" s="1"/>
  <c r="V756" i="16"/>
  <c r="U756" i="16"/>
  <c r="Q756" i="16"/>
  <c r="N756" i="16"/>
  <c r="AA756" i="16" s="1"/>
  <c r="F756" i="16"/>
  <c r="B756" i="16"/>
  <c r="Y755" i="16"/>
  <c r="W755" i="16"/>
  <c r="X755" i="16" s="1"/>
  <c r="V755" i="16"/>
  <c r="U755" i="16"/>
  <c r="Q755" i="16"/>
  <c r="N755" i="16"/>
  <c r="AA755" i="16" s="1"/>
  <c r="F755" i="16"/>
  <c r="B755" i="16"/>
  <c r="Y754" i="16"/>
  <c r="W754" i="16"/>
  <c r="X754" i="16" s="1"/>
  <c r="V754" i="16"/>
  <c r="U754" i="16"/>
  <c r="Q754" i="16"/>
  <c r="N754" i="16"/>
  <c r="AA754" i="16" s="1"/>
  <c r="F754" i="16"/>
  <c r="B754" i="16"/>
  <c r="Y753" i="16"/>
  <c r="W753" i="16"/>
  <c r="X753" i="16" s="1"/>
  <c r="V753" i="16"/>
  <c r="U753" i="16"/>
  <c r="Q753" i="16"/>
  <c r="N753" i="16"/>
  <c r="AA753" i="16" s="1"/>
  <c r="F753" i="16"/>
  <c r="B753" i="16"/>
  <c r="Y752" i="16"/>
  <c r="W752" i="16"/>
  <c r="X752" i="16" s="1"/>
  <c r="V752" i="16"/>
  <c r="U752" i="16"/>
  <c r="Q752" i="16"/>
  <c r="N752" i="16"/>
  <c r="AA752" i="16" s="1"/>
  <c r="F752" i="16"/>
  <c r="B752" i="16"/>
  <c r="Y751" i="16"/>
  <c r="W751" i="16"/>
  <c r="X751" i="16" s="1"/>
  <c r="V751" i="16"/>
  <c r="U751" i="16"/>
  <c r="Q751" i="16"/>
  <c r="N751" i="16"/>
  <c r="AA751" i="16" s="1"/>
  <c r="F751" i="16"/>
  <c r="B751" i="16"/>
  <c r="Y750" i="16"/>
  <c r="W750" i="16"/>
  <c r="X750" i="16" s="1"/>
  <c r="V750" i="16"/>
  <c r="U750" i="16"/>
  <c r="Q750" i="16"/>
  <c r="N750" i="16"/>
  <c r="AA750" i="16" s="1"/>
  <c r="F750" i="16"/>
  <c r="B750" i="16"/>
  <c r="Y749" i="16"/>
  <c r="W749" i="16"/>
  <c r="X749" i="16" s="1"/>
  <c r="V749" i="16"/>
  <c r="U749" i="16"/>
  <c r="Q749" i="16"/>
  <c r="N749" i="16"/>
  <c r="AA749" i="16" s="1"/>
  <c r="F749" i="16"/>
  <c r="B749" i="16"/>
  <c r="Y748" i="16"/>
  <c r="W748" i="16"/>
  <c r="X748" i="16" s="1"/>
  <c r="V748" i="16"/>
  <c r="U748" i="16"/>
  <c r="Q748" i="16"/>
  <c r="N748" i="16"/>
  <c r="AA748" i="16" s="1"/>
  <c r="F748" i="16"/>
  <c r="B748" i="16"/>
  <c r="Y747" i="16"/>
  <c r="W747" i="16"/>
  <c r="X747" i="16" s="1"/>
  <c r="V747" i="16"/>
  <c r="U747" i="16"/>
  <c r="Q747" i="16"/>
  <c r="N747" i="16"/>
  <c r="AA747" i="16" s="1"/>
  <c r="F747" i="16"/>
  <c r="B747" i="16"/>
  <c r="Y746" i="16"/>
  <c r="W746" i="16"/>
  <c r="X746" i="16" s="1"/>
  <c r="V746" i="16"/>
  <c r="U746" i="16"/>
  <c r="Q746" i="16"/>
  <c r="N746" i="16"/>
  <c r="AA746" i="16" s="1"/>
  <c r="F746" i="16"/>
  <c r="B746" i="16"/>
  <c r="Y745" i="16"/>
  <c r="W745" i="16"/>
  <c r="X745" i="16" s="1"/>
  <c r="V745" i="16"/>
  <c r="U745" i="16"/>
  <c r="Q745" i="16"/>
  <c r="N745" i="16"/>
  <c r="AA745" i="16" s="1"/>
  <c r="F745" i="16"/>
  <c r="B745" i="16"/>
  <c r="Y744" i="16"/>
  <c r="W744" i="16"/>
  <c r="X744" i="16" s="1"/>
  <c r="V744" i="16"/>
  <c r="U744" i="16"/>
  <c r="Q744" i="16"/>
  <c r="N744" i="16"/>
  <c r="AA744" i="16" s="1"/>
  <c r="F744" i="16"/>
  <c r="B744" i="16"/>
  <c r="Y743" i="16"/>
  <c r="W743" i="16"/>
  <c r="X743" i="16" s="1"/>
  <c r="V743" i="16"/>
  <c r="U743" i="16"/>
  <c r="Q743" i="16"/>
  <c r="N743" i="16"/>
  <c r="AA743" i="16" s="1"/>
  <c r="F743" i="16"/>
  <c r="B743" i="16"/>
  <c r="Y742" i="16"/>
  <c r="W742" i="16"/>
  <c r="X742" i="16" s="1"/>
  <c r="V742" i="16"/>
  <c r="U742" i="16"/>
  <c r="Q742" i="16"/>
  <c r="N742" i="16"/>
  <c r="AA742" i="16" s="1"/>
  <c r="F742" i="16"/>
  <c r="B742" i="16"/>
  <c r="Y741" i="16"/>
  <c r="X741" i="16"/>
  <c r="W741" i="16"/>
  <c r="V741" i="16"/>
  <c r="U741" i="16"/>
  <c r="Q741" i="16"/>
  <c r="N741" i="16"/>
  <c r="AA741" i="16" s="1"/>
  <c r="F741" i="16"/>
  <c r="B741" i="16"/>
  <c r="Y740" i="16"/>
  <c r="W740" i="16"/>
  <c r="X740" i="16" s="1"/>
  <c r="V740" i="16"/>
  <c r="U740" i="16"/>
  <c r="Q740" i="16"/>
  <c r="N740" i="16"/>
  <c r="AA740" i="16" s="1"/>
  <c r="F740" i="16"/>
  <c r="B740" i="16"/>
  <c r="Y739" i="16"/>
  <c r="W739" i="16"/>
  <c r="X739" i="16" s="1"/>
  <c r="V739" i="16"/>
  <c r="U739" i="16"/>
  <c r="Q739" i="16"/>
  <c r="N739" i="16"/>
  <c r="AA739" i="16" s="1"/>
  <c r="F739" i="16"/>
  <c r="B739" i="16"/>
  <c r="Y738" i="16"/>
  <c r="W738" i="16"/>
  <c r="X738" i="16" s="1"/>
  <c r="V738" i="16"/>
  <c r="U738" i="16"/>
  <c r="Q738" i="16"/>
  <c r="N738" i="16"/>
  <c r="AA738" i="16" s="1"/>
  <c r="F738" i="16"/>
  <c r="B738" i="16"/>
  <c r="Y737" i="16"/>
  <c r="W737" i="16"/>
  <c r="X737" i="16" s="1"/>
  <c r="V737" i="16"/>
  <c r="U737" i="16"/>
  <c r="Q737" i="16"/>
  <c r="N737" i="16"/>
  <c r="AA737" i="16" s="1"/>
  <c r="F737" i="16"/>
  <c r="B737" i="16"/>
  <c r="Y736" i="16"/>
  <c r="W736" i="16"/>
  <c r="X736" i="16" s="1"/>
  <c r="V736" i="16"/>
  <c r="U736" i="16"/>
  <c r="Q736" i="16"/>
  <c r="N736" i="16"/>
  <c r="AA736" i="16" s="1"/>
  <c r="F736" i="16"/>
  <c r="B736" i="16"/>
  <c r="Y735" i="16"/>
  <c r="W735" i="16"/>
  <c r="X735" i="16" s="1"/>
  <c r="V735" i="16"/>
  <c r="U735" i="16"/>
  <c r="Q735" i="16"/>
  <c r="N735" i="16"/>
  <c r="AA735" i="16" s="1"/>
  <c r="F735" i="16"/>
  <c r="B735" i="16"/>
  <c r="Y734" i="16"/>
  <c r="W734" i="16"/>
  <c r="X734" i="16" s="1"/>
  <c r="V734" i="16"/>
  <c r="U734" i="16"/>
  <c r="Q734" i="16"/>
  <c r="N734" i="16"/>
  <c r="AA734" i="16" s="1"/>
  <c r="F734" i="16"/>
  <c r="B734" i="16"/>
  <c r="Y733" i="16"/>
  <c r="W733" i="16"/>
  <c r="X733" i="16" s="1"/>
  <c r="V733" i="16"/>
  <c r="U733" i="16"/>
  <c r="Q733" i="16"/>
  <c r="N733" i="16"/>
  <c r="AA733" i="16" s="1"/>
  <c r="F733" i="16"/>
  <c r="B733" i="16"/>
  <c r="Y732" i="16"/>
  <c r="W732" i="16"/>
  <c r="X732" i="16" s="1"/>
  <c r="V732" i="16"/>
  <c r="U732" i="16"/>
  <c r="Q732" i="16"/>
  <c r="N732" i="16"/>
  <c r="AA732" i="16" s="1"/>
  <c r="F732" i="16"/>
  <c r="B732" i="16"/>
  <c r="Y731" i="16"/>
  <c r="W731" i="16"/>
  <c r="X731" i="16" s="1"/>
  <c r="V731" i="16"/>
  <c r="U731" i="16"/>
  <c r="Q731" i="16"/>
  <c r="N731" i="16"/>
  <c r="AA731" i="16" s="1"/>
  <c r="F731" i="16"/>
  <c r="B731" i="16"/>
  <c r="Y730" i="16"/>
  <c r="W730" i="16"/>
  <c r="X730" i="16" s="1"/>
  <c r="V730" i="16"/>
  <c r="U730" i="16"/>
  <c r="Q730" i="16"/>
  <c r="N730" i="16"/>
  <c r="AA730" i="16" s="1"/>
  <c r="F730" i="16"/>
  <c r="B730" i="16"/>
  <c r="Y729" i="16"/>
  <c r="W729" i="16"/>
  <c r="X729" i="16" s="1"/>
  <c r="V729" i="16"/>
  <c r="U729" i="16"/>
  <c r="Q729" i="16"/>
  <c r="N729" i="16"/>
  <c r="AA729" i="16" s="1"/>
  <c r="F729" i="16"/>
  <c r="B729" i="16"/>
  <c r="Y728" i="16"/>
  <c r="W728" i="16"/>
  <c r="X728" i="16" s="1"/>
  <c r="V728" i="16"/>
  <c r="U728" i="16"/>
  <c r="Q728" i="16"/>
  <c r="N728" i="16"/>
  <c r="AA728" i="16" s="1"/>
  <c r="F728" i="16"/>
  <c r="B728" i="16"/>
  <c r="Y727" i="16"/>
  <c r="W727" i="16"/>
  <c r="X727" i="16" s="1"/>
  <c r="V727" i="16"/>
  <c r="U727" i="16"/>
  <c r="Q727" i="16"/>
  <c r="N727" i="16"/>
  <c r="AA727" i="16" s="1"/>
  <c r="F727" i="16"/>
  <c r="B727" i="16"/>
  <c r="Y726" i="16"/>
  <c r="X726" i="16"/>
  <c r="W726" i="16"/>
  <c r="V726" i="16"/>
  <c r="U726" i="16"/>
  <c r="Q726" i="16"/>
  <c r="N726" i="16"/>
  <c r="AA726" i="16" s="1"/>
  <c r="F726" i="16"/>
  <c r="B726" i="16"/>
  <c r="Y725" i="16"/>
  <c r="W725" i="16"/>
  <c r="X725" i="16" s="1"/>
  <c r="V725" i="16"/>
  <c r="U725" i="16"/>
  <c r="Q725" i="16"/>
  <c r="N725" i="16"/>
  <c r="AA725" i="16" s="1"/>
  <c r="F725" i="16"/>
  <c r="B725" i="16"/>
  <c r="Y724" i="16"/>
  <c r="W724" i="16"/>
  <c r="X724" i="16" s="1"/>
  <c r="V724" i="16"/>
  <c r="U724" i="16"/>
  <c r="Q724" i="16"/>
  <c r="N724" i="16"/>
  <c r="AA724" i="16" s="1"/>
  <c r="F724" i="16"/>
  <c r="B724" i="16"/>
  <c r="Y723" i="16"/>
  <c r="W723" i="16"/>
  <c r="X723" i="16" s="1"/>
  <c r="V723" i="16"/>
  <c r="U723" i="16"/>
  <c r="Q723" i="16"/>
  <c r="N723" i="16"/>
  <c r="AA723" i="16" s="1"/>
  <c r="F723" i="16"/>
  <c r="B723" i="16"/>
  <c r="Y722" i="16"/>
  <c r="W722" i="16"/>
  <c r="X722" i="16" s="1"/>
  <c r="V722" i="16"/>
  <c r="U722" i="16"/>
  <c r="Q722" i="16"/>
  <c r="N722" i="16"/>
  <c r="AA722" i="16" s="1"/>
  <c r="F722" i="16"/>
  <c r="B722" i="16"/>
  <c r="Y721" i="16"/>
  <c r="W721" i="16"/>
  <c r="X721" i="16" s="1"/>
  <c r="V721" i="16"/>
  <c r="U721" i="16"/>
  <c r="Q721" i="16"/>
  <c r="N721" i="16"/>
  <c r="AA721" i="16" s="1"/>
  <c r="F721" i="16"/>
  <c r="B721" i="16"/>
  <c r="Y720" i="16"/>
  <c r="W720" i="16"/>
  <c r="X720" i="16" s="1"/>
  <c r="V720" i="16"/>
  <c r="U720" i="16"/>
  <c r="Q720" i="16"/>
  <c r="N720" i="16"/>
  <c r="AA720" i="16" s="1"/>
  <c r="F720" i="16"/>
  <c r="B720" i="16"/>
  <c r="Y719" i="16"/>
  <c r="W719" i="16"/>
  <c r="X719" i="16" s="1"/>
  <c r="V719" i="16"/>
  <c r="U719" i="16"/>
  <c r="Q719" i="16"/>
  <c r="N719" i="16"/>
  <c r="AA719" i="16" s="1"/>
  <c r="F719" i="16"/>
  <c r="B719" i="16"/>
  <c r="Y718" i="16"/>
  <c r="W718" i="16"/>
  <c r="X718" i="16" s="1"/>
  <c r="V718" i="16"/>
  <c r="U718" i="16"/>
  <c r="Q718" i="16"/>
  <c r="N718" i="16"/>
  <c r="AA718" i="16" s="1"/>
  <c r="F718" i="16"/>
  <c r="B718" i="16"/>
  <c r="Y717" i="16"/>
  <c r="W717" i="16"/>
  <c r="X717" i="16" s="1"/>
  <c r="V717" i="16"/>
  <c r="U717" i="16"/>
  <c r="Q717" i="16"/>
  <c r="N717" i="16"/>
  <c r="AA717" i="16" s="1"/>
  <c r="F717" i="16"/>
  <c r="B717" i="16"/>
  <c r="Y716" i="16"/>
  <c r="W716" i="16"/>
  <c r="X716" i="16" s="1"/>
  <c r="V716" i="16"/>
  <c r="U716" i="16"/>
  <c r="Q716" i="16"/>
  <c r="N716" i="16"/>
  <c r="AA716" i="16" s="1"/>
  <c r="F716" i="16"/>
  <c r="B716" i="16"/>
  <c r="Y715" i="16"/>
  <c r="W715" i="16"/>
  <c r="X715" i="16" s="1"/>
  <c r="V715" i="16"/>
  <c r="U715" i="16"/>
  <c r="Q715" i="16"/>
  <c r="N715" i="16"/>
  <c r="AA715" i="16" s="1"/>
  <c r="F715" i="16"/>
  <c r="B715" i="16"/>
  <c r="Y714" i="16"/>
  <c r="W714" i="16"/>
  <c r="X714" i="16" s="1"/>
  <c r="V714" i="16"/>
  <c r="U714" i="16"/>
  <c r="Q714" i="16"/>
  <c r="N714" i="16"/>
  <c r="AA714" i="16" s="1"/>
  <c r="F714" i="16"/>
  <c r="B714" i="16"/>
  <c r="Y713" i="16"/>
  <c r="W713" i="16"/>
  <c r="X713" i="16" s="1"/>
  <c r="V713" i="16"/>
  <c r="U713" i="16"/>
  <c r="Q713" i="16"/>
  <c r="N713" i="16"/>
  <c r="AA713" i="16" s="1"/>
  <c r="F713" i="16"/>
  <c r="B713" i="16"/>
  <c r="Y712" i="16"/>
  <c r="W712" i="16"/>
  <c r="X712" i="16" s="1"/>
  <c r="V712" i="16"/>
  <c r="U712" i="16"/>
  <c r="Q712" i="16"/>
  <c r="N712" i="16"/>
  <c r="AA712" i="16" s="1"/>
  <c r="F712" i="16"/>
  <c r="B712" i="16"/>
  <c r="Y711" i="16"/>
  <c r="W711" i="16"/>
  <c r="X711" i="16" s="1"/>
  <c r="V711" i="16"/>
  <c r="U711" i="16"/>
  <c r="Q711" i="16"/>
  <c r="N711" i="16"/>
  <c r="AA711" i="16" s="1"/>
  <c r="F711" i="16"/>
  <c r="B711" i="16"/>
  <c r="Y710" i="16"/>
  <c r="W710" i="16"/>
  <c r="X710" i="16" s="1"/>
  <c r="V710" i="16"/>
  <c r="U710" i="16"/>
  <c r="Q710" i="16"/>
  <c r="N710" i="16"/>
  <c r="AA710" i="16" s="1"/>
  <c r="F710" i="16"/>
  <c r="B710" i="16"/>
  <c r="Y709" i="16"/>
  <c r="W709" i="16"/>
  <c r="X709" i="16" s="1"/>
  <c r="V709" i="16"/>
  <c r="U709" i="16"/>
  <c r="Q709" i="16"/>
  <c r="N709" i="16"/>
  <c r="AA709" i="16" s="1"/>
  <c r="F709" i="16"/>
  <c r="B709" i="16"/>
  <c r="Y708" i="16"/>
  <c r="W708" i="16"/>
  <c r="X708" i="16" s="1"/>
  <c r="V708" i="16"/>
  <c r="U708" i="16"/>
  <c r="Q708" i="16"/>
  <c r="N708" i="16"/>
  <c r="AA708" i="16" s="1"/>
  <c r="F708" i="16"/>
  <c r="B708" i="16"/>
  <c r="Y707" i="16"/>
  <c r="W707" i="16"/>
  <c r="X707" i="16" s="1"/>
  <c r="V707" i="16"/>
  <c r="U707" i="16"/>
  <c r="Q707" i="16"/>
  <c r="N707" i="16"/>
  <c r="AA707" i="16" s="1"/>
  <c r="F707" i="16"/>
  <c r="B707" i="16"/>
  <c r="Y706" i="16"/>
  <c r="W706" i="16"/>
  <c r="X706" i="16" s="1"/>
  <c r="V706" i="16"/>
  <c r="U706" i="16"/>
  <c r="Q706" i="16"/>
  <c r="N706" i="16"/>
  <c r="AA706" i="16" s="1"/>
  <c r="F706" i="16"/>
  <c r="B706" i="16"/>
  <c r="Y705" i="16"/>
  <c r="W705" i="16"/>
  <c r="X705" i="16" s="1"/>
  <c r="V705" i="16"/>
  <c r="U705" i="16"/>
  <c r="Q705" i="16"/>
  <c r="N705" i="16"/>
  <c r="AA705" i="16" s="1"/>
  <c r="F705" i="16"/>
  <c r="B705" i="16"/>
  <c r="Y704" i="16"/>
  <c r="W704" i="16"/>
  <c r="X704" i="16" s="1"/>
  <c r="V704" i="16"/>
  <c r="U704" i="16"/>
  <c r="Q704" i="16"/>
  <c r="N704" i="16"/>
  <c r="AA704" i="16" s="1"/>
  <c r="F704" i="16"/>
  <c r="B704" i="16"/>
  <c r="Y703" i="16"/>
  <c r="W703" i="16"/>
  <c r="X703" i="16" s="1"/>
  <c r="V703" i="16"/>
  <c r="U703" i="16"/>
  <c r="Q703" i="16"/>
  <c r="N703" i="16"/>
  <c r="AA703" i="16" s="1"/>
  <c r="F703" i="16"/>
  <c r="B703" i="16"/>
  <c r="Y702" i="16"/>
  <c r="W702" i="16"/>
  <c r="X702" i="16" s="1"/>
  <c r="V702" i="16"/>
  <c r="U702" i="16"/>
  <c r="Q702" i="16"/>
  <c r="N702" i="16"/>
  <c r="AA702" i="16" s="1"/>
  <c r="F702" i="16"/>
  <c r="B702" i="16"/>
  <c r="Y701" i="16"/>
  <c r="W701" i="16"/>
  <c r="X701" i="16" s="1"/>
  <c r="V701" i="16"/>
  <c r="U701" i="16"/>
  <c r="Q701" i="16"/>
  <c r="N701" i="16"/>
  <c r="AA701" i="16" s="1"/>
  <c r="F701" i="16"/>
  <c r="B701" i="16"/>
  <c r="Y700" i="16"/>
  <c r="W700" i="16"/>
  <c r="X700" i="16" s="1"/>
  <c r="V700" i="16"/>
  <c r="U700" i="16"/>
  <c r="Q700" i="16"/>
  <c r="N700" i="16"/>
  <c r="AA700" i="16" s="1"/>
  <c r="F700" i="16"/>
  <c r="B700" i="16"/>
  <c r="Y699" i="16"/>
  <c r="W699" i="16"/>
  <c r="X699" i="16" s="1"/>
  <c r="V699" i="16"/>
  <c r="U699" i="16"/>
  <c r="Q699" i="16"/>
  <c r="N699" i="16"/>
  <c r="AA699" i="16" s="1"/>
  <c r="F699" i="16"/>
  <c r="B699" i="16"/>
  <c r="Y698" i="16"/>
  <c r="W698" i="16"/>
  <c r="X698" i="16" s="1"/>
  <c r="V698" i="16"/>
  <c r="U698" i="16"/>
  <c r="Q698" i="16"/>
  <c r="N698" i="16"/>
  <c r="AA698" i="16" s="1"/>
  <c r="F698" i="16"/>
  <c r="B698" i="16"/>
  <c r="Y697" i="16"/>
  <c r="W697" i="16"/>
  <c r="X697" i="16" s="1"/>
  <c r="V697" i="16"/>
  <c r="U697" i="16"/>
  <c r="Q697" i="16"/>
  <c r="N697" i="16"/>
  <c r="AA697" i="16" s="1"/>
  <c r="F697" i="16"/>
  <c r="B697" i="16"/>
  <c r="Y696" i="16"/>
  <c r="W696" i="16"/>
  <c r="X696" i="16" s="1"/>
  <c r="V696" i="16"/>
  <c r="U696" i="16"/>
  <c r="Q696" i="16"/>
  <c r="N696" i="16"/>
  <c r="AA696" i="16" s="1"/>
  <c r="F696" i="16"/>
  <c r="B696" i="16"/>
  <c r="Y695" i="16"/>
  <c r="W695" i="16"/>
  <c r="X695" i="16" s="1"/>
  <c r="V695" i="16"/>
  <c r="U695" i="16"/>
  <c r="Q695" i="16"/>
  <c r="N695" i="16"/>
  <c r="AA695" i="16" s="1"/>
  <c r="F695" i="16"/>
  <c r="B695" i="16"/>
  <c r="Y694" i="16"/>
  <c r="X694" i="16"/>
  <c r="W694" i="16"/>
  <c r="V694" i="16"/>
  <c r="U694" i="16"/>
  <c r="Q694" i="16"/>
  <c r="N694" i="16"/>
  <c r="AA694" i="16" s="1"/>
  <c r="F694" i="16"/>
  <c r="B694" i="16"/>
  <c r="Y693" i="16"/>
  <c r="W693" i="16"/>
  <c r="X693" i="16" s="1"/>
  <c r="V693" i="16"/>
  <c r="U693" i="16"/>
  <c r="Q693" i="16"/>
  <c r="N693" i="16"/>
  <c r="AA693" i="16" s="1"/>
  <c r="F693" i="16"/>
  <c r="B693" i="16"/>
  <c r="Y692" i="16"/>
  <c r="W692" i="16"/>
  <c r="X692" i="16" s="1"/>
  <c r="V692" i="16"/>
  <c r="U692" i="16"/>
  <c r="Q692" i="16"/>
  <c r="N692" i="16"/>
  <c r="AA692" i="16" s="1"/>
  <c r="F692" i="16"/>
  <c r="B692" i="16"/>
  <c r="Y691" i="16"/>
  <c r="W691" i="16"/>
  <c r="X691" i="16" s="1"/>
  <c r="V691" i="16"/>
  <c r="U691" i="16"/>
  <c r="Q691" i="16"/>
  <c r="N691" i="16"/>
  <c r="AA691" i="16" s="1"/>
  <c r="F691" i="16"/>
  <c r="B691" i="16"/>
  <c r="Y690" i="16"/>
  <c r="W690" i="16"/>
  <c r="X690" i="16" s="1"/>
  <c r="V690" i="16"/>
  <c r="U690" i="16"/>
  <c r="Q690" i="16"/>
  <c r="N690" i="16"/>
  <c r="AA690" i="16" s="1"/>
  <c r="F690" i="16"/>
  <c r="B690" i="16"/>
  <c r="Y689" i="16"/>
  <c r="W689" i="16"/>
  <c r="X689" i="16" s="1"/>
  <c r="V689" i="16"/>
  <c r="U689" i="16"/>
  <c r="Q689" i="16"/>
  <c r="N689" i="16"/>
  <c r="AA689" i="16" s="1"/>
  <c r="F689" i="16"/>
  <c r="B689" i="16"/>
  <c r="Y688" i="16"/>
  <c r="W688" i="16"/>
  <c r="X688" i="16" s="1"/>
  <c r="V688" i="16"/>
  <c r="U688" i="16"/>
  <c r="Q688" i="16"/>
  <c r="N688" i="16"/>
  <c r="AA688" i="16" s="1"/>
  <c r="F688" i="16"/>
  <c r="B688" i="16"/>
  <c r="Y687" i="16"/>
  <c r="W687" i="16"/>
  <c r="X687" i="16" s="1"/>
  <c r="V687" i="16"/>
  <c r="U687" i="16"/>
  <c r="Q687" i="16"/>
  <c r="N687" i="16"/>
  <c r="AA687" i="16" s="1"/>
  <c r="F687" i="16"/>
  <c r="B687" i="16"/>
  <c r="Y686" i="16"/>
  <c r="W686" i="16"/>
  <c r="X686" i="16" s="1"/>
  <c r="V686" i="16"/>
  <c r="U686" i="16"/>
  <c r="Q686" i="16"/>
  <c r="N686" i="16"/>
  <c r="AA686" i="16" s="1"/>
  <c r="F686" i="16"/>
  <c r="B686" i="16"/>
  <c r="Y685" i="16"/>
  <c r="W685" i="16"/>
  <c r="X685" i="16" s="1"/>
  <c r="V685" i="16"/>
  <c r="U685" i="16"/>
  <c r="Q685" i="16"/>
  <c r="N685" i="16"/>
  <c r="AA685" i="16" s="1"/>
  <c r="F685" i="16"/>
  <c r="B685" i="16"/>
  <c r="Y684" i="16"/>
  <c r="W684" i="16"/>
  <c r="X684" i="16" s="1"/>
  <c r="V684" i="16"/>
  <c r="U684" i="16"/>
  <c r="Q684" i="16"/>
  <c r="N684" i="16"/>
  <c r="AA684" i="16" s="1"/>
  <c r="F684" i="16"/>
  <c r="B684" i="16"/>
  <c r="Y683" i="16"/>
  <c r="W683" i="16"/>
  <c r="X683" i="16" s="1"/>
  <c r="V683" i="16"/>
  <c r="U683" i="16"/>
  <c r="Q683" i="16"/>
  <c r="N683" i="16"/>
  <c r="AA683" i="16" s="1"/>
  <c r="F683" i="16"/>
  <c r="B683" i="16"/>
  <c r="Y682" i="16"/>
  <c r="W682" i="16"/>
  <c r="X682" i="16" s="1"/>
  <c r="V682" i="16"/>
  <c r="U682" i="16"/>
  <c r="Q682" i="16"/>
  <c r="N682" i="16"/>
  <c r="AA682" i="16" s="1"/>
  <c r="F682" i="16"/>
  <c r="B682" i="16"/>
  <c r="Y681" i="16"/>
  <c r="W681" i="16"/>
  <c r="X681" i="16" s="1"/>
  <c r="V681" i="16"/>
  <c r="U681" i="16"/>
  <c r="Q681" i="16"/>
  <c r="N681" i="16"/>
  <c r="AA681" i="16" s="1"/>
  <c r="F681" i="16"/>
  <c r="B681" i="16"/>
  <c r="Y680" i="16"/>
  <c r="W680" i="16"/>
  <c r="X680" i="16" s="1"/>
  <c r="V680" i="16"/>
  <c r="U680" i="16"/>
  <c r="Q680" i="16"/>
  <c r="N680" i="16"/>
  <c r="AA680" i="16" s="1"/>
  <c r="F680" i="16"/>
  <c r="B680" i="16"/>
  <c r="Y679" i="16"/>
  <c r="W679" i="16"/>
  <c r="X679" i="16" s="1"/>
  <c r="V679" i="16"/>
  <c r="U679" i="16"/>
  <c r="Q679" i="16"/>
  <c r="N679" i="16"/>
  <c r="AA679" i="16" s="1"/>
  <c r="F679" i="16"/>
  <c r="B679" i="16"/>
  <c r="Y678" i="16"/>
  <c r="W678" i="16"/>
  <c r="X678" i="16" s="1"/>
  <c r="V678" i="16"/>
  <c r="U678" i="16"/>
  <c r="Q678" i="16"/>
  <c r="N678" i="16"/>
  <c r="AA678" i="16" s="1"/>
  <c r="F678" i="16"/>
  <c r="B678" i="16"/>
  <c r="Y677" i="16"/>
  <c r="W677" i="16"/>
  <c r="X677" i="16" s="1"/>
  <c r="V677" i="16"/>
  <c r="U677" i="16"/>
  <c r="Q677" i="16"/>
  <c r="N677" i="16"/>
  <c r="AA677" i="16" s="1"/>
  <c r="F677" i="16"/>
  <c r="B677" i="16"/>
  <c r="Y676" i="16"/>
  <c r="W676" i="16"/>
  <c r="X676" i="16" s="1"/>
  <c r="V676" i="16"/>
  <c r="U676" i="16"/>
  <c r="Q676" i="16"/>
  <c r="N676" i="16"/>
  <c r="AA676" i="16" s="1"/>
  <c r="F676" i="16"/>
  <c r="B676" i="16"/>
  <c r="Y675" i="16"/>
  <c r="W675" i="16"/>
  <c r="X675" i="16" s="1"/>
  <c r="V675" i="16"/>
  <c r="U675" i="16"/>
  <c r="Q675" i="16"/>
  <c r="N675" i="16"/>
  <c r="AA675" i="16" s="1"/>
  <c r="F675" i="16"/>
  <c r="B675" i="16"/>
  <c r="Y674" i="16"/>
  <c r="W674" i="16"/>
  <c r="X674" i="16" s="1"/>
  <c r="V674" i="16"/>
  <c r="U674" i="16"/>
  <c r="Q674" i="16"/>
  <c r="N674" i="16"/>
  <c r="AA674" i="16" s="1"/>
  <c r="F674" i="16"/>
  <c r="B674" i="16"/>
  <c r="Y673" i="16"/>
  <c r="W673" i="16"/>
  <c r="X673" i="16" s="1"/>
  <c r="V673" i="16"/>
  <c r="U673" i="16"/>
  <c r="Q673" i="16"/>
  <c r="N673" i="16"/>
  <c r="AA673" i="16" s="1"/>
  <c r="F673" i="16"/>
  <c r="B673" i="16"/>
  <c r="Y672" i="16"/>
  <c r="W672" i="16"/>
  <c r="X672" i="16" s="1"/>
  <c r="V672" i="16"/>
  <c r="U672" i="16"/>
  <c r="Q672" i="16"/>
  <c r="N672" i="16"/>
  <c r="AA672" i="16" s="1"/>
  <c r="F672" i="16"/>
  <c r="B672" i="16"/>
  <c r="Y671" i="16"/>
  <c r="W671" i="16"/>
  <c r="X671" i="16" s="1"/>
  <c r="V671" i="16"/>
  <c r="U671" i="16"/>
  <c r="Q671" i="16"/>
  <c r="N671" i="16"/>
  <c r="AA671" i="16" s="1"/>
  <c r="F671" i="16"/>
  <c r="B671" i="16"/>
  <c r="Y670" i="16"/>
  <c r="W670" i="16"/>
  <c r="X670" i="16" s="1"/>
  <c r="V670" i="16"/>
  <c r="U670" i="16"/>
  <c r="Q670" i="16"/>
  <c r="N670" i="16"/>
  <c r="AA670" i="16" s="1"/>
  <c r="F670" i="16"/>
  <c r="B670" i="16"/>
  <c r="Y669" i="16"/>
  <c r="W669" i="16"/>
  <c r="X669" i="16" s="1"/>
  <c r="V669" i="16"/>
  <c r="U669" i="16"/>
  <c r="Q669" i="16"/>
  <c r="N669" i="16"/>
  <c r="AA669" i="16" s="1"/>
  <c r="F669" i="16"/>
  <c r="B669" i="16"/>
  <c r="Y668" i="16"/>
  <c r="W668" i="16"/>
  <c r="X668" i="16" s="1"/>
  <c r="V668" i="16"/>
  <c r="U668" i="16"/>
  <c r="Q668" i="16"/>
  <c r="N668" i="16"/>
  <c r="AA668" i="16" s="1"/>
  <c r="F668" i="16"/>
  <c r="B668" i="16"/>
  <c r="Y667" i="16"/>
  <c r="W667" i="16"/>
  <c r="X667" i="16" s="1"/>
  <c r="V667" i="16"/>
  <c r="U667" i="16"/>
  <c r="Q667" i="16"/>
  <c r="N667" i="16"/>
  <c r="AA667" i="16" s="1"/>
  <c r="F667" i="16"/>
  <c r="B667" i="16"/>
  <c r="Y666" i="16"/>
  <c r="W666" i="16"/>
  <c r="X666" i="16" s="1"/>
  <c r="V666" i="16"/>
  <c r="U666" i="16"/>
  <c r="Q666" i="16"/>
  <c r="N666" i="16"/>
  <c r="AA666" i="16" s="1"/>
  <c r="F666" i="16"/>
  <c r="B666" i="16"/>
  <c r="Y665" i="16"/>
  <c r="W665" i="16"/>
  <c r="X665" i="16" s="1"/>
  <c r="V665" i="16"/>
  <c r="U665" i="16"/>
  <c r="Q665" i="16"/>
  <c r="N665" i="16"/>
  <c r="AA665" i="16" s="1"/>
  <c r="F665" i="16"/>
  <c r="B665" i="16"/>
  <c r="Y664" i="16"/>
  <c r="W664" i="16"/>
  <c r="X664" i="16" s="1"/>
  <c r="V664" i="16"/>
  <c r="U664" i="16"/>
  <c r="Q664" i="16"/>
  <c r="N664" i="16"/>
  <c r="AA664" i="16" s="1"/>
  <c r="F664" i="16"/>
  <c r="B664" i="16"/>
  <c r="Y663" i="16"/>
  <c r="W663" i="16"/>
  <c r="X663" i="16" s="1"/>
  <c r="V663" i="16"/>
  <c r="U663" i="16"/>
  <c r="Q663" i="16"/>
  <c r="N663" i="16"/>
  <c r="AA663" i="16" s="1"/>
  <c r="F663" i="16"/>
  <c r="B663" i="16"/>
  <c r="Y662" i="16"/>
  <c r="W662" i="16"/>
  <c r="X662" i="16" s="1"/>
  <c r="V662" i="16"/>
  <c r="U662" i="16"/>
  <c r="Q662" i="16"/>
  <c r="N662" i="16"/>
  <c r="AA662" i="16" s="1"/>
  <c r="F662" i="16"/>
  <c r="B662" i="16"/>
  <c r="Y661" i="16"/>
  <c r="W661" i="16"/>
  <c r="X661" i="16" s="1"/>
  <c r="V661" i="16"/>
  <c r="U661" i="16"/>
  <c r="Q661" i="16"/>
  <c r="N661" i="16"/>
  <c r="AA661" i="16" s="1"/>
  <c r="F661" i="16"/>
  <c r="B661" i="16"/>
  <c r="Y660" i="16"/>
  <c r="W660" i="16"/>
  <c r="X660" i="16" s="1"/>
  <c r="V660" i="16"/>
  <c r="U660" i="16"/>
  <c r="Q660" i="16"/>
  <c r="N660" i="16"/>
  <c r="AA660" i="16" s="1"/>
  <c r="F660" i="16"/>
  <c r="B660" i="16"/>
  <c r="Y659" i="16"/>
  <c r="W659" i="16"/>
  <c r="X659" i="16" s="1"/>
  <c r="V659" i="16"/>
  <c r="U659" i="16"/>
  <c r="Q659" i="16"/>
  <c r="N659" i="16"/>
  <c r="AA659" i="16" s="1"/>
  <c r="F659" i="16"/>
  <c r="B659" i="16"/>
  <c r="Y658" i="16"/>
  <c r="W658" i="16"/>
  <c r="X658" i="16" s="1"/>
  <c r="V658" i="16"/>
  <c r="U658" i="16"/>
  <c r="Q658" i="16"/>
  <c r="N658" i="16"/>
  <c r="AA658" i="16" s="1"/>
  <c r="F658" i="16"/>
  <c r="B658" i="16"/>
  <c r="Y657" i="16"/>
  <c r="W657" i="16"/>
  <c r="X657" i="16" s="1"/>
  <c r="V657" i="16"/>
  <c r="U657" i="16"/>
  <c r="Q657" i="16"/>
  <c r="N657" i="16"/>
  <c r="AA657" i="16" s="1"/>
  <c r="F657" i="16"/>
  <c r="B657" i="16"/>
  <c r="Y656" i="16"/>
  <c r="W656" i="16"/>
  <c r="X656" i="16" s="1"/>
  <c r="V656" i="16"/>
  <c r="U656" i="16"/>
  <c r="Q656" i="16"/>
  <c r="N656" i="16"/>
  <c r="AA656" i="16" s="1"/>
  <c r="F656" i="16"/>
  <c r="B656" i="16"/>
  <c r="Y655" i="16"/>
  <c r="W655" i="16"/>
  <c r="X655" i="16" s="1"/>
  <c r="V655" i="16"/>
  <c r="U655" i="16"/>
  <c r="Q655" i="16"/>
  <c r="N655" i="16"/>
  <c r="AA655" i="16" s="1"/>
  <c r="F655" i="16"/>
  <c r="B655" i="16"/>
  <c r="Y654" i="16"/>
  <c r="X654" i="16"/>
  <c r="W654" i="16"/>
  <c r="V654" i="16"/>
  <c r="U654" i="16"/>
  <c r="Q654" i="16"/>
  <c r="N654" i="16"/>
  <c r="AA654" i="16" s="1"/>
  <c r="F654" i="16"/>
  <c r="B654" i="16"/>
  <c r="Y653" i="16"/>
  <c r="W653" i="16"/>
  <c r="X653" i="16" s="1"/>
  <c r="V653" i="16"/>
  <c r="U653" i="16"/>
  <c r="Q653" i="16"/>
  <c r="N653" i="16"/>
  <c r="AA653" i="16" s="1"/>
  <c r="F653" i="16"/>
  <c r="B653" i="16"/>
  <c r="Y652" i="16"/>
  <c r="W652" i="16"/>
  <c r="X652" i="16" s="1"/>
  <c r="V652" i="16"/>
  <c r="U652" i="16"/>
  <c r="Q652" i="16"/>
  <c r="N652" i="16"/>
  <c r="AA652" i="16" s="1"/>
  <c r="F652" i="16"/>
  <c r="B652" i="16"/>
  <c r="Y651" i="16"/>
  <c r="W651" i="16"/>
  <c r="X651" i="16" s="1"/>
  <c r="V651" i="16"/>
  <c r="U651" i="16"/>
  <c r="Q651" i="16"/>
  <c r="N651" i="16"/>
  <c r="AA651" i="16" s="1"/>
  <c r="F651" i="16"/>
  <c r="B651" i="16"/>
  <c r="Y650" i="16"/>
  <c r="W650" i="16"/>
  <c r="X650" i="16" s="1"/>
  <c r="V650" i="16"/>
  <c r="U650" i="16"/>
  <c r="Q650" i="16"/>
  <c r="N650" i="16"/>
  <c r="AA650" i="16" s="1"/>
  <c r="F650" i="16"/>
  <c r="B650" i="16"/>
  <c r="Y649" i="16"/>
  <c r="W649" i="16"/>
  <c r="X649" i="16" s="1"/>
  <c r="V649" i="16"/>
  <c r="U649" i="16"/>
  <c r="Q649" i="16"/>
  <c r="N649" i="16"/>
  <c r="AA649" i="16" s="1"/>
  <c r="F649" i="16"/>
  <c r="B649" i="16"/>
  <c r="Y648" i="16"/>
  <c r="W648" i="16"/>
  <c r="X648" i="16" s="1"/>
  <c r="V648" i="16"/>
  <c r="U648" i="16"/>
  <c r="Q648" i="16"/>
  <c r="N648" i="16"/>
  <c r="AA648" i="16" s="1"/>
  <c r="F648" i="16"/>
  <c r="B648" i="16"/>
  <c r="Y647" i="16"/>
  <c r="W647" i="16"/>
  <c r="X647" i="16" s="1"/>
  <c r="V647" i="16"/>
  <c r="U647" i="16"/>
  <c r="Q647" i="16"/>
  <c r="N647" i="16"/>
  <c r="AA647" i="16" s="1"/>
  <c r="F647" i="16"/>
  <c r="B647" i="16"/>
  <c r="Y646" i="16"/>
  <c r="W646" i="16"/>
  <c r="X646" i="16" s="1"/>
  <c r="V646" i="16"/>
  <c r="U646" i="16"/>
  <c r="Q646" i="16"/>
  <c r="N646" i="16"/>
  <c r="AA646" i="16" s="1"/>
  <c r="F646" i="16"/>
  <c r="B646" i="16"/>
  <c r="Y645" i="16"/>
  <c r="W645" i="16"/>
  <c r="X645" i="16" s="1"/>
  <c r="V645" i="16"/>
  <c r="U645" i="16"/>
  <c r="Q645" i="16"/>
  <c r="N645" i="16"/>
  <c r="AA645" i="16" s="1"/>
  <c r="F645" i="16"/>
  <c r="B645" i="16"/>
  <c r="Y644" i="16"/>
  <c r="W644" i="16"/>
  <c r="X644" i="16" s="1"/>
  <c r="V644" i="16"/>
  <c r="U644" i="16"/>
  <c r="Q644" i="16"/>
  <c r="N644" i="16"/>
  <c r="AA644" i="16" s="1"/>
  <c r="F644" i="16"/>
  <c r="B644" i="16"/>
  <c r="Y643" i="16"/>
  <c r="W643" i="16"/>
  <c r="X643" i="16" s="1"/>
  <c r="V643" i="16"/>
  <c r="U643" i="16"/>
  <c r="Q643" i="16"/>
  <c r="N643" i="16"/>
  <c r="AA643" i="16" s="1"/>
  <c r="F643" i="16"/>
  <c r="B643" i="16"/>
  <c r="Y642" i="16"/>
  <c r="W642" i="16"/>
  <c r="X642" i="16" s="1"/>
  <c r="V642" i="16"/>
  <c r="U642" i="16"/>
  <c r="Q642" i="16"/>
  <c r="N642" i="16"/>
  <c r="AA642" i="16" s="1"/>
  <c r="F642" i="16"/>
  <c r="B642" i="16"/>
  <c r="Y641" i="16"/>
  <c r="W641" i="16"/>
  <c r="X641" i="16" s="1"/>
  <c r="V641" i="16"/>
  <c r="U641" i="16"/>
  <c r="Q641" i="16"/>
  <c r="N641" i="16"/>
  <c r="AA641" i="16" s="1"/>
  <c r="F641" i="16"/>
  <c r="B641" i="16"/>
  <c r="Y640" i="16"/>
  <c r="W640" i="16"/>
  <c r="X640" i="16" s="1"/>
  <c r="V640" i="16"/>
  <c r="U640" i="16"/>
  <c r="Q640" i="16"/>
  <c r="N640" i="16"/>
  <c r="AA640" i="16" s="1"/>
  <c r="F640" i="16"/>
  <c r="B640" i="16"/>
  <c r="Y639" i="16"/>
  <c r="W639" i="16"/>
  <c r="X639" i="16" s="1"/>
  <c r="V639" i="16"/>
  <c r="U639" i="16"/>
  <c r="Q639" i="16"/>
  <c r="N639" i="16"/>
  <c r="AA639" i="16" s="1"/>
  <c r="F639" i="16"/>
  <c r="B639" i="16"/>
  <c r="Y638" i="16"/>
  <c r="W638" i="16"/>
  <c r="X638" i="16" s="1"/>
  <c r="V638" i="16"/>
  <c r="U638" i="16"/>
  <c r="Q638" i="16"/>
  <c r="N638" i="16"/>
  <c r="AA638" i="16" s="1"/>
  <c r="F638" i="16"/>
  <c r="B638" i="16"/>
  <c r="Y637" i="16"/>
  <c r="W637" i="16"/>
  <c r="X637" i="16" s="1"/>
  <c r="V637" i="16"/>
  <c r="U637" i="16"/>
  <c r="Q637" i="16"/>
  <c r="N637" i="16"/>
  <c r="AA637" i="16" s="1"/>
  <c r="F637" i="16"/>
  <c r="B637" i="16"/>
  <c r="Y636" i="16"/>
  <c r="W636" i="16"/>
  <c r="X636" i="16" s="1"/>
  <c r="V636" i="16"/>
  <c r="U636" i="16"/>
  <c r="Q636" i="16"/>
  <c r="N636" i="16"/>
  <c r="AA636" i="16" s="1"/>
  <c r="F636" i="16"/>
  <c r="B636" i="16"/>
  <c r="Y635" i="16"/>
  <c r="W635" i="16"/>
  <c r="X635" i="16" s="1"/>
  <c r="V635" i="16"/>
  <c r="U635" i="16"/>
  <c r="Q635" i="16"/>
  <c r="N635" i="16"/>
  <c r="AA635" i="16" s="1"/>
  <c r="F635" i="16"/>
  <c r="B635" i="16"/>
  <c r="Y634" i="16"/>
  <c r="W634" i="16"/>
  <c r="X634" i="16" s="1"/>
  <c r="V634" i="16"/>
  <c r="U634" i="16"/>
  <c r="Q634" i="16"/>
  <c r="N634" i="16"/>
  <c r="AA634" i="16" s="1"/>
  <c r="F634" i="16"/>
  <c r="B634" i="16"/>
  <c r="Y633" i="16"/>
  <c r="W633" i="16"/>
  <c r="X633" i="16" s="1"/>
  <c r="V633" i="16"/>
  <c r="U633" i="16"/>
  <c r="Q633" i="16"/>
  <c r="N633" i="16"/>
  <c r="AA633" i="16" s="1"/>
  <c r="F633" i="16"/>
  <c r="B633" i="16"/>
  <c r="Y632" i="16"/>
  <c r="W632" i="16"/>
  <c r="X632" i="16" s="1"/>
  <c r="V632" i="16"/>
  <c r="U632" i="16"/>
  <c r="Q632" i="16"/>
  <c r="N632" i="16"/>
  <c r="AA632" i="16" s="1"/>
  <c r="F632" i="16"/>
  <c r="B632" i="16"/>
  <c r="Y631" i="16"/>
  <c r="W631" i="16"/>
  <c r="X631" i="16" s="1"/>
  <c r="V631" i="16"/>
  <c r="U631" i="16"/>
  <c r="Q631" i="16"/>
  <c r="N631" i="16"/>
  <c r="AA631" i="16" s="1"/>
  <c r="F631" i="16"/>
  <c r="B631" i="16"/>
  <c r="Y630" i="16"/>
  <c r="W630" i="16"/>
  <c r="X630" i="16" s="1"/>
  <c r="V630" i="16"/>
  <c r="U630" i="16"/>
  <c r="Q630" i="16"/>
  <c r="N630" i="16"/>
  <c r="AA630" i="16" s="1"/>
  <c r="F630" i="16"/>
  <c r="B630" i="16"/>
  <c r="Y629" i="16"/>
  <c r="W629" i="16"/>
  <c r="X629" i="16" s="1"/>
  <c r="V629" i="16"/>
  <c r="U629" i="16"/>
  <c r="Q629" i="16"/>
  <c r="N629" i="16"/>
  <c r="AA629" i="16" s="1"/>
  <c r="F629" i="16"/>
  <c r="B629" i="16"/>
  <c r="Y628" i="16"/>
  <c r="W628" i="16"/>
  <c r="X628" i="16" s="1"/>
  <c r="V628" i="16"/>
  <c r="U628" i="16"/>
  <c r="Q628" i="16"/>
  <c r="N628" i="16"/>
  <c r="AA628" i="16" s="1"/>
  <c r="F628" i="16"/>
  <c r="B628" i="16"/>
  <c r="Y627" i="16"/>
  <c r="W627" i="16"/>
  <c r="X627" i="16" s="1"/>
  <c r="V627" i="16"/>
  <c r="U627" i="16"/>
  <c r="Q627" i="16"/>
  <c r="N627" i="16"/>
  <c r="AA627" i="16" s="1"/>
  <c r="F627" i="16"/>
  <c r="B627" i="16"/>
  <c r="Y626" i="16"/>
  <c r="W626" i="16"/>
  <c r="X626" i="16" s="1"/>
  <c r="V626" i="16"/>
  <c r="U626" i="16"/>
  <c r="Q626" i="16"/>
  <c r="N626" i="16"/>
  <c r="AA626" i="16" s="1"/>
  <c r="F626" i="16"/>
  <c r="B626" i="16"/>
  <c r="Y625" i="16"/>
  <c r="W625" i="16"/>
  <c r="X625" i="16" s="1"/>
  <c r="V625" i="16"/>
  <c r="U625" i="16"/>
  <c r="Q625" i="16"/>
  <c r="N625" i="16"/>
  <c r="AA625" i="16" s="1"/>
  <c r="F625" i="16"/>
  <c r="B625" i="16"/>
  <c r="Y624" i="16"/>
  <c r="W624" i="16"/>
  <c r="X624" i="16" s="1"/>
  <c r="V624" i="16"/>
  <c r="U624" i="16"/>
  <c r="Q624" i="16"/>
  <c r="N624" i="16"/>
  <c r="AA624" i="16" s="1"/>
  <c r="F624" i="16"/>
  <c r="B624" i="16"/>
  <c r="Y623" i="16"/>
  <c r="W623" i="16"/>
  <c r="X623" i="16" s="1"/>
  <c r="V623" i="16"/>
  <c r="U623" i="16"/>
  <c r="Q623" i="16"/>
  <c r="N623" i="16"/>
  <c r="AA623" i="16" s="1"/>
  <c r="F623" i="16"/>
  <c r="B623" i="16"/>
  <c r="Y622" i="16"/>
  <c r="W622" i="16"/>
  <c r="X622" i="16" s="1"/>
  <c r="V622" i="16"/>
  <c r="U622" i="16"/>
  <c r="Q622" i="16"/>
  <c r="N622" i="16"/>
  <c r="AA622" i="16" s="1"/>
  <c r="F622" i="16"/>
  <c r="B622" i="16"/>
  <c r="Y621" i="16"/>
  <c r="W621" i="16"/>
  <c r="X621" i="16" s="1"/>
  <c r="V621" i="16"/>
  <c r="U621" i="16"/>
  <c r="Q621" i="16"/>
  <c r="N621" i="16"/>
  <c r="AA621" i="16" s="1"/>
  <c r="F621" i="16"/>
  <c r="B621" i="16"/>
  <c r="Y620" i="16"/>
  <c r="W620" i="16"/>
  <c r="X620" i="16" s="1"/>
  <c r="V620" i="16"/>
  <c r="U620" i="16"/>
  <c r="Q620" i="16"/>
  <c r="N620" i="16"/>
  <c r="AA620" i="16" s="1"/>
  <c r="F620" i="16"/>
  <c r="B620" i="16"/>
  <c r="Y619" i="16"/>
  <c r="W619" i="16"/>
  <c r="X619" i="16" s="1"/>
  <c r="V619" i="16"/>
  <c r="U619" i="16"/>
  <c r="Q619" i="16"/>
  <c r="N619" i="16"/>
  <c r="AA619" i="16" s="1"/>
  <c r="F619" i="16"/>
  <c r="B619" i="16"/>
  <c r="Y618" i="16"/>
  <c r="W618" i="16"/>
  <c r="X618" i="16" s="1"/>
  <c r="V618" i="16"/>
  <c r="U618" i="16"/>
  <c r="Q618" i="16"/>
  <c r="N618" i="16"/>
  <c r="AA618" i="16" s="1"/>
  <c r="F618" i="16"/>
  <c r="B618" i="16"/>
  <c r="Y617" i="16"/>
  <c r="W617" i="16"/>
  <c r="X617" i="16" s="1"/>
  <c r="V617" i="16"/>
  <c r="U617" i="16"/>
  <c r="Q617" i="16"/>
  <c r="N617" i="16"/>
  <c r="AA617" i="16" s="1"/>
  <c r="F617" i="16"/>
  <c r="B617" i="16"/>
  <c r="Y616" i="16"/>
  <c r="W616" i="16"/>
  <c r="X616" i="16" s="1"/>
  <c r="V616" i="16"/>
  <c r="U616" i="16"/>
  <c r="Q616" i="16"/>
  <c r="N616" i="16"/>
  <c r="AA616" i="16" s="1"/>
  <c r="F616" i="16"/>
  <c r="B616" i="16"/>
  <c r="Y615" i="16"/>
  <c r="X615" i="16"/>
  <c r="W615" i="16"/>
  <c r="V615" i="16"/>
  <c r="U615" i="16"/>
  <c r="Q615" i="16"/>
  <c r="N615" i="16"/>
  <c r="AA615" i="16" s="1"/>
  <c r="F615" i="16"/>
  <c r="B615" i="16"/>
  <c r="Y614" i="16"/>
  <c r="W614" i="16"/>
  <c r="X614" i="16" s="1"/>
  <c r="V614" i="16"/>
  <c r="U614" i="16"/>
  <c r="Q614" i="16"/>
  <c r="N614" i="16"/>
  <c r="AA614" i="16" s="1"/>
  <c r="F614" i="16"/>
  <c r="B614" i="16"/>
  <c r="Y613" i="16"/>
  <c r="W613" i="16"/>
  <c r="X613" i="16" s="1"/>
  <c r="V613" i="16"/>
  <c r="U613" i="16"/>
  <c r="Q613" i="16"/>
  <c r="N613" i="16"/>
  <c r="AA613" i="16" s="1"/>
  <c r="F613" i="16"/>
  <c r="B613" i="16"/>
  <c r="Y612" i="16"/>
  <c r="W612" i="16"/>
  <c r="X612" i="16" s="1"/>
  <c r="V612" i="16"/>
  <c r="U612" i="16"/>
  <c r="Q612" i="16"/>
  <c r="N612" i="16"/>
  <c r="AA612" i="16" s="1"/>
  <c r="F612" i="16"/>
  <c r="B612" i="16"/>
  <c r="Y611" i="16"/>
  <c r="W611" i="16"/>
  <c r="X611" i="16" s="1"/>
  <c r="V611" i="16"/>
  <c r="U611" i="16"/>
  <c r="Q611" i="16"/>
  <c r="N611" i="16"/>
  <c r="AA611" i="16" s="1"/>
  <c r="F611" i="16"/>
  <c r="B611" i="16"/>
  <c r="Y610" i="16"/>
  <c r="W610" i="16"/>
  <c r="X610" i="16" s="1"/>
  <c r="V610" i="16"/>
  <c r="U610" i="16"/>
  <c r="Q610" i="16"/>
  <c r="N610" i="16"/>
  <c r="AA610" i="16" s="1"/>
  <c r="F610" i="16"/>
  <c r="B610" i="16"/>
  <c r="Y609" i="16"/>
  <c r="W609" i="16"/>
  <c r="X609" i="16" s="1"/>
  <c r="V609" i="16"/>
  <c r="U609" i="16"/>
  <c r="Q609" i="16"/>
  <c r="N609" i="16"/>
  <c r="AA609" i="16" s="1"/>
  <c r="F609" i="16"/>
  <c r="B609" i="16"/>
  <c r="Y608" i="16"/>
  <c r="W608" i="16"/>
  <c r="X608" i="16" s="1"/>
  <c r="V608" i="16"/>
  <c r="U608" i="16"/>
  <c r="Q608" i="16"/>
  <c r="N608" i="16"/>
  <c r="AA608" i="16" s="1"/>
  <c r="F608" i="16"/>
  <c r="B608" i="16"/>
  <c r="Y607" i="16"/>
  <c r="W607" i="16"/>
  <c r="X607" i="16" s="1"/>
  <c r="V607" i="16"/>
  <c r="U607" i="16"/>
  <c r="Q607" i="16"/>
  <c r="N607" i="16"/>
  <c r="AA607" i="16" s="1"/>
  <c r="F607" i="16"/>
  <c r="B607" i="16"/>
  <c r="Y606" i="16"/>
  <c r="W606" i="16"/>
  <c r="X606" i="16" s="1"/>
  <c r="V606" i="16"/>
  <c r="U606" i="16"/>
  <c r="Q606" i="16"/>
  <c r="N606" i="16"/>
  <c r="AA606" i="16" s="1"/>
  <c r="F606" i="16"/>
  <c r="B606" i="16"/>
  <c r="Y605" i="16"/>
  <c r="W605" i="16"/>
  <c r="X605" i="16" s="1"/>
  <c r="V605" i="16"/>
  <c r="U605" i="16"/>
  <c r="Q605" i="16"/>
  <c r="N605" i="16"/>
  <c r="AA605" i="16" s="1"/>
  <c r="F605" i="16"/>
  <c r="B605" i="16"/>
  <c r="Y604" i="16"/>
  <c r="W604" i="16"/>
  <c r="X604" i="16" s="1"/>
  <c r="V604" i="16"/>
  <c r="U604" i="16"/>
  <c r="Q604" i="16"/>
  <c r="N604" i="16"/>
  <c r="AA604" i="16" s="1"/>
  <c r="F604" i="16"/>
  <c r="B604" i="16"/>
  <c r="Y603" i="16"/>
  <c r="W603" i="16"/>
  <c r="X603" i="16" s="1"/>
  <c r="V603" i="16"/>
  <c r="U603" i="16"/>
  <c r="Q603" i="16"/>
  <c r="N603" i="16"/>
  <c r="AA603" i="16" s="1"/>
  <c r="F603" i="16"/>
  <c r="B603" i="16"/>
  <c r="Y602" i="16"/>
  <c r="W602" i="16"/>
  <c r="X602" i="16" s="1"/>
  <c r="V602" i="16"/>
  <c r="U602" i="16"/>
  <c r="Q602" i="16"/>
  <c r="N602" i="16"/>
  <c r="AA602" i="16" s="1"/>
  <c r="F602" i="16"/>
  <c r="B602" i="16"/>
  <c r="Y601" i="16"/>
  <c r="W601" i="16"/>
  <c r="X601" i="16" s="1"/>
  <c r="V601" i="16"/>
  <c r="U601" i="16"/>
  <c r="Q601" i="16"/>
  <c r="N601" i="16"/>
  <c r="AA601" i="16" s="1"/>
  <c r="F601" i="16"/>
  <c r="B601" i="16"/>
  <c r="Y600" i="16"/>
  <c r="W600" i="16"/>
  <c r="X600" i="16" s="1"/>
  <c r="V600" i="16"/>
  <c r="U600" i="16"/>
  <c r="Q600" i="16"/>
  <c r="N600" i="16"/>
  <c r="AA600" i="16" s="1"/>
  <c r="F600" i="16"/>
  <c r="B600" i="16"/>
  <c r="Y599" i="16"/>
  <c r="W599" i="16"/>
  <c r="X599" i="16" s="1"/>
  <c r="V599" i="16"/>
  <c r="U599" i="16"/>
  <c r="Q599" i="16"/>
  <c r="N599" i="16"/>
  <c r="AA599" i="16" s="1"/>
  <c r="F599" i="16"/>
  <c r="B599" i="16"/>
  <c r="Y598" i="16"/>
  <c r="W598" i="16"/>
  <c r="X598" i="16" s="1"/>
  <c r="V598" i="16"/>
  <c r="U598" i="16"/>
  <c r="Q598" i="16"/>
  <c r="N598" i="16"/>
  <c r="AA598" i="16" s="1"/>
  <c r="F598" i="16"/>
  <c r="B598" i="16"/>
  <c r="Y597" i="16"/>
  <c r="W597" i="16"/>
  <c r="X597" i="16" s="1"/>
  <c r="V597" i="16"/>
  <c r="U597" i="16"/>
  <c r="Q597" i="16"/>
  <c r="N597" i="16"/>
  <c r="AA597" i="16" s="1"/>
  <c r="F597" i="16"/>
  <c r="B597" i="16"/>
  <c r="Y596" i="16"/>
  <c r="W596" i="16"/>
  <c r="X596" i="16" s="1"/>
  <c r="V596" i="16"/>
  <c r="U596" i="16"/>
  <c r="Q596" i="16"/>
  <c r="N596" i="16"/>
  <c r="AA596" i="16" s="1"/>
  <c r="F596" i="16"/>
  <c r="B596" i="16"/>
  <c r="Y595" i="16"/>
  <c r="W595" i="16"/>
  <c r="X595" i="16" s="1"/>
  <c r="V595" i="16"/>
  <c r="U595" i="16"/>
  <c r="Q595" i="16"/>
  <c r="N595" i="16"/>
  <c r="AA595" i="16" s="1"/>
  <c r="F595" i="16"/>
  <c r="B595" i="16"/>
  <c r="Y594" i="16"/>
  <c r="W594" i="16"/>
  <c r="X594" i="16" s="1"/>
  <c r="V594" i="16"/>
  <c r="U594" i="16"/>
  <c r="Q594" i="16"/>
  <c r="N594" i="16"/>
  <c r="AA594" i="16" s="1"/>
  <c r="F594" i="16"/>
  <c r="B594" i="16"/>
  <c r="Y593" i="16"/>
  <c r="W593" i="16"/>
  <c r="X593" i="16" s="1"/>
  <c r="V593" i="16"/>
  <c r="U593" i="16"/>
  <c r="Q593" i="16"/>
  <c r="N593" i="16"/>
  <c r="AA593" i="16" s="1"/>
  <c r="F593" i="16"/>
  <c r="B593" i="16"/>
  <c r="Y592" i="16"/>
  <c r="W592" i="16"/>
  <c r="X592" i="16" s="1"/>
  <c r="V592" i="16"/>
  <c r="U592" i="16"/>
  <c r="Q592" i="16"/>
  <c r="N592" i="16"/>
  <c r="AA592" i="16" s="1"/>
  <c r="F592" i="16"/>
  <c r="B592" i="16"/>
  <c r="Y591" i="16"/>
  <c r="W591" i="16"/>
  <c r="X591" i="16" s="1"/>
  <c r="V591" i="16"/>
  <c r="U591" i="16"/>
  <c r="Q591" i="16"/>
  <c r="N591" i="16"/>
  <c r="AA591" i="16" s="1"/>
  <c r="F591" i="16"/>
  <c r="B591" i="16"/>
  <c r="Y590" i="16"/>
  <c r="W590" i="16"/>
  <c r="X590" i="16" s="1"/>
  <c r="V590" i="16"/>
  <c r="U590" i="16"/>
  <c r="Q590" i="16"/>
  <c r="N590" i="16"/>
  <c r="AA590" i="16" s="1"/>
  <c r="F590" i="16"/>
  <c r="B590" i="16"/>
  <c r="Y589" i="16"/>
  <c r="W589" i="16"/>
  <c r="X589" i="16" s="1"/>
  <c r="V589" i="16"/>
  <c r="U589" i="16"/>
  <c r="Q589" i="16"/>
  <c r="N589" i="16"/>
  <c r="AA589" i="16" s="1"/>
  <c r="F589" i="16"/>
  <c r="B589" i="16"/>
  <c r="Y588" i="16"/>
  <c r="W588" i="16"/>
  <c r="X588" i="16" s="1"/>
  <c r="V588" i="16"/>
  <c r="U588" i="16"/>
  <c r="Q588" i="16"/>
  <c r="N588" i="16"/>
  <c r="AA588" i="16" s="1"/>
  <c r="F588" i="16"/>
  <c r="B588" i="16"/>
  <c r="Y587" i="16"/>
  <c r="W587" i="16"/>
  <c r="X587" i="16" s="1"/>
  <c r="V587" i="16"/>
  <c r="U587" i="16"/>
  <c r="Q587" i="16"/>
  <c r="N587" i="16"/>
  <c r="AA587" i="16" s="1"/>
  <c r="F587" i="16"/>
  <c r="B587" i="16"/>
  <c r="Y586" i="16"/>
  <c r="W586" i="16"/>
  <c r="X586" i="16" s="1"/>
  <c r="V586" i="16"/>
  <c r="U586" i="16"/>
  <c r="Q586" i="16"/>
  <c r="N586" i="16"/>
  <c r="AA586" i="16" s="1"/>
  <c r="F586" i="16"/>
  <c r="B586" i="16"/>
  <c r="Y585" i="16"/>
  <c r="W585" i="16"/>
  <c r="X585" i="16" s="1"/>
  <c r="V585" i="16"/>
  <c r="U585" i="16"/>
  <c r="Q585" i="16"/>
  <c r="N585" i="16"/>
  <c r="AA585" i="16" s="1"/>
  <c r="F585" i="16"/>
  <c r="B585" i="16"/>
  <c r="Y584" i="16"/>
  <c r="W584" i="16"/>
  <c r="X584" i="16" s="1"/>
  <c r="V584" i="16"/>
  <c r="U584" i="16"/>
  <c r="Q584" i="16"/>
  <c r="N584" i="16"/>
  <c r="AA584" i="16" s="1"/>
  <c r="F584" i="16"/>
  <c r="B584" i="16"/>
  <c r="Y583" i="16"/>
  <c r="W583" i="16"/>
  <c r="X583" i="16" s="1"/>
  <c r="V583" i="16"/>
  <c r="U583" i="16"/>
  <c r="Q583" i="16"/>
  <c r="N583" i="16"/>
  <c r="AA583" i="16" s="1"/>
  <c r="F583" i="16"/>
  <c r="B583" i="16"/>
  <c r="Y582" i="16"/>
  <c r="W582" i="16"/>
  <c r="X582" i="16" s="1"/>
  <c r="V582" i="16"/>
  <c r="U582" i="16"/>
  <c r="Q582" i="16"/>
  <c r="N582" i="16"/>
  <c r="AA582" i="16" s="1"/>
  <c r="F582" i="16"/>
  <c r="B582" i="16"/>
  <c r="Y581" i="16"/>
  <c r="W581" i="16"/>
  <c r="X581" i="16" s="1"/>
  <c r="V581" i="16"/>
  <c r="U581" i="16"/>
  <c r="Q581" i="16"/>
  <c r="N581" i="16"/>
  <c r="AA581" i="16" s="1"/>
  <c r="F581" i="16"/>
  <c r="B581" i="16"/>
  <c r="Y580" i="16"/>
  <c r="W580" i="16"/>
  <c r="X580" i="16" s="1"/>
  <c r="V580" i="16"/>
  <c r="U580" i="16"/>
  <c r="Q580" i="16"/>
  <c r="N580" i="16"/>
  <c r="AA580" i="16" s="1"/>
  <c r="F580" i="16"/>
  <c r="B580" i="16"/>
  <c r="Y579" i="16"/>
  <c r="W579" i="16"/>
  <c r="X579" i="16" s="1"/>
  <c r="V579" i="16"/>
  <c r="U579" i="16"/>
  <c r="Q579" i="16"/>
  <c r="N579" i="16"/>
  <c r="AA579" i="16" s="1"/>
  <c r="F579" i="16"/>
  <c r="B579" i="16"/>
  <c r="Y578" i="16"/>
  <c r="W578" i="16"/>
  <c r="X578" i="16" s="1"/>
  <c r="V578" i="16"/>
  <c r="U578" i="16"/>
  <c r="Q578" i="16"/>
  <c r="N578" i="16"/>
  <c r="AA578" i="16" s="1"/>
  <c r="F578" i="16"/>
  <c r="B578" i="16"/>
  <c r="Y577" i="16"/>
  <c r="W577" i="16"/>
  <c r="X577" i="16" s="1"/>
  <c r="V577" i="16"/>
  <c r="U577" i="16"/>
  <c r="Q577" i="16"/>
  <c r="N577" i="16"/>
  <c r="AA577" i="16" s="1"/>
  <c r="F577" i="16"/>
  <c r="B577" i="16"/>
  <c r="Y576" i="16"/>
  <c r="W576" i="16"/>
  <c r="X576" i="16" s="1"/>
  <c r="V576" i="16"/>
  <c r="U576" i="16"/>
  <c r="Q576" i="16"/>
  <c r="N576" i="16"/>
  <c r="AA576" i="16" s="1"/>
  <c r="F576" i="16"/>
  <c r="B576" i="16"/>
  <c r="Y575" i="16"/>
  <c r="W575" i="16"/>
  <c r="X575" i="16" s="1"/>
  <c r="V575" i="16"/>
  <c r="U575" i="16"/>
  <c r="Q575" i="16"/>
  <c r="N575" i="16"/>
  <c r="AA575" i="16" s="1"/>
  <c r="F575" i="16"/>
  <c r="B575" i="16"/>
  <c r="Y574" i="16"/>
  <c r="W574" i="16"/>
  <c r="X574" i="16" s="1"/>
  <c r="V574" i="16"/>
  <c r="U574" i="16"/>
  <c r="Q574" i="16"/>
  <c r="N574" i="16"/>
  <c r="AA574" i="16" s="1"/>
  <c r="F574" i="16"/>
  <c r="B574" i="16"/>
  <c r="Y573" i="16"/>
  <c r="W573" i="16"/>
  <c r="X573" i="16" s="1"/>
  <c r="V573" i="16"/>
  <c r="U573" i="16"/>
  <c r="Q573" i="16"/>
  <c r="N573" i="16"/>
  <c r="AA573" i="16" s="1"/>
  <c r="F573" i="16"/>
  <c r="B573" i="16"/>
  <c r="Y572" i="16"/>
  <c r="W572" i="16"/>
  <c r="X572" i="16" s="1"/>
  <c r="V572" i="16"/>
  <c r="U572" i="16"/>
  <c r="Q572" i="16"/>
  <c r="N572" i="16"/>
  <c r="AA572" i="16" s="1"/>
  <c r="F572" i="16"/>
  <c r="B572" i="16"/>
  <c r="Y571" i="16"/>
  <c r="W571" i="16"/>
  <c r="X571" i="16" s="1"/>
  <c r="V571" i="16"/>
  <c r="U571" i="16"/>
  <c r="Q571" i="16"/>
  <c r="N571" i="16"/>
  <c r="AA571" i="16" s="1"/>
  <c r="F571" i="16"/>
  <c r="B571" i="16"/>
  <c r="Y570" i="16"/>
  <c r="X570" i="16"/>
  <c r="W570" i="16"/>
  <c r="V570" i="16"/>
  <c r="U570" i="16"/>
  <c r="Q570" i="16"/>
  <c r="N570" i="16"/>
  <c r="AA570" i="16" s="1"/>
  <c r="F570" i="16"/>
  <c r="B570" i="16"/>
  <c r="Y569" i="16"/>
  <c r="W569" i="16"/>
  <c r="X569" i="16" s="1"/>
  <c r="V569" i="16"/>
  <c r="U569" i="16"/>
  <c r="Q569" i="16"/>
  <c r="N569" i="16"/>
  <c r="AA569" i="16" s="1"/>
  <c r="F569" i="16"/>
  <c r="B569" i="16"/>
  <c r="Y568" i="16"/>
  <c r="W568" i="16"/>
  <c r="X568" i="16" s="1"/>
  <c r="V568" i="16"/>
  <c r="U568" i="16"/>
  <c r="Q568" i="16"/>
  <c r="N568" i="16"/>
  <c r="AA568" i="16" s="1"/>
  <c r="F568" i="16"/>
  <c r="B568" i="16"/>
  <c r="Y567" i="16"/>
  <c r="W567" i="16"/>
  <c r="X567" i="16" s="1"/>
  <c r="V567" i="16"/>
  <c r="U567" i="16"/>
  <c r="Q567" i="16"/>
  <c r="N567" i="16"/>
  <c r="AA567" i="16" s="1"/>
  <c r="F567" i="16"/>
  <c r="B567" i="16"/>
  <c r="Y566" i="16"/>
  <c r="W566" i="16"/>
  <c r="X566" i="16" s="1"/>
  <c r="V566" i="16"/>
  <c r="U566" i="16"/>
  <c r="Q566" i="16"/>
  <c r="N566" i="16"/>
  <c r="AA566" i="16" s="1"/>
  <c r="F566" i="16"/>
  <c r="B566" i="16"/>
  <c r="Y565" i="16"/>
  <c r="W565" i="16"/>
  <c r="X565" i="16" s="1"/>
  <c r="V565" i="16"/>
  <c r="U565" i="16"/>
  <c r="Q565" i="16"/>
  <c r="N565" i="16"/>
  <c r="AA565" i="16" s="1"/>
  <c r="F565" i="16"/>
  <c r="B565" i="16"/>
  <c r="Y564" i="16"/>
  <c r="W564" i="16"/>
  <c r="X564" i="16" s="1"/>
  <c r="V564" i="16"/>
  <c r="U564" i="16"/>
  <c r="Q564" i="16"/>
  <c r="N564" i="16"/>
  <c r="AA564" i="16" s="1"/>
  <c r="F564" i="16"/>
  <c r="B564" i="16"/>
  <c r="Y563" i="16"/>
  <c r="W563" i="16"/>
  <c r="X563" i="16" s="1"/>
  <c r="V563" i="16"/>
  <c r="U563" i="16"/>
  <c r="Q563" i="16"/>
  <c r="N563" i="16"/>
  <c r="AA563" i="16" s="1"/>
  <c r="F563" i="16"/>
  <c r="B563" i="16"/>
  <c r="Y562" i="16"/>
  <c r="W562" i="16"/>
  <c r="X562" i="16" s="1"/>
  <c r="V562" i="16"/>
  <c r="U562" i="16"/>
  <c r="Q562" i="16"/>
  <c r="N562" i="16"/>
  <c r="AA562" i="16" s="1"/>
  <c r="F562" i="16"/>
  <c r="B562" i="16"/>
  <c r="Y561" i="16"/>
  <c r="W561" i="16"/>
  <c r="X561" i="16" s="1"/>
  <c r="V561" i="16"/>
  <c r="U561" i="16"/>
  <c r="Q561" i="16"/>
  <c r="N561" i="16"/>
  <c r="AA561" i="16" s="1"/>
  <c r="F561" i="16"/>
  <c r="B561" i="16"/>
  <c r="Y560" i="16"/>
  <c r="W560" i="16"/>
  <c r="X560" i="16" s="1"/>
  <c r="V560" i="16"/>
  <c r="U560" i="16"/>
  <c r="Q560" i="16"/>
  <c r="N560" i="16"/>
  <c r="AA560" i="16" s="1"/>
  <c r="F560" i="16"/>
  <c r="B560" i="16"/>
  <c r="Y559" i="16"/>
  <c r="W559" i="16"/>
  <c r="X559" i="16" s="1"/>
  <c r="V559" i="16"/>
  <c r="U559" i="16"/>
  <c r="Q559" i="16"/>
  <c r="N559" i="16"/>
  <c r="AA559" i="16" s="1"/>
  <c r="F559" i="16"/>
  <c r="B559" i="16"/>
  <c r="Y558" i="16"/>
  <c r="W558" i="16"/>
  <c r="X558" i="16" s="1"/>
  <c r="V558" i="16"/>
  <c r="U558" i="16"/>
  <c r="Q558" i="16"/>
  <c r="N558" i="16"/>
  <c r="AA558" i="16" s="1"/>
  <c r="F558" i="16"/>
  <c r="B558" i="16"/>
  <c r="Y557" i="16"/>
  <c r="W557" i="16"/>
  <c r="X557" i="16" s="1"/>
  <c r="V557" i="16"/>
  <c r="U557" i="16"/>
  <c r="Q557" i="16"/>
  <c r="N557" i="16"/>
  <c r="AA557" i="16" s="1"/>
  <c r="F557" i="16"/>
  <c r="B557" i="16"/>
  <c r="Y556" i="16"/>
  <c r="W556" i="16"/>
  <c r="X556" i="16" s="1"/>
  <c r="V556" i="16"/>
  <c r="U556" i="16"/>
  <c r="Q556" i="16"/>
  <c r="N556" i="16"/>
  <c r="AA556" i="16" s="1"/>
  <c r="F556" i="16"/>
  <c r="B556" i="16"/>
  <c r="Y555" i="16"/>
  <c r="W555" i="16"/>
  <c r="X555" i="16" s="1"/>
  <c r="V555" i="16"/>
  <c r="U555" i="16"/>
  <c r="Q555" i="16"/>
  <c r="N555" i="16"/>
  <c r="AA555" i="16" s="1"/>
  <c r="F555" i="16"/>
  <c r="B555" i="16"/>
  <c r="Y554" i="16"/>
  <c r="X554" i="16"/>
  <c r="W554" i="16"/>
  <c r="V554" i="16"/>
  <c r="U554" i="16"/>
  <c r="Q554" i="16"/>
  <c r="N554" i="16"/>
  <c r="AA554" i="16" s="1"/>
  <c r="F554" i="16"/>
  <c r="B554" i="16"/>
  <c r="Y553" i="16"/>
  <c r="W553" i="16"/>
  <c r="X553" i="16" s="1"/>
  <c r="V553" i="16"/>
  <c r="U553" i="16"/>
  <c r="Q553" i="16"/>
  <c r="N553" i="16"/>
  <c r="AA553" i="16" s="1"/>
  <c r="F553" i="16"/>
  <c r="B553" i="16"/>
  <c r="Y552" i="16"/>
  <c r="W552" i="16"/>
  <c r="X552" i="16" s="1"/>
  <c r="V552" i="16"/>
  <c r="U552" i="16"/>
  <c r="Q552" i="16"/>
  <c r="N552" i="16"/>
  <c r="AA552" i="16" s="1"/>
  <c r="F552" i="16"/>
  <c r="B552" i="16"/>
  <c r="Y551" i="16"/>
  <c r="W551" i="16"/>
  <c r="X551" i="16" s="1"/>
  <c r="V551" i="16"/>
  <c r="U551" i="16"/>
  <c r="Q551" i="16"/>
  <c r="N551" i="16"/>
  <c r="AA551" i="16" s="1"/>
  <c r="F551" i="16"/>
  <c r="B551" i="16"/>
  <c r="Y550" i="16"/>
  <c r="W550" i="16"/>
  <c r="X550" i="16" s="1"/>
  <c r="V550" i="16"/>
  <c r="U550" i="16"/>
  <c r="Q550" i="16"/>
  <c r="N550" i="16"/>
  <c r="AA550" i="16" s="1"/>
  <c r="F550" i="16"/>
  <c r="B550" i="16"/>
  <c r="Y549" i="16"/>
  <c r="W549" i="16"/>
  <c r="X549" i="16" s="1"/>
  <c r="V549" i="16"/>
  <c r="U549" i="16"/>
  <c r="Q549" i="16"/>
  <c r="N549" i="16"/>
  <c r="AA549" i="16" s="1"/>
  <c r="F549" i="16"/>
  <c r="B549" i="16"/>
  <c r="Y548" i="16"/>
  <c r="W548" i="16"/>
  <c r="X548" i="16" s="1"/>
  <c r="V548" i="16"/>
  <c r="U548" i="16"/>
  <c r="Q548" i="16"/>
  <c r="N548" i="16"/>
  <c r="AA548" i="16" s="1"/>
  <c r="F548" i="16"/>
  <c r="B548" i="16"/>
  <c r="Y547" i="16"/>
  <c r="W547" i="16"/>
  <c r="X547" i="16" s="1"/>
  <c r="V547" i="16"/>
  <c r="U547" i="16"/>
  <c r="Q547" i="16"/>
  <c r="N547" i="16"/>
  <c r="AA547" i="16" s="1"/>
  <c r="F547" i="16"/>
  <c r="B547" i="16"/>
  <c r="Y546" i="16"/>
  <c r="W546" i="16"/>
  <c r="X546" i="16" s="1"/>
  <c r="V546" i="16"/>
  <c r="U546" i="16"/>
  <c r="Q546" i="16"/>
  <c r="N546" i="16"/>
  <c r="AA546" i="16" s="1"/>
  <c r="F546" i="16"/>
  <c r="B546" i="16"/>
  <c r="Y545" i="16"/>
  <c r="W545" i="16"/>
  <c r="X545" i="16" s="1"/>
  <c r="V545" i="16"/>
  <c r="U545" i="16"/>
  <c r="Q545" i="16"/>
  <c r="N545" i="16"/>
  <c r="AA545" i="16" s="1"/>
  <c r="F545" i="16"/>
  <c r="B545" i="16"/>
  <c r="Y544" i="16"/>
  <c r="W544" i="16"/>
  <c r="X544" i="16" s="1"/>
  <c r="V544" i="16"/>
  <c r="U544" i="16"/>
  <c r="Q544" i="16"/>
  <c r="N544" i="16"/>
  <c r="AA544" i="16" s="1"/>
  <c r="F544" i="16"/>
  <c r="B544" i="16"/>
  <c r="Y543" i="16"/>
  <c r="W543" i="16"/>
  <c r="X543" i="16" s="1"/>
  <c r="V543" i="16"/>
  <c r="U543" i="16"/>
  <c r="Q543" i="16"/>
  <c r="N543" i="16"/>
  <c r="AA543" i="16" s="1"/>
  <c r="F543" i="16"/>
  <c r="B543" i="16"/>
  <c r="Y542" i="16"/>
  <c r="W542" i="16"/>
  <c r="X542" i="16" s="1"/>
  <c r="V542" i="16"/>
  <c r="U542" i="16"/>
  <c r="Q542" i="16"/>
  <c r="N542" i="16"/>
  <c r="AA542" i="16" s="1"/>
  <c r="F542" i="16"/>
  <c r="B542" i="16"/>
  <c r="Y541" i="16"/>
  <c r="W541" i="16"/>
  <c r="X541" i="16" s="1"/>
  <c r="V541" i="16"/>
  <c r="U541" i="16"/>
  <c r="Q541" i="16"/>
  <c r="N541" i="16"/>
  <c r="AA541" i="16" s="1"/>
  <c r="F541" i="16"/>
  <c r="B541" i="16"/>
  <c r="Y540" i="16"/>
  <c r="W540" i="16"/>
  <c r="X540" i="16" s="1"/>
  <c r="V540" i="16"/>
  <c r="U540" i="16"/>
  <c r="Q540" i="16"/>
  <c r="N540" i="16"/>
  <c r="AA540" i="16" s="1"/>
  <c r="F540" i="16"/>
  <c r="B540" i="16"/>
  <c r="Y539" i="16"/>
  <c r="W539" i="16"/>
  <c r="X539" i="16" s="1"/>
  <c r="V539" i="16"/>
  <c r="U539" i="16"/>
  <c r="Q539" i="16"/>
  <c r="N539" i="16"/>
  <c r="AA539" i="16" s="1"/>
  <c r="F539" i="16"/>
  <c r="B539" i="16"/>
  <c r="Y538" i="16"/>
  <c r="W538" i="16"/>
  <c r="X538" i="16" s="1"/>
  <c r="V538" i="16"/>
  <c r="U538" i="16"/>
  <c r="Q538" i="16"/>
  <c r="N538" i="16"/>
  <c r="AA538" i="16" s="1"/>
  <c r="F538" i="16"/>
  <c r="B538" i="16"/>
  <c r="Y537" i="16"/>
  <c r="W537" i="16"/>
  <c r="X537" i="16" s="1"/>
  <c r="V537" i="16"/>
  <c r="U537" i="16"/>
  <c r="Q537" i="16"/>
  <c r="N537" i="16"/>
  <c r="AA537" i="16" s="1"/>
  <c r="F537" i="16"/>
  <c r="B537" i="16"/>
  <c r="Y536" i="16"/>
  <c r="W536" i="16"/>
  <c r="X536" i="16" s="1"/>
  <c r="V536" i="16"/>
  <c r="U536" i="16"/>
  <c r="Q536" i="16"/>
  <c r="N536" i="16"/>
  <c r="AA536" i="16" s="1"/>
  <c r="F536" i="16"/>
  <c r="B536" i="16"/>
  <c r="Y535" i="16"/>
  <c r="W535" i="16"/>
  <c r="X535" i="16" s="1"/>
  <c r="V535" i="16"/>
  <c r="U535" i="16"/>
  <c r="Q535" i="16"/>
  <c r="N535" i="16"/>
  <c r="AA535" i="16" s="1"/>
  <c r="F535" i="16"/>
  <c r="B535" i="16"/>
  <c r="Y534" i="16"/>
  <c r="W534" i="16"/>
  <c r="X534" i="16" s="1"/>
  <c r="V534" i="16"/>
  <c r="U534" i="16"/>
  <c r="Q534" i="16"/>
  <c r="N534" i="16"/>
  <c r="AA534" i="16" s="1"/>
  <c r="F534" i="16"/>
  <c r="B534" i="16"/>
  <c r="Y533" i="16"/>
  <c r="X533" i="16"/>
  <c r="W533" i="16"/>
  <c r="V533" i="16"/>
  <c r="U533" i="16"/>
  <c r="Q533" i="16"/>
  <c r="N533" i="16"/>
  <c r="AA533" i="16" s="1"/>
  <c r="F533" i="16"/>
  <c r="B533" i="16"/>
  <c r="Y532" i="16"/>
  <c r="W532" i="16"/>
  <c r="X532" i="16" s="1"/>
  <c r="V532" i="16"/>
  <c r="U532" i="16"/>
  <c r="Q532" i="16"/>
  <c r="N532" i="16"/>
  <c r="AA532" i="16" s="1"/>
  <c r="F532" i="16"/>
  <c r="B532" i="16"/>
  <c r="Y531" i="16"/>
  <c r="W531" i="16"/>
  <c r="X531" i="16" s="1"/>
  <c r="V531" i="16"/>
  <c r="U531" i="16"/>
  <c r="Q531" i="16"/>
  <c r="N531" i="16"/>
  <c r="AA531" i="16" s="1"/>
  <c r="F531" i="16"/>
  <c r="B531" i="16"/>
  <c r="Y530" i="16"/>
  <c r="W530" i="16"/>
  <c r="X530" i="16" s="1"/>
  <c r="V530" i="16"/>
  <c r="U530" i="16"/>
  <c r="Q530" i="16"/>
  <c r="N530" i="16"/>
  <c r="AA530" i="16" s="1"/>
  <c r="F530" i="16"/>
  <c r="B530" i="16"/>
  <c r="Y529" i="16"/>
  <c r="W529" i="16"/>
  <c r="X529" i="16" s="1"/>
  <c r="V529" i="16"/>
  <c r="U529" i="16"/>
  <c r="Q529" i="16"/>
  <c r="N529" i="16"/>
  <c r="AA529" i="16" s="1"/>
  <c r="F529" i="16"/>
  <c r="B529" i="16"/>
  <c r="Y528" i="16"/>
  <c r="W528" i="16"/>
  <c r="X528" i="16" s="1"/>
  <c r="V528" i="16"/>
  <c r="U528" i="16"/>
  <c r="Q528" i="16"/>
  <c r="N528" i="16"/>
  <c r="AA528" i="16" s="1"/>
  <c r="F528" i="16"/>
  <c r="B528" i="16"/>
  <c r="Y527" i="16"/>
  <c r="W527" i="16"/>
  <c r="X527" i="16" s="1"/>
  <c r="V527" i="16"/>
  <c r="U527" i="16"/>
  <c r="Q527" i="16"/>
  <c r="N527" i="16"/>
  <c r="AA527" i="16" s="1"/>
  <c r="F527" i="16"/>
  <c r="B527" i="16"/>
  <c r="Y526" i="16"/>
  <c r="W526" i="16"/>
  <c r="X526" i="16" s="1"/>
  <c r="V526" i="16"/>
  <c r="U526" i="16"/>
  <c r="Q526" i="16"/>
  <c r="N526" i="16"/>
  <c r="AA526" i="16" s="1"/>
  <c r="F526" i="16"/>
  <c r="B526" i="16"/>
  <c r="Y525" i="16"/>
  <c r="W525" i="16"/>
  <c r="X525" i="16" s="1"/>
  <c r="V525" i="16"/>
  <c r="U525" i="16"/>
  <c r="Q525" i="16"/>
  <c r="N525" i="16"/>
  <c r="AA525" i="16" s="1"/>
  <c r="F525" i="16"/>
  <c r="B525" i="16"/>
  <c r="Y524" i="16"/>
  <c r="W524" i="16"/>
  <c r="X524" i="16" s="1"/>
  <c r="V524" i="16"/>
  <c r="U524" i="16"/>
  <c r="Q524" i="16"/>
  <c r="N524" i="16"/>
  <c r="AA524" i="16" s="1"/>
  <c r="F524" i="16"/>
  <c r="B524" i="16"/>
  <c r="Y523" i="16"/>
  <c r="W523" i="16"/>
  <c r="X523" i="16" s="1"/>
  <c r="V523" i="16"/>
  <c r="U523" i="16"/>
  <c r="Q523" i="16"/>
  <c r="N523" i="16"/>
  <c r="AA523" i="16" s="1"/>
  <c r="F523" i="16"/>
  <c r="B523" i="16"/>
  <c r="Y522" i="16"/>
  <c r="W522" i="16"/>
  <c r="X522" i="16" s="1"/>
  <c r="V522" i="16"/>
  <c r="U522" i="16"/>
  <c r="Q522" i="16"/>
  <c r="N522" i="16"/>
  <c r="AA522" i="16" s="1"/>
  <c r="F522" i="16"/>
  <c r="B522" i="16"/>
  <c r="Y521" i="16"/>
  <c r="W521" i="16"/>
  <c r="X521" i="16" s="1"/>
  <c r="V521" i="16"/>
  <c r="U521" i="16"/>
  <c r="Q521" i="16"/>
  <c r="N521" i="16"/>
  <c r="AA521" i="16" s="1"/>
  <c r="F521" i="16"/>
  <c r="B521" i="16"/>
  <c r="Y520" i="16"/>
  <c r="W520" i="16"/>
  <c r="X520" i="16" s="1"/>
  <c r="V520" i="16"/>
  <c r="U520" i="16"/>
  <c r="Q520" i="16"/>
  <c r="N520" i="16"/>
  <c r="AA520" i="16" s="1"/>
  <c r="F520" i="16"/>
  <c r="B520" i="16"/>
  <c r="Y519" i="16"/>
  <c r="W519" i="16"/>
  <c r="X519" i="16" s="1"/>
  <c r="V519" i="16"/>
  <c r="U519" i="16"/>
  <c r="Q519" i="16"/>
  <c r="N519" i="16"/>
  <c r="AA519" i="16" s="1"/>
  <c r="F519" i="16"/>
  <c r="B519" i="16"/>
  <c r="Y518" i="16"/>
  <c r="W518" i="16"/>
  <c r="X518" i="16" s="1"/>
  <c r="V518" i="16"/>
  <c r="U518" i="16"/>
  <c r="Q518" i="16"/>
  <c r="N518" i="16"/>
  <c r="AA518" i="16" s="1"/>
  <c r="F518" i="16"/>
  <c r="B518" i="16"/>
  <c r="Y517" i="16"/>
  <c r="W517" i="16"/>
  <c r="X517" i="16" s="1"/>
  <c r="V517" i="16"/>
  <c r="U517" i="16"/>
  <c r="Q517" i="16"/>
  <c r="N517" i="16"/>
  <c r="AA517" i="16" s="1"/>
  <c r="F517" i="16"/>
  <c r="B517" i="16"/>
  <c r="Y516" i="16"/>
  <c r="W516" i="16"/>
  <c r="X516" i="16" s="1"/>
  <c r="V516" i="16"/>
  <c r="U516" i="16"/>
  <c r="Q516" i="16"/>
  <c r="N516" i="16"/>
  <c r="AA516" i="16" s="1"/>
  <c r="F516" i="16"/>
  <c r="B516" i="16"/>
  <c r="Y515" i="16"/>
  <c r="W515" i="16"/>
  <c r="X515" i="16" s="1"/>
  <c r="V515" i="16"/>
  <c r="U515" i="16"/>
  <c r="Q515" i="16"/>
  <c r="N515" i="16"/>
  <c r="AA515" i="16" s="1"/>
  <c r="F515" i="16"/>
  <c r="B515" i="16"/>
  <c r="Y514" i="16"/>
  <c r="W514" i="16"/>
  <c r="X514" i="16" s="1"/>
  <c r="V514" i="16"/>
  <c r="U514" i="16"/>
  <c r="Q514" i="16"/>
  <c r="N514" i="16"/>
  <c r="AA514" i="16" s="1"/>
  <c r="F514" i="16"/>
  <c r="B514" i="16"/>
  <c r="Y513" i="16"/>
  <c r="W513" i="16"/>
  <c r="X513" i="16" s="1"/>
  <c r="V513" i="16"/>
  <c r="U513" i="16"/>
  <c r="Q513" i="16"/>
  <c r="N513" i="16"/>
  <c r="AA513" i="16" s="1"/>
  <c r="F513" i="16"/>
  <c r="B513" i="16"/>
  <c r="Y512" i="16"/>
  <c r="W512" i="16"/>
  <c r="X512" i="16" s="1"/>
  <c r="V512" i="16"/>
  <c r="U512" i="16"/>
  <c r="Q512" i="16"/>
  <c r="N512" i="16"/>
  <c r="AA512" i="16" s="1"/>
  <c r="F512" i="16"/>
  <c r="B512" i="16"/>
  <c r="Y511" i="16"/>
  <c r="W511" i="16"/>
  <c r="X511" i="16" s="1"/>
  <c r="V511" i="16"/>
  <c r="U511" i="16"/>
  <c r="Q511" i="16"/>
  <c r="N511" i="16"/>
  <c r="AA511" i="16" s="1"/>
  <c r="F511" i="16"/>
  <c r="B511" i="16"/>
  <c r="Y510" i="16"/>
  <c r="W510" i="16"/>
  <c r="X510" i="16" s="1"/>
  <c r="V510" i="16"/>
  <c r="U510" i="16"/>
  <c r="Q510" i="16"/>
  <c r="N510" i="16"/>
  <c r="AA510" i="16" s="1"/>
  <c r="F510" i="16"/>
  <c r="B510" i="16"/>
  <c r="Y509" i="16"/>
  <c r="W509" i="16"/>
  <c r="X509" i="16" s="1"/>
  <c r="V509" i="16"/>
  <c r="U509" i="16"/>
  <c r="Q509" i="16"/>
  <c r="N509" i="16"/>
  <c r="AA509" i="16" s="1"/>
  <c r="F509" i="16"/>
  <c r="B509" i="16"/>
  <c r="Y508" i="16"/>
  <c r="X508" i="16"/>
  <c r="W508" i="16"/>
  <c r="V508" i="16"/>
  <c r="U508" i="16"/>
  <c r="Q508" i="16"/>
  <c r="N508" i="16"/>
  <c r="AA508" i="16" s="1"/>
  <c r="F508" i="16"/>
  <c r="B508" i="16"/>
  <c r="Y507" i="16"/>
  <c r="W507" i="16"/>
  <c r="X507" i="16" s="1"/>
  <c r="V507" i="16"/>
  <c r="U507" i="16"/>
  <c r="Q507" i="16"/>
  <c r="N507" i="16"/>
  <c r="AA507" i="16" s="1"/>
  <c r="F507" i="16"/>
  <c r="B507" i="16"/>
  <c r="Y506" i="16"/>
  <c r="W506" i="16"/>
  <c r="X506" i="16" s="1"/>
  <c r="V506" i="16"/>
  <c r="U506" i="16"/>
  <c r="Q506" i="16"/>
  <c r="N506" i="16"/>
  <c r="AA506" i="16" s="1"/>
  <c r="F506" i="16"/>
  <c r="B506" i="16"/>
  <c r="Y505" i="16"/>
  <c r="W505" i="16"/>
  <c r="X505" i="16" s="1"/>
  <c r="V505" i="16"/>
  <c r="U505" i="16"/>
  <c r="Q505" i="16"/>
  <c r="N505" i="16"/>
  <c r="AA505" i="16" s="1"/>
  <c r="F505" i="16"/>
  <c r="B505" i="16"/>
  <c r="Y504" i="16"/>
  <c r="W504" i="16"/>
  <c r="X504" i="16" s="1"/>
  <c r="V504" i="16"/>
  <c r="U504" i="16"/>
  <c r="Q504" i="16"/>
  <c r="N504" i="16"/>
  <c r="AA504" i="16" s="1"/>
  <c r="F504" i="16"/>
  <c r="B504" i="16"/>
  <c r="Y503" i="16"/>
  <c r="W503" i="16"/>
  <c r="X503" i="16" s="1"/>
  <c r="V503" i="16"/>
  <c r="U503" i="16"/>
  <c r="Q503" i="16"/>
  <c r="N503" i="16"/>
  <c r="AA503" i="16" s="1"/>
  <c r="F503" i="16"/>
  <c r="B503" i="16"/>
  <c r="Y502" i="16"/>
  <c r="W502" i="16"/>
  <c r="X502" i="16" s="1"/>
  <c r="V502" i="16"/>
  <c r="U502" i="16"/>
  <c r="Q502" i="16"/>
  <c r="N502" i="16"/>
  <c r="AA502" i="16" s="1"/>
  <c r="F502" i="16"/>
  <c r="B502" i="16"/>
  <c r="Y501" i="16"/>
  <c r="W501" i="16"/>
  <c r="X501" i="16" s="1"/>
  <c r="V501" i="16"/>
  <c r="U501" i="16"/>
  <c r="Q501" i="16"/>
  <c r="N501" i="16"/>
  <c r="AA501" i="16" s="1"/>
  <c r="F501" i="16"/>
  <c r="B501" i="16"/>
  <c r="Y500" i="16"/>
  <c r="W500" i="16"/>
  <c r="X500" i="16" s="1"/>
  <c r="V500" i="16"/>
  <c r="U500" i="16"/>
  <c r="Q500" i="16"/>
  <c r="N500" i="16"/>
  <c r="AA500" i="16" s="1"/>
  <c r="F500" i="16"/>
  <c r="B500" i="16"/>
  <c r="Y499" i="16"/>
  <c r="W499" i="16"/>
  <c r="X499" i="16" s="1"/>
  <c r="V499" i="16"/>
  <c r="U499" i="16"/>
  <c r="Q499" i="16"/>
  <c r="N499" i="16"/>
  <c r="AA499" i="16" s="1"/>
  <c r="F499" i="16"/>
  <c r="B499" i="16"/>
  <c r="Y498" i="16"/>
  <c r="W498" i="16"/>
  <c r="X498" i="16" s="1"/>
  <c r="V498" i="16"/>
  <c r="U498" i="16"/>
  <c r="Q498" i="16"/>
  <c r="N498" i="16"/>
  <c r="AA498" i="16" s="1"/>
  <c r="F498" i="16"/>
  <c r="B498" i="16"/>
  <c r="Y497" i="16"/>
  <c r="W497" i="16"/>
  <c r="X497" i="16" s="1"/>
  <c r="V497" i="16"/>
  <c r="U497" i="16"/>
  <c r="Q497" i="16"/>
  <c r="N497" i="16"/>
  <c r="AA497" i="16" s="1"/>
  <c r="F497" i="16"/>
  <c r="B497" i="16"/>
  <c r="Y496" i="16"/>
  <c r="W496" i="16"/>
  <c r="X496" i="16" s="1"/>
  <c r="V496" i="16"/>
  <c r="U496" i="16"/>
  <c r="Q496" i="16"/>
  <c r="N496" i="16"/>
  <c r="AA496" i="16" s="1"/>
  <c r="F496" i="16"/>
  <c r="B496" i="16"/>
  <c r="Y495" i="16"/>
  <c r="W495" i="16"/>
  <c r="X495" i="16" s="1"/>
  <c r="V495" i="16"/>
  <c r="U495" i="16"/>
  <c r="Q495" i="16"/>
  <c r="N495" i="16"/>
  <c r="AA495" i="16" s="1"/>
  <c r="F495" i="16"/>
  <c r="B495" i="16"/>
  <c r="Y494" i="16"/>
  <c r="W494" i="16"/>
  <c r="X494" i="16" s="1"/>
  <c r="V494" i="16"/>
  <c r="U494" i="16"/>
  <c r="Q494" i="16"/>
  <c r="N494" i="16"/>
  <c r="AA494" i="16" s="1"/>
  <c r="F494" i="16"/>
  <c r="B494" i="16"/>
  <c r="Y493" i="16"/>
  <c r="W493" i="16"/>
  <c r="X493" i="16" s="1"/>
  <c r="V493" i="16"/>
  <c r="U493" i="16"/>
  <c r="Q493" i="16"/>
  <c r="N493" i="16"/>
  <c r="AA493" i="16" s="1"/>
  <c r="F493" i="16"/>
  <c r="B493" i="16"/>
  <c r="Y492" i="16"/>
  <c r="W492" i="16"/>
  <c r="X492" i="16" s="1"/>
  <c r="V492" i="16"/>
  <c r="U492" i="16"/>
  <c r="Q492" i="16"/>
  <c r="N492" i="16"/>
  <c r="AA492" i="16" s="1"/>
  <c r="F492" i="16"/>
  <c r="B492" i="16"/>
  <c r="Y491" i="16"/>
  <c r="W491" i="16"/>
  <c r="X491" i="16" s="1"/>
  <c r="V491" i="16"/>
  <c r="U491" i="16"/>
  <c r="Q491" i="16"/>
  <c r="N491" i="16"/>
  <c r="AA491" i="16" s="1"/>
  <c r="F491" i="16"/>
  <c r="B491" i="16"/>
  <c r="Y490" i="16"/>
  <c r="W490" i="16"/>
  <c r="X490" i="16" s="1"/>
  <c r="V490" i="16"/>
  <c r="U490" i="16"/>
  <c r="Q490" i="16"/>
  <c r="N490" i="16"/>
  <c r="AA490" i="16" s="1"/>
  <c r="F490" i="16"/>
  <c r="B490" i="16"/>
  <c r="Y489" i="16"/>
  <c r="W489" i="16"/>
  <c r="X489" i="16" s="1"/>
  <c r="V489" i="16"/>
  <c r="U489" i="16"/>
  <c r="Q489" i="16"/>
  <c r="N489" i="16"/>
  <c r="AA489" i="16" s="1"/>
  <c r="F489" i="16"/>
  <c r="B489" i="16"/>
  <c r="Y488" i="16"/>
  <c r="W488" i="16"/>
  <c r="X488" i="16" s="1"/>
  <c r="V488" i="16"/>
  <c r="U488" i="16"/>
  <c r="Q488" i="16"/>
  <c r="N488" i="16"/>
  <c r="AA488" i="16" s="1"/>
  <c r="F488" i="16"/>
  <c r="B488" i="16"/>
  <c r="Y487" i="16"/>
  <c r="W487" i="16"/>
  <c r="X487" i="16" s="1"/>
  <c r="V487" i="16"/>
  <c r="U487" i="16"/>
  <c r="Q487" i="16"/>
  <c r="N487" i="16"/>
  <c r="AA487" i="16" s="1"/>
  <c r="F487" i="16"/>
  <c r="B487" i="16"/>
  <c r="Y486" i="16"/>
  <c r="W486" i="16"/>
  <c r="X486" i="16" s="1"/>
  <c r="V486" i="16"/>
  <c r="U486" i="16"/>
  <c r="Q486" i="16"/>
  <c r="N486" i="16"/>
  <c r="AA486" i="16" s="1"/>
  <c r="F486" i="16"/>
  <c r="B486" i="16"/>
  <c r="Y485" i="16"/>
  <c r="W485" i="16"/>
  <c r="X485" i="16" s="1"/>
  <c r="V485" i="16"/>
  <c r="U485" i="16"/>
  <c r="Q485" i="16"/>
  <c r="N485" i="16"/>
  <c r="AA485" i="16" s="1"/>
  <c r="F485" i="16"/>
  <c r="B485" i="16"/>
  <c r="Y484" i="16"/>
  <c r="W484" i="16"/>
  <c r="X484" i="16" s="1"/>
  <c r="V484" i="16"/>
  <c r="U484" i="16"/>
  <c r="Q484" i="16"/>
  <c r="N484" i="16"/>
  <c r="AA484" i="16" s="1"/>
  <c r="F484" i="16"/>
  <c r="B484" i="16"/>
  <c r="Y483" i="16"/>
  <c r="W483" i="16"/>
  <c r="X483" i="16" s="1"/>
  <c r="V483" i="16"/>
  <c r="U483" i="16"/>
  <c r="Q483" i="16"/>
  <c r="N483" i="16"/>
  <c r="AA483" i="16" s="1"/>
  <c r="F483" i="16"/>
  <c r="B483" i="16"/>
  <c r="Y482" i="16"/>
  <c r="X482" i="16"/>
  <c r="W482" i="16"/>
  <c r="V482" i="16"/>
  <c r="U482" i="16"/>
  <c r="Q482" i="16"/>
  <c r="N482" i="16"/>
  <c r="AA482" i="16" s="1"/>
  <c r="F482" i="16"/>
  <c r="B482" i="16"/>
  <c r="Y481" i="16"/>
  <c r="W481" i="16"/>
  <c r="X481" i="16" s="1"/>
  <c r="V481" i="16"/>
  <c r="U481" i="16"/>
  <c r="Q481" i="16"/>
  <c r="N481" i="16"/>
  <c r="AA481" i="16" s="1"/>
  <c r="F481" i="16"/>
  <c r="B481" i="16"/>
  <c r="Y480" i="16"/>
  <c r="W480" i="16"/>
  <c r="X480" i="16" s="1"/>
  <c r="V480" i="16"/>
  <c r="U480" i="16"/>
  <c r="Q480" i="16"/>
  <c r="N480" i="16"/>
  <c r="AA480" i="16" s="1"/>
  <c r="F480" i="16"/>
  <c r="B480" i="16"/>
  <c r="Y479" i="16"/>
  <c r="W479" i="16"/>
  <c r="X479" i="16" s="1"/>
  <c r="V479" i="16"/>
  <c r="U479" i="16"/>
  <c r="Q479" i="16"/>
  <c r="N479" i="16"/>
  <c r="AA479" i="16" s="1"/>
  <c r="F479" i="16"/>
  <c r="B479" i="16"/>
  <c r="Y478" i="16"/>
  <c r="W478" i="16"/>
  <c r="X478" i="16" s="1"/>
  <c r="V478" i="16"/>
  <c r="U478" i="16"/>
  <c r="Q478" i="16"/>
  <c r="N478" i="16"/>
  <c r="AA478" i="16" s="1"/>
  <c r="F478" i="16"/>
  <c r="B478" i="16"/>
  <c r="Y477" i="16"/>
  <c r="W477" i="16"/>
  <c r="X477" i="16" s="1"/>
  <c r="V477" i="16"/>
  <c r="U477" i="16"/>
  <c r="Q477" i="16"/>
  <c r="N477" i="16"/>
  <c r="AA477" i="16" s="1"/>
  <c r="F477" i="16"/>
  <c r="B477" i="16"/>
  <c r="Y476" i="16"/>
  <c r="W476" i="16"/>
  <c r="X476" i="16" s="1"/>
  <c r="V476" i="16"/>
  <c r="U476" i="16"/>
  <c r="Q476" i="16"/>
  <c r="N476" i="16"/>
  <c r="AA476" i="16" s="1"/>
  <c r="F476" i="16"/>
  <c r="B476" i="16"/>
  <c r="Y475" i="16"/>
  <c r="W475" i="16"/>
  <c r="X475" i="16" s="1"/>
  <c r="V475" i="16"/>
  <c r="U475" i="16"/>
  <c r="Q475" i="16"/>
  <c r="N475" i="16"/>
  <c r="AA475" i="16" s="1"/>
  <c r="F475" i="16"/>
  <c r="B475" i="16"/>
  <c r="Y474" i="16"/>
  <c r="W474" i="16"/>
  <c r="X474" i="16" s="1"/>
  <c r="V474" i="16"/>
  <c r="U474" i="16"/>
  <c r="Q474" i="16"/>
  <c r="N474" i="16"/>
  <c r="AA474" i="16" s="1"/>
  <c r="F474" i="16"/>
  <c r="B474" i="16"/>
  <c r="Y473" i="16"/>
  <c r="W473" i="16"/>
  <c r="X473" i="16" s="1"/>
  <c r="V473" i="16"/>
  <c r="U473" i="16"/>
  <c r="Q473" i="16"/>
  <c r="N473" i="16"/>
  <c r="AA473" i="16" s="1"/>
  <c r="F473" i="16"/>
  <c r="B473" i="16"/>
  <c r="Y472" i="16"/>
  <c r="W472" i="16"/>
  <c r="X472" i="16" s="1"/>
  <c r="V472" i="16"/>
  <c r="U472" i="16"/>
  <c r="Q472" i="16"/>
  <c r="N472" i="16"/>
  <c r="AA472" i="16" s="1"/>
  <c r="F472" i="16"/>
  <c r="B472" i="16"/>
  <c r="Y471" i="16"/>
  <c r="W471" i="16"/>
  <c r="X471" i="16" s="1"/>
  <c r="V471" i="16"/>
  <c r="U471" i="16"/>
  <c r="Q471" i="16"/>
  <c r="N471" i="16"/>
  <c r="AA471" i="16" s="1"/>
  <c r="F471" i="16"/>
  <c r="B471" i="16"/>
  <c r="Y470" i="16"/>
  <c r="W470" i="16"/>
  <c r="X470" i="16" s="1"/>
  <c r="V470" i="16"/>
  <c r="U470" i="16"/>
  <c r="Q470" i="16"/>
  <c r="N470" i="16"/>
  <c r="AA470" i="16" s="1"/>
  <c r="F470" i="16"/>
  <c r="B470" i="16"/>
  <c r="Y469" i="16"/>
  <c r="W469" i="16"/>
  <c r="X469" i="16" s="1"/>
  <c r="V469" i="16"/>
  <c r="U469" i="16"/>
  <c r="Q469" i="16"/>
  <c r="N469" i="16"/>
  <c r="AA469" i="16" s="1"/>
  <c r="F469" i="16"/>
  <c r="B469" i="16"/>
  <c r="Y468" i="16"/>
  <c r="W468" i="16"/>
  <c r="X468" i="16" s="1"/>
  <c r="V468" i="16"/>
  <c r="U468" i="16"/>
  <c r="Q468" i="16"/>
  <c r="N468" i="16"/>
  <c r="AA468" i="16" s="1"/>
  <c r="F468" i="16"/>
  <c r="B468" i="16"/>
  <c r="Y467" i="16"/>
  <c r="W467" i="16"/>
  <c r="X467" i="16" s="1"/>
  <c r="V467" i="16"/>
  <c r="U467" i="16"/>
  <c r="Q467" i="16"/>
  <c r="N467" i="16"/>
  <c r="AA467" i="16" s="1"/>
  <c r="F467" i="16"/>
  <c r="B467" i="16"/>
  <c r="Y466" i="16"/>
  <c r="W466" i="16"/>
  <c r="X466" i="16" s="1"/>
  <c r="V466" i="16"/>
  <c r="U466" i="16"/>
  <c r="Q466" i="16"/>
  <c r="N466" i="16"/>
  <c r="AA466" i="16" s="1"/>
  <c r="F466" i="16"/>
  <c r="B466" i="16"/>
  <c r="Y465" i="16"/>
  <c r="W465" i="16"/>
  <c r="X465" i="16" s="1"/>
  <c r="V465" i="16"/>
  <c r="U465" i="16"/>
  <c r="Q465" i="16"/>
  <c r="N465" i="16"/>
  <c r="AA465" i="16" s="1"/>
  <c r="F465" i="16"/>
  <c r="B465" i="16"/>
  <c r="Y464" i="16"/>
  <c r="W464" i="16"/>
  <c r="X464" i="16" s="1"/>
  <c r="V464" i="16"/>
  <c r="U464" i="16"/>
  <c r="Q464" i="16"/>
  <c r="N464" i="16"/>
  <c r="AA464" i="16" s="1"/>
  <c r="F464" i="16"/>
  <c r="B464" i="16"/>
  <c r="Y463" i="16"/>
  <c r="W463" i="16"/>
  <c r="X463" i="16" s="1"/>
  <c r="V463" i="16"/>
  <c r="U463" i="16"/>
  <c r="Q463" i="16"/>
  <c r="N463" i="16"/>
  <c r="AA463" i="16" s="1"/>
  <c r="F463" i="16"/>
  <c r="B463" i="16"/>
  <c r="Y462" i="16"/>
  <c r="W462" i="16"/>
  <c r="X462" i="16" s="1"/>
  <c r="V462" i="16"/>
  <c r="U462" i="16"/>
  <c r="Q462" i="16"/>
  <c r="N462" i="16"/>
  <c r="AA462" i="16" s="1"/>
  <c r="F462" i="16"/>
  <c r="B462" i="16"/>
  <c r="Y461" i="16"/>
  <c r="W461" i="16"/>
  <c r="X461" i="16" s="1"/>
  <c r="V461" i="16"/>
  <c r="U461" i="16"/>
  <c r="Q461" i="16"/>
  <c r="N461" i="16"/>
  <c r="AA461" i="16" s="1"/>
  <c r="F461" i="16"/>
  <c r="B461" i="16"/>
  <c r="Y460" i="16"/>
  <c r="X460" i="16"/>
  <c r="W460" i="16"/>
  <c r="V460" i="16"/>
  <c r="U460" i="16"/>
  <c r="Q460" i="16"/>
  <c r="N460" i="16"/>
  <c r="AA460" i="16" s="1"/>
  <c r="F460" i="16"/>
  <c r="B460" i="16"/>
  <c r="Y459" i="16"/>
  <c r="W459" i="16"/>
  <c r="X459" i="16" s="1"/>
  <c r="V459" i="16"/>
  <c r="U459" i="16"/>
  <c r="Q459" i="16"/>
  <c r="N459" i="16"/>
  <c r="AA459" i="16" s="1"/>
  <c r="F459" i="16"/>
  <c r="B459" i="16"/>
  <c r="Y458" i="16"/>
  <c r="W458" i="16"/>
  <c r="X458" i="16" s="1"/>
  <c r="V458" i="16"/>
  <c r="U458" i="16"/>
  <c r="Q458" i="16"/>
  <c r="N458" i="16"/>
  <c r="AA458" i="16" s="1"/>
  <c r="F458" i="16"/>
  <c r="B458" i="16"/>
  <c r="Y457" i="16"/>
  <c r="W457" i="16"/>
  <c r="X457" i="16" s="1"/>
  <c r="V457" i="16"/>
  <c r="U457" i="16"/>
  <c r="Q457" i="16"/>
  <c r="N457" i="16"/>
  <c r="AA457" i="16" s="1"/>
  <c r="F457" i="16"/>
  <c r="B457" i="16"/>
  <c r="Y456" i="16"/>
  <c r="W456" i="16"/>
  <c r="X456" i="16" s="1"/>
  <c r="V456" i="16"/>
  <c r="U456" i="16"/>
  <c r="Q456" i="16"/>
  <c r="N456" i="16"/>
  <c r="AA456" i="16" s="1"/>
  <c r="F456" i="16"/>
  <c r="B456" i="16"/>
  <c r="Y455" i="16"/>
  <c r="W455" i="16"/>
  <c r="X455" i="16" s="1"/>
  <c r="V455" i="16"/>
  <c r="U455" i="16"/>
  <c r="Q455" i="16"/>
  <c r="N455" i="16"/>
  <c r="AA455" i="16" s="1"/>
  <c r="F455" i="16"/>
  <c r="B455" i="16"/>
  <c r="Y454" i="16"/>
  <c r="W454" i="16"/>
  <c r="X454" i="16" s="1"/>
  <c r="V454" i="16"/>
  <c r="U454" i="16"/>
  <c r="Q454" i="16"/>
  <c r="N454" i="16"/>
  <c r="AA454" i="16" s="1"/>
  <c r="F454" i="16"/>
  <c r="B454" i="16"/>
  <c r="Y453" i="16"/>
  <c r="W453" i="16"/>
  <c r="X453" i="16" s="1"/>
  <c r="V453" i="16"/>
  <c r="U453" i="16"/>
  <c r="Q453" i="16"/>
  <c r="N453" i="16"/>
  <c r="AA453" i="16" s="1"/>
  <c r="F453" i="16"/>
  <c r="B453" i="16"/>
  <c r="Y452" i="16"/>
  <c r="W452" i="16"/>
  <c r="X452" i="16" s="1"/>
  <c r="V452" i="16"/>
  <c r="U452" i="16"/>
  <c r="Q452" i="16"/>
  <c r="N452" i="16"/>
  <c r="AA452" i="16" s="1"/>
  <c r="F452" i="16"/>
  <c r="B452" i="16"/>
  <c r="Y451" i="16"/>
  <c r="W451" i="16"/>
  <c r="X451" i="16" s="1"/>
  <c r="V451" i="16"/>
  <c r="U451" i="16"/>
  <c r="Q451" i="16"/>
  <c r="N451" i="16"/>
  <c r="AA451" i="16" s="1"/>
  <c r="F451" i="16"/>
  <c r="B451" i="16"/>
  <c r="Y450" i="16"/>
  <c r="X450" i="16"/>
  <c r="W450" i="16"/>
  <c r="V450" i="16"/>
  <c r="U450" i="16"/>
  <c r="Q450" i="16"/>
  <c r="N450" i="16"/>
  <c r="AA450" i="16" s="1"/>
  <c r="F450" i="16"/>
  <c r="B450" i="16"/>
  <c r="Y449" i="16"/>
  <c r="W449" i="16"/>
  <c r="X449" i="16" s="1"/>
  <c r="V449" i="16"/>
  <c r="U449" i="16"/>
  <c r="Q449" i="16"/>
  <c r="N449" i="16"/>
  <c r="AA449" i="16" s="1"/>
  <c r="F449" i="16"/>
  <c r="B449" i="16"/>
  <c r="Y448" i="16"/>
  <c r="W448" i="16"/>
  <c r="X448" i="16" s="1"/>
  <c r="V448" i="16"/>
  <c r="U448" i="16"/>
  <c r="Q448" i="16"/>
  <c r="N448" i="16"/>
  <c r="AA448" i="16" s="1"/>
  <c r="F448" i="16"/>
  <c r="B448" i="16"/>
  <c r="Y447" i="16"/>
  <c r="W447" i="16"/>
  <c r="X447" i="16" s="1"/>
  <c r="V447" i="16"/>
  <c r="U447" i="16"/>
  <c r="Q447" i="16"/>
  <c r="N447" i="16"/>
  <c r="AA447" i="16" s="1"/>
  <c r="F447" i="16"/>
  <c r="B447" i="16"/>
  <c r="Y446" i="16"/>
  <c r="W446" i="16"/>
  <c r="X446" i="16" s="1"/>
  <c r="V446" i="16"/>
  <c r="U446" i="16"/>
  <c r="Q446" i="16"/>
  <c r="N446" i="16"/>
  <c r="AA446" i="16" s="1"/>
  <c r="F446" i="16"/>
  <c r="B446" i="16"/>
  <c r="Y445" i="16"/>
  <c r="W445" i="16"/>
  <c r="X445" i="16" s="1"/>
  <c r="V445" i="16"/>
  <c r="U445" i="16"/>
  <c r="Q445" i="16"/>
  <c r="N445" i="16"/>
  <c r="AA445" i="16" s="1"/>
  <c r="F445" i="16"/>
  <c r="B445" i="16"/>
  <c r="Y444" i="16"/>
  <c r="W444" i="16"/>
  <c r="X444" i="16" s="1"/>
  <c r="V444" i="16"/>
  <c r="U444" i="16"/>
  <c r="Q444" i="16"/>
  <c r="N444" i="16"/>
  <c r="AA444" i="16" s="1"/>
  <c r="F444" i="16"/>
  <c r="B444" i="16"/>
  <c r="Y443" i="16"/>
  <c r="W443" i="16"/>
  <c r="X443" i="16" s="1"/>
  <c r="V443" i="16"/>
  <c r="U443" i="16"/>
  <c r="Q443" i="16"/>
  <c r="N443" i="16"/>
  <c r="AA443" i="16" s="1"/>
  <c r="F443" i="16"/>
  <c r="B443" i="16"/>
  <c r="Y442" i="16"/>
  <c r="W442" i="16"/>
  <c r="X442" i="16" s="1"/>
  <c r="V442" i="16"/>
  <c r="U442" i="16"/>
  <c r="Q442" i="16"/>
  <c r="N442" i="16"/>
  <c r="AA442" i="16" s="1"/>
  <c r="F442" i="16"/>
  <c r="B442" i="16"/>
  <c r="Y441" i="16"/>
  <c r="W441" i="16"/>
  <c r="X441" i="16" s="1"/>
  <c r="V441" i="16"/>
  <c r="U441" i="16"/>
  <c r="Q441" i="16"/>
  <c r="N441" i="16"/>
  <c r="AA441" i="16" s="1"/>
  <c r="F441" i="16"/>
  <c r="B441" i="16"/>
  <c r="Y440" i="16"/>
  <c r="W440" i="16"/>
  <c r="X440" i="16" s="1"/>
  <c r="V440" i="16"/>
  <c r="U440" i="16"/>
  <c r="Q440" i="16"/>
  <c r="N440" i="16"/>
  <c r="AA440" i="16" s="1"/>
  <c r="F440" i="16"/>
  <c r="B440" i="16"/>
  <c r="Y439" i="16"/>
  <c r="W439" i="16"/>
  <c r="X439" i="16" s="1"/>
  <c r="V439" i="16"/>
  <c r="U439" i="16"/>
  <c r="Q439" i="16"/>
  <c r="N439" i="16"/>
  <c r="AA439" i="16" s="1"/>
  <c r="F439" i="16"/>
  <c r="B439" i="16"/>
  <c r="Y438" i="16"/>
  <c r="W438" i="16"/>
  <c r="X438" i="16" s="1"/>
  <c r="V438" i="16"/>
  <c r="U438" i="16"/>
  <c r="Q438" i="16"/>
  <c r="N438" i="16"/>
  <c r="AA438" i="16" s="1"/>
  <c r="F438" i="16"/>
  <c r="B438" i="16"/>
  <c r="Y437" i="16"/>
  <c r="W437" i="16"/>
  <c r="X437" i="16" s="1"/>
  <c r="V437" i="16"/>
  <c r="U437" i="16"/>
  <c r="Q437" i="16"/>
  <c r="N437" i="16"/>
  <c r="AA437" i="16" s="1"/>
  <c r="F437" i="16"/>
  <c r="B437" i="16"/>
  <c r="Y436" i="16"/>
  <c r="W436" i="16"/>
  <c r="X436" i="16" s="1"/>
  <c r="V436" i="16"/>
  <c r="U436" i="16"/>
  <c r="Q436" i="16"/>
  <c r="N436" i="16"/>
  <c r="AA436" i="16" s="1"/>
  <c r="F436" i="16"/>
  <c r="B436" i="16"/>
  <c r="Y435" i="16"/>
  <c r="W435" i="16"/>
  <c r="X435" i="16" s="1"/>
  <c r="V435" i="16"/>
  <c r="U435" i="16"/>
  <c r="Q435" i="16"/>
  <c r="N435" i="16"/>
  <c r="AA435" i="16" s="1"/>
  <c r="F435" i="16"/>
  <c r="B435" i="16"/>
  <c r="Y434" i="16"/>
  <c r="W434" i="16"/>
  <c r="X434" i="16" s="1"/>
  <c r="V434" i="16"/>
  <c r="U434" i="16"/>
  <c r="Q434" i="16"/>
  <c r="N434" i="16"/>
  <c r="AA434" i="16" s="1"/>
  <c r="F434" i="16"/>
  <c r="B434" i="16"/>
  <c r="Y433" i="16"/>
  <c r="W433" i="16"/>
  <c r="X433" i="16" s="1"/>
  <c r="V433" i="16"/>
  <c r="U433" i="16"/>
  <c r="Q433" i="16"/>
  <c r="N433" i="16"/>
  <c r="AA433" i="16" s="1"/>
  <c r="F433" i="16"/>
  <c r="B433" i="16"/>
  <c r="Y432" i="16"/>
  <c r="W432" i="16"/>
  <c r="X432" i="16" s="1"/>
  <c r="V432" i="16"/>
  <c r="U432" i="16"/>
  <c r="Q432" i="16"/>
  <c r="N432" i="16"/>
  <c r="AA432" i="16" s="1"/>
  <c r="F432" i="16"/>
  <c r="B432" i="16"/>
  <c r="Y431" i="16"/>
  <c r="X431" i="16"/>
  <c r="W431" i="16"/>
  <c r="V431" i="16"/>
  <c r="U431" i="16"/>
  <c r="Q431" i="16"/>
  <c r="N431" i="16"/>
  <c r="AA431" i="16" s="1"/>
  <c r="F431" i="16"/>
  <c r="B431" i="16"/>
  <c r="Y430" i="16"/>
  <c r="W430" i="16"/>
  <c r="X430" i="16" s="1"/>
  <c r="V430" i="16"/>
  <c r="U430" i="16"/>
  <c r="Q430" i="16"/>
  <c r="N430" i="16"/>
  <c r="AA430" i="16" s="1"/>
  <c r="F430" i="16"/>
  <c r="B430" i="16"/>
  <c r="Y429" i="16"/>
  <c r="W429" i="16"/>
  <c r="X429" i="16" s="1"/>
  <c r="V429" i="16"/>
  <c r="U429" i="16"/>
  <c r="Q429" i="16"/>
  <c r="N429" i="16"/>
  <c r="AA429" i="16" s="1"/>
  <c r="F429" i="16"/>
  <c r="B429" i="16"/>
  <c r="Y428" i="16"/>
  <c r="W428" i="16"/>
  <c r="X428" i="16" s="1"/>
  <c r="V428" i="16"/>
  <c r="U428" i="16"/>
  <c r="Q428" i="16"/>
  <c r="N428" i="16"/>
  <c r="AA428" i="16" s="1"/>
  <c r="F428" i="16"/>
  <c r="B428" i="16"/>
  <c r="Y427" i="16"/>
  <c r="W427" i="16"/>
  <c r="X427" i="16" s="1"/>
  <c r="V427" i="16"/>
  <c r="U427" i="16"/>
  <c r="Q427" i="16"/>
  <c r="N427" i="16"/>
  <c r="AA427" i="16" s="1"/>
  <c r="F427" i="16"/>
  <c r="B427" i="16"/>
  <c r="Y426" i="16"/>
  <c r="W426" i="16"/>
  <c r="X426" i="16" s="1"/>
  <c r="V426" i="16"/>
  <c r="U426" i="16"/>
  <c r="Q426" i="16"/>
  <c r="N426" i="16"/>
  <c r="AA426" i="16" s="1"/>
  <c r="F426" i="16"/>
  <c r="B426" i="16"/>
  <c r="Y425" i="16"/>
  <c r="W425" i="16"/>
  <c r="X425" i="16" s="1"/>
  <c r="V425" i="16"/>
  <c r="U425" i="16"/>
  <c r="Q425" i="16"/>
  <c r="N425" i="16"/>
  <c r="AA425" i="16" s="1"/>
  <c r="F425" i="16"/>
  <c r="B425" i="16"/>
  <c r="Y424" i="16"/>
  <c r="W424" i="16"/>
  <c r="X424" i="16" s="1"/>
  <c r="V424" i="16"/>
  <c r="U424" i="16"/>
  <c r="Q424" i="16"/>
  <c r="N424" i="16"/>
  <c r="AA424" i="16" s="1"/>
  <c r="F424" i="16"/>
  <c r="B424" i="16"/>
  <c r="Y423" i="16"/>
  <c r="W423" i="16"/>
  <c r="X423" i="16" s="1"/>
  <c r="V423" i="16"/>
  <c r="U423" i="16"/>
  <c r="Q423" i="16"/>
  <c r="N423" i="16"/>
  <c r="AA423" i="16" s="1"/>
  <c r="F423" i="16"/>
  <c r="B423" i="16"/>
  <c r="Y422" i="16"/>
  <c r="W422" i="16"/>
  <c r="X422" i="16" s="1"/>
  <c r="V422" i="16"/>
  <c r="U422" i="16"/>
  <c r="Q422" i="16"/>
  <c r="N422" i="16"/>
  <c r="AA422" i="16" s="1"/>
  <c r="F422" i="16"/>
  <c r="B422" i="16"/>
  <c r="Y421" i="16"/>
  <c r="W421" i="16"/>
  <c r="X421" i="16" s="1"/>
  <c r="V421" i="16"/>
  <c r="U421" i="16"/>
  <c r="Q421" i="16"/>
  <c r="N421" i="16"/>
  <c r="AA421" i="16" s="1"/>
  <c r="F421" i="16"/>
  <c r="B421" i="16"/>
  <c r="Y420" i="16"/>
  <c r="W420" i="16"/>
  <c r="X420" i="16" s="1"/>
  <c r="V420" i="16"/>
  <c r="U420" i="16"/>
  <c r="Q420" i="16"/>
  <c r="N420" i="16"/>
  <c r="AA420" i="16" s="1"/>
  <c r="F420" i="16"/>
  <c r="B420" i="16"/>
  <c r="Y419" i="16"/>
  <c r="W419" i="16"/>
  <c r="X419" i="16" s="1"/>
  <c r="V419" i="16"/>
  <c r="U419" i="16"/>
  <c r="Q419" i="16"/>
  <c r="N419" i="16"/>
  <c r="AA419" i="16" s="1"/>
  <c r="F419" i="16"/>
  <c r="B419" i="16"/>
  <c r="Y418" i="16"/>
  <c r="W418" i="16"/>
  <c r="X418" i="16" s="1"/>
  <c r="V418" i="16"/>
  <c r="U418" i="16"/>
  <c r="Q418" i="16"/>
  <c r="N418" i="16"/>
  <c r="AA418" i="16" s="1"/>
  <c r="F418" i="16"/>
  <c r="B418" i="16"/>
  <c r="Y417" i="16"/>
  <c r="W417" i="16"/>
  <c r="X417" i="16" s="1"/>
  <c r="V417" i="16"/>
  <c r="U417" i="16"/>
  <c r="Q417" i="16"/>
  <c r="N417" i="16"/>
  <c r="AA417" i="16" s="1"/>
  <c r="F417" i="16"/>
  <c r="B417" i="16"/>
  <c r="Y416" i="16"/>
  <c r="W416" i="16"/>
  <c r="X416" i="16" s="1"/>
  <c r="V416" i="16"/>
  <c r="U416" i="16"/>
  <c r="Q416" i="16"/>
  <c r="N416" i="16"/>
  <c r="AA416" i="16" s="1"/>
  <c r="F416" i="16"/>
  <c r="B416" i="16"/>
  <c r="Y415" i="16"/>
  <c r="W415" i="16"/>
  <c r="X415" i="16" s="1"/>
  <c r="V415" i="16"/>
  <c r="U415" i="16"/>
  <c r="Q415" i="16"/>
  <c r="N415" i="16"/>
  <c r="AA415" i="16" s="1"/>
  <c r="F415" i="16"/>
  <c r="B415" i="16"/>
  <c r="Y414" i="16"/>
  <c r="W414" i="16"/>
  <c r="X414" i="16" s="1"/>
  <c r="V414" i="16"/>
  <c r="U414" i="16"/>
  <c r="Q414" i="16"/>
  <c r="N414" i="16"/>
  <c r="AA414" i="16" s="1"/>
  <c r="F414" i="16"/>
  <c r="B414" i="16"/>
  <c r="Y413" i="16"/>
  <c r="W413" i="16"/>
  <c r="X413" i="16" s="1"/>
  <c r="V413" i="16"/>
  <c r="U413" i="16"/>
  <c r="Q413" i="16"/>
  <c r="N413" i="16"/>
  <c r="AA413" i="16" s="1"/>
  <c r="F413" i="16"/>
  <c r="B413" i="16"/>
  <c r="Y412" i="16"/>
  <c r="W412" i="16"/>
  <c r="X412" i="16" s="1"/>
  <c r="V412" i="16"/>
  <c r="U412" i="16"/>
  <c r="Q412" i="16"/>
  <c r="N412" i="16"/>
  <c r="AA412" i="16" s="1"/>
  <c r="F412" i="16"/>
  <c r="B412" i="16"/>
  <c r="Y411" i="16"/>
  <c r="W411" i="16"/>
  <c r="X411" i="16" s="1"/>
  <c r="V411" i="16"/>
  <c r="U411" i="16"/>
  <c r="Q411" i="16"/>
  <c r="N411" i="16"/>
  <c r="AA411" i="16" s="1"/>
  <c r="F411" i="16"/>
  <c r="B411" i="16"/>
  <c r="Y410" i="16"/>
  <c r="W410" i="16"/>
  <c r="X410" i="16" s="1"/>
  <c r="V410" i="16"/>
  <c r="U410" i="16"/>
  <c r="Q410" i="16"/>
  <c r="N410" i="16"/>
  <c r="AA410" i="16" s="1"/>
  <c r="F410" i="16"/>
  <c r="B410" i="16"/>
  <c r="Y409" i="16"/>
  <c r="W409" i="16"/>
  <c r="X409" i="16" s="1"/>
  <c r="V409" i="16"/>
  <c r="U409" i="16"/>
  <c r="Q409" i="16"/>
  <c r="N409" i="16"/>
  <c r="AA409" i="16" s="1"/>
  <c r="F409" i="16"/>
  <c r="B409" i="16"/>
  <c r="Y408" i="16"/>
  <c r="W408" i="16"/>
  <c r="X408" i="16" s="1"/>
  <c r="V408" i="16"/>
  <c r="U408" i="16"/>
  <c r="Q408" i="16"/>
  <c r="N408" i="16"/>
  <c r="AA408" i="16" s="1"/>
  <c r="F408" i="16"/>
  <c r="B408" i="16"/>
  <c r="Y407" i="16"/>
  <c r="W407" i="16"/>
  <c r="X407" i="16" s="1"/>
  <c r="V407" i="16"/>
  <c r="U407" i="16"/>
  <c r="Q407" i="16"/>
  <c r="N407" i="16"/>
  <c r="AA407" i="16" s="1"/>
  <c r="F407" i="16"/>
  <c r="B407" i="16"/>
  <c r="Y406" i="16"/>
  <c r="W406" i="16"/>
  <c r="X406" i="16" s="1"/>
  <c r="V406" i="16"/>
  <c r="U406" i="16"/>
  <c r="Q406" i="16"/>
  <c r="N406" i="16"/>
  <c r="AA406" i="16" s="1"/>
  <c r="F406" i="16"/>
  <c r="B406" i="16"/>
  <c r="Y405" i="16"/>
  <c r="X405" i="16"/>
  <c r="W405" i="16"/>
  <c r="V405" i="16"/>
  <c r="U405" i="16"/>
  <c r="Q405" i="16"/>
  <c r="N405" i="16"/>
  <c r="AA405" i="16" s="1"/>
  <c r="F405" i="16"/>
  <c r="B405" i="16"/>
  <c r="Y404" i="16"/>
  <c r="W404" i="16"/>
  <c r="X404" i="16" s="1"/>
  <c r="V404" i="16"/>
  <c r="U404" i="16"/>
  <c r="Q404" i="16"/>
  <c r="N404" i="16"/>
  <c r="AA404" i="16" s="1"/>
  <c r="F404" i="16"/>
  <c r="B404" i="16"/>
  <c r="Y403" i="16"/>
  <c r="W403" i="16"/>
  <c r="X403" i="16" s="1"/>
  <c r="V403" i="16"/>
  <c r="U403" i="16"/>
  <c r="Q403" i="16"/>
  <c r="N403" i="16"/>
  <c r="AA403" i="16" s="1"/>
  <c r="F403" i="16"/>
  <c r="B403" i="16"/>
  <c r="Y402" i="16"/>
  <c r="W402" i="16"/>
  <c r="X402" i="16" s="1"/>
  <c r="V402" i="16"/>
  <c r="U402" i="16"/>
  <c r="Q402" i="16"/>
  <c r="N402" i="16"/>
  <c r="AA402" i="16" s="1"/>
  <c r="F402" i="16"/>
  <c r="B402" i="16"/>
  <c r="Y401" i="16"/>
  <c r="W401" i="16"/>
  <c r="X401" i="16" s="1"/>
  <c r="V401" i="16"/>
  <c r="U401" i="16"/>
  <c r="Q401" i="16"/>
  <c r="N401" i="16"/>
  <c r="AA401" i="16" s="1"/>
  <c r="F401" i="16"/>
  <c r="B401" i="16"/>
  <c r="Y400" i="16"/>
  <c r="W400" i="16"/>
  <c r="X400" i="16" s="1"/>
  <c r="V400" i="16"/>
  <c r="U400" i="16"/>
  <c r="Q400" i="16"/>
  <c r="N400" i="16"/>
  <c r="AA400" i="16" s="1"/>
  <c r="F400" i="16"/>
  <c r="B400" i="16"/>
  <c r="Y399" i="16"/>
  <c r="W399" i="16"/>
  <c r="X399" i="16" s="1"/>
  <c r="V399" i="16"/>
  <c r="U399" i="16"/>
  <c r="Q399" i="16"/>
  <c r="N399" i="16"/>
  <c r="AA399" i="16" s="1"/>
  <c r="F399" i="16"/>
  <c r="B399" i="16"/>
  <c r="Y398" i="16"/>
  <c r="W398" i="16"/>
  <c r="X398" i="16" s="1"/>
  <c r="V398" i="16"/>
  <c r="U398" i="16"/>
  <c r="Q398" i="16"/>
  <c r="N398" i="16"/>
  <c r="AA398" i="16" s="1"/>
  <c r="F398" i="16"/>
  <c r="B398" i="16"/>
  <c r="Y397" i="16"/>
  <c r="W397" i="16"/>
  <c r="X397" i="16" s="1"/>
  <c r="V397" i="16"/>
  <c r="U397" i="16"/>
  <c r="Q397" i="16"/>
  <c r="N397" i="16"/>
  <c r="AA397" i="16" s="1"/>
  <c r="F397" i="16"/>
  <c r="B397" i="16"/>
  <c r="Y396" i="16"/>
  <c r="W396" i="16"/>
  <c r="X396" i="16" s="1"/>
  <c r="V396" i="16"/>
  <c r="U396" i="16"/>
  <c r="Q396" i="16"/>
  <c r="N396" i="16"/>
  <c r="AA396" i="16" s="1"/>
  <c r="F396" i="16"/>
  <c r="B396" i="16"/>
  <c r="Y395" i="16"/>
  <c r="W395" i="16"/>
  <c r="X395" i="16" s="1"/>
  <c r="V395" i="16"/>
  <c r="U395" i="16"/>
  <c r="Q395" i="16"/>
  <c r="N395" i="16"/>
  <c r="AA395" i="16" s="1"/>
  <c r="F395" i="16"/>
  <c r="B395" i="16"/>
  <c r="Y394" i="16"/>
  <c r="W394" i="16"/>
  <c r="X394" i="16" s="1"/>
  <c r="V394" i="16"/>
  <c r="U394" i="16"/>
  <c r="Q394" i="16"/>
  <c r="N394" i="16"/>
  <c r="AA394" i="16" s="1"/>
  <c r="F394" i="16"/>
  <c r="B394" i="16"/>
  <c r="Y393" i="16"/>
  <c r="W393" i="16"/>
  <c r="X393" i="16" s="1"/>
  <c r="V393" i="16"/>
  <c r="U393" i="16"/>
  <c r="Q393" i="16"/>
  <c r="N393" i="16"/>
  <c r="AA393" i="16" s="1"/>
  <c r="F393" i="16"/>
  <c r="B393" i="16"/>
  <c r="Y392" i="16"/>
  <c r="W392" i="16"/>
  <c r="X392" i="16" s="1"/>
  <c r="V392" i="16"/>
  <c r="U392" i="16"/>
  <c r="Q392" i="16"/>
  <c r="N392" i="16"/>
  <c r="AA392" i="16" s="1"/>
  <c r="F392" i="16"/>
  <c r="B392" i="16"/>
  <c r="Y391" i="16"/>
  <c r="W391" i="16"/>
  <c r="X391" i="16" s="1"/>
  <c r="V391" i="16"/>
  <c r="U391" i="16"/>
  <c r="Q391" i="16"/>
  <c r="N391" i="16"/>
  <c r="AA391" i="16" s="1"/>
  <c r="F391" i="16"/>
  <c r="B391" i="16"/>
  <c r="Y390" i="16"/>
  <c r="W390" i="16"/>
  <c r="X390" i="16" s="1"/>
  <c r="V390" i="16"/>
  <c r="U390" i="16"/>
  <c r="Q390" i="16"/>
  <c r="N390" i="16"/>
  <c r="AA390" i="16" s="1"/>
  <c r="F390" i="16"/>
  <c r="B390" i="16"/>
  <c r="Y389" i="16"/>
  <c r="W389" i="16"/>
  <c r="X389" i="16" s="1"/>
  <c r="V389" i="16"/>
  <c r="U389" i="16"/>
  <c r="Q389" i="16"/>
  <c r="N389" i="16"/>
  <c r="AA389" i="16" s="1"/>
  <c r="F389" i="16"/>
  <c r="B389" i="16"/>
  <c r="Y388" i="16"/>
  <c r="W388" i="16"/>
  <c r="X388" i="16" s="1"/>
  <c r="V388" i="16"/>
  <c r="U388" i="16"/>
  <c r="Q388" i="16"/>
  <c r="N388" i="16"/>
  <c r="AA388" i="16" s="1"/>
  <c r="F388" i="16"/>
  <c r="B388" i="16"/>
  <c r="Y387" i="16"/>
  <c r="W387" i="16"/>
  <c r="X387" i="16" s="1"/>
  <c r="V387" i="16"/>
  <c r="U387" i="16"/>
  <c r="Q387" i="16"/>
  <c r="N387" i="16"/>
  <c r="AA387" i="16" s="1"/>
  <c r="F387" i="16"/>
  <c r="B387" i="16"/>
  <c r="Y386" i="16"/>
  <c r="W386" i="16"/>
  <c r="X386" i="16" s="1"/>
  <c r="V386" i="16"/>
  <c r="U386" i="16"/>
  <c r="Q386" i="16"/>
  <c r="N386" i="16"/>
  <c r="AA386" i="16" s="1"/>
  <c r="F386" i="16"/>
  <c r="B386" i="16"/>
  <c r="Y385" i="16"/>
  <c r="W385" i="16"/>
  <c r="X385" i="16" s="1"/>
  <c r="V385" i="16"/>
  <c r="U385" i="16"/>
  <c r="Q385" i="16"/>
  <c r="N385" i="16"/>
  <c r="AA385" i="16" s="1"/>
  <c r="F385" i="16"/>
  <c r="B385" i="16"/>
  <c r="Y384" i="16"/>
  <c r="W384" i="16"/>
  <c r="X384" i="16" s="1"/>
  <c r="V384" i="16"/>
  <c r="U384" i="16"/>
  <c r="Q384" i="16"/>
  <c r="N384" i="16"/>
  <c r="AA384" i="16" s="1"/>
  <c r="F384" i="16"/>
  <c r="B384" i="16"/>
  <c r="Y383" i="16"/>
  <c r="X383" i="16"/>
  <c r="W383" i="16"/>
  <c r="V383" i="16"/>
  <c r="U383" i="16"/>
  <c r="Q383" i="16"/>
  <c r="N383" i="16"/>
  <c r="AA383" i="16" s="1"/>
  <c r="F383" i="16"/>
  <c r="B383" i="16"/>
  <c r="Y382" i="16"/>
  <c r="W382" i="16"/>
  <c r="X382" i="16" s="1"/>
  <c r="V382" i="16"/>
  <c r="U382" i="16"/>
  <c r="Q382" i="16"/>
  <c r="N382" i="16"/>
  <c r="AA382" i="16" s="1"/>
  <c r="F382" i="16"/>
  <c r="B382" i="16"/>
  <c r="Y381" i="16"/>
  <c r="W381" i="16"/>
  <c r="X381" i="16" s="1"/>
  <c r="V381" i="16"/>
  <c r="U381" i="16"/>
  <c r="Q381" i="16"/>
  <c r="N381" i="16"/>
  <c r="AA381" i="16" s="1"/>
  <c r="F381" i="16"/>
  <c r="B381" i="16"/>
  <c r="Y380" i="16"/>
  <c r="W380" i="16"/>
  <c r="X380" i="16" s="1"/>
  <c r="V380" i="16"/>
  <c r="U380" i="16"/>
  <c r="Q380" i="16"/>
  <c r="N380" i="16"/>
  <c r="AA380" i="16" s="1"/>
  <c r="F380" i="16"/>
  <c r="B380" i="16"/>
  <c r="Y379" i="16"/>
  <c r="W379" i="16"/>
  <c r="X379" i="16" s="1"/>
  <c r="V379" i="16"/>
  <c r="U379" i="16"/>
  <c r="Q379" i="16"/>
  <c r="N379" i="16"/>
  <c r="AA379" i="16" s="1"/>
  <c r="F379" i="16"/>
  <c r="B379" i="16"/>
  <c r="Y378" i="16"/>
  <c r="W378" i="16"/>
  <c r="X378" i="16" s="1"/>
  <c r="V378" i="16"/>
  <c r="U378" i="16"/>
  <c r="Q378" i="16"/>
  <c r="N378" i="16"/>
  <c r="AA378" i="16" s="1"/>
  <c r="F378" i="16"/>
  <c r="B378" i="16"/>
  <c r="Y377" i="16"/>
  <c r="W377" i="16"/>
  <c r="X377" i="16" s="1"/>
  <c r="V377" i="16"/>
  <c r="U377" i="16"/>
  <c r="Q377" i="16"/>
  <c r="N377" i="16"/>
  <c r="AA377" i="16" s="1"/>
  <c r="F377" i="16"/>
  <c r="B377" i="16"/>
  <c r="Y376" i="16"/>
  <c r="W376" i="16"/>
  <c r="X376" i="16" s="1"/>
  <c r="V376" i="16"/>
  <c r="U376" i="16"/>
  <c r="Q376" i="16"/>
  <c r="N376" i="16"/>
  <c r="AA376" i="16" s="1"/>
  <c r="F376" i="16"/>
  <c r="B376" i="16"/>
  <c r="Y375" i="16"/>
  <c r="W375" i="16"/>
  <c r="X375" i="16" s="1"/>
  <c r="V375" i="16"/>
  <c r="U375" i="16"/>
  <c r="Q375" i="16"/>
  <c r="N375" i="16"/>
  <c r="AA375" i="16" s="1"/>
  <c r="F375" i="16"/>
  <c r="B375" i="16"/>
  <c r="Y374" i="16"/>
  <c r="W374" i="16"/>
  <c r="X374" i="16" s="1"/>
  <c r="V374" i="16"/>
  <c r="U374" i="16"/>
  <c r="Q374" i="16"/>
  <c r="N374" i="16"/>
  <c r="AA374" i="16" s="1"/>
  <c r="F374" i="16"/>
  <c r="B374" i="16"/>
  <c r="Y373" i="16"/>
  <c r="W373" i="16"/>
  <c r="X373" i="16" s="1"/>
  <c r="V373" i="16"/>
  <c r="U373" i="16"/>
  <c r="Q373" i="16"/>
  <c r="N373" i="16"/>
  <c r="AA373" i="16" s="1"/>
  <c r="F373" i="16"/>
  <c r="B373" i="16"/>
  <c r="Y372" i="16"/>
  <c r="W372" i="16"/>
  <c r="X372" i="16" s="1"/>
  <c r="V372" i="16"/>
  <c r="U372" i="16"/>
  <c r="Q372" i="16"/>
  <c r="N372" i="16"/>
  <c r="AA372" i="16" s="1"/>
  <c r="F372" i="16"/>
  <c r="B372" i="16"/>
  <c r="Y371" i="16"/>
  <c r="W371" i="16"/>
  <c r="X371" i="16" s="1"/>
  <c r="V371" i="16"/>
  <c r="U371" i="16"/>
  <c r="Q371" i="16"/>
  <c r="N371" i="16"/>
  <c r="AA371" i="16" s="1"/>
  <c r="F371" i="16"/>
  <c r="B371" i="16"/>
  <c r="Y370" i="16"/>
  <c r="W370" i="16"/>
  <c r="X370" i="16" s="1"/>
  <c r="V370" i="16"/>
  <c r="U370" i="16"/>
  <c r="Q370" i="16"/>
  <c r="N370" i="16"/>
  <c r="AA370" i="16" s="1"/>
  <c r="F370" i="16"/>
  <c r="B370" i="16"/>
  <c r="Y369" i="16"/>
  <c r="W369" i="16"/>
  <c r="X369" i="16" s="1"/>
  <c r="V369" i="16"/>
  <c r="U369" i="16"/>
  <c r="Q369" i="16"/>
  <c r="N369" i="16"/>
  <c r="AA369" i="16" s="1"/>
  <c r="F369" i="16"/>
  <c r="B369" i="16"/>
  <c r="Y368" i="16"/>
  <c r="W368" i="16"/>
  <c r="X368" i="16" s="1"/>
  <c r="V368" i="16"/>
  <c r="U368" i="16"/>
  <c r="Q368" i="16"/>
  <c r="N368" i="16"/>
  <c r="AA368" i="16" s="1"/>
  <c r="F368" i="16"/>
  <c r="B368" i="16"/>
  <c r="Y367" i="16"/>
  <c r="X367" i="16"/>
  <c r="W367" i="16"/>
  <c r="V367" i="16"/>
  <c r="U367" i="16"/>
  <c r="Q367" i="16"/>
  <c r="N367" i="16"/>
  <c r="AA367" i="16" s="1"/>
  <c r="F367" i="16"/>
  <c r="B367" i="16"/>
  <c r="Y366" i="16"/>
  <c r="W366" i="16"/>
  <c r="X366" i="16" s="1"/>
  <c r="V366" i="16"/>
  <c r="U366" i="16"/>
  <c r="Q366" i="16"/>
  <c r="N366" i="16"/>
  <c r="AA366" i="16" s="1"/>
  <c r="F366" i="16"/>
  <c r="B366" i="16"/>
  <c r="Y365" i="16"/>
  <c r="W365" i="16"/>
  <c r="X365" i="16" s="1"/>
  <c r="V365" i="16"/>
  <c r="U365" i="16"/>
  <c r="Q365" i="16"/>
  <c r="N365" i="16"/>
  <c r="AA365" i="16" s="1"/>
  <c r="F365" i="16"/>
  <c r="B365" i="16"/>
  <c r="Y364" i="16"/>
  <c r="W364" i="16"/>
  <c r="X364" i="16" s="1"/>
  <c r="V364" i="16"/>
  <c r="U364" i="16"/>
  <c r="Q364" i="16"/>
  <c r="N364" i="16"/>
  <c r="AA364" i="16" s="1"/>
  <c r="F364" i="16"/>
  <c r="B364" i="16"/>
  <c r="Y363" i="16"/>
  <c r="W363" i="16"/>
  <c r="X363" i="16" s="1"/>
  <c r="V363" i="16"/>
  <c r="U363" i="16"/>
  <c r="Q363" i="16"/>
  <c r="N363" i="16"/>
  <c r="AA363" i="16" s="1"/>
  <c r="F363" i="16"/>
  <c r="B363" i="16"/>
  <c r="Y362" i="16"/>
  <c r="W362" i="16"/>
  <c r="X362" i="16" s="1"/>
  <c r="V362" i="16"/>
  <c r="U362" i="16"/>
  <c r="Q362" i="16"/>
  <c r="N362" i="16"/>
  <c r="AA362" i="16" s="1"/>
  <c r="F362" i="16"/>
  <c r="B362" i="16"/>
  <c r="Y361" i="16"/>
  <c r="X361" i="16"/>
  <c r="W361" i="16"/>
  <c r="V361" i="16"/>
  <c r="U361" i="16"/>
  <c r="Q361" i="16"/>
  <c r="N361" i="16"/>
  <c r="AA361" i="16" s="1"/>
  <c r="F361" i="16"/>
  <c r="B361" i="16"/>
  <c r="Y360" i="16"/>
  <c r="W360" i="16"/>
  <c r="X360" i="16" s="1"/>
  <c r="V360" i="16"/>
  <c r="U360" i="16"/>
  <c r="Q360" i="16"/>
  <c r="N360" i="16"/>
  <c r="AA360" i="16" s="1"/>
  <c r="F360" i="16"/>
  <c r="B360" i="16"/>
  <c r="Y359" i="16"/>
  <c r="W359" i="16"/>
  <c r="X359" i="16" s="1"/>
  <c r="V359" i="16"/>
  <c r="U359" i="16"/>
  <c r="Q359" i="16"/>
  <c r="N359" i="16"/>
  <c r="AA359" i="16" s="1"/>
  <c r="F359" i="16"/>
  <c r="B359" i="16"/>
  <c r="Y358" i="16"/>
  <c r="W358" i="16"/>
  <c r="X358" i="16" s="1"/>
  <c r="V358" i="16"/>
  <c r="U358" i="16"/>
  <c r="Q358" i="16"/>
  <c r="N358" i="16"/>
  <c r="AA358" i="16" s="1"/>
  <c r="F358" i="16"/>
  <c r="B358" i="16"/>
  <c r="Y357" i="16"/>
  <c r="W357" i="16"/>
  <c r="X357" i="16" s="1"/>
  <c r="V357" i="16"/>
  <c r="U357" i="16"/>
  <c r="Q357" i="16"/>
  <c r="N357" i="16"/>
  <c r="AA357" i="16" s="1"/>
  <c r="F357" i="16"/>
  <c r="B357" i="16"/>
  <c r="Y356" i="16"/>
  <c r="W356" i="16"/>
  <c r="X356" i="16" s="1"/>
  <c r="V356" i="16"/>
  <c r="U356" i="16"/>
  <c r="Q356" i="16"/>
  <c r="N356" i="16"/>
  <c r="AA356" i="16" s="1"/>
  <c r="F356" i="16"/>
  <c r="B356" i="16"/>
  <c r="Y355" i="16"/>
  <c r="W355" i="16"/>
  <c r="X355" i="16" s="1"/>
  <c r="V355" i="16"/>
  <c r="U355" i="16"/>
  <c r="Q355" i="16"/>
  <c r="N355" i="16"/>
  <c r="AA355" i="16" s="1"/>
  <c r="F355" i="16"/>
  <c r="B355" i="16"/>
  <c r="Y354" i="16"/>
  <c r="W354" i="16"/>
  <c r="X354" i="16" s="1"/>
  <c r="V354" i="16"/>
  <c r="U354" i="16"/>
  <c r="Q354" i="16"/>
  <c r="N354" i="16"/>
  <c r="AA354" i="16" s="1"/>
  <c r="F354" i="16"/>
  <c r="B354" i="16"/>
  <c r="Y353" i="16"/>
  <c r="W353" i="16"/>
  <c r="X353" i="16" s="1"/>
  <c r="V353" i="16"/>
  <c r="U353" i="16"/>
  <c r="Q353" i="16"/>
  <c r="N353" i="16"/>
  <c r="AA353" i="16" s="1"/>
  <c r="F353" i="16"/>
  <c r="B353" i="16"/>
  <c r="Y352" i="16"/>
  <c r="W352" i="16"/>
  <c r="X352" i="16" s="1"/>
  <c r="V352" i="16"/>
  <c r="U352" i="16"/>
  <c r="Q352" i="16"/>
  <c r="N352" i="16"/>
  <c r="AA352" i="16" s="1"/>
  <c r="F352" i="16"/>
  <c r="B352" i="16"/>
  <c r="Y351" i="16"/>
  <c r="X351" i="16"/>
  <c r="W351" i="16"/>
  <c r="V351" i="16"/>
  <c r="U351" i="16"/>
  <c r="Q351" i="16"/>
  <c r="N351" i="16"/>
  <c r="AA351" i="16" s="1"/>
  <c r="F351" i="16"/>
  <c r="B351" i="16"/>
  <c r="Y350" i="16"/>
  <c r="W350" i="16"/>
  <c r="X350" i="16" s="1"/>
  <c r="V350" i="16"/>
  <c r="U350" i="16"/>
  <c r="Q350" i="16"/>
  <c r="N350" i="16"/>
  <c r="AA350" i="16" s="1"/>
  <c r="F350" i="16"/>
  <c r="B350" i="16"/>
  <c r="Y349" i="16"/>
  <c r="W349" i="16"/>
  <c r="X349" i="16" s="1"/>
  <c r="V349" i="16"/>
  <c r="U349" i="16"/>
  <c r="Q349" i="16"/>
  <c r="N349" i="16"/>
  <c r="AA349" i="16" s="1"/>
  <c r="F349" i="16"/>
  <c r="B349" i="16"/>
  <c r="Y348" i="16"/>
  <c r="W348" i="16"/>
  <c r="X348" i="16" s="1"/>
  <c r="V348" i="16"/>
  <c r="U348" i="16"/>
  <c r="Q348" i="16"/>
  <c r="N348" i="16"/>
  <c r="AA348" i="16" s="1"/>
  <c r="F348" i="16"/>
  <c r="B348" i="16"/>
  <c r="Y347" i="16"/>
  <c r="W347" i="16"/>
  <c r="X347" i="16" s="1"/>
  <c r="V347" i="16"/>
  <c r="U347" i="16"/>
  <c r="Q347" i="16"/>
  <c r="N347" i="16"/>
  <c r="AA347" i="16" s="1"/>
  <c r="F347" i="16"/>
  <c r="B347" i="16"/>
  <c r="Y346" i="16"/>
  <c r="W346" i="16"/>
  <c r="X346" i="16" s="1"/>
  <c r="V346" i="16"/>
  <c r="U346" i="16"/>
  <c r="Q346" i="16"/>
  <c r="N346" i="16"/>
  <c r="AA346" i="16" s="1"/>
  <c r="F346" i="16"/>
  <c r="B346" i="16"/>
  <c r="Y345" i="16"/>
  <c r="W345" i="16"/>
  <c r="X345" i="16" s="1"/>
  <c r="V345" i="16"/>
  <c r="U345" i="16"/>
  <c r="Q345" i="16"/>
  <c r="N345" i="16"/>
  <c r="AA345" i="16" s="1"/>
  <c r="F345" i="16"/>
  <c r="B345" i="16"/>
  <c r="Y344" i="16"/>
  <c r="W344" i="16"/>
  <c r="X344" i="16" s="1"/>
  <c r="V344" i="16"/>
  <c r="U344" i="16"/>
  <c r="Q344" i="16"/>
  <c r="N344" i="16"/>
  <c r="AA344" i="16" s="1"/>
  <c r="F344" i="16"/>
  <c r="B344" i="16"/>
  <c r="Y343" i="16"/>
  <c r="W343" i="16"/>
  <c r="X343" i="16" s="1"/>
  <c r="V343" i="16"/>
  <c r="U343" i="16"/>
  <c r="Q343" i="16"/>
  <c r="N343" i="16"/>
  <c r="AA343" i="16" s="1"/>
  <c r="F343" i="16"/>
  <c r="B343" i="16"/>
  <c r="Y342" i="16"/>
  <c r="W342" i="16"/>
  <c r="X342" i="16" s="1"/>
  <c r="V342" i="16"/>
  <c r="U342" i="16"/>
  <c r="Q342" i="16"/>
  <c r="N342" i="16"/>
  <c r="AA342" i="16" s="1"/>
  <c r="F342" i="16"/>
  <c r="B342" i="16"/>
  <c r="Y341" i="16"/>
  <c r="W341" i="16"/>
  <c r="X341" i="16" s="1"/>
  <c r="V341" i="16"/>
  <c r="U341" i="16"/>
  <c r="Q341" i="16"/>
  <c r="N341" i="16"/>
  <c r="AA341" i="16" s="1"/>
  <c r="F341" i="16"/>
  <c r="B341" i="16"/>
  <c r="Y340" i="16"/>
  <c r="W340" i="16"/>
  <c r="X340" i="16" s="1"/>
  <c r="V340" i="16"/>
  <c r="U340" i="16"/>
  <c r="Q340" i="16"/>
  <c r="N340" i="16"/>
  <c r="AA340" i="16" s="1"/>
  <c r="F340" i="16"/>
  <c r="B340" i="16"/>
  <c r="Y339" i="16"/>
  <c r="W339" i="16"/>
  <c r="X339" i="16" s="1"/>
  <c r="V339" i="16"/>
  <c r="U339" i="16"/>
  <c r="Q339" i="16"/>
  <c r="N339" i="16"/>
  <c r="AA339" i="16" s="1"/>
  <c r="F339" i="16"/>
  <c r="B339" i="16"/>
  <c r="Y338" i="16"/>
  <c r="W338" i="16"/>
  <c r="X338" i="16" s="1"/>
  <c r="V338" i="16"/>
  <c r="U338" i="16"/>
  <c r="Q338" i="16"/>
  <c r="N338" i="16"/>
  <c r="AA338" i="16" s="1"/>
  <c r="F338" i="16"/>
  <c r="B338" i="16"/>
  <c r="Y337" i="16"/>
  <c r="W337" i="16"/>
  <c r="X337" i="16" s="1"/>
  <c r="V337" i="16"/>
  <c r="U337" i="16"/>
  <c r="Q337" i="16"/>
  <c r="N337" i="16"/>
  <c r="AA337" i="16" s="1"/>
  <c r="F337" i="16"/>
  <c r="B337" i="16"/>
  <c r="Y336" i="16"/>
  <c r="W336" i="16"/>
  <c r="X336" i="16" s="1"/>
  <c r="V336" i="16"/>
  <c r="U336" i="16"/>
  <c r="Q336" i="16"/>
  <c r="N336" i="16"/>
  <c r="AA336" i="16" s="1"/>
  <c r="F336" i="16"/>
  <c r="B336" i="16"/>
  <c r="Y335" i="16"/>
  <c r="X335" i="16"/>
  <c r="W335" i="16"/>
  <c r="V335" i="16"/>
  <c r="U335" i="16"/>
  <c r="Q335" i="16"/>
  <c r="N335" i="16"/>
  <c r="AA335" i="16" s="1"/>
  <c r="F335" i="16"/>
  <c r="B335" i="16"/>
  <c r="Y334" i="16"/>
  <c r="W334" i="16"/>
  <c r="X334" i="16" s="1"/>
  <c r="V334" i="16"/>
  <c r="U334" i="16"/>
  <c r="Q334" i="16"/>
  <c r="N334" i="16"/>
  <c r="AA334" i="16" s="1"/>
  <c r="F334" i="16"/>
  <c r="B334" i="16"/>
  <c r="Y333" i="16"/>
  <c r="W333" i="16"/>
  <c r="X333" i="16" s="1"/>
  <c r="V333" i="16"/>
  <c r="U333" i="16"/>
  <c r="Q333" i="16"/>
  <c r="N333" i="16"/>
  <c r="AA333" i="16" s="1"/>
  <c r="F333" i="16"/>
  <c r="B333" i="16"/>
  <c r="Y332" i="16"/>
  <c r="W332" i="16"/>
  <c r="X332" i="16" s="1"/>
  <c r="V332" i="16"/>
  <c r="U332" i="16"/>
  <c r="Q332" i="16"/>
  <c r="N332" i="16"/>
  <c r="AA332" i="16" s="1"/>
  <c r="F332" i="16"/>
  <c r="B332" i="16"/>
  <c r="Y331" i="16"/>
  <c r="W331" i="16"/>
  <c r="X331" i="16" s="1"/>
  <c r="V331" i="16"/>
  <c r="U331" i="16"/>
  <c r="Q331" i="16"/>
  <c r="N331" i="16"/>
  <c r="AA331" i="16" s="1"/>
  <c r="F331" i="16"/>
  <c r="B331" i="16"/>
  <c r="Y330" i="16"/>
  <c r="W330" i="16"/>
  <c r="X330" i="16" s="1"/>
  <c r="V330" i="16"/>
  <c r="U330" i="16"/>
  <c r="Q330" i="16"/>
  <c r="N330" i="16"/>
  <c r="AA330" i="16" s="1"/>
  <c r="F330" i="16"/>
  <c r="B330" i="16"/>
  <c r="Y329" i="16"/>
  <c r="W329" i="16"/>
  <c r="X329" i="16" s="1"/>
  <c r="V329" i="16"/>
  <c r="U329" i="16"/>
  <c r="Q329" i="16"/>
  <c r="N329" i="16"/>
  <c r="AA329" i="16" s="1"/>
  <c r="F329" i="16"/>
  <c r="B329" i="16"/>
  <c r="Y328" i="16"/>
  <c r="W328" i="16"/>
  <c r="X328" i="16" s="1"/>
  <c r="V328" i="16"/>
  <c r="U328" i="16"/>
  <c r="Q328" i="16"/>
  <c r="N328" i="16"/>
  <c r="AA328" i="16" s="1"/>
  <c r="F328" i="16"/>
  <c r="B328" i="16"/>
  <c r="Y327" i="16"/>
  <c r="W327" i="16"/>
  <c r="X327" i="16" s="1"/>
  <c r="V327" i="16"/>
  <c r="U327" i="16"/>
  <c r="Q327" i="16"/>
  <c r="N327" i="16"/>
  <c r="AA327" i="16" s="1"/>
  <c r="F327" i="16"/>
  <c r="B327" i="16"/>
  <c r="Y326" i="16"/>
  <c r="W326" i="16"/>
  <c r="X326" i="16" s="1"/>
  <c r="V326" i="16"/>
  <c r="U326" i="16"/>
  <c r="Q326" i="16"/>
  <c r="N326" i="16"/>
  <c r="AA326" i="16" s="1"/>
  <c r="F326" i="16"/>
  <c r="B326" i="16"/>
  <c r="Y325" i="16"/>
  <c r="W325" i="16"/>
  <c r="X325" i="16" s="1"/>
  <c r="V325" i="16"/>
  <c r="U325" i="16"/>
  <c r="Q325" i="16"/>
  <c r="N325" i="16"/>
  <c r="AA325" i="16" s="1"/>
  <c r="F325" i="16"/>
  <c r="B325" i="16"/>
  <c r="Y324" i="16"/>
  <c r="W324" i="16"/>
  <c r="X324" i="16" s="1"/>
  <c r="V324" i="16"/>
  <c r="U324" i="16"/>
  <c r="Q324" i="16"/>
  <c r="N324" i="16"/>
  <c r="AA324" i="16" s="1"/>
  <c r="F324" i="16"/>
  <c r="B324" i="16"/>
  <c r="Y323" i="16"/>
  <c r="W323" i="16"/>
  <c r="X323" i="16" s="1"/>
  <c r="V323" i="16"/>
  <c r="U323" i="16"/>
  <c r="Q323" i="16"/>
  <c r="N323" i="16"/>
  <c r="AA323" i="16" s="1"/>
  <c r="F323" i="16"/>
  <c r="B323" i="16"/>
  <c r="Y322" i="16"/>
  <c r="W322" i="16"/>
  <c r="X322" i="16" s="1"/>
  <c r="V322" i="16"/>
  <c r="U322" i="16"/>
  <c r="Q322" i="16"/>
  <c r="N322" i="16"/>
  <c r="AA322" i="16" s="1"/>
  <c r="F322" i="16"/>
  <c r="B322" i="16"/>
  <c r="Y321" i="16"/>
  <c r="W321" i="16"/>
  <c r="X321" i="16" s="1"/>
  <c r="V321" i="16"/>
  <c r="U321" i="16"/>
  <c r="Q321" i="16"/>
  <c r="N321" i="16"/>
  <c r="AA321" i="16" s="1"/>
  <c r="F321" i="16"/>
  <c r="B321" i="16"/>
  <c r="Y320" i="16"/>
  <c r="W320" i="16"/>
  <c r="X320" i="16" s="1"/>
  <c r="V320" i="16"/>
  <c r="U320" i="16"/>
  <c r="Q320" i="16"/>
  <c r="N320" i="16"/>
  <c r="AA320" i="16" s="1"/>
  <c r="F320" i="16"/>
  <c r="B320" i="16"/>
  <c r="Y319" i="16"/>
  <c r="W319" i="16"/>
  <c r="X319" i="16" s="1"/>
  <c r="V319" i="16"/>
  <c r="U319" i="16"/>
  <c r="Q319" i="16"/>
  <c r="N319" i="16"/>
  <c r="AA319" i="16" s="1"/>
  <c r="F319" i="16"/>
  <c r="B319" i="16"/>
  <c r="Y318" i="16"/>
  <c r="W318" i="16"/>
  <c r="X318" i="16" s="1"/>
  <c r="V318" i="16"/>
  <c r="U318" i="16"/>
  <c r="Q318" i="16"/>
  <c r="N318" i="16"/>
  <c r="AA318" i="16" s="1"/>
  <c r="F318" i="16"/>
  <c r="B318" i="16"/>
  <c r="Y317" i="16"/>
  <c r="W317" i="16"/>
  <c r="X317" i="16" s="1"/>
  <c r="V317" i="16"/>
  <c r="U317" i="16"/>
  <c r="Q317" i="16"/>
  <c r="N317" i="16"/>
  <c r="AA317" i="16" s="1"/>
  <c r="F317" i="16"/>
  <c r="B317" i="16"/>
  <c r="Y316" i="16"/>
  <c r="W316" i="16"/>
  <c r="X316" i="16" s="1"/>
  <c r="V316" i="16"/>
  <c r="U316" i="16"/>
  <c r="Q316" i="16"/>
  <c r="N316" i="16"/>
  <c r="AA316" i="16" s="1"/>
  <c r="F316" i="16"/>
  <c r="B316" i="16"/>
  <c r="Y315" i="16"/>
  <c r="W315" i="16"/>
  <c r="X315" i="16" s="1"/>
  <c r="V315" i="16"/>
  <c r="U315" i="16"/>
  <c r="Q315" i="16"/>
  <c r="N315" i="16"/>
  <c r="AA315" i="16" s="1"/>
  <c r="F315" i="16"/>
  <c r="B315" i="16"/>
  <c r="Y314" i="16"/>
  <c r="W314" i="16"/>
  <c r="X314" i="16" s="1"/>
  <c r="V314" i="16"/>
  <c r="U314" i="16"/>
  <c r="Q314" i="16"/>
  <c r="N314" i="16"/>
  <c r="AA314" i="16" s="1"/>
  <c r="F314" i="16"/>
  <c r="B314" i="16"/>
  <c r="Y313" i="16"/>
  <c r="W313" i="16"/>
  <c r="X313" i="16" s="1"/>
  <c r="V313" i="16"/>
  <c r="U313" i="16"/>
  <c r="Q313" i="16"/>
  <c r="N313" i="16"/>
  <c r="AA313" i="16" s="1"/>
  <c r="F313" i="16"/>
  <c r="B313" i="16"/>
  <c r="Y312" i="16"/>
  <c r="W312" i="16"/>
  <c r="X312" i="16" s="1"/>
  <c r="V312" i="16"/>
  <c r="U312" i="16"/>
  <c r="Q312" i="16"/>
  <c r="N312" i="16"/>
  <c r="AA312" i="16" s="1"/>
  <c r="F312" i="16"/>
  <c r="B312" i="16"/>
  <c r="Y311" i="16"/>
  <c r="W311" i="16"/>
  <c r="X311" i="16" s="1"/>
  <c r="V311" i="16"/>
  <c r="U311" i="16"/>
  <c r="Q311" i="16"/>
  <c r="N311" i="16"/>
  <c r="AA311" i="16" s="1"/>
  <c r="F311" i="16"/>
  <c r="B311" i="16"/>
  <c r="Y310" i="16"/>
  <c r="W310" i="16"/>
  <c r="X310" i="16" s="1"/>
  <c r="V310" i="16"/>
  <c r="U310" i="16"/>
  <c r="Q310" i="16"/>
  <c r="N310" i="16"/>
  <c r="AA310" i="16" s="1"/>
  <c r="F310" i="16"/>
  <c r="B310" i="16"/>
  <c r="Y309" i="16"/>
  <c r="W309" i="16"/>
  <c r="X309" i="16" s="1"/>
  <c r="V309" i="16"/>
  <c r="U309" i="16"/>
  <c r="Q309" i="16"/>
  <c r="N309" i="16"/>
  <c r="AA309" i="16" s="1"/>
  <c r="F309" i="16"/>
  <c r="B309" i="16"/>
  <c r="Y308" i="16"/>
  <c r="W308" i="16"/>
  <c r="X308" i="16" s="1"/>
  <c r="V308" i="16"/>
  <c r="U308" i="16"/>
  <c r="Q308" i="16"/>
  <c r="N308" i="16"/>
  <c r="AA308" i="16" s="1"/>
  <c r="F308" i="16"/>
  <c r="B308" i="16"/>
  <c r="Y307" i="16"/>
  <c r="W307" i="16"/>
  <c r="X307" i="16" s="1"/>
  <c r="V307" i="16"/>
  <c r="U307" i="16"/>
  <c r="Q307" i="16"/>
  <c r="N307" i="16"/>
  <c r="AA307" i="16" s="1"/>
  <c r="F307" i="16"/>
  <c r="B307" i="16"/>
  <c r="Y306" i="16"/>
  <c r="W306" i="16"/>
  <c r="X306" i="16" s="1"/>
  <c r="V306" i="16"/>
  <c r="U306" i="16"/>
  <c r="Q306" i="16"/>
  <c r="N306" i="16"/>
  <c r="AA306" i="16" s="1"/>
  <c r="F306" i="16"/>
  <c r="B306" i="16"/>
  <c r="Y305" i="16"/>
  <c r="W305" i="16"/>
  <c r="X305" i="16" s="1"/>
  <c r="V305" i="16"/>
  <c r="U305" i="16"/>
  <c r="Q305" i="16"/>
  <c r="N305" i="16"/>
  <c r="AA305" i="16" s="1"/>
  <c r="F305" i="16"/>
  <c r="B305" i="16"/>
  <c r="Y304" i="16"/>
  <c r="W304" i="16"/>
  <c r="X304" i="16" s="1"/>
  <c r="V304" i="16"/>
  <c r="U304" i="16"/>
  <c r="Q304" i="16"/>
  <c r="N304" i="16"/>
  <c r="AA304" i="16" s="1"/>
  <c r="F304" i="16"/>
  <c r="B304" i="16"/>
  <c r="Y303" i="16"/>
  <c r="X303" i="16"/>
  <c r="W303" i="16"/>
  <c r="V303" i="16"/>
  <c r="U303" i="16"/>
  <c r="Q303" i="16"/>
  <c r="N303" i="16"/>
  <c r="AA303" i="16" s="1"/>
  <c r="F303" i="16"/>
  <c r="B303" i="16"/>
  <c r="Y302" i="16"/>
  <c r="W302" i="16"/>
  <c r="X302" i="16" s="1"/>
  <c r="V302" i="16"/>
  <c r="U302" i="16"/>
  <c r="Q302" i="16"/>
  <c r="N302" i="16"/>
  <c r="AA302" i="16" s="1"/>
  <c r="F302" i="16"/>
  <c r="B302" i="16"/>
  <c r="Y301" i="16"/>
  <c r="W301" i="16"/>
  <c r="X301" i="16" s="1"/>
  <c r="V301" i="16"/>
  <c r="U301" i="16"/>
  <c r="Q301" i="16"/>
  <c r="N301" i="16"/>
  <c r="AA301" i="16" s="1"/>
  <c r="F301" i="16"/>
  <c r="B301" i="16"/>
  <c r="Y300" i="16"/>
  <c r="W300" i="16"/>
  <c r="X300" i="16" s="1"/>
  <c r="V300" i="16"/>
  <c r="U300" i="16"/>
  <c r="Q300" i="16"/>
  <c r="N300" i="16"/>
  <c r="AA300" i="16" s="1"/>
  <c r="F300" i="16"/>
  <c r="B300" i="16"/>
  <c r="Y299" i="16"/>
  <c r="W299" i="16"/>
  <c r="X299" i="16" s="1"/>
  <c r="V299" i="16"/>
  <c r="U299" i="16"/>
  <c r="Q299" i="16"/>
  <c r="N299" i="16"/>
  <c r="AA299" i="16" s="1"/>
  <c r="F299" i="16"/>
  <c r="B299" i="16"/>
  <c r="Y298" i="16"/>
  <c r="W298" i="16"/>
  <c r="X298" i="16" s="1"/>
  <c r="V298" i="16"/>
  <c r="U298" i="16"/>
  <c r="Q298" i="16"/>
  <c r="N298" i="16"/>
  <c r="AA298" i="16" s="1"/>
  <c r="F298" i="16"/>
  <c r="B298" i="16"/>
  <c r="Y297" i="16"/>
  <c r="W297" i="16"/>
  <c r="X297" i="16" s="1"/>
  <c r="V297" i="16"/>
  <c r="U297" i="16"/>
  <c r="Q297" i="16"/>
  <c r="N297" i="16"/>
  <c r="AA297" i="16" s="1"/>
  <c r="F297" i="16"/>
  <c r="B297" i="16"/>
  <c r="Y296" i="16"/>
  <c r="W296" i="16"/>
  <c r="X296" i="16" s="1"/>
  <c r="V296" i="16"/>
  <c r="U296" i="16"/>
  <c r="Q296" i="16"/>
  <c r="N296" i="16"/>
  <c r="AA296" i="16" s="1"/>
  <c r="F296" i="16"/>
  <c r="B296" i="16"/>
  <c r="Y295" i="16"/>
  <c r="W295" i="16"/>
  <c r="X295" i="16" s="1"/>
  <c r="V295" i="16"/>
  <c r="U295" i="16"/>
  <c r="Q295" i="16"/>
  <c r="N295" i="16"/>
  <c r="AA295" i="16" s="1"/>
  <c r="F295" i="16"/>
  <c r="B295" i="16"/>
  <c r="Y294" i="16"/>
  <c r="W294" i="16"/>
  <c r="X294" i="16" s="1"/>
  <c r="V294" i="16"/>
  <c r="U294" i="16"/>
  <c r="Q294" i="16"/>
  <c r="N294" i="16"/>
  <c r="AA294" i="16" s="1"/>
  <c r="F294" i="16"/>
  <c r="B294" i="16"/>
  <c r="Y293" i="16"/>
  <c r="W293" i="16"/>
  <c r="X293" i="16" s="1"/>
  <c r="V293" i="16"/>
  <c r="U293" i="16"/>
  <c r="Q293" i="16"/>
  <c r="N293" i="16"/>
  <c r="AA293" i="16" s="1"/>
  <c r="F293" i="16"/>
  <c r="B293" i="16"/>
  <c r="Y292" i="16"/>
  <c r="W292" i="16"/>
  <c r="X292" i="16" s="1"/>
  <c r="V292" i="16"/>
  <c r="U292" i="16"/>
  <c r="Q292" i="16"/>
  <c r="N292" i="16"/>
  <c r="AA292" i="16" s="1"/>
  <c r="F292" i="16"/>
  <c r="B292" i="16"/>
  <c r="Y291" i="16"/>
  <c r="W291" i="16"/>
  <c r="X291" i="16" s="1"/>
  <c r="V291" i="16"/>
  <c r="U291" i="16"/>
  <c r="Q291" i="16"/>
  <c r="N291" i="16"/>
  <c r="AA291" i="16" s="1"/>
  <c r="F291" i="16"/>
  <c r="B291" i="16"/>
  <c r="Y290" i="16"/>
  <c r="W290" i="16"/>
  <c r="X290" i="16" s="1"/>
  <c r="V290" i="16"/>
  <c r="U290" i="16"/>
  <c r="Q290" i="16"/>
  <c r="N290" i="16"/>
  <c r="AA290" i="16" s="1"/>
  <c r="F290" i="16"/>
  <c r="B290" i="16"/>
  <c r="Y289" i="16"/>
  <c r="W289" i="16"/>
  <c r="X289" i="16" s="1"/>
  <c r="V289" i="16"/>
  <c r="U289" i="16"/>
  <c r="Q289" i="16"/>
  <c r="N289" i="16"/>
  <c r="AA289" i="16" s="1"/>
  <c r="F289" i="16"/>
  <c r="B289" i="16"/>
  <c r="Y288" i="16"/>
  <c r="W288" i="16"/>
  <c r="X288" i="16" s="1"/>
  <c r="V288" i="16"/>
  <c r="U288" i="16"/>
  <c r="Q288" i="16"/>
  <c r="N288" i="16"/>
  <c r="AA288" i="16" s="1"/>
  <c r="F288" i="16"/>
  <c r="B288" i="16"/>
  <c r="Y287" i="16"/>
  <c r="W287" i="16"/>
  <c r="X287" i="16" s="1"/>
  <c r="V287" i="16"/>
  <c r="U287" i="16"/>
  <c r="Q287" i="16"/>
  <c r="N287" i="16"/>
  <c r="AA287" i="16" s="1"/>
  <c r="F287" i="16"/>
  <c r="B287" i="16"/>
  <c r="Y286" i="16"/>
  <c r="W286" i="16"/>
  <c r="X286" i="16" s="1"/>
  <c r="V286" i="16"/>
  <c r="U286" i="16"/>
  <c r="Q286" i="16"/>
  <c r="N286" i="16"/>
  <c r="AA286" i="16" s="1"/>
  <c r="F286" i="16"/>
  <c r="B286" i="16"/>
  <c r="Y285" i="16"/>
  <c r="W285" i="16"/>
  <c r="X285" i="16" s="1"/>
  <c r="V285" i="16"/>
  <c r="U285" i="16"/>
  <c r="Q285" i="16"/>
  <c r="N285" i="16"/>
  <c r="AA285" i="16" s="1"/>
  <c r="F285" i="16"/>
  <c r="B285" i="16"/>
  <c r="Y284" i="16"/>
  <c r="W284" i="16"/>
  <c r="X284" i="16" s="1"/>
  <c r="V284" i="16"/>
  <c r="U284" i="16"/>
  <c r="Q284" i="16"/>
  <c r="N284" i="16"/>
  <c r="AA284" i="16" s="1"/>
  <c r="F284" i="16"/>
  <c r="B284" i="16"/>
  <c r="Y283" i="16"/>
  <c r="W283" i="16"/>
  <c r="X283" i="16" s="1"/>
  <c r="V283" i="16"/>
  <c r="U283" i="16"/>
  <c r="Q283" i="16"/>
  <c r="N283" i="16"/>
  <c r="AA283" i="16" s="1"/>
  <c r="F283" i="16"/>
  <c r="B283" i="16"/>
  <c r="Y282" i="16"/>
  <c r="W282" i="16"/>
  <c r="X282" i="16" s="1"/>
  <c r="V282" i="16"/>
  <c r="U282" i="16"/>
  <c r="Q282" i="16"/>
  <c r="N282" i="16"/>
  <c r="AA282" i="16" s="1"/>
  <c r="F282" i="16"/>
  <c r="B282" i="16"/>
  <c r="Y281" i="16"/>
  <c r="W281" i="16"/>
  <c r="X281" i="16" s="1"/>
  <c r="V281" i="16"/>
  <c r="U281" i="16"/>
  <c r="Q281" i="16"/>
  <c r="N281" i="16"/>
  <c r="AA281" i="16" s="1"/>
  <c r="F281" i="16"/>
  <c r="B281" i="16"/>
  <c r="Y280" i="16"/>
  <c r="W280" i="16"/>
  <c r="X280" i="16" s="1"/>
  <c r="V280" i="16"/>
  <c r="U280" i="16"/>
  <c r="Q280" i="16"/>
  <c r="N280" i="16"/>
  <c r="AA280" i="16" s="1"/>
  <c r="F280" i="16"/>
  <c r="B280" i="16"/>
  <c r="Y279" i="16"/>
  <c r="W279" i="16"/>
  <c r="X279" i="16" s="1"/>
  <c r="V279" i="16"/>
  <c r="U279" i="16"/>
  <c r="Q279" i="16"/>
  <c r="N279" i="16"/>
  <c r="AA279" i="16" s="1"/>
  <c r="F279" i="16"/>
  <c r="B279" i="16"/>
  <c r="Y278" i="16"/>
  <c r="W278" i="16"/>
  <c r="X278" i="16" s="1"/>
  <c r="V278" i="16"/>
  <c r="U278" i="16"/>
  <c r="Q278" i="16"/>
  <c r="N278" i="16"/>
  <c r="AA278" i="16" s="1"/>
  <c r="F278" i="16"/>
  <c r="B278" i="16"/>
  <c r="Y277" i="16"/>
  <c r="W277" i="16"/>
  <c r="X277" i="16" s="1"/>
  <c r="V277" i="16"/>
  <c r="U277" i="16"/>
  <c r="Q277" i="16"/>
  <c r="N277" i="16"/>
  <c r="AA277" i="16" s="1"/>
  <c r="F277" i="16"/>
  <c r="B277" i="16"/>
  <c r="Y276" i="16"/>
  <c r="W276" i="16"/>
  <c r="X276" i="16" s="1"/>
  <c r="V276" i="16"/>
  <c r="U276" i="16"/>
  <c r="Q276" i="16"/>
  <c r="N276" i="16"/>
  <c r="AA276" i="16" s="1"/>
  <c r="F276" i="16"/>
  <c r="B276" i="16"/>
  <c r="Y275" i="16"/>
  <c r="W275" i="16"/>
  <c r="X275" i="16" s="1"/>
  <c r="V275" i="16"/>
  <c r="U275" i="16"/>
  <c r="Q275" i="16"/>
  <c r="N275" i="16"/>
  <c r="AA275" i="16" s="1"/>
  <c r="F275" i="16"/>
  <c r="B275" i="16"/>
  <c r="Y274" i="16"/>
  <c r="W274" i="16"/>
  <c r="X274" i="16" s="1"/>
  <c r="V274" i="16"/>
  <c r="U274" i="16"/>
  <c r="Q274" i="16"/>
  <c r="N274" i="16"/>
  <c r="AA274" i="16" s="1"/>
  <c r="F274" i="16"/>
  <c r="B274" i="16"/>
  <c r="Y273" i="16"/>
  <c r="W273" i="16"/>
  <c r="X273" i="16" s="1"/>
  <c r="V273" i="16"/>
  <c r="U273" i="16"/>
  <c r="Q273" i="16"/>
  <c r="N273" i="16"/>
  <c r="AA273" i="16" s="1"/>
  <c r="F273" i="16"/>
  <c r="B273" i="16"/>
  <c r="Y272" i="16"/>
  <c r="W272" i="16"/>
  <c r="X272" i="16" s="1"/>
  <c r="V272" i="16"/>
  <c r="U272" i="16"/>
  <c r="Q272" i="16"/>
  <c r="N272" i="16"/>
  <c r="AA272" i="16" s="1"/>
  <c r="F272" i="16"/>
  <c r="B272" i="16"/>
  <c r="Y271" i="16"/>
  <c r="W271" i="16"/>
  <c r="X271" i="16" s="1"/>
  <c r="V271" i="16"/>
  <c r="U271" i="16"/>
  <c r="Q271" i="16"/>
  <c r="N271" i="16"/>
  <c r="AA271" i="16" s="1"/>
  <c r="F271" i="16"/>
  <c r="B271" i="16"/>
  <c r="Y270" i="16"/>
  <c r="W270" i="16"/>
  <c r="X270" i="16" s="1"/>
  <c r="V270" i="16"/>
  <c r="U270" i="16"/>
  <c r="Q270" i="16"/>
  <c r="N270" i="16"/>
  <c r="AA270" i="16" s="1"/>
  <c r="F270" i="16"/>
  <c r="B270" i="16"/>
  <c r="Y269" i="16"/>
  <c r="W269" i="16"/>
  <c r="X269" i="16" s="1"/>
  <c r="V269" i="16"/>
  <c r="U269" i="16"/>
  <c r="Q269" i="16"/>
  <c r="N269" i="16"/>
  <c r="AA269" i="16" s="1"/>
  <c r="F269" i="16"/>
  <c r="B269" i="16"/>
  <c r="Y268" i="16"/>
  <c r="W268" i="16"/>
  <c r="X268" i="16" s="1"/>
  <c r="V268" i="16"/>
  <c r="U268" i="16"/>
  <c r="Q268" i="16"/>
  <c r="N268" i="16"/>
  <c r="AA268" i="16" s="1"/>
  <c r="F268" i="16"/>
  <c r="B268" i="16"/>
  <c r="Y267" i="16"/>
  <c r="W267" i="16"/>
  <c r="X267" i="16" s="1"/>
  <c r="V267" i="16"/>
  <c r="U267" i="16"/>
  <c r="Q267" i="16"/>
  <c r="N267" i="16"/>
  <c r="AA267" i="16" s="1"/>
  <c r="F267" i="16"/>
  <c r="B267" i="16"/>
  <c r="Y266" i="16"/>
  <c r="W266" i="16"/>
  <c r="X266" i="16" s="1"/>
  <c r="V266" i="16"/>
  <c r="U266" i="16"/>
  <c r="Q266" i="16"/>
  <c r="N266" i="16"/>
  <c r="AA266" i="16" s="1"/>
  <c r="F266" i="16"/>
  <c r="B266" i="16"/>
  <c r="Y265" i="16"/>
  <c r="W265" i="16"/>
  <c r="X265" i="16" s="1"/>
  <c r="V265" i="16"/>
  <c r="U265" i="16"/>
  <c r="Q265" i="16"/>
  <c r="N265" i="16"/>
  <c r="AA265" i="16" s="1"/>
  <c r="F265" i="16"/>
  <c r="B265" i="16"/>
  <c r="Y264" i="16"/>
  <c r="W264" i="16"/>
  <c r="X264" i="16" s="1"/>
  <c r="V264" i="16"/>
  <c r="U264" i="16"/>
  <c r="Q264" i="16"/>
  <c r="N264" i="16"/>
  <c r="AA264" i="16" s="1"/>
  <c r="F264" i="16"/>
  <c r="B264" i="16"/>
  <c r="Y263" i="16"/>
  <c r="W263" i="16"/>
  <c r="X263" i="16" s="1"/>
  <c r="V263" i="16"/>
  <c r="U263" i="16"/>
  <c r="Q263" i="16"/>
  <c r="N263" i="16"/>
  <c r="AA263" i="16" s="1"/>
  <c r="F263" i="16"/>
  <c r="B263" i="16"/>
  <c r="Y262" i="16"/>
  <c r="W262" i="16"/>
  <c r="X262" i="16" s="1"/>
  <c r="V262" i="16"/>
  <c r="U262" i="16"/>
  <c r="Q262" i="16"/>
  <c r="N262" i="16"/>
  <c r="AA262" i="16" s="1"/>
  <c r="F262" i="16"/>
  <c r="B262" i="16"/>
  <c r="Y261" i="16"/>
  <c r="W261" i="16"/>
  <c r="X261" i="16" s="1"/>
  <c r="V261" i="16"/>
  <c r="U261" i="16"/>
  <c r="Q261" i="16"/>
  <c r="N261" i="16"/>
  <c r="AA261" i="16" s="1"/>
  <c r="F261" i="16"/>
  <c r="B261" i="16"/>
  <c r="Y260" i="16"/>
  <c r="W260" i="16"/>
  <c r="X260" i="16" s="1"/>
  <c r="V260" i="16"/>
  <c r="U260" i="16"/>
  <c r="Q260" i="16"/>
  <c r="N260" i="16"/>
  <c r="AA260" i="16" s="1"/>
  <c r="F260" i="16"/>
  <c r="B260" i="16"/>
  <c r="Y259" i="16"/>
  <c r="W259" i="16"/>
  <c r="X259" i="16" s="1"/>
  <c r="V259" i="16"/>
  <c r="U259" i="16"/>
  <c r="Q259" i="16"/>
  <c r="N259" i="16"/>
  <c r="AA259" i="16" s="1"/>
  <c r="F259" i="16"/>
  <c r="B259" i="16"/>
  <c r="Y258" i="16"/>
  <c r="W258" i="16"/>
  <c r="X258" i="16" s="1"/>
  <c r="V258" i="16"/>
  <c r="U258" i="16"/>
  <c r="Q258" i="16"/>
  <c r="N258" i="16"/>
  <c r="AA258" i="16" s="1"/>
  <c r="F258" i="16"/>
  <c r="B258" i="16"/>
  <c r="Y257" i="16"/>
  <c r="W257" i="16"/>
  <c r="X257" i="16" s="1"/>
  <c r="V257" i="16"/>
  <c r="U257" i="16"/>
  <c r="Q257" i="16"/>
  <c r="N257" i="16"/>
  <c r="AA257" i="16" s="1"/>
  <c r="F257" i="16"/>
  <c r="B257" i="16"/>
  <c r="Y256" i="16"/>
  <c r="W256" i="16"/>
  <c r="X256" i="16" s="1"/>
  <c r="V256" i="16"/>
  <c r="U256" i="16"/>
  <c r="Q256" i="16"/>
  <c r="N256" i="16"/>
  <c r="AA256" i="16" s="1"/>
  <c r="F256" i="16"/>
  <c r="B256" i="16"/>
  <c r="Y255" i="16"/>
  <c r="W255" i="16"/>
  <c r="X255" i="16" s="1"/>
  <c r="V255" i="16"/>
  <c r="U255" i="16"/>
  <c r="Q255" i="16"/>
  <c r="N255" i="16"/>
  <c r="AA255" i="16" s="1"/>
  <c r="F255" i="16"/>
  <c r="B255" i="16"/>
  <c r="Y254" i="16"/>
  <c r="W254" i="16"/>
  <c r="X254" i="16" s="1"/>
  <c r="V254" i="16"/>
  <c r="U254" i="16"/>
  <c r="Q254" i="16"/>
  <c r="N254" i="16"/>
  <c r="AA254" i="16" s="1"/>
  <c r="F254" i="16"/>
  <c r="B254" i="16"/>
  <c r="Y253" i="16"/>
  <c r="W253" i="16"/>
  <c r="X253" i="16" s="1"/>
  <c r="V253" i="16"/>
  <c r="U253" i="16"/>
  <c r="Q253" i="16"/>
  <c r="N253" i="16"/>
  <c r="AA253" i="16" s="1"/>
  <c r="F253" i="16"/>
  <c r="B253" i="16"/>
  <c r="Y252" i="16"/>
  <c r="W252" i="16"/>
  <c r="X252" i="16" s="1"/>
  <c r="V252" i="16"/>
  <c r="U252" i="16"/>
  <c r="Q252" i="16"/>
  <c r="N252" i="16"/>
  <c r="AA252" i="16" s="1"/>
  <c r="F252" i="16"/>
  <c r="B252" i="16"/>
  <c r="Y251" i="16"/>
  <c r="W251" i="16"/>
  <c r="X251" i="16" s="1"/>
  <c r="V251" i="16"/>
  <c r="U251" i="16"/>
  <c r="Q251" i="16"/>
  <c r="N251" i="16"/>
  <c r="AA251" i="16" s="1"/>
  <c r="F251" i="16"/>
  <c r="B251" i="16"/>
  <c r="Y250" i="16"/>
  <c r="W250" i="16"/>
  <c r="X250" i="16" s="1"/>
  <c r="V250" i="16"/>
  <c r="U250" i="16"/>
  <c r="Q250" i="16"/>
  <c r="N250" i="16"/>
  <c r="AA250" i="16" s="1"/>
  <c r="F250" i="16"/>
  <c r="B250" i="16"/>
  <c r="Y249" i="16"/>
  <c r="W249" i="16"/>
  <c r="X249" i="16" s="1"/>
  <c r="V249" i="16"/>
  <c r="U249" i="16"/>
  <c r="Q249" i="16"/>
  <c r="N249" i="16"/>
  <c r="AA249" i="16" s="1"/>
  <c r="F249" i="16"/>
  <c r="B249" i="16"/>
  <c r="Y248" i="16"/>
  <c r="W248" i="16"/>
  <c r="X248" i="16" s="1"/>
  <c r="V248" i="16"/>
  <c r="U248" i="16"/>
  <c r="Q248" i="16"/>
  <c r="N248" i="16"/>
  <c r="AA248" i="16" s="1"/>
  <c r="F248" i="16"/>
  <c r="B248" i="16"/>
  <c r="Y247" i="16"/>
  <c r="W247" i="16"/>
  <c r="X247" i="16" s="1"/>
  <c r="V247" i="16"/>
  <c r="U247" i="16"/>
  <c r="Q247" i="16"/>
  <c r="N247" i="16"/>
  <c r="AA247" i="16" s="1"/>
  <c r="F247" i="16"/>
  <c r="B247" i="16"/>
  <c r="Y246" i="16"/>
  <c r="W246" i="16"/>
  <c r="X246" i="16" s="1"/>
  <c r="V246" i="16"/>
  <c r="U246" i="16"/>
  <c r="Q246" i="16"/>
  <c r="N246" i="16"/>
  <c r="AA246" i="16" s="1"/>
  <c r="F246" i="16"/>
  <c r="B246" i="16"/>
  <c r="Y245" i="16"/>
  <c r="W245" i="16"/>
  <c r="X245" i="16" s="1"/>
  <c r="V245" i="16"/>
  <c r="U245" i="16"/>
  <c r="Q245" i="16"/>
  <c r="N245" i="16"/>
  <c r="AA245" i="16" s="1"/>
  <c r="F245" i="16"/>
  <c r="B245" i="16"/>
  <c r="Y244" i="16"/>
  <c r="W244" i="16"/>
  <c r="X244" i="16" s="1"/>
  <c r="V244" i="16"/>
  <c r="U244" i="16"/>
  <c r="Q244" i="16"/>
  <c r="N244" i="16"/>
  <c r="AA244" i="16" s="1"/>
  <c r="F244" i="16"/>
  <c r="B244" i="16"/>
  <c r="Y243" i="16"/>
  <c r="W243" i="16"/>
  <c r="X243" i="16" s="1"/>
  <c r="V243" i="16"/>
  <c r="U243" i="16"/>
  <c r="Q243" i="16"/>
  <c r="N243" i="16"/>
  <c r="AA243" i="16" s="1"/>
  <c r="F243" i="16"/>
  <c r="B243" i="16"/>
  <c r="Y242" i="16"/>
  <c r="X242" i="16"/>
  <c r="W242" i="16"/>
  <c r="V242" i="16"/>
  <c r="U242" i="16"/>
  <c r="Q242" i="16"/>
  <c r="N242" i="16"/>
  <c r="AA242" i="16" s="1"/>
  <c r="F242" i="16"/>
  <c r="B242" i="16"/>
  <c r="Y241" i="16"/>
  <c r="W241" i="16"/>
  <c r="X241" i="16" s="1"/>
  <c r="V241" i="16"/>
  <c r="U241" i="16"/>
  <c r="Q241" i="16"/>
  <c r="N241" i="16"/>
  <c r="AA241" i="16" s="1"/>
  <c r="F241" i="16"/>
  <c r="B241" i="16"/>
  <c r="Y240" i="16"/>
  <c r="W240" i="16"/>
  <c r="X240" i="16" s="1"/>
  <c r="V240" i="16"/>
  <c r="U240" i="16"/>
  <c r="Q240" i="16"/>
  <c r="N240" i="16"/>
  <c r="AA240" i="16" s="1"/>
  <c r="F240" i="16"/>
  <c r="B240" i="16"/>
  <c r="Y239" i="16"/>
  <c r="W239" i="16"/>
  <c r="X239" i="16" s="1"/>
  <c r="V239" i="16"/>
  <c r="U239" i="16"/>
  <c r="Q239" i="16"/>
  <c r="N239" i="16"/>
  <c r="AA239" i="16" s="1"/>
  <c r="F239" i="16"/>
  <c r="B239" i="16"/>
  <c r="Y238" i="16"/>
  <c r="W238" i="16"/>
  <c r="X238" i="16" s="1"/>
  <c r="V238" i="16"/>
  <c r="U238" i="16"/>
  <c r="Q238" i="16"/>
  <c r="N238" i="16"/>
  <c r="AA238" i="16" s="1"/>
  <c r="F238" i="16"/>
  <c r="B238" i="16"/>
  <c r="Y237" i="16"/>
  <c r="W237" i="16"/>
  <c r="X237" i="16" s="1"/>
  <c r="V237" i="16"/>
  <c r="U237" i="16"/>
  <c r="Q237" i="16"/>
  <c r="N237" i="16"/>
  <c r="AA237" i="16" s="1"/>
  <c r="F237" i="16"/>
  <c r="B237" i="16"/>
  <c r="Y236" i="16"/>
  <c r="W236" i="16"/>
  <c r="X236" i="16" s="1"/>
  <c r="V236" i="16"/>
  <c r="U236" i="16"/>
  <c r="Q236" i="16"/>
  <c r="N236" i="16"/>
  <c r="AA236" i="16" s="1"/>
  <c r="F236" i="16"/>
  <c r="B236" i="16"/>
  <c r="Y235" i="16"/>
  <c r="W235" i="16"/>
  <c r="X235" i="16" s="1"/>
  <c r="V235" i="16"/>
  <c r="U235" i="16"/>
  <c r="Q235" i="16"/>
  <c r="N235" i="16"/>
  <c r="AA235" i="16" s="1"/>
  <c r="F235" i="16"/>
  <c r="B235" i="16"/>
  <c r="Y234" i="16"/>
  <c r="W234" i="16"/>
  <c r="X234" i="16" s="1"/>
  <c r="V234" i="16"/>
  <c r="U234" i="16"/>
  <c r="Q234" i="16"/>
  <c r="N234" i="16"/>
  <c r="AA234" i="16" s="1"/>
  <c r="F234" i="16"/>
  <c r="B234" i="16"/>
  <c r="Y233" i="16"/>
  <c r="X233" i="16"/>
  <c r="W233" i="16"/>
  <c r="V233" i="16"/>
  <c r="U233" i="16"/>
  <c r="Q233" i="16"/>
  <c r="N233" i="16"/>
  <c r="AA233" i="16" s="1"/>
  <c r="F233" i="16"/>
  <c r="B233" i="16"/>
  <c r="Y232" i="16"/>
  <c r="W232" i="16"/>
  <c r="X232" i="16" s="1"/>
  <c r="V232" i="16"/>
  <c r="U232" i="16"/>
  <c r="Q232" i="16"/>
  <c r="N232" i="16"/>
  <c r="AA232" i="16" s="1"/>
  <c r="F232" i="16"/>
  <c r="B232" i="16"/>
  <c r="Y231" i="16"/>
  <c r="W231" i="16"/>
  <c r="X231" i="16" s="1"/>
  <c r="V231" i="16"/>
  <c r="U231" i="16"/>
  <c r="Q231" i="16"/>
  <c r="N231" i="16"/>
  <c r="AA231" i="16" s="1"/>
  <c r="F231" i="16"/>
  <c r="B231" i="16"/>
  <c r="Y230" i="16"/>
  <c r="W230" i="16"/>
  <c r="X230" i="16" s="1"/>
  <c r="V230" i="16"/>
  <c r="U230" i="16"/>
  <c r="Q230" i="16"/>
  <c r="N230" i="16"/>
  <c r="AA230" i="16" s="1"/>
  <c r="F230" i="16"/>
  <c r="B230" i="16"/>
  <c r="Y229" i="16"/>
  <c r="W229" i="16"/>
  <c r="X229" i="16" s="1"/>
  <c r="V229" i="16"/>
  <c r="U229" i="16"/>
  <c r="Q229" i="16"/>
  <c r="N229" i="16"/>
  <c r="AA229" i="16" s="1"/>
  <c r="F229" i="16"/>
  <c r="B229" i="16"/>
  <c r="Y228" i="16"/>
  <c r="W228" i="16"/>
  <c r="X228" i="16" s="1"/>
  <c r="V228" i="16"/>
  <c r="U228" i="16"/>
  <c r="Q228" i="16"/>
  <c r="N228" i="16"/>
  <c r="AA228" i="16" s="1"/>
  <c r="F228" i="16"/>
  <c r="B228" i="16"/>
  <c r="Y227" i="16"/>
  <c r="W227" i="16"/>
  <c r="X227" i="16" s="1"/>
  <c r="V227" i="16"/>
  <c r="U227" i="16"/>
  <c r="Q227" i="16"/>
  <c r="N227" i="16"/>
  <c r="AA227" i="16" s="1"/>
  <c r="F227" i="16"/>
  <c r="B227" i="16"/>
  <c r="Y226" i="16"/>
  <c r="W226" i="16"/>
  <c r="X226" i="16" s="1"/>
  <c r="V226" i="16"/>
  <c r="U226" i="16"/>
  <c r="Q226" i="16"/>
  <c r="N226" i="16"/>
  <c r="AA226" i="16" s="1"/>
  <c r="F226" i="16"/>
  <c r="B226" i="16"/>
  <c r="Y225" i="16"/>
  <c r="W225" i="16"/>
  <c r="X225" i="16" s="1"/>
  <c r="V225" i="16"/>
  <c r="U225" i="16"/>
  <c r="Q225" i="16"/>
  <c r="N225" i="16"/>
  <c r="AA225" i="16" s="1"/>
  <c r="F225" i="16"/>
  <c r="B225" i="16"/>
  <c r="Y224" i="16"/>
  <c r="W224" i="16"/>
  <c r="X224" i="16" s="1"/>
  <c r="V224" i="16"/>
  <c r="U224" i="16"/>
  <c r="Q224" i="16"/>
  <c r="N224" i="16"/>
  <c r="AA224" i="16" s="1"/>
  <c r="F224" i="16"/>
  <c r="B224" i="16"/>
  <c r="Y223" i="16"/>
  <c r="W223" i="16"/>
  <c r="X223" i="16" s="1"/>
  <c r="V223" i="16"/>
  <c r="U223" i="16"/>
  <c r="Q223" i="16"/>
  <c r="N223" i="16"/>
  <c r="AA223" i="16" s="1"/>
  <c r="F223" i="16"/>
  <c r="B223" i="16"/>
  <c r="Y222" i="16"/>
  <c r="W222" i="16"/>
  <c r="X222" i="16" s="1"/>
  <c r="V222" i="16"/>
  <c r="U222" i="16"/>
  <c r="Q222" i="16"/>
  <c r="N222" i="16"/>
  <c r="AA222" i="16" s="1"/>
  <c r="F222" i="16"/>
  <c r="B222" i="16"/>
  <c r="Y221" i="16"/>
  <c r="W221" i="16"/>
  <c r="X221" i="16" s="1"/>
  <c r="V221" i="16"/>
  <c r="U221" i="16"/>
  <c r="Q221" i="16"/>
  <c r="N221" i="16"/>
  <c r="AA221" i="16" s="1"/>
  <c r="F221" i="16"/>
  <c r="B221" i="16"/>
  <c r="Y220" i="16"/>
  <c r="W220" i="16"/>
  <c r="X220" i="16" s="1"/>
  <c r="V220" i="16"/>
  <c r="U220" i="16"/>
  <c r="Q220" i="16"/>
  <c r="N220" i="16"/>
  <c r="AA220" i="16" s="1"/>
  <c r="F220" i="16"/>
  <c r="B220" i="16"/>
  <c r="Y219" i="16"/>
  <c r="W219" i="16"/>
  <c r="X219" i="16" s="1"/>
  <c r="V219" i="16"/>
  <c r="U219" i="16"/>
  <c r="Q219" i="16"/>
  <c r="N219" i="16"/>
  <c r="AA219" i="16" s="1"/>
  <c r="F219" i="16"/>
  <c r="B219" i="16"/>
  <c r="Y218" i="16"/>
  <c r="W218" i="16"/>
  <c r="X218" i="16" s="1"/>
  <c r="V218" i="16"/>
  <c r="U218" i="16"/>
  <c r="Q218" i="16"/>
  <c r="N218" i="16"/>
  <c r="AA218" i="16" s="1"/>
  <c r="F218" i="16"/>
  <c r="B218" i="16"/>
  <c r="Y217" i="16"/>
  <c r="W217" i="16"/>
  <c r="X217" i="16" s="1"/>
  <c r="V217" i="16"/>
  <c r="U217" i="16"/>
  <c r="Q217" i="16"/>
  <c r="N217" i="16"/>
  <c r="AA217" i="16" s="1"/>
  <c r="F217" i="16"/>
  <c r="B217" i="16"/>
  <c r="Y216" i="16"/>
  <c r="W216" i="16"/>
  <c r="X216" i="16" s="1"/>
  <c r="V216" i="16"/>
  <c r="U216" i="16"/>
  <c r="Q216" i="16"/>
  <c r="N216" i="16"/>
  <c r="AA216" i="16" s="1"/>
  <c r="F216" i="16"/>
  <c r="B216" i="16"/>
  <c r="Y215" i="16"/>
  <c r="W215" i="16"/>
  <c r="X215" i="16" s="1"/>
  <c r="V215" i="16"/>
  <c r="U215" i="16"/>
  <c r="Q215" i="16"/>
  <c r="N215" i="16"/>
  <c r="AA215" i="16" s="1"/>
  <c r="F215" i="16"/>
  <c r="B215" i="16"/>
  <c r="Y214" i="16"/>
  <c r="W214" i="16"/>
  <c r="X214" i="16" s="1"/>
  <c r="V214" i="16"/>
  <c r="U214" i="16"/>
  <c r="Q214" i="16"/>
  <c r="N214" i="16"/>
  <c r="AA214" i="16" s="1"/>
  <c r="F214" i="16"/>
  <c r="B214" i="16"/>
  <c r="Y213" i="16"/>
  <c r="W213" i="16"/>
  <c r="X213" i="16" s="1"/>
  <c r="V213" i="16"/>
  <c r="U213" i="16"/>
  <c r="Q213" i="16"/>
  <c r="N213" i="16"/>
  <c r="AA213" i="16" s="1"/>
  <c r="F213" i="16"/>
  <c r="B213" i="16"/>
  <c r="Y212" i="16"/>
  <c r="W212" i="16"/>
  <c r="X212" i="16" s="1"/>
  <c r="V212" i="16"/>
  <c r="U212" i="16"/>
  <c r="Q212" i="16"/>
  <c r="N212" i="16"/>
  <c r="AA212" i="16" s="1"/>
  <c r="F212" i="16"/>
  <c r="B212" i="16"/>
  <c r="Y211" i="16"/>
  <c r="W211" i="16"/>
  <c r="X211" i="16" s="1"/>
  <c r="V211" i="16"/>
  <c r="U211" i="16"/>
  <c r="Q211" i="16"/>
  <c r="N211" i="16"/>
  <c r="AA211" i="16" s="1"/>
  <c r="F211" i="16"/>
  <c r="B211" i="16"/>
  <c r="Y210" i="16"/>
  <c r="W210" i="16"/>
  <c r="X210" i="16" s="1"/>
  <c r="V210" i="16"/>
  <c r="U210" i="16"/>
  <c r="Q210" i="16"/>
  <c r="N210" i="16"/>
  <c r="AA210" i="16" s="1"/>
  <c r="F210" i="16"/>
  <c r="B210" i="16"/>
  <c r="Y209" i="16"/>
  <c r="W209" i="16"/>
  <c r="X209" i="16" s="1"/>
  <c r="V209" i="16"/>
  <c r="U209" i="16"/>
  <c r="Q209" i="16"/>
  <c r="N209" i="16"/>
  <c r="AA209" i="16" s="1"/>
  <c r="F209" i="16"/>
  <c r="B209" i="16"/>
  <c r="Y208" i="16"/>
  <c r="W208" i="16"/>
  <c r="X208" i="16" s="1"/>
  <c r="V208" i="16"/>
  <c r="U208" i="16"/>
  <c r="Q208" i="16"/>
  <c r="N208" i="16"/>
  <c r="AA208" i="16" s="1"/>
  <c r="F208" i="16"/>
  <c r="B208" i="16"/>
  <c r="Y207" i="16"/>
  <c r="X207" i="16"/>
  <c r="W207" i="16"/>
  <c r="V207" i="16"/>
  <c r="U207" i="16"/>
  <c r="Q207" i="16"/>
  <c r="N207" i="16"/>
  <c r="AA207" i="16" s="1"/>
  <c r="F207" i="16"/>
  <c r="B207" i="16"/>
  <c r="Y206" i="16"/>
  <c r="W206" i="16"/>
  <c r="X206" i="16" s="1"/>
  <c r="V206" i="16"/>
  <c r="U206" i="16"/>
  <c r="Q206" i="16"/>
  <c r="N206" i="16"/>
  <c r="AA206" i="16" s="1"/>
  <c r="F206" i="16"/>
  <c r="B206" i="16"/>
  <c r="Y205" i="16"/>
  <c r="W205" i="16"/>
  <c r="X205" i="16" s="1"/>
  <c r="V205" i="16"/>
  <c r="U205" i="16"/>
  <c r="Q205" i="16"/>
  <c r="N205" i="16"/>
  <c r="AA205" i="16" s="1"/>
  <c r="F205" i="16"/>
  <c r="B205" i="16"/>
  <c r="Y204" i="16"/>
  <c r="W204" i="16"/>
  <c r="X204" i="16" s="1"/>
  <c r="V204" i="16"/>
  <c r="U204" i="16"/>
  <c r="Q204" i="16"/>
  <c r="N204" i="16"/>
  <c r="AA204" i="16" s="1"/>
  <c r="F204" i="16"/>
  <c r="B204" i="16"/>
  <c r="Y203" i="16"/>
  <c r="W203" i="16"/>
  <c r="X203" i="16" s="1"/>
  <c r="V203" i="16"/>
  <c r="U203" i="16"/>
  <c r="Q203" i="16"/>
  <c r="N203" i="16"/>
  <c r="AA203" i="16" s="1"/>
  <c r="F203" i="16"/>
  <c r="B203" i="16"/>
  <c r="Y202" i="16"/>
  <c r="W202" i="16"/>
  <c r="X202" i="16" s="1"/>
  <c r="V202" i="16"/>
  <c r="U202" i="16"/>
  <c r="Q202" i="16"/>
  <c r="N202" i="16"/>
  <c r="AA202" i="16" s="1"/>
  <c r="F202" i="16"/>
  <c r="B202" i="16"/>
  <c r="Y201" i="16"/>
  <c r="W201" i="16"/>
  <c r="X201" i="16" s="1"/>
  <c r="V201" i="16"/>
  <c r="U201" i="16"/>
  <c r="Q201" i="16"/>
  <c r="N201" i="16"/>
  <c r="AA201" i="16" s="1"/>
  <c r="F201" i="16"/>
  <c r="B201" i="16"/>
  <c r="Y200" i="16"/>
  <c r="W200" i="16"/>
  <c r="X200" i="16" s="1"/>
  <c r="V200" i="16"/>
  <c r="U200" i="16"/>
  <c r="Q200" i="16"/>
  <c r="N200" i="16"/>
  <c r="AA200" i="16" s="1"/>
  <c r="F200" i="16"/>
  <c r="B200" i="16"/>
  <c r="Y199" i="16"/>
  <c r="W199" i="16"/>
  <c r="X199" i="16" s="1"/>
  <c r="V199" i="16"/>
  <c r="U199" i="16"/>
  <c r="Q199" i="16"/>
  <c r="N199" i="16"/>
  <c r="AA199" i="16" s="1"/>
  <c r="F199" i="16"/>
  <c r="B199" i="16"/>
  <c r="Y198" i="16"/>
  <c r="W198" i="16"/>
  <c r="X198" i="16" s="1"/>
  <c r="V198" i="16"/>
  <c r="U198" i="16"/>
  <c r="Q198" i="16"/>
  <c r="N198" i="16"/>
  <c r="AA198" i="16" s="1"/>
  <c r="F198" i="16"/>
  <c r="B198" i="16"/>
  <c r="Y197" i="16"/>
  <c r="W197" i="16"/>
  <c r="X197" i="16" s="1"/>
  <c r="V197" i="16"/>
  <c r="U197" i="16"/>
  <c r="Q197" i="16"/>
  <c r="N197" i="16"/>
  <c r="AA197" i="16" s="1"/>
  <c r="F197" i="16"/>
  <c r="B197" i="16"/>
  <c r="Y196" i="16"/>
  <c r="W196" i="16"/>
  <c r="X196" i="16" s="1"/>
  <c r="V196" i="16"/>
  <c r="U196" i="16"/>
  <c r="Q196" i="16"/>
  <c r="N196" i="16"/>
  <c r="AA196" i="16" s="1"/>
  <c r="F196" i="16"/>
  <c r="B196" i="16"/>
  <c r="Y195" i="16"/>
  <c r="W195" i="16"/>
  <c r="X195" i="16" s="1"/>
  <c r="V195" i="16"/>
  <c r="U195" i="16"/>
  <c r="Q195" i="16"/>
  <c r="N195" i="16"/>
  <c r="AA195" i="16" s="1"/>
  <c r="F195" i="16"/>
  <c r="B195" i="16"/>
  <c r="Y194" i="16"/>
  <c r="W194" i="16"/>
  <c r="X194" i="16" s="1"/>
  <c r="V194" i="16"/>
  <c r="U194" i="16"/>
  <c r="Q194" i="16"/>
  <c r="N194" i="16"/>
  <c r="AA194" i="16" s="1"/>
  <c r="F194" i="16"/>
  <c r="B194" i="16"/>
  <c r="Y193" i="16"/>
  <c r="W193" i="16"/>
  <c r="X193" i="16" s="1"/>
  <c r="V193" i="16"/>
  <c r="U193" i="16"/>
  <c r="Q193" i="16"/>
  <c r="N193" i="16"/>
  <c r="AA193" i="16" s="1"/>
  <c r="F193" i="16"/>
  <c r="B193" i="16"/>
  <c r="Y192" i="16"/>
  <c r="W192" i="16"/>
  <c r="X192" i="16" s="1"/>
  <c r="V192" i="16"/>
  <c r="U192" i="16"/>
  <c r="Q192" i="16"/>
  <c r="N192" i="16"/>
  <c r="AA192" i="16" s="1"/>
  <c r="F192" i="16"/>
  <c r="B192" i="16"/>
  <c r="Y191" i="16"/>
  <c r="W191" i="16"/>
  <c r="X191" i="16" s="1"/>
  <c r="V191" i="16"/>
  <c r="U191" i="16"/>
  <c r="Q191" i="16"/>
  <c r="N191" i="16"/>
  <c r="AA191" i="16" s="1"/>
  <c r="F191" i="16"/>
  <c r="B191" i="16"/>
  <c r="Y190" i="16"/>
  <c r="W190" i="16"/>
  <c r="X190" i="16" s="1"/>
  <c r="V190" i="16"/>
  <c r="U190" i="16"/>
  <c r="Q190" i="16"/>
  <c r="N190" i="16"/>
  <c r="AA190" i="16" s="1"/>
  <c r="F190" i="16"/>
  <c r="B190" i="16"/>
  <c r="Y189" i="16"/>
  <c r="W189" i="16"/>
  <c r="X189" i="16" s="1"/>
  <c r="V189" i="16"/>
  <c r="U189" i="16"/>
  <c r="Q189" i="16"/>
  <c r="N189" i="16"/>
  <c r="AA189" i="16" s="1"/>
  <c r="F189" i="16"/>
  <c r="B189" i="16"/>
  <c r="Y188" i="16"/>
  <c r="W188" i="16"/>
  <c r="X188" i="16" s="1"/>
  <c r="V188" i="16"/>
  <c r="U188" i="16"/>
  <c r="Q188" i="16"/>
  <c r="N188" i="16"/>
  <c r="AA188" i="16" s="1"/>
  <c r="F188" i="16"/>
  <c r="B188" i="16"/>
  <c r="Y187" i="16"/>
  <c r="W187" i="16"/>
  <c r="X187" i="16" s="1"/>
  <c r="V187" i="16"/>
  <c r="U187" i="16"/>
  <c r="Q187" i="16"/>
  <c r="N187" i="16"/>
  <c r="AA187" i="16" s="1"/>
  <c r="F187" i="16"/>
  <c r="B187" i="16"/>
  <c r="Y186" i="16"/>
  <c r="W186" i="16"/>
  <c r="X186" i="16" s="1"/>
  <c r="V186" i="16"/>
  <c r="U186" i="16"/>
  <c r="Q186" i="16"/>
  <c r="N186" i="16"/>
  <c r="AA186" i="16" s="1"/>
  <c r="F186" i="16"/>
  <c r="B186" i="16"/>
  <c r="Y185" i="16"/>
  <c r="W185" i="16"/>
  <c r="X185" i="16" s="1"/>
  <c r="V185" i="16"/>
  <c r="U185" i="16"/>
  <c r="Q185" i="16"/>
  <c r="N185" i="16"/>
  <c r="AA185" i="16" s="1"/>
  <c r="F185" i="16"/>
  <c r="B185" i="16"/>
  <c r="Y184" i="16"/>
  <c r="W184" i="16"/>
  <c r="X184" i="16" s="1"/>
  <c r="V184" i="16"/>
  <c r="U184" i="16"/>
  <c r="Q184" i="16"/>
  <c r="N184" i="16"/>
  <c r="AA184" i="16" s="1"/>
  <c r="F184" i="16"/>
  <c r="B184" i="16"/>
  <c r="Y183" i="16"/>
  <c r="W183" i="16"/>
  <c r="X183" i="16" s="1"/>
  <c r="V183" i="16"/>
  <c r="U183" i="16"/>
  <c r="Q183" i="16"/>
  <c r="N183" i="16"/>
  <c r="AA183" i="16" s="1"/>
  <c r="F183" i="16"/>
  <c r="B183" i="16"/>
  <c r="Y182" i="16"/>
  <c r="W182" i="16"/>
  <c r="X182" i="16" s="1"/>
  <c r="V182" i="16"/>
  <c r="U182" i="16"/>
  <c r="Q182" i="16"/>
  <c r="N182" i="16"/>
  <c r="AA182" i="16" s="1"/>
  <c r="F182" i="16"/>
  <c r="B182" i="16"/>
  <c r="Y181" i="16"/>
  <c r="W181" i="16"/>
  <c r="X181" i="16" s="1"/>
  <c r="V181" i="16"/>
  <c r="U181" i="16"/>
  <c r="Q181" i="16"/>
  <c r="N181" i="16"/>
  <c r="AA181" i="16" s="1"/>
  <c r="F181" i="16"/>
  <c r="B181" i="16"/>
  <c r="Y180" i="16"/>
  <c r="W180" i="16"/>
  <c r="X180" i="16" s="1"/>
  <c r="V180" i="16"/>
  <c r="U180" i="16"/>
  <c r="Q180" i="16"/>
  <c r="N180" i="16"/>
  <c r="AA180" i="16" s="1"/>
  <c r="F180" i="16"/>
  <c r="B180" i="16"/>
  <c r="Y179" i="16"/>
  <c r="W179" i="16"/>
  <c r="X179" i="16" s="1"/>
  <c r="V179" i="16"/>
  <c r="U179" i="16"/>
  <c r="Q179" i="16"/>
  <c r="N179" i="16"/>
  <c r="AA179" i="16" s="1"/>
  <c r="F179" i="16"/>
  <c r="B179" i="16"/>
  <c r="Y178" i="16"/>
  <c r="W178" i="16"/>
  <c r="X178" i="16" s="1"/>
  <c r="V178" i="16"/>
  <c r="U178" i="16"/>
  <c r="Q178" i="16"/>
  <c r="N178" i="16"/>
  <c r="AA178" i="16" s="1"/>
  <c r="F178" i="16"/>
  <c r="B178" i="16"/>
  <c r="Y177" i="16"/>
  <c r="W177" i="16"/>
  <c r="X177" i="16" s="1"/>
  <c r="V177" i="16"/>
  <c r="U177" i="16"/>
  <c r="Q177" i="16"/>
  <c r="N177" i="16"/>
  <c r="AA177" i="16" s="1"/>
  <c r="F177" i="16"/>
  <c r="B177" i="16"/>
  <c r="Y176" i="16"/>
  <c r="W176" i="16"/>
  <c r="X176" i="16" s="1"/>
  <c r="V176" i="16"/>
  <c r="U176" i="16"/>
  <c r="Q176" i="16"/>
  <c r="N176" i="16"/>
  <c r="AA176" i="16" s="1"/>
  <c r="F176" i="16"/>
  <c r="B176" i="16"/>
  <c r="Y175" i="16"/>
  <c r="W175" i="16"/>
  <c r="X175" i="16" s="1"/>
  <c r="V175" i="16"/>
  <c r="U175" i="16"/>
  <c r="Q175" i="16"/>
  <c r="N175" i="16"/>
  <c r="AA175" i="16" s="1"/>
  <c r="F175" i="16"/>
  <c r="B175" i="16"/>
  <c r="Y174" i="16"/>
  <c r="W174" i="16"/>
  <c r="X174" i="16" s="1"/>
  <c r="V174" i="16"/>
  <c r="U174" i="16"/>
  <c r="Q174" i="16"/>
  <c r="N174" i="16"/>
  <c r="AA174" i="16" s="1"/>
  <c r="F174" i="16"/>
  <c r="B174" i="16"/>
  <c r="Y173" i="16"/>
  <c r="W173" i="16"/>
  <c r="X173" i="16" s="1"/>
  <c r="V173" i="16"/>
  <c r="U173" i="16"/>
  <c r="Q173" i="16"/>
  <c r="N173" i="16"/>
  <c r="AA173" i="16" s="1"/>
  <c r="F173" i="16"/>
  <c r="B173" i="16"/>
  <c r="Y172" i="16"/>
  <c r="W172" i="16"/>
  <c r="X172" i="16" s="1"/>
  <c r="V172" i="16"/>
  <c r="U172" i="16"/>
  <c r="Q172" i="16"/>
  <c r="N172" i="16"/>
  <c r="AA172" i="16" s="1"/>
  <c r="F172" i="16"/>
  <c r="B172" i="16"/>
  <c r="Y171" i="16"/>
  <c r="W171" i="16"/>
  <c r="X171" i="16" s="1"/>
  <c r="V171" i="16"/>
  <c r="U171" i="16"/>
  <c r="Q171" i="16"/>
  <c r="N171" i="16"/>
  <c r="AA171" i="16" s="1"/>
  <c r="F171" i="16"/>
  <c r="B171" i="16"/>
  <c r="Y170" i="16"/>
  <c r="W170" i="16"/>
  <c r="X170" i="16" s="1"/>
  <c r="V170" i="16"/>
  <c r="U170" i="16"/>
  <c r="Q170" i="16"/>
  <c r="N170" i="16"/>
  <c r="AA170" i="16" s="1"/>
  <c r="F170" i="16"/>
  <c r="B170" i="16"/>
  <c r="Y169" i="16"/>
  <c r="W169" i="16"/>
  <c r="X169" i="16" s="1"/>
  <c r="V169" i="16"/>
  <c r="U169" i="16"/>
  <c r="Q169" i="16"/>
  <c r="N169" i="16"/>
  <c r="AA169" i="16" s="1"/>
  <c r="F169" i="16"/>
  <c r="B169" i="16"/>
  <c r="Y168" i="16"/>
  <c r="W168" i="16"/>
  <c r="X168" i="16" s="1"/>
  <c r="V168" i="16"/>
  <c r="U168" i="16"/>
  <c r="Q168" i="16"/>
  <c r="N168" i="16"/>
  <c r="AA168" i="16" s="1"/>
  <c r="F168" i="16"/>
  <c r="B168" i="16"/>
  <c r="Y167" i="16"/>
  <c r="W167" i="16"/>
  <c r="X167" i="16" s="1"/>
  <c r="V167" i="16"/>
  <c r="U167" i="16"/>
  <c r="Q167" i="16"/>
  <c r="N167" i="16"/>
  <c r="AA167" i="16" s="1"/>
  <c r="F167" i="16"/>
  <c r="B167" i="16"/>
  <c r="Y166" i="16"/>
  <c r="W166" i="16"/>
  <c r="X166" i="16" s="1"/>
  <c r="V166" i="16"/>
  <c r="U166" i="16"/>
  <c r="Q166" i="16"/>
  <c r="N166" i="16"/>
  <c r="AA166" i="16" s="1"/>
  <c r="F166" i="16"/>
  <c r="B166" i="16"/>
  <c r="Y165" i="16"/>
  <c r="W165" i="16"/>
  <c r="X165" i="16" s="1"/>
  <c r="V165" i="16"/>
  <c r="U165" i="16"/>
  <c r="Q165" i="16"/>
  <c r="N165" i="16"/>
  <c r="AA165" i="16" s="1"/>
  <c r="F165" i="16"/>
  <c r="B165" i="16"/>
  <c r="Y164" i="16"/>
  <c r="W164" i="16"/>
  <c r="X164" i="16" s="1"/>
  <c r="V164" i="16"/>
  <c r="U164" i="16"/>
  <c r="Q164" i="16"/>
  <c r="N164" i="16"/>
  <c r="AA164" i="16" s="1"/>
  <c r="F164" i="16"/>
  <c r="B164" i="16"/>
  <c r="Y163" i="16"/>
  <c r="W163" i="16"/>
  <c r="X163" i="16" s="1"/>
  <c r="V163" i="16"/>
  <c r="U163" i="16"/>
  <c r="Q163" i="16"/>
  <c r="N163" i="16"/>
  <c r="AA163" i="16" s="1"/>
  <c r="F163" i="16"/>
  <c r="B163" i="16"/>
  <c r="Y162" i="16"/>
  <c r="X162" i="16"/>
  <c r="W162" i="16"/>
  <c r="V162" i="16"/>
  <c r="U162" i="16"/>
  <c r="Q162" i="16"/>
  <c r="N162" i="16"/>
  <c r="AA162" i="16" s="1"/>
  <c r="F162" i="16"/>
  <c r="B162" i="16"/>
  <c r="Y161" i="16"/>
  <c r="W161" i="16"/>
  <c r="X161" i="16" s="1"/>
  <c r="V161" i="16"/>
  <c r="U161" i="16"/>
  <c r="Q161" i="16"/>
  <c r="N161" i="16"/>
  <c r="AA161" i="16" s="1"/>
  <c r="F161" i="16"/>
  <c r="B161" i="16"/>
  <c r="Y160" i="16"/>
  <c r="W160" i="16"/>
  <c r="X160" i="16" s="1"/>
  <c r="V160" i="16"/>
  <c r="U160" i="16"/>
  <c r="Q160" i="16"/>
  <c r="N160" i="16"/>
  <c r="AA160" i="16" s="1"/>
  <c r="F160" i="16"/>
  <c r="B160" i="16"/>
  <c r="Y159" i="16"/>
  <c r="W159" i="16"/>
  <c r="X159" i="16" s="1"/>
  <c r="V159" i="16"/>
  <c r="U159" i="16"/>
  <c r="Q159" i="16"/>
  <c r="N159" i="16"/>
  <c r="AA159" i="16" s="1"/>
  <c r="F159" i="16"/>
  <c r="B159" i="16"/>
  <c r="Y158" i="16"/>
  <c r="W158" i="16"/>
  <c r="X158" i="16" s="1"/>
  <c r="V158" i="16"/>
  <c r="U158" i="16"/>
  <c r="Q158" i="16"/>
  <c r="N158" i="16"/>
  <c r="AA158" i="16" s="1"/>
  <c r="F158" i="16"/>
  <c r="B158" i="16"/>
  <c r="Y157" i="16"/>
  <c r="W157" i="16"/>
  <c r="X157" i="16" s="1"/>
  <c r="V157" i="16"/>
  <c r="U157" i="16"/>
  <c r="Q157" i="16"/>
  <c r="N157" i="16"/>
  <c r="AA157" i="16" s="1"/>
  <c r="F157" i="16"/>
  <c r="B157" i="16"/>
  <c r="Y156" i="16"/>
  <c r="W156" i="16"/>
  <c r="X156" i="16" s="1"/>
  <c r="V156" i="16"/>
  <c r="U156" i="16"/>
  <c r="Q156" i="16"/>
  <c r="N156" i="16"/>
  <c r="AA156" i="16" s="1"/>
  <c r="F156" i="16"/>
  <c r="B156" i="16"/>
  <c r="Y155" i="16"/>
  <c r="W155" i="16"/>
  <c r="X155" i="16" s="1"/>
  <c r="V155" i="16"/>
  <c r="U155" i="16"/>
  <c r="Q155" i="16"/>
  <c r="N155" i="16"/>
  <c r="AA155" i="16" s="1"/>
  <c r="F155" i="16"/>
  <c r="B155" i="16"/>
  <c r="Y154" i="16"/>
  <c r="W154" i="16"/>
  <c r="X154" i="16" s="1"/>
  <c r="V154" i="16"/>
  <c r="U154" i="16"/>
  <c r="Q154" i="16"/>
  <c r="N154" i="16"/>
  <c r="AA154" i="16" s="1"/>
  <c r="F154" i="16"/>
  <c r="B154" i="16"/>
  <c r="Y153" i="16"/>
  <c r="W153" i="16"/>
  <c r="X153" i="16" s="1"/>
  <c r="V153" i="16"/>
  <c r="U153" i="16"/>
  <c r="Q153" i="16"/>
  <c r="N153" i="16"/>
  <c r="AA153" i="16" s="1"/>
  <c r="F153" i="16"/>
  <c r="B153" i="16"/>
  <c r="Y152" i="16"/>
  <c r="W152" i="16"/>
  <c r="X152" i="16" s="1"/>
  <c r="V152" i="16"/>
  <c r="U152" i="16"/>
  <c r="Q152" i="16"/>
  <c r="N152" i="16"/>
  <c r="AA152" i="16" s="1"/>
  <c r="F152" i="16"/>
  <c r="B152" i="16"/>
  <c r="Y151" i="16"/>
  <c r="W151" i="16"/>
  <c r="X151" i="16" s="1"/>
  <c r="V151" i="16"/>
  <c r="U151" i="16"/>
  <c r="Q151" i="16"/>
  <c r="N151" i="16"/>
  <c r="AA151" i="16" s="1"/>
  <c r="F151" i="16"/>
  <c r="B151" i="16"/>
  <c r="Y150" i="16"/>
  <c r="W150" i="16"/>
  <c r="X150" i="16" s="1"/>
  <c r="V150" i="16"/>
  <c r="U150" i="16"/>
  <c r="Q150" i="16"/>
  <c r="N150" i="16"/>
  <c r="AA150" i="16" s="1"/>
  <c r="F150" i="16"/>
  <c r="B150" i="16"/>
  <c r="Y149" i="16"/>
  <c r="W149" i="16"/>
  <c r="X149" i="16" s="1"/>
  <c r="V149" i="16"/>
  <c r="U149" i="16"/>
  <c r="Q149" i="16"/>
  <c r="N149" i="16"/>
  <c r="AA149" i="16" s="1"/>
  <c r="F149" i="16"/>
  <c r="B149" i="16"/>
  <c r="Y148" i="16"/>
  <c r="W148" i="16"/>
  <c r="X148" i="16" s="1"/>
  <c r="V148" i="16"/>
  <c r="U148" i="16"/>
  <c r="Q148" i="16"/>
  <c r="N148" i="16"/>
  <c r="AA148" i="16" s="1"/>
  <c r="F148" i="16"/>
  <c r="B148" i="16"/>
  <c r="Y147" i="16"/>
  <c r="W147" i="16"/>
  <c r="X147" i="16" s="1"/>
  <c r="V147" i="16"/>
  <c r="U147" i="16"/>
  <c r="Q147" i="16"/>
  <c r="N147" i="16"/>
  <c r="AA147" i="16" s="1"/>
  <c r="F147" i="16"/>
  <c r="B147" i="16"/>
  <c r="Y146" i="16"/>
  <c r="W146" i="16"/>
  <c r="X146" i="16" s="1"/>
  <c r="V146" i="16"/>
  <c r="U146" i="16"/>
  <c r="Q146" i="16"/>
  <c r="N146" i="16"/>
  <c r="AA146" i="16" s="1"/>
  <c r="F146" i="16"/>
  <c r="B146" i="16"/>
  <c r="Y145" i="16"/>
  <c r="W145" i="16"/>
  <c r="X145" i="16" s="1"/>
  <c r="V145" i="16"/>
  <c r="U145" i="16"/>
  <c r="Q145" i="16"/>
  <c r="N145" i="16"/>
  <c r="AA145" i="16" s="1"/>
  <c r="F145" i="16"/>
  <c r="B145" i="16"/>
  <c r="Y144" i="16"/>
  <c r="W144" i="16"/>
  <c r="X144" i="16" s="1"/>
  <c r="V144" i="16"/>
  <c r="U144" i="16"/>
  <c r="Q144" i="16"/>
  <c r="N144" i="16"/>
  <c r="AA144" i="16" s="1"/>
  <c r="F144" i="16"/>
  <c r="B144" i="16"/>
  <c r="Y143" i="16"/>
  <c r="W143" i="16"/>
  <c r="X143" i="16" s="1"/>
  <c r="V143" i="16"/>
  <c r="U143" i="16"/>
  <c r="Q143" i="16"/>
  <c r="N143" i="16"/>
  <c r="AA143" i="16" s="1"/>
  <c r="F143" i="16"/>
  <c r="B143" i="16"/>
  <c r="Y142" i="16"/>
  <c r="W142" i="16"/>
  <c r="X142" i="16" s="1"/>
  <c r="V142" i="16"/>
  <c r="U142" i="16"/>
  <c r="Q142" i="16"/>
  <c r="N142" i="16"/>
  <c r="AA142" i="16" s="1"/>
  <c r="F142" i="16"/>
  <c r="B142" i="16"/>
  <c r="Y141" i="16"/>
  <c r="W141" i="16"/>
  <c r="X141" i="16" s="1"/>
  <c r="V141" i="16"/>
  <c r="U141" i="16"/>
  <c r="Q141" i="16"/>
  <c r="N141" i="16"/>
  <c r="AA141" i="16" s="1"/>
  <c r="F141" i="16"/>
  <c r="B141" i="16"/>
  <c r="Y140" i="16"/>
  <c r="W140" i="16"/>
  <c r="X140" i="16" s="1"/>
  <c r="V140" i="16"/>
  <c r="U140" i="16"/>
  <c r="Q140" i="16"/>
  <c r="N140" i="16"/>
  <c r="AA140" i="16" s="1"/>
  <c r="F140" i="16"/>
  <c r="B140" i="16"/>
  <c r="Y139" i="16"/>
  <c r="W139" i="16"/>
  <c r="X139" i="16" s="1"/>
  <c r="V139" i="16"/>
  <c r="U139" i="16"/>
  <c r="Q139" i="16"/>
  <c r="N139" i="16"/>
  <c r="AA139" i="16" s="1"/>
  <c r="F139" i="16"/>
  <c r="B139" i="16"/>
  <c r="Y138" i="16"/>
  <c r="W138" i="16"/>
  <c r="X138" i="16" s="1"/>
  <c r="V138" i="16"/>
  <c r="U138" i="16"/>
  <c r="Q138" i="16"/>
  <c r="N138" i="16"/>
  <c r="AA138" i="16" s="1"/>
  <c r="F138" i="16"/>
  <c r="B138" i="16"/>
  <c r="Y137" i="16"/>
  <c r="W137" i="16"/>
  <c r="X137" i="16" s="1"/>
  <c r="V137" i="16"/>
  <c r="U137" i="16"/>
  <c r="Q137" i="16"/>
  <c r="N137" i="16"/>
  <c r="AA137" i="16" s="1"/>
  <c r="F137" i="16"/>
  <c r="B137" i="16"/>
  <c r="Y136" i="16"/>
  <c r="W136" i="16"/>
  <c r="X136" i="16" s="1"/>
  <c r="V136" i="16"/>
  <c r="U136" i="16"/>
  <c r="Q136" i="16"/>
  <c r="N136" i="16"/>
  <c r="AA136" i="16" s="1"/>
  <c r="F136" i="16"/>
  <c r="B136" i="16"/>
  <c r="Y135" i="16"/>
  <c r="W135" i="16"/>
  <c r="X135" i="16" s="1"/>
  <c r="V135" i="16"/>
  <c r="U135" i="16"/>
  <c r="Q135" i="16"/>
  <c r="N135" i="16"/>
  <c r="AA135" i="16" s="1"/>
  <c r="F135" i="16"/>
  <c r="B135" i="16"/>
  <c r="Y134" i="16"/>
  <c r="W134" i="16"/>
  <c r="X134" i="16" s="1"/>
  <c r="V134" i="16"/>
  <c r="U134" i="16"/>
  <c r="Q134" i="16"/>
  <c r="N134" i="16"/>
  <c r="AA134" i="16" s="1"/>
  <c r="F134" i="16"/>
  <c r="B134" i="16"/>
  <c r="Y133" i="16"/>
  <c r="W133" i="16"/>
  <c r="X133" i="16" s="1"/>
  <c r="V133" i="16"/>
  <c r="U133" i="16"/>
  <c r="Q133" i="16"/>
  <c r="N133" i="16"/>
  <c r="AA133" i="16" s="1"/>
  <c r="F133" i="16"/>
  <c r="B133" i="16"/>
  <c r="Y132" i="16"/>
  <c r="W132" i="16"/>
  <c r="X132" i="16" s="1"/>
  <c r="V132" i="16"/>
  <c r="U132" i="16"/>
  <c r="Q132" i="16"/>
  <c r="N132" i="16"/>
  <c r="AA132" i="16" s="1"/>
  <c r="F132" i="16"/>
  <c r="B132" i="16"/>
  <c r="Y131" i="16"/>
  <c r="W131" i="16"/>
  <c r="X131" i="16" s="1"/>
  <c r="V131" i="16"/>
  <c r="U131" i="16"/>
  <c r="Q131" i="16"/>
  <c r="N131" i="16"/>
  <c r="AA131" i="16" s="1"/>
  <c r="F131" i="16"/>
  <c r="B131" i="16"/>
  <c r="Y130" i="16"/>
  <c r="W130" i="16"/>
  <c r="X130" i="16" s="1"/>
  <c r="V130" i="16"/>
  <c r="U130" i="16"/>
  <c r="Q130" i="16"/>
  <c r="N130" i="16"/>
  <c r="AA130" i="16" s="1"/>
  <c r="F130" i="16"/>
  <c r="B130" i="16"/>
  <c r="Y129" i="16"/>
  <c r="W129" i="16"/>
  <c r="X129" i="16" s="1"/>
  <c r="V129" i="16"/>
  <c r="U129" i="16"/>
  <c r="Q129" i="16"/>
  <c r="N129" i="16"/>
  <c r="AA129" i="16" s="1"/>
  <c r="F129" i="16"/>
  <c r="B129" i="16"/>
  <c r="Y128" i="16"/>
  <c r="W128" i="16"/>
  <c r="X128" i="16" s="1"/>
  <c r="V128" i="16"/>
  <c r="U128" i="16"/>
  <c r="Q128" i="16"/>
  <c r="N128" i="16"/>
  <c r="AA128" i="16" s="1"/>
  <c r="F128" i="16"/>
  <c r="B128" i="16"/>
  <c r="Y127" i="16"/>
  <c r="W127" i="16"/>
  <c r="X127" i="16" s="1"/>
  <c r="V127" i="16"/>
  <c r="U127" i="16"/>
  <c r="Q127" i="16"/>
  <c r="N127" i="16"/>
  <c r="AA127" i="16" s="1"/>
  <c r="F127" i="16"/>
  <c r="B127" i="16"/>
  <c r="Y126" i="16"/>
  <c r="W126" i="16"/>
  <c r="X126" i="16" s="1"/>
  <c r="V126" i="16"/>
  <c r="U126" i="16"/>
  <c r="Q126" i="16"/>
  <c r="N126" i="16"/>
  <c r="AA126" i="16" s="1"/>
  <c r="F126" i="16"/>
  <c r="B126" i="16"/>
  <c r="Y125" i="16"/>
  <c r="W125" i="16"/>
  <c r="X125" i="16" s="1"/>
  <c r="V125" i="16"/>
  <c r="U125" i="16"/>
  <c r="Q125" i="16"/>
  <c r="N125" i="16"/>
  <c r="AA125" i="16" s="1"/>
  <c r="F125" i="16"/>
  <c r="B125" i="16"/>
  <c r="Y124" i="16"/>
  <c r="X124" i="16"/>
  <c r="W124" i="16"/>
  <c r="V124" i="16"/>
  <c r="U124" i="16"/>
  <c r="Q124" i="16"/>
  <c r="N124" i="16"/>
  <c r="AA124" i="16" s="1"/>
  <c r="F124" i="16"/>
  <c r="B124" i="16"/>
  <c r="Y123" i="16"/>
  <c r="W123" i="16"/>
  <c r="X123" i="16" s="1"/>
  <c r="V123" i="16"/>
  <c r="U123" i="16"/>
  <c r="Q123" i="16"/>
  <c r="N123" i="16"/>
  <c r="AA123" i="16" s="1"/>
  <c r="F123" i="16"/>
  <c r="B123" i="16"/>
  <c r="Y122" i="16"/>
  <c r="W122" i="16"/>
  <c r="X122" i="16" s="1"/>
  <c r="V122" i="16"/>
  <c r="U122" i="16"/>
  <c r="Q122" i="16"/>
  <c r="N122" i="16"/>
  <c r="AA122" i="16" s="1"/>
  <c r="F122" i="16"/>
  <c r="B122" i="16"/>
  <c r="Y121" i="16"/>
  <c r="W121" i="16"/>
  <c r="X121" i="16" s="1"/>
  <c r="V121" i="16"/>
  <c r="U121" i="16"/>
  <c r="Q121" i="16"/>
  <c r="N121" i="16"/>
  <c r="AA121" i="16" s="1"/>
  <c r="F121" i="16"/>
  <c r="B121" i="16"/>
  <c r="Y120" i="16"/>
  <c r="W120" i="16"/>
  <c r="X120" i="16" s="1"/>
  <c r="V120" i="16"/>
  <c r="U120" i="16"/>
  <c r="Q120" i="16"/>
  <c r="N120" i="16"/>
  <c r="AA120" i="16" s="1"/>
  <c r="F120" i="16"/>
  <c r="B120" i="16"/>
  <c r="Y119" i="16"/>
  <c r="W119" i="16"/>
  <c r="X119" i="16" s="1"/>
  <c r="V119" i="16"/>
  <c r="U119" i="16"/>
  <c r="Q119" i="16"/>
  <c r="N119" i="16"/>
  <c r="AA119" i="16" s="1"/>
  <c r="F119" i="16"/>
  <c r="B119" i="16"/>
  <c r="Y118" i="16"/>
  <c r="W118" i="16"/>
  <c r="X118" i="16" s="1"/>
  <c r="V118" i="16"/>
  <c r="U118" i="16"/>
  <c r="Q118" i="16"/>
  <c r="N118" i="16"/>
  <c r="AA118" i="16" s="1"/>
  <c r="F118" i="16"/>
  <c r="B118" i="16"/>
  <c r="Y117" i="16"/>
  <c r="W117" i="16"/>
  <c r="X117" i="16" s="1"/>
  <c r="V117" i="16"/>
  <c r="U117" i="16"/>
  <c r="Q117" i="16"/>
  <c r="N117" i="16"/>
  <c r="AA117" i="16" s="1"/>
  <c r="F117" i="16"/>
  <c r="B117" i="16"/>
  <c r="Y116" i="16"/>
  <c r="W116" i="16"/>
  <c r="X116" i="16" s="1"/>
  <c r="V116" i="16"/>
  <c r="U116" i="16"/>
  <c r="Q116" i="16"/>
  <c r="N116" i="16"/>
  <c r="AA116" i="16" s="1"/>
  <c r="F116" i="16"/>
  <c r="B116" i="16"/>
  <c r="Y115" i="16"/>
  <c r="W115" i="16"/>
  <c r="X115" i="16" s="1"/>
  <c r="V115" i="16"/>
  <c r="U115" i="16"/>
  <c r="Q115" i="16"/>
  <c r="N115" i="16"/>
  <c r="AA115" i="16" s="1"/>
  <c r="F115" i="16"/>
  <c r="B115" i="16"/>
  <c r="Y114" i="16"/>
  <c r="W114" i="16"/>
  <c r="X114" i="16" s="1"/>
  <c r="V114" i="16"/>
  <c r="U114" i="16"/>
  <c r="Q114" i="16"/>
  <c r="N114" i="16"/>
  <c r="AA114" i="16" s="1"/>
  <c r="F114" i="16"/>
  <c r="B114" i="16"/>
  <c r="Y113" i="16"/>
  <c r="W113" i="16"/>
  <c r="X113" i="16" s="1"/>
  <c r="V113" i="16"/>
  <c r="U113" i="16"/>
  <c r="Q113" i="16"/>
  <c r="N113" i="16"/>
  <c r="AA113" i="16" s="1"/>
  <c r="F113" i="16"/>
  <c r="B113" i="16"/>
  <c r="Y112" i="16"/>
  <c r="W112" i="16"/>
  <c r="X112" i="16" s="1"/>
  <c r="V112" i="16"/>
  <c r="U112" i="16"/>
  <c r="Q112" i="16"/>
  <c r="N112" i="16"/>
  <c r="AA112" i="16" s="1"/>
  <c r="F112" i="16"/>
  <c r="B112" i="16"/>
  <c r="Y111" i="16"/>
  <c r="W111" i="16"/>
  <c r="X111" i="16" s="1"/>
  <c r="V111" i="16"/>
  <c r="U111" i="16"/>
  <c r="Q111" i="16"/>
  <c r="N111" i="16"/>
  <c r="AA111" i="16" s="1"/>
  <c r="F111" i="16"/>
  <c r="B111" i="16"/>
  <c r="Y110" i="16"/>
  <c r="W110" i="16"/>
  <c r="X110" i="16" s="1"/>
  <c r="V110" i="16"/>
  <c r="U110" i="16"/>
  <c r="Q110" i="16"/>
  <c r="N110" i="16"/>
  <c r="AA110" i="16" s="1"/>
  <c r="F110" i="16"/>
  <c r="B110" i="16"/>
  <c r="Y109" i="16"/>
  <c r="W109" i="16"/>
  <c r="X109" i="16" s="1"/>
  <c r="V109" i="16"/>
  <c r="U109" i="16"/>
  <c r="Q109" i="16"/>
  <c r="N109" i="16"/>
  <c r="AA109" i="16" s="1"/>
  <c r="F109" i="16"/>
  <c r="B109" i="16"/>
  <c r="Y108" i="16"/>
  <c r="W108" i="16"/>
  <c r="X108" i="16" s="1"/>
  <c r="V108" i="16"/>
  <c r="U108" i="16"/>
  <c r="Q108" i="16"/>
  <c r="N108" i="16"/>
  <c r="AA108" i="16" s="1"/>
  <c r="F108" i="16"/>
  <c r="B108" i="16"/>
  <c r="Y107" i="16"/>
  <c r="W107" i="16"/>
  <c r="X107" i="16" s="1"/>
  <c r="V107" i="16"/>
  <c r="U107" i="16"/>
  <c r="Q107" i="16"/>
  <c r="N107" i="16"/>
  <c r="AA107" i="16" s="1"/>
  <c r="F107" i="16"/>
  <c r="B107" i="16"/>
  <c r="Y106" i="16"/>
  <c r="W106" i="16"/>
  <c r="X106" i="16" s="1"/>
  <c r="V106" i="16"/>
  <c r="U106" i="16"/>
  <c r="Q106" i="16"/>
  <c r="N106" i="16"/>
  <c r="AA106" i="16" s="1"/>
  <c r="F106" i="16"/>
  <c r="B106" i="16"/>
  <c r="Y105" i="16"/>
  <c r="W105" i="16"/>
  <c r="X105" i="16" s="1"/>
  <c r="V105" i="16"/>
  <c r="U105" i="16"/>
  <c r="Q105" i="16"/>
  <c r="N105" i="16"/>
  <c r="AA105" i="16" s="1"/>
  <c r="F105" i="16"/>
  <c r="B105" i="16"/>
  <c r="Y104" i="16"/>
  <c r="W104" i="16"/>
  <c r="X104" i="16" s="1"/>
  <c r="V104" i="16"/>
  <c r="U104" i="16"/>
  <c r="Q104" i="16"/>
  <c r="N104" i="16"/>
  <c r="AA104" i="16" s="1"/>
  <c r="F104" i="16"/>
  <c r="B104" i="16"/>
  <c r="Y103" i="16"/>
  <c r="W103" i="16"/>
  <c r="X103" i="16" s="1"/>
  <c r="V103" i="16"/>
  <c r="U103" i="16"/>
  <c r="Q103" i="16"/>
  <c r="N103" i="16"/>
  <c r="AA103" i="16" s="1"/>
  <c r="F103" i="16"/>
  <c r="B103" i="16"/>
  <c r="Y102" i="16"/>
  <c r="W102" i="16"/>
  <c r="X102" i="16" s="1"/>
  <c r="V102" i="16"/>
  <c r="U102" i="16"/>
  <c r="Q102" i="16"/>
  <c r="N102" i="16"/>
  <c r="AA102" i="16" s="1"/>
  <c r="F102" i="16"/>
  <c r="B102" i="16"/>
  <c r="Y101" i="16"/>
  <c r="W101" i="16"/>
  <c r="X101" i="16" s="1"/>
  <c r="V101" i="16"/>
  <c r="U101" i="16"/>
  <c r="Q101" i="16"/>
  <c r="N101" i="16"/>
  <c r="AA101" i="16" s="1"/>
  <c r="F101" i="16"/>
  <c r="B101" i="16"/>
  <c r="Y100" i="16"/>
  <c r="W100" i="16"/>
  <c r="X100" i="16" s="1"/>
  <c r="V100" i="16"/>
  <c r="U100" i="16"/>
  <c r="Q100" i="16"/>
  <c r="N100" i="16"/>
  <c r="AA100" i="16" s="1"/>
  <c r="F100" i="16"/>
  <c r="B100" i="16"/>
  <c r="Y99" i="16"/>
  <c r="W99" i="16"/>
  <c r="X99" i="16" s="1"/>
  <c r="V99" i="16"/>
  <c r="U99" i="16"/>
  <c r="Q99" i="16"/>
  <c r="N99" i="16"/>
  <c r="AA99" i="16" s="1"/>
  <c r="F99" i="16"/>
  <c r="B99" i="16"/>
  <c r="Y98" i="16"/>
  <c r="X98" i="16"/>
  <c r="W98" i="16"/>
  <c r="V98" i="16"/>
  <c r="U98" i="16"/>
  <c r="Q98" i="16"/>
  <c r="N98" i="16"/>
  <c r="AA98" i="16" s="1"/>
  <c r="F98" i="16"/>
  <c r="B98" i="16"/>
  <c r="Y97" i="16"/>
  <c r="W97" i="16"/>
  <c r="X97" i="16" s="1"/>
  <c r="V97" i="16"/>
  <c r="U97" i="16"/>
  <c r="Q97" i="16"/>
  <c r="N97" i="16"/>
  <c r="AA97" i="16" s="1"/>
  <c r="F97" i="16"/>
  <c r="B97" i="16"/>
  <c r="Y96" i="16"/>
  <c r="W96" i="16"/>
  <c r="X96" i="16" s="1"/>
  <c r="V96" i="16"/>
  <c r="U96" i="16"/>
  <c r="Q96" i="16"/>
  <c r="N96" i="16"/>
  <c r="AA96" i="16" s="1"/>
  <c r="F96" i="16"/>
  <c r="B96" i="16"/>
  <c r="Y95" i="16"/>
  <c r="W95" i="16"/>
  <c r="X95" i="16" s="1"/>
  <c r="V95" i="16"/>
  <c r="U95" i="16"/>
  <c r="Q95" i="16"/>
  <c r="N95" i="16"/>
  <c r="AA95" i="16" s="1"/>
  <c r="F95" i="16"/>
  <c r="B95" i="16"/>
  <c r="Y94" i="16"/>
  <c r="W94" i="16"/>
  <c r="X94" i="16" s="1"/>
  <c r="V94" i="16"/>
  <c r="U94" i="16"/>
  <c r="Q94" i="16"/>
  <c r="N94" i="16"/>
  <c r="AA94" i="16" s="1"/>
  <c r="F94" i="16"/>
  <c r="B94" i="16"/>
  <c r="Y93" i="16"/>
  <c r="W93" i="16"/>
  <c r="X93" i="16" s="1"/>
  <c r="V93" i="16"/>
  <c r="U93" i="16"/>
  <c r="Q93" i="16"/>
  <c r="N93" i="16"/>
  <c r="AA93" i="16" s="1"/>
  <c r="F93" i="16"/>
  <c r="B93" i="16"/>
  <c r="Y92" i="16"/>
  <c r="W92" i="16"/>
  <c r="X92" i="16" s="1"/>
  <c r="V92" i="16"/>
  <c r="U92" i="16"/>
  <c r="Q92" i="16"/>
  <c r="N92" i="16"/>
  <c r="AA92" i="16" s="1"/>
  <c r="F92" i="16"/>
  <c r="B92" i="16"/>
  <c r="Y91" i="16"/>
  <c r="W91" i="16"/>
  <c r="X91" i="16" s="1"/>
  <c r="V91" i="16"/>
  <c r="U91" i="16"/>
  <c r="Q91" i="16"/>
  <c r="N91" i="16"/>
  <c r="AA91" i="16" s="1"/>
  <c r="F91" i="16"/>
  <c r="B91" i="16"/>
  <c r="Y90" i="16"/>
  <c r="W90" i="16"/>
  <c r="X90" i="16" s="1"/>
  <c r="V90" i="16"/>
  <c r="U90" i="16"/>
  <c r="Q90" i="16"/>
  <c r="N90" i="16"/>
  <c r="AA90" i="16" s="1"/>
  <c r="F90" i="16"/>
  <c r="B90" i="16"/>
  <c r="Y89" i="16"/>
  <c r="W89" i="16"/>
  <c r="X89" i="16" s="1"/>
  <c r="V89" i="16"/>
  <c r="U89" i="16"/>
  <c r="Q89" i="16"/>
  <c r="N89" i="16"/>
  <c r="AA89" i="16" s="1"/>
  <c r="F89" i="16"/>
  <c r="B89" i="16"/>
  <c r="Y88" i="16"/>
  <c r="W88" i="16"/>
  <c r="X88" i="16" s="1"/>
  <c r="V88" i="16"/>
  <c r="U88" i="16"/>
  <c r="Q88" i="16"/>
  <c r="N88" i="16"/>
  <c r="AA88" i="16" s="1"/>
  <c r="F88" i="16"/>
  <c r="B88" i="16"/>
  <c r="Y87" i="16"/>
  <c r="W87" i="16"/>
  <c r="X87" i="16" s="1"/>
  <c r="V87" i="16"/>
  <c r="U87" i="16"/>
  <c r="Q87" i="16"/>
  <c r="N87" i="16"/>
  <c r="AA87" i="16" s="1"/>
  <c r="F87" i="16"/>
  <c r="B87" i="16"/>
  <c r="Y86" i="16"/>
  <c r="W86" i="16"/>
  <c r="X86" i="16" s="1"/>
  <c r="V86" i="16"/>
  <c r="U86" i="16"/>
  <c r="Q86" i="16"/>
  <c r="N86" i="16"/>
  <c r="AA86" i="16" s="1"/>
  <c r="F86" i="16"/>
  <c r="B86" i="16"/>
  <c r="Y85" i="16"/>
  <c r="W85" i="16"/>
  <c r="X85" i="16" s="1"/>
  <c r="V85" i="16"/>
  <c r="U85" i="16"/>
  <c r="Q85" i="16"/>
  <c r="N85" i="16"/>
  <c r="AA85" i="16" s="1"/>
  <c r="F85" i="16"/>
  <c r="B85" i="16"/>
  <c r="Y84" i="16"/>
  <c r="W84" i="16"/>
  <c r="X84" i="16" s="1"/>
  <c r="V84" i="16"/>
  <c r="U84" i="16"/>
  <c r="Q84" i="16"/>
  <c r="N84" i="16"/>
  <c r="AA84" i="16" s="1"/>
  <c r="F84" i="16"/>
  <c r="B84" i="16"/>
  <c r="Y83" i="16"/>
  <c r="W83" i="16"/>
  <c r="X83" i="16" s="1"/>
  <c r="V83" i="16"/>
  <c r="U83" i="16"/>
  <c r="Q83" i="16"/>
  <c r="N83" i="16"/>
  <c r="AA83" i="16" s="1"/>
  <c r="F83" i="16"/>
  <c r="B83" i="16"/>
  <c r="Y82" i="16"/>
  <c r="W82" i="16"/>
  <c r="X82" i="16" s="1"/>
  <c r="V82" i="16"/>
  <c r="U82" i="16"/>
  <c r="Q82" i="16"/>
  <c r="N82" i="16"/>
  <c r="AA82" i="16" s="1"/>
  <c r="F82" i="16"/>
  <c r="B82" i="16"/>
  <c r="Y81" i="16"/>
  <c r="W81" i="16"/>
  <c r="X81" i="16" s="1"/>
  <c r="V81" i="16"/>
  <c r="U81" i="16"/>
  <c r="Q81" i="16"/>
  <c r="N81" i="16"/>
  <c r="AA81" i="16" s="1"/>
  <c r="F81" i="16"/>
  <c r="B81" i="16"/>
  <c r="Y80" i="16"/>
  <c r="W80" i="16"/>
  <c r="X80" i="16" s="1"/>
  <c r="V80" i="16"/>
  <c r="U80" i="16"/>
  <c r="Q80" i="16"/>
  <c r="N80" i="16"/>
  <c r="AA80" i="16" s="1"/>
  <c r="F80" i="16"/>
  <c r="B80" i="16"/>
  <c r="Y79" i="16"/>
  <c r="W79" i="16"/>
  <c r="X79" i="16" s="1"/>
  <c r="V79" i="16"/>
  <c r="U79" i="16"/>
  <c r="Q79" i="16"/>
  <c r="N79" i="16"/>
  <c r="AA79" i="16" s="1"/>
  <c r="F79" i="16"/>
  <c r="B79" i="16"/>
  <c r="Y78" i="16"/>
  <c r="W78" i="16"/>
  <c r="X78" i="16" s="1"/>
  <c r="V78" i="16"/>
  <c r="U78" i="16"/>
  <c r="Q78" i="16"/>
  <c r="N78" i="16"/>
  <c r="AA78" i="16" s="1"/>
  <c r="F78" i="16"/>
  <c r="B78" i="16"/>
  <c r="Y77" i="16"/>
  <c r="W77" i="16"/>
  <c r="X77" i="16" s="1"/>
  <c r="V77" i="16"/>
  <c r="U77" i="16"/>
  <c r="Q77" i="16"/>
  <c r="N77" i="16"/>
  <c r="AA77" i="16" s="1"/>
  <c r="F77" i="16"/>
  <c r="B77" i="16"/>
  <c r="Y76" i="16"/>
  <c r="W76" i="16"/>
  <c r="X76" i="16" s="1"/>
  <c r="V76" i="16"/>
  <c r="U76" i="16"/>
  <c r="Q76" i="16"/>
  <c r="N76" i="16"/>
  <c r="AA76" i="16" s="1"/>
  <c r="F76" i="16"/>
  <c r="B76" i="16"/>
  <c r="Y75" i="16"/>
  <c r="W75" i="16"/>
  <c r="X75" i="16" s="1"/>
  <c r="V75" i="16"/>
  <c r="U75" i="16"/>
  <c r="Q75" i="16"/>
  <c r="N75" i="16"/>
  <c r="AA75" i="16" s="1"/>
  <c r="F75" i="16"/>
  <c r="B75" i="16"/>
  <c r="Y74" i="16"/>
  <c r="W74" i="16"/>
  <c r="X74" i="16" s="1"/>
  <c r="V74" i="16"/>
  <c r="U74" i="16"/>
  <c r="Q74" i="16"/>
  <c r="N74" i="16"/>
  <c r="AA74" i="16" s="1"/>
  <c r="F74" i="16"/>
  <c r="B74" i="16"/>
  <c r="Y73" i="16"/>
  <c r="W73" i="16"/>
  <c r="X73" i="16" s="1"/>
  <c r="V73" i="16"/>
  <c r="U73" i="16"/>
  <c r="Q73" i="16"/>
  <c r="N73" i="16"/>
  <c r="AA73" i="16" s="1"/>
  <c r="F73" i="16"/>
  <c r="B73" i="16"/>
  <c r="Y72" i="16"/>
  <c r="W72" i="16"/>
  <c r="X72" i="16" s="1"/>
  <c r="V72" i="16"/>
  <c r="U72" i="16"/>
  <c r="Q72" i="16"/>
  <c r="N72" i="16"/>
  <c r="AA72" i="16" s="1"/>
  <c r="F72" i="16"/>
  <c r="B72" i="16"/>
  <c r="Y71" i="16"/>
  <c r="W71" i="16"/>
  <c r="X71" i="16" s="1"/>
  <c r="V71" i="16"/>
  <c r="U71" i="16"/>
  <c r="Q71" i="16"/>
  <c r="N71" i="16"/>
  <c r="AA71" i="16" s="1"/>
  <c r="F71" i="16"/>
  <c r="B71" i="16"/>
  <c r="Y70" i="16"/>
  <c r="W70" i="16"/>
  <c r="X70" i="16" s="1"/>
  <c r="V70" i="16"/>
  <c r="U70" i="16"/>
  <c r="Q70" i="16"/>
  <c r="N70" i="16"/>
  <c r="AA70" i="16" s="1"/>
  <c r="F70" i="16"/>
  <c r="B70" i="16"/>
  <c r="Y69" i="16"/>
  <c r="W69" i="16"/>
  <c r="X69" i="16" s="1"/>
  <c r="V69" i="16"/>
  <c r="U69" i="16"/>
  <c r="Q69" i="16"/>
  <c r="N69" i="16"/>
  <c r="AA69" i="16" s="1"/>
  <c r="F69" i="16"/>
  <c r="B69" i="16"/>
  <c r="Y68" i="16"/>
  <c r="W68" i="16"/>
  <c r="X68" i="16" s="1"/>
  <c r="V68" i="16"/>
  <c r="U68" i="16"/>
  <c r="Q68" i="16"/>
  <c r="N68" i="16"/>
  <c r="AA68" i="16" s="1"/>
  <c r="F68" i="16"/>
  <c r="B68" i="16"/>
  <c r="Y67" i="16"/>
  <c r="W67" i="16"/>
  <c r="X67" i="16" s="1"/>
  <c r="V67" i="16"/>
  <c r="U67" i="16"/>
  <c r="Q67" i="16"/>
  <c r="N67" i="16"/>
  <c r="AA67" i="16" s="1"/>
  <c r="F67" i="16"/>
  <c r="B67" i="16"/>
  <c r="Y66" i="16"/>
  <c r="W66" i="16"/>
  <c r="X66" i="16" s="1"/>
  <c r="V66" i="16"/>
  <c r="U66" i="16"/>
  <c r="Q66" i="16"/>
  <c r="N66" i="16"/>
  <c r="AA66" i="16" s="1"/>
  <c r="F66" i="16"/>
  <c r="B66" i="16"/>
  <c r="Y65" i="16"/>
  <c r="W65" i="16"/>
  <c r="X65" i="16" s="1"/>
  <c r="V65" i="16"/>
  <c r="U65" i="16"/>
  <c r="Q65" i="16"/>
  <c r="N65" i="16"/>
  <c r="AA65" i="16" s="1"/>
  <c r="F65" i="16"/>
  <c r="B65" i="16"/>
  <c r="Y64" i="16"/>
  <c r="W64" i="16"/>
  <c r="X64" i="16" s="1"/>
  <c r="V64" i="16"/>
  <c r="U64" i="16"/>
  <c r="Q64" i="16"/>
  <c r="N64" i="16"/>
  <c r="AA64" i="16" s="1"/>
  <c r="F64" i="16"/>
  <c r="B64" i="16"/>
  <c r="Y63" i="16"/>
  <c r="W63" i="16"/>
  <c r="X63" i="16" s="1"/>
  <c r="V63" i="16"/>
  <c r="U63" i="16"/>
  <c r="Q63" i="16"/>
  <c r="N63" i="16"/>
  <c r="AA63" i="16" s="1"/>
  <c r="F63" i="16"/>
  <c r="B63" i="16"/>
  <c r="Y62" i="16"/>
  <c r="W62" i="16"/>
  <c r="X62" i="16" s="1"/>
  <c r="V62" i="16"/>
  <c r="U62" i="16"/>
  <c r="Q62" i="16"/>
  <c r="N62" i="16"/>
  <c r="AA62" i="16" s="1"/>
  <c r="F62" i="16"/>
  <c r="B62" i="16"/>
  <c r="Y61" i="16"/>
  <c r="W61" i="16"/>
  <c r="X61" i="16" s="1"/>
  <c r="V61" i="16"/>
  <c r="U61" i="16"/>
  <c r="Q61" i="16"/>
  <c r="N61" i="16"/>
  <c r="AA61" i="16" s="1"/>
  <c r="F61" i="16"/>
  <c r="B61" i="16"/>
  <c r="Y60" i="16"/>
  <c r="W60" i="16"/>
  <c r="X60" i="16" s="1"/>
  <c r="V60" i="16"/>
  <c r="U60" i="16"/>
  <c r="Q60" i="16"/>
  <c r="N60" i="16"/>
  <c r="AA60" i="16" s="1"/>
  <c r="F60" i="16"/>
  <c r="B60" i="16"/>
  <c r="Y59" i="16"/>
  <c r="W59" i="16"/>
  <c r="X59" i="16" s="1"/>
  <c r="V59" i="16"/>
  <c r="U59" i="16"/>
  <c r="Q59" i="16"/>
  <c r="N59" i="16"/>
  <c r="AA59" i="16" s="1"/>
  <c r="F59" i="16"/>
  <c r="B59" i="16"/>
  <c r="Y58" i="16"/>
  <c r="W58" i="16"/>
  <c r="X58" i="16" s="1"/>
  <c r="V58" i="16"/>
  <c r="U58" i="16"/>
  <c r="Q58" i="16"/>
  <c r="N58" i="16"/>
  <c r="AA58" i="16" s="1"/>
  <c r="F58" i="16"/>
  <c r="B58" i="16"/>
  <c r="Y57" i="16"/>
  <c r="X57" i="16"/>
  <c r="W57" i="16"/>
  <c r="V57" i="16"/>
  <c r="U57" i="16"/>
  <c r="Q57" i="16"/>
  <c r="N57" i="16"/>
  <c r="AA57" i="16" s="1"/>
  <c r="F57" i="16"/>
  <c r="B57" i="16"/>
  <c r="Y56" i="16"/>
  <c r="W56" i="16"/>
  <c r="X56" i="16" s="1"/>
  <c r="V56" i="16"/>
  <c r="U56" i="16"/>
  <c r="Q56" i="16"/>
  <c r="N56" i="16"/>
  <c r="AA56" i="16" s="1"/>
  <c r="F56" i="16"/>
  <c r="B56" i="16"/>
  <c r="Y55" i="16"/>
  <c r="W55" i="16"/>
  <c r="X55" i="16" s="1"/>
  <c r="V55" i="16"/>
  <c r="U55" i="16"/>
  <c r="Q55" i="16"/>
  <c r="N55" i="16"/>
  <c r="AA55" i="16" s="1"/>
  <c r="F55" i="16"/>
  <c r="B55" i="16"/>
  <c r="Y54" i="16"/>
  <c r="W54" i="16"/>
  <c r="X54" i="16" s="1"/>
  <c r="V54" i="16"/>
  <c r="U54" i="16"/>
  <c r="Q54" i="16"/>
  <c r="N54" i="16"/>
  <c r="AA54" i="16" s="1"/>
  <c r="F54" i="16"/>
  <c r="B54" i="16"/>
  <c r="Y53" i="16"/>
  <c r="W53" i="16"/>
  <c r="X53" i="16" s="1"/>
  <c r="V53" i="16"/>
  <c r="U53" i="16"/>
  <c r="Q53" i="16"/>
  <c r="N53" i="16"/>
  <c r="AA53" i="16" s="1"/>
  <c r="F53" i="16"/>
  <c r="B53" i="16"/>
  <c r="Y52" i="16"/>
  <c r="W52" i="16"/>
  <c r="X52" i="16" s="1"/>
  <c r="V52" i="16"/>
  <c r="U52" i="16"/>
  <c r="Q52" i="16"/>
  <c r="N52" i="16"/>
  <c r="AA52" i="16" s="1"/>
  <c r="F52" i="16"/>
  <c r="B52" i="16"/>
  <c r="Y51" i="16"/>
  <c r="W51" i="16"/>
  <c r="X51" i="16" s="1"/>
  <c r="V51" i="16"/>
  <c r="U51" i="16"/>
  <c r="Q51" i="16"/>
  <c r="N51" i="16"/>
  <c r="AA51" i="16" s="1"/>
  <c r="F51" i="16"/>
  <c r="B51" i="16"/>
  <c r="Y50" i="16"/>
  <c r="W50" i="16"/>
  <c r="X50" i="16" s="1"/>
  <c r="V50" i="16"/>
  <c r="U50" i="16"/>
  <c r="Q50" i="16"/>
  <c r="N50" i="16"/>
  <c r="AA50" i="16" s="1"/>
  <c r="F50" i="16"/>
  <c r="B50" i="16"/>
  <c r="Y49" i="16"/>
  <c r="W49" i="16"/>
  <c r="X49" i="16" s="1"/>
  <c r="V49" i="16"/>
  <c r="U49" i="16"/>
  <c r="Q49" i="16"/>
  <c r="N49" i="16"/>
  <c r="AA49" i="16" s="1"/>
  <c r="F49" i="16"/>
  <c r="B49" i="16"/>
  <c r="Y48" i="16"/>
  <c r="W48" i="16"/>
  <c r="X48" i="16" s="1"/>
  <c r="V48" i="16"/>
  <c r="U48" i="16"/>
  <c r="Q48" i="16"/>
  <c r="N48" i="16"/>
  <c r="AA48" i="16" s="1"/>
  <c r="F48" i="16"/>
  <c r="B48" i="16"/>
  <c r="Y47" i="16"/>
  <c r="W47" i="16"/>
  <c r="X47" i="16" s="1"/>
  <c r="V47" i="16"/>
  <c r="U47" i="16"/>
  <c r="Q47" i="16"/>
  <c r="N47" i="16"/>
  <c r="AA47" i="16" s="1"/>
  <c r="F47" i="16"/>
  <c r="B47" i="16"/>
  <c r="Y46" i="16"/>
  <c r="W46" i="16"/>
  <c r="X46" i="16" s="1"/>
  <c r="V46" i="16"/>
  <c r="U46" i="16"/>
  <c r="Q46" i="16"/>
  <c r="N46" i="16"/>
  <c r="AA46" i="16" s="1"/>
  <c r="F46" i="16"/>
  <c r="B46" i="16"/>
  <c r="Y45" i="16"/>
  <c r="W45" i="16"/>
  <c r="X45" i="16" s="1"/>
  <c r="V45" i="16"/>
  <c r="U45" i="16"/>
  <c r="Q45" i="16"/>
  <c r="N45" i="16"/>
  <c r="AA45" i="16" s="1"/>
  <c r="F45" i="16"/>
  <c r="B45" i="16"/>
  <c r="Y44" i="16"/>
  <c r="W44" i="16"/>
  <c r="X44" i="16" s="1"/>
  <c r="V44" i="16"/>
  <c r="U44" i="16"/>
  <c r="Q44" i="16"/>
  <c r="N44" i="16"/>
  <c r="AA44" i="16" s="1"/>
  <c r="F44" i="16"/>
  <c r="B44" i="16"/>
  <c r="Y43" i="16"/>
  <c r="W43" i="16"/>
  <c r="X43" i="16" s="1"/>
  <c r="V43" i="16"/>
  <c r="U43" i="16"/>
  <c r="Q43" i="16"/>
  <c r="N43" i="16"/>
  <c r="AA43" i="16" s="1"/>
  <c r="F43" i="16"/>
  <c r="B43" i="16"/>
  <c r="Y42" i="16"/>
  <c r="W42" i="16"/>
  <c r="X42" i="16" s="1"/>
  <c r="V42" i="16"/>
  <c r="U42" i="16"/>
  <c r="Q42" i="16"/>
  <c r="N42" i="16"/>
  <c r="AA42" i="16" s="1"/>
  <c r="F42" i="16"/>
  <c r="B42" i="16"/>
  <c r="Y41" i="16"/>
  <c r="W41" i="16"/>
  <c r="X41" i="16" s="1"/>
  <c r="V41" i="16"/>
  <c r="U41" i="16"/>
  <c r="Q41" i="16"/>
  <c r="N41" i="16"/>
  <c r="AA41" i="16" s="1"/>
  <c r="F41" i="16"/>
  <c r="B41" i="16"/>
  <c r="Y40" i="16"/>
  <c r="W40" i="16"/>
  <c r="X40" i="16" s="1"/>
  <c r="V40" i="16"/>
  <c r="U40" i="16"/>
  <c r="Q40" i="16"/>
  <c r="N40" i="16"/>
  <c r="AA40" i="16" s="1"/>
  <c r="F40" i="16"/>
  <c r="B40" i="16"/>
  <c r="Y39" i="16"/>
  <c r="W39" i="16"/>
  <c r="X39" i="16" s="1"/>
  <c r="V39" i="16"/>
  <c r="U39" i="16"/>
  <c r="Q39" i="16"/>
  <c r="N39" i="16"/>
  <c r="AA39" i="16" s="1"/>
  <c r="F39" i="16"/>
  <c r="B39" i="16"/>
  <c r="Y38" i="16"/>
  <c r="W38" i="16"/>
  <c r="X38" i="16" s="1"/>
  <c r="V38" i="16"/>
  <c r="U38" i="16"/>
  <c r="Q38" i="16"/>
  <c r="N38" i="16"/>
  <c r="AA38" i="16" s="1"/>
  <c r="F38" i="16"/>
  <c r="B38" i="16"/>
  <c r="Y37" i="16"/>
  <c r="W37" i="16"/>
  <c r="X37" i="16" s="1"/>
  <c r="V37" i="16"/>
  <c r="U37" i="16"/>
  <c r="Q37" i="16"/>
  <c r="N37" i="16"/>
  <c r="AA37" i="16" s="1"/>
  <c r="F37" i="16"/>
  <c r="B37" i="16"/>
  <c r="Y36" i="16"/>
  <c r="W36" i="16"/>
  <c r="X36" i="16" s="1"/>
  <c r="V36" i="16"/>
  <c r="U36" i="16"/>
  <c r="Q36" i="16"/>
  <c r="N36" i="16"/>
  <c r="AA36" i="16" s="1"/>
  <c r="F36" i="16"/>
  <c r="B36" i="16"/>
  <c r="Y35" i="16"/>
  <c r="W35" i="16"/>
  <c r="X35" i="16" s="1"/>
  <c r="V35" i="16"/>
  <c r="U35" i="16"/>
  <c r="Q35" i="16"/>
  <c r="N35" i="16"/>
  <c r="AA35" i="16" s="1"/>
  <c r="F35" i="16"/>
  <c r="B35" i="16"/>
  <c r="Y34" i="16"/>
  <c r="W34" i="16"/>
  <c r="X34" i="16" s="1"/>
  <c r="V34" i="16"/>
  <c r="U34" i="16"/>
  <c r="Q34" i="16"/>
  <c r="N34" i="16"/>
  <c r="AA34" i="16" s="1"/>
  <c r="F34" i="16"/>
  <c r="B34" i="16"/>
  <c r="Y33" i="16"/>
  <c r="W33" i="16"/>
  <c r="X33" i="16" s="1"/>
  <c r="V33" i="16"/>
  <c r="U33" i="16"/>
  <c r="Q33" i="16"/>
  <c r="N33" i="16"/>
  <c r="AA33" i="16" s="1"/>
  <c r="F33" i="16"/>
  <c r="B33" i="16"/>
  <c r="Y32" i="16"/>
  <c r="W32" i="16"/>
  <c r="X32" i="16" s="1"/>
  <c r="V32" i="16"/>
  <c r="U32" i="16"/>
  <c r="Q32" i="16"/>
  <c r="N32" i="16"/>
  <c r="AA32" i="16" s="1"/>
  <c r="F32" i="16"/>
  <c r="B32" i="16"/>
  <c r="Y31" i="16"/>
  <c r="X31" i="16"/>
  <c r="W31" i="16"/>
  <c r="V31" i="16"/>
  <c r="U31" i="16"/>
  <c r="Q31" i="16"/>
  <c r="N31" i="16"/>
  <c r="AA31" i="16" s="1"/>
  <c r="F31" i="16"/>
  <c r="B31" i="16"/>
  <c r="Y30" i="16"/>
  <c r="W30" i="16"/>
  <c r="X30" i="16" s="1"/>
  <c r="V30" i="16"/>
  <c r="U30" i="16"/>
  <c r="Q30" i="16"/>
  <c r="N30" i="16"/>
  <c r="AA30" i="16" s="1"/>
  <c r="F30" i="16"/>
  <c r="B30" i="16"/>
  <c r="Y29" i="16"/>
  <c r="W29" i="16"/>
  <c r="X29" i="16" s="1"/>
  <c r="V29" i="16"/>
  <c r="U29" i="16"/>
  <c r="Q29" i="16"/>
  <c r="N29" i="16"/>
  <c r="AA29" i="16" s="1"/>
  <c r="F29" i="16"/>
  <c r="B29" i="16"/>
  <c r="Y28" i="16"/>
  <c r="W28" i="16"/>
  <c r="X28" i="16" s="1"/>
  <c r="V28" i="16"/>
  <c r="U28" i="16"/>
  <c r="Q28" i="16"/>
  <c r="N28" i="16"/>
  <c r="AA28" i="16" s="1"/>
  <c r="F28" i="16"/>
  <c r="B28" i="16"/>
  <c r="Y27" i="16"/>
  <c r="W27" i="16"/>
  <c r="X27" i="16" s="1"/>
  <c r="V27" i="16"/>
  <c r="U27" i="16"/>
  <c r="Q27" i="16"/>
  <c r="N27" i="16"/>
  <c r="AA27" i="16" s="1"/>
  <c r="F27" i="16"/>
  <c r="B27" i="16"/>
  <c r="Y26" i="16"/>
  <c r="W26" i="16"/>
  <c r="X26" i="16" s="1"/>
  <c r="V26" i="16"/>
  <c r="U26" i="16"/>
  <c r="Q26" i="16"/>
  <c r="N26" i="16"/>
  <c r="AA26" i="16" s="1"/>
  <c r="F26" i="16"/>
  <c r="B26" i="16"/>
  <c r="Y25" i="16"/>
  <c r="W25" i="16"/>
  <c r="X25" i="16" s="1"/>
  <c r="V25" i="16"/>
  <c r="U25" i="16"/>
  <c r="Q25" i="16"/>
  <c r="N25" i="16"/>
  <c r="AA25" i="16" s="1"/>
  <c r="F25" i="16"/>
  <c r="B25" i="16"/>
  <c r="Y24" i="16"/>
  <c r="W24" i="16"/>
  <c r="X24" i="16" s="1"/>
  <c r="V24" i="16"/>
  <c r="U24" i="16"/>
  <c r="Q24" i="16"/>
  <c r="N24" i="16"/>
  <c r="AA24" i="16" s="1"/>
  <c r="F24" i="16"/>
  <c r="B24" i="16"/>
  <c r="Y23" i="16"/>
  <c r="W23" i="16"/>
  <c r="X23" i="16" s="1"/>
  <c r="V23" i="16"/>
  <c r="U23" i="16"/>
  <c r="Q23" i="16"/>
  <c r="N23" i="16"/>
  <c r="AA23" i="16" s="1"/>
  <c r="F23" i="16"/>
  <c r="B23" i="16"/>
  <c r="Y22" i="16"/>
  <c r="W22" i="16"/>
  <c r="X22" i="16" s="1"/>
  <c r="V22" i="16"/>
  <c r="U22" i="16"/>
  <c r="Q22" i="16"/>
  <c r="N22" i="16"/>
  <c r="AA22" i="16" s="1"/>
  <c r="F22" i="16"/>
  <c r="Y21" i="16"/>
  <c r="V21" i="16"/>
  <c r="U21" i="16"/>
  <c r="Q21" i="16"/>
  <c r="N21" i="16"/>
  <c r="AA21" i="16" s="1"/>
  <c r="F21" i="16"/>
  <c r="E21" i="16"/>
  <c r="D21" i="16"/>
  <c r="W21" i="16" s="1"/>
  <c r="X21" i="16" s="1"/>
  <c r="B21" i="16"/>
  <c r="B22" i="16" s="1"/>
  <c r="Y20" i="16"/>
  <c r="V20" i="16"/>
  <c r="U20" i="16"/>
  <c r="Q20" i="16"/>
  <c r="N20" i="16"/>
  <c r="AA20" i="16" s="1"/>
  <c r="F20" i="16"/>
  <c r="E20" i="16"/>
  <c r="D20" i="16"/>
  <c r="Y19" i="16"/>
  <c r="V19" i="16"/>
  <c r="U19" i="16"/>
  <c r="Q19" i="16"/>
  <c r="N19" i="16"/>
  <c r="AA19" i="16" s="1"/>
  <c r="F19" i="16"/>
  <c r="E19" i="16"/>
  <c r="D19" i="16"/>
  <c r="W19" i="16" s="1"/>
  <c r="X19" i="16" s="1"/>
  <c r="Y18" i="16"/>
  <c r="V18" i="16"/>
  <c r="U18" i="16"/>
  <c r="Q18" i="16"/>
  <c r="N18" i="16"/>
  <c r="AA18" i="16" s="1"/>
  <c r="F18" i="16"/>
  <c r="E18" i="16"/>
  <c r="D18" i="16"/>
  <c r="W18" i="16" s="1"/>
  <c r="X18" i="16" s="1"/>
  <c r="Y17" i="16"/>
  <c r="V17" i="16"/>
  <c r="U17" i="16"/>
  <c r="Q17" i="16"/>
  <c r="N17" i="16"/>
  <c r="AA17" i="16" s="1"/>
  <c r="F17" i="16"/>
  <c r="E17" i="16"/>
  <c r="D17" i="16"/>
  <c r="W17" i="16" s="1"/>
  <c r="X17" i="16" s="1"/>
  <c r="B17" i="16"/>
  <c r="B18" i="16" s="1"/>
  <c r="B19" i="16" s="1"/>
  <c r="B20" i="16" s="1"/>
  <c r="X2" i="19" s="1"/>
  <c r="Y16" i="16"/>
  <c r="V16" i="16"/>
  <c r="U16" i="16"/>
  <c r="Q16" i="16"/>
  <c r="N16" i="16"/>
  <c r="F16" i="16"/>
  <c r="E16" i="16"/>
  <c r="D16" i="16"/>
  <c r="W16" i="16" s="1"/>
  <c r="X16" i="16" s="1"/>
  <c r="F13" i="17" s="1"/>
  <c r="O23" i="15"/>
  <c r="N23" i="15"/>
  <c r="M23" i="15"/>
  <c r="L23" i="15"/>
  <c r="K23" i="15"/>
  <c r="J23" i="15"/>
  <c r="I23" i="15"/>
  <c r="H23" i="15"/>
  <c r="G23" i="15"/>
  <c r="F23" i="15"/>
  <c r="F24" i="15" s="1"/>
  <c r="O20" i="15"/>
  <c r="N20" i="15"/>
  <c r="M20" i="15"/>
  <c r="L20" i="15"/>
  <c r="K20" i="15"/>
  <c r="J20" i="15"/>
  <c r="I20" i="15"/>
  <c r="H20" i="15"/>
  <c r="G20" i="15"/>
  <c r="F20" i="15"/>
  <c r="F21" i="15" s="1"/>
  <c r="G21" i="15" s="1"/>
  <c r="H21" i="15" s="1"/>
  <c r="I21" i="15" s="1"/>
  <c r="J21" i="15" s="1"/>
  <c r="K21" i="15" s="1"/>
  <c r="L21" i="15" s="1"/>
  <c r="M21" i="15" s="1"/>
  <c r="N21" i="15" s="1"/>
  <c r="O21" i="15" s="1"/>
  <c r="O11" i="15"/>
  <c r="N11" i="15"/>
  <c r="M11" i="15"/>
  <c r="L11" i="15"/>
  <c r="K11" i="15"/>
  <c r="J11" i="15"/>
  <c r="I11" i="15"/>
  <c r="H11" i="15"/>
  <c r="G11" i="15"/>
  <c r="F11" i="15"/>
  <c r="F12" i="15" s="1"/>
  <c r="F9" i="15"/>
  <c r="G9" i="15" s="1"/>
  <c r="H9" i="15" s="1"/>
  <c r="I9" i="15" s="1"/>
  <c r="J9" i="15" s="1"/>
  <c r="K9" i="15" s="1"/>
  <c r="L9" i="15" s="1"/>
  <c r="M9" i="15" s="1"/>
  <c r="N9" i="15" s="1"/>
  <c r="O9" i="15" s="1"/>
  <c r="O8" i="15"/>
  <c r="N8" i="15"/>
  <c r="M8" i="15"/>
  <c r="L8" i="15"/>
  <c r="K8" i="15"/>
  <c r="J8" i="15"/>
  <c r="I8" i="15"/>
  <c r="H8" i="15"/>
  <c r="G8" i="15"/>
  <c r="F8" i="15"/>
  <c r="F13" i="15" l="1"/>
  <c r="G12" i="15"/>
  <c r="G24" i="15"/>
  <c r="F25" i="15"/>
  <c r="F9" i="19"/>
  <c r="AB11" i="19" s="1"/>
  <c r="F16" i="19" s="1"/>
  <c r="X16" i="19" s="1"/>
  <c r="R2" i="18"/>
  <c r="F9" i="18"/>
  <c r="T11" i="18" s="1"/>
  <c r="D45" i="18" s="1"/>
  <c r="F9" i="17"/>
  <c r="G10" i="16"/>
  <c r="AA16" i="16"/>
  <c r="E8" i="16" s="1"/>
  <c r="Z16" i="16"/>
  <c r="I15" i="24"/>
  <c r="I10" i="24"/>
  <c r="M20" i="24" s="1"/>
  <c r="I11" i="22"/>
  <c r="I9" i="20"/>
  <c r="R17" i="20" s="1"/>
  <c r="I12" i="24"/>
  <c r="I9" i="24"/>
  <c r="Z11" i="24" s="1"/>
  <c r="I10" i="22"/>
  <c r="L17" i="20"/>
  <c r="I9" i="22"/>
  <c r="I17" i="20"/>
  <c r="I16" i="22"/>
  <c r="I16" i="20"/>
  <c r="I15" i="22"/>
  <c r="I15" i="20"/>
  <c r="I12" i="22"/>
  <c r="I14" i="20"/>
  <c r="X11" i="24"/>
  <c r="I11" i="20"/>
  <c r="I16" i="24"/>
  <c r="I11" i="24"/>
  <c r="X11" i="22"/>
  <c r="I10" i="20"/>
  <c r="W20" i="16"/>
  <c r="X20" i="16" s="1"/>
  <c r="J4" i="19"/>
  <c r="H24" i="15" l="1"/>
  <c r="G25" i="15"/>
  <c r="G13" i="15"/>
  <c r="H12" i="15"/>
  <c r="G6" i="16"/>
  <c r="E11" i="16"/>
  <c r="F22" i="18"/>
  <c r="D48" i="18"/>
  <c r="F33" i="18"/>
  <c r="D23" i="18"/>
  <c r="P48" i="18"/>
  <c r="D34" i="18"/>
  <c r="F26" i="18"/>
  <c r="C19" i="18"/>
  <c r="M44" i="18"/>
  <c r="F32" i="18"/>
  <c r="C25" i="18"/>
  <c r="C26" i="19"/>
  <c r="D26" i="19"/>
  <c r="F36" i="19"/>
  <c r="X36" i="19" s="1"/>
  <c r="C24" i="19"/>
  <c r="D24" i="19"/>
  <c r="F24" i="19"/>
  <c r="X24" i="19" s="1"/>
  <c r="D30" i="19"/>
  <c r="D20" i="18"/>
  <c r="D31" i="18"/>
  <c r="F34" i="18"/>
  <c r="C27" i="18"/>
  <c r="P44" i="18"/>
  <c r="C33" i="18"/>
  <c r="C46" i="19"/>
  <c r="C38" i="19"/>
  <c r="F38" i="19"/>
  <c r="D44" i="19"/>
  <c r="C23" i="18"/>
  <c r="F23" i="18"/>
  <c r="F29" i="18"/>
  <c r="F35" i="18"/>
  <c r="D18" i="19"/>
  <c r="F42" i="19"/>
  <c r="R14" i="18"/>
  <c r="D15" i="18"/>
  <c r="F18" i="18"/>
  <c r="F24" i="18"/>
  <c r="V10" i="19"/>
  <c r="C48" i="19"/>
  <c r="C20" i="18"/>
  <c r="M45" i="18"/>
  <c r="C31" i="18"/>
  <c r="F20" i="18"/>
  <c r="D46" i="18"/>
  <c r="F31" i="18"/>
  <c r="C24" i="18"/>
  <c r="D16" i="18"/>
  <c r="P41" i="18"/>
  <c r="C30" i="18"/>
  <c r="D22" i="18"/>
  <c r="P47" i="18"/>
  <c r="C22" i="19"/>
  <c r="C32" i="19"/>
  <c r="F46" i="19"/>
  <c r="C20" i="19"/>
  <c r="D20" i="19"/>
  <c r="F20" i="19"/>
  <c r="X20" i="19" s="1"/>
  <c r="D25" i="18"/>
  <c r="C15" i="18"/>
  <c r="D36" i="18"/>
  <c r="C26" i="18"/>
  <c r="F15" i="18"/>
  <c r="D41" i="18"/>
  <c r="D29" i="18"/>
  <c r="F21" i="18"/>
  <c r="D47" i="18"/>
  <c r="D35" i="18"/>
  <c r="F27" i="18"/>
  <c r="F30" i="19"/>
  <c r="X30" i="19" s="1"/>
  <c r="D36" i="19"/>
  <c r="D46" i="19"/>
  <c r="D28" i="19"/>
  <c r="F28" i="19"/>
  <c r="C30" i="19"/>
  <c r="F34" i="19"/>
  <c r="C28" i="18"/>
  <c r="F17" i="18"/>
  <c r="D43" i="18"/>
  <c r="F28" i="18"/>
  <c r="D18" i="18"/>
  <c r="P43" i="18"/>
  <c r="C32" i="18"/>
  <c r="D24" i="18"/>
  <c r="F16" i="18"/>
  <c r="D42" i="18"/>
  <c r="D30" i="18"/>
  <c r="C36" i="19"/>
  <c r="F40" i="19"/>
  <c r="X40" i="19" s="1"/>
  <c r="F18" i="19"/>
  <c r="X18" i="19" s="1"/>
  <c r="F32" i="19"/>
  <c r="C34" i="19"/>
  <c r="D34" i="19"/>
  <c r="C40" i="19"/>
  <c r="F30" i="18"/>
  <c r="P45" i="18"/>
  <c r="C21" i="18"/>
  <c r="M46" i="18"/>
  <c r="D19" i="18"/>
  <c r="D40" i="19"/>
  <c r="F22" i="19"/>
  <c r="D38" i="19"/>
  <c r="M48" i="18"/>
  <c r="C16" i="18"/>
  <c r="C22" i="18"/>
  <c r="F44" i="19"/>
  <c r="D42" i="19"/>
  <c r="F25" i="18"/>
  <c r="D26" i="18"/>
  <c r="D32" i="18"/>
  <c r="M42" i="18"/>
  <c r="D32" i="19"/>
  <c r="F48" i="19"/>
  <c r="D33" i="18"/>
  <c r="C34" i="18"/>
  <c r="M41" i="18"/>
  <c r="M47" i="18"/>
  <c r="C28" i="19"/>
  <c r="C44" i="19"/>
  <c r="C36" i="18"/>
  <c r="F36" i="18"/>
  <c r="D44" i="18"/>
  <c r="C17" i="18"/>
  <c r="D22" i="19"/>
  <c r="D48" i="19"/>
  <c r="D17" i="18"/>
  <c r="P42" i="18"/>
  <c r="D28" i="18"/>
  <c r="C18" i="18"/>
  <c r="M43" i="18"/>
  <c r="C29" i="18"/>
  <c r="D21" i="18"/>
  <c r="P46" i="18"/>
  <c r="C35" i="18"/>
  <c r="D27" i="18"/>
  <c r="F19" i="18"/>
  <c r="C18" i="19"/>
  <c r="F26" i="19"/>
  <c r="C42" i="19"/>
  <c r="C16" i="19"/>
  <c r="D16" i="19"/>
  <c r="Y11" i="24"/>
  <c r="I17" i="24" s="1"/>
  <c r="AB11" i="24"/>
  <c r="H24" i="24" s="1"/>
  <c r="N24" i="24" s="1"/>
  <c r="Y11" i="22"/>
  <c r="I17" i="22" s="1"/>
  <c r="S18" i="20"/>
  <c r="L18" i="20" s="1"/>
  <c r="S17" i="20"/>
  <c r="T17" i="20" s="1"/>
  <c r="I12" i="15" l="1"/>
  <c r="H13" i="15"/>
  <c r="I24" i="15"/>
  <c r="H25" i="15"/>
  <c r="H30" i="24"/>
  <c r="G37" i="24"/>
  <c r="G34" i="24"/>
  <c r="G22" i="24"/>
  <c r="AA11" i="24"/>
  <c r="G25" i="24"/>
  <c r="G26" i="24"/>
  <c r="G24" i="24"/>
  <c r="G35" i="24"/>
  <c r="H29" i="24"/>
  <c r="G27" i="24"/>
  <c r="H36" i="24"/>
  <c r="H21" i="24"/>
  <c r="N21" i="24" s="1"/>
  <c r="H25" i="24"/>
  <c r="N25" i="24" s="1"/>
  <c r="G33" i="24"/>
  <c r="G32" i="24"/>
  <c r="G28" i="24"/>
  <c r="H35" i="24"/>
  <c r="H23" i="24"/>
  <c r="H27" i="24"/>
  <c r="H31" i="24"/>
  <c r="N31" i="24" s="1"/>
  <c r="G29" i="24"/>
  <c r="G30" i="24"/>
  <c r="G31" i="24"/>
  <c r="H34" i="24"/>
  <c r="H32" i="24"/>
  <c r="G21" i="24"/>
  <c r="H28" i="24"/>
  <c r="N28" i="24" s="1"/>
  <c r="G36" i="24"/>
  <c r="H26" i="24"/>
  <c r="H37" i="24"/>
  <c r="H22" i="24"/>
  <c r="N22" i="24" s="1"/>
  <c r="G23" i="24"/>
  <c r="H33" i="24"/>
  <c r="N33" i="24" s="1"/>
  <c r="I25" i="15" l="1"/>
  <c r="J24" i="15"/>
  <c r="J12" i="15"/>
  <c r="I13" i="15"/>
  <c r="J13" i="15" l="1"/>
  <c r="K12" i="15"/>
  <c r="K24" i="15"/>
  <c r="J25" i="15"/>
  <c r="K25" i="15" l="1"/>
  <c r="L24" i="15"/>
  <c r="L12" i="15"/>
  <c r="K13" i="15"/>
  <c r="M12" i="15" l="1"/>
  <c r="L13" i="15"/>
  <c r="L25" i="15"/>
  <c r="M24" i="15"/>
  <c r="M25" i="15" l="1"/>
  <c r="N24" i="15"/>
  <c r="M13" i="15"/>
  <c r="N12" i="15"/>
  <c r="N13" i="15" l="1"/>
  <c r="O12" i="15"/>
  <c r="O13" i="15" s="1"/>
  <c r="O24" i="15"/>
  <c r="O25" i="15" s="1"/>
  <c r="N25" i="15"/>
</calcChain>
</file>

<file path=xl/sharedStrings.xml><?xml version="1.0" encoding="utf-8"?>
<sst xmlns="http://schemas.openxmlformats.org/spreadsheetml/2006/main" count="2173" uniqueCount="1005">
  <si>
    <t>CABEL</t>
  </si>
  <si>
    <t>CLIMA TRONIC 30 A</t>
  </si>
  <si>
    <t>LASIAN MAX 1 R TC (L+S)</t>
  </si>
  <si>
    <t>BENTONE BF1 KA 76-22</t>
  </si>
  <si>
    <t>Marca</t>
  </si>
  <si>
    <t>Modelo</t>
  </si>
  <si>
    <t>Año de fabricación</t>
  </si>
  <si>
    <t>Quemador</t>
  </si>
  <si>
    <t>Combustible</t>
  </si>
  <si>
    <t>27,1 kW</t>
  </si>
  <si>
    <t>Potencia nominal</t>
  </si>
  <si>
    <t>28,9 kW</t>
  </si>
  <si>
    <t>ATLAS COPCO</t>
  </si>
  <si>
    <t>AF20E24</t>
  </si>
  <si>
    <t>ABAC</t>
  </si>
  <si>
    <t>POLE POSITION L20</t>
  </si>
  <si>
    <t>B</t>
  </si>
  <si>
    <t>A</t>
  </si>
  <si>
    <t>-</t>
  </si>
  <si>
    <t>Tipo</t>
  </si>
  <si>
    <t>Descripción</t>
  </si>
  <si>
    <t>Sistema</t>
  </si>
  <si>
    <t>Código</t>
  </si>
  <si>
    <t>Tipo de equipo</t>
  </si>
  <si>
    <t>CA</t>
  </si>
  <si>
    <t>CO</t>
  </si>
  <si>
    <t>Compresor volumetrico(Compresor de aire)</t>
  </si>
  <si>
    <t>Generación de calor (Caldera)</t>
  </si>
  <si>
    <t>Nº de equipo</t>
  </si>
  <si>
    <t>CA01</t>
  </si>
  <si>
    <t>CA02</t>
  </si>
  <si>
    <t>CA03</t>
  </si>
  <si>
    <t>CA04</t>
  </si>
  <si>
    <t>CA05</t>
  </si>
  <si>
    <t>CA06</t>
  </si>
  <si>
    <t>CO01</t>
  </si>
  <si>
    <t>CO02</t>
  </si>
  <si>
    <t>CO03</t>
  </si>
  <si>
    <t>CO04</t>
  </si>
  <si>
    <t>CO05</t>
  </si>
  <si>
    <t>1462-20066</t>
  </si>
  <si>
    <t>1462-20139</t>
  </si>
  <si>
    <t>1462-20449</t>
  </si>
  <si>
    <t>1462-20453</t>
  </si>
  <si>
    <t>1462-20476</t>
  </si>
  <si>
    <t>1462-20499</t>
  </si>
  <si>
    <t>Caldera de agua caliente</t>
  </si>
  <si>
    <t>Compresor de aire</t>
  </si>
  <si>
    <t>1,5 kW</t>
  </si>
  <si>
    <t>POLE POSITION 220</t>
  </si>
  <si>
    <t>AF20E50</t>
  </si>
  <si>
    <t>CA. Caldera</t>
  </si>
  <si>
    <t>CA.1. Control</t>
  </si>
  <si>
    <t>CA.1.1. Cuadro de mandos</t>
  </si>
  <si>
    <t>CA.1.1.1. Carcasa</t>
  </si>
  <si>
    <t>CA.1.1.2. Placa electrónica</t>
  </si>
  <si>
    <t>CA.1.1.3. Pulsador</t>
  </si>
  <si>
    <t>CA.1.1.4. Termostato de seguridad</t>
  </si>
  <si>
    <t>CA.1.2. Monitor de temperaturas</t>
  </si>
  <si>
    <t>CA.1.2.1. Carcasa</t>
  </si>
  <si>
    <t>CA.1.2.2. Placa electrónica</t>
  </si>
  <si>
    <t>CA.1.2.3. Pulsador</t>
  </si>
  <si>
    <t>CA.2. Eléctrico</t>
  </si>
  <si>
    <t>CA.2.1. Cable de alimentación general</t>
  </si>
  <si>
    <t>CA.2.2. Cable de alimentación del cuadro de mandos</t>
  </si>
  <si>
    <t>CA.2.3. Cable de alimentación del monitor de temperaturas</t>
  </si>
  <si>
    <t>CA.2.4. Cable de alimentación del quemador</t>
  </si>
  <si>
    <t>CA.2.5. Cable de alimentación de la bomba</t>
  </si>
  <si>
    <t>CA.2.6. Cable del termopar</t>
  </si>
  <si>
    <t>CA.2.7. Cable del transductor</t>
  </si>
  <si>
    <t>CA.2.8. Terminal de empalme</t>
  </si>
  <si>
    <t>CA.3.1. Tobera</t>
  </si>
  <si>
    <t>CA.3.2. Acoplamiento</t>
  </si>
  <si>
    <t>CA.3.3. Conducto de entrada de aire</t>
  </si>
  <si>
    <t>CA.3.4. Columna de agua en U</t>
  </si>
  <si>
    <t>CA.3.5. Termopar</t>
  </si>
  <si>
    <t>CA.4. Combustible</t>
  </si>
  <si>
    <t>CA.4.1. Depósito</t>
  </si>
  <si>
    <t>CA.4.2. Manguera</t>
  </si>
  <si>
    <t>CA.4.3. Llave de paso</t>
  </si>
  <si>
    <t>CA.4.4. Medidor volumétrico</t>
  </si>
  <si>
    <t>CA.4.5. Filtro primario de gasoil</t>
  </si>
  <si>
    <t>CA.5. Generación de calor</t>
  </si>
  <si>
    <t>CA.5.1. Cuerpo de caldera</t>
  </si>
  <si>
    <t>CA.5.1.1. Tapa frontal cámara combustión</t>
  </si>
  <si>
    <t>CA.5.1.2. Elemento de fundición frontal</t>
  </si>
  <si>
    <t>CA.5.1.3. Elemento de fundición intermedio</t>
  </si>
  <si>
    <t>CA.5.1.4. Elemento de fundición posterior</t>
  </si>
  <si>
    <t>CA.5.1.5. Aislante</t>
  </si>
  <si>
    <t>CA.5.2. Quemador</t>
  </si>
  <si>
    <t>CA.5.2.1. Plato de freno</t>
  </si>
  <si>
    <t>CA.5.2.2. Boquilla</t>
  </si>
  <si>
    <t>CA.5.2.3. Ventilador</t>
  </si>
  <si>
    <t>CA.5.2.4. Transformador de ignición</t>
  </si>
  <si>
    <t>CA.5.2.5. Control del quemador</t>
  </si>
  <si>
    <t>CA.6. Agua fría</t>
  </si>
  <si>
    <t>CA.6.1. Manguera</t>
  </si>
  <si>
    <t>CA.6.2. Acoplamiento</t>
  </si>
  <si>
    <t>CA.6.3. Llave de paso</t>
  </si>
  <si>
    <t>CA.6.4. Rotámetro</t>
  </si>
  <si>
    <t>CA.6.5. Termopar</t>
  </si>
  <si>
    <t>CA.6.6. Tubo de reenvío</t>
  </si>
  <si>
    <t>CA.7. Agua caliente</t>
  </si>
  <si>
    <t>CA.7.1. Manguera</t>
  </si>
  <si>
    <t>CA.7.2. Acoplamiento</t>
  </si>
  <si>
    <t>CA.7.3. Termopar</t>
  </si>
  <si>
    <t>CA.7.4. Tubo de salida</t>
  </si>
  <si>
    <t>CA.7.5. Colector de salida</t>
  </si>
  <si>
    <t>CA.7.6. Purgador automático</t>
  </si>
  <si>
    <t>CA.7.7. Intercambiador horizontal</t>
  </si>
  <si>
    <t>CA.7.8. Bomba de agua</t>
  </si>
  <si>
    <t>CA.7.9. Vaso de expansión</t>
  </si>
  <si>
    <t>CA.7.10. Válvula de seguridad</t>
  </si>
  <si>
    <t>CA.7.11. Válvula de llenado</t>
  </si>
  <si>
    <t>CA.7.12. Interruptor de flujo</t>
  </si>
  <si>
    <t>CA.7.13. Válvula de retención</t>
  </si>
  <si>
    <t>CA.8. Gases de escape</t>
  </si>
  <si>
    <t>CA.8.1. Boca de salida humos</t>
  </si>
  <si>
    <t>CA.8.2. Conducto de chimenea</t>
  </si>
  <si>
    <t>CA.8.3. Termopar</t>
  </si>
  <si>
    <t>CO. Compresor</t>
  </si>
  <si>
    <t>CO.1. Control</t>
  </si>
  <si>
    <t>CA.1.1. Monitor de temperatura y corriente</t>
  </si>
  <si>
    <t>CO.1.1.1. Carcasa</t>
  </si>
  <si>
    <t>CO.1.1.2. Placa electrónica</t>
  </si>
  <si>
    <t>CO.1.1.3. Pulsador</t>
  </si>
  <si>
    <t>CO.1.2. Presostato</t>
  </si>
  <si>
    <t>CO.2. Eléctrico</t>
  </si>
  <si>
    <t>CA.2.1. Cable de alimentación del monitor</t>
  </si>
  <si>
    <t>CA.2.2. Cable de alimentación del compresor</t>
  </si>
  <si>
    <t>CA.2.3. Cable de la termorresistencia</t>
  </si>
  <si>
    <t>CA.2.4. Botón de arranque y parada</t>
  </si>
  <si>
    <t>CO.3.1. Toma de aire</t>
  </si>
  <si>
    <t>CO.3.2. Filtro de aire</t>
  </si>
  <si>
    <t>CO.4. Producción de aire comprimido</t>
  </si>
  <si>
    <t>CO.4.1. Motor eléctrico</t>
  </si>
  <si>
    <t>CO.4.1.1. Devanado de marcha</t>
  </si>
  <si>
    <t>CO.4.1.2. Devanado auxiliar</t>
  </si>
  <si>
    <t>CO.4.1.3. Condensador eléctrico</t>
  </si>
  <si>
    <t>CO.4.1.4. Protección térmica automática</t>
  </si>
  <si>
    <t>CO.4.1.5. Ventilador</t>
  </si>
  <si>
    <t>CO.4.1.6. Eje de accionamiento</t>
  </si>
  <si>
    <t>CO.4.1.7. Rodamiento</t>
  </si>
  <si>
    <t>CO.4.1.8. Carcasa</t>
  </si>
  <si>
    <t>CO.4.2. Cabezal</t>
  </si>
  <si>
    <t>CO.4.2.1. Culata</t>
  </si>
  <si>
    <t>CO.4.2.2. Cilindro</t>
  </si>
  <si>
    <t>CO.4.2.3. Pistón</t>
  </si>
  <si>
    <t>CO.4.2.4. Biela completa</t>
  </si>
  <si>
    <t>CO.4.2.5. Segmentos</t>
  </si>
  <si>
    <t>CO.4.2.6. Cigüeñal</t>
  </si>
  <si>
    <t>CO.4.2.7. Tapa cárter</t>
  </si>
  <si>
    <t>CO.4.2.8. Placa de válvulas</t>
  </si>
  <si>
    <t>CO.4.2.9. Acoplamiento</t>
  </si>
  <si>
    <t>CO.4.2.10. Cámara adicional</t>
  </si>
  <si>
    <t>CO.5. Depósito y salida de aire</t>
  </si>
  <si>
    <t>CO.5.1. Depósito</t>
  </si>
  <si>
    <t>CO.5.1.1. Válvula de purga</t>
  </si>
  <si>
    <t>CO.5.1.2. Válvula antirretorno</t>
  </si>
  <si>
    <t>CO.5.1.3. Manómetro de depósito</t>
  </si>
  <si>
    <t>CO.5.1.4. Ruedas</t>
  </si>
  <si>
    <t>CO.5.2. Tubo colector</t>
  </si>
  <si>
    <t>CO.5.3. Manómetro de salida</t>
  </si>
  <si>
    <t>CO.5.4. Regulador de presión</t>
  </si>
  <si>
    <t>CO.5.5. Tobera</t>
  </si>
  <si>
    <t>CO.5.6. Termorresistencia</t>
  </si>
  <si>
    <t>CO.5.7. Columna de agua en U</t>
  </si>
  <si>
    <t>CO.5.8. Válvula</t>
  </si>
  <si>
    <t>EQUIPO</t>
  </si>
  <si>
    <t>SISTEMA</t>
  </si>
  <si>
    <t>ELEMENTO</t>
  </si>
  <si>
    <t>COMPONETE</t>
  </si>
  <si>
    <t>Diagnóstico de averías</t>
  </si>
  <si>
    <t>Calderas</t>
  </si>
  <si>
    <t>Causa</t>
  </si>
  <si>
    <t>El quemador no arranca</t>
  </si>
  <si>
    <t>Termostato sin solicitud de calor</t>
  </si>
  <si>
    <t>Control del quemador defectuso</t>
  </si>
  <si>
    <t>Conexiónes de alimentación con interrupciones</t>
  </si>
  <si>
    <t>Revisar conexiones de alimentación del quemador</t>
  </si>
  <si>
    <t>CA.5.2.6. Caja de conexiones</t>
  </si>
  <si>
    <t>CA.5.2.7. Condensador eléctrico</t>
  </si>
  <si>
    <t>CA.5.2.8. Motor</t>
  </si>
  <si>
    <t>CA.5.2.9. Precalentador</t>
  </si>
  <si>
    <t>CA.5.2.10. Electrodo de ignición</t>
  </si>
  <si>
    <t>CA.5.2.11. Cable de ignición</t>
  </si>
  <si>
    <t>CA.5.2.12. Fotorresistencia</t>
  </si>
  <si>
    <t>CA.5.2.13. Tubo de explosión</t>
  </si>
  <si>
    <t>CA.5.2.14. Válvula solenoide</t>
  </si>
  <si>
    <t>CA.5.2.15. Bomba de gasoil</t>
  </si>
  <si>
    <t>CA.5.2.16. Filtro secundario de gasoil</t>
  </si>
  <si>
    <t>CA.5.2.17. Regulador de presión de gasoil</t>
  </si>
  <si>
    <t>CA.5.2.18. Regulador de aire</t>
  </si>
  <si>
    <t>Precalentador defectuso</t>
  </si>
  <si>
    <t>Reemplazar precalentador</t>
  </si>
  <si>
    <t>El quemador se enciende al activarlo y se apaga en instantes</t>
  </si>
  <si>
    <t>Llama parásita durante el tiempo de preencendido</t>
  </si>
  <si>
    <t>Anomalía</t>
  </si>
  <si>
    <t>Intervención</t>
  </si>
  <si>
    <t>Falta de gasoleo para la combustión</t>
  </si>
  <si>
    <t>Filtro de gasoleo obstruido</t>
  </si>
  <si>
    <t>Tiro demasiado fuerte que evita la formación de la llama</t>
  </si>
  <si>
    <t>Corregir el tiro de la caldera</t>
  </si>
  <si>
    <t>Quemador bloqueado</t>
  </si>
  <si>
    <t>Retirar la puerta frontal de la caldera y pulsar el botón rojo de menebrana en el quemador</t>
  </si>
  <si>
    <t>Sobretemperatura del termostato de seguridad mecánico</t>
  </si>
  <si>
    <t>Retirar el tapon roscado y pulsar el boton interior</t>
  </si>
  <si>
    <t>Motor de ventilación no gira</t>
  </si>
  <si>
    <t>Conector del motor mal insertado</t>
  </si>
  <si>
    <t>Revisar conexiones de alimentación del motor</t>
  </si>
  <si>
    <t>Reemplazar motor de ventilación</t>
  </si>
  <si>
    <t>Problema interno del motor de ventilación</t>
  </si>
  <si>
    <t>Advertencia de presión hidraulica</t>
  </si>
  <si>
    <t xml:space="preserve">Presión baja en el circuito de calefaccion </t>
  </si>
  <si>
    <t>Comprobar la presión del vaso de expansión / Revisar si existe fugas en la caldera</t>
  </si>
  <si>
    <t xml:space="preserve">Presión alta en el circuito de calefaccion </t>
  </si>
  <si>
    <t>Verificar que no exista obstrucciones en la salida / Revisar funcionamiento de la valvula de seguridad</t>
  </si>
  <si>
    <t>Aspas de ventilador deterioradas</t>
  </si>
  <si>
    <t>Cambiar ventilador</t>
  </si>
  <si>
    <t>Bomba de agua con avería</t>
  </si>
  <si>
    <t>Comprobar / Sustituir la bomba de agua</t>
  </si>
  <si>
    <t xml:space="preserve">Comprobar / Sustituir el termostato </t>
  </si>
  <si>
    <t>Comprobar / Sustituir el control del quemador</t>
  </si>
  <si>
    <t>Comprobar / Sustituir el filtro de gasoleo</t>
  </si>
  <si>
    <t>Verificar lineas de alimentación de combustible / Comprobar que la bomba se activa</t>
  </si>
  <si>
    <t>Comprobar la chispa de encendido / Ajustar electrodo de ignición</t>
  </si>
  <si>
    <t>Llama inestable</t>
  </si>
  <si>
    <t>Fallo de encendido del quemador</t>
  </si>
  <si>
    <t>Electrodo de ignicion en cortocircuito</t>
  </si>
  <si>
    <t>Boquilla de inyeccion obstruida</t>
  </si>
  <si>
    <t>Fotorresistencia sucia</t>
  </si>
  <si>
    <t>Ajustar / Sustituir el electrodo de ignicion</t>
  </si>
  <si>
    <t>Cable de ignicion deteriorado</t>
  </si>
  <si>
    <t>Sustituir el cable de ignicion</t>
  </si>
  <si>
    <t>Sustituir boquilla de inyeccion</t>
  </si>
  <si>
    <t>Liempiar fotorrsistencia o sustituirla</t>
  </si>
  <si>
    <t>Monitor de temperaturas no muestra valores</t>
  </si>
  <si>
    <t>Cable de termopar en mal estado</t>
  </si>
  <si>
    <t>Verificar conexiones / Sustituir cable</t>
  </si>
  <si>
    <t>Termopar en mal estado</t>
  </si>
  <si>
    <t>Reemplazar termopar</t>
  </si>
  <si>
    <t>Compresores de aire</t>
  </si>
  <si>
    <t>Perdida de aire por el presostato</t>
  </si>
  <si>
    <t>Valvula antiretorno sucia o desgastada, no cumple correctamente su función</t>
  </si>
  <si>
    <t>Desmontar la cabeza hexagonal de la valvula antiretorno y limpiar el asiento / Sustituir si presenta desgaste</t>
  </si>
  <si>
    <t>Sobrecalentamiento del
bloque del compresor</t>
  </si>
  <si>
    <t>Demanda del sistema excediendo
la capacidad del compresor.</t>
  </si>
  <si>
    <t>Filtro de aire obstruído.</t>
  </si>
  <si>
    <t>Sustituir elemento filtrante.</t>
  </si>
  <si>
    <t>Colocar el compresor en reposo por unos minutos hasta que disminuya la temperatura</t>
  </si>
  <si>
    <t>Suciedad en la placa de valvulas</t>
  </si>
  <si>
    <t>Desmontar la culata y limpiar la placa de valvulas</t>
  </si>
  <si>
    <t>Sobrecalentamiento del motor electrico</t>
  </si>
  <si>
    <t>Comprobar tensión de alimentación</t>
  </si>
  <si>
    <t>Elevada resistencia en devanados del motor</t>
  </si>
  <si>
    <t>Comprobar resistencia y reemplazar devanados</t>
  </si>
  <si>
    <t>Suciedad en devanados del motor</t>
  </si>
  <si>
    <t>Limpiar devanados del motor</t>
  </si>
  <si>
    <t>Aspas del ventilador rotas</t>
  </si>
  <si>
    <t>Motor electrico no arranca</t>
  </si>
  <si>
    <t>Caida de tensión de la red electrica</t>
  </si>
  <si>
    <t>Verificar la instalación electrica</t>
  </si>
  <si>
    <t>Boton de encendido averiado</t>
  </si>
  <si>
    <t>Sustituir el boton de encendido</t>
  </si>
  <si>
    <t>Activación de la proteccion termica por recalentamiento</t>
  </si>
  <si>
    <t>Reducción de alimentación eléctrica</t>
  </si>
  <si>
    <t>Colocar el compresor en reposo por unos minutos</t>
  </si>
  <si>
    <t>Depósito lleno de aire</t>
  </si>
  <si>
    <t>Consumir aire, el motor electrico arrancará cuando la presion disminuya hasta 4 bar (60 psi)</t>
  </si>
  <si>
    <t>Monitor no muestra el valor de temperatura</t>
  </si>
  <si>
    <t>Cable o conexión de termorresistencia en mal estado</t>
  </si>
  <si>
    <t>Termorresistencia en mal estado</t>
  </si>
  <si>
    <t>Reemplazar termorresistencia</t>
  </si>
  <si>
    <t>Ruidos anormales (rozamiento)</t>
  </si>
  <si>
    <t>Ruidos anormales</t>
  </si>
  <si>
    <t>Elementos de fijación sueltos</t>
  </si>
  <si>
    <t>Aspas de ventilador rotas</t>
  </si>
  <si>
    <t>Desgaste de los componentes internos del cabezal</t>
  </si>
  <si>
    <t>Reapretar tornillos de fijación</t>
  </si>
  <si>
    <t>Desmontar y reparar cabezal</t>
  </si>
  <si>
    <t xml:space="preserve">SISTEMA </t>
  </si>
  <si>
    <t>OPERACIÓN</t>
  </si>
  <si>
    <t>CÓDIGO</t>
  </si>
  <si>
    <t>GAMA</t>
  </si>
  <si>
    <t>TIEMPO ASIGNADO (h)</t>
  </si>
  <si>
    <t>PROCEDIMIENTO DE LA OPERACIÓN</t>
  </si>
  <si>
    <t>C</t>
  </si>
  <si>
    <t>D</t>
  </si>
  <si>
    <t>1/Técnico</t>
  </si>
  <si>
    <t>Generación de calor</t>
  </si>
  <si>
    <t>REPUESTO/MATERIAL</t>
  </si>
  <si>
    <t>Limpiar cuerpo externo de la caldera</t>
  </si>
  <si>
    <t>Paño de limpieza</t>
  </si>
  <si>
    <t>COSTE REPUESTO / MATERIAL (€)</t>
  </si>
  <si>
    <t>Limpiar boca de salida de humos</t>
  </si>
  <si>
    <t>Gases de escape</t>
  </si>
  <si>
    <t>Limpiar termopar</t>
  </si>
  <si>
    <t>SCA01</t>
  </si>
  <si>
    <t>SCA02</t>
  </si>
  <si>
    <t>SCA03</t>
  </si>
  <si>
    <t>SCA04</t>
  </si>
  <si>
    <t>PR SCA01</t>
  </si>
  <si>
    <t>PR SCA02</t>
  </si>
  <si>
    <t>PR SCA03</t>
  </si>
  <si>
    <t>PR SCA04</t>
  </si>
  <si>
    <t>CA.3.6. Manguera plástica</t>
  </si>
  <si>
    <t>CA.3. Admisión de aire</t>
  </si>
  <si>
    <t>Admisión de aire</t>
  </si>
  <si>
    <t>Cambiar mangueras plásticas</t>
  </si>
  <si>
    <t>Cartucho de filtro de gasoil 3/8 20151/C1 40KG FAG</t>
  </si>
  <si>
    <t>SCA05</t>
  </si>
  <si>
    <t>SCA06</t>
  </si>
  <si>
    <t>SCA07</t>
  </si>
  <si>
    <t>SCA08</t>
  </si>
  <si>
    <t>SCA09</t>
  </si>
  <si>
    <t>SCA10</t>
  </si>
  <si>
    <t>SCA11</t>
  </si>
  <si>
    <t>SCA12</t>
  </si>
  <si>
    <t>SCA13</t>
  </si>
  <si>
    <t>SCA14</t>
  </si>
  <si>
    <t>SCA15</t>
  </si>
  <si>
    <t>SCA16</t>
  </si>
  <si>
    <t>SCA17</t>
  </si>
  <si>
    <t>SCA18</t>
  </si>
  <si>
    <t>PR SCA05</t>
  </si>
  <si>
    <t>PR SCA06</t>
  </si>
  <si>
    <t>PR SCA07</t>
  </si>
  <si>
    <t>PR SCA08</t>
  </si>
  <si>
    <t>PR SCA09</t>
  </si>
  <si>
    <t>PR SCA10</t>
  </si>
  <si>
    <t>PR SCA11</t>
  </si>
  <si>
    <t>PR SCA12</t>
  </si>
  <si>
    <t>PR SCA13</t>
  </si>
  <si>
    <t>PR SCA14</t>
  </si>
  <si>
    <t>PR SCA15</t>
  </si>
  <si>
    <t>PR SCA16</t>
  </si>
  <si>
    <t>PR SCA17</t>
  </si>
  <si>
    <t>PR SCA18</t>
  </si>
  <si>
    <t>E</t>
  </si>
  <si>
    <t>Agua fría</t>
  </si>
  <si>
    <t>Agua caliente</t>
  </si>
  <si>
    <t>SÍNTOMA</t>
  </si>
  <si>
    <t>EQUIPO DE MEDIDA</t>
  </si>
  <si>
    <t>UNIDADES SÍNTOMA</t>
  </si>
  <si>
    <t>LÍMITES SÍNTOMA</t>
  </si>
  <si>
    <t>CRITERIO DE VALORACIÓN</t>
  </si>
  <si>
    <t>Fabricante</t>
  </si>
  <si>
    <t>Oído</t>
  </si>
  <si>
    <t>Bien
Regular
Mal</t>
  </si>
  <si>
    <t>Experiencia</t>
  </si>
  <si>
    <t>Vista</t>
  </si>
  <si>
    <t>Nº DE OPERARIOS</t>
  </si>
  <si>
    <t>SCA19</t>
  </si>
  <si>
    <t>SCA20</t>
  </si>
  <si>
    <t>SCA21</t>
  </si>
  <si>
    <t>Comprobar distancia entre boquilla y electrodos</t>
  </si>
  <si>
    <t>Cambiar electrodos de ignición</t>
  </si>
  <si>
    <t>Limpiar plato de freno</t>
  </si>
  <si>
    <t>PR SCA19</t>
  </si>
  <si>
    <t>PR SCA20</t>
  </si>
  <si>
    <t>PR SCA21</t>
  </si>
  <si>
    <t>Limpiar ventilador del quemador</t>
  </si>
  <si>
    <t>Limpiar fotorresistencia del quemador</t>
  </si>
  <si>
    <t>Limpiar precalentador del quemador</t>
  </si>
  <si>
    <t xml:space="preserve">Limpiar tubo de explosión del quemador </t>
  </si>
  <si>
    <t>Limpiar la cámara de combustión de la caldera</t>
  </si>
  <si>
    <t>Cambiar boquilla de inyección</t>
  </si>
  <si>
    <t>Cambiar filtro secundario de gasóleo</t>
  </si>
  <si>
    <t>Limpiar filtro primario de gasóleo</t>
  </si>
  <si>
    <t>Cambiar elemento filtrante del filtro primario de gasóleo</t>
  </si>
  <si>
    <t>Cambiar cinta teflón en acoplamientos de mangueras</t>
  </si>
  <si>
    <t>Cinta teflón</t>
  </si>
  <si>
    <t>COSTE M.O. (€/h)</t>
  </si>
  <si>
    <t>COSTE TOTAL (€)</t>
  </si>
  <si>
    <t>Filtro 991533 Suntec</t>
  </si>
  <si>
    <t>PCA01</t>
  </si>
  <si>
    <t>PCA02</t>
  </si>
  <si>
    <t>PCA03</t>
  </si>
  <si>
    <t>PCA04</t>
  </si>
  <si>
    <t>PCA05</t>
  </si>
  <si>
    <t>PCA06</t>
  </si>
  <si>
    <t>PR PCA01</t>
  </si>
  <si>
    <t>PR PCA02</t>
  </si>
  <si>
    <t>PR PCA03</t>
  </si>
  <si>
    <t>PR PCA04</t>
  </si>
  <si>
    <t>PR PCA05</t>
  </si>
  <si>
    <t>PR PCA06</t>
  </si>
  <si>
    <t>Vista/Tacto</t>
  </si>
  <si>
    <t>Estado de los pulsadores del cuadro de mandos</t>
  </si>
  <si>
    <t>Control</t>
  </si>
  <si>
    <t>TIEMPO INSPECCIÓN (h)</t>
  </si>
  <si>
    <t>Estado de los pulsadores del monitor de temperaturas</t>
  </si>
  <si>
    <t xml:space="preserve">Estado del cable de alimentación del quemador </t>
  </si>
  <si>
    <t>Estado del cable de alimentación del cuadro de mandos y conexiones</t>
  </si>
  <si>
    <t>Estado del cable de alimentación del monitor de temperaturas y conexiones</t>
  </si>
  <si>
    <t>Estado del cable alimentación de la bomba</t>
  </si>
  <si>
    <t>Estado del cable de los termopares</t>
  </si>
  <si>
    <t>PCA07</t>
  </si>
  <si>
    <t>PCA08</t>
  </si>
  <si>
    <t>PCA09</t>
  </si>
  <si>
    <t>PCA10</t>
  </si>
  <si>
    <t>PCA11</t>
  </si>
  <si>
    <t>I1&lt;230
I2&lt;220</t>
  </si>
  <si>
    <t>PR PCA07</t>
  </si>
  <si>
    <t>PR PCA08</t>
  </si>
  <si>
    <t>PR PCA09</t>
  </si>
  <si>
    <t>PR PCA10</t>
  </si>
  <si>
    <t>PR PCA11</t>
  </si>
  <si>
    <t>PR PCA12</t>
  </si>
  <si>
    <t>PR PCA13</t>
  </si>
  <si>
    <t>PR PCA14</t>
  </si>
  <si>
    <t>PR PCA15</t>
  </si>
  <si>
    <t>PR PCA16</t>
  </si>
  <si>
    <t>SCA22</t>
  </si>
  <si>
    <t>PR SCA22</t>
  </si>
  <si>
    <t>Limpiar la entrada de aire al quemador</t>
  </si>
  <si>
    <t>Boquilla  pulverización 0,65 W 60</t>
  </si>
  <si>
    <t>PCA12</t>
  </si>
  <si>
    <t>PCA13</t>
  </si>
  <si>
    <t>PCA14</t>
  </si>
  <si>
    <t>PCA15</t>
  </si>
  <si>
    <t>PCA16</t>
  </si>
  <si>
    <t>PCA17</t>
  </si>
  <si>
    <t>PCA18</t>
  </si>
  <si>
    <t>S1&gt;1,5
S2&gt;3</t>
  </si>
  <si>
    <t xml:space="preserve">Fugas con goteo de combustible en llave de paso y acoplamientos </t>
  </si>
  <si>
    <t xml:space="preserve">Fugas con goteo de combustible en mangueras y filtro primario </t>
  </si>
  <si>
    <t>PCA19</t>
  </si>
  <si>
    <t>PCA20</t>
  </si>
  <si>
    <t>PCA21</t>
  </si>
  <si>
    <t>PCA22</t>
  </si>
  <si>
    <t>PCA23</t>
  </si>
  <si>
    <t>Fugas con goteo de combustible en la bomba del quemador</t>
  </si>
  <si>
    <t>Fugas de gases quemados en acoplamiento entre cuerpo de caldera y quemador</t>
  </si>
  <si>
    <t>Fugas con goteo de agua en cuerpo de caldera</t>
  </si>
  <si>
    <t>Fugas con goteo de agua en acoplamientos</t>
  </si>
  <si>
    <t>PCA24</t>
  </si>
  <si>
    <t>PCA25</t>
  </si>
  <si>
    <t>PCA26</t>
  </si>
  <si>
    <t>PCA27</t>
  </si>
  <si>
    <t>PCA28</t>
  </si>
  <si>
    <t>PCA29</t>
  </si>
  <si>
    <t>PCA30</t>
  </si>
  <si>
    <t>PCA31</t>
  </si>
  <si>
    <t xml:space="preserve">Estado de mangueras y acoplamientos </t>
  </si>
  <si>
    <t>Ruido durante el funcionamiento del quemador</t>
  </si>
  <si>
    <t>Ruido en las bombas de agua</t>
  </si>
  <si>
    <t>Corrosión en la boca de salida de humos</t>
  </si>
  <si>
    <t>Fugas con goteo de agua en los acoplamientos</t>
  </si>
  <si>
    <t>Fugas con goteo de agua en el intercambiador horizontal</t>
  </si>
  <si>
    <t>Fugas de gases de escape por la chimenea</t>
  </si>
  <si>
    <t>PCA32</t>
  </si>
  <si>
    <t>PR PCA17</t>
  </si>
  <si>
    <t>PR PCA18</t>
  </si>
  <si>
    <t>PR PCA19</t>
  </si>
  <si>
    <t>PR PCA20</t>
  </si>
  <si>
    <t>PR PCA21</t>
  </si>
  <si>
    <t>PR PCA22</t>
  </si>
  <si>
    <t>PR PCA23</t>
  </si>
  <si>
    <t>PR PCA24</t>
  </si>
  <si>
    <t>PR PCA25</t>
  </si>
  <si>
    <t>PR PCA26</t>
  </si>
  <si>
    <t>PR PCA27</t>
  </si>
  <si>
    <t>PR PCA28</t>
  </si>
  <si>
    <t>PR PCA29</t>
  </si>
  <si>
    <t>PR PCA30</t>
  </si>
  <si>
    <t>PR PCA31</t>
  </si>
  <si>
    <t>PR PCA32</t>
  </si>
  <si>
    <t>Multímetro</t>
  </si>
  <si>
    <t>Eléctrico</t>
  </si>
  <si>
    <t>Tensión de alimentación eléctrica</t>
  </si>
  <si>
    <t>PROCEDIMIENTO DE LA INSPECCIÓN</t>
  </si>
  <si>
    <t>Estado del vaso de expansión</t>
  </si>
  <si>
    <t xml:space="preserve">Estado del rotámetro </t>
  </si>
  <si>
    <t>Resistencia del termopar</t>
  </si>
  <si>
    <t>Estado del cable de alimentación general y conexiones</t>
  </si>
  <si>
    <t>Estado de la columna de agua en U</t>
  </si>
  <si>
    <t>Estado de las mangueras plásticas y conexiones de aire</t>
  </si>
  <si>
    <t>Estado del depósito y medidor volumétrico de combustible</t>
  </si>
  <si>
    <t>CO.4. Grupo compresor</t>
  </si>
  <si>
    <t>CO.3. Admisión de aire</t>
  </si>
  <si>
    <t>Cambiar filtro de aire</t>
  </si>
  <si>
    <t>Limpiar toma de aire</t>
  </si>
  <si>
    <t>SCO01</t>
  </si>
  <si>
    <t>SCO02</t>
  </si>
  <si>
    <t>SCO03</t>
  </si>
  <si>
    <t>SCO04</t>
  </si>
  <si>
    <t>SCO05</t>
  </si>
  <si>
    <t>SCO06</t>
  </si>
  <si>
    <t>SCO07</t>
  </si>
  <si>
    <t>SCO08</t>
  </si>
  <si>
    <t>SCO09</t>
  </si>
  <si>
    <t>PR SCO01</t>
  </si>
  <si>
    <t>CO.5.9. Cilindro de volumen de remanso</t>
  </si>
  <si>
    <t>CO.5.10. Manguera plástica</t>
  </si>
  <si>
    <t>CO.5.1.4. Ruedas / Silentblock</t>
  </si>
  <si>
    <t>Grupo compresor</t>
  </si>
  <si>
    <t>Limpiar aspas del ventilador</t>
  </si>
  <si>
    <t>Limpiar motor eléctrico</t>
  </si>
  <si>
    <t>Elemento filtrante de aire</t>
  </si>
  <si>
    <t>PR SCO02</t>
  </si>
  <si>
    <t>PR SCO03</t>
  </si>
  <si>
    <t>PR SCO04</t>
  </si>
  <si>
    <t>PR SCO05</t>
  </si>
  <si>
    <t>Cambiar aceite del cabezal</t>
  </si>
  <si>
    <t>Limpiar superficie externa de cabezal</t>
  </si>
  <si>
    <t>PR SCO06</t>
  </si>
  <si>
    <t>Limpiar placa de válvulas del cabezal</t>
  </si>
  <si>
    <t>Manguera plástica de aire (3 metros)</t>
  </si>
  <si>
    <t xml:space="preserve">• Paño de limpieza
• Limpiador de hollín (1 litro)  </t>
  </si>
  <si>
    <t>Electrodo GR.EL.001 (2 piezas)</t>
  </si>
  <si>
    <t>• Paño de limpieza
• Limpiador de hollín (1/2 litro)</t>
  </si>
  <si>
    <t>Voltio</t>
  </si>
  <si>
    <t>Ohmio</t>
  </si>
  <si>
    <t xml:space="preserve">• Paño de limpieza
• Aerosol cleaner  </t>
  </si>
  <si>
    <t>PR SCO07</t>
  </si>
  <si>
    <t>Depósito y salida de aire</t>
  </si>
  <si>
    <t xml:space="preserve">Cambiar mangueras plásticas </t>
  </si>
  <si>
    <t>PR SCO08</t>
  </si>
  <si>
    <t>Limpiar cilindro de volumen de remanso</t>
  </si>
  <si>
    <t>PR SCO09</t>
  </si>
  <si>
    <t>Estado del monitor de temperatura y corriente</t>
  </si>
  <si>
    <t>PCO01</t>
  </si>
  <si>
    <t>PR PCO01</t>
  </si>
  <si>
    <t>PR PCO02</t>
  </si>
  <si>
    <t>PR PCO03</t>
  </si>
  <si>
    <t>PR PCO04</t>
  </si>
  <si>
    <t>PR PCO05</t>
  </si>
  <si>
    <t>PR PCO06</t>
  </si>
  <si>
    <t>PR PCO07</t>
  </si>
  <si>
    <t>PR PCO08</t>
  </si>
  <si>
    <t>PR PCO09</t>
  </si>
  <si>
    <t>PR PCO10</t>
  </si>
  <si>
    <t>PR PCO11</t>
  </si>
  <si>
    <t>PR PCO12</t>
  </si>
  <si>
    <t>PR PCO13</t>
  </si>
  <si>
    <t>PR PCO14</t>
  </si>
  <si>
    <t>PR PCO15</t>
  </si>
  <si>
    <t>PR PCO16</t>
  </si>
  <si>
    <t>PR PCO17</t>
  </si>
  <si>
    <t>PR PCO18</t>
  </si>
  <si>
    <t>PR PCO19</t>
  </si>
  <si>
    <t>PR PCO20</t>
  </si>
  <si>
    <t>PCO02</t>
  </si>
  <si>
    <t>PCO03</t>
  </si>
  <si>
    <t>PCO04</t>
  </si>
  <si>
    <t>PCO05</t>
  </si>
  <si>
    <t>PCO06</t>
  </si>
  <si>
    <t>PCO07</t>
  </si>
  <si>
    <t>PCO08</t>
  </si>
  <si>
    <t>PCO09</t>
  </si>
  <si>
    <t>PCO11</t>
  </si>
  <si>
    <t>PCO12</t>
  </si>
  <si>
    <t>PCO13</t>
  </si>
  <si>
    <t>PCO14</t>
  </si>
  <si>
    <t>PCO15</t>
  </si>
  <si>
    <t>PCO16</t>
  </si>
  <si>
    <t>PCO17</t>
  </si>
  <si>
    <t>Estado del cable de alimentación del monitor de temperatura y corriente</t>
  </si>
  <si>
    <t>Estado del cable de la termorresistencia</t>
  </si>
  <si>
    <t>Estado del cable de alimentación del compresor</t>
  </si>
  <si>
    <t xml:space="preserve">Estado de mangueras, llave de paso y acoplamientos </t>
  </si>
  <si>
    <t>I1&lt;50 M
I2&lt;45 M</t>
  </si>
  <si>
    <t>Estado del ventilador</t>
  </si>
  <si>
    <t>Megger</t>
  </si>
  <si>
    <t>Capacitancia del condensador</t>
  </si>
  <si>
    <t>Capacímetro</t>
  </si>
  <si>
    <t>Faradio</t>
  </si>
  <si>
    <t>I1&lt;23 µ
I2&lt;20 µ</t>
  </si>
  <si>
    <t>Deposito y salida de aire</t>
  </si>
  <si>
    <t>Estado del depósito</t>
  </si>
  <si>
    <t>Estado de válvulas y llaves de paso</t>
  </si>
  <si>
    <t>PCO18</t>
  </si>
  <si>
    <t>PCO19</t>
  </si>
  <si>
    <t>Estado de cilindro del volumen de remanso</t>
  </si>
  <si>
    <t>PCO20</t>
  </si>
  <si>
    <t>Resistencia de termorresistencia a 20º</t>
  </si>
  <si>
    <t>I1&lt;106
I2&lt;103
S1&gt;111
S2&gt;115</t>
  </si>
  <si>
    <t>Estado de silentblock</t>
  </si>
  <si>
    <t>Estado del botón de arranque</t>
  </si>
  <si>
    <t>Estado alojamiento del filtro de aire</t>
  </si>
  <si>
    <t>Resistencia de aislamiento a tierra de los devanados del motor eléctrico</t>
  </si>
  <si>
    <t>Estado del deposito de cámara adicional</t>
  </si>
  <si>
    <t>Estado de manómetros</t>
  </si>
  <si>
    <t>Fugas con goteo de aceite en la culata y cárter del cabezal</t>
  </si>
  <si>
    <t>PCO10</t>
  </si>
  <si>
    <t>AÑO</t>
  </si>
  <si>
    <t>C. ACUM. S&amp;P</t>
  </si>
  <si>
    <t>C. ACUM. S.</t>
  </si>
  <si>
    <t>C. ACUM. P.</t>
  </si>
  <si>
    <t>GAMAS S.</t>
  </si>
  <si>
    <t>GAMAS P.</t>
  </si>
  <si>
    <t>Dia</t>
  </si>
  <si>
    <t>Semestre</t>
  </si>
  <si>
    <t>Año</t>
  </si>
  <si>
    <t>2 Años</t>
  </si>
  <si>
    <t>4 Años</t>
  </si>
  <si>
    <t>2B-C</t>
  </si>
  <si>
    <t>2B-C-D</t>
  </si>
  <si>
    <t>2B-C-D-E</t>
  </si>
  <si>
    <t>C. ANUAL S.</t>
  </si>
  <si>
    <t>C. ANUAL P.</t>
  </si>
  <si>
    <t>35A-2B-C</t>
  </si>
  <si>
    <t>20A-2B-C</t>
  </si>
  <si>
    <t>Base de equipos</t>
  </si>
  <si>
    <t>Descripción del Equipo</t>
  </si>
  <si>
    <t xml:space="preserve">Hora </t>
  </si>
  <si>
    <t>Hora</t>
  </si>
  <si>
    <t>No. de Equipo</t>
  </si>
  <si>
    <t>061890</t>
  </si>
  <si>
    <t>066162</t>
  </si>
  <si>
    <t>328962</t>
  </si>
  <si>
    <t>331242</t>
  </si>
  <si>
    <t>No. de Orden</t>
  </si>
  <si>
    <t>CALDERA</t>
  </si>
  <si>
    <t>COMPRESOR</t>
  </si>
  <si>
    <t xml:space="preserve">CA.1. </t>
  </si>
  <si>
    <t xml:space="preserve">CA.2. </t>
  </si>
  <si>
    <t xml:space="preserve">CA.3. </t>
  </si>
  <si>
    <t xml:space="preserve">CA.4. </t>
  </si>
  <si>
    <t xml:space="preserve">CA.5. </t>
  </si>
  <si>
    <t xml:space="preserve">CA.6. </t>
  </si>
  <si>
    <t xml:space="preserve">CA.7. </t>
  </si>
  <si>
    <t xml:space="preserve">CA.8. </t>
  </si>
  <si>
    <t xml:space="preserve">CO.1. </t>
  </si>
  <si>
    <t xml:space="preserve">CO.2. </t>
  </si>
  <si>
    <t xml:space="preserve">CO.3. </t>
  </si>
  <si>
    <t xml:space="preserve">CO.4. </t>
  </si>
  <si>
    <t xml:space="preserve">CO.5. </t>
  </si>
  <si>
    <t>Producción de aire comprimido</t>
  </si>
  <si>
    <t>Nombre solicitante</t>
  </si>
  <si>
    <t xml:space="preserve">Fecha </t>
  </si>
  <si>
    <t>Tiempo orden (h)</t>
  </si>
  <si>
    <t>Fecha</t>
  </si>
  <si>
    <t>Tiempo transcurrido          (h)</t>
  </si>
  <si>
    <t>Seleccionar</t>
  </si>
  <si>
    <t>No modificar</t>
  </si>
  <si>
    <t>Ingresar</t>
  </si>
  <si>
    <t>MTTO. CORRECTIVO</t>
  </si>
  <si>
    <t>MTTO. PREDICTIVO</t>
  </si>
  <si>
    <t>Tipo de Mantenimiento</t>
  </si>
  <si>
    <t>OT CORRECTIVA</t>
  </si>
  <si>
    <t>ORDEN DE TRABAJO</t>
  </si>
  <si>
    <t>MANTENIMIENTO CORRECTIVO</t>
  </si>
  <si>
    <t>Trabajo solicitado:</t>
  </si>
  <si>
    <t>Trabajo solicitado/Anomalía</t>
  </si>
  <si>
    <t>Culminación del mantenimiento</t>
  </si>
  <si>
    <t>Solicitud del mantenimiento</t>
  </si>
  <si>
    <t>Semestral</t>
  </si>
  <si>
    <t>Anual</t>
  </si>
  <si>
    <t>Bienal</t>
  </si>
  <si>
    <t>Diaria</t>
  </si>
  <si>
    <t>Impreso</t>
  </si>
  <si>
    <t>Causa del fallo:</t>
  </si>
  <si>
    <t>Rotura</t>
  </si>
  <si>
    <t>Fatiga</t>
  </si>
  <si>
    <t>Error de operación</t>
  </si>
  <si>
    <t>Error de mantenimiento</t>
  </si>
  <si>
    <t>Desgaste normal</t>
  </si>
  <si>
    <t>Desgaste prematuro</t>
  </si>
  <si>
    <t>Otro</t>
  </si>
  <si>
    <t>Trabajo realizado:</t>
  </si>
  <si>
    <t>Item</t>
  </si>
  <si>
    <t>Unidad</t>
  </si>
  <si>
    <t>Cantidad</t>
  </si>
  <si>
    <t>Mano de obra</t>
  </si>
  <si>
    <t>Firma del encargado de Mantenimiento</t>
  </si>
  <si>
    <t>Nº Operarios</t>
  </si>
  <si>
    <t>Especialidad</t>
  </si>
  <si>
    <t>Solicitado por:</t>
  </si>
  <si>
    <t>Descripción de equipo:</t>
  </si>
  <si>
    <t>Nº de Equipo:</t>
  </si>
  <si>
    <t>Solicitud:</t>
  </si>
  <si>
    <t>Sistema:</t>
  </si>
  <si>
    <t>Código:</t>
  </si>
  <si>
    <t>Inicio del mantenimiento:</t>
  </si>
  <si>
    <t>Culminación del mantenimiento:</t>
  </si>
  <si>
    <t>Caldera de agua calienteControl</t>
  </si>
  <si>
    <t>Caldera de agua calienteEléctrico</t>
  </si>
  <si>
    <t>Caldera de agua calienteEntrada de aire</t>
  </si>
  <si>
    <t>Caldera de agua calienteCombustible</t>
  </si>
  <si>
    <t>Caldera de agua calienteGeneración de calor</t>
  </si>
  <si>
    <t>Caldera de agua calienteAgua fría</t>
  </si>
  <si>
    <t>Caldera de agua calienteAgua caliente</t>
  </si>
  <si>
    <t>Caldera de agua calienteGases de escape</t>
  </si>
  <si>
    <t>Compresor de aireControl</t>
  </si>
  <si>
    <t>Compresor de aireEléctrico</t>
  </si>
  <si>
    <t>Compresor de aireEntrada de aire</t>
  </si>
  <si>
    <t>Compresor de aireProducción de aire comprimido</t>
  </si>
  <si>
    <t>Compresor de aireDepósito y salida de aire</t>
  </si>
  <si>
    <t>SIVC-V1.0</t>
  </si>
  <si>
    <t>OT PREVENTIVA</t>
  </si>
  <si>
    <t>Nº:</t>
  </si>
  <si>
    <t>Cuatrienal</t>
  </si>
  <si>
    <t>Intervenciones a realizar</t>
  </si>
  <si>
    <t>Operación</t>
  </si>
  <si>
    <t>Rutina de mantenimiento</t>
  </si>
  <si>
    <t>Rutina:</t>
  </si>
  <si>
    <t>Tiempo estimado:</t>
  </si>
  <si>
    <t>CALDERAS</t>
  </si>
  <si>
    <t>COMPRESORES</t>
  </si>
  <si>
    <t>0,28 h</t>
  </si>
  <si>
    <t>0,34 h</t>
  </si>
  <si>
    <t>2,80 h</t>
  </si>
  <si>
    <t>0,07 h</t>
  </si>
  <si>
    <t>0,62 h</t>
  </si>
  <si>
    <t>3,72 h</t>
  </si>
  <si>
    <t xml:space="preserve">   ORDEN DE TRABAJO</t>
  </si>
  <si>
    <t xml:space="preserve">   MANTENIMIENTO PREVENTIVO SISTEMÁTICO</t>
  </si>
  <si>
    <t>Cada: 6 meses</t>
  </si>
  <si>
    <t>Cada: Año</t>
  </si>
  <si>
    <t>Cada: 2 años</t>
  </si>
  <si>
    <t>Cada: 4 años</t>
  </si>
  <si>
    <t>PZA</t>
  </si>
  <si>
    <t>Limpiador de hollín</t>
  </si>
  <si>
    <t>Litro</t>
  </si>
  <si>
    <t xml:space="preserve">Cinta teflón </t>
  </si>
  <si>
    <t>Cantidad a usar</t>
  </si>
  <si>
    <t>Cantidad usada</t>
  </si>
  <si>
    <t>Manguera plástica de aire</t>
  </si>
  <si>
    <t>Metro</t>
  </si>
  <si>
    <t>Electrodo GR.EL.001</t>
  </si>
  <si>
    <t xml:space="preserve">Aerosol cleaner </t>
  </si>
  <si>
    <t>ENV</t>
  </si>
  <si>
    <t>HOJA INSPECCIÓN</t>
  </si>
  <si>
    <t>Cada: Día de práctica</t>
  </si>
  <si>
    <t>Inspecciones a realizar</t>
  </si>
  <si>
    <t>Inspección</t>
  </si>
  <si>
    <t>Bien</t>
  </si>
  <si>
    <t>Regular</t>
  </si>
  <si>
    <t>Mal</t>
  </si>
  <si>
    <t>Ω</t>
  </si>
  <si>
    <t xml:space="preserve">    Fecha</t>
  </si>
  <si>
    <t xml:space="preserve">   Hora</t>
  </si>
  <si>
    <t xml:space="preserve">   HOJA DE INSPECCIÓN</t>
  </si>
  <si>
    <t xml:space="preserve">            MANTENIMIENTO PREVENTIVO PREDICTIVO</t>
  </si>
  <si>
    <t>0,15 h</t>
  </si>
  <si>
    <t>0,31 h</t>
  </si>
  <si>
    <t>0,36 h</t>
  </si>
  <si>
    <t>0,08 h</t>
  </si>
  <si>
    <t>Elemento</t>
  </si>
  <si>
    <t>CALDERAControl</t>
  </si>
  <si>
    <t>CALDERAEléctrico</t>
  </si>
  <si>
    <t>CA.2.1.</t>
  </si>
  <si>
    <t>CA.1.1.</t>
  </si>
  <si>
    <t>Presostato</t>
  </si>
  <si>
    <t>CO.1.2.</t>
  </si>
  <si>
    <t>CA.2.2.</t>
  </si>
  <si>
    <t>CA.2.3.</t>
  </si>
  <si>
    <t>CA.2.4.</t>
  </si>
  <si>
    <t>Cable de alimentación del monitor</t>
  </si>
  <si>
    <t>Cable de alimentación del compresor</t>
  </si>
  <si>
    <t>Cable de la termorresistencia</t>
  </si>
  <si>
    <t>Botón de arranque y parada</t>
  </si>
  <si>
    <t>Monitor de temperatura y corriente</t>
  </si>
  <si>
    <t>CALDERAAdmisión de aire</t>
  </si>
  <si>
    <t>ADMISIÓN1</t>
  </si>
  <si>
    <t>CALDERACombustible</t>
  </si>
  <si>
    <t>COMBUSTIBLE</t>
  </si>
  <si>
    <t>CO.3.1.</t>
  </si>
  <si>
    <t>CO.3.2.</t>
  </si>
  <si>
    <t>Toma de aire</t>
  </si>
  <si>
    <t>Filtro de aire</t>
  </si>
  <si>
    <t>CO.4.1.</t>
  </si>
  <si>
    <t>Motor eléctrico</t>
  </si>
  <si>
    <t>CO.4.2.</t>
  </si>
  <si>
    <t>Cabezal</t>
  </si>
  <si>
    <t>CO.5.1.</t>
  </si>
  <si>
    <t>CO.5.2.</t>
  </si>
  <si>
    <t>CO.5.3.</t>
  </si>
  <si>
    <t>CO.5.4.</t>
  </si>
  <si>
    <t>CO.5.5.</t>
  </si>
  <si>
    <t>CO.5.6.</t>
  </si>
  <si>
    <t>CO.5.7.</t>
  </si>
  <si>
    <t>CO.5.8.</t>
  </si>
  <si>
    <t>Depósito</t>
  </si>
  <si>
    <t>Tubo colector</t>
  </si>
  <si>
    <t>Manómetro de salida</t>
  </si>
  <si>
    <t>Regulador de presión</t>
  </si>
  <si>
    <t>Tobera</t>
  </si>
  <si>
    <t>Termorresistencia</t>
  </si>
  <si>
    <t>Columna de agua en U</t>
  </si>
  <si>
    <t>Válvula</t>
  </si>
  <si>
    <t>COMPRESORControl</t>
  </si>
  <si>
    <t>COMPRESOREléctrico</t>
  </si>
  <si>
    <t>COMPRESORAdmisión de aire</t>
  </si>
  <si>
    <t>COMPRESORProducción de aire comprimido</t>
  </si>
  <si>
    <t>COMPRESORDepósito y salida de aire</t>
  </si>
  <si>
    <t>CONTROL</t>
  </si>
  <si>
    <t>ELÉCTRICO</t>
  </si>
  <si>
    <t>ADMISIÓN</t>
  </si>
  <si>
    <t>PRODUCCIÓN</t>
  </si>
  <si>
    <t>DEPÓSITO</t>
  </si>
  <si>
    <t>GENERACIÓN</t>
  </si>
  <si>
    <t>CALDERAGeneración de calor</t>
  </si>
  <si>
    <t>CALDERAAgua fría</t>
  </si>
  <si>
    <t>CALDERAAgua caliente</t>
  </si>
  <si>
    <t>CALDERAGases de escape</t>
  </si>
  <si>
    <t>AGUAF</t>
  </si>
  <si>
    <t>AGUAC</t>
  </si>
  <si>
    <t>GASES</t>
  </si>
  <si>
    <t>CA.1.2.</t>
  </si>
  <si>
    <t>Monitor de temperaturas</t>
  </si>
  <si>
    <t>Cuadro de mandos</t>
  </si>
  <si>
    <t>CA.2.5.</t>
  </si>
  <si>
    <t>CA.2.6.</t>
  </si>
  <si>
    <t>CA.2.7.</t>
  </si>
  <si>
    <t>CA.2.8.</t>
  </si>
  <si>
    <t>Cable de alimentación general</t>
  </si>
  <si>
    <t>Cable de alimentación del cuadro de mandos</t>
  </si>
  <si>
    <t>Cable de alimentación del monitor de temperaturas</t>
  </si>
  <si>
    <t>Cable de alimentación del quemador</t>
  </si>
  <si>
    <t>Cable de alimentación de la bomba</t>
  </si>
  <si>
    <t>Cable del termopar</t>
  </si>
  <si>
    <t>Cable del transductor</t>
  </si>
  <si>
    <t>Terminal de empalme</t>
  </si>
  <si>
    <t>Trabajo solicitado / Anomalía</t>
  </si>
  <si>
    <t>ELÉCTRICOC</t>
  </si>
  <si>
    <t>CONTROLC</t>
  </si>
  <si>
    <t>CA.3.1.</t>
  </si>
  <si>
    <t>CA.3.2.</t>
  </si>
  <si>
    <t>CA.3.3.</t>
  </si>
  <si>
    <t>CA.3.4.</t>
  </si>
  <si>
    <t>CA.3.5.</t>
  </si>
  <si>
    <t>CA.3.6.</t>
  </si>
  <si>
    <t>Acoplamiento</t>
  </si>
  <si>
    <t>Conducto de entrada de aire</t>
  </si>
  <si>
    <t>Termopar</t>
  </si>
  <si>
    <t>Manguera plástica</t>
  </si>
  <si>
    <t>CA.4.1.</t>
  </si>
  <si>
    <t>CA.4.2.</t>
  </si>
  <si>
    <t>CA.4.3.</t>
  </si>
  <si>
    <t>CA.4.4.</t>
  </si>
  <si>
    <t>CA.4.5.</t>
  </si>
  <si>
    <t>Manguera</t>
  </si>
  <si>
    <t>Llave de paso</t>
  </si>
  <si>
    <t>Medidor volumétrico</t>
  </si>
  <si>
    <t>Filtro primario de gasoil</t>
  </si>
  <si>
    <t>CA.5.1.</t>
  </si>
  <si>
    <t>CA.5.2.</t>
  </si>
  <si>
    <t>Cuerpo de caldera</t>
  </si>
  <si>
    <t>CA.6.1.</t>
  </si>
  <si>
    <t>CA.6.2.</t>
  </si>
  <si>
    <t>CA.6.3.</t>
  </si>
  <si>
    <t>CA.6.4.</t>
  </si>
  <si>
    <t>CA.6.5.</t>
  </si>
  <si>
    <t>CA.6.6.</t>
  </si>
  <si>
    <t>Rotámetro</t>
  </si>
  <si>
    <t>Tubo de reenvío</t>
  </si>
  <si>
    <t>CA.7.1.</t>
  </si>
  <si>
    <t>CA.7.2.</t>
  </si>
  <si>
    <t>CA.7.3.</t>
  </si>
  <si>
    <t>CA.7.4.</t>
  </si>
  <si>
    <t>CA.7.5.</t>
  </si>
  <si>
    <t>CA.7.6.</t>
  </si>
  <si>
    <t>CA.7.7.</t>
  </si>
  <si>
    <t>CA.7.8.</t>
  </si>
  <si>
    <t>CA.7.9.</t>
  </si>
  <si>
    <t>CA.7.10.</t>
  </si>
  <si>
    <t>CA.7.11.</t>
  </si>
  <si>
    <t>CA.7.12.</t>
  </si>
  <si>
    <t>CA.7.13.</t>
  </si>
  <si>
    <t>Tubo de salida</t>
  </si>
  <si>
    <t>Colector de salida</t>
  </si>
  <si>
    <t>Purgador automático</t>
  </si>
  <si>
    <t>Intercambiador horizontal</t>
  </si>
  <si>
    <t>Bomba de agua</t>
  </si>
  <si>
    <t>Vaso de expansión</t>
  </si>
  <si>
    <t>Válvula de seguridad</t>
  </si>
  <si>
    <t>Válvula de llenado</t>
  </si>
  <si>
    <t>Interruptor de flujo</t>
  </si>
  <si>
    <t>Válvula de retención</t>
  </si>
  <si>
    <t>CA.8.1.</t>
  </si>
  <si>
    <t>CA.8.2.</t>
  </si>
  <si>
    <t>CA.8.3.</t>
  </si>
  <si>
    <t>Boca de salida humos</t>
  </si>
  <si>
    <t>Conducto de chimenea</t>
  </si>
  <si>
    <t>COMPRESORMonitor de temperatura y corriente</t>
  </si>
  <si>
    <t>COMPRESORPresostato</t>
  </si>
  <si>
    <t>COMPRESORCable de alimentación del monitor</t>
  </si>
  <si>
    <t>COMPRESORCable de alimentación del compresor</t>
  </si>
  <si>
    <t>COMPRESORCable de la termorresistencia</t>
  </si>
  <si>
    <t>COMPRESORBotón de arranque y parada</t>
  </si>
  <si>
    <t>COMPRESORToma de aire</t>
  </si>
  <si>
    <t>COMPRESORFiltro de aire</t>
  </si>
  <si>
    <t>COMPRESORMotor eléctrico</t>
  </si>
  <si>
    <t>COMPRESORCabezal</t>
  </si>
  <si>
    <t>COMPRESORDepósito</t>
  </si>
  <si>
    <t>COMPRESORTubo colector</t>
  </si>
  <si>
    <t>COMPRESORManómetro de salida</t>
  </si>
  <si>
    <t>COMPRESORRegulador de presión</t>
  </si>
  <si>
    <t>COMPRESORTobera</t>
  </si>
  <si>
    <t>COMPRESORTermorresistencia</t>
  </si>
  <si>
    <t>COMPRESORColumna de agua en U</t>
  </si>
  <si>
    <t>COMPRESORVálvula</t>
  </si>
  <si>
    <t>CALDERACuadro de mandos</t>
  </si>
  <si>
    <t>CALDERAMonitor de temperaturas</t>
  </si>
  <si>
    <t>CALDERACable de alimentación general</t>
  </si>
  <si>
    <t>CALDERACable de alimentación del cuadro de mandos</t>
  </si>
  <si>
    <t>CALDERACable de alimentación del monitor de temperaturas</t>
  </si>
  <si>
    <t>CALDERACable de alimentación del quemador</t>
  </si>
  <si>
    <t>CALDERACable de alimentación de la bomba</t>
  </si>
  <si>
    <t>CALDERACable del termopar</t>
  </si>
  <si>
    <t>CALDERACable del transductor</t>
  </si>
  <si>
    <t>CALDERATerminal de empalme</t>
  </si>
  <si>
    <t>CALDERATobera</t>
  </si>
  <si>
    <t>CALDERAAcoplamiento</t>
  </si>
  <si>
    <t>CALDERAConducto de entrada de aire</t>
  </si>
  <si>
    <t>CALDERAColumna de agua en U</t>
  </si>
  <si>
    <t>CALDERATermopar</t>
  </si>
  <si>
    <t>CALDERAManguera plástica</t>
  </si>
  <si>
    <t>CALDERADepósito</t>
  </si>
  <si>
    <t>CALDERAManguera</t>
  </si>
  <si>
    <t>CALDERALlave de paso</t>
  </si>
  <si>
    <t>CALDERAMedidor volumétrico</t>
  </si>
  <si>
    <t>CALDERAFiltro primario de gasoil</t>
  </si>
  <si>
    <t>CALDERACuerpo de caldera</t>
  </si>
  <si>
    <t>CALDERAQuemador</t>
  </si>
  <si>
    <t>CALDERARotámetro</t>
  </si>
  <si>
    <t>CALDERATubo de reenvío</t>
  </si>
  <si>
    <t>CALDERATubo de salida</t>
  </si>
  <si>
    <t>CALDERAColector de salida</t>
  </si>
  <si>
    <t>CALDERAPurgador automático</t>
  </si>
  <si>
    <t>CALDERAIntercambiador horizontal</t>
  </si>
  <si>
    <t>CALDERABomba de agua</t>
  </si>
  <si>
    <t>CALDERAVaso de expansión</t>
  </si>
  <si>
    <t>CALDERAVálvula de seguridad</t>
  </si>
  <si>
    <t>CALDERAVálvula de llenado</t>
  </si>
  <si>
    <t>CALDERAInterruptor de flujo</t>
  </si>
  <si>
    <t>CALDERAVálvula de retención</t>
  </si>
  <si>
    <t>CALDERABoca de salida humos</t>
  </si>
  <si>
    <t>CALDERAConducto de chimenea</t>
  </si>
  <si>
    <t>Causa del fallo</t>
  </si>
  <si>
    <t>Solicitud</t>
  </si>
  <si>
    <t>Culminación</t>
  </si>
  <si>
    <t>Inicio</t>
  </si>
  <si>
    <t>Horas/Operario</t>
  </si>
  <si>
    <t>Trabajo realizado</t>
  </si>
  <si>
    <t>Referencia de celdas</t>
  </si>
  <si>
    <t>Calderas de agua caliente</t>
  </si>
  <si>
    <t>Horas</t>
  </si>
  <si>
    <t>Horas total</t>
  </si>
  <si>
    <t>Nº de Operarios</t>
  </si>
  <si>
    <t>Ingreso de información - Orden de Trabajo Mantenimiento Correctivo</t>
  </si>
  <si>
    <t/>
  </si>
  <si>
    <t>Ingreso de información - Orden de Trabajo Mantenimiento Preventivo Sistemático</t>
  </si>
  <si>
    <t>Observaciones</t>
  </si>
  <si>
    <t>Rutina</t>
  </si>
  <si>
    <t>Otra</t>
  </si>
  <si>
    <t>MTTO. SISTEMÁTICO</t>
  </si>
  <si>
    <t>Tiempo estimado (h)</t>
  </si>
  <si>
    <t>CALDERASemestral</t>
  </si>
  <si>
    <t>CALDERAAnual</t>
  </si>
  <si>
    <t>CALDERABienal</t>
  </si>
  <si>
    <t>CALDERACuatrienal</t>
  </si>
  <si>
    <t>COMPRESORSemestral</t>
  </si>
  <si>
    <t>COMPRESORAnual</t>
  </si>
  <si>
    <t>COMPRESORBienal</t>
  </si>
  <si>
    <t>COMPRESORCuatrienal</t>
  </si>
  <si>
    <t>Ingreso de información - Hoja de Inspección Mantenimiento Preventivo Predictivo</t>
  </si>
  <si>
    <t>No. de Hoja</t>
  </si>
  <si>
    <t>CALDERADiaria</t>
  </si>
  <si>
    <t>COMPRESORDiaria</t>
  </si>
  <si>
    <t>Valor</t>
  </si>
  <si>
    <t>Tiempo de atención (h)</t>
  </si>
  <si>
    <t>Coste M.O. (€)</t>
  </si>
  <si>
    <t>INGRESO DE INFORMACIÓN</t>
  </si>
  <si>
    <t>CONSULTA DE INFORMACIÓN</t>
  </si>
  <si>
    <t>TABLERO DE CONTROL DE ÓRDENES DE TRABAJO Y HOJAS DE INSPECCIÓN</t>
  </si>
  <si>
    <t>Revisar el quemador, la caldera no arranca</t>
  </si>
  <si>
    <t>Adolfo Guzmán</t>
  </si>
  <si>
    <t>Instrucciones</t>
  </si>
  <si>
    <t>de solicitud del mantenimiento, se proceda a imprimir el formato.</t>
  </si>
  <si>
    <t>realizar la impresión de la forma tradicional presionando "Control + P" o "Imprimir " en el menú Archivo.</t>
  </si>
  <si>
    <t>sobre el botón de retorno "R".</t>
  </si>
  <si>
    <t>_Para imprimir se tienen dos opciones: la primera es dando clic sobre el botón "IMPRIMIR"; la segunda es dando</t>
  </si>
  <si>
    <t xml:space="preserve">_Si se imprime siguiendo la segunda opción, para retornar a la hoja de generación de órdenes se debe hacer clic </t>
  </si>
  <si>
    <t>_Una vez que se haya imprimido el formato se debe borrar la selección realizada en la columna del Impreso y</t>
  </si>
  <si>
    <t>ubicarla en la siguiente fila para continuar generando órdenes, ya que el libro se encuentra programado de tal</t>
  </si>
  <si>
    <t>forma que solo se puede imprimir el formato donde se encuentre este dato.</t>
  </si>
  <si>
    <t>siguientes pasos:</t>
  </si>
  <si>
    <t>_Ubicar la orden mediante su número y colocar los datos de la fecha y hora de culminación del mantenimiento.</t>
  </si>
  <si>
    <t>_Luego dar clic sobre el botón de la sección de registro de acuerdo al tipo de impreso que se tenga,</t>
  </si>
  <si>
    <t xml:space="preserve">_Aparecerá la ventana que se seleccione en donde se deben ingresar los datos solicitados siguiendo el formato de las </t>
  </si>
  <si>
    <t>celdas y siempre empezando por el número de orden u hoja; para luego presionar sobre el botón "GUARDAR".</t>
  </si>
  <si>
    <t>_Esta información deberá estar únicamente en la fila donde se va a rellenar los datos iniciales.</t>
  </si>
  <si>
    <t>_De acuerdo al color de las celdas, ingresar la información solicitada o seleccionar según sea el caso.</t>
  </si>
  <si>
    <t>_Una vez ingresado todos los datos iniciales hasta el apartado de la columna correspondiente a la fecha y hora</t>
  </si>
  <si>
    <t>clic en los botones ubicados en la parte izquierda de la pantalla, dependiendo del tipo de formato a imprimir.</t>
  </si>
  <si>
    <t xml:space="preserve">La primera opción es automática, mientras que en la segunda opción nos permite visualizar el formato y se debe </t>
  </si>
  <si>
    <t xml:space="preserve">Para registrar la información de las órdenes de trabajo u hojas de inspección de los equipos es necesario seguir los </t>
  </si>
  <si>
    <t>Para generar órdenes de trabajo u hojas de inspección de los equipos es necesario seguir los siguientes pasos:</t>
  </si>
  <si>
    <t>_Ubicarse en una fila vacía en la primera columna.</t>
  </si>
  <si>
    <t>_Seleccionar en la lista desplegable el tipo de impreso que se va a generar.</t>
  </si>
  <si>
    <t>Para retornar al menú de generación de órdenes se debe dar clic a la flecha roja.</t>
  </si>
  <si>
    <t xml:space="preserve">_Para realizar la consulta de la información registrada se debe dar clic sobre los botones que correspondan del </t>
  </si>
  <si>
    <t>apartado de consulta.</t>
  </si>
  <si>
    <t>_Dependiendo de la selección se direccionará a la ventana donde se encuentran tablas con la información que se</t>
  </si>
  <si>
    <t>registra. Para retornar se debe dar clic sobre la flecha roja.</t>
  </si>
  <si>
    <t>Aceite SAE 20W50-ISO VG 150 (1/2 litro)</t>
  </si>
  <si>
    <t>6,70 h</t>
  </si>
  <si>
    <t>Aceite SAE 40 - ISO VG 150</t>
  </si>
  <si>
    <t>BENTONE BF1 FU 63-16</t>
  </si>
  <si>
    <t>Nº de Serie</t>
  </si>
  <si>
    <t>Repuestos y materiales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</si>
</sst>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400]h:mm:ss\ AM/PM"/>
    <numFmt numFmtId="165" formatCode="_-* #,##0.00\ _€_-;\-* #,##0.00\ _€_-;_-* &quot;-&quot;??\ _€_-;_-@_-"/>
    <numFmt numFmtId="166" formatCode="0_ ;\-0\ "/>
  </numFmts>
  <fonts count="3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u/>
      <sz val="11"/>
      <color theme="1"/>
      <name val="Arial"/>
      <family val="2"/>
    </font>
    <font>
      <sz val="11"/>
      <color theme="0"/>
      <name val="Calibri"/>
      <family val="2"/>
      <scheme val="minor"/>
    </font>
    <font>
      <b/>
      <sz val="10"/>
      <color theme="0"/>
      <name val="Arial"/>
      <family val="2"/>
    </font>
    <font>
      <sz val="10"/>
      <color theme="1"/>
      <name val="Arial"/>
      <family val="2"/>
    </font>
    <font>
      <b/>
      <sz val="22"/>
      <color theme="1"/>
      <name val="Arial"/>
      <family val="2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6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5"/>
      <color theme="1"/>
      <name val="Calibri"/>
      <family val="2"/>
      <scheme val="minor"/>
    </font>
    <font>
      <sz val="8"/>
      <color theme="0"/>
      <name val="Arial"/>
      <family val="2"/>
    </font>
    <font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11"/>
      <name val="Arial"/>
      <family val="2"/>
    </font>
    <font>
      <b/>
      <sz val="18"/>
      <color theme="1"/>
      <name val="Arial"/>
      <family val="2"/>
    </font>
    <font>
      <b/>
      <sz val="10"/>
      <color theme="1"/>
      <name val="Arial"/>
      <family val="2"/>
    </font>
    <font>
      <b/>
      <sz val="8"/>
      <color theme="1"/>
      <name val="Arial"/>
      <family val="2"/>
    </font>
    <font>
      <sz val="9"/>
      <color theme="1"/>
      <name val="Arial"/>
      <family val="2"/>
    </font>
    <font>
      <b/>
      <u/>
      <sz val="10"/>
      <color theme="1"/>
      <name val="Arial"/>
      <family val="2"/>
    </font>
    <font>
      <sz val="11"/>
      <color theme="1"/>
      <name val="Calibri"/>
      <family val="2"/>
    </font>
    <font>
      <b/>
      <sz val="16"/>
      <color theme="1"/>
      <name val="Arial"/>
      <family val="2"/>
    </font>
    <font>
      <b/>
      <sz val="11"/>
      <color rgb="FF000000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color theme="0"/>
      <name val="Arial"/>
      <family val="2"/>
    </font>
    <font>
      <u/>
      <sz val="11"/>
      <color theme="4" tint="-0.499984740745262"/>
      <name val="Arial"/>
      <family val="2"/>
    </font>
    <font>
      <b/>
      <sz val="16"/>
      <color theme="5" tint="-0.499984740745262"/>
      <name val="Arial"/>
      <family val="2"/>
    </font>
    <font>
      <b/>
      <sz val="9"/>
      <color theme="1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CC66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3" tint="0.59999389629810485"/>
        <bgColor indexed="64"/>
      </patternFill>
    </fill>
  </fills>
  <borders count="10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theme="4"/>
      </left>
      <right/>
      <top style="double">
        <color theme="4"/>
      </top>
      <bottom style="double">
        <color theme="4"/>
      </bottom>
      <diagonal/>
    </border>
    <border>
      <left style="thin">
        <color theme="4"/>
      </left>
      <right style="thin">
        <color theme="4"/>
      </right>
      <top style="double">
        <color theme="4"/>
      </top>
      <bottom style="double">
        <color theme="4"/>
      </bottom>
      <diagonal/>
    </border>
    <border>
      <left/>
      <right/>
      <top style="double">
        <color theme="4"/>
      </top>
      <bottom style="double">
        <color theme="4"/>
      </bottom>
      <diagonal/>
    </border>
    <border>
      <left style="thin">
        <color theme="4"/>
      </left>
      <right style="double">
        <color theme="4"/>
      </right>
      <top style="double">
        <color theme="4"/>
      </top>
      <bottom style="double">
        <color theme="4"/>
      </bottom>
      <diagonal/>
    </border>
    <border>
      <left style="double">
        <color theme="4"/>
      </left>
      <right/>
      <top/>
      <bottom style="thin">
        <color theme="4"/>
      </bottom>
      <diagonal/>
    </border>
    <border>
      <left style="thin">
        <color theme="4"/>
      </left>
      <right style="thin">
        <color theme="4"/>
      </right>
      <top/>
      <bottom style="thin">
        <color theme="4"/>
      </bottom>
      <diagonal/>
    </border>
    <border>
      <left/>
      <right/>
      <top/>
      <bottom style="thin">
        <color theme="4"/>
      </bottom>
      <diagonal/>
    </border>
    <border>
      <left style="thin">
        <color theme="4"/>
      </left>
      <right style="thin">
        <color theme="4"/>
      </right>
      <top/>
      <bottom/>
      <diagonal/>
    </border>
    <border>
      <left style="double">
        <color theme="4"/>
      </left>
      <right/>
      <top style="thin">
        <color theme="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 style="thin">
        <color theme="4"/>
      </left>
      <right style="double">
        <color theme="4"/>
      </right>
      <top style="thin">
        <color theme="4"/>
      </top>
      <bottom style="thin">
        <color theme="4"/>
      </bottom>
      <diagonal/>
    </border>
    <border>
      <left style="double">
        <color theme="4"/>
      </left>
      <right style="thin">
        <color theme="4"/>
      </right>
      <top/>
      <bottom/>
      <diagonal/>
    </border>
    <border>
      <left style="double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 style="double">
        <color theme="4"/>
      </left>
      <right style="thin">
        <color theme="4"/>
      </right>
      <top style="thin">
        <color theme="4"/>
      </top>
      <bottom style="double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double">
        <color theme="4"/>
      </bottom>
      <diagonal/>
    </border>
    <border>
      <left style="thin">
        <color theme="4"/>
      </left>
      <right style="thin">
        <color theme="4"/>
      </right>
      <top/>
      <bottom style="double">
        <color theme="4"/>
      </bottom>
      <diagonal/>
    </border>
    <border>
      <left/>
      <right/>
      <top/>
      <bottom style="double">
        <color theme="4"/>
      </bottom>
      <diagonal/>
    </border>
    <border>
      <left style="thin">
        <color theme="4"/>
      </left>
      <right style="double">
        <color theme="4"/>
      </right>
      <top style="thin">
        <color theme="4"/>
      </top>
      <bottom style="double">
        <color theme="4"/>
      </bottom>
      <diagonal/>
    </border>
    <border>
      <left style="thin">
        <color theme="4"/>
      </left>
      <right/>
      <top/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 style="double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theme="4"/>
      </left>
      <right style="double">
        <color theme="4"/>
      </right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/>
      <top style="double">
        <color theme="4"/>
      </top>
      <bottom/>
      <diagonal/>
    </border>
    <border>
      <left/>
      <right style="double">
        <color theme="4"/>
      </right>
      <top style="double">
        <color theme="4"/>
      </top>
      <bottom style="double">
        <color theme="4"/>
      </bottom>
      <diagonal/>
    </border>
    <border>
      <left/>
      <right style="double">
        <color theme="4"/>
      </right>
      <top style="thin">
        <color theme="4"/>
      </top>
      <bottom/>
      <diagonal/>
    </border>
    <border>
      <left/>
      <right style="double">
        <color theme="4"/>
      </right>
      <top style="thin">
        <color theme="4"/>
      </top>
      <bottom style="thin">
        <color theme="4"/>
      </bottom>
      <diagonal/>
    </border>
    <border>
      <left/>
      <right style="double">
        <color theme="4"/>
      </right>
      <top style="thin">
        <color theme="4"/>
      </top>
      <bottom style="double">
        <color theme="4"/>
      </bottom>
      <diagonal/>
    </border>
    <border>
      <left style="thin">
        <color theme="4"/>
      </left>
      <right style="double">
        <color theme="4"/>
      </right>
      <top/>
      <bottom style="thin">
        <color theme="4"/>
      </bottom>
      <diagonal/>
    </border>
    <border>
      <left style="double">
        <color theme="4"/>
      </left>
      <right/>
      <top/>
      <bottom/>
      <diagonal/>
    </border>
    <border>
      <left style="double">
        <color theme="4"/>
      </left>
      <right style="double">
        <color theme="4"/>
      </right>
      <top style="double">
        <color theme="4"/>
      </top>
      <bottom/>
      <diagonal/>
    </border>
    <border>
      <left style="double">
        <color theme="4"/>
      </left>
      <right style="thin">
        <color theme="4"/>
      </right>
      <top style="double">
        <color theme="4"/>
      </top>
      <bottom style="double">
        <color theme="4"/>
      </bottom>
      <diagonal/>
    </border>
    <border>
      <left style="double">
        <color theme="4"/>
      </left>
      <right style="double">
        <color theme="4"/>
      </right>
      <top style="thin">
        <color theme="4"/>
      </top>
      <bottom/>
      <diagonal/>
    </border>
    <border>
      <left style="double">
        <color theme="4"/>
      </left>
      <right style="double">
        <color theme="4"/>
      </right>
      <top style="thin">
        <color theme="4"/>
      </top>
      <bottom style="double">
        <color theme="4"/>
      </bottom>
      <diagonal/>
    </border>
    <border>
      <left/>
      <right style="thin">
        <color theme="4"/>
      </right>
      <top style="thin">
        <color theme="4"/>
      </top>
      <bottom style="double">
        <color theme="4"/>
      </bottom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 style="double">
        <color theme="4"/>
      </right>
      <top style="double">
        <color theme="4"/>
      </top>
      <bottom style="thin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/>
      <bottom style="double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ck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double">
        <color rgb="FFC00000"/>
      </right>
      <top/>
      <bottom/>
      <diagonal/>
    </border>
    <border>
      <left style="double">
        <color rgb="FFC00000"/>
      </left>
      <right/>
      <top/>
      <bottom style="double">
        <color rgb="FFC00000"/>
      </bottom>
      <diagonal/>
    </border>
    <border>
      <left/>
      <right style="double">
        <color rgb="FFC00000"/>
      </right>
      <top/>
      <bottom style="double">
        <color rgb="FFC00000"/>
      </bottom>
      <diagonal/>
    </border>
    <border>
      <left/>
      <right/>
      <top/>
      <bottom style="double">
        <color rgb="FFC00000"/>
      </bottom>
      <diagonal/>
    </border>
    <border>
      <left style="double">
        <color rgb="FFC00000"/>
      </left>
      <right/>
      <top style="double">
        <color rgb="FFC00000"/>
      </top>
      <bottom/>
      <diagonal/>
    </border>
    <border>
      <left/>
      <right style="double">
        <color rgb="FFC00000"/>
      </right>
      <top style="double">
        <color rgb="FFC00000"/>
      </top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double">
        <color rgb="FFC00000"/>
      </left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165" fontId="10" fillId="0" borderId="0" applyFont="0" applyFill="0" applyBorder="0" applyAlignment="0" applyProtection="0"/>
  </cellStyleXfs>
  <cellXfs count="464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/>
    </xf>
    <xf numFmtId="2" fontId="0" fillId="0" borderId="0" xfId="0" applyNumberFormat="1"/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vertical="center"/>
    </xf>
    <xf numFmtId="0" fontId="4" fillId="0" borderId="13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2" fontId="4" fillId="0" borderId="13" xfId="0" applyNumberFormat="1" applyFont="1" applyBorder="1" applyAlignment="1">
      <alignment horizontal="center" vertical="center"/>
    </xf>
    <xf numFmtId="2" fontId="4" fillId="0" borderId="14" xfId="0" applyNumberFormat="1" applyFont="1" applyBorder="1" applyAlignment="1">
      <alignment horizontal="center" vertical="center"/>
    </xf>
    <xf numFmtId="2" fontId="4" fillId="0" borderId="9" xfId="0" applyNumberFormat="1" applyFont="1" applyBorder="1" applyAlignment="1">
      <alignment horizontal="center" vertical="center"/>
    </xf>
    <xf numFmtId="2" fontId="4" fillId="0" borderId="10" xfId="0" applyNumberFormat="1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vertical="center" wrapText="1"/>
    </xf>
    <xf numFmtId="0" fontId="4" fillId="0" borderId="9" xfId="0" applyFont="1" applyBorder="1" applyAlignment="1">
      <alignment horizontal="center" vertical="center"/>
    </xf>
    <xf numFmtId="2" fontId="4" fillId="0" borderId="11" xfId="0" applyNumberFormat="1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2" fontId="4" fillId="0" borderId="13" xfId="0" applyNumberFormat="1" applyFont="1" applyBorder="1" applyAlignment="1">
      <alignment horizontal="center" vertical="center" wrapText="1"/>
    </xf>
    <xf numFmtId="2" fontId="4" fillId="0" borderId="9" xfId="0" applyNumberFormat="1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4" fillId="0" borderId="25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2" fontId="4" fillId="0" borderId="18" xfId="0" applyNumberFormat="1" applyFont="1" applyBorder="1" applyAlignment="1">
      <alignment horizontal="center" vertical="center"/>
    </xf>
    <xf numFmtId="2" fontId="4" fillId="0" borderId="19" xfId="0" applyNumberFormat="1" applyFont="1" applyBorder="1" applyAlignment="1">
      <alignment horizontal="center" vertical="center"/>
    </xf>
    <xf numFmtId="0" fontId="4" fillId="0" borderId="21" xfId="0" applyFont="1" applyBorder="1" applyAlignment="1">
      <alignment horizontal="left" vertical="center" wrapText="1"/>
    </xf>
    <xf numFmtId="0" fontId="4" fillId="0" borderId="21" xfId="0" applyFont="1" applyBorder="1" applyAlignment="1">
      <alignment horizontal="center" vertical="center"/>
    </xf>
    <xf numFmtId="2" fontId="4" fillId="0" borderId="22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2" fontId="4" fillId="0" borderId="21" xfId="0" applyNumberFormat="1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/>
    </xf>
    <xf numFmtId="2" fontId="4" fillId="0" borderId="23" xfId="0" applyNumberFormat="1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2" fontId="4" fillId="0" borderId="22" xfId="0" applyNumberFormat="1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 wrapText="1"/>
    </xf>
    <xf numFmtId="2" fontId="4" fillId="0" borderId="18" xfId="0" applyNumberFormat="1" applyFont="1" applyBorder="1" applyAlignment="1">
      <alignment horizontal="center" vertical="center" wrapText="1"/>
    </xf>
    <xf numFmtId="0" fontId="4" fillId="0" borderId="18" xfId="0" applyFont="1" applyBorder="1" applyAlignment="1">
      <alignment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1" xfId="0" applyFont="1" applyBorder="1" applyAlignment="1">
      <alignment vertical="center" wrapText="1"/>
    </xf>
    <xf numFmtId="0" fontId="4" fillId="0" borderId="21" xfId="0" applyFont="1" applyBorder="1" applyAlignment="1">
      <alignment horizontal="center" vertical="center" wrapText="1"/>
    </xf>
    <xf numFmtId="2" fontId="4" fillId="0" borderId="21" xfId="0" applyNumberFormat="1" applyFont="1" applyBorder="1" applyAlignment="1">
      <alignment horizontal="center" vertical="center" wrapText="1"/>
    </xf>
    <xf numFmtId="0" fontId="4" fillId="0" borderId="0" xfId="0" applyFont="1"/>
    <xf numFmtId="0" fontId="4" fillId="0" borderId="32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 wrapText="1"/>
    </xf>
    <xf numFmtId="0" fontId="3" fillId="2" borderId="34" xfId="0" applyFont="1" applyFill="1" applyBorder="1" applyAlignment="1">
      <alignment horizontal="center" vertical="center" wrapText="1"/>
    </xf>
    <xf numFmtId="2" fontId="4" fillId="0" borderId="35" xfId="0" applyNumberFormat="1" applyFont="1" applyBorder="1" applyAlignment="1">
      <alignment horizontal="center" vertical="center"/>
    </xf>
    <xf numFmtId="2" fontId="4" fillId="0" borderId="36" xfId="0" applyNumberFormat="1" applyFont="1" applyBorder="1" applyAlignment="1">
      <alignment horizontal="center" vertical="center"/>
    </xf>
    <xf numFmtId="2" fontId="4" fillId="0" borderId="37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4" fillId="0" borderId="39" xfId="0" applyFont="1" applyBorder="1" applyAlignment="1">
      <alignment horizontal="center" vertical="center" wrapText="1"/>
    </xf>
    <xf numFmtId="0" fontId="4" fillId="0" borderId="11" xfId="0" applyFont="1" applyBorder="1" applyAlignment="1">
      <alignment vertical="center" wrapText="1"/>
    </xf>
    <xf numFmtId="0" fontId="4" fillId="0" borderId="29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33" xfId="0" applyBorder="1" applyAlignment="1">
      <alignment horizontal="center"/>
    </xf>
    <xf numFmtId="2" fontId="4" fillId="0" borderId="24" xfId="0" applyNumberFormat="1" applyFont="1" applyBorder="1" applyAlignment="1">
      <alignment horizontal="center" vertical="center"/>
    </xf>
    <xf numFmtId="0" fontId="3" fillId="2" borderId="40" xfId="0" applyFont="1" applyFill="1" applyBorder="1" applyAlignment="1">
      <alignment horizontal="center" vertical="center" wrapText="1"/>
    </xf>
    <xf numFmtId="0" fontId="3" fillId="2" borderId="41" xfId="0" applyFont="1" applyFill="1" applyBorder="1" applyAlignment="1">
      <alignment horizontal="center" vertical="center" wrapText="1"/>
    </xf>
    <xf numFmtId="0" fontId="3" fillId="2" borderId="42" xfId="0" applyFont="1" applyFill="1" applyBorder="1" applyAlignment="1">
      <alignment horizontal="center" vertical="center" wrapText="1"/>
    </xf>
    <xf numFmtId="2" fontId="4" fillId="0" borderId="13" xfId="0" applyNumberFormat="1" applyFont="1" applyBorder="1" applyAlignment="1">
      <alignment horizontal="center"/>
    </xf>
    <xf numFmtId="2" fontId="4" fillId="0" borderId="30" xfId="0" applyNumberFormat="1" applyFont="1" applyBorder="1" applyAlignment="1">
      <alignment horizontal="center"/>
    </xf>
    <xf numFmtId="2" fontId="4" fillId="0" borderId="15" xfId="0" applyNumberFormat="1" applyFont="1" applyBorder="1" applyAlignment="1">
      <alignment horizontal="center"/>
    </xf>
    <xf numFmtId="0" fontId="3" fillId="2" borderId="43" xfId="0" applyFont="1" applyFill="1" applyBorder="1" applyAlignment="1">
      <alignment horizontal="center" vertical="center" wrapText="1"/>
    </xf>
    <xf numFmtId="2" fontId="4" fillId="0" borderId="44" xfId="0" applyNumberFormat="1" applyFont="1" applyBorder="1" applyAlignment="1">
      <alignment horizontal="center"/>
    </xf>
    <xf numFmtId="2" fontId="4" fillId="0" borderId="24" xfId="0" applyNumberFormat="1" applyFont="1" applyBorder="1" applyAlignment="1">
      <alignment horizontal="center"/>
    </xf>
    <xf numFmtId="2" fontId="4" fillId="0" borderId="38" xfId="0" applyNumberFormat="1" applyFont="1" applyBorder="1" applyAlignment="1">
      <alignment horizontal="center"/>
    </xf>
    <xf numFmtId="2" fontId="4" fillId="0" borderId="31" xfId="0" applyNumberFormat="1" applyFont="1" applyBorder="1" applyAlignment="1">
      <alignment horizontal="center"/>
    </xf>
    <xf numFmtId="2" fontId="4" fillId="0" borderId="0" xfId="0" applyNumberFormat="1" applyFont="1" applyBorder="1" applyAlignment="1">
      <alignment horizontal="center"/>
    </xf>
    <xf numFmtId="2" fontId="4" fillId="0" borderId="45" xfId="0" applyNumberFormat="1" applyFont="1" applyBorder="1" applyAlignment="1">
      <alignment horizontal="center"/>
    </xf>
    <xf numFmtId="2" fontId="4" fillId="0" borderId="36" xfId="0" applyNumberFormat="1" applyFont="1" applyBorder="1" applyAlignment="1">
      <alignment horizontal="center"/>
    </xf>
    <xf numFmtId="2" fontId="4" fillId="0" borderId="18" xfId="0" applyNumberFormat="1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49" fontId="8" fillId="0" borderId="1" xfId="0" applyNumberFormat="1" applyFont="1" applyBorder="1" applyAlignment="1">
      <alignment horizontal="center"/>
    </xf>
    <xf numFmtId="0" fontId="0" fillId="5" borderId="0" xfId="0" applyFill="1"/>
    <xf numFmtId="0" fontId="0" fillId="5" borderId="0" xfId="0" applyFill="1" applyAlignment="1">
      <alignment horizontal="center"/>
    </xf>
    <xf numFmtId="0" fontId="0" fillId="0" borderId="0" xfId="0" applyFont="1"/>
    <xf numFmtId="0" fontId="6" fillId="0" borderId="0" xfId="0" applyFont="1"/>
    <xf numFmtId="0" fontId="0" fillId="0" borderId="0" xfId="0" applyBorder="1" applyAlignment="1">
      <alignment vertical="center"/>
    </xf>
    <xf numFmtId="0" fontId="0" fillId="0" borderId="54" xfId="0" applyBorder="1"/>
    <xf numFmtId="0" fontId="15" fillId="0" borderId="0" xfId="0" applyFont="1" applyAlignment="1">
      <alignment horizontal="right"/>
    </xf>
    <xf numFmtId="0" fontId="4" fillId="0" borderId="54" xfId="0" applyFont="1" applyBorder="1"/>
    <xf numFmtId="0" fontId="0" fillId="0" borderId="0" xfId="0" applyBorder="1"/>
    <xf numFmtId="0" fontId="13" fillId="0" borderId="0" xfId="0" applyFont="1" applyBorder="1"/>
    <xf numFmtId="15" fontId="0" fillId="0" borderId="0" xfId="0" applyNumberFormat="1" applyBorder="1" applyAlignment="1">
      <alignment horizontal="left"/>
    </xf>
    <xf numFmtId="20" fontId="0" fillId="0" borderId="0" xfId="0" applyNumberFormat="1" applyBorder="1" applyAlignment="1">
      <alignment horizontal="left" vertical="center"/>
    </xf>
    <xf numFmtId="0" fontId="1" fillId="0" borderId="0" xfId="0" applyFont="1" applyBorder="1"/>
    <xf numFmtId="0" fontId="0" fillId="0" borderId="2" xfId="0" applyBorder="1"/>
    <xf numFmtId="0" fontId="0" fillId="0" borderId="55" xfId="0" applyBorder="1"/>
    <xf numFmtId="0" fontId="8" fillId="0" borderId="0" xfId="0" applyFont="1" applyBorder="1" applyAlignment="1">
      <alignment vertical="center"/>
    </xf>
    <xf numFmtId="0" fontId="0" fillId="0" borderId="56" xfId="0" applyBorder="1"/>
    <xf numFmtId="0" fontId="0" fillId="0" borderId="57" xfId="0" applyBorder="1"/>
    <xf numFmtId="0" fontId="0" fillId="0" borderId="48" xfId="0" applyBorder="1"/>
    <xf numFmtId="0" fontId="1" fillId="0" borderId="48" xfId="0" applyFont="1" applyBorder="1" applyAlignment="1">
      <alignment horizontal="center"/>
    </xf>
    <xf numFmtId="0" fontId="1" fillId="0" borderId="58" xfId="0" applyFont="1" applyBorder="1" applyAlignment="1">
      <alignment horizontal="center"/>
    </xf>
    <xf numFmtId="0" fontId="1" fillId="0" borderId="57" xfId="0" applyFont="1" applyBorder="1"/>
    <xf numFmtId="0" fontId="1" fillId="0" borderId="48" xfId="0" applyFont="1" applyBorder="1"/>
    <xf numFmtId="0" fontId="1" fillId="0" borderId="58" xfId="0" applyFont="1" applyBorder="1"/>
    <xf numFmtId="0" fontId="16" fillId="3" borderId="47" xfId="0" applyFont="1" applyFill="1" applyBorder="1" applyAlignment="1">
      <alignment horizontal="center"/>
    </xf>
    <xf numFmtId="0" fontId="17" fillId="0" borderId="0" xfId="0" applyFont="1"/>
    <xf numFmtId="0" fontId="18" fillId="0" borderId="0" xfId="0" applyFont="1"/>
    <xf numFmtId="0" fontId="0" fillId="0" borderId="58" xfId="0" applyBorder="1"/>
    <xf numFmtId="0" fontId="4" fillId="0" borderId="0" xfId="0" applyFont="1" applyBorder="1"/>
    <xf numFmtId="0" fontId="4" fillId="0" borderId="56" xfId="0" applyFont="1" applyBorder="1" applyAlignment="1">
      <alignment horizontal="left" vertical="top" wrapText="1"/>
    </xf>
    <xf numFmtId="0" fontId="4" fillId="0" borderId="58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4" fillId="0" borderId="55" xfId="0" applyFont="1" applyBorder="1" applyAlignment="1">
      <alignment vertical="top" wrapText="1"/>
    </xf>
    <xf numFmtId="0" fontId="4" fillId="0" borderId="57" xfId="0" applyFont="1" applyBorder="1" applyAlignment="1">
      <alignment vertical="top" wrapText="1"/>
    </xf>
    <xf numFmtId="0" fontId="4" fillId="0" borderId="0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0" fontId="4" fillId="0" borderId="59" xfId="0" applyFont="1" applyBorder="1" applyAlignment="1">
      <alignment horizontal="center" vertical="center"/>
    </xf>
    <xf numFmtId="0" fontId="0" fillId="0" borderId="59" xfId="0" applyBorder="1"/>
    <xf numFmtId="0" fontId="4" fillId="0" borderId="59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4" fillId="0" borderId="56" xfId="0" applyFont="1" applyBorder="1" applyAlignment="1">
      <alignment horizontal="center" wrapText="1"/>
    </xf>
    <xf numFmtId="0" fontId="4" fillId="0" borderId="55" xfId="0" applyFont="1" applyBorder="1" applyAlignment="1">
      <alignment wrapText="1"/>
    </xf>
    <xf numFmtId="0" fontId="4" fillId="0" borderId="48" xfId="0" applyFont="1" applyFill="1" applyBorder="1" applyAlignment="1">
      <alignment horizontal="center" vertical="center"/>
    </xf>
    <xf numFmtId="164" fontId="4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19" fillId="0" borderId="0" xfId="0" applyFont="1" applyBorder="1" applyAlignment="1">
      <alignment horizontal="center" vertical="center"/>
    </xf>
    <xf numFmtId="14" fontId="4" fillId="0" borderId="0" xfId="0" applyNumberFormat="1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4" fillId="9" borderId="55" xfId="0" applyFont="1" applyFill="1" applyBorder="1" applyAlignment="1"/>
    <xf numFmtId="0" fontId="4" fillId="9" borderId="0" xfId="0" applyFont="1" applyFill="1" applyBorder="1" applyAlignment="1"/>
    <xf numFmtId="0" fontId="4" fillId="9" borderId="56" xfId="0" applyFont="1" applyFill="1" applyBorder="1" applyAlignment="1"/>
    <xf numFmtId="0" fontId="1" fillId="9" borderId="57" xfId="0" applyFont="1" applyFill="1" applyBorder="1" applyAlignment="1"/>
    <xf numFmtId="0" fontId="1" fillId="9" borderId="48" xfId="0" applyFont="1" applyFill="1" applyBorder="1" applyAlignment="1"/>
    <xf numFmtId="0" fontId="1" fillId="9" borderId="58" xfId="0" applyFont="1" applyFill="1" applyBorder="1" applyAlignment="1"/>
    <xf numFmtId="166" fontId="4" fillId="0" borderId="0" xfId="1" applyNumberFormat="1" applyFont="1" applyBorder="1" applyAlignment="1">
      <alignment horizontal="center" vertical="center"/>
    </xf>
    <xf numFmtId="166" fontId="4" fillId="0" borderId="0" xfId="1" applyNumberFormat="1" applyFont="1" applyBorder="1" applyAlignment="1">
      <alignment vertical="center"/>
    </xf>
    <xf numFmtId="166" fontId="12" fillId="0" borderId="2" xfId="1" applyNumberFormat="1" applyFont="1" applyBorder="1" applyAlignment="1">
      <alignment horizontal="left"/>
    </xf>
    <xf numFmtId="164" fontId="4" fillId="0" borderId="0" xfId="0" applyNumberFormat="1" applyFont="1" applyBorder="1" applyAlignment="1">
      <alignment vertical="center"/>
    </xf>
    <xf numFmtId="166" fontId="4" fillId="0" borderId="0" xfId="1" applyNumberFormat="1" applyFont="1" applyBorder="1" applyAlignment="1">
      <alignment horizontal="left" vertical="center"/>
    </xf>
    <xf numFmtId="0" fontId="13" fillId="0" borderId="51" xfId="0" applyFont="1" applyBorder="1"/>
    <xf numFmtId="0" fontId="19" fillId="0" borderId="2" xfId="0" applyFont="1" applyBorder="1" applyAlignment="1">
      <alignment vertical="center"/>
    </xf>
    <xf numFmtId="0" fontId="14" fillId="0" borderId="2" xfId="0" applyFont="1" applyBorder="1" applyAlignment="1">
      <alignment horizontal="center"/>
    </xf>
    <xf numFmtId="0" fontId="1" fillId="0" borderId="2" xfId="0" applyFont="1" applyBorder="1"/>
    <xf numFmtId="166" fontId="12" fillId="0" borderId="52" xfId="1" applyNumberFormat="1" applyFont="1" applyBorder="1" applyAlignment="1">
      <alignment horizontal="left"/>
    </xf>
    <xf numFmtId="166" fontId="1" fillId="0" borderId="56" xfId="1" applyNumberFormat="1" applyFont="1" applyBorder="1" applyAlignment="1">
      <alignment horizontal="left"/>
    </xf>
    <xf numFmtId="0" fontId="1" fillId="0" borderId="55" xfId="0" applyFont="1" applyBorder="1"/>
    <xf numFmtId="20" fontId="0" fillId="0" borderId="56" xfId="0" applyNumberFormat="1" applyBorder="1" applyAlignment="1">
      <alignment horizontal="left" vertical="center"/>
    </xf>
    <xf numFmtId="0" fontId="0" fillId="0" borderId="60" xfId="0" applyBorder="1"/>
    <xf numFmtId="0" fontId="4" fillId="0" borderId="54" xfId="0" applyFont="1" applyBorder="1" applyAlignment="1">
      <alignment horizontal="right" vertical="center"/>
    </xf>
    <xf numFmtId="0" fontId="0" fillId="0" borderId="61" xfId="0" applyBorder="1"/>
    <xf numFmtId="166" fontId="4" fillId="0" borderId="0" xfId="1" applyNumberFormat="1" applyFont="1" applyBorder="1" applyAlignment="1">
      <alignment horizontal="left" vertical="center"/>
    </xf>
    <xf numFmtId="0" fontId="3" fillId="0" borderId="0" xfId="0" applyFont="1" applyBorder="1" applyAlignment="1">
      <alignment horizontal="right" vertical="center"/>
    </xf>
    <xf numFmtId="0" fontId="4" fillId="0" borderId="0" xfId="0" applyFont="1" applyBorder="1" applyAlignment="1">
      <alignment horizontal="left" vertical="center" wrapText="1"/>
    </xf>
    <xf numFmtId="14" fontId="4" fillId="0" borderId="0" xfId="0" applyNumberFormat="1" applyFont="1" applyBorder="1" applyAlignment="1">
      <alignment horizontal="left" vertical="center"/>
    </xf>
    <xf numFmtId="0" fontId="4" fillId="0" borderId="0" xfId="0" applyFont="1" applyBorder="1" applyAlignment="1">
      <alignment horizontal="left"/>
    </xf>
    <xf numFmtId="0" fontId="4" fillId="0" borderId="12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4" fillId="0" borderId="13" xfId="0" applyFont="1" applyBorder="1" applyAlignment="1">
      <alignment horizontal="left" vertical="center" wrapText="1"/>
    </xf>
    <xf numFmtId="0" fontId="4" fillId="0" borderId="13" xfId="0" applyFont="1" applyBorder="1" applyAlignment="1">
      <alignment horizontal="center" vertical="center" wrapText="1"/>
    </xf>
    <xf numFmtId="2" fontId="4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4" fillId="0" borderId="48" xfId="0" applyFont="1" applyBorder="1" applyAlignment="1">
      <alignment vertical="center" wrapText="1"/>
    </xf>
    <xf numFmtId="0" fontId="20" fillId="9" borderId="2" xfId="0" applyFont="1" applyFill="1" applyBorder="1" applyAlignment="1"/>
    <xf numFmtId="0" fontId="20" fillId="9" borderId="52" xfId="0" applyFont="1" applyFill="1" applyBorder="1" applyAlignment="1"/>
    <xf numFmtId="0" fontId="20" fillId="9" borderId="0" xfId="0" applyFont="1" applyFill="1" applyBorder="1" applyAlignment="1"/>
    <xf numFmtId="0" fontId="22" fillId="9" borderId="48" xfId="0" applyFont="1" applyFill="1" applyBorder="1" applyAlignment="1"/>
    <xf numFmtId="0" fontId="11" fillId="9" borderId="48" xfId="0" applyFont="1" applyFill="1" applyBorder="1" applyAlignment="1">
      <alignment horizontal="right"/>
    </xf>
    <xf numFmtId="0" fontId="4" fillId="0" borderId="0" xfId="0" applyFont="1" applyBorder="1" applyAlignment="1">
      <alignment horizontal="right" vertical="center" wrapText="1"/>
    </xf>
    <xf numFmtId="0" fontId="3" fillId="0" borderId="0" xfId="0" applyFont="1"/>
    <xf numFmtId="0" fontId="23" fillId="0" borderId="0" xfId="0" applyFont="1" applyBorder="1" applyAlignment="1">
      <alignment vertical="center" wrapText="1"/>
    </xf>
    <xf numFmtId="0" fontId="5" fillId="9" borderId="2" xfId="0" applyFont="1" applyFill="1" applyBorder="1" applyAlignment="1">
      <alignment horizontal="left"/>
    </xf>
    <xf numFmtId="0" fontId="0" fillId="0" borderId="48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8" xfId="0" applyBorder="1" applyAlignment="1"/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52" xfId="0" applyFont="1" applyBorder="1" applyAlignment="1">
      <alignment horizontal="left" vertical="top" wrapText="1"/>
    </xf>
    <xf numFmtId="0" fontId="4" fillId="0" borderId="55" xfId="0" applyFont="1" applyBorder="1" applyAlignment="1">
      <alignment vertical="center" wrapText="1"/>
    </xf>
    <xf numFmtId="0" fontId="4" fillId="0" borderId="57" xfId="0" applyFont="1" applyBorder="1" applyAlignment="1">
      <alignment vertical="center" wrapText="1"/>
    </xf>
    <xf numFmtId="0" fontId="4" fillId="0" borderId="55" xfId="0" applyFont="1" applyBorder="1" applyAlignment="1">
      <alignment horizontal="right" vertical="center" wrapText="1"/>
    </xf>
    <xf numFmtId="0" fontId="8" fillId="0" borderId="48" xfId="0" applyFont="1" applyBorder="1" applyAlignment="1">
      <alignment horizontal="center"/>
    </xf>
    <xf numFmtId="0" fontId="8" fillId="0" borderId="48" xfId="0" applyFont="1" applyBorder="1"/>
    <xf numFmtId="0" fontId="0" fillId="0" borderId="59" xfId="0" applyBorder="1" applyAlignment="1">
      <alignment horizontal="center"/>
    </xf>
    <xf numFmtId="0" fontId="4" fillId="0" borderId="59" xfId="0" applyFont="1" applyBorder="1" applyAlignment="1">
      <alignment horizontal="center"/>
    </xf>
    <xf numFmtId="0" fontId="4" fillId="0" borderId="59" xfId="0" applyFont="1" applyBorder="1" applyAlignment="1">
      <alignment horizontal="center"/>
    </xf>
    <xf numFmtId="0" fontId="0" fillId="0" borderId="48" xfId="0" applyBorder="1" applyAlignment="1">
      <alignment horizontal="center"/>
    </xf>
    <xf numFmtId="0" fontId="3" fillId="0" borderId="55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56" xfId="0" applyFont="1" applyFill="1" applyBorder="1" applyAlignment="1">
      <alignment horizontal="center" vertical="center"/>
    </xf>
    <xf numFmtId="0" fontId="21" fillId="0" borderId="0" xfId="0" applyFont="1" applyBorder="1" applyAlignment="1">
      <alignment vertical="center" wrapText="1"/>
    </xf>
    <xf numFmtId="0" fontId="24" fillId="0" borderId="0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0" fontId="4" fillId="0" borderId="59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21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wrapText="1"/>
    </xf>
    <xf numFmtId="0" fontId="25" fillId="0" borderId="0" xfId="0" applyFont="1" applyAlignment="1">
      <alignment horizontal="center"/>
    </xf>
    <xf numFmtId="0" fontId="8" fillId="0" borderId="0" xfId="0" applyFont="1" applyBorder="1" applyAlignment="1">
      <alignment horizontal="center" vertical="center" wrapText="1"/>
    </xf>
    <xf numFmtId="0" fontId="21" fillId="0" borderId="48" xfId="0" applyFont="1" applyBorder="1" applyAlignment="1">
      <alignment vertical="center" wrapText="1"/>
    </xf>
    <xf numFmtId="0" fontId="4" fillId="9" borderId="2" xfId="0" applyFont="1" applyFill="1" applyBorder="1" applyAlignment="1"/>
    <xf numFmtId="0" fontId="4" fillId="9" borderId="48" xfId="0" applyFont="1" applyFill="1" applyBorder="1" applyAlignment="1"/>
    <xf numFmtId="0" fontId="0" fillId="0" borderId="49" xfId="0" applyBorder="1"/>
    <xf numFmtId="0" fontId="21" fillId="0" borderId="50" xfId="0" applyFont="1" applyBorder="1" applyAlignment="1">
      <alignment vertical="center" wrapText="1"/>
    </xf>
    <xf numFmtId="0" fontId="21" fillId="0" borderId="50" xfId="0" applyFont="1" applyBorder="1" applyAlignment="1">
      <alignment horizontal="center" vertical="center" wrapText="1"/>
    </xf>
    <xf numFmtId="0" fontId="0" fillId="0" borderId="50" xfId="0" applyBorder="1"/>
    <xf numFmtId="0" fontId="3" fillId="0" borderId="2" xfId="0" applyFont="1" applyBorder="1" applyAlignme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50" xfId="0" applyFont="1" applyFill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2" fontId="4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0" borderId="50" xfId="0" applyFont="1" applyBorder="1" applyAlignment="1">
      <alignment horizontal="left" vertical="top" wrapText="1"/>
    </xf>
    <xf numFmtId="0" fontId="21" fillId="0" borderId="59" xfId="0" applyFont="1" applyBorder="1" applyAlignment="1">
      <alignment vertical="center" wrapText="1"/>
    </xf>
    <xf numFmtId="0" fontId="21" fillId="0" borderId="59" xfId="0" applyFont="1" applyBorder="1" applyAlignment="1">
      <alignment horizontal="center" vertical="center" wrapText="1"/>
    </xf>
    <xf numFmtId="1" fontId="8" fillId="6" borderId="0" xfId="0" applyNumberFormat="1" applyFont="1" applyFill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0" xfId="0" applyProtection="1"/>
    <xf numFmtId="0" fontId="0" fillId="6" borderId="0" xfId="0" applyFill="1" applyAlignment="1" applyProtection="1">
      <alignment horizontal="center" vertical="center"/>
    </xf>
    <xf numFmtId="0" fontId="0" fillId="0" borderId="0" xfId="0" applyBorder="1" applyAlignment="1" applyProtection="1">
      <alignment vertical="center"/>
    </xf>
    <xf numFmtId="0" fontId="7" fillId="4" borderId="53" xfId="0" applyFont="1" applyFill="1" applyBorder="1" applyAlignment="1" applyProtection="1">
      <alignment horizontal="center" vertical="center" wrapText="1"/>
    </xf>
    <xf numFmtId="0" fontId="7" fillId="4" borderId="53" xfId="0" applyFont="1" applyFill="1" applyBorder="1" applyAlignment="1" applyProtection="1">
      <alignment horizontal="center" vertical="center"/>
    </xf>
    <xf numFmtId="0" fontId="7" fillId="4" borderId="1" xfId="0" applyFont="1" applyFill="1" applyBorder="1" applyAlignment="1" applyProtection="1">
      <alignment horizontal="center" vertical="center" wrapText="1"/>
    </xf>
    <xf numFmtId="0" fontId="11" fillId="8" borderId="0" xfId="0" applyFont="1" applyFill="1" applyAlignment="1" applyProtection="1">
      <alignment horizontal="center" vertical="center"/>
    </xf>
    <xf numFmtId="0" fontId="8" fillId="7" borderId="0" xfId="0" applyFont="1" applyFill="1" applyAlignment="1" applyProtection="1">
      <alignment horizontal="center" vertical="center"/>
    </xf>
    <xf numFmtId="0" fontId="8" fillId="6" borderId="0" xfId="0" applyFont="1" applyFill="1" applyAlignment="1" applyProtection="1">
      <alignment horizontal="left" vertical="center"/>
    </xf>
    <xf numFmtId="0" fontId="8" fillId="6" borderId="0" xfId="0" applyFont="1" applyFill="1" applyAlignment="1" applyProtection="1">
      <alignment horizontal="center" vertical="center"/>
    </xf>
    <xf numFmtId="0" fontId="8" fillId="8" borderId="0" xfId="0" applyFont="1" applyFill="1" applyAlignment="1" applyProtection="1">
      <alignment horizontal="center" vertical="center"/>
    </xf>
    <xf numFmtId="14" fontId="8" fillId="7" borderId="0" xfId="0" applyNumberFormat="1" applyFont="1" applyFill="1" applyAlignment="1" applyProtection="1">
      <alignment horizontal="center" vertical="center"/>
    </xf>
    <xf numFmtId="164" fontId="8" fillId="7" borderId="0" xfId="0" applyNumberFormat="1" applyFont="1" applyFill="1" applyAlignment="1" applyProtection="1">
      <alignment horizontal="center" vertical="center"/>
    </xf>
    <xf numFmtId="2" fontId="8" fillId="6" borderId="0" xfId="0" applyNumberFormat="1" applyFont="1" applyFill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/>
    </xf>
    <xf numFmtId="0" fontId="7" fillId="4" borderId="63" xfId="0" applyFont="1" applyFill="1" applyBorder="1" applyAlignment="1" applyProtection="1">
      <alignment horizontal="center" vertical="center" wrapText="1"/>
    </xf>
    <xf numFmtId="0" fontId="0" fillId="0" borderId="0" xfId="0" applyFill="1" applyBorder="1" applyAlignment="1" applyProtection="1">
      <alignment horizontal="center" vertical="center"/>
    </xf>
    <xf numFmtId="0" fontId="0" fillId="10" borderId="0" xfId="0" applyFill="1" applyAlignment="1" applyProtection="1">
      <alignment horizontal="center" vertical="center"/>
    </xf>
    <xf numFmtId="0" fontId="0" fillId="10" borderId="0" xfId="0" applyFill="1"/>
    <xf numFmtId="0" fontId="4" fillId="7" borderId="63" xfId="0" applyFont="1" applyFill="1" applyBorder="1" applyAlignment="1" applyProtection="1">
      <alignment horizontal="center" vertical="center"/>
    </xf>
    <xf numFmtId="0" fontId="4" fillId="6" borderId="63" xfId="0" applyFont="1" applyFill="1" applyBorder="1" applyAlignment="1" applyProtection="1">
      <alignment horizontal="center" vertical="center"/>
    </xf>
    <xf numFmtId="0" fontId="4" fillId="6" borderId="67" xfId="0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center" vertical="center"/>
    </xf>
    <xf numFmtId="0" fontId="4" fillId="0" borderId="0" xfId="0" applyFont="1" applyFill="1" applyAlignment="1" applyProtection="1">
      <alignment horizontal="center" vertical="center"/>
    </xf>
    <xf numFmtId="0" fontId="7" fillId="4" borderId="62" xfId="0" applyFont="1" applyFill="1" applyBorder="1" applyAlignment="1" applyProtection="1">
      <alignment horizontal="center" vertical="center" wrapText="1"/>
    </xf>
    <xf numFmtId="0" fontId="0" fillId="8" borderId="74" xfId="0" applyFill="1" applyBorder="1" applyAlignment="1" applyProtection="1">
      <alignment horizontal="center" vertical="center"/>
    </xf>
    <xf numFmtId="0" fontId="0" fillId="7" borderId="75" xfId="0" applyFill="1" applyBorder="1" applyAlignment="1" applyProtection="1">
      <alignment horizontal="center" vertical="center"/>
    </xf>
    <xf numFmtId="0" fontId="0" fillId="6" borderId="76" xfId="0" applyFill="1" applyBorder="1" applyAlignment="1" applyProtection="1">
      <alignment horizontal="center" vertical="center"/>
    </xf>
    <xf numFmtId="0" fontId="7" fillId="6" borderId="0" xfId="0" applyFont="1" applyFill="1" applyBorder="1" applyAlignment="1" applyProtection="1">
      <alignment horizontal="center" vertical="center" wrapText="1"/>
    </xf>
    <xf numFmtId="14" fontId="4" fillId="6" borderId="63" xfId="0" applyNumberFormat="1" applyFont="1" applyFill="1" applyBorder="1" applyAlignment="1" applyProtection="1">
      <alignment horizontal="center" vertical="center"/>
    </xf>
    <xf numFmtId="14" fontId="4" fillId="7" borderId="63" xfId="0" applyNumberFormat="1" applyFont="1" applyFill="1" applyBorder="1" applyAlignment="1" applyProtection="1">
      <alignment horizontal="center" vertical="center"/>
    </xf>
    <xf numFmtId="164" fontId="4" fillId="6" borderId="63" xfId="0" applyNumberFormat="1" applyFont="1" applyFill="1" applyBorder="1" applyAlignment="1" applyProtection="1">
      <alignment horizontal="center" vertical="center"/>
    </xf>
    <xf numFmtId="164" fontId="4" fillId="7" borderId="63" xfId="0" applyNumberFormat="1" applyFont="1" applyFill="1" applyBorder="1" applyAlignment="1" applyProtection="1">
      <alignment horizontal="center" vertical="center"/>
    </xf>
    <xf numFmtId="0" fontId="8" fillId="0" borderId="77" xfId="0" applyFont="1" applyBorder="1" applyAlignment="1" applyProtection="1">
      <alignment horizontal="center" vertical="center"/>
    </xf>
    <xf numFmtId="0" fontId="8" fillId="0" borderId="78" xfId="0" applyFont="1" applyBorder="1" applyAlignment="1" applyProtection="1">
      <alignment horizontal="center" vertical="center"/>
    </xf>
    <xf numFmtId="0" fontId="8" fillId="0" borderId="79" xfId="0" applyFont="1" applyBorder="1" applyAlignment="1" applyProtection="1">
      <alignment horizontal="center" vertical="center"/>
    </xf>
    <xf numFmtId="49" fontId="4" fillId="8" borderId="31" xfId="0" applyNumberFormat="1" applyFont="1" applyFill="1" applyBorder="1" applyAlignment="1">
      <alignment horizontal="center"/>
    </xf>
    <xf numFmtId="0" fontId="4" fillId="8" borderId="46" xfId="0" applyFont="1" applyFill="1" applyBorder="1" applyAlignment="1">
      <alignment horizontal="center"/>
    </xf>
    <xf numFmtId="2" fontId="4" fillId="8" borderId="31" xfId="0" applyNumberFormat="1" applyFont="1" applyFill="1" applyBorder="1" applyAlignment="1">
      <alignment horizontal="center"/>
    </xf>
    <xf numFmtId="49" fontId="4" fillId="8" borderId="15" xfId="0" applyNumberFormat="1" applyFont="1" applyFill="1" applyBorder="1" applyAlignment="1">
      <alignment horizontal="center"/>
    </xf>
    <xf numFmtId="0" fontId="1" fillId="13" borderId="74" xfId="0" applyFont="1" applyFill="1" applyBorder="1" applyAlignment="1">
      <alignment horizontal="center"/>
    </xf>
    <xf numFmtId="0" fontId="1" fillId="13" borderId="75" xfId="0" applyFont="1" applyFill="1" applyBorder="1" applyAlignment="1">
      <alignment horizontal="center"/>
    </xf>
    <xf numFmtId="0" fontId="1" fillId="13" borderId="76" xfId="0" applyFont="1" applyFill="1" applyBorder="1" applyAlignment="1">
      <alignment horizontal="center"/>
    </xf>
    <xf numFmtId="0" fontId="0" fillId="14" borderId="80" xfId="0" applyFill="1" applyBorder="1"/>
    <xf numFmtId="0" fontId="0" fillId="14" borderId="71" xfId="0" applyFill="1" applyBorder="1"/>
    <xf numFmtId="0" fontId="0" fillId="14" borderId="0" xfId="0" applyFill="1" applyBorder="1"/>
    <xf numFmtId="0" fontId="0" fillId="14" borderId="72" xfId="0" applyFill="1" applyBorder="1"/>
    <xf numFmtId="0" fontId="0" fillId="14" borderId="81" xfId="0" applyFill="1" applyBorder="1"/>
    <xf numFmtId="0" fontId="0" fillId="14" borderId="73" xfId="0" applyFill="1" applyBorder="1"/>
    <xf numFmtId="0" fontId="3" fillId="0" borderId="50" xfId="0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 wrapText="1"/>
    </xf>
    <xf numFmtId="0" fontId="0" fillId="0" borderId="0" xfId="0" applyFill="1"/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8" fillId="0" borderId="0" xfId="0" applyFont="1" applyFill="1" applyBorder="1" applyAlignment="1" applyProtection="1">
      <alignment horizontal="center" vertical="center" wrapText="1"/>
    </xf>
    <xf numFmtId="14" fontId="8" fillId="0" borderId="0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Border="1" applyAlignment="1" applyProtection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7" fillId="4" borderId="64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7" fillId="0" borderId="0" xfId="0" applyFont="1" applyFill="1" applyBorder="1" applyAlignment="1" applyProtection="1">
      <alignment horizontal="center" vertical="center" wrapText="1"/>
    </xf>
    <xf numFmtId="0" fontId="0" fillId="0" borderId="0" xfId="0" applyFont="1" applyFill="1"/>
    <xf numFmtId="164" fontId="4" fillId="6" borderId="67" xfId="0" applyNumberFormat="1" applyFont="1" applyFill="1" applyBorder="1" applyAlignment="1" applyProtection="1">
      <alignment horizontal="center" vertical="center"/>
    </xf>
    <xf numFmtId="0" fontId="4" fillId="0" borderId="51" xfId="0" applyFont="1" applyBorder="1" applyAlignment="1">
      <alignment horizontal="right" vertical="center" wrapText="1"/>
    </xf>
    <xf numFmtId="0" fontId="4" fillId="0" borderId="59" xfId="0" applyFont="1" applyBorder="1" applyAlignment="1">
      <alignment horizontal="right" vertical="center" wrapText="1"/>
    </xf>
    <xf numFmtId="0" fontId="4" fillId="0" borderId="59" xfId="0" applyFont="1" applyBorder="1" applyAlignment="1">
      <alignment horizontal="left" vertical="center" wrapText="1"/>
    </xf>
    <xf numFmtId="0" fontId="4" fillId="6" borderId="63" xfId="0" applyFont="1" applyFill="1" applyBorder="1" applyAlignment="1" applyProtection="1">
      <alignment horizontal="center" vertical="center" wrapText="1"/>
    </xf>
    <xf numFmtId="0" fontId="23" fillId="0" borderId="0" xfId="0" applyFont="1" applyFill="1" applyBorder="1" applyAlignment="1">
      <alignment vertical="center" wrapText="1"/>
    </xf>
    <xf numFmtId="0" fontId="4" fillId="6" borderId="67" xfId="0" applyFont="1" applyFill="1" applyBorder="1" applyAlignment="1" applyProtection="1">
      <alignment horizontal="center" vertical="center" wrapText="1"/>
    </xf>
    <xf numFmtId="0" fontId="23" fillId="10" borderId="0" xfId="0" applyFont="1" applyFill="1" applyBorder="1" applyAlignment="1">
      <alignment vertical="center" wrapText="1"/>
    </xf>
    <xf numFmtId="0" fontId="7" fillId="0" borderId="0" xfId="0" applyFont="1" applyFill="1" applyBorder="1" applyAlignment="1" applyProtection="1">
      <alignment vertical="center" wrapText="1"/>
    </xf>
    <xf numFmtId="0" fontId="8" fillId="0" borderId="0" xfId="0" applyFont="1" applyAlignment="1">
      <alignment horizontal="center"/>
    </xf>
    <xf numFmtId="0" fontId="8" fillId="0" borderId="0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3" fillId="0" borderId="0" xfId="0" applyFont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0" fillId="10" borderId="0" xfId="0" applyFill="1" applyAlignment="1">
      <alignment horizontal="center"/>
    </xf>
    <xf numFmtId="0" fontId="4" fillId="0" borderId="0" xfId="0" applyFont="1" applyAlignment="1">
      <alignment horizontal="center"/>
    </xf>
    <xf numFmtId="2" fontId="8" fillId="0" borderId="0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 applyProtection="1">
      <alignment horizontal="center"/>
    </xf>
    <xf numFmtId="0" fontId="0" fillId="0" borderId="82" xfId="0" applyBorder="1" applyAlignment="1" applyProtection="1">
      <alignment horizontal="center" vertical="center"/>
    </xf>
    <xf numFmtId="0" fontId="0" fillId="0" borderId="85" xfId="0" applyBorder="1" applyAlignment="1" applyProtection="1">
      <alignment horizontal="center" vertical="center"/>
    </xf>
    <xf numFmtId="0" fontId="0" fillId="16" borderId="0" xfId="0" applyFill="1" applyAlignment="1" applyProtection="1">
      <alignment horizontal="center" vertical="center"/>
    </xf>
    <xf numFmtId="0" fontId="0" fillId="16" borderId="82" xfId="0" applyFill="1" applyBorder="1" applyAlignment="1" applyProtection="1">
      <alignment horizontal="center" vertical="center"/>
    </xf>
    <xf numFmtId="0" fontId="0" fillId="16" borderId="90" xfId="0" applyFill="1" applyBorder="1" applyAlignment="1" applyProtection="1">
      <alignment horizontal="center" vertical="center"/>
    </xf>
    <xf numFmtId="0" fontId="0" fillId="16" borderId="83" xfId="0" applyFill="1" applyBorder="1" applyAlignment="1" applyProtection="1">
      <alignment horizontal="center" vertical="center"/>
    </xf>
    <xf numFmtId="0" fontId="0" fillId="16" borderId="84" xfId="0" applyFill="1" applyBorder="1" applyAlignment="1" applyProtection="1">
      <alignment horizontal="center" vertical="center"/>
    </xf>
    <xf numFmtId="0" fontId="7" fillId="17" borderId="53" xfId="0" applyFont="1" applyFill="1" applyBorder="1" applyAlignment="1" applyProtection="1">
      <alignment horizontal="center" vertical="center" wrapText="1"/>
    </xf>
    <xf numFmtId="0" fontId="0" fillId="0" borderId="0" xfId="0" applyBorder="1" applyAlignment="1" applyProtection="1">
      <alignment horizontal="center" vertical="center"/>
    </xf>
    <xf numFmtId="0" fontId="0" fillId="14" borderId="0" xfId="0" applyFill="1" applyBorder="1" applyAlignment="1" applyProtection="1">
      <alignment horizontal="center" vertical="center"/>
    </xf>
    <xf numFmtId="0" fontId="28" fillId="14" borderId="0" xfId="0" applyFont="1" applyFill="1" applyBorder="1" applyAlignment="1" applyProtection="1">
      <alignment horizontal="center" vertical="center"/>
    </xf>
    <xf numFmtId="0" fontId="0" fillId="14" borderId="91" xfId="0" applyFill="1" applyBorder="1" applyProtection="1"/>
    <xf numFmtId="0" fontId="0" fillId="14" borderId="92" xfId="0" applyFill="1" applyBorder="1" applyAlignment="1" applyProtection="1">
      <alignment horizontal="center" vertical="center"/>
    </xf>
    <xf numFmtId="0" fontId="0" fillId="14" borderId="93" xfId="0" applyFill="1" applyBorder="1" applyAlignment="1" applyProtection="1">
      <alignment horizontal="center" vertical="center"/>
    </xf>
    <xf numFmtId="0" fontId="3" fillId="14" borderId="94" xfId="0" applyFont="1" applyFill="1" applyBorder="1" applyAlignment="1" applyProtection="1">
      <alignment horizontal="right"/>
    </xf>
    <xf numFmtId="0" fontId="0" fillId="14" borderId="95" xfId="0" applyFill="1" applyBorder="1" applyAlignment="1" applyProtection="1">
      <alignment horizontal="center" vertical="center"/>
    </xf>
    <xf numFmtId="0" fontId="0" fillId="14" borderId="94" xfId="0" applyFill="1" applyBorder="1" applyProtection="1"/>
    <xf numFmtId="0" fontId="0" fillId="14" borderId="96" xfId="0" applyFill="1" applyBorder="1" applyProtection="1"/>
    <xf numFmtId="0" fontId="0" fillId="14" borderId="54" xfId="0" applyFill="1" applyBorder="1" applyAlignment="1" applyProtection="1">
      <alignment horizontal="center" vertical="center"/>
    </xf>
    <xf numFmtId="0" fontId="0" fillId="14" borderId="97" xfId="0" applyFill="1" applyBorder="1" applyAlignment="1" applyProtection="1">
      <alignment horizontal="center" vertical="center"/>
    </xf>
    <xf numFmtId="164" fontId="0" fillId="0" borderId="0" xfId="0" applyNumberFormat="1" applyAlignment="1" applyProtection="1">
      <alignment horizontal="center" vertical="center"/>
    </xf>
    <xf numFmtId="2" fontId="28" fillId="14" borderId="0" xfId="0" applyNumberFormat="1" applyFont="1" applyFill="1" applyBorder="1" applyAlignment="1" applyProtection="1">
      <alignment horizontal="center" vertical="center"/>
    </xf>
    <xf numFmtId="0" fontId="28" fillId="14" borderId="0" xfId="0" applyFont="1" applyFill="1" applyBorder="1" applyAlignment="1" applyProtection="1">
      <alignment horizontal="right" vertical="center"/>
    </xf>
    <xf numFmtId="0" fontId="13" fillId="0" borderId="55" xfId="0" applyFont="1" applyBorder="1"/>
    <xf numFmtId="0" fontId="19" fillId="0" borderId="0" xfId="0" applyFont="1" applyBorder="1" applyAlignment="1">
      <alignment vertical="center"/>
    </xf>
    <xf numFmtId="0" fontId="14" fillId="0" borderId="0" xfId="0" applyFont="1" applyBorder="1" applyAlignment="1">
      <alignment horizontal="center"/>
    </xf>
    <xf numFmtId="166" fontId="12" fillId="0" borderId="0" xfId="1" applyNumberFormat="1" applyFont="1" applyBorder="1" applyAlignment="1">
      <alignment horizontal="left"/>
    </xf>
    <xf numFmtId="166" fontId="12" fillId="0" borderId="56" xfId="1" applyNumberFormat="1" applyFont="1" applyBorder="1" applyAlignment="1">
      <alignment horizontal="left"/>
    </xf>
    <xf numFmtId="0" fontId="3" fillId="9" borderId="2" xfId="0" applyFont="1" applyFill="1" applyBorder="1" applyAlignment="1">
      <alignment horizontal="right"/>
    </xf>
    <xf numFmtId="0" fontId="5" fillId="0" borderId="0" xfId="0" applyFont="1"/>
    <xf numFmtId="0" fontId="31" fillId="0" borderId="0" xfId="0" applyFont="1"/>
    <xf numFmtId="0" fontId="4" fillId="5" borderId="0" xfId="0" applyFont="1" applyFill="1"/>
    <xf numFmtId="0" fontId="0" fillId="0" borderId="70" xfId="0" applyBorder="1"/>
    <xf numFmtId="0" fontId="6" fillId="0" borderId="56" xfId="0" applyFont="1" applyBorder="1"/>
    <xf numFmtId="2" fontId="8" fillId="0" borderId="0" xfId="0" applyNumberFormat="1" applyFont="1" applyAlignment="1">
      <alignment horizontal="center" vertical="center"/>
    </xf>
    <xf numFmtId="2" fontId="8" fillId="0" borderId="0" xfId="0" applyNumberFormat="1" applyFont="1" applyFill="1" applyAlignment="1">
      <alignment horizontal="center" vertical="center"/>
    </xf>
    <xf numFmtId="0" fontId="8" fillId="0" borderId="0" xfId="0" applyFont="1"/>
    <xf numFmtId="0" fontId="8" fillId="0" borderId="0" xfId="0" applyFont="1" applyFill="1"/>
    <xf numFmtId="0" fontId="8" fillId="0" borderId="0" xfId="0" applyFont="1" applyFill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30" fillId="18" borderId="98" xfId="0" applyFont="1" applyFill="1" applyBorder="1" applyAlignment="1" applyProtection="1">
      <alignment horizontal="center" vertical="center"/>
    </xf>
    <xf numFmtId="0" fontId="1" fillId="18" borderId="99" xfId="0" applyFont="1" applyFill="1" applyBorder="1" applyAlignment="1" applyProtection="1">
      <alignment horizontal="center" vertical="center"/>
    </xf>
    <xf numFmtId="0" fontId="1" fillId="18" borderId="100" xfId="0" applyFont="1" applyFill="1" applyBorder="1" applyAlignment="1" applyProtection="1">
      <alignment horizontal="center" vertical="center"/>
    </xf>
    <xf numFmtId="0" fontId="7" fillId="4" borderId="53" xfId="0" applyFont="1" applyFill="1" applyBorder="1" applyAlignment="1" applyProtection="1">
      <alignment horizontal="center" vertical="center"/>
    </xf>
    <xf numFmtId="0" fontId="7" fillId="17" borderId="88" xfId="0" applyFont="1" applyFill="1" applyBorder="1" applyAlignment="1" applyProtection="1">
      <alignment horizontal="center" vertical="center"/>
    </xf>
    <xf numFmtId="0" fontId="7" fillId="17" borderId="89" xfId="0" applyFont="1" applyFill="1" applyBorder="1" applyAlignment="1" applyProtection="1">
      <alignment horizontal="center" vertical="center"/>
    </xf>
    <xf numFmtId="0" fontId="29" fillId="15" borderId="86" xfId="0" applyFont="1" applyFill="1" applyBorder="1" applyAlignment="1" applyProtection="1">
      <alignment horizontal="center" vertical="center" wrapText="1"/>
    </xf>
    <xf numFmtId="0" fontId="29" fillId="15" borderId="87" xfId="0" applyFont="1" applyFill="1" applyBorder="1" applyAlignment="1" applyProtection="1">
      <alignment horizontal="center" vertical="center" wrapText="1"/>
    </xf>
    <xf numFmtId="0" fontId="29" fillId="15" borderId="83" xfId="0" applyFont="1" applyFill="1" applyBorder="1" applyAlignment="1" applyProtection="1">
      <alignment horizontal="center" vertical="center" wrapText="1"/>
    </xf>
    <xf numFmtId="0" fontId="29" fillId="15" borderId="84" xfId="0" applyFont="1" applyFill="1" applyBorder="1" applyAlignment="1" applyProtection="1">
      <alignment horizontal="center" vertical="center" wrapText="1"/>
    </xf>
    <xf numFmtId="0" fontId="3" fillId="0" borderId="49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3" fillId="9" borderId="49" xfId="0" applyFont="1" applyFill="1" applyBorder="1" applyAlignment="1">
      <alignment horizontal="center" vertical="center"/>
    </xf>
    <xf numFmtId="0" fontId="3" fillId="9" borderId="59" xfId="0" applyFont="1" applyFill="1" applyBorder="1" applyAlignment="1">
      <alignment horizontal="center" vertical="center"/>
    </xf>
    <xf numFmtId="0" fontId="3" fillId="9" borderId="50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wrapText="1"/>
    </xf>
    <xf numFmtId="0" fontId="3" fillId="0" borderId="59" xfId="0" applyFont="1" applyBorder="1" applyAlignment="1">
      <alignment horizontal="center" vertical="center"/>
    </xf>
    <xf numFmtId="0" fontId="3" fillId="0" borderId="49" xfId="0" applyFont="1" applyFill="1" applyBorder="1" applyAlignment="1">
      <alignment horizontal="center" vertical="center"/>
    </xf>
    <xf numFmtId="0" fontId="3" fillId="0" borderId="50" xfId="0" applyFont="1" applyFill="1" applyBorder="1" applyAlignment="1">
      <alignment horizontal="center" vertical="center"/>
    </xf>
    <xf numFmtId="0" fontId="3" fillId="0" borderId="49" xfId="0" applyFont="1" applyBorder="1" applyAlignment="1">
      <alignment horizontal="right"/>
    </xf>
    <xf numFmtId="0" fontId="0" fillId="0" borderId="59" xfId="0" applyBorder="1" applyAlignment="1">
      <alignment horizontal="right"/>
    </xf>
    <xf numFmtId="0" fontId="0" fillId="0" borderId="50" xfId="0" applyBorder="1" applyAlignment="1">
      <alignment horizontal="right"/>
    </xf>
    <xf numFmtId="0" fontId="3" fillId="9" borderId="0" xfId="0" applyFont="1" applyFill="1" applyBorder="1" applyAlignment="1">
      <alignment horizontal="center"/>
    </xf>
    <xf numFmtId="166" fontId="4" fillId="0" borderId="0" xfId="1" applyNumberFormat="1" applyFont="1" applyBorder="1" applyAlignment="1">
      <alignment horizontal="left" vertical="center"/>
    </xf>
    <xf numFmtId="0" fontId="3" fillId="0" borderId="0" xfId="0" applyFont="1" applyBorder="1" applyAlignment="1">
      <alignment horizontal="right" vertical="center"/>
    </xf>
    <xf numFmtId="0" fontId="3" fillId="9" borderId="2" xfId="0" applyFont="1" applyFill="1" applyBorder="1" applyAlignment="1">
      <alignment horizontal="right"/>
    </xf>
    <xf numFmtId="0" fontId="4" fillId="0" borderId="0" xfId="0" applyFont="1" applyBorder="1" applyAlignment="1">
      <alignment horizontal="left" vertical="center" wrapText="1"/>
    </xf>
    <xf numFmtId="0" fontId="4" fillId="0" borderId="48" xfId="0" applyFont="1" applyBorder="1" applyAlignment="1">
      <alignment horizontal="left" vertical="center" wrapText="1"/>
    </xf>
    <xf numFmtId="0" fontId="20" fillId="9" borderId="2" xfId="0" applyFont="1" applyFill="1" applyBorder="1" applyAlignment="1">
      <alignment horizontal="center"/>
    </xf>
    <xf numFmtId="0" fontId="20" fillId="9" borderId="51" xfId="0" applyFont="1" applyFill="1" applyBorder="1" applyAlignment="1">
      <alignment horizontal="center"/>
    </xf>
    <xf numFmtId="0" fontId="3" fillId="0" borderId="49" xfId="0" applyFont="1" applyBorder="1" applyAlignment="1">
      <alignment horizontal="center" vertical="center" wrapText="1"/>
    </xf>
    <xf numFmtId="0" fontId="3" fillId="0" borderId="59" xfId="0" applyFont="1" applyBorder="1" applyAlignment="1">
      <alignment horizontal="center" vertical="center" wrapText="1"/>
    </xf>
    <xf numFmtId="0" fontId="3" fillId="0" borderId="50" xfId="0" applyFont="1" applyBorder="1" applyAlignment="1">
      <alignment horizontal="center" vertical="center" wrapText="1"/>
    </xf>
    <xf numFmtId="0" fontId="8" fillId="0" borderId="48" xfId="0" applyFont="1" applyBorder="1" applyAlignment="1">
      <alignment horizontal="center"/>
    </xf>
    <xf numFmtId="0" fontId="8" fillId="0" borderId="59" xfId="0" applyFont="1" applyBorder="1" applyAlignment="1">
      <alignment horizontal="center"/>
    </xf>
    <xf numFmtId="0" fontId="23" fillId="0" borderId="0" xfId="0" applyFont="1" applyBorder="1" applyAlignment="1">
      <alignment horizontal="center" vertical="center" wrapText="1"/>
    </xf>
    <xf numFmtId="0" fontId="11" fillId="9" borderId="48" xfId="0" applyFont="1" applyFill="1" applyBorder="1" applyAlignment="1">
      <alignment horizontal="center"/>
    </xf>
    <xf numFmtId="0" fontId="21" fillId="0" borderId="51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21" fillId="0" borderId="57" xfId="0" applyFont="1" applyBorder="1" applyAlignment="1">
      <alignment horizontal="center" vertical="center" wrapText="1"/>
    </xf>
    <xf numFmtId="0" fontId="21" fillId="0" borderId="48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1" fillId="0" borderId="49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0" fillId="0" borderId="48" xfId="0" applyBorder="1" applyAlignment="1">
      <alignment horizontal="center"/>
    </xf>
    <xf numFmtId="0" fontId="4" fillId="0" borderId="59" xfId="0" applyFont="1" applyBorder="1" applyAlignment="1">
      <alignment horizontal="center"/>
    </xf>
    <xf numFmtId="0" fontId="33" fillId="0" borderId="59" xfId="0" applyFont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21" fillId="0" borderId="59" xfId="0" applyFont="1" applyBorder="1" applyAlignment="1">
      <alignment horizontal="center"/>
    </xf>
    <xf numFmtId="0" fontId="21" fillId="0" borderId="50" xfId="0" applyFont="1" applyBorder="1" applyAlignment="1">
      <alignment horizontal="center" vertical="center" wrapText="1"/>
    </xf>
    <xf numFmtId="0" fontId="21" fillId="0" borderId="59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left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3" fillId="9" borderId="0" xfId="0" applyFont="1" applyFill="1" applyBorder="1" applyAlignment="1">
      <alignment horizontal="left"/>
    </xf>
    <xf numFmtId="14" fontId="4" fillId="0" borderId="0" xfId="0" applyNumberFormat="1" applyFont="1" applyBorder="1" applyAlignment="1">
      <alignment horizontal="left" vertical="center"/>
    </xf>
    <xf numFmtId="0" fontId="3" fillId="0" borderId="0" xfId="0" applyFont="1" applyBorder="1" applyAlignment="1">
      <alignment horizontal="left"/>
    </xf>
    <xf numFmtId="0" fontId="3" fillId="0" borderId="0" xfId="0" applyFont="1" applyBorder="1" applyAlignment="1">
      <alignment horizontal="left" vertical="center"/>
    </xf>
    <xf numFmtId="164" fontId="4" fillId="0" borderId="0" xfId="0" applyNumberFormat="1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0" fillId="9" borderId="2" xfId="0" applyFont="1" applyFill="1" applyBorder="1" applyAlignment="1">
      <alignment horizontal="left"/>
    </xf>
    <xf numFmtId="0" fontId="23" fillId="0" borderId="0" xfId="0" applyFont="1" applyBorder="1" applyAlignment="1">
      <alignment horizontal="right" vertical="center"/>
    </xf>
    <xf numFmtId="0" fontId="21" fillId="0" borderId="0" xfId="0" applyFont="1" applyBorder="1" applyAlignment="1">
      <alignment horizontal="right" vertical="center" wrapText="1"/>
    </xf>
    <xf numFmtId="0" fontId="4" fillId="0" borderId="0" xfId="0" applyFont="1" applyBorder="1" applyAlignment="1">
      <alignment horizontal="center" vertical="center"/>
    </xf>
    <xf numFmtId="0" fontId="4" fillId="7" borderId="64" xfId="0" applyFont="1" applyFill="1" applyBorder="1" applyAlignment="1" applyProtection="1">
      <alignment horizontal="center" vertical="center" wrapText="1"/>
    </xf>
    <xf numFmtId="0" fontId="4" fillId="7" borderId="65" xfId="0" applyFont="1" applyFill="1" applyBorder="1" applyAlignment="1" applyProtection="1">
      <alignment horizontal="center" vertical="center" wrapText="1"/>
    </xf>
    <xf numFmtId="0" fontId="4" fillId="7" borderId="66" xfId="0" applyFont="1" applyFill="1" applyBorder="1" applyAlignment="1" applyProtection="1">
      <alignment horizontal="center" vertical="center" wrapText="1"/>
    </xf>
    <xf numFmtId="0" fontId="4" fillId="6" borderId="64" xfId="0" applyFont="1" applyFill="1" applyBorder="1" applyAlignment="1" applyProtection="1">
      <alignment horizontal="center" vertical="center"/>
    </xf>
    <xf numFmtId="0" fontId="4" fillId="6" borderId="66" xfId="0" applyFont="1" applyFill="1" applyBorder="1" applyAlignment="1" applyProtection="1">
      <alignment horizontal="center" vertical="center"/>
    </xf>
    <xf numFmtId="0" fontId="7" fillId="4" borderId="67" xfId="0" applyFont="1" applyFill="1" applyBorder="1" applyAlignment="1" applyProtection="1">
      <alignment horizontal="center" vertical="center" wrapText="1"/>
    </xf>
    <xf numFmtId="0" fontId="7" fillId="4" borderId="68" xfId="0" applyFont="1" applyFill="1" applyBorder="1" applyAlignment="1" applyProtection="1">
      <alignment horizontal="center" vertical="center" wrapText="1"/>
    </xf>
    <xf numFmtId="0" fontId="7" fillId="4" borderId="69" xfId="0" applyFont="1" applyFill="1" applyBorder="1" applyAlignment="1" applyProtection="1">
      <alignment horizontal="center" vertical="center" wrapText="1"/>
    </xf>
    <xf numFmtId="0" fontId="7" fillId="4" borderId="67" xfId="0" applyFont="1" applyFill="1" applyBorder="1" applyAlignment="1" applyProtection="1">
      <alignment horizontal="center" vertical="center"/>
    </xf>
    <xf numFmtId="0" fontId="7" fillId="4" borderId="68" xfId="0" applyFont="1" applyFill="1" applyBorder="1" applyAlignment="1" applyProtection="1">
      <alignment horizontal="center" vertical="center"/>
    </xf>
    <xf numFmtId="0" fontId="4" fillId="6" borderId="64" xfId="0" applyFont="1" applyFill="1" applyBorder="1" applyAlignment="1" applyProtection="1">
      <alignment horizontal="center" vertical="center" wrapText="1"/>
    </xf>
    <xf numFmtId="0" fontId="4" fillId="6" borderId="65" xfId="0" applyFont="1" applyFill="1" applyBorder="1" applyAlignment="1" applyProtection="1">
      <alignment horizontal="center" vertical="center" wrapText="1"/>
    </xf>
    <xf numFmtId="0" fontId="4" fillId="6" borderId="66" xfId="0" applyFont="1" applyFill="1" applyBorder="1" applyAlignment="1" applyProtection="1">
      <alignment horizontal="center" vertical="center" wrapText="1"/>
    </xf>
    <xf numFmtId="0" fontId="21" fillId="12" borderId="64" xfId="0" applyFont="1" applyFill="1" applyBorder="1" applyAlignment="1">
      <alignment horizontal="center"/>
    </xf>
    <xf numFmtId="0" fontId="21" fillId="12" borderId="66" xfId="0" applyFont="1" applyFill="1" applyBorder="1" applyAlignment="1">
      <alignment horizontal="center"/>
    </xf>
    <xf numFmtId="0" fontId="9" fillId="11" borderId="51" xfId="0" applyFont="1" applyFill="1" applyBorder="1" applyAlignment="1">
      <alignment horizontal="center" vertical="center" wrapText="1"/>
    </xf>
    <xf numFmtId="0" fontId="9" fillId="11" borderId="2" xfId="0" applyFont="1" applyFill="1" applyBorder="1" applyAlignment="1">
      <alignment horizontal="center" vertical="center" wrapText="1"/>
    </xf>
    <xf numFmtId="0" fontId="9" fillId="11" borderId="52" xfId="0" applyFont="1" applyFill="1" applyBorder="1" applyAlignment="1">
      <alignment horizontal="center" vertical="center" wrapText="1"/>
    </xf>
    <xf numFmtId="0" fontId="9" fillId="11" borderId="55" xfId="0" applyFont="1" applyFill="1" applyBorder="1" applyAlignment="1">
      <alignment horizontal="center" vertical="center" wrapText="1"/>
    </xf>
    <xf numFmtId="0" fontId="9" fillId="11" borderId="0" xfId="0" applyFont="1" applyFill="1" applyBorder="1" applyAlignment="1">
      <alignment horizontal="center" vertical="center" wrapText="1"/>
    </xf>
    <xf numFmtId="0" fontId="9" fillId="11" borderId="56" xfId="0" applyFont="1" applyFill="1" applyBorder="1" applyAlignment="1">
      <alignment horizontal="center" vertical="center" wrapText="1"/>
    </xf>
    <xf numFmtId="0" fontId="9" fillId="11" borderId="57" xfId="0" applyFont="1" applyFill="1" applyBorder="1" applyAlignment="1">
      <alignment horizontal="center" vertical="center" wrapText="1"/>
    </xf>
    <xf numFmtId="0" fontId="9" fillId="11" borderId="48" xfId="0" applyFont="1" applyFill="1" applyBorder="1" applyAlignment="1">
      <alignment horizontal="center" vertical="center" wrapText="1"/>
    </xf>
    <xf numFmtId="0" fontId="9" fillId="11" borderId="58" xfId="0" applyFont="1" applyFill="1" applyBorder="1" applyAlignment="1">
      <alignment horizontal="center" vertical="center" wrapText="1"/>
    </xf>
    <xf numFmtId="0" fontId="4" fillId="8" borderId="70" xfId="0" applyFont="1" applyFill="1" applyBorder="1" applyAlignment="1" applyProtection="1">
      <alignment horizontal="center" vertical="center"/>
    </xf>
    <xf numFmtId="0" fontId="4" fillId="8" borderId="71" xfId="0" applyFont="1" applyFill="1" applyBorder="1" applyAlignment="1" applyProtection="1">
      <alignment horizontal="center" vertical="center"/>
    </xf>
    <xf numFmtId="0" fontId="4" fillId="8" borderId="64" xfId="0" applyFont="1" applyFill="1" applyBorder="1" applyAlignment="1" applyProtection="1">
      <alignment horizontal="center" vertical="center"/>
    </xf>
    <xf numFmtId="0" fontId="4" fillId="8" borderId="66" xfId="0" applyFont="1" applyFill="1" applyBorder="1" applyAlignment="1" applyProtection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7" fillId="0" borderId="0" xfId="0" applyFont="1" applyFill="1" applyBorder="1" applyAlignment="1" applyProtection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4" borderId="64" xfId="0" applyFont="1" applyFill="1" applyBorder="1" applyAlignment="1" applyProtection="1">
      <alignment horizontal="center" vertical="center" wrapText="1"/>
    </xf>
    <xf numFmtId="0" fontId="7" fillId="4" borderId="66" xfId="0" applyFont="1" applyFill="1" applyBorder="1" applyAlignment="1" applyProtection="1">
      <alignment horizontal="center" vertical="center" wrapText="1"/>
    </xf>
    <xf numFmtId="0" fontId="32" fillId="0" borderId="0" xfId="0" applyFont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 vertical="center" wrapText="1"/>
    </xf>
  </cellXfs>
  <cellStyles count="2">
    <cellStyle name="Millares 2" xfId="1" xr:uid="{EC214F44-A068-45CA-A29D-C43280803D7B}"/>
    <cellStyle name="Normal" xfId="0" builtinId="0"/>
  </cellStyles>
  <dxfs count="100"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4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4" tint="-0.499984740745262"/>
        </patternFill>
      </fill>
    </dxf>
    <dxf>
      <fill>
        <patternFill>
          <bgColor theme="4" tint="-0.499984740745262"/>
        </patternFill>
      </fill>
    </dxf>
    <dxf>
      <fill>
        <patternFill>
          <bgColor theme="4" tint="-0.499984740745262"/>
        </patternFill>
      </fill>
    </dxf>
    <dxf>
      <fill>
        <patternFill>
          <bgColor theme="4" tint="-0.499984740745262"/>
        </patternFill>
      </fill>
    </dxf>
    <dxf>
      <fill>
        <patternFill>
          <bgColor theme="4" tint="-0.499984740745262"/>
        </patternFill>
      </fill>
    </dxf>
    <dxf>
      <fill>
        <patternFill>
          <bgColor theme="4" tint="-0.499984740745262"/>
        </patternFill>
      </fill>
    </dxf>
    <dxf>
      <fill>
        <patternFill>
          <bgColor theme="4" tint="-0.499984740745262"/>
        </patternFill>
      </fill>
    </dxf>
    <dxf>
      <fill>
        <patternFill>
          <bgColor theme="4" tint="-0.499984740745262"/>
        </patternFill>
      </fill>
    </dxf>
    <dxf>
      <fill>
        <patternFill>
          <bgColor theme="5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4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4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4" tint="-0.49998474074526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4" tint="-0.2499465926084170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/>
        <bottom/>
        <vertical/>
        <horizontal/>
      </border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4.9989318521683403E-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4.9989318521683403E-2"/>
        </patternFill>
      </fill>
    </dxf>
    <dxf>
      <fill>
        <patternFill>
          <bgColor rgb="FF99FF33"/>
        </patternFill>
      </fill>
    </dxf>
    <dxf>
      <font>
        <b/>
        <i val="0"/>
        <color theme="0"/>
      </font>
      <fill>
        <patternFill>
          <bgColor rgb="FFFF5050"/>
        </patternFill>
      </fill>
    </dxf>
  </dxfs>
  <tableStyles count="0" defaultTableStyle="TableStyleMedium2" defaultPivotStyle="PivotStyleLight16"/>
  <colors>
    <mruColors>
      <color rgb="FF00FF00"/>
      <color rgb="FFFF9900"/>
      <color rgb="FFFF0000"/>
      <color rgb="FF66FF33"/>
      <color rgb="FFCCFF33"/>
      <color rgb="FFFF3300"/>
      <color rgb="FF99CC00"/>
      <color rgb="FF99FF66"/>
      <color rgb="FFCCECFF"/>
      <color rgb="FF00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5740959841159753E-2"/>
          <c:y val="1.0117054333725525E-2"/>
          <c:w val="0.90108114724001465"/>
          <c:h val="0.98988294566627444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1D92-406C-A878-6468ECA2B0F5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1D92-406C-A878-6468ECA2B0F5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2-1D92-406C-A878-6468ECA2B0F5}"/>
              </c:ext>
            </c:extLst>
          </c:dPt>
          <c:dLbls>
            <c:dLbl>
              <c:idx val="0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1D92-406C-A878-6468ECA2B0F5}"/>
                </c:ext>
              </c:extLst>
            </c:dLbl>
            <c:dLbl>
              <c:idx val="1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1D92-406C-A878-6468ECA2B0F5}"/>
                </c:ext>
              </c:extLst>
            </c:dLbl>
            <c:dLbl>
              <c:idx val="2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1D92-406C-A878-6468ECA2B0F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val>
            <c:numRef>
              <c:f>('GENERACIÓN ÓRDENES'!$H$5,'GENERACIÓN ÓRDENES'!$H$8,'GENERACIÓN ÓRDENES'!$H$11)</c:f>
              <c:numCache>
                <c:formatCode>General</c:formatCode>
                <c:ptCount val="3"/>
                <c:pt idx="0">
                  <c:v>1</c:v>
                </c:pt>
                <c:pt idx="1">
                  <c:v>2</c:v>
                </c:pt>
                <c:pt idx="2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D92-406C-A878-6468ECA2B0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accent6">
        <a:lumMod val="20000"/>
        <a:lumOff val="80000"/>
      </a:scheme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.xml"/><Relationship Id="rId3" Type="http://schemas.openxmlformats.org/officeDocument/2006/relationships/hyperlink" Target="#'INGRESO PREVENTIVO'!A1"/><Relationship Id="rId7" Type="http://schemas.openxmlformats.org/officeDocument/2006/relationships/hyperlink" Target="#'REGISTRO CORRECTIVO'!A1"/><Relationship Id="rId12" Type="http://schemas.openxmlformats.org/officeDocument/2006/relationships/hyperlink" Target="#INSTRUCTIVO!A1"/><Relationship Id="rId2" Type="http://schemas.openxmlformats.org/officeDocument/2006/relationships/hyperlink" Target="#'INGRESO INSPECCI&#211;N'!A1"/><Relationship Id="rId1" Type="http://schemas.openxmlformats.org/officeDocument/2006/relationships/image" Target="../media/image3.emf"/><Relationship Id="rId6" Type="http://schemas.openxmlformats.org/officeDocument/2006/relationships/hyperlink" Target="#'REGISTRO PREVENTIVO'!A1"/><Relationship Id="rId11" Type="http://schemas.openxmlformats.org/officeDocument/2006/relationships/hyperlink" Target="#'HOJA INSPECCI&#211;N'!A1"/><Relationship Id="rId5" Type="http://schemas.openxmlformats.org/officeDocument/2006/relationships/hyperlink" Target="#'REGISTRO INSPECCI&#211;N'!A1"/><Relationship Id="rId10" Type="http://schemas.openxmlformats.org/officeDocument/2006/relationships/hyperlink" Target="#'OT PREVENTIVA'!A1"/><Relationship Id="rId4" Type="http://schemas.openxmlformats.org/officeDocument/2006/relationships/hyperlink" Target="#'INGRESO CORRECTIVO'!A1"/><Relationship Id="rId9" Type="http://schemas.openxmlformats.org/officeDocument/2006/relationships/hyperlink" Target="#'OT CORRECTIVA'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'GENERACI&#211;N &#211;RDENES'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'GENERACI&#211;N &#211;RDENES'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'GENERACI&#211;N &#211;RDENES'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'GENERACI&#211;N &#211;RDENES'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'GENERACI&#211;N &#211;RDENES'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'GENERACI&#211;N &#211;RDENES'!A1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'GENERACI&#211;N &#211;RDENES'!A1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hyperlink" Target="#'GENERACI&#211;N &#211;RDENES'!A1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hyperlink" Target="#'GENERACI&#211;N &#211;RDENES'!A1"/></Relationships>
</file>

<file path=xl/drawings/_rels/drawing1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.png"/><Relationship Id="rId13" Type="http://schemas.openxmlformats.org/officeDocument/2006/relationships/hyperlink" Target="#'GENERACI&#211;N &#211;RDENES'!A1"/><Relationship Id="rId3" Type="http://schemas.openxmlformats.org/officeDocument/2006/relationships/image" Target="../media/image6.png"/><Relationship Id="rId7" Type="http://schemas.openxmlformats.org/officeDocument/2006/relationships/image" Target="../media/image10.png"/><Relationship Id="rId12" Type="http://schemas.openxmlformats.org/officeDocument/2006/relationships/image" Target="../media/image15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6" Type="http://schemas.openxmlformats.org/officeDocument/2006/relationships/image" Target="../media/image9.png"/><Relationship Id="rId11" Type="http://schemas.openxmlformats.org/officeDocument/2006/relationships/image" Target="../media/image14.png"/><Relationship Id="rId5" Type="http://schemas.openxmlformats.org/officeDocument/2006/relationships/image" Target="../media/image8.png"/><Relationship Id="rId10" Type="http://schemas.openxmlformats.org/officeDocument/2006/relationships/image" Target="../media/image13.png"/><Relationship Id="rId4" Type="http://schemas.openxmlformats.org/officeDocument/2006/relationships/image" Target="../media/image7.png"/><Relationship Id="rId9" Type="http://schemas.openxmlformats.org/officeDocument/2006/relationships/image" Target="../media/image1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253568</xdr:colOff>
      <xdr:row>6</xdr:row>
      <xdr:rowOff>50098</xdr:rowOff>
    </xdr:from>
    <xdr:to>
      <xdr:col>3</xdr:col>
      <xdr:colOff>423803</xdr:colOff>
      <xdr:row>14</xdr:row>
      <xdr:rowOff>155481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17513" r="17005" b="5446"/>
        <a:stretch/>
      </xdr:blipFill>
      <xdr:spPr bwMode="auto">
        <a:xfrm>
          <a:off x="520268" y="1475038"/>
          <a:ext cx="1221795" cy="1720823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3</xdr:col>
      <xdr:colOff>624192</xdr:colOff>
      <xdr:row>16</xdr:row>
      <xdr:rowOff>40532</xdr:rowOff>
    </xdr:from>
    <xdr:to>
      <xdr:col>3</xdr:col>
      <xdr:colOff>2075869</xdr:colOff>
      <xdr:row>21</xdr:row>
      <xdr:rowOff>170870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45532" y="3307404"/>
          <a:ext cx="1451677" cy="1208487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144780</xdr:colOff>
      <xdr:row>4</xdr:row>
      <xdr:rowOff>22860</xdr:rowOff>
    </xdr:from>
    <xdr:to>
      <xdr:col>11</xdr:col>
      <xdr:colOff>632460</xdr:colOff>
      <xdr:row>7</xdr:row>
      <xdr:rowOff>129540</xdr:rowOff>
    </xdr:to>
    <xdr:sp macro="" textlink="">
      <xdr:nvSpPr>
        <xdr:cNvPr id="5" name="Rectángulo: esquinas redondeadas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/>
      </xdr:nvSpPr>
      <xdr:spPr>
        <a:xfrm>
          <a:off x="12420600" y="784860"/>
          <a:ext cx="1432560" cy="678180"/>
        </a:xfrm>
        <a:prstGeom prst="roundRect">
          <a:avLst/>
        </a:prstGeom>
        <a:solidFill>
          <a:schemeClr val="accent1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 editAs="oneCell">
    <xdr:from>
      <xdr:col>0</xdr:col>
      <xdr:colOff>256150</xdr:colOff>
      <xdr:row>2</xdr:row>
      <xdr:rowOff>161192</xdr:rowOff>
    </xdr:from>
    <xdr:to>
      <xdr:col>2</xdr:col>
      <xdr:colOff>164710</xdr:colOff>
      <xdr:row>7</xdr:row>
      <xdr:rowOff>32825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56150" y="534572"/>
          <a:ext cx="1402080" cy="8317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</xdr:col>
      <xdr:colOff>381000</xdr:colOff>
      <xdr:row>5</xdr:row>
      <xdr:rowOff>22860</xdr:rowOff>
    </xdr:from>
    <xdr:to>
      <xdr:col>11</xdr:col>
      <xdr:colOff>365760</xdr:colOff>
      <xdr:row>6</xdr:row>
      <xdr:rowOff>121920</xdr:rowOff>
    </xdr:to>
    <xdr:sp macro="[0]!Imprimir" textlink="">
      <xdr:nvSpPr>
        <xdr:cNvPr id="7" name="Rectángulo: esquinas redondeadas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/>
      </xdr:nvSpPr>
      <xdr:spPr>
        <a:xfrm>
          <a:off x="12656820" y="1005840"/>
          <a:ext cx="929640" cy="281940"/>
        </a:xfrm>
        <a:prstGeom prst="roundRect">
          <a:avLst/>
        </a:prstGeom>
        <a:solidFill>
          <a:srgbClr val="66FF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ES" sz="11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IMPRI</a:t>
          </a:r>
          <a:r>
            <a:rPr lang="es-ES" sz="1100" b="1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MIR</a:t>
          </a:r>
          <a:endParaRPr lang="es-ES" sz="1100" b="1">
            <a:solidFill>
              <a:schemeClr val="tx1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12</xdr:col>
      <xdr:colOff>160020</xdr:colOff>
      <xdr:row>9</xdr:row>
      <xdr:rowOff>99060</xdr:rowOff>
    </xdr:from>
    <xdr:to>
      <xdr:col>13</xdr:col>
      <xdr:colOff>822960</xdr:colOff>
      <xdr:row>11</xdr:row>
      <xdr:rowOff>83820</xdr:rowOff>
    </xdr:to>
    <xdr:sp macro="" textlink="">
      <xdr:nvSpPr>
        <xdr:cNvPr id="9" name="Rectángulo: esquinas redondeadas 8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/>
      </xdr:nvSpPr>
      <xdr:spPr>
        <a:xfrm>
          <a:off x="14264640" y="1592580"/>
          <a:ext cx="1546860" cy="350520"/>
        </a:xfrm>
        <a:prstGeom prst="roundRect">
          <a:avLst/>
        </a:prstGeom>
        <a:solidFill>
          <a:schemeClr val="accent2">
            <a:lumMod val="50000"/>
          </a:schemeClr>
        </a:solidFill>
        <a:ln/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100" b="1">
              <a:latin typeface="Arial" panose="020B0604020202020204" pitchFamily="34" charset="0"/>
              <a:cs typeface="Arial" panose="020B0604020202020204" pitchFamily="34" charset="0"/>
            </a:rPr>
            <a:t>HOJA INSPECCIÓN</a:t>
          </a:r>
        </a:p>
      </xdr:txBody>
    </xdr:sp>
    <xdr:clientData/>
  </xdr:twoCellAnchor>
  <xdr:twoCellAnchor>
    <xdr:from>
      <xdr:col>12</xdr:col>
      <xdr:colOff>160020</xdr:colOff>
      <xdr:row>7</xdr:row>
      <xdr:rowOff>0</xdr:rowOff>
    </xdr:from>
    <xdr:to>
      <xdr:col>13</xdr:col>
      <xdr:colOff>822960</xdr:colOff>
      <xdr:row>8</xdr:row>
      <xdr:rowOff>167640</xdr:rowOff>
    </xdr:to>
    <xdr:sp macro="" textlink="">
      <xdr:nvSpPr>
        <xdr:cNvPr id="10" name="Rectángulo: esquinas redondeadas 9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/>
      </xdr:nvSpPr>
      <xdr:spPr>
        <a:xfrm>
          <a:off x="14264640" y="1127760"/>
          <a:ext cx="1546860" cy="350520"/>
        </a:xfrm>
        <a:prstGeom prst="roundRect">
          <a:avLst/>
        </a:prstGeom>
        <a:solidFill>
          <a:schemeClr val="accent2">
            <a:lumMod val="50000"/>
          </a:schemeClr>
        </a:solidFill>
        <a:ln/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100" b="1">
              <a:latin typeface="Arial" panose="020B0604020202020204" pitchFamily="34" charset="0"/>
              <a:cs typeface="Arial" panose="020B0604020202020204" pitchFamily="34" charset="0"/>
            </a:rPr>
            <a:t>OT</a:t>
          </a:r>
          <a:r>
            <a:rPr lang="es-ES" sz="1100" b="1" baseline="0">
              <a:latin typeface="Arial" panose="020B0604020202020204" pitchFamily="34" charset="0"/>
              <a:cs typeface="Arial" panose="020B0604020202020204" pitchFamily="34" charset="0"/>
            </a:rPr>
            <a:t> PREVENTIVA</a:t>
          </a:r>
          <a:endParaRPr lang="es-ES" sz="1100" b="1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12</xdr:col>
      <xdr:colOff>160020</xdr:colOff>
      <xdr:row>4</xdr:row>
      <xdr:rowOff>99060</xdr:rowOff>
    </xdr:from>
    <xdr:to>
      <xdr:col>13</xdr:col>
      <xdr:colOff>822960</xdr:colOff>
      <xdr:row>6</xdr:row>
      <xdr:rowOff>45720</xdr:rowOff>
    </xdr:to>
    <xdr:sp macro="" textlink="">
      <xdr:nvSpPr>
        <xdr:cNvPr id="11" name="Rectángulo: esquinas redondeadas 10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/>
      </xdr:nvSpPr>
      <xdr:spPr>
        <a:xfrm>
          <a:off x="14264640" y="670560"/>
          <a:ext cx="1546860" cy="358140"/>
        </a:xfrm>
        <a:prstGeom prst="roundRect">
          <a:avLst/>
        </a:prstGeom>
        <a:solidFill>
          <a:schemeClr val="accent2">
            <a:lumMod val="50000"/>
          </a:schemeClr>
        </a:solidFill>
        <a:ln/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100" b="1">
              <a:latin typeface="Arial" panose="020B0604020202020204" pitchFamily="34" charset="0"/>
              <a:cs typeface="Arial" panose="020B0604020202020204" pitchFamily="34" charset="0"/>
            </a:rPr>
            <a:t>OT</a:t>
          </a:r>
          <a:r>
            <a:rPr lang="es-ES" sz="1100" b="1" baseline="0">
              <a:latin typeface="Arial" panose="020B0604020202020204" pitchFamily="34" charset="0"/>
              <a:cs typeface="Arial" panose="020B0604020202020204" pitchFamily="34" charset="0"/>
            </a:rPr>
            <a:t> CORRECTIVA</a:t>
          </a:r>
          <a:endParaRPr lang="es-ES" sz="1100" b="1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14</xdr:col>
      <xdr:colOff>137160</xdr:colOff>
      <xdr:row>9</xdr:row>
      <xdr:rowOff>91440</xdr:rowOff>
    </xdr:from>
    <xdr:to>
      <xdr:col>15</xdr:col>
      <xdr:colOff>800100</xdr:colOff>
      <xdr:row>11</xdr:row>
      <xdr:rowOff>76200</xdr:rowOff>
    </xdr:to>
    <xdr:sp macro="" textlink="">
      <xdr:nvSpPr>
        <xdr:cNvPr id="12" name="Rectángulo: esquinas redondeadas 11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/>
      </xdr:nvSpPr>
      <xdr:spPr>
        <a:xfrm>
          <a:off x="16291560" y="1584960"/>
          <a:ext cx="1615440" cy="350520"/>
        </a:xfrm>
        <a:prstGeom prst="roundRect">
          <a:avLst/>
        </a:prstGeom>
        <a:ln/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100" b="1">
              <a:latin typeface="Arial" panose="020B0604020202020204" pitchFamily="34" charset="0"/>
              <a:cs typeface="Arial" panose="020B0604020202020204" pitchFamily="34" charset="0"/>
            </a:rPr>
            <a:t>HOJA INSPECCIÓN</a:t>
          </a:r>
        </a:p>
      </xdr:txBody>
    </xdr:sp>
    <xdr:clientData/>
  </xdr:twoCellAnchor>
  <xdr:twoCellAnchor>
    <xdr:from>
      <xdr:col>14</xdr:col>
      <xdr:colOff>137160</xdr:colOff>
      <xdr:row>7</xdr:row>
      <xdr:rowOff>0</xdr:rowOff>
    </xdr:from>
    <xdr:to>
      <xdr:col>15</xdr:col>
      <xdr:colOff>800100</xdr:colOff>
      <xdr:row>8</xdr:row>
      <xdr:rowOff>167640</xdr:rowOff>
    </xdr:to>
    <xdr:sp macro="" textlink="">
      <xdr:nvSpPr>
        <xdr:cNvPr id="13" name="Rectángulo: esquinas redondeadas 12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/>
      </xdr:nvSpPr>
      <xdr:spPr>
        <a:xfrm>
          <a:off x="16291560" y="1127760"/>
          <a:ext cx="1615440" cy="350520"/>
        </a:xfrm>
        <a:prstGeom prst="roundRect">
          <a:avLst/>
        </a:prstGeom>
        <a:ln/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100" b="1">
              <a:latin typeface="Arial" panose="020B0604020202020204" pitchFamily="34" charset="0"/>
              <a:cs typeface="Arial" panose="020B0604020202020204" pitchFamily="34" charset="0"/>
            </a:rPr>
            <a:t>OT</a:t>
          </a:r>
          <a:r>
            <a:rPr lang="es-ES" sz="1100" b="1" baseline="0">
              <a:latin typeface="Arial" panose="020B0604020202020204" pitchFamily="34" charset="0"/>
              <a:cs typeface="Arial" panose="020B0604020202020204" pitchFamily="34" charset="0"/>
            </a:rPr>
            <a:t> PREVENTIVA</a:t>
          </a:r>
          <a:endParaRPr lang="es-ES" sz="1100" b="1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14</xdr:col>
      <xdr:colOff>129540</xdr:colOff>
      <xdr:row>4</xdr:row>
      <xdr:rowOff>106680</xdr:rowOff>
    </xdr:from>
    <xdr:to>
      <xdr:col>15</xdr:col>
      <xdr:colOff>792480</xdr:colOff>
      <xdr:row>6</xdr:row>
      <xdr:rowOff>45720</xdr:rowOff>
    </xdr:to>
    <xdr:sp macro="" textlink="">
      <xdr:nvSpPr>
        <xdr:cNvPr id="14" name="Rectángulo: esquinas redondeadas 13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/>
      </xdr:nvSpPr>
      <xdr:spPr>
        <a:xfrm>
          <a:off x="16078200" y="678180"/>
          <a:ext cx="1615440" cy="350520"/>
        </a:xfrm>
        <a:prstGeom prst="roundRect">
          <a:avLst/>
        </a:prstGeom>
        <a:ln/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100" b="1">
              <a:latin typeface="Arial" panose="020B0604020202020204" pitchFamily="34" charset="0"/>
              <a:cs typeface="Arial" panose="020B0604020202020204" pitchFamily="34" charset="0"/>
            </a:rPr>
            <a:t>OT</a:t>
          </a:r>
          <a:r>
            <a:rPr lang="es-ES" sz="1100" b="1" baseline="0">
              <a:latin typeface="Arial" panose="020B0604020202020204" pitchFamily="34" charset="0"/>
              <a:cs typeface="Arial" panose="020B0604020202020204" pitchFamily="34" charset="0"/>
            </a:rPr>
            <a:t> CORRECTIVA</a:t>
          </a:r>
          <a:endParaRPr lang="es-ES" sz="1100" b="1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3</xdr:col>
      <xdr:colOff>106680</xdr:colOff>
      <xdr:row>3</xdr:row>
      <xdr:rowOff>76200</xdr:rowOff>
    </xdr:from>
    <xdr:to>
      <xdr:col>4</xdr:col>
      <xdr:colOff>190500</xdr:colOff>
      <xdr:row>5</xdr:row>
      <xdr:rowOff>175260</xdr:rowOff>
    </xdr:to>
    <xdr:sp macro="" textlink="">
      <xdr:nvSpPr>
        <xdr:cNvPr id="25" name="Rectángulo: esquinas redondeadas 24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/>
      </xdr:nvSpPr>
      <xdr:spPr>
        <a:xfrm>
          <a:off x="2087880" y="647700"/>
          <a:ext cx="1539240" cy="510540"/>
        </a:xfrm>
        <a:prstGeom prst="roundRect">
          <a:avLst/>
        </a:prstGeom>
        <a:gradFill flip="none" rotWithShape="1">
          <a:gsLst>
            <a:gs pos="0">
              <a:schemeClr val="dk1">
                <a:lumMod val="67000"/>
              </a:schemeClr>
            </a:gs>
            <a:gs pos="48000">
              <a:schemeClr val="dk1">
                <a:lumMod val="97000"/>
                <a:lumOff val="3000"/>
              </a:schemeClr>
            </a:gs>
            <a:gs pos="100000">
              <a:schemeClr val="dk1">
                <a:lumMod val="60000"/>
                <a:lumOff val="40000"/>
              </a:schemeClr>
            </a:gs>
          </a:gsLst>
          <a:lin ang="16200000" scaled="1"/>
          <a:tileRect/>
        </a:gradFill>
        <a:ln w="19050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100" b="1">
              <a:latin typeface="Arial" panose="020B0604020202020204" pitchFamily="34" charset="0"/>
              <a:cs typeface="Arial" panose="020B0604020202020204" pitchFamily="34" charset="0"/>
            </a:rPr>
            <a:t>Número de ítems (OT/HI)</a:t>
          </a:r>
        </a:p>
      </xdr:txBody>
    </xdr:sp>
    <xdr:clientData/>
  </xdr:twoCellAnchor>
  <xdr:twoCellAnchor>
    <xdr:from>
      <xdr:col>3</xdr:col>
      <xdr:colOff>91440</xdr:colOff>
      <xdr:row>6</xdr:row>
      <xdr:rowOff>38100</xdr:rowOff>
    </xdr:from>
    <xdr:to>
      <xdr:col>4</xdr:col>
      <xdr:colOff>190500</xdr:colOff>
      <xdr:row>8</xdr:row>
      <xdr:rowOff>152400</xdr:rowOff>
    </xdr:to>
    <xdr:sp macro="" textlink="">
      <xdr:nvSpPr>
        <xdr:cNvPr id="26" name="Rectángulo: esquinas redondeadas 25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/>
      </xdr:nvSpPr>
      <xdr:spPr>
        <a:xfrm>
          <a:off x="2072640" y="1188720"/>
          <a:ext cx="1554480" cy="487680"/>
        </a:xfrm>
        <a:prstGeom prst="roundRect">
          <a:avLst/>
        </a:prstGeom>
        <a:solidFill>
          <a:srgbClr val="99CC00"/>
        </a:solidFill>
        <a:ln w="19050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100" b="1">
              <a:latin typeface="Arial" panose="020B0604020202020204" pitchFamily="34" charset="0"/>
              <a:cs typeface="Arial" panose="020B0604020202020204" pitchFamily="34" charset="0"/>
            </a:rPr>
            <a:t>Número de OT/HI realizadas</a:t>
          </a:r>
        </a:p>
      </xdr:txBody>
    </xdr:sp>
    <xdr:clientData/>
  </xdr:twoCellAnchor>
  <xdr:twoCellAnchor>
    <xdr:from>
      <xdr:col>3</xdr:col>
      <xdr:colOff>99060</xdr:colOff>
      <xdr:row>9</xdr:row>
      <xdr:rowOff>30480</xdr:rowOff>
    </xdr:from>
    <xdr:to>
      <xdr:col>4</xdr:col>
      <xdr:colOff>198120</xdr:colOff>
      <xdr:row>11</xdr:row>
      <xdr:rowOff>137160</xdr:rowOff>
    </xdr:to>
    <xdr:sp macro="" textlink="">
      <xdr:nvSpPr>
        <xdr:cNvPr id="27" name="Rectángulo: esquinas redondeadas 26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/>
      </xdr:nvSpPr>
      <xdr:spPr>
        <a:xfrm>
          <a:off x="2080260" y="1783080"/>
          <a:ext cx="1554480" cy="518160"/>
        </a:xfrm>
        <a:prstGeom prst="roundRect">
          <a:avLst/>
        </a:prstGeom>
        <a:solidFill>
          <a:srgbClr val="FF3300"/>
        </a:solidFill>
        <a:ln w="19050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100" b="1">
              <a:latin typeface="Arial" panose="020B0604020202020204" pitchFamily="34" charset="0"/>
              <a:cs typeface="Arial" panose="020B0604020202020204" pitchFamily="34" charset="0"/>
            </a:rPr>
            <a:t>Número de OT/HI en proceso</a:t>
          </a:r>
        </a:p>
      </xdr:txBody>
    </xdr:sp>
    <xdr:clientData/>
  </xdr:twoCellAnchor>
  <xdr:twoCellAnchor>
    <xdr:from>
      <xdr:col>4</xdr:col>
      <xdr:colOff>861060</xdr:colOff>
      <xdr:row>4</xdr:row>
      <xdr:rowOff>38100</xdr:rowOff>
    </xdr:from>
    <xdr:to>
      <xdr:col>6</xdr:col>
      <xdr:colOff>190500</xdr:colOff>
      <xdr:row>6</xdr:row>
      <xdr:rowOff>152400</xdr:rowOff>
    </xdr:to>
    <xdr:sp macro="" textlink="">
      <xdr:nvSpPr>
        <xdr:cNvPr id="29" name="Rectángulo: esquinas redondeadas 28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/>
      </xdr:nvSpPr>
      <xdr:spPr>
        <a:xfrm>
          <a:off x="4297680" y="800100"/>
          <a:ext cx="1539240" cy="502920"/>
        </a:xfrm>
        <a:prstGeom prst="roundRect">
          <a:avLst/>
        </a:prstGeom>
        <a:solidFill>
          <a:schemeClr val="accent6"/>
        </a:solidFill>
        <a:ln w="19050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100" b="1">
              <a:latin typeface="Arial" panose="020B0604020202020204" pitchFamily="34" charset="0"/>
              <a:cs typeface="Arial" panose="020B0604020202020204" pitchFamily="34" charset="0"/>
            </a:rPr>
            <a:t>Tiempo</a:t>
          </a:r>
          <a:r>
            <a:rPr lang="es-ES" sz="1100" b="1" baseline="0">
              <a:latin typeface="Arial" panose="020B0604020202020204" pitchFamily="34" charset="0"/>
              <a:cs typeface="Arial" panose="020B0604020202020204" pitchFamily="34" charset="0"/>
            </a:rPr>
            <a:t> medio de OT/HI realizadas (h)</a:t>
          </a:r>
          <a:endParaRPr lang="es-ES" sz="1100" b="1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4</xdr:col>
      <xdr:colOff>868680</xdr:colOff>
      <xdr:row>8</xdr:row>
      <xdr:rowOff>38100</xdr:rowOff>
    </xdr:from>
    <xdr:to>
      <xdr:col>6</xdr:col>
      <xdr:colOff>213360</xdr:colOff>
      <xdr:row>10</xdr:row>
      <xdr:rowOff>160020</xdr:rowOff>
    </xdr:to>
    <xdr:sp macro="" textlink="">
      <xdr:nvSpPr>
        <xdr:cNvPr id="30" name="Rectángulo: esquinas redondeadas 29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/>
      </xdr:nvSpPr>
      <xdr:spPr>
        <a:xfrm>
          <a:off x="4305300" y="1562100"/>
          <a:ext cx="1554480" cy="495300"/>
        </a:xfrm>
        <a:prstGeom prst="roundRect">
          <a:avLst/>
        </a:prstGeom>
        <a:solidFill>
          <a:srgbClr val="FF0000"/>
        </a:solidFill>
        <a:ln w="19050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100" b="1">
              <a:latin typeface="Arial" panose="020B0604020202020204" pitchFamily="34" charset="0"/>
              <a:cs typeface="Arial" panose="020B0604020202020204" pitchFamily="34" charset="0"/>
            </a:rPr>
            <a:t>Tiempo medio de OT/HI proceso</a:t>
          </a:r>
          <a:r>
            <a:rPr lang="es-ES" sz="1100" b="1" baseline="0">
              <a:latin typeface="Arial" panose="020B0604020202020204" pitchFamily="34" charset="0"/>
              <a:cs typeface="Arial" panose="020B0604020202020204" pitchFamily="34" charset="0"/>
            </a:rPr>
            <a:t> (h)</a:t>
          </a:r>
          <a:endParaRPr lang="es-ES" sz="1100" b="1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7</xdr:col>
      <xdr:colOff>144780</xdr:colOff>
      <xdr:row>3</xdr:row>
      <xdr:rowOff>91440</xdr:rowOff>
    </xdr:from>
    <xdr:to>
      <xdr:col>7</xdr:col>
      <xdr:colOff>1684020</xdr:colOff>
      <xdr:row>6</xdr:row>
      <xdr:rowOff>0</xdr:rowOff>
    </xdr:to>
    <xdr:sp macro="" textlink="">
      <xdr:nvSpPr>
        <xdr:cNvPr id="32" name="Rectángulo: esquinas redondeadas 31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/>
      </xdr:nvSpPr>
      <xdr:spPr>
        <a:xfrm>
          <a:off x="7056120" y="655320"/>
          <a:ext cx="1539240" cy="495300"/>
        </a:xfrm>
        <a:prstGeom prst="roundRect">
          <a:avLst/>
        </a:prstGeom>
        <a:solidFill>
          <a:schemeClr val="accent1"/>
        </a:solidFill>
        <a:ln w="19050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100" b="1">
              <a:latin typeface="Arial" panose="020B0604020202020204" pitchFamily="34" charset="0"/>
              <a:cs typeface="Arial" panose="020B0604020202020204" pitchFamily="34" charset="0"/>
            </a:rPr>
            <a:t>Número de OT Correctivas</a:t>
          </a:r>
        </a:p>
      </xdr:txBody>
    </xdr:sp>
    <xdr:clientData/>
  </xdr:twoCellAnchor>
  <xdr:twoCellAnchor>
    <xdr:from>
      <xdr:col>7</xdr:col>
      <xdr:colOff>129540</xdr:colOff>
      <xdr:row>6</xdr:row>
      <xdr:rowOff>53340</xdr:rowOff>
    </xdr:from>
    <xdr:to>
      <xdr:col>7</xdr:col>
      <xdr:colOff>1684020</xdr:colOff>
      <xdr:row>8</xdr:row>
      <xdr:rowOff>167640</xdr:rowOff>
    </xdr:to>
    <xdr:sp macro="" textlink="">
      <xdr:nvSpPr>
        <xdr:cNvPr id="33" name="Rectángulo: esquinas redondeadas 32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/>
      </xdr:nvSpPr>
      <xdr:spPr>
        <a:xfrm>
          <a:off x="7040880" y="1203960"/>
          <a:ext cx="1554480" cy="487680"/>
        </a:xfrm>
        <a:prstGeom prst="roundRect">
          <a:avLst/>
        </a:prstGeom>
        <a:solidFill>
          <a:srgbClr val="FF9900"/>
        </a:solidFill>
        <a:ln w="19050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100" b="1">
              <a:latin typeface="Arial" panose="020B0604020202020204" pitchFamily="34" charset="0"/>
              <a:cs typeface="Arial" panose="020B0604020202020204" pitchFamily="34" charset="0"/>
            </a:rPr>
            <a:t>Número de OT Prev.</a:t>
          </a:r>
          <a:r>
            <a:rPr lang="es-ES" sz="1100" b="1" baseline="0">
              <a:latin typeface="Arial" panose="020B0604020202020204" pitchFamily="34" charset="0"/>
              <a:cs typeface="Arial" panose="020B0604020202020204" pitchFamily="34" charset="0"/>
            </a:rPr>
            <a:t> Sistemático</a:t>
          </a:r>
          <a:endParaRPr lang="es-ES" sz="1100" b="1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7</xdr:col>
      <xdr:colOff>137160</xdr:colOff>
      <xdr:row>9</xdr:row>
      <xdr:rowOff>45720</xdr:rowOff>
    </xdr:from>
    <xdr:to>
      <xdr:col>7</xdr:col>
      <xdr:colOff>1691640</xdr:colOff>
      <xdr:row>11</xdr:row>
      <xdr:rowOff>152400</xdr:rowOff>
    </xdr:to>
    <xdr:sp macro="" textlink="">
      <xdr:nvSpPr>
        <xdr:cNvPr id="34" name="Rectángulo: esquinas redondeadas 33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/>
      </xdr:nvSpPr>
      <xdr:spPr>
        <a:xfrm>
          <a:off x="7048500" y="1752600"/>
          <a:ext cx="1554480" cy="487680"/>
        </a:xfrm>
        <a:prstGeom prst="roundRect">
          <a:avLst/>
        </a:prstGeom>
        <a:solidFill>
          <a:schemeClr val="bg2">
            <a:lumMod val="50000"/>
          </a:schemeClr>
        </a:solidFill>
        <a:ln w="19050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100" b="1">
              <a:latin typeface="Arial" panose="020B0604020202020204" pitchFamily="34" charset="0"/>
              <a:cs typeface="Arial" panose="020B0604020202020204" pitchFamily="34" charset="0"/>
            </a:rPr>
            <a:t>Número de HI Prev.</a:t>
          </a:r>
          <a:r>
            <a:rPr lang="es-ES" sz="1100" b="1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s-ES" sz="1100" b="1">
              <a:latin typeface="Arial" panose="020B0604020202020204" pitchFamily="34" charset="0"/>
              <a:cs typeface="Arial" panose="020B0604020202020204" pitchFamily="34" charset="0"/>
            </a:rPr>
            <a:t>Predictivo</a:t>
          </a:r>
        </a:p>
      </xdr:txBody>
    </xdr:sp>
    <xdr:clientData/>
  </xdr:twoCellAnchor>
  <xdr:twoCellAnchor>
    <xdr:from>
      <xdr:col>8</xdr:col>
      <xdr:colOff>266700</xdr:colOff>
      <xdr:row>4</xdr:row>
      <xdr:rowOff>7620</xdr:rowOff>
    </xdr:from>
    <xdr:to>
      <xdr:col>8</xdr:col>
      <xdr:colOff>1737360</xdr:colOff>
      <xdr:row>11</xdr:row>
      <xdr:rowOff>7620</xdr:rowOff>
    </xdr:to>
    <xdr:graphicFrame macro="">
      <xdr:nvGraphicFramePr>
        <xdr:cNvPr id="35" name="Gráfico 34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281940</xdr:colOff>
      <xdr:row>7</xdr:row>
      <xdr:rowOff>137160</xdr:rowOff>
    </xdr:from>
    <xdr:to>
      <xdr:col>2</xdr:col>
      <xdr:colOff>114300</xdr:colOff>
      <xdr:row>9</xdr:row>
      <xdr:rowOff>76200</xdr:rowOff>
    </xdr:to>
    <xdr:sp macro="" textlink="">
      <xdr:nvSpPr>
        <xdr:cNvPr id="20" name="Rectángulo: esquinas redondeadas 19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/>
      </xdr:nvSpPr>
      <xdr:spPr>
        <a:xfrm>
          <a:off x="281940" y="1470660"/>
          <a:ext cx="1325880" cy="312420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  <a:ln w="19050">
          <a:solidFill>
            <a:schemeClr val="tx2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1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OT Correctiva</a:t>
          </a:r>
        </a:p>
      </xdr:txBody>
    </xdr:sp>
    <xdr:clientData/>
  </xdr:twoCellAnchor>
  <xdr:twoCellAnchor>
    <xdr:from>
      <xdr:col>0</xdr:col>
      <xdr:colOff>281940</xdr:colOff>
      <xdr:row>9</xdr:row>
      <xdr:rowOff>129540</xdr:rowOff>
    </xdr:from>
    <xdr:to>
      <xdr:col>2</xdr:col>
      <xdr:colOff>114300</xdr:colOff>
      <xdr:row>11</xdr:row>
      <xdr:rowOff>60960</xdr:rowOff>
    </xdr:to>
    <xdr:sp macro="" textlink="">
      <xdr:nvSpPr>
        <xdr:cNvPr id="21" name="Rectángulo: esquinas redondeadas 20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/>
      </xdr:nvSpPr>
      <xdr:spPr>
        <a:xfrm>
          <a:off x="281940" y="1836420"/>
          <a:ext cx="1325880" cy="312420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ln w="19050">
          <a:solidFill>
            <a:schemeClr val="tx2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1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OT Preventiva</a:t>
          </a:r>
        </a:p>
      </xdr:txBody>
    </xdr:sp>
    <xdr:clientData/>
  </xdr:twoCellAnchor>
  <xdr:twoCellAnchor>
    <xdr:from>
      <xdr:col>0</xdr:col>
      <xdr:colOff>274320</xdr:colOff>
      <xdr:row>11</xdr:row>
      <xdr:rowOff>106680</xdr:rowOff>
    </xdr:from>
    <xdr:to>
      <xdr:col>2</xdr:col>
      <xdr:colOff>106680</xdr:colOff>
      <xdr:row>13</xdr:row>
      <xdr:rowOff>30480</xdr:rowOff>
    </xdr:to>
    <xdr:sp macro="" textlink="">
      <xdr:nvSpPr>
        <xdr:cNvPr id="22" name="Rectángulo: esquinas redondeadas 21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/>
      </xdr:nvSpPr>
      <xdr:spPr>
        <a:xfrm>
          <a:off x="274320" y="2194560"/>
          <a:ext cx="1325880" cy="312420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  <a:ln w="19050">
          <a:solidFill>
            <a:schemeClr val="tx2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1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Hoja</a:t>
          </a:r>
          <a:r>
            <a:rPr lang="es-ES" sz="1100" b="1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Inspección</a:t>
          </a:r>
          <a:endParaRPr lang="es-ES" sz="1100" b="1">
            <a:solidFill>
              <a:schemeClr val="tx1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274320</xdr:colOff>
      <xdr:row>1</xdr:row>
      <xdr:rowOff>7620</xdr:rowOff>
    </xdr:from>
    <xdr:to>
      <xdr:col>2</xdr:col>
      <xdr:colOff>144780</xdr:colOff>
      <xdr:row>2</xdr:row>
      <xdr:rowOff>99060</xdr:rowOff>
    </xdr:to>
    <xdr:sp macro="" textlink="">
      <xdr:nvSpPr>
        <xdr:cNvPr id="2" name="Rectángulo: esquinas redondeadas 1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274320" y="190500"/>
          <a:ext cx="1363980" cy="281940"/>
        </a:xfrm>
        <a:prstGeom prst="round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s-ES" sz="1200" b="1">
              <a:latin typeface="Arial" panose="020B0604020202020204" pitchFamily="34" charset="0"/>
              <a:cs typeface="Arial" panose="020B0604020202020204" pitchFamily="34" charset="0"/>
            </a:rPr>
            <a:t>Instructivo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</xdr:colOff>
      <xdr:row>1</xdr:row>
      <xdr:rowOff>53340</xdr:rowOff>
    </xdr:from>
    <xdr:to>
      <xdr:col>0</xdr:col>
      <xdr:colOff>205739</xdr:colOff>
      <xdr:row>1</xdr:row>
      <xdr:rowOff>220980</xdr:rowOff>
    </xdr:to>
    <xdr:sp macro="" textlink="">
      <xdr:nvSpPr>
        <xdr:cNvPr id="2" name="1 Rectángulo redondeado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15240" y="152400"/>
          <a:ext cx="190499" cy="167640"/>
        </a:xfrm>
        <a:prstGeom prst="round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100" b="1"/>
            <a:t>R</a:t>
          </a:r>
        </a:p>
      </xdr:txBody>
    </xdr:sp>
    <xdr:clientData/>
  </xdr:twoCellAnchor>
  <xdr:twoCellAnchor>
    <xdr:from>
      <xdr:col>5</xdr:col>
      <xdr:colOff>160020</xdr:colOff>
      <xdr:row>39</xdr:row>
      <xdr:rowOff>38100</xdr:rowOff>
    </xdr:from>
    <xdr:to>
      <xdr:col>5</xdr:col>
      <xdr:colOff>480060</xdr:colOff>
      <xdr:row>39</xdr:row>
      <xdr:rowOff>220980</xdr:rowOff>
    </xdr:to>
    <xdr:sp macro="" textlink="">
      <xdr:nvSpPr>
        <xdr:cNvPr id="3" name="Rectángulo: esquinas redondeadas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2202180" y="7696200"/>
          <a:ext cx="320040" cy="182880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</xdr:col>
      <xdr:colOff>160020</xdr:colOff>
      <xdr:row>41</xdr:row>
      <xdr:rowOff>53340</xdr:rowOff>
    </xdr:from>
    <xdr:to>
      <xdr:col>5</xdr:col>
      <xdr:colOff>480060</xdr:colOff>
      <xdr:row>41</xdr:row>
      <xdr:rowOff>236220</xdr:rowOff>
    </xdr:to>
    <xdr:sp macro="" textlink="">
      <xdr:nvSpPr>
        <xdr:cNvPr id="4" name="Rectángulo: esquinas redondeadas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2202180" y="7962900"/>
          <a:ext cx="320040" cy="182880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</xdr:col>
      <xdr:colOff>160020</xdr:colOff>
      <xdr:row>42</xdr:row>
      <xdr:rowOff>53340</xdr:rowOff>
    </xdr:from>
    <xdr:to>
      <xdr:col>5</xdr:col>
      <xdr:colOff>480060</xdr:colOff>
      <xdr:row>42</xdr:row>
      <xdr:rowOff>236220</xdr:rowOff>
    </xdr:to>
    <xdr:sp macro="" textlink="">
      <xdr:nvSpPr>
        <xdr:cNvPr id="5" name="Rectángulo: esquinas redondeadas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/>
      </xdr:nvSpPr>
      <xdr:spPr>
        <a:xfrm>
          <a:off x="2202180" y="8214360"/>
          <a:ext cx="320040" cy="182880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14</xdr:col>
      <xdr:colOff>190500</xdr:colOff>
      <xdr:row>39</xdr:row>
      <xdr:rowOff>30480</xdr:rowOff>
    </xdr:from>
    <xdr:to>
      <xdr:col>14</xdr:col>
      <xdr:colOff>510540</xdr:colOff>
      <xdr:row>39</xdr:row>
      <xdr:rowOff>213360</xdr:rowOff>
    </xdr:to>
    <xdr:sp macro="" textlink="">
      <xdr:nvSpPr>
        <xdr:cNvPr id="6" name="Rectángulo: esquinas redondeadas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/>
      </xdr:nvSpPr>
      <xdr:spPr>
        <a:xfrm>
          <a:off x="4899660" y="7688580"/>
          <a:ext cx="320040" cy="182880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14</xdr:col>
      <xdr:colOff>190500</xdr:colOff>
      <xdr:row>40</xdr:row>
      <xdr:rowOff>45720</xdr:rowOff>
    </xdr:from>
    <xdr:to>
      <xdr:col>14</xdr:col>
      <xdr:colOff>510540</xdr:colOff>
      <xdr:row>40</xdr:row>
      <xdr:rowOff>228600</xdr:rowOff>
    </xdr:to>
    <xdr:sp macro="" textlink="">
      <xdr:nvSpPr>
        <xdr:cNvPr id="7" name="Rectángulo: esquinas redondeadas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/>
      </xdr:nvSpPr>
      <xdr:spPr>
        <a:xfrm>
          <a:off x="4899660" y="7955280"/>
          <a:ext cx="320040" cy="182880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14</xdr:col>
      <xdr:colOff>23446</xdr:colOff>
      <xdr:row>46</xdr:row>
      <xdr:rowOff>23445</xdr:rowOff>
    </xdr:from>
    <xdr:to>
      <xdr:col>14</xdr:col>
      <xdr:colOff>720970</xdr:colOff>
      <xdr:row>46</xdr:row>
      <xdr:rowOff>240322</xdr:rowOff>
    </xdr:to>
    <xdr:sp macro="" textlink="">
      <xdr:nvSpPr>
        <xdr:cNvPr id="8" name="Rectángulo: esquinas redondeadas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/>
      </xdr:nvSpPr>
      <xdr:spPr>
        <a:xfrm>
          <a:off x="4730261" y="8827476"/>
          <a:ext cx="697524" cy="216877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14</xdr:col>
      <xdr:colOff>23446</xdr:colOff>
      <xdr:row>48</xdr:row>
      <xdr:rowOff>5860</xdr:rowOff>
    </xdr:from>
    <xdr:to>
      <xdr:col>14</xdr:col>
      <xdr:colOff>720970</xdr:colOff>
      <xdr:row>48</xdr:row>
      <xdr:rowOff>222737</xdr:rowOff>
    </xdr:to>
    <xdr:sp macro="" textlink="">
      <xdr:nvSpPr>
        <xdr:cNvPr id="9" name="Rectángulo: esquinas redondeadas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/>
      </xdr:nvSpPr>
      <xdr:spPr>
        <a:xfrm>
          <a:off x="4730261" y="9313983"/>
          <a:ext cx="697524" cy="216877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15</xdr:col>
      <xdr:colOff>76199</xdr:colOff>
      <xdr:row>46</xdr:row>
      <xdr:rowOff>17583</xdr:rowOff>
    </xdr:from>
    <xdr:to>
      <xdr:col>16</xdr:col>
      <xdr:colOff>691661</xdr:colOff>
      <xdr:row>46</xdr:row>
      <xdr:rowOff>234460</xdr:rowOff>
    </xdr:to>
    <xdr:sp macro="" textlink="">
      <xdr:nvSpPr>
        <xdr:cNvPr id="10" name="Rectángulo: esquinas redondeadas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/>
      </xdr:nvSpPr>
      <xdr:spPr>
        <a:xfrm>
          <a:off x="5509845" y="8821614"/>
          <a:ext cx="697524" cy="216877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16</xdr:col>
      <xdr:colOff>11722</xdr:colOff>
      <xdr:row>48</xdr:row>
      <xdr:rowOff>5860</xdr:rowOff>
    </xdr:from>
    <xdr:to>
      <xdr:col>16</xdr:col>
      <xdr:colOff>691661</xdr:colOff>
      <xdr:row>48</xdr:row>
      <xdr:rowOff>222737</xdr:rowOff>
    </xdr:to>
    <xdr:sp macro="" textlink="">
      <xdr:nvSpPr>
        <xdr:cNvPr id="11" name="Rectángulo: esquinas redondeadas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/>
      </xdr:nvSpPr>
      <xdr:spPr>
        <a:xfrm>
          <a:off x="6019799" y="9454660"/>
          <a:ext cx="679939" cy="216877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</xdr:col>
      <xdr:colOff>160020</xdr:colOff>
      <xdr:row>40</xdr:row>
      <xdr:rowOff>38100</xdr:rowOff>
    </xdr:from>
    <xdr:to>
      <xdr:col>5</xdr:col>
      <xdr:colOff>480060</xdr:colOff>
      <xdr:row>40</xdr:row>
      <xdr:rowOff>220980</xdr:rowOff>
    </xdr:to>
    <xdr:sp macro="" textlink="">
      <xdr:nvSpPr>
        <xdr:cNvPr id="12" name="Rectángulo: esquinas redondeadas 1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/>
      </xdr:nvSpPr>
      <xdr:spPr>
        <a:xfrm>
          <a:off x="1994682" y="7716715"/>
          <a:ext cx="320040" cy="182880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14</xdr:col>
      <xdr:colOff>190500</xdr:colOff>
      <xdr:row>41</xdr:row>
      <xdr:rowOff>45720</xdr:rowOff>
    </xdr:from>
    <xdr:to>
      <xdr:col>14</xdr:col>
      <xdr:colOff>510540</xdr:colOff>
      <xdr:row>41</xdr:row>
      <xdr:rowOff>228600</xdr:rowOff>
    </xdr:to>
    <xdr:sp macro="" textlink="">
      <xdr:nvSpPr>
        <xdr:cNvPr id="13" name="Rectángulo: esquinas redondeadas 12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/>
      </xdr:nvSpPr>
      <xdr:spPr>
        <a:xfrm>
          <a:off x="4692162" y="7976382"/>
          <a:ext cx="320040" cy="182880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</xdr:colOff>
      <xdr:row>1</xdr:row>
      <xdr:rowOff>53340</xdr:rowOff>
    </xdr:from>
    <xdr:to>
      <xdr:col>0</xdr:col>
      <xdr:colOff>205739</xdr:colOff>
      <xdr:row>1</xdr:row>
      <xdr:rowOff>220980</xdr:rowOff>
    </xdr:to>
    <xdr:sp macro="" textlink="">
      <xdr:nvSpPr>
        <xdr:cNvPr id="2" name="1 Rectángulo redondeado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15240" y="152400"/>
          <a:ext cx="190499" cy="167640"/>
        </a:xfrm>
        <a:prstGeom prst="round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100" b="1"/>
            <a:t>R</a:t>
          </a:r>
        </a:p>
      </xdr:txBody>
    </xdr:sp>
    <xdr:clientData/>
  </xdr:twoCellAnchor>
  <xdr:twoCellAnchor>
    <xdr:from>
      <xdr:col>15</xdr:col>
      <xdr:colOff>70338</xdr:colOff>
      <xdr:row>59</xdr:row>
      <xdr:rowOff>17583</xdr:rowOff>
    </xdr:from>
    <xdr:to>
      <xdr:col>15</xdr:col>
      <xdr:colOff>732693</xdr:colOff>
      <xdr:row>59</xdr:row>
      <xdr:rowOff>234460</xdr:rowOff>
    </xdr:to>
    <xdr:sp macro="" textlink="">
      <xdr:nvSpPr>
        <xdr:cNvPr id="8" name="Rectángulo: esquinas redondeadas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/>
      </xdr:nvSpPr>
      <xdr:spPr>
        <a:xfrm>
          <a:off x="5451230" y="9337429"/>
          <a:ext cx="662355" cy="216877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15</xdr:col>
      <xdr:colOff>76199</xdr:colOff>
      <xdr:row>61</xdr:row>
      <xdr:rowOff>5860</xdr:rowOff>
    </xdr:from>
    <xdr:to>
      <xdr:col>15</xdr:col>
      <xdr:colOff>732693</xdr:colOff>
      <xdr:row>61</xdr:row>
      <xdr:rowOff>222737</xdr:rowOff>
    </xdr:to>
    <xdr:sp macro="" textlink="">
      <xdr:nvSpPr>
        <xdr:cNvPr id="9" name="Rectángulo: esquinas redondeadas 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/>
      </xdr:nvSpPr>
      <xdr:spPr>
        <a:xfrm>
          <a:off x="5457091" y="9630506"/>
          <a:ext cx="656494" cy="216877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16</xdr:col>
      <xdr:colOff>68578</xdr:colOff>
      <xdr:row>59</xdr:row>
      <xdr:rowOff>17583</xdr:rowOff>
    </xdr:from>
    <xdr:to>
      <xdr:col>18</xdr:col>
      <xdr:colOff>23445</xdr:colOff>
      <xdr:row>59</xdr:row>
      <xdr:rowOff>234460</xdr:rowOff>
    </xdr:to>
    <xdr:sp macro="" textlink="">
      <xdr:nvSpPr>
        <xdr:cNvPr id="10" name="Rectángulo: esquinas redondeadas 9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/>
      </xdr:nvSpPr>
      <xdr:spPr>
        <a:xfrm>
          <a:off x="6205609" y="9337429"/>
          <a:ext cx="617221" cy="216877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17</xdr:col>
      <xdr:colOff>11722</xdr:colOff>
      <xdr:row>61</xdr:row>
      <xdr:rowOff>5860</xdr:rowOff>
    </xdr:from>
    <xdr:to>
      <xdr:col>18</xdr:col>
      <xdr:colOff>17584</xdr:colOff>
      <xdr:row>61</xdr:row>
      <xdr:rowOff>222737</xdr:rowOff>
    </xdr:to>
    <xdr:sp macro="" textlink="">
      <xdr:nvSpPr>
        <xdr:cNvPr id="11" name="Rectángulo: esquinas redondeadas 10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/>
      </xdr:nvSpPr>
      <xdr:spPr>
        <a:xfrm>
          <a:off x="6219091" y="9630506"/>
          <a:ext cx="597878" cy="216877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</xdr:colOff>
      <xdr:row>1</xdr:row>
      <xdr:rowOff>53340</xdr:rowOff>
    </xdr:from>
    <xdr:to>
      <xdr:col>0</xdr:col>
      <xdr:colOff>205739</xdr:colOff>
      <xdr:row>1</xdr:row>
      <xdr:rowOff>220980</xdr:rowOff>
    </xdr:to>
    <xdr:sp macro="" textlink="">
      <xdr:nvSpPr>
        <xdr:cNvPr id="2" name="1 Rectángulo redondeado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15240" y="152400"/>
          <a:ext cx="190499" cy="167640"/>
        </a:xfrm>
        <a:prstGeom prst="round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100" b="1"/>
            <a:t>R</a:t>
          </a:r>
        </a:p>
      </xdr:txBody>
    </xdr:sp>
    <xdr:clientData/>
  </xdr:twoCellAnchor>
  <xdr:twoCellAnchor>
    <xdr:from>
      <xdr:col>23</xdr:col>
      <xdr:colOff>0</xdr:colOff>
      <xdr:row>56</xdr:row>
      <xdr:rowOff>17583</xdr:rowOff>
    </xdr:from>
    <xdr:to>
      <xdr:col>25</xdr:col>
      <xdr:colOff>128953</xdr:colOff>
      <xdr:row>56</xdr:row>
      <xdr:rowOff>234460</xdr:rowOff>
    </xdr:to>
    <xdr:sp macro="" textlink="">
      <xdr:nvSpPr>
        <xdr:cNvPr id="5" name="Rectángulo: esquinas redondeadas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/>
      </xdr:nvSpPr>
      <xdr:spPr>
        <a:xfrm>
          <a:off x="6125308" y="9313983"/>
          <a:ext cx="650630" cy="216877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18</xdr:col>
      <xdr:colOff>58616</xdr:colOff>
      <xdr:row>56</xdr:row>
      <xdr:rowOff>17583</xdr:rowOff>
    </xdr:from>
    <xdr:to>
      <xdr:col>21</xdr:col>
      <xdr:colOff>0</xdr:colOff>
      <xdr:row>56</xdr:row>
      <xdr:rowOff>234460</xdr:rowOff>
    </xdr:to>
    <xdr:sp macro="" textlink="">
      <xdr:nvSpPr>
        <xdr:cNvPr id="7" name="Rectángulo: esquinas redondeadas 6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/>
      </xdr:nvSpPr>
      <xdr:spPr>
        <a:xfrm>
          <a:off x="5427785" y="9313983"/>
          <a:ext cx="650630" cy="216877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18</xdr:col>
      <xdr:colOff>58615</xdr:colOff>
      <xdr:row>58</xdr:row>
      <xdr:rowOff>35169</xdr:rowOff>
    </xdr:from>
    <xdr:to>
      <xdr:col>20</xdr:col>
      <xdr:colOff>504091</xdr:colOff>
      <xdr:row>58</xdr:row>
      <xdr:rowOff>252046</xdr:rowOff>
    </xdr:to>
    <xdr:sp macro="" textlink="">
      <xdr:nvSpPr>
        <xdr:cNvPr id="8" name="Rectángulo: esquinas redondeadas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/>
      </xdr:nvSpPr>
      <xdr:spPr>
        <a:xfrm>
          <a:off x="5427784" y="9607061"/>
          <a:ext cx="650630" cy="216877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23</xdr:col>
      <xdr:colOff>5861</xdr:colOff>
      <xdr:row>58</xdr:row>
      <xdr:rowOff>35169</xdr:rowOff>
    </xdr:from>
    <xdr:to>
      <xdr:col>25</xdr:col>
      <xdr:colOff>128951</xdr:colOff>
      <xdr:row>58</xdr:row>
      <xdr:rowOff>252046</xdr:rowOff>
    </xdr:to>
    <xdr:sp macro="" textlink="">
      <xdr:nvSpPr>
        <xdr:cNvPr id="9" name="Rectángulo: esquinas redondeadas 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/>
      </xdr:nvSpPr>
      <xdr:spPr>
        <a:xfrm>
          <a:off x="6125307" y="9612923"/>
          <a:ext cx="644767" cy="216877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975360</xdr:colOff>
          <xdr:row>8</xdr:row>
          <xdr:rowOff>45720</xdr:rowOff>
        </xdr:from>
        <xdr:to>
          <xdr:col>12</xdr:col>
          <xdr:colOff>403860</xdr:colOff>
          <xdr:row>10</xdr:row>
          <xdr:rowOff>60960</xdr:rowOff>
        </xdr:to>
        <xdr:sp macro="" textlink="">
          <xdr:nvSpPr>
            <xdr:cNvPr id="8199" name="Button 7" hidden="1">
              <a:extLst>
                <a:ext uri="{63B3BB69-23CF-44E3-9099-C40C66FF867C}">
                  <a14:compatExt spid="_x0000_s8199"/>
                </a:ext>
                <a:ext uri="{FF2B5EF4-FFF2-40B4-BE49-F238E27FC236}">
                  <a16:creationId xmlns:a16="http://schemas.microsoft.com/office/drawing/2014/main" id="{00000000-0008-0000-0600-000007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ES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GUARDAR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152400</xdr:colOff>
      <xdr:row>0</xdr:row>
      <xdr:rowOff>99060</xdr:rowOff>
    </xdr:from>
    <xdr:to>
      <xdr:col>1</xdr:col>
      <xdr:colOff>327660</xdr:colOff>
      <xdr:row>2</xdr:row>
      <xdr:rowOff>30480</xdr:rowOff>
    </xdr:to>
    <xdr:sp macro="" textlink="">
      <xdr:nvSpPr>
        <xdr:cNvPr id="6" name="Flecha: hacia la izquierda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/>
      </xdr:nvSpPr>
      <xdr:spPr>
        <a:xfrm>
          <a:off x="152400" y="99060"/>
          <a:ext cx="434340" cy="312420"/>
        </a:xfrm>
        <a:prstGeom prst="lef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502920</xdr:colOff>
          <xdr:row>9</xdr:row>
          <xdr:rowOff>83820</xdr:rowOff>
        </xdr:from>
        <xdr:to>
          <xdr:col>12</xdr:col>
          <xdr:colOff>129540</xdr:colOff>
          <xdr:row>11</xdr:row>
          <xdr:rowOff>99060</xdr:rowOff>
        </xdr:to>
        <xdr:sp macro="" textlink="">
          <xdr:nvSpPr>
            <xdr:cNvPr id="16388" name="Button 4" hidden="1">
              <a:extLst>
                <a:ext uri="{63B3BB69-23CF-44E3-9099-C40C66FF867C}">
                  <a14:compatExt spid="_x0000_s16388"/>
                </a:ext>
                <a:ext uri="{FF2B5EF4-FFF2-40B4-BE49-F238E27FC236}">
                  <a16:creationId xmlns:a16="http://schemas.microsoft.com/office/drawing/2014/main" id="{00000000-0008-0000-0700-000004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ES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GUARDAR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114300</xdr:colOff>
      <xdr:row>0</xdr:row>
      <xdr:rowOff>99060</xdr:rowOff>
    </xdr:from>
    <xdr:to>
      <xdr:col>1</xdr:col>
      <xdr:colOff>289560</xdr:colOff>
      <xdr:row>2</xdr:row>
      <xdr:rowOff>22860</xdr:rowOff>
    </xdr:to>
    <xdr:sp macro="" textlink="">
      <xdr:nvSpPr>
        <xdr:cNvPr id="4" name="Flecha: hacia la izquierda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/>
      </xdr:nvSpPr>
      <xdr:spPr>
        <a:xfrm>
          <a:off x="114300" y="99060"/>
          <a:ext cx="434340" cy="312420"/>
        </a:xfrm>
        <a:prstGeom prst="lef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571500</xdr:colOff>
          <xdr:row>10</xdr:row>
          <xdr:rowOff>7620</xdr:rowOff>
        </xdr:from>
        <xdr:to>
          <xdr:col>11</xdr:col>
          <xdr:colOff>525780</xdr:colOff>
          <xdr:row>12</xdr:row>
          <xdr:rowOff>22860</xdr:rowOff>
        </xdr:to>
        <xdr:sp macro="" textlink="">
          <xdr:nvSpPr>
            <xdr:cNvPr id="17414" name="Button 6" hidden="1">
              <a:extLst>
                <a:ext uri="{63B3BB69-23CF-44E3-9099-C40C66FF867C}">
                  <a14:compatExt spid="_x0000_s17414"/>
                </a:ext>
                <a:ext uri="{FF2B5EF4-FFF2-40B4-BE49-F238E27FC236}">
                  <a16:creationId xmlns:a16="http://schemas.microsoft.com/office/drawing/2014/main" id="{00000000-0008-0000-0800-000006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ES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GUARDAR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129540</xdr:colOff>
      <xdr:row>0</xdr:row>
      <xdr:rowOff>91440</xdr:rowOff>
    </xdr:from>
    <xdr:to>
      <xdr:col>1</xdr:col>
      <xdr:colOff>304800</xdr:colOff>
      <xdr:row>2</xdr:row>
      <xdr:rowOff>15240</xdr:rowOff>
    </xdr:to>
    <xdr:sp macro="" textlink="">
      <xdr:nvSpPr>
        <xdr:cNvPr id="5" name="Flecha: hacia la izquierda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/>
      </xdr:nvSpPr>
      <xdr:spPr>
        <a:xfrm>
          <a:off x="129540" y="91440"/>
          <a:ext cx="434340" cy="312420"/>
        </a:xfrm>
        <a:prstGeom prst="lef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121920</xdr:colOff>
      <xdr:row>0</xdr:row>
      <xdr:rowOff>38100</xdr:rowOff>
    </xdr:from>
    <xdr:to>
      <xdr:col>0</xdr:col>
      <xdr:colOff>556260</xdr:colOff>
      <xdr:row>1</xdr:row>
      <xdr:rowOff>167640</xdr:rowOff>
    </xdr:to>
    <xdr:sp macro="" textlink="">
      <xdr:nvSpPr>
        <xdr:cNvPr id="2" name="Flecha: hacia l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/>
      </xdr:nvSpPr>
      <xdr:spPr>
        <a:xfrm>
          <a:off x="121920" y="38100"/>
          <a:ext cx="434340" cy="312420"/>
        </a:xfrm>
        <a:prstGeom prst="lef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121920</xdr:colOff>
      <xdr:row>0</xdr:row>
      <xdr:rowOff>38100</xdr:rowOff>
    </xdr:from>
    <xdr:to>
      <xdr:col>0</xdr:col>
      <xdr:colOff>556260</xdr:colOff>
      <xdr:row>1</xdr:row>
      <xdr:rowOff>167640</xdr:rowOff>
    </xdr:to>
    <xdr:sp macro="" textlink="">
      <xdr:nvSpPr>
        <xdr:cNvPr id="2" name="Flecha: hacia l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SpPr/>
      </xdr:nvSpPr>
      <xdr:spPr>
        <a:xfrm>
          <a:off x="121920" y="38100"/>
          <a:ext cx="434340" cy="312420"/>
        </a:xfrm>
        <a:prstGeom prst="lef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121920</xdr:colOff>
      <xdr:row>0</xdr:row>
      <xdr:rowOff>38100</xdr:rowOff>
    </xdr:from>
    <xdr:to>
      <xdr:col>0</xdr:col>
      <xdr:colOff>556260</xdr:colOff>
      <xdr:row>1</xdr:row>
      <xdr:rowOff>167640</xdr:rowOff>
    </xdr:to>
    <xdr:sp macro="" textlink="">
      <xdr:nvSpPr>
        <xdr:cNvPr id="2" name="Flecha: hacia l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SpPr/>
      </xdr:nvSpPr>
      <xdr:spPr>
        <a:xfrm>
          <a:off x="121920" y="38100"/>
          <a:ext cx="434340" cy="312420"/>
        </a:xfrm>
        <a:prstGeom prst="lef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106679</xdr:colOff>
      <xdr:row>19</xdr:row>
      <xdr:rowOff>66681</xdr:rowOff>
    </xdr:from>
    <xdr:to>
      <xdr:col>11</xdr:col>
      <xdr:colOff>586438</xdr:colOff>
      <xdr:row>34</xdr:row>
      <xdr:rowOff>53340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193" t="31190" r="17475" b="12587"/>
        <a:stretch/>
      </xdr:blipFill>
      <xdr:spPr>
        <a:xfrm>
          <a:off x="1264919" y="3442341"/>
          <a:ext cx="6933899" cy="2729859"/>
        </a:xfrm>
        <a:prstGeom prst="rect">
          <a:avLst/>
        </a:prstGeom>
      </xdr:spPr>
    </xdr:pic>
    <xdr:clientData/>
  </xdr:twoCellAnchor>
  <xdr:twoCellAnchor editAs="oneCell">
    <xdr:from>
      <xdr:col>5</xdr:col>
      <xdr:colOff>83820</xdr:colOff>
      <xdr:row>9</xdr:row>
      <xdr:rowOff>144780</xdr:rowOff>
    </xdr:from>
    <xdr:to>
      <xdr:col>6</xdr:col>
      <xdr:colOff>14612</xdr:colOff>
      <xdr:row>17</xdr:row>
      <xdr:rowOff>99060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1678" t="62208" r="90532" b="10656"/>
        <a:stretch/>
      </xdr:blipFill>
      <xdr:spPr>
        <a:xfrm>
          <a:off x="1668780" y="1424940"/>
          <a:ext cx="723272" cy="1417320"/>
        </a:xfrm>
        <a:prstGeom prst="rect">
          <a:avLst/>
        </a:prstGeom>
      </xdr:spPr>
    </xdr:pic>
    <xdr:clientData/>
  </xdr:twoCellAnchor>
  <xdr:twoCellAnchor editAs="oneCell">
    <xdr:from>
      <xdr:col>3</xdr:col>
      <xdr:colOff>784860</xdr:colOff>
      <xdr:row>36</xdr:row>
      <xdr:rowOff>45720</xdr:rowOff>
    </xdr:from>
    <xdr:to>
      <xdr:col>5</xdr:col>
      <xdr:colOff>280802</xdr:colOff>
      <xdr:row>40</xdr:row>
      <xdr:rowOff>22860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045" t="35900" r="86264" b="52830"/>
        <a:stretch/>
      </xdr:blipFill>
      <xdr:spPr>
        <a:xfrm>
          <a:off x="784860" y="6347460"/>
          <a:ext cx="1195202" cy="708660"/>
        </a:xfrm>
        <a:prstGeom prst="rect">
          <a:avLst/>
        </a:prstGeom>
      </xdr:spPr>
    </xdr:pic>
    <xdr:clientData/>
  </xdr:twoCellAnchor>
  <xdr:twoCellAnchor editAs="oneCell">
    <xdr:from>
      <xdr:col>3</xdr:col>
      <xdr:colOff>160021</xdr:colOff>
      <xdr:row>48</xdr:row>
      <xdr:rowOff>91441</xdr:rowOff>
    </xdr:from>
    <xdr:to>
      <xdr:col>11</xdr:col>
      <xdr:colOff>388621</xdr:colOff>
      <xdr:row>62</xdr:row>
      <xdr:rowOff>121921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875" t="31337" r="18520" b="13798"/>
        <a:stretch/>
      </xdr:blipFill>
      <xdr:spPr>
        <a:xfrm>
          <a:off x="1318261" y="8770621"/>
          <a:ext cx="6682740" cy="2590800"/>
        </a:xfrm>
        <a:prstGeom prst="rect">
          <a:avLst/>
        </a:prstGeom>
      </xdr:spPr>
    </xdr:pic>
    <xdr:clientData/>
  </xdr:twoCellAnchor>
  <xdr:twoCellAnchor editAs="oneCell">
    <xdr:from>
      <xdr:col>4</xdr:col>
      <xdr:colOff>335279</xdr:colOff>
      <xdr:row>66</xdr:row>
      <xdr:rowOff>83820</xdr:rowOff>
    </xdr:from>
    <xdr:to>
      <xdr:col>9</xdr:col>
      <xdr:colOff>678180</xdr:colOff>
      <xdr:row>78</xdr:row>
      <xdr:rowOff>129540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C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159" t="29486" r="36860" b="12253"/>
        <a:stretch/>
      </xdr:blipFill>
      <xdr:spPr>
        <a:xfrm>
          <a:off x="2400299" y="12054840"/>
          <a:ext cx="4305301" cy="2240280"/>
        </a:xfrm>
        <a:prstGeom prst="rect">
          <a:avLst/>
        </a:prstGeom>
      </xdr:spPr>
    </xdr:pic>
    <xdr:clientData/>
  </xdr:twoCellAnchor>
  <xdr:twoCellAnchor editAs="oneCell">
    <xdr:from>
      <xdr:col>3</xdr:col>
      <xdr:colOff>312419</xdr:colOff>
      <xdr:row>89</xdr:row>
      <xdr:rowOff>137159</xdr:rowOff>
    </xdr:from>
    <xdr:to>
      <xdr:col>11</xdr:col>
      <xdr:colOff>24394</xdr:colOff>
      <xdr:row>102</xdr:row>
      <xdr:rowOff>152400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C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l="1927" t="30990" r="18442" b="14078"/>
        <a:stretch/>
      </xdr:blipFill>
      <xdr:spPr>
        <a:xfrm>
          <a:off x="1470659" y="16314419"/>
          <a:ext cx="6166115" cy="2392681"/>
        </a:xfrm>
        <a:prstGeom prst="rect">
          <a:avLst/>
        </a:prstGeom>
      </xdr:spPr>
    </xdr:pic>
    <xdr:clientData/>
  </xdr:twoCellAnchor>
  <xdr:twoCellAnchor editAs="oneCell">
    <xdr:from>
      <xdr:col>4</xdr:col>
      <xdr:colOff>647700</xdr:colOff>
      <xdr:row>14</xdr:row>
      <xdr:rowOff>144779</xdr:rowOff>
    </xdr:from>
    <xdr:to>
      <xdr:col>6</xdr:col>
      <xdr:colOff>251460</xdr:colOff>
      <xdr:row>18</xdr:row>
      <xdr:rowOff>63838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00000000-0008-0000-0C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2720" y="2606039"/>
          <a:ext cx="1188720" cy="65057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68580</xdr:colOff>
      <xdr:row>32</xdr:row>
      <xdr:rowOff>30480</xdr:rowOff>
    </xdr:from>
    <xdr:to>
      <xdr:col>3</xdr:col>
      <xdr:colOff>853440</xdr:colOff>
      <xdr:row>34</xdr:row>
      <xdr:rowOff>45720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00000000-0008-0000-0C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3940" y="5783580"/>
          <a:ext cx="96774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571500</xdr:colOff>
      <xdr:row>50</xdr:row>
      <xdr:rowOff>7620</xdr:rowOff>
    </xdr:from>
    <xdr:to>
      <xdr:col>8</xdr:col>
      <xdr:colOff>175260</xdr:colOff>
      <xdr:row>53</xdr:row>
      <xdr:rowOff>109559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00000000-0008-0000-0C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21480" y="9052560"/>
          <a:ext cx="1188720" cy="65057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99060</xdr:colOff>
      <xdr:row>51</xdr:row>
      <xdr:rowOff>160020</xdr:rowOff>
    </xdr:from>
    <xdr:to>
      <xdr:col>4</xdr:col>
      <xdr:colOff>381000</xdr:colOff>
      <xdr:row>57</xdr:row>
      <xdr:rowOff>53340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00000000-0008-0000-0C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7300" y="9387840"/>
          <a:ext cx="1188720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83820</xdr:colOff>
      <xdr:row>66</xdr:row>
      <xdr:rowOff>22861</xdr:rowOff>
    </xdr:from>
    <xdr:to>
      <xdr:col>4</xdr:col>
      <xdr:colOff>640742</xdr:colOff>
      <xdr:row>67</xdr:row>
      <xdr:rowOff>129540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00000000-0008-0000-0C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48840" y="11993881"/>
          <a:ext cx="556922" cy="2895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76200</xdr:colOff>
      <xdr:row>97</xdr:row>
      <xdr:rowOff>160021</xdr:rowOff>
    </xdr:from>
    <xdr:to>
      <xdr:col>10</xdr:col>
      <xdr:colOff>472440</xdr:colOff>
      <xdr:row>100</xdr:row>
      <xdr:rowOff>68581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00000000-0008-0000-0C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03620" y="17983201"/>
          <a:ext cx="1188720" cy="457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693420</xdr:colOff>
      <xdr:row>89</xdr:row>
      <xdr:rowOff>144780</xdr:rowOff>
    </xdr:from>
    <xdr:to>
      <xdr:col>9</xdr:col>
      <xdr:colOff>297180</xdr:colOff>
      <xdr:row>97</xdr:row>
      <xdr:rowOff>30480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00000000-0008-0000-0C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35880" y="16322040"/>
          <a:ext cx="1188720" cy="13487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662940</xdr:colOff>
      <xdr:row>108</xdr:row>
      <xdr:rowOff>76200</xdr:rowOff>
    </xdr:from>
    <xdr:to>
      <xdr:col>9</xdr:col>
      <xdr:colOff>259080</xdr:colOff>
      <xdr:row>119</xdr:row>
      <xdr:rowOff>114300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00000000-0008-0000-0C00-000010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/>
        <a:srcRect l="567" t="28454" r="32970" b="17306"/>
        <a:stretch/>
      </xdr:blipFill>
      <xdr:spPr>
        <a:xfrm>
          <a:off x="1821180" y="19911060"/>
          <a:ext cx="4465320" cy="2049780"/>
        </a:xfrm>
        <a:prstGeom prst="rect">
          <a:avLst/>
        </a:prstGeom>
      </xdr:spPr>
    </xdr:pic>
    <xdr:clientData/>
  </xdr:twoCellAnchor>
  <xdr:twoCellAnchor editAs="oneCell">
    <xdr:from>
      <xdr:col>3</xdr:col>
      <xdr:colOff>685801</xdr:colOff>
      <xdr:row>120</xdr:row>
      <xdr:rowOff>114668</xdr:rowOff>
    </xdr:from>
    <xdr:to>
      <xdr:col>9</xdr:col>
      <xdr:colOff>320041</xdr:colOff>
      <xdr:row>130</xdr:row>
      <xdr:rowOff>152400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00000000-0008-0000-0C00-000011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/>
        <a:srcRect l="582" t="28152" r="33863" b="23546"/>
        <a:stretch/>
      </xdr:blipFill>
      <xdr:spPr>
        <a:xfrm>
          <a:off x="1844041" y="21595448"/>
          <a:ext cx="4503420" cy="1866532"/>
        </a:xfrm>
        <a:prstGeom prst="rect">
          <a:avLst/>
        </a:prstGeom>
      </xdr:spPr>
    </xdr:pic>
    <xdr:clientData/>
  </xdr:twoCellAnchor>
  <xdr:twoCellAnchor editAs="oneCell">
    <xdr:from>
      <xdr:col>3</xdr:col>
      <xdr:colOff>685800</xdr:colOff>
      <xdr:row>131</xdr:row>
      <xdr:rowOff>97180</xdr:rowOff>
    </xdr:from>
    <xdr:to>
      <xdr:col>9</xdr:col>
      <xdr:colOff>312420</xdr:colOff>
      <xdr:row>141</xdr:row>
      <xdr:rowOff>77128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00000000-0008-0000-0C00-00001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"/>
        <a:srcRect l="582" t="28152" r="31883" b="23546"/>
        <a:stretch/>
      </xdr:blipFill>
      <xdr:spPr>
        <a:xfrm>
          <a:off x="1844040" y="23772520"/>
          <a:ext cx="4495800" cy="1808748"/>
        </a:xfrm>
        <a:prstGeom prst="rect">
          <a:avLst/>
        </a:prstGeom>
      </xdr:spPr>
    </xdr:pic>
    <xdr:clientData/>
  </xdr:twoCellAnchor>
  <xdr:twoCellAnchor editAs="oneCell">
    <xdr:from>
      <xdr:col>7</xdr:col>
      <xdr:colOff>487680</xdr:colOff>
      <xdr:row>111</xdr:row>
      <xdr:rowOff>30480</xdr:rowOff>
    </xdr:from>
    <xdr:to>
      <xdr:col>9</xdr:col>
      <xdr:colOff>91440</xdr:colOff>
      <xdr:row>113</xdr:row>
      <xdr:rowOff>121920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00000000-0008-0000-0C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30140" y="20048220"/>
          <a:ext cx="1188720" cy="457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373380</xdr:colOff>
      <xdr:row>124</xdr:row>
      <xdr:rowOff>83820</xdr:rowOff>
    </xdr:from>
    <xdr:to>
      <xdr:col>8</xdr:col>
      <xdr:colOff>769620</xdr:colOff>
      <xdr:row>126</xdr:row>
      <xdr:rowOff>175260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00000000-0008-0000-0C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5840" y="22479000"/>
          <a:ext cx="1188720" cy="457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289560</xdr:colOff>
      <xdr:row>135</xdr:row>
      <xdr:rowOff>60960</xdr:rowOff>
    </xdr:from>
    <xdr:to>
      <xdr:col>8</xdr:col>
      <xdr:colOff>685800</xdr:colOff>
      <xdr:row>137</xdr:row>
      <xdr:rowOff>152400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00000000-0008-0000-0C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32020" y="24467820"/>
          <a:ext cx="1188720" cy="457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640080</xdr:colOff>
      <xdr:row>144</xdr:row>
      <xdr:rowOff>83820</xdr:rowOff>
    </xdr:from>
    <xdr:to>
      <xdr:col>11</xdr:col>
      <xdr:colOff>352055</xdr:colOff>
      <xdr:row>157</xdr:row>
      <xdr:rowOff>99061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id="{00000000-0008-0000-0C00-00001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l="1927" t="30990" r="18442" b="14078"/>
        <a:stretch/>
      </xdr:blipFill>
      <xdr:spPr>
        <a:xfrm>
          <a:off x="1798320" y="26502360"/>
          <a:ext cx="6166115" cy="2392681"/>
        </a:xfrm>
        <a:prstGeom prst="rect">
          <a:avLst/>
        </a:prstGeom>
      </xdr:spPr>
    </xdr:pic>
    <xdr:clientData/>
  </xdr:twoCellAnchor>
  <xdr:twoCellAnchor editAs="oneCell">
    <xdr:from>
      <xdr:col>9</xdr:col>
      <xdr:colOff>411480</xdr:colOff>
      <xdr:row>144</xdr:row>
      <xdr:rowOff>38100</xdr:rowOff>
    </xdr:from>
    <xdr:to>
      <xdr:col>11</xdr:col>
      <xdr:colOff>15240</xdr:colOff>
      <xdr:row>152</xdr:row>
      <xdr:rowOff>30480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id="{00000000-0008-0000-0C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38900" y="26456640"/>
          <a:ext cx="1188720" cy="1455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434340</xdr:colOff>
      <xdr:row>164</xdr:row>
      <xdr:rowOff>91440</xdr:rowOff>
    </xdr:from>
    <xdr:to>
      <xdr:col>11</xdr:col>
      <xdr:colOff>312420</xdr:colOff>
      <xdr:row>166</xdr:row>
      <xdr:rowOff>179603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00000000-0008-0000-0C00-00001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"/>
        <a:srcRect l="838" t="28669" r="2053" b="58956"/>
        <a:stretch/>
      </xdr:blipFill>
      <xdr:spPr>
        <a:xfrm>
          <a:off x="1592580" y="30167580"/>
          <a:ext cx="6332220" cy="453923"/>
        </a:xfrm>
        <a:prstGeom prst="rect">
          <a:avLst/>
        </a:prstGeom>
      </xdr:spPr>
    </xdr:pic>
    <xdr:clientData/>
  </xdr:twoCellAnchor>
  <xdr:twoCellAnchor editAs="oneCell">
    <xdr:from>
      <xdr:col>3</xdr:col>
      <xdr:colOff>449580</xdr:colOff>
      <xdr:row>161</xdr:row>
      <xdr:rowOff>53340</xdr:rowOff>
    </xdr:from>
    <xdr:to>
      <xdr:col>11</xdr:col>
      <xdr:colOff>327414</xdr:colOff>
      <xdr:row>164</xdr:row>
      <xdr:rowOff>38100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id="{00000000-0008-0000-0C00-00001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"/>
        <a:srcRect l="511" t="28282" r="2722" b="57225"/>
        <a:stretch/>
      </xdr:blipFill>
      <xdr:spPr>
        <a:xfrm>
          <a:off x="1607820" y="29580840"/>
          <a:ext cx="6331974" cy="533400"/>
        </a:xfrm>
        <a:prstGeom prst="rect">
          <a:avLst/>
        </a:prstGeom>
      </xdr:spPr>
    </xdr:pic>
    <xdr:clientData/>
  </xdr:twoCellAnchor>
  <xdr:twoCellAnchor editAs="oneCell">
    <xdr:from>
      <xdr:col>3</xdr:col>
      <xdr:colOff>434339</xdr:colOff>
      <xdr:row>167</xdr:row>
      <xdr:rowOff>121919</xdr:rowOff>
    </xdr:from>
    <xdr:to>
      <xdr:col>11</xdr:col>
      <xdr:colOff>312420</xdr:colOff>
      <xdr:row>170</xdr:row>
      <xdr:rowOff>77542</xdr:rowOff>
    </xdr:to>
    <xdr:pic>
      <xdr:nvPicPr>
        <xdr:cNvPr id="27" name="Imagen 26">
          <a:extLst>
            <a:ext uri="{FF2B5EF4-FFF2-40B4-BE49-F238E27FC236}">
              <a16:creationId xmlns:a16="http://schemas.microsoft.com/office/drawing/2014/main" id="{00000000-0008-0000-0C00-00001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"/>
        <a:srcRect t="28216" r="1757" b="57876"/>
        <a:stretch/>
      </xdr:blipFill>
      <xdr:spPr>
        <a:xfrm>
          <a:off x="1592579" y="30746699"/>
          <a:ext cx="6332221" cy="504263"/>
        </a:xfrm>
        <a:prstGeom prst="rect">
          <a:avLst/>
        </a:prstGeom>
      </xdr:spPr>
    </xdr:pic>
    <xdr:clientData/>
  </xdr:twoCellAnchor>
  <xdr:twoCellAnchor>
    <xdr:from>
      <xdr:col>0</xdr:col>
      <xdr:colOff>91440</xdr:colOff>
      <xdr:row>0</xdr:row>
      <xdr:rowOff>144780</xdr:rowOff>
    </xdr:from>
    <xdr:to>
      <xdr:col>0</xdr:col>
      <xdr:colOff>525780</xdr:colOff>
      <xdr:row>2</xdr:row>
      <xdr:rowOff>91440</xdr:rowOff>
    </xdr:to>
    <xdr:sp macro="" textlink="">
      <xdr:nvSpPr>
        <xdr:cNvPr id="28" name="Flecha: hacia la izquierda 27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00000000-0008-0000-0C00-00001C000000}"/>
            </a:ext>
          </a:extLst>
        </xdr:cNvPr>
        <xdr:cNvSpPr/>
      </xdr:nvSpPr>
      <xdr:spPr>
        <a:xfrm>
          <a:off x="91440" y="144780"/>
          <a:ext cx="434340" cy="312420"/>
        </a:xfrm>
        <a:prstGeom prst="lef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OC/ZAFRA%202015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Activos"/>
      <sheetName val="Control de Equipos"/>
      <sheetName val="Imprimir OT"/>
      <sheetName val="OT 2"/>
      <sheetName val="TICKET SALIDA"/>
      <sheetName val="Hoja1"/>
    </sheetNames>
    <sheetDataSet>
      <sheetData sheetId="0"/>
      <sheetData sheetId="1">
        <row r="12">
          <cell r="A12"/>
          <cell r="B12">
            <v>1</v>
          </cell>
          <cell r="C12">
            <v>295</v>
          </cell>
          <cell r="D12" t="str">
            <v>Tractor John Deere 8200</v>
          </cell>
          <cell r="E12" t="str">
            <v>100JD</v>
          </cell>
          <cell r="F12" t="str">
            <v>Coazucar S. A.</v>
          </cell>
          <cell r="G12">
            <v>791060442</v>
          </cell>
          <cell r="H12">
            <v>7795550947</v>
          </cell>
          <cell r="I12" t="str">
            <v>ELECTROMECANICOS</v>
          </cell>
          <cell r="J12" t="str">
            <v>Apretar soporte de bateria</v>
          </cell>
          <cell r="K12" t="str">
            <v>MTTO. CORRECTIVO</v>
          </cell>
          <cell r="L12">
            <v>7494</v>
          </cell>
          <cell r="M12" t="str">
            <v>SARMIENTO PINOS, LUIS</v>
          </cell>
          <cell r="N12" t="str">
            <v>A</v>
          </cell>
          <cell r="O12">
            <v>42193</v>
          </cell>
          <cell r="P12">
            <v>0.32222222222222224</v>
          </cell>
          <cell r="Q12">
            <v>28</v>
          </cell>
          <cell r="R12">
            <v>5867</v>
          </cell>
          <cell r="S12" t="str">
            <v>Mtto. Terminado</v>
          </cell>
          <cell r="T12">
            <v>42193</v>
          </cell>
          <cell r="U12">
            <v>0.34722222222222227</v>
          </cell>
          <cell r="V12">
            <v>0.59999999986030161</v>
          </cell>
        </row>
        <row r="13">
          <cell r="A13"/>
          <cell r="B13">
            <v>2</v>
          </cell>
          <cell r="C13" t="str">
            <v>CB05</v>
          </cell>
          <cell r="D13" t="str">
            <v>Cabezal Volvo FM64T-L2H1</v>
          </cell>
          <cell r="E13" t="str">
            <v>100CB</v>
          </cell>
          <cell r="F13" t="str">
            <v>Coazucar S. A.</v>
          </cell>
          <cell r="G13">
            <v>791060412</v>
          </cell>
          <cell r="H13">
            <v>791060412</v>
          </cell>
          <cell r="I13" t="str">
            <v>CABEZALES</v>
          </cell>
          <cell r="J13" t="str">
            <v>Revisar temperatura</v>
          </cell>
          <cell r="K13" t="str">
            <v>MTTO. CORRECTIVO</v>
          </cell>
          <cell r="L13">
            <v>671</v>
          </cell>
          <cell r="M13" t="str">
            <v>AVILA BERMEO, JULIO HUMBERTO</v>
          </cell>
          <cell r="N13" t="str">
            <v>A</v>
          </cell>
          <cell r="O13">
            <v>42193</v>
          </cell>
          <cell r="P13">
            <v>0.32569444444444445</v>
          </cell>
          <cell r="Q13">
            <v>28</v>
          </cell>
          <cell r="R13"/>
          <cell r="S13" t="str">
            <v>Mtto. Terminado</v>
          </cell>
          <cell r="T13">
            <v>42195</v>
          </cell>
          <cell r="U13">
            <v>0.68055555555555547</v>
          </cell>
          <cell r="V13">
            <v>56.516666666604578</v>
          </cell>
        </row>
        <row r="14">
          <cell r="A14"/>
          <cell r="B14">
            <v>3</v>
          </cell>
          <cell r="C14">
            <v>292</v>
          </cell>
          <cell r="D14" t="str">
            <v>Tractor John Deere 8200</v>
          </cell>
          <cell r="E14" t="str">
            <v>100JD</v>
          </cell>
          <cell r="F14" t="str">
            <v>Coazucar S. A.</v>
          </cell>
          <cell r="G14">
            <v>791060442</v>
          </cell>
          <cell r="H14">
            <v>7795550943</v>
          </cell>
          <cell r="I14" t="str">
            <v>JOHN DEERE</v>
          </cell>
          <cell r="J14" t="str">
            <v>Cambiar caucho de puerta</v>
          </cell>
          <cell r="K14" t="str">
            <v>MTTO. CORRECTIVO</v>
          </cell>
          <cell r="L14">
            <v>1712</v>
          </cell>
          <cell r="M14" t="str">
            <v>RODRIGUEZ CABRERA, JOSE LUIS</v>
          </cell>
          <cell r="N14" t="str">
            <v>A</v>
          </cell>
          <cell r="O14">
            <v>42193</v>
          </cell>
          <cell r="P14">
            <v>0.33194444444444443</v>
          </cell>
          <cell r="Q14">
            <v>28</v>
          </cell>
          <cell r="R14"/>
          <cell r="S14" t="str">
            <v>Mtto. Terminado</v>
          </cell>
          <cell r="T14">
            <v>42193</v>
          </cell>
          <cell r="U14">
            <v>0.4777777777777778</v>
          </cell>
          <cell r="V14">
            <v>3.5000000001164153</v>
          </cell>
        </row>
        <row r="15">
          <cell r="A15"/>
          <cell r="B15">
            <v>4</v>
          </cell>
          <cell r="C15" t="str">
            <v>EA89</v>
          </cell>
          <cell r="D15" t="str">
            <v>Tanque de Herbicidas</v>
          </cell>
          <cell r="E15" t="str">
            <v>100EA</v>
          </cell>
          <cell r="F15" t="str">
            <v>Coazucar S. A.</v>
          </cell>
          <cell r="G15">
            <v>791060364</v>
          </cell>
          <cell r="H15">
            <v>791060364</v>
          </cell>
          <cell r="I15" t="str">
            <v>ELECTROMECANICOS</v>
          </cell>
          <cell r="J15" t="str">
            <v>Instalar guias</v>
          </cell>
          <cell r="K15" t="str">
            <v>MTTO. CORRECTIVO</v>
          </cell>
          <cell r="L15">
            <v>4900</v>
          </cell>
          <cell r="M15" t="str">
            <v>REYES GONZALEZ, PEDRO</v>
          </cell>
          <cell r="N15" t="str">
            <v>A</v>
          </cell>
          <cell r="O15">
            <v>42193</v>
          </cell>
          <cell r="P15">
            <v>0.33402777777777781</v>
          </cell>
          <cell r="Q15">
            <v>28</v>
          </cell>
          <cell r="R15"/>
          <cell r="S15" t="str">
            <v>Mtto. Terminado</v>
          </cell>
          <cell r="T15">
            <v>42201</v>
          </cell>
          <cell r="U15">
            <v>0.69444444444444453</v>
          </cell>
          <cell r="V15">
            <v>200.6500000001397</v>
          </cell>
        </row>
        <row r="16">
          <cell r="A16"/>
          <cell r="B16">
            <v>5</v>
          </cell>
          <cell r="C16" t="str">
            <v>JD53</v>
          </cell>
          <cell r="D16" t="str">
            <v>Tractor John Deere 6145J</v>
          </cell>
          <cell r="E16" t="str">
            <v>100JD</v>
          </cell>
          <cell r="F16" t="str">
            <v>Coazucar S. A.</v>
          </cell>
          <cell r="G16">
            <v>791060443</v>
          </cell>
          <cell r="H16">
            <v>7795551113</v>
          </cell>
          <cell r="I16" t="str">
            <v>ELECTROMECANICOS</v>
          </cell>
          <cell r="J16" t="str">
            <v>Revisar luces</v>
          </cell>
          <cell r="K16" t="str">
            <v>MTTO. CORRECTIVO</v>
          </cell>
          <cell r="L16">
            <v>683</v>
          </cell>
          <cell r="M16" t="str">
            <v>BANCHON NAVAS, ANSELMO BENITO</v>
          </cell>
          <cell r="N16" t="str">
            <v>A</v>
          </cell>
          <cell r="O16">
            <v>42193</v>
          </cell>
          <cell r="P16">
            <v>0.33611111111111108</v>
          </cell>
          <cell r="Q16">
            <v>28</v>
          </cell>
          <cell r="R16">
            <v>3555</v>
          </cell>
          <cell r="S16" t="str">
            <v>Mtto. Terminado</v>
          </cell>
          <cell r="T16">
            <v>42193</v>
          </cell>
          <cell r="U16">
            <v>0.44513888888888892</v>
          </cell>
          <cell r="V16">
            <v>2.6166666666977108</v>
          </cell>
        </row>
        <row r="17">
          <cell r="A17"/>
          <cell r="B17">
            <v>6</v>
          </cell>
          <cell r="C17">
            <v>203</v>
          </cell>
          <cell r="D17" t="str">
            <v>Camión Chevrolet</v>
          </cell>
          <cell r="E17" t="str">
            <v>100EL</v>
          </cell>
          <cell r="F17" t="str">
            <v>Coazucar S. A.</v>
          </cell>
          <cell r="G17">
            <v>791060303</v>
          </cell>
          <cell r="H17">
            <v>7795550682</v>
          </cell>
          <cell r="I17" t="str">
            <v>EQUIPO LIVIANO</v>
          </cell>
          <cell r="J17" t="str">
            <v>Revisar hoja de resorte</v>
          </cell>
          <cell r="K17" t="str">
            <v>MTTO. CORRECTIVO</v>
          </cell>
          <cell r="L17">
            <v>775</v>
          </cell>
          <cell r="M17" t="str">
            <v>CABRERA QUIZHPI, CARLOS GONZALO</v>
          </cell>
          <cell r="N17" t="str">
            <v>A</v>
          </cell>
          <cell r="O17">
            <v>42193</v>
          </cell>
          <cell r="P17">
            <v>0.34166666666666662</v>
          </cell>
          <cell r="Q17">
            <v>28</v>
          </cell>
          <cell r="R17"/>
          <cell r="S17" t="str">
            <v>Mtto. Terminado</v>
          </cell>
          <cell r="T17">
            <v>42193</v>
          </cell>
          <cell r="U17">
            <v>0.58333333333333337</v>
          </cell>
          <cell r="V17">
            <v>5.8000000000465661</v>
          </cell>
        </row>
        <row r="18">
          <cell r="A18"/>
          <cell r="B18">
            <v>7</v>
          </cell>
          <cell r="C18" t="str">
            <v>JD54</v>
          </cell>
          <cell r="D18" t="str">
            <v>Tractor John Deere 6145J</v>
          </cell>
          <cell r="E18" t="str">
            <v>100JD</v>
          </cell>
          <cell r="F18" t="str">
            <v>Coazucar S. A.</v>
          </cell>
          <cell r="G18">
            <v>791060443</v>
          </cell>
          <cell r="H18">
            <v>7795551115</v>
          </cell>
          <cell r="I18" t="str">
            <v>JOHN DEERE</v>
          </cell>
          <cell r="J18" t="str">
            <v>Colocar engache y espejos</v>
          </cell>
          <cell r="K18" t="str">
            <v>MTTO. CORRECTIVO</v>
          </cell>
          <cell r="L18">
            <v>1620</v>
          </cell>
          <cell r="M18" t="str">
            <v>PULLA MOROCHO, RICHAR MIGUEL</v>
          </cell>
          <cell r="N18" t="str">
            <v>A</v>
          </cell>
          <cell r="O18">
            <v>42193</v>
          </cell>
          <cell r="P18">
            <v>0.3444444444444445</v>
          </cell>
          <cell r="Q18">
            <v>28</v>
          </cell>
          <cell r="R18"/>
          <cell r="S18" t="str">
            <v>Mtto. Terminado</v>
          </cell>
          <cell r="T18">
            <v>42193</v>
          </cell>
          <cell r="U18">
            <v>0.5</v>
          </cell>
          <cell r="V18">
            <v>3.7333333332790062</v>
          </cell>
        </row>
        <row r="19">
          <cell r="A19"/>
          <cell r="B19">
            <v>8</v>
          </cell>
          <cell r="C19">
            <v>361</v>
          </cell>
          <cell r="D19" t="str">
            <v>Tractor de Ruedas Vanguard V-275</v>
          </cell>
          <cell r="E19" t="str">
            <v>100EP</v>
          </cell>
          <cell r="F19" t="str">
            <v>Coazucar S. A.</v>
          </cell>
          <cell r="G19">
            <v>791060375</v>
          </cell>
          <cell r="H19">
            <v>7795550832</v>
          </cell>
          <cell r="I19" t="str">
            <v>EQUIPO PESADO</v>
          </cell>
          <cell r="J19" t="str">
            <v>Enderezar tiro</v>
          </cell>
          <cell r="K19" t="str">
            <v>MTTO. CORRECTIVO</v>
          </cell>
          <cell r="L19">
            <v>2076</v>
          </cell>
          <cell r="M19" t="str">
            <v>ZUMBA ZUMBA, LUIS ALEJANDRO</v>
          </cell>
          <cell r="N19" t="str">
            <v>A</v>
          </cell>
          <cell r="O19">
            <v>42193</v>
          </cell>
          <cell r="P19">
            <v>0.34791666666666665</v>
          </cell>
          <cell r="Q19">
            <v>28</v>
          </cell>
          <cell r="R19"/>
          <cell r="S19" t="str">
            <v>Mtto. Terminado</v>
          </cell>
          <cell r="T19">
            <v>42193</v>
          </cell>
          <cell r="U19">
            <v>0.4826388888888889</v>
          </cell>
          <cell r="V19">
            <v>3.2333333333954215</v>
          </cell>
        </row>
        <row r="20">
          <cell r="A20"/>
          <cell r="B20">
            <v>9</v>
          </cell>
          <cell r="C20">
            <v>345</v>
          </cell>
          <cell r="D20" t="str">
            <v xml:space="preserve">Tractor de Ruedas Vanguard V-167        </v>
          </cell>
          <cell r="E20" t="str">
            <v>100EP</v>
          </cell>
          <cell r="F20" t="str">
            <v>Coazucar S. A.</v>
          </cell>
          <cell r="G20">
            <v>791060374</v>
          </cell>
          <cell r="H20">
            <v>7795550830</v>
          </cell>
          <cell r="I20" t="str">
            <v>ELECTROMECANICOS</v>
          </cell>
          <cell r="J20" t="str">
            <v>Revisar alternador</v>
          </cell>
          <cell r="K20" t="str">
            <v>MTTO. CORRECTIVO</v>
          </cell>
          <cell r="L20">
            <v>1673</v>
          </cell>
          <cell r="M20" t="str">
            <v>RIERA PALACIOS, RICARDO</v>
          </cell>
          <cell r="N20" t="str">
            <v>A</v>
          </cell>
          <cell r="O20">
            <v>42193</v>
          </cell>
          <cell r="P20">
            <v>0.35833333333333334</v>
          </cell>
          <cell r="Q20">
            <v>28</v>
          </cell>
          <cell r="R20"/>
          <cell r="S20" t="str">
            <v>Mtto. Terminado</v>
          </cell>
          <cell r="T20">
            <v>42193</v>
          </cell>
          <cell r="U20">
            <v>0.41666666666666669</v>
          </cell>
          <cell r="V20">
            <v>1.4000000001396984</v>
          </cell>
        </row>
        <row r="21">
          <cell r="A21"/>
          <cell r="B21">
            <v>10</v>
          </cell>
          <cell r="C21">
            <v>266</v>
          </cell>
          <cell r="D21" t="str">
            <v>Tractor M. Ferguson 265-4WD</v>
          </cell>
          <cell r="E21" t="str">
            <v>100JD</v>
          </cell>
          <cell r="F21" t="str">
            <v>Coazucar S. A.</v>
          </cell>
          <cell r="G21">
            <v>791060402</v>
          </cell>
          <cell r="H21">
            <v>7795550917</v>
          </cell>
          <cell r="I21" t="str">
            <v>ELECTROMECANICOS</v>
          </cell>
          <cell r="J21" t="str">
            <v>Revisar sistema electrico</v>
          </cell>
          <cell r="K21" t="str">
            <v>MTTO. CORRECTIVO</v>
          </cell>
          <cell r="L21">
            <v>690</v>
          </cell>
          <cell r="M21" t="str">
            <v>BARAHONA PACHECO, JOSE MIGUEL</v>
          </cell>
          <cell r="N21" t="str">
            <v>A</v>
          </cell>
          <cell r="O21">
            <v>42193</v>
          </cell>
          <cell r="P21">
            <v>0.36041666666666666</v>
          </cell>
          <cell r="Q21">
            <v>28</v>
          </cell>
          <cell r="R21"/>
          <cell r="S21" t="str">
            <v>Mtto. Terminado</v>
          </cell>
          <cell r="T21">
            <v>42200</v>
          </cell>
          <cell r="U21">
            <v>0.63888888888888895</v>
          </cell>
          <cell r="V21">
            <v>174.68333333323244</v>
          </cell>
        </row>
        <row r="22">
          <cell r="A22"/>
          <cell r="B22">
            <v>11</v>
          </cell>
          <cell r="C22">
            <v>281</v>
          </cell>
          <cell r="D22" t="str">
            <v>Tractor John Deere 8200</v>
          </cell>
          <cell r="E22" t="str">
            <v>100JD</v>
          </cell>
          <cell r="F22" t="str">
            <v>Coazucar S. A.</v>
          </cell>
          <cell r="G22">
            <v>791060442</v>
          </cell>
          <cell r="H22">
            <v>7795550929</v>
          </cell>
          <cell r="I22" t="str">
            <v>JOHN DEERE</v>
          </cell>
          <cell r="J22" t="str">
            <v>Cambiar tablero de temperatura</v>
          </cell>
          <cell r="K22" t="str">
            <v>MTTO. CORRECTIVO</v>
          </cell>
          <cell r="L22">
            <v>1277</v>
          </cell>
          <cell r="M22" t="str">
            <v>MACIAS ONOFRE, PEDRO FRANCISCO</v>
          </cell>
          <cell r="N22" t="str">
            <v>A</v>
          </cell>
          <cell r="O22">
            <v>42193</v>
          </cell>
          <cell r="P22">
            <v>0.3611111111111111</v>
          </cell>
          <cell r="Q22">
            <v>28</v>
          </cell>
          <cell r="R22"/>
          <cell r="S22" t="str">
            <v>Mtto. Terminado</v>
          </cell>
          <cell r="T22">
            <v>42193</v>
          </cell>
          <cell r="U22">
            <v>0.44791666666666669</v>
          </cell>
          <cell r="V22">
            <v>2.0833333333721384</v>
          </cell>
        </row>
        <row r="23">
          <cell r="A23"/>
          <cell r="B23">
            <v>12</v>
          </cell>
          <cell r="C23">
            <v>311</v>
          </cell>
          <cell r="D23" t="str">
            <v>Tractor John Deere 8220</v>
          </cell>
          <cell r="E23" t="str">
            <v>100JD</v>
          </cell>
          <cell r="F23" t="str">
            <v>Coazucar S. A.</v>
          </cell>
          <cell r="G23">
            <v>791060393</v>
          </cell>
          <cell r="H23">
            <v>7795550971</v>
          </cell>
          <cell r="I23" t="str">
            <v>VULCANIZADORA</v>
          </cell>
          <cell r="J23" t="str">
            <v>Cambiar llantas</v>
          </cell>
          <cell r="K23" t="str">
            <v>MTTO. CORRECTIVO</v>
          </cell>
          <cell r="L23">
            <v>980</v>
          </cell>
          <cell r="M23" t="str">
            <v>CUSCO LOPEZ, JUAN GABRIEL</v>
          </cell>
          <cell r="N23" t="str">
            <v>A</v>
          </cell>
          <cell r="O23">
            <v>42193</v>
          </cell>
          <cell r="P23">
            <v>0.36527777777777781</v>
          </cell>
          <cell r="Q23">
            <v>28</v>
          </cell>
          <cell r="R23"/>
          <cell r="S23" t="str">
            <v>Mtto. Terminado</v>
          </cell>
          <cell r="T23">
            <v>42193</v>
          </cell>
          <cell r="U23">
            <v>0.41666666666666669</v>
          </cell>
          <cell r="V23">
            <v>1.2333333333954215</v>
          </cell>
        </row>
        <row r="24">
          <cell r="A24"/>
          <cell r="B24">
            <v>13</v>
          </cell>
          <cell r="C24" t="str">
            <v>1611D</v>
          </cell>
          <cell r="D24" t="str">
            <v>Subsolador de 3 Vastagos</v>
          </cell>
          <cell r="E24" t="str">
            <v>100EA</v>
          </cell>
          <cell r="F24" t="str">
            <v>Coazucar S. A.</v>
          </cell>
          <cell r="G24">
            <v>791060362</v>
          </cell>
          <cell r="H24">
            <v>7795550542</v>
          </cell>
          <cell r="I24" t="str">
            <v>EQUIPO AGRICOLAS</v>
          </cell>
          <cell r="J24" t="str">
            <v>Cambiar puntas</v>
          </cell>
          <cell r="K24" t="str">
            <v>MTTO. CORRECTIVO</v>
          </cell>
          <cell r="L24">
            <v>7417</v>
          </cell>
          <cell r="M24" t="str">
            <v>JARA VALENZUELA, ANGEL</v>
          </cell>
          <cell r="N24" t="str">
            <v>A</v>
          </cell>
          <cell r="O24">
            <v>42193</v>
          </cell>
          <cell r="P24">
            <v>0.36805555555555558</v>
          </cell>
          <cell r="Q24">
            <v>28</v>
          </cell>
          <cell r="R24"/>
          <cell r="S24" t="str">
            <v>Mtto. Terminado</v>
          </cell>
          <cell r="T24">
            <v>42193</v>
          </cell>
          <cell r="U24">
            <v>0.39999999999999997</v>
          </cell>
          <cell r="V24">
            <v>0.76666666683740914</v>
          </cell>
        </row>
        <row r="25">
          <cell r="A25"/>
          <cell r="B25">
            <v>14</v>
          </cell>
          <cell r="C25">
            <v>233</v>
          </cell>
          <cell r="D25" t="str">
            <v xml:space="preserve">Jeep Chevrolet </v>
          </cell>
          <cell r="E25" t="str">
            <v>100EL</v>
          </cell>
          <cell r="F25" t="str">
            <v>Coazucar S. A.</v>
          </cell>
          <cell r="G25">
            <v>791010701</v>
          </cell>
          <cell r="H25">
            <v>7795550724</v>
          </cell>
          <cell r="I25" t="str">
            <v>EQUIPO LIVIANO</v>
          </cell>
          <cell r="J25" t="str">
            <v>Orden de Inspección</v>
          </cell>
          <cell r="K25" t="str">
            <v>MTTO. PREVENTIVO</v>
          </cell>
          <cell r="L25">
            <v>101</v>
          </cell>
          <cell r="M25" t="str">
            <v>CONDO GUACHUN, MARCO</v>
          </cell>
          <cell r="N25" t="str">
            <v>A</v>
          </cell>
          <cell r="O25">
            <v>42193</v>
          </cell>
          <cell r="P25">
            <v>0.37083333333333335</v>
          </cell>
          <cell r="Q25">
            <v>28</v>
          </cell>
          <cell r="R25">
            <v>392309</v>
          </cell>
          <cell r="S25" t="str">
            <v>Mtto. Terminado</v>
          </cell>
          <cell r="T25">
            <v>42193</v>
          </cell>
          <cell r="U25">
            <v>0.3888888888888889</v>
          </cell>
          <cell r="V25">
            <v>0.43333333334885538</v>
          </cell>
        </row>
        <row r="26">
          <cell r="A26"/>
          <cell r="B26">
            <v>15</v>
          </cell>
          <cell r="C26">
            <v>233</v>
          </cell>
          <cell r="D26" t="str">
            <v xml:space="preserve">Jeep Chevrolet </v>
          </cell>
          <cell r="E26" t="str">
            <v>100EL</v>
          </cell>
          <cell r="F26" t="str">
            <v>Coazucar S. A.</v>
          </cell>
          <cell r="G26">
            <v>791010701</v>
          </cell>
          <cell r="H26">
            <v>7795550724</v>
          </cell>
          <cell r="I26" t="str">
            <v>LUBRICADORA</v>
          </cell>
          <cell r="J26" t="str">
            <v>Cambio aceite y filtro motor</v>
          </cell>
          <cell r="K26" t="str">
            <v>MTTO. PREVENTIVO</v>
          </cell>
          <cell r="L26">
            <v>101</v>
          </cell>
          <cell r="M26" t="str">
            <v>CONDO GUACHUN, MARCO</v>
          </cell>
          <cell r="N26" t="str">
            <v>A</v>
          </cell>
          <cell r="O26">
            <v>42193</v>
          </cell>
          <cell r="P26">
            <v>0.37083333333333335</v>
          </cell>
          <cell r="Q26">
            <v>28</v>
          </cell>
          <cell r="R26">
            <v>392309</v>
          </cell>
          <cell r="S26" t="str">
            <v>Mtto. Terminado</v>
          </cell>
          <cell r="T26">
            <v>42193</v>
          </cell>
          <cell r="U26">
            <v>0.875</v>
          </cell>
          <cell r="V26">
            <v>12.099999999976717</v>
          </cell>
        </row>
        <row r="27">
          <cell r="A27"/>
          <cell r="B27">
            <v>16</v>
          </cell>
          <cell r="C27">
            <v>233</v>
          </cell>
          <cell r="D27" t="str">
            <v xml:space="preserve">Jeep Chevrolet </v>
          </cell>
          <cell r="E27" t="str">
            <v>100EL</v>
          </cell>
          <cell r="F27" t="str">
            <v>Coazucar S. A.</v>
          </cell>
          <cell r="G27">
            <v>791010701</v>
          </cell>
          <cell r="H27">
            <v>7795550724</v>
          </cell>
          <cell r="I27" t="str">
            <v>LUBRICADORA</v>
          </cell>
          <cell r="J27" t="str">
            <v>Cambio aceite de transmisión</v>
          </cell>
          <cell r="K27" t="str">
            <v>MTTO. PREVENTIVO</v>
          </cell>
          <cell r="L27">
            <v>101</v>
          </cell>
          <cell r="M27" t="str">
            <v>CONDO GUACHUN, MARCO</v>
          </cell>
          <cell r="N27" t="str">
            <v>A</v>
          </cell>
          <cell r="O27">
            <v>42193</v>
          </cell>
          <cell r="P27">
            <v>0.37083333333333335</v>
          </cell>
          <cell r="Q27">
            <v>28</v>
          </cell>
          <cell r="R27">
            <v>392309</v>
          </cell>
          <cell r="S27" t="str">
            <v>Mtto. Terminado</v>
          </cell>
          <cell r="T27">
            <v>42193</v>
          </cell>
          <cell r="U27">
            <v>0.875</v>
          </cell>
          <cell r="V27">
            <v>12.099999999976717</v>
          </cell>
        </row>
        <row r="28">
          <cell r="A28"/>
          <cell r="B28">
            <v>17</v>
          </cell>
          <cell r="C28">
            <v>233</v>
          </cell>
          <cell r="D28" t="str">
            <v xml:space="preserve">Jeep Chevrolet </v>
          </cell>
          <cell r="E28" t="str">
            <v>100EL</v>
          </cell>
          <cell r="F28" t="str">
            <v>Coazucar S. A.</v>
          </cell>
          <cell r="G28">
            <v>791010701</v>
          </cell>
          <cell r="H28">
            <v>7795550724</v>
          </cell>
          <cell r="I28" t="str">
            <v>LUBRICADORA</v>
          </cell>
          <cell r="J28" t="str">
            <v>Cambio aceite diferencial</v>
          </cell>
          <cell r="K28" t="str">
            <v>MTTO. PREVENTIVO</v>
          </cell>
          <cell r="L28">
            <v>101</v>
          </cell>
          <cell r="M28" t="str">
            <v>CONDO GUACHUN, MARCO</v>
          </cell>
          <cell r="N28" t="str">
            <v>A</v>
          </cell>
          <cell r="O28">
            <v>42193</v>
          </cell>
          <cell r="P28">
            <v>0.37083333333333335</v>
          </cell>
          <cell r="Q28">
            <v>28</v>
          </cell>
          <cell r="R28">
            <v>392309</v>
          </cell>
          <cell r="S28" t="str">
            <v>Mtto. Terminado</v>
          </cell>
          <cell r="T28">
            <v>42193</v>
          </cell>
          <cell r="U28">
            <v>0.875</v>
          </cell>
          <cell r="V28">
            <v>12.099999999976717</v>
          </cell>
        </row>
        <row r="29">
          <cell r="A29"/>
          <cell r="B29">
            <v>18</v>
          </cell>
          <cell r="C29">
            <v>233</v>
          </cell>
          <cell r="D29" t="str">
            <v xml:space="preserve">Jeep Chevrolet </v>
          </cell>
          <cell r="E29" t="str">
            <v>100EL</v>
          </cell>
          <cell r="F29" t="str">
            <v>Coazucar S. A.</v>
          </cell>
          <cell r="G29">
            <v>791010701</v>
          </cell>
          <cell r="H29">
            <v>7795550724</v>
          </cell>
          <cell r="I29" t="str">
            <v>LUBRICADORA</v>
          </cell>
          <cell r="J29" t="str">
            <v>Cambio filtro de aire</v>
          </cell>
          <cell r="K29" t="str">
            <v>MTTO. PREVENTIVO</v>
          </cell>
          <cell r="L29">
            <v>101</v>
          </cell>
          <cell r="M29" t="str">
            <v>CONDO GUACHUN, MARCO</v>
          </cell>
          <cell r="N29" t="str">
            <v>A</v>
          </cell>
          <cell r="O29">
            <v>42193</v>
          </cell>
          <cell r="P29">
            <v>0.37083333333333335</v>
          </cell>
          <cell r="Q29">
            <v>28</v>
          </cell>
          <cell r="R29">
            <v>392309</v>
          </cell>
          <cell r="S29" t="str">
            <v>Mtto. Terminado</v>
          </cell>
          <cell r="T29">
            <v>42193</v>
          </cell>
          <cell r="U29">
            <v>0.875</v>
          </cell>
          <cell r="V29">
            <v>12.099999999976717</v>
          </cell>
        </row>
        <row r="30">
          <cell r="A30"/>
          <cell r="B30">
            <v>19</v>
          </cell>
          <cell r="C30">
            <v>233</v>
          </cell>
          <cell r="D30" t="str">
            <v xml:space="preserve">Jeep Chevrolet </v>
          </cell>
          <cell r="E30" t="str">
            <v>100EL</v>
          </cell>
          <cell r="F30" t="str">
            <v>Coazucar S. A.</v>
          </cell>
          <cell r="G30">
            <v>791010701</v>
          </cell>
          <cell r="H30">
            <v>7795550724</v>
          </cell>
          <cell r="I30" t="str">
            <v>LUBRICADORA</v>
          </cell>
          <cell r="J30" t="str">
            <v>Cambio de filtro de combustible</v>
          </cell>
          <cell r="K30" t="str">
            <v>MTTO. PREVENTIVO</v>
          </cell>
          <cell r="L30">
            <v>101</v>
          </cell>
          <cell r="M30" t="str">
            <v>CONDO GUACHUN, MARCO</v>
          </cell>
          <cell r="N30" t="str">
            <v>A</v>
          </cell>
          <cell r="O30">
            <v>42193</v>
          </cell>
          <cell r="P30">
            <v>0.37083333333333335</v>
          </cell>
          <cell r="Q30">
            <v>28</v>
          </cell>
          <cell r="R30">
            <v>392309</v>
          </cell>
          <cell r="S30" t="str">
            <v>Mtto. Terminado</v>
          </cell>
          <cell r="T30">
            <v>42193</v>
          </cell>
          <cell r="U30">
            <v>0.875</v>
          </cell>
          <cell r="V30">
            <v>12.099999999976717</v>
          </cell>
        </row>
        <row r="31">
          <cell r="A31"/>
          <cell r="B31">
            <v>20</v>
          </cell>
          <cell r="C31" t="str">
            <v>JD24</v>
          </cell>
          <cell r="D31" t="str">
            <v>Tractor John Deere 6145J</v>
          </cell>
          <cell r="E31" t="str">
            <v>100JD</v>
          </cell>
          <cell r="F31" t="str">
            <v>Coazucar S. A.</v>
          </cell>
          <cell r="G31">
            <v>791060443</v>
          </cell>
          <cell r="H31">
            <v>7795551059</v>
          </cell>
          <cell r="I31" t="str">
            <v>JOHN DEERE</v>
          </cell>
          <cell r="J31" t="str">
            <v>Revisar transmision</v>
          </cell>
          <cell r="K31" t="str">
            <v>MTTO. CORRECTIVO</v>
          </cell>
          <cell r="L31">
            <v>5859</v>
          </cell>
          <cell r="M31" t="str">
            <v>ABARCA RODRIGUEZ, DAVID CLEMENTE</v>
          </cell>
          <cell r="N31" t="str">
            <v>A</v>
          </cell>
          <cell r="O31">
            <v>42193</v>
          </cell>
          <cell r="P31">
            <v>0.37291666666666662</v>
          </cell>
          <cell r="Q31">
            <v>28</v>
          </cell>
          <cell r="R31"/>
          <cell r="S31" t="str">
            <v>Mtto. Terminado</v>
          </cell>
          <cell r="T31">
            <v>42193</v>
          </cell>
          <cell r="U31">
            <v>0.41666666666666669</v>
          </cell>
          <cell r="V31">
            <v>1.0500000000465661</v>
          </cell>
        </row>
        <row r="32">
          <cell r="A32"/>
          <cell r="B32">
            <v>21</v>
          </cell>
          <cell r="C32">
            <v>732</v>
          </cell>
          <cell r="D32" t="str">
            <v>Motoniveladora CAT-14G</v>
          </cell>
          <cell r="E32" t="str">
            <v>100EP</v>
          </cell>
          <cell r="F32" t="str">
            <v>Coazucar S. A.</v>
          </cell>
          <cell r="G32">
            <v>791060410</v>
          </cell>
          <cell r="H32">
            <v>7795550862</v>
          </cell>
          <cell r="I32" t="str">
            <v>MTTO. EN EL CAMPO</v>
          </cell>
          <cell r="J32" t="str">
            <v>Cambiar manguera hidraulica</v>
          </cell>
          <cell r="K32" t="str">
            <v>MTTO. CORRECTIVO</v>
          </cell>
          <cell r="L32">
            <v>1522</v>
          </cell>
          <cell r="M32" t="str">
            <v>PAREDES RIERA, CARLOS</v>
          </cell>
          <cell r="N32" t="str">
            <v>A</v>
          </cell>
          <cell r="O32">
            <v>42193</v>
          </cell>
          <cell r="P32">
            <v>0.37638888888888888</v>
          </cell>
          <cell r="Q32">
            <v>28</v>
          </cell>
          <cell r="R32"/>
          <cell r="S32" t="str">
            <v>Mtto. Terminado</v>
          </cell>
          <cell r="T32">
            <v>42193</v>
          </cell>
          <cell r="U32">
            <v>0.5</v>
          </cell>
          <cell r="V32">
            <v>2.966666666790843</v>
          </cell>
        </row>
        <row r="33">
          <cell r="A33"/>
          <cell r="B33">
            <v>22</v>
          </cell>
          <cell r="C33">
            <v>157</v>
          </cell>
          <cell r="D33" t="str">
            <v>Cabezal M. Benz LS-2635</v>
          </cell>
          <cell r="E33" t="str">
            <v>100CB</v>
          </cell>
          <cell r="F33" t="str">
            <v>Coazucar S. A.</v>
          </cell>
          <cell r="G33">
            <v>791060330</v>
          </cell>
          <cell r="H33">
            <v>791060330</v>
          </cell>
          <cell r="I33" t="str">
            <v>DOLLYS</v>
          </cell>
          <cell r="J33" t="str">
            <v>Soldar base de quinta rueda</v>
          </cell>
          <cell r="K33" t="str">
            <v>MTTO. CORRECTIVO</v>
          </cell>
          <cell r="L33">
            <v>1096</v>
          </cell>
          <cell r="M33" t="str">
            <v>GONZALEZ MAZON, MESIAS EDUARDO</v>
          </cell>
          <cell r="N33" t="str">
            <v>A</v>
          </cell>
          <cell r="O33">
            <v>42193</v>
          </cell>
          <cell r="P33">
            <v>0.3840277777777778</v>
          </cell>
          <cell r="Q33">
            <v>28</v>
          </cell>
          <cell r="R33"/>
          <cell r="S33" t="str">
            <v>Mtto. Terminado</v>
          </cell>
          <cell r="T33">
            <v>42193</v>
          </cell>
          <cell r="U33">
            <v>0.3840277777777778</v>
          </cell>
          <cell r="V33">
            <v>0</v>
          </cell>
        </row>
        <row r="34">
          <cell r="A34"/>
          <cell r="B34">
            <v>23</v>
          </cell>
          <cell r="C34" t="str">
            <v>JD24</v>
          </cell>
          <cell r="D34" t="str">
            <v>Tractor John Deere 6145J</v>
          </cell>
          <cell r="E34" t="str">
            <v>100JD</v>
          </cell>
          <cell r="F34" t="str">
            <v>Coazucar S. A.</v>
          </cell>
          <cell r="G34">
            <v>791060443</v>
          </cell>
          <cell r="H34">
            <v>7795551059</v>
          </cell>
          <cell r="I34" t="str">
            <v>JOHN DEERE</v>
          </cell>
          <cell r="J34" t="str">
            <v>Colocar protector de vidrio</v>
          </cell>
          <cell r="K34" t="str">
            <v>MTTO. CORRECTIVO</v>
          </cell>
          <cell r="L34">
            <v>5859</v>
          </cell>
          <cell r="M34" t="str">
            <v>ABARCA RODRIGUEZ, DAVID CLEMENTE</v>
          </cell>
          <cell r="N34" t="str">
            <v>A</v>
          </cell>
          <cell r="O34">
            <v>42193</v>
          </cell>
          <cell r="P34">
            <v>0.38611111111111113</v>
          </cell>
          <cell r="Q34">
            <v>28</v>
          </cell>
          <cell r="R34"/>
          <cell r="S34" t="str">
            <v>Mtto. Terminado</v>
          </cell>
          <cell r="T34">
            <v>42193</v>
          </cell>
          <cell r="U34">
            <v>0.45833333333333331</v>
          </cell>
          <cell r="V34">
            <v>1.7333333333954215</v>
          </cell>
        </row>
        <row r="35">
          <cell r="A35"/>
          <cell r="B35">
            <v>24</v>
          </cell>
          <cell r="C35" t="str">
            <v>JD21</v>
          </cell>
          <cell r="D35" t="str">
            <v>Tractor John Deere 6145J</v>
          </cell>
          <cell r="E35" t="str">
            <v>100JD</v>
          </cell>
          <cell r="F35" t="str">
            <v>Coazucar S. A.</v>
          </cell>
          <cell r="G35">
            <v>791060443</v>
          </cell>
          <cell r="H35">
            <v>7795551053</v>
          </cell>
          <cell r="I35" t="str">
            <v>JOHN DEERE</v>
          </cell>
          <cell r="J35" t="str">
            <v>Revisar transmision</v>
          </cell>
          <cell r="K35" t="str">
            <v>MTTO. CORRECTIVO</v>
          </cell>
          <cell r="L35">
            <v>7137</v>
          </cell>
          <cell r="M35" t="str">
            <v>TAPIA ALAVA, GERMAN OSWALDO</v>
          </cell>
          <cell r="N35" t="str">
            <v>A</v>
          </cell>
          <cell r="O35">
            <v>42193</v>
          </cell>
          <cell r="P35">
            <v>0.3979166666666667</v>
          </cell>
          <cell r="Q35">
            <v>28</v>
          </cell>
          <cell r="R35"/>
          <cell r="S35" t="str">
            <v>Mtto. Terminado</v>
          </cell>
          <cell r="T35">
            <v>42193</v>
          </cell>
          <cell r="U35">
            <v>0.4861111111111111</v>
          </cell>
          <cell r="V35">
            <v>2.1166666665812954</v>
          </cell>
        </row>
        <row r="36">
          <cell r="A36"/>
          <cell r="B36">
            <v>25</v>
          </cell>
          <cell r="C36" t="str">
            <v>JD28</v>
          </cell>
          <cell r="D36" t="str">
            <v>Tractor John Deere 6145J</v>
          </cell>
          <cell r="E36" t="str">
            <v>100JD</v>
          </cell>
          <cell r="F36" t="str">
            <v>Coazucar S. A.</v>
          </cell>
          <cell r="G36">
            <v>791060443</v>
          </cell>
          <cell r="H36">
            <v>7795551067</v>
          </cell>
          <cell r="I36" t="str">
            <v>JOHN DEERE</v>
          </cell>
          <cell r="J36" t="str">
            <v>Revisar sistema hidraulico</v>
          </cell>
          <cell r="K36" t="str">
            <v>MTTO. CORRECTIVO</v>
          </cell>
          <cell r="L36">
            <v>7141</v>
          </cell>
          <cell r="M36" t="str">
            <v>QUINTO RONQUILLO, JULIO CESAR</v>
          </cell>
          <cell r="N36" t="str">
            <v>A</v>
          </cell>
          <cell r="O36">
            <v>42193</v>
          </cell>
          <cell r="P36">
            <v>0.40277777777777773</v>
          </cell>
          <cell r="Q36">
            <v>28</v>
          </cell>
          <cell r="R36"/>
          <cell r="S36" t="str">
            <v>Mtto. Terminado</v>
          </cell>
          <cell r="T36">
            <v>42193</v>
          </cell>
          <cell r="U36">
            <v>0.45833333333333331</v>
          </cell>
          <cell r="V36">
            <v>1.3333333332557231</v>
          </cell>
        </row>
        <row r="37">
          <cell r="A37"/>
          <cell r="B37">
            <v>26</v>
          </cell>
          <cell r="C37">
            <v>190</v>
          </cell>
          <cell r="D37" t="str">
            <v>Cabezal Kenworth T-800</v>
          </cell>
          <cell r="E37" t="str">
            <v>100CB</v>
          </cell>
          <cell r="F37" t="str">
            <v>Coazucar S. A.</v>
          </cell>
          <cell r="G37">
            <v>791060438</v>
          </cell>
          <cell r="H37">
            <v>7795550303</v>
          </cell>
          <cell r="I37" t="str">
            <v>ELECTROMECANICOS</v>
          </cell>
          <cell r="J37" t="str">
            <v>Revisar luces</v>
          </cell>
          <cell r="K37" t="str">
            <v>MTTO. CORRECTIVO</v>
          </cell>
          <cell r="L37">
            <v>1192</v>
          </cell>
          <cell r="M37" t="str">
            <v>JUELA BERMEO, JOSE MAURICIO</v>
          </cell>
          <cell r="N37" t="str">
            <v>A</v>
          </cell>
          <cell r="O37">
            <v>42193</v>
          </cell>
          <cell r="P37">
            <v>0.4055555555555555</v>
          </cell>
          <cell r="Q37">
            <v>28</v>
          </cell>
          <cell r="R37"/>
          <cell r="S37" t="str">
            <v>Mtto. Terminado</v>
          </cell>
          <cell r="T37">
            <v>42193</v>
          </cell>
          <cell r="U37">
            <v>0.44791666666666669</v>
          </cell>
          <cell r="V37">
            <v>1.0166666667209938</v>
          </cell>
        </row>
        <row r="38">
          <cell r="A38"/>
          <cell r="B38">
            <v>27</v>
          </cell>
          <cell r="C38" t="str">
            <v>EL04</v>
          </cell>
          <cell r="D38" t="str">
            <v xml:space="preserve">Camión Chevrolet </v>
          </cell>
          <cell r="E38" t="str">
            <v>100EL</v>
          </cell>
          <cell r="F38" t="str">
            <v>Coazucar S. A.</v>
          </cell>
          <cell r="G38">
            <v>791060303</v>
          </cell>
          <cell r="H38">
            <v>7795550765</v>
          </cell>
          <cell r="I38" t="str">
            <v>EQUIPO LIVIANO</v>
          </cell>
          <cell r="J38" t="str">
            <v>Revisar direccion</v>
          </cell>
          <cell r="K38" t="str">
            <v>MTTO. CORRECTIVO</v>
          </cell>
          <cell r="L38">
            <v>1814</v>
          </cell>
          <cell r="M38" t="str">
            <v>SARMIENTO CALLE, CARLOS</v>
          </cell>
          <cell r="N38" t="str">
            <v>A</v>
          </cell>
          <cell r="O38">
            <v>42193</v>
          </cell>
          <cell r="P38">
            <v>0.42083333333333334</v>
          </cell>
          <cell r="Q38">
            <v>28</v>
          </cell>
          <cell r="R38"/>
          <cell r="S38" t="str">
            <v>Mtto. Terminado</v>
          </cell>
          <cell r="T38">
            <v>42195</v>
          </cell>
          <cell r="U38">
            <v>0.66666666666666663</v>
          </cell>
          <cell r="V38">
            <v>53.900000000139698</v>
          </cell>
        </row>
        <row r="39">
          <cell r="A39"/>
          <cell r="B39">
            <v>28</v>
          </cell>
          <cell r="C39">
            <v>523</v>
          </cell>
          <cell r="D39" t="str">
            <v>Cargadora de Caña Vanguard V-1900</v>
          </cell>
          <cell r="E39" t="str">
            <v>100LL</v>
          </cell>
          <cell r="F39" t="str">
            <v>Coazucar S. A.</v>
          </cell>
          <cell r="G39">
            <v>791060369</v>
          </cell>
          <cell r="H39">
            <v>791060369</v>
          </cell>
          <cell r="I39" t="str">
            <v>LLENADORAS</v>
          </cell>
          <cell r="J39" t="str">
            <v>Arreglar manguera del enfriador de aceite</v>
          </cell>
          <cell r="K39" t="str">
            <v>MTTO. CORRECTIVO</v>
          </cell>
          <cell r="L39">
            <v>1861</v>
          </cell>
          <cell r="M39" t="str">
            <v>SUQUILANDA MORANTE, FRANCISCO JAVIER</v>
          </cell>
          <cell r="N39" t="str">
            <v>A</v>
          </cell>
          <cell r="O39">
            <v>42193</v>
          </cell>
          <cell r="P39">
            <v>0.42291666666666666</v>
          </cell>
          <cell r="Q39">
            <v>28</v>
          </cell>
          <cell r="R39"/>
          <cell r="S39" t="str">
            <v>Mtto. Terminado</v>
          </cell>
          <cell r="T39">
            <v>42193</v>
          </cell>
          <cell r="U39">
            <v>0.45833333333333331</v>
          </cell>
          <cell r="V39">
            <v>0.84999999986030161</v>
          </cell>
        </row>
        <row r="40">
          <cell r="A40"/>
          <cell r="B40">
            <v>29</v>
          </cell>
          <cell r="C40">
            <v>283</v>
          </cell>
          <cell r="D40" t="str">
            <v>Tractor John Deere 8200</v>
          </cell>
          <cell r="E40" t="str">
            <v>100JD</v>
          </cell>
          <cell r="F40" t="str">
            <v>Coazucar S. A.</v>
          </cell>
          <cell r="G40">
            <v>791060442</v>
          </cell>
          <cell r="H40">
            <v>7795550933</v>
          </cell>
          <cell r="I40" t="str">
            <v>ELECTROMECANICOS</v>
          </cell>
          <cell r="J40" t="str">
            <v>Revisar luces</v>
          </cell>
          <cell r="K40" t="str">
            <v>MTTO. CORRECTIVO</v>
          </cell>
          <cell r="L40">
            <v>1711</v>
          </cell>
          <cell r="M40" t="str">
            <v>RODRIGUEZ CABRERA, JORGE JESUS</v>
          </cell>
          <cell r="N40" t="str">
            <v>A</v>
          </cell>
          <cell r="O40">
            <v>42193</v>
          </cell>
          <cell r="P40">
            <v>0.45902777777777781</v>
          </cell>
          <cell r="Q40">
            <v>28</v>
          </cell>
          <cell r="R40"/>
          <cell r="S40" t="str">
            <v>Mtto. Terminado</v>
          </cell>
          <cell r="T40">
            <v>42193</v>
          </cell>
          <cell r="U40">
            <v>0.54166666666666663</v>
          </cell>
          <cell r="V40">
            <v>1.9833333333954215</v>
          </cell>
        </row>
        <row r="41">
          <cell r="A41"/>
          <cell r="B41">
            <v>30</v>
          </cell>
          <cell r="C41" t="str">
            <v>JD48</v>
          </cell>
          <cell r="D41" t="str">
            <v>Tractor John Deere 6145J</v>
          </cell>
          <cell r="E41" t="str">
            <v>100JD</v>
          </cell>
          <cell r="F41" t="str">
            <v>Coazucar S. A.</v>
          </cell>
          <cell r="G41">
            <v>791060443</v>
          </cell>
          <cell r="H41">
            <v>7795551103</v>
          </cell>
          <cell r="I41" t="str">
            <v>ELECTROMECANICOS</v>
          </cell>
          <cell r="J41" t="str">
            <v>Revisar luces</v>
          </cell>
          <cell r="K41" t="str">
            <v>MTTO. CORRECTIVO</v>
          </cell>
          <cell r="L41">
            <v>946</v>
          </cell>
          <cell r="M41" t="str">
            <v>CORONEL NAULA, VICTOR ARIOSTO</v>
          </cell>
          <cell r="N41" t="str">
            <v>A</v>
          </cell>
          <cell r="O41">
            <v>42193</v>
          </cell>
          <cell r="P41">
            <v>0.48402777777777778</v>
          </cell>
          <cell r="Q41">
            <v>28</v>
          </cell>
          <cell r="R41"/>
          <cell r="S41" t="str">
            <v>Mtto. Terminado</v>
          </cell>
          <cell r="T41">
            <v>42193</v>
          </cell>
          <cell r="U41">
            <v>0.60416666666666663</v>
          </cell>
          <cell r="V41">
            <v>2.8833333333022892</v>
          </cell>
        </row>
        <row r="42">
          <cell r="A42"/>
          <cell r="B42">
            <v>31</v>
          </cell>
          <cell r="C42">
            <v>743</v>
          </cell>
          <cell r="D42" t="str">
            <v>Montacarga Yale</v>
          </cell>
          <cell r="E42" t="str">
            <v>100EP</v>
          </cell>
          <cell r="F42" t="str">
            <v>Coazucar S. A.</v>
          </cell>
          <cell r="G42">
            <v>791060384</v>
          </cell>
          <cell r="H42">
            <v>7795550864</v>
          </cell>
          <cell r="I42" t="str">
            <v>JOHN DEERE</v>
          </cell>
          <cell r="J42" t="str">
            <v>Revisar frenos</v>
          </cell>
          <cell r="K42" t="str">
            <v>MTTO. CORRECTIVO</v>
          </cell>
          <cell r="L42">
            <v>1032</v>
          </cell>
          <cell r="M42" t="str">
            <v>FAJARDO MORA, JOSE ANTONIO</v>
          </cell>
          <cell r="N42" t="str">
            <v>A</v>
          </cell>
          <cell r="O42">
            <v>42193</v>
          </cell>
          <cell r="P42">
            <v>0.55277777777777781</v>
          </cell>
          <cell r="Q42">
            <v>28</v>
          </cell>
          <cell r="R42"/>
          <cell r="S42" t="str">
            <v>Mtto. Terminado</v>
          </cell>
          <cell r="T42">
            <v>42194</v>
          </cell>
          <cell r="U42">
            <v>0.40277777777777773</v>
          </cell>
          <cell r="V42">
            <v>20.400000000139698</v>
          </cell>
        </row>
        <row r="43">
          <cell r="A43"/>
          <cell r="B43">
            <v>32</v>
          </cell>
          <cell r="C43">
            <v>292</v>
          </cell>
          <cell r="D43" t="str">
            <v>Tractor John Deere 8200</v>
          </cell>
          <cell r="E43" t="str">
            <v>100JD</v>
          </cell>
          <cell r="F43" t="str">
            <v>Coazucar S. A.</v>
          </cell>
          <cell r="G43">
            <v>791060442</v>
          </cell>
          <cell r="H43">
            <v>7795550943</v>
          </cell>
          <cell r="I43" t="str">
            <v>JOHN DEERE</v>
          </cell>
          <cell r="J43" t="str">
            <v>Revisar fuga de aceite del gato hidraulico</v>
          </cell>
          <cell r="K43" t="str">
            <v>MTTO. CORRECTIVO</v>
          </cell>
          <cell r="L43">
            <v>1712</v>
          </cell>
          <cell r="M43" t="str">
            <v>RODRIGUEZ CABRERA, JOSE LUIS</v>
          </cell>
          <cell r="N43" t="str">
            <v>A</v>
          </cell>
          <cell r="O43">
            <v>42193</v>
          </cell>
          <cell r="P43">
            <v>0.55486111111111114</v>
          </cell>
          <cell r="Q43">
            <v>28</v>
          </cell>
          <cell r="R43"/>
          <cell r="S43" t="str">
            <v>Mtto. Terminado</v>
          </cell>
          <cell r="T43">
            <v>42193</v>
          </cell>
          <cell r="U43">
            <v>0.70833333333333337</v>
          </cell>
          <cell r="V43">
            <v>3.6833333333488554</v>
          </cell>
        </row>
        <row r="44">
          <cell r="A44"/>
          <cell r="B44">
            <v>33</v>
          </cell>
          <cell r="C44">
            <v>339</v>
          </cell>
          <cell r="D44" t="str">
            <v>Tractor de Llantas Cameco 305 AG</v>
          </cell>
          <cell r="E44" t="str">
            <v>100CM</v>
          </cell>
          <cell r="F44" t="str">
            <v>Coazucar S. A.</v>
          </cell>
          <cell r="G44">
            <v>791060444</v>
          </cell>
          <cell r="H44">
            <v>7795550348</v>
          </cell>
          <cell r="I44" t="str">
            <v>CAMECOS</v>
          </cell>
          <cell r="J44" t="str">
            <v>Revisar frenos</v>
          </cell>
          <cell r="K44" t="str">
            <v>MTTO. CORRECTIVO</v>
          </cell>
          <cell r="L44">
            <v>1255</v>
          </cell>
          <cell r="M44" t="str">
            <v>LOPEZ TORRES, MANUEL ALADINO</v>
          </cell>
          <cell r="N44" t="str">
            <v>A</v>
          </cell>
          <cell r="O44">
            <v>42193</v>
          </cell>
          <cell r="P44">
            <v>0.6069444444444444</v>
          </cell>
          <cell r="Q44">
            <v>28</v>
          </cell>
          <cell r="R44"/>
          <cell r="S44" t="str">
            <v>Mtto. Terminado</v>
          </cell>
          <cell r="T44">
            <v>42193</v>
          </cell>
          <cell r="U44">
            <v>0.72916666666666663</v>
          </cell>
          <cell r="V44">
            <v>2.9333333333488554</v>
          </cell>
        </row>
        <row r="45">
          <cell r="A45"/>
          <cell r="B45">
            <v>34</v>
          </cell>
          <cell r="C45">
            <v>286</v>
          </cell>
          <cell r="D45" t="str">
            <v>Tractor John Deere 8200</v>
          </cell>
          <cell r="E45" t="str">
            <v>100JD</v>
          </cell>
          <cell r="F45" t="str">
            <v>Coazucar S. A.</v>
          </cell>
          <cell r="G45">
            <v>791060442</v>
          </cell>
          <cell r="H45">
            <v>7795550937</v>
          </cell>
          <cell r="I45" t="str">
            <v>JOHN DEERE</v>
          </cell>
          <cell r="J45" t="str">
            <v>Revisar motor</v>
          </cell>
          <cell r="K45" t="str">
            <v>MTTO. CORRECTIVO</v>
          </cell>
          <cell r="L45">
            <v>1853</v>
          </cell>
          <cell r="M45" t="str">
            <v>SUAREZ SALAZAR, WILLIAM ARMANDO</v>
          </cell>
          <cell r="N45" t="str">
            <v>A</v>
          </cell>
          <cell r="O45">
            <v>42193</v>
          </cell>
          <cell r="P45">
            <v>0.60833333333333328</v>
          </cell>
          <cell r="Q45">
            <v>28</v>
          </cell>
          <cell r="R45"/>
          <cell r="S45" t="str">
            <v>Mtto. Terminado</v>
          </cell>
          <cell r="T45">
            <v>42193</v>
          </cell>
          <cell r="U45">
            <v>0.77986111111111101</v>
          </cell>
          <cell r="V45">
            <v>4.1166666669305414</v>
          </cell>
        </row>
        <row r="46">
          <cell r="A46"/>
          <cell r="B46">
            <v>35</v>
          </cell>
          <cell r="C46" t="str">
            <v>JD16</v>
          </cell>
          <cell r="D46" t="str">
            <v>Tractor John Deere 6145J</v>
          </cell>
          <cell r="E46" t="str">
            <v>100JD</v>
          </cell>
          <cell r="F46" t="str">
            <v>Coazucar S. A.</v>
          </cell>
          <cell r="G46">
            <v>791060395</v>
          </cell>
          <cell r="H46">
            <v>7795551043</v>
          </cell>
          <cell r="I46" t="str">
            <v>ELECTROMECANICOS</v>
          </cell>
          <cell r="J46" t="str">
            <v>Revisar sistema electrico</v>
          </cell>
          <cell r="K46" t="str">
            <v>MTTO. CORRECTIVO</v>
          </cell>
          <cell r="L46">
            <v>1254</v>
          </cell>
          <cell r="M46" t="str">
            <v>LOPEZ ROMERO, JORGE DAVID</v>
          </cell>
          <cell r="N46" t="str">
            <v>A</v>
          </cell>
          <cell r="O46">
            <v>42193</v>
          </cell>
          <cell r="P46">
            <v>0.63541666666666663</v>
          </cell>
          <cell r="Q46">
            <v>28</v>
          </cell>
          <cell r="R46"/>
          <cell r="S46" t="str">
            <v>Mtto. Terminado</v>
          </cell>
          <cell r="T46">
            <v>42193</v>
          </cell>
          <cell r="U46">
            <v>0.64236111111111105</v>
          </cell>
          <cell r="V46">
            <v>0.16666666662786156</v>
          </cell>
        </row>
        <row r="47">
          <cell r="A47"/>
          <cell r="B47">
            <v>36</v>
          </cell>
          <cell r="C47">
            <v>673</v>
          </cell>
          <cell r="D47" t="str">
            <v xml:space="preserve">Moto Bomba Perkins 4.236 </v>
          </cell>
          <cell r="E47" t="str">
            <v>100BB</v>
          </cell>
          <cell r="F47" t="str">
            <v>Coazucar S. A.</v>
          </cell>
          <cell r="G47">
            <v>791060405</v>
          </cell>
          <cell r="H47">
            <v>7795550050</v>
          </cell>
          <cell r="I47" t="str">
            <v>MTTO. EN EL CAMPO</v>
          </cell>
          <cell r="J47" t="str">
            <v>Revisar cheque</v>
          </cell>
          <cell r="K47" t="str">
            <v>MTTO. CORRECTIVO</v>
          </cell>
          <cell r="L47">
            <v>1318</v>
          </cell>
          <cell r="M47" t="str">
            <v>MELENDRES LAZ, RODOLFO GONZALO</v>
          </cell>
          <cell r="N47" t="str">
            <v>A</v>
          </cell>
          <cell r="O47">
            <v>42193</v>
          </cell>
          <cell r="P47">
            <v>0.63958333333333328</v>
          </cell>
          <cell r="Q47">
            <v>28</v>
          </cell>
          <cell r="R47"/>
          <cell r="S47" t="str">
            <v>Mtto. Terminado</v>
          </cell>
          <cell r="T47">
            <v>42193</v>
          </cell>
          <cell r="U47">
            <v>0.75</v>
          </cell>
          <cell r="V47">
            <v>2.6500000001396984</v>
          </cell>
        </row>
        <row r="48">
          <cell r="A48"/>
          <cell r="B48">
            <v>37</v>
          </cell>
          <cell r="C48">
            <v>163</v>
          </cell>
          <cell r="D48" t="str">
            <v>Cabezal M. Benz LS-2635</v>
          </cell>
          <cell r="E48" t="str">
            <v>100CB</v>
          </cell>
          <cell r="F48" t="str">
            <v>Coazucar S. A.</v>
          </cell>
          <cell r="G48">
            <v>791060330</v>
          </cell>
          <cell r="H48">
            <v>791060330</v>
          </cell>
          <cell r="I48" t="str">
            <v>CABEZALES</v>
          </cell>
          <cell r="J48" t="str">
            <v>Revisar embrague</v>
          </cell>
          <cell r="K48" t="str">
            <v>MTTO. CORRECTIVO</v>
          </cell>
          <cell r="L48">
            <v>1564</v>
          </cell>
          <cell r="M48" t="str">
            <v>PERALTA RODRIGUEZ, MANUEL ALFONSO</v>
          </cell>
          <cell r="N48" t="str">
            <v>A</v>
          </cell>
          <cell r="O48">
            <v>42193</v>
          </cell>
          <cell r="P48">
            <v>0.64444444444444449</v>
          </cell>
          <cell r="Q48">
            <v>28</v>
          </cell>
          <cell r="R48"/>
          <cell r="S48" t="str">
            <v>Mtto. Terminado</v>
          </cell>
          <cell r="T48">
            <v>42193</v>
          </cell>
          <cell r="U48">
            <v>0.77083333333333337</v>
          </cell>
          <cell r="V48">
            <v>3.0333333334419876</v>
          </cell>
        </row>
        <row r="49">
          <cell r="A49"/>
          <cell r="B49">
            <v>38</v>
          </cell>
          <cell r="C49" t="str">
            <v>JD01</v>
          </cell>
          <cell r="D49" t="str">
            <v>Tractor John Deere 9430R</v>
          </cell>
          <cell r="E49" t="str">
            <v>100JD</v>
          </cell>
          <cell r="F49" t="str">
            <v>Coazucar S. A.</v>
          </cell>
          <cell r="G49">
            <v>791060394</v>
          </cell>
          <cell r="H49">
            <v>7795551013</v>
          </cell>
          <cell r="I49" t="str">
            <v>JOHN DEERE</v>
          </cell>
          <cell r="J49" t="str">
            <v>Cambiar rin del enfriador del motor de aceite</v>
          </cell>
          <cell r="K49" t="str">
            <v>MTTO. CORRECTIVO</v>
          </cell>
          <cell r="L49">
            <v>2047</v>
          </cell>
          <cell r="M49" t="str">
            <v>ZAMBRANO CEDEÑO, CARLOS FERNANDO</v>
          </cell>
          <cell r="N49" t="str">
            <v>A</v>
          </cell>
          <cell r="O49">
            <v>42193</v>
          </cell>
          <cell r="P49">
            <v>0.64652777777777781</v>
          </cell>
          <cell r="Q49">
            <v>28</v>
          </cell>
          <cell r="R49"/>
          <cell r="S49" t="str">
            <v>Mtto. Terminado</v>
          </cell>
          <cell r="T49">
            <v>42194</v>
          </cell>
          <cell r="U49">
            <v>0.56597222222222221</v>
          </cell>
          <cell r="V49">
            <v>22.066666666651145</v>
          </cell>
        </row>
        <row r="50">
          <cell r="A50"/>
          <cell r="B50">
            <v>39</v>
          </cell>
          <cell r="C50">
            <v>278</v>
          </cell>
          <cell r="D50" t="str">
            <v>Tractor John Deere 8200</v>
          </cell>
          <cell r="E50" t="str">
            <v>100JD</v>
          </cell>
          <cell r="F50" t="str">
            <v>Coazucar S. A.</v>
          </cell>
          <cell r="G50">
            <v>791060442</v>
          </cell>
          <cell r="H50">
            <v>7795550925</v>
          </cell>
          <cell r="I50" t="str">
            <v>ELECTROMECANICOS</v>
          </cell>
          <cell r="J50" t="str">
            <v>Revisar sistema electrico</v>
          </cell>
          <cell r="K50" t="str">
            <v>MTTO. CORRECTIVO</v>
          </cell>
          <cell r="L50">
            <v>1926</v>
          </cell>
          <cell r="M50" t="str">
            <v>VACA ARROYO, JAIME GUIDO</v>
          </cell>
          <cell r="N50" t="str">
            <v>A</v>
          </cell>
          <cell r="O50">
            <v>42193</v>
          </cell>
          <cell r="P50">
            <v>0.65555555555555556</v>
          </cell>
          <cell r="Q50">
            <v>28</v>
          </cell>
          <cell r="R50"/>
          <cell r="S50" t="str">
            <v>Mtto. Terminado</v>
          </cell>
          <cell r="T50">
            <v>42194</v>
          </cell>
          <cell r="U50">
            <v>0.45208333333333334</v>
          </cell>
          <cell r="V50">
            <v>19.116666666581295</v>
          </cell>
        </row>
        <row r="51">
          <cell r="A51"/>
          <cell r="B51">
            <v>40</v>
          </cell>
          <cell r="C51">
            <v>325</v>
          </cell>
          <cell r="D51" t="str">
            <v>Tractor de Llantas Cameco 305 AG</v>
          </cell>
          <cell r="E51" t="str">
            <v>100CM</v>
          </cell>
          <cell r="F51" t="str">
            <v>Coazucar S. A.</v>
          </cell>
          <cell r="G51">
            <v>791060373</v>
          </cell>
          <cell r="H51">
            <v>7795550333</v>
          </cell>
          <cell r="I51" t="str">
            <v>MTTO. EN EL CAMPO</v>
          </cell>
          <cell r="J51" t="str">
            <v>Revisar luces</v>
          </cell>
          <cell r="K51" t="str">
            <v>MTTO. CORRECTIVO</v>
          </cell>
          <cell r="L51">
            <v>1622</v>
          </cell>
          <cell r="M51" t="str">
            <v>QUEZADA FAJARDO, LUIS</v>
          </cell>
          <cell r="N51" t="str">
            <v>A</v>
          </cell>
          <cell r="O51">
            <v>42193</v>
          </cell>
          <cell r="P51">
            <v>0.65763888888888888</v>
          </cell>
          <cell r="Q51">
            <v>28</v>
          </cell>
          <cell r="R51"/>
          <cell r="S51" t="str">
            <v>Mtto. Terminado</v>
          </cell>
          <cell r="T51">
            <v>42195</v>
          </cell>
          <cell r="U51">
            <v>0.29166666666666669</v>
          </cell>
          <cell r="V51">
            <v>39.216666666790843</v>
          </cell>
        </row>
        <row r="52">
          <cell r="A52"/>
          <cell r="B52">
            <v>41</v>
          </cell>
          <cell r="C52" t="str">
            <v>79B</v>
          </cell>
          <cell r="D52" t="str">
            <v>Camioneta Chevrolet</v>
          </cell>
          <cell r="E52" t="str">
            <v>100EL</v>
          </cell>
          <cell r="F52" t="str">
            <v>Coazucar S. A.</v>
          </cell>
          <cell r="G52">
            <v>791060103</v>
          </cell>
          <cell r="H52">
            <v>7795550756</v>
          </cell>
          <cell r="I52" t="str">
            <v>EQUIPO LIVIANO</v>
          </cell>
          <cell r="J52" t="str">
            <v>Arreglar cable de acelerador</v>
          </cell>
          <cell r="K52" t="str">
            <v>MTTO. CORRECTIVO</v>
          </cell>
          <cell r="L52">
            <v>481</v>
          </cell>
          <cell r="M52" t="str">
            <v>ROJAS VARGAS, RAUL</v>
          </cell>
          <cell r="N52" t="str">
            <v>A</v>
          </cell>
          <cell r="O52">
            <v>42193</v>
          </cell>
          <cell r="P52">
            <v>0.66041666666666665</v>
          </cell>
          <cell r="Q52">
            <v>28</v>
          </cell>
          <cell r="R52"/>
          <cell r="S52" t="str">
            <v>Mtto. Terminado</v>
          </cell>
          <cell r="T52">
            <v>42196</v>
          </cell>
          <cell r="U52">
            <v>0.45833333333333331</v>
          </cell>
          <cell r="V52">
            <v>67.150000000023283</v>
          </cell>
        </row>
        <row r="53">
          <cell r="A53"/>
          <cell r="B53">
            <v>42</v>
          </cell>
          <cell r="C53" t="str">
            <v>JD08</v>
          </cell>
          <cell r="D53" t="str">
            <v>Tractor John Deere 8270R</v>
          </cell>
          <cell r="E53" t="str">
            <v>100JD</v>
          </cell>
          <cell r="F53" t="str">
            <v>Coazucar S. A.</v>
          </cell>
          <cell r="G53">
            <v>791060396</v>
          </cell>
          <cell r="H53">
            <v>7795551027</v>
          </cell>
          <cell r="I53" t="str">
            <v>JOHN DEERE</v>
          </cell>
          <cell r="J53" t="str">
            <v>Revisar fuga de aceite</v>
          </cell>
          <cell r="K53" t="str">
            <v>MTTO. CORRECTIVO</v>
          </cell>
          <cell r="L53">
            <v>925</v>
          </cell>
          <cell r="M53" t="str">
            <v>CONCHA TORRES, CARLOS GEOVANNY</v>
          </cell>
          <cell r="N53" t="str">
            <v>A</v>
          </cell>
          <cell r="O53">
            <v>42193</v>
          </cell>
          <cell r="P53">
            <v>0.66249999999999998</v>
          </cell>
          <cell r="Q53">
            <v>28</v>
          </cell>
          <cell r="R53"/>
          <cell r="S53" t="str">
            <v>Mtto. Terminado</v>
          </cell>
          <cell r="T53">
            <v>42193</v>
          </cell>
          <cell r="U53">
            <v>0.66388888888888886</v>
          </cell>
          <cell r="V53">
            <v>3.3333333441987634E-2</v>
          </cell>
        </row>
        <row r="54">
          <cell r="A54"/>
          <cell r="B54">
            <v>43</v>
          </cell>
          <cell r="C54">
            <v>194</v>
          </cell>
          <cell r="D54" t="str">
            <v>Cabezal Kenworth T-800</v>
          </cell>
          <cell r="E54" t="str">
            <v>100CB</v>
          </cell>
          <cell r="F54" t="str">
            <v>Coazucar S. A.</v>
          </cell>
          <cell r="G54">
            <v>791060332</v>
          </cell>
          <cell r="H54">
            <v>791060332</v>
          </cell>
          <cell r="I54" t="str">
            <v>CABEZALES</v>
          </cell>
          <cell r="J54" t="str">
            <v>Revisar combustibles</v>
          </cell>
          <cell r="K54" t="str">
            <v>MTTO. CORRECTIVO</v>
          </cell>
          <cell r="L54">
            <v>712</v>
          </cell>
          <cell r="M54" t="str">
            <v>BAUTISTA VILLA, JULIO PRACEDES</v>
          </cell>
          <cell r="N54" t="str">
            <v>A</v>
          </cell>
          <cell r="O54">
            <v>42193</v>
          </cell>
          <cell r="P54">
            <v>0.71388888888888891</v>
          </cell>
          <cell r="Q54">
            <v>28</v>
          </cell>
          <cell r="R54"/>
          <cell r="S54" t="str">
            <v>Mtto. Terminado</v>
          </cell>
          <cell r="T54">
            <v>42193</v>
          </cell>
          <cell r="U54">
            <v>0.83333333333333337</v>
          </cell>
          <cell r="V54">
            <v>2.8666666666977108</v>
          </cell>
        </row>
        <row r="55">
          <cell r="A55"/>
          <cell r="B55">
            <v>44</v>
          </cell>
          <cell r="C55" t="str">
            <v>JD27</v>
          </cell>
          <cell r="D55" t="str">
            <v>Tractor John Deere 6145J</v>
          </cell>
          <cell r="E55" t="str">
            <v>100JD</v>
          </cell>
          <cell r="F55" t="str">
            <v>Coazucar S. A.</v>
          </cell>
          <cell r="G55">
            <v>791060443</v>
          </cell>
          <cell r="H55">
            <v>7795551065</v>
          </cell>
          <cell r="I55" t="str">
            <v>JOHN DEERE</v>
          </cell>
          <cell r="J55" t="str">
            <v>Arreglar asiento</v>
          </cell>
          <cell r="K55" t="str">
            <v>MTTO. CORRECTIVO</v>
          </cell>
          <cell r="L55">
            <v>905</v>
          </cell>
          <cell r="M55" t="str">
            <v>CHILA CASTRO, HECTOR WILLIAM</v>
          </cell>
          <cell r="N55" t="str">
            <v>A</v>
          </cell>
          <cell r="O55">
            <v>42193</v>
          </cell>
          <cell r="P55">
            <v>0.71736111111111101</v>
          </cell>
          <cell r="Q55">
            <v>28</v>
          </cell>
          <cell r="R55"/>
          <cell r="S55" t="str">
            <v>Mtto. Terminado</v>
          </cell>
          <cell r="T55">
            <v>42194</v>
          </cell>
          <cell r="U55">
            <v>0.23958333333333334</v>
          </cell>
          <cell r="V55">
            <v>12.533333333209157</v>
          </cell>
        </row>
        <row r="56">
          <cell r="A56"/>
          <cell r="B56">
            <v>45</v>
          </cell>
          <cell r="C56">
            <v>231</v>
          </cell>
          <cell r="D56" t="str">
            <v xml:space="preserve">Camión Chevrolet </v>
          </cell>
          <cell r="E56" t="str">
            <v>100EL</v>
          </cell>
          <cell r="F56" t="str">
            <v>Coazucar S. A.</v>
          </cell>
          <cell r="G56">
            <v>791060405</v>
          </cell>
          <cell r="H56">
            <v>7795550720</v>
          </cell>
          <cell r="I56" t="str">
            <v>EQUIPO LIVIANO</v>
          </cell>
          <cell r="J56" t="str">
            <v>Orden de Inspección</v>
          </cell>
          <cell r="K56" t="str">
            <v>MTTO. PREVENTIVO</v>
          </cell>
          <cell r="L56">
            <v>1670</v>
          </cell>
          <cell r="M56" t="str">
            <v>REYES FREIRE, ADOLFO FLORENTINO</v>
          </cell>
          <cell r="N56" t="str">
            <v>A</v>
          </cell>
          <cell r="O56">
            <v>42193</v>
          </cell>
          <cell r="P56">
            <v>0.71875</v>
          </cell>
          <cell r="Q56">
            <v>28</v>
          </cell>
          <cell r="R56">
            <v>153042</v>
          </cell>
          <cell r="S56" t="str">
            <v>Mtto. Terminado</v>
          </cell>
          <cell r="T56">
            <v>42193</v>
          </cell>
          <cell r="U56">
            <v>0.72916666666666663</v>
          </cell>
          <cell r="V56">
            <v>0.25</v>
          </cell>
        </row>
        <row r="57">
          <cell r="A57"/>
          <cell r="B57">
            <v>46</v>
          </cell>
          <cell r="C57">
            <v>231</v>
          </cell>
          <cell r="D57" t="str">
            <v xml:space="preserve">Camión Chevrolet </v>
          </cell>
          <cell r="E57" t="str">
            <v>100EL</v>
          </cell>
          <cell r="F57" t="str">
            <v>Coazucar S. A.</v>
          </cell>
          <cell r="G57">
            <v>791060405</v>
          </cell>
          <cell r="H57">
            <v>7795550720</v>
          </cell>
          <cell r="I57" t="str">
            <v>LUBRICADORA</v>
          </cell>
          <cell r="J57" t="str">
            <v>Cambio aceite y filtro motor</v>
          </cell>
          <cell r="K57" t="str">
            <v>MTTO. PREVENTIVO</v>
          </cell>
          <cell r="L57">
            <v>1670</v>
          </cell>
          <cell r="M57" t="str">
            <v>REYES FREIRE, ADOLFO FLORENTINO</v>
          </cell>
          <cell r="N57" t="str">
            <v>A</v>
          </cell>
          <cell r="O57">
            <v>42193</v>
          </cell>
          <cell r="P57">
            <v>0.71875</v>
          </cell>
          <cell r="Q57">
            <v>28</v>
          </cell>
          <cell r="R57">
            <v>153042</v>
          </cell>
          <cell r="S57" t="str">
            <v>Mtto. Terminado</v>
          </cell>
          <cell r="T57">
            <v>42194</v>
          </cell>
          <cell r="U57">
            <v>0.33333333333333331</v>
          </cell>
          <cell r="V57">
            <v>14.75</v>
          </cell>
        </row>
        <row r="58">
          <cell r="A58"/>
          <cell r="B58">
            <v>47</v>
          </cell>
          <cell r="C58">
            <v>231</v>
          </cell>
          <cell r="D58" t="str">
            <v xml:space="preserve">Camión Chevrolet </v>
          </cell>
          <cell r="E58" t="str">
            <v>100EL</v>
          </cell>
          <cell r="F58" t="str">
            <v>Coazucar S. A.</v>
          </cell>
          <cell r="G58">
            <v>791060405</v>
          </cell>
          <cell r="H58">
            <v>7795550720</v>
          </cell>
          <cell r="I58" t="str">
            <v>LUBRICADORA</v>
          </cell>
          <cell r="J58" t="str">
            <v>Cambio de filtro de combustible</v>
          </cell>
          <cell r="K58" t="str">
            <v>MTTO. PREVENTIVO</v>
          </cell>
          <cell r="L58">
            <v>1670</v>
          </cell>
          <cell r="M58" t="str">
            <v>REYES FREIRE, ADOLFO FLORENTINO</v>
          </cell>
          <cell r="N58" t="str">
            <v>A</v>
          </cell>
          <cell r="O58">
            <v>42193</v>
          </cell>
          <cell r="P58">
            <v>0.71875</v>
          </cell>
          <cell r="Q58">
            <v>28</v>
          </cell>
          <cell r="R58">
            <v>153042</v>
          </cell>
          <cell r="S58" t="str">
            <v>Mtto. Terminado</v>
          </cell>
          <cell r="T58">
            <v>42194</v>
          </cell>
          <cell r="U58">
            <v>0.33333333333333331</v>
          </cell>
          <cell r="V58">
            <v>14.75</v>
          </cell>
        </row>
        <row r="59">
          <cell r="A59"/>
          <cell r="B59">
            <v>48</v>
          </cell>
          <cell r="C59">
            <v>506</v>
          </cell>
          <cell r="D59" t="str">
            <v>Cargadora de Caña Cameco SP- 1800</v>
          </cell>
          <cell r="E59" t="str">
            <v>100LL</v>
          </cell>
          <cell r="F59" t="str">
            <v>Coazucar S. A.</v>
          </cell>
          <cell r="G59">
            <v>791060368</v>
          </cell>
          <cell r="H59">
            <v>791060368</v>
          </cell>
          <cell r="I59" t="str">
            <v>MTTO. EN EL CAMPO</v>
          </cell>
          <cell r="J59" t="str">
            <v>Revision sistema hidraulico</v>
          </cell>
          <cell r="K59" t="str">
            <v>MTTO. CORRECTIVO</v>
          </cell>
          <cell r="L59">
            <v>1195</v>
          </cell>
          <cell r="M59" t="str">
            <v>JUNCAL URGILES, LUIS</v>
          </cell>
          <cell r="N59" t="str">
            <v>A</v>
          </cell>
          <cell r="O59">
            <v>42193</v>
          </cell>
          <cell r="P59">
            <v>0.73333333333333339</v>
          </cell>
          <cell r="Q59">
            <v>28</v>
          </cell>
          <cell r="R59"/>
          <cell r="S59" t="str">
            <v>Mtto. Terminado</v>
          </cell>
          <cell r="T59">
            <v>42193</v>
          </cell>
          <cell r="U59">
            <v>1</v>
          </cell>
          <cell r="V59">
            <v>6.4000000001396984</v>
          </cell>
        </row>
        <row r="60">
          <cell r="A60"/>
          <cell r="B60">
            <v>49</v>
          </cell>
          <cell r="C60">
            <v>522</v>
          </cell>
          <cell r="D60" t="str">
            <v>Cargadora de Caña Vanguard V-1900</v>
          </cell>
          <cell r="E60" t="str">
            <v>100LL</v>
          </cell>
          <cell r="F60" t="str">
            <v>Coazucar S. A.</v>
          </cell>
          <cell r="G60">
            <v>791060369</v>
          </cell>
          <cell r="H60">
            <v>791060369</v>
          </cell>
          <cell r="I60" t="str">
            <v>MTTO. EN EL CAMPO</v>
          </cell>
          <cell r="J60" t="str">
            <v>Revision sistema hidraulico</v>
          </cell>
          <cell r="K60" t="str">
            <v>MTTO. CORRECTIVO</v>
          </cell>
          <cell r="L60">
            <v>1195</v>
          </cell>
          <cell r="M60" t="str">
            <v>JUNCAL URGILES, LUIS</v>
          </cell>
          <cell r="N60" t="str">
            <v>A</v>
          </cell>
          <cell r="O60">
            <v>42193</v>
          </cell>
          <cell r="P60">
            <v>0.73333333333333339</v>
          </cell>
          <cell r="Q60">
            <v>28</v>
          </cell>
          <cell r="R60"/>
          <cell r="S60" t="str">
            <v>Mtto. Terminado</v>
          </cell>
          <cell r="T60">
            <v>42194</v>
          </cell>
          <cell r="U60">
            <v>8.3333333333333329E-2</v>
          </cell>
          <cell r="V60">
            <v>8.4000000001396984</v>
          </cell>
        </row>
        <row r="61">
          <cell r="A61"/>
          <cell r="B61">
            <v>50</v>
          </cell>
          <cell r="C61" t="str">
            <v>CS05</v>
          </cell>
          <cell r="D61" t="str">
            <v>Cosechadora de CañaJohn Deere 3520 W</v>
          </cell>
          <cell r="E61" t="str">
            <v>100CS</v>
          </cell>
          <cell r="F61" t="str">
            <v>Coazucar S. A.</v>
          </cell>
          <cell r="G61">
            <v>791060417</v>
          </cell>
          <cell r="H61">
            <v>791060417</v>
          </cell>
          <cell r="I61" t="str">
            <v>COSECHADORAS</v>
          </cell>
          <cell r="J61" t="str">
            <v>Reparar mesa de corte</v>
          </cell>
          <cell r="K61" t="str">
            <v>MTTO. CORRECTIVO</v>
          </cell>
          <cell r="L61">
            <v>6655</v>
          </cell>
          <cell r="M61" t="str">
            <v>MONTERO PANCHO, VINICIO</v>
          </cell>
          <cell r="N61" t="str">
            <v>A</v>
          </cell>
          <cell r="O61">
            <v>42193</v>
          </cell>
          <cell r="P61">
            <v>0.74652777777777779</v>
          </cell>
          <cell r="Q61">
            <v>28</v>
          </cell>
          <cell r="R61"/>
          <cell r="S61" t="str">
            <v>Mtto. Terminado</v>
          </cell>
          <cell r="T61">
            <v>42194</v>
          </cell>
          <cell r="U61">
            <v>0.58333333333333337</v>
          </cell>
          <cell r="V61">
            <v>20.083333333255723</v>
          </cell>
        </row>
        <row r="62">
          <cell r="A62"/>
          <cell r="B62">
            <v>51</v>
          </cell>
          <cell r="C62" t="str">
            <v>EP06</v>
          </cell>
          <cell r="D62" t="str">
            <v>Excavadora Caterpillar</v>
          </cell>
          <cell r="E62" t="str">
            <v>100EP</v>
          </cell>
          <cell r="F62" t="str">
            <v>Coazucar S. A.</v>
          </cell>
          <cell r="G62">
            <v>791060421</v>
          </cell>
          <cell r="H62">
            <v>7795550886</v>
          </cell>
          <cell r="I62" t="str">
            <v>EQUIPO PESADO</v>
          </cell>
          <cell r="J62" t="str">
            <v>Orden de Inspección</v>
          </cell>
          <cell r="K62" t="str">
            <v>MTTO. PREVENTIVO</v>
          </cell>
          <cell r="L62">
            <v>919</v>
          </cell>
          <cell r="M62" t="str">
            <v>COBOS CARRASCO, JULIO</v>
          </cell>
          <cell r="N62" t="str">
            <v>A</v>
          </cell>
          <cell r="O62">
            <v>42193</v>
          </cell>
          <cell r="P62">
            <v>0.7583333333333333</v>
          </cell>
          <cell r="Q62">
            <v>28</v>
          </cell>
          <cell r="R62">
            <v>7457</v>
          </cell>
          <cell r="S62" t="str">
            <v>Mtto. Terminado</v>
          </cell>
          <cell r="T62">
            <v>42194</v>
          </cell>
          <cell r="U62">
            <v>0.8208333333333333</v>
          </cell>
          <cell r="V62">
            <v>25.5</v>
          </cell>
        </row>
        <row r="63">
          <cell r="A63"/>
          <cell r="B63">
            <v>52</v>
          </cell>
          <cell r="C63" t="str">
            <v>EP06</v>
          </cell>
          <cell r="D63" t="str">
            <v>Excavadora Caterpillar</v>
          </cell>
          <cell r="E63" t="str">
            <v>100EP</v>
          </cell>
          <cell r="F63" t="str">
            <v>Coazucar S. A.</v>
          </cell>
          <cell r="G63">
            <v>791060421</v>
          </cell>
          <cell r="H63">
            <v>7795550886</v>
          </cell>
          <cell r="I63" t="str">
            <v>LUBRICADORA</v>
          </cell>
          <cell r="J63" t="str">
            <v>Cambio aceite y filtro motor</v>
          </cell>
          <cell r="K63" t="str">
            <v>MTTO. PREVENTIVO</v>
          </cell>
          <cell r="L63">
            <v>919</v>
          </cell>
          <cell r="M63" t="str">
            <v>COBOS CARRASCO, JULIO</v>
          </cell>
          <cell r="N63" t="str">
            <v>A</v>
          </cell>
          <cell r="O63">
            <v>42193</v>
          </cell>
          <cell r="P63">
            <v>0.7583333333333333</v>
          </cell>
          <cell r="Q63">
            <v>28</v>
          </cell>
          <cell r="R63">
            <v>7457</v>
          </cell>
          <cell r="S63" t="str">
            <v>Mtto. Terminado</v>
          </cell>
          <cell r="T63">
            <v>42194</v>
          </cell>
          <cell r="U63">
            <v>0.8208333333333333</v>
          </cell>
          <cell r="V63">
            <v>25.5</v>
          </cell>
        </row>
        <row r="64">
          <cell r="A64"/>
          <cell r="B64">
            <v>53</v>
          </cell>
          <cell r="C64" t="str">
            <v>EP06</v>
          </cell>
          <cell r="D64" t="str">
            <v>Excavadora Caterpillar</v>
          </cell>
          <cell r="E64" t="str">
            <v>100EP</v>
          </cell>
          <cell r="F64" t="str">
            <v>Coazucar S. A.</v>
          </cell>
          <cell r="G64">
            <v>791060421</v>
          </cell>
          <cell r="H64">
            <v>7795550886</v>
          </cell>
          <cell r="I64" t="str">
            <v>LUBRICADORA</v>
          </cell>
          <cell r="J64" t="str">
            <v>Cambio de filtro de combustible</v>
          </cell>
          <cell r="K64" t="str">
            <v>MTTO. PREVENTIVO</v>
          </cell>
          <cell r="L64">
            <v>919</v>
          </cell>
          <cell r="M64" t="str">
            <v>COBOS CARRASCO, JULIO</v>
          </cell>
          <cell r="N64" t="str">
            <v>A</v>
          </cell>
          <cell r="O64">
            <v>42193</v>
          </cell>
          <cell r="P64">
            <v>0.7583333333333333</v>
          </cell>
          <cell r="Q64">
            <v>28</v>
          </cell>
          <cell r="R64">
            <v>7457</v>
          </cell>
          <cell r="S64" t="str">
            <v>Mtto. Terminado</v>
          </cell>
          <cell r="T64">
            <v>42194</v>
          </cell>
          <cell r="U64">
            <v>0.8208333333333333</v>
          </cell>
          <cell r="V64">
            <v>25.5</v>
          </cell>
        </row>
        <row r="65">
          <cell r="A65"/>
          <cell r="B65">
            <v>54</v>
          </cell>
          <cell r="C65">
            <v>722</v>
          </cell>
          <cell r="D65" t="str">
            <v>Payloader CAT-950</v>
          </cell>
          <cell r="E65" t="str">
            <v>100EP</v>
          </cell>
          <cell r="F65" t="str">
            <v>Coazucar S. A.</v>
          </cell>
          <cell r="G65">
            <v>791060317</v>
          </cell>
          <cell r="H65">
            <v>7795550852</v>
          </cell>
          <cell r="I65" t="str">
            <v>MTTO. EN EL CAMPO</v>
          </cell>
          <cell r="J65" t="str">
            <v>Cambio aceite y filtro motor</v>
          </cell>
          <cell r="K65" t="str">
            <v>MTTO. PREVENTIVO</v>
          </cell>
          <cell r="L65">
            <v>1476</v>
          </cell>
          <cell r="M65" t="str">
            <v>ORELLANA CORDERO, JOSE</v>
          </cell>
          <cell r="N65" t="str">
            <v>A</v>
          </cell>
          <cell r="O65">
            <v>42193</v>
          </cell>
          <cell r="P65">
            <v>0.7583333333333333</v>
          </cell>
          <cell r="Q65">
            <v>28</v>
          </cell>
          <cell r="R65">
            <v>272</v>
          </cell>
          <cell r="S65" t="str">
            <v>Mtto. Terminado</v>
          </cell>
          <cell r="T65">
            <v>42194</v>
          </cell>
          <cell r="U65">
            <v>0.47916666666666669</v>
          </cell>
          <cell r="V65">
            <v>17.300000000046566</v>
          </cell>
        </row>
        <row r="66">
          <cell r="A66"/>
          <cell r="B66">
            <v>55</v>
          </cell>
          <cell r="C66">
            <v>722</v>
          </cell>
          <cell r="D66" t="str">
            <v>Payloader CAT-950</v>
          </cell>
          <cell r="E66" t="str">
            <v>100EP</v>
          </cell>
          <cell r="F66" t="str">
            <v>Coazucar S. A.</v>
          </cell>
          <cell r="G66">
            <v>791060317</v>
          </cell>
          <cell r="H66">
            <v>7795550852</v>
          </cell>
          <cell r="I66" t="str">
            <v>MTTO. EN EL CAMPO</v>
          </cell>
          <cell r="J66" t="str">
            <v>Cambio de filtro de combustible</v>
          </cell>
          <cell r="K66" t="str">
            <v>MTTO. PREVENTIVO</v>
          </cell>
          <cell r="L66">
            <v>1476</v>
          </cell>
          <cell r="M66" t="str">
            <v>ORELLANA CORDERO, JOSE</v>
          </cell>
          <cell r="N66" t="str">
            <v>A</v>
          </cell>
          <cell r="O66">
            <v>42193</v>
          </cell>
          <cell r="P66">
            <v>0.7583333333333333</v>
          </cell>
          <cell r="Q66">
            <v>28</v>
          </cell>
          <cell r="R66">
            <v>272</v>
          </cell>
          <cell r="S66" t="str">
            <v>Mtto. Terminado</v>
          </cell>
          <cell r="T66">
            <v>42194</v>
          </cell>
          <cell r="U66">
            <v>0.47916666666666669</v>
          </cell>
          <cell r="V66">
            <v>17.300000000046566</v>
          </cell>
        </row>
        <row r="67">
          <cell r="A67"/>
          <cell r="B67">
            <v>56</v>
          </cell>
          <cell r="C67" t="str">
            <v>EP03</v>
          </cell>
          <cell r="D67" t="str">
            <v>Excavadora Caterpillar</v>
          </cell>
          <cell r="E67" t="str">
            <v>100EP</v>
          </cell>
          <cell r="F67" t="str">
            <v>Coazucar S. A.</v>
          </cell>
          <cell r="G67">
            <v>791060421</v>
          </cell>
          <cell r="H67">
            <v>7795550881</v>
          </cell>
          <cell r="I67" t="str">
            <v>MTTO. EN EL CAMPO</v>
          </cell>
          <cell r="J67" t="str">
            <v>Cambio aceite y filtro motor</v>
          </cell>
          <cell r="K67" t="str">
            <v>MTTO. PREVENTIVO</v>
          </cell>
          <cell r="L67">
            <v>1476</v>
          </cell>
          <cell r="M67" t="str">
            <v>ORELLANA CORDERO, JOSE</v>
          </cell>
          <cell r="N67" t="str">
            <v>A</v>
          </cell>
          <cell r="O67">
            <v>42193</v>
          </cell>
          <cell r="P67">
            <v>0.7583333333333333</v>
          </cell>
          <cell r="Q67">
            <v>28</v>
          </cell>
          <cell r="R67">
            <v>11221</v>
          </cell>
          <cell r="S67" t="str">
            <v>Mtto. Terminado</v>
          </cell>
          <cell r="T67">
            <v>42194</v>
          </cell>
          <cell r="U67">
            <v>0.36249999999999999</v>
          </cell>
          <cell r="V67">
            <v>14.500000000116415</v>
          </cell>
        </row>
        <row r="68">
          <cell r="A68"/>
          <cell r="B68">
            <v>57</v>
          </cell>
          <cell r="C68" t="str">
            <v>EP03</v>
          </cell>
          <cell r="D68" t="str">
            <v>Excavadora Caterpillar</v>
          </cell>
          <cell r="E68" t="str">
            <v>100EP</v>
          </cell>
          <cell r="F68" t="str">
            <v>Coazucar S. A.</v>
          </cell>
          <cell r="G68">
            <v>791060421</v>
          </cell>
          <cell r="H68">
            <v>7795550881</v>
          </cell>
          <cell r="I68" t="str">
            <v>MTTO. EN EL CAMPO</v>
          </cell>
          <cell r="J68" t="str">
            <v>Cambio de filtro de combustible</v>
          </cell>
          <cell r="K68" t="str">
            <v>MTTO. PREVENTIVO</v>
          </cell>
          <cell r="L68">
            <v>1476</v>
          </cell>
          <cell r="M68" t="str">
            <v>ORELLANA CORDERO, JOSE</v>
          </cell>
          <cell r="N68" t="str">
            <v>A</v>
          </cell>
          <cell r="O68">
            <v>42193</v>
          </cell>
          <cell r="P68">
            <v>0.7583333333333333</v>
          </cell>
          <cell r="Q68">
            <v>28</v>
          </cell>
          <cell r="R68">
            <v>11221</v>
          </cell>
          <cell r="S68" t="str">
            <v>Mtto. Terminado</v>
          </cell>
          <cell r="T68">
            <v>42194</v>
          </cell>
          <cell r="U68">
            <v>0.36249999999999999</v>
          </cell>
          <cell r="V68">
            <v>14.500000000116415</v>
          </cell>
        </row>
        <row r="69">
          <cell r="A69"/>
          <cell r="B69">
            <v>58</v>
          </cell>
          <cell r="C69" t="str">
            <v>JD44</v>
          </cell>
          <cell r="D69" t="str">
            <v>Tractor Massey Ferguson MF8670</v>
          </cell>
          <cell r="E69" t="str">
            <v>100JD</v>
          </cell>
          <cell r="F69" t="str">
            <v>Coazucar S. A.</v>
          </cell>
          <cell r="G69">
            <v>791060434</v>
          </cell>
          <cell r="H69">
            <v>7795551097</v>
          </cell>
          <cell r="I69" t="str">
            <v>MTTO. EN EL CAMPO</v>
          </cell>
          <cell r="J69" t="str">
            <v>Cambio aceite y filtro motor</v>
          </cell>
          <cell r="K69" t="str">
            <v>MTTO. PREVENTIVO</v>
          </cell>
          <cell r="L69">
            <v>1571</v>
          </cell>
          <cell r="M69" t="str">
            <v>PEREZ PEREZ, WILMER ALFREDO</v>
          </cell>
          <cell r="N69" t="str">
            <v>A</v>
          </cell>
          <cell r="O69">
            <v>42193</v>
          </cell>
          <cell r="P69">
            <v>0.7583333333333333</v>
          </cell>
          <cell r="Q69">
            <v>28</v>
          </cell>
          <cell r="R69">
            <v>4456</v>
          </cell>
          <cell r="S69" t="str">
            <v>Mtto. Terminado</v>
          </cell>
          <cell r="T69">
            <v>42195</v>
          </cell>
          <cell r="U69">
            <v>0.3354166666666667</v>
          </cell>
          <cell r="V69">
            <v>37.850000000093132</v>
          </cell>
        </row>
        <row r="70">
          <cell r="A70"/>
          <cell r="B70">
            <v>59</v>
          </cell>
          <cell r="C70" t="str">
            <v>JD44</v>
          </cell>
          <cell r="D70" t="str">
            <v>Tractor Massey Ferguson MF8670</v>
          </cell>
          <cell r="E70" t="str">
            <v>100JD</v>
          </cell>
          <cell r="F70" t="str">
            <v>Coazucar S. A.</v>
          </cell>
          <cell r="G70">
            <v>791060434</v>
          </cell>
          <cell r="H70">
            <v>7795551097</v>
          </cell>
          <cell r="I70" t="str">
            <v>MTTO. EN EL CAMPO</v>
          </cell>
          <cell r="J70" t="str">
            <v>Cambio de filtro de combustible</v>
          </cell>
          <cell r="K70" t="str">
            <v>MTTO. PREVENTIVO</v>
          </cell>
          <cell r="L70">
            <v>1571</v>
          </cell>
          <cell r="M70" t="str">
            <v>PEREZ PEREZ, WILMER ALFREDO</v>
          </cell>
          <cell r="N70" t="str">
            <v>A</v>
          </cell>
          <cell r="O70">
            <v>42193</v>
          </cell>
          <cell r="P70">
            <v>0.7583333333333333</v>
          </cell>
          <cell r="Q70">
            <v>28</v>
          </cell>
          <cell r="R70">
            <v>4456</v>
          </cell>
          <cell r="S70" t="str">
            <v>Mtto. Terminado</v>
          </cell>
          <cell r="T70">
            <v>42195</v>
          </cell>
          <cell r="U70">
            <v>0.3354166666666667</v>
          </cell>
          <cell r="V70">
            <v>37.850000000093132</v>
          </cell>
        </row>
        <row r="71">
          <cell r="A71"/>
          <cell r="B71">
            <v>60</v>
          </cell>
          <cell r="C71">
            <v>280</v>
          </cell>
          <cell r="D71" t="str">
            <v>Tractor John Deere 8200</v>
          </cell>
          <cell r="E71" t="str">
            <v>100JD</v>
          </cell>
          <cell r="F71" t="str">
            <v>Coazucar S. A.</v>
          </cell>
          <cell r="G71">
            <v>791060442</v>
          </cell>
          <cell r="H71">
            <v>7795550927</v>
          </cell>
          <cell r="I71" t="str">
            <v>MTTO. EN EL CAMPO</v>
          </cell>
          <cell r="J71" t="str">
            <v>Problemas con eol radiador</v>
          </cell>
          <cell r="K71" t="str">
            <v>MTTO. CORRECTIVO</v>
          </cell>
          <cell r="L71">
            <v>1769</v>
          </cell>
          <cell r="M71" t="str">
            <v>SANCHEZ ARTEAGA, HECTOR NAZARIO</v>
          </cell>
          <cell r="N71" t="str">
            <v>B</v>
          </cell>
          <cell r="O71">
            <v>42193</v>
          </cell>
          <cell r="P71">
            <v>0.79652777777777783</v>
          </cell>
          <cell r="Q71">
            <v>28</v>
          </cell>
          <cell r="R71">
            <v>6301</v>
          </cell>
          <cell r="S71" t="str">
            <v>Mtto. Terminado</v>
          </cell>
          <cell r="T71">
            <v>42194</v>
          </cell>
          <cell r="U71">
            <v>8.3333333333333329E-2</v>
          </cell>
          <cell r="V71">
            <v>6.8833333333022892</v>
          </cell>
        </row>
        <row r="72">
          <cell r="A72"/>
          <cell r="B72">
            <v>61</v>
          </cell>
          <cell r="C72" t="str">
            <v>JD51</v>
          </cell>
          <cell r="D72" t="str">
            <v>Tractor John Deere 6145J</v>
          </cell>
          <cell r="E72" t="str">
            <v>100JD</v>
          </cell>
          <cell r="F72" t="str">
            <v>Coazucar S. A.</v>
          </cell>
          <cell r="G72">
            <v>791060443</v>
          </cell>
          <cell r="H72">
            <v>7795551109</v>
          </cell>
          <cell r="I72" t="str">
            <v>MTTO. EN EL CAMPO</v>
          </cell>
          <cell r="J72" t="str">
            <v>Revisar transmision</v>
          </cell>
          <cell r="K72" t="str">
            <v>MTTO. CORRECTIVO</v>
          </cell>
          <cell r="L72">
            <v>878</v>
          </cell>
          <cell r="M72" t="str">
            <v>CEVALLOS LEMA, VICTOR GUILLERMO</v>
          </cell>
          <cell r="N72" t="str">
            <v>B</v>
          </cell>
          <cell r="O72">
            <v>42193</v>
          </cell>
          <cell r="P72">
            <v>0.79791666666666661</v>
          </cell>
          <cell r="Q72">
            <v>28</v>
          </cell>
          <cell r="R72">
            <v>44055</v>
          </cell>
          <cell r="S72" t="str">
            <v>Mtto. Terminado</v>
          </cell>
          <cell r="T72">
            <v>42193</v>
          </cell>
          <cell r="U72">
            <v>0.95833333333333337</v>
          </cell>
          <cell r="V72">
            <v>3.8499999998603016</v>
          </cell>
        </row>
        <row r="73">
          <cell r="A73"/>
          <cell r="B73">
            <v>62</v>
          </cell>
          <cell r="C73">
            <v>283</v>
          </cell>
          <cell r="D73" t="str">
            <v>Tractor John Deere 8200</v>
          </cell>
          <cell r="E73" t="str">
            <v>100JD</v>
          </cell>
          <cell r="F73" t="str">
            <v>Coazucar S. A.</v>
          </cell>
          <cell r="G73">
            <v>791060442</v>
          </cell>
          <cell r="H73">
            <v>7795550933</v>
          </cell>
          <cell r="I73" t="str">
            <v>MTTO. EN EL CAMPO</v>
          </cell>
          <cell r="J73" t="str">
            <v>Revisar luces</v>
          </cell>
          <cell r="K73" t="str">
            <v>MTTO. CORRECTIVO</v>
          </cell>
          <cell r="L73">
            <v>1500</v>
          </cell>
          <cell r="M73" t="str">
            <v>ORTIZ YADAYCELA, NESTOR</v>
          </cell>
          <cell r="N73" t="str">
            <v>B</v>
          </cell>
          <cell r="O73">
            <v>42193</v>
          </cell>
          <cell r="P73">
            <v>0.80625000000000002</v>
          </cell>
          <cell r="Q73">
            <v>28</v>
          </cell>
          <cell r="R73">
            <v>952</v>
          </cell>
          <cell r="S73" t="str">
            <v>Mtto. Terminado</v>
          </cell>
          <cell r="T73">
            <v>42193</v>
          </cell>
          <cell r="U73">
            <v>0.91666666666666663</v>
          </cell>
          <cell r="V73">
            <v>2.6499999999068677</v>
          </cell>
        </row>
        <row r="74">
          <cell r="A74"/>
          <cell r="B74">
            <v>63</v>
          </cell>
          <cell r="C74">
            <v>284</v>
          </cell>
          <cell r="D74" t="str">
            <v>Tractor John Deere 8200</v>
          </cell>
          <cell r="E74" t="str">
            <v>100JD</v>
          </cell>
          <cell r="F74" t="str">
            <v>Coazucar S. A.</v>
          </cell>
          <cell r="G74">
            <v>791060442</v>
          </cell>
          <cell r="H74">
            <v>7795550935</v>
          </cell>
          <cell r="I74" t="str">
            <v>MTTO. EN EL CAMPO</v>
          </cell>
          <cell r="J74" t="str">
            <v>Revisar cambios</v>
          </cell>
          <cell r="K74" t="str">
            <v>MTTO. CORRECTIVO</v>
          </cell>
          <cell r="L74">
            <v>677</v>
          </cell>
          <cell r="M74" t="str">
            <v>AYOVI VASQUEZ, JOHNNY LENIN</v>
          </cell>
          <cell r="N74" t="str">
            <v>B</v>
          </cell>
          <cell r="O74">
            <v>42193</v>
          </cell>
          <cell r="P74">
            <v>0.80833333333333324</v>
          </cell>
          <cell r="Q74">
            <v>28</v>
          </cell>
          <cell r="R74">
            <v>2203</v>
          </cell>
          <cell r="S74" t="str">
            <v>Mtto. Terminado</v>
          </cell>
          <cell r="T74">
            <v>42194</v>
          </cell>
          <cell r="U74">
            <v>2.0833333333333332E-2</v>
          </cell>
          <cell r="V74">
            <v>5.0999999999767169</v>
          </cell>
        </row>
        <row r="75">
          <cell r="A75"/>
          <cell r="B75">
            <v>64</v>
          </cell>
          <cell r="C75" t="str">
            <v>JD25</v>
          </cell>
          <cell r="D75" t="str">
            <v>Tractor John Deere 6145J</v>
          </cell>
          <cell r="E75" t="str">
            <v>100JD</v>
          </cell>
          <cell r="F75" t="str">
            <v>Coazucar S. A.</v>
          </cell>
          <cell r="G75">
            <v>791060443</v>
          </cell>
          <cell r="H75">
            <v>7795551061</v>
          </cell>
          <cell r="I75" t="str">
            <v>MTTO. EN EL CAMPO</v>
          </cell>
          <cell r="J75" t="str">
            <v>Revisar sistema hidraulico</v>
          </cell>
          <cell r="K75" t="str">
            <v>MTTO. CORRECTIVO</v>
          </cell>
          <cell r="L75">
            <v>1628</v>
          </cell>
          <cell r="M75" t="str">
            <v>QUIÑONEZ CASTILLO, DANIEL OSEAS</v>
          </cell>
          <cell r="N75" t="str">
            <v>B</v>
          </cell>
          <cell r="O75">
            <v>42193</v>
          </cell>
          <cell r="P75">
            <v>0.81041666666666667</v>
          </cell>
          <cell r="Q75">
            <v>28</v>
          </cell>
          <cell r="R75">
            <v>5011</v>
          </cell>
          <cell r="S75" t="str">
            <v>Mtto. Terminado</v>
          </cell>
          <cell r="T75">
            <v>42193</v>
          </cell>
          <cell r="U75">
            <v>0.85416666666666663</v>
          </cell>
          <cell r="V75">
            <v>1.0500000000465661</v>
          </cell>
        </row>
        <row r="76">
          <cell r="A76"/>
          <cell r="B76">
            <v>65</v>
          </cell>
          <cell r="C76">
            <v>325</v>
          </cell>
          <cell r="D76" t="str">
            <v>Tractor de Llantas Cameco 305 AG</v>
          </cell>
          <cell r="E76" t="str">
            <v>100CM</v>
          </cell>
          <cell r="F76" t="str">
            <v>Coazucar S. A.</v>
          </cell>
          <cell r="G76">
            <v>791060373</v>
          </cell>
          <cell r="H76">
            <v>7795550333</v>
          </cell>
          <cell r="I76" t="str">
            <v>MTTO. EN EL CAMPO</v>
          </cell>
          <cell r="J76" t="str">
            <v>Revisar campana y revisar luces</v>
          </cell>
          <cell r="K76" t="str">
            <v>MTTO. CORRECTIVO</v>
          </cell>
          <cell r="L76">
            <v>775</v>
          </cell>
          <cell r="M76" t="str">
            <v>CABRERA QUIZHPI, CARLOS GONZALO</v>
          </cell>
          <cell r="N76" t="str">
            <v>B</v>
          </cell>
          <cell r="O76">
            <v>42193</v>
          </cell>
          <cell r="P76">
            <v>0.8125</v>
          </cell>
          <cell r="Q76">
            <v>28</v>
          </cell>
          <cell r="R76">
            <v>1933</v>
          </cell>
          <cell r="S76" t="str">
            <v>Mtto. Terminado</v>
          </cell>
          <cell r="T76">
            <v>42194</v>
          </cell>
          <cell r="U76">
            <v>2.0833333333333332E-2</v>
          </cell>
          <cell r="V76">
            <v>5</v>
          </cell>
        </row>
        <row r="77">
          <cell r="A77"/>
          <cell r="B77">
            <v>66</v>
          </cell>
          <cell r="C77">
            <v>522</v>
          </cell>
          <cell r="D77" t="str">
            <v>Cargadora de Caña Vanguard V-1900</v>
          </cell>
          <cell r="E77" t="str">
            <v>100LL</v>
          </cell>
          <cell r="F77" t="str">
            <v>Coazucar S. A.</v>
          </cell>
          <cell r="G77">
            <v>791060369</v>
          </cell>
          <cell r="H77">
            <v>791060369</v>
          </cell>
          <cell r="I77" t="str">
            <v>MTTO. EN EL CAMPO</v>
          </cell>
          <cell r="J77" t="str">
            <v>Revision de valvulas</v>
          </cell>
          <cell r="K77" t="str">
            <v>MTTO. CORRECTIVO</v>
          </cell>
          <cell r="L77">
            <v>1540</v>
          </cell>
          <cell r="M77" t="str">
            <v>PATIÑO QUIMI, MARIO CALIXTO</v>
          </cell>
          <cell r="N77" t="str">
            <v>B</v>
          </cell>
          <cell r="O77">
            <v>42193</v>
          </cell>
          <cell r="P77">
            <v>0.8125</v>
          </cell>
          <cell r="Q77">
            <v>28</v>
          </cell>
          <cell r="R77">
            <v>157</v>
          </cell>
          <cell r="S77" t="str">
            <v>Mtto. Terminado</v>
          </cell>
          <cell r="T77">
            <v>42194</v>
          </cell>
          <cell r="U77">
            <v>8.3333333333333329E-2</v>
          </cell>
          <cell r="V77">
            <v>6.5</v>
          </cell>
        </row>
        <row r="78">
          <cell r="A78"/>
          <cell r="B78">
            <v>67</v>
          </cell>
          <cell r="C78">
            <v>324</v>
          </cell>
          <cell r="D78" t="str">
            <v>Tractor de Llantas Cameco 305 AG</v>
          </cell>
          <cell r="E78" t="str">
            <v>100CM</v>
          </cell>
          <cell r="F78" t="str">
            <v>Coazucar S. A.</v>
          </cell>
          <cell r="G78">
            <v>791060373</v>
          </cell>
          <cell r="H78">
            <v>7795550331</v>
          </cell>
          <cell r="I78" t="str">
            <v>MTTO. EN EL CAMPO</v>
          </cell>
          <cell r="J78" t="str">
            <v>Revisar luces</v>
          </cell>
          <cell r="K78" t="str">
            <v>MTTO. CORRECTIVO</v>
          </cell>
          <cell r="L78">
            <v>1088</v>
          </cell>
          <cell r="M78" t="str">
            <v>GOMEZ LLIVICOTA, MANUEL MARIA</v>
          </cell>
          <cell r="N78" t="str">
            <v>B</v>
          </cell>
          <cell r="O78">
            <v>42193</v>
          </cell>
          <cell r="P78">
            <v>0.81805555555555554</v>
          </cell>
          <cell r="Q78">
            <v>28</v>
          </cell>
          <cell r="R78">
            <v>1534</v>
          </cell>
          <cell r="S78" t="str">
            <v>Mtto. Terminado</v>
          </cell>
          <cell r="T78">
            <v>42194</v>
          </cell>
          <cell r="U78">
            <v>0.58333333333333337</v>
          </cell>
          <cell r="V78">
            <v>18.366666666581295</v>
          </cell>
        </row>
        <row r="79">
          <cell r="A79"/>
          <cell r="B79">
            <v>68</v>
          </cell>
          <cell r="C79">
            <v>207</v>
          </cell>
          <cell r="D79" t="str">
            <v>Camión Chevrolet</v>
          </cell>
          <cell r="E79" t="str">
            <v>100EL</v>
          </cell>
          <cell r="F79" t="str">
            <v>Coazucar S. A.</v>
          </cell>
          <cell r="G79">
            <v>791060303</v>
          </cell>
          <cell r="H79">
            <v>7795550684</v>
          </cell>
          <cell r="I79" t="str">
            <v>ELECTROMECANICOS</v>
          </cell>
          <cell r="J79" t="str">
            <v>Revisar sistema electrico</v>
          </cell>
          <cell r="K79" t="str">
            <v>MTTO. CORRECTIVO</v>
          </cell>
          <cell r="L79">
            <v>6476</v>
          </cell>
          <cell r="M79" t="str">
            <v>LOPEZ GUAYTA, FRANKLIN</v>
          </cell>
          <cell r="N79" t="str">
            <v>B</v>
          </cell>
          <cell r="O79">
            <v>42193</v>
          </cell>
          <cell r="P79">
            <v>0.8618055555555556</v>
          </cell>
          <cell r="Q79">
            <v>28</v>
          </cell>
          <cell r="R79"/>
          <cell r="S79" t="str">
            <v>Mtto. Terminado</v>
          </cell>
          <cell r="T79">
            <v>42196</v>
          </cell>
          <cell r="U79">
            <v>0.33333333333333331</v>
          </cell>
          <cell r="V79">
            <v>59.316666666651145</v>
          </cell>
        </row>
        <row r="80">
          <cell r="A80"/>
          <cell r="B80">
            <v>69</v>
          </cell>
          <cell r="C80" t="str">
            <v>CS02</v>
          </cell>
          <cell r="D80" t="str">
            <v>Cosechadora de CañaJohn Deere 3520</v>
          </cell>
          <cell r="E80" t="str">
            <v>100CS</v>
          </cell>
          <cell r="F80" t="str">
            <v>Coazucar S. A.</v>
          </cell>
          <cell r="G80">
            <v>791060321</v>
          </cell>
          <cell r="H80">
            <v>791060321</v>
          </cell>
          <cell r="I80" t="str">
            <v>MTTO. EN EL CAMPO</v>
          </cell>
          <cell r="J80" t="str">
            <v>Llanta delantera izquierda baja</v>
          </cell>
          <cell r="K80" t="str">
            <v>MTTO. CORRECTIVO</v>
          </cell>
          <cell r="L80">
            <v>915</v>
          </cell>
          <cell r="M80" t="str">
            <v>CHONILLO BERMEJO, JORGE ALBERTO</v>
          </cell>
          <cell r="N80" t="str">
            <v>B</v>
          </cell>
          <cell r="O80">
            <v>42193</v>
          </cell>
          <cell r="P80">
            <v>0.88958333333333339</v>
          </cell>
          <cell r="Q80">
            <v>28</v>
          </cell>
          <cell r="R80">
            <v>8526</v>
          </cell>
          <cell r="S80" t="str">
            <v>Mtto. Terminado</v>
          </cell>
          <cell r="T80">
            <v>42193</v>
          </cell>
          <cell r="U80">
            <v>0.99930555555555556</v>
          </cell>
          <cell r="V80">
            <v>2.6333333334187046</v>
          </cell>
        </row>
        <row r="81">
          <cell r="A81"/>
          <cell r="B81">
            <v>70</v>
          </cell>
          <cell r="C81" t="str">
            <v>CS01</v>
          </cell>
          <cell r="D81" t="str">
            <v>Cosechadora de CañaJohn Deere 3520</v>
          </cell>
          <cell r="E81" t="str">
            <v>100CS</v>
          </cell>
          <cell r="F81" t="str">
            <v>Coazucar S. A.</v>
          </cell>
          <cell r="G81">
            <v>791060321</v>
          </cell>
          <cell r="H81">
            <v>791060321</v>
          </cell>
          <cell r="I81" t="str">
            <v>MTTO. EN EL CAMPO</v>
          </cell>
          <cell r="J81" t="str">
            <v>Cambiar rodamientos y retenedores</v>
          </cell>
          <cell r="K81" t="str">
            <v>MTTO. CORRECTIVO</v>
          </cell>
          <cell r="L81">
            <v>1376</v>
          </cell>
          <cell r="M81" t="str">
            <v>MONTECEL ORTEGA, CRISTHIAN DAVID</v>
          </cell>
          <cell r="N81" t="str">
            <v>B</v>
          </cell>
          <cell r="O81">
            <v>42193</v>
          </cell>
          <cell r="P81">
            <v>0.90833333333333333</v>
          </cell>
          <cell r="Q81">
            <v>28</v>
          </cell>
          <cell r="R81">
            <v>3198</v>
          </cell>
          <cell r="S81" t="str">
            <v>Mtto. Terminado</v>
          </cell>
          <cell r="T81">
            <v>42193</v>
          </cell>
          <cell r="U81">
            <v>0.99930555555555556</v>
          </cell>
          <cell r="V81">
            <v>2.1833333332324401</v>
          </cell>
        </row>
        <row r="82">
          <cell r="A82"/>
          <cell r="B82">
            <v>71</v>
          </cell>
          <cell r="C82" t="str">
            <v>CB08</v>
          </cell>
          <cell r="D82" t="str">
            <v>Cabezal Volvo FM64T-L2H1</v>
          </cell>
          <cell r="E82" t="str">
            <v>100CB</v>
          </cell>
          <cell r="F82" t="str">
            <v>Coazucar S. A.</v>
          </cell>
          <cell r="G82">
            <v>791060412</v>
          </cell>
          <cell r="H82">
            <v>791060412</v>
          </cell>
          <cell r="I82" t="str">
            <v>CABEZALES</v>
          </cell>
          <cell r="J82" t="str">
            <v>Revisar sistema de combustible</v>
          </cell>
          <cell r="K82" t="str">
            <v>MTTO. CORRECTIVO</v>
          </cell>
          <cell r="L82">
            <v>1596</v>
          </cell>
          <cell r="M82" t="str">
            <v>PINZON , VICENTE</v>
          </cell>
          <cell r="N82" t="str">
            <v>B</v>
          </cell>
          <cell r="O82">
            <v>42193</v>
          </cell>
          <cell r="P82">
            <v>0.91111111111111109</v>
          </cell>
          <cell r="Q82">
            <v>28</v>
          </cell>
          <cell r="R82">
            <v>110662</v>
          </cell>
          <cell r="S82" t="str">
            <v>Mtto. Terminado</v>
          </cell>
          <cell r="T82">
            <v>42193</v>
          </cell>
          <cell r="U82">
            <v>0.9375</v>
          </cell>
          <cell r="V82">
            <v>0.63333333330228925</v>
          </cell>
        </row>
        <row r="83">
          <cell r="A83"/>
          <cell r="B83">
            <v>72</v>
          </cell>
          <cell r="C83">
            <v>163</v>
          </cell>
          <cell r="D83" t="str">
            <v>Cabezal M. Benz LS-2635</v>
          </cell>
          <cell r="E83" t="str">
            <v>100CB</v>
          </cell>
          <cell r="F83" t="str">
            <v>Coazucar S. A.</v>
          </cell>
          <cell r="G83">
            <v>791060330</v>
          </cell>
          <cell r="H83">
            <v>791060330</v>
          </cell>
          <cell r="I83" t="str">
            <v>MTTO. EN EL CAMPO</v>
          </cell>
          <cell r="J83" t="str">
            <v>Revisar sistema de combustible</v>
          </cell>
          <cell r="K83" t="str">
            <v>MTTO. CORRECTIVO</v>
          </cell>
          <cell r="L83">
            <v>1290</v>
          </cell>
          <cell r="M83" t="str">
            <v>MARIÑO TRIVIÑO, PABLO KLEVER</v>
          </cell>
          <cell r="N83" t="str">
            <v>B</v>
          </cell>
          <cell r="O83">
            <v>42193</v>
          </cell>
          <cell r="P83">
            <v>0.9194444444444444</v>
          </cell>
          <cell r="Q83">
            <v>28</v>
          </cell>
          <cell r="R83"/>
          <cell r="S83" t="str">
            <v>Mtto. Terminado</v>
          </cell>
          <cell r="T83">
            <v>42193</v>
          </cell>
          <cell r="U83">
            <v>0.99930555555555556</v>
          </cell>
          <cell r="V83">
            <v>1.9166666666278616</v>
          </cell>
        </row>
        <row r="84">
          <cell r="A84"/>
          <cell r="B84">
            <v>73</v>
          </cell>
          <cell r="C84">
            <v>599</v>
          </cell>
          <cell r="D84" t="str">
            <v>Cosechadora de CañaJohn Deere 3520</v>
          </cell>
          <cell r="E84" t="str">
            <v>100CS</v>
          </cell>
          <cell r="F84" t="str">
            <v>Coazucar S. A.</v>
          </cell>
          <cell r="G84">
            <v>791060321</v>
          </cell>
          <cell r="H84">
            <v>791060321</v>
          </cell>
          <cell r="I84" t="str">
            <v>MTTO. EN EL CAMPO</v>
          </cell>
          <cell r="J84" t="str">
            <v>Revisar sistema hidraulico</v>
          </cell>
          <cell r="K84" t="str">
            <v>MTTO. CORRECTIVO</v>
          </cell>
          <cell r="L84">
            <v>1710</v>
          </cell>
          <cell r="M84" t="str">
            <v>RODRIGUEZ BURI, EFRAIN LEONARDO</v>
          </cell>
          <cell r="N84" t="str">
            <v>B</v>
          </cell>
          <cell r="O84">
            <v>42193</v>
          </cell>
          <cell r="P84">
            <v>0.93194444444444446</v>
          </cell>
          <cell r="Q84">
            <v>28</v>
          </cell>
          <cell r="R84">
            <v>13388</v>
          </cell>
          <cell r="S84" t="str">
            <v>Mtto. Terminado</v>
          </cell>
          <cell r="T84">
            <v>42194</v>
          </cell>
          <cell r="U84">
            <v>4.1666666666666664E-2</v>
          </cell>
          <cell r="V84">
            <v>2.6333333334187046</v>
          </cell>
        </row>
        <row r="85">
          <cell r="A85"/>
          <cell r="B85">
            <v>74</v>
          </cell>
          <cell r="C85">
            <v>159</v>
          </cell>
          <cell r="D85" t="str">
            <v>Cabezal M. Benz LS-2635</v>
          </cell>
          <cell r="E85" t="str">
            <v>100CB</v>
          </cell>
          <cell r="F85" t="str">
            <v>Coazucar S. A.</v>
          </cell>
          <cell r="G85">
            <v>791060330</v>
          </cell>
          <cell r="H85">
            <v>791060330</v>
          </cell>
          <cell r="I85" t="str">
            <v>CABEZALES</v>
          </cell>
          <cell r="J85" t="str">
            <v>Revisar fuga de aceite</v>
          </cell>
          <cell r="K85" t="str">
            <v>MTTO. CORRECTIVO</v>
          </cell>
          <cell r="L85">
            <v>7098</v>
          </cell>
          <cell r="M85" t="str">
            <v>BARZALLO PULLA, WILMAN LEONARDO</v>
          </cell>
          <cell r="N85" t="str">
            <v>B</v>
          </cell>
          <cell r="O85">
            <v>42193</v>
          </cell>
          <cell r="P85">
            <v>0.96388888888888891</v>
          </cell>
          <cell r="Q85">
            <v>28</v>
          </cell>
          <cell r="R85">
            <v>185742</v>
          </cell>
          <cell r="S85" t="str">
            <v>Mtto. Terminado</v>
          </cell>
          <cell r="T85">
            <v>42194</v>
          </cell>
          <cell r="U85">
            <v>2.0833333333333332E-2</v>
          </cell>
          <cell r="V85">
            <v>1.3666666666977108</v>
          </cell>
        </row>
        <row r="86">
          <cell r="A86"/>
          <cell r="B86">
            <v>75</v>
          </cell>
          <cell r="C86">
            <v>1410</v>
          </cell>
          <cell r="D86" t="str">
            <v>Dollys</v>
          </cell>
          <cell r="E86" t="str">
            <v>100DL</v>
          </cell>
          <cell r="F86" t="str">
            <v>Coazucar S. A.</v>
          </cell>
          <cell r="G86">
            <v>791060315</v>
          </cell>
          <cell r="H86">
            <v>791060315</v>
          </cell>
          <cell r="I86" t="str">
            <v>MTTO. EN EL CAMPO</v>
          </cell>
          <cell r="J86" t="str">
            <v>Ejes recorridos</v>
          </cell>
          <cell r="K86" t="str">
            <v>MTTO. CORRECTIVO</v>
          </cell>
          <cell r="L86">
            <v>1500</v>
          </cell>
          <cell r="M86" t="str">
            <v>ORTIZ YADAYCELA, NESTOR</v>
          </cell>
          <cell r="N86" t="str">
            <v>B</v>
          </cell>
          <cell r="O86">
            <v>42193</v>
          </cell>
          <cell r="P86">
            <v>0.47222222222222227</v>
          </cell>
          <cell r="Q86">
            <v>28</v>
          </cell>
          <cell r="R86"/>
          <cell r="S86" t="str">
            <v>Mtto. Terminado</v>
          </cell>
          <cell r="T86">
            <v>42193</v>
          </cell>
          <cell r="U86">
            <v>0.99652777777777779</v>
          </cell>
          <cell r="V86">
            <v>12.583333333488554</v>
          </cell>
        </row>
        <row r="87">
          <cell r="A87"/>
          <cell r="B87">
            <v>76</v>
          </cell>
          <cell r="C87">
            <v>409</v>
          </cell>
          <cell r="D87" t="str">
            <v xml:space="preserve">Carreton </v>
          </cell>
          <cell r="E87" t="str">
            <v>100CA</v>
          </cell>
          <cell r="F87" t="str">
            <v>Coazucar S. A.</v>
          </cell>
          <cell r="G87">
            <v>791060326</v>
          </cell>
          <cell r="H87">
            <v>791060326</v>
          </cell>
          <cell r="I87" t="str">
            <v>CARRETONES</v>
          </cell>
          <cell r="J87" t="str">
            <v>Cambiar tiro</v>
          </cell>
          <cell r="K87" t="str">
            <v>MTTO. CORRECTIVO</v>
          </cell>
          <cell r="L87">
            <v>1500</v>
          </cell>
          <cell r="M87" t="str">
            <v>ORTIZ YADAYCELA, NESTOR</v>
          </cell>
          <cell r="N87" t="str">
            <v>B</v>
          </cell>
          <cell r="O87">
            <v>42193</v>
          </cell>
          <cell r="P87">
            <v>0.47361111111111115</v>
          </cell>
          <cell r="Q87">
            <v>28</v>
          </cell>
          <cell r="R87"/>
          <cell r="S87" t="str">
            <v>Mtto. Terminado</v>
          </cell>
          <cell r="T87">
            <v>42193</v>
          </cell>
          <cell r="U87">
            <v>0.99930555555555556</v>
          </cell>
          <cell r="V87">
            <v>12.616666666581295</v>
          </cell>
        </row>
        <row r="88">
          <cell r="A88"/>
          <cell r="B88">
            <v>77</v>
          </cell>
          <cell r="C88">
            <v>1307</v>
          </cell>
          <cell r="D88" t="str">
            <v>Trayler</v>
          </cell>
          <cell r="E88" t="str">
            <v>100TD</v>
          </cell>
          <cell r="F88" t="str">
            <v>Coazucar S. A.</v>
          </cell>
          <cell r="G88">
            <v>791060312</v>
          </cell>
          <cell r="H88">
            <v>791060312</v>
          </cell>
          <cell r="I88" t="str">
            <v>TRAYLER</v>
          </cell>
          <cell r="J88" t="str">
            <v>Revisar tren de rodaje</v>
          </cell>
          <cell r="K88" t="str">
            <v>MTTO. CORRECTIVO</v>
          </cell>
          <cell r="L88">
            <v>1500</v>
          </cell>
          <cell r="M88" t="str">
            <v>ORTIZ YADAYCELA, NESTOR</v>
          </cell>
          <cell r="N88" t="str">
            <v>B</v>
          </cell>
          <cell r="O88">
            <v>42193</v>
          </cell>
          <cell r="P88">
            <v>0.47430555555555554</v>
          </cell>
          <cell r="Q88">
            <v>28</v>
          </cell>
          <cell r="R88"/>
          <cell r="S88" t="str">
            <v>Mtto. Terminado</v>
          </cell>
          <cell r="T88">
            <v>42193</v>
          </cell>
          <cell r="U88">
            <v>0.99652777777777779</v>
          </cell>
          <cell r="V88">
            <v>12.533333333325572</v>
          </cell>
        </row>
        <row r="89">
          <cell r="A89"/>
          <cell r="B89">
            <v>78</v>
          </cell>
          <cell r="C89" t="str">
            <v>EL11</v>
          </cell>
          <cell r="D89" t="str">
            <v xml:space="preserve">Camión Chevrolet </v>
          </cell>
          <cell r="E89" t="str">
            <v>100EL</v>
          </cell>
          <cell r="F89" t="str">
            <v>Coazucar S. A.</v>
          </cell>
          <cell r="G89">
            <v>791060309</v>
          </cell>
          <cell r="H89">
            <v>7795550779</v>
          </cell>
          <cell r="I89" t="str">
            <v>EQUIPO LIVIANO</v>
          </cell>
          <cell r="J89" t="str">
            <v>Revisar embrague</v>
          </cell>
          <cell r="K89" t="str">
            <v>MTTO. CORRECTIVO</v>
          </cell>
          <cell r="L89">
            <v>1730</v>
          </cell>
          <cell r="M89" t="str">
            <v>ROJAS CALLE, MANUEL ARTURO</v>
          </cell>
          <cell r="N89" t="str">
            <v>B</v>
          </cell>
          <cell r="O89">
            <v>42194</v>
          </cell>
          <cell r="P89">
            <v>3.472222222222222E-3</v>
          </cell>
          <cell r="Q89">
            <v>28</v>
          </cell>
          <cell r="R89">
            <v>267867</v>
          </cell>
          <cell r="S89" t="str">
            <v>Mtto. Terminado</v>
          </cell>
          <cell r="T89">
            <v>42196</v>
          </cell>
          <cell r="U89">
            <v>0.29166666666666669</v>
          </cell>
          <cell r="V89">
            <v>54.916666666744277</v>
          </cell>
        </row>
        <row r="90">
          <cell r="A90"/>
          <cell r="B90">
            <v>79</v>
          </cell>
          <cell r="C90">
            <v>1441</v>
          </cell>
          <cell r="D90" t="str">
            <v>Dollys</v>
          </cell>
          <cell r="E90" t="str">
            <v>100DL</v>
          </cell>
          <cell r="F90" t="str">
            <v>Coazucar S. A.</v>
          </cell>
          <cell r="G90">
            <v>791060315</v>
          </cell>
          <cell r="H90">
            <v>791060315</v>
          </cell>
          <cell r="I90" t="str">
            <v>DOLLYS</v>
          </cell>
          <cell r="J90" t="str">
            <v>Colocar simbra</v>
          </cell>
          <cell r="K90" t="str">
            <v>MTTO. CORRECTIVO</v>
          </cell>
          <cell r="L90">
            <v>1500</v>
          </cell>
          <cell r="M90" t="str">
            <v>ORTIZ YADAYCELA, NESTOR</v>
          </cell>
          <cell r="N90" t="str">
            <v>B</v>
          </cell>
          <cell r="O90">
            <v>42194</v>
          </cell>
          <cell r="P90">
            <v>1.1111111111111112E-2</v>
          </cell>
          <cell r="Q90">
            <v>28</v>
          </cell>
          <cell r="R90"/>
          <cell r="S90" t="str">
            <v>Mtto. Terminado</v>
          </cell>
          <cell r="T90">
            <v>42194</v>
          </cell>
          <cell r="U90">
            <v>4.1666666666666664E-2</v>
          </cell>
          <cell r="V90">
            <v>0.7333333333954215</v>
          </cell>
        </row>
        <row r="91">
          <cell r="A91"/>
          <cell r="B91">
            <v>80</v>
          </cell>
          <cell r="C91">
            <v>4001</v>
          </cell>
          <cell r="D91" t="str">
            <v>Dollys</v>
          </cell>
          <cell r="E91" t="str">
            <v>100DL</v>
          </cell>
          <cell r="F91" t="str">
            <v>Coazucar S. A.</v>
          </cell>
          <cell r="G91">
            <v>791060315</v>
          </cell>
          <cell r="H91">
            <v>791060315</v>
          </cell>
          <cell r="I91" t="str">
            <v>DOLLYS</v>
          </cell>
          <cell r="J91" t="str">
            <v>Colocar pernos de tiro</v>
          </cell>
          <cell r="K91" t="str">
            <v>MTTO. CORRECTIVO</v>
          </cell>
          <cell r="L91">
            <v>1500</v>
          </cell>
          <cell r="M91" t="str">
            <v>ORTIZ YADAYCELA, NESTOR</v>
          </cell>
          <cell r="N91" t="str">
            <v>B</v>
          </cell>
          <cell r="O91">
            <v>42194</v>
          </cell>
          <cell r="P91">
            <v>1.1111111111111112E-2</v>
          </cell>
          <cell r="Q91">
            <v>28</v>
          </cell>
          <cell r="R91"/>
          <cell r="S91" t="str">
            <v>Mtto. Terminado</v>
          </cell>
          <cell r="T91">
            <v>42194</v>
          </cell>
          <cell r="U91">
            <v>8.3333333333333329E-2</v>
          </cell>
          <cell r="V91">
            <v>1.7333333333954215</v>
          </cell>
        </row>
        <row r="92">
          <cell r="A92"/>
          <cell r="B92">
            <v>81</v>
          </cell>
          <cell r="C92">
            <v>1224</v>
          </cell>
          <cell r="D92" t="str">
            <v>Trayler</v>
          </cell>
          <cell r="E92" t="str">
            <v>100TD</v>
          </cell>
          <cell r="F92" t="str">
            <v>Coazucar S. A.</v>
          </cell>
          <cell r="G92">
            <v>791060312</v>
          </cell>
          <cell r="H92">
            <v>791060312</v>
          </cell>
          <cell r="I92" t="str">
            <v>TRAYLER</v>
          </cell>
          <cell r="J92" t="str">
            <v>Colocar argolla</v>
          </cell>
          <cell r="K92" t="str">
            <v>MTTO. CORRECTIVO</v>
          </cell>
          <cell r="L92">
            <v>1500</v>
          </cell>
          <cell r="M92" t="str">
            <v>ORTIZ YADAYCELA, NESTOR</v>
          </cell>
          <cell r="N92" t="str">
            <v>B</v>
          </cell>
          <cell r="O92">
            <v>42194</v>
          </cell>
          <cell r="P92">
            <v>1.1111111111111112E-2</v>
          </cell>
          <cell r="Q92">
            <v>28</v>
          </cell>
          <cell r="R92"/>
          <cell r="S92" t="str">
            <v>Mtto. Terminado</v>
          </cell>
          <cell r="T92">
            <v>42194</v>
          </cell>
          <cell r="U92">
            <v>8.3333333333333329E-2</v>
          </cell>
          <cell r="V92">
            <v>1.7333333333954215</v>
          </cell>
        </row>
        <row r="93">
          <cell r="A93"/>
          <cell r="B93">
            <v>82</v>
          </cell>
          <cell r="C93">
            <v>1494</v>
          </cell>
          <cell r="D93" t="str">
            <v>Dollys</v>
          </cell>
          <cell r="E93" t="str">
            <v>100DL</v>
          </cell>
          <cell r="F93" t="str">
            <v>Coazucar S. A.</v>
          </cell>
          <cell r="G93">
            <v>791060315</v>
          </cell>
          <cell r="H93">
            <v>791060315</v>
          </cell>
          <cell r="I93" t="str">
            <v>DOLLYS</v>
          </cell>
          <cell r="J93" t="str">
            <v>Colocar pernos de tiro</v>
          </cell>
          <cell r="K93" t="str">
            <v>MTTO. CORRECTIVO</v>
          </cell>
          <cell r="L93">
            <v>1500</v>
          </cell>
          <cell r="M93" t="str">
            <v>ORTIZ YADAYCELA, NESTOR</v>
          </cell>
          <cell r="N93" t="str">
            <v>B</v>
          </cell>
          <cell r="O93">
            <v>42194</v>
          </cell>
          <cell r="P93">
            <v>3.6805555555555557E-2</v>
          </cell>
          <cell r="Q93">
            <v>28</v>
          </cell>
          <cell r="R93"/>
          <cell r="S93" t="str">
            <v>Mtto. Terminado</v>
          </cell>
          <cell r="T93">
            <v>42194</v>
          </cell>
          <cell r="U93">
            <v>4.1666666666666664E-2</v>
          </cell>
          <cell r="V93">
            <v>0.11666666658129543</v>
          </cell>
        </row>
        <row r="94">
          <cell r="A94"/>
          <cell r="B94">
            <v>83</v>
          </cell>
          <cell r="C94">
            <v>158</v>
          </cell>
          <cell r="D94" t="str">
            <v>Cabezal M. Benz LS-2635</v>
          </cell>
          <cell r="E94" t="str">
            <v>100CB</v>
          </cell>
          <cell r="F94" t="str">
            <v>Coazucar S. A.</v>
          </cell>
          <cell r="G94">
            <v>791060330</v>
          </cell>
          <cell r="H94">
            <v>7795550286</v>
          </cell>
          <cell r="I94" t="str">
            <v>MTTO. EN EL CAMPO</v>
          </cell>
          <cell r="J94" t="str">
            <v>Revisar fuga de diesel</v>
          </cell>
          <cell r="K94" t="str">
            <v>MTTO. CORRECTIVO</v>
          </cell>
          <cell r="L94">
            <v>7096</v>
          </cell>
          <cell r="M94" t="str">
            <v>GOMEZ TOLEDO, VICTOR MANUEL</v>
          </cell>
          <cell r="N94" t="str">
            <v>B</v>
          </cell>
          <cell r="O94">
            <v>42194</v>
          </cell>
          <cell r="P94">
            <v>4.3055555555555562E-2</v>
          </cell>
          <cell r="Q94">
            <v>28</v>
          </cell>
          <cell r="R94"/>
          <cell r="S94" t="str">
            <v>Mtto. Terminado</v>
          </cell>
          <cell r="T94">
            <v>42194</v>
          </cell>
          <cell r="U94">
            <v>0.15625</v>
          </cell>
          <cell r="V94">
            <v>2.7166666665580124</v>
          </cell>
        </row>
        <row r="95">
          <cell r="A95"/>
          <cell r="B95">
            <v>84</v>
          </cell>
          <cell r="C95">
            <v>157</v>
          </cell>
          <cell r="D95" t="str">
            <v>Cabezal M. Benz LS-2635</v>
          </cell>
          <cell r="E95" t="str">
            <v>100CB</v>
          </cell>
          <cell r="F95" t="str">
            <v>Coazucar S. A.</v>
          </cell>
          <cell r="G95">
            <v>791060330</v>
          </cell>
          <cell r="H95">
            <v>791060330</v>
          </cell>
          <cell r="I95" t="str">
            <v>CABEZALES</v>
          </cell>
          <cell r="J95" t="str">
            <v>Revisar motor de transmision</v>
          </cell>
          <cell r="K95" t="str">
            <v>MTTO. CORRECTIVO</v>
          </cell>
          <cell r="L95">
            <v>1550</v>
          </cell>
          <cell r="M95" t="str">
            <v>PELAES GALARZA, HUMBERTO SOLON</v>
          </cell>
          <cell r="N95" t="str">
            <v>B</v>
          </cell>
          <cell r="O95">
            <v>42194</v>
          </cell>
          <cell r="P95">
            <v>4.4444444444444446E-2</v>
          </cell>
          <cell r="Q95">
            <v>28</v>
          </cell>
          <cell r="R95">
            <v>39973</v>
          </cell>
          <cell r="S95" t="str">
            <v>Mtto. Terminado</v>
          </cell>
          <cell r="T95">
            <v>42194</v>
          </cell>
          <cell r="U95">
            <v>0.47916666666666669</v>
          </cell>
          <cell r="V95">
            <v>10.433333333348855</v>
          </cell>
        </row>
        <row r="96">
          <cell r="A96"/>
          <cell r="B96">
            <v>85</v>
          </cell>
          <cell r="C96">
            <v>1240</v>
          </cell>
          <cell r="D96" t="str">
            <v>Trayler</v>
          </cell>
          <cell r="E96" t="str">
            <v>100TD</v>
          </cell>
          <cell r="F96" t="str">
            <v>Coazucar S. A.</v>
          </cell>
          <cell r="G96">
            <v>791060312</v>
          </cell>
          <cell r="H96">
            <v>791060312</v>
          </cell>
          <cell r="I96" t="str">
            <v>TRAYLER</v>
          </cell>
          <cell r="J96" t="str">
            <v>Enderezar eje</v>
          </cell>
          <cell r="K96" t="str">
            <v>MTTO. CORRECTIVO</v>
          </cell>
          <cell r="L96">
            <v>1500</v>
          </cell>
          <cell r="M96" t="str">
            <v>ORTIZ YADAYCELA, NESTOR</v>
          </cell>
          <cell r="N96" t="str">
            <v>B</v>
          </cell>
          <cell r="O96">
            <v>42194</v>
          </cell>
          <cell r="P96">
            <v>0.20833333333333334</v>
          </cell>
          <cell r="Q96">
            <v>28</v>
          </cell>
          <cell r="R96"/>
          <cell r="S96" t="str">
            <v>Mtto. Terminado</v>
          </cell>
          <cell r="T96">
            <v>42194</v>
          </cell>
          <cell r="U96">
            <v>0.79166666666666663</v>
          </cell>
          <cell r="V96">
            <v>14</v>
          </cell>
        </row>
        <row r="97">
          <cell r="A97"/>
          <cell r="B97">
            <v>86</v>
          </cell>
          <cell r="C97">
            <v>1410</v>
          </cell>
          <cell r="D97" t="str">
            <v>Dollys</v>
          </cell>
          <cell r="E97" t="str">
            <v>100DL</v>
          </cell>
          <cell r="F97" t="str">
            <v>Coazucar S. A.</v>
          </cell>
          <cell r="G97">
            <v>791060315</v>
          </cell>
          <cell r="H97">
            <v>791060315</v>
          </cell>
          <cell r="I97" t="str">
            <v>DOLLYS</v>
          </cell>
          <cell r="J97" t="str">
            <v>Enderezar eje</v>
          </cell>
          <cell r="K97" t="str">
            <v>MTTO. CORRECTIVO</v>
          </cell>
          <cell r="L97">
            <v>1500</v>
          </cell>
          <cell r="M97" t="str">
            <v>ORTIZ YADAYCELA, NESTOR</v>
          </cell>
          <cell r="N97" t="str">
            <v>B</v>
          </cell>
          <cell r="O97">
            <v>42194</v>
          </cell>
          <cell r="P97">
            <v>0.20833333333333334</v>
          </cell>
          <cell r="Q97">
            <v>28</v>
          </cell>
          <cell r="R97"/>
          <cell r="S97" t="str">
            <v>Mtto. Terminado</v>
          </cell>
          <cell r="T97">
            <v>42194</v>
          </cell>
          <cell r="U97">
            <v>0.79166666666666663</v>
          </cell>
          <cell r="V97">
            <v>14</v>
          </cell>
        </row>
        <row r="98">
          <cell r="A98"/>
          <cell r="B98">
            <v>87</v>
          </cell>
          <cell r="C98" t="str">
            <v>CB08</v>
          </cell>
          <cell r="D98" t="str">
            <v>Cabezal Volvo FM64T-L2H1</v>
          </cell>
          <cell r="E98" t="str">
            <v>100CB</v>
          </cell>
          <cell r="F98" t="str">
            <v>Coazucar S. A.</v>
          </cell>
          <cell r="G98">
            <v>791060412</v>
          </cell>
          <cell r="H98">
            <v>791060412</v>
          </cell>
          <cell r="I98" t="str">
            <v>CABEZALES</v>
          </cell>
          <cell r="J98" t="str">
            <v>Revisar sistema de combustible</v>
          </cell>
          <cell r="K98" t="str">
            <v>MTTO. CORRECTIVO</v>
          </cell>
          <cell r="L98">
            <v>1596</v>
          </cell>
          <cell r="M98" t="str">
            <v>PINZON , VICENTE</v>
          </cell>
          <cell r="N98" t="str">
            <v>B</v>
          </cell>
          <cell r="O98">
            <v>42194</v>
          </cell>
          <cell r="P98">
            <v>0.23750000000000002</v>
          </cell>
          <cell r="Q98">
            <v>28</v>
          </cell>
          <cell r="R98">
            <v>110745</v>
          </cell>
          <cell r="S98" t="str">
            <v>Mtto. Terminado</v>
          </cell>
          <cell r="T98">
            <v>42194</v>
          </cell>
          <cell r="U98">
            <v>0.48958333333333331</v>
          </cell>
          <cell r="V98">
            <v>6.0499999999301508</v>
          </cell>
        </row>
        <row r="99">
          <cell r="A99"/>
          <cell r="B99">
            <v>88</v>
          </cell>
          <cell r="C99">
            <v>330</v>
          </cell>
          <cell r="D99" t="str">
            <v>Tractor de llanta Cameco</v>
          </cell>
          <cell r="E99" t="str">
            <v>100CM</v>
          </cell>
          <cell r="F99" t="str">
            <v>Coazucar S. A.</v>
          </cell>
          <cell r="G99">
            <v>791060444</v>
          </cell>
          <cell r="H99">
            <v>791060444</v>
          </cell>
          <cell r="I99" t="str">
            <v>MTTO. EN EL CAMPO</v>
          </cell>
          <cell r="J99" t="str">
            <v>Revisar sistema electrico</v>
          </cell>
          <cell r="K99" t="str">
            <v>MTTO. CORRECTIVO</v>
          </cell>
          <cell r="L99">
            <v>1539</v>
          </cell>
          <cell r="M99" t="str">
            <v>PATIÑO QUIMI, GELBER ALONSO</v>
          </cell>
          <cell r="N99" t="str">
            <v>B</v>
          </cell>
          <cell r="O99">
            <v>42194</v>
          </cell>
          <cell r="P99">
            <v>0.2673611111111111</v>
          </cell>
          <cell r="Q99">
            <v>28</v>
          </cell>
          <cell r="R99"/>
          <cell r="S99" t="str">
            <v>Mtto. Terminado</v>
          </cell>
          <cell r="T99">
            <v>42194</v>
          </cell>
          <cell r="U99">
            <v>0.4861111111111111</v>
          </cell>
          <cell r="V99">
            <v>5.25</v>
          </cell>
        </row>
        <row r="100">
          <cell r="A100"/>
          <cell r="B100">
            <v>89</v>
          </cell>
          <cell r="C100">
            <v>506</v>
          </cell>
          <cell r="D100" t="str">
            <v>Cargadora de Caña Cameco SP- 1800</v>
          </cell>
          <cell r="E100" t="str">
            <v>100LL</v>
          </cell>
          <cell r="F100" t="str">
            <v>Coazucar S. A.</v>
          </cell>
          <cell r="G100">
            <v>791060368</v>
          </cell>
          <cell r="H100">
            <v>791060368</v>
          </cell>
          <cell r="I100" t="str">
            <v>MTTO. EN EL CAMPO</v>
          </cell>
          <cell r="J100" t="str">
            <v>Cambiar cilindro de giro</v>
          </cell>
          <cell r="K100" t="str">
            <v>MTTO. CORRECTIVO</v>
          </cell>
          <cell r="L100">
            <v>1010</v>
          </cell>
          <cell r="M100" t="str">
            <v>ESPAÑA TIRADO, JUAN ENRIQUE</v>
          </cell>
          <cell r="N100" t="str">
            <v>B</v>
          </cell>
          <cell r="O100">
            <v>42194</v>
          </cell>
          <cell r="P100">
            <v>0.27083333333333331</v>
          </cell>
          <cell r="Q100">
            <v>28</v>
          </cell>
          <cell r="R100">
            <v>1494</v>
          </cell>
          <cell r="S100" t="str">
            <v>Mtto. Terminado</v>
          </cell>
          <cell r="T100">
            <v>42194</v>
          </cell>
          <cell r="U100">
            <v>0.5</v>
          </cell>
          <cell r="V100">
            <v>5.5</v>
          </cell>
        </row>
        <row r="101">
          <cell r="A101"/>
          <cell r="B101">
            <v>90</v>
          </cell>
          <cell r="C101" t="str">
            <v>JD12</v>
          </cell>
          <cell r="D101" t="str">
            <v>Tractor John Deere 8295R</v>
          </cell>
          <cell r="E101" t="str">
            <v>100JD</v>
          </cell>
          <cell r="F101" t="str">
            <v>Coazucar S. A.</v>
          </cell>
          <cell r="G101">
            <v>791060397</v>
          </cell>
          <cell r="H101">
            <v>7795551035</v>
          </cell>
          <cell r="I101" t="str">
            <v>JOHN DEERE</v>
          </cell>
          <cell r="J101" t="str">
            <v>Revisar banco de valvula</v>
          </cell>
          <cell r="K101" t="str">
            <v>MTTO. CORRECTIVO</v>
          </cell>
          <cell r="L101">
            <v>1377</v>
          </cell>
          <cell r="M101" t="str">
            <v>MONTECEL ORTEGA, CRISTOBAL EUGENIO</v>
          </cell>
          <cell r="N101" t="str">
            <v>A</v>
          </cell>
          <cell r="O101">
            <v>42194</v>
          </cell>
          <cell r="P101">
            <v>0.3</v>
          </cell>
          <cell r="Q101">
            <v>28</v>
          </cell>
          <cell r="R101"/>
          <cell r="S101" t="str">
            <v>Mtto. Terminado</v>
          </cell>
          <cell r="T101">
            <v>42194</v>
          </cell>
          <cell r="U101">
            <v>0.33333333333333331</v>
          </cell>
          <cell r="V101">
            <v>0.79999999993015081</v>
          </cell>
        </row>
        <row r="102">
          <cell r="A102"/>
          <cell r="B102">
            <v>91</v>
          </cell>
          <cell r="C102">
            <v>201</v>
          </cell>
          <cell r="D102" t="str">
            <v>Camión Chevrolet</v>
          </cell>
          <cell r="E102" t="str">
            <v>100EL</v>
          </cell>
          <cell r="F102" t="str">
            <v>Coazucar S. A.</v>
          </cell>
          <cell r="G102">
            <v>791060309</v>
          </cell>
          <cell r="H102">
            <v>7795550678</v>
          </cell>
          <cell r="I102" t="str">
            <v>VULCANIZADORA</v>
          </cell>
          <cell r="J102" t="str">
            <v>Cambiar llantas</v>
          </cell>
          <cell r="K102" t="str">
            <v>MTTO. CORRECTIVO</v>
          </cell>
          <cell r="L102">
            <v>1449</v>
          </cell>
          <cell r="M102" t="str">
            <v>NUMERABLE RUIZ, JOSE DOMINGO</v>
          </cell>
          <cell r="N102" t="str">
            <v>A</v>
          </cell>
          <cell r="O102">
            <v>42194</v>
          </cell>
          <cell r="P102">
            <v>0.30694444444444441</v>
          </cell>
          <cell r="Q102">
            <v>28</v>
          </cell>
          <cell r="R102"/>
          <cell r="S102" t="str">
            <v>Mtto. Terminado</v>
          </cell>
          <cell r="T102">
            <v>42194</v>
          </cell>
          <cell r="U102">
            <v>0.33333333333333331</v>
          </cell>
          <cell r="V102">
            <v>0.63333333341870457</v>
          </cell>
        </row>
        <row r="103">
          <cell r="A103"/>
          <cell r="B103">
            <v>92</v>
          </cell>
          <cell r="C103">
            <v>724</v>
          </cell>
          <cell r="D103" t="str">
            <v>Payloader CAT-966C</v>
          </cell>
          <cell r="E103" t="str">
            <v>100EP</v>
          </cell>
          <cell r="F103" t="str">
            <v>Coazucar S. A.</v>
          </cell>
          <cell r="G103">
            <v>791060313</v>
          </cell>
          <cell r="H103">
            <v>7795550856</v>
          </cell>
          <cell r="I103" t="str">
            <v>EQUIPO PESADO</v>
          </cell>
          <cell r="J103" t="str">
            <v>Revisar transmision</v>
          </cell>
          <cell r="K103" t="str">
            <v>MTTO. CORRECTIVO</v>
          </cell>
          <cell r="L103">
            <v>861</v>
          </cell>
          <cell r="M103" t="str">
            <v>CEDEÑO LOOR, GILBERTO</v>
          </cell>
          <cell r="N103" t="str">
            <v>A</v>
          </cell>
          <cell r="O103">
            <v>42194</v>
          </cell>
          <cell r="P103">
            <v>0.3125</v>
          </cell>
          <cell r="Q103">
            <v>28</v>
          </cell>
          <cell r="R103"/>
          <cell r="S103" t="str">
            <v>Mtto. Terminado</v>
          </cell>
          <cell r="T103">
            <v>42194</v>
          </cell>
          <cell r="U103">
            <v>0.35416666666666669</v>
          </cell>
          <cell r="V103">
            <v>1</v>
          </cell>
        </row>
        <row r="104">
          <cell r="A104"/>
          <cell r="B104">
            <v>93</v>
          </cell>
          <cell r="C104" t="str">
            <v>LL05</v>
          </cell>
          <cell r="D104" t="str">
            <v>Cargadora de Caña JD SP.2250</v>
          </cell>
          <cell r="E104" t="str">
            <v>100LL</v>
          </cell>
          <cell r="F104" t="str">
            <v>Coazucar S. A.</v>
          </cell>
          <cell r="G104">
            <v>791060423</v>
          </cell>
          <cell r="H104">
            <v>791060423</v>
          </cell>
          <cell r="I104" t="str">
            <v>MTTO. EN EL CAMPO</v>
          </cell>
          <cell r="J104" t="str">
            <v>Colocar body</v>
          </cell>
          <cell r="K104" t="str">
            <v>MTTO. CORRECTIVO</v>
          </cell>
          <cell r="L104">
            <v>1622</v>
          </cell>
          <cell r="M104" t="str">
            <v>QUEZADA FAJARDO, LUIS</v>
          </cell>
          <cell r="N104" t="str">
            <v>A</v>
          </cell>
          <cell r="O104">
            <v>42194</v>
          </cell>
          <cell r="P104">
            <v>0.31458333333333333</v>
          </cell>
          <cell r="Q104">
            <v>28</v>
          </cell>
          <cell r="R104"/>
          <cell r="S104" t="str">
            <v>Mtto. Terminado</v>
          </cell>
          <cell r="T104">
            <v>42194</v>
          </cell>
          <cell r="U104">
            <v>0.66666666666666663</v>
          </cell>
          <cell r="V104">
            <v>8.4499999999534339</v>
          </cell>
        </row>
        <row r="105">
          <cell r="A105"/>
          <cell r="B105">
            <v>94</v>
          </cell>
          <cell r="C105" t="str">
            <v>LL06</v>
          </cell>
          <cell r="D105" t="str">
            <v>Cargadora de Caña JD. SP 2250</v>
          </cell>
          <cell r="E105" t="str">
            <v>100LL</v>
          </cell>
          <cell r="F105" t="str">
            <v>Coazucar S. A.</v>
          </cell>
          <cell r="G105">
            <v>791060423</v>
          </cell>
          <cell r="H105">
            <v>791060423</v>
          </cell>
          <cell r="I105" t="str">
            <v>MTTO. EN EL CAMPO</v>
          </cell>
          <cell r="J105" t="str">
            <v>Colocar body</v>
          </cell>
          <cell r="K105" t="str">
            <v>MTTO. CORRECTIVO</v>
          </cell>
          <cell r="L105">
            <v>1622</v>
          </cell>
          <cell r="M105" t="str">
            <v>QUEZADA FAJARDO, LUIS</v>
          </cell>
          <cell r="N105" t="str">
            <v>A</v>
          </cell>
          <cell r="O105">
            <v>42194</v>
          </cell>
          <cell r="P105">
            <v>0.31527777777777777</v>
          </cell>
          <cell r="Q105">
            <v>28</v>
          </cell>
          <cell r="R105"/>
          <cell r="S105" t="str">
            <v>Mtto. Terminado</v>
          </cell>
          <cell r="T105">
            <v>42194</v>
          </cell>
          <cell r="U105">
            <v>0.66666666666666663</v>
          </cell>
          <cell r="V105">
            <v>8.4333333333488554</v>
          </cell>
        </row>
        <row r="106">
          <cell r="A106"/>
          <cell r="B106">
            <v>95</v>
          </cell>
          <cell r="C106">
            <v>286</v>
          </cell>
          <cell r="D106" t="str">
            <v>Tractor John Deere 8200</v>
          </cell>
          <cell r="E106" t="str">
            <v>100JD</v>
          </cell>
          <cell r="F106" t="str">
            <v>Coazucar S. A.</v>
          </cell>
          <cell r="G106">
            <v>791060442</v>
          </cell>
          <cell r="H106">
            <v>7795550937</v>
          </cell>
          <cell r="I106" t="str">
            <v>MTTO. EN EL CAMPO</v>
          </cell>
          <cell r="J106" t="str">
            <v>Revisar sistema de combustible y encendido de motor</v>
          </cell>
          <cell r="K106" t="str">
            <v>MTTO. CORRECTIVO</v>
          </cell>
          <cell r="L106">
            <v>8304</v>
          </cell>
          <cell r="M106" t="str">
            <v>SILVA GUAIRACOCHA, WLADIMIR</v>
          </cell>
          <cell r="N106" t="str">
            <v>A</v>
          </cell>
          <cell r="O106">
            <v>42194</v>
          </cell>
          <cell r="P106">
            <v>0.32083333333333336</v>
          </cell>
          <cell r="Q106">
            <v>28</v>
          </cell>
          <cell r="R106"/>
          <cell r="S106" t="str">
            <v>Mtto. Terminado</v>
          </cell>
          <cell r="T106">
            <v>42194</v>
          </cell>
          <cell r="U106">
            <v>0.89583333333333337</v>
          </cell>
          <cell r="V106">
            <v>13.800000000046566</v>
          </cell>
        </row>
        <row r="107">
          <cell r="A107"/>
          <cell r="B107">
            <v>96</v>
          </cell>
          <cell r="C107">
            <v>292</v>
          </cell>
          <cell r="D107" t="str">
            <v>Tractor John Deere 8200</v>
          </cell>
          <cell r="E107" t="str">
            <v>100JD</v>
          </cell>
          <cell r="F107" t="str">
            <v>Coazucar S. A.</v>
          </cell>
          <cell r="G107">
            <v>791060442</v>
          </cell>
          <cell r="H107">
            <v>7795550943</v>
          </cell>
          <cell r="I107" t="str">
            <v>MTTO. EN EL CAMPO</v>
          </cell>
          <cell r="J107" t="str">
            <v>Cambiar llanta</v>
          </cell>
          <cell r="K107" t="str">
            <v>MTTO. CORRECTIVO</v>
          </cell>
          <cell r="L107">
            <v>1875</v>
          </cell>
          <cell r="M107" t="str">
            <v>TENECORA TENECORA, LUCIO MARIN</v>
          </cell>
          <cell r="N107" t="str">
            <v>A</v>
          </cell>
          <cell r="O107">
            <v>42194</v>
          </cell>
          <cell r="P107">
            <v>0.3215277777777778</v>
          </cell>
          <cell r="Q107">
            <v>28</v>
          </cell>
          <cell r="R107"/>
          <cell r="S107" t="str">
            <v>Mtto. Terminado</v>
          </cell>
          <cell r="T107">
            <v>42195</v>
          </cell>
          <cell r="U107">
            <v>0.5</v>
          </cell>
          <cell r="V107">
            <v>28.283333333325572</v>
          </cell>
        </row>
        <row r="108">
          <cell r="A108"/>
          <cell r="B108">
            <v>97</v>
          </cell>
          <cell r="C108">
            <v>306</v>
          </cell>
          <cell r="D108" t="str">
            <v>Tractor John Deere 8220</v>
          </cell>
          <cell r="E108" t="str">
            <v>100JD</v>
          </cell>
          <cell r="F108" t="str">
            <v>Coazucar S. A.</v>
          </cell>
          <cell r="G108">
            <v>791060393</v>
          </cell>
          <cell r="H108">
            <v>7795550963</v>
          </cell>
          <cell r="I108" t="str">
            <v>ELECTROMECANICOS</v>
          </cell>
          <cell r="J108" t="str">
            <v>Revisar A/C</v>
          </cell>
          <cell r="K108" t="str">
            <v>MTTO. CORRECTIVO</v>
          </cell>
          <cell r="L108">
            <v>1442</v>
          </cell>
          <cell r="M108" t="str">
            <v>NAULA SALTO, ANGEL RIGOBERTO</v>
          </cell>
          <cell r="N108" t="str">
            <v>A</v>
          </cell>
          <cell r="O108">
            <v>42194</v>
          </cell>
          <cell r="P108">
            <v>0.32847222222222222</v>
          </cell>
          <cell r="Q108">
            <v>28</v>
          </cell>
          <cell r="R108"/>
          <cell r="S108" t="str">
            <v>Mtto. Terminado</v>
          </cell>
          <cell r="T108">
            <v>42194</v>
          </cell>
          <cell r="U108">
            <v>0.7319444444444444</v>
          </cell>
          <cell r="V108">
            <v>9.6833333333488554</v>
          </cell>
        </row>
        <row r="109">
          <cell r="A109"/>
          <cell r="B109">
            <v>98</v>
          </cell>
          <cell r="C109">
            <v>520</v>
          </cell>
          <cell r="D109" t="str">
            <v>Cargadora de Caña Vanguard V-1900</v>
          </cell>
          <cell r="E109" t="str">
            <v>100LL</v>
          </cell>
          <cell r="F109" t="str">
            <v>Coazucar S. A.</v>
          </cell>
          <cell r="G109">
            <v>791060369</v>
          </cell>
          <cell r="H109">
            <v>791060369</v>
          </cell>
          <cell r="I109" t="str">
            <v>MTTO. EN EL CAMPO</v>
          </cell>
          <cell r="J109" t="str">
            <v>Revisar barra de direccion</v>
          </cell>
          <cell r="K109" t="str">
            <v>MTTO. CORRECTIVO</v>
          </cell>
          <cell r="L109">
            <v>1540</v>
          </cell>
          <cell r="M109" t="str">
            <v>PATIÑO QUIMI, MARIO CALIXTO</v>
          </cell>
          <cell r="N109" t="str">
            <v>A</v>
          </cell>
          <cell r="O109">
            <v>42194</v>
          </cell>
          <cell r="P109">
            <v>0.33194444444444443</v>
          </cell>
          <cell r="Q109">
            <v>28</v>
          </cell>
          <cell r="R109"/>
          <cell r="S109" t="str">
            <v>Mtto. Terminado</v>
          </cell>
          <cell r="T109">
            <v>42194</v>
          </cell>
          <cell r="U109">
            <v>0.41666666666666669</v>
          </cell>
          <cell r="V109">
            <v>2.0333333334419876</v>
          </cell>
        </row>
        <row r="110">
          <cell r="A110"/>
          <cell r="B110">
            <v>99</v>
          </cell>
          <cell r="C110" t="str">
            <v>EL08</v>
          </cell>
          <cell r="D110" t="str">
            <v xml:space="preserve">Jeep Vitara Chevrolet </v>
          </cell>
          <cell r="E110" t="str">
            <v>100EL</v>
          </cell>
          <cell r="F110" t="str">
            <v>Coazucar S. A.</v>
          </cell>
          <cell r="G110">
            <v>791060301</v>
          </cell>
          <cell r="H110">
            <v>7795550773</v>
          </cell>
          <cell r="I110" t="str">
            <v>EQUIPO LIVIANO</v>
          </cell>
          <cell r="J110" t="str">
            <v>Orden de Inspección</v>
          </cell>
          <cell r="K110" t="str">
            <v>MTTO. PREVENTIVO</v>
          </cell>
          <cell r="L110">
            <v>374</v>
          </cell>
          <cell r="M110" t="str">
            <v>VIVAR CAMPOVERDE, SAUL</v>
          </cell>
          <cell r="N110" t="str">
            <v>A</v>
          </cell>
          <cell r="O110">
            <v>42194</v>
          </cell>
          <cell r="P110">
            <v>0.34097222222222223</v>
          </cell>
          <cell r="Q110">
            <v>28</v>
          </cell>
          <cell r="R110"/>
          <cell r="S110" t="str">
            <v>Mtto. Terminado</v>
          </cell>
          <cell r="T110">
            <v>42194</v>
          </cell>
          <cell r="U110">
            <v>0.36388888888888887</v>
          </cell>
          <cell r="V110">
            <v>0.55000000004656613</v>
          </cell>
        </row>
        <row r="111">
          <cell r="A111"/>
          <cell r="B111">
            <v>100</v>
          </cell>
          <cell r="C111" t="str">
            <v>EL08</v>
          </cell>
          <cell r="D111" t="str">
            <v xml:space="preserve">Jeep Vitara Chevrolet </v>
          </cell>
          <cell r="E111" t="str">
            <v>100EL</v>
          </cell>
          <cell r="F111" t="str">
            <v>Coazucar S. A.</v>
          </cell>
          <cell r="G111">
            <v>791060301</v>
          </cell>
          <cell r="H111">
            <v>7795550773</v>
          </cell>
          <cell r="I111" t="str">
            <v>LUBRICADORA</v>
          </cell>
          <cell r="J111" t="str">
            <v>Cambio aceite y filtro motor</v>
          </cell>
          <cell r="K111" t="str">
            <v>MTTO. PREVENTIVO</v>
          </cell>
          <cell r="L111">
            <v>374</v>
          </cell>
          <cell r="M111" t="str">
            <v>VIVAR CAMPOVERDE, SAUL</v>
          </cell>
          <cell r="N111" t="str">
            <v>A</v>
          </cell>
          <cell r="O111">
            <v>42194</v>
          </cell>
          <cell r="P111">
            <v>0.34166666666666662</v>
          </cell>
          <cell r="Q111">
            <v>28</v>
          </cell>
          <cell r="R111"/>
          <cell r="S111" t="str">
            <v>Mtto. Terminado</v>
          </cell>
          <cell r="T111">
            <v>42194</v>
          </cell>
          <cell r="U111">
            <v>0.375</v>
          </cell>
          <cell r="V111">
            <v>0.80000000004656613</v>
          </cell>
        </row>
        <row r="112">
          <cell r="A112"/>
          <cell r="B112">
            <v>101</v>
          </cell>
          <cell r="C112" t="str">
            <v>EL08</v>
          </cell>
          <cell r="D112" t="str">
            <v xml:space="preserve">Jeep Vitara Chevrolet </v>
          </cell>
          <cell r="E112" t="str">
            <v>100EL</v>
          </cell>
          <cell r="F112" t="str">
            <v>Coazucar S. A.</v>
          </cell>
          <cell r="G112">
            <v>791060301</v>
          </cell>
          <cell r="H112">
            <v>7795550773</v>
          </cell>
          <cell r="I112" t="str">
            <v>LUBRICADORA</v>
          </cell>
          <cell r="J112" t="str">
            <v>Cambio de filtro de combustible</v>
          </cell>
          <cell r="K112" t="str">
            <v>MTTO. PREVENTIVO</v>
          </cell>
          <cell r="L112">
            <v>374</v>
          </cell>
          <cell r="M112" t="str">
            <v>VIVAR CAMPOVERDE, SAUL</v>
          </cell>
          <cell r="N112" t="str">
            <v>A</v>
          </cell>
          <cell r="O112">
            <v>42194</v>
          </cell>
          <cell r="P112">
            <v>0.34166666666666662</v>
          </cell>
          <cell r="Q112">
            <v>28</v>
          </cell>
          <cell r="R112"/>
          <cell r="S112" t="str">
            <v>Mtto. Terminado</v>
          </cell>
          <cell r="T112">
            <v>42194</v>
          </cell>
          <cell r="U112">
            <v>0.375</v>
          </cell>
          <cell r="V112">
            <v>0.80000000004656613</v>
          </cell>
        </row>
        <row r="113">
          <cell r="A113"/>
          <cell r="B113">
            <v>102</v>
          </cell>
          <cell r="C113">
            <v>281</v>
          </cell>
          <cell r="D113" t="str">
            <v>Tractor John Deere 8200</v>
          </cell>
          <cell r="E113" t="str">
            <v>100JD</v>
          </cell>
          <cell r="F113" t="str">
            <v>Coazucar S. A.</v>
          </cell>
          <cell r="G113">
            <v>791060442</v>
          </cell>
          <cell r="H113">
            <v>7795550929</v>
          </cell>
          <cell r="I113" t="str">
            <v>MTTO. EN EL CAMPO</v>
          </cell>
          <cell r="J113" t="str">
            <v>Cambio aceite y filtro motor</v>
          </cell>
          <cell r="K113" t="str">
            <v>MTTO. PREVENTIVO</v>
          </cell>
          <cell r="L113">
            <v>374</v>
          </cell>
          <cell r="M113" t="str">
            <v>VIVAR CAMPOVERDE, SAUL</v>
          </cell>
          <cell r="N113" t="str">
            <v>A</v>
          </cell>
          <cell r="O113">
            <v>42194</v>
          </cell>
          <cell r="P113">
            <v>0.34166666666666662</v>
          </cell>
          <cell r="Q113">
            <v>28</v>
          </cell>
          <cell r="R113"/>
          <cell r="S113" t="str">
            <v>Mtto. Terminado</v>
          </cell>
          <cell r="T113">
            <v>42194</v>
          </cell>
          <cell r="U113">
            <v>0.75</v>
          </cell>
          <cell r="V113">
            <v>9.8000000000465661</v>
          </cell>
        </row>
        <row r="114">
          <cell r="A114"/>
          <cell r="B114">
            <v>103</v>
          </cell>
          <cell r="C114">
            <v>281</v>
          </cell>
          <cell r="D114" t="str">
            <v>Tractor John Deere 8200</v>
          </cell>
          <cell r="E114" t="str">
            <v>100JD</v>
          </cell>
          <cell r="F114" t="str">
            <v>Coazucar S. A.</v>
          </cell>
          <cell r="G114">
            <v>791060442</v>
          </cell>
          <cell r="H114">
            <v>7795550929</v>
          </cell>
          <cell r="I114" t="str">
            <v>MTTO. EN EL CAMPO</v>
          </cell>
          <cell r="J114" t="str">
            <v>Cambio de filtro de combustible</v>
          </cell>
          <cell r="K114" t="str">
            <v>MTTO. PREVENTIVO</v>
          </cell>
          <cell r="L114">
            <v>374</v>
          </cell>
          <cell r="M114" t="str">
            <v>VIVAR CAMPOVERDE, SAUL</v>
          </cell>
          <cell r="N114" t="str">
            <v>A</v>
          </cell>
          <cell r="O114">
            <v>42194</v>
          </cell>
          <cell r="P114">
            <v>0.34166666666666662</v>
          </cell>
          <cell r="Q114">
            <v>28</v>
          </cell>
          <cell r="R114"/>
          <cell r="S114" t="str">
            <v>Mtto. Terminado</v>
          </cell>
          <cell r="T114">
            <v>42194</v>
          </cell>
          <cell r="U114">
            <v>0.75</v>
          </cell>
          <cell r="V114">
            <v>9.8000000000465661</v>
          </cell>
        </row>
        <row r="115">
          <cell r="A115"/>
          <cell r="B115">
            <v>104</v>
          </cell>
          <cell r="C115">
            <v>339</v>
          </cell>
          <cell r="D115" t="str">
            <v>Tractor de Llantas Cameco 305 AG</v>
          </cell>
          <cell r="E115" t="str">
            <v>100CM</v>
          </cell>
          <cell r="F115" t="str">
            <v>Coazucar S. A.</v>
          </cell>
          <cell r="G115">
            <v>791060444</v>
          </cell>
          <cell r="H115">
            <v>7795550348</v>
          </cell>
          <cell r="I115" t="str">
            <v>CAMECOS</v>
          </cell>
          <cell r="J115" t="str">
            <v>Revisar pedal de freno</v>
          </cell>
          <cell r="K115" t="str">
            <v>MTTO. CORRECTIVO</v>
          </cell>
          <cell r="L115">
            <v>1255</v>
          </cell>
          <cell r="M115" t="str">
            <v>LOPEZ TORRES, MANUEL ALADINO</v>
          </cell>
          <cell r="N115" t="str">
            <v>A</v>
          </cell>
          <cell r="O115">
            <v>42194</v>
          </cell>
          <cell r="P115">
            <v>0.34236111111111112</v>
          </cell>
          <cell r="Q115">
            <v>28</v>
          </cell>
          <cell r="R115"/>
          <cell r="S115" t="str">
            <v>Mtto. Terminado</v>
          </cell>
          <cell r="T115">
            <v>42194</v>
          </cell>
          <cell r="U115">
            <v>0.41180555555555554</v>
          </cell>
          <cell r="V115">
            <v>1.6666666666278616</v>
          </cell>
        </row>
        <row r="116">
          <cell r="A116"/>
          <cell r="B116">
            <v>105</v>
          </cell>
          <cell r="C116">
            <v>328</v>
          </cell>
          <cell r="D116" t="str">
            <v>Tractor de llanta Cameco</v>
          </cell>
          <cell r="E116" t="str">
            <v>100CM</v>
          </cell>
          <cell r="F116" t="str">
            <v>Coazucar S. A.</v>
          </cell>
          <cell r="G116">
            <v>791060373</v>
          </cell>
          <cell r="H116">
            <v>791060373</v>
          </cell>
          <cell r="I116" t="str">
            <v>MTTO. EN EL CAMPO</v>
          </cell>
          <cell r="J116" t="str">
            <v>Revisar transmision</v>
          </cell>
          <cell r="K116" t="str">
            <v>MTTO. CORRECTIVO</v>
          </cell>
          <cell r="L116">
            <v>645</v>
          </cell>
          <cell r="M116" t="str">
            <v>ARELLANO BURGOS,MARCOS</v>
          </cell>
          <cell r="N116" t="str">
            <v>A</v>
          </cell>
          <cell r="O116">
            <v>42194</v>
          </cell>
          <cell r="P116">
            <v>0.34375</v>
          </cell>
          <cell r="Q116">
            <v>28</v>
          </cell>
          <cell r="R116"/>
          <cell r="S116" t="str">
            <v>Mtto. Terminado</v>
          </cell>
          <cell r="T116">
            <v>42194</v>
          </cell>
          <cell r="U116">
            <v>0.77083333333333337</v>
          </cell>
          <cell r="V116">
            <v>10.25</v>
          </cell>
        </row>
        <row r="117">
          <cell r="A117"/>
          <cell r="B117">
            <v>106</v>
          </cell>
          <cell r="C117">
            <v>332</v>
          </cell>
          <cell r="D117" t="str">
            <v>Tractor de Llantas Cameco 305 AG</v>
          </cell>
          <cell r="E117" t="str">
            <v>100CM</v>
          </cell>
          <cell r="F117" t="str">
            <v>Coazucar S. A.</v>
          </cell>
          <cell r="G117">
            <v>791060444</v>
          </cell>
          <cell r="H117">
            <v>791060444</v>
          </cell>
          <cell r="I117" t="str">
            <v>CAMECOS</v>
          </cell>
          <cell r="J117" t="str">
            <v>Revisar filtro de combustible,cañeria rota</v>
          </cell>
          <cell r="K117" t="str">
            <v>MTTO. CORRECTIVO</v>
          </cell>
          <cell r="L117">
            <v>1053</v>
          </cell>
          <cell r="M117" t="str">
            <v>FLORES SALAZAR, FRANKLIN RENE</v>
          </cell>
          <cell r="N117" t="str">
            <v>A</v>
          </cell>
          <cell r="O117">
            <v>42194</v>
          </cell>
          <cell r="P117">
            <v>0.34861111111111115</v>
          </cell>
          <cell r="Q117">
            <v>28</v>
          </cell>
          <cell r="R117"/>
          <cell r="S117" t="str">
            <v>Mtto. Terminado</v>
          </cell>
          <cell r="T117">
            <v>42194</v>
          </cell>
          <cell r="U117">
            <v>0.49583333333333335</v>
          </cell>
          <cell r="V117">
            <v>3.5333333333255723</v>
          </cell>
        </row>
        <row r="118">
          <cell r="A118"/>
          <cell r="B118">
            <v>107</v>
          </cell>
          <cell r="C118">
            <v>152</v>
          </cell>
          <cell r="D118" t="str">
            <v>Cabezal M. Benz LS-2635</v>
          </cell>
          <cell r="E118" t="str">
            <v>100CB</v>
          </cell>
          <cell r="F118" t="str">
            <v>Coazucar S. A.</v>
          </cell>
          <cell r="G118">
            <v>791060330</v>
          </cell>
          <cell r="H118">
            <v>791060330</v>
          </cell>
          <cell r="I118" t="str">
            <v>CABEZALES</v>
          </cell>
          <cell r="J118" t="str">
            <v>Calibrar valvulas</v>
          </cell>
          <cell r="K118" t="str">
            <v>MTTO. CORRECTIVO</v>
          </cell>
          <cell r="L118">
            <v>687</v>
          </cell>
          <cell r="M118" t="str">
            <v>BARAHONA MUÑOZ, GUIDO MANUEL</v>
          </cell>
          <cell r="N118" t="str">
            <v>A</v>
          </cell>
          <cell r="O118">
            <v>42194</v>
          </cell>
          <cell r="P118">
            <v>0.3527777777777778</v>
          </cell>
          <cell r="Q118">
            <v>28</v>
          </cell>
          <cell r="R118"/>
          <cell r="S118" t="str">
            <v>Mtto. Terminado</v>
          </cell>
          <cell r="T118">
            <v>42194</v>
          </cell>
          <cell r="U118">
            <v>0.4375</v>
          </cell>
          <cell r="V118">
            <v>2.0333333333255723</v>
          </cell>
        </row>
        <row r="119">
          <cell r="A119"/>
          <cell r="B119">
            <v>108</v>
          </cell>
          <cell r="C119">
            <v>363</v>
          </cell>
          <cell r="D119" t="str">
            <v>Tractor de Ruedas Vanguard V-275</v>
          </cell>
          <cell r="E119" t="str">
            <v>100EP</v>
          </cell>
          <cell r="F119" t="str">
            <v>Coazucar S. A.</v>
          </cell>
          <cell r="G119">
            <v>791060439</v>
          </cell>
          <cell r="H119">
            <v>7795550834</v>
          </cell>
          <cell r="I119" t="str">
            <v>EQUIPO PESADO</v>
          </cell>
          <cell r="J119" t="str">
            <v>Colocar pin</v>
          </cell>
          <cell r="K119" t="str">
            <v>MTTO. CORRECTIVO</v>
          </cell>
          <cell r="L119">
            <v>955</v>
          </cell>
          <cell r="M119" t="str">
            <v>CRESPO PEÑAFIEL, LUIS DE JESUS</v>
          </cell>
          <cell r="N119" t="str">
            <v>A</v>
          </cell>
          <cell r="O119">
            <v>42194</v>
          </cell>
          <cell r="P119">
            <v>0.36527777777777781</v>
          </cell>
          <cell r="Q119">
            <v>28</v>
          </cell>
          <cell r="R119"/>
          <cell r="S119" t="str">
            <v>Mtto. Terminado</v>
          </cell>
          <cell r="T119">
            <v>42195</v>
          </cell>
          <cell r="U119">
            <v>0.75</v>
          </cell>
          <cell r="V119">
            <v>33.233333333395422</v>
          </cell>
        </row>
        <row r="120">
          <cell r="A120"/>
          <cell r="B120">
            <v>109</v>
          </cell>
          <cell r="C120">
            <v>595</v>
          </cell>
          <cell r="D120" t="str">
            <v>Cosechadora de CañaJohn Deere 3510</v>
          </cell>
          <cell r="E120" t="str">
            <v>100CS</v>
          </cell>
          <cell r="F120" t="str">
            <v>Coazucar S. A.</v>
          </cell>
          <cell r="G120">
            <v>791060334</v>
          </cell>
          <cell r="H120">
            <v>791060334</v>
          </cell>
          <cell r="I120" t="str">
            <v>COSECHADORAS</v>
          </cell>
          <cell r="J120" t="str">
            <v>Reparar caja de picadores</v>
          </cell>
          <cell r="K120" t="str">
            <v>MTTO. CORRECTIVO</v>
          </cell>
          <cell r="L120">
            <v>6655</v>
          </cell>
          <cell r="M120" t="str">
            <v>MONTERO PANCHO, VINICIO</v>
          </cell>
          <cell r="N120" t="str">
            <v>A</v>
          </cell>
          <cell r="O120">
            <v>42194</v>
          </cell>
          <cell r="P120">
            <v>0.36736111111111108</v>
          </cell>
          <cell r="Q120">
            <v>28</v>
          </cell>
          <cell r="R120"/>
          <cell r="S120" t="str">
            <v>Mtto. Terminado</v>
          </cell>
          <cell r="T120">
            <v>42194</v>
          </cell>
          <cell r="U120">
            <v>0.74861111111111101</v>
          </cell>
          <cell r="V120">
            <v>9.1500000001396984</v>
          </cell>
        </row>
        <row r="121">
          <cell r="A121"/>
          <cell r="B121">
            <v>110</v>
          </cell>
          <cell r="C121">
            <v>424</v>
          </cell>
          <cell r="D121" t="str">
            <v>Carreton</v>
          </cell>
          <cell r="E121" t="str">
            <v>100CA</v>
          </cell>
          <cell r="F121" t="str">
            <v>Coazucar S. A.</v>
          </cell>
          <cell r="G121">
            <v>791060326</v>
          </cell>
          <cell r="H121">
            <v>791060326</v>
          </cell>
          <cell r="I121" t="str">
            <v>VULCANIZADORA</v>
          </cell>
          <cell r="J121" t="str">
            <v>Cambiar tubo</v>
          </cell>
          <cell r="K121" t="str">
            <v>MTTO. CORRECTIVO</v>
          </cell>
          <cell r="L121">
            <v>1814</v>
          </cell>
          <cell r="M121" t="str">
            <v>SARMIENTO CALLE, CARLOS</v>
          </cell>
          <cell r="N121" t="str">
            <v>A</v>
          </cell>
          <cell r="O121">
            <v>42194</v>
          </cell>
          <cell r="P121">
            <v>0.36874999999999997</v>
          </cell>
          <cell r="Q121">
            <v>28</v>
          </cell>
          <cell r="R121"/>
          <cell r="S121" t="str">
            <v>Mtto. Terminado</v>
          </cell>
          <cell r="T121">
            <v>42194</v>
          </cell>
          <cell r="U121">
            <v>0.41666666666666669</v>
          </cell>
          <cell r="V121">
            <v>1.1499999999068677</v>
          </cell>
        </row>
        <row r="122">
          <cell r="A122"/>
          <cell r="B122">
            <v>111</v>
          </cell>
          <cell r="C122">
            <v>418</v>
          </cell>
          <cell r="D122" t="str">
            <v>Carreton</v>
          </cell>
          <cell r="E122" t="str">
            <v>100CA</v>
          </cell>
          <cell r="F122" t="str">
            <v>Coazucar S. A.</v>
          </cell>
          <cell r="G122">
            <v>791060326</v>
          </cell>
          <cell r="H122">
            <v>791060326</v>
          </cell>
          <cell r="I122" t="str">
            <v>VULCANIZADORA</v>
          </cell>
          <cell r="J122" t="str">
            <v>Cambiar tubo</v>
          </cell>
          <cell r="K122" t="str">
            <v>MTTO. CORRECTIVO</v>
          </cell>
          <cell r="L122">
            <v>1814</v>
          </cell>
          <cell r="M122" t="str">
            <v>SARMIENTO CALLE, CARLOS</v>
          </cell>
          <cell r="N122" t="str">
            <v>A</v>
          </cell>
          <cell r="O122">
            <v>42194</v>
          </cell>
          <cell r="P122">
            <v>0.36805555555555558</v>
          </cell>
          <cell r="Q122">
            <v>28</v>
          </cell>
          <cell r="R122"/>
          <cell r="S122" t="str">
            <v>Mtto. Terminado</v>
          </cell>
          <cell r="T122">
            <v>42194</v>
          </cell>
          <cell r="U122">
            <v>0.41666666666666669</v>
          </cell>
          <cell r="V122">
            <v>1.1666666667442769</v>
          </cell>
        </row>
        <row r="123">
          <cell r="A123"/>
          <cell r="B123">
            <v>112</v>
          </cell>
          <cell r="C123">
            <v>1266</v>
          </cell>
          <cell r="D123" t="str">
            <v>Trayler</v>
          </cell>
          <cell r="E123" t="str">
            <v>100TD</v>
          </cell>
          <cell r="F123" t="str">
            <v>Coazucar S. A.</v>
          </cell>
          <cell r="G123">
            <v>791060312</v>
          </cell>
          <cell r="H123">
            <v>791060312</v>
          </cell>
          <cell r="I123" t="str">
            <v>VULCANIZADORA</v>
          </cell>
          <cell r="J123" t="str">
            <v>Cambiar tubo</v>
          </cell>
          <cell r="K123" t="str">
            <v>MTTO. CORRECTIVO</v>
          </cell>
          <cell r="L123">
            <v>1814</v>
          </cell>
          <cell r="M123" t="str">
            <v>SARMIENTO CALLE, CARLOS</v>
          </cell>
          <cell r="N123" t="str">
            <v>A</v>
          </cell>
          <cell r="O123">
            <v>42194</v>
          </cell>
          <cell r="P123">
            <v>0.36874999999999997</v>
          </cell>
          <cell r="Q123">
            <v>28</v>
          </cell>
          <cell r="R123"/>
          <cell r="S123" t="str">
            <v>Mtto. Terminado</v>
          </cell>
          <cell r="T123">
            <v>42194</v>
          </cell>
          <cell r="U123">
            <v>0.375</v>
          </cell>
          <cell r="V123">
            <v>0.14999999990686774</v>
          </cell>
        </row>
        <row r="124">
          <cell r="A124"/>
          <cell r="B124">
            <v>113</v>
          </cell>
          <cell r="C124" t="str">
            <v>JD27</v>
          </cell>
          <cell r="D124" t="str">
            <v>Tractor John Deere 6145J</v>
          </cell>
          <cell r="E124" t="str">
            <v>100JD</v>
          </cell>
          <cell r="F124" t="str">
            <v>Coazucar S. A.</v>
          </cell>
          <cell r="G124">
            <v>791060443</v>
          </cell>
          <cell r="H124">
            <v>7795551065</v>
          </cell>
          <cell r="I124" t="str">
            <v>JOHN DEERE</v>
          </cell>
          <cell r="J124" t="str">
            <v>Orden de Inspección</v>
          </cell>
          <cell r="K124" t="str">
            <v>MTTO. PREVENTIVO</v>
          </cell>
          <cell r="L124">
            <v>1713</v>
          </cell>
          <cell r="M124" t="str">
            <v>RODRIGUEZ CABRERA, ROBERTO PRIMITIVO</v>
          </cell>
          <cell r="N124" t="str">
            <v>A</v>
          </cell>
          <cell r="O124">
            <v>42194</v>
          </cell>
          <cell r="P124">
            <v>0.42152777777777778</v>
          </cell>
          <cell r="Q124">
            <v>28</v>
          </cell>
          <cell r="R124">
            <v>4821</v>
          </cell>
          <cell r="S124" t="str">
            <v>Mtto. Terminado</v>
          </cell>
          <cell r="T124">
            <v>42194</v>
          </cell>
          <cell r="U124">
            <v>0.43402777777777773</v>
          </cell>
          <cell r="V124">
            <v>0.30000000004656613</v>
          </cell>
        </row>
        <row r="125">
          <cell r="A125"/>
          <cell r="B125">
            <v>114</v>
          </cell>
          <cell r="C125" t="str">
            <v>JD27</v>
          </cell>
          <cell r="D125" t="str">
            <v>Tractor John Deere 6145J</v>
          </cell>
          <cell r="E125" t="str">
            <v>100JD</v>
          </cell>
          <cell r="F125" t="str">
            <v>Coazucar S. A.</v>
          </cell>
          <cell r="G125">
            <v>791060443</v>
          </cell>
          <cell r="H125">
            <v>7795551065</v>
          </cell>
          <cell r="I125" t="str">
            <v>LUBRICADORA</v>
          </cell>
          <cell r="J125" t="str">
            <v>Cambio aceite y filtro motor</v>
          </cell>
          <cell r="K125" t="str">
            <v>MTTO. PREVENTIVO</v>
          </cell>
          <cell r="L125">
            <v>1713</v>
          </cell>
          <cell r="M125" t="str">
            <v>RODRIGUEZ CABRERA, ROBERTO PRIMITIVO</v>
          </cell>
          <cell r="N125" t="str">
            <v>A</v>
          </cell>
          <cell r="O125">
            <v>42194</v>
          </cell>
          <cell r="P125">
            <v>0.42152777777777778</v>
          </cell>
          <cell r="Q125">
            <v>28</v>
          </cell>
          <cell r="R125">
            <v>4821</v>
          </cell>
          <cell r="S125" t="str">
            <v>Mtto. Terminado</v>
          </cell>
          <cell r="T125">
            <v>42194</v>
          </cell>
          <cell r="U125">
            <v>0.47916666666666669</v>
          </cell>
          <cell r="V125">
            <v>1.3833333333022892</v>
          </cell>
        </row>
        <row r="126">
          <cell r="A126"/>
          <cell r="B126">
            <v>115</v>
          </cell>
          <cell r="C126" t="str">
            <v>JD27</v>
          </cell>
          <cell r="D126" t="str">
            <v>Tractor John Deere 6145J</v>
          </cell>
          <cell r="E126" t="str">
            <v>100JD</v>
          </cell>
          <cell r="F126" t="str">
            <v>Coazucar S. A.</v>
          </cell>
          <cell r="G126">
            <v>791060443</v>
          </cell>
          <cell r="H126">
            <v>7795551065</v>
          </cell>
          <cell r="I126" t="str">
            <v>LUBRICADORA</v>
          </cell>
          <cell r="J126" t="str">
            <v>Cambio de filtro de combustible</v>
          </cell>
          <cell r="K126" t="str">
            <v>MTTO. PREVENTIVO</v>
          </cell>
          <cell r="L126">
            <v>1713</v>
          </cell>
          <cell r="M126" t="str">
            <v>RODRIGUEZ CABRERA, ROBERTO PRIMITIVO</v>
          </cell>
          <cell r="N126" t="str">
            <v>A</v>
          </cell>
          <cell r="O126">
            <v>42194</v>
          </cell>
          <cell r="P126">
            <v>0.42152777777777778</v>
          </cell>
          <cell r="Q126">
            <v>28</v>
          </cell>
          <cell r="R126">
            <v>4821</v>
          </cell>
          <cell r="S126" t="str">
            <v>Mtto. Terminado</v>
          </cell>
          <cell r="T126">
            <v>42194</v>
          </cell>
          <cell r="U126">
            <v>0.47916666666666669</v>
          </cell>
          <cell r="V126">
            <v>1.3833333333022892</v>
          </cell>
        </row>
        <row r="127">
          <cell r="A127"/>
          <cell r="B127">
            <v>116</v>
          </cell>
          <cell r="C127">
            <v>191</v>
          </cell>
          <cell r="D127" t="str">
            <v>Cabezal Kenworth T-800</v>
          </cell>
          <cell r="E127" t="str">
            <v>100CB</v>
          </cell>
          <cell r="F127" t="str">
            <v>Coazucar S. A.</v>
          </cell>
          <cell r="G127">
            <v>791060332</v>
          </cell>
          <cell r="H127">
            <v>7795550305</v>
          </cell>
          <cell r="I127" t="str">
            <v>CABEZALES</v>
          </cell>
          <cell r="J127" t="str">
            <v>Revisar toma fuerza</v>
          </cell>
          <cell r="K127" t="str">
            <v>MTTO. CORRECTIVO</v>
          </cell>
          <cell r="L127">
            <v>1424</v>
          </cell>
          <cell r="M127" t="str">
            <v>MOSQUERA MOSQUERA, CARLOS ALBERTO</v>
          </cell>
          <cell r="N127" t="str">
            <v>A</v>
          </cell>
          <cell r="O127">
            <v>42194</v>
          </cell>
          <cell r="P127">
            <v>0.41944444444444445</v>
          </cell>
          <cell r="Q127">
            <v>28</v>
          </cell>
          <cell r="R127"/>
          <cell r="S127" t="str">
            <v>Mtto. Terminado</v>
          </cell>
          <cell r="T127">
            <v>42196</v>
          </cell>
          <cell r="U127">
            <v>0.41666666666666669</v>
          </cell>
          <cell r="V127">
            <v>47.933333333348855</v>
          </cell>
        </row>
        <row r="128">
          <cell r="A128"/>
          <cell r="B128">
            <v>117</v>
          </cell>
          <cell r="C128">
            <v>753</v>
          </cell>
          <cell r="D128" t="str">
            <v>Rodillo Vibratorio Bomag BW211D-40</v>
          </cell>
          <cell r="E128" t="str">
            <v>100EP</v>
          </cell>
          <cell r="F128" t="str">
            <v>Coazucar S. A.</v>
          </cell>
          <cell r="G128">
            <v>791060383</v>
          </cell>
          <cell r="H128">
            <v>7795550876</v>
          </cell>
          <cell r="I128" t="str">
            <v>EQUIPO PESADO</v>
          </cell>
          <cell r="J128" t="str">
            <v>Orden de Inspección</v>
          </cell>
          <cell r="K128" t="str">
            <v>MTTO. PREVENTIVO</v>
          </cell>
          <cell r="L128">
            <v>886</v>
          </cell>
          <cell r="M128" t="str">
            <v>CHANALATA SANTOS, HENRY</v>
          </cell>
          <cell r="N128" t="str">
            <v>A</v>
          </cell>
          <cell r="O128">
            <v>42194</v>
          </cell>
          <cell r="P128">
            <v>0.43958333333333338</v>
          </cell>
          <cell r="Q128">
            <v>28</v>
          </cell>
          <cell r="R128">
            <v>2836</v>
          </cell>
          <cell r="S128" t="str">
            <v>Mtto. Terminado</v>
          </cell>
          <cell r="T128">
            <v>42194</v>
          </cell>
          <cell r="U128">
            <v>0.44791666666666669</v>
          </cell>
          <cell r="V128">
            <v>0.19999999995343387</v>
          </cell>
        </row>
        <row r="129">
          <cell r="A129"/>
          <cell r="B129">
            <v>118</v>
          </cell>
          <cell r="C129">
            <v>753</v>
          </cell>
          <cell r="D129" t="str">
            <v>Rodillo Vibratorio Bomag BW211D-40</v>
          </cell>
          <cell r="E129" t="str">
            <v>100EP</v>
          </cell>
          <cell r="F129" t="str">
            <v>Coazucar S. A.</v>
          </cell>
          <cell r="G129">
            <v>791060383</v>
          </cell>
          <cell r="H129">
            <v>7795550876</v>
          </cell>
          <cell r="I129" t="str">
            <v>LUBRICADORA</v>
          </cell>
          <cell r="J129" t="str">
            <v>Cambio aceite y filtro motor</v>
          </cell>
          <cell r="K129" t="str">
            <v>MTTO. PREVENTIVO</v>
          </cell>
          <cell r="L129">
            <v>886</v>
          </cell>
          <cell r="M129" t="str">
            <v>CHANALATA SANTOS, HENRY</v>
          </cell>
          <cell r="N129" t="str">
            <v>A</v>
          </cell>
          <cell r="O129">
            <v>42194</v>
          </cell>
          <cell r="P129">
            <v>0.43958333333333338</v>
          </cell>
          <cell r="Q129">
            <v>28</v>
          </cell>
          <cell r="R129">
            <v>2836</v>
          </cell>
          <cell r="S129" t="str">
            <v>Mtto. Terminado</v>
          </cell>
          <cell r="T129">
            <v>42198</v>
          </cell>
          <cell r="U129">
            <v>0.66666666666666663</v>
          </cell>
          <cell r="V129">
            <v>101.44999999995343</v>
          </cell>
        </row>
        <row r="130">
          <cell r="A130"/>
          <cell r="B130">
            <v>119</v>
          </cell>
          <cell r="C130">
            <v>753</v>
          </cell>
          <cell r="D130" t="str">
            <v>Rodillo Vibratorio Bomag BW211D-40</v>
          </cell>
          <cell r="E130" t="str">
            <v>100EP</v>
          </cell>
          <cell r="F130" t="str">
            <v>Coazucar S. A.</v>
          </cell>
          <cell r="G130">
            <v>791060383</v>
          </cell>
          <cell r="H130">
            <v>7795550876</v>
          </cell>
          <cell r="I130" t="str">
            <v>LUBRICADORA</v>
          </cell>
          <cell r="J130" t="str">
            <v>Cambio de filtro de combustible</v>
          </cell>
          <cell r="K130" t="str">
            <v>MTTO. PREVENTIVO</v>
          </cell>
          <cell r="L130">
            <v>886</v>
          </cell>
          <cell r="M130" t="str">
            <v>CHANALATA SANTOS, HENRY</v>
          </cell>
          <cell r="N130" t="str">
            <v>A</v>
          </cell>
          <cell r="O130">
            <v>42194</v>
          </cell>
          <cell r="P130">
            <v>0.43958333333333338</v>
          </cell>
          <cell r="Q130">
            <v>28</v>
          </cell>
          <cell r="R130">
            <v>2836</v>
          </cell>
          <cell r="S130" t="str">
            <v>Mtto. Terminado</v>
          </cell>
          <cell r="T130">
            <v>42198</v>
          </cell>
          <cell r="U130">
            <v>0.66666666666666663</v>
          </cell>
          <cell r="V130">
            <v>101.44999999995343</v>
          </cell>
        </row>
        <row r="131">
          <cell r="A131"/>
          <cell r="B131">
            <v>120</v>
          </cell>
          <cell r="C131">
            <v>244</v>
          </cell>
          <cell r="D131" t="str">
            <v xml:space="preserve">Camioneta Chevrolet </v>
          </cell>
          <cell r="E131" t="str">
            <v>100EL</v>
          </cell>
          <cell r="F131" t="str">
            <v>Coazucar S. A.</v>
          </cell>
          <cell r="G131">
            <v>791060309</v>
          </cell>
          <cell r="H131">
            <v>7795550741</v>
          </cell>
          <cell r="I131" t="str">
            <v>EQUIPO LIVIANO</v>
          </cell>
          <cell r="J131" t="str">
            <v>Orden de Inspección</v>
          </cell>
          <cell r="K131" t="str">
            <v>MTTO. PREVENTIVO</v>
          </cell>
          <cell r="L131">
            <v>3883</v>
          </cell>
          <cell r="M131" t="str">
            <v>ALBAN GAMBOA, ISIDRIO GENARO</v>
          </cell>
          <cell r="N131" t="str">
            <v>A</v>
          </cell>
          <cell r="O131">
            <v>42194</v>
          </cell>
          <cell r="P131">
            <v>0.45416666666666666</v>
          </cell>
          <cell r="Q131">
            <v>28</v>
          </cell>
          <cell r="R131"/>
          <cell r="S131" t="str">
            <v>Mtto. Terminado</v>
          </cell>
          <cell r="T131">
            <v>42194</v>
          </cell>
          <cell r="U131">
            <v>0.70694444444444438</v>
          </cell>
          <cell r="V131">
            <v>6.066666666418314</v>
          </cell>
        </row>
        <row r="132">
          <cell r="A132"/>
          <cell r="B132">
            <v>121</v>
          </cell>
          <cell r="C132">
            <v>244</v>
          </cell>
          <cell r="D132" t="str">
            <v xml:space="preserve">Camioneta Chevrolet </v>
          </cell>
          <cell r="E132" t="str">
            <v>100EL</v>
          </cell>
          <cell r="F132" t="str">
            <v>Coazucar S. A.</v>
          </cell>
          <cell r="G132">
            <v>791060309</v>
          </cell>
          <cell r="H132">
            <v>7795550741</v>
          </cell>
          <cell r="I132" t="str">
            <v>LUBRICADORA</v>
          </cell>
          <cell r="J132" t="str">
            <v>Cambio aceite y filtro motor</v>
          </cell>
          <cell r="K132" t="str">
            <v>MTTO. PREVENTIVO</v>
          </cell>
          <cell r="L132">
            <v>3883</v>
          </cell>
          <cell r="M132" t="str">
            <v>ALBAN GAMBOA, ISIDRIO GENARO</v>
          </cell>
          <cell r="N132" t="str">
            <v>A</v>
          </cell>
          <cell r="O132">
            <v>42194</v>
          </cell>
          <cell r="P132">
            <v>0.45416666666666666</v>
          </cell>
          <cell r="Q132">
            <v>28</v>
          </cell>
          <cell r="R132"/>
          <cell r="S132" t="str">
            <v>Mtto. Terminado</v>
          </cell>
          <cell r="T132">
            <v>42194</v>
          </cell>
          <cell r="U132">
            <v>0.75</v>
          </cell>
          <cell r="V132">
            <v>7.0999999998603016</v>
          </cell>
        </row>
        <row r="133">
          <cell r="A133"/>
          <cell r="B133">
            <v>122</v>
          </cell>
          <cell r="C133">
            <v>244</v>
          </cell>
          <cell r="D133" t="str">
            <v xml:space="preserve">Camioneta Chevrolet </v>
          </cell>
          <cell r="E133" t="str">
            <v>100EL</v>
          </cell>
          <cell r="F133" t="str">
            <v>Coazucar S. A.</v>
          </cell>
          <cell r="G133">
            <v>791060309</v>
          </cell>
          <cell r="H133">
            <v>7795550741</v>
          </cell>
          <cell r="I133" t="str">
            <v>LUBRICADORA</v>
          </cell>
          <cell r="J133" t="str">
            <v>Cambio de filtro de combustible</v>
          </cell>
          <cell r="K133" t="str">
            <v>MTTO. PREVENTIVO</v>
          </cell>
          <cell r="L133">
            <v>3883</v>
          </cell>
          <cell r="M133" t="str">
            <v>ALBAN GAMBOA, ISIDRIO GENARO</v>
          </cell>
          <cell r="N133" t="str">
            <v>A</v>
          </cell>
          <cell r="O133">
            <v>42194</v>
          </cell>
          <cell r="P133">
            <v>0.45416666666666666</v>
          </cell>
          <cell r="Q133">
            <v>28</v>
          </cell>
          <cell r="R133"/>
          <cell r="S133" t="str">
            <v>Mtto. Terminado</v>
          </cell>
          <cell r="T133">
            <v>42194</v>
          </cell>
          <cell r="U133">
            <v>0.75</v>
          </cell>
          <cell r="V133">
            <v>7.0999999998603016</v>
          </cell>
        </row>
        <row r="134">
          <cell r="A134"/>
          <cell r="B134">
            <v>123</v>
          </cell>
          <cell r="C134">
            <v>159</v>
          </cell>
          <cell r="D134" t="str">
            <v>Cabezal M. Benz LS-2635</v>
          </cell>
          <cell r="E134" t="str">
            <v>100CB</v>
          </cell>
          <cell r="F134" t="str">
            <v>Coazucar S. A.</v>
          </cell>
          <cell r="G134">
            <v>791060330</v>
          </cell>
          <cell r="H134">
            <v>791060330</v>
          </cell>
          <cell r="I134" t="str">
            <v>CABEZALES</v>
          </cell>
          <cell r="J134" t="str">
            <v>Revisar embrague</v>
          </cell>
          <cell r="K134" t="str">
            <v>MTTO. CORRECTIVO</v>
          </cell>
          <cell r="L134">
            <v>1873</v>
          </cell>
          <cell r="M134" t="str">
            <v>TELLO LOPEZ, NARDO KLEVER</v>
          </cell>
          <cell r="N134" t="str">
            <v>A</v>
          </cell>
          <cell r="O134">
            <v>42194</v>
          </cell>
          <cell r="P134">
            <v>0.46319444444444446</v>
          </cell>
          <cell r="Q134">
            <v>28</v>
          </cell>
          <cell r="R134"/>
          <cell r="S134" t="str">
            <v>Mtto. Terminado</v>
          </cell>
          <cell r="T134">
            <v>42195</v>
          </cell>
          <cell r="U134">
            <v>8.3333333333333329E-2</v>
          </cell>
          <cell r="V134">
            <v>14.883333333418705</v>
          </cell>
        </row>
        <row r="135">
          <cell r="A135"/>
          <cell r="B135">
            <v>124</v>
          </cell>
          <cell r="C135" t="str">
            <v>JD29</v>
          </cell>
          <cell r="D135" t="str">
            <v>Tractor John Deere 7230R</v>
          </cell>
          <cell r="E135" t="str">
            <v>100JD</v>
          </cell>
          <cell r="F135" t="str">
            <v>Coazucar S. A.</v>
          </cell>
          <cell r="G135">
            <v>791060416</v>
          </cell>
          <cell r="H135">
            <v>7795551069</v>
          </cell>
          <cell r="I135" t="str">
            <v>ELECTROMECANICOS</v>
          </cell>
          <cell r="J135" t="str">
            <v>Revisar horometro</v>
          </cell>
          <cell r="K135" t="str">
            <v>MTTO. CORRECTIVO</v>
          </cell>
          <cell r="L135">
            <v>794</v>
          </cell>
          <cell r="M135" t="str">
            <v>CALI QUEZADA, LUIS GERARDO</v>
          </cell>
          <cell r="N135" t="str">
            <v>A</v>
          </cell>
          <cell r="O135">
            <v>42194</v>
          </cell>
          <cell r="P135">
            <v>0.4770833333333333</v>
          </cell>
          <cell r="Q135">
            <v>28</v>
          </cell>
          <cell r="R135"/>
          <cell r="S135" t="str">
            <v>Mtto. Terminado</v>
          </cell>
          <cell r="T135">
            <v>42196</v>
          </cell>
          <cell r="U135">
            <v>0.60416666666666663</v>
          </cell>
          <cell r="V135">
            <v>51.050000000046566</v>
          </cell>
        </row>
        <row r="136">
          <cell r="A136"/>
          <cell r="B136">
            <v>125</v>
          </cell>
          <cell r="C136">
            <v>324</v>
          </cell>
          <cell r="D136" t="str">
            <v>Tractor de Llantas Cameco 305 AG</v>
          </cell>
          <cell r="E136" t="str">
            <v>100CM</v>
          </cell>
          <cell r="F136" t="str">
            <v>Coazucar S. A.</v>
          </cell>
          <cell r="G136">
            <v>791060373</v>
          </cell>
          <cell r="H136">
            <v>7795550331</v>
          </cell>
          <cell r="I136" t="str">
            <v>MTTO. EN EL CAMPO</v>
          </cell>
          <cell r="J136" t="str">
            <v>Revisar cable de cuchilla</v>
          </cell>
          <cell r="K136" t="str">
            <v>MTTO. CORRECTIVO</v>
          </cell>
          <cell r="L136">
            <v>1799</v>
          </cell>
          <cell r="M136" t="str">
            <v>SANTILLAN AMBI, JORGE VICENTE</v>
          </cell>
          <cell r="N136" t="str">
            <v>A</v>
          </cell>
          <cell r="O136">
            <v>42194</v>
          </cell>
          <cell r="P136">
            <v>0.55902777777777779</v>
          </cell>
          <cell r="Q136">
            <v>28</v>
          </cell>
          <cell r="R136"/>
          <cell r="S136" t="str">
            <v>Mtto. Terminado</v>
          </cell>
          <cell r="T136">
            <v>42194</v>
          </cell>
          <cell r="U136">
            <v>0.77777777777777779</v>
          </cell>
          <cell r="V136">
            <v>5.25</v>
          </cell>
        </row>
        <row r="137">
          <cell r="A137"/>
          <cell r="B137">
            <v>126</v>
          </cell>
          <cell r="C137" t="str">
            <v>EL08</v>
          </cell>
          <cell r="D137" t="str">
            <v xml:space="preserve">Jeep Vitara Chevrolet </v>
          </cell>
          <cell r="E137" t="str">
            <v>100EL</v>
          </cell>
          <cell r="F137" t="str">
            <v>Coazucar S. A.</v>
          </cell>
          <cell r="G137">
            <v>791060301</v>
          </cell>
          <cell r="H137">
            <v>7795550773</v>
          </cell>
          <cell r="I137" t="str">
            <v>EQUIPO LIVIANO</v>
          </cell>
          <cell r="J137" t="str">
            <v>Arreglar chispiador de agua</v>
          </cell>
          <cell r="K137" t="str">
            <v>MTTO. CORRECTIVO</v>
          </cell>
          <cell r="L137">
            <v>1030</v>
          </cell>
          <cell r="M137" t="str">
            <v>FAJARDO GUAMAN, IVAN</v>
          </cell>
          <cell r="N137" t="str">
            <v>A</v>
          </cell>
          <cell r="O137">
            <v>42194</v>
          </cell>
          <cell r="P137">
            <v>0.57152777777777775</v>
          </cell>
          <cell r="Q137">
            <v>28</v>
          </cell>
          <cell r="R137">
            <v>190966</v>
          </cell>
          <cell r="S137" t="str">
            <v>Mtto. Terminado</v>
          </cell>
          <cell r="T137">
            <v>42194</v>
          </cell>
          <cell r="U137">
            <v>0.66666666666666663</v>
          </cell>
          <cell r="V137">
            <v>2.2833333333255723</v>
          </cell>
        </row>
        <row r="138">
          <cell r="A138"/>
          <cell r="B138">
            <v>127</v>
          </cell>
          <cell r="C138">
            <v>4009</v>
          </cell>
          <cell r="D138" t="str">
            <v>Dollys</v>
          </cell>
          <cell r="E138" t="str">
            <v>100DL</v>
          </cell>
          <cell r="F138" t="str">
            <v>Coazucar S. A.</v>
          </cell>
          <cell r="G138">
            <v>791060315</v>
          </cell>
          <cell r="H138">
            <v>791060315</v>
          </cell>
          <cell r="I138" t="str">
            <v>DOLLYS</v>
          </cell>
          <cell r="J138" t="str">
            <v>Revisar 5ta rueda</v>
          </cell>
          <cell r="K138" t="str">
            <v>MTTO. CORRECTIVO</v>
          </cell>
          <cell r="L138">
            <v>1626</v>
          </cell>
          <cell r="M138" t="str">
            <v xml:space="preserve">QUIMI CHANALATA, ERALDO </v>
          </cell>
          <cell r="N138" t="str">
            <v>A</v>
          </cell>
          <cell r="O138">
            <v>42194</v>
          </cell>
          <cell r="P138">
            <v>0.57777777777777783</v>
          </cell>
          <cell r="Q138">
            <v>28</v>
          </cell>
          <cell r="R138"/>
          <cell r="S138" t="str">
            <v>Mtto. Terminado</v>
          </cell>
          <cell r="T138">
            <v>42194</v>
          </cell>
          <cell r="U138">
            <v>0.75</v>
          </cell>
          <cell r="V138">
            <v>4.1333333333022892</v>
          </cell>
        </row>
        <row r="139">
          <cell r="A139"/>
          <cell r="B139">
            <v>128</v>
          </cell>
          <cell r="C139">
            <v>643</v>
          </cell>
          <cell r="D139" t="str">
            <v xml:space="preserve">Moto Bomba Big squirt (Detroit 4.53)   </v>
          </cell>
          <cell r="E139" t="str">
            <v>100BB</v>
          </cell>
          <cell r="F139" t="str">
            <v>Coazucar S. A.</v>
          </cell>
          <cell r="G139">
            <v>791060405</v>
          </cell>
          <cell r="H139">
            <v>7795550025</v>
          </cell>
          <cell r="I139" t="str">
            <v>BOMBAS</v>
          </cell>
          <cell r="J139" t="str">
            <v>Revisar aspersor</v>
          </cell>
          <cell r="K139" t="str">
            <v>MTTO. CORRECTIVO</v>
          </cell>
          <cell r="L139">
            <v>1477</v>
          </cell>
          <cell r="M139" t="str">
            <v>ORELLANA GARCIA, ENRIQUE</v>
          </cell>
          <cell r="N139" t="str">
            <v>A</v>
          </cell>
          <cell r="O139">
            <v>42194</v>
          </cell>
          <cell r="P139">
            <v>0.58472222222222225</v>
          </cell>
          <cell r="Q139">
            <v>28</v>
          </cell>
          <cell r="R139"/>
          <cell r="S139" t="str">
            <v>Mtto. Terminado</v>
          </cell>
          <cell r="T139">
            <v>42194</v>
          </cell>
          <cell r="U139">
            <v>0.70833333333333337</v>
          </cell>
          <cell r="V139">
            <v>2.9666666666744277</v>
          </cell>
        </row>
        <row r="140">
          <cell r="A140"/>
          <cell r="B140">
            <v>129</v>
          </cell>
          <cell r="C140">
            <v>724</v>
          </cell>
          <cell r="D140" t="str">
            <v>Payloader CAT-966C</v>
          </cell>
          <cell r="E140" t="str">
            <v>100EP</v>
          </cell>
          <cell r="F140" t="str">
            <v>Coazucar S. A.</v>
          </cell>
          <cell r="G140">
            <v>791060313</v>
          </cell>
          <cell r="H140">
            <v>7795550856</v>
          </cell>
          <cell r="I140" t="str">
            <v>EQUIPO PESADO</v>
          </cell>
          <cell r="J140" t="str">
            <v>Orden de Inspección</v>
          </cell>
          <cell r="K140" t="str">
            <v>MTTO. PREVENTIVO</v>
          </cell>
          <cell r="L140">
            <v>861</v>
          </cell>
          <cell r="M140" t="str">
            <v>CEDEÑO LOOR, GILBERTO</v>
          </cell>
          <cell r="N140" t="str">
            <v>A</v>
          </cell>
          <cell r="O140">
            <v>42194</v>
          </cell>
          <cell r="P140">
            <v>0.58680555555555558</v>
          </cell>
          <cell r="Q140">
            <v>28</v>
          </cell>
          <cell r="R140">
            <v>30096</v>
          </cell>
          <cell r="S140" t="str">
            <v>Mtto. Terminado</v>
          </cell>
          <cell r="T140">
            <v>42194</v>
          </cell>
          <cell r="U140">
            <v>0.63541666666666663</v>
          </cell>
          <cell r="V140">
            <v>1.1666666667442769</v>
          </cell>
        </row>
        <row r="141">
          <cell r="A141"/>
          <cell r="B141">
            <v>130</v>
          </cell>
          <cell r="C141">
            <v>724</v>
          </cell>
          <cell r="D141" t="str">
            <v>Payloader CAT-966C</v>
          </cell>
          <cell r="E141" t="str">
            <v>100EP</v>
          </cell>
          <cell r="F141" t="str">
            <v>Coazucar S. A.</v>
          </cell>
          <cell r="G141">
            <v>791060313</v>
          </cell>
          <cell r="H141">
            <v>7795550856</v>
          </cell>
          <cell r="I141" t="str">
            <v>LUBRICADORA</v>
          </cell>
          <cell r="J141" t="str">
            <v>Cambio aceite y filtro motor</v>
          </cell>
          <cell r="K141" t="str">
            <v>MTTO. PREVENTIVO</v>
          </cell>
          <cell r="L141">
            <v>861</v>
          </cell>
          <cell r="M141" t="str">
            <v>CEDEÑO LOOR, GILBERTO</v>
          </cell>
          <cell r="N141" t="str">
            <v>A</v>
          </cell>
          <cell r="O141">
            <v>42194</v>
          </cell>
          <cell r="P141">
            <v>0.58680555555555558</v>
          </cell>
          <cell r="Q141">
            <v>28</v>
          </cell>
          <cell r="R141">
            <v>30096</v>
          </cell>
          <cell r="S141" t="str">
            <v>Mtto. Terminado</v>
          </cell>
          <cell r="T141">
            <v>42194</v>
          </cell>
          <cell r="U141">
            <v>0.62708333333333333</v>
          </cell>
          <cell r="V141">
            <v>0.96666666679084301</v>
          </cell>
        </row>
        <row r="142">
          <cell r="A142"/>
          <cell r="B142">
            <v>131</v>
          </cell>
          <cell r="C142">
            <v>724</v>
          </cell>
          <cell r="D142" t="str">
            <v>Payloader CAT-966C</v>
          </cell>
          <cell r="E142" t="str">
            <v>100EP</v>
          </cell>
          <cell r="F142" t="str">
            <v>Coazucar S. A.</v>
          </cell>
          <cell r="G142">
            <v>791060313</v>
          </cell>
          <cell r="H142">
            <v>7795550856</v>
          </cell>
          <cell r="I142" t="str">
            <v>LUBRICADORA</v>
          </cell>
          <cell r="J142" t="str">
            <v>Cambio de filtro de combustible</v>
          </cell>
          <cell r="K142" t="str">
            <v>MTTO. PREVENTIVO</v>
          </cell>
          <cell r="L142">
            <v>861</v>
          </cell>
          <cell r="M142" t="str">
            <v>CEDEÑO LOOR, GILBERTO</v>
          </cell>
          <cell r="N142" t="str">
            <v>A</v>
          </cell>
          <cell r="O142">
            <v>42194</v>
          </cell>
          <cell r="P142">
            <v>0.58680555555555558</v>
          </cell>
          <cell r="Q142">
            <v>28</v>
          </cell>
          <cell r="R142">
            <v>30096</v>
          </cell>
          <cell r="S142" t="str">
            <v>Mtto. Terminado</v>
          </cell>
          <cell r="T142">
            <v>42194</v>
          </cell>
          <cell r="U142">
            <v>0.62708333333333333</v>
          </cell>
          <cell r="V142">
            <v>0.96666666679084301</v>
          </cell>
        </row>
        <row r="143">
          <cell r="A143"/>
          <cell r="B143">
            <v>132</v>
          </cell>
          <cell r="C143" t="str">
            <v>CS02</v>
          </cell>
          <cell r="D143" t="str">
            <v>Cosechadora de CañaJohn Deere 3520</v>
          </cell>
          <cell r="E143" t="str">
            <v>100CS</v>
          </cell>
          <cell r="F143" t="str">
            <v>Coazucar S. A.</v>
          </cell>
          <cell r="G143">
            <v>791060321</v>
          </cell>
          <cell r="H143">
            <v>791060321</v>
          </cell>
          <cell r="I143" t="str">
            <v>VULCANIZADORA</v>
          </cell>
          <cell r="J143" t="str">
            <v>Cambiar tubo</v>
          </cell>
          <cell r="K143" t="str">
            <v>MTTO. CORRECTIVO</v>
          </cell>
          <cell r="L143">
            <v>1814</v>
          </cell>
          <cell r="M143" t="str">
            <v>SARMIENTO CALLE, CARLOS</v>
          </cell>
          <cell r="N143" t="str">
            <v>A</v>
          </cell>
          <cell r="O143">
            <v>42194</v>
          </cell>
          <cell r="P143">
            <v>0.59375</v>
          </cell>
          <cell r="Q143">
            <v>28</v>
          </cell>
          <cell r="R143"/>
          <cell r="S143" t="str">
            <v>Mtto. Terminado</v>
          </cell>
          <cell r="T143">
            <v>42194</v>
          </cell>
          <cell r="U143">
            <v>0.625</v>
          </cell>
          <cell r="V143">
            <v>0.75</v>
          </cell>
        </row>
        <row r="144">
          <cell r="A144"/>
          <cell r="B144">
            <v>133</v>
          </cell>
          <cell r="C144" t="str">
            <v>CB08</v>
          </cell>
          <cell r="D144" t="str">
            <v>Cabezal Volvo FM64T-L2H1</v>
          </cell>
          <cell r="E144" t="str">
            <v>100CB</v>
          </cell>
          <cell r="F144" t="str">
            <v>Coazucar S. A.</v>
          </cell>
          <cell r="G144">
            <v>791060412</v>
          </cell>
          <cell r="H144">
            <v>791060412</v>
          </cell>
          <cell r="I144" t="str">
            <v>CABEZALES</v>
          </cell>
          <cell r="J144" t="str">
            <v>Revisar sistema de combustible</v>
          </cell>
          <cell r="K144" t="str">
            <v>MTTO. CORRECTIVO</v>
          </cell>
          <cell r="L144">
            <v>1218</v>
          </cell>
          <cell r="M144" t="str">
            <v>LEON AVILA, SEGUNDO ALBERTO</v>
          </cell>
          <cell r="N144" t="str">
            <v>A</v>
          </cell>
          <cell r="O144">
            <v>42194</v>
          </cell>
          <cell r="P144">
            <v>0.59444444444444444</v>
          </cell>
          <cell r="Q144">
            <v>28</v>
          </cell>
          <cell r="R144">
            <v>110746</v>
          </cell>
          <cell r="S144" t="str">
            <v>Mtto. Terminado</v>
          </cell>
          <cell r="T144">
            <v>42195</v>
          </cell>
          <cell r="U144">
            <v>0.6875</v>
          </cell>
          <cell r="V144">
            <v>26.233333333279006</v>
          </cell>
        </row>
        <row r="145">
          <cell r="A145"/>
          <cell r="B145">
            <v>134</v>
          </cell>
          <cell r="C145">
            <v>278</v>
          </cell>
          <cell r="D145" t="str">
            <v>Tractor John Deere 8200</v>
          </cell>
          <cell r="E145" t="str">
            <v>100JD</v>
          </cell>
          <cell r="F145" t="str">
            <v>Coazucar S. A.</v>
          </cell>
          <cell r="G145">
            <v>791060442</v>
          </cell>
          <cell r="H145">
            <v>7795550925</v>
          </cell>
          <cell r="I145" t="str">
            <v>JOHN DEERE</v>
          </cell>
          <cell r="J145" t="str">
            <v>Revisar escape</v>
          </cell>
          <cell r="K145" t="str">
            <v>MTTO. CORRECTIVO</v>
          </cell>
          <cell r="L145">
            <v>1926</v>
          </cell>
          <cell r="M145" t="str">
            <v>VACA ARROYO, JAIME GUIDO</v>
          </cell>
          <cell r="N145" t="str">
            <v>A</v>
          </cell>
          <cell r="O145">
            <v>42194</v>
          </cell>
          <cell r="P145">
            <v>0.6</v>
          </cell>
          <cell r="Q145">
            <v>28</v>
          </cell>
          <cell r="R145">
            <v>2526</v>
          </cell>
          <cell r="S145" t="str">
            <v>Mtto. Terminado</v>
          </cell>
          <cell r="T145">
            <v>42194</v>
          </cell>
          <cell r="U145">
            <v>0.78125</v>
          </cell>
          <cell r="V145">
            <v>4.3500000000931323</v>
          </cell>
        </row>
        <row r="146">
          <cell r="A146"/>
          <cell r="B146">
            <v>135</v>
          </cell>
          <cell r="C146">
            <v>1260</v>
          </cell>
          <cell r="D146" t="str">
            <v>Trayler</v>
          </cell>
          <cell r="E146" t="str">
            <v>100TD</v>
          </cell>
          <cell r="F146" t="str">
            <v>Coazucar S. A.</v>
          </cell>
          <cell r="G146">
            <v>791060312</v>
          </cell>
          <cell r="H146">
            <v>791060312</v>
          </cell>
          <cell r="I146" t="str">
            <v>TRAYLER</v>
          </cell>
          <cell r="J146" t="str">
            <v>Cambiar perno guia</v>
          </cell>
          <cell r="K146" t="str">
            <v>MTTO. CORRECTIVO</v>
          </cell>
          <cell r="L146">
            <v>1626</v>
          </cell>
          <cell r="M146" t="str">
            <v xml:space="preserve">QUIMI CHANALATA, ERALDO </v>
          </cell>
          <cell r="N146" t="str">
            <v>A</v>
          </cell>
          <cell r="O146">
            <v>42194</v>
          </cell>
          <cell r="P146">
            <v>0.6069444444444444</v>
          </cell>
          <cell r="Q146">
            <v>28</v>
          </cell>
          <cell r="R146"/>
          <cell r="S146" t="str">
            <v>Mtto. Terminado</v>
          </cell>
          <cell r="T146">
            <v>42194</v>
          </cell>
          <cell r="U146">
            <v>0.79166666666666663</v>
          </cell>
          <cell r="V146">
            <v>4.4333333333488554</v>
          </cell>
        </row>
        <row r="147">
          <cell r="A147"/>
          <cell r="B147">
            <v>136</v>
          </cell>
          <cell r="C147">
            <v>1288</v>
          </cell>
          <cell r="D147" t="str">
            <v>Trayler</v>
          </cell>
          <cell r="E147" t="str">
            <v>100TD</v>
          </cell>
          <cell r="F147" t="str">
            <v>Coazucar S. A.</v>
          </cell>
          <cell r="G147">
            <v>791060312</v>
          </cell>
          <cell r="H147">
            <v>791060312</v>
          </cell>
          <cell r="I147" t="str">
            <v>TRAYLER</v>
          </cell>
          <cell r="J147" t="str">
            <v>Soldar viga</v>
          </cell>
          <cell r="K147" t="str">
            <v>MTTO. CORRECTIVO</v>
          </cell>
          <cell r="L147">
            <v>1626</v>
          </cell>
          <cell r="M147" t="str">
            <v xml:space="preserve">QUIMI CHANALATA, ERALDO </v>
          </cell>
          <cell r="N147" t="str">
            <v>A</v>
          </cell>
          <cell r="O147">
            <v>42194</v>
          </cell>
          <cell r="P147">
            <v>0.6069444444444444</v>
          </cell>
          <cell r="Q147">
            <v>28</v>
          </cell>
          <cell r="R147"/>
          <cell r="S147" t="str">
            <v>Mtto. Terminado</v>
          </cell>
          <cell r="T147">
            <v>42194</v>
          </cell>
          <cell r="U147">
            <v>0.79166666666666663</v>
          </cell>
          <cell r="V147">
            <v>4.4333333333488554</v>
          </cell>
        </row>
        <row r="148">
          <cell r="A148"/>
          <cell r="B148">
            <v>137</v>
          </cell>
          <cell r="C148">
            <v>1276</v>
          </cell>
          <cell r="D148" t="str">
            <v>Trayler</v>
          </cell>
          <cell r="E148" t="str">
            <v>100TD</v>
          </cell>
          <cell r="F148" t="str">
            <v>Coazucar S. A.</v>
          </cell>
          <cell r="G148">
            <v>791060312</v>
          </cell>
          <cell r="H148">
            <v>791060312</v>
          </cell>
          <cell r="I148" t="str">
            <v>TRAYLER</v>
          </cell>
          <cell r="J148" t="str">
            <v>Soldar base de la taza</v>
          </cell>
          <cell r="K148" t="str">
            <v>MTTO. CORRECTIVO</v>
          </cell>
          <cell r="L148">
            <v>1626</v>
          </cell>
          <cell r="M148" t="str">
            <v xml:space="preserve">QUIMI CHANALATA, ERALDO </v>
          </cell>
          <cell r="N148" t="str">
            <v>A</v>
          </cell>
          <cell r="O148">
            <v>42194</v>
          </cell>
          <cell r="P148">
            <v>0.6069444444444444</v>
          </cell>
          <cell r="Q148">
            <v>28</v>
          </cell>
          <cell r="R148"/>
          <cell r="S148" t="str">
            <v>Mtto. Terminado</v>
          </cell>
          <cell r="T148">
            <v>42194</v>
          </cell>
          <cell r="U148">
            <v>0.79166666666666663</v>
          </cell>
          <cell r="V148">
            <v>4.4333333333488554</v>
          </cell>
        </row>
        <row r="149">
          <cell r="A149"/>
          <cell r="B149">
            <v>138</v>
          </cell>
          <cell r="C149">
            <v>1248</v>
          </cell>
          <cell r="D149" t="str">
            <v>Trayler</v>
          </cell>
          <cell r="E149" t="str">
            <v>100TD</v>
          </cell>
          <cell r="F149" t="str">
            <v>Coazucar S. A.</v>
          </cell>
          <cell r="G149">
            <v>791060312</v>
          </cell>
          <cell r="H149">
            <v>791060312</v>
          </cell>
          <cell r="I149" t="str">
            <v>TRAYLER</v>
          </cell>
          <cell r="J149" t="str">
            <v>Cambiar perno guia</v>
          </cell>
          <cell r="K149" t="str">
            <v>MTTO. CORRECTIVO</v>
          </cell>
          <cell r="L149">
            <v>1626</v>
          </cell>
          <cell r="M149" t="str">
            <v xml:space="preserve">QUIMI CHANALATA, ERALDO </v>
          </cell>
          <cell r="N149" t="str">
            <v>A</v>
          </cell>
          <cell r="O149">
            <v>42194</v>
          </cell>
          <cell r="P149">
            <v>0.6069444444444444</v>
          </cell>
          <cell r="Q149">
            <v>28</v>
          </cell>
          <cell r="R149"/>
          <cell r="S149" t="str">
            <v>Mtto. Terminado</v>
          </cell>
          <cell r="T149">
            <v>42194</v>
          </cell>
          <cell r="U149">
            <v>0.75</v>
          </cell>
          <cell r="V149">
            <v>3.4333333333488554</v>
          </cell>
        </row>
        <row r="150">
          <cell r="A150"/>
          <cell r="B150">
            <v>139</v>
          </cell>
          <cell r="C150" t="str">
            <v>CB10</v>
          </cell>
          <cell r="D150" t="str">
            <v>Volqueta Mack GU813E</v>
          </cell>
          <cell r="E150" t="str">
            <v>100CB</v>
          </cell>
          <cell r="F150" t="str">
            <v>Coazucar S. A.</v>
          </cell>
          <cell r="G150">
            <v>791060415</v>
          </cell>
          <cell r="H150">
            <v>791060415</v>
          </cell>
          <cell r="I150" t="str">
            <v>VULCANIZADORA</v>
          </cell>
          <cell r="J150" t="str">
            <v>Cambiar tubo</v>
          </cell>
          <cell r="K150" t="str">
            <v>MTTO. CORRECTIVO</v>
          </cell>
          <cell r="L150">
            <v>1814</v>
          </cell>
          <cell r="M150" t="str">
            <v>SARMIENTO CALLE, CARLOS</v>
          </cell>
          <cell r="N150" t="str">
            <v>A</v>
          </cell>
          <cell r="O150">
            <v>42194</v>
          </cell>
          <cell r="P150">
            <v>0.62152777777777779</v>
          </cell>
          <cell r="Q150">
            <v>28</v>
          </cell>
          <cell r="R150"/>
          <cell r="S150" t="str">
            <v>Mtto. Terminado</v>
          </cell>
          <cell r="T150">
            <v>42194</v>
          </cell>
          <cell r="U150">
            <v>0.66666666666666663</v>
          </cell>
          <cell r="V150">
            <v>1.0833333332557231</v>
          </cell>
        </row>
        <row r="151">
          <cell r="A151"/>
          <cell r="B151">
            <v>140</v>
          </cell>
          <cell r="C151" t="str">
            <v>LL04</v>
          </cell>
          <cell r="D151" t="str">
            <v>Cargadora de Caña JD SP 1850</v>
          </cell>
          <cell r="E151" t="str">
            <v>100LL</v>
          </cell>
          <cell r="F151" t="str">
            <v>Coazucar S. A.</v>
          </cell>
          <cell r="G151">
            <v>791060370</v>
          </cell>
          <cell r="H151">
            <v>791060370</v>
          </cell>
          <cell r="I151" t="str">
            <v>MTTO. EN EL CAMPO</v>
          </cell>
          <cell r="J151" t="str">
            <v>Cambiar filtro de aire</v>
          </cell>
          <cell r="K151" t="str">
            <v>MTTO. PREVENTIVO</v>
          </cell>
          <cell r="L151">
            <v>1448</v>
          </cell>
          <cell r="M151" t="str">
            <v>NIETO OLEA, MARCELO GENRRI</v>
          </cell>
          <cell r="N151" t="str">
            <v>A</v>
          </cell>
          <cell r="O151">
            <v>42194</v>
          </cell>
          <cell r="P151">
            <v>0.625</v>
          </cell>
          <cell r="Q151">
            <v>28</v>
          </cell>
          <cell r="R151"/>
          <cell r="S151" t="str">
            <v>Mtto. Terminado</v>
          </cell>
          <cell r="T151">
            <v>42194</v>
          </cell>
          <cell r="U151">
            <v>0.75</v>
          </cell>
          <cell r="V151">
            <v>3</v>
          </cell>
        </row>
        <row r="152">
          <cell r="A152"/>
          <cell r="B152">
            <v>141</v>
          </cell>
          <cell r="C152" t="str">
            <v>JD42</v>
          </cell>
          <cell r="D152" t="str">
            <v>Tractor Massey Fergunson</v>
          </cell>
          <cell r="E152" t="str">
            <v>100JD</v>
          </cell>
          <cell r="F152" t="str">
            <v>Coazucar S. A.</v>
          </cell>
          <cell r="G152">
            <v>791060434</v>
          </cell>
          <cell r="H152">
            <v>791060434</v>
          </cell>
          <cell r="I152" t="str">
            <v>MTTO. EN EL CAMPO</v>
          </cell>
          <cell r="J152" t="str">
            <v>Cambiar filtro de cabina</v>
          </cell>
          <cell r="K152" t="str">
            <v>MTTO. PREVENTIVO</v>
          </cell>
          <cell r="L152">
            <v>374</v>
          </cell>
          <cell r="M152" t="str">
            <v>VIVAR CAMPOVERDE, SAUL</v>
          </cell>
          <cell r="N152" t="str">
            <v>A</v>
          </cell>
          <cell r="O152">
            <v>42194</v>
          </cell>
          <cell r="P152">
            <v>0.63680555555555551</v>
          </cell>
          <cell r="Q152">
            <v>28</v>
          </cell>
          <cell r="R152"/>
          <cell r="S152" t="str">
            <v>Mtto. Terminado</v>
          </cell>
          <cell r="T152">
            <v>42194</v>
          </cell>
          <cell r="U152">
            <v>0.6875</v>
          </cell>
          <cell r="V152">
            <v>1.2166666665580124</v>
          </cell>
        </row>
        <row r="153">
          <cell r="A153"/>
          <cell r="B153">
            <v>142</v>
          </cell>
          <cell r="C153" t="str">
            <v>127B</v>
          </cell>
          <cell r="D153" t="str">
            <v>Camión Chevrolet</v>
          </cell>
          <cell r="E153" t="str">
            <v>100EL</v>
          </cell>
          <cell r="F153" t="str">
            <v>Coazucar S. A.</v>
          </cell>
          <cell r="G153">
            <v>791060210</v>
          </cell>
          <cell r="H153">
            <v>7795550750</v>
          </cell>
          <cell r="I153" t="str">
            <v>ELECTROMECANICOS</v>
          </cell>
          <cell r="J153" t="str">
            <v>Cambiar bateria</v>
          </cell>
          <cell r="K153" t="str">
            <v>MTTO. CORRECTIVO</v>
          </cell>
          <cell r="L153">
            <v>514</v>
          </cell>
          <cell r="M153" t="str">
            <v>QUINDE FLORES, MANUEL</v>
          </cell>
          <cell r="N153" t="str">
            <v>A</v>
          </cell>
          <cell r="O153">
            <v>42194</v>
          </cell>
          <cell r="P153">
            <v>0.64374999999999993</v>
          </cell>
          <cell r="Q153">
            <v>28</v>
          </cell>
          <cell r="R153">
            <v>369064</v>
          </cell>
          <cell r="S153" t="str">
            <v>Mtto. Terminado</v>
          </cell>
          <cell r="T153">
            <v>42195</v>
          </cell>
          <cell r="U153">
            <v>0.45833333333333331</v>
          </cell>
          <cell r="V153">
            <v>19.549999999930151</v>
          </cell>
        </row>
        <row r="154">
          <cell r="A154"/>
          <cell r="B154">
            <v>143</v>
          </cell>
          <cell r="C154">
            <v>714</v>
          </cell>
          <cell r="D154" t="str">
            <v>Tractor de Orugas CAT-D6D</v>
          </cell>
          <cell r="E154" t="str">
            <v>100EP</v>
          </cell>
          <cell r="F154" t="str">
            <v>Coazucar S. A.</v>
          </cell>
          <cell r="G154">
            <v>791060378</v>
          </cell>
          <cell r="H154">
            <v>7795550846</v>
          </cell>
          <cell r="I154" t="str">
            <v>MTTO. EN EL CAMPO</v>
          </cell>
          <cell r="J154" t="str">
            <v>Revisar motor</v>
          </cell>
          <cell r="K154" t="str">
            <v>MTTO. CORRECTIVO</v>
          </cell>
          <cell r="L154">
            <v>1522</v>
          </cell>
          <cell r="M154" t="str">
            <v>PAREDES RIERA, CARLOS</v>
          </cell>
          <cell r="N154" t="str">
            <v>A</v>
          </cell>
          <cell r="O154">
            <v>42194</v>
          </cell>
          <cell r="P154">
            <v>0.67222222222222217</v>
          </cell>
          <cell r="Q154">
            <v>28</v>
          </cell>
          <cell r="R154"/>
          <cell r="S154" t="str">
            <v>Mtto. Terminado</v>
          </cell>
          <cell r="T154">
            <v>42194</v>
          </cell>
          <cell r="U154">
            <v>0.77083333333333337</v>
          </cell>
          <cell r="V154">
            <v>2.3666666666977108</v>
          </cell>
        </row>
        <row r="155">
          <cell r="A155"/>
          <cell r="B155">
            <v>144</v>
          </cell>
          <cell r="C155">
            <v>509</v>
          </cell>
          <cell r="D155" t="str">
            <v>Cargadora de Caña Cameco SP- 1800</v>
          </cell>
          <cell r="E155" t="str">
            <v>100LL</v>
          </cell>
          <cell r="F155" t="str">
            <v>Coazucar S. A.</v>
          </cell>
          <cell r="G155">
            <v>791060368</v>
          </cell>
          <cell r="H155">
            <v>791060368</v>
          </cell>
          <cell r="I155" t="str">
            <v>MTTO. EN EL CAMPO</v>
          </cell>
          <cell r="J155" t="str">
            <v>Revision de cilindro de jiro</v>
          </cell>
          <cell r="K155" t="str">
            <v>MTTO. CORRECTIVO</v>
          </cell>
          <cell r="L155">
            <v>1372</v>
          </cell>
          <cell r="M155" t="str">
            <v>MONSERATE CORNEJO, DANIEL</v>
          </cell>
          <cell r="N155" t="str">
            <v>A</v>
          </cell>
          <cell r="O155">
            <v>42194</v>
          </cell>
          <cell r="P155">
            <v>0.6777777777777777</v>
          </cell>
          <cell r="Q155">
            <v>28</v>
          </cell>
          <cell r="R155"/>
          <cell r="S155" t="str">
            <v>Mtto. Terminado</v>
          </cell>
          <cell r="T155">
            <v>42194</v>
          </cell>
          <cell r="U155">
            <v>0.75</v>
          </cell>
          <cell r="V155">
            <v>1.7333333333954215</v>
          </cell>
        </row>
        <row r="156">
          <cell r="A156"/>
          <cell r="B156">
            <v>145</v>
          </cell>
          <cell r="C156">
            <v>725</v>
          </cell>
          <cell r="D156" t="str">
            <v>Payloader CAT-966C</v>
          </cell>
          <cell r="E156" t="str">
            <v>100EP</v>
          </cell>
          <cell r="F156" t="str">
            <v>Coazucar S. A.</v>
          </cell>
          <cell r="G156">
            <v>791060313</v>
          </cell>
          <cell r="H156">
            <v>7795550858</v>
          </cell>
          <cell r="I156" t="str">
            <v>EQUIPO PESADO</v>
          </cell>
          <cell r="J156" t="str">
            <v>Revisar fuga de aceite del motor</v>
          </cell>
          <cell r="K156" t="str">
            <v>MTTO. CORRECTIVO</v>
          </cell>
          <cell r="L156">
            <v>1225</v>
          </cell>
          <cell r="M156" t="str">
            <v>LEON PEREIRA, VICTOR GABRIEL</v>
          </cell>
          <cell r="N156" t="str">
            <v>A</v>
          </cell>
          <cell r="O156">
            <v>42194</v>
          </cell>
          <cell r="P156">
            <v>0.68888888888888899</v>
          </cell>
          <cell r="Q156">
            <v>28</v>
          </cell>
          <cell r="R156"/>
          <cell r="S156" t="str">
            <v>Mtto. Terminado</v>
          </cell>
          <cell r="T156">
            <v>42194</v>
          </cell>
          <cell r="U156">
            <v>0.71875</v>
          </cell>
          <cell r="V156">
            <v>0.71666666679084301</v>
          </cell>
        </row>
        <row r="157">
          <cell r="A157"/>
          <cell r="B157">
            <v>146</v>
          </cell>
          <cell r="C157" t="str">
            <v>CB04</v>
          </cell>
          <cell r="D157" t="str">
            <v>Cabezal Volvo FM64T-L2H1</v>
          </cell>
          <cell r="E157" t="str">
            <v>100CB</v>
          </cell>
          <cell r="F157" t="str">
            <v>Coazucar S. A.</v>
          </cell>
          <cell r="G157">
            <v>791060412</v>
          </cell>
          <cell r="H157">
            <v>791060412</v>
          </cell>
          <cell r="I157" t="str">
            <v>CABEZALES</v>
          </cell>
          <cell r="J157" t="str">
            <v>Orden de Inspección</v>
          </cell>
          <cell r="K157" t="str">
            <v>MTTO. PREVENTIVO</v>
          </cell>
          <cell r="L157">
            <v>7093</v>
          </cell>
          <cell r="M157" t="str">
            <v>PICO PERALTA, FRANKLIN GEOVANNY</v>
          </cell>
          <cell r="N157" t="str">
            <v>A</v>
          </cell>
          <cell r="O157">
            <v>42194</v>
          </cell>
          <cell r="P157">
            <v>0.69236111111111109</v>
          </cell>
          <cell r="Q157">
            <v>28</v>
          </cell>
          <cell r="R157">
            <v>8169</v>
          </cell>
          <cell r="S157" t="str">
            <v>Mtto. Terminado</v>
          </cell>
          <cell r="T157">
            <v>42195</v>
          </cell>
          <cell r="U157">
            <v>0.625</v>
          </cell>
          <cell r="V157">
            <v>22.383333333302289</v>
          </cell>
        </row>
        <row r="158">
          <cell r="A158"/>
          <cell r="B158">
            <v>147</v>
          </cell>
          <cell r="C158" t="str">
            <v>CB04</v>
          </cell>
          <cell r="D158" t="str">
            <v>Cabezal Volvo FM64T-L2H1</v>
          </cell>
          <cell r="E158" t="str">
            <v>100CB</v>
          </cell>
          <cell r="F158" t="str">
            <v>Coazucar S. A.</v>
          </cell>
          <cell r="G158">
            <v>791060412</v>
          </cell>
          <cell r="H158">
            <v>791060412</v>
          </cell>
          <cell r="I158" t="str">
            <v>LUBRICADORA</v>
          </cell>
          <cell r="J158" t="str">
            <v>Cambio aceite y filtro motor</v>
          </cell>
          <cell r="K158" t="str">
            <v>MTTO. PREVENTIVO</v>
          </cell>
          <cell r="L158">
            <v>7093</v>
          </cell>
          <cell r="M158" t="str">
            <v>PICO PERALTA, FRANKLIN GEOVANNY</v>
          </cell>
          <cell r="N158" t="str">
            <v>A</v>
          </cell>
          <cell r="O158">
            <v>42194</v>
          </cell>
          <cell r="P158">
            <v>0.69236111111111109</v>
          </cell>
          <cell r="Q158">
            <v>28</v>
          </cell>
          <cell r="R158">
            <v>8169</v>
          </cell>
          <cell r="S158" t="str">
            <v>Mtto. Terminado</v>
          </cell>
          <cell r="T158">
            <v>42195</v>
          </cell>
          <cell r="U158">
            <v>0.625</v>
          </cell>
          <cell r="V158">
            <v>22.383333333302289</v>
          </cell>
        </row>
        <row r="159">
          <cell r="A159"/>
          <cell r="B159">
            <v>148</v>
          </cell>
          <cell r="C159" t="str">
            <v>CB04</v>
          </cell>
          <cell r="D159" t="str">
            <v>Cabezal Volvo FM64T-L2H1</v>
          </cell>
          <cell r="E159" t="str">
            <v>100CB</v>
          </cell>
          <cell r="F159" t="str">
            <v>Coazucar S. A.</v>
          </cell>
          <cell r="G159">
            <v>791060412</v>
          </cell>
          <cell r="H159">
            <v>791060412</v>
          </cell>
          <cell r="I159" t="str">
            <v>LUBRICADORA</v>
          </cell>
          <cell r="J159" t="str">
            <v>Cambio de filtro de combustible</v>
          </cell>
          <cell r="K159" t="str">
            <v>MTTO. PREVENTIVO</v>
          </cell>
          <cell r="L159">
            <v>7093</v>
          </cell>
          <cell r="M159" t="str">
            <v>PICO PERALTA, FRANKLIN GEOVANNY</v>
          </cell>
          <cell r="N159" t="str">
            <v>A</v>
          </cell>
          <cell r="O159">
            <v>42194</v>
          </cell>
          <cell r="P159">
            <v>0.69236111111111109</v>
          </cell>
          <cell r="Q159">
            <v>28</v>
          </cell>
          <cell r="R159">
            <v>8169</v>
          </cell>
          <cell r="S159" t="str">
            <v>Mtto. Terminado</v>
          </cell>
          <cell r="T159">
            <v>42195</v>
          </cell>
          <cell r="U159">
            <v>0.625</v>
          </cell>
          <cell r="V159">
            <v>22.383333333302289</v>
          </cell>
        </row>
        <row r="160">
          <cell r="A160"/>
          <cell r="B160">
            <v>149</v>
          </cell>
          <cell r="C160" t="str">
            <v>CB04</v>
          </cell>
          <cell r="D160" t="str">
            <v>Cabezal Volvo FM64T-L2H1</v>
          </cell>
          <cell r="E160" t="str">
            <v>100CB</v>
          </cell>
          <cell r="F160" t="str">
            <v>Coazucar S. A.</v>
          </cell>
          <cell r="G160">
            <v>791060412</v>
          </cell>
          <cell r="H160">
            <v>791060412</v>
          </cell>
          <cell r="I160" t="str">
            <v>LUBRICADORA</v>
          </cell>
          <cell r="J160" t="str">
            <v>Cambio filtro de aire</v>
          </cell>
          <cell r="K160" t="str">
            <v>MTTO. PREVENTIVO</v>
          </cell>
          <cell r="L160">
            <v>7093</v>
          </cell>
          <cell r="M160" t="str">
            <v>PICO PERALTA, FRANKLIN GEOVANNY</v>
          </cell>
          <cell r="N160" t="str">
            <v>A</v>
          </cell>
          <cell r="O160">
            <v>42194</v>
          </cell>
          <cell r="P160">
            <v>0.69236111111111109</v>
          </cell>
          <cell r="Q160">
            <v>28</v>
          </cell>
          <cell r="R160">
            <v>8169</v>
          </cell>
          <cell r="S160" t="str">
            <v>Mtto. Terminado</v>
          </cell>
          <cell r="T160">
            <v>42195</v>
          </cell>
          <cell r="U160">
            <v>0.625</v>
          </cell>
          <cell r="V160">
            <v>22.383333333302289</v>
          </cell>
        </row>
        <row r="161">
          <cell r="A161"/>
          <cell r="B161">
            <v>150</v>
          </cell>
          <cell r="C161" t="str">
            <v>CB04</v>
          </cell>
          <cell r="D161" t="str">
            <v>Cabezal Volvo FM64T-L2H1</v>
          </cell>
          <cell r="E161" t="str">
            <v>100CB</v>
          </cell>
          <cell r="F161" t="str">
            <v>Coazucar S. A.</v>
          </cell>
          <cell r="G161">
            <v>791060412</v>
          </cell>
          <cell r="H161">
            <v>791060412</v>
          </cell>
          <cell r="I161" t="str">
            <v>LUBRICADORA</v>
          </cell>
          <cell r="J161" t="str">
            <v>Cambio filtro de A/C</v>
          </cell>
          <cell r="K161" t="str">
            <v>MTTO. PREVENTIVO</v>
          </cell>
          <cell r="L161">
            <v>7093</v>
          </cell>
          <cell r="M161" t="str">
            <v>PICO PERALTA, FRANKLIN GEOVANNY</v>
          </cell>
          <cell r="N161" t="str">
            <v>A</v>
          </cell>
          <cell r="O161">
            <v>42194</v>
          </cell>
          <cell r="P161">
            <v>0.69236111111111109</v>
          </cell>
          <cell r="Q161">
            <v>28</v>
          </cell>
          <cell r="R161">
            <v>8169</v>
          </cell>
          <cell r="S161" t="str">
            <v>Mtto. Terminado</v>
          </cell>
          <cell r="T161">
            <v>42195</v>
          </cell>
          <cell r="U161">
            <v>0.625</v>
          </cell>
          <cell r="V161">
            <v>22.383333333302289</v>
          </cell>
        </row>
        <row r="162">
          <cell r="A162"/>
          <cell r="B162">
            <v>151</v>
          </cell>
          <cell r="C162" t="str">
            <v>CB04</v>
          </cell>
          <cell r="D162" t="str">
            <v>Cabezal Volvo FM64T-L2H1</v>
          </cell>
          <cell r="E162" t="str">
            <v>100CB</v>
          </cell>
          <cell r="F162" t="str">
            <v>Coazucar S. A.</v>
          </cell>
          <cell r="G162">
            <v>791060412</v>
          </cell>
          <cell r="H162">
            <v>791060412</v>
          </cell>
          <cell r="I162" t="str">
            <v>LUBRICADORA</v>
          </cell>
          <cell r="J162" t="str">
            <v>Cambio de filtro de transmision</v>
          </cell>
          <cell r="K162" t="str">
            <v>MTTO. PREVENTIVO</v>
          </cell>
          <cell r="L162">
            <v>7093</v>
          </cell>
          <cell r="M162" t="str">
            <v>PICO PERALTA, FRANKLIN GEOVANNY</v>
          </cell>
          <cell r="N162" t="str">
            <v>A</v>
          </cell>
          <cell r="O162">
            <v>42194</v>
          </cell>
          <cell r="P162">
            <v>0.69236111111111109</v>
          </cell>
          <cell r="Q162">
            <v>28</v>
          </cell>
          <cell r="R162">
            <v>8169</v>
          </cell>
          <cell r="S162" t="str">
            <v>Mtto. Terminado</v>
          </cell>
          <cell r="T162">
            <v>42195</v>
          </cell>
          <cell r="U162">
            <v>0.625</v>
          </cell>
          <cell r="V162">
            <v>22.383333333302289</v>
          </cell>
        </row>
        <row r="163">
          <cell r="A163"/>
          <cell r="B163">
            <v>152</v>
          </cell>
          <cell r="C163">
            <v>452</v>
          </cell>
          <cell r="D163" t="str">
            <v>Carreton</v>
          </cell>
          <cell r="E163" t="str">
            <v>100CA</v>
          </cell>
          <cell r="F163" t="str">
            <v>Coazucar S. A.</v>
          </cell>
          <cell r="G163">
            <v>791060326</v>
          </cell>
          <cell r="H163">
            <v>791060326</v>
          </cell>
          <cell r="I163" t="str">
            <v>MTTO. EN EL CAMPO</v>
          </cell>
          <cell r="J163" t="str">
            <v>Revisar eje recorrido</v>
          </cell>
          <cell r="K163" t="str">
            <v>MTTO. CORRECTIVO</v>
          </cell>
          <cell r="L163">
            <v>1582</v>
          </cell>
          <cell r="M163" t="str">
            <v>PILAY SANTOS, OSCAR</v>
          </cell>
          <cell r="N163" t="str">
            <v>A</v>
          </cell>
          <cell r="O163">
            <v>42194</v>
          </cell>
          <cell r="P163">
            <v>0.70000000000000007</v>
          </cell>
          <cell r="Q163">
            <v>28</v>
          </cell>
          <cell r="R163"/>
          <cell r="S163" t="str">
            <v>Mtto. Terminado</v>
          </cell>
          <cell r="T163">
            <v>42194</v>
          </cell>
          <cell r="U163">
            <v>0.75</v>
          </cell>
          <cell r="V163">
            <v>1.2000000000698492</v>
          </cell>
        </row>
        <row r="164">
          <cell r="A164"/>
          <cell r="B164">
            <v>153</v>
          </cell>
          <cell r="C164" t="str">
            <v>EL02</v>
          </cell>
          <cell r="D164" t="str">
            <v xml:space="preserve">Camión Chevrolet </v>
          </cell>
          <cell r="E164" t="str">
            <v>100EL</v>
          </cell>
          <cell r="F164" t="str">
            <v>Coazucar S. A.</v>
          </cell>
          <cell r="G164">
            <v>791060405</v>
          </cell>
          <cell r="H164">
            <v>7795550761</v>
          </cell>
          <cell r="I164" t="str">
            <v>EQUIPO LIVIANO</v>
          </cell>
          <cell r="J164" t="str">
            <v>Revisar paquete</v>
          </cell>
          <cell r="K164" t="str">
            <v>MTTO. CORRECTIVO</v>
          </cell>
          <cell r="L164">
            <v>1671</v>
          </cell>
          <cell r="M164" t="str">
            <v>REYES FREIRE, ESTEBAN</v>
          </cell>
          <cell r="N164" t="str">
            <v>A</v>
          </cell>
          <cell r="O164">
            <v>42194</v>
          </cell>
          <cell r="P164">
            <v>0.71666666666666667</v>
          </cell>
          <cell r="Q164">
            <v>28</v>
          </cell>
          <cell r="R164">
            <v>141707</v>
          </cell>
          <cell r="S164" t="str">
            <v>Mtto. Terminado</v>
          </cell>
          <cell r="T164">
            <v>42196</v>
          </cell>
          <cell r="U164">
            <v>0.45833333333333331</v>
          </cell>
          <cell r="V164">
            <v>41.800000000046566</v>
          </cell>
        </row>
        <row r="165">
          <cell r="A165"/>
          <cell r="B165">
            <v>154</v>
          </cell>
          <cell r="C165" t="str">
            <v>JD49</v>
          </cell>
          <cell r="D165" t="str">
            <v>Tractor John Deere 6145J</v>
          </cell>
          <cell r="E165" t="str">
            <v>100JD</v>
          </cell>
          <cell r="F165" t="str">
            <v>Coazucar S. A.</v>
          </cell>
          <cell r="G165">
            <v>791060443</v>
          </cell>
          <cell r="H165">
            <v>7795551105</v>
          </cell>
          <cell r="I165" t="str">
            <v>ELECTROMECANICOS</v>
          </cell>
          <cell r="J165" t="str">
            <v>Revisar luces</v>
          </cell>
          <cell r="K165" t="str">
            <v>MTTO. CORRECTIVO</v>
          </cell>
          <cell r="L165">
            <v>776</v>
          </cell>
          <cell r="M165" t="str">
            <v>CABRERA TELLO, PEDRO ANICETO</v>
          </cell>
          <cell r="N165" t="str">
            <v>A</v>
          </cell>
          <cell r="O165">
            <v>42194</v>
          </cell>
          <cell r="P165">
            <v>0.7597222222222223</v>
          </cell>
          <cell r="Q165">
            <v>28</v>
          </cell>
          <cell r="R165"/>
          <cell r="S165" t="str">
            <v>Mtto. Terminado</v>
          </cell>
          <cell r="T165">
            <v>42194</v>
          </cell>
          <cell r="U165">
            <v>0.99930555555555556</v>
          </cell>
          <cell r="V165">
            <v>5.7499999998835847</v>
          </cell>
        </row>
        <row r="166">
          <cell r="A166"/>
          <cell r="B166">
            <v>155</v>
          </cell>
          <cell r="C166">
            <v>325</v>
          </cell>
          <cell r="D166" t="str">
            <v>Tractor de Llantas Cameco 305 AG</v>
          </cell>
          <cell r="E166" t="str">
            <v>100CM</v>
          </cell>
          <cell r="F166" t="str">
            <v>Coazucar S. A.</v>
          </cell>
          <cell r="G166">
            <v>791060373</v>
          </cell>
          <cell r="H166">
            <v>7795550333</v>
          </cell>
          <cell r="I166" t="str">
            <v>MTTO. EN EL CAMPO</v>
          </cell>
          <cell r="J166" t="str">
            <v>Revisar sistema electrico</v>
          </cell>
          <cell r="K166" t="str">
            <v>MTTO. CORRECTIVO</v>
          </cell>
          <cell r="L166">
            <v>775</v>
          </cell>
          <cell r="M166" t="str">
            <v>CABRERA QUIZHPI, CARLOS GONZALO</v>
          </cell>
          <cell r="N166" t="str">
            <v>A</v>
          </cell>
          <cell r="O166">
            <v>42194</v>
          </cell>
          <cell r="P166">
            <v>0.78263888888888899</v>
          </cell>
          <cell r="Q166">
            <v>28</v>
          </cell>
          <cell r="R166"/>
          <cell r="S166" t="str">
            <v>Mtto. Terminado</v>
          </cell>
          <cell r="T166">
            <v>42194</v>
          </cell>
          <cell r="U166">
            <v>0.95833333333333337</v>
          </cell>
          <cell r="V166">
            <v>4.216666666790843</v>
          </cell>
        </row>
        <row r="167">
          <cell r="A167"/>
          <cell r="B167">
            <v>156</v>
          </cell>
          <cell r="C167" t="str">
            <v>JD51</v>
          </cell>
          <cell r="D167" t="str">
            <v>Tractor John Deere 6145J</v>
          </cell>
          <cell r="E167" t="str">
            <v>100JD</v>
          </cell>
          <cell r="F167" t="str">
            <v>Coazucar S. A.</v>
          </cell>
          <cell r="G167">
            <v>791060443</v>
          </cell>
          <cell r="H167">
            <v>7795551109</v>
          </cell>
          <cell r="I167" t="str">
            <v>MTTO. EN EL CAMPO</v>
          </cell>
          <cell r="J167" t="str">
            <v>Revisar retenedor del cigüeñal</v>
          </cell>
          <cell r="K167" t="str">
            <v>MTTO. CORRECTIVO</v>
          </cell>
          <cell r="L167">
            <v>879</v>
          </cell>
          <cell r="M167" t="str">
            <v>CEVALLOS NAULA, MANUEL JESUS</v>
          </cell>
          <cell r="N167" t="str">
            <v>A</v>
          </cell>
          <cell r="O167">
            <v>42194</v>
          </cell>
          <cell r="P167">
            <v>0.78472222222222221</v>
          </cell>
          <cell r="Q167">
            <v>28</v>
          </cell>
          <cell r="R167"/>
          <cell r="S167" t="str">
            <v>Mtto. Terminado</v>
          </cell>
          <cell r="T167">
            <v>42194</v>
          </cell>
          <cell r="U167">
            <v>0.97916666666666663</v>
          </cell>
          <cell r="V167">
            <v>4.6666666667442769</v>
          </cell>
        </row>
        <row r="168">
          <cell r="A168"/>
          <cell r="B168">
            <v>157</v>
          </cell>
          <cell r="C168">
            <v>280</v>
          </cell>
          <cell r="D168" t="str">
            <v>Tractor John Deere 8200</v>
          </cell>
          <cell r="E168" t="str">
            <v>100JD</v>
          </cell>
          <cell r="F168" t="str">
            <v>Coazucar S. A.</v>
          </cell>
          <cell r="G168">
            <v>791060442</v>
          </cell>
          <cell r="H168">
            <v>7795550927</v>
          </cell>
          <cell r="I168" t="str">
            <v>MTTO. EN EL CAMPO</v>
          </cell>
          <cell r="J168" t="str">
            <v>Revisar A/A</v>
          </cell>
          <cell r="K168" t="str">
            <v>MTTO. CORRECTIVO</v>
          </cell>
          <cell r="L168">
            <v>1769</v>
          </cell>
          <cell r="M168" t="str">
            <v>SANCHEZ ARTEAGA, HECTOR NAZARIO</v>
          </cell>
          <cell r="N168" t="str">
            <v>B</v>
          </cell>
          <cell r="O168">
            <v>42194</v>
          </cell>
          <cell r="P168">
            <v>0.7944444444444444</v>
          </cell>
          <cell r="Q168">
            <v>28</v>
          </cell>
          <cell r="R168">
            <v>7918</v>
          </cell>
          <cell r="S168" t="str">
            <v>Mtto. Terminado</v>
          </cell>
          <cell r="T168">
            <v>42195</v>
          </cell>
          <cell r="U168">
            <v>0.125</v>
          </cell>
          <cell r="V168">
            <v>7.9333333333488554</v>
          </cell>
        </row>
        <row r="169">
          <cell r="A169"/>
          <cell r="B169">
            <v>158</v>
          </cell>
          <cell r="C169">
            <v>284</v>
          </cell>
          <cell r="D169" t="str">
            <v>Tractor John Deere 8200</v>
          </cell>
          <cell r="E169" t="str">
            <v>100JD</v>
          </cell>
          <cell r="F169" t="str">
            <v>Coazucar S. A.</v>
          </cell>
          <cell r="G169">
            <v>791060442</v>
          </cell>
          <cell r="H169">
            <v>7795550935</v>
          </cell>
          <cell r="I169" t="str">
            <v>MTTO. EN EL CAMPO</v>
          </cell>
          <cell r="J169" t="str">
            <v>Revisar cilindro de direccion</v>
          </cell>
          <cell r="K169" t="str">
            <v>MTTO. CORRECTIVO</v>
          </cell>
          <cell r="L169">
            <v>1082</v>
          </cell>
          <cell r="M169" t="str">
            <v>GARZON FERNANDEZ, ANGEL FABIAN</v>
          </cell>
          <cell r="N169" t="str">
            <v>B</v>
          </cell>
          <cell r="O169">
            <v>42194</v>
          </cell>
          <cell r="P169">
            <v>0.7944444444444444</v>
          </cell>
          <cell r="Q169">
            <v>28</v>
          </cell>
          <cell r="R169"/>
          <cell r="S169" t="str">
            <v>Mtto. Terminado</v>
          </cell>
          <cell r="T169">
            <v>42194</v>
          </cell>
          <cell r="U169">
            <v>0.95833333333333337</v>
          </cell>
          <cell r="V169">
            <v>3.9333333333488554</v>
          </cell>
        </row>
        <row r="170">
          <cell r="A170"/>
          <cell r="B170">
            <v>159</v>
          </cell>
          <cell r="C170">
            <v>375</v>
          </cell>
          <cell r="D170" t="str">
            <v>Tractor John Deere 7400</v>
          </cell>
          <cell r="E170" t="str">
            <v>100JD</v>
          </cell>
          <cell r="F170" t="str">
            <v>Coazucar S. A.</v>
          </cell>
          <cell r="G170">
            <v>791060390</v>
          </cell>
          <cell r="H170">
            <v>7795550981</v>
          </cell>
          <cell r="I170" t="str">
            <v>MTTO. EN EL CAMPO</v>
          </cell>
          <cell r="J170" t="str">
            <v>Revisar luces</v>
          </cell>
          <cell r="K170" t="str">
            <v>MTTO. CORRECTIVO</v>
          </cell>
          <cell r="L170">
            <v>7438</v>
          </cell>
          <cell r="M170" t="str">
            <v>PEÑAFIEL GONZALEZ, FLORENCIO HIPOLITO</v>
          </cell>
          <cell r="N170" t="str">
            <v>B</v>
          </cell>
          <cell r="O170">
            <v>42194</v>
          </cell>
          <cell r="P170">
            <v>0.80069444444444438</v>
          </cell>
          <cell r="Q170">
            <v>28</v>
          </cell>
          <cell r="R170"/>
          <cell r="S170" t="str">
            <v>Mtto. Terminado</v>
          </cell>
          <cell r="T170">
            <v>42194</v>
          </cell>
          <cell r="U170">
            <v>0.95833333333333337</v>
          </cell>
          <cell r="V170">
            <v>3.7833333334419876</v>
          </cell>
        </row>
        <row r="171">
          <cell r="A171"/>
          <cell r="B171">
            <v>160</v>
          </cell>
          <cell r="C171">
            <v>336</v>
          </cell>
          <cell r="D171" t="str">
            <v>Tractor de Llantas Cameco 305 AG</v>
          </cell>
          <cell r="E171" t="str">
            <v>100CM</v>
          </cell>
          <cell r="F171" t="str">
            <v>Coazucar S. A.</v>
          </cell>
          <cell r="G171">
            <v>791060444</v>
          </cell>
          <cell r="H171">
            <v>791060444</v>
          </cell>
          <cell r="I171" t="str">
            <v>CAMECOS</v>
          </cell>
          <cell r="J171" t="str">
            <v>Revisar frenos</v>
          </cell>
          <cell r="K171" t="str">
            <v>MTTO. CORRECTIVO</v>
          </cell>
          <cell r="L171">
            <v>1787</v>
          </cell>
          <cell r="M171" t="str">
            <v>SANCHEZ TADAY, ENRIQUE ANTONIO</v>
          </cell>
          <cell r="N171" t="str">
            <v>B</v>
          </cell>
          <cell r="O171">
            <v>42194</v>
          </cell>
          <cell r="P171">
            <v>0.8125</v>
          </cell>
          <cell r="Q171">
            <v>28</v>
          </cell>
          <cell r="R171">
            <v>46155</v>
          </cell>
          <cell r="S171" t="str">
            <v>Mtto. Terminado</v>
          </cell>
          <cell r="T171">
            <v>42194</v>
          </cell>
          <cell r="U171">
            <v>0.89583333333333337</v>
          </cell>
          <cell r="V171">
            <v>2</v>
          </cell>
        </row>
        <row r="172">
          <cell r="A172"/>
          <cell r="B172">
            <v>161</v>
          </cell>
          <cell r="C172">
            <v>714</v>
          </cell>
          <cell r="D172" t="str">
            <v>Tractor de Orugas CAT-D6D</v>
          </cell>
          <cell r="E172" t="str">
            <v>100EP</v>
          </cell>
          <cell r="F172" t="str">
            <v>Coazucar S. A.</v>
          </cell>
          <cell r="G172">
            <v>791060378</v>
          </cell>
          <cell r="H172">
            <v>7795550846</v>
          </cell>
          <cell r="I172" t="str">
            <v>MTTO. EN EL CAMPO</v>
          </cell>
          <cell r="J172" t="str">
            <v>Cambiar indicador de temperatura</v>
          </cell>
          <cell r="K172" t="str">
            <v>MTTO. CORRECTIVO</v>
          </cell>
          <cell r="L172">
            <v>1040</v>
          </cell>
          <cell r="M172" t="str">
            <v>FERNANDEZ ARIAGA, WELNER</v>
          </cell>
          <cell r="N172" t="str">
            <v>B</v>
          </cell>
          <cell r="O172">
            <v>42194</v>
          </cell>
          <cell r="P172">
            <v>0.82152777777777775</v>
          </cell>
          <cell r="Q172">
            <v>28</v>
          </cell>
          <cell r="R172"/>
          <cell r="S172" t="str">
            <v>Mtto. Terminado</v>
          </cell>
          <cell r="T172">
            <v>42194</v>
          </cell>
          <cell r="U172">
            <v>0.95486111111111116</v>
          </cell>
          <cell r="V172">
            <v>3.1999999999534339</v>
          </cell>
        </row>
        <row r="173">
          <cell r="A173"/>
          <cell r="B173">
            <v>162</v>
          </cell>
          <cell r="C173">
            <v>1266</v>
          </cell>
          <cell r="D173" t="str">
            <v>Trayler</v>
          </cell>
          <cell r="E173" t="str">
            <v>100TD</v>
          </cell>
          <cell r="F173" t="str">
            <v>Coazucar S. A.</v>
          </cell>
          <cell r="G173">
            <v>791060312</v>
          </cell>
          <cell r="H173">
            <v>791060312</v>
          </cell>
          <cell r="I173" t="str">
            <v>TRAYLER</v>
          </cell>
          <cell r="J173" t="str">
            <v>Soldar parante</v>
          </cell>
          <cell r="K173" t="str">
            <v>MTTO. CORRECTIVO</v>
          </cell>
          <cell r="L173">
            <v>1500</v>
          </cell>
          <cell r="M173" t="str">
            <v>ORTIZ YADAYCELA, NESTOR</v>
          </cell>
          <cell r="N173" t="str">
            <v>B</v>
          </cell>
          <cell r="O173">
            <v>42194</v>
          </cell>
          <cell r="P173">
            <v>0.83472222222222225</v>
          </cell>
          <cell r="Q173">
            <v>28</v>
          </cell>
          <cell r="R173"/>
          <cell r="S173" t="str">
            <v>Mtto. Terminado</v>
          </cell>
          <cell r="T173">
            <v>42195</v>
          </cell>
          <cell r="U173">
            <v>8.3333333333333329E-2</v>
          </cell>
          <cell r="V173">
            <v>5.9666666666744277</v>
          </cell>
        </row>
        <row r="174">
          <cell r="A174"/>
          <cell r="B174">
            <v>163</v>
          </cell>
          <cell r="C174">
            <v>1294</v>
          </cell>
          <cell r="D174" t="str">
            <v>Trayler</v>
          </cell>
          <cell r="E174" t="str">
            <v>100TD</v>
          </cell>
          <cell r="F174" t="str">
            <v>Coazucar S. A.</v>
          </cell>
          <cell r="G174">
            <v>791060312</v>
          </cell>
          <cell r="H174">
            <v>791060312</v>
          </cell>
          <cell r="I174" t="str">
            <v>COSECHADORAS</v>
          </cell>
          <cell r="J174" t="str">
            <v>Arreglar rose de llanta</v>
          </cell>
          <cell r="K174" t="str">
            <v>MTTO. CORRECTIVO</v>
          </cell>
          <cell r="L174">
            <v>1500</v>
          </cell>
          <cell r="M174" t="str">
            <v>ORTIZ YADAYCELA, NESTOR</v>
          </cell>
          <cell r="N174" t="str">
            <v>B</v>
          </cell>
          <cell r="O174">
            <v>42194</v>
          </cell>
          <cell r="P174">
            <v>0.83472222222222225</v>
          </cell>
          <cell r="Q174">
            <v>28</v>
          </cell>
          <cell r="R174"/>
          <cell r="S174" t="str">
            <v>Mtto. Terminado</v>
          </cell>
          <cell r="T174">
            <v>42194</v>
          </cell>
          <cell r="U174">
            <v>0.9375</v>
          </cell>
          <cell r="V174">
            <v>2.4666666666744277</v>
          </cell>
        </row>
        <row r="175">
          <cell r="A175"/>
          <cell r="B175">
            <v>164</v>
          </cell>
          <cell r="C175">
            <v>190</v>
          </cell>
          <cell r="D175" t="str">
            <v>Cabezal Kenworth T-800</v>
          </cell>
          <cell r="E175" t="str">
            <v>100CB</v>
          </cell>
          <cell r="F175" t="str">
            <v>Coazucar S. A.</v>
          </cell>
          <cell r="G175">
            <v>791060438</v>
          </cell>
          <cell r="H175">
            <v>7795550303</v>
          </cell>
          <cell r="I175" t="str">
            <v>MTTO. EN EL CAMPO</v>
          </cell>
          <cell r="J175" t="str">
            <v>Revisar sistema de encendido</v>
          </cell>
          <cell r="K175" t="str">
            <v>MTTO. CORRECTIVO</v>
          </cell>
          <cell r="L175">
            <v>1551</v>
          </cell>
          <cell r="M175" t="str">
            <v>PELAEZ GALARZA, ALEJANDRO RODOLFO</v>
          </cell>
          <cell r="N175" t="str">
            <v>B</v>
          </cell>
          <cell r="O175">
            <v>42194</v>
          </cell>
          <cell r="P175">
            <v>0.84305555555555556</v>
          </cell>
          <cell r="Q175">
            <v>28</v>
          </cell>
          <cell r="R175"/>
          <cell r="S175" t="str">
            <v>Mtto. Terminado</v>
          </cell>
          <cell r="T175">
            <v>42195</v>
          </cell>
          <cell r="U175">
            <v>6.25E-2</v>
          </cell>
          <cell r="V175">
            <v>5.2666666667209938</v>
          </cell>
        </row>
        <row r="176">
          <cell r="A176"/>
          <cell r="B176">
            <v>165</v>
          </cell>
          <cell r="C176" t="str">
            <v>LL06</v>
          </cell>
          <cell r="D176" t="str">
            <v>Cargadora de Caña JD. SP 2250</v>
          </cell>
          <cell r="E176" t="str">
            <v>100LL</v>
          </cell>
          <cell r="F176" t="str">
            <v>Coazucar S. A.</v>
          </cell>
          <cell r="G176">
            <v>791060423</v>
          </cell>
          <cell r="H176">
            <v>791060423</v>
          </cell>
          <cell r="I176" t="str">
            <v>MTTO. EN EL CAMPO</v>
          </cell>
          <cell r="J176" t="str">
            <v>Revisar transmision</v>
          </cell>
          <cell r="K176" t="str">
            <v>MTTO. CORRECTIVO</v>
          </cell>
          <cell r="L176">
            <v>1448</v>
          </cell>
          <cell r="M176" t="str">
            <v>NIETO OLEA, MARCELO GENRRI</v>
          </cell>
          <cell r="N176" t="str">
            <v>B</v>
          </cell>
          <cell r="O176">
            <v>42194</v>
          </cell>
          <cell r="P176">
            <v>0.84513888888888899</v>
          </cell>
          <cell r="Q176">
            <v>28</v>
          </cell>
          <cell r="R176">
            <v>5992</v>
          </cell>
          <cell r="S176" t="str">
            <v>Mtto. Terminado</v>
          </cell>
          <cell r="T176">
            <v>42195</v>
          </cell>
          <cell r="U176">
            <v>8.3333333333333329E-2</v>
          </cell>
          <cell r="V176">
            <v>5.716666666790843</v>
          </cell>
        </row>
        <row r="177">
          <cell r="A177"/>
          <cell r="B177">
            <v>166</v>
          </cell>
          <cell r="C177">
            <v>1255</v>
          </cell>
          <cell r="D177" t="str">
            <v>Trayler</v>
          </cell>
          <cell r="E177" t="str">
            <v>100TD</v>
          </cell>
          <cell r="F177" t="str">
            <v>Coazucar S. A.</v>
          </cell>
          <cell r="G177">
            <v>791060312</v>
          </cell>
          <cell r="H177">
            <v>791060312</v>
          </cell>
          <cell r="I177" t="str">
            <v>MTTO. EN EL CAMPO</v>
          </cell>
          <cell r="J177" t="str">
            <v>Cambiar esparragos</v>
          </cell>
          <cell r="K177" t="str">
            <v>MTTO. CORRECTIVO</v>
          </cell>
          <cell r="L177">
            <v>1160</v>
          </cell>
          <cell r="M177" t="str">
            <v>HERRERA GONZALEZ, JHONNY</v>
          </cell>
          <cell r="N177" t="str">
            <v>B</v>
          </cell>
          <cell r="O177">
            <v>42194</v>
          </cell>
          <cell r="P177">
            <v>0.87638888888888899</v>
          </cell>
          <cell r="Q177">
            <v>28</v>
          </cell>
          <cell r="R177"/>
          <cell r="S177" t="str">
            <v>Mtto. Terminado</v>
          </cell>
          <cell r="T177">
            <v>42194</v>
          </cell>
          <cell r="U177">
            <v>0.99930555555555556</v>
          </cell>
          <cell r="V177">
            <v>2.9500000000698492</v>
          </cell>
        </row>
        <row r="178">
          <cell r="A178"/>
          <cell r="B178">
            <v>167</v>
          </cell>
          <cell r="C178">
            <v>452</v>
          </cell>
          <cell r="D178" t="str">
            <v>Carreton</v>
          </cell>
          <cell r="E178" t="str">
            <v>100CA</v>
          </cell>
          <cell r="F178" t="str">
            <v>Coazucar S. A.</v>
          </cell>
          <cell r="G178">
            <v>791060326</v>
          </cell>
          <cell r="H178">
            <v>791060326</v>
          </cell>
          <cell r="I178" t="str">
            <v>MTTO. EN EL CAMPO</v>
          </cell>
          <cell r="J178" t="str">
            <v>Eje recorrido</v>
          </cell>
          <cell r="K178" t="str">
            <v>MTTO. CORRECTIVO</v>
          </cell>
          <cell r="L178">
            <v>1160</v>
          </cell>
          <cell r="M178" t="str">
            <v>HERRERA GONZALEZ, JHONNY</v>
          </cell>
          <cell r="N178" t="str">
            <v>B</v>
          </cell>
          <cell r="O178">
            <v>42194</v>
          </cell>
          <cell r="P178">
            <v>0.88124999999999998</v>
          </cell>
          <cell r="Q178">
            <v>28</v>
          </cell>
          <cell r="R178"/>
          <cell r="S178" t="str">
            <v>Mtto. Terminado</v>
          </cell>
          <cell r="T178">
            <v>42195</v>
          </cell>
          <cell r="U178">
            <v>0.625</v>
          </cell>
          <cell r="V178">
            <v>17.850000000093132</v>
          </cell>
        </row>
        <row r="179">
          <cell r="A179"/>
          <cell r="B179">
            <v>168</v>
          </cell>
          <cell r="C179">
            <v>164</v>
          </cell>
          <cell r="D179" t="str">
            <v>Cabezal M. Benz LS-2635</v>
          </cell>
          <cell r="E179" t="str">
            <v>100CB</v>
          </cell>
          <cell r="F179" t="str">
            <v>Coazucar S. A.</v>
          </cell>
          <cell r="G179">
            <v>791060330</v>
          </cell>
          <cell r="H179">
            <v>791060330</v>
          </cell>
          <cell r="I179" t="str">
            <v>CABEZALES</v>
          </cell>
          <cell r="J179" t="str">
            <v>Revisr sistema electrico</v>
          </cell>
          <cell r="K179" t="str">
            <v>MTTO. CORRECTIVO</v>
          </cell>
          <cell r="L179">
            <v>1651</v>
          </cell>
          <cell r="M179" t="str">
            <v>RAMIREZ LOPEZ, LUIS ENRIQUE</v>
          </cell>
          <cell r="N179" t="str">
            <v>B</v>
          </cell>
          <cell r="O179">
            <v>42194</v>
          </cell>
          <cell r="P179">
            <v>0.90694444444444444</v>
          </cell>
          <cell r="Q179">
            <v>28</v>
          </cell>
          <cell r="R179">
            <v>29069</v>
          </cell>
          <cell r="S179" t="str">
            <v>Mtto. Terminado</v>
          </cell>
          <cell r="T179">
            <v>42195</v>
          </cell>
          <cell r="U179">
            <v>3.4722222222222224E-2</v>
          </cell>
          <cell r="V179">
            <v>3.0666666665347293</v>
          </cell>
        </row>
        <row r="180">
          <cell r="A180"/>
          <cell r="B180">
            <v>169</v>
          </cell>
          <cell r="C180">
            <v>324</v>
          </cell>
          <cell r="D180" t="str">
            <v>Tractor de Llantas Cameco 305 AG</v>
          </cell>
          <cell r="E180" t="str">
            <v>100CM</v>
          </cell>
          <cell r="F180" t="str">
            <v>Coazucar S. A.</v>
          </cell>
          <cell r="G180">
            <v>791060373</v>
          </cell>
          <cell r="H180">
            <v>7795550331</v>
          </cell>
          <cell r="I180" t="str">
            <v>MTTO. EN EL CAMPO</v>
          </cell>
          <cell r="J180" t="str">
            <v xml:space="preserve">Cambiar cilindro </v>
          </cell>
          <cell r="K180" t="str">
            <v>MTTO. CORRECTIVO</v>
          </cell>
          <cell r="L180">
            <v>1088</v>
          </cell>
          <cell r="M180" t="str">
            <v>GOMEZ LLIVICOTA, MANUEL MARIA</v>
          </cell>
          <cell r="N180" t="str">
            <v>B</v>
          </cell>
          <cell r="O180">
            <v>42194</v>
          </cell>
          <cell r="P180">
            <v>0.93888888888888899</v>
          </cell>
          <cell r="Q180">
            <v>28</v>
          </cell>
          <cell r="R180">
            <v>15329</v>
          </cell>
          <cell r="S180" t="str">
            <v>Mtto. Terminado</v>
          </cell>
          <cell r="T180">
            <v>42195</v>
          </cell>
          <cell r="U180">
            <v>2.0833333333333332E-2</v>
          </cell>
          <cell r="V180">
            <v>1.966666666790843</v>
          </cell>
        </row>
        <row r="181">
          <cell r="A181"/>
          <cell r="B181">
            <v>170</v>
          </cell>
          <cell r="C181">
            <v>297</v>
          </cell>
          <cell r="D181" t="str">
            <v>Tractor John Deere 8200</v>
          </cell>
          <cell r="E181" t="str">
            <v>100JD</v>
          </cell>
          <cell r="F181" t="str">
            <v>Coazucar S. A.</v>
          </cell>
          <cell r="G181">
            <v>791060392</v>
          </cell>
          <cell r="H181">
            <v>7795550949</v>
          </cell>
          <cell r="I181" t="str">
            <v>MTTO. EN EL CAMPO</v>
          </cell>
          <cell r="J181" t="str">
            <v>Cambiar llanta</v>
          </cell>
          <cell r="K181" t="str">
            <v>MTTO. CORRECTIVO</v>
          </cell>
          <cell r="L181">
            <v>1782</v>
          </cell>
          <cell r="M181" t="str">
            <v>SANCHEZ GUEVARA, EDWIN RAMIRO</v>
          </cell>
          <cell r="N181" t="str">
            <v>B</v>
          </cell>
          <cell r="O181">
            <v>42194</v>
          </cell>
          <cell r="P181">
            <v>0.9472222222222223</v>
          </cell>
          <cell r="Q181">
            <v>28</v>
          </cell>
          <cell r="R181">
            <v>8396</v>
          </cell>
          <cell r="S181" t="str">
            <v>Mtto. Terminado</v>
          </cell>
          <cell r="T181">
            <v>42195</v>
          </cell>
          <cell r="U181">
            <v>6.25E-2</v>
          </cell>
          <cell r="V181">
            <v>2.7666666666045785</v>
          </cell>
        </row>
        <row r="182">
          <cell r="A182"/>
          <cell r="B182">
            <v>171</v>
          </cell>
          <cell r="C182">
            <v>158</v>
          </cell>
          <cell r="D182" t="str">
            <v>Cabezal M. Benz LS-2635</v>
          </cell>
          <cell r="E182" t="str">
            <v>100CB</v>
          </cell>
          <cell r="F182" t="str">
            <v>Coazucar S. A.</v>
          </cell>
          <cell r="G182">
            <v>791060330</v>
          </cell>
          <cell r="H182">
            <v>7795550286</v>
          </cell>
          <cell r="I182" t="str">
            <v>CABEZALES</v>
          </cell>
          <cell r="J182" t="str">
            <v>Revisar sistema de combustible</v>
          </cell>
          <cell r="K182" t="str">
            <v>MTTO. CORRECTIVO</v>
          </cell>
          <cell r="L182">
            <v>7096</v>
          </cell>
          <cell r="M182" t="str">
            <v>GOMEZ TOLEDO, VICTOR MANUEL</v>
          </cell>
          <cell r="N182" t="str">
            <v>B</v>
          </cell>
          <cell r="O182">
            <v>42194</v>
          </cell>
          <cell r="P182">
            <v>0.95347222222222217</v>
          </cell>
          <cell r="Q182">
            <v>28</v>
          </cell>
          <cell r="R182"/>
          <cell r="S182" t="str">
            <v>Mtto. Terminado</v>
          </cell>
          <cell r="T182">
            <v>42194</v>
          </cell>
          <cell r="U182">
            <v>0.95347222222222217</v>
          </cell>
          <cell r="V182">
            <v>0</v>
          </cell>
        </row>
        <row r="183">
          <cell r="A183"/>
          <cell r="B183">
            <v>172</v>
          </cell>
          <cell r="C183" t="str">
            <v>CA09</v>
          </cell>
          <cell r="D183" t="str">
            <v>Carreta Autovolteable</v>
          </cell>
          <cell r="E183" t="str">
            <v>100CA</v>
          </cell>
          <cell r="F183" t="str">
            <v>Coazucar S. A.</v>
          </cell>
          <cell r="G183">
            <v>791060325</v>
          </cell>
          <cell r="H183">
            <v>791060325</v>
          </cell>
          <cell r="I183" t="str">
            <v>MTTO. EN EL CAMPO</v>
          </cell>
          <cell r="J183" t="str">
            <v>Cambiar llanta</v>
          </cell>
          <cell r="K183" t="str">
            <v>MTTO. CORRECTIVO</v>
          </cell>
          <cell r="L183">
            <v>784</v>
          </cell>
          <cell r="M183" t="str">
            <v>CAIZA MUÑOZ, EDISSON GERMAN</v>
          </cell>
          <cell r="N183" t="str">
            <v>B</v>
          </cell>
          <cell r="O183">
            <v>42194</v>
          </cell>
          <cell r="P183">
            <v>0.98611111111111116</v>
          </cell>
          <cell r="Q183">
            <v>28</v>
          </cell>
          <cell r="R183"/>
          <cell r="S183" t="str">
            <v>Mtto. Terminado</v>
          </cell>
          <cell r="T183">
            <v>42195</v>
          </cell>
          <cell r="U183">
            <v>8.3333333333333329E-2</v>
          </cell>
          <cell r="V183">
            <v>2.3333333333721384</v>
          </cell>
        </row>
        <row r="184">
          <cell r="A184"/>
          <cell r="B184">
            <v>173</v>
          </cell>
          <cell r="C184">
            <v>429</v>
          </cell>
          <cell r="D184" t="str">
            <v>Carreton</v>
          </cell>
          <cell r="E184" t="str">
            <v>100CA</v>
          </cell>
          <cell r="F184" t="str">
            <v>Coazucar S. A.</v>
          </cell>
          <cell r="G184">
            <v>791060326</v>
          </cell>
          <cell r="H184">
            <v>791060326</v>
          </cell>
          <cell r="I184" t="str">
            <v>MTTO. EN EL CAMPO</v>
          </cell>
          <cell r="J184" t="str">
            <v>Cambiar llanta</v>
          </cell>
          <cell r="K184" t="str">
            <v>MTTO. CORRECTIVO</v>
          </cell>
          <cell r="L184">
            <v>1160</v>
          </cell>
          <cell r="M184" t="str">
            <v>HERRERA GONZALEZ, JHONNY</v>
          </cell>
          <cell r="N184" t="str">
            <v>B</v>
          </cell>
          <cell r="O184">
            <v>42194</v>
          </cell>
          <cell r="P184">
            <v>0.98611111111111116</v>
          </cell>
          <cell r="Q184">
            <v>28</v>
          </cell>
          <cell r="R184"/>
          <cell r="S184" t="str">
            <v>Mtto. Terminado</v>
          </cell>
          <cell r="T184">
            <v>42195</v>
          </cell>
          <cell r="U184">
            <v>4.1666666666666664E-2</v>
          </cell>
          <cell r="V184">
            <v>1.3333333333721384</v>
          </cell>
        </row>
        <row r="185">
          <cell r="A185"/>
          <cell r="B185">
            <v>174</v>
          </cell>
          <cell r="C185">
            <v>336</v>
          </cell>
          <cell r="D185" t="str">
            <v>Tractor de Llantas Cameco 305 AG</v>
          </cell>
          <cell r="E185" t="str">
            <v>100CM</v>
          </cell>
          <cell r="F185" t="str">
            <v>Coazucar S. A.</v>
          </cell>
          <cell r="G185">
            <v>791060444</v>
          </cell>
          <cell r="H185">
            <v>791060444</v>
          </cell>
          <cell r="I185" t="str">
            <v>CAMECOS</v>
          </cell>
          <cell r="J185" t="str">
            <v>Revisar frenos</v>
          </cell>
          <cell r="K185" t="str">
            <v>MTTO. CORRECTIVO</v>
          </cell>
          <cell r="L185">
            <v>1787</v>
          </cell>
          <cell r="M185" t="str">
            <v>SANCHEZ TADAY, ENRIQUE ANTONIO</v>
          </cell>
          <cell r="N185" t="str">
            <v>B</v>
          </cell>
          <cell r="O185">
            <v>42195</v>
          </cell>
          <cell r="P185">
            <v>2.0833333333333332E-2</v>
          </cell>
          <cell r="Q185">
            <v>28</v>
          </cell>
          <cell r="R185">
            <v>46188</v>
          </cell>
          <cell r="S185" t="str">
            <v>Mtto. Terminado</v>
          </cell>
          <cell r="T185">
            <v>42195</v>
          </cell>
          <cell r="U185">
            <v>5.5555555555555552E-2</v>
          </cell>
          <cell r="V185">
            <v>0.83333333325572312</v>
          </cell>
        </row>
        <row r="186">
          <cell r="A186"/>
          <cell r="B186">
            <v>175</v>
          </cell>
          <cell r="C186">
            <v>1329</v>
          </cell>
          <cell r="D186" t="str">
            <v>Trayler</v>
          </cell>
          <cell r="E186" t="str">
            <v>100TD</v>
          </cell>
          <cell r="F186" t="str">
            <v>Coazucar S. A.</v>
          </cell>
          <cell r="G186">
            <v>791060312</v>
          </cell>
          <cell r="H186">
            <v>791060312</v>
          </cell>
          <cell r="I186" t="str">
            <v>MTTO. EN EL CAMPO</v>
          </cell>
          <cell r="J186" t="str">
            <v>Eje roto</v>
          </cell>
          <cell r="K186" t="str">
            <v>MTTO. CORRECTIVO</v>
          </cell>
          <cell r="L186">
            <v>1160</v>
          </cell>
          <cell r="M186" t="str">
            <v>HERRERA GONZALEZ, JHONNY</v>
          </cell>
          <cell r="N186" t="str">
            <v>B</v>
          </cell>
          <cell r="O186">
            <v>42195</v>
          </cell>
          <cell r="P186">
            <v>4.9999999999999996E-2</v>
          </cell>
          <cell r="Q186">
            <v>28</v>
          </cell>
          <cell r="R186"/>
          <cell r="S186" t="str">
            <v>Mtto. Terminado</v>
          </cell>
          <cell r="T186">
            <v>42195</v>
          </cell>
          <cell r="U186">
            <v>0.79166666666666663</v>
          </cell>
          <cell r="V186">
            <v>17.799999999930151</v>
          </cell>
        </row>
        <row r="187">
          <cell r="A187"/>
          <cell r="B187">
            <v>176</v>
          </cell>
          <cell r="C187">
            <v>160</v>
          </cell>
          <cell r="D187" t="str">
            <v>Cabezal M. Benz LS-2635</v>
          </cell>
          <cell r="E187" t="str">
            <v>100CB</v>
          </cell>
          <cell r="F187" t="str">
            <v>Coazucar S. A.</v>
          </cell>
          <cell r="G187">
            <v>791060330</v>
          </cell>
          <cell r="H187">
            <v>791060330</v>
          </cell>
          <cell r="I187" t="str">
            <v>MTTO. EN EL CAMPO</v>
          </cell>
          <cell r="J187" t="str">
            <v>Revisar encendido</v>
          </cell>
          <cell r="K187" t="str">
            <v>MTTO. CORRECTIVO</v>
          </cell>
          <cell r="L187">
            <v>741</v>
          </cell>
          <cell r="M187" t="str">
            <v>BRAVO PARRA, CARLOS KLEBER</v>
          </cell>
          <cell r="N187" t="str">
            <v>B</v>
          </cell>
          <cell r="O187">
            <v>42195</v>
          </cell>
          <cell r="P187">
            <v>6.805555555555555E-2</v>
          </cell>
          <cell r="Q187">
            <v>28</v>
          </cell>
          <cell r="R187"/>
          <cell r="S187" t="str">
            <v>Mtto. Terminado</v>
          </cell>
          <cell r="T187">
            <v>42195</v>
          </cell>
          <cell r="U187">
            <v>0.14583333333333334</v>
          </cell>
          <cell r="V187">
            <v>1.8666666665812954</v>
          </cell>
        </row>
        <row r="188">
          <cell r="A188"/>
          <cell r="B188">
            <v>177</v>
          </cell>
          <cell r="C188">
            <v>163</v>
          </cell>
          <cell r="D188" t="str">
            <v>Cabezal M. Benz LS-2635</v>
          </cell>
          <cell r="E188" t="str">
            <v>100CB</v>
          </cell>
          <cell r="F188" t="str">
            <v>Coazucar S. A.</v>
          </cell>
          <cell r="G188">
            <v>791060330</v>
          </cell>
          <cell r="H188">
            <v>791060330</v>
          </cell>
          <cell r="I188" t="str">
            <v>MTTO. EN EL CAMPO</v>
          </cell>
          <cell r="J188" t="str">
            <v>Revisar sistema de combustible</v>
          </cell>
          <cell r="K188" t="str">
            <v>MTTO. CORRECTIVO</v>
          </cell>
          <cell r="L188">
            <v>1290</v>
          </cell>
          <cell r="M188" t="str">
            <v>MARIÑO TRIVIÑO, PABLO KLEVER</v>
          </cell>
          <cell r="N188" t="str">
            <v>B</v>
          </cell>
          <cell r="O188">
            <v>42195</v>
          </cell>
          <cell r="P188">
            <v>7.8472222222222221E-2</v>
          </cell>
          <cell r="Q188">
            <v>28</v>
          </cell>
          <cell r="R188"/>
          <cell r="S188" t="str">
            <v>Mtto. Terminado</v>
          </cell>
          <cell r="T188">
            <v>42195</v>
          </cell>
          <cell r="U188">
            <v>0.14583333333333334</v>
          </cell>
          <cell r="V188">
            <v>1.6166666666977108</v>
          </cell>
        </row>
        <row r="189">
          <cell r="A189"/>
          <cell r="B189">
            <v>178</v>
          </cell>
          <cell r="C189" t="str">
            <v>CS01</v>
          </cell>
          <cell r="D189" t="str">
            <v>Cosechadora de CañaJohn Deere 3520</v>
          </cell>
          <cell r="E189" t="str">
            <v>100CS</v>
          </cell>
          <cell r="F189" t="str">
            <v>Coazucar S. A.</v>
          </cell>
          <cell r="G189">
            <v>791060321</v>
          </cell>
          <cell r="H189">
            <v>791060321</v>
          </cell>
          <cell r="I189" t="str">
            <v>MTTO. EN EL CAMPO</v>
          </cell>
          <cell r="J189" t="str">
            <v>Cambiar llantas</v>
          </cell>
          <cell r="K189" t="str">
            <v>MTTO. CORRECTIVO</v>
          </cell>
          <cell r="L189">
            <v>1376</v>
          </cell>
          <cell r="M189" t="str">
            <v>MONTECEL ORTEGA, CRISTHIAN DAVID</v>
          </cell>
          <cell r="N189" t="str">
            <v>B</v>
          </cell>
          <cell r="O189">
            <v>42195</v>
          </cell>
          <cell r="P189">
            <v>0.10833333333333334</v>
          </cell>
          <cell r="Q189">
            <v>28</v>
          </cell>
          <cell r="R189">
            <v>8451</v>
          </cell>
          <cell r="S189" t="str">
            <v>Mtto. Terminado</v>
          </cell>
          <cell r="T189">
            <v>42195</v>
          </cell>
          <cell r="U189">
            <v>0.375</v>
          </cell>
          <cell r="V189">
            <v>6.4000000001396984</v>
          </cell>
        </row>
        <row r="190">
          <cell r="A190"/>
          <cell r="B190">
            <v>179</v>
          </cell>
          <cell r="C190">
            <v>198</v>
          </cell>
          <cell r="D190" t="str">
            <v>Cabezal Kenworth T-800</v>
          </cell>
          <cell r="E190" t="str">
            <v>100CB</v>
          </cell>
          <cell r="F190" t="str">
            <v>Coazucar S. A.</v>
          </cell>
          <cell r="G190">
            <v>791060332</v>
          </cell>
          <cell r="H190">
            <v>7795550313</v>
          </cell>
          <cell r="I190" t="str">
            <v>CABEZALES</v>
          </cell>
          <cell r="J190" t="str">
            <v>Revisar sistema electrico</v>
          </cell>
          <cell r="K190" t="str">
            <v>MTTO. CORRECTIVO</v>
          </cell>
          <cell r="L190">
            <v>1886</v>
          </cell>
          <cell r="M190" t="str">
            <v>TIBILLIN GUTAMA, JACINTO MARIA</v>
          </cell>
          <cell r="N190" t="str">
            <v>B</v>
          </cell>
          <cell r="O190">
            <v>42195</v>
          </cell>
          <cell r="P190">
            <v>0.15625</v>
          </cell>
          <cell r="Q190">
            <v>28</v>
          </cell>
          <cell r="R190">
            <v>47286</v>
          </cell>
          <cell r="S190" t="str">
            <v>Mtto. Terminado</v>
          </cell>
          <cell r="T190">
            <v>42195</v>
          </cell>
          <cell r="U190">
            <v>0.3888888888888889</v>
          </cell>
          <cell r="V190">
            <v>5.5833333333721384</v>
          </cell>
        </row>
        <row r="191">
          <cell r="A191"/>
          <cell r="B191">
            <v>180</v>
          </cell>
          <cell r="C191">
            <v>275</v>
          </cell>
          <cell r="D191" t="str">
            <v>Tractor John Deere 8200</v>
          </cell>
          <cell r="E191" t="str">
            <v>100JD</v>
          </cell>
          <cell r="F191" t="str">
            <v>Coazucar S. A.</v>
          </cell>
          <cell r="G191">
            <v>791060442</v>
          </cell>
          <cell r="H191">
            <v>7795550921</v>
          </cell>
          <cell r="I191" t="str">
            <v>MTTO. EN EL CAMPO</v>
          </cell>
          <cell r="J191" t="str">
            <v>Revisar fuga de aceite hidraulico</v>
          </cell>
          <cell r="K191" t="str">
            <v>MTTO. CORRECTIVO</v>
          </cell>
          <cell r="L191">
            <v>2068</v>
          </cell>
          <cell r="M191" t="str">
            <v>ZHUMI ZUMBA, WILMER ESTEBAN</v>
          </cell>
          <cell r="N191" t="str">
            <v>B</v>
          </cell>
          <cell r="O191">
            <v>42195</v>
          </cell>
          <cell r="P191">
            <v>0.16944444444444443</v>
          </cell>
          <cell r="Q191">
            <v>28</v>
          </cell>
          <cell r="R191">
            <v>3432</v>
          </cell>
          <cell r="S191" t="str">
            <v>Mtto. Terminado</v>
          </cell>
          <cell r="T191">
            <v>42196</v>
          </cell>
          <cell r="U191">
            <v>2.0833333333333332E-2</v>
          </cell>
          <cell r="V191">
            <v>20.433333333348855</v>
          </cell>
        </row>
        <row r="192">
          <cell r="A192"/>
          <cell r="B192">
            <v>181</v>
          </cell>
          <cell r="C192">
            <v>598</v>
          </cell>
          <cell r="D192" t="str">
            <v>Cosechadora de CañaJohn Deere 3520</v>
          </cell>
          <cell r="E192" t="str">
            <v>100CS</v>
          </cell>
          <cell r="F192" t="str">
            <v>Coazucar S. A.</v>
          </cell>
          <cell r="G192">
            <v>791060321</v>
          </cell>
          <cell r="H192">
            <v>791060321</v>
          </cell>
          <cell r="I192" t="str">
            <v>MTTO. EN EL CAMPO</v>
          </cell>
          <cell r="J192" t="str">
            <v>Cambiar llanta</v>
          </cell>
          <cell r="K192" t="str">
            <v>MTTO. CORRECTIVO</v>
          </cell>
          <cell r="L192">
            <v>7122</v>
          </cell>
          <cell r="M192" t="str">
            <v>CABALLERO IZQUIERDO, PEDRO FRANCISCO</v>
          </cell>
          <cell r="N192" t="str">
            <v>B</v>
          </cell>
          <cell r="O192">
            <v>42195</v>
          </cell>
          <cell r="P192">
            <v>0.22361111111111109</v>
          </cell>
          <cell r="Q192">
            <v>28</v>
          </cell>
          <cell r="R192">
            <v>13336</v>
          </cell>
          <cell r="S192" t="str">
            <v>Mtto. Terminado</v>
          </cell>
          <cell r="T192">
            <v>42195</v>
          </cell>
          <cell r="U192">
            <v>0.25</v>
          </cell>
          <cell r="V192">
            <v>0.63333333330228925</v>
          </cell>
        </row>
        <row r="193">
          <cell r="A193"/>
          <cell r="B193">
            <v>182</v>
          </cell>
          <cell r="C193">
            <v>1259</v>
          </cell>
          <cell r="D193" t="str">
            <v>Trayler</v>
          </cell>
          <cell r="E193" t="str">
            <v>100TD</v>
          </cell>
          <cell r="F193" t="str">
            <v>Coazucar S. A.</v>
          </cell>
          <cell r="G193">
            <v>791060312</v>
          </cell>
          <cell r="H193">
            <v>791060312</v>
          </cell>
          <cell r="I193" t="str">
            <v>MTTO. EN EL CAMPO</v>
          </cell>
          <cell r="J193" t="str">
            <v>Cambiar llanta</v>
          </cell>
          <cell r="K193" t="str">
            <v>MTTO. CORRECTIVO</v>
          </cell>
          <cell r="L193">
            <v>1160</v>
          </cell>
          <cell r="M193" t="str">
            <v>HERRERA GONZALEZ, JHONNY</v>
          </cell>
          <cell r="N193" t="str">
            <v>B</v>
          </cell>
          <cell r="O193">
            <v>42195</v>
          </cell>
          <cell r="P193">
            <v>0.22361111111111109</v>
          </cell>
          <cell r="Q193">
            <v>28</v>
          </cell>
          <cell r="R193"/>
          <cell r="S193" t="str">
            <v>Mtto. Terminado</v>
          </cell>
          <cell r="T193">
            <v>42196</v>
          </cell>
          <cell r="U193">
            <v>0.5</v>
          </cell>
          <cell r="V193">
            <v>30.633333333302289</v>
          </cell>
        </row>
        <row r="194">
          <cell r="A194"/>
          <cell r="B194">
            <v>183</v>
          </cell>
          <cell r="C194">
            <v>724</v>
          </cell>
          <cell r="D194" t="str">
            <v>Payloader CAT-966C</v>
          </cell>
          <cell r="E194" t="str">
            <v>100EP</v>
          </cell>
          <cell r="F194" t="str">
            <v>Coazucar S. A.</v>
          </cell>
          <cell r="G194">
            <v>791060313</v>
          </cell>
          <cell r="H194">
            <v>7795550856</v>
          </cell>
          <cell r="I194" t="str">
            <v>EQUIPO PESADO</v>
          </cell>
          <cell r="J194" t="str">
            <v>Cambiar brazo del balancin</v>
          </cell>
          <cell r="K194" t="str">
            <v>MTTO. CORRECTIVO</v>
          </cell>
          <cell r="L194">
            <v>1802</v>
          </cell>
          <cell r="M194" t="str">
            <v>SANTOS HERRERA, HENRRY</v>
          </cell>
          <cell r="N194" t="str">
            <v>B</v>
          </cell>
          <cell r="O194">
            <v>42195</v>
          </cell>
          <cell r="P194">
            <v>0.23194444444444443</v>
          </cell>
          <cell r="Q194">
            <v>28</v>
          </cell>
          <cell r="R194">
            <v>30103</v>
          </cell>
          <cell r="S194" t="str">
            <v>Mtto. Terminado</v>
          </cell>
          <cell r="T194">
            <v>42195</v>
          </cell>
          <cell r="U194">
            <v>0.45069444444444445</v>
          </cell>
          <cell r="V194">
            <v>5.25</v>
          </cell>
        </row>
        <row r="195">
          <cell r="A195"/>
          <cell r="B195">
            <v>184</v>
          </cell>
          <cell r="C195" t="str">
            <v>CA12</v>
          </cell>
          <cell r="D195" t="str">
            <v>Carreta Autovolteable</v>
          </cell>
          <cell r="E195" t="str">
            <v>100CA</v>
          </cell>
          <cell r="F195" t="str">
            <v>Coazucar S. A.</v>
          </cell>
          <cell r="G195">
            <v>791060325</v>
          </cell>
          <cell r="H195">
            <v>791060325</v>
          </cell>
          <cell r="I195" t="str">
            <v>MTTO. EN EL CAMPO</v>
          </cell>
          <cell r="J195" t="str">
            <v>Cambiar cañeria</v>
          </cell>
          <cell r="K195" t="str">
            <v>MTTO. CORRECTIVO</v>
          </cell>
          <cell r="L195">
            <v>1160</v>
          </cell>
          <cell r="M195" t="str">
            <v>HERRERA GONZALEZ, JHONNY</v>
          </cell>
          <cell r="N195" t="str">
            <v>B</v>
          </cell>
          <cell r="O195">
            <v>42195</v>
          </cell>
          <cell r="P195">
            <v>0.25763888888888892</v>
          </cell>
          <cell r="Q195">
            <v>28</v>
          </cell>
          <cell r="R195"/>
          <cell r="S195" t="str">
            <v>Mtto. Terminado</v>
          </cell>
          <cell r="T195">
            <v>42195</v>
          </cell>
          <cell r="U195">
            <v>0.66666666666666663</v>
          </cell>
          <cell r="V195">
            <v>9.8166666666511446</v>
          </cell>
        </row>
        <row r="196">
          <cell r="A196"/>
          <cell r="B196">
            <v>185</v>
          </cell>
          <cell r="C196">
            <v>292</v>
          </cell>
          <cell r="D196" t="str">
            <v>Tractor John Deere 8200</v>
          </cell>
          <cell r="E196" t="str">
            <v>100JD</v>
          </cell>
          <cell r="F196" t="str">
            <v>Coazucar S. A.</v>
          </cell>
          <cell r="G196">
            <v>791060442</v>
          </cell>
          <cell r="H196">
            <v>7795550943</v>
          </cell>
          <cell r="I196" t="str">
            <v>MTTO. EN EL CAMPO</v>
          </cell>
          <cell r="J196" t="str">
            <v>Cambiar llanta</v>
          </cell>
          <cell r="K196" t="str">
            <v>MTTO. CORRECTIVO</v>
          </cell>
          <cell r="L196">
            <v>1160</v>
          </cell>
          <cell r="M196" t="str">
            <v>HERRERA GONZALEZ, JHONNY</v>
          </cell>
          <cell r="N196" t="str">
            <v>B</v>
          </cell>
          <cell r="O196">
            <v>42195</v>
          </cell>
          <cell r="P196">
            <v>0.25763888888888892</v>
          </cell>
          <cell r="Q196">
            <v>28</v>
          </cell>
          <cell r="R196"/>
          <cell r="S196" t="str">
            <v>Mtto. Terminado</v>
          </cell>
          <cell r="T196">
            <v>42195</v>
          </cell>
          <cell r="U196">
            <v>0.29166666666666669</v>
          </cell>
          <cell r="V196">
            <v>0.81666666665114462</v>
          </cell>
        </row>
        <row r="197">
          <cell r="A197"/>
          <cell r="B197">
            <v>186</v>
          </cell>
          <cell r="C197">
            <v>159</v>
          </cell>
          <cell r="D197" t="str">
            <v>Cabezal M. Benz LS-2635</v>
          </cell>
          <cell r="E197" t="str">
            <v>100CB</v>
          </cell>
          <cell r="F197" t="str">
            <v>Coazucar S. A.</v>
          </cell>
          <cell r="G197">
            <v>791060330</v>
          </cell>
          <cell r="H197">
            <v>791060330</v>
          </cell>
          <cell r="I197" t="str">
            <v>CABEZALES</v>
          </cell>
          <cell r="J197" t="str">
            <v>Revisar cilindro de mando</v>
          </cell>
          <cell r="K197" t="str">
            <v>MTTO. CORRECTIVO</v>
          </cell>
          <cell r="L197">
            <v>1873</v>
          </cell>
          <cell r="M197" t="str">
            <v>TELLO LOPEZ, NARDO KLEVER</v>
          </cell>
          <cell r="N197" t="str">
            <v>B</v>
          </cell>
          <cell r="O197">
            <v>42195</v>
          </cell>
          <cell r="P197">
            <v>0.27083333333333331</v>
          </cell>
          <cell r="Q197">
            <v>28</v>
          </cell>
          <cell r="R197">
            <v>185864</v>
          </cell>
          <cell r="S197" t="str">
            <v>Mtto. Terminado</v>
          </cell>
          <cell r="T197">
            <v>42195</v>
          </cell>
          <cell r="U197">
            <v>0.41319444444444442</v>
          </cell>
          <cell r="V197">
            <v>3.4166666667442769</v>
          </cell>
        </row>
        <row r="198">
          <cell r="A198"/>
          <cell r="B198">
            <v>187</v>
          </cell>
          <cell r="C198">
            <v>379</v>
          </cell>
          <cell r="D198" t="str">
            <v>Tractor John Deere 7400</v>
          </cell>
          <cell r="E198" t="str">
            <v>100JD</v>
          </cell>
          <cell r="F198" t="str">
            <v>Coazucar S. A.</v>
          </cell>
          <cell r="G198">
            <v>791060390</v>
          </cell>
          <cell r="H198">
            <v>7795550989</v>
          </cell>
          <cell r="I198" t="str">
            <v>JOHN DEERE</v>
          </cell>
          <cell r="J198" t="str">
            <v>Revisar sistema electrico</v>
          </cell>
          <cell r="K198" t="str">
            <v>MTTO. CORRECTIVO</v>
          </cell>
          <cell r="L198">
            <v>1608</v>
          </cell>
          <cell r="M198" t="str">
            <v>PRADO CACAY, GILBER EDUARDO</v>
          </cell>
          <cell r="N198" t="str">
            <v>B</v>
          </cell>
          <cell r="O198">
            <v>42195</v>
          </cell>
          <cell r="P198">
            <v>0.27291666666666664</v>
          </cell>
          <cell r="Q198">
            <v>28</v>
          </cell>
          <cell r="R198">
            <v>1859</v>
          </cell>
          <cell r="S198" t="str">
            <v>Mtto. Terminado</v>
          </cell>
          <cell r="T198">
            <v>42195</v>
          </cell>
          <cell r="U198">
            <v>0.34930555555555554</v>
          </cell>
          <cell r="V198">
            <v>1.8333333333721384</v>
          </cell>
        </row>
        <row r="199">
          <cell r="A199"/>
          <cell r="B199">
            <v>188</v>
          </cell>
          <cell r="C199">
            <v>593</v>
          </cell>
          <cell r="D199" t="str">
            <v>Cosechadora de CañaJohn Deere 3510</v>
          </cell>
          <cell r="E199" t="str">
            <v>100CS</v>
          </cell>
          <cell r="F199" t="str">
            <v>Coazucar S. A.</v>
          </cell>
          <cell r="G199">
            <v>791060334</v>
          </cell>
          <cell r="H199">
            <v>791060334</v>
          </cell>
          <cell r="I199" t="str">
            <v>COSECHADORAS</v>
          </cell>
          <cell r="J199" t="str">
            <v>Cambiar sistema de corte</v>
          </cell>
          <cell r="K199" t="str">
            <v>MTTO. CORRECTIVO</v>
          </cell>
          <cell r="L199">
            <v>1552</v>
          </cell>
          <cell r="M199" t="str">
            <v>PEÑA ASTUDILLO, MIGUEL</v>
          </cell>
          <cell r="N199" t="str">
            <v>A</v>
          </cell>
          <cell r="O199">
            <v>42195</v>
          </cell>
          <cell r="P199">
            <v>0.2986111111111111</v>
          </cell>
          <cell r="Q199">
            <v>28</v>
          </cell>
          <cell r="R199"/>
          <cell r="S199" t="str">
            <v>Mtto. Terminado</v>
          </cell>
          <cell r="T199">
            <v>42198</v>
          </cell>
          <cell r="U199">
            <v>0.16666666666666666</v>
          </cell>
          <cell r="V199">
            <v>68.833333333372138</v>
          </cell>
        </row>
        <row r="200">
          <cell r="A200"/>
          <cell r="B200">
            <v>189</v>
          </cell>
          <cell r="C200">
            <v>325</v>
          </cell>
          <cell r="D200" t="str">
            <v>Tractor de Llantas Cameco 305 AG</v>
          </cell>
          <cell r="E200" t="str">
            <v>100CM</v>
          </cell>
          <cell r="F200" t="str">
            <v>Coazucar S. A.</v>
          </cell>
          <cell r="G200">
            <v>791060373</v>
          </cell>
          <cell r="H200">
            <v>7795550333</v>
          </cell>
          <cell r="I200" t="str">
            <v>MTTO. EN EL CAMPO</v>
          </cell>
          <cell r="J200" t="str">
            <v>Revisar luces</v>
          </cell>
          <cell r="K200" t="str">
            <v>MTTO. CORRECTIVO</v>
          </cell>
          <cell r="L200">
            <v>1622</v>
          </cell>
          <cell r="M200" t="str">
            <v>QUEZADA FAJARDO, LUIS</v>
          </cell>
          <cell r="N200" t="str">
            <v>A</v>
          </cell>
          <cell r="O200">
            <v>42195</v>
          </cell>
          <cell r="P200">
            <v>0.30486111111111108</v>
          </cell>
          <cell r="Q200">
            <v>28</v>
          </cell>
          <cell r="R200"/>
          <cell r="S200" t="str">
            <v>Mtto. Terminado</v>
          </cell>
          <cell r="T200">
            <v>42195</v>
          </cell>
          <cell r="U200">
            <v>0.61805555555555558</v>
          </cell>
          <cell r="V200">
            <v>7.5166666666045785</v>
          </cell>
        </row>
        <row r="201">
          <cell r="A201"/>
          <cell r="B201">
            <v>190</v>
          </cell>
          <cell r="C201">
            <v>224</v>
          </cell>
          <cell r="D201" t="str">
            <v xml:space="preserve">Camioneta Chevrolet </v>
          </cell>
          <cell r="E201" t="str">
            <v>100EL</v>
          </cell>
          <cell r="F201" t="str">
            <v>Coazucar S. A.</v>
          </cell>
          <cell r="G201">
            <v>791010701</v>
          </cell>
          <cell r="H201">
            <v>7795550711</v>
          </cell>
          <cell r="I201" t="str">
            <v>EQUIPO LIVIANO</v>
          </cell>
          <cell r="J201" t="str">
            <v>Orden de Inspección</v>
          </cell>
          <cell r="K201" t="str">
            <v>MTTO. PREVENTIVO</v>
          </cell>
          <cell r="L201">
            <v>91</v>
          </cell>
          <cell r="M201" t="str">
            <v>CARDENAS BELTRAN, JOSE</v>
          </cell>
          <cell r="N201" t="str">
            <v>A</v>
          </cell>
          <cell r="O201">
            <v>42195</v>
          </cell>
          <cell r="P201">
            <v>0.30555555555555552</v>
          </cell>
          <cell r="Q201">
            <v>28</v>
          </cell>
          <cell r="R201"/>
          <cell r="S201" t="str">
            <v>Mtto. Terminado</v>
          </cell>
          <cell r="T201">
            <v>42195</v>
          </cell>
          <cell r="U201">
            <v>0.60416666666666663</v>
          </cell>
          <cell r="V201">
            <v>7.1666666667442769</v>
          </cell>
        </row>
        <row r="202">
          <cell r="A202"/>
          <cell r="B202">
            <v>191</v>
          </cell>
          <cell r="C202">
            <v>224</v>
          </cell>
          <cell r="D202" t="str">
            <v xml:space="preserve">Camioneta Chevrolet </v>
          </cell>
          <cell r="E202" t="str">
            <v>100EL</v>
          </cell>
          <cell r="F202" t="str">
            <v>Coazucar S. A.</v>
          </cell>
          <cell r="G202">
            <v>791010701</v>
          </cell>
          <cell r="H202">
            <v>7795550711</v>
          </cell>
          <cell r="I202" t="str">
            <v>LUBRICADORA</v>
          </cell>
          <cell r="J202" t="str">
            <v>Cambio aceite y filtro motor</v>
          </cell>
          <cell r="K202" t="str">
            <v>MTTO. PREVENTIVO</v>
          </cell>
          <cell r="L202">
            <v>91</v>
          </cell>
          <cell r="M202" t="str">
            <v>CARDENAS BELTRAN, JOSE</v>
          </cell>
          <cell r="N202" t="str">
            <v>A</v>
          </cell>
          <cell r="O202">
            <v>42195</v>
          </cell>
          <cell r="P202">
            <v>0.30555555555555552</v>
          </cell>
          <cell r="Q202">
            <v>28</v>
          </cell>
          <cell r="R202"/>
          <cell r="S202" t="str">
            <v>Mtto. Terminado</v>
          </cell>
          <cell r="T202">
            <v>42195</v>
          </cell>
          <cell r="U202">
            <v>0.41666666666666669</v>
          </cell>
          <cell r="V202">
            <v>2.6666666667442769</v>
          </cell>
        </row>
        <row r="203">
          <cell r="A203"/>
          <cell r="B203">
            <v>192</v>
          </cell>
          <cell r="C203">
            <v>224</v>
          </cell>
          <cell r="D203" t="str">
            <v xml:space="preserve">Camioneta Chevrolet </v>
          </cell>
          <cell r="E203" t="str">
            <v>100EL</v>
          </cell>
          <cell r="F203" t="str">
            <v>Coazucar S. A.</v>
          </cell>
          <cell r="G203">
            <v>791010701</v>
          </cell>
          <cell r="H203">
            <v>7795550711</v>
          </cell>
          <cell r="I203" t="str">
            <v>LUBRICADORA</v>
          </cell>
          <cell r="J203" t="str">
            <v>Cambio filtro de combustible</v>
          </cell>
          <cell r="K203" t="str">
            <v>MTTO. PREVENTIVO</v>
          </cell>
          <cell r="L203">
            <v>91</v>
          </cell>
          <cell r="M203" t="str">
            <v>CARDENAS BELTRAN, JOSE</v>
          </cell>
          <cell r="N203" t="str">
            <v>A</v>
          </cell>
          <cell r="O203">
            <v>42195</v>
          </cell>
          <cell r="P203">
            <v>0.30555555555555552</v>
          </cell>
          <cell r="Q203">
            <v>28</v>
          </cell>
          <cell r="R203"/>
          <cell r="S203" t="str">
            <v>Mtto. Terminado</v>
          </cell>
          <cell r="T203">
            <v>42195</v>
          </cell>
          <cell r="U203">
            <v>0.41666666666666669</v>
          </cell>
          <cell r="V203">
            <v>2.6666666667442769</v>
          </cell>
        </row>
        <row r="204">
          <cell r="A204"/>
          <cell r="B204">
            <v>193</v>
          </cell>
          <cell r="C204">
            <v>224</v>
          </cell>
          <cell r="D204" t="str">
            <v xml:space="preserve">Camioneta Chevrolet </v>
          </cell>
          <cell r="E204" t="str">
            <v>100EL</v>
          </cell>
          <cell r="F204" t="str">
            <v>Coazucar S. A.</v>
          </cell>
          <cell r="G204">
            <v>791010701</v>
          </cell>
          <cell r="H204">
            <v>7795550711</v>
          </cell>
          <cell r="I204" t="str">
            <v>LUBRICADORA</v>
          </cell>
          <cell r="J204" t="str">
            <v>Cambio filtro de aire</v>
          </cell>
          <cell r="K204" t="str">
            <v>MTTO. PREVENTIVO</v>
          </cell>
          <cell r="L204">
            <v>91</v>
          </cell>
          <cell r="M204" t="str">
            <v>CARDENAS BELTRAN, JOSE</v>
          </cell>
          <cell r="N204" t="str">
            <v>A</v>
          </cell>
          <cell r="O204">
            <v>42195</v>
          </cell>
          <cell r="P204">
            <v>0.30555555555555552</v>
          </cell>
          <cell r="Q204">
            <v>28</v>
          </cell>
          <cell r="R204"/>
          <cell r="S204" t="str">
            <v>Mtto. Terminado</v>
          </cell>
          <cell r="T204">
            <v>42195</v>
          </cell>
          <cell r="U204">
            <v>0.41666666666666669</v>
          </cell>
          <cell r="V204">
            <v>2.6666666667442769</v>
          </cell>
        </row>
        <row r="205">
          <cell r="A205"/>
          <cell r="B205">
            <v>194</v>
          </cell>
          <cell r="C205">
            <v>324</v>
          </cell>
          <cell r="D205" t="str">
            <v>Tractor de Llantas Cameco 305 AG</v>
          </cell>
          <cell r="E205" t="str">
            <v>100CM</v>
          </cell>
          <cell r="F205" t="str">
            <v>Coazucar S. A.</v>
          </cell>
          <cell r="G205">
            <v>791060373</v>
          </cell>
          <cell r="H205">
            <v>7795550331</v>
          </cell>
          <cell r="I205" t="str">
            <v>MTTO. EN EL CAMPO</v>
          </cell>
          <cell r="J205" t="str">
            <v>Revisar luces</v>
          </cell>
          <cell r="K205" t="str">
            <v>MTTO. CORRECTIVO</v>
          </cell>
          <cell r="L205">
            <v>1622</v>
          </cell>
          <cell r="M205" t="str">
            <v>QUEZADA FAJARDO, LUIS</v>
          </cell>
          <cell r="N205" t="str">
            <v>A</v>
          </cell>
          <cell r="O205">
            <v>42195</v>
          </cell>
          <cell r="P205">
            <v>0.31041666666666667</v>
          </cell>
          <cell r="Q205">
            <v>28</v>
          </cell>
          <cell r="R205"/>
          <cell r="S205" t="str">
            <v>Mtto. Terminado</v>
          </cell>
          <cell r="T205">
            <v>42195</v>
          </cell>
          <cell r="U205">
            <v>0.375</v>
          </cell>
          <cell r="V205">
            <v>1.5500000000465661</v>
          </cell>
        </row>
        <row r="206">
          <cell r="A206"/>
          <cell r="B206">
            <v>195</v>
          </cell>
          <cell r="C206">
            <v>225</v>
          </cell>
          <cell r="D206" t="str">
            <v xml:space="preserve">Chevrolet </v>
          </cell>
          <cell r="E206" t="str">
            <v>100EL</v>
          </cell>
          <cell r="F206" t="str">
            <v>Coazucar S. A.</v>
          </cell>
          <cell r="G206">
            <v>791060308</v>
          </cell>
          <cell r="H206">
            <v>7795550713</v>
          </cell>
          <cell r="I206" t="str">
            <v>VULCANIZADORA</v>
          </cell>
          <cell r="J206" t="str">
            <v>Cambiar llantas</v>
          </cell>
          <cell r="K206" t="str">
            <v>MTTO. CORRECTIVO</v>
          </cell>
          <cell r="L206">
            <v>460</v>
          </cell>
          <cell r="M206" t="str">
            <v>MERCHAN PEREZ, ARMANDO</v>
          </cell>
          <cell r="N206" t="str">
            <v>A</v>
          </cell>
          <cell r="O206">
            <v>42195</v>
          </cell>
          <cell r="P206">
            <v>0.3125</v>
          </cell>
          <cell r="Q206">
            <v>28</v>
          </cell>
          <cell r="R206">
            <v>261547</v>
          </cell>
          <cell r="S206" t="str">
            <v>Mtto. Terminado</v>
          </cell>
          <cell r="T206">
            <v>42195</v>
          </cell>
          <cell r="U206">
            <v>0.33333333333333331</v>
          </cell>
          <cell r="V206">
            <v>0.5</v>
          </cell>
        </row>
        <row r="207">
          <cell r="A207"/>
          <cell r="B207">
            <v>196</v>
          </cell>
          <cell r="C207">
            <v>506</v>
          </cell>
          <cell r="D207" t="str">
            <v>Cargadora de Caña Cameco SP- 1800</v>
          </cell>
          <cell r="E207" t="str">
            <v>100LL</v>
          </cell>
          <cell r="F207" t="str">
            <v>Coazucar S. A.</v>
          </cell>
          <cell r="G207">
            <v>791060368</v>
          </cell>
          <cell r="H207">
            <v>791060368</v>
          </cell>
          <cell r="I207" t="str">
            <v>MTTO. EN EL CAMPO</v>
          </cell>
          <cell r="J207" t="str">
            <v>Revisar mando finales</v>
          </cell>
          <cell r="K207" t="str">
            <v>MTTO. CORRECTIVO</v>
          </cell>
          <cell r="L207">
            <v>1372</v>
          </cell>
          <cell r="M207" t="str">
            <v>MONSERATE CORNEJO, DANIEL</v>
          </cell>
          <cell r="N207" t="str">
            <v>A</v>
          </cell>
          <cell r="O207">
            <v>42195</v>
          </cell>
          <cell r="P207">
            <v>0.31944444444444448</v>
          </cell>
          <cell r="Q207">
            <v>28</v>
          </cell>
          <cell r="R207"/>
          <cell r="S207" t="str">
            <v>Mtto. Terminado</v>
          </cell>
          <cell r="T207">
            <v>42195</v>
          </cell>
          <cell r="U207">
            <v>0.375</v>
          </cell>
          <cell r="V207">
            <v>1.3333333332557231</v>
          </cell>
        </row>
        <row r="208">
          <cell r="A208"/>
          <cell r="B208">
            <v>197</v>
          </cell>
          <cell r="C208">
            <v>509</v>
          </cell>
          <cell r="D208" t="str">
            <v>Cargadora de Caña Cameco SP- 1800</v>
          </cell>
          <cell r="E208" t="str">
            <v>100LL</v>
          </cell>
          <cell r="F208" t="str">
            <v>Coazucar S. A.</v>
          </cell>
          <cell r="G208">
            <v>791060368</v>
          </cell>
          <cell r="H208">
            <v>791060368</v>
          </cell>
          <cell r="I208" t="str">
            <v>MTTO. EN EL CAMPO</v>
          </cell>
          <cell r="J208" t="str">
            <v>Revisar sistema hidraulico</v>
          </cell>
          <cell r="K208" t="str">
            <v>MTTO. CORRECTIVO</v>
          </cell>
          <cell r="L208">
            <v>1372</v>
          </cell>
          <cell r="M208" t="str">
            <v>MONSERATE CORNEJO, DANIEL</v>
          </cell>
          <cell r="N208" t="str">
            <v>A</v>
          </cell>
          <cell r="O208">
            <v>42195</v>
          </cell>
          <cell r="P208">
            <v>0.32013888888888892</v>
          </cell>
          <cell r="Q208">
            <v>28</v>
          </cell>
          <cell r="R208"/>
          <cell r="S208" t="str">
            <v>Mtto. Terminado</v>
          </cell>
          <cell r="T208">
            <v>42195</v>
          </cell>
          <cell r="U208">
            <v>0.375</v>
          </cell>
          <cell r="V208">
            <v>1.3166666666511446</v>
          </cell>
        </row>
        <row r="209">
          <cell r="A209"/>
          <cell r="B209">
            <v>198</v>
          </cell>
          <cell r="C209">
            <v>508</v>
          </cell>
          <cell r="D209" t="str">
            <v>Cargadora de Caña Cameco SP- 1800</v>
          </cell>
          <cell r="E209" t="str">
            <v>100LL</v>
          </cell>
          <cell r="F209" t="str">
            <v>Coazucar S. A.</v>
          </cell>
          <cell r="G209">
            <v>791060368</v>
          </cell>
          <cell r="H209">
            <v>791060368</v>
          </cell>
          <cell r="I209" t="str">
            <v>MTTO. EN EL CAMPO</v>
          </cell>
          <cell r="J209" t="str">
            <v>Revisar motor</v>
          </cell>
          <cell r="K209" t="str">
            <v>MTTO. CORRECTIVO</v>
          </cell>
          <cell r="L209">
            <v>1372</v>
          </cell>
          <cell r="M209" t="str">
            <v>MONSERATE CORNEJO, DANIEL</v>
          </cell>
          <cell r="N209" t="str">
            <v>A</v>
          </cell>
          <cell r="O209">
            <v>42195</v>
          </cell>
          <cell r="P209">
            <v>0.32083333333333336</v>
          </cell>
          <cell r="Q209">
            <v>28</v>
          </cell>
          <cell r="R209"/>
          <cell r="S209" t="str">
            <v>Mtto. Terminado</v>
          </cell>
          <cell r="T209">
            <v>42195</v>
          </cell>
          <cell r="U209">
            <v>0.375</v>
          </cell>
          <cell r="V209">
            <v>1.3000000000465661</v>
          </cell>
        </row>
        <row r="210">
          <cell r="A210"/>
          <cell r="B210">
            <v>199</v>
          </cell>
          <cell r="C210">
            <v>752</v>
          </cell>
          <cell r="D210" t="str">
            <v>Motoniveladora Komatsu D555-3A</v>
          </cell>
          <cell r="E210" t="str">
            <v>100EP</v>
          </cell>
          <cell r="F210" t="str">
            <v>Coazucar S. A.</v>
          </cell>
          <cell r="G210">
            <v>791060382</v>
          </cell>
          <cell r="H210">
            <v>7795550874</v>
          </cell>
          <cell r="I210" t="str">
            <v>VULCANIZADORA</v>
          </cell>
          <cell r="J210" t="str">
            <v>Cambiar llantas</v>
          </cell>
          <cell r="K210" t="str">
            <v>MTTO. CORRECTIVO</v>
          </cell>
          <cell r="L210">
            <v>1814</v>
          </cell>
          <cell r="M210" t="str">
            <v>SARMIENTO CALLE, CARLOS</v>
          </cell>
          <cell r="N210" t="str">
            <v>A</v>
          </cell>
          <cell r="O210">
            <v>42195</v>
          </cell>
          <cell r="P210">
            <v>0.3215277777777778</v>
          </cell>
          <cell r="Q210">
            <v>28</v>
          </cell>
          <cell r="R210"/>
          <cell r="S210" t="str">
            <v>Mtto. Terminado</v>
          </cell>
          <cell r="T210">
            <v>42195</v>
          </cell>
          <cell r="U210">
            <v>0.33333333333333331</v>
          </cell>
          <cell r="V210">
            <v>0.28333333332557231</v>
          </cell>
        </row>
        <row r="211">
          <cell r="A211"/>
          <cell r="B211">
            <v>200</v>
          </cell>
          <cell r="C211" t="str">
            <v>100BH</v>
          </cell>
          <cell r="D211" t="str">
            <v>Bomba de herbicida</v>
          </cell>
          <cell r="E211" t="str">
            <v>100BH</v>
          </cell>
          <cell r="F211" t="str">
            <v>Coazucar S. A.</v>
          </cell>
          <cell r="G211">
            <v>791060339</v>
          </cell>
          <cell r="H211">
            <v>7795550174</v>
          </cell>
          <cell r="I211" t="str">
            <v>EQUIPO LIVIANO</v>
          </cell>
          <cell r="J211" t="str">
            <v>Revisar tanque de combustible</v>
          </cell>
          <cell r="K211" t="str">
            <v>MTTO. CORRECTIVO</v>
          </cell>
          <cell r="L211">
            <v>5042</v>
          </cell>
          <cell r="M211" t="str">
            <v>SERPA LATA, EMILIO</v>
          </cell>
          <cell r="N211" t="str">
            <v>A</v>
          </cell>
          <cell r="O211">
            <v>42195</v>
          </cell>
          <cell r="P211">
            <v>0.33888888888888885</v>
          </cell>
          <cell r="Q211">
            <v>28</v>
          </cell>
          <cell r="R211"/>
          <cell r="S211">
            <v>37397.59670555545</v>
          </cell>
          <cell r="T211"/>
          <cell r="U211"/>
          <cell r="V211" t="str">
            <v/>
          </cell>
        </row>
        <row r="212">
          <cell r="A212"/>
          <cell r="B212">
            <v>201</v>
          </cell>
          <cell r="C212">
            <v>595</v>
          </cell>
          <cell r="D212" t="str">
            <v>Cosechadora de CañaJohn Deere 3510</v>
          </cell>
          <cell r="E212" t="str">
            <v>100CS</v>
          </cell>
          <cell r="F212" t="str">
            <v>Coazucar S. A.</v>
          </cell>
          <cell r="G212">
            <v>791060334</v>
          </cell>
          <cell r="H212">
            <v>791060334</v>
          </cell>
          <cell r="I212" t="str">
            <v>COSECHADORAS</v>
          </cell>
          <cell r="J212" t="str">
            <v>Cambiar pernos y cuchillas</v>
          </cell>
          <cell r="K212" t="str">
            <v>MTTO. CORRECTIVO</v>
          </cell>
          <cell r="L212">
            <v>1552</v>
          </cell>
          <cell r="M212" t="str">
            <v>PEÑA ASTUDILLO, MIGUEL</v>
          </cell>
          <cell r="N212" t="str">
            <v>A</v>
          </cell>
          <cell r="O212">
            <v>42195</v>
          </cell>
          <cell r="P212">
            <v>0.34652777777777777</v>
          </cell>
          <cell r="Q212">
            <v>28</v>
          </cell>
          <cell r="R212"/>
          <cell r="S212" t="str">
            <v>Mtto. Terminado</v>
          </cell>
          <cell r="T212">
            <v>42195</v>
          </cell>
          <cell r="U212">
            <v>0.70833333333333337</v>
          </cell>
          <cell r="V212">
            <v>8.6833333333488554</v>
          </cell>
        </row>
        <row r="213">
          <cell r="A213"/>
          <cell r="B213">
            <v>202</v>
          </cell>
          <cell r="C213">
            <v>597</v>
          </cell>
          <cell r="D213" t="str">
            <v>Cosechadora de CañaJohn Deere 3510</v>
          </cell>
          <cell r="E213" t="str">
            <v>100CS</v>
          </cell>
          <cell r="F213" t="str">
            <v>Coazucar S. A.</v>
          </cell>
          <cell r="G213">
            <v>791060334</v>
          </cell>
          <cell r="H213">
            <v>791060334</v>
          </cell>
          <cell r="I213" t="str">
            <v>COSECHADORAS</v>
          </cell>
          <cell r="J213" t="str">
            <v>Cambiar pernos y cuchillas</v>
          </cell>
          <cell r="K213" t="str">
            <v>MTTO. CORRECTIVO</v>
          </cell>
          <cell r="L213">
            <v>1552</v>
          </cell>
          <cell r="M213" t="str">
            <v>PEÑA ASTUDILLO, MIGUEL</v>
          </cell>
          <cell r="N213" t="str">
            <v>A</v>
          </cell>
          <cell r="O213">
            <v>42195</v>
          </cell>
          <cell r="P213">
            <v>0.34652777777777777</v>
          </cell>
          <cell r="Q213">
            <v>28</v>
          </cell>
          <cell r="R213"/>
          <cell r="S213" t="str">
            <v>Mtto. Terminado</v>
          </cell>
          <cell r="T213">
            <v>42195</v>
          </cell>
          <cell r="U213">
            <v>0.70833333333333337</v>
          </cell>
          <cell r="V213">
            <v>8.6833333333488554</v>
          </cell>
        </row>
        <row r="214">
          <cell r="A214"/>
          <cell r="B214">
            <v>203</v>
          </cell>
          <cell r="C214" t="str">
            <v>CS03</v>
          </cell>
          <cell r="D214" t="str">
            <v>Cosechadora de CañaJohn Deere 3520</v>
          </cell>
          <cell r="E214" t="str">
            <v>100CS</v>
          </cell>
          <cell r="F214" t="str">
            <v>Coazucar S. A.</v>
          </cell>
          <cell r="G214">
            <v>791060321</v>
          </cell>
          <cell r="H214">
            <v>791060321</v>
          </cell>
          <cell r="I214" t="str">
            <v>COSECHADORAS</v>
          </cell>
          <cell r="J214" t="str">
            <v>Cambiar pernos y cuchillas</v>
          </cell>
          <cell r="K214" t="str">
            <v>MTTO. CORRECTIVO</v>
          </cell>
          <cell r="L214">
            <v>1552</v>
          </cell>
          <cell r="M214" t="str">
            <v>PEÑA ASTUDILLO, MIGUEL</v>
          </cell>
          <cell r="N214" t="str">
            <v>A</v>
          </cell>
          <cell r="O214">
            <v>42195</v>
          </cell>
          <cell r="P214">
            <v>0.34652777777777777</v>
          </cell>
          <cell r="Q214">
            <v>28</v>
          </cell>
          <cell r="R214"/>
          <cell r="S214" t="str">
            <v>Mtto. Terminado</v>
          </cell>
          <cell r="T214">
            <v>42195</v>
          </cell>
          <cell r="U214">
            <v>0.70833333333333337</v>
          </cell>
          <cell r="V214">
            <v>8.6833333333488554</v>
          </cell>
        </row>
        <row r="215">
          <cell r="A215"/>
          <cell r="B215">
            <v>204</v>
          </cell>
          <cell r="C215">
            <v>599</v>
          </cell>
          <cell r="D215" t="str">
            <v>Cosechadora de CañaJohn Deere 3520</v>
          </cell>
          <cell r="E215" t="str">
            <v>100CS</v>
          </cell>
          <cell r="F215" t="str">
            <v>Coazucar S. A.</v>
          </cell>
          <cell r="G215">
            <v>791060321</v>
          </cell>
          <cell r="H215">
            <v>791060321</v>
          </cell>
          <cell r="I215" t="str">
            <v>COSECHADORAS</v>
          </cell>
          <cell r="J215" t="str">
            <v>Cambiar pernos y cuchillas</v>
          </cell>
          <cell r="K215" t="str">
            <v>MTTO. CORRECTIVO</v>
          </cell>
          <cell r="L215">
            <v>1552</v>
          </cell>
          <cell r="M215" t="str">
            <v>PEÑA ASTUDILLO, MIGUEL</v>
          </cell>
          <cell r="N215" t="str">
            <v>A</v>
          </cell>
          <cell r="O215">
            <v>42195</v>
          </cell>
          <cell r="P215">
            <v>0.34652777777777777</v>
          </cell>
          <cell r="Q215">
            <v>28</v>
          </cell>
          <cell r="R215"/>
          <cell r="S215" t="str">
            <v>Mtto. Terminado</v>
          </cell>
          <cell r="T215">
            <v>42195</v>
          </cell>
          <cell r="U215">
            <v>0.70833333333333337</v>
          </cell>
          <cell r="V215">
            <v>8.6833333333488554</v>
          </cell>
        </row>
        <row r="216">
          <cell r="A216"/>
          <cell r="B216">
            <v>205</v>
          </cell>
          <cell r="C216" t="str">
            <v>CS04</v>
          </cell>
          <cell r="D216" t="str">
            <v>Cosechadora de CañaJohn Deere 3520 W</v>
          </cell>
          <cell r="E216" t="str">
            <v>100CS</v>
          </cell>
          <cell r="F216" t="str">
            <v>Coazucar S. A.</v>
          </cell>
          <cell r="G216">
            <v>791060417</v>
          </cell>
          <cell r="H216">
            <v>791060417</v>
          </cell>
          <cell r="I216" t="str">
            <v>COSECHADORAS</v>
          </cell>
          <cell r="J216" t="str">
            <v>Cambiar pernos y cuchillas</v>
          </cell>
          <cell r="K216" t="str">
            <v>MTTO. CORRECTIVO</v>
          </cell>
          <cell r="L216">
            <v>1552</v>
          </cell>
          <cell r="M216" t="str">
            <v>PEÑA ASTUDILLO, MIGUEL</v>
          </cell>
          <cell r="N216" t="str">
            <v>A</v>
          </cell>
          <cell r="O216">
            <v>42195</v>
          </cell>
          <cell r="P216">
            <v>0.34652777777777777</v>
          </cell>
          <cell r="Q216">
            <v>28</v>
          </cell>
          <cell r="R216"/>
          <cell r="S216" t="str">
            <v>Mtto. Terminado</v>
          </cell>
          <cell r="T216">
            <v>42195</v>
          </cell>
          <cell r="U216">
            <v>0.70833333333333337</v>
          </cell>
          <cell r="V216">
            <v>8.6833333333488554</v>
          </cell>
        </row>
        <row r="217">
          <cell r="A217"/>
          <cell r="B217">
            <v>206</v>
          </cell>
          <cell r="C217" t="str">
            <v>CS05</v>
          </cell>
          <cell r="D217" t="str">
            <v>Cosechadora de CañaJohn Deere 3520 W</v>
          </cell>
          <cell r="E217" t="str">
            <v>100CS</v>
          </cell>
          <cell r="F217" t="str">
            <v>Coazucar S. A.</v>
          </cell>
          <cell r="G217">
            <v>791060417</v>
          </cell>
          <cell r="H217">
            <v>791060417</v>
          </cell>
          <cell r="I217" t="str">
            <v>COSECHADORAS</v>
          </cell>
          <cell r="J217" t="str">
            <v>Cambiar pernos y cuchillas</v>
          </cell>
          <cell r="K217" t="str">
            <v>MTTO. CORRECTIVO</v>
          </cell>
          <cell r="L217">
            <v>1552</v>
          </cell>
          <cell r="M217" t="str">
            <v>PEÑA ASTUDILLO, MIGUEL</v>
          </cell>
          <cell r="N217" t="str">
            <v>A</v>
          </cell>
          <cell r="O217">
            <v>42195</v>
          </cell>
          <cell r="P217">
            <v>0.34652777777777777</v>
          </cell>
          <cell r="Q217">
            <v>28</v>
          </cell>
          <cell r="R217"/>
          <cell r="S217" t="str">
            <v>Mtto. Terminado</v>
          </cell>
          <cell r="T217">
            <v>42195</v>
          </cell>
          <cell r="U217">
            <v>0.70833333333333337</v>
          </cell>
          <cell r="V217">
            <v>8.6833333333488554</v>
          </cell>
        </row>
        <row r="218">
          <cell r="A218"/>
          <cell r="B218">
            <v>207</v>
          </cell>
          <cell r="C218">
            <v>210</v>
          </cell>
          <cell r="D218" t="str">
            <v>Camión Chevrolet</v>
          </cell>
          <cell r="E218" t="str">
            <v>100EL</v>
          </cell>
          <cell r="F218" t="str">
            <v>Coazucar S. A.</v>
          </cell>
          <cell r="G218">
            <v>791060405</v>
          </cell>
          <cell r="H218">
            <v>7795550690</v>
          </cell>
          <cell r="I218" t="str">
            <v>EQUIPO LIVIANO</v>
          </cell>
          <cell r="J218" t="str">
            <v>Colocar guias de ruta</v>
          </cell>
          <cell r="K218" t="str">
            <v>MTTO. CORRECTIVO</v>
          </cell>
          <cell r="L218">
            <v>2036</v>
          </cell>
          <cell r="M218" t="str">
            <v>YUGCHA PICHUCHO, LUIS ANIBAL</v>
          </cell>
          <cell r="N218" t="str">
            <v>A</v>
          </cell>
          <cell r="O218">
            <v>42195</v>
          </cell>
          <cell r="P218">
            <v>0.34722222222222227</v>
          </cell>
          <cell r="Q218">
            <v>28</v>
          </cell>
          <cell r="R218">
            <v>84786</v>
          </cell>
          <cell r="S218" t="str">
            <v>Mtto. Terminado</v>
          </cell>
          <cell r="T218">
            <v>42197</v>
          </cell>
          <cell r="U218">
            <v>0.35416666666666669</v>
          </cell>
          <cell r="V218">
            <v>48.166666666744277</v>
          </cell>
        </row>
        <row r="219">
          <cell r="A219"/>
          <cell r="B219">
            <v>208</v>
          </cell>
          <cell r="C219">
            <v>230</v>
          </cell>
          <cell r="D219" t="str">
            <v>Camión KIA</v>
          </cell>
          <cell r="E219" t="str">
            <v>100EL</v>
          </cell>
          <cell r="F219" t="str">
            <v>Coazucar S. A.</v>
          </cell>
          <cell r="G219">
            <v>791060309</v>
          </cell>
          <cell r="H219">
            <v>7795550718</v>
          </cell>
          <cell r="I219" t="str">
            <v>EQUIPO LIVIANO</v>
          </cell>
          <cell r="J219" t="str">
            <v>Soldar tanque de combustible</v>
          </cell>
          <cell r="K219" t="str">
            <v>MTTO. CORRECTIVO</v>
          </cell>
          <cell r="L219">
            <v>828</v>
          </cell>
          <cell r="M219" t="str">
            <v>CARDENAS ROJAS, JULIO PATRICIO</v>
          </cell>
          <cell r="N219" t="str">
            <v>A</v>
          </cell>
          <cell r="O219">
            <v>42195</v>
          </cell>
          <cell r="P219">
            <v>0.35069444444444442</v>
          </cell>
          <cell r="Q219">
            <v>28</v>
          </cell>
          <cell r="R219"/>
          <cell r="S219" t="str">
            <v>Mtto. Terminado</v>
          </cell>
          <cell r="T219">
            <v>42195</v>
          </cell>
          <cell r="U219">
            <v>0.70833333333333337</v>
          </cell>
          <cell r="V219">
            <v>8.5833333332557231</v>
          </cell>
        </row>
        <row r="220">
          <cell r="A220"/>
          <cell r="B220">
            <v>209</v>
          </cell>
          <cell r="C220">
            <v>1998</v>
          </cell>
          <cell r="D220" t="str">
            <v>Sembradora de Caña</v>
          </cell>
          <cell r="E220" t="str">
            <v>100EA</v>
          </cell>
          <cell r="F220" t="str">
            <v>Coazucar S. A.</v>
          </cell>
          <cell r="G220">
            <v>791060340</v>
          </cell>
          <cell r="H220">
            <v>7795550538</v>
          </cell>
          <cell r="I220" t="str">
            <v>EQUIPO AGRICOLAS</v>
          </cell>
          <cell r="J220" t="str">
            <v>Ajurtar cuchillas y pernos</v>
          </cell>
          <cell r="K220" t="str">
            <v>MTTO. CORRECTIVO</v>
          </cell>
          <cell r="L220">
            <v>8370</v>
          </cell>
          <cell r="M220" t="str">
            <v>ROJAS MORA, BYRON</v>
          </cell>
          <cell r="N220" t="str">
            <v>A</v>
          </cell>
          <cell r="O220">
            <v>42195</v>
          </cell>
          <cell r="P220">
            <v>0.35138888888888892</v>
          </cell>
          <cell r="Q220">
            <v>28</v>
          </cell>
          <cell r="R220"/>
          <cell r="S220" t="str">
            <v>Mtto. Terminado</v>
          </cell>
          <cell r="T220">
            <v>42195</v>
          </cell>
          <cell r="U220">
            <v>0.5</v>
          </cell>
          <cell r="V220">
            <v>3.5666666666511446</v>
          </cell>
        </row>
        <row r="221">
          <cell r="A221"/>
          <cell r="B221">
            <v>210</v>
          </cell>
          <cell r="C221">
            <v>721</v>
          </cell>
          <cell r="D221" t="str">
            <v>Payloader CAT-950</v>
          </cell>
          <cell r="E221" t="str">
            <v>100EP</v>
          </cell>
          <cell r="F221" t="str">
            <v>Coazucar S. A.</v>
          </cell>
          <cell r="G221">
            <v>791060317</v>
          </cell>
          <cell r="H221">
            <v>7795550850</v>
          </cell>
          <cell r="I221" t="str">
            <v>EQUIPO PESADO</v>
          </cell>
          <cell r="J221" t="str">
            <v>Revisar fuga de aceite de la manguera hidraulica</v>
          </cell>
          <cell r="K221" t="str">
            <v>MTTO. CORRECTIVO</v>
          </cell>
          <cell r="L221">
            <v>865</v>
          </cell>
          <cell r="M221" t="str">
            <v>CEDEÑO SANCHEZ, JOSE KLEVER</v>
          </cell>
          <cell r="N221" t="str">
            <v>A</v>
          </cell>
          <cell r="O221">
            <v>42195</v>
          </cell>
          <cell r="P221">
            <v>0.35486111111111113</v>
          </cell>
          <cell r="Q221">
            <v>28</v>
          </cell>
          <cell r="R221"/>
          <cell r="S221" t="str">
            <v>Mtto. Terminado</v>
          </cell>
          <cell r="T221">
            <v>42195</v>
          </cell>
          <cell r="U221">
            <v>0.3611111111111111</v>
          </cell>
          <cell r="V221">
            <v>0.15000000002328306</v>
          </cell>
        </row>
        <row r="222">
          <cell r="A222"/>
          <cell r="B222">
            <v>211</v>
          </cell>
          <cell r="C222" t="str">
            <v>CS06</v>
          </cell>
          <cell r="D222" t="str">
            <v>Cosechadora de CañaJohn Deere 3520</v>
          </cell>
          <cell r="E222" t="str">
            <v>100CS</v>
          </cell>
          <cell r="F222" t="str">
            <v>Coazucar S. A.</v>
          </cell>
          <cell r="G222">
            <v>791060321</v>
          </cell>
          <cell r="H222">
            <v>791060321</v>
          </cell>
          <cell r="I222" t="str">
            <v>COSECHADORAS</v>
          </cell>
          <cell r="J222" t="str">
            <v>Cambiar pernos y cuchillas</v>
          </cell>
          <cell r="K222" t="str">
            <v>MTTO. CORRECTIVO</v>
          </cell>
          <cell r="L222">
            <v>1552</v>
          </cell>
          <cell r="M222" t="str">
            <v>PEÑA ASTUDILLO, MIGUEL</v>
          </cell>
          <cell r="N222" t="str">
            <v>A</v>
          </cell>
          <cell r="O222">
            <v>42195</v>
          </cell>
          <cell r="P222">
            <v>0.36180555555555555</v>
          </cell>
          <cell r="Q222">
            <v>28</v>
          </cell>
          <cell r="R222"/>
          <cell r="S222" t="str">
            <v>Mtto. Terminado</v>
          </cell>
          <cell r="T222">
            <v>42195</v>
          </cell>
          <cell r="U222">
            <v>0.58333333333333337</v>
          </cell>
          <cell r="V222">
            <v>5.3166666666511446</v>
          </cell>
        </row>
        <row r="223">
          <cell r="A223"/>
          <cell r="B223">
            <v>212</v>
          </cell>
          <cell r="C223" t="str">
            <v>EA28</v>
          </cell>
          <cell r="D223" t="str">
            <v>Tapadora de Semillas</v>
          </cell>
          <cell r="E223" t="str">
            <v>100EA</v>
          </cell>
          <cell r="F223" t="str">
            <v>Coazucar S. A.</v>
          </cell>
          <cell r="G223">
            <v>791060365</v>
          </cell>
          <cell r="H223">
            <v>7795550590</v>
          </cell>
          <cell r="I223" t="str">
            <v>EQUIPO AGRICOLAS</v>
          </cell>
          <cell r="J223" t="str">
            <v>Cambiar rodamientos</v>
          </cell>
          <cell r="K223" t="str">
            <v>MTTO. CORRECTIVO</v>
          </cell>
          <cell r="L223">
            <v>838</v>
          </cell>
          <cell r="M223" t="str">
            <v>CARRILLO CARVAJAL, CESAR EDUARDO</v>
          </cell>
          <cell r="N223" t="str">
            <v>A</v>
          </cell>
          <cell r="O223">
            <v>42195</v>
          </cell>
          <cell r="P223">
            <v>0.3743055555555555</v>
          </cell>
          <cell r="Q223">
            <v>28</v>
          </cell>
          <cell r="R223"/>
          <cell r="S223" t="str">
            <v>Mtto. Terminado</v>
          </cell>
          <cell r="T223">
            <v>42195</v>
          </cell>
          <cell r="U223">
            <v>0.625</v>
          </cell>
          <cell r="V223">
            <v>6.0166666667209938</v>
          </cell>
        </row>
        <row r="224">
          <cell r="A224"/>
          <cell r="B224">
            <v>213</v>
          </cell>
          <cell r="C224">
            <v>326</v>
          </cell>
          <cell r="D224" t="str">
            <v xml:space="preserve">Tractor de Llantas Cameco </v>
          </cell>
          <cell r="E224" t="str">
            <v>100CM</v>
          </cell>
          <cell r="F224" t="str">
            <v>Coazucar S. A.</v>
          </cell>
          <cell r="G224">
            <v>791060373</v>
          </cell>
          <cell r="H224">
            <v>791060373</v>
          </cell>
          <cell r="I224" t="str">
            <v>MTTO. EN EL CAMPO</v>
          </cell>
          <cell r="J224" t="str">
            <v>Revisar cruzeta</v>
          </cell>
          <cell r="K224" t="str">
            <v>MTTO. CORRECTIVO</v>
          </cell>
          <cell r="L224">
            <v>645</v>
          </cell>
          <cell r="M224" t="str">
            <v>ARELLANO BURGOS,MARCOS</v>
          </cell>
          <cell r="N224" t="str">
            <v>A</v>
          </cell>
          <cell r="O224">
            <v>42195</v>
          </cell>
          <cell r="P224">
            <v>0.375</v>
          </cell>
          <cell r="Q224">
            <v>28</v>
          </cell>
          <cell r="R224"/>
          <cell r="S224" t="str">
            <v>Mtto. Terminado</v>
          </cell>
          <cell r="T224">
            <v>42195</v>
          </cell>
          <cell r="U224">
            <v>0.45833333333333331</v>
          </cell>
          <cell r="V224">
            <v>2</v>
          </cell>
        </row>
        <row r="225">
          <cell r="A225"/>
          <cell r="B225">
            <v>214</v>
          </cell>
          <cell r="C225">
            <v>336</v>
          </cell>
          <cell r="D225" t="str">
            <v>Tractor de Llantas Cameco 305 AG</v>
          </cell>
          <cell r="E225" t="str">
            <v>100CM</v>
          </cell>
          <cell r="F225" t="str">
            <v>Coazucar S. A.</v>
          </cell>
          <cell r="G225">
            <v>791060444</v>
          </cell>
          <cell r="H225">
            <v>791060444</v>
          </cell>
          <cell r="I225" t="str">
            <v>CAMECOS</v>
          </cell>
          <cell r="J225" t="str">
            <v>Revisar tacometro de temperatura</v>
          </cell>
          <cell r="K225" t="str">
            <v>MTTO. CORRECTIVO</v>
          </cell>
          <cell r="L225">
            <v>1398</v>
          </cell>
          <cell r="M225" t="str">
            <v>MORALES SARMIENTO, WILIAM MECIAS</v>
          </cell>
          <cell r="N225" t="str">
            <v>A</v>
          </cell>
          <cell r="O225">
            <v>42195</v>
          </cell>
          <cell r="P225">
            <v>0.39027777777777778</v>
          </cell>
          <cell r="Q225">
            <v>28</v>
          </cell>
          <cell r="R225">
            <v>29</v>
          </cell>
          <cell r="S225" t="str">
            <v>Mtto. Terminado</v>
          </cell>
          <cell r="T225">
            <v>42195</v>
          </cell>
          <cell r="U225">
            <v>0.47916666666666669</v>
          </cell>
          <cell r="V225">
            <v>2.1333333333022892</v>
          </cell>
        </row>
        <row r="226">
          <cell r="A226"/>
          <cell r="B226">
            <v>215</v>
          </cell>
          <cell r="C226">
            <v>166</v>
          </cell>
          <cell r="D226" t="str">
            <v>Cabezal M. Benz LS-2635</v>
          </cell>
          <cell r="E226" t="str">
            <v>100CB</v>
          </cell>
          <cell r="F226" t="str">
            <v>Coazucar S. A.</v>
          </cell>
          <cell r="G226">
            <v>791060330</v>
          </cell>
          <cell r="H226">
            <v>791060330</v>
          </cell>
          <cell r="I226" t="str">
            <v>CABEZALES</v>
          </cell>
          <cell r="J226" t="str">
            <v>Revisar turbo</v>
          </cell>
          <cell r="K226" t="str">
            <v>MTTO. CORRECTIVO</v>
          </cell>
          <cell r="L226">
            <v>1746</v>
          </cell>
          <cell r="M226" t="str">
            <v>ROMERO SUQUINAGUA, VICTOR MIGUEL</v>
          </cell>
          <cell r="N226" t="str">
            <v>A</v>
          </cell>
          <cell r="O226">
            <v>42195</v>
          </cell>
          <cell r="P226">
            <v>0.41388888888888892</v>
          </cell>
          <cell r="Q226">
            <v>28</v>
          </cell>
          <cell r="R226">
            <v>112122</v>
          </cell>
          <cell r="S226" t="str">
            <v>Mtto. Terminado</v>
          </cell>
          <cell r="T226">
            <v>42195</v>
          </cell>
          <cell r="U226">
            <v>0.45833333333333331</v>
          </cell>
          <cell r="V226">
            <v>1.0666666666511446</v>
          </cell>
        </row>
        <row r="227">
          <cell r="A227"/>
          <cell r="B227">
            <v>216</v>
          </cell>
          <cell r="C227">
            <v>223</v>
          </cell>
          <cell r="D227" t="str">
            <v xml:space="preserve">Camioneta Chevrolet </v>
          </cell>
          <cell r="E227" t="str">
            <v>100EL</v>
          </cell>
          <cell r="F227" t="str">
            <v>Coazucar S. A.</v>
          </cell>
          <cell r="G227">
            <v>791020111</v>
          </cell>
          <cell r="H227">
            <v>7795550709</v>
          </cell>
          <cell r="I227" t="str">
            <v>ENDER EQUIPO LIVIANO</v>
          </cell>
          <cell r="J227" t="str">
            <v>Arreglar guarda choque</v>
          </cell>
          <cell r="K227" t="str">
            <v>MTTO. CORRECTIVO</v>
          </cell>
          <cell r="L227">
            <v>1030</v>
          </cell>
          <cell r="M227" t="str">
            <v>FAJARDO GUAMAN, IVAN</v>
          </cell>
          <cell r="N227" t="str">
            <v>A</v>
          </cell>
          <cell r="O227">
            <v>42195</v>
          </cell>
          <cell r="P227">
            <v>0.41944444444444445</v>
          </cell>
          <cell r="Q227">
            <v>28</v>
          </cell>
          <cell r="R227">
            <v>318387</v>
          </cell>
          <cell r="S227" t="str">
            <v>Mtto. Terminado</v>
          </cell>
          <cell r="T227">
            <v>42195</v>
          </cell>
          <cell r="U227">
            <v>0.70833333333333337</v>
          </cell>
          <cell r="V227">
            <v>6.9333333333488554</v>
          </cell>
        </row>
        <row r="228">
          <cell r="A228"/>
          <cell r="B228">
            <v>217</v>
          </cell>
          <cell r="C228">
            <v>1249</v>
          </cell>
          <cell r="D228" t="str">
            <v>Trayler</v>
          </cell>
          <cell r="E228" t="str">
            <v>100TD</v>
          </cell>
          <cell r="F228" t="str">
            <v>Coazucar S. A.</v>
          </cell>
          <cell r="G228">
            <v>791060312</v>
          </cell>
          <cell r="H228">
            <v>791060312</v>
          </cell>
          <cell r="I228" t="str">
            <v>TRAYLER</v>
          </cell>
          <cell r="J228" t="str">
            <v>Reparar Balancin</v>
          </cell>
          <cell r="K228" t="str">
            <v>MTTO. CORRECTIVO</v>
          </cell>
          <cell r="L228">
            <v>1582</v>
          </cell>
          <cell r="M228" t="str">
            <v>PILAY SANTOS, OSCAR</v>
          </cell>
          <cell r="N228" t="str">
            <v>A</v>
          </cell>
          <cell r="O228">
            <v>42195</v>
          </cell>
          <cell r="P228">
            <v>0.44097222222222227</v>
          </cell>
          <cell r="Q228">
            <v>28</v>
          </cell>
          <cell r="R228"/>
          <cell r="S228" t="str">
            <v>Mtto. Terminado</v>
          </cell>
          <cell r="T228">
            <v>42195</v>
          </cell>
          <cell r="U228">
            <v>0.79166666666666663</v>
          </cell>
          <cell r="V228">
            <v>8.4166666667442769</v>
          </cell>
        </row>
        <row r="229">
          <cell r="A229"/>
          <cell r="B229">
            <v>218</v>
          </cell>
          <cell r="C229">
            <v>597</v>
          </cell>
          <cell r="D229" t="str">
            <v>Cosechadora de CañaJohn Deere 3510</v>
          </cell>
          <cell r="E229" t="str">
            <v>100CS</v>
          </cell>
          <cell r="F229" t="str">
            <v>Coazucar S. A.</v>
          </cell>
          <cell r="G229">
            <v>791060334</v>
          </cell>
          <cell r="H229">
            <v>791060334</v>
          </cell>
          <cell r="I229" t="str">
            <v>MTTO. EN EL CAMPO</v>
          </cell>
          <cell r="J229" t="str">
            <v>Cambio de aceite del motor</v>
          </cell>
          <cell r="K229" t="str">
            <v>MTTO. PREVENTIVO</v>
          </cell>
          <cell r="L229">
            <v>2902</v>
          </cell>
          <cell r="M229" t="str">
            <v>ORTIZ MUÑOZ, DIEGO PATRICIO</v>
          </cell>
          <cell r="N229" t="str">
            <v>A</v>
          </cell>
          <cell r="O229">
            <v>42195</v>
          </cell>
          <cell r="P229">
            <v>0.45694444444444443</v>
          </cell>
          <cell r="Q229">
            <v>28</v>
          </cell>
          <cell r="R229">
            <v>14780</v>
          </cell>
          <cell r="S229" t="str">
            <v>Mtto. Terminado</v>
          </cell>
          <cell r="T229">
            <v>42195</v>
          </cell>
          <cell r="U229">
            <v>0.70833333333333337</v>
          </cell>
          <cell r="V229">
            <v>6.0333333334419876</v>
          </cell>
        </row>
        <row r="230">
          <cell r="A230"/>
          <cell r="B230">
            <v>219</v>
          </cell>
          <cell r="C230">
            <v>232</v>
          </cell>
          <cell r="D230" t="str">
            <v xml:space="preserve">Jeep Chevrolet </v>
          </cell>
          <cell r="E230" t="str">
            <v>100EL</v>
          </cell>
          <cell r="F230" t="str">
            <v>Coazucar S. A.</v>
          </cell>
          <cell r="G230">
            <v>791020101</v>
          </cell>
          <cell r="H230">
            <v>7795550722</v>
          </cell>
          <cell r="I230" t="str">
            <v>EQUIPO LIVIANO</v>
          </cell>
          <cell r="J230" t="str">
            <v>Revisar trompo de retro</v>
          </cell>
          <cell r="K230" t="str">
            <v>MTTO. CORRECTIVO</v>
          </cell>
          <cell r="L230">
            <v>850</v>
          </cell>
          <cell r="M230" t="str">
            <v>CASTRO LOPEZ, JOSE FERNANDO</v>
          </cell>
          <cell r="N230" t="str">
            <v>A</v>
          </cell>
          <cell r="O230">
            <v>42195</v>
          </cell>
          <cell r="P230">
            <v>0.48819444444444443</v>
          </cell>
          <cell r="Q230">
            <v>28</v>
          </cell>
          <cell r="R230"/>
          <cell r="S230" t="str">
            <v>Mtto. Terminado</v>
          </cell>
          <cell r="T230">
            <v>42195</v>
          </cell>
          <cell r="U230">
            <v>0.72222222222222221</v>
          </cell>
          <cell r="V230">
            <v>5.6166666666977108</v>
          </cell>
        </row>
        <row r="231">
          <cell r="A231"/>
          <cell r="B231">
            <v>220</v>
          </cell>
          <cell r="C231">
            <v>66</v>
          </cell>
          <cell r="D231" t="str">
            <v xml:space="preserve">Jeep Chevrolet </v>
          </cell>
          <cell r="E231" t="str">
            <v>100el</v>
          </cell>
          <cell r="F231" t="str">
            <v>Coazucar S. A.</v>
          </cell>
          <cell r="G231">
            <v>791063405</v>
          </cell>
          <cell r="H231">
            <v>791063405</v>
          </cell>
          <cell r="I231" t="str">
            <v>ELECTROMECANICOS</v>
          </cell>
          <cell r="J231" t="str">
            <v>Revisar sistema electrico</v>
          </cell>
          <cell r="K231" t="str">
            <v>MTTO. CORRECTIVO</v>
          </cell>
          <cell r="L231">
            <v>491</v>
          </cell>
          <cell r="M231" t="str">
            <v>BARBERAN PINO, LUIS ALFREDO</v>
          </cell>
          <cell r="N231" t="str">
            <v>A</v>
          </cell>
          <cell r="O231">
            <v>42195</v>
          </cell>
          <cell r="P231">
            <v>0.55138888888888882</v>
          </cell>
          <cell r="Q231">
            <v>28</v>
          </cell>
          <cell r="R231">
            <v>60353</v>
          </cell>
          <cell r="S231" t="str">
            <v>Mtto. Terminado</v>
          </cell>
          <cell r="T231">
            <v>42195</v>
          </cell>
          <cell r="U231">
            <v>0.64652777777777781</v>
          </cell>
          <cell r="V231">
            <v>2.283333333209157</v>
          </cell>
        </row>
        <row r="232">
          <cell r="A232"/>
          <cell r="B232">
            <v>221</v>
          </cell>
          <cell r="C232">
            <v>1352</v>
          </cell>
          <cell r="D232" t="str">
            <v>Trayler</v>
          </cell>
          <cell r="E232" t="str">
            <v>100TD</v>
          </cell>
          <cell r="F232" t="str">
            <v>Coazucar S. A.</v>
          </cell>
          <cell r="G232">
            <v>791060312</v>
          </cell>
          <cell r="H232">
            <v>791060312</v>
          </cell>
          <cell r="I232" t="str">
            <v>TRAYLER</v>
          </cell>
          <cell r="J232" t="str">
            <v>Reparar templador</v>
          </cell>
          <cell r="K232" t="str">
            <v>MTTO. CORRECTIVO</v>
          </cell>
          <cell r="L232">
            <v>1626</v>
          </cell>
          <cell r="M232" t="str">
            <v xml:space="preserve">QUIMI CHANALATA, ERALDO </v>
          </cell>
          <cell r="N232" t="str">
            <v>A</v>
          </cell>
          <cell r="O232">
            <v>42195</v>
          </cell>
          <cell r="P232">
            <v>0.55208333333333337</v>
          </cell>
          <cell r="Q232">
            <v>28</v>
          </cell>
          <cell r="R232"/>
          <cell r="S232" t="str">
            <v>Mtto. Terminado</v>
          </cell>
          <cell r="T232">
            <v>42195</v>
          </cell>
          <cell r="U232">
            <v>0.75</v>
          </cell>
          <cell r="V232">
            <v>4.75</v>
          </cell>
        </row>
        <row r="233">
          <cell r="A233"/>
          <cell r="B233">
            <v>222</v>
          </cell>
          <cell r="C233">
            <v>447</v>
          </cell>
          <cell r="D233" t="str">
            <v>Carreton</v>
          </cell>
          <cell r="E233" t="str">
            <v>100CA</v>
          </cell>
          <cell r="F233" t="str">
            <v>Coazucar S. A.</v>
          </cell>
          <cell r="G233">
            <v>791060326</v>
          </cell>
          <cell r="H233">
            <v>791060326</v>
          </cell>
          <cell r="I233" t="str">
            <v>CARRETONES</v>
          </cell>
          <cell r="J233" t="str">
            <v>Reparar taza</v>
          </cell>
          <cell r="K233" t="str">
            <v>MTTO. CORRECTIVO</v>
          </cell>
          <cell r="L233">
            <v>1626</v>
          </cell>
          <cell r="M233" t="str">
            <v xml:space="preserve">QUIMI CHANALATA, ERALDO </v>
          </cell>
          <cell r="N233" t="str">
            <v>A</v>
          </cell>
          <cell r="O233">
            <v>42195</v>
          </cell>
          <cell r="P233">
            <v>0.55277777777777781</v>
          </cell>
          <cell r="Q233">
            <v>28</v>
          </cell>
          <cell r="R233"/>
          <cell r="S233" t="str">
            <v>Mtto. Terminado</v>
          </cell>
          <cell r="T233">
            <v>42195</v>
          </cell>
          <cell r="U233">
            <v>0.58333333333333337</v>
          </cell>
          <cell r="V233">
            <v>0.7333333333954215</v>
          </cell>
        </row>
        <row r="234">
          <cell r="A234"/>
          <cell r="B234">
            <v>223</v>
          </cell>
          <cell r="C234">
            <v>1228</v>
          </cell>
          <cell r="D234" t="str">
            <v>Trayler</v>
          </cell>
          <cell r="E234" t="str">
            <v>100TD</v>
          </cell>
          <cell r="F234" t="str">
            <v>Coazucar S. A.</v>
          </cell>
          <cell r="G234">
            <v>791060312</v>
          </cell>
          <cell r="H234">
            <v>791060312</v>
          </cell>
          <cell r="I234" t="str">
            <v>TRAYLER</v>
          </cell>
          <cell r="J234" t="str">
            <v>Reparar suspension</v>
          </cell>
          <cell r="K234" t="str">
            <v>MTTO. CORRECTIVO</v>
          </cell>
          <cell r="L234">
            <v>1626</v>
          </cell>
          <cell r="M234" t="str">
            <v xml:space="preserve">QUIMI CHANALATA, ERALDO </v>
          </cell>
          <cell r="N234" t="str">
            <v>A</v>
          </cell>
          <cell r="O234">
            <v>42195</v>
          </cell>
          <cell r="P234">
            <v>0.55347222222222225</v>
          </cell>
          <cell r="Q234">
            <v>28</v>
          </cell>
          <cell r="R234"/>
          <cell r="S234" t="str">
            <v>Mtto. Terminado</v>
          </cell>
          <cell r="T234">
            <v>42195</v>
          </cell>
          <cell r="U234">
            <v>0.58333333333333337</v>
          </cell>
          <cell r="V234">
            <v>0.71666666667442769</v>
          </cell>
        </row>
        <row r="235">
          <cell r="A235"/>
          <cell r="B235">
            <v>224</v>
          </cell>
          <cell r="C235">
            <v>284</v>
          </cell>
          <cell r="D235" t="str">
            <v>Tractor John Deere 8200</v>
          </cell>
          <cell r="E235" t="str">
            <v>100JD</v>
          </cell>
          <cell r="F235" t="str">
            <v>Coazucar S. A.</v>
          </cell>
          <cell r="G235">
            <v>791060442</v>
          </cell>
          <cell r="H235">
            <v>7795550935</v>
          </cell>
          <cell r="I235" t="str">
            <v>MTTO. EN EL CAMPO</v>
          </cell>
          <cell r="J235" t="str">
            <v>Revisar A/C</v>
          </cell>
          <cell r="K235" t="str">
            <v>MTTO. CORRECTIVO</v>
          </cell>
          <cell r="L235">
            <v>1979</v>
          </cell>
          <cell r="M235" t="str">
            <v>VERA DIAZ, RAUL AMIRO</v>
          </cell>
          <cell r="N235" t="str">
            <v>A</v>
          </cell>
          <cell r="O235">
            <v>42195</v>
          </cell>
          <cell r="P235">
            <v>0.57013888888888886</v>
          </cell>
          <cell r="Q235">
            <v>28</v>
          </cell>
          <cell r="R235">
            <v>2971</v>
          </cell>
          <cell r="S235" t="str">
            <v>Mtto. Terminado</v>
          </cell>
          <cell r="T235">
            <v>42195</v>
          </cell>
          <cell r="U235">
            <v>0.75</v>
          </cell>
          <cell r="V235">
            <v>4.3166666666511446</v>
          </cell>
        </row>
        <row r="236">
          <cell r="A236"/>
          <cell r="B236">
            <v>225</v>
          </cell>
          <cell r="C236">
            <v>55</v>
          </cell>
          <cell r="D236" t="str">
            <v xml:space="preserve">Jeep Chevrolet </v>
          </cell>
          <cell r="E236" t="str">
            <v>100EL</v>
          </cell>
          <cell r="F236" t="str">
            <v>Coazucar S. A.</v>
          </cell>
          <cell r="G236">
            <v>791010102</v>
          </cell>
          <cell r="H236">
            <v>7795550658</v>
          </cell>
          <cell r="I236" t="str">
            <v>EQUIPO LIVIANO</v>
          </cell>
          <cell r="J236" t="str">
            <v>Revisar parqueo</v>
          </cell>
          <cell r="K236" t="str">
            <v>MTTO. CORRECTIVO</v>
          </cell>
          <cell r="L236">
            <v>1032</v>
          </cell>
          <cell r="M236" t="str">
            <v>FAJARDO MORA, JOSE ANTONIO</v>
          </cell>
          <cell r="N236" t="str">
            <v>A</v>
          </cell>
          <cell r="O236">
            <v>42195</v>
          </cell>
          <cell r="P236">
            <v>0.57152777777777775</v>
          </cell>
          <cell r="Q236">
            <v>28</v>
          </cell>
          <cell r="R236">
            <v>334579</v>
          </cell>
          <cell r="S236" t="str">
            <v>Mtto. Terminado</v>
          </cell>
          <cell r="T236">
            <v>42196</v>
          </cell>
          <cell r="U236">
            <v>0.41666666666666669</v>
          </cell>
          <cell r="V236">
            <v>20.283333333325572</v>
          </cell>
        </row>
        <row r="237">
          <cell r="A237"/>
          <cell r="B237">
            <v>226</v>
          </cell>
          <cell r="C237">
            <v>158</v>
          </cell>
          <cell r="D237" t="str">
            <v>Cabezal M. Benz LS-2635</v>
          </cell>
          <cell r="E237" t="str">
            <v>100CB</v>
          </cell>
          <cell r="F237" t="str">
            <v>Coazucar S. A.</v>
          </cell>
          <cell r="G237">
            <v>791060330</v>
          </cell>
          <cell r="H237">
            <v>7795550286</v>
          </cell>
          <cell r="I237" t="str">
            <v>CABEZALES</v>
          </cell>
          <cell r="J237" t="str">
            <v>Revisar filtro de combustible</v>
          </cell>
          <cell r="K237" t="str">
            <v>MTTO. CORRECTIVO</v>
          </cell>
          <cell r="L237">
            <v>1851</v>
          </cell>
          <cell r="M237" t="str">
            <v>SUAREZ MERINO, EDGAR FROILAN</v>
          </cell>
          <cell r="N237" t="str">
            <v>A</v>
          </cell>
          <cell r="O237">
            <v>42195</v>
          </cell>
          <cell r="P237">
            <v>0.57708333333333328</v>
          </cell>
          <cell r="Q237">
            <v>28</v>
          </cell>
          <cell r="R237"/>
          <cell r="S237" t="str">
            <v>Mtto. Terminado</v>
          </cell>
          <cell r="T237">
            <v>42196</v>
          </cell>
          <cell r="U237">
            <v>0.75</v>
          </cell>
          <cell r="V237">
            <v>28.150000000139698</v>
          </cell>
        </row>
        <row r="238">
          <cell r="A238"/>
          <cell r="B238">
            <v>227</v>
          </cell>
          <cell r="C238">
            <v>598</v>
          </cell>
          <cell r="D238" t="str">
            <v>Cosechadora de CañaJohn Deere 3520</v>
          </cell>
          <cell r="E238" t="str">
            <v>100CS</v>
          </cell>
          <cell r="F238" t="str">
            <v>Coazucar S. A.</v>
          </cell>
          <cell r="G238">
            <v>791060321</v>
          </cell>
          <cell r="H238">
            <v>791060321</v>
          </cell>
          <cell r="I238" t="str">
            <v>MTTO. EN EL CAMPO</v>
          </cell>
          <cell r="J238" t="str">
            <v>Cambiar llanta</v>
          </cell>
          <cell r="K238" t="str">
            <v>MTTO. CORRECTIVO</v>
          </cell>
          <cell r="L238">
            <v>1018</v>
          </cell>
          <cell r="M238" t="str">
            <v>ESPINOZA LLERENA, HENRY WILSON</v>
          </cell>
          <cell r="N238" t="str">
            <v>A</v>
          </cell>
          <cell r="O238">
            <v>42195</v>
          </cell>
          <cell r="P238">
            <v>0.5805555555555556</v>
          </cell>
          <cell r="Q238">
            <v>28</v>
          </cell>
          <cell r="R238"/>
          <cell r="S238" t="str">
            <v>Mtto. Terminado</v>
          </cell>
          <cell r="T238">
            <v>42196</v>
          </cell>
          <cell r="U238">
            <v>0.58333333333333337</v>
          </cell>
          <cell r="V238">
            <v>24.066666666651145</v>
          </cell>
        </row>
        <row r="239">
          <cell r="A239"/>
          <cell r="B239">
            <v>228</v>
          </cell>
          <cell r="C239">
            <v>331</v>
          </cell>
          <cell r="D239" t="str">
            <v>Tractor de Llantas Cameco 305 AG</v>
          </cell>
          <cell r="E239" t="str">
            <v>100CM</v>
          </cell>
          <cell r="F239" t="str">
            <v>Coazucar S. A.</v>
          </cell>
          <cell r="G239">
            <v>791060444</v>
          </cell>
          <cell r="H239">
            <v>791060444</v>
          </cell>
          <cell r="I239" t="str">
            <v>CAMECOS</v>
          </cell>
          <cell r="J239" t="str">
            <v>Revisar fuga de aire del compresor</v>
          </cell>
          <cell r="K239" t="str">
            <v>MTTO. CORRECTIVO</v>
          </cell>
          <cell r="L239">
            <v>1309</v>
          </cell>
          <cell r="M239" t="str">
            <v>MEDINA CARRANZA, WILSON JAVIER</v>
          </cell>
          <cell r="N239" t="str">
            <v>A</v>
          </cell>
          <cell r="O239">
            <v>42195</v>
          </cell>
          <cell r="P239">
            <v>0.59097222222222223</v>
          </cell>
          <cell r="Q239">
            <v>28</v>
          </cell>
          <cell r="R239"/>
          <cell r="S239" t="str">
            <v>Mtto. Terminado</v>
          </cell>
          <cell r="T239">
            <v>42195</v>
          </cell>
          <cell r="U239">
            <v>0.60763888888888895</v>
          </cell>
          <cell r="V239">
            <v>0.40000000002328306</v>
          </cell>
        </row>
        <row r="240">
          <cell r="A240"/>
          <cell r="B240">
            <v>229</v>
          </cell>
          <cell r="C240" t="str">
            <v>JD26</v>
          </cell>
          <cell r="D240" t="str">
            <v>Tractor John Deere 6145J</v>
          </cell>
          <cell r="E240" t="str">
            <v>100JD</v>
          </cell>
          <cell r="F240" t="str">
            <v>Coazucar S. A.</v>
          </cell>
          <cell r="G240">
            <v>791060443</v>
          </cell>
          <cell r="H240">
            <v>7795551063</v>
          </cell>
          <cell r="I240" t="str">
            <v>MTTO. EN EL CAMPO</v>
          </cell>
          <cell r="J240" t="str">
            <v>Revisar fuga de aceite hidraulico</v>
          </cell>
          <cell r="K240" t="str">
            <v>MTTO. CORRECTIVO</v>
          </cell>
          <cell r="L240">
            <v>8000</v>
          </cell>
          <cell r="M240" t="str">
            <v>LATORRE ANDRADE,ROGELIO</v>
          </cell>
          <cell r="N240" t="str">
            <v>A</v>
          </cell>
          <cell r="O240">
            <v>42195</v>
          </cell>
          <cell r="P240">
            <v>0.60763888888888895</v>
          </cell>
          <cell r="Q240">
            <v>28</v>
          </cell>
          <cell r="R240"/>
          <cell r="S240" t="str">
            <v>Mtto. Terminado</v>
          </cell>
          <cell r="T240">
            <v>42195</v>
          </cell>
          <cell r="U240">
            <v>0.70833333333333337</v>
          </cell>
          <cell r="V240">
            <v>2.4166666666278616</v>
          </cell>
        </row>
        <row r="241">
          <cell r="A241"/>
          <cell r="B241">
            <v>230</v>
          </cell>
          <cell r="C241" t="str">
            <v>EL08</v>
          </cell>
          <cell r="D241" t="str">
            <v xml:space="preserve">Jeep Vitara Chevrolet </v>
          </cell>
          <cell r="E241" t="str">
            <v>100EL</v>
          </cell>
          <cell r="F241" t="str">
            <v>Coazucar S. A.</v>
          </cell>
          <cell r="G241">
            <v>791060301</v>
          </cell>
          <cell r="H241">
            <v>7795550773</v>
          </cell>
          <cell r="I241" t="str">
            <v>ELECTROMECANICOS</v>
          </cell>
          <cell r="J241" t="str">
            <v>Revisar temperatura</v>
          </cell>
          <cell r="K241" t="str">
            <v>MTTO. CORRECTIVO</v>
          </cell>
          <cell r="L241">
            <v>847</v>
          </cell>
          <cell r="M241" t="str">
            <v>CASTRO, DIEGO</v>
          </cell>
          <cell r="N241" t="str">
            <v>A</v>
          </cell>
          <cell r="O241">
            <v>42195</v>
          </cell>
          <cell r="P241">
            <v>0.61944444444444446</v>
          </cell>
          <cell r="Q241">
            <v>28</v>
          </cell>
          <cell r="R241"/>
          <cell r="S241" t="str">
            <v>Mtto. Terminado</v>
          </cell>
          <cell r="T241">
            <v>42196</v>
          </cell>
          <cell r="U241">
            <v>0.375</v>
          </cell>
          <cell r="V241">
            <v>18.133333333418705</v>
          </cell>
        </row>
        <row r="242">
          <cell r="A242"/>
          <cell r="B242">
            <v>231</v>
          </cell>
          <cell r="C242">
            <v>305</v>
          </cell>
          <cell r="D242" t="str">
            <v>Tractor John Deere 8220</v>
          </cell>
          <cell r="E242" t="str">
            <v>100JD</v>
          </cell>
          <cell r="F242" t="str">
            <v>Coazucar S. A.</v>
          </cell>
          <cell r="G242">
            <v>791060393</v>
          </cell>
          <cell r="H242">
            <v>7795550961</v>
          </cell>
          <cell r="I242" t="str">
            <v>MTTO. EN EL CAMPO</v>
          </cell>
          <cell r="J242" t="str">
            <v>Cambiar llanta</v>
          </cell>
          <cell r="K242" t="str">
            <v>MTTO. CORRECTIVO</v>
          </cell>
          <cell r="L242">
            <v>4032</v>
          </cell>
          <cell r="M242" t="str">
            <v>BONILLA SANCHEZ, MAX</v>
          </cell>
          <cell r="N242" t="str">
            <v>A</v>
          </cell>
          <cell r="O242">
            <v>42195</v>
          </cell>
          <cell r="P242">
            <v>0.62013888888888891</v>
          </cell>
          <cell r="Q242">
            <v>28</v>
          </cell>
          <cell r="R242"/>
          <cell r="S242" t="str">
            <v>Mtto. Terminado</v>
          </cell>
          <cell r="T242">
            <v>42195</v>
          </cell>
          <cell r="U242">
            <v>0.625</v>
          </cell>
          <cell r="V242">
            <v>0.11666666669771075</v>
          </cell>
        </row>
        <row r="243">
          <cell r="A243"/>
          <cell r="B243">
            <v>232</v>
          </cell>
          <cell r="C243">
            <v>325</v>
          </cell>
          <cell r="D243" t="str">
            <v>Tractor de Llantas Cameco 305 AG</v>
          </cell>
          <cell r="E243" t="str">
            <v>100CM</v>
          </cell>
          <cell r="F243" t="str">
            <v>Coazucar S. A.</v>
          </cell>
          <cell r="G243">
            <v>791060373</v>
          </cell>
          <cell r="H243">
            <v>7795550333</v>
          </cell>
          <cell r="I243" t="str">
            <v>MTTO. EN EL CAMPO</v>
          </cell>
          <cell r="J243" t="str">
            <v>Revisar cruzeta,sistema hidraulico</v>
          </cell>
          <cell r="K243" t="str">
            <v>MTTO. CORRECTIVO</v>
          </cell>
          <cell r="L243">
            <v>645</v>
          </cell>
          <cell r="M243" t="str">
            <v>ARELLANO BURGOS,MARCOS</v>
          </cell>
          <cell r="N243" t="str">
            <v>A</v>
          </cell>
          <cell r="O243">
            <v>42195</v>
          </cell>
          <cell r="P243">
            <v>0.62291666666666667</v>
          </cell>
          <cell r="Q243">
            <v>28</v>
          </cell>
          <cell r="R243"/>
          <cell r="S243" t="str">
            <v>Mtto. Terminado</v>
          </cell>
          <cell r="T243">
            <v>42196</v>
          </cell>
          <cell r="U243">
            <v>2.0833333333333332E-2</v>
          </cell>
          <cell r="V243">
            <v>9.5500000000465661</v>
          </cell>
        </row>
        <row r="244">
          <cell r="A244"/>
          <cell r="B244">
            <v>233</v>
          </cell>
          <cell r="C244" t="str">
            <v>JD37</v>
          </cell>
          <cell r="D244" t="str">
            <v>Tractor John Deere 9460R</v>
          </cell>
          <cell r="E244" t="str">
            <v>100JD</v>
          </cell>
          <cell r="F244" t="str">
            <v>Coazucar S. A.</v>
          </cell>
          <cell r="G244">
            <v>791060435</v>
          </cell>
          <cell r="H244">
            <v>7795551085</v>
          </cell>
          <cell r="I244" t="str">
            <v>ELECTROMECANICOS</v>
          </cell>
          <cell r="J244" t="str">
            <v>Revisar alternador</v>
          </cell>
          <cell r="K244" t="str">
            <v>MTTO. CORRECTIVO</v>
          </cell>
          <cell r="L244">
            <v>4348</v>
          </cell>
          <cell r="M244" t="str">
            <v>GAVILANES VALLE, JULIO</v>
          </cell>
          <cell r="N244" t="str">
            <v>A</v>
          </cell>
          <cell r="O244">
            <v>42195</v>
          </cell>
          <cell r="P244">
            <v>0.62777777777777777</v>
          </cell>
          <cell r="Q244">
            <v>28</v>
          </cell>
          <cell r="R244"/>
          <cell r="S244" t="str">
            <v>Mtto. Terminado</v>
          </cell>
          <cell r="T244">
            <v>42197</v>
          </cell>
          <cell r="U244">
            <v>0.33333333333333331</v>
          </cell>
          <cell r="V244">
            <v>40.933333333348855</v>
          </cell>
        </row>
        <row r="245">
          <cell r="A245"/>
          <cell r="B245">
            <v>234</v>
          </cell>
          <cell r="C245" t="str">
            <v>JD07</v>
          </cell>
          <cell r="D245" t="str">
            <v>Tractor John Deere 8270R</v>
          </cell>
          <cell r="E245" t="str">
            <v>100JD</v>
          </cell>
          <cell r="F245" t="str">
            <v>Coazucar S. A.</v>
          </cell>
          <cell r="G245">
            <v>791060396</v>
          </cell>
          <cell r="H245">
            <v>7795551025</v>
          </cell>
          <cell r="I245" t="str">
            <v>MTTO. EN EL CAMPO</v>
          </cell>
          <cell r="J245" t="str">
            <v>Revisar sistema hidraulico</v>
          </cell>
          <cell r="K245" t="str">
            <v>MTTO. CORRECTIVO</v>
          </cell>
          <cell r="L245">
            <v>8000</v>
          </cell>
          <cell r="M245" t="str">
            <v>LATORRE ANDRADE,ROGELIO</v>
          </cell>
          <cell r="N245" t="str">
            <v>A</v>
          </cell>
          <cell r="O245">
            <v>42195</v>
          </cell>
          <cell r="P245">
            <v>0.62986111111111109</v>
          </cell>
          <cell r="Q245">
            <v>28</v>
          </cell>
          <cell r="R245"/>
          <cell r="S245" t="str">
            <v>Mtto. Terminado</v>
          </cell>
          <cell r="T245">
            <v>42195</v>
          </cell>
          <cell r="U245">
            <v>0.66666666666666663</v>
          </cell>
          <cell r="V245">
            <v>0.88333333330228925</v>
          </cell>
        </row>
        <row r="246">
          <cell r="A246"/>
          <cell r="B246">
            <v>235</v>
          </cell>
          <cell r="C246">
            <v>190</v>
          </cell>
          <cell r="D246" t="str">
            <v>Cabezal Kenworth T-800</v>
          </cell>
          <cell r="E246" t="str">
            <v>100CB</v>
          </cell>
          <cell r="F246" t="str">
            <v>Coazucar S. A.</v>
          </cell>
          <cell r="G246">
            <v>791060438</v>
          </cell>
          <cell r="H246">
            <v>7795550303</v>
          </cell>
          <cell r="I246" t="str">
            <v>CABEZALES</v>
          </cell>
          <cell r="J246" t="str">
            <v>Revisar motor de arranque</v>
          </cell>
          <cell r="K246" t="str">
            <v>MTTO. CORRECTIVO</v>
          </cell>
          <cell r="L246">
            <v>1192</v>
          </cell>
          <cell r="M246" t="str">
            <v>JUELA BERMEO, JOSE MAURICIO</v>
          </cell>
          <cell r="N246" t="str">
            <v>A</v>
          </cell>
          <cell r="O246">
            <v>42195</v>
          </cell>
          <cell r="P246">
            <v>0.63194444444444442</v>
          </cell>
          <cell r="Q246">
            <v>28</v>
          </cell>
          <cell r="R246"/>
          <cell r="S246" t="str">
            <v>Mtto. Terminado</v>
          </cell>
          <cell r="T246">
            <v>42195</v>
          </cell>
          <cell r="U246">
            <v>0.66666666666666663</v>
          </cell>
          <cell r="V246">
            <v>0.83333333325572312</v>
          </cell>
        </row>
        <row r="247">
          <cell r="A247"/>
          <cell r="B247">
            <v>236</v>
          </cell>
          <cell r="C247" t="str">
            <v>JD12</v>
          </cell>
          <cell r="D247" t="str">
            <v>Tractor John Deere 8295R</v>
          </cell>
          <cell r="E247" t="str">
            <v>100JD</v>
          </cell>
          <cell r="F247" t="str">
            <v>Coazucar S. A.</v>
          </cell>
          <cell r="G247">
            <v>791060397</v>
          </cell>
          <cell r="H247">
            <v>7795551035</v>
          </cell>
          <cell r="I247" t="str">
            <v>JOHN DEERE</v>
          </cell>
          <cell r="J247" t="str">
            <v>Revisar fuga de aceite</v>
          </cell>
          <cell r="K247" t="str">
            <v>MTTO. CORRECTIVO</v>
          </cell>
          <cell r="L247">
            <v>927</v>
          </cell>
          <cell r="M247" t="str">
            <v>CONFORME RAMOS, VICTOR</v>
          </cell>
          <cell r="N247" t="str">
            <v>A</v>
          </cell>
          <cell r="O247">
            <v>42195</v>
          </cell>
          <cell r="P247">
            <v>0.6694444444444444</v>
          </cell>
          <cell r="Q247">
            <v>28</v>
          </cell>
          <cell r="R247"/>
          <cell r="S247" t="str">
            <v>Mtto. Terminado</v>
          </cell>
          <cell r="T247">
            <v>42195</v>
          </cell>
          <cell r="U247">
            <v>0.89583333333333337</v>
          </cell>
          <cell r="V247">
            <v>5.4333333333488554</v>
          </cell>
        </row>
        <row r="248">
          <cell r="A248"/>
          <cell r="B248">
            <v>237</v>
          </cell>
          <cell r="C248">
            <v>848</v>
          </cell>
          <cell r="D248" t="str">
            <v>Zanjadoras</v>
          </cell>
          <cell r="E248" t="str">
            <v>100EA</v>
          </cell>
          <cell r="F248" t="str">
            <v>Coazucar S. A.</v>
          </cell>
          <cell r="G248">
            <v>791060367</v>
          </cell>
          <cell r="H248">
            <v>7795550512</v>
          </cell>
          <cell r="I248" t="str">
            <v>EQUIPO AGRICOLAS</v>
          </cell>
          <cell r="J248" t="str">
            <v>Cambiar perno</v>
          </cell>
          <cell r="K248" t="str">
            <v>MTTO. CORRECTIVO</v>
          </cell>
          <cell r="L248">
            <v>1386</v>
          </cell>
          <cell r="M248" t="str">
            <v>MORA ITURRALDE, ANGEL ISIDRO</v>
          </cell>
          <cell r="N248" t="str">
            <v>A</v>
          </cell>
          <cell r="O248">
            <v>42195</v>
          </cell>
          <cell r="P248">
            <v>0.67013888888888884</v>
          </cell>
          <cell r="Q248">
            <v>28</v>
          </cell>
          <cell r="R248"/>
          <cell r="S248" t="str">
            <v>Mtto. Terminado</v>
          </cell>
          <cell r="T248">
            <v>42195</v>
          </cell>
          <cell r="U248">
            <v>0.71875</v>
          </cell>
          <cell r="V248">
            <v>1.1666666666278616</v>
          </cell>
        </row>
        <row r="249">
          <cell r="A249"/>
          <cell r="B249">
            <v>238</v>
          </cell>
          <cell r="C249">
            <v>506</v>
          </cell>
          <cell r="D249" t="str">
            <v>Cargadora de Caña Cameco SP- 1800</v>
          </cell>
          <cell r="E249" t="str">
            <v>100LL</v>
          </cell>
          <cell r="F249" t="str">
            <v>Coazucar S. A.</v>
          </cell>
          <cell r="G249">
            <v>791060368</v>
          </cell>
          <cell r="H249">
            <v>791060368</v>
          </cell>
          <cell r="I249" t="str">
            <v>MTTO. EN EL CAMPO</v>
          </cell>
          <cell r="J249" t="str">
            <v>Revision motor</v>
          </cell>
          <cell r="K249" t="str">
            <v>MTTO. CORRECTIVO</v>
          </cell>
          <cell r="L249">
            <v>1010</v>
          </cell>
          <cell r="M249" t="str">
            <v>ESPAÑA TIRADO, JUAN ENRIQUE</v>
          </cell>
          <cell r="N249" t="str">
            <v>A</v>
          </cell>
          <cell r="O249">
            <v>42195</v>
          </cell>
          <cell r="P249">
            <v>0.67708333333333337</v>
          </cell>
          <cell r="Q249">
            <v>28</v>
          </cell>
          <cell r="R249"/>
          <cell r="S249" t="str">
            <v>Mtto. Terminado</v>
          </cell>
          <cell r="T249">
            <v>42196</v>
          </cell>
          <cell r="U249">
            <v>4.1666666666666664E-2</v>
          </cell>
          <cell r="V249">
            <v>8.75</v>
          </cell>
        </row>
        <row r="250">
          <cell r="A250"/>
          <cell r="B250">
            <v>239</v>
          </cell>
          <cell r="C250">
            <v>1308</v>
          </cell>
          <cell r="D250" t="str">
            <v>Trayler</v>
          </cell>
          <cell r="E250" t="str">
            <v>100TD</v>
          </cell>
          <cell r="F250" t="str">
            <v>Coazucar S. A.</v>
          </cell>
          <cell r="G250">
            <v>791060312</v>
          </cell>
          <cell r="H250">
            <v>791060312</v>
          </cell>
          <cell r="I250" t="str">
            <v>VULCANIZADORA</v>
          </cell>
          <cell r="J250" t="str">
            <v>Cambiar tubo</v>
          </cell>
          <cell r="K250" t="str">
            <v>MTTO. CORRECTIVO</v>
          </cell>
          <cell r="L250">
            <v>1814</v>
          </cell>
          <cell r="M250" t="str">
            <v>SARMIENTO CALLE, CARLOS</v>
          </cell>
          <cell r="N250" t="str">
            <v>A</v>
          </cell>
          <cell r="O250">
            <v>42195</v>
          </cell>
          <cell r="P250">
            <v>0.6777777777777777</v>
          </cell>
          <cell r="Q250">
            <v>28</v>
          </cell>
          <cell r="R250"/>
          <cell r="S250" t="str">
            <v>Mtto. Terminado</v>
          </cell>
          <cell r="T250">
            <v>42195</v>
          </cell>
          <cell r="U250">
            <v>0.70833333333333337</v>
          </cell>
          <cell r="V250">
            <v>0.7333333333954215</v>
          </cell>
        </row>
        <row r="251">
          <cell r="A251"/>
          <cell r="B251">
            <v>240</v>
          </cell>
          <cell r="C251" t="str">
            <v>MB55</v>
          </cell>
          <cell r="D251" t="str">
            <v>Moto bomba John Deere R 504850</v>
          </cell>
          <cell r="E251" t="str">
            <v>100BB</v>
          </cell>
          <cell r="F251" t="str">
            <v>Coazucar S. A.</v>
          </cell>
          <cell r="G251">
            <v>791060405</v>
          </cell>
          <cell r="H251">
            <v>791060405</v>
          </cell>
          <cell r="I251" t="str">
            <v>MTTO. EN EL CAMPO</v>
          </cell>
          <cell r="J251" t="str">
            <v>Cambiar bateria</v>
          </cell>
          <cell r="K251" t="str">
            <v>MTTO. CORRECTIVO</v>
          </cell>
          <cell r="L251">
            <v>1655</v>
          </cell>
          <cell r="M251" t="str">
            <v>RAMON RAMON, FRANKLIN</v>
          </cell>
          <cell r="N251" t="str">
            <v>A</v>
          </cell>
          <cell r="O251">
            <v>42195</v>
          </cell>
          <cell r="P251">
            <v>0.68055555555555547</v>
          </cell>
          <cell r="Q251">
            <v>28</v>
          </cell>
          <cell r="R251"/>
          <cell r="S251" t="str">
            <v>Mtto. Terminado</v>
          </cell>
          <cell r="T251">
            <v>42196</v>
          </cell>
          <cell r="U251">
            <v>0.58333333333333337</v>
          </cell>
          <cell r="V251">
            <v>21.666666666744277</v>
          </cell>
        </row>
        <row r="252">
          <cell r="A252"/>
          <cell r="B252">
            <v>241</v>
          </cell>
          <cell r="C252" t="str">
            <v>MB56</v>
          </cell>
          <cell r="D252" t="str">
            <v>Moto bomba John Deere R 504850</v>
          </cell>
          <cell r="E252" t="str">
            <v>100BB</v>
          </cell>
          <cell r="F252" t="str">
            <v>Coazucar S. A.</v>
          </cell>
          <cell r="G252">
            <v>791060405</v>
          </cell>
          <cell r="H252">
            <v>791060405</v>
          </cell>
          <cell r="I252" t="str">
            <v>MTTO. EN EL CAMPO</v>
          </cell>
          <cell r="J252" t="str">
            <v>Cambiar bateria</v>
          </cell>
          <cell r="K252" t="str">
            <v>MTTO. CORRECTIVO</v>
          </cell>
          <cell r="L252">
            <v>1655</v>
          </cell>
          <cell r="M252" t="str">
            <v>RAMON RAMON, FRANKLIN</v>
          </cell>
          <cell r="N252" t="str">
            <v>A</v>
          </cell>
          <cell r="O252">
            <v>42195</v>
          </cell>
          <cell r="P252">
            <v>0.68125000000000002</v>
          </cell>
          <cell r="Q252">
            <v>28</v>
          </cell>
          <cell r="R252"/>
          <cell r="S252" t="str">
            <v>Mtto. Terminado</v>
          </cell>
          <cell r="T252">
            <v>42196</v>
          </cell>
          <cell r="U252">
            <v>0.58333333333333337</v>
          </cell>
          <cell r="V252">
            <v>21.649999999906868</v>
          </cell>
        </row>
        <row r="253">
          <cell r="A253"/>
          <cell r="B253">
            <v>242</v>
          </cell>
          <cell r="C253">
            <v>432</v>
          </cell>
          <cell r="D253" t="str">
            <v>Carreton</v>
          </cell>
          <cell r="E253" t="str">
            <v>100CA</v>
          </cell>
          <cell r="F253" t="str">
            <v>Coazucar S. A.</v>
          </cell>
          <cell r="G253">
            <v>791060326</v>
          </cell>
          <cell r="H253">
            <v>791060326</v>
          </cell>
          <cell r="I253" t="str">
            <v>MTTO. EN EL CAMPO</v>
          </cell>
          <cell r="J253" t="str">
            <v>Arreglar tiro</v>
          </cell>
          <cell r="K253" t="str">
            <v>MTTO. CORRECTIVO</v>
          </cell>
          <cell r="L253">
            <v>1417</v>
          </cell>
          <cell r="M253" t="str">
            <v>MORENO ULLOA, SALOMON</v>
          </cell>
          <cell r="N253" t="str">
            <v>A</v>
          </cell>
          <cell r="O253">
            <v>42195</v>
          </cell>
          <cell r="P253">
            <v>0.6875</v>
          </cell>
          <cell r="Q253">
            <v>28</v>
          </cell>
          <cell r="R253"/>
          <cell r="S253" t="str">
            <v>Mtto. Terminado</v>
          </cell>
          <cell r="T253">
            <v>42195</v>
          </cell>
          <cell r="U253">
            <v>0.75</v>
          </cell>
          <cell r="V253">
            <v>1.5</v>
          </cell>
        </row>
        <row r="254">
          <cell r="A254"/>
          <cell r="B254">
            <v>243</v>
          </cell>
          <cell r="C254">
            <v>507</v>
          </cell>
          <cell r="D254" t="str">
            <v>Cargadora de Caña Cameco SP- 1800</v>
          </cell>
          <cell r="E254" t="str">
            <v>100LL</v>
          </cell>
          <cell r="F254" t="str">
            <v>Coazucar S. A.</v>
          </cell>
          <cell r="G254">
            <v>791060368</v>
          </cell>
          <cell r="H254">
            <v>791060368</v>
          </cell>
          <cell r="I254" t="str">
            <v>LLENADORAS</v>
          </cell>
          <cell r="J254" t="str">
            <v>Arreglar cilindro de jirar</v>
          </cell>
          <cell r="K254" t="str">
            <v>MTTO. CORRECTIVO</v>
          </cell>
          <cell r="L254">
            <v>1726</v>
          </cell>
          <cell r="M254" t="str">
            <v>RODRIGUEZ NIETO, FELIX WILFRIDO</v>
          </cell>
          <cell r="N254" t="str">
            <v>A</v>
          </cell>
          <cell r="O254">
            <v>42195</v>
          </cell>
          <cell r="P254">
            <v>0.68888888888888899</v>
          </cell>
          <cell r="Q254">
            <v>28</v>
          </cell>
          <cell r="R254"/>
          <cell r="S254" t="str">
            <v>Mtto. Terminado</v>
          </cell>
          <cell r="T254">
            <v>42195</v>
          </cell>
          <cell r="U254">
            <v>0.71875</v>
          </cell>
          <cell r="V254">
            <v>0.71666666679084301</v>
          </cell>
        </row>
        <row r="255">
          <cell r="A255"/>
          <cell r="B255">
            <v>244</v>
          </cell>
          <cell r="C255">
            <v>339</v>
          </cell>
          <cell r="D255" t="str">
            <v>Tractor de Llantas Cameco 305 AG</v>
          </cell>
          <cell r="E255" t="str">
            <v>100CM</v>
          </cell>
          <cell r="F255" t="str">
            <v>Coazucar S. A.</v>
          </cell>
          <cell r="G255">
            <v>791060444</v>
          </cell>
          <cell r="H255">
            <v>7795550348</v>
          </cell>
          <cell r="I255" t="str">
            <v>CAMECOS</v>
          </cell>
          <cell r="J255" t="str">
            <v>Revisar manguera de compresor de aire</v>
          </cell>
          <cell r="K255" t="str">
            <v>MTTO. CORRECTIVO</v>
          </cell>
          <cell r="L255">
            <v>1255</v>
          </cell>
          <cell r="M255" t="str">
            <v>LOPEZ TORRES, MANUEL ALADINO</v>
          </cell>
          <cell r="N255" t="str">
            <v>A</v>
          </cell>
          <cell r="O255">
            <v>42195</v>
          </cell>
          <cell r="P255">
            <v>0.7006944444444444</v>
          </cell>
          <cell r="Q255">
            <v>28</v>
          </cell>
          <cell r="R255"/>
          <cell r="S255" t="str">
            <v>Mtto. Terminado</v>
          </cell>
          <cell r="T255">
            <v>42195</v>
          </cell>
          <cell r="U255">
            <v>0.90625</v>
          </cell>
          <cell r="V255">
            <v>4.9333333333488554</v>
          </cell>
        </row>
        <row r="256">
          <cell r="A256"/>
          <cell r="B256">
            <v>245</v>
          </cell>
          <cell r="C256" t="str">
            <v>JD24</v>
          </cell>
          <cell r="D256" t="str">
            <v>Tractor John Deere 6145J</v>
          </cell>
          <cell r="E256" t="str">
            <v>100JD</v>
          </cell>
          <cell r="F256" t="str">
            <v>Coazucar S. A.</v>
          </cell>
          <cell r="G256">
            <v>791060443</v>
          </cell>
          <cell r="H256">
            <v>7795551059</v>
          </cell>
          <cell r="I256" t="str">
            <v>MTTO. EN EL CAMPO</v>
          </cell>
          <cell r="J256" t="str">
            <v>Revisar sistema de encendido</v>
          </cell>
          <cell r="K256" t="str">
            <v>MTTO. CORRECTIVO</v>
          </cell>
          <cell r="L256">
            <v>1604</v>
          </cell>
          <cell r="M256" t="str">
            <v>PONCE TENE SILVERIO</v>
          </cell>
          <cell r="N256" t="str">
            <v>A</v>
          </cell>
          <cell r="O256">
            <v>42195</v>
          </cell>
          <cell r="P256">
            <v>0.70763888888888893</v>
          </cell>
          <cell r="Q256">
            <v>28</v>
          </cell>
          <cell r="R256"/>
          <cell r="S256" t="str">
            <v>Mtto. Terminado</v>
          </cell>
          <cell r="T256">
            <v>42195</v>
          </cell>
          <cell r="U256">
            <v>0.95833333333333337</v>
          </cell>
          <cell r="V256">
            <v>6.0166666666045785</v>
          </cell>
        </row>
        <row r="257">
          <cell r="A257"/>
          <cell r="B257">
            <v>246</v>
          </cell>
          <cell r="C257">
            <v>708</v>
          </cell>
          <cell r="D257" t="str">
            <v>Tractor de Orugas CAT-D6C</v>
          </cell>
          <cell r="E257" t="str">
            <v>100EP</v>
          </cell>
          <cell r="F257" t="str">
            <v>Coazucar S. A.</v>
          </cell>
          <cell r="G257">
            <v>791060377</v>
          </cell>
          <cell r="H257">
            <v>7795550842</v>
          </cell>
          <cell r="I257" t="str">
            <v>MTTO. EN EL CAMPO</v>
          </cell>
          <cell r="J257" t="str">
            <v>Revisar bateria</v>
          </cell>
          <cell r="K257" t="str">
            <v>MTTO. CORRECTIVO</v>
          </cell>
          <cell r="L257">
            <v>865</v>
          </cell>
          <cell r="M257" t="str">
            <v>CEDEÑO SANCHEZ, JOSE KLEVER</v>
          </cell>
          <cell r="N257" t="str">
            <v>A</v>
          </cell>
          <cell r="O257">
            <v>42195</v>
          </cell>
          <cell r="P257">
            <v>0.70833333333333337</v>
          </cell>
          <cell r="Q257">
            <v>28</v>
          </cell>
          <cell r="R257"/>
          <cell r="S257" t="str">
            <v>Mtto. Terminado</v>
          </cell>
          <cell r="T257">
            <v>42195</v>
          </cell>
          <cell r="U257">
            <v>0.79166666666666663</v>
          </cell>
          <cell r="V257">
            <v>2</v>
          </cell>
        </row>
        <row r="258">
          <cell r="A258"/>
          <cell r="B258">
            <v>247</v>
          </cell>
          <cell r="C258" t="str">
            <v>JD26</v>
          </cell>
          <cell r="D258" t="str">
            <v>Tractor John Deere 6145J</v>
          </cell>
          <cell r="E258" t="str">
            <v>100JD</v>
          </cell>
          <cell r="F258" t="str">
            <v>Coazucar S. A.</v>
          </cell>
          <cell r="G258">
            <v>791060443</v>
          </cell>
          <cell r="H258">
            <v>7795551063</v>
          </cell>
          <cell r="I258" t="str">
            <v>MTTO. EN EL CAMPO</v>
          </cell>
          <cell r="J258" t="str">
            <v>Cambiar tapa del tanque de aceite</v>
          </cell>
          <cell r="K258" t="str">
            <v>MTTO. CORRECTIVO</v>
          </cell>
          <cell r="L258">
            <v>1604</v>
          </cell>
          <cell r="M258" t="str">
            <v>PONCE TENE SILVERIO</v>
          </cell>
          <cell r="N258" t="str">
            <v>A</v>
          </cell>
          <cell r="O258">
            <v>42195</v>
          </cell>
          <cell r="P258">
            <v>0.7090277777777777</v>
          </cell>
          <cell r="Q258">
            <v>28</v>
          </cell>
          <cell r="R258"/>
          <cell r="S258" t="str">
            <v>Mtto. Terminado</v>
          </cell>
          <cell r="T258">
            <v>42195</v>
          </cell>
          <cell r="U258">
            <v>0.97916666666666663</v>
          </cell>
          <cell r="V258">
            <v>6.4833333333954215</v>
          </cell>
        </row>
        <row r="259">
          <cell r="A259"/>
          <cell r="B259">
            <v>248</v>
          </cell>
          <cell r="C259">
            <v>326</v>
          </cell>
          <cell r="D259" t="str">
            <v xml:space="preserve">Tractor de Llantas Cameco </v>
          </cell>
          <cell r="E259" t="str">
            <v>100CM</v>
          </cell>
          <cell r="F259" t="str">
            <v>Coazucar S. A.</v>
          </cell>
          <cell r="G259">
            <v>791060373</v>
          </cell>
          <cell r="H259">
            <v>791060373</v>
          </cell>
          <cell r="I259" t="str">
            <v>CAMECOS</v>
          </cell>
          <cell r="J259" t="str">
            <v>Soldar cuchilla</v>
          </cell>
          <cell r="K259" t="str">
            <v>MTTO. CORRECTIVO</v>
          </cell>
          <cell r="L259">
            <v>870</v>
          </cell>
          <cell r="M259" t="str">
            <v>CEDILLO OTERO, JULIO ARMANDO</v>
          </cell>
          <cell r="N259" t="str">
            <v>A</v>
          </cell>
          <cell r="O259">
            <v>42195</v>
          </cell>
          <cell r="P259">
            <v>0.74513888888888891</v>
          </cell>
          <cell r="Q259">
            <v>28</v>
          </cell>
          <cell r="R259"/>
          <cell r="S259" t="str">
            <v>Mtto. Terminado</v>
          </cell>
          <cell r="T259">
            <v>42196</v>
          </cell>
          <cell r="U259">
            <v>0.10416666666666667</v>
          </cell>
          <cell r="V259">
            <v>8.6166666666977108</v>
          </cell>
        </row>
        <row r="260">
          <cell r="A260"/>
          <cell r="B260">
            <v>249</v>
          </cell>
          <cell r="C260">
            <v>752</v>
          </cell>
          <cell r="D260" t="str">
            <v>Motoniveladora Komatsu D555-3A</v>
          </cell>
          <cell r="E260" t="str">
            <v>100EP</v>
          </cell>
          <cell r="F260" t="str">
            <v>Coazucar S. A.</v>
          </cell>
          <cell r="G260">
            <v>791060382</v>
          </cell>
          <cell r="H260">
            <v>7795550874</v>
          </cell>
          <cell r="I260" t="str">
            <v>EQUIPO PESADO</v>
          </cell>
          <cell r="J260" t="str">
            <v>Orden de Inspección</v>
          </cell>
          <cell r="K260" t="str">
            <v>MTTO. CORRECTIVO</v>
          </cell>
          <cell r="L260">
            <v>1233</v>
          </cell>
          <cell r="M260" t="str">
            <v>LLIVICHUZHCA MOROCHO, LUIS HUMBERTO</v>
          </cell>
          <cell r="N260" t="str">
            <v>A</v>
          </cell>
          <cell r="O260">
            <v>42195</v>
          </cell>
          <cell r="P260">
            <v>0.76041666666666663</v>
          </cell>
          <cell r="Q260">
            <v>28</v>
          </cell>
          <cell r="R260"/>
          <cell r="S260" t="str">
            <v>Mtto. Terminado</v>
          </cell>
          <cell r="T260">
            <v>42195</v>
          </cell>
          <cell r="U260">
            <v>0.92708333333333337</v>
          </cell>
          <cell r="V260">
            <v>4</v>
          </cell>
        </row>
        <row r="261">
          <cell r="A261"/>
          <cell r="B261">
            <v>250</v>
          </cell>
          <cell r="C261">
            <v>752</v>
          </cell>
          <cell r="D261" t="str">
            <v>Motoniveladora Komatsu D555-3A</v>
          </cell>
          <cell r="E261" t="str">
            <v>100EP</v>
          </cell>
          <cell r="F261" t="str">
            <v>Coazucar S. A.</v>
          </cell>
          <cell r="G261">
            <v>791060382</v>
          </cell>
          <cell r="H261">
            <v>7795550874</v>
          </cell>
          <cell r="I261" t="str">
            <v>LUBRICADORA</v>
          </cell>
          <cell r="J261" t="str">
            <v>Cambio aceite y filtro motor</v>
          </cell>
          <cell r="K261" t="str">
            <v>MTTO. CORRECTIVO</v>
          </cell>
          <cell r="L261">
            <v>1233</v>
          </cell>
          <cell r="M261" t="str">
            <v>LLIVICHUZHCA MOROCHO, LUIS HUMBERTO</v>
          </cell>
          <cell r="N261" t="str">
            <v>A</v>
          </cell>
          <cell r="O261">
            <v>42195</v>
          </cell>
          <cell r="P261">
            <v>0.76041666666666663</v>
          </cell>
          <cell r="Q261">
            <v>28</v>
          </cell>
          <cell r="R261"/>
          <cell r="S261" t="str">
            <v>Mtto. Terminado</v>
          </cell>
          <cell r="T261">
            <v>42195</v>
          </cell>
          <cell r="U261">
            <v>0.97916666666666663</v>
          </cell>
          <cell r="V261">
            <v>5.25</v>
          </cell>
        </row>
        <row r="262">
          <cell r="A262"/>
          <cell r="B262">
            <v>251</v>
          </cell>
          <cell r="C262">
            <v>752</v>
          </cell>
          <cell r="D262" t="str">
            <v>Motoniveladora Komatsu D555-3A</v>
          </cell>
          <cell r="E262" t="str">
            <v>100EP</v>
          </cell>
          <cell r="F262" t="str">
            <v>Coazucar S. A.</v>
          </cell>
          <cell r="G262">
            <v>791060382</v>
          </cell>
          <cell r="H262">
            <v>7795550874</v>
          </cell>
          <cell r="I262" t="str">
            <v>LUBRICADORA</v>
          </cell>
          <cell r="J262" t="str">
            <v>Cambio de filtro de combustible</v>
          </cell>
          <cell r="K262" t="str">
            <v>MTTO. CORRECTIVO</v>
          </cell>
          <cell r="L262">
            <v>1233</v>
          </cell>
          <cell r="M262" t="str">
            <v>LLIVICHUZHCA MOROCHO, LUIS HUMBERTO</v>
          </cell>
          <cell r="N262" t="str">
            <v>A</v>
          </cell>
          <cell r="O262">
            <v>42195</v>
          </cell>
          <cell r="P262">
            <v>0.76041666666666663</v>
          </cell>
          <cell r="Q262">
            <v>28</v>
          </cell>
          <cell r="R262"/>
          <cell r="S262" t="str">
            <v>Mtto. Terminado</v>
          </cell>
          <cell r="T262">
            <v>42195</v>
          </cell>
          <cell r="U262">
            <v>0.97916666666666663</v>
          </cell>
          <cell r="V262">
            <v>5.25</v>
          </cell>
        </row>
        <row r="263">
          <cell r="A263"/>
          <cell r="B263">
            <v>252</v>
          </cell>
          <cell r="C263">
            <v>324</v>
          </cell>
          <cell r="D263" t="str">
            <v>Tractor de Llantas Cameco 305 AG</v>
          </cell>
          <cell r="E263" t="str">
            <v>100CM</v>
          </cell>
          <cell r="F263" t="str">
            <v>Coazucar S. A.</v>
          </cell>
          <cell r="G263">
            <v>791060373</v>
          </cell>
          <cell r="H263">
            <v>7795550331</v>
          </cell>
          <cell r="I263" t="str">
            <v>MTTO. EN EL CAMPO</v>
          </cell>
          <cell r="J263" t="str">
            <v>Revisar sistema hidraulico</v>
          </cell>
          <cell r="K263" t="str">
            <v>MTTO. CORRECTIVO</v>
          </cell>
          <cell r="L263">
            <v>1088</v>
          </cell>
          <cell r="M263" t="str">
            <v>GOMEZ LLIVICOTA, MANUEL MARIA</v>
          </cell>
          <cell r="N263" t="str">
            <v>A</v>
          </cell>
          <cell r="O263">
            <v>42195</v>
          </cell>
          <cell r="P263">
            <v>0.77083333333333337</v>
          </cell>
          <cell r="Q263">
            <v>28</v>
          </cell>
          <cell r="R263"/>
          <cell r="S263" t="str">
            <v>Mtto. Terminado</v>
          </cell>
          <cell r="T263">
            <v>42196</v>
          </cell>
          <cell r="U263">
            <v>2.0833333333333332E-2</v>
          </cell>
          <cell r="V263">
            <v>6</v>
          </cell>
        </row>
        <row r="264">
          <cell r="A264"/>
          <cell r="B264">
            <v>253</v>
          </cell>
          <cell r="C264">
            <v>598</v>
          </cell>
          <cell r="D264" t="str">
            <v>Cosechadora de CañaJohn Deere 3520</v>
          </cell>
          <cell r="E264" t="str">
            <v>100CS</v>
          </cell>
          <cell r="F264" t="str">
            <v>Coazucar S. A.</v>
          </cell>
          <cell r="G264">
            <v>791060321</v>
          </cell>
          <cell r="H264">
            <v>791060321</v>
          </cell>
          <cell r="I264" t="str">
            <v>MTTO. EN EL CAMPO</v>
          </cell>
          <cell r="J264" t="str">
            <v>Cambiar llanta posterior izquierda</v>
          </cell>
          <cell r="K264" t="str">
            <v>MTTO. CORRECTIVO</v>
          </cell>
          <cell r="L264">
            <v>7122</v>
          </cell>
          <cell r="M264" t="str">
            <v>CABALLERO IZQUIERDO, PEDRO FRANCISCO</v>
          </cell>
          <cell r="N264" t="str">
            <v>B</v>
          </cell>
          <cell r="O264">
            <v>42195</v>
          </cell>
          <cell r="P264">
            <v>0.81319444444444444</v>
          </cell>
          <cell r="Q264">
            <v>28</v>
          </cell>
          <cell r="R264">
            <v>13143</v>
          </cell>
          <cell r="S264" t="str">
            <v>Mtto. Terminado</v>
          </cell>
          <cell r="T264">
            <v>42195</v>
          </cell>
          <cell r="U264">
            <v>0.97916666666666663</v>
          </cell>
          <cell r="V264">
            <v>3.9833333332790062</v>
          </cell>
        </row>
        <row r="265">
          <cell r="A265"/>
          <cell r="B265">
            <v>254</v>
          </cell>
          <cell r="C265">
            <v>1317</v>
          </cell>
          <cell r="D265" t="str">
            <v>Trayler</v>
          </cell>
          <cell r="E265" t="str">
            <v>100TD</v>
          </cell>
          <cell r="F265" t="str">
            <v>Coazucar S. A.</v>
          </cell>
          <cell r="G265">
            <v>791060312</v>
          </cell>
          <cell r="H265">
            <v>791060312</v>
          </cell>
          <cell r="I265" t="str">
            <v>TRAYLER</v>
          </cell>
          <cell r="J265" t="str">
            <v>Arreglar rose de llanta</v>
          </cell>
          <cell r="K265" t="str">
            <v>MTTO. CORRECTIVO</v>
          </cell>
          <cell r="L265">
            <v>1160</v>
          </cell>
          <cell r="M265" t="str">
            <v>HERRERA GONZALEZ, JHONNY</v>
          </cell>
          <cell r="N265" t="str">
            <v>B</v>
          </cell>
          <cell r="O265">
            <v>42195</v>
          </cell>
          <cell r="P265">
            <v>0.82013888888888886</v>
          </cell>
          <cell r="Q265">
            <v>28</v>
          </cell>
          <cell r="R265"/>
          <cell r="S265" t="str">
            <v>Mtto. Terminado</v>
          </cell>
          <cell r="T265">
            <v>42195</v>
          </cell>
          <cell r="U265">
            <v>0.875</v>
          </cell>
          <cell r="V265">
            <v>1.3166666666511446</v>
          </cell>
        </row>
        <row r="266">
          <cell r="A266"/>
          <cell r="B266">
            <v>255</v>
          </cell>
          <cell r="C266">
            <v>1221</v>
          </cell>
          <cell r="D266" t="str">
            <v>Trayler</v>
          </cell>
          <cell r="E266" t="str">
            <v>100TD</v>
          </cell>
          <cell r="F266" t="str">
            <v>Coazucar S. A.</v>
          </cell>
          <cell r="G266">
            <v>791060312</v>
          </cell>
          <cell r="H266">
            <v>791060312</v>
          </cell>
          <cell r="I266" t="str">
            <v>TRAYLER</v>
          </cell>
          <cell r="J266" t="str">
            <v>Arreglar mecannismo de volteo</v>
          </cell>
          <cell r="K266" t="str">
            <v>MTTO. CORRECTIVO</v>
          </cell>
          <cell r="L266">
            <v>1160</v>
          </cell>
          <cell r="M266" t="str">
            <v>HERRERA GONZALEZ, JHONNY</v>
          </cell>
          <cell r="N266" t="str">
            <v>B</v>
          </cell>
          <cell r="O266">
            <v>42195</v>
          </cell>
          <cell r="P266">
            <v>0.82013888888888886</v>
          </cell>
          <cell r="Q266">
            <v>28</v>
          </cell>
          <cell r="R266"/>
          <cell r="S266" t="str">
            <v>Mtto. Terminado</v>
          </cell>
          <cell r="T266">
            <v>42195</v>
          </cell>
          <cell r="U266">
            <v>0.875</v>
          </cell>
          <cell r="V266">
            <v>1.3166666666511446</v>
          </cell>
        </row>
        <row r="267">
          <cell r="A267"/>
          <cell r="B267">
            <v>256</v>
          </cell>
          <cell r="C267">
            <v>1219</v>
          </cell>
          <cell r="D267" t="str">
            <v>Trayler</v>
          </cell>
          <cell r="E267" t="str">
            <v>100TD</v>
          </cell>
          <cell r="F267" t="str">
            <v>Coazucar S. A.</v>
          </cell>
          <cell r="G267">
            <v>791060312</v>
          </cell>
          <cell r="H267">
            <v>791060312</v>
          </cell>
          <cell r="I267" t="str">
            <v>TRAYLER</v>
          </cell>
          <cell r="J267" t="str">
            <v>Colocar perno de taza</v>
          </cell>
          <cell r="K267" t="str">
            <v>MTTO. CORRECTIVO</v>
          </cell>
          <cell r="L267">
            <v>1500</v>
          </cell>
          <cell r="M267" t="str">
            <v>ORTIZ YADAYCELA, NESTOR</v>
          </cell>
          <cell r="N267" t="str">
            <v>B</v>
          </cell>
          <cell r="O267">
            <v>42195</v>
          </cell>
          <cell r="P267">
            <v>0.82013888888888886</v>
          </cell>
          <cell r="Q267">
            <v>28</v>
          </cell>
          <cell r="R267"/>
          <cell r="S267" t="str">
            <v>Mtto. Terminado</v>
          </cell>
          <cell r="T267">
            <v>42195</v>
          </cell>
          <cell r="U267">
            <v>0.875</v>
          </cell>
          <cell r="V267">
            <v>1.3166666666511446</v>
          </cell>
        </row>
        <row r="268">
          <cell r="A268"/>
          <cell r="B268">
            <v>257</v>
          </cell>
          <cell r="C268">
            <v>334</v>
          </cell>
          <cell r="D268" t="str">
            <v>Tractor de Llantas Cameco 305 AG</v>
          </cell>
          <cell r="E268" t="str">
            <v>100CM</v>
          </cell>
          <cell r="F268" t="str">
            <v>Coazucar S. A.</v>
          </cell>
          <cell r="G268">
            <v>791060444</v>
          </cell>
          <cell r="H268">
            <v>7795550343</v>
          </cell>
          <cell r="I268" t="str">
            <v>MTTO. EN EL CAMPO</v>
          </cell>
          <cell r="J268" t="str">
            <v>Revisar caja de cambios</v>
          </cell>
          <cell r="K268" t="str">
            <v>MTTO. CORRECTIVO</v>
          </cell>
          <cell r="L268">
            <v>1558</v>
          </cell>
          <cell r="M268" t="str">
            <v>PERALTA LEON, MIGUEL ROLANDO</v>
          </cell>
          <cell r="N268" t="str">
            <v>B</v>
          </cell>
          <cell r="O268">
            <v>42195</v>
          </cell>
          <cell r="P268">
            <v>0.82638888888888884</v>
          </cell>
          <cell r="Q268">
            <v>28</v>
          </cell>
          <cell r="R268"/>
          <cell r="S268" t="str">
            <v>Mtto. Terminado</v>
          </cell>
          <cell r="T268">
            <v>42196</v>
          </cell>
          <cell r="U268">
            <v>0.89583333333333337</v>
          </cell>
          <cell r="V268">
            <v>25.666666666627862</v>
          </cell>
        </row>
        <row r="269">
          <cell r="A269"/>
          <cell r="B269">
            <v>258</v>
          </cell>
          <cell r="C269">
            <v>731</v>
          </cell>
          <cell r="D269" t="str">
            <v>Motoniveladora CAT-14G</v>
          </cell>
          <cell r="E269" t="str">
            <v>100EP</v>
          </cell>
          <cell r="F269" t="str">
            <v>Coazucar S. A.</v>
          </cell>
          <cell r="G269">
            <v>791060410</v>
          </cell>
          <cell r="H269">
            <v>7795550860</v>
          </cell>
          <cell r="I269" t="str">
            <v>EQUIPO PESADO</v>
          </cell>
          <cell r="J269" t="str">
            <v>Revisar fuga de aceite</v>
          </cell>
          <cell r="K269" t="str">
            <v>MTTO. CORRECTIVO</v>
          </cell>
          <cell r="L269">
            <v>1040</v>
          </cell>
          <cell r="M269" t="str">
            <v>FERNANDEZ ARIAGA, WELNER</v>
          </cell>
          <cell r="N269" t="str">
            <v>B</v>
          </cell>
          <cell r="O269">
            <v>42195</v>
          </cell>
          <cell r="P269">
            <v>0.82916666666666661</v>
          </cell>
          <cell r="Q269">
            <v>28</v>
          </cell>
          <cell r="R269"/>
          <cell r="S269" t="str">
            <v>Mtto. Terminado</v>
          </cell>
          <cell r="T269">
            <v>42196</v>
          </cell>
          <cell r="U269">
            <v>4.1666666666666664E-2</v>
          </cell>
          <cell r="V269">
            <v>5.0999999998603016</v>
          </cell>
        </row>
        <row r="270">
          <cell r="A270"/>
          <cell r="B270">
            <v>259</v>
          </cell>
          <cell r="C270">
            <v>424</v>
          </cell>
          <cell r="D270" t="str">
            <v>Carreton</v>
          </cell>
          <cell r="E270" t="str">
            <v>100CA</v>
          </cell>
          <cell r="F270" t="str">
            <v>Coazucar S. A.</v>
          </cell>
          <cell r="G270">
            <v>791060326</v>
          </cell>
          <cell r="H270">
            <v>791060326</v>
          </cell>
          <cell r="I270" t="str">
            <v>MTTO. EN EL CAMPO</v>
          </cell>
          <cell r="J270" t="str">
            <v>Cambiar llanta baja</v>
          </cell>
          <cell r="K270" t="str">
            <v>MTTO. CORRECTIVO</v>
          </cell>
          <cell r="L270">
            <v>1558</v>
          </cell>
          <cell r="M270" t="str">
            <v>PERALTA LEON, MIGUEL ROLANDO</v>
          </cell>
          <cell r="N270" t="str">
            <v>B</v>
          </cell>
          <cell r="O270">
            <v>42195</v>
          </cell>
          <cell r="P270">
            <v>0.86875000000000002</v>
          </cell>
          <cell r="Q270">
            <v>28</v>
          </cell>
          <cell r="R270"/>
          <cell r="S270" t="str">
            <v>Mtto. Terminado</v>
          </cell>
          <cell r="T270">
            <v>42195</v>
          </cell>
          <cell r="U270">
            <v>0.91666666666666663</v>
          </cell>
          <cell r="V270">
            <v>1.1499999999068677</v>
          </cell>
        </row>
        <row r="271">
          <cell r="A271"/>
          <cell r="B271">
            <v>260</v>
          </cell>
          <cell r="C271">
            <v>453</v>
          </cell>
          <cell r="D271" t="str">
            <v>Carreton</v>
          </cell>
          <cell r="E271" t="str">
            <v>100CA</v>
          </cell>
          <cell r="F271" t="str">
            <v>Coazucar S. A.</v>
          </cell>
          <cell r="G271">
            <v>791060326</v>
          </cell>
          <cell r="H271">
            <v>791060326</v>
          </cell>
          <cell r="I271" t="str">
            <v>MTTO. EN EL CAMPO</v>
          </cell>
          <cell r="J271" t="str">
            <v>Cambiar llanta baja</v>
          </cell>
          <cell r="K271" t="str">
            <v>MTTO. CORRECTIVO</v>
          </cell>
          <cell r="L271">
            <v>1558</v>
          </cell>
          <cell r="M271" t="str">
            <v>PERALTA LEON, MIGUEL ROLANDO</v>
          </cell>
          <cell r="N271" t="str">
            <v>B</v>
          </cell>
          <cell r="O271">
            <v>42195</v>
          </cell>
          <cell r="P271">
            <v>0.86875000000000002</v>
          </cell>
          <cell r="Q271">
            <v>28</v>
          </cell>
          <cell r="R271"/>
          <cell r="S271" t="str">
            <v>Mtto. Terminado</v>
          </cell>
          <cell r="T271">
            <v>42195</v>
          </cell>
          <cell r="U271">
            <v>0.9375</v>
          </cell>
          <cell r="V271">
            <v>1.6499999999068677</v>
          </cell>
        </row>
        <row r="272">
          <cell r="A272"/>
          <cell r="B272">
            <v>261</v>
          </cell>
          <cell r="C272">
            <v>1357</v>
          </cell>
          <cell r="D272" t="str">
            <v>Trayler</v>
          </cell>
          <cell r="E272" t="str">
            <v>100TD</v>
          </cell>
          <cell r="F272" t="str">
            <v>Coazucar S. A.</v>
          </cell>
          <cell r="G272">
            <v>791060312</v>
          </cell>
          <cell r="H272">
            <v>791060312</v>
          </cell>
          <cell r="I272" t="str">
            <v>TRAYLER</v>
          </cell>
          <cell r="J272" t="str">
            <v>Eje recorrido</v>
          </cell>
          <cell r="K272" t="str">
            <v>MTTO. CORRECTIVO</v>
          </cell>
          <cell r="L272">
            <v>1500</v>
          </cell>
          <cell r="M272" t="str">
            <v>ORTIZ YADAYCELA, NESTOR</v>
          </cell>
          <cell r="N272" t="str">
            <v>B</v>
          </cell>
          <cell r="O272">
            <v>42195</v>
          </cell>
          <cell r="P272">
            <v>0.8965277777777777</v>
          </cell>
          <cell r="Q272">
            <v>28</v>
          </cell>
          <cell r="R272"/>
          <cell r="S272" t="str">
            <v>Mtto. Terminado</v>
          </cell>
          <cell r="T272">
            <v>42195</v>
          </cell>
          <cell r="U272">
            <v>0.97916666666666663</v>
          </cell>
          <cell r="V272">
            <v>1.9833333333954215</v>
          </cell>
        </row>
        <row r="273">
          <cell r="A273"/>
          <cell r="B273">
            <v>262</v>
          </cell>
          <cell r="C273">
            <v>335</v>
          </cell>
          <cell r="D273" t="str">
            <v>Tractor de llanta Cameco</v>
          </cell>
          <cell r="E273" t="str">
            <v>100CM</v>
          </cell>
          <cell r="F273" t="str">
            <v>Coazucar S. A.</v>
          </cell>
          <cell r="G273">
            <v>791060444</v>
          </cell>
          <cell r="H273">
            <v>791060444</v>
          </cell>
          <cell r="I273" t="str">
            <v>MTTO. EN EL CAMPO</v>
          </cell>
          <cell r="J273" t="str">
            <v>Cambiar cruceta</v>
          </cell>
          <cell r="K273" t="str">
            <v>MTTO. CORRECTIVO</v>
          </cell>
          <cell r="L273">
            <v>1862</v>
          </cell>
          <cell r="M273" t="str">
            <v>TADAY PAREDES, JOSE MIGUEL</v>
          </cell>
          <cell r="N273" t="str">
            <v>B</v>
          </cell>
          <cell r="O273">
            <v>42195</v>
          </cell>
          <cell r="P273">
            <v>0.90833333333333333</v>
          </cell>
          <cell r="Q273">
            <v>28</v>
          </cell>
          <cell r="R273"/>
          <cell r="S273" t="str">
            <v>Mtto. Terminado</v>
          </cell>
          <cell r="T273">
            <v>42195</v>
          </cell>
          <cell r="U273">
            <v>0.99930555555555556</v>
          </cell>
          <cell r="V273">
            <v>2.1833333332324401</v>
          </cell>
        </row>
        <row r="274">
          <cell r="A274"/>
          <cell r="B274">
            <v>263</v>
          </cell>
          <cell r="C274">
            <v>1278</v>
          </cell>
          <cell r="D274" t="str">
            <v>Trayler</v>
          </cell>
          <cell r="E274" t="str">
            <v>100TD</v>
          </cell>
          <cell r="F274" t="str">
            <v>Coazucar S. A.</v>
          </cell>
          <cell r="G274">
            <v>791060312</v>
          </cell>
          <cell r="H274">
            <v>791060312</v>
          </cell>
          <cell r="I274" t="str">
            <v>TRAYLER</v>
          </cell>
          <cell r="J274" t="str">
            <v>Colocar perno de la taza</v>
          </cell>
          <cell r="K274" t="str">
            <v>MTTO. CORRECTIVO</v>
          </cell>
          <cell r="L274">
            <v>1500</v>
          </cell>
          <cell r="M274" t="str">
            <v>ORTIZ YADAYCELA, NESTOR</v>
          </cell>
          <cell r="N274" t="str">
            <v>B</v>
          </cell>
          <cell r="O274">
            <v>42195</v>
          </cell>
          <cell r="P274">
            <v>0.9277777777777777</v>
          </cell>
          <cell r="Q274">
            <v>28</v>
          </cell>
          <cell r="R274"/>
          <cell r="S274" t="str">
            <v>Mtto. Terminado</v>
          </cell>
          <cell r="T274">
            <v>42195</v>
          </cell>
          <cell r="U274">
            <v>0.97916666666666663</v>
          </cell>
          <cell r="V274">
            <v>1.2333333333954215</v>
          </cell>
        </row>
        <row r="275">
          <cell r="A275"/>
          <cell r="B275">
            <v>264</v>
          </cell>
          <cell r="C275">
            <v>1304</v>
          </cell>
          <cell r="D275" t="str">
            <v>Trayler</v>
          </cell>
          <cell r="E275" t="str">
            <v>100TD</v>
          </cell>
          <cell r="F275" t="str">
            <v>Coazucar S. A.</v>
          </cell>
          <cell r="G275">
            <v>791060312</v>
          </cell>
          <cell r="H275">
            <v>791060312</v>
          </cell>
          <cell r="I275" t="str">
            <v>TRAYLER</v>
          </cell>
          <cell r="J275" t="str">
            <v>Soldar vincha del lagarto</v>
          </cell>
          <cell r="K275" t="str">
            <v>MTTO. CORRECTIVO</v>
          </cell>
          <cell r="L275">
            <v>1500</v>
          </cell>
          <cell r="M275" t="str">
            <v>ORTIZ YADAYCELA, NESTOR</v>
          </cell>
          <cell r="N275" t="str">
            <v>B</v>
          </cell>
          <cell r="O275">
            <v>42195</v>
          </cell>
          <cell r="P275">
            <v>0.97222222222222221</v>
          </cell>
          <cell r="Q275">
            <v>28</v>
          </cell>
          <cell r="R275"/>
          <cell r="S275" t="str">
            <v>Mtto. Terminado</v>
          </cell>
          <cell r="T275">
            <v>42196</v>
          </cell>
          <cell r="U275">
            <v>4.1666666666666664E-2</v>
          </cell>
          <cell r="V275">
            <v>1.6666666667442769</v>
          </cell>
        </row>
        <row r="276">
          <cell r="A276"/>
          <cell r="B276">
            <v>265</v>
          </cell>
          <cell r="C276">
            <v>331</v>
          </cell>
          <cell r="D276" t="str">
            <v>Tractor de Llantas Cameco 305 AG</v>
          </cell>
          <cell r="E276" t="str">
            <v>100CM</v>
          </cell>
          <cell r="F276" t="str">
            <v>Coazucar S. A.</v>
          </cell>
          <cell r="G276">
            <v>791060444</v>
          </cell>
          <cell r="H276">
            <v>791060444</v>
          </cell>
          <cell r="I276" t="str">
            <v>CAMECOS</v>
          </cell>
          <cell r="J276" t="str">
            <v>Revisar filtro de diesel</v>
          </cell>
          <cell r="K276" t="str">
            <v>MTTO. CORRECTIVO</v>
          </cell>
          <cell r="L276">
            <v>1118</v>
          </cell>
          <cell r="M276" t="str">
            <v>GUAMAN LANDYN, LUIS ARIOLFO</v>
          </cell>
          <cell r="N276" t="str">
            <v>B</v>
          </cell>
          <cell r="O276">
            <v>42195</v>
          </cell>
          <cell r="P276">
            <v>0.97430555555555554</v>
          </cell>
          <cell r="Q276">
            <v>28</v>
          </cell>
          <cell r="R276">
            <v>161853</v>
          </cell>
          <cell r="S276" t="str">
            <v>Mtto. Terminado</v>
          </cell>
          <cell r="T276">
            <v>42196</v>
          </cell>
          <cell r="U276">
            <v>1.7361111111111112E-2</v>
          </cell>
          <cell r="V276">
            <v>1.033333333209157</v>
          </cell>
        </row>
        <row r="277">
          <cell r="A277"/>
          <cell r="B277">
            <v>266</v>
          </cell>
          <cell r="C277">
            <v>332</v>
          </cell>
          <cell r="D277" t="str">
            <v>Tractor de Llantas Cameco 305 AG</v>
          </cell>
          <cell r="E277" t="str">
            <v>100CM</v>
          </cell>
          <cell r="F277" t="str">
            <v>Coazucar S. A.</v>
          </cell>
          <cell r="G277">
            <v>791060444</v>
          </cell>
          <cell r="H277">
            <v>791060444</v>
          </cell>
          <cell r="I277" t="str">
            <v>CAMECOS</v>
          </cell>
          <cell r="J277" t="str">
            <v>Revisar luces</v>
          </cell>
          <cell r="K277" t="str">
            <v>MTTO. CORRECTIVO</v>
          </cell>
          <cell r="L277">
            <v>1693</v>
          </cell>
          <cell r="M277" t="str">
            <v>ROBLES LOPEZ, CESAR POLIVIO</v>
          </cell>
          <cell r="N277" t="str">
            <v>B</v>
          </cell>
          <cell r="O277">
            <v>42195</v>
          </cell>
          <cell r="P277">
            <v>0.98888888888888893</v>
          </cell>
          <cell r="Q277">
            <v>28</v>
          </cell>
          <cell r="R277"/>
          <cell r="S277" t="str">
            <v>Mtto. Terminado</v>
          </cell>
          <cell r="T277">
            <v>42196</v>
          </cell>
          <cell r="U277">
            <v>3.125E-2</v>
          </cell>
          <cell r="V277">
            <v>1.0166666666045785</v>
          </cell>
        </row>
        <row r="278">
          <cell r="A278"/>
          <cell r="B278">
            <v>267</v>
          </cell>
          <cell r="C278">
            <v>340</v>
          </cell>
          <cell r="D278" t="str">
            <v>Tractor de Llantas Cameco 305 AG</v>
          </cell>
          <cell r="E278" t="str">
            <v>100CM</v>
          </cell>
          <cell r="F278" t="str">
            <v>Coazucar S. A.</v>
          </cell>
          <cell r="G278">
            <v>791060444</v>
          </cell>
          <cell r="H278">
            <v>7795550350</v>
          </cell>
          <cell r="I278" t="str">
            <v>MTTO. EN EL CAMPO</v>
          </cell>
          <cell r="J278" t="str">
            <v>Cambiar llanta</v>
          </cell>
          <cell r="K278" t="str">
            <v>MTTO. CORRECTIVO</v>
          </cell>
          <cell r="L278">
            <v>5175</v>
          </cell>
          <cell r="M278" t="str">
            <v>VERA COBEÑA, VICTOR</v>
          </cell>
          <cell r="N278" t="str">
            <v>B</v>
          </cell>
          <cell r="O278">
            <v>42196</v>
          </cell>
          <cell r="P278">
            <v>1.8055555555555557E-2</v>
          </cell>
          <cell r="Q278">
            <v>28</v>
          </cell>
          <cell r="R278">
            <v>840</v>
          </cell>
          <cell r="S278" t="str">
            <v>Mtto. Terminado</v>
          </cell>
          <cell r="T278">
            <v>42196</v>
          </cell>
          <cell r="U278">
            <v>0.125</v>
          </cell>
          <cell r="V278">
            <v>2.5666666666511446</v>
          </cell>
        </row>
        <row r="279">
          <cell r="A279"/>
          <cell r="B279">
            <v>268</v>
          </cell>
          <cell r="C279" t="str">
            <v>CA09</v>
          </cell>
          <cell r="D279" t="str">
            <v>Carreta Autovolteable</v>
          </cell>
          <cell r="E279" t="str">
            <v>100CA</v>
          </cell>
          <cell r="F279" t="str">
            <v>Coazucar S. A.</v>
          </cell>
          <cell r="G279">
            <v>791060325</v>
          </cell>
          <cell r="H279">
            <v>791060325</v>
          </cell>
          <cell r="I279" t="str">
            <v>CARRETONES</v>
          </cell>
          <cell r="J279" t="str">
            <v>Revisar el gato hidraulico</v>
          </cell>
          <cell r="K279" t="str">
            <v>MTTO. CORRECTIVO</v>
          </cell>
          <cell r="L279">
            <v>784</v>
          </cell>
          <cell r="M279" t="str">
            <v>CAIZA MUÑOZ, EDISSON GERMAN</v>
          </cell>
          <cell r="N279" t="str">
            <v>B</v>
          </cell>
          <cell r="O279">
            <v>42196</v>
          </cell>
          <cell r="P279">
            <v>6.5277777777777782E-2</v>
          </cell>
          <cell r="Q279">
            <v>28</v>
          </cell>
          <cell r="R279"/>
          <cell r="S279" t="str">
            <v>Mtto. Terminado</v>
          </cell>
          <cell r="T279">
            <v>42202</v>
          </cell>
          <cell r="U279">
            <v>0.79166666666666663</v>
          </cell>
          <cell r="V279">
            <v>161.43333333334886</v>
          </cell>
        </row>
        <row r="280">
          <cell r="A280"/>
          <cell r="B280">
            <v>269</v>
          </cell>
          <cell r="C280">
            <v>402</v>
          </cell>
          <cell r="D280" t="str">
            <v>Carreton</v>
          </cell>
          <cell r="E280" t="str">
            <v>100CA</v>
          </cell>
          <cell r="F280" t="str">
            <v>Coazucar S. A.</v>
          </cell>
          <cell r="G280">
            <v>791060326</v>
          </cell>
          <cell r="H280">
            <v>791060326</v>
          </cell>
          <cell r="I280" t="str">
            <v>MTTO. EN EL CAMPO</v>
          </cell>
          <cell r="J280" t="str">
            <v>Oreja de tiro rota</v>
          </cell>
          <cell r="K280" t="str">
            <v>MTTO. CORRECTIVO</v>
          </cell>
          <cell r="L280">
            <v>1160</v>
          </cell>
          <cell r="M280" t="str">
            <v>HERRERA GONZALEZ, JHONNY</v>
          </cell>
          <cell r="N280" t="str">
            <v>B</v>
          </cell>
          <cell r="O280">
            <v>42196</v>
          </cell>
          <cell r="P280">
            <v>0.10069444444444443</v>
          </cell>
          <cell r="Q280">
            <v>28</v>
          </cell>
          <cell r="R280"/>
          <cell r="S280" t="str">
            <v>Mtto. Terminado</v>
          </cell>
          <cell r="T280">
            <v>42196</v>
          </cell>
          <cell r="U280">
            <v>0.20833333333333334</v>
          </cell>
          <cell r="V280">
            <v>2.5833333332557231</v>
          </cell>
        </row>
        <row r="281">
          <cell r="A281"/>
          <cell r="B281">
            <v>270</v>
          </cell>
          <cell r="C281">
            <v>151</v>
          </cell>
          <cell r="D281" t="str">
            <v>Cabezal M. Benz LS-2635</v>
          </cell>
          <cell r="E281" t="str">
            <v>100CB</v>
          </cell>
          <cell r="F281" t="str">
            <v>Coazucar S. A.</v>
          </cell>
          <cell r="G281">
            <v>791060330</v>
          </cell>
          <cell r="H281">
            <v>791060330</v>
          </cell>
          <cell r="I281" t="str">
            <v>MTTO. EN EL CAMPO</v>
          </cell>
          <cell r="J281" t="str">
            <v>Cambiar manguera de embrague</v>
          </cell>
          <cell r="K281" t="str">
            <v>MTTO. CORRECTIVO</v>
          </cell>
          <cell r="L281">
            <v>1123</v>
          </cell>
          <cell r="M281" t="str">
            <v>GUAMAN, RUBEN</v>
          </cell>
          <cell r="N281" t="str">
            <v>B</v>
          </cell>
          <cell r="O281">
            <v>42196</v>
          </cell>
          <cell r="P281">
            <v>0.15</v>
          </cell>
          <cell r="Q281">
            <v>28</v>
          </cell>
          <cell r="R281"/>
          <cell r="S281" t="str">
            <v>Mtto. Terminado</v>
          </cell>
          <cell r="T281">
            <v>42196</v>
          </cell>
          <cell r="U281">
            <v>0.19166666666666665</v>
          </cell>
          <cell r="V281">
            <v>0.99999999988358468</v>
          </cell>
        </row>
        <row r="282">
          <cell r="A282"/>
          <cell r="B282">
            <v>271</v>
          </cell>
          <cell r="C282">
            <v>449</v>
          </cell>
          <cell r="D282" t="str">
            <v>Carreton</v>
          </cell>
          <cell r="E282" t="str">
            <v>100CA</v>
          </cell>
          <cell r="F282" t="str">
            <v>Coazucar S. A.</v>
          </cell>
          <cell r="G282">
            <v>791060326</v>
          </cell>
          <cell r="H282">
            <v>791060326</v>
          </cell>
          <cell r="I282" t="str">
            <v>CARRETONES</v>
          </cell>
          <cell r="J282" t="str">
            <v>Colocar taza</v>
          </cell>
          <cell r="K282" t="str">
            <v>MTTO. CORRECTIVO</v>
          </cell>
          <cell r="L282">
            <v>1375</v>
          </cell>
          <cell r="M282" t="str">
            <v>MONTAÑO QUINTEROS, CESAR</v>
          </cell>
          <cell r="N282" t="str">
            <v>B</v>
          </cell>
          <cell r="O282">
            <v>42196</v>
          </cell>
          <cell r="P282">
            <v>0.17013888888888887</v>
          </cell>
          <cell r="Q282">
            <v>28</v>
          </cell>
          <cell r="R282"/>
          <cell r="S282" t="str">
            <v>Mtto. Terminado</v>
          </cell>
          <cell r="T282">
            <v>42196</v>
          </cell>
          <cell r="U282">
            <v>0.20833333333333334</v>
          </cell>
          <cell r="V282">
            <v>0.91666666662786156</v>
          </cell>
        </row>
        <row r="283">
          <cell r="A283"/>
          <cell r="B283">
            <v>272</v>
          </cell>
          <cell r="C283">
            <v>1633</v>
          </cell>
          <cell r="D283" t="str">
            <v>Compresor a Gasolina</v>
          </cell>
          <cell r="E283" t="str">
            <v>100EQM</v>
          </cell>
          <cell r="F283" t="str">
            <v>Coazucar S. A.</v>
          </cell>
          <cell r="G283">
            <v>791060305</v>
          </cell>
          <cell r="H283">
            <v>7795550892</v>
          </cell>
          <cell r="I283" t="str">
            <v>MTTO. EN EL CAMPO</v>
          </cell>
          <cell r="J283" t="str">
            <v>Revisar encendido</v>
          </cell>
          <cell r="K283" t="str">
            <v>MTTO. CORRECTIVO</v>
          </cell>
          <cell r="L283">
            <v>1652</v>
          </cell>
          <cell r="M283" t="str">
            <v>RAMIREZ MORAN, JULIO</v>
          </cell>
          <cell r="N283" t="str">
            <v>B</v>
          </cell>
          <cell r="O283">
            <v>42196</v>
          </cell>
          <cell r="P283">
            <v>0.20138888888888887</v>
          </cell>
          <cell r="Q283">
            <v>28</v>
          </cell>
          <cell r="R283"/>
          <cell r="S283" t="str">
            <v>Mtto. Terminado</v>
          </cell>
          <cell r="T283">
            <v>42196</v>
          </cell>
          <cell r="U283">
            <v>0.41666666666666669</v>
          </cell>
          <cell r="V283">
            <v>5.1666666666278616</v>
          </cell>
        </row>
        <row r="284">
          <cell r="A284"/>
          <cell r="B284">
            <v>273</v>
          </cell>
          <cell r="C284" t="str">
            <v>JD21</v>
          </cell>
          <cell r="D284" t="str">
            <v>Tractor John Deere 6145J</v>
          </cell>
          <cell r="E284" t="str">
            <v>100JD</v>
          </cell>
          <cell r="F284" t="str">
            <v>Coazucar S. A.</v>
          </cell>
          <cell r="G284">
            <v>791060443</v>
          </cell>
          <cell r="H284">
            <v>7795551053</v>
          </cell>
          <cell r="I284" t="str">
            <v>MTTO. EN EL CAMPO</v>
          </cell>
          <cell r="J284" t="str">
            <v>Revisar luces</v>
          </cell>
          <cell r="K284" t="str">
            <v>MTTO. CORRECTIVO</v>
          </cell>
          <cell r="L284">
            <v>7498</v>
          </cell>
          <cell r="M284" t="str">
            <v>CAMPOVERDE SUQUITANA, DAVID</v>
          </cell>
          <cell r="N284" t="str">
            <v>B</v>
          </cell>
          <cell r="O284">
            <v>42196</v>
          </cell>
          <cell r="P284">
            <v>0.20416666666666669</v>
          </cell>
          <cell r="Q284">
            <v>28</v>
          </cell>
          <cell r="R284">
            <v>5891</v>
          </cell>
          <cell r="S284" t="str">
            <v>Mtto. Terminado</v>
          </cell>
          <cell r="T284">
            <v>42199</v>
          </cell>
          <cell r="U284">
            <v>0.625</v>
          </cell>
          <cell r="V284">
            <v>82.099999999860302</v>
          </cell>
        </row>
        <row r="285">
          <cell r="A285"/>
          <cell r="B285">
            <v>274</v>
          </cell>
          <cell r="C285">
            <v>286</v>
          </cell>
          <cell r="D285" t="str">
            <v>Tractor John Deere 8200</v>
          </cell>
          <cell r="E285" t="str">
            <v>100JD</v>
          </cell>
          <cell r="F285" t="str">
            <v>Coazucar S. A.</v>
          </cell>
          <cell r="G285">
            <v>791060442</v>
          </cell>
          <cell r="H285">
            <v>7795550937</v>
          </cell>
          <cell r="I285" t="str">
            <v>MTTO. EN EL CAMPO</v>
          </cell>
          <cell r="J285" t="str">
            <v>Cambiar llanta</v>
          </cell>
          <cell r="K285" t="str">
            <v>MTTO. CORRECTIVO</v>
          </cell>
          <cell r="L285">
            <v>1853</v>
          </cell>
          <cell r="M285" t="str">
            <v>SUAREZ SALAZAR, WILLIAM ARMANDO</v>
          </cell>
          <cell r="N285" t="str">
            <v>B</v>
          </cell>
          <cell r="O285">
            <v>42196</v>
          </cell>
          <cell r="P285">
            <v>0.26944444444444443</v>
          </cell>
          <cell r="Q285">
            <v>28</v>
          </cell>
          <cell r="R285"/>
          <cell r="S285" t="str">
            <v>Mtto. Terminado</v>
          </cell>
          <cell r="T285">
            <v>42196</v>
          </cell>
          <cell r="U285">
            <v>0.33333333333333331</v>
          </cell>
          <cell r="V285">
            <v>1.5333333334419876</v>
          </cell>
        </row>
        <row r="286">
          <cell r="A286"/>
          <cell r="B286">
            <v>275</v>
          </cell>
          <cell r="C286">
            <v>1411</v>
          </cell>
          <cell r="D286" t="str">
            <v>Dolly</v>
          </cell>
          <cell r="E286" t="str">
            <v>100DL</v>
          </cell>
          <cell r="F286" t="str">
            <v>Coazucar S. A.</v>
          </cell>
          <cell r="G286">
            <v>791060315</v>
          </cell>
          <cell r="H286">
            <v>791060315</v>
          </cell>
          <cell r="I286" t="str">
            <v>MTTO. EN EL CAMPO</v>
          </cell>
          <cell r="J286" t="str">
            <v>Colocar perno del tiro</v>
          </cell>
          <cell r="K286" t="str">
            <v>MTTO. CORRECTIVO</v>
          </cell>
          <cell r="L286">
            <v>1160</v>
          </cell>
          <cell r="M286" t="str">
            <v>HERRERA GONZALEZ, JHONNY</v>
          </cell>
          <cell r="N286" t="str">
            <v>B</v>
          </cell>
          <cell r="O286">
            <v>42196</v>
          </cell>
          <cell r="P286">
            <v>0.28541666666666665</v>
          </cell>
          <cell r="Q286">
            <v>28</v>
          </cell>
          <cell r="R286"/>
          <cell r="S286" t="str">
            <v>Mtto. Terminado</v>
          </cell>
          <cell r="T286">
            <v>42197</v>
          </cell>
          <cell r="U286">
            <v>0.5</v>
          </cell>
          <cell r="V286">
            <v>29.150000000023283</v>
          </cell>
        </row>
        <row r="287">
          <cell r="A287"/>
          <cell r="B287">
            <v>276</v>
          </cell>
          <cell r="C287">
            <v>506</v>
          </cell>
          <cell r="D287" t="str">
            <v>Cargadora de Caña Cameco SP- 1800</v>
          </cell>
          <cell r="E287" t="str">
            <v>100LL</v>
          </cell>
          <cell r="F287" t="str">
            <v>Coazucar S. A.</v>
          </cell>
          <cell r="G287">
            <v>791060368</v>
          </cell>
          <cell r="H287">
            <v>791060368</v>
          </cell>
          <cell r="I287" t="str">
            <v>MTTO. EN EL CAMPO</v>
          </cell>
          <cell r="J287" t="str">
            <v>Revisar transmision</v>
          </cell>
          <cell r="K287" t="str">
            <v>MTTO. CORRECTIVO</v>
          </cell>
          <cell r="L287">
            <v>1010</v>
          </cell>
          <cell r="M287" t="str">
            <v>ESPAÑA TIRADO, JUAN ENRIQUE</v>
          </cell>
          <cell r="N287" t="str">
            <v>A</v>
          </cell>
          <cell r="O287">
            <v>42196</v>
          </cell>
          <cell r="P287">
            <v>0.29722222222222222</v>
          </cell>
          <cell r="Q287">
            <v>28</v>
          </cell>
          <cell r="R287"/>
          <cell r="S287" t="str">
            <v>Mtto. Terminado</v>
          </cell>
          <cell r="T287">
            <v>42196</v>
          </cell>
          <cell r="U287">
            <v>0.5</v>
          </cell>
          <cell r="V287">
            <v>4.8666666666977108</v>
          </cell>
        </row>
        <row r="288">
          <cell r="A288"/>
          <cell r="B288">
            <v>277</v>
          </cell>
          <cell r="C288">
            <v>295</v>
          </cell>
          <cell r="D288" t="str">
            <v>Tractor John Deere 8200</v>
          </cell>
          <cell r="E288" t="str">
            <v>100JD</v>
          </cell>
          <cell r="F288" t="str">
            <v>Coazucar S. A.</v>
          </cell>
          <cell r="G288">
            <v>791060442</v>
          </cell>
          <cell r="H288">
            <v>7795550947</v>
          </cell>
          <cell r="I288" t="str">
            <v>MTTO. EN EL CAMPO</v>
          </cell>
          <cell r="J288" t="str">
            <v>Revisar cañeria rota del hidraulico</v>
          </cell>
          <cell r="K288" t="str">
            <v>MTTO. CORRECTIVO</v>
          </cell>
          <cell r="L288">
            <v>7494</v>
          </cell>
          <cell r="M288" t="str">
            <v>SARMIENTO PINOS, LUIS</v>
          </cell>
          <cell r="N288" t="str">
            <v>A</v>
          </cell>
          <cell r="O288">
            <v>42196</v>
          </cell>
          <cell r="P288">
            <v>0.30138888888888887</v>
          </cell>
          <cell r="Q288">
            <v>28</v>
          </cell>
          <cell r="R288"/>
          <cell r="S288" t="str">
            <v>Mtto. Terminado</v>
          </cell>
          <cell r="T288">
            <v>42196</v>
          </cell>
          <cell r="U288">
            <v>0.5</v>
          </cell>
          <cell r="V288">
            <v>4.7666666666045785</v>
          </cell>
        </row>
        <row r="289">
          <cell r="A289"/>
          <cell r="B289">
            <v>278</v>
          </cell>
          <cell r="C289" t="str">
            <v>127A</v>
          </cell>
          <cell r="D289" t="str">
            <v>Camión Chevrolet</v>
          </cell>
          <cell r="E289" t="str">
            <v>100EL</v>
          </cell>
          <cell r="F289" t="str">
            <v>Coazucar S. A.</v>
          </cell>
          <cell r="G289">
            <v>791060303</v>
          </cell>
          <cell r="H289">
            <v>7795550748</v>
          </cell>
          <cell r="I289" t="str">
            <v>VULCANIZADORA</v>
          </cell>
          <cell r="J289" t="str">
            <v>Cambiar llantas</v>
          </cell>
          <cell r="K289" t="str">
            <v>MTTO. CORRECTIVO</v>
          </cell>
          <cell r="L289">
            <v>2037</v>
          </cell>
          <cell r="M289" t="str">
            <v>YULAN CUADROS, SERGIO MAURICIO</v>
          </cell>
          <cell r="N289" t="str">
            <v>A</v>
          </cell>
          <cell r="O289">
            <v>42196</v>
          </cell>
          <cell r="P289">
            <v>0.30555555555555552</v>
          </cell>
          <cell r="Q289">
            <v>28</v>
          </cell>
          <cell r="R289">
            <v>341835</v>
          </cell>
          <cell r="S289" t="str">
            <v>Mtto. Terminado</v>
          </cell>
          <cell r="T289">
            <v>42196</v>
          </cell>
          <cell r="U289">
            <v>0.5</v>
          </cell>
          <cell r="V289">
            <v>4.6666666667442769</v>
          </cell>
        </row>
        <row r="290">
          <cell r="A290"/>
          <cell r="B290">
            <v>279</v>
          </cell>
          <cell r="C290" t="str">
            <v>CS05</v>
          </cell>
          <cell r="D290" t="str">
            <v>Cosechadora de CañaJohn Deere 3520 W</v>
          </cell>
          <cell r="E290" t="str">
            <v>100CS</v>
          </cell>
          <cell r="F290" t="str">
            <v>Coazucar S. A.</v>
          </cell>
          <cell r="G290">
            <v>791060417</v>
          </cell>
          <cell r="H290">
            <v>791060417</v>
          </cell>
          <cell r="I290" t="str">
            <v>MTTO. EN EL CAMPO</v>
          </cell>
          <cell r="J290" t="str">
            <v>Revisar sistema hidraulico</v>
          </cell>
          <cell r="K290" t="str">
            <v>MTTO. CORRECTIVO</v>
          </cell>
          <cell r="L290">
            <v>1552</v>
          </cell>
          <cell r="M290" t="str">
            <v>PEÑA ASTUDILLO, MIGUEL</v>
          </cell>
          <cell r="N290" t="str">
            <v>A</v>
          </cell>
          <cell r="O290">
            <v>42196</v>
          </cell>
          <cell r="P290">
            <v>0.3125</v>
          </cell>
          <cell r="Q290">
            <v>28</v>
          </cell>
          <cell r="R290"/>
          <cell r="S290" t="str">
            <v>Mtto. Terminado</v>
          </cell>
          <cell r="T290">
            <v>42196</v>
          </cell>
          <cell r="U290">
            <v>0.75</v>
          </cell>
          <cell r="V290">
            <v>10.5</v>
          </cell>
        </row>
        <row r="291">
          <cell r="A291"/>
          <cell r="B291">
            <v>280</v>
          </cell>
          <cell r="C291">
            <v>339</v>
          </cell>
          <cell r="D291" t="str">
            <v>Tractor de Llantas Cameco 305 AG</v>
          </cell>
          <cell r="E291" t="str">
            <v>100CM</v>
          </cell>
          <cell r="F291" t="str">
            <v>Coazucar S. A.</v>
          </cell>
          <cell r="G291">
            <v>791060444</v>
          </cell>
          <cell r="H291">
            <v>7795550348</v>
          </cell>
          <cell r="I291" t="str">
            <v>MTTO. EN EL CAMPO</v>
          </cell>
          <cell r="J291" t="str">
            <v>Revisar alternador</v>
          </cell>
          <cell r="K291" t="str">
            <v>MTTO. CORRECTIVO</v>
          </cell>
          <cell r="L291">
            <v>1622</v>
          </cell>
          <cell r="M291" t="str">
            <v>QUEZADA FAJARDO, LUIS</v>
          </cell>
          <cell r="N291" t="str">
            <v>A</v>
          </cell>
          <cell r="O291">
            <v>42196</v>
          </cell>
          <cell r="P291">
            <v>0.31597222222222221</v>
          </cell>
          <cell r="Q291">
            <v>28</v>
          </cell>
          <cell r="R291"/>
          <cell r="S291" t="str">
            <v>Mtto. Terminado</v>
          </cell>
          <cell r="T291">
            <v>42196</v>
          </cell>
          <cell r="U291">
            <v>0.54166666666666663</v>
          </cell>
          <cell r="V291">
            <v>5.4166666667442769</v>
          </cell>
        </row>
        <row r="292">
          <cell r="A292"/>
          <cell r="B292">
            <v>281</v>
          </cell>
          <cell r="C292">
            <v>303</v>
          </cell>
          <cell r="D292" t="str">
            <v>Tractor John Deere 8220</v>
          </cell>
          <cell r="E292" t="str">
            <v>100JD</v>
          </cell>
          <cell r="F292" t="str">
            <v>Coazucar S. A.</v>
          </cell>
          <cell r="G292">
            <v>791060393</v>
          </cell>
          <cell r="H292">
            <v>7795550959</v>
          </cell>
          <cell r="I292" t="str">
            <v>JOHN DEERE</v>
          </cell>
          <cell r="J292" t="str">
            <v>Revisar sistema de combustible</v>
          </cell>
          <cell r="K292" t="str">
            <v>MTTO. CORRECTIVO</v>
          </cell>
          <cell r="L292">
            <v>1338</v>
          </cell>
          <cell r="M292" t="str">
            <v>MENENDEZ LUQUE, JAIRO LEOPOLDO</v>
          </cell>
          <cell r="N292" t="str">
            <v>A</v>
          </cell>
          <cell r="O292">
            <v>42196</v>
          </cell>
          <cell r="P292">
            <v>0.31805555555555554</v>
          </cell>
          <cell r="Q292">
            <v>28</v>
          </cell>
          <cell r="R292"/>
          <cell r="S292" t="str">
            <v>Mtto. Terminado</v>
          </cell>
          <cell r="T292">
            <v>42196</v>
          </cell>
          <cell r="U292">
            <v>0.70833333333333337</v>
          </cell>
          <cell r="V292">
            <v>9.3666666665812954</v>
          </cell>
        </row>
        <row r="293">
          <cell r="A293"/>
          <cell r="B293">
            <v>282</v>
          </cell>
          <cell r="C293">
            <v>207</v>
          </cell>
          <cell r="D293" t="str">
            <v>Camión Chevrolet</v>
          </cell>
          <cell r="E293" t="str">
            <v>100EL</v>
          </cell>
          <cell r="F293" t="str">
            <v>Coazucar S. A.</v>
          </cell>
          <cell r="G293">
            <v>791060303</v>
          </cell>
          <cell r="H293">
            <v>7795550684</v>
          </cell>
          <cell r="I293" t="str">
            <v>ELECTROMECANICOS</v>
          </cell>
          <cell r="J293" t="str">
            <v>Revisar sistema electrico</v>
          </cell>
          <cell r="K293" t="str">
            <v>MTTO. CORRECTIVO</v>
          </cell>
          <cell r="L293">
            <v>1734</v>
          </cell>
          <cell r="M293" t="str">
            <v>ROMAN VELEZ, JORGE LUIS</v>
          </cell>
          <cell r="N293" t="str">
            <v>A</v>
          </cell>
          <cell r="O293">
            <v>42196</v>
          </cell>
          <cell r="P293">
            <v>0.32361111111111113</v>
          </cell>
          <cell r="Q293">
            <v>28</v>
          </cell>
          <cell r="R293"/>
          <cell r="S293" t="str">
            <v>Mtto. Terminado</v>
          </cell>
          <cell r="T293">
            <v>42196</v>
          </cell>
          <cell r="U293">
            <v>0.41666666666666669</v>
          </cell>
          <cell r="V293">
            <v>2.2333333333954215</v>
          </cell>
        </row>
        <row r="294">
          <cell r="A294"/>
          <cell r="B294">
            <v>283</v>
          </cell>
          <cell r="C294" t="str">
            <v>LL02</v>
          </cell>
          <cell r="D294" t="str">
            <v>Cargadora de Caña  SP- 1850</v>
          </cell>
          <cell r="E294" t="str">
            <v>100LL</v>
          </cell>
          <cell r="F294" t="str">
            <v>Coazucar S. A.</v>
          </cell>
          <cell r="G294">
            <v>791060370</v>
          </cell>
          <cell r="H294">
            <v>791060370</v>
          </cell>
          <cell r="I294" t="str">
            <v>MTTO. EN EL CAMPO</v>
          </cell>
          <cell r="J294" t="str">
            <v>Revisr bloqueo</v>
          </cell>
          <cell r="K294" t="str">
            <v>MTTO. CORRECTIVO</v>
          </cell>
          <cell r="L294">
            <v>1340</v>
          </cell>
          <cell r="M294" t="str">
            <v>MENENDES MUÑOZ, FABIAN</v>
          </cell>
          <cell r="N294" t="str">
            <v>A</v>
          </cell>
          <cell r="O294">
            <v>42196</v>
          </cell>
          <cell r="P294">
            <v>0.3263888888888889</v>
          </cell>
          <cell r="Q294">
            <v>28</v>
          </cell>
          <cell r="R294"/>
          <cell r="S294" t="str">
            <v>Mtto. Terminado</v>
          </cell>
          <cell r="T294">
            <v>42196</v>
          </cell>
          <cell r="U294">
            <v>0.66666666666666663</v>
          </cell>
          <cell r="V294">
            <v>8.1666666666278616</v>
          </cell>
        </row>
        <row r="295">
          <cell r="A295"/>
          <cell r="B295">
            <v>284</v>
          </cell>
          <cell r="C295">
            <v>219</v>
          </cell>
          <cell r="D295" t="str">
            <v xml:space="preserve">Automovil Chevrolet </v>
          </cell>
          <cell r="E295" t="str">
            <v>100EL</v>
          </cell>
          <cell r="F295" t="str">
            <v>Coazucar S. A.</v>
          </cell>
          <cell r="G295">
            <v>791060308</v>
          </cell>
          <cell r="H295">
            <v>7795550703</v>
          </cell>
          <cell r="I295" t="str">
            <v>ELECTROMECANICOS</v>
          </cell>
          <cell r="J295" t="str">
            <v>Revisar luces</v>
          </cell>
          <cell r="K295" t="str">
            <v>MTTO. CORRECTIVO</v>
          </cell>
          <cell r="L295">
            <v>850</v>
          </cell>
          <cell r="M295" t="str">
            <v>CASTRO LOPEZ, JOSE FERNANDO</v>
          </cell>
          <cell r="N295" t="str">
            <v>A</v>
          </cell>
          <cell r="O295">
            <v>42196</v>
          </cell>
          <cell r="P295">
            <v>0.32708333333333334</v>
          </cell>
          <cell r="Q295">
            <v>28</v>
          </cell>
          <cell r="R295">
            <v>23938</v>
          </cell>
          <cell r="S295" t="str">
            <v>Mtto. Terminado</v>
          </cell>
          <cell r="T295">
            <v>42196</v>
          </cell>
          <cell r="U295">
            <v>0.39166666666666666</v>
          </cell>
          <cell r="V295">
            <v>1.5500000002793968</v>
          </cell>
        </row>
        <row r="296">
          <cell r="A296"/>
          <cell r="B296">
            <v>285</v>
          </cell>
          <cell r="C296" t="str">
            <v>EL40</v>
          </cell>
          <cell r="D296" t="str">
            <v>Camion  NPR 5.5 TN Plataforma de Mtto.</v>
          </cell>
          <cell r="E296" t="str">
            <v>100BB</v>
          </cell>
          <cell r="F296" t="str">
            <v>Coazucar S. A.</v>
          </cell>
          <cell r="G296">
            <v>791060405</v>
          </cell>
          <cell r="H296">
            <v>791060405</v>
          </cell>
          <cell r="I296" t="str">
            <v>ENDER EQUIPO LIVIANO</v>
          </cell>
          <cell r="J296" t="str">
            <v>Construir escape</v>
          </cell>
          <cell r="K296" t="str">
            <v>MTTO. CORRECTIVO</v>
          </cell>
          <cell r="L296">
            <v>1030</v>
          </cell>
          <cell r="M296" t="str">
            <v>FAJARDO GUAMAN, IVAN</v>
          </cell>
          <cell r="N296" t="str">
            <v>A</v>
          </cell>
          <cell r="O296">
            <v>42196</v>
          </cell>
          <cell r="P296">
            <v>0.32847222222222222</v>
          </cell>
          <cell r="Q296">
            <v>28</v>
          </cell>
          <cell r="R296"/>
          <cell r="S296" t="str">
            <v>Mtto. Terminado</v>
          </cell>
          <cell r="T296">
            <v>42202</v>
          </cell>
          <cell r="U296">
            <v>0.39583333333333331</v>
          </cell>
          <cell r="V296">
            <v>145.61666666669771</v>
          </cell>
        </row>
        <row r="297">
          <cell r="A297"/>
          <cell r="B297">
            <v>286</v>
          </cell>
          <cell r="C297">
            <v>234</v>
          </cell>
          <cell r="D297" t="str">
            <v xml:space="preserve">Camioneta Chevrolet </v>
          </cell>
          <cell r="E297" t="str">
            <v>100EL</v>
          </cell>
          <cell r="F297" t="str">
            <v>Coazucar S. A.</v>
          </cell>
          <cell r="G297">
            <v>791010701</v>
          </cell>
          <cell r="H297">
            <v>7795550726</v>
          </cell>
          <cell r="I297" t="str">
            <v>EQUIPO LIVIANO</v>
          </cell>
          <cell r="J297" t="str">
            <v>Revisar suspension</v>
          </cell>
          <cell r="K297" t="str">
            <v>MTTO. CORRECTIVO</v>
          </cell>
          <cell r="L297">
            <v>492</v>
          </cell>
          <cell r="M297" t="str">
            <v>GUACHICHULCA CARRERA, LIZANDRO</v>
          </cell>
          <cell r="N297" t="str">
            <v>A</v>
          </cell>
          <cell r="O297">
            <v>42196</v>
          </cell>
          <cell r="P297">
            <v>0.33263888888888887</v>
          </cell>
          <cell r="Q297">
            <v>28</v>
          </cell>
          <cell r="R297">
            <v>551013</v>
          </cell>
          <cell r="S297" t="str">
            <v>Mtto. Terminado</v>
          </cell>
          <cell r="T297">
            <v>42196</v>
          </cell>
          <cell r="U297">
            <v>0.66666666666666663</v>
          </cell>
          <cell r="V297">
            <v>8.0166666666045785</v>
          </cell>
        </row>
        <row r="298">
          <cell r="A298"/>
          <cell r="B298">
            <v>287</v>
          </cell>
          <cell r="C298">
            <v>673</v>
          </cell>
          <cell r="D298" t="str">
            <v xml:space="preserve">Moto Bomba Perkins 4.236 </v>
          </cell>
          <cell r="E298" t="str">
            <v>100BB</v>
          </cell>
          <cell r="F298" t="str">
            <v>Coazucar S. A.</v>
          </cell>
          <cell r="G298">
            <v>791060405</v>
          </cell>
          <cell r="H298">
            <v>7795550050</v>
          </cell>
          <cell r="I298" t="str">
            <v>MTTO. EN EL CAMPO</v>
          </cell>
          <cell r="J298" t="str">
            <v>Transladar motor</v>
          </cell>
          <cell r="K298" t="str">
            <v>MTTO. CORRECTIVO</v>
          </cell>
          <cell r="L298">
            <v>1318</v>
          </cell>
          <cell r="M298" t="str">
            <v>MELENDRES LAZ, RODOLFO GONZALO</v>
          </cell>
          <cell r="N298" t="str">
            <v>A</v>
          </cell>
          <cell r="O298">
            <v>42196</v>
          </cell>
          <cell r="P298">
            <v>0.3354166666666667</v>
          </cell>
          <cell r="Q298">
            <v>28</v>
          </cell>
          <cell r="R298"/>
          <cell r="S298" t="str">
            <v>Mtto. Terminado</v>
          </cell>
          <cell r="T298">
            <v>42196</v>
          </cell>
          <cell r="U298">
            <v>0.625</v>
          </cell>
          <cell r="V298">
            <v>6.9499999999534339</v>
          </cell>
        </row>
        <row r="299">
          <cell r="A299"/>
          <cell r="B299">
            <v>288</v>
          </cell>
          <cell r="C299" t="str">
            <v>EL19</v>
          </cell>
          <cell r="D299" t="str">
            <v>Bus Mercedes Benz</v>
          </cell>
          <cell r="E299" t="str">
            <v>100EL</v>
          </cell>
          <cell r="F299" t="str">
            <v>Coazucar S. A.</v>
          </cell>
          <cell r="G299">
            <v>791060320</v>
          </cell>
          <cell r="H299">
            <v>7795550794</v>
          </cell>
          <cell r="I299" t="str">
            <v>EQUIPO LIVIANO</v>
          </cell>
          <cell r="J299" t="str">
            <v>Cambiar bateria</v>
          </cell>
          <cell r="K299" t="str">
            <v>MTTO. CORRECTIVO</v>
          </cell>
          <cell r="L299">
            <v>1775</v>
          </cell>
          <cell r="M299" t="str">
            <v>SANCHEZ CATANI, LUIS CARLOS</v>
          </cell>
          <cell r="N299" t="str">
            <v>A</v>
          </cell>
          <cell r="O299">
            <v>42196</v>
          </cell>
          <cell r="P299">
            <v>0.33819444444444446</v>
          </cell>
          <cell r="Q299">
            <v>28</v>
          </cell>
          <cell r="R299"/>
          <cell r="S299" t="str">
            <v>Mtto. Terminado</v>
          </cell>
          <cell r="T299">
            <v>42196</v>
          </cell>
          <cell r="U299">
            <v>0.54166666666666663</v>
          </cell>
          <cell r="V299">
            <v>4.8833333334187046</v>
          </cell>
        </row>
        <row r="300">
          <cell r="A300"/>
          <cell r="B300">
            <v>289</v>
          </cell>
          <cell r="C300">
            <v>298</v>
          </cell>
          <cell r="D300" t="str">
            <v>Tractor John Deere 8200</v>
          </cell>
          <cell r="E300" t="str">
            <v>100JD</v>
          </cell>
          <cell r="F300" t="str">
            <v>Coazucar S. A.</v>
          </cell>
          <cell r="G300">
            <v>791060442</v>
          </cell>
          <cell r="H300">
            <v>7795550951</v>
          </cell>
          <cell r="I300" t="str">
            <v>MTTO. EN EL CAMPO</v>
          </cell>
          <cell r="J300" t="str">
            <v>Revisar codigo y A/C</v>
          </cell>
          <cell r="K300" t="str">
            <v>MTTO. CORRECTIVO</v>
          </cell>
          <cell r="L300">
            <v>7098</v>
          </cell>
          <cell r="M300" t="str">
            <v>BARZALLO PULLA, WILMAN LEONARDO</v>
          </cell>
          <cell r="N300" t="str">
            <v>A</v>
          </cell>
          <cell r="O300">
            <v>42196</v>
          </cell>
          <cell r="P300">
            <v>0.34513888888888888</v>
          </cell>
          <cell r="Q300">
            <v>28</v>
          </cell>
          <cell r="R300"/>
          <cell r="S300" t="str">
            <v>Mtto. Terminado</v>
          </cell>
          <cell r="T300">
            <v>42196</v>
          </cell>
          <cell r="U300">
            <v>0.5</v>
          </cell>
          <cell r="V300">
            <v>3.716666666790843</v>
          </cell>
        </row>
        <row r="301">
          <cell r="A301"/>
          <cell r="B301">
            <v>290</v>
          </cell>
          <cell r="C301">
            <v>847</v>
          </cell>
          <cell r="D301" t="str">
            <v>Zanjadoras</v>
          </cell>
          <cell r="E301" t="str">
            <v>100EA</v>
          </cell>
          <cell r="F301" t="str">
            <v>Coazucar S. A.</v>
          </cell>
          <cell r="G301">
            <v>791060367</v>
          </cell>
          <cell r="H301">
            <v>7795550510</v>
          </cell>
          <cell r="I301" t="str">
            <v>EQUIPO AGRICOLAS</v>
          </cell>
          <cell r="J301" t="str">
            <v>Colocar topes</v>
          </cell>
          <cell r="K301" t="str">
            <v>MTTO. CORRECTIVO</v>
          </cell>
          <cell r="L301">
            <v>1587</v>
          </cell>
          <cell r="M301" t="str">
            <v>PIÑA VICTOR, VICENTE FEDERICO</v>
          </cell>
          <cell r="N301" t="str">
            <v>A</v>
          </cell>
          <cell r="O301">
            <v>42196</v>
          </cell>
          <cell r="P301">
            <v>0.35000000000000003</v>
          </cell>
          <cell r="Q301">
            <v>28</v>
          </cell>
          <cell r="R301"/>
          <cell r="S301" t="str">
            <v>Mtto. Terminado</v>
          </cell>
          <cell r="T301">
            <v>42196</v>
          </cell>
          <cell r="U301">
            <v>0.40277777777777773</v>
          </cell>
          <cell r="V301">
            <v>1.2666666668374091</v>
          </cell>
        </row>
        <row r="302">
          <cell r="A302"/>
          <cell r="B302">
            <v>291</v>
          </cell>
          <cell r="C302">
            <v>312</v>
          </cell>
          <cell r="D302" t="str">
            <v>Tractor John Deere 5725</v>
          </cell>
          <cell r="E302" t="str">
            <v>100JD</v>
          </cell>
          <cell r="F302" t="str">
            <v>Coazucar S. A.</v>
          </cell>
          <cell r="G302">
            <v>791060399</v>
          </cell>
          <cell r="H302">
            <v>7795550973</v>
          </cell>
          <cell r="I302" t="str">
            <v>JOHN DEERE</v>
          </cell>
          <cell r="J302" t="str">
            <v>Revisar fuga de aceite sistema hidraulico</v>
          </cell>
          <cell r="K302" t="str">
            <v>MTTO. CORRECTIVO</v>
          </cell>
          <cell r="L302">
            <v>5395</v>
          </cell>
          <cell r="M302" t="str">
            <v>OLAYA ZAVALA, LIBINTON ORLANDO</v>
          </cell>
          <cell r="N302" t="str">
            <v>A</v>
          </cell>
          <cell r="O302">
            <v>42196</v>
          </cell>
          <cell r="P302">
            <v>0.35069444444444442</v>
          </cell>
          <cell r="Q302">
            <v>28</v>
          </cell>
          <cell r="R302"/>
          <cell r="S302" t="str">
            <v>Mtto. Terminado</v>
          </cell>
          <cell r="T302">
            <v>42196</v>
          </cell>
          <cell r="U302">
            <v>0.54166666666666663</v>
          </cell>
          <cell r="V302">
            <v>4.5833333332557231</v>
          </cell>
        </row>
        <row r="303">
          <cell r="A303"/>
          <cell r="B303">
            <v>292</v>
          </cell>
          <cell r="C303">
            <v>324</v>
          </cell>
          <cell r="D303" t="str">
            <v>Tractor de Llantas Cameco 305 AG</v>
          </cell>
          <cell r="E303" t="str">
            <v>100CM</v>
          </cell>
          <cell r="F303" t="str">
            <v>Coazucar S. A.</v>
          </cell>
          <cell r="G303">
            <v>791060373</v>
          </cell>
          <cell r="H303">
            <v>7795550331</v>
          </cell>
          <cell r="I303" t="str">
            <v>CAMECOS</v>
          </cell>
          <cell r="J303" t="str">
            <v>Cambiar cilindro de cuchilla</v>
          </cell>
          <cell r="K303" t="str">
            <v>MTTO. CORRECTIVO</v>
          </cell>
          <cell r="L303">
            <v>1799</v>
          </cell>
          <cell r="M303" t="str">
            <v>SANTILLAN AMBI, JORGE VICENTE</v>
          </cell>
          <cell r="N303" t="str">
            <v>A</v>
          </cell>
          <cell r="O303">
            <v>42196</v>
          </cell>
          <cell r="P303">
            <v>0.3576388888888889</v>
          </cell>
          <cell r="Q303">
            <v>28</v>
          </cell>
          <cell r="R303">
            <v>15358</v>
          </cell>
          <cell r="S303" t="str">
            <v>Mtto. Terminado</v>
          </cell>
          <cell r="T303">
            <v>42196</v>
          </cell>
          <cell r="U303">
            <v>0.44166666666666665</v>
          </cell>
          <cell r="V303">
            <v>2.0166666666045785</v>
          </cell>
        </row>
        <row r="304">
          <cell r="A304"/>
          <cell r="B304">
            <v>293</v>
          </cell>
          <cell r="C304">
            <v>508</v>
          </cell>
          <cell r="D304" t="str">
            <v>Cargadora de Caña Cameco SP- 1800</v>
          </cell>
          <cell r="E304" t="str">
            <v>100LL</v>
          </cell>
          <cell r="F304" t="str">
            <v>Coazucar S. A.</v>
          </cell>
          <cell r="G304">
            <v>791060368</v>
          </cell>
          <cell r="H304">
            <v>791060368</v>
          </cell>
          <cell r="I304" t="str">
            <v>MTTO. EN EL CAMPO</v>
          </cell>
          <cell r="J304" t="str">
            <v>Revisar bateria</v>
          </cell>
          <cell r="K304" t="str">
            <v>MTTO. CORRECTIVO</v>
          </cell>
          <cell r="L304">
            <v>2463</v>
          </cell>
          <cell r="M304" t="str">
            <v>CONFORME MEZA, VICTOR</v>
          </cell>
          <cell r="N304" t="str">
            <v>A</v>
          </cell>
          <cell r="O304">
            <v>42196</v>
          </cell>
          <cell r="P304">
            <v>0.3611111111111111</v>
          </cell>
          <cell r="Q304">
            <v>28</v>
          </cell>
          <cell r="R304"/>
          <cell r="S304" t="str">
            <v>Mtto. Terminado</v>
          </cell>
          <cell r="T304">
            <v>42196</v>
          </cell>
          <cell r="U304">
            <v>0.58333333333333337</v>
          </cell>
          <cell r="V304">
            <v>5.3333333333721384</v>
          </cell>
        </row>
        <row r="305">
          <cell r="A305"/>
          <cell r="B305">
            <v>294</v>
          </cell>
          <cell r="C305">
            <v>292</v>
          </cell>
          <cell r="D305" t="str">
            <v>Tractor John Deere 8200</v>
          </cell>
          <cell r="E305" t="str">
            <v>100JD</v>
          </cell>
          <cell r="F305" t="str">
            <v>Coazucar S. A.</v>
          </cell>
          <cell r="G305">
            <v>791060442</v>
          </cell>
          <cell r="H305">
            <v>7795550943</v>
          </cell>
          <cell r="I305" t="str">
            <v>MTTO. EN EL CAMPO</v>
          </cell>
          <cell r="J305" t="str">
            <v>Revisar sistema electrico</v>
          </cell>
          <cell r="K305" t="str">
            <v>MTTO. CORRECTIVO</v>
          </cell>
          <cell r="L305">
            <v>1711</v>
          </cell>
          <cell r="M305" t="str">
            <v>RODRIGUEZ CABRERA, JORGE JESUS</v>
          </cell>
          <cell r="N305" t="str">
            <v>A</v>
          </cell>
          <cell r="O305">
            <v>42196</v>
          </cell>
          <cell r="P305">
            <v>0.36249999999999999</v>
          </cell>
          <cell r="Q305">
            <v>28</v>
          </cell>
          <cell r="R305"/>
          <cell r="S305" t="str">
            <v>Mtto. Terminado</v>
          </cell>
          <cell r="T305">
            <v>42196</v>
          </cell>
          <cell r="U305">
            <v>0.75</v>
          </cell>
          <cell r="V305">
            <v>9.2999999999301508</v>
          </cell>
        </row>
        <row r="306">
          <cell r="A306"/>
          <cell r="B306">
            <v>295</v>
          </cell>
          <cell r="C306" t="str">
            <v>CB06</v>
          </cell>
          <cell r="D306" t="str">
            <v>Cabezal Volvo FM64T-L2H1</v>
          </cell>
          <cell r="E306" t="str">
            <v>100CB</v>
          </cell>
          <cell r="F306" t="str">
            <v>Coazucar S. A.</v>
          </cell>
          <cell r="G306">
            <v>791060412</v>
          </cell>
          <cell r="H306">
            <v>791060412</v>
          </cell>
          <cell r="I306" t="str">
            <v>VULCANIZADORA</v>
          </cell>
          <cell r="J306" t="str">
            <v>Cambiar llantas</v>
          </cell>
          <cell r="K306" t="str">
            <v>MTTO. CORRECTIVO</v>
          </cell>
          <cell r="L306">
            <v>1814</v>
          </cell>
          <cell r="M306" t="str">
            <v>SARMIENTO CALLE, CARLOS</v>
          </cell>
          <cell r="N306" t="str">
            <v>A</v>
          </cell>
          <cell r="O306">
            <v>42196</v>
          </cell>
          <cell r="P306">
            <v>0.36944444444444446</v>
          </cell>
          <cell r="Q306">
            <v>28</v>
          </cell>
          <cell r="R306"/>
          <cell r="S306" t="str">
            <v>Mtto. Terminado</v>
          </cell>
          <cell r="T306">
            <v>42196</v>
          </cell>
          <cell r="U306">
            <v>0.375</v>
          </cell>
          <cell r="V306">
            <v>0.13333333341870457</v>
          </cell>
        </row>
        <row r="307">
          <cell r="A307"/>
          <cell r="B307">
            <v>296</v>
          </cell>
          <cell r="C307">
            <v>224</v>
          </cell>
          <cell r="D307" t="str">
            <v xml:space="preserve">Camioneta Chevrolet </v>
          </cell>
          <cell r="E307" t="str">
            <v>100EL</v>
          </cell>
          <cell r="F307" t="str">
            <v>Coazucar S. A.</v>
          </cell>
          <cell r="G307">
            <v>791010701</v>
          </cell>
          <cell r="H307">
            <v>7795550711</v>
          </cell>
          <cell r="I307" t="str">
            <v>ELECTROMECANICOS</v>
          </cell>
          <cell r="J307" t="str">
            <v>Revisar sistema electrico</v>
          </cell>
          <cell r="K307" t="str">
            <v>MTTO. CORRECTIVO</v>
          </cell>
          <cell r="L307">
            <v>164</v>
          </cell>
          <cell r="M307" t="str">
            <v>BAJAÑA LEON, LEONARDO</v>
          </cell>
          <cell r="N307" t="str">
            <v>A</v>
          </cell>
          <cell r="O307">
            <v>42196</v>
          </cell>
          <cell r="P307">
            <v>0.37222222222222223</v>
          </cell>
          <cell r="Q307">
            <v>28</v>
          </cell>
          <cell r="R307"/>
          <cell r="S307" t="str">
            <v>Mtto. Terminado</v>
          </cell>
          <cell r="T307">
            <v>42196</v>
          </cell>
          <cell r="U307">
            <v>0.47638888888888892</v>
          </cell>
          <cell r="V307">
            <v>2.5</v>
          </cell>
        </row>
        <row r="308">
          <cell r="A308"/>
          <cell r="B308">
            <v>297</v>
          </cell>
          <cell r="C308">
            <v>330</v>
          </cell>
          <cell r="D308" t="str">
            <v>Tractor de llanta Cameco</v>
          </cell>
          <cell r="E308" t="str">
            <v>100CM</v>
          </cell>
          <cell r="F308" t="str">
            <v>Coazucar S. A.</v>
          </cell>
          <cell r="G308">
            <v>791060444</v>
          </cell>
          <cell r="H308">
            <v>791060444</v>
          </cell>
          <cell r="I308" t="str">
            <v>CAMECOS</v>
          </cell>
          <cell r="J308" t="str">
            <v>Revisar sistema de combustible</v>
          </cell>
          <cell r="K308" t="str">
            <v>MTTO. CORRECTIVO</v>
          </cell>
          <cell r="L308">
            <v>1539</v>
          </cell>
          <cell r="M308" t="str">
            <v>PATIÑO QUIMI, GELBER ALONSO</v>
          </cell>
          <cell r="N308" t="str">
            <v>A</v>
          </cell>
          <cell r="O308">
            <v>42196</v>
          </cell>
          <cell r="P308">
            <v>0.37361111111111112</v>
          </cell>
          <cell r="Q308">
            <v>28</v>
          </cell>
          <cell r="R308"/>
          <cell r="S308" t="str">
            <v>Mtto. Terminado</v>
          </cell>
          <cell r="T308">
            <v>42196</v>
          </cell>
          <cell r="U308">
            <v>0.43402777777777773</v>
          </cell>
          <cell r="V308">
            <v>1.4499999999534339</v>
          </cell>
        </row>
        <row r="309">
          <cell r="A309"/>
          <cell r="B309">
            <v>298</v>
          </cell>
          <cell r="C309" t="str">
            <v>EL03</v>
          </cell>
          <cell r="D309" t="str">
            <v xml:space="preserve">Camión Chevrolet </v>
          </cell>
          <cell r="E309" t="str">
            <v>100EL</v>
          </cell>
          <cell r="F309" t="str">
            <v>Coazucar S. A.</v>
          </cell>
          <cell r="G309">
            <v>791060303</v>
          </cell>
          <cell r="H309">
            <v>7795550763</v>
          </cell>
          <cell r="I309" t="str">
            <v>ELECTROMECANICOS</v>
          </cell>
          <cell r="J309" t="str">
            <v>Revisar bateria</v>
          </cell>
          <cell r="K309" t="str">
            <v>MTTO. CORRECTIVO</v>
          </cell>
          <cell r="L309">
            <v>5874</v>
          </cell>
          <cell r="M309" t="str">
            <v>SANCHEZ SANCHEZ, MIGUEL IGNACIO</v>
          </cell>
          <cell r="N309" t="str">
            <v>A</v>
          </cell>
          <cell r="O309">
            <v>42196</v>
          </cell>
          <cell r="P309">
            <v>0.375</v>
          </cell>
          <cell r="Q309">
            <v>28</v>
          </cell>
          <cell r="R309"/>
          <cell r="S309" t="str">
            <v>Mtto. Terminado</v>
          </cell>
          <cell r="T309">
            <v>42196</v>
          </cell>
          <cell r="U309">
            <v>0.4375</v>
          </cell>
          <cell r="V309">
            <v>1.5</v>
          </cell>
        </row>
        <row r="310">
          <cell r="A310"/>
          <cell r="B310">
            <v>299</v>
          </cell>
          <cell r="C310">
            <v>1332</v>
          </cell>
          <cell r="D310" t="str">
            <v>Trayler</v>
          </cell>
          <cell r="E310" t="str">
            <v>100TD</v>
          </cell>
          <cell r="F310" t="str">
            <v>Coazucar S. A.</v>
          </cell>
          <cell r="G310">
            <v>791060312</v>
          </cell>
          <cell r="H310">
            <v>791060312</v>
          </cell>
          <cell r="I310" t="str">
            <v>MTTO. EN EL CAMPO</v>
          </cell>
          <cell r="J310" t="str">
            <v>Revisar rodamientos</v>
          </cell>
          <cell r="K310" t="str">
            <v>MTTO. CORRECTIVO</v>
          </cell>
          <cell r="L310">
            <v>1966</v>
          </cell>
          <cell r="M310" t="str">
            <v>VELIZ ANDRADE, ANTONIO</v>
          </cell>
          <cell r="N310" t="str">
            <v>A</v>
          </cell>
          <cell r="O310">
            <v>42196</v>
          </cell>
          <cell r="P310">
            <v>0.3756944444444445</v>
          </cell>
          <cell r="Q310">
            <v>28</v>
          </cell>
          <cell r="R310"/>
          <cell r="S310" t="str">
            <v>Mtto. Terminado</v>
          </cell>
          <cell r="T310">
            <v>42197</v>
          </cell>
          <cell r="U310">
            <v>0.79166666666666663</v>
          </cell>
          <cell r="V310">
            <v>33.983333333279006</v>
          </cell>
        </row>
        <row r="311">
          <cell r="A311"/>
          <cell r="B311">
            <v>300</v>
          </cell>
          <cell r="C311">
            <v>1739</v>
          </cell>
          <cell r="D311" t="str">
            <v xml:space="preserve">Soldadora a Gasolina </v>
          </cell>
          <cell r="E311" t="str">
            <v>100EQM</v>
          </cell>
          <cell r="F311" t="str">
            <v>Coazucar S. A.</v>
          </cell>
          <cell r="G311">
            <v>791060305</v>
          </cell>
          <cell r="H311">
            <v>7795550897</v>
          </cell>
          <cell r="I311" t="str">
            <v>MTTO. EN EL CAMPO</v>
          </cell>
          <cell r="J311" t="str">
            <v>Revisar encendido</v>
          </cell>
          <cell r="K311" t="str">
            <v>MTTO. CORRECTIVO</v>
          </cell>
          <cell r="L311">
            <v>1652</v>
          </cell>
          <cell r="M311" t="str">
            <v>RAMIREZ MORAN, JULIO</v>
          </cell>
          <cell r="N311" t="str">
            <v>A</v>
          </cell>
          <cell r="O311">
            <v>42196</v>
          </cell>
          <cell r="P311">
            <v>0.38194444444444442</v>
          </cell>
          <cell r="Q311">
            <v>28</v>
          </cell>
          <cell r="R311"/>
          <cell r="S311" t="str">
            <v>Mtto. Terminado</v>
          </cell>
          <cell r="T311">
            <v>42196</v>
          </cell>
          <cell r="U311">
            <v>0.58333333333333337</v>
          </cell>
          <cell r="V311">
            <v>4.8333333332557231</v>
          </cell>
        </row>
        <row r="312">
          <cell r="A312"/>
          <cell r="B312">
            <v>301</v>
          </cell>
          <cell r="C312">
            <v>725</v>
          </cell>
          <cell r="D312" t="str">
            <v>Payloader CAT-966C</v>
          </cell>
          <cell r="E312" t="str">
            <v>100EP</v>
          </cell>
          <cell r="F312" t="str">
            <v>Coazucar S. A.</v>
          </cell>
          <cell r="G312">
            <v>791060313</v>
          </cell>
          <cell r="H312">
            <v>7795550858</v>
          </cell>
          <cell r="I312" t="str">
            <v>MTTO. EN EL CAMPO</v>
          </cell>
          <cell r="J312" t="str">
            <v>Revisar luces</v>
          </cell>
          <cell r="K312" t="str">
            <v>MTTO. CORRECTIVO</v>
          </cell>
          <cell r="L312">
            <v>1673</v>
          </cell>
          <cell r="M312" t="str">
            <v>RIERA PALACIOS, RICARDO</v>
          </cell>
          <cell r="N312" t="str">
            <v>A</v>
          </cell>
          <cell r="O312">
            <v>42196</v>
          </cell>
          <cell r="P312">
            <v>0.38819444444444445</v>
          </cell>
          <cell r="Q312">
            <v>28</v>
          </cell>
          <cell r="R312"/>
          <cell r="S312" t="str">
            <v>Mtto. Terminado</v>
          </cell>
          <cell r="T312">
            <v>42196</v>
          </cell>
          <cell r="U312">
            <v>0.43055555555555558</v>
          </cell>
          <cell r="V312">
            <v>1.0166666666045785</v>
          </cell>
        </row>
        <row r="313">
          <cell r="A313"/>
          <cell r="B313">
            <v>302</v>
          </cell>
          <cell r="C313">
            <v>724</v>
          </cell>
          <cell r="D313" t="str">
            <v>Payloader CAT-966C</v>
          </cell>
          <cell r="E313" t="str">
            <v>100EP</v>
          </cell>
          <cell r="F313" t="str">
            <v>Coazucar S. A.</v>
          </cell>
          <cell r="G313">
            <v>791060313</v>
          </cell>
          <cell r="H313">
            <v>7795550856</v>
          </cell>
          <cell r="I313" t="str">
            <v>MTTO. EN EL CAMPO</v>
          </cell>
          <cell r="J313" t="str">
            <v>Revisar luces</v>
          </cell>
          <cell r="K313" t="str">
            <v>MTTO. CORRECTIVO</v>
          </cell>
          <cell r="L313">
            <v>1673</v>
          </cell>
          <cell r="M313" t="str">
            <v>RIERA PALACIOS, RICARDO</v>
          </cell>
          <cell r="N313" t="str">
            <v>A</v>
          </cell>
          <cell r="O313">
            <v>42196</v>
          </cell>
          <cell r="P313">
            <v>0.3888888888888889</v>
          </cell>
          <cell r="Q313">
            <v>28</v>
          </cell>
          <cell r="R313"/>
          <cell r="S313" t="str">
            <v>Mtto. Terminado</v>
          </cell>
          <cell r="T313">
            <v>42196</v>
          </cell>
          <cell r="U313">
            <v>0.75</v>
          </cell>
          <cell r="V313">
            <v>8.6666666666278616</v>
          </cell>
        </row>
        <row r="314">
          <cell r="A314"/>
          <cell r="B314">
            <v>303</v>
          </cell>
          <cell r="C314">
            <v>361</v>
          </cell>
          <cell r="D314" t="str">
            <v>Tractor de Ruedas Vanguard V-275</v>
          </cell>
          <cell r="E314" t="str">
            <v>100EP</v>
          </cell>
          <cell r="F314" t="str">
            <v>Coazucar S. A.</v>
          </cell>
          <cell r="G314">
            <v>791060375</v>
          </cell>
          <cell r="H314">
            <v>7795550832</v>
          </cell>
          <cell r="I314" t="str">
            <v>MTTO. EN EL CAMPO</v>
          </cell>
          <cell r="J314" t="str">
            <v>Revisar encendido</v>
          </cell>
          <cell r="K314" t="str">
            <v>MTTO. CORRECTIVO</v>
          </cell>
          <cell r="L314">
            <v>1673</v>
          </cell>
          <cell r="M314" t="str">
            <v>RIERA PALACIOS, RICARDO</v>
          </cell>
          <cell r="N314" t="str">
            <v>A</v>
          </cell>
          <cell r="O314">
            <v>42196</v>
          </cell>
          <cell r="P314">
            <v>0.39027777777777778</v>
          </cell>
          <cell r="Q314">
            <v>28</v>
          </cell>
          <cell r="R314"/>
          <cell r="S314" t="str">
            <v>Mtto. Terminado</v>
          </cell>
          <cell r="T314">
            <v>42196</v>
          </cell>
          <cell r="U314">
            <v>0.43194444444444446</v>
          </cell>
          <cell r="V314">
            <v>0.99999999988358468</v>
          </cell>
        </row>
        <row r="315">
          <cell r="A315"/>
          <cell r="B315">
            <v>304</v>
          </cell>
          <cell r="C315" t="str">
            <v>CS04</v>
          </cell>
          <cell r="D315" t="str">
            <v>Cosechadora de CañaJohn Deere 3520 W</v>
          </cell>
          <cell r="E315" t="str">
            <v>100CS</v>
          </cell>
          <cell r="F315" t="str">
            <v>Coazucar S. A.</v>
          </cell>
          <cell r="G315">
            <v>791060417</v>
          </cell>
          <cell r="H315">
            <v>791060417</v>
          </cell>
          <cell r="I315" t="str">
            <v>MTTO. EN EL CAMPO</v>
          </cell>
          <cell r="J315" t="str">
            <v>Cambiar cable del elevador</v>
          </cell>
          <cell r="K315" t="str">
            <v>MTTO. CORRECTIVO</v>
          </cell>
          <cell r="L315">
            <v>1375</v>
          </cell>
          <cell r="M315" t="str">
            <v>MONTAÑO QUINTEROS, CESAR</v>
          </cell>
          <cell r="N315" t="str">
            <v>A</v>
          </cell>
          <cell r="O315">
            <v>42196</v>
          </cell>
          <cell r="P315">
            <v>0.39374999999999999</v>
          </cell>
          <cell r="Q315">
            <v>28</v>
          </cell>
          <cell r="R315">
            <v>4475</v>
          </cell>
          <cell r="S315" t="str">
            <v>Mtto. Terminado</v>
          </cell>
          <cell r="T315">
            <v>42196</v>
          </cell>
          <cell r="U315">
            <v>0.75</v>
          </cell>
          <cell r="V315">
            <v>8.5499999999301508</v>
          </cell>
        </row>
        <row r="316">
          <cell r="A316"/>
          <cell r="B316">
            <v>305</v>
          </cell>
          <cell r="C316">
            <v>447</v>
          </cell>
          <cell r="D316" t="str">
            <v>Carreton</v>
          </cell>
          <cell r="E316" t="str">
            <v>100CA</v>
          </cell>
          <cell r="F316" t="str">
            <v>Coazucar S. A.</v>
          </cell>
          <cell r="G316">
            <v>791060326</v>
          </cell>
          <cell r="H316">
            <v>791060326</v>
          </cell>
          <cell r="I316" t="str">
            <v>MTTO. EN EL CAMPO</v>
          </cell>
          <cell r="J316" t="str">
            <v>Reparar suspension</v>
          </cell>
          <cell r="K316" t="str">
            <v>MTTO. CORRECTIVO</v>
          </cell>
          <cell r="L316">
            <v>1626</v>
          </cell>
          <cell r="M316" t="str">
            <v xml:space="preserve">QUIMI CHANALATA, ERALDO </v>
          </cell>
          <cell r="N316" t="str">
            <v>A</v>
          </cell>
          <cell r="O316">
            <v>42196</v>
          </cell>
          <cell r="P316">
            <v>0.40625</v>
          </cell>
          <cell r="Q316">
            <v>28</v>
          </cell>
          <cell r="R316"/>
          <cell r="S316" t="str">
            <v>Mtto. Terminado</v>
          </cell>
          <cell r="T316">
            <v>42196</v>
          </cell>
          <cell r="U316">
            <v>0.79166666666666663</v>
          </cell>
          <cell r="V316">
            <v>9.25</v>
          </cell>
        </row>
        <row r="317">
          <cell r="A317"/>
          <cell r="B317">
            <v>306</v>
          </cell>
          <cell r="C317">
            <v>1346</v>
          </cell>
          <cell r="D317" t="str">
            <v>Trayler</v>
          </cell>
          <cell r="E317" t="str">
            <v>100TD</v>
          </cell>
          <cell r="F317" t="str">
            <v>Coazucar S. A.</v>
          </cell>
          <cell r="G317">
            <v>791060312</v>
          </cell>
          <cell r="H317">
            <v>791060312</v>
          </cell>
          <cell r="I317" t="str">
            <v>MTTO. EN EL CAMPO</v>
          </cell>
          <cell r="J317" t="str">
            <v>Soldar kin pin</v>
          </cell>
          <cell r="K317" t="str">
            <v>MTTO. CORRECTIVO</v>
          </cell>
          <cell r="L317">
            <v>1626</v>
          </cell>
          <cell r="M317" t="str">
            <v xml:space="preserve">QUIMI CHANALATA, ERALDO </v>
          </cell>
          <cell r="N317" t="str">
            <v>A</v>
          </cell>
          <cell r="O317">
            <v>42196</v>
          </cell>
          <cell r="P317">
            <v>0.40625</v>
          </cell>
          <cell r="Q317">
            <v>28</v>
          </cell>
          <cell r="R317"/>
          <cell r="S317" t="str">
            <v>Mtto. Terminado</v>
          </cell>
          <cell r="T317">
            <v>42196</v>
          </cell>
          <cell r="U317">
            <v>0.79166666666666663</v>
          </cell>
          <cell r="V317">
            <v>9.25</v>
          </cell>
        </row>
        <row r="318">
          <cell r="A318"/>
          <cell r="B318">
            <v>307</v>
          </cell>
          <cell r="C318">
            <v>1281</v>
          </cell>
          <cell r="D318" t="str">
            <v>Trayler</v>
          </cell>
          <cell r="E318" t="str">
            <v>100TD</v>
          </cell>
          <cell r="F318" t="str">
            <v>Coazucar S. A.</v>
          </cell>
          <cell r="G318">
            <v>791060312</v>
          </cell>
          <cell r="H318">
            <v>791060312</v>
          </cell>
          <cell r="I318" t="str">
            <v>MTTO. EN EL CAMPO</v>
          </cell>
          <cell r="J318" t="str">
            <v>Reparar frenos</v>
          </cell>
          <cell r="K318" t="str">
            <v>MTTO. CORRECTIVO</v>
          </cell>
          <cell r="L318">
            <v>1626</v>
          </cell>
          <cell r="M318" t="str">
            <v xml:space="preserve">QUIMI CHANALATA, ERALDO </v>
          </cell>
          <cell r="N318" t="str">
            <v>A</v>
          </cell>
          <cell r="O318">
            <v>42196</v>
          </cell>
          <cell r="P318">
            <v>0.40625</v>
          </cell>
          <cell r="Q318">
            <v>28</v>
          </cell>
          <cell r="R318"/>
          <cell r="S318" t="str">
            <v>Mtto. Terminado</v>
          </cell>
          <cell r="T318">
            <v>42196</v>
          </cell>
          <cell r="U318">
            <v>0.79166666666666663</v>
          </cell>
          <cell r="V318">
            <v>9.25</v>
          </cell>
        </row>
        <row r="319">
          <cell r="A319"/>
          <cell r="B319">
            <v>308</v>
          </cell>
          <cell r="C319">
            <v>722</v>
          </cell>
          <cell r="D319" t="str">
            <v>Payloader CAT-950</v>
          </cell>
          <cell r="E319" t="str">
            <v>100EP</v>
          </cell>
          <cell r="F319" t="str">
            <v>Coazucar S. A.</v>
          </cell>
          <cell r="G319">
            <v>791060317</v>
          </cell>
          <cell r="H319">
            <v>7795550852</v>
          </cell>
          <cell r="I319" t="str">
            <v>MTTO. EN EL CAMPO</v>
          </cell>
          <cell r="J319" t="str">
            <v>Revisar frenos</v>
          </cell>
          <cell r="K319" t="str">
            <v>MTTO. CORRECTIVO</v>
          </cell>
          <cell r="L319">
            <v>1522</v>
          </cell>
          <cell r="M319" t="str">
            <v>PAREDES RIERA, CARLOS</v>
          </cell>
          <cell r="N319" t="str">
            <v>A</v>
          </cell>
          <cell r="O319">
            <v>42196</v>
          </cell>
          <cell r="P319">
            <v>0.41597222222222219</v>
          </cell>
          <cell r="Q319">
            <v>28</v>
          </cell>
          <cell r="R319"/>
          <cell r="S319" t="str">
            <v>Mtto. Terminado</v>
          </cell>
          <cell r="T319">
            <v>42196</v>
          </cell>
          <cell r="U319">
            <v>0.5</v>
          </cell>
          <cell r="V319">
            <v>2.0166666666045785</v>
          </cell>
        </row>
        <row r="320">
          <cell r="A320"/>
          <cell r="B320">
            <v>309</v>
          </cell>
          <cell r="C320">
            <v>230</v>
          </cell>
          <cell r="D320" t="str">
            <v>Camión KIA</v>
          </cell>
          <cell r="E320" t="str">
            <v>100EL</v>
          </cell>
          <cell r="F320" t="str">
            <v>Coazucar S. A.</v>
          </cell>
          <cell r="G320">
            <v>791060309</v>
          </cell>
          <cell r="H320">
            <v>7795550718</v>
          </cell>
          <cell r="I320" t="str">
            <v>EQUIPO LIVIANO</v>
          </cell>
          <cell r="J320" t="str">
            <v>Orden de Inspección</v>
          </cell>
          <cell r="K320" t="str">
            <v>MTTO. PREVENTIVO</v>
          </cell>
          <cell r="L320">
            <v>1392</v>
          </cell>
          <cell r="M320" t="str">
            <v>MORA SACA, JOEL</v>
          </cell>
          <cell r="N320" t="str">
            <v>A</v>
          </cell>
          <cell r="O320">
            <v>42196</v>
          </cell>
          <cell r="P320">
            <v>0.4201388888888889</v>
          </cell>
          <cell r="Q320">
            <v>28</v>
          </cell>
          <cell r="R320">
            <v>235691</v>
          </cell>
          <cell r="S320" t="str">
            <v>Mtto. Terminado</v>
          </cell>
          <cell r="T320">
            <v>42196</v>
          </cell>
          <cell r="U320">
            <v>0.4375</v>
          </cell>
          <cell r="V320">
            <v>0.41666666662786156</v>
          </cell>
        </row>
        <row r="321">
          <cell r="A321"/>
          <cell r="B321">
            <v>310</v>
          </cell>
          <cell r="C321">
            <v>230</v>
          </cell>
          <cell r="D321" t="str">
            <v>Camión KIA</v>
          </cell>
          <cell r="E321" t="str">
            <v>100EL</v>
          </cell>
          <cell r="F321" t="str">
            <v>Coazucar S. A.</v>
          </cell>
          <cell r="G321">
            <v>791060309</v>
          </cell>
          <cell r="H321">
            <v>7795550718</v>
          </cell>
          <cell r="I321" t="str">
            <v>LUBRICADORA</v>
          </cell>
          <cell r="J321" t="str">
            <v>Cambio aceite y filtro motor</v>
          </cell>
          <cell r="K321" t="str">
            <v>MTTO. PREVENTIVO</v>
          </cell>
          <cell r="L321">
            <v>1392</v>
          </cell>
          <cell r="M321" t="str">
            <v>MORA SACA, JOEL</v>
          </cell>
          <cell r="N321" t="str">
            <v>A</v>
          </cell>
          <cell r="O321">
            <v>42196</v>
          </cell>
          <cell r="P321">
            <v>0.4201388888888889</v>
          </cell>
          <cell r="Q321">
            <v>28</v>
          </cell>
          <cell r="R321">
            <v>235691</v>
          </cell>
          <cell r="S321" t="str">
            <v>Mtto. Terminado</v>
          </cell>
          <cell r="T321">
            <v>42196</v>
          </cell>
          <cell r="U321">
            <v>0.70833333333333337</v>
          </cell>
          <cell r="V321">
            <v>6.9166666666278616</v>
          </cell>
        </row>
        <row r="322">
          <cell r="A322"/>
          <cell r="B322">
            <v>311</v>
          </cell>
          <cell r="C322">
            <v>230</v>
          </cell>
          <cell r="D322" t="str">
            <v>Camión KIA</v>
          </cell>
          <cell r="E322" t="str">
            <v>100EL</v>
          </cell>
          <cell r="F322" t="str">
            <v>Coazucar S. A.</v>
          </cell>
          <cell r="G322">
            <v>791060309</v>
          </cell>
          <cell r="H322">
            <v>7795550718</v>
          </cell>
          <cell r="I322" t="str">
            <v>LUBRICADORA</v>
          </cell>
          <cell r="J322" t="str">
            <v>Cambio filtro de combustible</v>
          </cell>
          <cell r="K322" t="str">
            <v>MTTO. PREVENTIVO</v>
          </cell>
          <cell r="L322">
            <v>1392</v>
          </cell>
          <cell r="M322" t="str">
            <v>MORA SACA, JOEL</v>
          </cell>
          <cell r="N322" t="str">
            <v>A</v>
          </cell>
          <cell r="O322">
            <v>42196</v>
          </cell>
          <cell r="P322">
            <v>0.4201388888888889</v>
          </cell>
          <cell r="Q322">
            <v>28</v>
          </cell>
          <cell r="R322">
            <v>235691</v>
          </cell>
          <cell r="S322" t="str">
            <v>Mtto. Terminado</v>
          </cell>
          <cell r="T322">
            <v>42196</v>
          </cell>
          <cell r="U322">
            <v>0.70833333333333337</v>
          </cell>
          <cell r="V322">
            <v>6.9166666666278616</v>
          </cell>
        </row>
        <row r="323">
          <cell r="A323"/>
          <cell r="B323">
            <v>312</v>
          </cell>
          <cell r="C323">
            <v>230</v>
          </cell>
          <cell r="D323" t="str">
            <v>Camión KIA</v>
          </cell>
          <cell r="E323" t="str">
            <v>100EL</v>
          </cell>
          <cell r="F323" t="str">
            <v>Coazucar S. A.</v>
          </cell>
          <cell r="G323">
            <v>791060309</v>
          </cell>
          <cell r="H323">
            <v>7795550718</v>
          </cell>
          <cell r="I323" t="str">
            <v>LUBRICADORA</v>
          </cell>
          <cell r="J323" t="str">
            <v>Cambio filtro de aire</v>
          </cell>
          <cell r="K323" t="str">
            <v>MTTO. PREVENTIVO</v>
          </cell>
          <cell r="L323">
            <v>1392</v>
          </cell>
          <cell r="M323" t="str">
            <v>MORA SACA, JOEL</v>
          </cell>
          <cell r="N323" t="str">
            <v>A</v>
          </cell>
          <cell r="O323">
            <v>42196</v>
          </cell>
          <cell r="P323">
            <v>0.4201388888888889</v>
          </cell>
          <cell r="Q323">
            <v>28</v>
          </cell>
          <cell r="R323">
            <v>235691</v>
          </cell>
          <cell r="S323" t="str">
            <v>Mtto. Terminado</v>
          </cell>
          <cell r="T323">
            <v>42196</v>
          </cell>
          <cell r="U323">
            <v>0.70833333333333337</v>
          </cell>
          <cell r="V323">
            <v>6.9166666666278616</v>
          </cell>
        </row>
        <row r="324">
          <cell r="A324"/>
          <cell r="B324">
            <v>313</v>
          </cell>
          <cell r="C324">
            <v>278</v>
          </cell>
          <cell r="D324" t="str">
            <v>Tractor John Deere 8200</v>
          </cell>
          <cell r="E324" t="str">
            <v>100JD</v>
          </cell>
          <cell r="F324" t="str">
            <v>Coazucar S. A.</v>
          </cell>
          <cell r="G324">
            <v>791060442</v>
          </cell>
          <cell r="H324">
            <v>7795550925</v>
          </cell>
          <cell r="I324" t="str">
            <v>JOHN DEERE</v>
          </cell>
          <cell r="J324" t="str">
            <v>Revisar fuga de aciete del motor</v>
          </cell>
          <cell r="K324" t="str">
            <v>MTTO. CORRECTIVO</v>
          </cell>
          <cell r="L324">
            <v>1926</v>
          </cell>
          <cell r="M324" t="str">
            <v>VACA ARROYO, JAIME GUIDO</v>
          </cell>
          <cell r="N324" t="str">
            <v>A</v>
          </cell>
          <cell r="O324">
            <v>42196</v>
          </cell>
          <cell r="P324">
            <v>0.42152777777777778</v>
          </cell>
          <cell r="Q324">
            <v>28</v>
          </cell>
          <cell r="R324">
            <v>2566</v>
          </cell>
          <cell r="S324" t="str">
            <v>Mtto. Terminado</v>
          </cell>
          <cell r="T324">
            <v>42196</v>
          </cell>
          <cell r="U324">
            <v>0.54166666666666663</v>
          </cell>
          <cell r="V324">
            <v>2.8833333333022892</v>
          </cell>
        </row>
        <row r="325">
          <cell r="A325"/>
          <cell r="B325">
            <v>314</v>
          </cell>
          <cell r="C325" t="str">
            <v>101C</v>
          </cell>
          <cell r="D325" t="str">
            <v>Tanquero de Combustible</v>
          </cell>
          <cell r="E325" t="str">
            <v>100TD</v>
          </cell>
          <cell r="F325" t="str">
            <v>Coazucar S. A.</v>
          </cell>
          <cell r="G325">
            <v>791060372</v>
          </cell>
          <cell r="H325">
            <v>7795551301</v>
          </cell>
          <cell r="I325" t="str">
            <v>CABEZALES</v>
          </cell>
          <cell r="J325" t="str">
            <v>Cambiar valvula de freno</v>
          </cell>
          <cell r="K325" t="str">
            <v>MTTO. CORRECTIVO</v>
          </cell>
          <cell r="L325">
            <v>694</v>
          </cell>
          <cell r="M325" t="str">
            <v>BARRE SALDARRIAGA, FREDY JAVIER</v>
          </cell>
          <cell r="N325" t="str">
            <v>A</v>
          </cell>
          <cell r="O325">
            <v>42196</v>
          </cell>
          <cell r="P325">
            <v>0.42499999999999999</v>
          </cell>
          <cell r="Q325">
            <v>28</v>
          </cell>
          <cell r="R325"/>
          <cell r="S325" t="str">
            <v>Mtto. Terminado</v>
          </cell>
          <cell r="T325">
            <v>42196</v>
          </cell>
          <cell r="U325">
            <v>0.625</v>
          </cell>
          <cell r="V325">
            <v>4.7999999999301508</v>
          </cell>
        </row>
        <row r="326">
          <cell r="A326"/>
          <cell r="B326">
            <v>315</v>
          </cell>
          <cell r="C326">
            <v>215</v>
          </cell>
          <cell r="D326" t="str">
            <v>Camión Chevrolet</v>
          </cell>
          <cell r="E326" t="str">
            <v>100EL</v>
          </cell>
          <cell r="F326" t="str">
            <v>Coazucar S. A.</v>
          </cell>
          <cell r="G326">
            <v>791060202</v>
          </cell>
          <cell r="H326">
            <v>7795550696</v>
          </cell>
          <cell r="I326" t="str">
            <v>VULCANIZADORA</v>
          </cell>
          <cell r="J326" t="str">
            <v>Cambiar llantas</v>
          </cell>
          <cell r="K326" t="str">
            <v>MTTO. CORRECTIVO</v>
          </cell>
          <cell r="L326">
            <v>1780</v>
          </cell>
          <cell r="M326" t="str">
            <v>SANCHEZ GAVILANEZ, ALEJANDRO</v>
          </cell>
          <cell r="N326" t="str">
            <v>A</v>
          </cell>
          <cell r="O326">
            <v>42196</v>
          </cell>
          <cell r="P326">
            <v>0.42708333333333331</v>
          </cell>
          <cell r="Q326">
            <v>28</v>
          </cell>
          <cell r="R326">
            <v>351851</v>
          </cell>
          <cell r="S326" t="str">
            <v>Mtto. Terminado</v>
          </cell>
          <cell r="T326">
            <v>42196</v>
          </cell>
          <cell r="U326">
            <v>0.45833333333333331</v>
          </cell>
          <cell r="V326">
            <v>0.75</v>
          </cell>
        </row>
        <row r="327">
          <cell r="A327"/>
          <cell r="B327">
            <v>316</v>
          </cell>
          <cell r="C327" t="str">
            <v>MB29</v>
          </cell>
          <cell r="D327" t="str">
            <v>Bomba de riego(caudal)</v>
          </cell>
          <cell r="E327" t="str">
            <v>100BB</v>
          </cell>
          <cell r="F327" t="str">
            <v>Coazucar S. A.</v>
          </cell>
          <cell r="G327">
            <v>791060405</v>
          </cell>
          <cell r="H327">
            <v>791060405</v>
          </cell>
          <cell r="I327" t="str">
            <v>MTTO. EN EL CAMPO</v>
          </cell>
          <cell r="J327" t="str">
            <v>Revisar motor</v>
          </cell>
          <cell r="K327" t="str">
            <v>MTTO. CORRECTIVO</v>
          </cell>
          <cell r="L327">
            <v>1946</v>
          </cell>
          <cell r="M327" t="str">
            <v>VASQUEZ BERMEO, BENJAMIN</v>
          </cell>
          <cell r="N327" t="str">
            <v>A</v>
          </cell>
          <cell r="O327">
            <v>42196</v>
          </cell>
          <cell r="P327">
            <v>0.43124999999999997</v>
          </cell>
          <cell r="Q327">
            <v>28</v>
          </cell>
          <cell r="R327"/>
          <cell r="S327" t="str">
            <v>Mtto. Terminado</v>
          </cell>
          <cell r="T327">
            <v>42196</v>
          </cell>
          <cell r="U327">
            <v>0.625</v>
          </cell>
          <cell r="V327">
            <v>4.6499999999068677</v>
          </cell>
        </row>
        <row r="328">
          <cell r="A328"/>
          <cell r="B328">
            <v>317</v>
          </cell>
          <cell r="C328" t="str">
            <v>JD01</v>
          </cell>
          <cell r="D328" t="str">
            <v>Tractor John Deere 9430R</v>
          </cell>
          <cell r="E328" t="str">
            <v>100JD</v>
          </cell>
          <cell r="F328" t="str">
            <v>Coazucar S. A.</v>
          </cell>
          <cell r="G328">
            <v>791060394</v>
          </cell>
          <cell r="H328">
            <v>7795551013</v>
          </cell>
          <cell r="I328" t="str">
            <v>JOHN DEERE</v>
          </cell>
          <cell r="J328" t="str">
            <v>Cambiar rin del enfriador del motor de aceite</v>
          </cell>
          <cell r="K328" t="str">
            <v>MTTO. CORRECTIVO</v>
          </cell>
          <cell r="L328">
            <v>2047</v>
          </cell>
          <cell r="M328" t="str">
            <v>ZAMBRANO CEDEÑO, CARLOS FERNANDO</v>
          </cell>
          <cell r="N328" t="str">
            <v>A</v>
          </cell>
          <cell r="O328">
            <v>42196</v>
          </cell>
          <cell r="P328">
            <v>0.4458333333333333</v>
          </cell>
          <cell r="Q328">
            <v>28</v>
          </cell>
          <cell r="R328"/>
          <cell r="S328" t="str">
            <v>Mtto. Terminado</v>
          </cell>
          <cell r="T328">
            <v>42197</v>
          </cell>
          <cell r="U328">
            <v>3.472222222222222E-3</v>
          </cell>
          <cell r="V328">
            <v>13.383333333302289</v>
          </cell>
        </row>
        <row r="329">
          <cell r="A329"/>
          <cell r="B329">
            <v>318</v>
          </cell>
          <cell r="C329">
            <v>457</v>
          </cell>
          <cell r="D329" t="str">
            <v>Carreton</v>
          </cell>
          <cell r="E329" t="str">
            <v>100CA</v>
          </cell>
          <cell r="F329" t="str">
            <v>Coazucar S. A.</v>
          </cell>
          <cell r="G329">
            <v>791060326</v>
          </cell>
          <cell r="H329">
            <v>791060326</v>
          </cell>
          <cell r="I329" t="str">
            <v>MTTO. EN EL CAMPO</v>
          </cell>
          <cell r="J329" t="str">
            <v>Arreglar telmo de jiratorio</v>
          </cell>
          <cell r="K329" t="str">
            <v>MTTO. CORRECTIVO</v>
          </cell>
          <cell r="L329">
            <v>1966</v>
          </cell>
          <cell r="M329" t="str">
            <v>VELIZ ANDRADE, ANTONIO</v>
          </cell>
          <cell r="N329" t="str">
            <v>A</v>
          </cell>
          <cell r="O329">
            <v>42196</v>
          </cell>
          <cell r="P329">
            <v>0.45277777777777778</v>
          </cell>
          <cell r="Q329">
            <v>28</v>
          </cell>
          <cell r="R329"/>
          <cell r="S329" t="str">
            <v>Mtto. Terminado</v>
          </cell>
          <cell r="T329">
            <v>42197</v>
          </cell>
          <cell r="U329">
            <v>0.41666666666666669</v>
          </cell>
          <cell r="V329">
            <v>23.133333333302289</v>
          </cell>
        </row>
        <row r="330">
          <cell r="A330"/>
          <cell r="B330">
            <v>319</v>
          </cell>
          <cell r="C330">
            <v>669</v>
          </cell>
          <cell r="D330" t="str">
            <v xml:space="preserve">Moto Bomba Perkins 4.236 </v>
          </cell>
          <cell r="E330" t="str">
            <v>100BB</v>
          </cell>
          <cell r="F330" t="str">
            <v>Coazucar S. A.</v>
          </cell>
          <cell r="G330">
            <v>791060405</v>
          </cell>
          <cell r="H330">
            <v>7795550044</v>
          </cell>
          <cell r="I330" t="str">
            <v>MTTO. EN EL CAMPO</v>
          </cell>
          <cell r="J330" t="str">
            <v>Colocar motor</v>
          </cell>
          <cell r="K330" t="str">
            <v>MTTO. CORRECTIVO</v>
          </cell>
          <cell r="L330">
            <v>1318</v>
          </cell>
          <cell r="M330" t="str">
            <v>MELENDRES LAZ, RODOLFO GONZALO</v>
          </cell>
          <cell r="N330" t="str">
            <v>A</v>
          </cell>
          <cell r="O330">
            <v>42196</v>
          </cell>
          <cell r="P330">
            <v>0.4548611111111111</v>
          </cell>
          <cell r="Q330">
            <v>28</v>
          </cell>
          <cell r="R330"/>
          <cell r="S330" t="str">
            <v>Mtto. Terminado</v>
          </cell>
          <cell r="T330">
            <v>42196</v>
          </cell>
          <cell r="U330">
            <v>0.6875</v>
          </cell>
          <cell r="V330">
            <v>5.5833333333721384</v>
          </cell>
        </row>
        <row r="331">
          <cell r="A331"/>
          <cell r="B331">
            <v>320</v>
          </cell>
          <cell r="C331" t="str">
            <v>EP04</v>
          </cell>
          <cell r="D331" t="str">
            <v>Motoniveladora Caterpillar</v>
          </cell>
          <cell r="E331" t="str">
            <v>100EP</v>
          </cell>
          <cell r="F331" t="str">
            <v>Coazucar S. A.</v>
          </cell>
          <cell r="G331">
            <v>791060411</v>
          </cell>
          <cell r="H331">
            <v>7795550883</v>
          </cell>
          <cell r="I331" t="str">
            <v>EQUIPO PESADO</v>
          </cell>
          <cell r="J331" t="str">
            <v>Arreglar escape del motor</v>
          </cell>
          <cell r="K331" t="str">
            <v>MTTO. CORRECTIVO</v>
          </cell>
          <cell r="L331">
            <v>8365</v>
          </cell>
          <cell r="M331" t="str">
            <v>CHIVIHUSCA LLIVICURA,JOSE</v>
          </cell>
          <cell r="N331" t="str">
            <v>A</v>
          </cell>
          <cell r="O331">
            <v>42196</v>
          </cell>
          <cell r="P331">
            <v>0.45624999999999999</v>
          </cell>
          <cell r="Q331">
            <v>28</v>
          </cell>
          <cell r="R331"/>
          <cell r="S331" t="str">
            <v>Mtto. Terminado</v>
          </cell>
          <cell r="T331">
            <v>42196</v>
          </cell>
          <cell r="U331">
            <v>0.72916666666666663</v>
          </cell>
          <cell r="V331">
            <v>6.5499999999301508</v>
          </cell>
        </row>
        <row r="332">
          <cell r="A332"/>
          <cell r="B332">
            <v>321</v>
          </cell>
          <cell r="C332" t="str">
            <v>100BH</v>
          </cell>
          <cell r="D332" t="str">
            <v>Bomba de herbicida</v>
          </cell>
          <cell r="E332" t="str">
            <v>100BH</v>
          </cell>
          <cell r="F332" t="str">
            <v>Coazucar S. A.</v>
          </cell>
          <cell r="G332">
            <v>791060339</v>
          </cell>
          <cell r="H332">
            <v>7795550174</v>
          </cell>
          <cell r="I332" t="str">
            <v>EQUIPO LIVIANO</v>
          </cell>
          <cell r="J332" t="str">
            <v>Revisar motor</v>
          </cell>
          <cell r="K332" t="str">
            <v>MTTO. CORRECTIVO</v>
          </cell>
          <cell r="L332">
            <v>520</v>
          </cell>
          <cell r="M332" t="str">
            <v>VASQUEZ CALLE, OCTAVIO AUGUSTO</v>
          </cell>
          <cell r="N332" t="str">
            <v>A</v>
          </cell>
          <cell r="O332">
            <v>42196</v>
          </cell>
          <cell r="P332">
            <v>0.46597222222222223</v>
          </cell>
          <cell r="Q332">
            <v>28</v>
          </cell>
          <cell r="R332"/>
          <cell r="S332">
            <v>37370.546705555404</v>
          </cell>
          <cell r="T332"/>
          <cell r="U332"/>
          <cell r="V332" t="str">
            <v/>
          </cell>
        </row>
        <row r="333">
          <cell r="A333"/>
          <cell r="B333">
            <v>322</v>
          </cell>
          <cell r="C333" t="str">
            <v>100BH</v>
          </cell>
          <cell r="D333" t="str">
            <v>Bomba de herbicida</v>
          </cell>
          <cell r="E333" t="str">
            <v>100BH</v>
          </cell>
          <cell r="F333" t="str">
            <v>Coazucar S. A.</v>
          </cell>
          <cell r="G333">
            <v>791060339</v>
          </cell>
          <cell r="H333">
            <v>7795550174</v>
          </cell>
          <cell r="I333" t="str">
            <v>EQUIPO LIVIANO</v>
          </cell>
          <cell r="J333" t="str">
            <v>Revisar motor</v>
          </cell>
          <cell r="K333" t="str">
            <v>MTTO. CORRECTIVO</v>
          </cell>
          <cell r="L333">
            <v>520</v>
          </cell>
          <cell r="M333" t="str">
            <v>VASQUEZ CALLE, OCTAVIO AUGUSTO</v>
          </cell>
          <cell r="N333" t="str">
            <v>A</v>
          </cell>
          <cell r="O333">
            <v>42196</v>
          </cell>
          <cell r="P333">
            <v>0.46666666666666662</v>
          </cell>
          <cell r="Q333">
            <v>28</v>
          </cell>
          <cell r="R333"/>
          <cell r="S333">
            <v>37370.530038888799</v>
          </cell>
          <cell r="T333"/>
          <cell r="U333"/>
          <cell r="V333" t="str">
            <v/>
          </cell>
        </row>
        <row r="334">
          <cell r="A334"/>
          <cell r="B334">
            <v>323</v>
          </cell>
          <cell r="C334">
            <v>157</v>
          </cell>
          <cell r="D334" t="str">
            <v>Cabezal M. Benz LS-2635</v>
          </cell>
          <cell r="E334" t="str">
            <v>100CB</v>
          </cell>
          <cell r="F334" t="str">
            <v>Coazucar S. A.</v>
          </cell>
          <cell r="G334">
            <v>791060330</v>
          </cell>
          <cell r="H334">
            <v>791060330</v>
          </cell>
          <cell r="I334" t="str">
            <v>ENDER DE CABEZALES</v>
          </cell>
          <cell r="J334" t="str">
            <v>Arreglar visagra de la puerta</v>
          </cell>
          <cell r="K334" t="str">
            <v>MTTO. CORRECTIVO</v>
          </cell>
          <cell r="L334">
            <v>1096</v>
          </cell>
          <cell r="M334" t="str">
            <v>GONZALEZ MAZON, MESIAS EDUARDO</v>
          </cell>
          <cell r="N334" t="str">
            <v>A</v>
          </cell>
          <cell r="O334">
            <v>42196</v>
          </cell>
          <cell r="P334">
            <v>0.47361111111111115</v>
          </cell>
          <cell r="Q334">
            <v>28</v>
          </cell>
          <cell r="R334">
            <v>40535</v>
          </cell>
          <cell r="S334" t="str">
            <v>Mtto. Terminado</v>
          </cell>
          <cell r="T334">
            <v>42197</v>
          </cell>
          <cell r="U334">
            <v>0.44791666666666669</v>
          </cell>
          <cell r="V334">
            <v>23.383333333302289</v>
          </cell>
        </row>
        <row r="335">
          <cell r="A335"/>
          <cell r="B335">
            <v>324</v>
          </cell>
          <cell r="C335">
            <v>283</v>
          </cell>
          <cell r="D335" t="str">
            <v>Tractor John Deere 8200</v>
          </cell>
          <cell r="E335" t="str">
            <v>100JD</v>
          </cell>
          <cell r="F335" t="str">
            <v>Coazucar S. A.</v>
          </cell>
          <cell r="G335">
            <v>791060442</v>
          </cell>
          <cell r="H335">
            <v>7795550933</v>
          </cell>
          <cell r="I335" t="str">
            <v>MTTO. EN EL CAMPO</v>
          </cell>
          <cell r="J335" t="str">
            <v>Cambio aceite y filtro motor</v>
          </cell>
          <cell r="K335" t="str">
            <v>MTTO. PREVENTIVO</v>
          </cell>
          <cell r="L335">
            <v>4529</v>
          </cell>
          <cell r="M335" t="str">
            <v>LOPEZ ROMERO, VICTOR</v>
          </cell>
          <cell r="N335" t="str">
            <v>A</v>
          </cell>
          <cell r="O335">
            <v>42196</v>
          </cell>
          <cell r="P335">
            <v>0.47916666666666669</v>
          </cell>
          <cell r="Q335">
            <v>28</v>
          </cell>
          <cell r="R335"/>
          <cell r="S335" t="str">
            <v>Mtto. Terminado</v>
          </cell>
          <cell r="T335">
            <v>42196</v>
          </cell>
          <cell r="U335">
            <v>0.60416666666666663</v>
          </cell>
          <cell r="V335">
            <v>3</v>
          </cell>
        </row>
        <row r="336">
          <cell r="A336"/>
          <cell r="B336">
            <v>325</v>
          </cell>
          <cell r="C336">
            <v>283</v>
          </cell>
          <cell r="D336" t="str">
            <v>Tractor John Deere 8200</v>
          </cell>
          <cell r="E336" t="str">
            <v>100JD</v>
          </cell>
          <cell r="F336" t="str">
            <v>Coazucar S. A.</v>
          </cell>
          <cell r="G336">
            <v>791060442</v>
          </cell>
          <cell r="H336">
            <v>7795550933</v>
          </cell>
          <cell r="I336" t="str">
            <v>MTTO. EN EL CAMPO</v>
          </cell>
          <cell r="J336" t="str">
            <v>Cambio filtro de combustible</v>
          </cell>
          <cell r="K336" t="str">
            <v>MTTO. PREVENTIVO</v>
          </cell>
          <cell r="L336">
            <v>4529</v>
          </cell>
          <cell r="M336" t="str">
            <v>LOPEZ ROMERO, VICTOR</v>
          </cell>
          <cell r="N336" t="str">
            <v>A</v>
          </cell>
          <cell r="O336">
            <v>42196</v>
          </cell>
          <cell r="P336">
            <v>0.47986111111111113</v>
          </cell>
          <cell r="Q336">
            <v>28</v>
          </cell>
          <cell r="R336"/>
          <cell r="S336" t="str">
            <v>Mtto. Terminado</v>
          </cell>
          <cell r="T336">
            <v>42196</v>
          </cell>
          <cell r="U336">
            <v>0.60416666666666663</v>
          </cell>
          <cell r="V336">
            <v>2.9833333333954215</v>
          </cell>
        </row>
        <row r="337">
          <cell r="A337"/>
          <cell r="B337">
            <v>326</v>
          </cell>
          <cell r="C337" t="str">
            <v>JD26</v>
          </cell>
          <cell r="D337" t="str">
            <v>Tractor John Deere 6145J</v>
          </cell>
          <cell r="E337" t="str">
            <v>100JD</v>
          </cell>
          <cell r="F337" t="str">
            <v>Coazucar S. A.</v>
          </cell>
          <cell r="G337">
            <v>791060443</v>
          </cell>
          <cell r="H337">
            <v>7795551063</v>
          </cell>
          <cell r="I337" t="str">
            <v>MTTO. EN EL CAMPO</v>
          </cell>
          <cell r="J337" t="str">
            <v>Cambiar tapa del tanque de aceite</v>
          </cell>
          <cell r="K337" t="str">
            <v>MTTO. CORRECTIVO</v>
          </cell>
          <cell r="L337">
            <v>1604</v>
          </cell>
          <cell r="M337" t="str">
            <v>PONCE TENE SILVERIO</v>
          </cell>
          <cell r="N337" t="str">
            <v>A</v>
          </cell>
          <cell r="O337">
            <v>42196</v>
          </cell>
          <cell r="P337">
            <v>0.48333333333333334</v>
          </cell>
          <cell r="Q337">
            <v>28</v>
          </cell>
          <cell r="R337">
            <v>2306</v>
          </cell>
          <cell r="S337" t="str">
            <v>Mtto. Terminado</v>
          </cell>
          <cell r="T337">
            <v>42196</v>
          </cell>
          <cell r="U337">
            <v>0.58333333333333337</v>
          </cell>
          <cell r="V337">
            <v>2.4000000001396984</v>
          </cell>
        </row>
        <row r="338">
          <cell r="A338"/>
          <cell r="B338">
            <v>327</v>
          </cell>
          <cell r="C338">
            <v>330</v>
          </cell>
          <cell r="D338" t="str">
            <v>Tractor de llanta Cameco</v>
          </cell>
          <cell r="E338" t="str">
            <v>100CM</v>
          </cell>
          <cell r="F338" t="str">
            <v>Coazucar S. A.</v>
          </cell>
          <cell r="G338">
            <v>791060444</v>
          </cell>
          <cell r="H338">
            <v>791060444</v>
          </cell>
          <cell r="I338" t="str">
            <v>CAMECOS</v>
          </cell>
          <cell r="J338" t="str">
            <v>Revisar sistema de combustible</v>
          </cell>
          <cell r="K338" t="str">
            <v>MTTO. CORRECTIVO</v>
          </cell>
          <cell r="L338">
            <v>1539</v>
          </cell>
          <cell r="M338" t="str">
            <v>PATIÑO QUIMI, GELBER ALONSO</v>
          </cell>
          <cell r="N338" t="str">
            <v>A</v>
          </cell>
          <cell r="O338">
            <v>42196</v>
          </cell>
          <cell r="P338">
            <v>0.49513888888888885</v>
          </cell>
          <cell r="Q338">
            <v>28</v>
          </cell>
          <cell r="R338"/>
          <cell r="S338" t="str">
            <v>Mtto. Terminado</v>
          </cell>
          <cell r="T338">
            <v>42196</v>
          </cell>
          <cell r="U338">
            <v>0.75</v>
          </cell>
          <cell r="V338">
            <v>6.1166666666977108</v>
          </cell>
        </row>
        <row r="339">
          <cell r="A339"/>
          <cell r="B339">
            <v>328</v>
          </cell>
          <cell r="C339" t="str">
            <v>JD34</v>
          </cell>
          <cell r="D339" t="str">
            <v>Tractor John Deere 9460R</v>
          </cell>
          <cell r="E339" t="str">
            <v>100JD</v>
          </cell>
          <cell r="F339" t="str">
            <v>Coazucar S. A.</v>
          </cell>
          <cell r="G339">
            <v>791060435</v>
          </cell>
          <cell r="H339">
            <v>7795551079</v>
          </cell>
          <cell r="I339" t="str">
            <v>MTTO. EN EL CAMPO</v>
          </cell>
          <cell r="J339" t="str">
            <v>Revisar A/C</v>
          </cell>
          <cell r="K339" t="str">
            <v>MTTO. CORRECTIVO</v>
          </cell>
          <cell r="L339">
            <v>1137</v>
          </cell>
          <cell r="M339" t="str">
            <v>GUERRERO MONTESDEOCA, DIEGO ARMANDO</v>
          </cell>
          <cell r="N339" t="str">
            <v>A</v>
          </cell>
          <cell r="O339">
            <v>42196</v>
          </cell>
          <cell r="P339">
            <v>0.53125</v>
          </cell>
          <cell r="Q339">
            <v>28</v>
          </cell>
          <cell r="R339"/>
          <cell r="S339" t="str">
            <v>Mtto. Terminado</v>
          </cell>
          <cell r="T339">
            <v>42196</v>
          </cell>
          <cell r="U339">
            <v>0.70833333333333337</v>
          </cell>
          <cell r="V339">
            <v>4.25</v>
          </cell>
        </row>
        <row r="340">
          <cell r="A340"/>
          <cell r="B340">
            <v>329</v>
          </cell>
          <cell r="C340">
            <v>598</v>
          </cell>
          <cell r="D340" t="str">
            <v>Cosechadora de CañaJohn Deere 3520</v>
          </cell>
          <cell r="E340" t="str">
            <v>100CS</v>
          </cell>
          <cell r="F340" t="str">
            <v>Coazucar S. A.</v>
          </cell>
          <cell r="G340">
            <v>791060321</v>
          </cell>
          <cell r="H340">
            <v>791060321</v>
          </cell>
          <cell r="I340" t="str">
            <v>MTTO. EN EL CAMPO</v>
          </cell>
          <cell r="J340" t="str">
            <v>Cambiar extractor primario</v>
          </cell>
          <cell r="K340" t="str">
            <v>MTTO. CORRECTIVO</v>
          </cell>
          <cell r="L340">
            <v>1552</v>
          </cell>
          <cell r="M340" t="str">
            <v>PEÑA ASTUDILLO, MIGUEL</v>
          </cell>
          <cell r="N340" t="str">
            <v>A</v>
          </cell>
          <cell r="O340">
            <v>42196</v>
          </cell>
          <cell r="P340">
            <v>0.53472222222222221</v>
          </cell>
          <cell r="Q340">
            <v>28</v>
          </cell>
          <cell r="R340"/>
          <cell r="S340" t="str">
            <v>Mtto. Terminado</v>
          </cell>
          <cell r="T340">
            <v>42196</v>
          </cell>
          <cell r="U340">
            <v>0.75</v>
          </cell>
          <cell r="V340">
            <v>5.1666666667442769</v>
          </cell>
        </row>
        <row r="341">
          <cell r="A341"/>
          <cell r="B341">
            <v>330</v>
          </cell>
          <cell r="C341">
            <v>421</v>
          </cell>
          <cell r="D341" t="str">
            <v>Carreton</v>
          </cell>
          <cell r="E341" t="str">
            <v>100CA</v>
          </cell>
          <cell r="F341" t="str">
            <v>Coazucar S. A.</v>
          </cell>
          <cell r="G341">
            <v>791060326</v>
          </cell>
          <cell r="H341">
            <v>791060326</v>
          </cell>
          <cell r="I341" t="str">
            <v>MTTO. EN EL CAMPO</v>
          </cell>
          <cell r="J341" t="str">
            <v>Eje roto</v>
          </cell>
          <cell r="K341" t="str">
            <v>MTTO. CORRECTIVO</v>
          </cell>
          <cell r="L341">
            <v>1966</v>
          </cell>
          <cell r="M341" t="str">
            <v>VELIZ ANDRADE, ANTONIO</v>
          </cell>
          <cell r="N341" t="str">
            <v>A</v>
          </cell>
          <cell r="O341">
            <v>42196</v>
          </cell>
          <cell r="P341">
            <v>0.5625</v>
          </cell>
          <cell r="Q341">
            <v>28</v>
          </cell>
          <cell r="R341"/>
          <cell r="S341" t="str">
            <v>Mtto. Terminado</v>
          </cell>
          <cell r="T341">
            <v>42197</v>
          </cell>
          <cell r="U341">
            <v>0.5</v>
          </cell>
          <cell r="V341">
            <v>22.5</v>
          </cell>
        </row>
        <row r="342">
          <cell r="A342"/>
          <cell r="B342">
            <v>331</v>
          </cell>
          <cell r="C342">
            <v>597</v>
          </cell>
          <cell r="D342" t="str">
            <v>Cosechadora de CañaJohn Deere 3510</v>
          </cell>
          <cell r="E342" t="str">
            <v>100CS</v>
          </cell>
          <cell r="F342" t="str">
            <v>Coazucar S. A.</v>
          </cell>
          <cell r="G342">
            <v>791060334</v>
          </cell>
          <cell r="H342">
            <v>791060334</v>
          </cell>
          <cell r="I342" t="str">
            <v>MTTO. EN EL CAMPO</v>
          </cell>
          <cell r="J342" t="str">
            <v>Cambio de refrigerante</v>
          </cell>
          <cell r="K342" t="str">
            <v>MTTO. CORRECTIVO</v>
          </cell>
          <cell r="L342">
            <v>1552</v>
          </cell>
          <cell r="M342" t="str">
            <v>PEÑA ASTUDILLO, MIGUEL</v>
          </cell>
          <cell r="N342" t="str">
            <v>A</v>
          </cell>
          <cell r="O342">
            <v>42196</v>
          </cell>
          <cell r="P342">
            <v>0.56597222222222221</v>
          </cell>
          <cell r="Q342">
            <v>28</v>
          </cell>
          <cell r="R342"/>
          <cell r="S342" t="str">
            <v>Mtto. Terminado</v>
          </cell>
          <cell r="T342">
            <v>42196</v>
          </cell>
          <cell r="U342">
            <v>0.75</v>
          </cell>
          <cell r="V342">
            <v>4.4166666667442769</v>
          </cell>
        </row>
        <row r="343">
          <cell r="A343"/>
          <cell r="B343">
            <v>332</v>
          </cell>
          <cell r="C343">
            <v>639</v>
          </cell>
          <cell r="D343" t="str">
            <v>Moto Bomba Big squirt(j d. 6068tf001)</v>
          </cell>
          <cell r="E343" t="str">
            <v>100BB</v>
          </cell>
          <cell r="F343" t="str">
            <v>Coazucar S. A.</v>
          </cell>
          <cell r="G343">
            <v>791060405</v>
          </cell>
          <cell r="H343">
            <v>7795550017</v>
          </cell>
          <cell r="I343" t="str">
            <v>MTTO. EN EL CAMPO</v>
          </cell>
          <cell r="J343" t="str">
            <v>Cambiar llanta</v>
          </cell>
          <cell r="K343" t="str">
            <v>MTTO. CORRECTIVO</v>
          </cell>
          <cell r="L343">
            <v>1735</v>
          </cell>
          <cell r="M343" t="str">
            <v>ROMERO ACOSTA, EDWIN</v>
          </cell>
          <cell r="N343" t="str">
            <v>A</v>
          </cell>
          <cell r="O343">
            <v>42196</v>
          </cell>
          <cell r="P343">
            <v>0.57222222222222219</v>
          </cell>
          <cell r="Q343">
            <v>28</v>
          </cell>
          <cell r="R343"/>
          <cell r="S343" t="str">
            <v>Mtto. Terminado</v>
          </cell>
          <cell r="T343">
            <v>42196</v>
          </cell>
          <cell r="U343">
            <v>0.66666666666666663</v>
          </cell>
          <cell r="V343">
            <v>2.2666666666045785</v>
          </cell>
        </row>
        <row r="344">
          <cell r="A344"/>
          <cell r="B344">
            <v>333</v>
          </cell>
          <cell r="C344">
            <v>509</v>
          </cell>
          <cell r="D344" t="str">
            <v>Cargadora de Caña Cameco SP- 1800</v>
          </cell>
          <cell r="E344" t="str">
            <v>100LL</v>
          </cell>
          <cell r="F344" t="str">
            <v>Coazucar S. A.</v>
          </cell>
          <cell r="G344">
            <v>791060368</v>
          </cell>
          <cell r="H344">
            <v>791060368</v>
          </cell>
          <cell r="I344" t="str">
            <v>MTTO. EN EL CAMPO</v>
          </cell>
          <cell r="J344" t="str">
            <v>Revisar radiador</v>
          </cell>
          <cell r="K344" t="str">
            <v>MTTO. CORRECTIVO</v>
          </cell>
          <cell r="L344">
            <v>638</v>
          </cell>
          <cell r="M344" t="str">
            <v>ANDRADE GONZALEZ, JOSE FABRICIO</v>
          </cell>
          <cell r="N344" t="str">
            <v>A</v>
          </cell>
          <cell r="O344">
            <v>42196</v>
          </cell>
          <cell r="P344">
            <v>0.6020833333333333</v>
          </cell>
          <cell r="Q344">
            <v>28</v>
          </cell>
          <cell r="R344"/>
          <cell r="S344" t="str">
            <v>Mtto. Terminado</v>
          </cell>
          <cell r="T344">
            <v>42197</v>
          </cell>
          <cell r="U344">
            <v>0.125</v>
          </cell>
          <cell r="V344">
            <v>12.550000000046566</v>
          </cell>
        </row>
        <row r="345">
          <cell r="A345"/>
          <cell r="B345">
            <v>334</v>
          </cell>
          <cell r="C345">
            <v>1325</v>
          </cell>
          <cell r="D345" t="str">
            <v>Trayler</v>
          </cell>
          <cell r="E345" t="str">
            <v>100TD</v>
          </cell>
          <cell r="F345" t="str">
            <v>Coazucar S. A.</v>
          </cell>
          <cell r="G345">
            <v>791060312</v>
          </cell>
          <cell r="H345">
            <v>791060312</v>
          </cell>
          <cell r="I345" t="str">
            <v>TRAYLER</v>
          </cell>
          <cell r="J345" t="str">
            <v>Reparar kin pin</v>
          </cell>
          <cell r="K345" t="str">
            <v>MTTO. CORRECTIVO</v>
          </cell>
          <cell r="L345">
            <v>1626</v>
          </cell>
          <cell r="M345" t="str">
            <v xml:space="preserve">QUIMI CHANALATA, ERALDO </v>
          </cell>
          <cell r="N345" t="str">
            <v>A</v>
          </cell>
          <cell r="O345">
            <v>42196</v>
          </cell>
          <cell r="P345">
            <v>0.60347222222222219</v>
          </cell>
          <cell r="Q345">
            <v>28</v>
          </cell>
          <cell r="R345"/>
          <cell r="S345" t="str">
            <v>Mtto. Terminado</v>
          </cell>
          <cell r="T345">
            <v>42196</v>
          </cell>
          <cell r="U345">
            <v>0.79166666666666663</v>
          </cell>
          <cell r="V345">
            <v>4.5166666666045785</v>
          </cell>
        </row>
        <row r="346">
          <cell r="A346"/>
          <cell r="B346">
            <v>335</v>
          </cell>
          <cell r="C346">
            <v>1311</v>
          </cell>
          <cell r="D346" t="str">
            <v>Trayler</v>
          </cell>
          <cell r="E346" t="str">
            <v>100TD</v>
          </cell>
          <cell r="F346" t="str">
            <v>Coazucar S. A.</v>
          </cell>
          <cell r="G346">
            <v>791060312</v>
          </cell>
          <cell r="H346">
            <v>791060312</v>
          </cell>
          <cell r="I346" t="str">
            <v>TRAYLER</v>
          </cell>
          <cell r="J346" t="str">
            <v>Reparar templador</v>
          </cell>
          <cell r="K346" t="str">
            <v>MTTO. CORRECTIVO</v>
          </cell>
          <cell r="L346">
            <v>1626</v>
          </cell>
          <cell r="M346" t="str">
            <v xml:space="preserve">QUIMI CHANALATA, ERALDO </v>
          </cell>
          <cell r="N346" t="str">
            <v>A</v>
          </cell>
          <cell r="O346">
            <v>42196</v>
          </cell>
          <cell r="P346">
            <v>0.60416666666666663</v>
          </cell>
          <cell r="Q346">
            <v>28</v>
          </cell>
          <cell r="R346"/>
          <cell r="S346" t="str">
            <v>Mtto. Terminado</v>
          </cell>
          <cell r="T346">
            <v>42196</v>
          </cell>
          <cell r="U346">
            <v>0.79166666666666663</v>
          </cell>
          <cell r="V346">
            <v>4.5</v>
          </cell>
        </row>
        <row r="347">
          <cell r="A347"/>
          <cell r="B347">
            <v>336</v>
          </cell>
          <cell r="C347">
            <v>152</v>
          </cell>
          <cell r="D347" t="str">
            <v>Cabezal M. Benz LS-2635</v>
          </cell>
          <cell r="E347" t="str">
            <v>100CB</v>
          </cell>
          <cell r="F347" t="str">
            <v>Coazucar S. A.</v>
          </cell>
          <cell r="G347">
            <v>791060330</v>
          </cell>
          <cell r="H347">
            <v>791060330</v>
          </cell>
          <cell r="I347" t="str">
            <v>CABEZALES</v>
          </cell>
          <cell r="J347" t="str">
            <v>Revisar sistema combustible</v>
          </cell>
          <cell r="K347" t="str">
            <v>MTTO. CORRECTIVO</v>
          </cell>
          <cell r="L347">
            <v>687</v>
          </cell>
          <cell r="M347" t="str">
            <v>BARAHONA MUÑOZ, GUIDO MANUEL</v>
          </cell>
          <cell r="N347" t="str">
            <v>A</v>
          </cell>
          <cell r="O347">
            <v>42196</v>
          </cell>
          <cell r="P347">
            <v>0.62708333333333333</v>
          </cell>
          <cell r="Q347">
            <v>28</v>
          </cell>
          <cell r="R347"/>
          <cell r="S347" t="str">
            <v>Mtto. Terminado</v>
          </cell>
          <cell r="T347">
            <v>42196</v>
          </cell>
          <cell r="U347">
            <v>0.75</v>
          </cell>
          <cell r="V347">
            <v>2.9499999999534339</v>
          </cell>
        </row>
        <row r="348">
          <cell r="A348"/>
          <cell r="B348">
            <v>337</v>
          </cell>
          <cell r="C348">
            <v>1287</v>
          </cell>
          <cell r="D348" t="str">
            <v>Trayler</v>
          </cell>
          <cell r="E348" t="str">
            <v>100TD</v>
          </cell>
          <cell r="F348" t="str">
            <v>Coazucar S. A.</v>
          </cell>
          <cell r="G348">
            <v>791060312</v>
          </cell>
          <cell r="H348">
            <v>791060312</v>
          </cell>
          <cell r="I348" t="str">
            <v>MTTO. EN EL CAMPO</v>
          </cell>
          <cell r="J348" t="str">
            <v>Cambiar llanta</v>
          </cell>
          <cell r="K348" t="str">
            <v>MTTO. CORRECTIVO</v>
          </cell>
          <cell r="L348">
            <v>1966</v>
          </cell>
          <cell r="M348" t="str">
            <v>VELIZ ANDRADE, ANTONIO</v>
          </cell>
          <cell r="N348" t="str">
            <v>A</v>
          </cell>
          <cell r="O348">
            <v>42196</v>
          </cell>
          <cell r="P348">
            <v>0.63194444444444442</v>
          </cell>
          <cell r="Q348">
            <v>28</v>
          </cell>
          <cell r="R348"/>
          <cell r="S348" t="str">
            <v>Mtto. Terminado</v>
          </cell>
          <cell r="T348">
            <v>42196</v>
          </cell>
          <cell r="U348">
            <v>0.70833333333333337</v>
          </cell>
          <cell r="V348">
            <v>1.8333333332557231</v>
          </cell>
        </row>
        <row r="349">
          <cell r="A349"/>
          <cell r="B349">
            <v>338</v>
          </cell>
          <cell r="C349" t="str">
            <v>EL23</v>
          </cell>
          <cell r="D349" t="str">
            <v xml:space="preserve">Camioneta Chevrolet </v>
          </cell>
          <cell r="E349" t="str">
            <v>100EL</v>
          </cell>
          <cell r="F349" t="str">
            <v>Coazucar S. A.</v>
          </cell>
          <cell r="G349">
            <v>791060102</v>
          </cell>
          <cell r="H349">
            <v>7795550799</v>
          </cell>
          <cell r="I349" t="str">
            <v>ENDER EQUIPO LIVIANO</v>
          </cell>
          <cell r="J349" t="str">
            <v>Revision valde y cabina</v>
          </cell>
          <cell r="K349" t="str">
            <v>MTTO. CORRECTIVO</v>
          </cell>
          <cell r="L349">
            <v>547</v>
          </cell>
          <cell r="M349" t="str">
            <v>QUISHPE CALVA, LUIS</v>
          </cell>
          <cell r="N349" t="str">
            <v>A</v>
          </cell>
          <cell r="O349">
            <v>42196</v>
          </cell>
          <cell r="P349">
            <v>0.63611111111111118</v>
          </cell>
          <cell r="Q349">
            <v>28</v>
          </cell>
          <cell r="R349">
            <v>171431</v>
          </cell>
          <cell r="S349" t="str">
            <v>Mtto. Terminado</v>
          </cell>
          <cell r="T349">
            <v>42198</v>
          </cell>
          <cell r="U349">
            <v>0.58333333333333337</v>
          </cell>
          <cell r="V349">
            <v>46.733333333395422</v>
          </cell>
        </row>
        <row r="350">
          <cell r="A350"/>
          <cell r="B350">
            <v>339</v>
          </cell>
          <cell r="C350" t="str">
            <v>CB08</v>
          </cell>
          <cell r="D350" t="str">
            <v>Cabezal Volvo FM64T-L2H1</v>
          </cell>
          <cell r="E350" t="str">
            <v>100CB</v>
          </cell>
          <cell r="F350" t="str">
            <v>Coazucar S. A.</v>
          </cell>
          <cell r="G350">
            <v>791060412</v>
          </cell>
          <cell r="H350">
            <v>791060412</v>
          </cell>
          <cell r="I350" t="str">
            <v>ELECTROMECANICOS</v>
          </cell>
          <cell r="J350" t="str">
            <v>Revisar sistema elctrico</v>
          </cell>
          <cell r="K350" t="str">
            <v>MTTO. CORRECTIVO</v>
          </cell>
          <cell r="L350">
            <v>1218</v>
          </cell>
          <cell r="M350" t="str">
            <v>LEON AVILA, SEGUNDO ALBERTO</v>
          </cell>
          <cell r="N350" t="str">
            <v>A</v>
          </cell>
          <cell r="O350">
            <v>42196</v>
          </cell>
          <cell r="P350">
            <v>0.66180555555555554</v>
          </cell>
          <cell r="Q350">
            <v>28</v>
          </cell>
          <cell r="R350">
            <v>8050</v>
          </cell>
          <cell r="S350" t="str">
            <v>Mtto. Terminado</v>
          </cell>
          <cell r="T350">
            <v>42196</v>
          </cell>
          <cell r="U350">
            <v>0.70833333333333337</v>
          </cell>
          <cell r="V350">
            <v>1.1166666665812954</v>
          </cell>
        </row>
        <row r="351">
          <cell r="A351"/>
          <cell r="B351">
            <v>340</v>
          </cell>
          <cell r="C351" t="str">
            <v>EP07</v>
          </cell>
          <cell r="D351" t="str">
            <v>Motonivemadora CAT 140K</v>
          </cell>
          <cell r="E351" t="str">
            <v>100EP</v>
          </cell>
          <cell r="F351" t="str">
            <v>Coazucar S. A.</v>
          </cell>
          <cell r="G351">
            <v>791060419</v>
          </cell>
          <cell r="H351">
            <v>7795550887</v>
          </cell>
          <cell r="I351" t="str">
            <v>MTTO. EN EL CAMPO</v>
          </cell>
          <cell r="J351" t="str">
            <v>Cambiar llanta</v>
          </cell>
          <cell r="K351" t="str">
            <v>MTTO. CORRECTIVO</v>
          </cell>
          <cell r="L351">
            <v>1966</v>
          </cell>
          <cell r="M351" t="str">
            <v>VELIZ ANDRADE, ANTONIO</v>
          </cell>
          <cell r="N351" t="str">
            <v>A</v>
          </cell>
          <cell r="O351">
            <v>42196</v>
          </cell>
          <cell r="P351">
            <v>0.66249999999999998</v>
          </cell>
          <cell r="Q351">
            <v>28</v>
          </cell>
          <cell r="R351"/>
          <cell r="S351" t="str">
            <v>Mtto. Terminado</v>
          </cell>
          <cell r="T351">
            <v>42197</v>
          </cell>
          <cell r="U351">
            <v>0.66666666666666663</v>
          </cell>
          <cell r="V351">
            <v>24.100000000093132</v>
          </cell>
        </row>
        <row r="352">
          <cell r="A352"/>
          <cell r="B352">
            <v>341</v>
          </cell>
          <cell r="C352">
            <v>1435</v>
          </cell>
          <cell r="D352" t="str">
            <v>Dollys</v>
          </cell>
          <cell r="E352" t="str">
            <v>100DL</v>
          </cell>
          <cell r="F352" t="str">
            <v>Coazucar S. A.</v>
          </cell>
          <cell r="G352">
            <v>791060315</v>
          </cell>
          <cell r="H352">
            <v>791060315</v>
          </cell>
          <cell r="I352" t="str">
            <v>MTTO. EN EL CAMPO</v>
          </cell>
          <cell r="J352" t="str">
            <v>Cambiar llanta</v>
          </cell>
          <cell r="K352" t="str">
            <v>MTTO. CORRECTIVO</v>
          </cell>
          <cell r="L352">
            <v>1966</v>
          </cell>
          <cell r="M352" t="str">
            <v>VELIZ ANDRADE, ANTONIO</v>
          </cell>
          <cell r="N352" t="str">
            <v>A</v>
          </cell>
          <cell r="O352">
            <v>42196</v>
          </cell>
          <cell r="P352">
            <v>0.66319444444444442</v>
          </cell>
          <cell r="Q352">
            <v>28</v>
          </cell>
          <cell r="R352"/>
          <cell r="S352" t="str">
            <v>Mtto. Terminado</v>
          </cell>
          <cell r="T352">
            <v>42196</v>
          </cell>
          <cell r="U352">
            <v>0.70833333333333337</v>
          </cell>
          <cell r="V352">
            <v>1.0833333332557231</v>
          </cell>
        </row>
        <row r="353">
          <cell r="A353"/>
          <cell r="B353">
            <v>342</v>
          </cell>
          <cell r="C353" t="str">
            <v>EL19</v>
          </cell>
          <cell r="D353" t="str">
            <v>Bus Mercedes Benz</v>
          </cell>
          <cell r="E353" t="str">
            <v>100EL</v>
          </cell>
          <cell r="F353" t="str">
            <v>Coazucar S. A.</v>
          </cell>
          <cell r="G353">
            <v>791060320</v>
          </cell>
          <cell r="H353">
            <v>7795550794</v>
          </cell>
          <cell r="I353" t="str">
            <v>EQUIPO LIVIANO</v>
          </cell>
          <cell r="J353" t="str">
            <v>Orden de Inspección</v>
          </cell>
          <cell r="K353" t="str">
            <v>MTTO. PREVENTIVO</v>
          </cell>
          <cell r="L353">
            <v>1340</v>
          </cell>
          <cell r="M353" t="str">
            <v>MENENDES MUÑOZ, FABIAN</v>
          </cell>
          <cell r="N353" t="str">
            <v>A</v>
          </cell>
          <cell r="O353">
            <v>42196</v>
          </cell>
          <cell r="P353">
            <v>0.68055555555555547</v>
          </cell>
          <cell r="Q353">
            <v>28</v>
          </cell>
          <cell r="R353"/>
          <cell r="S353" t="str">
            <v>Mtto. Terminado</v>
          </cell>
          <cell r="T353">
            <v>42196</v>
          </cell>
          <cell r="U353">
            <v>0.70833333333333337</v>
          </cell>
          <cell r="V353">
            <v>0.66666666674427688</v>
          </cell>
        </row>
        <row r="354">
          <cell r="A354"/>
          <cell r="B354">
            <v>343</v>
          </cell>
          <cell r="C354" t="str">
            <v>EL19</v>
          </cell>
          <cell r="D354" t="str">
            <v>Bus Mercedes Benz</v>
          </cell>
          <cell r="E354" t="str">
            <v>100EL</v>
          </cell>
          <cell r="F354" t="str">
            <v>Coazucar S. A.</v>
          </cell>
          <cell r="G354">
            <v>791060320</v>
          </cell>
          <cell r="H354">
            <v>7795550794</v>
          </cell>
          <cell r="I354" t="str">
            <v>LUBRICADORA</v>
          </cell>
          <cell r="J354" t="str">
            <v>Cambio aceite y filtro motor</v>
          </cell>
          <cell r="K354" t="str">
            <v>MTTO. PREVENTIVO</v>
          </cell>
          <cell r="L354">
            <v>1340</v>
          </cell>
          <cell r="M354" t="str">
            <v>MENENDES MUÑOZ, FABIAN</v>
          </cell>
          <cell r="N354" t="str">
            <v>A</v>
          </cell>
          <cell r="O354">
            <v>42196</v>
          </cell>
          <cell r="P354">
            <v>0.68055555555555547</v>
          </cell>
          <cell r="Q354">
            <v>28</v>
          </cell>
          <cell r="R354"/>
          <cell r="S354" t="str">
            <v>Mtto. Terminado</v>
          </cell>
          <cell r="T354">
            <v>42197</v>
          </cell>
          <cell r="U354">
            <v>0.66666666666666663</v>
          </cell>
          <cell r="V354">
            <v>23.666666666744277</v>
          </cell>
        </row>
        <row r="355">
          <cell r="A355"/>
          <cell r="B355">
            <v>344</v>
          </cell>
          <cell r="C355" t="str">
            <v>EL19</v>
          </cell>
          <cell r="D355" t="str">
            <v>Bus Mercedes Benz</v>
          </cell>
          <cell r="E355" t="str">
            <v>100EL</v>
          </cell>
          <cell r="F355" t="str">
            <v>Coazucar S. A.</v>
          </cell>
          <cell r="G355">
            <v>791060320</v>
          </cell>
          <cell r="H355">
            <v>7795550794</v>
          </cell>
          <cell r="I355" t="str">
            <v>LUBRICADORA</v>
          </cell>
          <cell r="J355" t="str">
            <v>Cambio filtro de combustible</v>
          </cell>
          <cell r="K355" t="str">
            <v>MTTO. PREVENTIVO</v>
          </cell>
          <cell r="L355">
            <v>1340</v>
          </cell>
          <cell r="M355" t="str">
            <v>MENENDES MUÑOZ, FABIAN</v>
          </cell>
          <cell r="N355" t="str">
            <v>A</v>
          </cell>
          <cell r="O355">
            <v>42196</v>
          </cell>
          <cell r="P355">
            <v>0.68055555555555547</v>
          </cell>
          <cell r="Q355">
            <v>28</v>
          </cell>
          <cell r="R355"/>
          <cell r="S355" t="str">
            <v>Mtto. Terminado</v>
          </cell>
          <cell r="T355">
            <v>42197</v>
          </cell>
          <cell r="U355">
            <v>0.66666666666666663</v>
          </cell>
          <cell r="V355">
            <v>23.666666666744277</v>
          </cell>
        </row>
        <row r="356">
          <cell r="A356"/>
          <cell r="B356">
            <v>345</v>
          </cell>
          <cell r="C356" t="str">
            <v>EL19</v>
          </cell>
          <cell r="D356" t="str">
            <v>Bus Mercedes Benz</v>
          </cell>
          <cell r="E356" t="str">
            <v>100EL</v>
          </cell>
          <cell r="F356" t="str">
            <v>Coazucar S. A.</v>
          </cell>
          <cell r="G356">
            <v>791060320</v>
          </cell>
          <cell r="H356">
            <v>7795550794</v>
          </cell>
          <cell r="I356" t="str">
            <v>LUBRICADORA</v>
          </cell>
          <cell r="J356" t="str">
            <v>Cambio filtro de aire</v>
          </cell>
          <cell r="K356" t="str">
            <v>MTTO. PREVENTIVO</v>
          </cell>
          <cell r="L356">
            <v>1340</v>
          </cell>
          <cell r="M356" t="str">
            <v>MENENDES MUÑOZ, FABIAN</v>
          </cell>
          <cell r="N356" t="str">
            <v>A</v>
          </cell>
          <cell r="O356">
            <v>42196</v>
          </cell>
          <cell r="P356">
            <v>0.68055555555555547</v>
          </cell>
          <cell r="Q356">
            <v>28</v>
          </cell>
          <cell r="R356"/>
          <cell r="S356" t="str">
            <v>Mtto. Terminado</v>
          </cell>
          <cell r="T356">
            <v>42197</v>
          </cell>
          <cell r="U356">
            <v>0.66666666666666663</v>
          </cell>
          <cell r="V356">
            <v>23.666666666744277</v>
          </cell>
        </row>
        <row r="357">
          <cell r="A357"/>
          <cell r="B357">
            <v>346</v>
          </cell>
          <cell r="C357" t="str">
            <v>EL19</v>
          </cell>
          <cell r="D357" t="str">
            <v>Bus Mercedes Benz</v>
          </cell>
          <cell r="E357" t="str">
            <v>100EL</v>
          </cell>
          <cell r="F357" t="str">
            <v>Coazucar S. A.</v>
          </cell>
          <cell r="G357">
            <v>791060320</v>
          </cell>
          <cell r="H357">
            <v>7795550794</v>
          </cell>
          <cell r="I357" t="str">
            <v>LUBRICADORA</v>
          </cell>
          <cell r="J357" t="str">
            <v>Cambio aceite diferencial</v>
          </cell>
          <cell r="K357" t="str">
            <v>MTTO. PREVENTIVO</v>
          </cell>
          <cell r="L357">
            <v>1340</v>
          </cell>
          <cell r="M357" t="str">
            <v>MENENDES MUÑOZ, FABIAN</v>
          </cell>
          <cell r="N357" t="str">
            <v>A</v>
          </cell>
          <cell r="O357">
            <v>42196</v>
          </cell>
          <cell r="P357">
            <v>0.68055555555555547</v>
          </cell>
          <cell r="Q357">
            <v>28</v>
          </cell>
          <cell r="R357"/>
          <cell r="S357" t="str">
            <v>Mtto. Terminado</v>
          </cell>
          <cell r="T357">
            <v>42197</v>
          </cell>
          <cell r="U357">
            <v>0.66666666666666663</v>
          </cell>
          <cell r="V357">
            <v>23.666666666744277</v>
          </cell>
        </row>
        <row r="358">
          <cell r="A358"/>
          <cell r="B358">
            <v>347</v>
          </cell>
          <cell r="C358" t="str">
            <v>EL19</v>
          </cell>
          <cell r="D358" t="str">
            <v>Bus Mercedes Benz</v>
          </cell>
          <cell r="E358" t="str">
            <v>100EL</v>
          </cell>
          <cell r="F358" t="str">
            <v>Coazucar S. A.</v>
          </cell>
          <cell r="G358">
            <v>791060320</v>
          </cell>
          <cell r="H358">
            <v>7795550794</v>
          </cell>
          <cell r="I358" t="str">
            <v>LUBRICADORA</v>
          </cell>
          <cell r="J358" t="str">
            <v>Cambio aceite de transmisión</v>
          </cell>
          <cell r="K358" t="str">
            <v>MTTO. PREVENTIVO</v>
          </cell>
          <cell r="L358">
            <v>1340</v>
          </cell>
          <cell r="M358" t="str">
            <v>MENENDES MUÑOZ, FABIAN</v>
          </cell>
          <cell r="N358" t="str">
            <v>A</v>
          </cell>
          <cell r="O358">
            <v>42196</v>
          </cell>
          <cell r="P358">
            <v>0.68055555555555547</v>
          </cell>
          <cell r="Q358">
            <v>28</v>
          </cell>
          <cell r="R358"/>
          <cell r="S358" t="str">
            <v>Mtto. Terminado</v>
          </cell>
          <cell r="T358">
            <v>42197</v>
          </cell>
          <cell r="U358">
            <v>0.66666666666666663</v>
          </cell>
          <cell r="V358">
            <v>23.666666666744277</v>
          </cell>
        </row>
        <row r="359">
          <cell r="A359"/>
          <cell r="B359">
            <v>348</v>
          </cell>
          <cell r="C359" t="str">
            <v>EL19</v>
          </cell>
          <cell r="D359" t="str">
            <v>Bus Mercedes Benz</v>
          </cell>
          <cell r="E359" t="str">
            <v>100EL</v>
          </cell>
          <cell r="F359" t="str">
            <v>Coazucar S. A.</v>
          </cell>
          <cell r="G359">
            <v>791060320</v>
          </cell>
          <cell r="H359">
            <v>7795550794</v>
          </cell>
          <cell r="I359" t="str">
            <v>LUBRICADORA</v>
          </cell>
          <cell r="J359" t="str">
            <v>Cambio refrigerante.</v>
          </cell>
          <cell r="K359" t="str">
            <v>MTTO. PREVENTIVO</v>
          </cell>
          <cell r="L359">
            <v>1340</v>
          </cell>
          <cell r="M359" t="str">
            <v>MENENDES MUÑOZ, FABIAN</v>
          </cell>
          <cell r="N359" t="str">
            <v>A</v>
          </cell>
          <cell r="O359">
            <v>42196</v>
          </cell>
          <cell r="P359">
            <v>0.68055555555555547</v>
          </cell>
          <cell r="Q359">
            <v>28</v>
          </cell>
          <cell r="R359"/>
          <cell r="S359" t="str">
            <v>Mtto. Terminado</v>
          </cell>
          <cell r="T359">
            <v>42197</v>
          </cell>
          <cell r="U359">
            <v>0.66666666666666663</v>
          </cell>
          <cell r="V359">
            <v>23.666666666744277</v>
          </cell>
        </row>
        <row r="360">
          <cell r="A360"/>
          <cell r="B360">
            <v>349</v>
          </cell>
          <cell r="C360">
            <v>162</v>
          </cell>
          <cell r="D360" t="str">
            <v>Cabezal M. Benz LS-2635</v>
          </cell>
          <cell r="E360" t="str">
            <v>100CB</v>
          </cell>
          <cell r="F360" t="str">
            <v>Coazucar S. A.</v>
          </cell>
          <cell r="G360">
            <v>791060330</v>
          </cell>
          <cell r="H360">
            <v>791060330</v>
          </cell>
          <cell r="I360" t="str">
            <v>CABEZALES</v>
          </cell>
          <cell r="J360" t="str">
            <v>Revisar cilindro del acelerador</v>
          </cell>
          <cell r="K360" t="str">
            <v>MTTO. CORRECTIVO</v>
          </cell>
          <cell r="L360">
            <v>834</v>
          </cell>
          <cell r="M360" t="str">
            <v>CARREÑO REINOSO, JOSE JAVIER</v>
          </cell>
          <cell r="N360" t="str">
            <v>A</v>
          </cell>
          <cell r="O360">
            <v>42196</v>
          </cell>
          <cell r="P360">
            <v>0.69444444444444453</v>
          </cell>
          <cell r="Q360">
            <v>28</v>
          </cell>
          <cell r="R360"/>
          <cell r="S360" t="str">
            <v>Mtto. Terminado</v>
          </cell>
          <cell r="T360">
            <v>42196</v>
          </cell>
          <cell r="U360">
            <v>0.70972222222222225</v>
          </cell>
          <cell r="V360">
            <v>0.36666666658129543</v>
          </cell>
        </row>
        <row r="361">
          <cell r="A361"/>
          <cell r="B361">
            <v>350</v>
          </cell>
          <cell r="C361">
            <v>445</v>
          </cell>
          <cell r="D361" t="str">
            <v>Carreton</v>
          </cell>
          <cell r="E361" t="str">
            <v>100CA</v>
          </cell>
          <cell r="F361" t="str">
            <v>Coazucar S. A.</v>
          </cell>
          <cell r="G361">
            <v>791060326</v>
          </cell>
          <cell r="H361">
            <v>791060326</v>
          </cell>
          <cell r="I361" t="str">
            <v>MTTO. EN EL CAMPO</v>
          </cell>
          <cell r="J361" t="str">
            <v>Cambiar tiro roto</v>
          </cell>
          <cell r="K361" t="str">
            <v>MTTO. CORRECTIVO</v>
          </cell>
          <cell r="L361">
            <v>1966</v>
          </cell>
          <cell r="M361" t="str">
            <v>VELIZ ANDRADE, ANTONIO</v>
          </cell>
          <cell r="N361" t="str">
            <v>A</v>
          </cell>
          <cell r="O361">
            <v>42196</v>
          </cell>
          <cell r="P361">
            <v>0.70486111111111116</v>
          </cell>
          <cell r="Q361">
            <v>28</v>
          </cell>
          <cell r="R361"/>
          <cell r="S361" t="str">
            <v>Mtto. Terminado</v>
          </cell>
          <cell r="T361">
            <v>42196</v>
          </cell>
          <cell r="U361">
            <v>0.79166666666666663</v>
          </cell>
          <cell r="V361">
            <v>2.0833333333721384</v>
          </cell>
        </row>
        <row r="362">
          <cell r="A362"/>
          <cell r="B362">
            <v>351</v>
          </cell>
          <cell r="C362">
            <v>599</v>
          </cell>
          <cell r="D362" t="str">
            <v>Cosechadora de CañaJohn Deere 3520</v>
          </cell>
          <cell r="E362" t="str">
            <v>100CS</v>
          </cell>
          <cell r="F362" t="str">
            <v>Coazucar S. A.</v>
          </cell>
          <cell r="G362">
            <v>791060321</v>
          </cell>
          <cell r="H362">
            <v>791060321</v>
          </cell>
          <cell r="I362" t="str">
            <v>MTTO. EN EL CAMPO</v>
          </cell>
          <cell r="J362" t="str">
            <v>Cambiar machetes</v>
          </cell>
          <cell r="K362" t="str">
            <v>MTTO. CORRECTIVO</v>
          </cell>
          <cell r="L362">
            <v>6655</v>
          </cell>
          <cell r="M362" t="str">
            <v>MONTERO PANCHO, VINICIO</v>
          </cell>
          <cell r="N362" t="str">
            <v>A</v>
          </cell>
          <cell r="O362">
            <v>42196</v>
          </cell>
          <cell r="P362">
            <v>0.71736111111111101</v>
          </cell>
          <cell r="Q362">
            <v>28</v>
          </cell>
          <cell r="R362"/>
          <cell r="S362" t="str">
            <v>Mtto. Terminado</v>
          </cell>
          <cell r="T362">
            <v>42196</v>
          </cell>
          <cell r="U362">
            <v>0.75</v>
          </cell>
          <cell r="V362">
            <v>0.78333333320915699</v>
          </cell>
        </row>
        <row r="363">
          <cell r="A363"/>
          <cell r="B363">
            <v>352</v>
          </cell>
          <cell r="C363" t="str">
            <v>CS01</v>
          </cell>
          <cell r="D363" t="str">
            <v>Cosechadora de CañaJohn Deere 3520</v>
          </cell>
          <cell r="E363" t="str">
            <v>100CS</v>
          </cell>
          <cell r="F363" t="str">
            <v>Coazucar S. A.</v>
          </cell>
          <cell r="G363">
            <v>791060321</v>
          </cell>
          <cell r="H363">
            <v>791060321</v>
          </cell>
          <cell r="I363" t="str">
            <v>MTTO. EN EL CAMPO</v>
          </cell>
          <cell r="J363" t="str">
            <v>Cambiar machetes</v>
          </cell>
          <cell r="K363" t="str">
            <v>MTTO. CORRECTIVO</v>
          </cell>
          <cell r="L363">
            <v>6655</v>
          </cell>
          <cell r="M363" t="str">
            <v>MONTERO PANCHO, VINICIO</v>
          </cell>
          <cell r="N363" t="str">
            <v>A</v>
          </cell>
          <cell r="O363">
            <v>42196</v>
          </cell>
          <cell r="P363">
            <v>0.71736111111111101</v>
          </cell>
          <cell r="Q363">
            <v>28</v>
          </cell>
          <cell r="R363"/>
          <cell r="S363" t="str">
            <v>Mtto. Terminado</v>
          </cell>
          <cell r="T363">
            <v>42196</v>
          </cell>
          <cell r="U363">
            <v>0.75</v>
          </cell>
          <cell r="V363">
            <v>0.78333333320915699</v>
          </cell>
        </row>
        <row r="364">
          <cell r="A364"/>
          <cell r="B364">
            <v>353</v>
          </cell>
          <cell r="C364" t="str">
            <v>CS02</v>
          </cell>
          <cell r="D364" t="str">
            <v>Cosechadora de CañaJohn Deere 3520</v>
          </cell>
          <cell r="E364" t="str">
            <v>100CS</v>
          </cell>
          <cell r="F364" t="str">
            <v>Coazucar S. A.</v>
          </cell>
          <cell r="G364">
            <v>791060321</v>
          </cell>
          <cell r="H364">
            <v>791060321</v>
          </cell>
          <cell r="I364" t="str">
            <v>MTTO. EN EL CAMPO</v>
          </cell>
          <cell r="J364" t="str">
            <v>Cambiar machetes</v>
          </cell>
          <cell r="K364" t="str">
            <v>MTTO. CORRECTIVO</v>
          </cell>
          <cell r="L364">
            <v>6655</v>
          </cell>
          <cell r="M364" t="str">
            <v>MONTERO PANCHO, VINICIO</v>
          </cell>
          <cell r="N364" t="str">
            <v>A</v>
          </cell>
          <cell r="O364">
            <v>42196</v>
          </cell>
          <cell r="P364">
            <v>0.71736111111111101</v>
          </cell>
          <cell r="Q364">
            <v>28</v>
          </cell>
          <cell r="R364"/>
          <cell r="S364" t="str">
            <v>Mtto. Terminado</v>
          </cell>
          <cell r="T364">
            <v>42196</v>
          </cell>
          <cell r="U364">
            <v>0.75</v>
          </cell>
          <cell r="V364">
            <v>0.78333333320915699</v>
          </cell>
        </row>
        <row r="365">
          <cell r="A365"/>
          <cell r="B365">
            <v>354</v>
          </cell>
          <cell r="C365" t="str">
            <v>CS04</v>
          </cell>
          <cell r="D365" t="str">
            <v>Cosechadora de CañaJohn Deere 3520 W</v>
          </cell>
          <cell r="E365" t="str">
            <v>100CS</v>
          </cell>
          <cell r="F365" t="str">
            <v>Coazucar S. A.</v>
          </cell>
          <cell r="G365">
            <v>791060417</v>
          </cell>
          <cell r="H365">
            <v>791060417</v>
          </cell>
          <cell r="I365" t="str">
            <v>MTTO. EN EL CAMPO</v>
          </cell>
          <cell r="J365" t="str">
            <v>Cambiar machetes</v>
          </cell>
          <cell r="K365" t="str">
            <v>MTTO. CORRECTIVO</v>
          </cell>
          <cell r="L365">
            <v>6655</v>
          </cell>
          <cell r="M365" t="str">
            <v>MONTERO PANCHO, VINICIO</v>
          </cell>
          <cell r="N365" t="str">
            <v>A</v>
          </cell>
          <cell r="O365">
            <v>42196</v>
          </cell>
          <cell r="P365">
            <v>0.71736111111111101</v>
          </cell>
          <cell r="Q365">
            <v>28</v>
          </cell>
          <cell r="R365"/>
          <cell r="S365" t="str">
            <v>Mtto. Terminado</v>
          </cell>
          <cell r="T365">
            <v>42196</v>
          </cell>
          <cell r="U365">
            <v>0.73263888888888884</v>
          </cell>
          <cell r="V365">
            <v>0.36666666658129543</v>
          </cell>
        </row>
        <row r="366">
          <cell r="A366"/>
          <cell r="B366">
            <v>355</v>
          </cell>
          <cell r="C366">
            <v>297</v>
          </cell>
          <cell r="D366" t="str">
            <v>Tractor John Deere 8200</v>
          </cell>
          <cell r="E366" t="str">
            <v>100JD</v>
          </cell>
          <cell r="F366" t="str">
            <v>Coazucar S. A.</v>
          </cell>
          <cell r="G366">
            <v>791060392</v>
          </cell>
          <cell r="H366">
            <v>7795550949</v>
          </cell>
          <cell r="I366" t="str">
            <v>ELECTROMECANICOS</v>
          </cell>
          <cell r="J366" t="str">
            <v>Revisar luces</v>
          </cell>
          <cell r="K366" t="str">
            <v>MTTO. CORRECTIVO</v>
          </cell>
          <cell r="L366">
            <v>1782</v>
          </cell>
          <cell r="M366" t="str">
            <v>SANCHEZ GUEVARA, EDWIN RAMIRO</v>
          </cell>
          <cell r="N366" t="str">
            <v>A</v>
          </cell>
          <cell r="O366">
            <v>42196</v>
          </cell>
          <cell r="P366">
            <v>0.72986111111111107</v>
          </cell>
          <cell r="Q366">
            <v>28</v>
          </cell>
          <cell r="R366">
            <v>8430</v>
          </cell>
          <cell r="S366" t="str">
            <v>Mtto. Terminado</v>
          </cell>
          <cell r="T366">
            <v>42196</v>
          </cell>
          <cell r="U366">
            <v>0.85416666666666663</v>
          </cell>
          <cell r="V366">
            <v>2.9833333333954215</v>
          </cell>
        </row>
        <row r="367">
          <cell r="A367"/>
          <cell r="B367">
            <v>356</v>
          </cell>
          <cell r="C367">
            <v>336</v>
          </cell>
          <cell r="D367" t="str">
            <v>Tractor de Llantas Cameco 305 AG</v>
          </cell>
          <cell r="E367" t="str">
            <v>100CM</v>
          </cell>
          <cell r="F367" t="str">
            <v>Coazucar S. A.</v>
          </cell>
          <cell r="G367">
            <v>791060444</v>
          </cell>
          <cell r="H367">
            <v>791060444</v>
          </cell>
          <cell r="I367" t="str">
            <v>CAMECOS</v>
          </cell>
          <cell r="J367" t="str">
            <v>Revisar compresor de aire</v>
          </cell>
          <cell r="K367" t="str">
            <v>MTTO. CORRECTIVO</v>
          </cell>
          <cell r="L367">
            <v>1787</v>
          </cell>
          <cell r="M367" t="str">
            <v>SANCHEZ TADAY, ENRIQUE ANTONIO</v>
          </cell>
          <cell r="N367" t="str">
            <v>A</v>
          </cell>
          <cell r="O367">
            <v>42196</v>
          </cell>
          <cell r="P367">
            <v>0.74652777777777779</v>
          </cell>
          <cell r="Q367">
            <v>28</v>
          </cell>
          <cell r="R367"/>
          <cell r="S367" t="str">
            <v>Mtto. Terminado</v>
          </cell>
          <cell r="T367">
            <v>42196</v>
          </cell>
          <cell r="U367">
            <v>0.89583333333333337</v>
          </cell>
          <cell r="V367">
            <v>3.5833333332557231</v>
          </cell>
        </row>
        <row r="368">
          <cell r="A368"/>
          <cell r="B368">
            <v>357</v>
          </cell>
          <cell r="C368" t="str">
            <v>1201A</v>
          </cell>
          <cell r="D368" t="str">
            <v>Cama Baja Primera</v>
          </cell>
          <cell r="E368" t="str">
            <v>100TD</v>
          </cell>
          <cell r="F368" t="str">
            <v>Coazucar S. A.</v>
          </cell>
          <cell r="G368">
            <v>791060318</v>
          </cell>
          <cell r="H368">
            <v>7795551305</v>
          </cell>
          <cell r="I368" t="str">
            <v>ELECTROMECANICOS</v>
          </cell>
          <cell r="J368" t="str">
            <v>Revisar luces</v>
          </cell>
          <cell r="K368" t="str">
            <v>MTTO. CORRECTIVO</v>
          </cell>
          <cell r="L368">
            <v>1966</v>
          </cell>
          <cell r="M368" t="str">
            <v>VELIZ ANDRADE, ANTONIO</v>
          </cell>
          <cell r="N368" t="str">
            <v>A</v>
          </cell>
          <cell r="O368">
            <v>42196</v>
          </cell>
          <cell r="P368">
            <v>0.75</v>
          </cell>
          <cell r="Q368">
            <v>28</v>
          </cell>
          <cell r="R368"/>
          <cell r="S368" t="str">
            <v>Mtto. Terminado</v>
          </cell>
          <cell r="T368">
            <v>42196</v>
          </cell>
          <cell r="U368">
            <v>0.75</v>
          </cell>
          <cell r="V368">
            <v>0</v>
          </cell>
        </row>
        <row r="369">
          <cell r="A369"/>
          <cell r="B369">
            <v>358</v>
          </cell>
          <cell r="C369" t="str">
            <v>1202A</v>
          </cell>
          <cell r="D369" t="str">
            <v>Camabaja Segunda</v>
          </cell>
          <cell r="E369" t="str">
            <v>100TD</v>
          </cell>
          <cell r="F369" t="str">
            <v>Coazucar S. A.</v>
          </cell>
          <cell r="G369">
            <v>791060318</v>
          </cell>
          <cell r="H369">
            <v>7795551307</v>
          </cell>
          <cell r="I369" t="str">
            <v>ELECTROMECANICOS</v>
          </cell>
          <cell r="J369" t="str">
            <v>Revisar luces</v>
          </cell>
          <cell r="K369" t="str">
            <v>MTTO. CORRECTIVO</v>
          </cell>
          <cell r="L369">
            <v>1966</v>
          </cell>
          <cell r="M369" t="str">
            <v>VELIZ ANDRADE, ANTONIO</v>
          </cell>
          <cell r="N369" t="str">
            <v>A</v>
          </cell>
          <cell r="O369">
            <v>42196</v>
          </cell>
          <cell r="P369">
            <v>0.75</v>
          </cell>
          <cell r="Q369">
            <v>28</v>
          </cell>
          <cell r="R369"/>
          <cell r="S369" t="str">
            <v>Mtto. Terminado</v>
          </cell>
          <cell r="T369">
            <v>42196</v>
          </cell>
          <cell r="U369">
            <v>0.99305555555555547</v>
          </cell>
          <cell r="V369">
            <v>5.8333333332557231</v>
          </cell>
        </row>
        <row r="370">
          <cell r="A370"/>
          <cell r="B370">
            <v>359</v>
          </cell>
          <cell r="C370">
            <v>1203</v>
          </cell>
          <cell r="D370" t="str">
            <v>Cama Baja</v>
          </cell>
          <cell r="E370" t="str">
            <v>100TD</v>
          </cell>
          <cell r="F370" t="str">
            <v>Coazucar S. A.</v>
          </cell>
          <cell r="G370">
            <v>791060318</v>
          </cell>
          <cell r="H370">
            <v>7795551156</v>
          </cell>
          <cell r="I370" t="str">
            <v>ELECTROMECANICOS</v>
          </cell>
          <cell r="J370" t="str">
            <v>Revisar luces</v>
          </cell>
          <cell r="K370" t="str">
            <v>MTTO. CORRECTIVO</v>
          </cell>
          <cell r="L370">
            <v>1966</v>
          </cell>
          <cell r="M370" t="str">
            <v>VELIZ ANDRADE, ANTONIO</v>
          </cell>
          <cell r="N370" t="str">
            <v>A</v>
          </cell>
          <cell r="O370">
            <v>42196</v>
          </cell>
          <cell r="P370">
            <v>0.75</v>
          </cell>
          <cell r="Q370">
            <v>28</v>
          </cell>
          <cell r="R370"/>
          <cell r="S370" t="str">
            <v>Mtto. Terminado</v>
          </cell>
          <cell r="T370">
            <v>42197</v>
          </cell>
          <cell r="U370">
            <v>0.29166666666666669</v>
          </cell>
          <cell r="V370">
            <v>13</v>
          </cell>
        </row>
        <row r="371">
          <cell r="A371"/>
          <cell r="B371">
            <v>360</v>
          </cell>
          <cell r="C371">
            <v>522</v>
          </cell>
          <cell r="D371" t="str">
            <v>Cargadora de Caña Vanguard V-1900</v>
          </cell>
          <cell r="E371" t="str">
            <v>100LL</v>
          </cell>
          <cell r="F371" t="str">
            <v>Coazucar S. A.</v>
          </cell>
          <cell r="G371">
            <v>791060369</v>
          </cell>
          <cell r="H371">
            <v>791060369</v>
          </cell>
          <cell r="I371" t="str">
            <v>MTTO. EN EL CAMPO</v>
          </cell>
          <cell r="J371" t="str">
            <v>Revisar cono de la corona delantera</v>
          </cell>
          <cell r="K371" t="str">
            <v>MTTO. CORRECTIVO</v>
          </cell>
          <cell r="L371">
            <v>1016</v>
          </cell>
          <cell r="M371" t="str">
            <v>ESPINOZA CALLE, EFRAIN ALBERTO</v>
          </cell>
          <cell r="N371" t="str">
            <v>A</v>
          </cell>
          <cell r="O371">
            <v>42196</v>
          </cell>
          <cell r="P371">
            <v>0.77083333333333337</v>
          </cell>
          <cell r="Q371">
            <v>28</v>
          </cell>
          <cell r="R371"/>
          <cell r="S371" t="str">
            <v>Mtto. Terminado</v>
          </cell>
          <cell r="T371">
            <v>42197</v>
          </cell>
          <cell r="U371">
            <v>4.1666666666666664E-2</v>
          </cell>
          <cell r="V371">
            <v>6.5</v>
          </cell>
        </row>
        <row r="372">
          <cell r="A372"/>
          <cell r="B372">
            <v>361</v>
          </cell>
          <cell r="C372" t="str">
            <v>LL06</v>
          </cell>
          <cell r="D372" t="str">
            <v>Cargadora de Caña JD. SP 2250</v>
          </cell>
          <cell r="E372" t="str">
            <v>100LL</v>
          </cell>
          <cell r="F372" t="str">
            <v>Coazucar S. A.</v>
          </cell>
          <cell r="G372">
            <v>791060423</v>
          </cell>
          <cell r="H372">
            <v>791060423</v>
          </cell>
          <cell r="I372" t="str">
            <v>MTTO. EN EL CAMPO</v>
          </cell>
          <cell r="J372" t="str">
            <v>Revisar luces</v>
          </cell>
          <cell r="K372" t="str">
            <v>MTTO. CORRECTIVO</v>
          </cell>
          <cell r="L372">
            <v>1448</v>
          </cell>
          <cell r="M372" t="str">
            <v>NIETO OLEA, MARCELO GENRRI</v>
          </cell>
          <cell r="N372" t="str">
            <v>B</v>
          </cell>
          <cell r="O372">
            <v>42196</v>
          </cell>
          <cell r="P372">
            <v>0.7944444444444444</v>
          </cell>
          <cell r="Q372">
            <v>28</v>
          </cell>
          <cell r="R372">
            <v>6030</v>
          </cell>
          <cell r="S372" t="str">
            <v>Mtto. Terminado</v>
          </cell>
          <cell r="T372">
            <v>42196</v>
          </cell>
          <cell r="U372">
            <v>0.875</v>
          </cell>
          <cell r="V372">
            <v>1.9333333333488554</v>
          </cell>
        </row>
        <row r="373">
          <cell r="A373"/>
          <cell r="B373">
            <v>362</v>
          </cell>
          <cell r="C373">
            <v>325</v>
          </cell>
          <cell r="D373" t="str">
            <v>Tractor de Llantas Cameco 305 AG</v>
          </cell>
          <cell r="E373" t="str">
            <v>100CM</v>
          </cell>
          <cell r="F373" t="str">
            <v>Coazucar S. A.</v>
          </cell>
          <cell r="G373">
            <v>791060373</v>
          </cell>
          <cell r="H373">
            <v>7795550333</v>
          </cell>
          <cell r="I373" t="str">
            <v>MTTO. EN EL CAMPO</v>
          </cell>
          <cell r="J373" t="str">
            <v>Cambiar pin de la direccion del lado izquierdo</v>
          </cell>
          <cell r="K373" t="str">
            <v>MTTO. CORRECTIVO</v>
          </cell>
          <cell r="L373">
            <v>775</v>
          </cell>
          <cell r="M373" t="str">
            <v>CABRERA QUIZHPI, CARLOS GONZALO</v>
          </cell>
          <cell r="N373" t="str">
            <v>B</v>
          </cell>
          <cell r="O373">
            <v>42196</v>
          </cell>
          <cell r="P373">
            <v>0.80972222222222223</v>
          </cell>
          <cell r="Q373">
            <v>28</v>
          </cell>
          <cell r="R373">
            <v>1994</v>
          </cell>
          <cell r="S373" t="str">
            <v>Mtto. Terminado</v>
          </cell>
          <cell r="T373">
            <v>42196</v>
          </cell>
          <cell r="U373">
            <v>0.83333333333333337</v>
          </cell>
          <cell r="V373">
            <v>0.56666666665114462</v>
          </cell>
        </row>
        <row r="374">
          <cell r="A374"/>
          <cell r="B374">
            <v>363</v>
          </cell>
          <cell r="C374">
            <v>508</v>
          </cell>
          <cell r="D374" t="str">
            <v>Cargadora de Caña Cameco SP- 1800</v>
          </cell>
          <cell r="E374" t="str">
            <v>100LL</v>
          </cell>
          <cell r="F374" t="str">
            <v>Coazucar S. A.</v>
          </cell>
          <cell r="G374">
            <v>791060368</v>
          </cell>
          <cell r="H374">
            <v>791060368</v>
          </cell>
          <cell r="I374" t="str">
            <v>MTTO. EN EL CAMPO</v>
          </cell>
          <cell r="J374" t="str">
            <v>Revisar encendido</v>
          </cell>
          <cell r="K374" t="str">
            <v>MTTO. CORRECTIVO</v>
          </cell>
          <cell r="L374">
            <v>1160</v>
          </cell>
          <cell r="M374" t="str">
            <v>HERRERA GONZALEZ, JHONNY</v>
          </cell>
          <cell r="N374" t="str">
            <v>B</v>
          </cell>
          <cell r="O374">
            <v>42196</v>
          </cell>
          <cell r="P374">
            <v>0.80972222222222223</v>
          </cell>
          <cell r="Q374">
            <v>28</v>
          </cell>
          <cell r="R374"/>
          <cell r="S374" t="str">
            <v>Mtto. Terminado</v>
          </cell>
          <cell r="T374">
            <v>42196</v>
          </cell>
          <cell r="U374">
            <v>0.97569444444444453</v>
          </cell>
          <cell r="V374">
            <v>3.9833333333954215</v>
          </cell>
        </row>
        <row r="375">
          <cell r="A375"/>
          <cell r="B375">
            <v>364</v>
          </cell>
          <cell r="C375">
            <v>507</v>
          </cell>
          <cell r="D375" t="str">
            <v>Cargadora de Caña Cameco SP- 1800</v>
          </cell>
          <cell r="E375" t="str">
            <v>100LL</v>
          </cell>
          <cell r="F375" t="str">
            <v>Coazucar S. A.</v>
          </cell>
          <cell r="G375">
            <v>791060368</v>
          </cell>
          <cell r="H375">
            <v>791060368</v>
          </cell>
          <cell r="I375" t="str">
            <v>LLENADORAS</v>
          </cell>
          <cell r="J375" t="str">
            <v>Revisar sistema hidraulico</v>
          </cell>
          <cell r="K375" t="str">
            <v>MTTO. CORRECTIVO</v>
          </cell>
          <cell r="L375">
            <v>1700</v>
          </cell>
          <cell r="M375" t="str">
            <v>ROCANO SUCO, LUIS ANTONIO</v>
          </cell>
          <cell r="N375" t="str">
            <v>B</v>
          </cell>
          <cell r="O375">
            <v>42196</v>
          </cell>
          <cell r="P375">
            <v>0.82500000000000007</v>
          </cell>
          <cell r="Q375">
            <v>28</v>
          </cell>
          <cell r="R375">
            <v>2466</v>
          </cell>
          <cell r="S375" t="str">
            <v>Mtto. Terminado</v>
          </cell>
          <cell r="T375">
            <v>42196</v>
          </cell>
          <cell r="U375">
            <v>0.85416666666666663</v>
          </cell>
          <cell r="V375">
            <v>0.70000000006984919</v>
          </cell>
        </row>
        <row r="376">
          <cell r="A376"/>
          <cell r="B376">
            <v>365</v>
          </cell>
          <cell r="C376" t="str">
            <v>CS02</v>
          </cell>
          <cell r="D376" t="str">
            <v>Cosechadora de CañaJohn Deere 3520</v>
          </cell>
          <cell r="E376" t="str">
            <v>100CS</v>
          </cell>
          <cell r="F376" t="str">
            <v>Coazucar S. A.</v>
          </cell>
          <cell r="G376">
            <v>791060321</v>
          </cell>
          <cell r="H376">
            <v>791060321</v>
          </cell>
          <cell r="I376" t="str">
            <v>MTTO. EN EL CAMPO</v>
          </cell>
          <cell r="J376" t="str">
            <v>Cambiar abrazaderas</v>
          </cell>
          <cell r="K376" t="str">
            <v>MTTO. CORRECTIVO</v>
          </cell>
          <cell r="L376">
            <v>903</v>
          </cell>
          <cell r="M376" t="str">
            <v>CHICO LLAUCA, ALFREDO ISMAEL</v>
          </cell>
          <cell r="N376" t="str">
            <v>B</v>
          </cell>
          <cell r="O376">
            <v>42196</v>
          </cell>
          <cell r="P376">
            <v>0.85486111111111107</v>
          </cell>
          <cell r="Q376">
            <v>28</v>
          </cell>
          <cell r="R376">
            <v>76</v>
          </cell>
          <cell r="S376" t="str">
            <v>Mtto. Terminado</v>
          </cell>
          <cell r="T376">
            <v>42196</v>
          </cell>
          <cell r="U376">
            <v>0.99930555555555556</v>
          </cell>
          <cell r="V376">
            <v>3.4666666666744277</v>
          </cell>
        </row>
        <row r="377">
          <cell r="A377"/>
          <cell r="B377">
            <v>366</v>
          </cell>
          <cell r="C377">
            <v>368</v>
          </cell>
          <cell r="D377" t="str">
            <v>Tractor de Ruedas Camecos 405B</v>
          </cell>
          <cell r="E377" t="str">
            <v>100EP</v>
          </cell>
          <cell r="F377" t="str">
            <v>Coazucar S. A.</v>
          </cell>
          <cell r="G377">
            <v>791060376</v>
          </cell>
          <cell r="H377">
            <v>7795550836</v>
          </cell>
          <cell r="I377" t="str">
            <v>EQUIPO PESADO</v>
          </cell>
          <cell r="J377" t="str">
            <v>Revisar fuga de aceite</v>
          </cell>
          <cell r="K377" t="str">
            <v>MTTO. CORRECTIVO</v>
          </cell>
          <cell r="L377">
            <v>1040</v>
          </cell>
          <cell r="M377" t="str">
            <v>FERNANDEZ ARIAGA, WELNER</v>
          </cell>
          <cell r="N377" t="str">
            <v>B</v>
          </cell>
          <cell r="O377">
            <v>42196</v>
          </cell>
          <cell r="P377">
            <v>0.88541666666666663</v>
          </cell>
          <cell r="Q377">
            <v>28</v>
          </cell>
          <cell r="R377"/>
          <cell r="S377" t="str">
            <v>Mtto. Terminado</v>
          </cell>
          <cell r="T377">
            <v>42196</v>
          </cell>
          <cell r="U377">
            <v>0.90972222222222221</v>
          </cell>
          <cell r="V377">
            <v>0.58333333325572312</v>
          </cell>
        </row>
        <row r="378">
          <cell r="A378"/>
          <cell r="B378">
            <v>367</v>
          </cell>
          <cell r="C378" t="str">
            <v>CA03</v>
          </cell>
          <cell r="D378" t="str">
            <v>Carreta Autovolteable</v>
          </cell>
          <cell r="E378" t="str">
            <v>100CA</v>
          </cell>
          <cell r="F378" t="str">
            <v>Coazucar S. A.</v>
          </cell>
          <cell r="G378">
            <v>791060325</v>
          </cell>
          <cell r="H378">
            <v>791060325</v>
          </cell>
          <cell r="I378" t="str">
            <v>CARRETONES</v>
          </cell>
          <cell r="J378" t="str">
            <v>Revisar carrileras</v>
          </cell>
          <cell r="K378" t="str">
            <v>MTTO. CORRECTIVO</v>
          </cell>
          <cell r="L378">
            <v>948</v>
          </cell>
          <cell r="M378" t="str">
            <v>CORREA CASTRO, HECTOR ALBERTO</v>
          </cell>
          <cell r="N378" t="str">
            <v>B</v>
          </cell>
          <cell r="O378">
            <v>42196</v>
          </cell>
          <cell r="P378">
            <v>0.89027777777777783</v>
          </cell>
          <cell r="Q378">
            <v>28</v>
          </cell>
          <cell r="R378"/>
          <cell r="S378" t="str">
            <v>Mtto. Terminado</v>
          </cell>
          <cell r="T378">
            <v>42210</v>
          </cell>
          <cell r="U378">
            <v>0.41666666666666669</v>
          </cell>
          <cell r="V378">
            <v>324.63333333330229</v>
          </cell>
        </row>
        <row r="379">
          <cell r="A379"/>
          <cell r="B379">
            <v>368</v>
          </cell>
          <cell r="C379">
            <v>330</v>
          </cell>
          <cell r="D379" t="str">
            <v>Tractor de llanta Cameco</v>
          </cell>
          <cell r="E379" t="str">
            <v>100CM</v>
          </cell>
          <cell r="F379" t="str">
            <v>Coazucar S. A.</v>
          </cell>
          <cell r="G379">
            <v>791060444</v>
          </cell>
          <cell r="H379">
            <v>791060444</v>
          </cell>
          <cell r="I379" t="str">
            <v>CAMECOS</v>
          </cell>
          <cell r="J379" t="str">
            <v>No desarrolla motor</v>
          </cell>
          <cell r="K379" t="str">
            <v>MTTO. CORRECTIVO</v>
          </cell>
          <cell r="L379">
            <v>7413</v>
          </cell>
          <cell r="M379" t="str">
            <v xml:space="preserve">ENCALADA CAMPOVERDE LUCIANO </v>
          </cell>
          <cell r="N379" t="str">
            <v>B</v>
          </cell>
          <cell r="O379">
            <v>42196</v>
          </cell>
          <cell r="P379">
            <v>0.8965277777777777</v>
          </cell>
          <cell r="Q379">
            <v>28</v>
          </cell>
          <cell r="R379">
            <v>1471</v>
          </cell>
          <cell r="S379" t="str">
            <v>Mtto. Terminado</v>
          </cell>
          <cell r="T379">
            <v>42196</v>
          </cell>
          <cell r="U379">
            <v>0.92708333333333337</v>
          </cell>
          <cell r="V379">
            <v>0.7333333333954215</v>
          </cell>
        </row>
        <row r="380">
          <cell r="A380"/>
          <cell r="B380">
            <v>369</v>
          </cell>
          <cell r="C380">
            <v>1299</v>
          </cell>
          <cell r="D380" t="str">
            <v>Trayler</v>
          </cell>
          <cell r="E380" t="str">
            <v>100TD</v>
          </cell>
          <cell r="F380" t="str">
            <v>Coazucar S. A.</v>
          </cell>
          <cell r="G380">
            <v>791060312</v>
          </cell>
          <cell r="H380">
            <v>791060312</v>
          </cell>
          <cell r="I380" t="str">
            <v>TRAYLER</v>
          </cell>
          <cell r="J380" t="str">
            <v>Soldar pin de mecanismo</v>
          </cell>
          <cell r="K380" t="str">
            <v>MTTO. CORRECTIVO</v>
          </cell>
          <cell r="L380">
            <v>1500</v>
          </cell>
          <cell r="M380" t="str">
            <v>ORTIZ YADAYCELA, NESTOR</v>
          </cell>
          <cell r="N380" t="str">
            <v>B</v>
          </cell>
          <cell r="O380">
            <v>42196</v>
          </cell>
          <cell r="P380">
            <v>0.90486111111111101</v>
          </cell>
          <cell r="Q380">
            <v>28</v>
          </cell>
          <cell r="R380"/>
          <cell r="S380" t="str">
            <v>Mtto. Terminado</v>
          </cell>
          <cell r="T380">
            <v>42196</v>
          </cell>
          <cell r="U380">
            <v>0.99930555555555556</v>
          </cell>
          <cell r="V380">
            <v>2.2666666664881632</v>
          </cell>
        </row>
        <row r="381">
          <cell r="A381"/>
          <cell r="B381">
            <v>370</v>
          </cell>
          <cell r="C381">
            <v>158</v>
          </cell>
          <cell r="D381" t="str">
            <v>Cabezal M. Benz LS-2635</v>
          </cell>
          <cell r="E381" t="str">
            <v>100CB</v>
          </cell>
          <cell r="F381" t="str">
            <v>Coazucar S. A.</v>
          </cell>
          <cell r="G381">
            <v>791060330</v>
          </cell>
          <cell r="H381">
            <v>7795550286</v>
          </cell>
          <cell r="I381" t="str">
            <v>MTTO. EN EL CAMPO</v>
          </cell>
          <cell r="J381" t="str">
            <v>Revisar arranque</v>
          </cell>
          <cell r="K381" t="str">
            <v>MTTO. CORRECTIVO</v>
          </cell>
          <cell r="L381">
            <v>7096</v>
          </cell>
          <cell r="M381" t="str">
            <v>GOMEZ TOLEDO, VICTOR MANUEL</v>
          </cell>
          <cell r="N381" t="str">
            <v>B</v>
          </cell>
          <cell r="O381">
            <v>42196</v>
          </cell>
          <cell r="P381">
            <v>0.95138888888888884</v>
          </cell>
          <cell r="Q381">
            <v>28</v>
          </cell>
          <cell r="R381"/>
          <cell r="S381" t="str">
            <v>Mtto. Terminado</v>
          </cell>
          <cell r="T381">
            <v>42197</v>
          </cell>
          <cell r="U381">
            <v>3.4722222222222224E-2</v>
          </cell>
          <cell r="V381">
            <v>1.9999999998835847</v>
          </cell>
        </row>
        <row r="382">
          <cell r="A382"/>
          <cell r="B382">
            <v>371</v>
          </cell>
          <cell r="C382">
            <v>402</v>
          </cell>
          <cell r="D382" t="str">
            <v>Carreton</v>
          </cell>
          <cell r="E382" t="str">
            <v>100CA</v>
          </cell>
          <cell r="F382" t="str">
            <v>Coazucar S. A.</v>
          </cell>
          <cell r="G382">
            <v>791060326</v>
          </cell>
          <cell r="H382">
            <v>791060326</v>
          </cell>
          <cell r="I382" t="str">
            <v>CARRETONES</v>
          </cell>
          <cell r="J382" t="str">
            <v>Reparar tiro</v>
          </cell>
          <cell r="K382" t="str">
            <v>MTTO. CORRECTIVO</v>
          </cell>
          <cell r="L382">
            <v>1500</v>
          </cell>
          <cell r="M382" t="str">
            <v>ORTIZ YADAYCELA, NESTOR</v>
          </cell>
          <cell r="N382" t="str">
            <v>B</v>
          </cell>
          <cell r="O382">
            <v>42196</v>
          </cell>
          <cell r="P382">
            <v>0.98611111111111116</v>
          </cell>
          <cell r="Q382">
            <v>28</v>
          </cell>
          <cell r="R382"/>
          <cell r="S382" t="str">
            <v>Mtto. Terminado</v>
          </cell>
          <cell r="T382">
            <v>42197</v>
          </cell>
          <cell r="U382">
            <v>8.3333333333333329E-2</v>
          </cell>
          <cell r="V382">
            <v>2.3333333333721384</v>
          </cell>
        </row>
        <row r="383">
          <cell r="A383"/>
          <cell r="B383">
            <v>372</v>
          </cell>
          <cell r="C383">
            <v>1365</v>
          </cell>
          <cell r="D383" t="str">
            <v>Trayler</v>
          </cell>
          <cell r="E383" t="str">
            <v>100TD</v>
          </cell>
          <cell r="F383" t="str">
            <v>Coazucar S. A.</v>
          </cell>
          <cell r="G383">
            <v>791060312</v>
          </cell>
          <cell r="H383">
            <v>791060312</v>
          </cell>
          <cell r="I383" t="str">
            <v>TRAYLER</v>
          </cell>
          <cell r="J383" t="str">
            <v>Eje recorrido</v>
          </cell>
          <cell r="K383" t="str">
            <v>MTTO. CORRECTIVO</v>
          </cell>
          <cell r="L383">
            <v>1500</v>
          </cell>
          <cell r="M383" t="str">
            <v>ORTIZ YADAYCELA, NESTOR</v>
          </cell>
          <cell r="N383" t="str">
            <v>B</v>
          </cell>
          <cell r="O383">
            <v>42196</v>
          </cell>
          <cell r="P383">
            <v>0.98611111111111116</v>
          </cell>
          <cell r="Q383">
            <v>28</v>
          </cell>
          <cell r="R383"/>
          <cell r="S383" t="str">
            <v>Mtto. Terminado</v>
          </cell>
          <cell r="T383">
            <v>42197</v>
          </cell>
          <cell r="U383">
            <v>6.25E-2</v>
          </cell>
          <cell r="V383">
            <v>1.8333333333721384</v>
          </cell>
        </row>
        <row r="384">
          <cell r="A384"/>
          <cell r="B384">
            <v>373</v>
          </cell>
          <cell r="C384">
            <v>431</v>
          </cell>
          <cell r="D384" t="str">
            <v>Carreton</v>
          </cell>
          <cell r="E384" t="str">
            <v>100CA</v>
          </cell>
          <cell r="F384" t="str">
            <v>Coazucar S. A.</v>
          </cell>
          <cell r="G384">
            <v>791060326</v>
          </cell>
          <cell r="H384">
            <v>791060326</v>
          </cell>
          <cell r="I384" t="str">
            <v>CARRETONES</v>
          </cell>
          <cell r="J384" t="str">
            <v>Reconstruir tiro</v>
          </cell>
          <cell r="K384" t="str">
            <v>MTTO. CORRECTIVO</v>
          </cell>
          <cell r="L384">
            <v>1500</v>
          </cell>
          <cell r="M384" t="str">
            <v>ORTIZ YADAYCELA, NESTOR</v>
          </cell>
          <cell r="N384" t="str">
            <v>B</v>
          </cell>
          <cell r="O384">
            <v>42196</v>
          </cell>
          <cell r="P384">
            <v>0.98611111111111116</v>
          </cell>
          <cell r="Q384">
            <v>28</v>
          </cell>
          <cell r="R384"/>
          <cell r="S384" t="str">
            <v>Mtto. Terminado</v>
          </cell>
          <cell r="T384">
            <v>42197</v>
          </cell>
          <cell r="U384">
            <v>8.3333333333333329E-2</v>
          </cell>
          <cell r="V384">
            <v>2.3333333333721384</v>
          </cell>
        </row>
        <row r="385">
          <cell r="A385"/>
          <cell r="B385">
            <v>374</v>
          </cell>
          <cell r="C385">
            <v>445</v>
          </cell>
          <cell r="D385" t="str">
            <v>Carreton</v>
          </cell>
          <cell r="E385" t="str">
            <v>100CA</v>
          </cell>
          <cell r="F385" t="str">
            <v>Coazucar S. A.</v>
          </cell>
          <cell r="G385">
            <v>791060326</v>
          </cell>
          <cell r="H385">
            <v>791060326</v>
          </cell>
          <cell r="I385" t="str">
            <v>MTTO. EN EL CAMPO</v>
          </cell>
          <cell r="J385" t="str">
            <v>Revisar ganzo</v>
          </cell>
          <cell r="K385" t="str">
            <v>MTTO. CORRECTIVO</v>
          </cell>
          <cell r="L385">
            <v>1160</v>
          </cell>
          <cell r="M385" t="str">
            <v>HERRERA GONZALEZ, JHONNY</v>
          </cell>
          <cell r="N385" t="str">
            <v>B</v>
          </cell>
          <cell r="O385">
            <v>42197</v>
          </cell>
          <cell r="P385">
            <v>6.25E-2</v>
          </cell>
          <cell r="Q385">
            <v>28</v>
          </cell>
          <cell r="R385"/>
          <cell r="S385" t="str">
            <v>Mtto. Terminado</v>
          </cell>
          <cell r="T385">
            <v>42197</v>
          </cell>
          <cell r="U385">
            <v>0.16666666666666666</v>
          </cell>
          <cell r="V385">
            <v>2.5</v>
          </cell>
        </row>
        <row r="386">
          <cell r="A386"/>
          <cell r="B386">
            <v>375</v>
          </cell>
          <cell r="C386">
            <v>1327</v>
          </cell>
          <cell r="D386" t="str">
            <v>Trayler</v>
          </cell>
          <cell r="E386" t="str">
            <v>100TD</v>
          </cell>
          <cell r="F386" t="str">
            <v>Coazucar S. A.</v>
          </cell>
          <cell r="G386">
            <v>791060312</v>
          </cell>
          <cell r="H386">
            <v>791060312</v>
          </cell>
          <cell r="I386" t="str">
            <v>TRAYLER</v>
          </cell>
          <cell r="J386" t="str">
            <v>Eje recorrido</v>
          </cell>
          <cell r="K386" t="str">
            <v>MTTO. CORRECTIVO</v>
          </cell>
          <cell r="L386">
            <v>1500</v>
          </cell>
          <cell r="M386" t="str">
            <v>ORTIZ YADAYCELA, NESTOR</v>
          </cell>
          <cell r="N386" t="str">
            <v>B</v>
          </cell>
          <cell r="O386">
            <v>42197</v>
          </cell>
          <cell r="P386">
            <v>7.013888888888889E-2</v>
          </cell>
          <cell r="Q386">
            <v>28</v>
          </cell>
          <cell r="R386"/>
          <cell r="S386" t="str">
            <v>Mtto. Terminado</v>
          </cell>
          <cell r="T386">
            <v>42197</v>
          </cell>
          <cell r="U386">
            <v>0.125</v>
          </cell>
          <cell r="V386">
            <v>1.3166666666511446</v>
          </cell>
        </row>
        <row r="387">
          <cell r="A387"/>
          <cell r="B387">
            <v>376</v>
          </cell>
          <cell r="C387">
            <v>597</v>
          </cell>
          <cell r="D387" t="str">
            <v>Cosechadora de CañaJohn Deere 3510</v>
          </cell>
          <cell r="E387" t="str">
            <v>100CS</v>
          </cell>
          <cell r="F387" t="str">
            <v>Coazucar S. A.</v>
          </cell>
          <cell r="G387">
            <v>791060334</v>
          </cell>
          <cell r="H387">
            <v>791060334</v>
          </cell>
          <cell r="I387" t="str">
            <v>MTTO. EN EL CAMPO</v>
          </cell>
          <cell r="J387" t="str">
            <v>Cambiar llanta delantera derecha</v>
          </cell>
          <cell r="K387" t="str">
            <v>MTTO. CORRECTIVO</v>
          </cell>
          <cell r="L387">
            <v>1090</v>
          </cell>
          <cell r="M387" t="str">
            <v>GOMEZ ZUÑIGA, GEORGE LIZANDRO</v>
          </cell>
          <cell r="N387" t="str">
            <v>B</v>
          </cell>
          <cell r="O387">
            <v>42197</v>
          </cell>
          <cell r="P387">
            <v>7.2916666666666671E-2</v>
          </cell>
          <cell r="Q387">
            <v>28</v>
          </cell>
          <cell r="R387">
            <v>14806</v>
          </cell>
          <cell r="S387" t="str">
            <v>Mtto. Terminado</v>
          </cell>
          <cell r="T387">
            <v>42197</v>
          </cell>
          <cell r="U387">
            <v>0.16666666666666666</v>
          </cell>
          <cell r="V387">
            <v>2.25</v>
          </cell>
        </row>
        <row r="388">
          <cell r="A388"/>
          <cell r="B388">
            <v>377</v>
          </cell>
          <cell r="C388">
            <v>153</v>
          </cell>
          <cell r="D388" t="str">
            <v>Cabezal M. Benz LS-2635</v>
          </cell>
          <cell r="E388" t="str">
            <v>100CB</v>
          </cell>
          <cell r="F388" t="str">
            <v>Coazucar S. A.</v>
          </cell>
          <cell r="G388">
            <v>791060330</v>
          </cell>
          <cell r="H388">
            <v>791060330</v>
          </cell>
          <cell r="I388" t="str">
            <v>CABEZALES</v>
          </cell>
          <cell r="J388" t="str">
            <v>Revisar sistema electrico</v>
          </cell>
          <cell r="K388" t="str">
            <v>MTTO. CORRECTIVO</v>
          </cell>
          <cell r="L388">
            <v>696</v>
          </cell>
          <cell r="M388" t="str">
            <v>BARRERA ORTIZ, CELSON OSWALDO</v>
          </cell>
          <cell r="N388" t="str">
            <v>B</v>
          </cell>
          <cell r="O388">
            <v>42197</v>
          </cell>
          <cell r="P388">
            <v>0.11180555555555556</v>
          </cell>
          <cell r="Q388">
            <v>28</v>
          </cell>
          <cell r="R388"/>
          <cell r="S388" t="str">
            <v>Mtto. Terminado</v>
          </cell>
          <cell r="T388">
            <v>42197</v>
          </cell>
          <cell r="U388">
            <v>0.13333333333333333</v>
          </cell>
          <cell r="V388">
            <v>0.5166666666045785</v>
          </cell>
        </row>
        <row r="389">
          <cell r="A389"/>
          <cell r="B389">
            <v>378</v>
          </cell>
          <cell r="C389">
            <v>467</v>
          </cell>
          <cell r="D389" t="str">
            <v>Carreton</v>
          </cell>
          <cell r="E389" t="str">
            <v>100CA</v>
          </cell>
          <cell r="F389" t="str">
            <v>Coazucar S. A.</v>
          </cell>
          <cell r="G389">
            <v>791060326</v>
          </cell>
          <cell r="H389">
            <v>791060326</v>
          </cell>
          <cell r="I389" t="str">
            <v>MTTO. EN EL CAMPO</v>
          </cell>
          <cell r="J389" t="str">
            <v>Cambiar giratorio</v>
          </cell>
          <cell r="K389" t="str">
            <v>MTTO. CORRECTIVO</v>
          </cell>
          <cell r="L389">
            <v>1500</v>
          </cell>
          <cell r="M389" t="str">
            <v>ORTIZ YADAYCELA, NESTOR</v>
          </cell>
          <cell r="N389" t="str">
            <v>B</v>
          </cell>
          <cell r="O389">
            <v>42197</v>
          </cell>
          <cell r="P389">
            <v>0.22083333333333333</v>
          </cell>
          <cell r="Q389">
            <v>28</v>
          </cell>
          <cell r="R389"/>
          <cell r="S389" t="str">
            <v>Mtto. Terminado</v>
          </cell>
          <cell r="T389">
            <v>42197</v>
          </cell>
          <cell r="U389">
            <v>0.5</v>
          </cell>
          <cell r="V389">
            <v>6.6999999999534339</v>
          </cell>
        </row>
        <row r="390">
          <cell r="A390"/>
          <cell r="B390">
            <v>379</v>
          </cell>
          <cell r="C390">
            <v>342</v>
          </cell>
          <cell r="D390" t="str">
            <v xml:space="preserve">Tractor de Ruedas Vanguard V-167        </v>
          </cell>
          <cell r="E390" t="str">
            <v>100EP</v>
          </cell>
          <cell r="F390" t="str">
            <v>Coazucar S. A.</v>
          </cell>
          <cell r="G390">
            <v>791060374</v>
          </cell>
          <cell r="H390">
            <v>7795550828</v>
          </cell>
          <cell r="I390" t="str">
            <v>MTTO. EN EL CAMPO</v>
          </cell>
          <cell r="J390" t="str">
            <v>Revisar sistema electrico</v>
          </cell>
          <cell r="K390" t="str">
            <v>MTTO. CORRECTIVO</v>
          </cell>
          <cell r="L390">
            <v>2001</v>
          </cell>
          <cell r="M390" t="str">
            <v>VILLACIS CHAVEZ, JUAN DE DIOS</v>
          </cell>
          <cell r="N390" t="str">
            <v>B</v>
          </cell>
          <cell r="O390">
            <v>42197</v>
          </cell>
          <cell r="P390">
            <v>0.2673611111111111</v>
          </cell>
          <cell r="Q390">
            <v>28</v>
          </cell>
          <cell r="R390"/>
          <cell r="S390" t="str">
            <v>Mtto. Terminado</v>
          </cell>
          <cell r="T390">
            <v>42197</v>
          </cell>
          <cell r="U390">
            <v>0.98611111111111116</v>
          </cell>
          <cell r="V390">
            <v>17.25</v>
          </cell>
        </row>
        <row r="391">
          <cell r="A391"/>
          <cell r="B391">
            <v>380</v>
          </cell>
          <cell r="C391">
            <v>332</v>
          </cell>
          <cell r="D391" t="str">
            <v>Tractor de Llantas Cameco 305 AG</v>
          </cell>
          <cell r="E391" t="str">
            <v>100CM</v>
          </cell>
          <cell r="F391" t="str">
            <v>Coazucar S. A.</v>
          </cell>
          <cell r="G391">
            <v>791060444</v>
          </cell>
          <cell r="H391">
            <v>791060444</v>
          </cell>
          <cell r="I391" t="str">
            <v>MTTO. EN EL CAMPO</v>
          </cell>
          <cell r="J391" t="str">
            <v>Revisar cruceta</v>
          </cell>
          <cell r="K391" t="str">
            <v>MTTO. CORRECTIVO</v>
          </cell>
          <cell r="L391">
            <v>1053</v>
          </cell>
          <cell r="M391" t="str">
            <v>FLORES SALAZAR, FRANKLIN RENE</v>
          </cell>
          <cell r="N391" t="str">
            <v>A</v>
          </cell>
          <cell r="O391">
            <v>42197</v>
          </cell>
          <cell r="P391">
            <v>0.30416666666666664</v>
          </cell>
          <cell r="Q391">
            <v>28</v>
          </cell>
          <cell r="R391"/>
          <cell r="S391" t="str">
            <v>Mtto. Terminado</v>
          </cell>
          <cell r="T391">
            <v>42197</v>
          </cell>
          <cell r="U391">
            <v>0.41666666666666669</v>
          </cell>
          <cell r="V391">
            <v>2.6999999999534339</v>
          </cell>
        </row>
        <row r="392">
          <cell r="A392"/>
          <cell r="B392">
            <v>381</v>
          </cell>
          <cell r="C392">
            <v>714</v>
          </cell>
          <cell r="D392" t="str">
            <v>Tractor de Orugas CAT-D6D</v>
          </cell>
          <cell r="E392" t="str">
            <v>100EP</v>
          </cell>
          <cell r="F392" t="str">
            <v>Coazucar S. A.</v>
          </cell>
          <cell r="G392">
            <v>791060378</v>
          </cell>
          <cell r="H392">
            <v>7795550846</v>
          </cell>
          <cell r="I392" t="str">
            <v>MTTO. EN EL CAMPO</v>
          </cell>
          <cell r="J392" t="str">
            <v>Revisar sistema hidraulico</v>
          </cell>
          <cell r="K392" t="str">
            <v>MTTO. CORRECTIVO</v>
          </cell>
          <cell r="L392">
            <v>1522</v>
          </cell>
          <cell r="M392" t="str">
            <v>PAREDES RIERA, CARLOS</v>
          </cell>
          <cell r="N392" t="str">
            <v>A</v>
          </cell>
          <cell r="O392">
            <v>42197</v>
          </cell>
          <cell r="P392">
            <v>0.31111111111111112</v>
          </cell>
          <cell r="Q392">
            <v>28</v>
          </cell>
          <cell r="R392"/>
          <cell r="S392" t="str">
            <v>Mtto. Terminado</v>
          </cell>
          <cell r="T392">
            <v>42197</v>
          </cell>
          <cell r="U392">
            <v>0.45833333333333331</v>
          </cell>
          <cell r="V392">
            <v>3.533333333209157</v>
          </cell>
        </row>
        <row r="393">
          <cell r="A393"/>
          <cell r="B393">
            <v>382</v>
          </cell>
          <cell r="C393" t="str">
            <v>EL05</v>
          </cell>
          <cell r="D393" t="str">
            <v xml:space="preserve">Camioneta Chevrolet </v>
          </cell>
          <cell r="E393" t="str">
            <v>100EL</v>
          </cell>
          <cell r="F393" t="str">
            <v>Coazucar S. A.</v>
          </cell>
          <cell r="G393">
            <v>791060102</v>
          </cell>
          <cell r="H393">
            <v>7795550767</v>
          </cell>
          <cell r="I393" t="str">
            <v>EQUIPO LIVIANO</v>
          </cell>
          <cell r="J393" t="str">
            <v>Revisar cabina</v>
          </cell>
          <cell r="K393" t="str">
            <v>MTTO. CORRECTIVO</v>
          </cell>
          <cell r="L393">
            <v>1621</v>
          </cell>
          <cell r="M393" t="str">
            <v>QUEZADA FAJARDO, GALO</v>
          </cell>
          <cell r="N393" t="str">
            <v>A</v>
          </cell>
          <cell r="O393">
            <v>42197</v>
          </cell>
          <cell r="P393">
            <v>0.31388888888888888</v>
          </cell>
          <cell r="Q393">
            <v>28</v>
          </cell>
          <cell r="R393">
            <v>181905</v>
          </cell>
          <cell r="S393" t="str">
            <v>Mtto. Terminado</v>
          </cell>
          <cell r="T393">
            <v>42208</v>
          </cell>
          <cell r="U393">
            <v>0.33333333333333331</v>
          </cell>
          <cell r="V393">
            <v>264.46666666679084</v>
          </cell>
        </row>
        <row r="394">
          <cell r="A394"/>
          <cell r="B394">
            <v>383</v>
          </cell>
          <cell r="C394" t="str">
            <v>CS02</v>
          </cell>
          <cell r="D394" t="str">
            <v>Cosechadora de CañaJohn Deere 3520</v>
          </cell>
          <cell r="E394" t="str">
            <v>100CS</v>
          </cell>
          <cell r="F394" t="str">
            <v>Coazucar S. A.</v>
          </cell>
          <cell r="G394">
            <v>791060321</v>
          </cell>
          <cell r="H394">
            <v>791060321</v>
          </cell>
          <cell r="I394" t="str">
            <v>MTTO. EN EL CAMPO</v>
          </cell>
          <cell r="J394" t="str">
            <v>Cambiar tapa del depurador de aire</v>
          </cell>
          <cell r="K394" t="str">
            <v>MTTO. CORRECTIVO</v>
          </cell>
          <cell r="L394">
            <v>1552</v>
          </cell>
          <cell r="M394" t="str">
            <v>PEÑA ASTUDILLO, MIGUEL</v>
          </cell>
          <cell r="N394" t="str">
            <v>A</v>
          </cell>
          <cell r="O394">
            <v>42197</v>
          </cell>
          <cell r="P394">
            <v>0.31805555555555554</v>
          </cell>
          <cell r="Q394">
            <v>28</v>
          </cell>
          <cell r="R394"/>
          <cell r="S394" t="str">
            <v>Mtto. Terminado</v>
          </cell>
          <cell r="T394">
            <v>42197</v>
          </cell>
          <cell r="U394">
            <v>0.66666666666666663</v>
          </cell>
          <cell r="V394">
            <v>8.3666666665812954</v>
          </cell>
        </row>
        <row r="395">
          <cell r="A395"/>
          <cell r="B395">
            <v>384</v>
          </cell>
          <cell r="C395">
            <v>523</v>
          </cell>
          <cell r="D395" t="str">
            <v>Cargadora de Caña Vanguard V-1900</v>
          </cell>
          <cell r="E395" t="str">
            <v>100LL</v>
          </cell>
          <cell r="F395" t="str">
            <v>Coazucar S. A.</v>
          </cell>
          <cell r="G395">
            <v>791060369</v>
          </cell>
          <cell r="H395">
            <v>791060369</v>
          </cell>
          <cell r="I395" t="str">
            <v>MTTO. EN EL CAMPO</v>
          </cell>
          <cell r="J395" t="str">
            <v>Arreglar el pin del brazo</v>
          </cell>
          <cell r="K395" t="str">
            <v>MTTO. CORRECTIVO</v>
          </cell>
          <cell r="L395">
            <v>1861</v>
          </cell>
          <cell r="M395" t="str">
            <v>SUQUILANDA MORANTE, FRANCISCO JAVIER</v>
          </cell>
          <cell r="N395" t="str">
            <v>A</v>
          </cell>
          <cell r="O395">
            <v>42197</v>
          </cell>
          <cell r="P395">
            <v>0.32083333333333336</v>
          </cell>
          <cell r="Q395">
            <v>28</v>
          </cell>
          <cell r="R395">
            <v>1102</v>
          </cell>
          <cell r="S395" t="str">
            <v>Mtto. Terminado</v>
          </cell>
          <cell r="T395">
            <v>42197</v>
          </cell>
          <cell r="U395">
            <v>0.45833333333333331</v>
          </cell>
          <cell r="V395">
            <v>3.3000000000465661</v>
          </cell>
        </row>
        <row r="396">
          <cell r="A396"/>
          <cell r="B396">
            <v>385</v>
          </cell>
          <cell r="C396">
            <v>280</v>
          </cell>
          <cell r="D396" t="str">
            <v>Tractor John Deere 8200</v>
          </cell>
          <cell r="E396" t="str">
            <v>100JD</v>
          </cell>
          <cell r="F396" t="str">
            <v>Coazucar S. A.</v>
          </cell>
          <cell r="G396">
            <v>791060442</v>
          </cell>
          <cell r="H396">
            <v>7795550927</v>
          </cell>
          <cell r="I396" t="str">
            <v>JOHN DEERE</v>
          </cell>
          <cell r="J396" t="str">
            <v>Revisar fuga de refrigerante</v>
          </cell>
          <cell r="K396" t="str">
            <v>MTTO. CORRECTIVO</v>
          </cell>
          <cell r="L396">
            <v>7495</v>
          </cell>
          <cell r="M396" t="str">
            <v>CARRANZA BURGOS, EDWIN</v>
          </cell>
          <cell r="N396" t="str">
            <v>A</v>
          </cell>
          <cell r="O396">
            <v>42197</v>
          </cell>
          <cell r="P396">
            <v>0.3215277777777778</v>
          </cell>
          <cell r="Q396">
            <v>28</v>
          </cell>
          <cell r="R396">
            <v>7368</v>
          </cell>
          <cell r="S396" t="str">
            <v>Mtto. Terminado</v>
          </cell>
          <cell r="T396">
            <v>42197</v>
          </cell>
          <cell r="U396">
            <v>0.57847222222222217</v>
          </cell>
          <cell r="V396">
            <v>6.1666666666278616</v>
          </cell>
        </row>
        <row r="397">
          <cell r="A397"/>
          <cell r="B397">
            <v>386</v>
          </cell>
          <cell r="C397">
            <v>368</v>
          </cell>
          <cell r="D397" t="str">
            <v>Tractor de Ruedas Camecos 405B</v>
          </cell>
          <cell r="E397" t="str">
            <v>100EP</v>
          </cell>
          <cell r="F397" t="str">
            <v>Coazucar S. A.</v>
          </cell>
          <cell r="G397">
            <v>791060376</v>
          </cell>
          <cell r="H397">
            <v>7795550836</v>
          </cell>
          <cell r="I397" t="str">
            <v>EQUIPO PESADO</v>
          </cell>
          <cell r="J397" t="str">
            <v>Revisar fuga de aceite del motor</v>
          </cell>
          <cell r="K397" t="str">
            <v>MTTO. CORRECTIVO</v>
          </cell>
          <cell r="L397">
            <v>1166</v>
          </cell>
          <cell r="M397" t="str">
            <v>ILBAY BALSECA, HUGO ARTURO</v>
          </cell>
          <cell r="N397" t="str">
            <v>A</v>
          </cell>
          <cell r="O397">
            <v>42197</v>
          </cell>
          <cell r="P397">
            <v>0.32430555555555557</v>
          </cell>
          <cell r="Q397">
            <v>28</v>
          </cell>
          <cell r="R397"/>
          <cell r="S397" t="str">
            <v>Mtto. Terminado</v>
          </cell>
          <cell r="T397">
            <v>42197</v>
          </cell>
          <cell r="U397">
            <v>0.375</v>
          </cell>
          <cell r="V397">
            <v>1.2166666665580124</v>
          </cell>
        </row>
        <row r="398">
          <cell r="A398"/>
          <cell r="B398">
            <v>387</v>
          </cell>
          <cell r="C398" t="str">
            <v>MB20</v>
          </cell>
          <cell r="D398" t="str">
            <v>Moto Bomba Cummins 6bt5.9-c150</v>
          </cell>
          <cell r="E398" t="str">
            <v>100BB</v>
          </cell>
          <cell r="F398" t="str">
            <v>Coazucar S. A.</v>
          </cell>
          <cell r="G398">
            <v>791060405</v>
          </cell>
          <cell r="H398">
            <v>7795550106</v>
          </cell>
          <cell r="I398" t="str">
            <v>MTTO. EN EL CAMPO</v>
          </cell>
          <cell r="J398" t="str">
            <v>Colocar motor</v>
          </cell>
          <cell r="K398" t="str">
            <v>MTTO. CORRECTIVO</v>
          </cell>
          <cell r="L398">
            <v>1318</v>
          </cell>
          <cell r="M398" t="str">
            <v>MELENDRES LAZ, RODOLFO GONZALO</v>
          </cell>
          <cell r="N398" t="str">
            <v>A</v>
          </cell>
          <cell r="O398">
            <v>42197</v>
          </cell>
          <cell r="P398">
            <v>0.32847222222222222</v>
          </cell>
          <cell r="Q398">
            <v>28</v>
          </cell>
          <cell r="R398"/>
          <cell r="S398" t="str">
            <v>Mtto. Terminado</v>
          </cell>
          <cell r="T398">
            <v>42197</v>
          </cell>
          <cell r="U398">
            <v>0.5</v>
          </cell>
          <cell r="V398">
            <v>4.1166666666977108</v>
          </cell>
        </row>
        <row r="399">
          <cell r="A399"/>
          <cell r="B399">
            <v>388</v>
          </cell>
          <cell r="C399" t="str">
            <v>MB22</v>
          </cell>
          <cell r="D399" t="str">
            <v>Moto Bomba Cummins 6bt5.9-c150</v>
          </cell>
          <cell r="E399" t="str">
            <v>100BB</v>
          </cell>
          <cell r="F399" t="str">
            <v>Coazucar S. A.</v>
          </cell>
          <cell r="G399">
            <v>791060405</v>
          </cell>
          <cell r="H399">
            <v>7795550110</v>
          </cell>
          <cell r="I399" t="str">
            <v>MTTO. EN EL CAMPO</v>
          </cell>
          <cell r="J399" t="str">
            <v>Colocar motor</v>
          </cell>
          <cell r="K399" t="str">
            <v>MTTO. CORRECTIVO</v>
          </cell>
          <cell r="L399">
            <v>1318</v>
          </cell>
          <cell r="M399" t="str">
            <v>MELENDRES LAZ, RODOLFO GONZALO</v>
          </cell>
          <cell r="N399" t="str">
            <v>A</v>
          </cell>
          <cell r="O399">
            <v>42197</v>
          </cell>
          <cell r="P399">
            <v>0.32916666666666666</v>
          </cell>
          <cell r="Q399">
            <v>28</v>
          </cell>
          <cell r="R399"/>
          <cell r="S399" t="str">
            <v>Mtto. Terminado</v>
          </cell>
          <cell r="T399">
            <v>42197</v>
          </cell>
          <cell r="U399">
            <v>0.75</v>
          </cell>
          <cell r="V399">
            <v>10.099999999860302</v>
          </cell>
        </row>
        <row r="400">
          <cell r="A400"/>
          <cell r="B400">
            <v>389</v>
          </cell>
          <cell r="C400">
            <v>603</v>
          </cell>
          <cell r="D400" t="str">
            <v>Moto Bomba John Deere 6081AF001</v>
          </cell>
          <cell r="E400" t="str">
            <v>100BB</v>
          </cell>
          <cell r="F400" t="str">
            <v>Coazucar S. A.</v>
          </cell>
          <cell r="G400">
            <v>791060405</v>
          </cell>
          <cell r="H400">
            <v>7795550005</v>
          </cell>
          <cell r="I400" t="str">
            <v>MTTO. EN EL CAMPO</v>
          </cell>
          <cell r="J400" t="str">
            <v>Colocar motor</v>
          </cell>
          <cell r="K400" t="str">
            <v>MTTO. CORRECTIVO</v>
          </cell>
          <cell r="L400">
            <v>1735</v>
          </cell>
          <cell r="M400" t="str">
            <v>ROMERO ACOSTA, EDWIN</v>
          </cell>
          <cell r="N400" t="str">
            <v>A</v>
          </cell>
          <cell r="O400">
            <v>42197</v>
          </cell>
          <cell r="P400">
            <v>0.32916666666666666</v>
          </cell>
          <cell r="Q400">
            <v>28</v>
          </cell>
          <cell r="R400"/>
          <cell r="S400" t="str">
            <v>Mtto. Terminado</v>
          </cell>
          <cell r="T400">
            <v>42197</v>
          </cell>
          <cell r="U400">
            <v>0.45833333333333331</v>
          </cell>
          <cell r="V400">
            <v>3.0999999998603016</v>
          </cell>
        </row>
        <row r="401">
          <cell r="A401"/>
          <cell r="B401">
            <v>390</v>
          </cell>
          <cell r="C401" t="str">
            <v>MB17</v>
          </cell>
          <cell r="D401" t="str">
            <v>Moto Bomba John Deere 6068TF250</v>
          </cell>
          <cell r="E401" t="str">
            <v>100BB</v>
          </cell>
          <cell r="F401" t="str">
            <v>Coazucar S. A.</v>
          </cell>
          <cell r="G401">
            <v>791060405</v>
          </cell>
          <cell r="H401">
            <v>7795550100</v>
          </cell>
          <cell r="I401" t="str">
            <v>MTTO. EN EL CAMPO</v>
          </cell>
          <cell r="J401" t="str">
            <v>Colocar motor</v>
          </cell>
          <cell r="K401" t="str">
            <v>MTTO. CORRECTIVO</v>
          </cell>
          <cell r="L401">
            <v>1735</v>
          </cell>
          <cell r="M401" t="str">
            <v>ROMERO ACOSTA, EDWIN</v>
          </cell>
          <cell r="N401" t="str">
            <v>A</v>
          </cell>
          <cell r="O401">
            <v>42197</v>
          </cell>
          <cell r="P401">
            <v>0.32916666666666666</v>
          </cell>
          <cell r="Q401">
            <v>28</v>
          </cell>
          <cell r="R401"/>
          <cell r="S401" t="str">
            <v>Mtto. Terminado</v>
          </cell>
          <cell r="T401">
            <v>42197</v>
          </cell>
          <cell r="U401">
            <v>0.70833333333333337</v>
          </cell>
          <cell r="V401">
            <v>9.0999999998603016</v>
          </cell>
        </row>
        <row r="402">
          <cell r="A402"/>
          <cell r="B402">
            <v>391</v>
          </cell>
          <cell r="C402" t="str">
            <v>JD53</v>
          </cell>
          <cell r="D402" t="str">
            <v>Tractor John Deere 6145J</v>
          </cell>
          <cell r="E402" t="str">
            <v>100JD</v>
          </cell>
          <cell r="F402" t="str">
            <v>Coazucar S. A.</v>
          </cell>
          <cell r="G402">
            <v>791060443</v>
          </cell>
          <cell r="H402">
            <v>7795551113</v>
          </cell>
          <cell r="I402" t="str">
            <v>MTTO. EN EL CAMPO</v>
          </cell>
          <cell r="J402" t="str">
            <v>Revisar sistema hidraulico</v>
          </cell>
          <cell r="K402" t="str">
            <v>MTTO. CORRECTIVO</v>
          </cell>
          <cell r="L402">
            <v>638</v>
          </cell>
          <cell r="M402" t="str">
            <v>ANDRADE GONZALEZ, JOSE FABRICIO</v>
          </cell>
          <cell r="N402" t="str">
            <v>A</v>
          </cell>
          <cell r="O402">
            <v>42197</v>
          </cell>
          <cell r="P402">
            <v>0.33819444444444446</v>
          </cell>
          <cell r="Q402">
            <v>28</v>
          </cell>
          <cell r="R402"/>
          <cell r="S402" t="str">
            <v>Mtto. Terminado</v>
          </cell>
          <cell r="T402">
            <v>42197</v>
          </cell>
          <cell r="U402">
            <v>0.5</v>
          </cell>
          <cell r="V402">
            <v>3.8833333334187046</v>
          </cell>
        </row>
        <row r="403">
          <cell r="A403"/>
          <cell r="B403">
            <v>392</v>
          </cell>
          <cell r="C403">
            <v>725</v>
          </cell>
          <cell r="D403" t="str">
            <v>Payloader CAT-966C</v>
          </cell>
          <cell r="E403" t="str">
            <v>100EP</v>
          </cell>
          <cell r="F403" t="str">
            <v>Coazucar S. A.</v>
          </cell>
          <cell r="G403">
            <v>791060313</v>
          </cell>
          <cell r="H403">
            <v>7795550858</v>
          </cell>
          <cell r="I403" t="str">
            <v>EQUIPO PESADO</v>
          </cell>
          <cell r="J403" t="str">
            <v>Revisar fuga de aceite del motor</v>
          </cell>
          <cell r="K403" t="str">
            <v>MTTO. CORRECTIVO</v>
          </cell>
          <cell r="L403">
            <v>1225</v>
          </cell>
          <cell r="M403" t="str">
            <v>LEON PEREIRA, VICTOR GABRIEL</v>
          </cell>
          <cell r="N403" t="str">
            <v>A</v>
          </cell>
          <cell r="O403">
            <v>42197</v>
          </cell>
          <cell r="P403">
            <v>0.35000000000000003</v>
          </cell>
          <cell r="Q403">
            <v>28</v>
          </cell>
          <cell r="R403"/>
          <cell r="S403" t="str">
            <v>Mtto. Terminado</v>
          </cell>
          <cell r="T403">
            <v>42197</v>
          </cell>
          <cell r="U403">
            <v>0.375</v>
          </cell>
          <cell r="V403">
            <v>0.60000000009313226</v>
          </cell>
        </row>
        <row r="404">
          <cell r="A404"/>
          <cell r="B404">
            <v>393</v>
          </cell>
          <cell r="C404" t="str">
            <v>EL10</v>
          </cell>
          <cell r="D404" t="str">
            <v xml:space="preserve">Camión Chevrolet </v>
          </cell>
          <cell r="E404" t="str">
            <v>100EL</v>
          </cell>
          <cell r="F404" t="str">
            <v>Coazucar S. A.</v>
          </cell>
          <cell r="G404">
            <v>791010353</v>
          </cell>
          <cell r="H404">
            <v>7795550777</v>
          </cell>
          <cell r="I404" t="str">
            <v>EQUIPO LIVIANO</v>
          </cell>
          <cell r="J404" t="str">
            <v>Colocar guias de ruta</v>
          </cell>
          <cell r="K404" t="str">
            <v>MTTO. CORRECTIVO</v>
          </cell>
          <cell r="L404">
            <v>674</v>
          </cell>
          <cell r="M404" t="str">
            <v>AVILA PAUTA, LUIS ENRIQUE</v>
          </cell>
          <cell r="N404" t="str">
            <v>A</v>
          </cell>
          <cell r="O404">
            <v>42197</v>
          </cell>
          <cell r="P404">
            <v>0.3527777777777778</v>
          </cell>
          <cell r="Q404">
            <v>28</v>
          </cell>
          <cell r="R404">
            <v>96589</v>
          </cell>
          <cell r="S404" t="str">
            <v>Mtto. Terminado</v>
          </cell>
          <cell r="T404">
            <v>42197</v>
          </cell>
          <cell r="U404">
            <v>0.36805555555555558</v>
          </cell>
          <cell r="V404">
            <v>0.36666666658129543</v>
          </cell>
        </row>
        <row r="405">
          <cell r="A405"/>
          <cell r="B405">
            <v>394</v>
          </cell>
          <cell r="C405">
            <v>194</v>
          </cell>
          <cell r="D405" t="str">
            <v>Cabezal Kenworth T-800</v>
          </cell>
          <cell r="E405" t="str">
            <v>100CB</v>
          </cell>
          <cell r="F405" t="str">
            <v>Coazucar S. A.</v>
          </cell>
          <cell r="G405">
            <v>791060332</v>
          </cell>
          <cell r="H405">
            <v>791060332</v>
          </cell>
          <cell r="I405" t="str">
            <v>ELECTROMECANICOS</v>
          </cell>
          <cell r="J405" t="str">
            <v>Arreglar luces del tanque</v>
          </cell>
          <cell r="K405" t="str">
            <v>MTTO. CORRECTIVO</v>
          </cell>
          <cell r="L405">
            <v>712</v>
          </cell>
          <cell r="M405" t="str">
            <v>BAUTISTA VILLA, JULIO PRACEDES</v>
          </cell>
          <cell r="N405" t="str">
            <v>A</v>
          </cell>
          <cell r="O405">
            <v>42197</v>
          </cell>
          <cell r="P405">
            <v>0.35833333333333334</v>
          </cell>
          <cell r="Q405">
            <v>28</v>
          </cell>
          <cell r="R405">
            <v>13682</v>
          </cell>
          <cell r="S405" t="str">
            <v>Mtto. Terminado</v>
          </cell>
          <cell r="T405">
            <v>42197</v>
          </cell>
          <cell r="U405">
            <v>0.41666666666666669</v>
          </cell>
          <cell r="V405">
            <v>1.4000000001396984</v>
          </cell>
        </row>
        <row r="406">
          <cell r="A406"/>
          <cell r="B406">
            <v>395</v>
          </cell>
          <cell r="C406">
            <v>1415</v>
          </cell>
          <cell r="D406" t="str">
            <v>Dollys</v>
          </cell>
          <cell r="E406" t="str">
            <v>100DL</v>
          </cell>
          <cell r="F406" t="str">
            <v>Coazucar S. A.</v>
          </cell>
          <cell r="G406">
            <v>791060315</v>
          </cell>
          <cell r="H406">
            <v>791060315</v>
          </cell>
          <cell r="I406" t="str">
            <v>MTTO. EN EL CAMPO</v>
          </cell>
          <cell r="J406" t="str">
            <v>Revisar abrasadera del paquete</v>
          </cell>
          <cell r="K406" t="str">
            <v>MTTO. CORRECTIVO</v>
          </cell>
          <cell r="L406">
            <v>1966</v>
          </cell>
          <cell r="M406" t="str">
            <v>VELIZ ANDRADE, ANTONIO</v>
          </cell>
          <cell r="N406" t="str">
            <v>A</v>
          </cell>
          <cell r="O406">
            <v>42197</v>
          </cell>
          <cell r="P406">
            <v>0.36874999999999997</v>
          </cell>
          <cell r="Q406">
            <v>28</v>
          </cell>
          <cell r="R406"/>
          <cell r="S406" t="str">
            <v>Mtto. Terminado</v>
          </cell>
          <cell r="T406">
            <v>42197</v>
          </cell>
          <cell r="U406">
            <v>0.625</v>
          </cell>
          <cell r="V406">
            <v>6.1499999999068677</v>
          </cell>
        </row>
        <row r="407">
          <cell r="A407"/>
          <cell r="B407">
            <v>396</v>
          </cell>
          <cell r="C407">
            <v>1221</v>
          </cell>
          <cell r="D407" t="str">
            <v>Trayler</v>
          </cell>
          <cell r="E407" t="str">
            <v>100TD</v>
          </cell>
          <cell r="F407" t="str">
            <v>Coazucar S. A.</v>
          </cell>
          <cell r="G407">
            <v>791060312</v>
          </cell>
          <cell r="H407">
            <v>791060312</v>
          </cell>
          <cell r="I407" t="str">
            <v>VULCANIZADORA</v>
          </cell>
          <cell r="J407" t="str">
            <v>Cambiar llantas</v>
          </cell>
          <cell r="K407" t="str">
            <v>MTTO. CORRECTIVO</v>
          </cell>
          <cell r="L407">
            <v>1814</v>
          </cell>
          <cell r="M407" t="str">
            <v>SARMIENTO CALLE, CARLOS</v>
          </cell>
          <cell r="N407" t="str">
            <v>A</v>
          </cell>
          <cell r="O407">
            <v>42197</v>
          </cell>
          <cell r="P407">
            <v>0.3743055555555555</v>
          </cell>
          <cell r="Q407">
            <v>28</v>
          </cell>
          <cell r="R407"/>
          <cell r="S407" t="str">
            <v>Mtto. Terminado</v>
          </cell>
          <cell r="T407">
            <v>42197</v>
          </cell>
          <cell r="U407">
            <v>0.41666666666666669</v>
          </cell>
          <cell r="V407">
            <v>1.0166666667209938</v>
          </cell>
        </row>
        <row r="408">
          <cell r="A408"/>
          <cell r="B408">
            <v>397</v>
          </cell>
          <cell r="C408" t="str">
            <v>JD36</v>
          </cell>
          <cell r="D408" t="str">
            <v>Tractor John Deere 9460R</v>
          </cell>
          <cell r="E408" t="str">
            <v>100JD</v>
          </cell>
          <cell r="F408" t="str">
            <v>Coazucar S. A.</v>
          </cell>
          <cell r="G408">
            <v>791060435</v>
          </cell>
          <cell r="H408">
            <v>7795551083</v>
          </cell>
          <cell r="I408" t="str">
            <v>MTTO. EN EL CAMPO</v>
          </cell>
          <cell r="J408" t="str">
            <v>Revisar sistema de combustible</v>
          </cell>
          <cell r="K408" t="str">
            <v>MTTO. CORRECTIVO</v>
          </cell>
          <cell r="L408">
            <v>1306</v>
          </cell>
          <cell r="M408" t="str">
            <v>MAYORGA VASQUEZ, JUAN ANTONIO</v>
          </cell>
          <cell r="N408" t="str">
            <v>A</v>
          </cell>
          <cell r="O408">
            <v>42197</v>
          </cell>
          <cell r="P408">
            <v>0.38125000000000003</v>
          </cell>
          <cell r="Q408">
            <v>28</v>
          </cell>
          <cell r="R408"/>
          <cell r="S408" t="str">
            <v>Mtto. Terminado</v>
          </cell>
          <cell r="T408">
            <v>42197</v>
          </cell>
          <cell r="U408">
            <v>0.41666666666666669</v>
          </cell>
          <cell r="V408">
            <v>0.85000000009313226</v>
          </cell>
        </row>
        <row r="409">
          <cell r="A409"/>
          <cell r="B409">
            <v>398</v>
          </cell>
          <cell r="C409">
            <v>595</v>
          </cell>
          <cell r="D409" t="str">
            <v>Cosechadora de CañaJohn Deere 3510</v>
          </cell>
          <cell r="E409" t="str">
            <v>100CS</v>
          </cell>
          <cell r="F409" t="str">
            <v>Coazucar S. A.</v>
          </cell>
          <cell r="G409">
            <v>791060334</v>
          </cell>
          <cell r="H409">
            <v>791060334</v>
          </cell>
          <cell r="I409" t="str">
            <v>MTTO. EN EL CAMPO</v>
          </cell>
          <cell r="J409" t="str">
            <v>Cambiar cuchillas de corte</v>
          </cell>
          <cell r="K409" t="str">
            <v>MTTO. CORRECTIVO</v>
          </cell>
          <cell r="L409">
            <v>1552</v>
          </cell>
          <cell r="M409" t="str">
            <v>PEÑA ASTUDILLO, MIGUEL</v>
          </cell>
          <cell r="N409" t="str">
            <v>A</v>
          </cell>
          <cell r="O409">
            <v>42197</v>
          </cell>
          <cell r="P409">
            <v>0.38194444444444442</v>
          </cell>
          <cell r="Q409">
            <v>28</v>
          </cell>
          <cell r="R409"/>
          <cell r="S409" t="str">
            <v>Mtto. Terminado</v>
          </cell>
          <cell r="T409">
            <v>42197</v>
          </cell>
          <cell r="U409">
            <v>0.66666666666666663</v>
          </cell>
          <cell r="V409">
            <v>6.8333333332557231</v>
          </cell>
        </row>
        <row r="410">
          <cell r="A410"/>
          <cell r="B410">
            <v>399</v>
          </cell>
          <cell r="C410">
            <v>598</v>
          </cell>
          <cell r="D410" t="str">
            <v>Cosechadora de CañaJohn Deere 3520</v>
          </cell>
          <cell r="E410" t="str">
            <v>100CS</v>
          </cell>
          <cell r="F410" t="str">
            <v>Coazucar S. A.</v>
          </cell>
          <cell r="G410">
            <v>791060321</v>
          </cell>
          <cell r="H410">
            <v>791060321</v>
          </cell>
          <cell r="I410" t="str">
            <v>MTTO. EN EL CAMPO</v>
          </cell>
          <cell r="J410" t="str">
            <v>Cambiar cuchillas de corte</v>
          </cell>
          <cell r="K410" t="str">
            <v>MTTO. CORRECTIVO</v>
          </cell>
          <cell r="L410">
            <v>1552</v>
          </cell>
          <cell r="M410" t="str">
            <v>PEÑA ASTUDILLO, MIGUEL</v>
          </cell>
          <cell r="N410" t="str">
            <v>A</v>
          </cell>
          <cell r="O410">
            <v>42197</v>
          </cell>
          <cell r="P410">
            <v>0.38194444444444442</v>
          </cell>
          <cell r="Q410">
            <v>28</v>
          </cell>
          <cell r="R410"/>
          <cell r="S410" t="str">
            <v>Mtto. Terminado</v>
          </cell>
          <cell r="T410">
            <v>42197</v>
          </cell>
          <cell r="U410">
            <v>0.66666666666666663</v>
          </cell>
          <cell r="V410">
            <v>6.8333333332557231</v>
          </cell>
        </row>
        <row r="411">
          <cell r="A411"/>
          <cell r="B411">
            <v>400</v>
          </cell>
          <cell r="C411">
            <v>599</v>
          </cell>
          <cell r="D411" t="str">
            <v>Cosechadora de CañaJohn Deere 3520</v>
          </cell>
          <cell r="E411" t="str">
            <v>100CS</v>
          </cell>
          <cell r="F411" t="str">
            <v>Coazucar S. A.</v>
          </cell>
          <cell r="G411">
            <v>791060321</v>
          </cell>
          <cell r="H411">
            <v>791060321</v>
          </cell>
          <cell r="I411" t="str">
            <v>MTTO. EN EL CAMPO</v>
          </cell>
          <cell r="J411" t="str">
            <v>Cambiar cuchillas de corte</v>
          </cell>
          <cell r="K411" t="str">
            <v>MTTO. CORRECTIVO</v>
          </cell>
          <cell r="L411">
            <v>1552</v>
          </cell>
          <cell r="M411" t="str">
            <v>PEÑA ASTUDILLO, MIGUEL</v>
          </cell>
          <cell r="N411" t="str">
            <v>A</v>
          </cell>
          <cell r="O411">
            <v>42197</v>
          </cell>
          <cell r="P411">
            <v>0.38194444444444442</v>
          </cell>
          <cell r="Q411">
            <v>28</v>
          </cell>
          <cell r="R411"/>
          <cell r="S411" t="str">
            <v>Mtto. Terminado</v>
          </cell>
          <cell r="T411">
            <v>42197</v>
          </cell>
          <cell r="U411">
            <v>0.66666666666666663</v>
          </cell>
          <cell r="V411">
            <v>6.8333333332557231</v>
          </cell>
        </row>
        <row r="412">
          <cell r="A412"/>
          <cell r="B412">
            <v>401</v>
          </cell>
          <cell r="C412" t="str">
            <v>CS01</v>
          </cell>
          <cell r="D412" t="str">
            <v>Cosechadora de CañaJohn Deere 3520</v>
          </cell>
          <cell r="E412" t="str">
            <v>100CS</v>
          </cell>
          <cell r="F412" t="str">
            <v>Coazucar S. A.</v>
          </cell>
          <cell r="G412">
            <v>791060321</v>
          </cell>
          <cell r="H412">
            <v>791060321</v>
          </cell>
          <cell r="I412" t="str">
            <v>MTTO. EN EL CAMPO</v>
          </cell>
          <cell r="J412" t="str">
            <v>Cambiar cuchillas de corte</v>
          </cell>
          <cell r="K412" t="str">
            <v>MTTO. CORRECTIVO</v>
          </cell>
          <cell r="L412">
            <v>1552</v>
          </cell>
          <cell r="M412" t="str">
            <v>PEÑA ASTUDILLO, MIGUEL</v>
          </cell>
          <cell r="N412" t="str">
            <v>A</v>
          </cell>
          <cell r="O412">
            <v>42197</v>
          </cell>
          <cell r="P412">
            <v>0.38194444444444442</v>
          </cell>
          <cell r="Q412">
            <v>28</v>
          </cell>
          <cell r="R412"/>
          <cell r="S412" t="str">
            <v>Mtto. Terminado</v>
          </cell>
          <cell r="T412">
            <v>42197</v>
          </cell>
          <cell r="U412">
            <v>0.66666666666666663</v>
          </cell>
          <cell r="V412">
            <v>6.8333333332557231</v>
          </cell>
        </row>
        <row r="413">
          <cell r="A413"/>
          <cell r="B413">
            <v>402</v>
          </cell>
          <cell r="C413" t="str">
            <v>CS03</v>
          </cell>
          <cell r="D413" t="str">
            <v>Cosechadora de CañaJohn Deere 3520</v>
          </cell>
          <cell r="E413" t="str">
            <v>100CS</v>
          </cell>
          <cell r="F413" t="str">
            <v>Coazucar S. A.</v>
          </cell>
          <cell r="G413">
            <v>791060321</v>
          </cell>
          <cell r="H413">
            <v>791060321</v>
          </cell>
          <cell r="I413" t="str">
            <v>MTTO. EN EL CAMPO</v>
          </cell>
          <cell r="J413" t="str">
            <v>Cambiar cuchillas de corte</v>
          </cell>
          <cell r="K413" t="str">
            <v>MTTO. CORRECTIVO</v>
          </cell>
          <cell r="L413">
            <v>1552</v>
          </cell>
          <cell r="M413" t="str">
            <v>PEÑA ASTUDILLO, MIGUEL</v>
          </cell>
          <cell r="N413" t="str">
            <v>A</v>
          </cell>
          <cell r="O413">
            <v>42197</v>
          </cell>
          <cell r="P413">
            <v>0.38194444444444442</v>
          </cell>
          <cell r="Q413">
            <v>28</v>
          </cell>
          <cell r="R413"/>
          <cell r="S413" t="str">
            <v>Mtto. Terminado</v>
          </cell>
          <cell r="T413">
            <v>42197</v>
          </cell>
          <cell r="U413">
            <v>0.66666666666666663</v>
          </cell>
          <cell r="V413">
            <v>6.8333333332557231</v>
          </cell>
        </row>
        <row r="414">
          <cell r="A414"/>
          <cell r="B414">
            <v>403</v>
          </cell>
          <cell r="C414" t="str">
            <v>CS04</v>
          </cell>
          <cell r="D414" t="str">
            <v>Cosechadora de CañaJohn Deere 3520 W</v>
          </cell>
          <cell r="E414" t="str">
            <v>100CS</v>
          </cell>
          <cell r="F414" t="str">
            <v>Coazucar S. A.</v>
          </cell>
          <cell r="G414">
            <v>791060417</v>
          </cell>
          <cell r="H414">
            <v>791060417</v>
          </cell>
          <cell r="I414" t="str">
            <v>MTTO. EN EL CAMPO</v>
          </cell>
          <cell r="J414" t="str">
            <v>Cambiar cuchillas de corte</v>
          </cell>
          <cell r="K414" t="str">
            <v>MTTO. CORRECTIVO</v>
          </cell>
          <cell r="L414">
            <v>1552</v>
          </cell>
          <cell r="M414" t="str">
            <v>PEÑA ASTUDILLO, MIGUEL</v>
          </cell>
          <cell r="N414" t="str">
            <v>A</v>
          </cell>
          <cell r="O414">
            <v>42197</v>
          </cell>
          <cell r="P414">
            <v>0.38194444444444442</v>
          </cell>
          <cell r="Q414">
            <v>28</v>
          </cell>
          <cell r="R414"/>
          <cell r="S414" t="str">
            <v>Mtto. Terminado</v>
          </cell>
          <cell r="T414">
            <v>42197</v>
          </cell>
          <cell r="U414">
            <v>0.66666666666666663</v>
          </cell>
          <cell r="V414">
            <v>6.8333333332557231</v>
          </cell>
        </row>
        <row r="415">
          <cell r="A415"/>
          <cell r="B415">
            <v>404</v>
          </cell>
          <cell r="C415" t="str">
            <v>CS05</v>
          </cell>
          <cell r="D415" t="str">
            <v>Cosechadora de CañaJohn Deere 3520 W</v>
          </cell>
          <cell r="E415" t="str">
            <v>100CS</v>
          </cell>
          <cell r="F415" t="str">
            <v>Coazucar S. A.</v>
          </cell>
          <cell r="G415">
            <v>791060417</v>
          </cell>
          <cell r="H415">
            <v>791060417</v>
          </cell>
          <cell r="I415" t="str">
            <v>MTTO. EN EL CAMPO</v>
          </cell>
          <cell r="J415" t="str">
            <v>Cambiar cuchillas de corte</v>
          </cell>
          <cell r="K415" t="str">
            <v>MTTO. CORRECTIVO</v>
          </cell>
          <cell r="L415">
            <v>1552</v>
          </cell>
          <cell r="M415" t="str">
            <v>PEÑA ASTUDILLO, MIGUEL</v>
          </cell>
          <cell r="N415" t="str">
            <v>A</v>
          </cell>
          <cell r="O415">
            <v>42197</v>
          </cell>
          <cell r="P415">
            <v>0.38194444444444442</v>
          </cell>
          <cell r="Q415">
            <v>28</v>
          </cell>
          <cell r="R415"/>
          <cell r="S415" t="str">
            <v>Mtto. Terminado</v>
          </cell>
          <cell r="T415">
            <v>42197</v>
          </cell>
          <cell r="U415">
            <v>0.66666666666666663</v>
          </cell>
          <cell r="V415">
            <v>6.8333333332557231</v>
          </cell>
        </row>
        <row r="416">
          <cell r="A416"/>
          <cell r="B416">
            <v>405</v>
          </cell>
          <cell r="C416" t="str">
            <v>CS06</v>
          </cell>
          <cell r="D416" t="str">
            <v>Cosechadora de CañaJohn Deere 3520</v>
          </cell>
          <cell r="E416" t="str">
            <v>100CS</v>
          </cell>
          <cell r="F416" t="str">
            <v>Coazucar S. A.</v>
          </cell>
          <cell r="G416">
            <v>791060321</v>
          </cell>
          <cell r="H416">
            <v>791060321</v>
          </cell>
          <cell r="I416" t="str">
            <v>MTTO. EN EL CAMPO</v>
          </cell>
          <cell r="J416" t="str">
            <v>Cambiar cuchillas de corte</v>
          </cell>
          <cell r="K416" t="str">
            <v>MTTO. CORRECTIVO</v>
          </cell>
          <cell r="L416">
            <v>1552</v>
          </cell>
          <cell r="M416" t="str">
            <v>PEÑA ASTUDILLO, MIGUEL</v>
          </cell>
          <cell r="N416" t="str">
            <v>A</v>
          </cell>
          <cell r="O416">
            <v>42197</v>
          </cell>
          <cell r="P416">
            <v>0.38194444444444442</v>
          </cell>
          <cell r="Q416">
            <v>28</v>
          </cell>
          <cell r="R416"/>
          <cell r="S416" t="str">
            <v>Mtto. Terminado</v>
          </cell>
          <cell r="T416">
            <v>42197</v>
          </cell>
          <cell r="U416">
            <v>0.66666666666666663</v>
          </cell>
          <cell r="V416">
            <v>6.8333333332557231</v>
          </cell>
        </row>
        <row r="417">
          <cell r="A417"/>
          <cell r="B417">
            <v>406</v>
          </cell>
          <cell r="C417">
            <v>303</v>
          </cell>
          <cell r="D417" t="str">
            <v>Tractor John Deere 8220</v>
          </cell>
          <cell r="E417" t="str">
            <v>100JD</v>
          </cell>
          <cell r="F417" t="str">
            <v>Coazucar S. A.</v>
          </cell>
          <cell r="G417">
            <v>791060393</v>
          </cell>
          <cell r="H417">
            <v>7795550959</v>
          </cell>
          <cell r="I417" t="str">
            <v>ELECTROMECANICOS</v>
          </cell>
          <cell r="J417" t="str">
            <v>Revisar A/C</v>
          </cell>
          <cell r="K417" t="str">
            <v>MTTO. CORRECTIVO</v>
          </cell>
          <cell r="L417">
            <v>1338</v>
          </cell>
          <cell r="M417" t="str">
            <v>MENENDEZ LUQUE, JAIRO LEOPOLDO</v>
          </cell>
          <cell r="N417" t="str">
            <v>A</v>
          </cell>
          <cell r="O417">
            <v>42197</v>
          </cell>
          <cell r="P417">
            <v>0.3888888888888889</v>
          </cell>
          <cell r="Q417">
            <v>28</v>
          </cell>
          <cell r="R417">
            <v>925</v>
          </cell>
          <cell r="S417" t="str">
            <v>Mtto. Terminado</v>
          </cell>
          <cell r="T417">
            <v>42198</v>
          </cell>
          <cell r="U417">
            <v>0.4826388888888889</v>
          </cell>
          <cell r="V417">
            <v>26.25</v>
          </cell>
        </row>
        <row r="418">
          <cell r="A418"/>
          <cell r="B418">
            <v>407</v>
          </cell>
          <cell r="C418">
            <v>1249</v>
          </cell>
          <cell r="D418" t="str">
            <v>Trayler</v>
          </cell>
          <cell r="E418" t="str">
            <v>100TD</v>
          </cell>
          <cell r="F418" t="str">
            <v>Coazucar S. A.</v>
          </cell>
          <cell r="G418">
            <v>791060312</v>
          </cell>
          <cell r="H418">
            <v>791060312</v>
          </cell>
          <cell r="I418" t="str">
            <v>TRAYLER</v>
          </cell>
          <cell r="J418" t="str">
            <v>Revisar rose de llanta</v>
          </cell>
          <cell r="K418" t="str">
            <v>MTTO. CORRECTIVO</v>
          </cell>
          <cell r="L418">
            <v>1582</v>
          </cell>
          <cell r="M418" t="str">
            <v>PILAY SANTOS, OSCAR</v>
          </cell>
          <cell r="N418" t="str">
            <v>A</v>
          </cell>
          <cell r="O418">
            <v>42197</v>
          </cell>
          <cell r="P418">
            <v>0.3923611111111111</v>
          </cell>
          <cell r="Q418">
            <v>28</v>
          </cell>
          <cell r="R418"/>
          <cell r="S418" t="str">
            <v>Mtto. Terminado</v>
          </cell>
          <cell r="T418">
            <v>42197</v>
          </cell>
          <cell r="U418">
            <v>0.75</v>
          </cell>
          <cell r="V418">
            <v>8.5833333333721384</v>
          </cell>
        </row>
        <row r="419">
          <cell r="A419"/>
          <cell r="B419">
            <v>408</v>
          </cell>
          <cell r="C419">
            <v>1247</v>
          </cell>
          <cell r="D419" t="str">
            <v>Trayler</v>
          </cell>
          <cell r="E419" t="str">
            <v>100TD</v>
          </cell>
          <cell r="F419" t="str">
            <v>Coazucar S. A.</v>
          </cell>
          <cell r="G419">
            <v>791060312</v>
          </cell>
          <cell r="H419">
            <v>791060312</v>
          </cell>
          <cell r="I419" t="str">
            <v>TRAYLER</v>
          </cell>
          <cell r="J419" t="str">
            <v>Arreglar frenos</v>
          </cell>
          <cell r="K419" t="str">
            <v>MTTO. CORRECTIVO</v>
          </cell>
          <cell r="L419">
            <v>1582</v>
          </cell>
          <cell r="M419" t="str">
            <v>PILAY SANTOS, OSCAR</v>
          </cell>
          <cell r="N419" t="str">
            <v>A</v>
          </cell>
          <cell r="O419">
            <v>42197</v>
          </cell>
          <cell r="P419">
            <v>0.39305555555555555</v>
          </cell>
          <cell r="Q419">
            <v>28</v>
          </cell>
          <cell r="R419"/>
          <cell r="S419" t="str">
            <v>Mtto. Terminado</v>
          </cell>
          <cell r="T419">
            <v>42197</v>
          </cell>
          <cell r="U419">
            <v>0.79166666666666663</v>
          </cell>
          <cell r="V419">
            <v>9.5666666666511446</v>
          </cell>
        </row>
        <row r="420">
          <cell r="A420"/>
          <cell r="B420">
            <v>409</v>
          </cell>
          <cell r="C420">
            <v>339</v>
          </cell>
          <cell r="D420" t="str">
            <v>Tractor de Llantas Cameco 305 AG</v>
          </cell>
          <cell r="E420" t="str">
            <v>100CM</v>
          </cell>
          <cell r="F420" t="str">
            <v>Coazucar S. A.</v>
          </cell>
          <cell r="G420">
            <v>791060444</v>
          </cell>
          <cell r="H420">
            <v>7795550348</v>
          </cell>
          <cell r="I420" t="str">
            <v>MTTO. EN EL CAMPO</v>
          </cell>
          <cell r="J420" t="str">
            <v>Revisar pedal del embrague</v>
          </cell>
          <cell r="K420" t="str">
            <v>MTTO. CORRECTIVO</v>
          </cell>
          <cell r="L420">
            <v>1255</v>
          </cell>
          <cell r="M420" t="str">
            <v>LOPEZ TORRES, MANUEL ALADINO</v>
          </cell>
          <cell r="N420" t="str">
            <v>A</v>
          </cell>
          <cell r="O420">
            <v>42197</v>
          </cell>
          <cell r="P420">
            <v>0.40902777777777777</v>
          </cell>
          <cell r="Q420">
            <v>28</v>
          </cell>
          <cell r="R420"/>
          <cell r="S420" t="str">
            <v>Mtto. Terminado</v>
          </cell>
          <cell r="T420">
            <v>42197</v>
          </cell>
          <cell r="U420">
            <v>0.5625</v>
          </cell>
          <cell r="V420">
            <v>3.6833333333488554</v>
          </cell>
        </row>
        <row r="421">
          <cell r="A421"/>
          <cell r="B421">
            <v>410</v>
          </cell>
          <cell r="C421" t="str">
            <v>EA19</v>
          </cell>
          <cell r="D421" t="str">
            <v>Traillas John Deere 1510C</v>
          </cell>
          <cell r="E421" t="str">
            <v>100EA</v>
          </cell>
          <cell r="F421" t="str">
            <v>Coazucar S. A.</v>
          </cell>
          <cell r="G421">
            <v>791060366</v>
          </cell>
          <cell r="H421">
            <v>7795550576</v>
          </cell>
          <cell r="I421" t="str">
            <v>EQUIPO AGRICOLAS</v>
          </cell>
          <cell r="J421" t="str">
            <v>Apernos del master</v>
          </cell>
          <cell r="K421" t="str">
            <v>MTTO. CORRECTIVO</v>
          </cell>
          <cell r="L421">
            <v>1020</v>
          </cell>
          <cell r="M421" t="str">
            <v>ESPINOZA MENDOZA, WALTER GABRIEL</v>
          </cell>
          <cell r="N421" t="str">
            <v>A</v>
          </cell>
          <cell r="O421">
            <v>42197</v>
          </cell>
          <cell r="P421">
            <v>0.42430555555555555</v>
          </cell>
          <cell r="Q421">
            <v>28</v>
          </cell>
          <cell r="R421"/>
          <cell r="S421" t="str">
            <v>Mtto. Terminado</v>
          </cell>
          <cell r="T421">
            <v>42197</v>
          </cell>
          <cell r="U421">
            <v>0.5</v>
          </cell>
          <cell r="V421">
            <v>1.8166666666511446</v>
          </cell>
        </row>
        <row r="422">
          <cell r="A422"/>
          <cell r="B422">
            <v>411</v>
          </cell>
          <cell r="C422">
            <v>312</v>
          </cell>
          <cell r="D422" t="str">
            <v>Tractor John Deere 5725</v>
          </cell>
          <cell r="E422" t="str">
            <v>100JD</v>
          </cell>
          <cell r="F422" t="str">
            <v>Coazucar S. A.</v>
          </cell>
          <cell r="G422">
            <v>791060399</v>
          </cell>
          <cell r="H422">
            <v>7795550973</v>
          </cell>
          <cell r="I422" t="str">
            <v>JOHN DEERE</v>
          </cell>
          <cell r="J422" t="str">
            <v>Revisar transmision y fuga de aceite</v>
          </cell>
          <cell r="K422" t="str">
            <v>MTTO. CORRECTIVO</v>
          </cell>
          <cell r="L422">
            <v>5395</v>
          </cell>
          <cell r="M422" t="str">
            <v>OLAYA ZAVALA, LIBINTON ORLANDO</v>
          </cell>
          <cell r="N422" t="str">
            <v>A</v>
          </cell>
          <cell r="O422">
            <v>42197</v>
          </cell>
          <cell r="P422">
            <v>0.43055555555555558</v>
          </cell>
          <cell r="Q422">
            <v>28</v>
          </cell>
          <cell r="R422"/>
          <cell r="S422" t="str">
            <v>Mtto. Terminado</v>
          </cell>
          <cell r="T422">
            <v>42199</v>
          </cell>
          <cell r="U422">
            <v>0.26041666666666669</v>
          </cell>
          <cell r="V422">
            <v>43.916666666744277</v>
          </cell>
        </row>
        <row r="423">
          <cell r="A423"/>
          <cell r="B423">
            <v>412</v>
          </cell>
          <cell r="C423" t="str">
            <v>EA83</v>
          </cell>
          <cell r="D423" t="str">
            <v>Traillas John Deere 1812C</v>
          </cell>
          <cell r="E423" t="str">
            <v>100EA</v>
          </cell>
          <cell r="F423" t="str">
            <v>Coazucar S. A.</v>
          </cell>
          <cell r="G423">
            <v>791060432</v>
          </cell>
          <cell r="H423">
            <v>7795550648</v>
          </cell>
          <cell r="I423" t="str">
            <v>MTTO. EN EL CAMPO</v>
          </cell>
          <cell r="J423" t="str">
            <v>Revisar tradilla</v>
          </cell>
          <cell r="K423" t="str">
            <v>MTTO. CORRECTIVO</v>
          </cell>
          <cell r="L423">
            <v>4348</v>
          </cell>
          <cell r="M423" t="str">
            <v>GAVILANES VALLE, JULIO</v>
          </cell>
          <cell r="N423" t="str">
            <v>A</v>
          </cell>
          <cell r="O423">
            <v>42197</v>
          </cell>
          <cell r="P423">
            <v>0.43124999999999997</v>
          </cell>
          <cell r="Q423">
            <v>28</v>
          </cell>
          <cell r="R423"/>
          <cell r="S423" t="str">
            <v>Mtto. Terminado</v>
          </cell>
          <cell r="T423">
            <v>42197</v>
          </cell>
          <cell r="U423">
            <v>0.58333333333333337</v>
          </cell>
          <cell r="V423">
            <v>3.6499999999068677</v>
          </cell>
        </row>
        <row r="424">
          <cell r="A424"/>
          <cell r="B424">
            <v>413</v>
          </cell>
          <cell r="C424" t="str">
            <v>JD08</v>
          </cell>
          <cell r="D424" t="str">
            <v>Tractor John Deere 8270R</v>
          </cell>
          <cell r="E424" t="str">
            <v>100JD</v>
          </cell>
          <cell r="F424" t="str">
            <v>Coazucar S. A.</v>
          </cell>
          <cell r="G424">
            <v>791060396</v>
          </cell>
          <cell r="H424">
            <v>7795551027</v>
          </cell>
          <cell r="I424" t="str">
            <v>MTTO. EN EL CAMPO</v>
          </cell>
          <cell r="J424" t="str">
            <v>Revisar fuga de refrigerante</v>
          </cell>
          <cell r="K424" t="str">
            <v>MTTO. CORRECTIVO</v>
          </cell>
          <cell r="L424">
            <v>925</v>
          </cell>
          <cell r="M424" t="str">
            <v>CONCHA TORRES, CARLOS GEOVANNY</v>
          </cell>
          <cell r="N424" t="str">
            <v>A</v>
          </cell>
          <cell r="O424">
            <v>42197</v>
          </cell>
          <cell r="P424">
            <v>0.43194444444444446</v>
          </cell>
          <cell r="Q424">
            <v>28</v>
          </cell>
          <cell r="R424"/>
          <cell r="S424" t="str">
            <v>Mtto. Terminado</v>
          </cell>
          <cell r="T424">
            <v>42197</v>
          </cell>
          <cell r="U424">
            <v>0.48958333333333331</v>
          </cell>
          <cell r="V424">
            <v>1.3833333334187046</v>
          </cell>
        </row>
        <row r="425">
          <cell r="A425"/>
          <cell r="B425">
            <v>414</v>
          </cell>
          <cell r="C425">
            <v>1401</v>
          </cell>
          <cell r="D425" t="str">
            <v>Dollys</v>
          </cell>
          <cell r="E425" t="str">
            <v>100DL</v>
          </cell>
          <cell r="F425" t="str">
            <v>Coazucar S. A.</v>
          </cell>
          <cell r="G425">
            <v>791060315</v>
          </cell>
          <cell r="H425">
            <v>791060315</v>
          </cell>
          <cell r="I425" t="str">
            <v>MTTO. EN EL CAMPO</v>
          </cell>
          <cell r="J425" t="str">
            <v>Cambiar llanta</v>
          </cell>
          <cell r="K425" t="str">
            <v>MTTO. CORRECTIVO</v>
          </cell>
          <cell r="L425">
            <v>1966</v>
          </cell>
          <cell r="M425" t="str">
            <v>VELIZ ANDRADE, ANTONIO</v>
          </cell>
          <cell r="N425" t="str">
            <v>A</v>
          </cell>
          <cell r="O425">
            <v>42197</v>
          </cell>
          <cell r="P425">
            <v>0.45763888888888887</v>
          </cell>
          <cell r="Q425">
            <v>28</v>
          </cell>
          <cell r="R425"/>
          <cell r="S425" t="str">
            <v>Mtto. Terminado</v>
          </cell>
          <cell r="T425">
            <v>42198</v>
          </cell>
          <cell r="U425">
            <v>0.5</v>
          </cell>
          <cell r="V425">
            <v>25.016666666604578</v>
          </cell>
        </row>
        <row r="426">
          <cell r="A426"/>
          <cell r="B426">
            <v>415</v>
          </cell>
          <cell r="C426">
            <v>731</v>
          </cell>
          <cell r="D426" t="str">
            <v>Motoniveladora CAT-14G</v>
          </cell>
          <cell r="E426" t="str">
            <v>100EP</v>
          </cell>
          <cell r="F426" t="str">
            <v>Coazucar S. A.</v>
          </cell>
          <cell r="G426">
            <v>791060410</v>
          </cell>
          <cell r="H426">
            <v>7795550860</v>
          </cell>
          <cell r="I426" t="str">
            <v>MTTO. EN EL CAMPO</v>
          </cell>
          <cell r="J426" t="str">
            <v>Revisar cilindro hidraulico del ruter</v>
          </cell>
          <cell r="K426" t="str">
            <v>MTTO. CORRECTIVO</v>
          </cell>
          <cell r="L426">
            <v>1522</v>
          </cell>
          <cell r="M426" t="str">
            <v>PAREDES RIERA, CARLOS</v>
          </cell>
          <cell r="N426" t="str">
            <v>A</v>
          </cell>
          <cell r="O426">
            <v>42197</v>
          </cell>
          <cell r="P426">
            <v>0.46597222222222223</v>
          </cell>
          <cell r="Q426">
            <v>28</v>
          </cell>
          <cell r="R426"/>
          <cell r="S426" t="str">
            <v>Mtto. Terminado</v>
          </cell>
          <cell r="T426">
            <v>42197</v>
          </cell>
          <cell r="U426">
            <v>0.98611111111111116</v>
          </cell>
          <cell r="V426">
            <v>12.483333333279006</v>
          </cell>
        </row>
        <row r="427">
          <cell r="A427"/>
          <cell r="B427">
            <v>416</v>
          </cell>
          <cell r="C427" t="str">
            <v>127C</v>
          </cell>
          <cell r="D427" t="str">
            <v>Camión Chevrolet</v>
          </cell>
          <cell r="E427" t="str">
            <v>100EL</v>
          </cell>
          <cell r="F427" t="str">
            <v>Coazucar S. A.</v>
          </cell>
          <cell r="G427">
            <v>791060301</v>
          </cell>
          <cell r="H427">
            <v>7795550752</v>
          </cell>
          <cell r="I427" t="str">
            <v>EQUIPO LIVIANO</v>
          </cell>
          <cell r="J427" t="str">
            <v>Calibrar grenos</v>
          </cell>
          <cell r="K427" t="str">
            <v>MTTO. CORRECTIVO</v>
          </cell>
          <cell r="L427">
            <v>1287</v>
          </cell>
          <cell r="M427" t="str">
            <v>MARCA BONETE, MANUEL ANGEL</v>
          </cell>
          <cell r="N427" t="str">
            <v>A</v>
          </cell>
          <cell r="O427">
            <v>42197</v>
          </cell>
          <cell r="P427">
            <v>0.47152777777777777</v>
          </cell>
          <cell r="Q427">
            <v>28</v>
          </cell>
          <cell r="R427">
            <v>575512</v>
          </cell>
          <cell r="S427" t="str">
            <v>Mtto. Terminado</v>
          </cell>
          <cell r="T427">
            <v>42197</v>
          </cell>
          <cell r="U427">
            <v>0.70833333333333337</v>
          </cell>
          <cell r="V427">
            <v>5.6833333333488554</v>
          </cell>
        </row>
        <row r="428">
          <cell r="A428"/>
          <cell r="B428">
            <v>417</v>
          </cell>
          <cell r="C428">
            <v>282</v>
          </cell>
          <cell r="D428" t="str">
            <v>Tractor John Deere 8200</v>
          </cell>
          <cell r="E428" t="str">
            <v>100JD</v>
          </cell>
          <cell r="F428" t="str">
            <v>Coazucar S. A.</v>
          </cell>
          <cell r="G428">
            <v>791060442</v>
          </cell>
          <cell r="H428">
            <v>7795550931</v>
          </cell>
          <cell r="I428" t="str">
            <v>MTTO. EN EL CAMPO</v>
          </cell>
          <cell r="J428" t="str">
            <v>Revisar motor de arranque</v>
          </cell>
          <cell r="K428" t="str">
            <v>MTTO. CORRECTIVO</v>
          </cell>
          <cell r="L428">
            <v>1366</v>
          </cell>
          <cell r="M428" t="str">
            <v>MOLINA MOLINA, WALTER ELADIO</v>
          </cell>
          <cell r="N428" t="str">
            <v>A</v>
          </cell>
          <cell r="O428">
            <v>42197</v>
          </cell>
          <cell r="P428">
            <v>0.4826388888888889</v>
          </cell>
          <cell r="Q428">
            <v>28</v>
          </cell>
          <cell r="R428"/>
          <cell r="S428" t="str">
            <v>Mtto. Terminado</v>
          </cell>
          <cell r="T428">
            <v>42198</v>
          </cell>
          <cell r="U428">
            <v>0.45833333333333331</v>
          </cell>
          <cell r="V428">
            <v>23.416666666627862</v>
          </cell>
        </row>
        <row r="429">
          <cell r="A429"/>
          <cell r="B429">
            <v>418</v>
          </cell>
          <cell r="C429">
            <v>506</v>
          </cell>
          <cell r="D429" t="str">
            <v>Cargadora de Caña Cameco SP- 1800</v>
          </cell>
          <cell r="E429" t="str">
            <v>100LL</v>
          </cell>
          <cell r="F429" t="str">
            <v>Coazucar S. A.</v>
          </cell>
          <cell r="G429">
            <v>791060368</v>
          </cell>
          <cell r="H429">
            <v>791060368</v>
          </cell>
          <cell r="I429" t="str">
            <v>MTTO. EN EL CAMPO</v>
          </cell>
          <cell r="J429" t="str">
            <v>Revisar sistema hidraulico</v>
          </cell>
          <cell r="K429" t="str">
            <v>MTTO. CORRECTIVO</v>
          </cell>
          <cell r="L429">
            <v>747</v>
          </cell>
          <cell r="M429" t="str">
            <v>BRAVO ABAD, SEGUNDO CARLOS</v>
          </cell>
          <cell r="N429" t="str">
            <v>A</v>
          </cell>
          <cell r="O429">
            <v>42197</v>
          </cell>
          <cell r="P429">
            <v>0.52083333333333337</v>
          </cell>
          <cell r="Q429">
            <v>28</v>
          </cell>
          <cell r="R429"/>
          <cell r="S429" t="str">
            <v>Mtto. Terminado</v>
          </cell>
          <cell r="T429">
            <v>42197</v>
          </cell>
          <cell r="U429">
            <v>0.66666666666666663</v>
          </cell>
          <cell r="V429">
            <v>3.5</v>
          </cell>
        </row>
        <row r="430">
          <cell r="A430"/>
          <cell r="B430">
            <v>419</v>
          </cell>
          <cell r="C430" t="str">
            <v>LL03</v>
          </cell>
          <cell r="D430" t="str">
            <v>Cargadora de Caña JD SP.1850</v>
          </cell>
          <cell r="E430" t="str">
            <v>100LL</v>
          </cell>
          <cell r="F430" t="str">
            <v>Coazucar S. A.</v>
          </cell>
          <cell r="G430">
            <v>791060370</v>
          </cell>
          <cell r="H430">
            <v>791060370</v>
          </cell>
          <cell r="I430" t="str">
            <v>MTTO. EN EL CAMPO</v>
          </cell>
          <cell r="J430" t="str">
            <v>Revisar motor</v>
          </cell>
          <cell r="K430" t="str">
            <v>MTTO. CORRECTIVO</v>
          </cell>
          <cell r="L430">
            <v>2000</v>
          </cell>
          <cell r="M430" t="str">
            <v>VILLACIS CAIZAGUANO, SERGIO TARQUINO</v>
          </cell>
          <cell r="N430" t="str">
            <v>A</v>
          </cell>
          <cell r="O430">
            <v>42197</v>
          </cell>
          <cell r="P430">
            <v>0.52430555555555558</v>
          </cell>
          <cell r="Q430">
            <v>28</v>
          </cell>
          <cell r="R430"/>
          <cell r="S430" t="str">
            <v>Mtto. Terminado</v>
          </cell>
          <cell r="T430">
            <v>42198</v>
          </cell>
          <cell r="U430">
            <v>0.125</v>
          </cell>
          <cell r="V430">
            <v>14.416666666744277</v>
          </cell>
        </row>
        <row r="431">
          <cell r="A431"/>
          <cell r="B431">
            <v>420</v>
          </cell>
          <cell r="C431" t="str">
            <v>CB06</v>
          </cell>
          <cell r="D431" t="str">
            <v>Cabezal Volvo FM64T-L2H1</v>
          </cell>
          <cell r="E431" t="str">
            <v>100CB</v>
          </cell>
          <cell r="F431" t="str">
            <v>Coazucar S. A.</v>
          </cell>
          <cell r="G431">
            <v>791060412</v>
          </cell>
          <cell r="H431">
            <v>791060412</v>
          </cell>
          <cell r="I431" t="str">
            <v>MTTO. EN EL CAMPO</v>
          </cell>
          <cell r="J431" t="str">
            <v>Revisar sistema de combustible</v>
          </cell>
          <cell r="K431" t="str">
            <v>MTTO. CORRECTIVO</v>
          </cell>
          <cell r="L431">
            <v>694</v>
          </cell>
          <cell r="M431" t="str">
            <v>BARRE SALDARRIAGA, FREDY JAVIER</v>
          </cell>
          <cell r="N431" t="str">
            <v>A</v>
          </cell>
          <cell r="O431">
            <v>42197</v>
          </cell>
          <cell r="P431">
            <v>0.55138888888888882</v>
          </cell>
          <cell r="Q431">
            <v>28</v>
          </cell>
          <cell r="R431"/>
          <cell r="S431" t="str">
            <v>Mtto. Terminado</v>
          </cell>
          <cell r="T431">
            <v>42197</v>
          </cell>
          <cell r="U431">
            <v>0.6875</v>
          </cell>
          <cell r="V431">
            <v>3.2666666666045785</v>
          </cell>
        </row>
        <row r="432">
          <cell r="A432"/>
          <cell r="B432">
            <v>421</v>
          </cell>
          <cell r="C432">
            <v>345</v>
          </cell>
          <cell r="D432" t="str">
            <v xml:space="preserve">Tractor de Ruedas Vanguard V-167        </v>
          </cell>
          <cell r="E432" t="str">
            <v>100EP</v>
          </cell>
          <cell r="F432" t="str">
            <v>Coazucar S. A.</v>
          </cell>
          <cell r="G432">
            <v>791060374</v>
          </cell>
          <cell r="H432">
            <v>7795550830</v>
          </cell>
          <cell r="I432" t="str">
            <v>EQUIPO PESADO</v>
          </cell>
          <cell r="J432" t="str">
            <v>Revisar sistema electrico,fuge de diesel y aceite</v>
          </cell>
          <cell r="K432" t="str">
            <v>MTTO. CORRECTIVO</v>
          </cell>
          <cell r="L432">
            <v>1858</v>
          </cell>
          <cell r="M432" t="str">
            <v>SUMBA RAMON LUIS ALFREDO</v>
          </cell>
          <cell r="N432" t="str">
            <v>A</v>
          </cell>
          <cell r="O432">
            <v>42197</v>
          </cell>
          <cell r="P432">
            <v>0.60138888888888886</v>
          </cell>
          <cell r="Q432">
            <v>28</v>
          </cell>
          <cell r="R432"/>
          <cell r="S432" t="str">
            <v>Mtto. Terminado</v>
          </cell>
          <cell r="T432">
            <v>42197</v>
          </cell>
          <cell r="U432">
            <v>0.75</v>
          </cell>
          <cell r="V432">
            <v>3.5666666666511446</v>
          </cell>
        </row>
        <row r="433">
          <cell r="A433"/>
          <cell r="B433">
            <v>422</v>
          </cell>
          <cell r="C433">
            <v>164</v>
          </cell>
          <cell r="D433" t="str">
            <v>Cabezal M. Benz LS-2635</v>
          </cell>
          <cell r="E433" t="str">
            <v>100CB</v>
          </cell>
          <cell r="F433" t="str">
            <v>Coazucar S. A.</v>
          </cell>
          <cell r="G433">
            <v>791060330</v>
          </cell>
          <cell r="H433">
            <v>791060330</v>
          </cell>
          <cell r="I433" t="str">
            <v>ENDER DE CABEZALES</v>
          </cell>
          <cell r="J433" t="str">
            <v>Arreglar capot,</v>
          </cell>
          <cell r="K433" t="str">
            <v>MTTO. CORRECTIVO</v>
          </cell>
          <cell r="L433">
            <v>1011</v>
          </cell>
          <cell r="M433" t="str">
            <v>ESPEJO AREVALO, JACKSON MARIO</v>
          </cell>
          <cell r="N433" t="str">
            <v>A</v>
          </cell>
          <cell r="O433">
            <v>42197</v>
          </cell>
          <cell r="P433">
            <v>0.61527777777777781</v>
          </cell>
          <cell r="Q433">
            <v>28</v>
          </cell>
          <cell r="R433"/>
          <cell r="S433" t="str">
            <v>Mtto. Terminado</v>
          </cell>
          <cell r="T433">
            <v>42197</v>
          </cell>
          <cell r="U433">
            <v>0.75</v>
          </cell>
          <cell r="V433">
            <v>3.2333333333954215</v>
          </cell>
        </row>
        <row r="434">
          <cell r="A434"/>
          <cell r="B434">
            <v>423</v>
          </cell>
          <cell r="C434">
            <v>436</v>
          </cell>
          <cell r="D434" t="str">
            <v>Carreton</v>
          </cell>
          <cell r="E434" t="str">
            <v>100CA</v>
          </cell>
          <cell r="F434" t="str">
            <v>Coazucar S. A.</v>
          </cell>
          <cell r="G434">
            <v>791060326</v>
          </cell>
          <cell r="H434">
            <v>791060326</v>
          </cell>
          <cell r="I434" t="str">
            <v>CARRETONES</v>
          </cell>
          <cell r="J434" t="str">
            <v>Cambiar paquete de resoste y taza</v>
          </cell>
          <cell r="K434" t="str">
            <v>MTTO. CORRECTIVO</v>
          </cell>
          <cell r="L434">
            <v>1417</v>
          </cell>
          <cell r="M434" t="str">
            <v>MORENO ULLOA, SALOMON</v>
          </cell>
          <cell r="N434" t="str">
            <v>A</v>
          </cell>
          <cell r="O434">
            <v>42197</v>
          </cell>
          <cell r="P434">
            <v>0.62291666666666667</v>
          </cell>
          <cell r="Q434">
            <v>28</v>
          </cell>
          <cell r="R434"/>
          <cell r="S434" t="str">
            <v>Mtto. Terminado</v>
          </cell>
          <cell r="T434">
            <v>42197</v>
          </cell>
          <cell r="U434">
            <v>0.66666666666666663</v>
          </cell>
          <cell r="V434">
            <v>1.0500000000465661</v>
          </cell>
        </row>
        <row r="435">
          <cell r="A435"/>
          <cell r="B435">
            <v>424</v>
          </cell>
          <cell r="C435" t="str">
            <v>796A</v>
          </cell>
          <cell r="D435" t="str">
            <v>Rome Plow 24Dx32"x1/2x2 1/8</v>
          </cell>
          <cell r="E435" t="str">
            <v>100EA</v>
          </cell>
          <cell r="F435" t="str">
            <v>Coazucar S. A.</v>
          </cell>
          <cell r="G435">
            <v>791060352</v>
          </cell>
          <cell r="H435">
            <v>7795550544</v>
          </cell>
          <cell r="I435" t="str">
            <v>MTTO. EN EL CAMPO</v>
          </cell>
          <cell r="J435" t="str">
            <v>Cambiar manguera hidraulica</v>
          </cell>
          <cell r="K435" t="str">
            <v>MTTO. CORRECTIVO</v>
          </cell>
          <cell r="L435">
            <v>796</v>
          </cell>
          <cell r="M435" t="str">
            <v>CALLE BAQUERIZO, IVAN</v>
          </cell>
          <cell r="N435" t="str">
            <v>A</v>
          </cell>
          <cell r="O435">
            <v>42197</v>
          </cell>
          <cell r="P435">
            <v>0.62916666666666665</v>
          </cell>
          <cell r="Q435">
            <v>28</v>
          </cell>
          <cell r="R435"/>
          <cell r="S435" t="str">
            <v>Mtto. Terminado</v>
          </cell>
          <cell r="T435">
            <v>42197</v>
          </cell>
          <cell r="U435">
            <v>0.79166666666666663</v>
          </cell>
          <cell r="V435">
            <v>3.9000000000232831</v>
          </cell>
        </row>
        <row r="436">
          <cell r="A436"/>
          <cell r="B436">
            <v>425</v>
          </cell>
          <cell r="C436">
            <v>723</v>
          </cell>
          <cell r="D436" t="str">
            <v>Payloader CAT-966C</v>
          </cell>
          <cell r="E436" t="str">
            <v>100EP</v>
          </cell>
          <cell r="F436" t="str">
            <v>Coazucar S. A.</v>
          </cell>
          <cell r="G436">
            <v>791060313</v>
          </cell>
          <cell r="H436">
            <v>7795550854</v>
          </cell>
          <cell r="I436" t="str">
            <v>EQUIPO PESADO</v>
          </cell>
          <cell r="J436" t="str">
            <v>Colocar perno de la jaiva y revisar manuera hidraulica</v>
          </cell>
          <cell r="K436" t="str">
            <v>MTTO. CORRECTIVO</v>
          </cell>
          <cell r="L436">
            <v>1405</v>
          </cell>
          <cell r="M436" t="str">
            <v>MORAN MORA, JACINTO FERMIN</v>
          </cell>
          <cell r="N436" t="str">
            <v>A</v>
          </cell>
          <cell r="O436">
            <v>42197</v>
          </cell>
          <cell r="P436">
            <v>0.63958333333333328</v>
          </cell>
          <cell r="Q436">
            <v>28</v>
          </cell>
          <cell r="R436"/>
          <cell r="S436" t="str">
            <v>Mtto. Terminado</v>
          </cell>
          <cell r="T436">
            <v>42197</v>
          </cell>
          <cell r="U436">
            <v>0.66666666666666663</v>
          </cell>
          <cell r="V436">
            <v>0.65000000013969839</v>
          </cell>
        </row>
        <row r="437">
          <cell r="A437"/>
          <cell r="B437">
            <v>426</v>
          </cell>
          <cell r="C437">
            <v>151</v>
          </cell>
          <cell r="D437" t="str">
            <v>Cabezal M. Benz LS-2635</v>
          </cell>
          <cell r="E437" t="str">
            <v>100CB</v>
          </cell>
          <cell r="F437" t="str">
            <v>Coazucar S. A.</v>
          </cell>
          <cell r="G437">
            <v>791060330</v>
          </cell>
          <cell r="H437">
            <v>791060330</v>
          </cell>
          <cell r="I437" t="str">
            <v>ELECTROMECANICOS</v>
          </cell>
          <cell r="J437" t="str">
            <v>Revisar sistema electrico</v>
          </cell>
          <cell r="K437" t="str">
            <v>MTTO. CORRECTIVO</v>
          </cell>
          <cell r="L437">
            <v>1048</v>
          </cell>
          <cell r="M437" t="str">
            <v>FLORES FARIAS, ISMAEL REIMUNDO</v>
          </cell>
          <cell r="N437" t="str">
            <v>A</v>
          </cell>
          <cell r="O437">
            <v>42197</v>
          </cell>
          <cell r="P437">
            <v>0.65208333333333335</v>
          </cell>
          <cell r="Q437">
            <v>28</v>
          </cell>
          <cell r="R437">
            <v>68998</v>
          </cell>
          <cell r="S437" t="str">
            <v>Mtto. Terminado</v>
          </cell>
          <cell r="T437">
            <v>42197</v>
          </cell>
          <cell r="U437">
            <v>0.73958333333333337</v>
          </cell>
          <cell r="V437">
            <v>2.0999999999767169</v>
          </cell>
        </row>
        <row r="438">
          <cell r="A438"/>
          <cell r="B438">
            <v>427</v>
          </cell>
          <cell r="C438" t="str">
            <v>LL02</v>
          </cell>
          <cell r="D438" t="str">
            <v>Cargadora de Caña  SP- 1850</v>
          </cell>
          <cell r="E438" t="str">
            <v>100LL</v>
          </cell>
          <cell r="F438" t="str">
            <v>Coazucar S. A.</v>
          </cell>
          <cell r="G438">
            <v>791060370</v>
          </cell>
          <cell r="H438">
            <v>791060370</v>
          </cell>
          <cell r="I438" t="str">
            <v>MTTO. EN EL CAMPO</v>
          </cell>
          <cell r="J438" t="str">
            <v>Revisar sistema hidraulico</v>
          </cell>
          <cell r="K438" t="str">
            <v>MTTO. CORRECTIVO</v>
          </cell>
          <cell r="L438">
            <v>1195</v>
          </cell>
          <cell r="M438" t="str">
            <v>JUNCAL URGILES, LUIS</v>
          </cell>
          <cell r="N438" t="str">
            <v>A</v>
          </cell>
          <cell r="O438">
            <v>42197</v>
          </cell>
          <cell r="P438">
            <v>0.68055555555555547</v>
          </cell>
          <cell r="Q438">
            <v>28</v>
          </cell>
          <cell r="R438"/>
          <cell r="S438" t="str">
            <v>Mtto. Terminado</v>
          </cell>
          <cell r="T438">
            <v>42197</v>
          </cell>
          <cell r="U438">
            <v>0.83333333333333337</v>
          </cell>
          <cell r="V438">
            <v>3.6666666667442769</v>
          </cell>
        </row>
        <row r="439">
          <cell r="A439"/>
          <cell r="B439">
            <v>428</v>
          </cell>
          <cell r="C439" t="str">
            <v>LL05</v>
          </cell>
          <cell r="D439" t="str">
            <v>Cargadora de Caña JD SP.2250</v>
          </cell>
          <cell r="E439" t="str">
            <v>100LL</v>
          </cell>
          <cell r="F439" t="str">
            <v>Coazucar S. A.</v>
          </cell>
          <cell r="G439">
            <v>791060423</v>
          </cell>
          <cell r="H439">
            <v>791060423</v>
          </cell>
          <cell r="I439" t="str">
            <v>MTTO. EN EL CAMPO</v>
          </cell>
          <cell r="J439" t="str">
            <v>Revisar sistema hidraulico</v>
          </cell>
          <cell r="K439" t="str">
            <v>MTTO. CORRECTIVO</v>
          </cell>
          <cell r="L439">
            <v>1195</v>
          </cell>
          <cell r="M439" t="str">
            <v>JUNCAL URGILES, LUIS</v>
          </cell>
          <cell r="N439" t="str">
            <v>A</v>
          </cell>
          <cell r="O439">
            <v>42197</v>
          </cell>
          <cell r="P439">
            <v>0.69652777777777775</v>
          </cell>
          <cell r="Q439">
            <v>28</v>
          </cell>
          <cell r="R439"/>
          <cell r="S439" t="str">
            <v>Mtto. Terminado</v>
          </cell>
          <cell r="T439">
            <v>42197</v>
          </cell>
          <cell r="U439">
            <v>0.79166666666666663</v>
          </cell>
          <cell r="V439">
            <v>2.2833333333255723</v>
          </cell>
        </row>
        <row r="440">
          <cell r="A440"/>
          <cell r="B440">
            <v>429</v>
          </cell>
          <cell r="C440">
            <v>276</v>
          </cell>
          <cell r="D440" t="str">
            <v>Tractor John Deere 8200</v>
          </cell>
          <cell r="E440" t="str">
            <v>100JD</v>
          </cell>
          <cell r="F440" t="str">
            <v>Coazucar S. A.</v>
          </cell>
          <cell r="G440">
            <v>791060442</v>
          </cell>
          <cell r="H440">
            <v>7795550923</v>
          </cell>
          <cell r="I440" t="str">
            <v>JOHN DEERE</v>
          </cell>
          <cell r="J440" t="str">
            <v>Apretar tiro del enganche</v>
          </cell>
          <cell r="K440" t="str">
            <v>MTTO. CORRECTIVO</v>
          </cell>
          <cell r="L440">
            <v>1480</v>
          </cell>
          <cell r="M440" t="str">
            <v>ORELLANA VICTOR, ANTONIO JUVENAL</v>
          </cell>
          <cell r="N440" t="str">
            <v>A</v>
          </cell>
          <cell r="O440">
            <v>42197</v>
          </cell>
          <cell r="P440">
            <v>0.73958333333333337</v>
          </cell>
          <cell r="Q440">
            <v>28</v>
          </cell>
          <cell r="R440"/>
          <cell r="S440" t="str">
            <v>Mtto. Terminado</v>
          </cell>
          <cell r="T440">
            <v>42197</v>
          </cell>
          <cell r="U440">
            <v>0.76180555555555562</v>
          </cell>
          <cell r="V440">
            <v>0.53333333344198763</v>
          </cell>
        </row>
        <row r="441">
          <cell r="A441"/>
          <cell r="B441">
            <v>430</v>
          </cell>
          <cell r="C441">
            <v>297</v>
          </cell>
          <cell r="D441" t="str">
            <v>Tractor John Deere 8200</v>
          </cell>
          <cell r="E441" t="str">
            <v>100JD</v>
          </cell>
          <cell r="F441" t="str">
            <v>Coazucar S. A.</v>
          </cell>
          <cell r="G441">
            <v>791060392</v>
          </cell>
          <cell r="H441">
            <v>7795550949</v>
          </cell>
          <cell r="I441" t="str">
            <v>JOHN DEERE</v>
          </cell>
          <cell r="J441" t="str">
            <v>Revisar la tapa del ventilador</v>
          </cell>
          <cell r="K441" t="str">
            <v>MTTO. CORRECTIVO</v>
          </cell>
          <cell r="L441">
            <v>1782</v>
          </cell>
          <cell r="M441" t="str">
            <v>SANCHEZ GUEVARA, EDWIN RAMIRO</v>
          </cell>
          <cell r="N441" t="str">
            <v>A</v>
          </cell>
          <cell r="O441">
            <v>42197</v>
          </cell>
          <cell r="P441">
            <v>0.74305555555555547</v>
          </cell>
          <cell r="Q441">
            <v>28</v>
          </cell>
          <cell r="R441">
            <v>8450</v>
          </cell>
          <cell r="S441" t="str">
            <v>Mtto. Terminado</v>
          </cell>
          <cell r="T441">
            <v>42197</v>
          </cell>
          <cell r="U441">
            <v>0.83333333333333337</v>
          </cell>
          <cell r="V441">
            <v>2.1666666667442769</v>
          </cell>
        </row>
        <row r="442">
          <cell r="A442"/>
          <cell r="B442">
            <v>431</v>
          </cell>
          <cell r="C442">
            <v>445</v>
          </cell>
          <cell r="D442" t="str">
            <v>Carreton</v>
          </cell>
          <cell r="E442" t="str">
            <v>100CA</v>
          </cell>
          <cell r="F442" t="str">
            <v>Coazucar S. A.</v>
          </cell>
          <cell r="G442">
            <v>791060326</v>
          </cell>
          <cell r="H442">
            <v>791060326</v>
          </cell>
          <cell r="I442" t="str">
            <v>MTTO. EN EL CAMPO</v>
          </cell>
          <cell r="J442" t="str">
            <v>Colocar tiro</v>
          </cell>
          <cell r="K442" t="str">
            <v>MTTO. CORRECTIVO</v>
          </cell>
          <cell r="L442">
            <v>1966</v>
          </cell>
          <cell r="M442" t="str">
            <v>VELIZ ANDRADE, ANTONIO</v>
          </cell>
          <cell r="N442" t="str">
            <v>A</v>
          </cell>
          <cell r="O442">
            <v>42197</v>
          </cell>
          <cell r="P442">
            <v>0.75</v>
          </cell>
          <cell r="Q442">
            <v>28</v>
          </cell>
          <cell r="R442"/>
          <cell r="S442" t="str">
            <v>Mtto. Terminado</v>
          </cell>
          <cell r="T442">
            <v>42197</v>
          </cell>
          <cell r="U442">
            <v>0.875</v>
          </cell>
          <cell r="V442">
            <v>3</v>
          </cell>
        </row>
        <row r="443">
          <cell r="A443"/>
          <cell r="B443">
            <v>432</v>
          </cell>
          <cell r="C443" t="str">
            <v>LL04</v>
          </cell>
          <cell r="D443" t="str">
            <v>Cargadora de Caña JD SP 1850</v>
          </cell>
          <cell r="E443" t="str">
            <v>100LL</v>
          </cell>
          <cell r="F443" t="str">
            <v>Coazucar S. A.</v>
          </cell>
          <cell r="G443">
            <v>791060370</v>
          </cell>
          <cell r="H443">
            <v>791060370</v>
          </cell>
          <cell r="I443" t="str">
            <v>LLENADORAS</v>
          </cell>
          <cell r="J443" t="str">
            <v>Revision mando finales</v>
          </cell>
          <cell r="K443" t="str">
            <v>MTTO. CORRECTIVO</v>
          </cell>
          <cell r="L443">
            <v>1195</v>
          </cell>
          <cell r="M443" t="str">
            <v>JUNCAL URGILES, LUIS</v>
          </cell>
          <cell r="N443" t="str">
            <v>A</v>
          </cell>
          <cell r="O443">
            <v>42197</v>
          </cell>
          <cell r="P443">
            <v>0.77638888888888891</v>
          </cell>
          <cell r="Q443">
            <v>28</v>
          </cell>
          <cell r="R443"/>
          <cell r="S443" t="str">
            <v>Mtto. Terminado</v>
          </cell>
          <cell r="T443">
            <v>42199</v>
          </cell>
          <cell r="U443">
            <v>0.83333333333333337</v>
          </cell>
          <cell r="V443">
            <v>49.366666666697711</v>
          </cell>
        </row>
        <row r="444">
          <cell r="A444"/>
          <cell r="B444">
            <v>433</v>
          </cell>
          <cell r="C444">
            <v>323</v>
          </cell>
          <cell r="D444" t="str">
            <v>Tractor de Llantas Cameco 305 AG</v>
          </cell>
          <cell r="E444" t="str">
            <v>100CM</v>
          </cell>
          <cell r="F444" t="str">
            <v>Coazucar S. A.</v>
          </cell>
          <cell r="G444">
            <v>791060373</v>
          </cell>
          <cell r="H444">
            <v>791060373</v>
          </cell>
          <cell r="I444" t="str">
            <v>MTTO. EN EL CAMPO</v>
          </cell>
          <cell r="J444" t="str">
            <v>Revisar la mordaza posterior</v>
          </cell>
          <cell r="K444" t="str">
            <v>MTTO. CORRECTIVO</v>
          </cell>
          <cell r="L444">
            <v>681</v>
          </cell>
          <cell r="M444" t="str">
            <v>BALLADARES TIGRE, SERGIO WELLINGTON</v>
          </cell>
          <cell r="N444" t="str">
            <v>C (Entrada 18 Horas)</v>
          </cell>
          <cell r="O444">
            <v>42197</v>
          </cell>
          <cell r="P444">
            <v>0.7993055555555556</v>
          </cell>
          <cell r="Q444">
            <v>28</v>
          </cell>
          <cell r="R444">
            <v>2365</v>
          </cell>
          <cell r="S444" t="str">
            <v>Mtto. Terminado</v>
          </cell>
          <cell r="T444">
            <v>42197</v>
          </cell>
          <cell r="U444">
            <v>0.89583333333333337</v>
          </cell>
          <cell r="V444">
            <v>2.3166666666511446</v>
          </cell>
        </row>
        <row r="445">
          <cell r="A445"/>
          <cell r="B445">
            <v>434</v>
          </cell>
          <cell r="C445">
            <v>1233</v>
          </cell>
          <cell r="D445" t="str">
            <v>Trayler</v>
          </cell>
          <cell r="E445" t="str">
            <v>100TD</v>
          </cell>
          <cell r="F445" t="str">
            <v>Coazucar S. A.</v>
          </cell>
          <cell r="G445">
            <v>791060312</v>
          </cell>
          <cell r="H445">
            <v>791060312</v>
          </cell>
          <cell r="I445" t="str">
            <v>TRAYLER</v>
          </cell>
          <cell r="J445" t="str">
            <v>Reparar rose de llanta</v>
          </cell>
          <cell r="K445" t="str">
            <v>MTTO. CORRECTIVO</v>
          </cell>
          <cell r="L445">
            <v>1500</v>
          </cell>
          <cell r="M445" t="str">
            <v>ORTIZ YADAYCELA, NESTOR</v>
          </cell>
          <cell r="N445" t="str">
            <v>C (Entrada 18 Horas)</v>
          </cell>
          <cell r="O445">
            <v>42197</v>
          </cell>
          <cell r="P445">
            <v>0.80208333333333337</v>
          </cell>
          <cell r="Q445">
            <v>28</v>
          </cell>
          <cell r="R445"/>
          <cell r="S445" t="str">
            <v>Mtto. Terminado</v>
          </cell>
          <cell r="T445">
            <v>42197</v>
          </cell>
          <cell r="U445">
            <v>0.875</v>
          </cell>
          <cell r="V445">
            <v>1.75</v>
          </cell>
        </row>
        <row r="446">
          <cell r="A446"/>
          <cell r="B446">
            <v>435</v>
          </cell>
          <cell r="C446">
            <v>283</v>
          </cell>
          <cell r="D446" t="str">
            <v>Tractor John Deere 8200</v>
          </cell>
          <cell r="E446" t="str">
            <v>100JD</v>
          </cell>
          <cell r="F446" t="str">
            <v>Coazucar S. A.</v>
          </cell>
          <cell r="G446">
            <v>791060442</v>
          </cell>
          <cell r="H446">
            <v>7795550933</v>
          </cell>
          <cell r="I446" t="str">
            <v>JOHN DEERE</v>
          </cell>
          <cell r="J446" t="str">
            <v>Revisar fuga de aceite</v>
          </cell>
          <cell r="K446" t="str">
            <v>MTTO. CORRECTIVO</v>
          </cell>
          <cell r="L446">
            <v>1279</v>
          </cell>
          <cell r="M446" t="str">
            <v>MACKLIFF VASQUEZ, WLADIMIR ELOY</v>
          </cell>
          <cell r="N446" t="str">
            <v>C (Entrada 18 Horas)</v>
          </cell>
          <cell r="O446">
            <v>42197</v>
          </cell>
          <cell r="P446">
            <v>0.80763888888888891</v>
          </cell>
          <cell r="Q446">
            <v>28</v>
          </cell>
          <cell r="R446">
            <v>1027</v>
          </cell>
          <cell r="S446" t="str">
            <v>Mtto. Terminado</v>
          </cell>
          <cell r="T446">
            <v>42197</v>
          </cell>
          <cell r="U446">
            <v>0.875</v>
          </cell>
          <cell r="V446">
            <v>1.6166666666977108</v>
          </cell>
        </row>
        <row r="447">
          <cell r="A447"/>
          <cell r="B447">
            <v>436</v>
          </cell>
          <cell r="C447">
            <v>194</v>
          </cell>
          <cell r="D447" t="str">
            <v>Cabezal Kenworth T-800</v>
          </cell>
          <cell r="E447" t="str">
            <v>100CB</v>
          </cell>
          <cell r="F447" t="str">
            <v>Coazucar S. A.</v>
          </cell>
          <cell r="G447">
            <v>791060332</v>
          </cell>
          <cell r="H447">
            <v>791060332</v>
          </cell>
          <cell r="I447" t="str">
            <v>MTTO. EN EL CAMPO</v>
          </cell>
          <cell r="J447" t="str">
            <v>Revisar sistema de combustible</v>
          </cell>
          <cell r="K447" t="str">
            <v>MTTO. CORRECTIVO</v>
          </cell>
          <cell r="L447">
            <v>1725</v>
          </cell>
          <cell r="M447" t="str">
            <v>RODRIGUEZ LOZADO, MANUEL CRUZ</v>
          </cell>
          <cell r="N447" t="str">
            <v>C (Entrada 18 Horas)</v>
          </cell>
          <cell r="O447">
            <v>42197</v>
          </cell>
          <cell r="P447">
            <v>0.82638888888888884</v>
          </cell>
          <cell r="Q447">
            <v>28</v>
          </cell>
          <cell r="R447">
            <v>13800</v>
          </cell>
          <cell r="S447" t="str">
            <v>Mtto. Terminado</v>
          </cell>
          <cell r="T447">
            <v>42197</v>
          </cell>
          <cell r="U447">
            <v>0.90972222222222221</v>
          </cell>
          <cell r="V447">
            <v>1.9999999998835847</v>
          </cell>
        </row>
        <row r="448">
          <cell r="A448"/>
          <cell r="B448">
            <v>437</v>
          </cell>
          <cell r="C448">
            <v>163</v>
          </cell>
          <cell r="D448" t="str">
            <v>Cabezal M. Benz LS-2635</v>
          </cell>
          <cell r="E448" t="str">
            <v>100CB</v>
          </cell>
          <cell r="F448" t="str">
            <v>Coazucar S. A.</v>
          </cell>
          <cell r="G448">
            <v>791060330</v>
          </cell>
          <cell r="H448">
            <v>791060330</v>
          </cell>
          <cell r="I448" t="str">
            <v>MTTO. EN EL CAMPO</v>
          </cell>
          <cell r="J448" t="str">
            <v>Cambiar manguera del embrague</v>
          </cell>
          <cell r="K448" t="str">
            <v>MTTO. CORRECTIVO</v>
          </cell>
          <cell r="L448">
            <v>1290</v>
          </cell>
          <cell r="M448" t="str">
            <v>MARIÑO TRIVIÑO, PABLO KLEVER</v>
          </cell>
          <cell r="N448" t="str">
            <v>C (Entrada 18 Horas)</v>
          </cell>
          <cell r="O448">
            <v>42197</v>
          </cell>
          <cell r="P448">
            <v>0.89861111111111114</v>
          </cell>
          <cell r="Q448">
            <v>28</v>
          </cell>
          <cell r="R448">
            <v>5895</v>
          </cell>
          <cell r="S448" t="str">
            <v>Mtto. Terminado</v>
          </cell>
          <cell r="T448">
            <v>42197</v>
          </cell>
          <cell r="U448">
            <v>0.98263888888888884</v>
          </cell>
          <cell r="V448">
            <v>2.0166666667209938</v>
          </cell>
        </row>
        <row r="449">
          <cell r="A449"/>
          <cell r="B449">
            <v>438</v>
          </cell>
          <cell r="C449" t="str">
            <v>CB05</v>
          </cell>
          <cell r="D449" t="str">
            <v>Cabezal Volvo FM64T-L2H1</v>
          </cell>
          <cell r="E449" t="str">
            <v>100CB</v>
          </cell>
          <cell r="F449" t="str">
            <v>Coazucar S. A.</v>
          </cell>
          <cell r="G449">
            <v>791060412</v>
          </cell>
          <cell r="H449">
            <v>791060412</v>
          </cell>
          <cell r="I449" t="str">
            <v>MTTO. EN EL CAMPO</v>
          </cell>
          <cell r="J449" t="str">
            <v>Revisar filtros</v>
          </cell>
          <cell r="K449" t="str">
            <v>MTTO. CORRECTIVO</v>
          </cell>
          <cell r="L449">
            <v>732</v>
          </cell>
          <cell r="M449" t="str">
            <v>BORJA ORELLANA, ANIBAL</v>
          </cell>
          <cell r="N449" t="str">
            <v>C (Entrada 18 Horas)</v>
          </cell>
          <cell r="O449">
            <v>42197</v>
          </cell>
          <cell r="P449">
            <v>0.93888888888888899</v>
          </cell>
          <cell r="Q449">
            <v>28</v>
          </cell>
          <cell r="R449">
            <v>2414</v>
          </cell>
          <cell r="S449" t="str">
            <v>Mtto. Terminado</v>
          </cell>
          <cell r="T449">
            <v>42198</v>
          </cell>
          <cell r="U449">
            <v>0.33333333333333331</v>
          </cell>
          <cell r="V449">
            <v>9.466666666790843</v>
          </cell>
        </row>
        <row r="450">
          <cell r="A450"/>
          <cell r="B450">
            <v>439</v>
          </cell>
          <cell r="C450" t="str">
            <v>JD22</v>
          </cell>
          <cell r="D450" t="str">
            <v>Tractor John Deere 6145J</v>
          </cell>
          <cell r="E450" t="str">
            <v>100JD</v>
          </cell>
          <cell r="F450" t="str">
            <v>Coazucar S. A.</v>
          </cell>
          <cell r="G450">
            <v>791060443</v>
          </cell>
          <cell r="H450">
            <v>7795551055</v>
          </cell>
          <cell r="I450" t="str">
            <v>MTTO. EN EL CAMPO</v>
          </cell>
          <cell r="J450" t="str">
            <v>Cambiar llanta posterior izquierda</v>
          </cell>
          <cell r="K450" t="str">
            <v>MTTO. CORRECTIVO</v>
          </cell>
          <cell r="L450">
            <v>1628</v>
          </cell>
          <cell r="M450" t="str">
            <v>QUIÑONEZ CASTILLO, DANIEL OSEAS</v>
          </cell>
          <cell r="N450" t="str">
            <v>C (Entrada 18 Horas)</v>
          </cell>
          <cell r="O450">
            <v>42197</v>
          </cell>
          <cell r="P450">
            <v>0.98402777777777783</v>
          </cell>
          <cell r="Q450">
            <v>28</v>
          </cell>
          <cell r="R450">
            <v>5096</v>
          </cell>
          <cell r="S450" t="str">
            <v>Mtto. Terminado</v>
          </cell>
          <cell r="T450">
            <v>42197</v>
          </cell>
          <cell r="U450">
            <v>0.99930555555555556</v>
          </cell>
          <cell r="V450">
            <v>0.36666666658129543</v>
          </cell>
        </row>
        <row r="451">
          <cell r="A451"/>
          <cell r="B451">
            <v>440</v>
          </cell>
          <cell r="C451">
            <v>167</v>
          </cell>
          <cell r="D451" t="str">
            <v>Cabezal M. Benz LS-2635</v>
          </cell>
          <cell r="E451" t="str">
            <v>100CB</v>
          </cell>
          <cell r="F451" t="str">
            <v>Coazucar S. A.</v>
          </cell>
          <cell r="G451">
            <v>791060330</v>
          </cell>
          <cell r="H451">
            <v>791060330</v>
          </cell>
          <cell r="I451" t="str">
            <v>MTTO. EN EL CAMPO</v>
          </cell>
          <cell r="J451" t="str">
            <v>Revisar luces</v>
          </cell>
          <cell r="K451" t="str">
            <v>MTTO. CORRECTIVO</v>
          </cell>
          <cell r="L451">
            <v>843</v>
          </cell>
          <cell r="M451" t="str">
            <v>CASTILLO MALDONADO, CARLOS ADOLFO</v>
          </cell>
          <cell r="N451" t="str">
            <v>C (Entrada 18 Horas)</v>
          </cell>
          <cell r="O451">
            <v>42197</v>
          </cell>
          <cell r="P451">
            <v>0.98958333333333337</v>
          </cell>
          <cell r="Q451">
            <v>28</v>
          </cell>
          <cell r="R451"/>
          <cell r="S451" t="str">
            <v>Mtto. Terminado</v>
          </cell>
          <cell r="T451">
            <v>42198</v>
          </cell>
          <cell r="U451">
            <v>1.0416666666666666E-2</v>
          </cell>
          <cell r="V451">
            <v>0.5</v>
          </cell>
        </row>
        <row r="452">
          <cell r="A452"/>
          <cell r="B452">
            <v>441</v>
          </cell>
          <cell r="C452" t="str">
            <v>CS06</v>
          </cell>
          <cell r="D452" t="str">
            <v>Cosechadora de CañaJohn Deere 3520</v>
          </cell>
          <cell r="E452" t="str">
            <v>100CS</v>
          </cell>
          <cell r="F452" t="str">
            <v>Coazucar S. A.</v>
          </cell>
          <cell r="G452">
            <v>791060321</v>
          </cell>
          <cell r="H452">
            <v>791060321</v>
          </cell>
          <cell r="I452" t="str">
            <v>MTTO. EN EL CAMPO</v>
          </cell>
          <cell r="J452" t="str">
            <v>Cambiar aspas</v>
          </cell>
          <cell r="K452" t="str">
            <v>MTTO. CORRECTIVO</v>
          </cell>
          <cell r="L452">
            <v>903</v>
          </cell>
          <cell r="M452" t="str">
            <v>CHICO LLAUCA, ALFREDO ISMAEL</v>
          </cell>
          <cell r="N452" t="str">
            <v>C (Entrada 18 Horas)</v>
          </cell>
          <cell r="O452">
            <v>42198</v>
          </cell>
          <cell r="P452">
            <v>1.5972222222222224E-2</v>
          </cell>
          <cell r="Q452">
            <v>29</v>
          </cell>
          <cell r="R452">
            <v>103</v>
          </cell>
          <cell r="S452" t="str">
            <v>Mtto. Terminado</v>
          </cell>
          <cell r="T452">
            <v>42198</v>
          </cell>
          <cell r="U452">
            <v>8.3333333333333329E-2</v>
          </cell>
          <cell r="V452">
            <v>1.6166666666977108</v>
          </cell>
        </row>
        <row r="453">
          <cell r="A453"/>
          <cell r="B453">
            <v>442</v>
          </cell>
          <cell r="C453">
            <v>163</v>
          </cell>
          <cell r="D453" t="str">
            <v>Cabezal M. Benz LS-2635</v>
          </cell>
          <cell r="E453" t="str">
            <v>100CB</v>
          </cell>
          <cell r="F453" t="str">
            <v>Coazucar S. A.</v>
          </cell>
          <cell r="G453">
            <v>791060330</v>
          </cell>
          <cell r="H453">
            <v>791060330</v>
          </cell>
          <cell r="I453" t="str">
            <v>CABEZALES</v>
          </cell>
          <cell r="J453" t="str">
            <v>Revisar embrague</v>
          </cell>
          <cell r="K453" t="str">
            <v>MTTO. CORRECTIVO</v>
          </cell>
          <cell r="L453">
            <v>1290</v>
          </cell>
          <cell r="M453" t="str">
            <v>MARIÑO TRIVIÑO, PABLO KLEVER</v>
          </cell>
          <cell r="N453" t="str">
            <v>C (Entrada 18 Horas)</v>
          </cell>
          <cell r="O453">
            <v>42198</v>
          </cell>
          <cell r="P453">
            <v>1.6666666666666666E-2</v>
          </cell>
          <cell r="Q453">
            <v>29</v>
          </cell>
          <cell r="R453">
            <v>35922</v>
          </cell>
          <cell r="S453" t="str">
            <v>Mtto. Terminado</v>
          </cell>
          <cell r="T453">
            <v>42198</v>
          </cell>
          <cell r="U453">
            <v>0.12152777777777778</v>
          </cell>
          <cell r="V453">
            <v>2.5166666666045785</v>
          </cell>
        </row>
        <row r="454">
          <cell r="A454"/>
          <cell r="B454">
            <v>443</v>
          </cell>
          <cell r="C454">
            <v>1302</v>
          </cell>
          <cell r="D454" t="str">
            <v>Trayler</v>
          </cell>
          <cell r="E454" t="str">
            <v>100TD</v>
          </cell>
          <cell r="F454" t="str">
            <v>Coazucar S. A.</v>
          </cell>
          <cell r="G454">
            <v>791060312</v>
          </cell>
          <cell r="H454">
            <v>791060312</v>
          </cell>
          <cell r="I454" t="str">
            <v>MTTO. EN EL CAMPO</v>
          </cell>
          <cell r="J454" t="str">
            <v>Arreglar 2 llantas bajas</v>
          </cell>
          <cell r="K454" t="str">
            <v>MTTO. CORRECTIVO</v>
          </cell>
          <cell r="L454">
            <v>1500</v>
          </cell>
          <cell r="M454" t="str">
            <v>ORTIZ YADAYCELA, NESTOR</v>
          </cell>
          <cell r="N454" t="str">
            <v>C (Entrada 18 Horas)</v>
          </cell>
          <cell r="O454">
            <v>42198</v>
          </cell>
          <cell r="P454">
            <v>3.0555555555555555E-2</v>
          </cell>
          <cell r="Q454">
            <v>29</v>
          </cell>
          <cell r="R454"/>
          <cell r="S454" t="str">
            <v>Mtto. Terminado</v>
          </cell>
          <cell r="T454">
            <v>42198</v>
          </cell>
          <cell r="U454">
            <v>4.1666666666666664E-2</v>
          </cell>
          <cell r="V454">
            <v>0.26666666672099382</v>
          </cell>
        </row>
        <row r="455">
          <cell r="A455"/>
          <cell r="B455">
            <v>444</v>
          </cell>
          <cell r="C455">
            <v>1233</v>
          </cell>
          <cell r="D455" t="str">
            <v>Trayler</v>
          </cell>
          <cell r="E455" t="str">
            <v>100TD</v>
          </cell>
          <cell r="F455" t="str">
            <v>Coazucar S. A.</v>
          </cell>
          <cell r="G455">
            <v>791060312</v>
          </cell>
          <cell r="H455">
            <v>791060312</v>
          </cell>
          <cell r="I455" t="str">
            <v>MTTO. EN EL CAMPO</v>
          </cell>
          <cell r="J455" t="str">
            <v>Colocar llantas posteriores</v>
          </cell>
          <cell r="K455" t="str">
            <v>MTTO. CORRECTIVO</v>
          </cell>
          <cell r="L455">
            <v>1160</v>
          </cell>
          <cell r="M455" t="str">
            <v>HERRERA GONZALEZ, JHONNY</v>
          </cell>
          <cell r="N455" t="str">
            <v>C (Entrada 18 Horas)</v>
          </cell>
          <cell r="O455">
            <v>42198</v>
          </cell>
          <cell r="P455">
            <v>4.6527777777777779E-2</v>
          </cell>
          <cell r="Q455">
            <v>29</v>
          </cell>
          <cell r="R455"/>
          <cell r="S455" t="str">
            <v>Mtto. Terminado</v>
          </cell>
          <cell r="T455">
            <v>42198</v>
          </cell>
          <cell r="U455">
            <v>0.125</v>
          </cell>
          <cell r="V455">
            <v>1.8833333333022892</v>
          </cell>
        </row>
        <row r="456">
          <cell r="A456"/>
          <cell r="B456">
            <v>445</v>
          </cell>
          <cell r="C456">
            <v>153</v>
          </cell>
          <cell r="D456" t="str">
            <v>Cabezal M. Benz LS-2635</v>
          </cell>
          <cell r="E456" t="str">
            <v>100CB</v>
          </cell>
          <cell r="F456" t="str">
            <v>Coazucar S. A.</v>
          </cell>
          <cell r="G456">
            <v>791060330</v>
          </cell>
          <cell r="H456">
            <v>791060330</v>
          </cell>
          <cell r="I456" t="str">
            <v>CABEZALES</v>
          </cell>
          <cell r="J456" t="str">
            <v>Revisa corona</v>
          </cell>
          <cell r="K456" t="str">
            <v>MTTO. CORRECTIVO</v>
          </cell>
          <cell r="L456">
            <v>696</v>
          </cell>
          <cell r="M456" t="str">
            <v>BARRERA ORTIZ, CELSON OSWALDO</v>
          </cell>
          <cell r="N456" t="str">
            <v>C (Entrada 18 Horas)</v>
          </cell>
          <cell r="O456">
            <v>42198</v>
          </cell>
          <cell r="P456">
            <v>7.9166666666666663E-2</v>
          </cell>
          <cell r="Q456">
            <v>29</v>
          </cell>
          <cell r="R456"/>
          <cell r="S456" t="str">
            <v>Mtto. Terminado</v>
          </cell>
          <cell r="T456">
            <v>42198</v>
          </cell>
          <cell r="U456">
            <v>0.15625</v>
          </cell>
          <cell r="V456">
            <v>1.8499999998603016</v>
          </cell>
        </row>
        <row r="457">
          <cell r="A457"/>
          <cell r="B457">
            <v>446</v>
          </cell>
          <cell r="C457">
            <v>1425</v>
          </cell>
          <cell r="D457" t="str">
            <v>Dollys</v>
          </cell>
          <cell r="E457" t="str">
            <v>100DL</v>
          </cell>
          <cell r="F457" t="str">
            <v>Coazucar S. A.</v>
          </cell>
          <cell r="G457">
            <v>791060315</v>
          </cell>
          <cell r="H457">
            <v>791060315</v>
          </cell>
          <cell r="I457" t="str">
            <v>MTTO. EN EL CAMPO</v>
          </cell>
          <cell r="J457" t="str">
            <v>Cambiar llanta</v>
          </cell>
          <cell r="K457" t="str">
            <v>MTTO. CORRECTIVO</v>
          </cell>
          <cell r="L457">
            <v>1353</v>
          </cell>
          <cell r="M457" t="str">
            <v>MINA POROZO, XAVIER</v>
          </cell>
          <cell r="N457" t="str">
            <v>C (Entrada 18 Horas)</v>
          </cell>
          <cell r="O457">
            <v>42198</v>
          </cell>
          <cell r="P457">
            <v>8.3333333333333329E-2</v>
          </cell>
          <cell r="Q457">
            <v>29</v>
          </cell>
          <cell r="R457"/>
          <cell r="S457" t="str">
            <v>Mtto. Terminado</v>
          </cell>
          <cell r="T457">
            <v>42198</v>
          </cell>
          <cell r="U457">
            <v>0.54166666666666663</v>
          </cell>
          <cell r="V457">
            <v>11</v>
          </cell>
        </row>
        <row r="458">
          <cell r="A458"/>
          <cell r="B458">
            <v>447</v>
          </cell>
          <cell r="C458">
            <v>425</v>
          </cell>
          <cell r="D458" t="str">
            <v>Carreton</v>
          </cell>
          <cell r="E458" t="str">
            <v>100CA</v>
          </cell>
          <cell r="F458" t="str">
            <v>Coazucar S. A.</v>
          </cell>
          <cell r="G458">
            <v>791060326</v>
          </cell>
          <cell r="H458">
            <v>791060326</v>
          </cell>
          <cell r="I458" t="str">
            <v>MTTO. EN EL CAMPO</v>
          </cell>
          <cell r="J458" t="str">
            <v>Cambiar tiro roto</v>
          </cell>
          <cell r="K458" t="str">
            <v>MTTO. CORRECTIVO</v>
          </cell>
          <cell r="L458">
            <v>1500</v>
          </cell>
          <cell r="M458" t="str">
            <v>ORTIZ YADAYCELA, NESTOR</v>
          </cell>
          <cell r="N458" t="str">
            <v>C (Entrada 18 Horas)</v>
          </cell>
          <cell r="O458">
            <v>42198</v>
          </cell>
          <cell r="P458">
            <v>0.22430555555555556</v>
          </cell>
          <cell r="Q458">
            <v>29</v>
          </cell>
          <cell r="R458"/>
          <cell r="S458" t="str">
            <v>Mtto. Terminado</v>
          </cell>
          <cell r="T458">
            <v>42198</v>
          </cell>
          <cell r="U458">
            <v>0.5</v>
          </cell>
          <cell r="V458">
            <v>6.6166666665812954</v>
          </cell>
        </row>
        <row r="459">
          <cell r="A459"/>
          <cell r="B459">
            <v>448</v>
          </cell>
          <cell r="C459">
            <v>327</v>
          </cell>
          <cell r="D459" t="str">
            <v>Tractor de Llantas Cameco 305 AG</v>
          </cell>
          <cell r="E459" t="str">
            <v>100CM</v>
          </cell>
          <cell r="F459" t="str">
            <v>Coazucar S. A.</v>
          </cell>
          <cell r="G459">
            <v>791060373</v>
          </cell>
          <cell r="H459">
            <v>791060373</v>
          </cell>
          <cell r="I459" t="str">
            <v>CAMECOS</v>
          </cell>
          <cell r="J459" t="str">
            <v>Soldar Bulldozer</v>
          </cell>
          <cell r="K459" t="str">
            <v>MTTO. CORRECTIVO</v>
          </cell>
          <cell r="L459">
            <v>708</v>
          </cell>
          <cell r="M459" t="str">
            <v>BASTIDAS SANCHEZ, SEGUNDO GUSTAVO</v>
          </cell>
          <cell r="N459" t="str">
            <v>C (Entrada 18 Horas)</v>
          </cell>
          <cell r="O459">
            <v>42198</v>
          </cell>
          <cell r="P459">
            <v>0.26597222222222222</v>
          </cell>
          <cell r="Q459">
            <v>29</v>
          </cell>
          <cell r="R459">
            <v>4257</v>
          </cell>
          <cell r="S459" t="str">
            <v>Mtto. Terminado</v>
          </cell>
          <cell r="T459">
            <v>42198</v>
          </cell>
          <cell r="U459">
            <v>0.375</v>
          </cell>
          <cell r="V459">
            <v>2.6166666666977108</v>
          </cell>
        </row>
        <row r="460">
          <cell r="A460"/>
          <cell r="B460">
            <v>449</v>
          </cell>
          <cell r="C460">
            <v>509</v>
          </cell>
          <cell r="D460" t="str">
            <v>Cargadora de Caña Cameco SP- 1800</v>
          </cell>
          <cell r="E460" t="str">
            <v>100LL</v>
          </cell>
          <cell r="F460" t="str">
            <v>Coazucar S. A.</v>
          </cell>
          <cell r="G460">
            <v>791060368</v>
          </cell>
          <cell r="H460">
            <v>791060368</v>
          </cell>
          <cell r="I460" t="str">
            <v>MTTO. EN EL CAMPO</v>
          </cell>
          <cell r="J460" t="str">
            <v>Revisar sistema hidraulico</v>
          </cell>
          <cell r="K460" t="str">
            <v>MTTO. CORRECTIVO</v>
          </cell>
          <cell r="L460">
            <v>638</v>
          </cell>
          <cell r="M460" t="str">
            <v>ANDRADE GONZALEZ, JOSE FABRICIO</v>
          </cell>
          <cell r="N460" t="str">
            <v>C (Entrada 18 Horas)</v>
          </cell>
          <cell r="O460">
            <v>42198</v>
          </cell>
          <cell r="P460">
            <v>0.28263888888888888</v>
          </cell>
          <cell r="Q460">
            <v>29</v>
          </cell>
          <cell r="R460">
            <v>2651</v>
          </cell>
          <cell r="S460" t="str">
            <v>Mtto. Terminado</v>
          </cell>
          <cell r="T460">
            <v>42198</v>
          </cell>
          <cell r="U460">
            <v>0.375</v>
          </cell>
          <cell r="V460">
            <v>2.216666666790843</v>
          </cell>
        </row>
        <row r="461">
          <cell r="A461"/>
          <cell r="B461">
            <v>450</v>
          </cell>
          <cell r="C461" t="str">
            <v>JD04</v>
          </cell>
          <cell r="D461" t="str">
            <v>Tractor John Deere 9430R</v>
          </cell>
          <cell r="E461" t="str">
            <v>100JD</v>
          </cell>
          <cell r="F461" t="str">
            <v>Coazucar S. A.</v>
          </cell>
          <cell r="G461">
            <v>791060394</v>
          </cell>
          <cell r="H461">
            <v>7795551019</v>
          </cell>
          <cell r="I461" t="str">
            <v>MTTO. EN EL CAMPO</v>
          </cell>
          <cell r="J461" t="str">
            <v>Revisar sistema electrico</v>
          </cell>
          <cell r="K461" t="str">
            <v>MTTO. CORRECTIVO</v>
          </cell>
          <cell r="L461">
            <v>896</v>
          </cell>
          <cell r="M461" t="str">
            <v>CHAVEZ MERO, JOSE FELICIANO</v>
          </cell>
          <cell r="N461" t="str">
            <v>C (Entrada 18 Horas)</v>
          </cell>
          <cell r="O461">
            <v>42198</v>
          </cell>
          <cell r="P461">
            <v>0.28402777777777777</v>
          </cell>
          <cell r="Q461">
            <v>29</v>
          </cell>
          <cell r="R461">
            <v>13014</v>
          </cell>
          <cell r="S461" t="str">
            <v>Mtto. Terminado</v>
          </cell>
          <cell r="T461">
            <v>42198</v>
          </cell>
          <cell r="U461">
            <v>0.35416666666666669</v>
          </cell>
          <cell r="V461">
            <v>1.6833333333488554</v>
          </cell>
        </row>
        <row r="462">
          <cell r="A462"/>
          <cell r="B462">
            <v>451</v>
          </cell>
          <cell r="C462">
            <v>231</v>
          </cell>
          <cell r="D462" t="str">
            <v xml:space="preserve">Camión Chevrolet </v>
          </cell>
          <cell r="E462" t="str">
            <v>100EL</v>
          </cell>
          <cell r="F462" t="str">
            <v>Coazucar S. A.</v>
          </cell>
          <cell r="G462">
            <v>791060405</v>
          </cell>
          <cell r="H462">
            <v>7795550720</v>
          </cell>
          <cell r="I462" t="str">
            <v>VULCANIZADORA</v>
          </cell>
          <cell r="J462" t="str">
            <v>Cambiar llantas</v>
          </cell>
          <cell r="K462" t="str">
            <v>MTTO. CORRECTIVO</v>
          </cell>
          <cell r="L462">
            <v>1670</v>
          </cell>
          <cell r="M462" t="str">
            <v>REYES FREIRE, ADOLFO FLORENTINO</v>
          </cell>
          <cell r="N462" t="str">
            <v>C (Entrada 18 Horas)</v>
          </cell>
          <cell r="O462">
            <v>42198</v>
          </cell>
          <cell r="P462">
            <v>0.28750000000000003</v>
          </cell>
          <cell r="Q462">
            <v>29</v>
          </cell>
          <cell r="R462">
            <v>153556</v>
          </cell>
          <cell r="S462" t="str">
            <v>Mtto. Terminado</v>
          </cell>
          <cell r="T462">
            <v>42198</v>
          </cell>
          <cell r="U462">
            <v>0.29166666666666669</v>
          </cell>
          <cell r="V462">
            <v>0.10000000009313226</v>
          </cell>
        </row>
        <row r="463">
          <cell r="A463"/>
          <cell r="B463">
            <v>452</v>
          </cell>
          <cell r="C463" t="str">
            <v>JD01</v>
          </cell>
          <cell r="D463" t="str">
            <v>Tractor John Deere 9430R</v>
          </cell>
          <cell r="E463" t="str">
            <v>100JD</v>
          </cell>
          <cell r="F463" t="str">
            <v>Coazucar S. A.</v>
          </cell>
          <cell r="G463">
            <v>791060394</v>
          </cell>
          <cell r="H463">
            <v>7795551013</v>
          </cell>
          <cell r="I463" t="str">
            <v>LUBRICADORA</v>
          </cell>
          <cell r="J463" t="str">
            <v>Cam,biar refrigerante</v>
          </cell>
          <cell r="K463" t="str">
            <v>MTTO. PREVENTIVO</v>
          </cell>
          <cell r="L463">
            <v>2047</v>
          </cell>
          <cell r="M463" t="str">
            <v>ZAMBRANO CEDEÑO, CARLOS FERNANDO</v>
          </cell>
          <cell r="N463" t="str">
            <v>C (Entrada 18 Horas)</v>
          </cell>
          <cell r="O463">
            <v>42198</v>
          </cell>
          <cell r="P463">
            <v>0.30833333333333335</v>
          </cell>
          <cell r="Q463">
            <v>29</v>
          </cell>
          <cell r="R463">
            <v>13000</v>
          </cell>
          <cell r="S463" t="str">
            <v>Mtto. Terminado</v>
          </cell>
          <cell r="T463">
            <v>42198</v>
          </cell>
          <cell r="U463">
            <v>0.33333333333333331</v>
          </cell>
          <cell r="V463">
            <v>0.59999999997671694</v>
          </cell>
        </row>
        <row r="464">
          <cell r="A464"/>
          <cell r="B464">
            <v>453</v>
          </cell>
          <cell r="C464">
            <v>199</v>
          </cell>
          <cell r="D464" t="str">
            <v>Cabezal Kenworth T-800</v>
          </cell>
          <cell r="E464" t="str">
            <v>100CB</v>
          </cell>
          <cell r="F464" t="str">
            <v>Coazucar S. A.</v>
          </cell>
          <cell r="G464">
            <v>791060438</v>
          </cell>
          <cell r="H464">
            <v>791060438</v>
          </cell>
          <cell r="I464" t="str">
            <v>ENDER DE CABEZALES</v>
          </cell>
          <cell r="J464" t="str">
            <v>Enderezar cabina y capot</v>
          </cell>
          <cell r="K464" t="str">
            <v>MTTO. CORRECTIVO</v>
          </cell>
          <cell r="L464">
            <v>1677</v>
          </cell>
          <cell r="M464" t="str">
            <v>RIVAS MACAY, JOSE</v>
          </cell>
          <cell r="N464" t="str">
            <v>C (Entrada 18 Horas)</v>
          </cell>
          <cell r="O464">
            <v>42198</v>
          </cell>
          <cell r="P464">
            <v>0.31736111111111115</v>
          </cell>
          <cell r="Q464">
            <v>29</v>
          </cell>
          <cell r="R464"/>
          <cell r="S464" t="str">
            <v>Mtto. Terminado</v>
          </cell>
          <cell r="T464">
            <v>42201</v>
          </cell>
          <cell r="U464">
            <v>0.75</v>
          </cell>
          <cell r="V464">
            <v>82.383333333302289</v>
          </cell>
        </row>
        <row r="465">
          <cell r="A465"/>
          <cell r="B465">
            <v>454</v>
          </cell>
          <cell r="C465" t="str">
            <v>CB11</v>
          </cell>
          <cell r="D465" t="str">
            <v>Volqueta Mack GU813E</v>
          </cell>
          <cell r="E465" t="str">
            <v>100CB</v>
          </cell>
          <cell r="F465" t="str">
            <v>Coazucar S. A.</v>
          </cell>
          <cell r="G465">
            <v>791060415</v>
          </cell>
          <cell r="H465">
            <v>791060415</v>
          </cell>
          <cell r="I465" t="str">
            <v>CABEZALES</v>
          </cell>
          <cell r="J465" t="str">
            <v>Orden de Inspección</v>
          </cell>
          <cell r="K465" t="str">
            <v>MTTO. PREVENTIVO</v>
          </cell>
          <cell r="L465">
            <v>1877</v>
          </cell>
          <cell r="M465" t="str">
            <v>TENEMAZA SIGUENCIA, LUIS EDUARDO</v>
          </cell>
          <cell r="N465" t="str">
            <v>C (Entrada 18 Horas)</v>
          </cell>
          <cell r="O465">
            <v>42198</v>
          </cell>
          <cell r="P465">
            <v>0.31805555555555554</v>
          </cell>
          <cell r="Q465">
            <v>29</v>
          </cell>
          <cell r="R465">
            <v>4945</v>
          </cell>
          <cell r="S465" t="str">
            <v>Mtto. Terminado</v>
          </cell>
          <cell r="T465">
            <v>42198</v>
          </cell>
          <cell r="U465">
            <v>0.35416666666666669</v>
          </cell>
          <cell r="V465">
            <v>0.86666666658129543</v>
          </cell>
        </row>
        <row r="466">
          <cell r="A466"/>
          <cell r="B466">
            <v>455</v>
          </cell>
          <cell r="C466" t="str">
            <v>CB11</v>
          </cell>
          <cell r="D466" t="str">
            <v>Volqueta Mack GU813E</v>
          </cell>
          <cell r="E466" t="str">
            <v>100CB</v>
          </cell>
          <cell r="F466" t="str">
            <v>Coazucar S. A.</v>
          </cell>
          <cell r="G466">
            <v>791060415</v>
          </cell>
          <cell r="H466">
            <v>791060415</v>
          </cell>
          <cell r="I466" t="str">
            <v>LUBRICADORA</v>
          </cell>
          <cell r="J466" t="str">
            <v>Cambio aceite y filtro motor</v>
          </cell>
          <cell r="K466" t="str">
            <v>MTTO. PREVENTIVO</v>
          </cell>
          <cell r="L466">
            <v>1877</v>
          </cell>
          <cell r="M466" t="str">
            <v>TENEMAZA SIGUENCIA, LUIS EDUARDO</v>
          </cell>
          <cell r="N466" t="str">
            <v>C (Entrada 18 Horas)</v>
          </cell>
          <cell r="O466">
            <v>42198</v>
          </cell>
          <cell r="P466">
            <v>0.31805555555555554</v>
          </cell>
          <cell r="Q466">
            <v>29</v>
          </cell>
          <cell r="R466">
            <v>4945</v>
          </cell>
          <cell r="S466" t="str">
            <v>Mtto. Terminado</v>
          </cell>
          <cell r="T466">
            <v>42198</v>
          </cell>
          <cell r="U466">
            <v>0.45833333333333331</v>
          </cell>
          <cell r="V466">
            <v>3.3666666665812954</v>
          </cell>
        </row>
        <row r="467">
          <cell r="A467"/>
          <cell r="B467">
            <v>456</v>
          </cell>
          <cell r="C467" t="str">
            <v>CB11</v>
          </cell>
          <cell r="D467" t="str">
            <v>Volqueta Mack GU813E</v>
          </cell>
          <cell r="E467" t="str">
            <v>100CB</v>
          </cell>
          <cell r="F467" t="str">
            <v>Coazucar S. A.</v>
          </cell>
          <cell r="G467">
            <v>791060415</v>
          </cell>
          <cell r="H467">
            <v>791060415</v>
          </cell>
          <cell r="I467" t="str">
            <v>LUBRICADORA</v>
          </cell>
          <cell r="J467" t="str">
            <v>Cambio filtro de combustible</v>
          </cell>
          <cell r="K467" t="str">
            <v>MTTO. PREVENTIVO</v>
          </cell>
          <cell r="L467">
            <v>1877</v>
          </cell>
          <cell r="M467" t="str">
            <v>TENEMAZA SIGUENCIA, LUIS EDUARDO</v>
          </cell>
          <cell r="N467" t="str">
            <v>C (Entrada 18 Horas)</v>
          </cell>
          <cell r="O467">
            <v>42198</v>
          </cell>
          <cell r="P467">
            <v>0.31805555555555554</v>
          </cell>
          <cell r="Q467">
            <v>29</v>
          </cell>
          <cell r="R467">
            <v>4945</v>
          </cell>
          <cell r="S467" t="str">
            <v>Mtto. Terminado</v>
          </cell>
          <cell r="T467">
            <v>42198</v>
          </cell>
          <cell r="U467">
            <v>0.45833333333333331</v>
          </cell>
          <cell r="V467">
            <v>3.3666666665812954</v>
          </cell>
        </row>
        <row r="468">
          <cell r="A468"/>
          <cell r="B468">
            <v>457</v>
          </cell>
          <cell r="C468">
            <v>201</v>
          </cell>
          <cell r="D468" t="str">
            <v>Camión Chevrolet</v>
          </cell>
          <cell r="E468" t="str">
            <v>100EL</v>
          </cell>
          <cell r="F468" t="str">
            <v>Coazucar S. A.</v>
          </cell>
          <cell r="G468">
            <v>791060309</v>
          </cell>
          <cell r="H468">
            <v>7795550678</v>
          </cell>
          <cell r="I468" t="str">
            <v>ENDER EQUIPO LIVIANO</v>
          </cell>
          <cell r="J468" t="str">
            <v>Arreglar maniubro de la puerta derecha</v>
          </cell>
          <cell r="K468" t="str">
            <v>MTTO. CORRECTIVO</v>
          </cell>
          <cell r="L468">
            <v>990</v>
          </cell>
          <cell r="M468" t="str">
            <v>DIAZ QUEZADA, MARCELO TEODORO</v>
          </cell>
          <cell r="N468" t="str">
            <v>C (Entrada 18 Horas)</v>
          </cell>
          <cell r="O468">
            <v>42198</v>
          </cell>
          <cell r="P468">
            <v>0.31944444444444448</v>
          </cell>
          <cell r="Q468">
            <v>29</v>
          </cell>
          <cell r="R468"/>
          <cell r="S468" t="str">
            <v>Mtto. Terminado</v>
          </cell>
          <cell r="T468">
            <v>42199</v>
          </cell>
          <cell r="U468">
            <v>0.16666666666666666</v>
          </cell>
          <cell r="V468">
            <v>20.333333333255723</v>
          </cell>
        </row>
        <row r="469">
          <cell r="A469"/>
          <cell r="B469">
            <v>458</v>
          </cell>
          <cell r="C469">
            <v>345</v>
          </cell>
          <cell r="D469" t="str">
            <v xml:space="preserve">Tractor de Ruedas Vanguard V-167        </v>
          </cell>
          <cell r="E469" t="str">
            <v>100EP</v>
          </cell>
          <cell r="F469" t="str">
            <v>Coazucar S. A.</v>
          </cell>
          <cell r="G469">
            <v>791060374</v>
          </cell>
          <cell r="H469">
            <v>7795550830</v>
          </cell>
          <cell r="I469" t="str">
            <v>EQUIPO PESADO</v>
          </cell>
          <cell r="J469" t="str">
            <v>Revisar sistema electrico</v>
          </cell>
          <cell r="K469" t="str">
            <v>MTTO. CORRECTIVO</v>
          </cell>
          <cell r="L469">
            <v>1049</v>
          </cell>
          <cell r="M469" t="str">
            <v>FLORES GUACHICHULCA, ALCIDES FERNANDO</v>
          </cell>
          <cell r="N469" t="str">
            <v>C (Entrada 18 Horas)</v>
          </cell>
          <cell r="O469">
            <v>42198</v>
          </cell>
          <cell r="P469">
            <v>0.32777777777777778</v>
          </cell>
          <cell r="Q469">
            <v>29</v>
          </cell>
          <cell r="R469">
            <v>3222</v>
          </cell>
          <cell r="S469" t="str">
            <v>Mtto. Terminado</v>
          </cell>
          <cell r="T469">
            <v>42198</v>
          </cell>
          <cell r="U469">
            <v>0.70833333333333337</v>
          </cell>
          <cell r="V469">
            <v>9.1333333333022892</v>
          </cell>
        </row>
        <row r="470">
          <cell r="A470"/>
          <cell r="B470">
            <v>459</v>
          </cell>
          <cell r="C470">
            <v>633</v>
          </cell>
          <cell r="D470" t="str">
            <v>Moto Bomba Cummins 6bt5.9-p</v>
          </cell>
          <cell r="E470" t="str">
            <v>100BB</v>
          </cell>
          <cell r="F470" t="str">
            <v>Coazucar S. A.</v>
          </cell>
          <cell r="G470">
            <v>791060405</v>
          </cell>
          <cell r="H470">
            <v>7795550011</v>
          </cell>
          <cell r="I470" t="str">
            <v>MTTO. EN EL CAMPO</v>
          </cell>
          <cell r="J470" t="str">
            <v>Instalacion de motor</v>
          </cell>
          <cell r="K470" t="str">
            <v>MTTO. CORRECTIVO</v>
          </cell>
          <cell r="L470">
            <v>1318</v>
          </cell>
          <cell r="M470" t="str">
            <v>MELENDRES LAZ, RODOLFO GONZALO</v>
          </cell>
          <cell r="N470" t="str">
            <v>C (Entrada 18 Horas)</v>
          </cell>
          <cell r="O470">
            <v>42198</v>
          </cell>
          <cell r="P470">
            <v>0.33611111111111108</v>
          </cell>
          <cell r="Q470">
            <v>29</v>
          </cell>
          <cell r="R470">
            <v>9516</v>
          </cell>
          <cell r="S470" t="str">
            <v>Mtto. Terminado</v>
          </cell>
          <cell r="T470">
            <v>42198</v>
          </cell>
          <cell r="U470">
            <v>0.45833333333333331</v>
          </cell>
          <cell r="V470">
            <v>2.9333333333488554</v>
          </cell>
        </row>
        <row r="471">
          <cell r="A471"/>
          <cell r="B471">
            <v>460</v>
          </cell>
          <cell r="C471" t="str">
            <v>MB62</v>
          </cell>
          <cell r="D471" t="str">
            <v>Motor Cummins</v>
          </cell>
          <cell r="E471" t="str">
            <v>100BB</v>
          </cell>
          <cell r="F471" t="str">
            <v>Coazucar S. A.</v>
          </cell>
          <cell r="G471">
            <v>791060405</v>
          </cell>
          <cell r="H471">
            <v>7795550172</v>
          </cell>
          <cell r="I471" t="str">
            <v>MTTO. EN EL CAMPO</v>
          </cell>
          <cell r="J471" t="str">
            <v>Instalacion de motor</v>
          </cell>
          <cell r="K471" t="str">
            <v>MTTO. CORRECTIVO</v>
          </cell>
          <cell r="L471">
            <v>1467</v>
          </cell>
          <cell r="M471" t="str">
            <v>OJEDA GONZAGA,YOBANY</v>
          </cell>
          <cell r="N471" t="str">
            <v>C (Entrada 18 Horas)</v>
          </cell>
          <cell r="O471">
            <v>42198</v>
          </cell>
          <cell r="P471">
            <v>0.33611111111111108</v>
          </cell>
          <cell r="Q471">
            <v>29</v>
          </cell>
          <cell r="R471">
            <v>9516</v>
          </cell>
          <cell r="S471" t="str">
            <v>Mtto. Terminado</v>
          </cell>
          <cell r="T471">
            <v>42198</v>
          </cell>
          <cell r="U471">
            <v>0.47916666666666669</v>
          </cell>
          <cell r="V471">
            <v>3.4333333333488554</v>
          </cell>
        </row>
        <row r="472">
          <cell r="A472"/>
          <cell r="B472">
            <v>461</v>
          </cell>
          <cell r="C472" t="str">
            <v>JD20</v>
          </cell>
          <cell r="D472" t="str">
            <v>Tractor John Deere 8270R</v>
          </cell>
          <cell r="E472" t="str">
            <v>100JD</v>
          </cell>
          <cell r="F472" t="str">
            <v>Coazucar S. A.</v>
          </cell>
          <cell r="G472">
            <v>791060396</v>
          </cell>
          <cell r="H472">
            <v>7795551051</v>
          </cell>
          <cell r="I472" t="str">
            <v>JOHN DEERE</v>
          </cell>
          <cell r="J472" t="str">
            <v>Orden de Inspección</v>
          </cell>
          <cell r="K472" t="str">
            <v>MTTO. PREVENTIVO</v>
          </cell>
          <cell r="L472">
            <v>3886</v>
          </cell>
          <cell r="M472" t="str">
            <v>ALCIVAR ASTUDILLO, JAVIER</v>
          </cell>
          <cell r="N472" t="str">
            <v>C (Entrada 18 Horas)</v>
          </cell>
          <cell r="O472">
            <v>42198</v>
          </cell>
          <cell r="P472">
            <v>0.34791666666666665</v>
          </cell>
          <cell r="Q472">
            <v>29</v>
          </cell>
          <cell r="R472">
            <v>9516</v>
          </cell>
          <cell r="S472" t="str">
            <v>Mtto. Terminado</v>
          </cell>
          <cell r="T472">
            <v>42198</v>
          </cell>
          <cell r="U472">
            <v>0.36458333333333331</v>
          </cell>
          <cell r="V472">
            <v>0.40000000002328306</v>
          </cell>
        </row>
        <row r="473">
          <cell r="A473"/>
          <cell r="B473">
            <v>462</v>
          </cell>
          <cell r="C473" t="str">
            <v>JD20</v>
          </cell>
          <cell r="D473" t="str">
            <v>Tractor John Deere 8270R</v>
          </cell>
          <cell r="E473" t="str">
            <v>100JD</v>
          </cell>
          <cell r="F473" t="str">
            <v>Coazucar S. A.</v>
          </cell>
          <cell r="G473">
            <v>791060396</v>
          </cell>
          <cell r="H473">
            <v>7795551051</v>
          </cell>
          <cell r="I473" t="str">
            <v>LUBRICADORA</v>
          </cell>
          <cell r="J473" t="str">
            <v>Cambio aceite y filtro motor</v>
          </cell>
          <cell r="K473" t="str">
            <v>MTTO. PREVENTIVO</v>
          </cell>
          <cell r="L473">
            <v>3886</v>
          </cell>
          <cell r="M473" t="str">
            <v>ALCIVAR ASTUDILLO, JAVIER</v>
          </cell>
          <cell r="N473" t="str">
            <v>C (Entrada 18 Horas)</v>
          </cell>
          <cell r="O473">
            <v>42198</v>
          </cell>
          <cell r="P473">
            <v>0.34791666666666665</v>
          </cell>
          <cell r="Q473">
            <v>29</v>
          </cell>
          <cell r="R473">
            <v>9516</v>
          </cell>
          <cell r="S473" t="str">
            <v>Mtto. Terminado</v>
          </cell>
          <cell r="T473">
            <v>42198</v>
          </cell>
          <cell r="U473">
            <v>0.5</v>
          </cell>
          <cell r="V473">
            <v>3.6500000000232831</v>
          </cell>
        </row>
        <row r="474">
          <cell r="A474"/>
          <cell r="B474">
            <v>463</v>
          </cell>
          <cell r="C474" t="str">
            <v>JD20</v>
          </cell>
          <cell r="D474" t="str">
            <v>Tractor John Deere 8270R</v>
          </cell>
          <cell r="E474" t="str">
            <v>100JD</v>
          </cell>
          <cell r="F474" t="str">
            <v>Coazucar S. A.</v>
          </cell>
          <cell r="G474">
            <v>791060396</v>
          </cell>
          <cell r="H474">
            <v>7795551051</v>
          </cell>
          <cell r="I474" t="str">
            <v>LUBRICADORA</v>
          </cell>
          <cell r="J474" t="str">
            <v>Cambio filtro de combustible</v>
          </cell>
          <cell r="K474" t="str">
            <v>MTTO. PREVENTIVO</v>
          </cell>
          <cell r="L474">
            <v>3886</v>
          </cell>
          <cell r="M474" t="str">
            <v>ALCIVAR ASTUDILLO, JAVIER</v>
          </cell>
          <cell r="N474" t="str">
            <v>C (Entrada 18 Horas)</v>
          </cell>
          <cell r="O474">
            <v>42198</v>
          </cell>
          <cell r="P474">
            <v>0.34791666666666665</v>
          </cell>
          <cell r="Q474">
            <v>29</v>
          </cell>
          <cell r="R474">
            <v>9516</v>
          </cell>
          <cell r="S474" t="str">
            <v>Mtto. Terminado</v>
          </cell>
          <cell r="T474">
            <v>42198</v>
          </cell>
          <cell r="U474">
            <v>0.5</v>
          </cell>
          <cell r="V474">
            <v>3.6500000000232831</v>
          </cell>
        </row>
        <row r="475">
          <cell r="A475"/>
          <cell r="B475">
            <v>464</v>
          </cell>
          <cell r="C475" t="str">
            <v>JD20</v>
          </cell>
          <cell r="D475" t="str">
            <v>Tractor John Deere 8270R</v>
          </cell>
          <cell r="E475" t="str">
            <v>100JD</v>
          </cell>
          <cell r="F475" t="str">
            <v>Coazucar S. A.</v>
          </cell>
          <cell r="G475">
            <v>791060396</v>
          </cell>
          <cell r="H475">
            <v>7795551051</v>
          </cell>
          <cell r="I475" t="str">
            <v>LUBRICADORA</v>
          </cell>
          <cell r="J475" t="str">
            <v>Cambio aceite caja Puente TDM</v>
          </cell>
          <cell r="K475" t="str">
            <v>MTTO. PREVENTIVO</v>
          </cell>
          <cell r="L475">
            <v>3886</v>
          </cell>
          <cell r="M475" t="str">
            <v>ALCIVAR ASTUDILLO, JAVIER</v>
          </cell>
          <cell r="N475" t="str">
            <v>C (Entrada 18 Horas)</v>
          </cell>
          <cell r="O475">
            <v>42198</v>
          </cell>
          <cell r="P475">
            <v>0.34791666666666665</v>
          </cell>
          <cell r="Q475">
            <v>29</v>
          </cell>
          <cell r="R475">
            <v>9516</v>
          </cell>
          <cell r="S475" t="str">
            <v>Mtto. Terminado</v>
          </cell>
          <cell r="T475">
            <v>42198</v>
          </cell>
          <cell r="U475">
            <v>0.5</v>
          </cell>
          <cell r="V475">
            <v>3.6500000000232831</v>
          </cell>
        </row>
        <row r="476">
          <cell r="A476"/>
          <cell r="B476">
            <v>465</v>
          </cell>
          <cell r="C476" t="str">
            <v>JD20</v>
          </cell>
          <cell r="D476" t="str">
            <v>Tractor John Deere 8270R</v>
          </cell>
          <cell r="E476" t="str">
            <v>100JD</v>
          </cell>
          <cell r="F476" t="str">
            <v>Coazucar S. A.</v>
          </cell>
          <cell r="G476">
            <v>791060396</v>
          </cell>
          <cell r="H476">
            <v>7795551051</v>
          </cell>
          <cell r="I476" t="str">
            <v>LUBRICADORA</v>
          </cell>
          <cell r="J476" t="str">
            <v>Cambio aceite cubo de rueda</v>
          </cell>
          <cell r="K476" t="str">
            <v>MTTO. PREVENTIVO</v>
          </cell>
          <cell r="L476">
            <v>3886</v>
          </cell>
          <cell r="M476" t="str">
            <v>ALCIVAR ASTUDILLO, JAVIER</v>
          </cell>
          <cell r="N476" t="str">
            <v>C (Entrada 18 Horas)</v>
          </cell>
          <cell r="O476">
            <v>42198</v>
          </cell>
          <cell r="P476">
            <v>0.34791666666666665</v>
          </cell>
          <cell r="Q476">
            <v>29</v>
          </cell>
          <cell r="R476">
            <v>9516</v>
          </cell>
          <cell r="S476" t="str">
            <v>Mtto. Terminado</v>
          </cell>
          <cell r="T476">
            <v>42198</v>
          </cell>
          <cell r="U476">
            <v>0.5</v>
          </cell>
          <cell r="V476">
            <v>3.6500000000232831</v>
          </cell>
        </row>
        <row r="477">
          <cell r="A477"/>
          <cell r="B477">
            <v>466</v>
          </cell>
          <cell r="C477" t="str">
            <v>JD20</v>
          </cell>
          <cell r="D477" t="str">
            <v>Tractor John Deere 8270R</v>
          </cell>
          <cell r="E477" t="str">
            <v>100JD</v>
          </cell>
          <cell r="F477" t="str">
            <v>Coazucar S. A.</v>
          </cell>
          <cell r="G477">
            <v>791060396</v>
          </cell>
          <cell r="H477">
            <v>7795551051</v>
          </cell>
          <cell r="I477" t="str">
            <v>LUBRICADORA</v>
          </cell>
          <cell r="J477" t="str">
            <v>Cambio aceite transmisión y Sist. Hidráulico</v>
          </cell>
          <cell r="K477" t="str">
            <v>MTTO. PREVENTIVO</v>
          </cell>
          <cell r="L477">
            <v>3886</v>
          </cell>
          <cell r="M477" t="str">
            <v>ALCIVAR ASTUDILLO, JAVIER</v>
          </cell>
          <cell r="N477" t="str">
            <v>C (Entrada 18 Horas)</v>
          </cell>
          <cell r="O477">
            <v>42198</v>
          </cell>
          <cell r="P477">
            <v>0.34791666666666665</v>
          </cell>
          <cell r="Q477">
            <v>29</v>
          </cell>
          <cell r="R477">
            <v>9516</v>
          </cell>
          <cell r="S477" t="str">
            <v>Mtto. Terminado</v>
          </cell>
          <cell r="T477">
            <v>42198</v>
          </cell>
          <cell r="U477">
            <v>0.5</v>
          </cell>
          <cell r="V477">
            <v>3.6500000000232831</v>
          </cell>
        </row>
        <row r="478">
          <cell r="A478"/>
          <cell r="B478">
            <v>467</v>
          </cell>
          <cell r="C478" t="str">
            <v>JD20</v>
          </cell>
          <cell r="D478" t="str">
            <v>Tractor John Deere 8270R</v>
          </cell>
          <cell r="E478" t="str">
            <v>100JD</v>
          </cell>
          <cell r="F478" t="str">
            <v>Coazucar S. A.</v>
          </cell>
          <cell r="G478">
            <v>791060396</v>
          </cell>
          <cell r="H478">
            <v>7795551051</v>
          </cell>
          <cell r="I478" t="str">
            <v>LUBRICADORA</v>
          </cell>
          <cell r="J478" t="str">
            <v>Cambio filtro de aire</v>
          </cell>
          <cell r="K478" t="str">
            <v>MTTO. PREVENTIVO</v>
          </cell>
          <cell r="L478">
            <v>3886</v>
          </cell>
          <cell r="M478" t="str">
            <v>ALCIVAR ASTUDILLO, JAVIER</v>
          </cell>
          <cell r="N478" t="str">
            <v>C (Entrada 18 Horas)</v>
          </cell>
          <cell r="O478">
            <v>42198</v>
          </cell>
          <cell r="P478">
            <v>0.34791666666666665</v>
          </cell>
          <cell r="Q478">
            <v>29</v>
          </cell>
          <cell r="R478">
            <v>9516</v>
          </cell>
          <cell r="S478" t="str">
            <v>Mtto. Terminado</v>
          </cell>
          <cell r="T478">
            <v>42198</v>
          </cell>
          <cell r="U478">
            <v>0.5</v>
          </cell>
          <cell r="V478">
            <v>3.6500000000232831</v>
          </cell>
        </row>
        <row r="479">
          <cell r="A479"/>
          <cell r="B479">
            <v>468</v>
          </cell>
          <cell r="C479" t="str">
            <v>JD20</v>
          </cell>
          <cell r="D479" t="str">
            <v>Tractor John Deere 8270R</v>
          </cell>
          <cell r="E479" t="str">
            <v>100JD</v>
          </cell>
          <cell r="F479" t="str">
            <v>Coazucar S. A.</v>
          </cell>
          <cell r="G479">
            <v>791060396</v>
          </cell>
          <cell r="H479">
            <v>7795551051</v>
          </cell>
          <cell r="I479" t="str">
            <v>LUBRICADORA</v>
          </cell>
          <cell r="J479" t="str">
            <v>Cambio filtro hidráulico</v>
          </cell>
          <cell r="K479" t="str">
            <v>MTTO. PREVENTIVO</v>
          </cell>
          <cell r="L479">
            <v>3886</v>
          </cell>
          <cell r="M479" t="str">
            <v>ALCIVAR ASTUDILLO, JAVIER</v>
          </cell>
          <cell r="N479" t="str">
            <v>C (Entrada 18 Horas)</v>
          </cell>
          <cell r="O479">
            <v>42198</v>
          </cell>
          <cell r="P479">
            <v>0.34791666666666665</v>
          </cell>
          <cell r="Q479">
            <v>29</v>
          </cell>
          <cell r="R479">
            <v>9516</v>
          </cell>
          <cell r="S479" t="str">
            <v>Mtto. Terminado</v>
          </cell>
          <cell r="T479">
            <v>42198</v>
          </cell>
          <cell r="U479">
            <v>0.5</v>
          </cell>
          <cell r="V479">
            <v>3.6500000000232831</v>
          </cell>
        </row>
        <row r="480">
          <cell r="A480"/>
          <cell r="B480">
            <v>469</v>
          </cell>
          <cell r="C480">
            <v>293</v>
          </cell>
          <cell r="D480" t="str">
            <v>Tractor John Deere 8200</v>
          </cell>
          <cell r="E480" t="str">
            <v>100JD</v>
          </cell>
          <cell r="F480" t="str">
            <v>Coazucar S. A.</v>
          </cell>
          <cell r="G480">
            <v>791060392</v>
          </cell>
          <cell r="H480">
            <v>7795550945</v>
          </cell>
          <cell r="I480" t="str">
            <v>JOHN DEERE</v>
          </cell>
          <cell r="J480" t="str">
            <v>Revisar fuga de diesel</v>
          </cell>
          <cell r="K480" t="str">
            <v>MTTO. CORRECTIVO</v>
          </cell>
          <cell r="L480">
            <v>4514</v>
          </cell>
          <cell r="M480" t="str">
            <v>LEON VINUEZA, JUAN JOSE</v>
          </cell>
          <cell r="N480" t="str">
            <v>C (Entrada 18 Horas)</v>
          </cell>
          <cell r="O480">
            <v>42198</v>
          </cell>
          <cell r="P480">
            <v>0.35416666666666669</v>
          </cell>
          <cell r="Q480">
            <v>29</v>
          </cell>
          <cell r="R480">
            <v>8547</v>
          </cell>
          <cell r="S480" t="str">
            <v>Mtto. Terminado</v>
          </cell>
          <cell r="T480">
            <v>42199</v>
          </cell>
          <cell r="U480">
            <v>0.41666666666666669</v>
          </cell>
          <cell r="V480">
            <v>25.5</v>
          </cell>
        </row>
        <row r="481">
          <cell r="A481"/>
          <cell r="B481">
            <v>470</v>
          </cell>
          <cell r="C481" t="str">
            <v>EL12</v>
          </cell>
          <cell r="D481" t="str">
            <v xml:space="preserve">Camión Chevrolet </v>
          </cell>
          <cell r="E481" t="str">
            <v>100EL</v>
          </cell>
          <cell r="F481" t="str">
            <v>Coazucar S. A.</v>
          </cell>
          <cell r="G481">
            <v>791060309</v>
          </cell>
          <cell r="H481">
            <v>7795550781</v>
          </cell>
          <cell r="I481" t="str">
            <v>EQUIPO LIVIANO</v>
          </cell>
          <cell r="J481" t="str">
            <v>Orden de Inspección</v>
          </cell>
          <cell r="K481" t="str">
            <v>MTTO. PREVENTIVO</v>
          </cell>
          <cell r="L481">
            <v>1097</v>
          </cell>
          <cell r="M481" t="str">
            <v>GONZALEZ MOLINA, DARWIN DARIO</v>
          </cell>
          <cell r="N481" t="str">
            <v>C (Entrada 18 Horas)</v>
          </cell>
          <cell r="O481">
            <v>42198</v>
          </cell>
          <cell r="P481">
            <v>0.35972222222222222</v>
          </cell>
          <cell r="Q481">
            <v>29</v>
          </cell>
          <cell r="R481">
            <v>285493</v>
          </cell>
          <cell r="S481" t="str">
            <v>Mtto. Terminado</v>
          </cell>
          <cell r="T481">
            <v>42198</v>
          </cell>
          <cell r="U481">
            <v>0.41666666666666669</v>
          </cell>
          <cell r="V481">
            <v>1.3666666666977108</v>
          </cell>
        </row>
        <row r="482">
          <cell r="A482"/>
          <cell r="B482">
            <v>471</v>
          </cell>
          <cell r="C482" t="str">
            <v>EL12</v>
          </cell>
          <cell r="D482" t="str">
            <v xml:space="preserve">Camión Chevrolet </v>
          </cell>
          <cell r="E482" t="str">
            <v>100EL</v>
          </cell>
          <cell r="F482" t="str">
            <v>Coazucar S. A.</v>
          </cell>
          <cell r="G482">
            <v>791060309</v>
          </cell>
          <cell r="H482">
            <v>7795550781</v>
          </cell>
          <cell r="I482" t="str">
            <v>LUBRICADORA</v>
          </cell>
          <cell r="J482" t="str">
            <v>Cambio aceite y filtro motor</v>
          </cell>
          <cell r="K482" t="str">
            <v>MTTO. PREVENTIVO</v>
          </cell>
          <cell r="L482">
            <v>1097</v>
          </cell>
          <cell r="M482" t="str">
            <v>GONZALEZ MOLINA, DARWIN DARIO</v>
          </cell>
          <cell r="N482" t="str">
            <v>C (Entrada 18 Horas)</v>
          </cell>
          <cell r="O482">
            <v>42198</v>
          </cell>
          <cell r="P482">
            <v>0.35972222222222222</v>
          </cell>
          <cell r="Q482">
            <v>29</v>
          </cell>
          <cell r="R482">
            <v>285493</v>
          </cell>
          <cell r="S482" t="str">
            <v>Mtto. Terminado</v>
          </cell>
          <cell r="T482">
            <v>42198</v>
          </cell>
          <cell r="U482">
            <v>0.41666666666666669</v>
          </cell>
          <cell r="V482">
            <v>1.3666666666977108</v>
          </cell>
        </row>
        <row r="483">
          <cell r="A483"/>
          <cell r="B483">
            <v>472</v>
          </cell>
          <cell r="C483" t="str">
            <v>EL12</v>
          </cell>
          <cell r="D483" t="str">
            <v xml:space="preserve">Camión Chevrolet </v>
          </cell>
          <cell r="E483" t="str">
            <v>100EL</v>
          </cell>
          <cell r="F483" t="str">
            <v>Coazucar S. A.</v>
          </cell>
          <cell r="G483">
            <v>791060309</v>
          </cell>
          <cell r="H483">
            <v>7795550781</v>
          </cell>
          <cell r="I483" t="str">
            <v>LUBRICADORA</v>
          </cell>
          <cell r="J483" t="str">
            <v>Cambio filtro de combustible</v>
          </cell>
          <cell r="K483" t="str">
            <v>MTTO. PREVENTIVO</v>
          </cell>
          <cell r="L483">
            <v>1097</v>
          </cell>
          <cell r="M483" t="str">
            <v>GONZALEZ MOLINA, DARWIN DARIO</v>
          </cell>
          <cell r="N483" t="str">
            <v>C (Entrada 18 Horas)</v>
          </cell>
          <cell r="O483">
            <v>42198</v>
          </cell>
          <cell r="P483">
            <v>0.35972222222222222</v>
          </cell>
          <cell r="Q483">
            <v>29</v>
          </cell>
          <cell r="R483">
            <v>285493</v>
          </cell>
          <cell r="S483" t="str">
            <v>Mtto. Terminado</v>
          </cell>
          <cell r="T483">
            <v>42198</v>
          </cell>
          <cell r="U483">
            <v>0.41666666666666669</v>
          </cell>
          <cell r="V483">
            <v>1.3666666666977108</v>
          </cell>
        </row>
        <row r="484">
          <cell r="A484"/>
          <cell r="B484">
            <v>473</v>
          </cell>
          <cell r="C484" t="str">
            <v>EL12</v>
          </cell>
          <cell r="D484" t="str">
            <v xml:space="preserve">Camión Chevrolet </v>
          </cell>
          <cell r="E484" t="str">
            <v>100EL</v>
          </cell>
          <cell r="F484" t="str">
            <v>Coazucar S. A.</v>
          </cell>
          <cell r="G484">
            <v>791060309</v>
          </cell>
          <cell r="H484">
            <v>7795550781</v>
          </cell>
          <cell r="I484" t="str">
            <v>LUBRICADORA</v>
          </cell>
          <cell r="J484" t="str">
            <v>Cambio aceite diferencial</v>
          </cell>
          <cell r="K484" t="str">
            <v>MTTO. PREVENTIVO</v>
          </cell>
          <cell r="L484">
            <v>1097</v>
          </cell>
          <cell r="M484" t="str">
            <v>GONZALEZ MOLINA, DARWIN DARIO</v>
          </cell>
          <cell r="N484" t="str">
            <v>C (Entrada 18 Horas)</v>
          </cell>
          <cell r="O484">
            <v>42198</v>
          </cell>
          <cell r="P484">
            <v>0.35972222222222222</v>
          </cell>
          <cell r="Q484">
            <v>29</v>
          </cell>
          <cell r="R484">
            <v>285493</v>
          </cell>
          <cell r="S484" t="str">
            <v>Mtto. Terminado</v>
          </cell>
          <cell r="T484">
            <v>42198</v>
          </cell>
          <cell r="U484">
            <v>0.41666666666666669</v>
          </cell>
          <cell r="V484">
            <v>1.3666666666977108</v>
          </cell>
        </row>
        <row r="485">
          <cell r="A485"/>
          <cell r="B485">
            <v>474</v>
          </cell>
          <cell r="C485" t="str">
            <v>EL12</v>
          </cell>
          <cell r="D485" t="str">
            <v xml:space="preserve">Camión Chevrolet </v>
          </cell>
          <cell r="E485" t="str">
            <v>100EL</v>
          </cell>
          <cell r="F485" t="str">
            <v>Coazucar S. A.</v>
          </cell>
          <cell r="G485">
            <v>791060309</v>
          </cell>
          <cell r="H485">
            <v>7795550781</v>
          </cell>
          <cell r="I485" t="str">
            <v>LUBRICADORA</v>
          </cell>
          <cell r="J485" t="str">
            <v>Cambio aceite transmisión</v>
          </cell>
          <cell r="K485" t="str">
            <v>MTTO. PREVENTIVO</v>
          </cell>
          <cell r="L485">
            <v>1097</v>
          </cell>
          <cell r="M485" t="str">
            <v>GONZALEZ MOLINA, DARWIN DARIO</v>
          </cell>
          <cell r="N485" t="str">
            <v>C (Entrada 18 Horas)</v>
          </cell>
          <cell r="O485">
            <v>42198</v>
          </cell>
          <cell r="P485">
            <v>0.35972222222222222</v>
          </cell>
          <cell r="Q485">
            <v>29</v>
          </cell>
          <cell r="R485">
            <v>285493</v>
          </cell>
          <cell r="S485" t="str">
            <v>Mtto. Terminado</v>
          </cell>
          <cell r="T485">
            <v>42198</v>
          </cell>
          <cell r="U485">
            <v>0.41666666666666669</v>
          </cell>
          <cell r="V485">
            <v>1.3666666666977108</v>
          </cell>
        </row>
        <row r="486">
          <cell r="A486"/>
          <cell r="B486">
            <v>475</v>
          </cell>
          <cell r="C486" t="str">
            <v>EL12</v>
          </cell>
          <cell r="D486" t="str">
            <v xml:space="preserve">Camión Chevrolet </v>
          </cell>
          <cell r="E486" t="str">
            <v>100EL</v>
          </cell>
          <cell r="F486" t="str">
            <v>Coazucar S. A.</v>
          </cell>
          <cell r="G486">
            <v>791060309</v>
          </cell>
          <cell r="H486">
            <v>7795550781</v>
          </cell>
          <cell r="I486" t="str">
            <v>LUBRICADORA</v>
          </cell>
          <cell r="J486" t="str">
            <v>Cambio filtro de aire motor</v>
          </cell>
          <cell r="K486" t="str">
            <v>MTTO. PREVENTIVO</v>
          </cell>
          <cell r="L486">
            <v>1097</v>
          </cell>
          <cell r="M486" t="str">
            <v>GONZALEZ MOLINA, DARWIN DARIO</v>
          </cell>
          <cell r="N486" t="str">
            <v>C (Entrada 18 Horas)</v>
          </cell>
          <cell r="O486">
            <v>42198</v>
          </cell>
          <cell r="P486">
            <v>0.35972222222222222</v>
          </cell>
          <cell r="Q486">
            <v>29</v>
          </cell>
          <cell r="R486">
            <v>285493</v>
          </cell>
          <cell r="S486" t="str">
            <v>Mtto. Terminado</v>
          </cell>
          <cell r="T486">
            <v>42198</v>
          </cell>
          <cell r="U486">
            <v>0.41666666666666669</v>
          </cell>
          <cell r="V486">
            <v>1.3666666666977108</v>
          </cell>
        </row>
        <row r="487">
          <cell r="A487"/>
          <cell r="B487">
            <v>476</v>
          </cell>
          <cell r="C487">
            <v>233</v>
          </cell>
          <cell r="D487" t="str">
            <v xml:space="preserve">Jeep Chevrolet </v>
          </cell>
          <cell r="E487" t="str">
            <v>100EL</v>
          </cell>
          <cell r="F487" t="str">
            <v>Coazucar S. A.</v>
          </cell>
          <cell r="G487">
            <v>791010701</v>
          </cell>
          <cell r="H487">
            <v>7795550724</v>
          </cell>
          <cell r="I487" t="str">
            <v>EQUIPO LIVIANO</v>
          </cell>
          <cell r="J487" t="str">
            <v>Revisar embrague</v>
          </cell>
          <cell r="K487" t="str">
            <v>MTTO. CORRECTIVO</v>
          </cell>
          <cell r="L487">
            <v>101</v>
          </cell>
          <cell r="M487" t="str">
            <v>CONDO GUACHUN, MARCO</v>
          </cell>
          <cell r="N487" t="str">
            <v>C (Entrada 18 Horas)</v>
          </cell>
          <cell r="O487">
            <v>42198</v>
          </cell>
          <cell r="P487">
            <v>0.36319444444444443</v>
          </cell>
          <cell r="Q487">
            <v>29</v>
          </cell>
          <cell r="R487">
            <v>393271</v>
          </cell>
          <cell r="S487" t="str">
            <v>Mtto. Terminado</v>
          </cell>
          <cell r="T487">
            <v>42198</v>
          </cell>
          <cell r="U487">
            <v>0.75</v>
          </cell>
          <cell r="V487">
            <v>9.2833333334419876</v>
          </cell>
        </row>
        <row r="488">
          <cell r="A488"/>
          <cell r="B488">
            <v>477</v>
          </cell>
          <cell r="C488">
            <v>1228</v>
          </cell>
          <cell r="D488" t="str">
            <v>Trayler</v>
          </cell>
          <cell r="E488" t="str">
            <v>100TD</v>
          </cell>
          <cell r="F488" t="str">
            <v>Coazucar S. A.</v>
          </cell>
          <cell r="G488">
            <v>791060312</v>
          </cell>
          <cell r="H488">
            <v>791060312</v>
          </cell>
          <cell r="I488" t="str">
            <v>TRAYLER</v>
          </cell>
          <cell r="J488" t="str">
            <v>Soldar mecanismo</v>
          </cell>
          <cell r="K488" t="str">
            <v>MTTO. CORRECTIVO</v>
          </cell>
          <cell r="L488">
            <v>1500</v>
          </cell>
          <cell r="M488" t="str">
            <v>ORTIZ YADAYCELA, NESTOR</v>
          </cell>
          <cell r="N488" t="str">
            <v>C (Entrada 18 Horas)</v>
          </cell>
          <cell r="O488">
            <v>42198</v>
          </cell>
          <cell r="P488">
            <v>0.36805555555555558</v>
          </cell>
          <cell r="Q488">
            <v>29</v>
          </cell>
          <cell r="R488"/>
          <cell r="S488" t="str">
            <v>Mtto. Terminado</v>
          </cell>
          <cell r="T488">
            <v>42198</v>
          </cell>
          <cell r="U488">
            <v>0.5</v>
          </cell>
          <cell r="V488">
            <v>3.1666666667442769</v>
          </cell>
        </row>
        <row r="489">
          <cell r="A489"/>
          <cell r="B489">
            <v>478</v>
          </cell>
          <cell r="C489">
            <v>1332</v>
          </cell>
          <cell r="D489" t="str">
            <v>Trayler</v>
          </cell>
          <cell r="E489" t="str">
            <v>100TD</v>
          </cell>
          <cell r="F489" t="str">
            <v>Coazucar S. A.</v>
          </cell>
          <cell r="G489">
            <v>791060312</v>
          </cell>
          <cell r="H489">
            <v>791060312</v>
          </cell>
          <cell r="I489" t="str">
            <v>TRAYLER</v>
          </cell>
          <cell r="J489" t="str">
            <v>Colocar rodamientos</v>
          </cell>
          <cell r="K489" t="str">
            <v>MTTO. CORRECTIVO</v>
          </cell>
          <cell r="L489">
            <v>1500</v>
          </cell>
          <cell r="M489" t="str">
            <v>ORTIZ YADAYCELA, NESTOR</v>
          </cell>
          <cell r="N489" t="str">
            <v>C (Entrada 18 Horas)</v>
          </cell>
          <cell r="O489">
            <v>42198</v>
          </cell>
          <cell r="P489">
            <v>0.36805555555555558</v>
          </cell>
          <cell r="Q489">
            <v>29</v>
          </cell>
          <cell r="R489"/>
          <cell r="S489" t="str">
            <v>Mtto. Terminado</v>
          </cell>
          <cell r="T489">
            <v>42198</v>
          </cell>
          <cell r="U489">
            <v>0.45833333333333331</v>
          </cell>
          <cell r="V489">
            <v>2.1666666667442769</v>
          </cell>
        </row>
        <row r="490">
          <cell r="A490"/>
          <cell r="B490">
            <v>479</v>
          </cell>
          <cell r="C490">
            <v>1327</v>
          </cell>
          <cell r="D490" t="str">
            <v>Trayler</v>
          </cell>
          <cell r="E490" t="str">
            <v>100TD</v>
          </cell>
          <cell r="F490" t="str">
            <v>Coazucar S. A.</v>
          </cell>
          <cell r="G490">
            <v>791060312</v>
          </cell>
          <cell r="H490">
            <v>791060312</v>
          </cell>
          <cell r="I490" t="str">
            <v>TRAYLER</v>
          </cell>
          <cell r="J490" t="str">
            <v>Soldar compuerta y pin de biela</v>
          </cell>
          <cell r="K490" t="str">
            <v>MTTO. CORRECTIVO</v>
          </cell>
          <cell r="L490">
            <v>1500</v>
          </cell>
          <cell r="M490" t="str">
            <v>ORTIZ YADAYCELA, NESTOR</v>
          </cell>
          <cell r="N490" t="str">
            <v>C (Entrada 18 Horas)</v>
          </cell>
          <cell r="O490">
            <v>42198</v>
          </cell>
          <cell r="P490">
            <v>0.36805555555555558</v>
          </cell>
          <cell r="Q490">
            <v>29</v>
          </cell>
          <cell r="R490"/>
          <cell r="S490" t="str">
            <v>Mtto. Terminado</v>
          </cell>
          <cell r="T490">
            <v>42198</v>
          </cell>
          <cell r="U490">
            <v>0.5</v>
          </cell>
          <cell r="V490">
            <v>3.1666666667442769</v>
          </cell>
        </row>
        <row r="491">
          <cell r="A491"/>
          <cell r="B491">
            <v>480</v>
          </cell>
          <cell r="C491">
            <v>323</v>
          </cell>
          <cell r="D491" t="str">
            <v>Tractor de Llantas Cameco 305 AG</v>
          </cell>
          <cell r="E491" t="str">
            <v>100CM</v>
          </cell>
          <cell r="F491" t="str">
            <v>Coazucar S. A.</v>
          </cell>
          <cell r="G491">
            <v>791060373</v>
          </cell>
          <cell r="H491">
            <v>791060373</v>
          </cell>
          <cell r="I491" t="str">
            <v>CAMECOS</v>
          </cell>
          <cell r="J491" t="str">
            <v>Revisar mordaza</v>
          </cell>
          <cell r="K491" t="str">
            <v>MTTO. CORRECTIVO</v>
          </cell>
          <cell r="L491">
            <v>681</v>
          </cell>
          <cell r="M491" t="str">
            <v>BALLADARES TIGRE, SERGIO WELLINGTON</v>
          </cell>
          <cell r="N491" t="str">
            <v>C (Entrada 18 Horas)</v>
          </cell>
          <cell r="O491">
            <v>42198</v>
          </cell>
          <cell r="P491">
            <v>0.36805555555555558</v>
          </cell>
          <cell r="Q491">
            <v>29</v>
          </cell>
          <cell r="R491">
            <v>2376</v>
          </cell>
          <cell r="S491" t="str">
            <v>Mtto. Terminado</v>
          </cell>
          <cell r="T491">
            <v>42198</v>
          </cell>
          <cell r="U491">
            <v>0.41666666666666669</v>
          </cell>
          <cell r="V491">
            <v>1.1666666667442769</v>
          </cell>
        </row>
        <row r="492">
          <cell r="A492"/>
          <cell r="B492">
            <v>481</v>
          </cell>
          <cell r="C492">
            <v>725</v>
          </cell>
          <cell r="D492" t="str">
            <v>Payloader CAT-966C</v>
          </cell>
          <cell r="E492" t="str">
            <v>100EP</v>
          </cell>
          <cell r="F492" t="str">
            <v>Coazucar S. A.</v>
          </cell>
          <cell r="G492">
            <v>791060313</v>
          </cell>
          <cell r="H492">
            <v>7795550858</v>
          </cell>
          <cell r="I492" t="str">
            <v>VULCANIZADORA</v>
          </cell>
          <cell r="J492" t="str">
            <v>Cambiar tubo</v>
          </cell>
          <cell r="K492" t="str">
            <v>MTTO. CORRECTIVO</v>
          </cell>
          <cell r="L492">
            <v>1353</v>
          </cell>
          <cell r="M492" t="str">
            <v>MINA POROZO, XAVIER</v>
          </cell>
          <cell r="N492" t="str">
            <v>C (Entrada 18 Horas)</v>
          </cell>
          <cell r="O492">
            <v>42198</v>
          </cell>
          <cell r="P492">
            <v>0.37638888888888888</v>
          </cell>
          <cell r="Q492">
            <v>29</v>
          </cell>
          <cell r="R492"/>
          <cell r="S492" t="str">
            <v>Mtto. Terminado</v>
          </cell>
          <cell r="T492">
            <v>42198</v>
          </cell>
          <cell r="U492">
            <v>0.64583333333333337</v>
          </cell>
          <cell r="V492">
            <v>6.466666666790843</v>
          </cell>
        </row>
        <row r="493">
          <cell r="A493"/>
          <cell r="B493">
            <v>482</v>
          </cell>
          <cell r="C493">
            <v>475</v>
          </cell>
          <cell r="D493" t="str">
            <v>Carreton Grua</v>
          </cell>
          <cell r="E493" t="str">
            <v>100CA</v>
          </cell>
          <cell r="F493" t="str">
            <v>Coazucar S. A.</v>
          </cell>
          <cell r="G493">
            <v>791060407</v>
          </cell>
          <cell r="H493">
            <v>791060407</v>
          </cell>
          <cell r="I493" t="str">
            <v>MTTO. EN EL CAMPO</v>
          </cell>
          <cell r="J493" t="str">
            <v>Cambiar tiro roto</v>
          </cell>
          <cell r="K493" t="str">
            <v>MTTO. CORRECTIVO</v>
          </cell>
          <cell r="L493">
            <v>1500</v>
          </cell>
          <cell r="M493" t="str">
            <v>ORTIZ YADAYCELA, NESTOR</v>
          </cell>
          <cell r="N493" t="str">
            <v>C (Entrada 18 Horas)</v>
          </cell>
          <cell r="O493">
            <v>42198</v>
          </cell>
          <cell r="P493">
            <v>0.37708333333333338</v>
          </cell>
          <cell r="Q493">
            <v>29</v>
          </cell>
          <cell r="R493"/>
          <cell r="S493" t="str">
            <v>Mtto. Terminado</v>
          </cell>
          <cell r="T493">
            <v>42198</v>
          </cell>
          <cell r="U493">
            <v>0.66666666666666663</v>
          </cell>
          <cell r="V493">
            <v>6.9499999999534339</v>
          </cell>
        </row>
        <row r="494">
          <cell r="A494"/>
          <cell r="B494">
            <v>483</v>
          </cell>
          <cell r="C494" t="str">
            <v>JD07</v>
          </cell>
          <cell r="D494" t="str">
            <v>Tractor John Deere 8270R</v>
          </cell>
          <cell r="E494" t="str">
            <v>100JD</v>
          </cell>
          <cell r="F494" t="str">
            <v>Coazucar S. A.</v>
          </cell>
          <cell r="G494">
            <v>791060396</v>
          </cell>
          <cell r="H494">
            <v>7795551025</v>
          </cell>
          <cell r="I494" t="str">
            <v>MTTO. EN EL CAMPO</v>
          </cell>
          <cell r="J494" t="str">
            <v>Cambiar seguro del eje de la doble</v>
          </cell>
          <cell r="K494" t="str">
            <v>MTTO. CORRECTIVO</v>
          </cell>
          <cell r="L494">
            <v>1630</v>
          </cell>
          <cell r="M494" t="str">
            <v>QUIÑONEZ LAPIERRE, JOSE ALBERTO</v>
          </cell>
          <cell r="N494" t="str">
            <v>C (Entrada 18 Horas)</v>
          </cell>
          <cell r="O494">
            <v>42198</v>
          </cell>
          <cell r="P494">
            <v>0.38194444444444442</v>
          </cell>
          <cell r="Q494">
            <v>29</v>
          </cell>
          <cell r="R494"/>
          <cell r="S494" t="str">
            <v>Mtto. Terminado</v>
          </cell>
          <cell r="T494">
            <v>42198</v>
          </cell>
          <cell r="U494">
            <v>0.64583333333333337</v>
          </cell>
          <cell r="V494">
            <v>6.3333333332557231</v>
          </cell>
        </row>
        <row r="495">
          <cell r="A495"/>
          <cell r="B495">
            <v>484</v>
          </cell>
          <cell r="C495" t="str">
            <v>JD20</v>
          </cell>
          <cell r="D495" t="str">
            <v>Tractor John Deere 8270R</v>
          </cell>
          <cell r="E495" t="str">
            <v>100JD</v>
          </cell>
          <cell r="F495" t="str">
            <v>Coazucar S. A.</v>
          </cell>
          <cell r="G495">
            <v>791060396</v>
          </cell>
          <cell r="H495">
            <v>7795551051</v>
          </cell>
          <cell r="I495" t="str">
            <v>VULCANIZADORA</v>
          </cell>
          <cell r="J495" t="str">
            <v>Cambiar llantas</v>
          </cell>
          <cell r="K495" t="str">
            <v>MTTO. CORRECTIVO</v>
          </cell>
          <cell r="L495">
            <v>3886</v>
          </cell>
          <cell r="M495" t="str">
            <v>ALCIVAR ASTUDILLO, JAVIER</v>
          </cell>
          <cell r="N495" t="str">
            <v>C (Entrada 18 Horas)</v>
          </cell>
          <cell r="O495">
            <v>42198</v>
          </cell>
          <cell r="P495">
            <v>0.38611111111111113</v>
          </cell>
          <cell r="Q495">
            <v>29</v>
          </cell>
          <cell r="R495">
            <v>9517</v>
          </cell>
          <cell r="S495" t="str">
            <v>Mtto. Terminado</v>
          </cell>
          <cell r="T495">
            <v>42198</v>
          </cell>
          <cell r="U495">
            <v>0.625</v>
          </cell>
          <cell r="V495">
            <v>5.7333333333954215</v>
          </cell>
        </row>
        <row r="496">
          <cell r="A496"/>
          <cell r="B496">
            <v>485</v>
          </cell>
          <cell r="C496">
            <v>339</v>
          </cell>
          <cell r="D496" t="str">
            <v>Tractor de Llantas Cameco 305 AG</v>
          </cell>
          <cell r="E496" t="str">
            <v>100CM</v>
          </cell>
          <cell r="F496" t="str">
            <v>Coazucar S. A.</v>
          </cell>
          <cell r="G496">
            <v>791060444</v>
          </cell>
          <cell r="H496">
            <v>7795550348</v>
          </cell>
          <cell r="I496" t="str">
            <v>CAMECOS</v>
          </cell>
          <cell r="J496" t="str">
            <v>Revisar motor</v>
          </cell>
          <cell r="K496" t="str">
            <v>MTTO. CORRECTIVO</v>
          </cell>
          <cell r="L496">
            <v>907</v>
          </cell>
          <cell r="M496" t="str">
            <v>CHILA ENDARA, WILMAN RODOLFO</v>
          </cell>
          <cell r="N496" t="str">
            <v>C (Entrada 18 Horas)</v>
          </cell>
          <cell r="O496">
            <v>42198</v>
          </cell>
          <cell r="P496">
            <v>0.3888888888888889</v>
          </cell>
          <cell r="Q496">
            <v>29</v>
          </cell>
          <cell r="R496">
            <v>1035</v>
          </cell>
          <cell r="S496" t="str">
            <v>Mtto. Terminado</v>
          </cell>
          <cell r="T496">
            <v>42198</v>
          </cell>
          <cell r="U496">
            <v>0.4236111111111111</v>
          </cell>
          <cell r="V496">
            <v>0.83333333325572312</v>
          </cell>
        </row>
        <row r="497">
          <cell r="A497"/>
          <cell r="B497">
            <v>486</v>
          </cell>
          <cell r="C497" t="str">
            <v>EL03</v>
          </cell>
          <cell r="D497" t="str">
            <v xml:space="preserve">Camión Chevrolet </v>
          </cell>
          <cell r="E497" t="str">
            <v>100EL</v>
          </cell>
          <cell r="F497" t="str">
            <v>Coazucar S. A.</v>
          </cell>
          <cell r="G497">
            <v>791060303</v>
          </cell>
          <cell r="H497">
            <v>7795550763</v>
          </cell>
          <cell r="I497" t="str">
            <v>VULCANIZADORA</v>
          </cell>
          <cell r="J497" t="str">
            <v>Cambiar llantas</v>
          </cell>
          <cell r="K497" t="str">
            <v>MTTO. CORRECTIVO</v>
          </cell>
          <cell r="L497">
            <v>1686</v>
          </cell>
          <cell r="M497" t="str">
            <v>RIVERA PALACIOS, JORGE ALFONSO</v>
          </cell>
          <cell r="N497" t="str">
            <v>C (Entrada 18 Horas)</v>
          </cell>
          <cell r="O497">
            <v>42198</v>
          </cell>
          <cell r="P497">
            <v>0.39027777777777778</v>
          </cell>
          <cell r="Q497">
            <v>29</v>
          </cell>
          <cell r="R497">
            <v>182048</v>
          </cell>
          <cell r="S497" t="str">
            <v>Mtto. Terminado</v>
          </cell>
          <cell r="T497">
            <v>42198</v>
          </cell>
          <cell r="U497">
            <v>0.625</v>
          </cell>
          <cell r="V497">
            <v>5.6333333333022892</v>
          </cell>
        </row>
        <row r="498">
          <cell r="A498"/>
          <cell r="B498">
            <v>487</v>
          </cell>
          <cell r="C498" t="str">
            <v>JD39</v>
          </cell>
          <cell r="D498" t="str">
            <v>Tractor John Deere 9460R</v>
          </cell>
          <cell r="E498" t="str">
            <v>100JD</v>
          </cell>
          <cell r="F498" t="str">
            <v>Coazucar S. A.</v>
          </cell>
          <cell r="G498">
            <v>791060435</v>
          </cell>
          <cell r="H498">
            <v>7795551089</v>
          </cell>
          <cell r="I498" t="str">
            <v>MTTO. EN EL CAMPO</v>
          </cell>
          <cell r="J498" t="str">
            <v>Cambiar mangueras de radiador rotas</v>
          </cell>
          <cell r="K498" t="str">
            <v>MTTO. CORRECTIVO</v>
          </cell>
          <cell r="L498">
            <v>1590</v>
          </cell>
          <cell r="M498" t="str">
            <v>PINCAY CABERO, JULIO BENJAMIN</v>
          </cell>
          <cell r="N498" t="str">
            <v>C (Entrada 18 Horas)</v>
          </cell>
          <cell r="O498">
            <v>42198</v>
          </cell>
          <cell r="P498">
            <v>0.39444444444444443</v>
          </cell>
          <cell r="Q498">
            <v>29</v>
          </cell>
          <cell r="R498">
            <v>5008</v>
          </cell>
          <cell r="S498" t="str">
            <v>Mtto. Terminado</v>
          </cell>
          <cell r="T498">
            <v>42198</v>
          </cell>
          <cell r="U498">
            <v>0.60416666666666663</v>
          </cell>
          <cell r="V498">
            <v>5.0333333334419876</v>
          </cell>
        </row>
        <row r="499">
          <cell r="A499"/>
          <cell r="B499">
            <v>488</v>
          </cell>
          <cell r="C499">
            <v>323</v>
          </cell>
          <cell r="D499" t="str">
            <v>Tractor de Llantas Cameco 305 AG</v>
          </cell>
          <cell r="E499" t="str">
            <v>100CM</v>
          </cell>
          <cell r="F499" t="str">
            <v>Coazucar S. A.</v>
          </cell>
          <cell r="G499">
            <v>791060373</v>
          </cell>
          <cell r="H499">
            <v>791060373</v>
          </cell>
          <cell r="I499" t="str">
            <v>CAMECOS</v>
          </cell>
          <cell r="J499" t="str">
            <v>Orden de Inspección</v>
          </cell>
          <cell r="K499" t="str">
            <v>MTTO. PREVENTIVO</v>
          </cell>
          <cell r="L499">
            <v>681</v>
          </cell>
          <cell r="M499" t="str">
            <v>BALLADARES TIGRE, SERGIO WELLINGTON</v>
          </cell>
          <cell r="N499" t="str">
            <v>C (Entrada 18 Horas)</v>
          </cell>
          <cell r="O499">
            <v>42198</v>
          </cell>
          <cell r="P499">
            <v>0.39861111111111108</v>
          </cell>
          <cell r="Q499">
            <v>29</v>
          </cell>
          <cell r="R499"/>
          <cell r="S499" t="str">
            <v>Mtto. Terminado</v>
          </cell>
          <cell r="T499">
            <v>42198</v>
          </cell>
          <cell r="U499">
            <v>0.42708333333333331</v>
          </cell>
          <cell r="V499">
            <v>0.68333333334885538</v>
          </cell>
        </row>
        <row r="500">
          <cell r="A500"/>
          <cell r="B500">
            <v>489</v>
          </cell>
          <cell r="C500">
            <v>323</v>
          </cell>
          <cell r="D500" t="str">
            <v>Tractor de Llantas Cameco 305 AG</v>
          </cell>
          <cell r="E500" t="str">
            <v>100CM</v>
          </cell>
          <cell r="F500" t="str">
            <v>Coazucar S. A.</v>
          </cell>
          <cell r="G500">
            <v>791060373</v>
          </cell>
          <cell r="H500">
            <v>791060373</v>
          </cell>
          <cell r="I500" t="str">
            <v>LUBRICADORA</v>
          </cell>
          <cell r="J500" t="str">
            <v>Cambio aceite y filtro motor</v>
          </cell>
          <cell r="K500" t="str">
            <v>MTTO. PREVENTIVO</v>
          </cell>
          <cell r="L500">
            <v>681</v>
          </cell>
          <cell r="M500" t="str">
            <v>BALLADARES TIGRE, SERGIO WELLINGTON</v>
          </cell>
          <cell r="N500" t="str">
            <v>C (Entrada 18 Horas)</v>
          </cell>
          <cell r="O500">
            <v>42198</v>
          </cell>
          <cell r="P500">
            <v>0.39861111111111108</v>
          </cell>
          <cell r="Q500">
            <v>29</v>
          </cell>
          <cell r="R500"/>
          <cell r="S500" t="str">
            <v>Mtto. Terminado</v>
          </cell>
          <cell r="T500">
            <v>42199</v>
          </cell>
          <cell r="U500">
            <v>0.41666666666666669</v>
          </cell>
          <cell r="V500">
            <v>24.433333333348855</v>
          </cell>
        </row>
        <row r="501">
          <cell r="A501"/>
          <cell r="B501">
            <v>490</v>
          </cell>
          <cell r="C501">
            <v>323</v>
          </cell>
          <cell r="D501" t="str">
            <v>Tractor de Llantas Cameco 305 AG</v>
          </cell>
          <cell r="E501" t="str">
            <v>100CM</v>
          </cell>
          <cell r="F501" t="str">
            <v>Coazucar S. A.</v>
          </cell>
          <cell r="G501">
            <v>791060373</v>
          </cell>
          <cell r="H501">
            <v>791060373</v>
          </cell>
          <cell r="I501" t="str">
            <v>LUBRICADORA</v>
          </cell>
          <cell r="J501" t="str">
            <v>Cambio filtro de combustible</v>
          </cell>
          <cell r="K501" t="str">
            <v>MTTO. PREVENTIVO</v>
          </cell>
          <cell r="L501">
            <v>681</v>
          </cell>
          <cell r="M501" t="str">
            <v>BALLADARES TIGRE, SERGIO WELLINGTON</v>
          </cell>
          <cell r="N501" t="str">
            <v>C (Entrada 18 Horas)</v>
          </cell>
          <cell r="O501">
            <v>42198</v>
          </cell>
          <cell r="P501">
            <v>0.39861111111111108</v>
          </cell>
          <cell r="Q501">
            <v>29</v>
          </cell>
          <cell r="R501"/>
          <cell r="S501" t="str">
            <v>Mtto. Terminado</v>
          </cell>
          <cell r="T501">
            <v>42199</v>
          </cell>
          <cell r="U501">
            <v>0.41666666666666669</v>
          </cell>
          <cell r="V501">
            <v>24.433333333348855</v>
          </cell>
        </row>
        <row r="502">
          <cell r="A502"/>
          <cell r="B502">
            <v>491</v>
          </cell>
          <cell r="C502">
            <v>721</v>
          </cell>
          <cell r="D502" t="str">
            <v>Payloader CAT-950</v>
          </cell>
          <cell r="E502" t="str">
            <v>100EP</v>
          </cell>
          <cell r="F502" t="str">
            <v>Coazucar S. A.</v>
          </cell>
          <cell r="G502">
            <v>791060317</v>
          </cell>
          <cell r="H502">
            <v>7795550850</v>
          </cell>
          <cell r="I502" t="str">
            <v>EQUIPO PESADO</v>
          </cell>
          <cell r="J502" t="str">
            <v>Revisar cañeria de combustible</v>
          </cell>
          <cell r="K502" t="str">
            <v>MTTO. CORRECTIVO</v>
          </cell>
          <cell r="L502">
            <v>672</v>
          </cell>
          <cell r="M502" t="str">
            <v>AVILA PAUTA, CLAUDIO GEOVANNY</v>
          </cell>
          <cell r="N502" t="str">
            <v>C (Entrada 18 Horas)</v>
          </cell>
          <cell r="O502">
            <v>42198</v>
          </cell>
          <cell r="P502">
            <v>0.40069444444444446</v>
          </cell>
          <cell r="Q502">
            <v>29</v>
          </cell>
          <cell r="R502">
            <v>406</v>
          </cell>
          <cell r="S502" t="str">
            <v>Mtto. Terminado</v>
          </cell>
          <cell r="T502">
            <v>42198</v>
          </cell>
          <cell r="U502">
            <v>0.4513888888888889</v>
          </cell>
          <cell r="V502">
            <v>1.216666666790843</v>
          </cell>
        </row>
        <row r="503">
          <cell r="A503"/>
          <cell r="B503">
            <v>492</v>
          </cell>
          <cell r="C503">
            <v>598</v>
          </cell>
          <cell r="D503" t="str">
            <v>Cosechadora de CañaJohn Deere 3520</v>
          </cell>
          <cell r="E503" t="str">
            <v>100CS</v>
          </cell>
          <cell r="F503" t="str">
            <v>Coazucar S. A.</v>
          </cell>
          <cell r="G503">
            <v>791060321</v>
          </cell>
          <cell r="H503">
            <v>791060321</v>
          </cell>
          <cell r="I503" t="str">
            <v>MTTO. EN EL CAMPO</v>
          </cell>
          <cell r="J503" t="str">
            <v>Cambiar abrazaderas</v>
          </cell>
          <cell r="K503" t="str">
            <v>MTTO. CORRECTIVO</v>
          </cell>
          <cell r="L503">
            <v>7122</v>
          </cell>
          <cell r="M503" t="str">
            <v>CABALLERO IZQUIERDO, PEDRO FRANCISCO</v>
          </cell>
          <cell r="N503" t="str">
            <v>C (Entrada 18 Horas)</v>
          </cell>
          <cell r="O503">
            <v>42198</v>
          </cell>
          <cell r="P503">
            <v>0.4055555555555555</v>
          </cell>
          <cell r="Q503">
            <v>29</v>
          </cell>
          <cell r="R503">
            <v>13184</v>
          </cell>
          <cell r="S503" t="str">
            <v>Mtto. Terminado</v>
          </cell>
          <cell r="T503">
            <v>42198</v>
          </cell>
          <cell r="U503">
            <v>0.5</v>
          </cell>
          <cell r="V503">
            <v>2.2666666667209938</v>
          </cell>
        </row>
        <row r="504">
          <cell r="A504"/>
          <cell r="B504">
            <v>493</v>
          </cell>
          <cell r="C504">
            <v>604</v>
          </cell>
          <cell r="D504" t="str">
            <v>Moto Bomba John Deere 6068TF250</v>
          </cell>
          <cell r="E504" t="str">
            <v>100BB</v>
          </cell>
          <cell r="F504" t="str">
            <v>Coazucar S. A.</v>
          </cell>
          <cell r="G504">
            <v>791060405</v>
          </cell>
          <cell r="H504">
            <v>7795550007</v>
          </cell>
          <cell r="I504" t="str">
            <v>MTTO. EN EL CAMPO</v>
          </cell>
          <cell r="J504" t="str">
            <v>Cambiar bateria</v>
          </cell>
          <cell r="K504" t="str">
            <v>MTTO. CORRECTIVO</v>
          </cell>
          <cell r="L504">
            <v>1655</v>
          </cell>
          <cell r="M504" t="str">
            <v>RAMON RAMON, FRANKLIN</v>
          </cell>
          <cell r="N504" t="str">
            <v>C (Entrada 18 Horas)</v>
          </cell>
          <cell r="O504">
            <v>42198</v>
          </cell>
          <cell r="P504">
            <v>0.43194444444444446</v>
          </cell>
          <cell r="Q504">
            <v>29</v>
          </cell>
          <cell r="R504"/>
          <cell r="S504" t="str">
            <v>Mtto. Terminado</v>
          </cell>
          <cell r="T504">
            <v>42198</v>
          </cell>
          <cell r="U504">
            <v>0.45833333333333331</v>
          </cell>
          <cell r="V504">
            <v>0.63333333341870457</v>
          </cell>
        </row>
        <row r="505">
          <cell r="A505"/>
          <cell r="B505">
            <v>494</v>
          </cell>
          <cell r="C505" t="str">
            <v>CA16</v>
          </cell>
          <cell r="D505" t="str">
            <v>Carreta Autovolteable</v>
          </cell>
          <cell r="E505" t="str">
            <v>100CA</v>
          </cell>
          <cell r="F505" t="str">
            <v>Coazucar S. A.</v>
          </cell>
          <cell r="G505">
            <v>791060325</v>
          </cell>
          <cell r="H505">
            <v>791060325</v>
          </cell>
          <cell r="I505" t="str">
            <v>MTTO. EN EL CAMPO</v>
          </cell>
          <cell r="J505" t="str">
            <v>Cambiar llanta</v>
          </cell>
          <cell r="K505" t="str">
            <v>MTTO. CORRECTIVO</v>
          </cell>
          <cell r="L505">
            <v>1500</v>
          </cell>
          <cell r="M505" t="str">
            <v>ORTIZ YADAYCELA, NESTOR</v>
          </cell>
          <cell r="N505" t="str">
            <v>C (Entrada 18 Horas)</v>
          </cell>
          <cell r="O505">
            <v>42198</v>
          </cell>
          <cell r="P505">
            <v>0.43333333333333335</v>
          </cell>
          <cell r="Q505">
            <v>29</v>
          </cell>
          <cell r="R505"/>
          <cell r="S505" t="str">
            <v>Mtto. Terminado</v>
          </cell>
          <cell r="T505">
            <v>42198</v>
          </cell>
          <cell r="U505">
            <v>0.5</v>
          </cell>
          <cell r="V505">
            <v>1.5999999999767169</v>
          </cell>
        </row>
        <row r="506">
          <cell r="A506"/>
          <cell r="B506">
            <v>495</v>
          </cell>
          <cell r="C506">
            <v>157</v>
          </cell>
          <cell r="D506" t="str">
            <v>Cabezal M. Benz LS-2635</v>
          </cell>
          <cell r="E506" t="str">
            <v>100CB</v>
          </cell>
          <cell r="F506" t="str">
            <v>Coazucar S. A.</v>
          </cell>
          <cell r="G506">
            <v>791060330</v>
          </cell>
          <cell r="H506">
            <v>791060330</v>
          </cell>
          <cell r="I506" t="str">
            <v>CABEZALES</v>
          </cell>
          <cell r="J506" t="str">
            <v>Revisar mecanismo de combustible</v>
          </cell>
          <cell r="K506" t="str">
            <v>MTTO. CORRECTIVO</v>
          </cell>
          <cell r="L506">
            <v>1550</v>
          </cell>
          <cell r="M506" t="str">
            <v>PELAES GALARZA, HUMBERTO SOLON</v>
          </cell>
          <cell r="N506" t="str">
            <v>C (Entrada 18 Horas)</v>
          </cell>
          <cell r="O506">
            <v>42198</v>
          </cell>
          <cell r="P506">
            <v>0.43541666666666662</v>
          </cell>
          <cell r="Q506">
            <v>29</v>
          </cell>
          <cell r="R506">
            <v>40869</v>
          </cell>
          <cell r="S506" t="str">
            <v>Mtto. Terminado</v>
          </cell>
          <cell r="T506">
            <v>42198</v>
          </cell>
          <cell r="U506">
            <v>0.72916666666666663</v>
          </cell>
          <cell r="V506">
            <v>7.0500000000465661</v>
          </cell>
        </row>
        <row r="507">
          <cell r="A507"/>
          <cell r="B507">
            <v>496</v>
          </cell>
          <cell r="C507">
            <v>299</v>
          </cell>
          <cell r="D507" t="str">
            <v>Tractor John Deere 8200</v>
          </cell>
          <cell r="E507" t="str">
            <v>100JD</v>
          </cell>
          <cell r="F507" t="str">
            <v>Coazucar S. A.</v>
          </cell>
          <cell r="G507">
            <v>791060392</v>
          </cell>
          <cell r="H507">
            <v>7795550953</v>
          </cell>
          <cell r="I507" t="str">
            <v>JOHN DEERE</v>
          </cell>
          <cell r="J507" t="str">
            <v>Arreglar volante y limpiar cigarro</v>
          </cell>
          <cell r="K507" t="str">
            <v>MTTO. CORRECTIVO</v>
          </cell>
          <cell r="L507">
            <v>751</v>
          </cell>
          <cell r="M507" t="str">
            <v>BRITO BRITO, JULIO AURELIO</v>
          </cell>
          <cell r="N507" t="str">
            <v>C (Entrada 18 Horas)</v>
          </cell>
          <cell r="O507">
            <v>42198</v>
          </cell>
          <cell r="P507">
            <v>0.44444444444444442</v>
          </cell>
          <cell r="Q507">
            <v>29</v>
          </cell>
          <cell r="R507">
            <v>8778</v>
          </cell>
          <cell r="S507" t="str">
            <v>Mtto. Terminado</v>
          </cell>
          <cell r="T507">
            <v>42198</v>
          </cell>
          <cell r="U507">
            <v>0.64583333333333337</v>
          </cell>
          <cell r="V507">
            <v>4.8333333332557231</v>
          </cell>
        </row>
        <row r="508">
          <cell r="A508"/>
          <cell r="B508">
            <v>497</v>
          </cell>
          <cell r="C508" t="str">
            <v>JD12</v>
          </cell>
          <cell r="D508" t="str">
            <v>Tractor John Deere 8295R</v>
          </cell>
          <cell r="E508" t="str">
            <v>100JD</v>
          </cell>
          <cell r="F508" t="str">
            <v>Coazucar S. A.</v>
          </cell>
          <cell r="G508">
            <v>791060397</v>
          </cell>
          <cell r="H508">
            <v>7795551035</v>
          </cell>
          <cell r="I508" t="str">
            <v>MTTO. EN EL CAMPO</v>
          </cell>
          <cell r="J508" t="str">
            <v>Revisar alternador</v>
          </cell>
          <cell r="K508" t="str">
            <v>MTTO. CORRECTIVO</v>
          </cell>
          <cell r="L508">
            <v>1595</v>
          </cell>
          <cell r="M508" t="str">
            <v>PINZON ALVARADO, NELSON</v>
          </cell>
          <cell r="N508" t="str">
            <v>C (Entrada 18 Horas)</v>
          </cell>
          <cell r="O508">
            <v>42198</v>
          </cell>
          <cell r="P508">
            <v>0.44513888888888892</v>
          </cell>
          <cell r="Q508">
            <v>29</v>
          </cell>
          <cell r="R508"/>
          <cell r="S508" t="str">
            <v>Mtto. Terminado</v>
          </cell>
          <cell r="T508">
            <v>42198</v>
          </cell>
          <cell r="U508">
            <v>0.625</v>
          </cell>
          <cell r="V508">
            <v>4.3166666666511446</v>
          </cell>
        </row>
        <row r="509">
          <cell r="A509"/>
          <cell r="B509">
            <v>498</v>
          </cell>
          <cell r="C509">
            <v>226</v>
          </cell>
          <cell r="D509" t="str">
            <v>Camión KIA</v>
          </cell>
          <cell r="E509" t="str">
            <v>100EL</v>
          </cell>
          <cell r="F509" t="str">
            <v>Coazucar S. A.</v>
          </cell>
          <cell r="G509">
            <v>791060202</v>
          </cell>
          <cell r="H509">
            <v>7795550715</v>
          </cell>
          <cell r="I509" t="str">
            <v>EQUIPO LIVIANO</v>
          </cell>
          <cell r="J509" t="str">
            <v>Orden de Inspección</v>
          </cell>
          <cell r="K509" t="str">
            <v>MTTO. PREVENTIVO</v>
          </cell>
          <cell r="L509">
            <v>1621</v>
          </cell>
          <cell r="M509" t="str">
            <v>QUEZADA FAJARDO, GALO</v>
          </cell>
          <cell r="N509" t="str">
            <v>C (Entrada 18 Horas)</v>
          </cell>
          <cell r="O509">
            <v>42198</v>
          </cell>
          <cell r="P509">
            <v>0.45833333333333331</v>
          </cell>
          <cell r="Q509">
            <v>29</v>
          </cell>
          <cell r="R509"/>
          <cell r="S509" t="str">
            <v>Mtto. Terminado</v>
          </cell>
          <cell r="T509">
            <v>42199</v>
          </cell>
          <cell r="U509">
            <v>0.5</v>
          </cell>
          <cell r="V509">
            <v>25</v>
          </cell>
        </row>
        <row r="510">
          <cell r="A510"/>
          <cell r="B510">
            <v>499</v>
          </cell>
          <cell r="C510">
            <v>226</v>
          </cell>
          <cell r="D510" t="str">
            <v>Camión KIA</v>
          </cell>
          <cell r="E510" t="str">
            <v>100EL</v>
          </cell>
          <cell r="F510" t="str">
            <v>Coazucar S. A.</v>
          </cell>
          <cell r="G510">
            <v>791060202</v>
          </cell>
          <cell r="H510">
            <v>7795550715</v>
          </cell>
          <cell r="I510" t="str">
            <v>LUBRICADORA</v>
          </cell>
          <cell r="J510" t="str">
            <v>Cambio aceite y filtro motor</v>
          </cell>
          <cell r="K510" t="str">
            <v>MTTO. PREVENTIVO</v>
          </cell>
          <cell r="L510">
            <v>1621</v>
          </cell>
          <cell r="M510" t="str">
            <v>QUEZADA FAJARDO, GALO</v>
          </cell>
          <cell r="N510" t="str">
            <v>C (Entrada 18 Horas)</v>
          </cell>
          <cell r="O510">
            <v>42198</v>
          </cell>
          <cell r="P510">
            <v>0.45833333333333331</v>
          </cell>
          <cell r="Q510">
            <v>29</v>
          </cell>
          <cell r="R510"/>
          <cell r="S510" t="str">
            <v>Mtto. Terminado</v>
          </cell>
          <cell r="T510">
            <v>42199</v>
          </cell>
          <cell r="U510">
            <v>0.5</v>
          </cell>
          <cell r="V510">
            <v>25</v>
          </cell>
        </row>
        <row r="511">
          <cell r="A511"/>
          <cell r="B511">
            <v>500</v>
          </cell>
          <cell r="C511">
            <v>226</v>
          </cell>
          <cell r="D511" t="str">
            <v>Camión KIA</v>
          </cell>
          <cell r="E511" t="str">
            <v>100EL</v>
          </cell>
          <cell r="F511" t="str">
            <v>Coazucar S. A.</v>
          </cell>
          <cell r="G511">
            <v>791060202</v>
          </cell>
          <cell r="H511">
            <v>7795550715</v>
          </cell>
          <cell r="I511" t="str">
            <v>LUBRICADORA</v>
          </cell>
          <cell r="J511" t="str">
            <v>Cambio filtro de combustible</v>
          </cell>
          <cell r="K511" t="str">
            <v>MTTO. PREVENTIVO</v>
          </cell>
          <cell r="L511">
            <v>1621</v>
          </cell>
          <cell r="M511" t="str">
            <v>QUEZADA FAJARDO, GALO</v>
          </cell>
          <cell r="N511" t="str">
            <v>C (Entrada 18 Horas)</v>
          </cell>
          <cell r="O511">
            <v>42198</v>
          </cell>
          <cell r="P511">
            <v>0.45833333333333331</v>
          </cell>
          <cell r="Q511">
            <v>29</v>
          </cell>
          <cell r="R511"/>
          <cell r="S511" t="str">
            <v>Mtto. Terminado</v>
          </cell>
          <cell r="T511">
            <v>42199</v>
          </cell>
          <cell r="U511">
            <v>0.5</v>
          </cell>
          <cell r="V511">
            <v>25</v>
          </cell>
        </row>
        <row r="512">
          <cell r="A512"/>
          <cell r="B512">
            <v>501</v>
          </cell>
          <cell r="C512">
            <v>226</v>
          </cell>
          <cell r="D512" t="str">
            <v>Camión KIA</v>
          </cell>
          <cell r="E512" t="str">
            <v>100EL</v>
          </cell>
          <cell r="F512" t="str">
            <v>Coazucar S. A.</v>
          </cell>
          <cell r="G512">
            <v>791060202</v>
          </cell>
          <cell r="H512">
            <v>7795550715</v>
          </cell>
          <cell r="I512" t="str">
            <v>LUBRICADORA</v>
          </cell>
          <cell r="J512" t="str">
            <v>Cambio aceite diferencial</v>
          </cell>
          <cell r="K512" t="str">
            <v>MTTO. PREVENTIVO</v>
          </cell>
          <cell r="L512">
            <v>1621</v>
          </cell>
          <cell r="M512" t="str">
            <v>QUEZADA FAJARDO, GALO</v>
          </cell>
          <cell r="N512" t="str">
            <v>C (Entrada 18 Horas)</v>
          </cell>
          <cell r="O512">
            <v>42198</v>
          </cell>
          <cell r="P512">
            <v>0.45833333333333331</v>
          </cell>
          <cell r="Q512">
            <v>29</v>
          </cell>
          <cell r="R512"/>
          <cell r="S512" t="str">
            <v>Mtto. Terminado</v>
          </cell>
          <cell r="T512">
            <v>42199</v>
          </cell>
          <cell r="U512">
            <v>0.5</v>
          </cell>
          <cell r="V512">
            <v>25</v>
          </cell>
        </row>
        <row r="513">
          <cell r="A513"/>
          <cell r="B513">
            <v>502</v>
          </cell>
          <cell r="C513">
            <v>226</v>
          </cell>
          <cell r="D513" t="str">
            <v>Camión KIA</v>
          </cell>
          <cell r="E513" t="str">
            <v>100EL</v>
          </cell>
          <cell r="F513" t="str">
            <v>Coazucar S. A.</v>
          </cell>
          <cell r="G513">
            <v>791060202</v>
          </cell>
          <cell r="H513">
            <v>7795550715</v>
          </cell>
          <cell r="I513" t="str">
            <v>LUBRICADORA</v>
          </cell>
          <cell r="J513" t="str">
            <v>Cambio aceite transmisión</v>
          </cell>
          <cell r="K513" t="str">
            <v>MTTO. PREVENTIVO</v>
          </cell>
          <cell r="L513">
            <v>1621</v>
          </cell>
          <cell r="M513" t="str">
            <v>QUEZADA FAJARDO, GALO</v>
          </cell>
          <cell r="N513" t="str">
            <v>C (Entrada 18 Horas)</v>
          </cell>
          <cell r="O513">
            <v>42198</v>
          </cell>
          <cell r="P513">
            <v>0.45833333333333331</v>
          </cell>
          <cell r="Q513">
            <v>29</v>
          </cell>
          <cell r="R513"/>
          <cell r="S513" t="str">
            <v>Mtto. Terminado</v>
          </cell>
          <cell r="T513">
            <v>42199</v>
          </cell>
          <cell r="U513">
            <v>0.5</v>
          </cell>
          <cell r="V513">
            <v>25</v>
          </cell>
        </row>
        <row r="514">
          <cell r="A514"/>
          <cell r="B514">
            <v>503</v>
          </cell>
          <cell r="C514">
            <v>226</v>
          </cell>
          <cell r="D514" t="str">
            <v>Camión KIA</v>
          </cell>
          <cell r="E514" t="str">
            <v>100EL</v>
          </cell>
          <cell r="F514" t="str">
            <v>Coazucar S. A.</v>
          </cell>
          <cell r="G514">
            <v>791060202</v>
          </cell>
          <cell r="H514">
            <v>7795550715</v>
          </cell>
          <cell r="I514" t="str">
            <v>LUBRICADORA</v>
          </cell>
          <cell r="J514" t="str">
            <v>Cambio de refrigerante</v>
          </cell>
          <cell r="K514" t="str">
            <v>MTTO. PREVENTIVO</v>
          </cell>
          <cell r="L514">
            <v>1621</v>
          </cell>
          <cell r="M514" t="str">
            <v>QUEZADA FAJARDO, GALO</v>
          </cell>
          <cell r="N514" t="str">
            <v>C (Entrada 18 Horas)</v>
          </cell>
          <cell r="O514">
            <v>42198</v>
          </cell>
          <cell r="P514">
            <v>0.45833333333333331</v>
          </cell>
          <cell r="Q514">
            <v>29</v>
          </cell>
          <cell r="R514"/>
          <cell r="S514" t="str">
            <v>Mtto. Terminado</v>
          </cell>
          <cell r="T514">
            <v>42199</v>
          </cell>
          <cell r="U514">
            <v>0.5</v>
          </cell>
          <cell r="V514">
            <v>25</v>
          </cell>
        </row>
        <row r="515">
          <cell r="A515"/>
          <cell r="B515">
            <v>504</v>
          </cell>
          <cell r="C515">
            <v>237</v>
          </cell>
          <cell r="D515" t="str">
            <v>Jeep Ford</v>
          </cell>
          <cell r="E515" t="str">
            <v>100EL</v>
          </cell>
          <cell r="F515" t="str">
            <v>Coazucar S. A.</v>
          </cell>
          <cell r="G515">
            <v>791020110</v>
          </cell>
          <cell r="H515">
            <v>7795550731</v>
          </cell>
          <cell r="I515" t="str">
            <v>EQUIPO LIVIANO</v>
          </cell>
          <cell r="J515" t="str">
            <v>Orden de Inspección</v>
          </cell>
          <cell r="K515" t="str">
            <v>MTTO. PREVENTIVO</v>
          </cell>
          <cell r="L515">
            <v>57</v>
          </cell>
          <cell r="M515" t="str">
            <v>PEREZ TACOMAN,SAUL</v>
          </cell>
          <cell r="N515" t="str">
            <v>C (Entrada 18 Horas)</v>
          </cell>
          <cell r="O515">
            <v>42198</v>
          </cell>
          <cell r="P515">
            <v>0.4597222222222222</v>
          </cell>
          <cell r="Q515">
            <v>29</v>
          </cell>
          <cell r="R515">
            <v>239143</v>
          </cell>
          <cell r="S515" t="str">
            <v>Mtto. Terminado</v>
          </cell>
          <cell r="T515">
            <v>42199</v>
          </cell>
          <cell r="U515">
            <v>0.56944444444444442</v>
          </cell>
          <cell r="V515">
            <v>26.633333333418705</v>
          </cell>
        </row>
        <row r="516">
          <cell r="A516"/>
          <cell r="B516">
            <v>505</v>
          </cell>
          <cell r="C516">
            <v>237</v>
          </cell>
          <cell r="D516" t="str">
            <v>Jeep Ford</v>
          </cell>
          <cell r="E516" t="str">
            <v>100EL</v>
          </cell>
          <cell r="F516" t="str">
            <v>Coazucar S. A.</v>
          </cell>
          <cell r="G516">
            <v>791020110</v>
          </cell>
          <cell r="H516">
            <v>7795550731</v>
          </cell>
          <cell r="I516" t="str">
            <v>LUBRICADORA</v>
          </cell>
          <cell r="J516" t="str">
            <v>Cambio aceite y filtro motor</v>
          </cell>
          <cell r="K516" t="str">
            <v>MTTO. PREVENTIVO</v>
          </cell>
          <cell r="L516">
            <v>57</v>
          </cell>
          <cell r="M516" t="str">
            <v>PEREZ TACOMAN,SAUL</v>
          </cell>
          <cell r="N516" t="str">
            <v>C (Entrada 18 Horas)</v>
          </cell>
          <cell r="O516">
            <v>42198</v>
          </cell>
          <cell r="P516">
            <v>0.4597222222222222</v>
          </cell>
          <cell r="Q516">
            <v>29</v>
          </cell>
          <cell r="R516">
            <v>239143</v>
          </cell>
          <cell r="S516" t="str">
            <v>Mtto. Terminado</v>
          </cell>
          <cell r="T516">
            <v>42199</v>
          </cell>
          <cell r="U516">
            <v>0.625</v>
          </cell>
          <cell r="V516">
            <v>27.966666666674428</v>
          </cell>
        </row>
        <row r="517">
          <cell r="A517"/>
          <cell r="B517">
            <v>506</v>
          </cell>
          <cell r="C517">
            <v>237</v>
          </cell>
          <cell r="D517" t="str">
            <v>Jeep Ford</v>
          </cell>
          <cell r="E517" t="str">
            <v>100EL</v>
          </cell>
          <cell r="F517" t="str">
            <v>Coazucar S. A.</v>
          </cell>
          <cell r="G517">
            <v>791020110</v>
          </cell>
          <cell r="H517">
            <v>7795550731</v>
          </cell>
          <cell r="I517" t="str">
            <v>LUBRICADORA</v>
          </cell>
          <cell r="J517" t="str">
            <v>Cambio filtro de combustible</v>
          </cell>
          <cell r="K517" t="str">
            <v>MTTO. PREVENTIVO</v>
          </cell>
          <cell r="L517">
            <v>57</v>
          </cell>
          <cell r="M517" t="str">
            <v>PEREZ TACOMAN,SAUL</v>
          </cell>
          <cell r="N517" t="str">
            <v>C (Entrada 18 Horas)</v>
          </cell>
          <cell r="O517">
            <v>42198</v>
          </cell>
          <cell r="P517">
            <v>0.4597222222222222</v>
          </cell>
          <cell r="Q517">
            <v>29</v>
          </cell>
          <cell r="R517">
            <v>239143</v>
          </cell>
          <cell r="S517" t="str">
            <v>Mtto. Terminado</v>
          </cell>
          <cell r="T517">
            <v>42199</v>
          </cell>
          <cell r="U517">
            <v>0.625</v>
          </cell>
          <cell r="V517">
            <v>27.966666666674428</v>
          </cell>
        </row>
        <row r="518">
          <cell r="A518"/>
          <cell r="B518">
            <v>507</v>
          </cell>
          <cell r="C518">
            <v>237</v>
          </cell>
          <cell r="D518" t="str">
            <v>Jeep Ford</v>
          </cell>
          <cell r="E518" t="str">
            <v>100EL</v>
          </cell>
          <cell r="F518" t="str">
            <v>Coazucar S. A.</v>
          </cell>
          <cell r="G518">
            <v>791020110</v>
          </cell>
          <cell r="H518">
            <v>7795550731</v>
          </cell>
          <cell r="I518" t="str">
            <v>LUBRICADORA</v>
          </cell>
          <cell r="J518" t="str">
            <v>Cambio aceite diferencial</v>
          </cell>
          <cell r="K518" t="str">
            <v>MTTO. PREVENTIVO</v>
          </cell>
          <cell r="L518">
            <v>57</v>
          </cell>
          <cell r="M518" t="str">
            <v>PEREZ TACOMAN,SAUL</v>
          </cell>
          <cell r="N518" t="str">
            <v>C (Entrada 18 Horas)</v>
          </cell>
          <cell r="O518">
            <v>42198</v>
          </cell>
          <cell r="P518">
            <v>0.4597222222222222</v>
          </cell>
          <cell r="Q518">
            <v>29</v>
          </cell>
          <cell r="R518">
            <v>239143</v>
          </cell>
          <cell r="S518" t="str">
            <v>Mtto. Terminado</v>
          </cell>
          <cell r="T518">
            <v>42199</v>
          </cell>
          <cell r="U518">
            <v>0.625</v>
          </cell>
          <cell r="V518">
            <v>27.966666666674428</v>
          </cell>
        </row>
        <row r="519">
          <cell r="A519"/>
          <cell r="B519">
            <v>508</v>
          </cell>
          <cell r="C519">
            <v>237</v>
          </cell>
          <cell r="D519" t="str">
            <v>Jeep Ford</v>
          </cell>
          <cell r="E519" t="str">
            <v>100EL</v>
          </cell>
          <cell r="F519" t="str">
            <v>Coazucar S. A.</v>
          </cell>
          <cell r="G519">
            <v>791020110</v>
          </cell>
          <cell r="H519">
            <v>7795550731</v>
          </cell>
          <cell r="I519" t="str">
            <v>LUBRICADORA</v>
          </cell>
          <cell r="J519" t="str">
            <v>Cambio aceite transmisión</v>
          </cell>
          <cell r="K519" t="str">
            <v>MTTO. PREVENTIVO</v>
          </cell>
          <cell r="L519">
            <v>57</v>
          </cell>
          <cell r="M519" t="str">
            <v>PEREZ TACOMAN,SAUL</v>
          </cell>
          <cell r="N519" t="str">
            <v>C (Entrada 18 Horas)</v>
          </cell>
          <cell r="O519">
            <v>42198</v>
          </cell>
          <cell r="P519">
            <v>0.4597222222222222</v>
          </cell>
          <cell r="Q519">
            <v>29</v>
          </cell>
          <cell r="R519">
            <v>239143</v>
          </cell>
          <cell r="S519" t="str">
            <v>Mtto. Terminado</v>
          </cell>
          <cell r="T519">
            <v>42199</v>
          </cell>
          <cell r="U519">
            <v>0.625</v>
          </cell>
          <cell r="V519">
            <v>27.966666666674428</v>
          </cell>
        </row>
        <row r="520">
          <cell r="A520"/>
          <cell r="B520">
            <v>509</v>
          </cell>
          <cell r="C520">
            <v>237</v>
          </cell>
          <cell r="D520" t="str">
            <v>Jeep Ford</v>
          </cell>
          <cell r="E520" t="str">
            <v>100EL</v>
          </cell>
          <cell r="F520" t="str">
            <v>Coazucar S. A.</v>
          </cell>
          <cell r="G520">
            <v>791020110</v>
          </cell>
          <cell r="H520">
            <v>7795550731</v>
          </cell>
          <cell r="I520" t="str">
            <v>LUBRICADORA</v>
          </cell>
          <cell r="J520" t="str">
            <v>Cambio filtro de aire</v>
          </cell>
          <cell r="K520" t="str">
            <v>MTTO. PREVENTIVO</v>
          </cell>
          <cell r="L520">
            <v>57</v>
          </cell>
          <cell r="M520" t="str">
            <v>PEREZ TACOMAN,SAUL</v>
          </cell>
          <cell r="N520" t="str">
            <v>C (Entrada 18 Horas)</v>
          </cell>
          <cell r="O520">
            <v>42198</v>
          </cell>
          <cell r="P520">
            <v>0.4597222222222222</v>
          </cell>
          <cell r="Q520">
            <v>29</v>
          </cell>
          <cell r="R520">
            <v>239143</v>
          </cell>
          <cell r="S520" t="str">
            <v>Mtto. Terminado</v>
          </cell>
          <cell r="T520">
            <v>42199</v>
          </cell>
          <cell r="U520">
            <v>0.625</v>
          </cell>
          <cell r="V520">
            <v>27.966666666674428</v>
          </cell>
        </row>
        <row r="521">
          <cell r="A521"/>
          <cell r="B521">
            <v>510</v>
          </cell>
          <cell r="C521">
            <v>237</v>
          </cell>
          <cell r="D521" t="str">
            <v>Jeep Ford</v>
          </cell>
          <cell r="E521" t="str">
            <v>100EL</v>
          </cell>
          <cell r="F521" t="str">
            <v>Coazucar S. A.</v>
          </cell>
          <cell r="G521">
            <v>791020110</v>
          </cell>
          <cell r="H521">
            <v>7795550731</v>
          </cell>
          <cell r="I521" t="str">
            <v>LUBRICADORA</v>
          </cell>
          <cell r="J521" t="str">
            <v>Cambio refrigerante</v>
          </cell>
          <cell r="K521" t="str">
            <v>MTTO. PREVENTIVO</v>
          </cell>
          <cell r="L521">
            <v>57</v>
          </cell>
          <cell r="M521" t="str">
            <v>PEREZ TACOMAN,SAUL</v>
          </cell>
          <cell r="N521" t="str">
            <v>C (Entrada 18 Horas)</v>
          </cell>
          <cell r="O521">
            <v>42198</v>
          </cell>
          <cell r="P521">
            <v>0.4597222222222222</v>
          </cell>
          <cell r="Q521">
            <v>29</v>
          </cell>
          <cell r="R521">
            <v>239143</v>
          </cell>
          <cell r="S521" t="str">
            <v>Mtto. Terminado</v>
          </cell>
          <cell r="T521">
            <v>42199</v>
          </cell>
          <cell r="U521">
            <v>0.625</v>
          </cell>
          <cell r="V521">
            <v>27.966666666674428</v>
          </cell>
        </row>
        <row r="522">
          <cell r="A522"/>
          <cell r="B522">
            <v>511</v>
          </cell>
          <cell r="C522">
            <v>330</v>
          </cell>
          <cell r="D522" t="str">
            <v>Tractor de llanta Cameco</v>
          </cell>
          <cell r="E522" t="str">
            <v>100CM</v>
          </cell>
          <cell r="F522" t="str">
            <v>Coazucar S. A.</v>
          </cell>
          <cell r="G522">
            <v>791060444</v>
          </cell>
          <cell r="H522">
            <v>791060444</v>
          </cell>
          <cell r="I522" t="str">
            <v>CAMECOS</v>
          </cell>
          <cell r="J522" t="str">
            <v>Revisar uñeta</v>
          </cell>
          <cell r="K522" t="str">
            <v>MTTO. CORRECTIVO</v>
          </cell>
          <cell r="L522">
            <v>7413</v>
          </cell>
          <cell r="M522" t="str">
            <v xml:space="preserve">ENCALADA CAMPOVERDE LUCIANO </v>
          </cell>
          <cell r="N522" t="str">
            <v>C (Entrada 18 Horas)</v>
          </cell>
          <cell r="O522">
            <v>42198</v>
          </cell>
          <cell r="P522">
            <v>0.46249999999999997</v>
          </cell>
          <cell r="Q522">
            <v>29</v>
          </cell>
          <cell r="R522">
            <v>1505</v>
          </cell>
          <cell r="S522" t="str">
            <v>Mtto. Terminado</v>
          </cell>
          <cell r="T522">
            <v>42198</v>
          </cell>
          <cell r="U522">
            <v>0.58333333333333337</v>
          </cell>
          <cell r="V522">
            <v>2.8999999999068677</v>
          </cell>
        </row>
        <row r="523">
          <cell r="A523"/>
          <cell r="B523">
            <v>512</v>
          </cell>
          <cell r="C523">
            <v>276</v>
          </cell>
          <cell r="D523" t="str">
            <v>Tractor John Deere 8200</v>
          </cell>
          <cell r="E523" t="str">
            <v>100JD</v>
          </cell>
          <cell r="F523" t="str">
            <v>Coazucar S. A.</v>
          </cell>
          <cell r="G523">
            <v>791060442</v>
          </cell>
          <cell r="H523">
            <v>7795550923</v>
          </cell>
          <cell r="I523" t="str">
            <v>JOHN DEERE</v>
          </cell>
          <cell r="J523" t="str">
            <v>Revisar sistema hidraulico</v>
          </cell>
          <cell r="K523" t="str">
            <v>MTTO. CORRECTIVO</v>
          </cell>
          <cell r="L523">
            <v>7499</v>
          </cell>
          <cell r="M523" t="str">
            <v xml:space="preserve">DUMA LOPEZ, ANGEL </v>
          </cell>
          <cell r="N523" t="str">
            <v>C (Entrada 18 Horas)</v>
          </cell>
          <cell r="O523">
            <v>42198</v>
          </cell>
          <cell r="P523">
            <v>0.46875</v>
          </cell>
          <cell r="Q523">
            <v>29</v>
          </cell>
          <cell r="R523">
            <v>7921</v>
          </cell>
          <cell r="S523" t="str">
            <v>Mtto. Terminado</v>
          </cell>
          <cell r="T523">
            <v>42198</v>
          </cell>
          <cell r="U523">
            <v>0.66319444444444442</v>
          </cell>
          <cell r="V523">
            <v>4.6666666667442769</v>
          </cell>
        </row>
        <row r="524">
          <cell r="A524"/>
          <cell r="B524">
            <v>513</v>
          </cell>
          <cell r="C524">
            <v>489</v>
          </cell>
          <cell r="D524" t="str">
            <v>Careeton</v>
          </cell>
          <cell r="E524" t="str">
            <v>100CA</v>
          </cell>
          <cell r="F524" t="str">
            <v>Coazucar S. A.</v>
          </cell>
          <cell r="G524">
            <v>791060319</v>
          </cell>
          <cell r="H524">
            <v>791060319</v>
          </cell>
          <cell r="I524" t="str">
            <v>VULCANIZADORA</v>
          </cell>
          <cell r="J524" t="str">
            <v>Parchar llanta</v>
          </cell>
          <cell r="K524" t="str">
            <v>MTTO. CORRECTIVO</v>
          </cell>
          <cell r="L524">
            <v>7416</v>
          </cell>
          <cell r="M524" t="str">
            <v>CARPIO ORDOÑES,MANUEL</v>
          </cell>
          <cell r="N524" t="str">
            <v>D (Salida 18 Horas)</v>
          </cell>
          <cell r="O524">
            <v>42198</v>
          </cell>
          <cell r="P524">
            <v>0.55138888888888882</v>
          </cell>
          <cell r="Q524">
            <v>29</v>
          </cell>
          <cell r="R524"/>
          <cell r="S524" t="str">
            <v>Mtto. Terminado</v>
          </cell>
          <cell r="T524">
            <v>42198</v>
          </cell>
          <cell r="U524">
            <v>0.58333333333333337</v>
          </cell>
          <cell r="V524">
            <v>0.7666666666045785</v>
          </cell>
        </row>
        <row r="525">
          <cell r="A525"/>
          <cell r="B525">
            <v>514</v>
          </cell>
          <cell r="C525" t="str">
            <v>EL17</v>
          </cell>
          <cell r="D525" t="str">
            <v xml:space="preserve">Camioneta Chevrolet </v>
          </cell>
          <cell r="E525" t="str">
            <v>100EL</v>
          </cell>
          <cell r="F525" t="str">
            <v>Coazucar S. A.</v>
          </cell>
          <cell r="G525">
            <v>791060303</v>
          </cell>
          <cell r="H525">
            <v>7795550790</v>
          </cell>
          <cell r="I525" t="str">
            <v>EQUIPO LIVIANO</v>
          </cell>
          <cell r="J525" t="str">
            <v>Orden de Inspección</v>
          </cell>
          <cell r="K525" t="str">
            <v>MTTO. PREVENTIVO</v>
          </cell>
          <cell r="L525">
            <v>1552</v>
          </cell>
          <cell r="M525" t="str">
            <v>PEÑA ASTUDILLO, MIGUEL</v>
          </cell>
          <cell r="N525" t="str">
            <v>D (Salida 18 Horas)</v>
          </cell>
          <cell r="O525">
            <v>42198</v>
          </cell>
          <cell r="P525">
            <v>0.55277777777777781</v>
          </cell>
          <cell r="Q525">
            <v>29</v>
          </cell>
          <cell r="R525">
            <v>238172</v>
          </cell>
          <cell r="S525" t="str">
            <v>Mtto. Terminado</v>
          </cell>
          <cell r="T525">
            <v>42198</v>
          </cell>
          <cell r="U525">
            <v>0.66666666666666663</v>
          </cell>
          <cell r="V525">
            <v>2.7333333333954215</v>
          </cell>
        </row>
        <row r="526">
          <cell r="A526"/>
          <cell r="B526">
            <v>515</v>
          </cell>
          <cell r="C526" t="str">
            <v>EL17</v>
          </cell>
          <cell r="D526" t="str">
            <v xml:space="preserve">Camioneta Chevrolet </v>
          </cell>
          <cell r="E526" t="str">
            <v>100EL</v>
          </cell>
          <cell r="F526" t="str">
            <v>Coazucar S. A.</v>
          </cell>
          <cell r="G526">
            <v>791060303</v>
          </cell>
          <cell r="H526">
            <v>7795550790</v>
          </cell>
          <cell r="I526" t="str">
            <v>LUBRICADORA</v>
          </cell>
          <cell r="J526" t="str">
            <v>Cambio aceite y filtro motor</v>
          </cell>
          <cell r="K526" t="str">
            <v>MTTO. PREVENTIVO</v>
          </cell>
          <cell r="L526">
            <v>1552</v>
          </cell>
          <cell r="M526" t="str">
            <v>PEÑA ASTUDILLO, MIGUEL</v>
          </cell>
          <cell r="N526" t="str">
            <v>D (Salida 18 Horas)</v>
          </cell>
          <cell r="O526">
            <v>42198</v>
          </cell>
          <cell r="P526">
            <v>0.55277777777777781</v>
          </cell>
          <cell r="Q526">
            <v>29</v>
          </cell>
          <cell r="R526">
            <v>238172</v>
          </cell>
          <cell r="S526" t="str">
            <v>Mtto. Terminado</v>
          </cell>
          <cell r="T526">
            <v>42198</v>
          </cell>
          <cell r="U526">
            <v>0.66666666666666663</v>
          </cell>
          <cell r="V526">
            <v>2.7333333333954215</v>
          </cell>
        </row>
        <row r="527">
          <cell r="A527"/>
          <cell r="B527">
            <v>516</v>
          </cell>
          <cell r="C527" t="str">
            <v>EL17</v>
          </cell>
          <cell r="D527" t="str">
            <v xml:space="preserve">Camioneta Chevrolet </v>
          </cell>
          <cell r="E527" t="str">
            <v>100EL</v>
          </cell>
          <cell r="F527" t="str">
            <v>Coazucar S. A.</v>
          </cell>
          <cell r="G527">
            <v>791060303</v>
          </cell>
          <cell r="H527">
            <v>7795550790</v>
          </cell>
          <cell r="I527" t="str">
            <v>LUBRICADORA</v>
          </cell>
          <cell r="J527" t="str">
            <v>Cambio filtro de combustible</v>
          </cell>
          <cell r="K527" t="str">
            <v>MTTO. PREVENTIVO</v>
          </cell>
          <cell r="L527">
            <v>1552</v>
          </cell>
          <cell r="M527" t="str">
            <v>PEÑA ASTUDILLO, MIGUEL</v>
          </cell>
          <cell r="N527" t="str">
            <v>D (Salida 18 Horas)</v>
          </cell>
          <cell r="O527">
            <v>42198</v>
          </cell>
          <cell r="P527">
            <v>0.55277777777777781</v>
          </cell>
          <cell r="Q527">
            <v>29</v>
          </cell>
          <cell r="R527">
            <v>238172</v>
          </cell>
          <cell r="S527" t="str">
            <v>Mtto. Terminado</v>
          </cell>
          <cell r="T527">
            <v>42198</v>
          </cell>
          <cell r="U527">
            <v>0.66666666666666663</v>
          </cell>
          <cell r="V527">
            <v>2.7333333333954215</v>
          </cell>
        </row>
        <row r="528">
          <cell r="A528"/>
          <cell r="B528">
            <v>517</v>
          </cell>
          <cell r="C528" t="str">
            <v>EL17</v>
          </cell>
          <cell r="D528" t="str">
            <v xml:space="preserve">Camioneta Chevrolet </v>
          </cell>
          <cell r="E528" t="str">
            <v>100EL</v>
          </cell>
          <cell r="F528" t="str">
            <v>Coazucar S. A.</v>
          </cell>
          <cell r="G528">
            <v>791060303</v>
          </cell>
          <cell r="H528">
            <v>7795550790</v>
          </cell>
          <cell r="I528" t="str">
            <v>LUBRICADORA</v>
          </cell>
          <cell r="J528" t="str">
            <v>Cambio aceite diferencial</v>
          </cell>
          <cell r="K528" t="str">
            <v>MTTO. PREVENTIVO</v>
          </cell>
          <cell r="L528">
            <v>1552</v>
          </cell>
          <cell r="M528" t="str">
            <v>PEÑA ASTUDILLO, MIGUEL</v>
          </cell>
          <cell r="N528" t="str">
            <v>D (Salida 18 Horas)</v>
          </cell>
          <cell r="O528">
            <v>42198</v>
          </cell>
          <cell r="P528">
            <v>0.55277777777777781</v>
          </cell>
          <cell r="Q528">
            <v>29</v>
          </cell>
          <cell r="R528">
            <v>238172</v>
          </cell>
          <cell r="S528" t="str">
            <v>Mtto. Terminado</v>
          </cell>
          <cell r="T528">
            <v>42198</v>
          </cell>
          <cell r="U528">
            <v>0.66666666666666663</v>
          </cell>
          <cell r="V528">
            <v>2.7333333333954215</v>
          </cell>
        </row>
        <row r="529">
          <cell r="A529"/>
          <cell r="B529">
            <v>518</v>
          </cell>
          <cell r="C529" t="str">
            <v>EL17</v>
          </cell>
          <cell r="D529" t="str">
            <v xml:space="preserve">Camioneta Chevrolet </v>
          </cell>
          <cell r="E529" t="str">
            <v>100EL</v>
          </cell>
          <cell r="F529" t="str">
            <v>Coazucar S. A.</v>
          </cell>
          <cell r="G529">
            <v>791060303</v>
          </cell>
          <cell r="H529">
            <v>7795550790</v>
          </cell>
          <cell r="I529" t="str">
            <v>LUBRICADORA</v>
          </cell>
          <cell r="J529" t="str">
            <v>Cambio aceite transmisión</v>
          </cell>
          <cell r="K529" t="str">
            <v>MTTO. PREVENTIVO</v>
          </cell>
          <cell r="L529">
            <v>1552</v>
          </cell>
          <cell r="M529" t="str">
            <v>PEÑA ASTUDILLO, MIGUEL</v>
          </cell>
          <cell r="N529" t="str">
            <v>D (Salida 18 Horas)</v>
          </cell>
          <cell r="O529">
            <v>42198</v>
          </cell>
          <cell r="P529">
            <v>0.55277777777777781</v>
          </cell>
          <cell r="Q529">
            <v>29</v>
          </cell>
          <cell r="R529">
            <v>238172</v>
          </cell>
          <cell r="S529" t="str">
            <v>Mtto. Terminado</v>
          </cell>
          <cell r="T529">
            <v>42198</v>
          </cell>
          <cell r="U529">
            <v>0.66666666666666663</v>
          </cell>
          <cell r="V529">
            <v>2.7333333333954215</v>
          </cell>
        </row>
        <row r="530">
          <cell r="A530"/>
          <cell r="B530">
            <v>519</v>
          </cell>
          <cell r="C530" t="str">
            <v>EL17</v>
          </cell>
          <cell r="D530" t="str">
            <v xml:space="preserve">Camioneta Chevrolet </v>
          </cell>
          <cell r="E530" t="str">
            <v>100EL</v>
          </cell>
          <cell r="F530" t="str">
            <v>Coazucar S. A.</v>
          </cell>
          <cell r="G530">
            <v>791060303</v>
          </cell>
          <cell r="H530">
            <v>7795550790</v>
          </cell>
          <cell r="I530" t="str">
            <v>LUBRICADORA</v>
          </cell>
          <cell r="J530" t="str">
            <v>Cambio de refrigerante</v>
          </cell>
          <cell r="K530" t="str">
            <v>MTTO. PREVENTIVO</v>
          </cell>
          <cell r="L530">
            <v>1552</v>
          </cell>
          <cell r="M530" t="str">
            <v>PEÑA ASTUDILLO, MIGUEL</v>
          </cell>
          <cell r="N530" t="str">
            <v>D (Salida 18 Horas)</v>
          </cell>
          <cell r="O530">
            <v>42198</v>
          </cell>
          <cell r="P530">
            <v>0.55277777777777781</v>
          </cell>
          <cell r="Q530">
            <v>29</v>
          </cell>
          <cell r="R530">
            <v>238172</v>
          </cell>
          <cell r="S530" t="str">
            <v>Mtto. Terminado</v>
          </cell>
          <cell r="T530">
            <v>42198</v>
          </cell>
          <cell r="U530">
            <v>0.66666666666666663</v>
          </cell>
          <cell r="V530">
            <v>2.7333333333954215</v>
          </cell>
        </row>
        <row r="531">
          <cell r="A531"/>
          <cell r="B531">
            <v>520</v>
          </cell>
          <cell r="C531" t="str">
            <v>EL03</v>
          </cell>
          <cell r="D531" t="str">
            <v xml:space="preserve">Camión Chevrolet </v>
          </cell>
          <cell r="E531" t="str">
            <v>100EL</v>
          </cell>
          <cell r="F531" t="str">
            <v>Coazucar S. A.</v>
          </cell>
          <cell r="G531">
            <v>791060303</v>
          </cell>
          <cell r="H531">
            <v>7795550763</v>
          </cell>
          <cell r="I531" t="str">
            <v>EQUIPO LIVIANO</v>
          </cell>
          <cell r="J531" t="str">
            <v>Orden de Inspección</v>
          </cell>
          <cell r="K531" t="str">
            <v>MTTO. PREVENTIVO</v>
          </cell>
          <cell r="L531">
            <v>5874</v>
          </cell>
          <cell r="M531" t="str">
            <v>SANCHEZ SANCHEZ, MIGUEL IGNACIO</v>
          </cell>
          <cell r="N531" t="str">
            <v>D (Salida 18 Horas)</v>
          </cell>
          <cell r="O531">
            <v>42198</v>
          </cell>
          <cell r="P531">
            <v>0.55694444444444446</v>
          </cell>
          <cell r="Q531">
            <v>29</v>
          </cell>
          <cell r="R531">
            <v>182045</v>
          </cell>
          <cell r="S531" t="str">
            <v>Mtto. Terminado</v>
          </cell>
          <cell r="T531">
            <v>42198</v>
          </cell>
          <cell r="U531">
            <v>0.625</v>
          </cell>
          <cell r="V531">
            <v>1.6333333334187046</v>
          </cell>
        </row>
        <row r="532">
          <cell r="A532"/>
          <cell r="B532">
            <v>521</v>
          </cell>
          <cell r="C532" t="str">
            <v>EL03</v>
          </cell>
          <cell r="D532" t="str">
            <v xml:space="preserve">Camión Chevrolet </v>
          </cell>
          <cell r="E532" t="str">
            <v>100EL</v>
          </cell>
          <cell r="F532" t="str">
            <v>Coazucar S. A.</v>
          </cell>
          <cell r="G532">
            <v>791060303</v>
          </cell>
          <cell r="H532">
            <v>7795550763</v>
          </cell>
          <cell r="I532" t="str">
            <v>LUBRICADORA</v>
          </cell>
          <cell r="J532" t="str">
            <v>Cambio aceite y filtro motor</v>
          </cell>
          <cell r="K532" t="str">
            <v>MTTO. PREVENTIVO</v>
          </cell>
          <cell r="L532">
            <v>5874</v>
          </cell>
          <cell r="M532" t="str">
            <v>SANCHEZ SANCHEZ, MIGUEL IGNACIO</v>
          </cell>
          <cell r="N532" t="str">
            <v>D (Salida 18 Horas)</v>
          </cell>
          <cell r="O532">
            <v>42198</v>
          </cell>
          <cell r="P532">
            <v>0.55694444444444446</v>
          </cell>
          <cell r="Q532">
            <v>29</v>
          </cell>
          <cell r="R532">
            <v>182045</v>
          </cell>
          <cell r="S532" t="str">
            <v>Mtto. Terminado</v>
          </cell>
          <cell r="T532">
            <v>42198</v>
          </cell>
          <cell r="U532">
            <v>0.60416666666666663</v>
          </cell>
          <cell r="V532">
            <v>1.1333333334187046</v>
          </cell>
        </row>
        <row r="533">
          <cell r="A533"/>
          <cell r="B533">
            <v>522</v>
          </cell>
          <cell r="C533" t="str">
            <v>EL03</v>
          </cell>
          <cell r="D533" t="str">
            <v xml:space="preserve">Camión Chevrolet </v>
          </cell>
          <cell r="E533" t="str">
            <v>100EL</v>
          </cell>
          <cell r="F533" t="str">
            <v>Coazucar S. A.</v>
          </cell>
          <cell r="G533">
            <v>791060303</v>
          </cell>
          <cell r="H533">
            <v>7795550763</v>
          </cell>
          <cell r="I533" t="str">
            <v>LUBRICADORA</v>
          </cell>
          <cell r="J533" t="str">
            <v>Cambio filtro de combustible</v>
          </cell>
          <cell r="K533" t="str">
            <v>MTTO. PREVENTIVO</v>
          </cell>
          <cell r="L533">
            <v>5874</v>
          </cell>
          <cell r="M533" t="str">
            <v>SANCHEZ SANCHEZ, MIGUEL IGNACIO</v>
          </cell>
          <cell r="N533" t="str">
            <v>D (Salida 18 Horas)</v>
          </cell>
          <cell r="O533">
            <v>42198</v>
          </cell>
          <cell r="P533">
            <v>0.55694444444444446</v>
          </cell>
          <cell r="Q533">
            <v>29</v>
          </cell>
          <cell r="R533">
            <v>182045</v>
          </cell>
          <cell r="S533" t="str">
            <v>Mtto. Terminado</v>
          </cell>
          <cell r="T533">
            <v>42198</v>
          </cell>
          <cell r="U533">
            <v>0.60416666666666663</v>
          </cell>
          <cell r="V533">
            <v>1.1333333334187046</v>
          </cell>
        </row>
        <row r="534">
          <cell r="A534"/>
          <cell r="B534">
            <v>523</v>
          </cell>
          <cell r="C534">
            <v>640</v>
          </cell>
          <cell r="D534" t="str">
            <v xml:space="preserve">Moto Bomba Big squirt (Detroit 4.53)   </v>
          </cell>
          <cell r="E534" t="str">
            <v>100BB</v>
          </cell>
          <cell r="F534" t="str">
            <v>Coazucar S. A.</v>
          </cell>
          <cell r="G534">
            <v>791060405</v>
          </cell>
          <cell r="H534">
            <v>7795550019</v>
          </cell>
          <cell r="I534" t="str">
            <v>MTTO. EN EL CAMPO</v>
          </cell>
          <cell r="J534" t="str">
            <v xml:space="preserve">Chequear rodamientos </v>
          </cell>
          <cell r="K534" t="str">
            <v>MTTO. CORRECTIVO</v>
          </cell>
          <cell r="L534">
            <v>1735</v>
          </cell>
          <cell r="M534" t="str">
            <v>ROMERO ACOSTA, EDWIN</v>
          </cell>
          <cell r="N534" t="str">
            <v>D (Salida 18 Horas)</v>
          </cell>
          <cell r="O534">
            <v>42198</v>
          </cell>
          <cell r="P534">
            <v>0.55833333333333335</v>
          </cell>
          <cell r="Q534">
            <v>29</v>
          </cell>
          <cell r="R534"/>
          <cell r="S534" t="str">
            <v>Mtto. Terminado</v>
          </cell>
          <cell r="T534">
            <v>42198</v>
          </cell>
          <cell r="U534">
            <v>0.64583333333333337</v>
          </cell>
          <cell r="V534">
            <v>2.0999999999767169</v>
          </cell>
        </row>
        <row r="535">
          <cell r="A535"/>
          <cell r="B535">
            <v>524</v>
          </cell>
          <cell r="C535" t="str">
            <v>MB07</v>
          </cell>
          <cell r="D535" t="str">
            <v xml:space="preserve">Moto Bomba Perkins 4.236 </v>
          </cell>
          <cell r="E535" t="str">
            <v>100BB</v>
          </cell>
          <cell r="F535" t="str">
            <v>Coazucar S. A.</v>
          </cell>
          <cell r="G535">
            <v>791060405</v>
          </cell>
          <cell r="H535">
            <v>7795550088</v>
          </cell>
          <cell r="I535" t="str">
            <v>MTTO. EN EL CAMPO</v>
          </cell>
          <cell r="J535" t="str">
            <v>Instalar motor</v>
          </cell>
          <cell r="K535" t="str">
            <v>MTTO. CORRECTIVO</v>
          </cell>
          <cell r="L535">
            <v>1318</v>
          </cell>
          <cell r="M535" t="str">
            <v>MELENDRES LAZ, RODOLFO GONZALO</v>
          </cell>
          <cell r="N535" t="str">
            <v>D (Salida 18 Horas)</v>
          </cell>
          <cell r="O535">
            <v>42198</v>
          </cell>
          <cell r="P535">
            <v>0.56111111111111112</v>
          </cell>
          <cell r="Q535">
            <v>29</v>
          </cell>
          <cell r="R535"/>
          <cell r="S535" t="str">
            <v>Mtto. Terminado</v>
          </cell>
          <cell r="T535">
            <v>42198</v>
          </cell>
          <cell r="U535">
            <v>0.64583333333333337</v>
          </cell>
          <cell r="V535">
            <v>2.033333333209157</v>
          </cell>
        </row>
        <row r="536">
          <cell r="A536"/>
          <cell r="B536">
            <v>525</v>
          </cell>
          <cell r="C536">
            <v>198</v>
          </cell>
          <cell r="D536" t="str">
            <v>Cabezal Kenworth T-800</v>
          </cell>
          <cell r="E536" t="str">
            <v>100CB</v>
          </cell>
          <cell r="F536" t="str">
            <v>Coazucar S. A.</v>
          </cell>
          <cell r="G536">
            <v>791060332</v>
          </cell>
          <cell r="H536">
            <v>7795550313</v>
          </cell>
          <cell r="I536" t="str">
            <v>EQUIPO LIVIANO</v>
          </cell>
          <cell r="J536" t="str">
            <v>Orden de Inspección</v>
          </cell>
          <cell r="K536" t="str">
            <v>MTTO. PREVENTIVO</v>
          </cell>
          <cell r="L536">
            <v>1401</v>
          </cell>
          <cell r="M536" t="str">
            <v>MORAN ARIAS, EDUARDO JOSE</v>
          </cell>
          <cell r="N536" t="str">
            <v>D (Salida 18 Horas)</v>
          </cell>
          <cell r="O536">
            <v>42198</v>
          </cell>
          <cell r="P536">
            <v>0.5625</v>
          </cell>
          <cell r="Q536">
            <v>29</v>
          </cell>
          <cell r="R536">
            <v>48300</v>
          </cell>
          <cell r="S536" t="str">
            <v>Mtto. Terminado</v>
          </cell>
          <cell r="T536">
            <v>42198</v>
          </cell>
          <cell r="U536">
            <v>0.84583333333333333</v>
          </cell>
          <cell r="V536">
            <v>6.8000000000465661</v>
          </cell>
        </row>
        <row r="537">
          <cell r="A537"/>
          <cell r="B537">
            <v>526</v>
          </cell>
          <cell r="C537">
            <v>198</v>
          </cell>
          <cell r="D537" t="str">
            <v>Cabezal Kenworth T-800</v>
          </cell>
          <cell r="E537" t="str">
            <v>100CB</v>
          </cell>
          <cell r="F537" t="str">
            <v>Coazucar S. A.</v>
          </cell>
          <cell r="G537">
            <v>791060332</v>
          </cell>
          <cell r="H537">
            <v>7795550313</v>
          </cell>
          <cell r="I537" t="str">
            <v>LUBRICADORA</v>
          </cell>
          <cell r="J537" t="str">
            <v>Cambio aceite y filtro motor</v>
          </cell>
          <cell r="K537" t="str">
            <v>MTTO. PREVENTIVO</v>
          </cell>
          <cell r="L537">
            <v>1401</v>
          </cell>
          <cell r="M537" t="str">
            <v>MORAN ARIAS, EDUARDO JOSE</v>
          </cell>
          <cell r="N537" t="str">
            <v>D (Salida 18 Horas)</v>
          </cell>
          <cell r="O537">
            <v>42198</v>
          </cell>
          <cell r="P537">
            <v>0.5625</v>
          </cell>
          <cell r="Q537">
            <v>29</v>
          </cell>
          <cell r="R537">
            <v>48300</v>
          </cell>
          <cell r="S537" t="str">
            <v>Mtto. Terminado</v>
          </cell>
          <cell r="T537">
            <v>42198</v>
          </cell>
          <cell r="U537">
            <v>0.95833333333333337</v>
          </cell>
          <cell r="V537">
            <v>9.5</v>
          </cell>
        </row>
        <row r="538">
          <cell r="A538"/>
          <cell r="B538">
            <v>527</v>
          </cell>
          <cell r="C538">
            <v>198</v>
          </cell>
          <cell r="D538" t="str">
            <v>Cabezal Kenworth T-800</v>
          </cell>
          <cell r="E538" t="str">
            <v>100CB</v>
          </cell>
          <cell r="F538" t="str">
            <v>Coazucar S. A.</v>
          </cell>
          <cell r="G538">
            <v>791060332</v>
          </cell>
          <cell r="H538">
            <v>7795550313</v>
          </cell>
          <cell r="I538" t="str">
            <v>LUBRICADORA</v>
          </cell>
          <cell r="J538" t="str">
            <v>Cambio filtro de combustible</v>
          </cell>
          <cell r="K538" t="str">
            <v>MTTO. PREVENTIVO</v>
          </cell>
          <cell r="L538">
            <v>1401</v>
          </cell>
          <cell r="M538" t="str">
            <v>MORAN ARIAS, EDUARDO JOSE</v>
          </cell>
          <cell r="N538" t="str">
            <v>D (Salida 18 Horas)</v>
          </cell>
          <cell r="O538">
            <v>42198</v>
          </cell>
          <cell r="P538">
            <v>0.5625</v>
          </cell>
          <cell r="Q538">
            <v>29</v>
          </cell>
          <cell r="R538">
            <v>48300</v>
          </cell>
          <cell r="S538" t="str">
            <v>Mtto. Terminado</v>
          </cell>
          <cell r="T538">
            <v>42198</v>
          </cell>
          <cell r="U538">
            <v>0.95833333333333337</v>
          </cell>
          <cell r="V538">
            <v>9.5</v>
          </cell>
        </row>
        <row r="539">
          <cell r="A539"/>
          <cell r="B539">
            <v>528</v>
          </cell>
          <cell r="C539">
            <v>445</v>
          </cell>
          <cell r="D539" t="str">
            <v>Carreton</v>
          </cell>
          <cell r="E539" t="str">
            <v>100CA</v>
          </cell>
          <cell r="F539" t="str">
            <v>Coazucar S. A.</v>
          </cell>
          <cell r="G539">
            <v>791060326</v>
          </cell>
          <cell r="H539">
            <v>791060326</v>
          </cell>
          <cell r="I539" t="str">
            <v>CARRETONES</v>
          </cell>
          <cell r="J539" t="str">
            <v>Reparar taza</v>
          </cell>
          <cell r="K539" t="str">
            <v>MTTO. CORRECTIVO</v>
          </cell>
          <cell r="L539">
            <v>1626</v>
          </cell>
          <cell r="M539" t="str">
            <v xml:space="preserve">QUIMI CHANALATA, ERALDO </v>
          </cell>
          <cell r="N539" t="str">
            <v>D (Salida 18 Horas)</v>
          </cell>
          <cell r="O539">
            <v>42198</v>
          </cell>
          <cell r="P539">
            <v>0.56388888888888888</v>
          </cell>
          <cell r="Q539">
            <v>29</v>
          </cell>
          <cell r="R539"/>
          <cell r="S539" t="str">
            <v>Mtto. Terminado</v>
          </cell>
          <cell r="T539">
            <v>42198</v>
          </cell>
          <cell r="U539">
            <v>0.58333333333333337</v>
          </cell>
          <cell r="V539">
            <v>0.46666666679084301</v>
          </cell>
        </row>
        <row r="540">
          <cell r="A540"/>
          <cell r="B540">
            <v>529</v>
          </cell>
          <cell r="C540">
            <v>389</v>
          </cell>
          <cell r="D540" t="str">
            <v>Tractor John Deere 7400</v>
          </cell>
          <cell r="E540" t="str">
            <v>100JD</v>
          </cell>
          <cell r="F540" t="str">
            <v>Coazucar S. A.</v>
          </cell>
          <cell r="G540">
            <v>791060390</v>
          </cell>
          <cell r="H540">
            <v>7795551005</v>
          </cell>
          <cell r="I540" t="str">
            <v>JOHN DEERE</v>
          </cell>
          <cell r="J540" t="str">
            <v>Revisar radiador</v>
          </cell>
          <cell r="K540" t="str">
            <v>MTTO. CORRECTIVO</v>
          </cell>
          <cell r="L540">
            <v>1481</v>
          </cell>
          <cell r="M540" t="str">
            <v>ORELLANA VIVAR, RAUL ALBERTO</v>
          </cell>
          <cell r="N540" t="str">
            <v>D (Salida 18 Horas)</v>
          </cell>
          <cell r="O540">
            <v>42198</v>
          </cell>
          <cell r="P540">
            <v>0.56527777777777777</v>
          </cell>
          <cell r="Q540">
            <v>29</v>
          </cell>
          <cell r="R540"/>
          <cell r="S540" t="str">
            <v>Mtto. Terminado</v>
          </cell>
          <cell r="T540">
            <v>42198</v>
          </cell>
          <cell r="U540">
            <v>0.74305555555555547</v>
          </cell>
          <cell r="V540">
            <v>4.2666666666045785</v>
          </cell>
        </row>
        <row r="541">
          <cell r="A541"/>
          <cell r="B541">
            <v>530</v>
          </cell>
          <cell r="C541" t="str">
            <v>127A</v>
          </cell>
          <cell r="D541" t="str">
            <v>Camión Chevrolet</v>
          </cell>
          <cell r="E541" t="str">
            <v>100EL</v>
          </cell>
          <cell r="F541" t="str">
            <v>Coazucar S. A.</v>
          </cell>
          <cell r="G541">
            <v>791060303</v>
          </cell>
          <cell r="H541">
            <v>7795550748</v>
          </cell>
          <cell r="I541" t="str">
            <v>ELECTROMECANICOS</v>
          </cell>
          <cell r="J541" t="str">
            <v>Revisar luces</v>
          </cell>
          <cell r="K541" t="str">
            <v>MTTO. CORRECTIVO</v>
          </cell>
          <cell r="L541">
            <v>2037</v>
          </cell>
          <cell r="M541" t="str">
            <v>YULAN CUADROS, SERGIO MAURICIO</v>
          </cell>
          <cell r="N541" t="str">
            <v>D (Salida 18 Horas)</v>
          </cell>
          <cell r="O541">
            <v>42198</v>
          </cell>
          <cell r="P541">
            <v>0.57430555555555551</v>
          </cell>
          <cell r="Q541">
            <v>29</v>
          </cell>
          <cell r="R541">
            <v>342052</v>
          </cell>
          <cell r="S541" t="str">
            <v>Mtto. Terminado</v>
          </cell>
          <cell r="T541">
            <v>42198</v>
          </cell>
          <cell r="U541">
            <v>0.625</v>
          </cell>
          <cell r="V541">
            <v>1.2166666665580124</v>
          </cell>
        </row>
        <row r="542">
          <cell r="A542"/>
          <cell r="B542">
            <v>531</v>
          </cell>
          <cell r="C542" t="str">
            <v>127B</v>
          </cell>
          <cell r="D542" t="str">
            <v>Camión Chevrolet</v>
          </cell>
          <cell r="E542" t="str">
            <v>100EL</v>
          </cell>
          <cell r="F542" t="str">
            <v>Coazucar S. A.</v>
          </cell>
          <cell r="G542">
            <v>791060210</v>
          </cell>
          <cell r="H542">
            <v>7795550750</v>
          </cell>
          <cell r="I542" t="str">
            <v>ELECTROMECANICOS</v>
          </cell>
          <cell r="J542" t="str">
            <v>Revisar bateria</v>
          </cell>
          <cell r="K542" t="str">
            <v>MTTO. CORRECTIVO</v>
          </cell>
          <cell r="L542">
            <v>514</v>
          </cell>
          <cell r="M542" t="str">
            <v>QUINDE FLORES, MANUEL</v>
          </cell>
          <cell r="N542" t="str">
            <v>D (Salida 18 Horas)</v>
          </cell>
          <cell r="O542">
            <v>42198</v>
          </cell>
          <cell r="P542">
            <v>0.57847222222222217</v>
          </cell>
          <cell r="Q542">
            <v>29</v>
          </cell>
          <cell r="R542">
            <v>369354</v>
          </cell>
          <cell r="S542" t="str">
            <v>Mtto. Terminado</v>
          </cell>
          <cell r="T542">
            <v>42198</v>
          </cell>
          <cell r="U542">
            <v>0.58333333333333337</v>
          </cell>
          <cell r="V542">
            <v>0.11666666669771075</v>
          </cell>
        </row>
        <row r="543">
          <cell r="A543"/>
          <cell r="B543">
            <v>532</v>
          </cell>
          <cell r="C543">
            <v>661</v>
          </cell>
          <cell r="D543" t="str">
            <v xml:space="preserve">Moto Bomba Perkins 4.236 </v>
          </cell>
          <cell r="E543" t="str">
            <v>100BB</v>
          </cell>
          <cell r="F543" t="str">
            <v>Coazucar S. A.</v>
          </cell>
          <cell r="G543">
            <v>791060405</v>
          </cell>
          <cell r="H543">
            <v>7795550032</v>
          </cell>
          <cell r="I543" t="str">
            <v>MTTO. EN EL CAMPO</v>
          </cell>
          <cell r="J543" t="str">
            <v>Colocar motor</v>
          </cell>
          <cell r="K543" t="str">
            <v>MTTO. CORRECTIVO</v>
          </cell>
          <cell r="L543">
            <v>1925</v>
          </cell>
          <cell r="M543" t="str">
            <v xml:space="preserve">UZHO MOREIRA, DARWIN </v>
          </cell>
          <cell r="N543" t="str">
            <v>D (Salida 18 Horas)</v>
          </cell>
          <cell r="O543">
            <v>42198</v>
          </cell>
          <cell r="P543">
            <v>0.58124999999999993</v>
          </cell>
          <cell r="Q543">
            <v>29</v>
          </cell>
          <cell r="R543"/>
          <cell r="S543" t="str">
            <v>Mtto. Terminado</v>
          </cell>
          <cell r="T543">
            <v>42198</v>
          </cell>
          <cell r="U543">
            <v>0.70833333333333337</v>
          </cell>
          <cell r="V543">
            <v>3.0499999999301508</v>
          </cell>
        </row>
        <row r="544">
          <cell r="A544"/>
          <cell r="B544">
            <v>533</v>
          </cell>
          <cell r="C544">
            <v>295</v>
          </cell>
          <cell r="D544" t="str">
            <v>Tractor John Deere 8200</v>
          </cell>
          <cell r="E544" t="str">
            <v>100JD</v>
          </cell>
          <cell r="F544" t="str">
            <v>Coazucar S. A.</v>
          </cell>
          <cell r="G544">
            <v>791060442</v>
          </cell>
          <cell r="H544">
            <v>7795550947</v>
          </cell>
          <cell r="I544" t="str">
            <v>MTTO. EN EL CAMPO</v>
          </cell>
          <cell r="J544" t="str">
            <v>Revisar sistema electrico</v>
          </cell>
          <cell r="K544" t="str">
            <v>MTTO. CORRECTIVO</v>
          </cell>
          <cell r="L544">
            <v>810</v>
          </cell>
          <cell r="M544" t="str">
            <v>CAMPOVERDE BURGOS, DARWIN ALONSO</v>
          </cell>
          <cell r="N544" t="str">
            <v>D (Salida 18 Horas)</v>
          </cell>
          <cell r="O544">
            <v>42198</v>
          </cell>
          <cell r="P544">
            <v>0.58472222222222225</v>
          </cell>
          <cell r="Q544">
            <v>29</v>
          </cell>
          <cell r="R544"/>
          <cell r="S544" t="str">
            <v>Mtto. Terminado</v>
          </cell>
          <cell r="T544">
            <v>42198</v>
          </cell>
          <cell r="U544">
            <v>8.8680555555555554</v>
          </cell>
          <cell r="V544">
            <v>198.79999999993015</v>
          </cell>
        </row>
        <row r="545">
          <cell r="A545"/>
          <cell r="B545">
            <v>534</v>
          </cell>
          <cell r="C545" t="str">
            <v>CS04</v>
          </cell>
          <cell r="D545" t="str">
            <v>Cosechadora de CañaJohn Deere 3520 W</v>
          </cell>
          <cell r="E545" t="str">
            <v>100CS</v>
          </cell>
          <cell r="F545" t="str">
            <v>Coazucar S. A.</v>
          </cell>
          <cell r="G545">
            <v>791060417</v>
          </cell>
          <cell r="H545">
            <v>791060417</v>
          </cell>
          <cell r="I545" t="str">
            <v>MTTO. EN EL CAMPO</v>
          </cell>
          <cell r="J545" t="str">
            <v>Cambio aceite y filtro motor</v>
          </cell>
          <cell r="K545" t="str">
            <v>MTTO. PREVENTIVO</v>
          </cell>
          <cell r="L545">
            <v>1552</v>
          </cell>
          <cell r="M545" t="str">
            <v>PEÑA ASTUDILLO, MIGUEL</v>
          </cell>
          <cell r="N545" t="str">
            <v>D (Salida 18 Horas)</v>
          </cell>
          <cell r="O545">
            <v>42198</v>
          </cell>
          <cell r="P545">
            <v>0.59027777777777779</v>
          </cell>
          <cell r="Q545">
            <v>29</v>
          </cell>
          <cell r="R545"/>
          <cell r="S545" t="str">
            <v>Mtto. Terminado</v>
          </cell>
          <cell r="T545">
            <v>42199</v>
          </cell>
          <cell r="U545">
            <v>0.66666666666666663</v>
          </cell>
          <cell r="V545">
            <v>25.833333333255723</v>
          </cell>
        </row>
        <row r="546">
          <cell r="A546"/>
          <cell r="B546">
            <v>535</v>
          </cell>
          <cell r="C546" t="str">
            <v>CS04</v>
          </cell>
          <cell r="D546" t="str">
            <v>Cosechadora de CañaJohn Deere 3520 W</v>
          </cell>
          <cell r="E546" t="str">
            <v>100CS</v>
          </cell>
          <cell r="F546" t="str">
            <v>Coazucar S. A.</v>
          </cell>
          <cell r="G546">
            <v>791060417</v>
          </cell>
          <cell r="H546">
            <v>791060417</v>
          </cell>
          <cell r="I546" t="str">
            <v>MTTO. EN EL CAMPO</v>
          </cell>
          <cell r="J546" t="str">
            <v>Cambio filtro de combustible</v>
          </cell>
          <cell r="K546" t="str">
            <v>MTTO. PREVENTIVO</v>
          </cell>
          <cell r="L546">
            <v>1552</v>
          </cell>
          <cell r="M546" t="str">
            <v>PEÑA ASTUDILLO, MIGUEL</v>
          </cell>
          <cell r="N546" t="str">
            <v>D (Salida 18 Horas)</v>
          </cell>
          <cell r="O546">
            <v>42198</v>
          </cell>
          <cell r="P546">
            <v>0.59027777777777779</v>
          </cell>
          <cell r="Q546">
            <v>29</v>
          </cell>
          <cell r="R546"/>
          <cell r="S546" t="str">
            <v>Mtto. Terminado</v>
          </cell>
          <cell r="T546">
            <v>42199</v>
          </cell>
          <cell r="U546">
            <v>0.66666666666666663</v>
          </cell>
          <cell r="V546">
            <v>25.833333333255723</v>
          </cell>
        </row>
        <row r="547">
          <cell r="A547"/>
          <cell r="B547">
            <v>536</v>
          </cell>
          <cell r="C547">
            <v>401</v>
          </cell>
          <cell r="D547" t="str">
            <v>Carreton</v>
          </cell>
          <cell r="E547" t="str">
            <v>100CA</v>
          </cell>
          <cell r="F547" t="str">
            <v>Coazucar S. A.</v>
          </cell>
          <cell r="G547">
            <v>791060326</v>
          </cell>
          <cell r="H547">
            <v>791060326</v>
          </cell>
          <cell r="I547" t="str">
            <v>MTTO. EN EL CAMPO</v>
          </cell>
          <cell r="J547" t="str">
            <v>Cambiar tiro</v>
          </cell>
          <cell r="K547" t="str">
            <v>MTTO. CORRECTIVO</v>
          </cell>
          <cell r="L547">
            <v>1504</v>
          </cell>
          <cell r="M547" t="str">
            <v>PACHECO BETANCOURT, VICENTE</v>
          </cell>
          <cell r="N547" t="str">
            <v>D (Salida 18 Horas)</v>
          </cell>
          <cell r="O547">
            <v>42198</v>
          </cell>
          <cell r="P547">
            <v>0.59513888888888888</v>
          </cell>
          <cell r="Q547">
            <v>29</v>
          </cell>
          <cell r="R547"/>
          <cell r="S547" t="str">
            <v>Mtto. Terminado</v>
          </cell>
          <cell r="T547">
            <v>42198</v>
          </cell>
          <cell r="U547">
            <v>0.66666666666666663</v>
          </cell>
          <cell r="V547">
            <v>1.716666666790843</v>
          </cell>
        </row>
        <row r="548">
          <cell r="A548"/>
          <cell r="B548">
            <v>537</v>
          </cell>
          <cell r="C548" t="str">
            <v>CS01</v>
          </cell>
          <cell r="D548" t="str">
            <v>Cosechadora de CañaJohn Deere 3520</v>
          </cell>
          <cell r="E548" t="str">
            <v>100CS</v>
          </cell>
          <cell r="F548" t="str">
            <v>Coazucar S. A.</v>
          </cell>
          <cell r="G548">
            <v>791060321</v>
          </cell>
          <cell r="H548">
            <v>791060321</v>
          </cell>
          <cell r="I548" t="str">
            <v>MTTO. EN EL CAMPO</v>
          </cell>
          <cell r="J548" t="str">
            <v>Cambiar mordeza</v>
          </cell>
          <cell r="K548" t="str">
            <v>MTTO. CORRECTIVO</v>
          </cell>
          <cell r="L548">
            <v>1552</v>
          </cell>
          <cell r="M548" t="str">
            <v>PEÑA ASTUDILLO, MIGUEL</v>
          </cell>
          <cell r="N548" t="str">
            <v>D (Salida 18 Horas)</v>
          </cell>
          <cell r="O548">
            <v>42198</v>
          </cell>
          <cell r="P548">
            <v>0.6069444444444444</v>
          </cell>
          <cell r="Q548">
            <v>29</v>
          </cell>
          <cell r="R548"/>
          <cell r="S548" t="str">
            <v>Mtto. Terminado</v>
          </cell>
          <cell r="T548">
            <v>42198</v>
          </cell>
          <cell r="U548">
            <v>0.75</v>
          </cell>
          <cell r="V548">
            <v>3.4333333333488554</v>
          </cell>
        </row>
        <row r="549">
          <cell r="A549"/>
          <cell r="B549">
            <v>538</v>
          </cell>
          <cell r="C549">
            <v>602</v>
          </cell>
          <cell r="D549" t="str">
            <v>Moto Bomba John Deere 6068TF250</v>
          </cell>
          <cell r="E549" t="str">
            <v>100BB</v>
          </cell>
          <cell r="F549" t="str">
            <v>Coazucar S. A.</v>
          </cell>
          <cell r="G549">
            <v>791060405</v>
          </cell>
          <cell r="H549">
            <v>7795550003</v>
          </cell>
          <cell r="I549" t="str">
            <v>BOMBAS</v>
          </cell>
          <cell r="J549" t="str">
            <v>Reparar turbina</v>
          </cell>
          <cell r="K549" t="str">
            <v>MTTO. CORRECTIVO</v>
          </cell>
          <cell r="L549">
            <v>1477</v>
          </cell>
          <cell r="M549" t="str">
            <v>ORELLANA GARCIA, ENRIQUE</v>
          </cell>
          <cell r="N549" t="str">
            <v>D (Salida 18 Horas)</v>
          </cell>
          <cell r="O549">
            <v>42198</v>
          </cell>
          <cell r="P549">
            <v>0.62708333333333333</v>
          </cell>
          <cell r="Q549">
            <v>29</v>
          </cell>
          <cell r="R549"/>
          <cell r="S549" t="str">
            <v>Mtto. Terminado</v>
          </cell>
          <cell r="T549">
            <v>42199</v>
          </cell>
          <cell r="U549">
            <v>0.75</v>
          </cell>
          <cell r="V549">
            <v>26.949999999953434</v>
          </cell>
        </row>
        <row r="550">
          <cell r="A550"/>
          <cell r="B550">
            <v>539</v>
          </cell>
          <cell r="C550">
            <v>715</v>
          </cell>
          <cell r="D550" t="str">
            <v>Tractor de Orugas CAT-D6D</v>
          </cell>
          <cell r="E550" t="str">
            <v>100EP</v>
          </cell>
          <cell r="F550" t="str">
            <v>Coazucar S. A.</v>
          </cell>
          <cell r="G550">
            <v>791060378</v>
          </cell>
          <cell r="H550">
            <v>7795550848</v>
          </cell>
          <cell r="I550" t="str">
            <v>MTTO. EN EL CAMPO</v>
          </cell>
          <cell r="J550" t="str">
            <v>Cambio aceite y filtro motor</v>
          </cell>
          <cell r="K550" t="str">
            <v>MTTO. PREVENTIVO</v>
          </cell>
          <cell r="L550">
            <v>1476</v>
          </cell>
          <cell r="M550" t="str">
            <v>ORELLANA CORDERO, JOSE</v>
          </cell>
          <cell r="N550" t="str">
            <v>D (Salida 18 Horas)</v>
          </cell>
          <cell r="O550">
            <v>42198</v>
          </cell>
          <cell r="P550">
            <v>0.64444444444444449</v>
          </cell>
          <cell r="Q550">
            <v>29</v>
          </cell>
          <cell r="R550">
            <v>2347</v>
          </cell>
          <cell r="S550" t="str">
            <v>Mtto. Terminado</v>
          </cell>
          <cell r="T550">
            <v>42199</v>
          </cell>
          <cell r="U550">
            <v>0.625</v>
          </cell>
          <cell r="V550">
            <v>23.533333333441988</v>
          </cell>
        </row>
        <row r="551">
          <cell r="A551"/>
          <cell r="B551">
            <v>540</v>
          </cell>
          <cell r="C551">
            <v>715</v>
          </cell>
          <cell r="D551" t="str">
            <v>Tractor de Orugas CAT-D6D</v>
          </cell>
          <cell r="E551" t="str">
            <v>100EP</v>
          </cell>
          <cell r="F551" t="str">
            <v>Coazucar S. A.</v>
          </cell>
          <cell r="G551">
            <v>791060378</v>
          </cell>
          <cell r="H551">
            <v>7795550848</v>
          </cell>
          <cell r="I551" t="str">
            <v>MTTO. EN EL CAMPO</v>
          </cell>
          <cell r="J551" t="str">
            <v>Cambio filtro de combustible</v>
          </cell>
          <cell r="K551" t="str">
            <v>MTTO. PREVENTIVO</v>
          </cell>
          <cell r="L551">
            <v>1476</v>
          </cell>
          <cell r="M551" t="str">
            <v>ORELLANA CORDERO, JOSE</v>
          </cell>
          <cell r="N551" t="str">
            <v>D (Salida 18 Horas)</v>
          </cell>
          <cell r="O551">
            <v>42198</v>
          </cell>
          <cell r="P551">
            <v>0.64444444444444449</v>
          </cell>
          <cell r="Q551">
            <v>29</v>
          </cell>
          <cell r="R551">
            <v>2347</v>
          </cell>
          <cell r="S551" t="str">
            <v>Mtto. Terminado</v>
          </cell>
          <cell r="T551">
            <v>42199</v>
          </cell>
          <cell r="U551">
            <v>0.625</v>
          </cell>
          <cell r="V551">
            <v>23.533333333441988</v>
          </cell>
        </row>
        <row r="552">
          <cell r="A552"/>
          <cell r="B552">
            <v>541</v>
          </cell>
          <cell r="C552">
            <v>715</v>
          </cell>
          <cell r="D552" t="str">
            <v>Tractor de Orugas CAT-D6D</v>
          </cell>
          <cell r="E552" t="str">
            <v>100EP</v>
          </cell>
          <cell r="F552" t="str">
            <v>Coazucar S. A.</v>
          </cell>
          <cell r="G552">
            <v>791060378</v>
          </cell>
          <cell r="H552">
            <v>7795550848</v>
          </cell>
          <cell r="I552" t="str">
            <v>MTTO. EN EL CAMPO</v>
          </cell>
          <cell r="J552" t="str">
            <v>Cambio filtro de aire</v>
          </cell>
          <cell r="K552" t="str">
            <v>MTTO. PREVENTIVO</v>
          </cell>
          <cell r="L552">
            <v>1476</v>
          </cell>
          <cell r="M552" t="str">
            <v>ORELLANA CORDERO, JOSE</v>
          </cell>
          <cell r="N552" t="str">
            <v>D (Salida 18 Horas)</v>
          </cell>
          <cell r="O552">
            <v>42198</v>
          </cell>
          <cell r="P552">
            <v>0.64444444444444449</v>
          </cell>
          <cell r="Q552">
            <v>29</v>
          </cell>
          <cell r="R552">
            <v>2347</v>
          </cell>
          <cell r="S552" t="str">
            <v>Mtto. Terminado</v>
          </cell>
          <cell r="T552">
            <v>42199</v>
          </cell>
          <cell r="U552">
            <v>0.625</v>
          </cell>
          <cell r="V552">
            <v>23.533333333441988</v>
          </cell>
        </row>
        <row r="553">
          <cell r="A553"/>
          <cell r="B553">
            <v>542</v>
          </cell>
          <cell r="C553">
            <v>424</v>
          </cell>
          <cell r="D553" t="str">
            <v>Carreton</v>
          </cell>
          <cell r="E553" t="str">
            <v>100CA</v>
          </cell>
          <cell r="F553" t="str">
            <v>Coazucar S. A.</v>
          </cell>
          <cell r="G553">
            <v>791060326</v>
          </cell>
          <cell r="H553">
            <v>791060326</v>
          </cell>
          <cell r="I553" t="str">
            <v>CARRETONES</v>
          </cell>
          <cell r="J553" t="str">
            <v>Cambiar rodamientos</v>
          </cell>
          <cell r="K553" t="str">
            <v>MTTO. CORRECTIVO</v>
          </cell>
          <cell r="L553">
            <v>1417</v>
          </cell>
          <cell r="M553" t="str">
            <v>MORENO ULLOA, SALOMON</v>
          </cell>
          <cell r="N553" t="str">
            <v>D (Salida 18 Horas)</v>
          </cell>
          <cell r="O553">
            <v>42198</v>
          </cell>
          <cell r="P553">
            <v>0.65694444444444444</v>
          </cell>
          <cell r="Q553">
            <v>29</v>
          </cell>
          <cell r="R553"/>
          <cell r="S553" t="str">
            <v>Mtto. Terminado</v>
          </cell>
          <cell r="T553">
            <v>42198</v>
          </cell>
          <cell r="U553">
            <v>0.70833333333333337</v>
          </cell>
          <cell r="V553">
            <v>1.2333333332790062</v>
          </cell>
        </row>
        <row r="554">
          <cell r="A554"/>
          <cell r="B554">
            <v>543</v>
          </cell>
          <cell r="C554">
            <v>295</v>
          </cell>
          <cell r="D554" t="str">
            <v>Tractor John Deere 8200</v>
          </cell>
          <cell r="E554" t="str">
            <v>100JD</v>
          </cell>
          <cell r="F554" t="str">
            <v>Coazucar S. A.</v>
          </cell>
          <cell r="G554">
            <v>791060442</v>
          </cell>
          <cell r="H554">
            <v>7795550947</v>
          </cell>
          <cell r="I554" t="str">
            <v>JOHN DEERE</v>
          </cell>
          <cell r="J554" t="str">
            <v>Orden inspección</v>
          </cell>
          <cell r="K554" t="str">
            <v>MTTO. PREVENTIVO</v>
          </cell>
          <cell r="L554">
            <v>7494</v>
          </cell>
          <cell r="M554" t="str">
            <v>SARMIENTO PINOS, LUIS</v>
          </cell>
          <cell r="N554" t="str">
            <v>D (Salida 18 Horas)</v>
          </cell>
          <cell r="O554">
            <v>42198</v>
          </cell>
          <cell r="P554">
            <v>0.68055555555555547</v>
          </cell>
          <cell r="Q554">
            <v>29</v>
          </cell>
          <cell r="R554">
            <v>3936</v>
          </cell>
          <cell r="S554" t="str">
            <v>Mtto. Terminado</v>
          </cell>
          <cell r="T554">
            <v>42198</v>
          </cell>
          <cell r="U554">
            <v>0.70833333333333337</v>
          </cell>
          <cell r="V554">
            <v>0.66666666674427688</v>
          </cell>
        </row>
        <row r="555">
          <cell r="A555"/>
          <cell r="B555">
            <v>544</v>
          </cell>
          <cell r="C555">
            <v>295</v>
          </cell>
          <cell r="D555" t="str">
            <v>Tractor John Deere 8200</v>
          </cell>
          <cell r="E555" t="str">
            <v>100JD</v>
          </cell>
          <cell r="F555" t="str">
            <v>Coazucar S. A.</v>
          </cell>
          <cell r="G555">
            <v>791060442</v>
          </cell>
          <cell r="H555">
            <v>7795550947</v>
          </cell>
          <cell r="I555" t="str">
            <v>LUBRICADORA</v>
          </cell>
          <cell r="J555" t="str">
            <v>Cambio aceite y filtro motor</v>
          </cell>
          <cell r="K555" t="str">
            <v>MTTO. PREVENTIVO</v>
          </cell>
          <cell r="L555">
            <v>7494</v>
          </cell>
          <cell r="M555" t="str">
            <v>SARMIENTO PINOS, LUIS</v>
          </cell>
          <cell r="N555" t="str">
            <v>D (Salida 18 Horas)</v>
          </cell>
          <cell r="O555">
            <v>42198</v>
          </cell>
          <cell r="P555">
            <v>0.68055555555555547</v>
          </cell>
          <cell r="Q555">
            <v>29</v>
          </cell>
          <cell r="R555">
            <v>3936</v>
          </cell>
          <cell r="S555" t="str">
            <v>Mtto. Terminado</v>
          </cell>
          <cell r="T555">
            <v>42198</v>
          </cell>
          <cell r="U555">
            <v>0.99930555555555556</v>
          </cell>
          <cell r="V555">
            <v>7.6500000000232831</v>
          </cell>
        </row>
        <row r="556">
          <cell r="A556"/>
          <cell r="B556">
            <v>545</v>
          </cell>
          <cell r="C556">
            <v>295</v>
          </cell>
          <cell r="D556" t="str">
            <v>Tractor John Deere 8200</v>
          </cell>
          <cell r="E556" t="str">
            <v>100JD</v>
          </cell>
          <cell r="F556" t="str">
            <v>Coazucar S. A.</v>
          </cell>
          <cell r="G556">
            <v>791060442</v>
          </cell>
          <cell r="H556">
            <v>7795550947</v>
          </cell>
          <cell r="I556" t="str">
            <v>LUBRICADORA</v>
          </cell>
          <cell r="J556" t="str">
            <v>Cambio filtro de combustible</v>
          </cell>
          <cell r="K556" t="str">
            <v>MTTO. PREVENTIVO</v>
          </cell>
          <cell r="L556">
            <v>7494</v>
          </cell>
          <cell r="M556" t="str">
            <v>SARMIENTO PINOS, LUIS</v>
          </cell>
          <cell r="N556" t="str">
            <v>D (Salida 18 Horas)</v>
          </cell>
          <cell r="O556">
            <v>42198</v>
          </cell>
          <cell r="P556">
            <v>0.68055555555555547</v>
          </cell>
          <cell r="Q556">
            <v>29</v>
          </cell>
          <cell r="R556">
            <v>3936</v>
          </cell>
          <cell r="S556" t="str">
            <v>Mtto. Terminado</v>
          </cell>
          <cell r="T556">
            <v>42198</v>
          </cell>
          <cell r="U556">
            <v>0.99930555555555556</v>
          </cell>
          <cell r="V556">
            <v>7.6500000000232831</v>
          </cell>
        </row>
        <row r="557">
          <cell r="A557"/>
          <cell r="B557">
            <v>546</v>
          </cell>
          <cell r="C557">
            <v>743</v>
          </cell>
          <cell r="D557" t="str">
            <v>Montacarga Yale</v>
          </cell>
          <cell r="E557" t="str">
            <v>100EP</v>
          </cell>
          <cell r="F557" t="str">
            <v>Coazucar S. A.</v>
          </cell>
          <cell r="G557">
            <v>791060384</v>
          </cell>
          <cell r="H557">
            <v>7795550864</v>
          </cell>
          <cell r="I557" t="str">
            <v>VULCANIZADORA</v>
          </cell>
          <cell r="J557" t="str">
            <v>Cambiar tubo</v>
          </cell>
          <cell r="K557" t="str">
            <v>MTTO. CORRECTIVO</v>
          </cell>
          <cell r="L557">
            <v>1032</v>
          </cell>
          <cell r="M557" t="str">
            <v>FAJARDO MORA, JOSE ANTONIO</v>
          </cell>
          <cell r="N557" t="str">
            <v>D (Salida 18 Horas)</v>
          </cell>
          <cell r="O557">
            <v>42198</v>
          </cell>
          <cell r="P557">
            <v>0.68125000000000002</v>
          </cell>
          <cell r="Q557">
            <v>29</v>
          </cell>
          <cell r="R557"/>
          <cell r="S557" t="str">
            <v>Mtto. Terminado</v>
          </cell>
          <cell r="T557">
            <v>42198</v>
          </cell>
          <cell r="U557">
            <v>0.70833333333333337</v>
          </cell>
          <cell r="V557">
            <v>0.64999999990686774</v>
          </cell>
        </row>
        <row r="558">
          <cell r="A558"/>
          <cell r="B558">
            <v>547</v>
          </cell>
          <cell r="C558">
            <v>506</v>
          </cell>
          <cell r="D558" t="str">
            <v>Cargadora de Caña Cameco SP- 1800</v>
          </cell>
          <cell r="E558" t="str">
            <v>100LL</v>
          </cell>
          <cell r="F558" t="str">
            <v>Coazucar S. A.</v>
          </cell>
          <cell r="G558">
            <v>791060368</v>
          </cell>
          <cell r="H558">
            <v>791060368</v>
          </cell>
          <cell r="I558" t="str">
            <v>MTTO. EN EL CAMPO</v>
          </cell>
          <cell r="J558" t="str">
            <v>Revisar neplo del cilindro</v>
          </cell>
          <cell r="K558" t="str">
            <v>MTTO. CORRECTIVO</v>
          </cell>
          <cell r="L558">
            <v>1010</v>
          </cell>
          <cell r="M558" t="str">
            <v>ESPAÑA TIRADO, JUAN ENRIQUE</v>
          </cell>
          <cell r="N558" t="str">
            <v>D (Salida 18 Horas)</v>
          </cell>
          <cell r="O558">
            <v>42198</v>
          </cell>
          <cell r="P558">
            <v>0.68541666666666667</v>
          </cell>
          <cell r="Q558">
            <v>29</v>
          </cell>
          <cell r="R558"/>
          <cell r="S558" t="str">
            <v>Mtto. Terminado</v>
          </cell>
          <cell r="T558">
            <v>42198</v>
          </cell>
          <cell r="U558">
            <v>0.72916666666666663</v>
          </cell>
          <cell r="V558">
            <v>1.0500000000465661</v>
          </cell>
        </row>
        <row r="559">
          <cell r="A559"/>
          <cell r="B559">
            <v>548</v>
          </cell>
          <cell r="C559" t="str">
            <v>CA02</v>
          </cell>
          <cell r="D559" t="str">
            <v>Carreta Autovolteable</v>
          </cell>
          <cell r="E559" t="str">
            <v>100CA</v>
          </cell>
          <cell r="F559" t="str">
            <v>Coazucar S. A.</v>
          </cell>
          <cell r="G559">
            <v>791060325</v>
          </cell>
          <cell r="H559">
            <v>791060325</v>
          </cell>
          <cell r="I559" t="str">
            <v>MTTO. EN EL CAMPO</v>
          </cell>
          <cell r="J559" t="str">
            <v>Cambiar llanta</v>
          </cell>
          <cell r="K559" t="str">
            <v>MTTO. CORRECTIVO</v>
          </cell>
          <cell r="L559">
            <v>1814</v>
          </cell>
          <cell r="M559" t="str">
            <v>SARMIENTO CALLE, CARLOS</v>
          </cell>
          <cell r="N559" t="str">
            <v>D (Salida 18 Horas)</v>
          </cell>
          <cell r="O559">
            <v>42198</v>
          </cell>
          <cell r="P559">
            <v>0.68194444444444446</v>
          </cell>
          <cell r="Q559">
            <v>29</v>
          </cell>
          <cell r="R559"/>
          <cell r="S559" t="str">
            <v>Mtto. Terminado</v>
          </cell>
          <cell r="T559">
            <v>42198</v>
          </cell>
          <cell r="U559">
            <v>0.75</v>
          </cell>
          <cell r="V559">
            <v>1.6333333334187046</v>
          </cell>
        </row>
        <row r="560">
          <cell r="A560"/>
          <cell r="B560">
            <v>549</v>
          </cell>
          <cell r="C560">
            <v>1285</v>
          </cell>
          <cell r="D560" t="str">
            <v>Trayler</v>
          </cell>
          <cell r="E560" t="str">
            <v>100TD</v>
          </cell>
          <cell r="F560" t="str">
            <v>Coazucar S. A.</v>
          </cell>
          <cell r="G560">
            <v>791060312</v>
          </cell>
          <cell r="H560">
            <v>791060312</v>
          </cell>
          <cell r="I560" t="str">
            <v>TRAYLER</v>
          </cell>
          <cell r="J560" t="str">
            <v>Reparar araña</v>
          </cell>
          <cell r="K560" t="str">
            <v>MTTO. CORRECTIVO</v>
          </cell>
          <cell r="L560">
            <v>1626</v>
          </cell>
          <cell r="M560" t="str">
            <v xml:space="preserve">QUIMI CHANALATA, ERALDO </v>
          </cell>
          <cell r="N560" t="str">
            <v>D (Salida 18 Horas)</v>
          </cell>
          <cell r="O560">
            <v>42198</v>
          </cell>
          <cell r="P560">
            <v>0.68958333333333333</v>
          </cell>
          <cell r="Q560">
            <v>29</v>
          </cell>
          <cell r="R560"/>
          <cell r="S560" t="str">
            <v>Mtto. Terminado</v>
          </cell>
          <cell r="T560">
            <v>42198</v>
          </cell>
          <cell r="U560">
            <v>0.79166666666666663</v>
          </cell>
          <cell r="V560">
            <v>2.4499999999534339</v>
          </cell>
        </row>
        <row r="561">
          <cell r="A561"/>
          <cell r="B561">
            <v>550</v>
          </cell>
          <cell r="C561">
            <v>383</v>
          </cell>
          <cell r="D561" t="str">
            <v>Tractor John Deere 7400</v>
          </cell>
          <cell r="E561" t="str">
            <v>100JD</v>
          </cell>
          <cell r="F561" t="str">
            <v>Coazucar S. A.</v>
          </cell>
          <cell r="G561">
            <v>791060390</v>
          </cell>
          <cell r="H561">
            <v>7795550995</v>
          </cell>
          <cell r="I561" t="str">
            <v>JOHN DEERE</v>
          </cell>
          <cell r="J561" t="str">
            <v>Colocar bateria</v>
          </cell>
          <cell r="K561" t="str">
            <v>MTTO. CORRECTIVO</v>
          </cell>
          <cell r="L561">
            <v>4514</v>
          </cell>
          <cell r="M561" t="str">
            <v>LEON VINUEZA, JUAN JOSE</v>
          </cell>
          <cell r="N561" t="str">
            <v>D (Salida 18 Horas)</v>
          </cell>
          <cell r="O561">
            <v>42198</v>
          </cell>
          <cell r="P561">
            <v>0.69374999999999998</v>
          </cell>
          <cell r="Q561">
            <v>29</v>
          </cell>
          <cell r="R561"/>
          <cell r="S561" t="str">
            <v>Mtto. Terminado</v>
          </cell>
          <cell r="T561">
            <v>42199</v>
          </cell>
          <cell r="U561">
            <v>0.41666666666666669</v>
          </cell>
          <cell r="V561">
            <v>17.350000000093132</v>
          </cell>
        </row>
        <row r="562">
          <cell r="A562"/>
          <cell r="B562">
            <v>551</v>
          </cell>
          <cell r="C562">
            <v>673</v>
          </cell>
          <cell r="D562" t="str">
            <v xml:space="preserve">Moto Bomba Perkins 4.236 </v>
          </cell>
          <cell r="E562" t="str">
            <v>100BB</v>
          </cell>
          <cell r="F562" t="str">
            <v>Coazucar S. A.</v>
          </cell>
          <cell r="G562">
            <v>791060405</v>
          </cell>
          <cell r="H562">
            <v>7795550050</v>
          </cell>
          <cell r="I562" t="str">
            <v>MTTO. EN EL CAMPO</v>
          </cell>
          <cell r="J562" t="str">
            <v>Revisar bomba de inyeccion</v>
          </cell>
          <cell r="K562" t="str">
            <v>MTTO. CORRECTIVO</v>
          </cell>
          <cell r="L562">
            <v>1735</v>
          </cell>
          <cell r="M562" t="str">
            <v>ROMERO ACOSTA, EDWIN</v>
          </cell>
          <cell r="N562" t="str">
            <v>D (Salida 18 Horas)</v>
          </cell>
          <cell r="O562">
            <v>42198</v>
          </cell>
          <cell r="P562">
            <v>0.69444444444444453</v>
          </cell>
          <cell r="Q562">
            <v>29</v>
          </cell>
          <cell r="R562"/>
          <cell r="S562" t="str">
            <v>Mtto. Terminado</v>
          </cell>
          <cell r="T562">
            <v>42198</v>
          </cell>
          <cell r="U562">
            <v>0.77083333333333337</v>
          </cell>
          <cell r="V562">
            <v>1.8333333332557231</v>
          </cell>
        </row>
        <row r="563">
          <cell r="A563"/>
          <cell r="B563">
            <v>552</v>
          </cell>
          <cell r="C563">
            <v>723</v>
          </cell>
          <cell r="D563" t="str">
            <v>Payloader CAT-966C</v>
          </cell>
          <cell r="E563" t="str">
            <v>100EP</v>
          </cell>
          <cell r="F563" t="str">
            <v>Coazucar S. A.</v>
          </cell>
          <cell r="G563">
            <v>791060313</v>
          </cell>
          <cell r="H563">
            <v>7795550854</v>
          </cell>
          <cell r="I563" t="str">
            <v>EQUIPO PESADO</v>
          </cell>
          <cell r="J563" t="str">
            <v>Revisar manguera hidraulica</v>
          </cell>
          <cell r="K563" t="str">
            <v>MTTO. CORRECTIVO</v>
          </cell>
          <cell r="L563">
            <v>1405</v>
          </cell>
          <cell r="M563" t="str">
            <v>MORAN MORA, JACINTO FERMIN</v>
          </cell>
          <cell r="N563" t="str">
            <v>D (Salida 18 Horas)</v>
          </cell>
          <cell r="O563">
            <v>42198</v>
          </cell>
          <cell r="P563">
            <v>0.7319444444444444</v>
          </cell>
          <cell r="Q563">
            <v>29</v>
          </cell>
          <cell r="R563"/>
          <cell r="S563" t="str">
            <v>Mtto. Terminado</v>
          </cell>
          <cell r="T563">
            <v>42198</v>
          </cell>
          <cell r="U563">
            <v>0.87361111111111101</v>
          </cell>
          <cell r="V563">
            <v>3.4000000001396984</v>
          </cell>
        </row>
        <row r="564">
          <cell r="A564"/>
          <cell r="B564">
            <v>553</v>
          </cell>
          <cell r="C564">
            <v>1233</v>
          </cell>
          <cell r="D564" t="str">
            <v>Trayler</v>
          </cell>
          <cell r="E564" t="str">
            <v>100TD</v>
          </cell>
          <cell r="F564" t="str">
            <v>Coazucar S. A.</v>
          </cell>
          <cell r="G564">
            <v>791060312</v>
          </cell>
          <cell r="H564">
            <v>791060312</v>
          </cell>
          <cell r="I564" t="str">
            <v>MTTO. EN EL CAMPO</v>
          </cell>
          <cell r="J564" t="str">
            <v>Cambiar llanta</v>
          </cell>
          <cell r="K564" t="str">
            <v>MTTO. CORRECTIVO</v>
          </cell>
          <cell r="L564">
            <v>1814</v>
          </cell>
          <cell r="M564" t="str">
            <v>SARMIENTO CALLE, CARLOS</v>
          </cell>
          <cell r="N564" t="str">
            <v>D (Salida 18 Horas)</v>
          </cell>
          <cell r="O564">
            <v>42198</v>
          </cell>
          <cell r="P564">
            <v>0.74652777777777779</v>
          </cell>
          <cell r="Q564">
            <v>29</v>
          </cell>
          <cell r="R564"/>
          <cell r="S564" t="str">
            <v>Mtto. Terminado</v>
          </cell>
          <cell r="T564">
            <v>42198</v>
          </cell>
          <cell r="U564">
            <v>0.83333333333333337</v>
          </cell>
          <cell r="V564">
            <v>2.0833333332557231</v>
          </cell>
        </row>
        <row r="565">
          <cell r="A565"/>
          <cell r="B565">
            <v>554</v>
          </cell>
          <cell r="C565">
            <v>232</v>
          </cell>
          <cell r="D565" t="str">
            <v xml:space="preserve">Jeep Chevrolet </v>
          </cell>
          <cell r="E565" t="str">
            <v>100EL</v>
          </cell>
          <cell r="F565" t="str">
            <v>Coazucar S. A.</v>
          </cell>
          <cell r="G565">
            <v>791020101</v>
          </cell>
          <cell r="H565">
            <v>7795550722</v>
          </cell>
          <cell r="I565" t="str">
            <v>EQUIPO LIVIANO</v>
          </cell>
          <cell r="J565" t="str">
            <v>Revisar embrague</v>
          </cell>
          <cell r="K565" t="str">
            <v>MTTO. CORRECTIVO</v>
          </cell>
          <cell r="L565">
            <v>1014</v>
          </cell>
          <cell r="M565" t="str">
            <v>ESPINOZA BERMEO, EMERSON</v>
          </cell>
          <cell r="N565" t="str">
            <v>D (Salida 18 Horas)</v>
          </cell>
          <cell r="O565">
            <v>42198</v>
          </cell>
          <cell r="P565">
            <v>0.75</v>
          </cell>
          <cell r="Q565">
            <v>29</v>
          </cell>
          <cell r="R565"/>
          <cell r="S565" t="str">
            <v>Mtto. Terminado</v>
          </cell>
          <cell r="T565">
            <v>42199</v>
          </cell>
          <cell r="U565">
            <v>0.41666666666666669</v>
          </cell>
          <cell r="V565">
            <v>16</v>
          </cell>
        </row>
        <row r="566">
          <cell r="A566"/>
          <cell r="B566">
            <v>555</v>
          </cell>
          <cell r="C566">
            <v>323</v>
          </cell>
          <cell r="D566" t="str">
            <v>Tractor de Llantas Cameco 305 AG</v>
          </cell>
          <cell r="E566" t="str">
            <v>100CM</v>
          </cell>
          <cell r="F566" t="str">
            <v>Coazucar S. A.</v>
          </cell>
          <cell r="G566">
            <v>791060373</v>
          </cell>
          <cell r="H566">
            <v>791060373</v>
          </cell>
          <cell r="I566" t="str">
            <v>MTTO. EN EL CAMPO</v>
          </cell>
          <cell r="J566" t="str">
            <v>Revisar cañeria de combustible</v>
          </cell>
          <cell r="K566" t="str">
            <v>MTTO. CORRECTIVO</v>
          </cell>
          <cell r="L566">
            <v>2077</v>
          </cell>
          <cell r="M566" t="str">
            <v>ZUMBA ZUMBA, LUIS GERARDO</v>
          </cell>
          <cell r="N566" t="str">
            <v>D (Salida 18 Horas)</v>
          </cell>
          <cell r="O566">
            <v>42198</v>
          </cell>
          <cell r="P566">
            <v>0.7715277777777777</v>
          </cell>
          <cell r="Q566">
            <v>29</v>
          </cell>
          <cell r="R566"/>
          <cell r="S566" t="str">
            <v>Mtto. Terminado</v>
          </cell>
          <cell r="T566">
            <v>42198</v>
          </cell>
          <cell r="U566">
            <v>0.97916666666666663</v>
          </cell>
          <cell r="V566">
            <v>4.9833333333954215</v>
          </cell>
        </row>
        <row r="567">
          <cell r="A567"/>
          <cell r="B567">
            <v>556</v>
          </cell>
          <cell r="C567">
            <v>731</v>
          </cell>
          <cell r="D567" t="str">
            <v>Motoniveladora CAT-14G</v>
          </cell>
          <cell r="E567" t="str">
            <v>100EP</v>
          </cell>
          <cell r="F567" t="str">
            <v>Coazucar S. A.</v>
          </cell>
          <cell r="G567">
            <v>791060410</v>
          </cell>
          <cell r="H567">
            <v>7795550860</v>
          </cell>
          <cell r="I567" t="str">
            <v>EQUIPO PESADO</v>
          </cell>
          <cell r="J567" t="str">
            <v>Revisar sisteam electrico y recalentamiento de motor</v>
          </cell>
          <cell r="K567" t="str">
            <v>MTTO. CORRECTIVO</v>
          </cell>
          <cell r="L567">
            <v>9034</v>
          </cell>
          <cell r="M567" t="str">
            <v>CAICEDO PARRA,FABIAN</v>
          </cell>
          <cell r="N567" t="str">
            <v>D (Salida 18 Horas)</v>
          </cell>
          <cell r="O567">
            <v>42198</v>
          </cell>
          <cell r="P567">
            <v>0.78333333333333333</v>
          </cell>
          <cell r="Q567">
            <v>29</v>
          </cell>
          <cell r="R567"/>
          <cell r="S567" t="str">
            <v>Mtto. Terminado</v>
          </cell>
          <cell r="T567">
            <v>42198</v>
          </cell>
          <cell r="U567">
            <v>0.90277777777777779</v>
          </cell>
          <cell r="V567">
            <v>2.8666666666977108</v>
          </cell>
        </row>
        <row r="568">
          <cell r="A568"/>
          <cell r="B568">
            <v>557</v>
          </cell>
          <cell r="C568">
            <v>280</v>
          </cell>
          <cell r="D568" t="str">
            <v>Tractor John Deere 8200</v>
          </cell>
          <cell r="E568" t="str">
            <v>100JD</v>
          </cell>
          <cell r="F568" t="str">
            <v>Coazucar S. A.</v>
          </cell>
          <cell r="G568">
            <v>791060442</v>
          </cell>
          <cell r="H568">
            <v>7795550927</v>
          </cell>
          <cell r="I568" t="str">
            <v>JOHN DEERE</v>
          </cell>
          <cell r="J568" t="str">
            <v>Revisar fuga de aceite hidraulico</v>
          </cell>
          <cell r="K568" t="str">
            <v>MTTO. CORRECTIVO</v>
          </cell>
          <cell r="L568">
            <v>7495</v>
          </cell>
          <cell r="M568" t="str">
            <v>CARRANZA BURGOS, EDWIN</v>
          </cell>
          <cell r="N568" t="str">
            <v>D (Salida 18 Horas)</v>
          </cell>
          <cell r="O568">
            <v>42198</v>
          </cell>
          <cell r="P568">
            <v>0.80208333333333337</v>
          </cell>
          <cell r="Q568">
            <v>29</v>
          </cell>
          <cell r="R568">
            <v>7395</v>
          </cell>
          <cell r="S568" t="str">
            <v>Mtto. Terminado</v>
          </cell>
          <cell r="T568">
            <v>42198</v>
          </cell>
          <cell r="U568">
            <v>0.84027777777777779</v>
          </cell>
          <cell r="V568">
            <v>0.91666666674427688</v>
          </cell>
        </row>
        <row r="569">
          <cell r="A569"/>
          <cell r="B569">
            <v>558</v>
          </cell>
          <cell r="C569">
            <v>523</v>
          </cell>
          <cell r="D569" t="str">
            <v>Cargadora de Caña Vanguard V-1900</v>
          </cell>
          <cell r="E569" t="str">
            <v>100LL</v>
          </cell>
          <cell r="F569" t="str">
            <v>Coazucar S. A.</v>
          </cell>
          <cell r="G569">
            <v>791060369</v>
          </cell>
          <cell r="H569">
            <v>791060369</v>
          </cell>
          <cell r="I569" t="str">
            <v>MTTO. EN EL CAMPO</v>
          </cell>
          <cell r="J569" t="str">
            <v>Revisar sistema electrico</v>
          </cell>
          <cell r="K569" t="str">
            <v>MTTO. CORRECTIVO</v>
          </cell>
          <cell r="L569">
            <v>1861</v>
          </cell>
          <cell r="M569" t="str">
            <v>SUQUILANDA MORANTE, FRANCISCO JAVIER</v>
          </cell>
          <cell r="N569" t="str">
            <v>D (Salida 18 Horas)</v>
          </cell>
          <cell r="O569">
            <v>42198</v>
          </cell>
          <cell r="P569">
            <v>0.8125</v>
          </cell>
          <cell r="Q569">
            <v>29</v>
          </cell>
          <cell r="R569">
            <v>1121</v>
          </cell>
          <cell r="S569" t="str">
            <v>Mtto. Terminado</v>
          </cell>
          <cell r="T569">
            <v>42199</v>
          </cell>
          <cell r="U569">
            <v>0.125</v>
          </cell>
          <cell r="V569">
            <v>7.5</v>
          </cell>
        </row>
        <row r="570">
          <cell r="A570"/>
          <cell r="B570">
            <v>559</v>
          </cell>
          <cell r="C570" t="str">
            <v>MB62</v>
          </cell>
          <cell r="D570" t="str">
            <v>Motor Cummins</v>
          </cell>
          <cell r="E570" t="str">
            <v>100BB</v>
          </cell>
          <cell r="F570" t="str">
            <v>Coazucar S. A.</v>
          </cell>
          <cell r="G570">
            <v>791060405</v>
          </cell>
          <cell r="H570">
            <v>7795550172</v>
          </cell>
          <cell r="I570" t="str">
            <v>MTTO. EN EL CAMPO</v>
          </cell>
          <cell r="J570" t="str">
            <v>Arreglar protector</v>
          </cell>
          <cell r="K570" t="str">
            <v>MTTO. CORRECTIVO</v>
          </cell>
          <cell r="L570">
            <v>1477</v>
          </cell>
          <cell r="M570" t="str">
            <v>ORELLANA GARCIA, ENRIQUE</v>
          </cell>
          <cell r="N570" t="str">
            <v>D (Salida 18 Horas)</v>
          </cell>
          <cell r="O570">
            <v>42198</v>
          </cell>
          <cell r="P570">
            <v>0.81597222222222221</v>
          </cell>
          <cell r="Q570">
            <v>29</v>
          </cell>
          <cell r="R570"/>
          <cell r="S570" t="str">
            <v>Mtto. Terminado</v>
          </cell>
          <cell r="T570">
            <v>42198</v>
          </cell>
          <cell r="U570">
            <v>0.75</v>
          </cell>
          <cell r="V570">
            <v>-1.5833333332557231</v>
          </cell>
        </row>
        <row r="571">
          <cell r="A571"/>
          <cell r="B571">
            <v>560</v>
          </cell>
          <cell r="C571">
            <v>284</v>
          </cell>
          <cell r="D571" t="str">
            <v>Tractor John Deere 8200</v>
          </cell>
          <cell r="E571" t="str">
            <v>100JD</v>
          </cell>
          <cell r="F571" t="str">
            <v>Coazucar S. A.</v>
          </cell>
          <cell r="G571">
            <v>791060442</v>
          </cell>
          <cell r="H571">
            <v>7795550935</v>
          </cell>
          <cell r="I571" t="str">
            <v>MTTO. EN EL CAMPO</v>
          </cell>
          <cell r="J571" t="str">
            <v>Revisar bloqueo</v>
          </cell>
          <cell r="K571" t="str">
            <v>MTTO. CORRECTIVO</v>
          </cell>
          <cell r="L571">
            <v>1979</v>
          </cell>
          <cell r="M571" t="str">
            <v>VERA DIAZ, RAUL AMIRO</v>
          </cell>
          <cell r="N571" t="str">
            <v>D (Salida 18 Horas)</v>
          </cell>
          <cell r="O571">
            <v>42198</v>
          </cell>
          <cell r="P571">
            <v>0.84375</v>
          </cell>
          <cell r="Q571">
            <v>29</v>
          </cell>
          <cell r="R571"/>
          <cell r="S571" t="str">
            <v>Mtto. Terminado</v>
          </cell>
          <cell r="T571">
            <v>42199</v>
          </cell>
          <cell r="U571">
            <v>0.41666666666666669</v>
          </cell>
          <cell r="V571">
            <v>13.75</v>
          </cell>
        </row>
        <row r="572">
          <cell r="A572"/>
          <cell r="B572">
            <v>561</v>
          </cell>
          <cell r="C572">
            <v>363</v>
          </cell>
          <cell r="D572" t="str">
            <v>Tractor de Ruedas Vanguard V-275</v>
          </cell>
          <cell r="E572" t="str">
            <v>100EP</v>
          </cell>
          <cell r="F572" t="str">
            <v>Coazucar S. A.</v>
          </cell>
          <cell r="G572">
            <v>791060439</v>
          </cell>
          <cell r="H572">
            <v>7795550834</v>
          </cell>
          <cell r="I572" t="str">
            <v>ELECTROMECANICOS</v>
          </cell>
          <cell r="J572" t="str">
            <v>Revisar sistema electrico</v>
          </cell>
          <cell r="K572" t="str">
            <v>MTTO. CORRECTIVO</v>
          </cell>
          <cell r="L572">
            <v>955</v>
          </cell>
          <cell r="M572" t="str">
            <v>CRESPO PEÑAFIEL, LUIS DE JESUS</v>
          </cell>
          <cell r="N572" t="str">
            <v>D (Salida 18 Horas)</v>
          </cell>
          <cell r="O572">
            <v>42199</v>
          </cell>
          <cell r="P572">
            <v>1.4583333333333332E-2</v>
          </cell>
          <cell r="Q572">
            <v>29</v>
          </cell>
          <cell r="R572">
            <v>11479</v>
          </cell>
          <cell r="S572" t="str">
            <v>Mtto. Terminado</v>
          </cell>
          <cell r="T572">
            <v>42199</v>
          </cell>
          <cell r="U572">
            <v>4.3750000000000004E-2</v>
          </cell>
          <cell r="V572">
            <v>0.70000000006984919</v>
          </cell>
        </row>
        <row r="573">
          <cell r="A573"/>
          <cell r="B573">
            <v>562</v>
          </cell>
          <cell r="C573">
            <v>160</v>
          </cell>
          <cell r="D573" t="str">
            <v>Cabezal M. Benz LS-2635</v>
          </cell>
          <cell r="E573" t="str">
            <v>100CB</v>
          </cell>
          <cell r="F573" t="str">
            <v>Coazucar S. A.</v>
          </cell>
          <cell r="G573">
            <v>791060330</v>
          </cell>
          <cell r="H573">
            <v>791060330</v>
          </cell>
          <cell r="I573" t="str">
            <v>ELECTROMECANICOS</v>
          </cell>
          <cell r="J573" t="str">
            <v>Revisar sistema electrico</v>
          </cell>
          <cell r="K573" t="str">
            <v>MTTO. CORRECTIVO</v>
          </cell>
          <cell r="L573">
            <v>1683</v>
          </cell>
          <cell r="M573" t="str">
            <v>RIVERA FLORES, JULIO ALEJANDRO</v>
          </cell>
          <cell r="N573" t="str">
            <v>D (Salida 18 Horas)</v>
          </cell>
          <cell r="O573">
            <v>42199</v>
          </cell>
          <cell r="P573">
            <v>1.7361111111111112E-2</v>
          </cell>
          <cell r="Q573">
            <v>29</v>
          </cell>
          <cell r="R573"/>
          <cell r="S573" t="str">
            <v>Mtto. Terminado</v>
          </cell>
          <cell r="T573">
            <v>42199</v>
          </cell>
          <cell r="U573">
            <v>7.4305555555555555E-2</v>
          </cell>
          <cell r="V573">
            <v>1.3666666668141261</v>
          </cell>
        </row>
        <row r="574">
          <cell r="A574"/>
          <cell r="B574">
            <v>563</v>
          </cell>
          <cell r="C574">
            <v>1475</v>
          </cell>
          <cell r="D574" t="str">
            <v>Dolly</v>
          </cell>
          <cell r="E574" t="str">
            <v>100DL</v>
          </cell>
          <cell r="F574" t="str">
            <v>Coazucar S. A.</v>
          </cell>
          <cell r="G574">
            <v>791060315</v>
          </cell>
          <cell r="H574">
            <v>791060315</v>
          </cell>
          <cell r="I574" t="str">
            <v>MTTO. EN EL CAMPO</v>
          </cell>
          <cell r="J574" t="str">
            <v>Revisar rodamientos</v>
          </cell>
          <cell r="K574" t="str">
            <v>MTTO. CORRECTIVO</v>
          </cell>
          <cell r="L574">
            <v>1582</v>
          </cell>
          <cell r="M574" t="str">
            <v>PILAY SANTOS, OSCAR</v>
          </cell>
          <cell r="N574" t="str">
            <v>D (Salida 18 Horas)</v>
          </cell>
          <cell r="O574">
            <v>42199</v>
          </cell>
          <cell r="P574">
            <v>9.6527777777777768E-2</v>
          </cell>
          <cell r="Q574">
            <v>29</v>
          </cell>
          <cell r="R574"/>
          <cell r="S574" t="str">
            <v>Mtto. Terminado</v>
          </cell>
          <cell r="T574">
            <v>42199</v>
          </cell>
          <cell r="U574">
            <v>0.29166666666666669</v>
          </cell>
          <cell r="V574">
            <v>4.6833333333488554</v>
          </cell>
        </row>
        <row r="575">
          <cell r="A575"/>
          <cell r="B575">
            <v>564</v>
          </cell>
          <cell r="C575">
            <v>297</v>
          </cell>
          <cell r="D575" t="str">
            <v>Tractor John Deere 8200</v>
          </cell>
          <cell r="E575" t="str">
            <v>100JD</v>
          </cell>
          <cell r="F575" t="str">
            <v>Coazucar S. A.</v>
          </cell>
          <cell r="G575">
            <v>791060392</v>
          </cell>
          <cell r="H575">
            <v>7795550949</v>
          </cell>
          <cell r="I575" t="str">
            <v>MTTO. EN EL CAMPO</v>
          </cell>
          <cell r="J575" t="str">
            <v>Revisar Radiador</v>
          </cell>
          <cell r="K575" t="str">
            <v>MTTO. CORRECTIVO</v>
          </cell>
          <cell r="L575">
            <v>935</v>
          </cell>
          <cell r="M575" t="str">
            <v>CORDERO ERAZO, CESAR PATRICIO</v>
          </cell>
          <cell r="N575" t="str">
            <v>D (Salida 18 Horas)</v>
          </cell>
          <cell r="O575">
            <v>42199</v>
          </cell>
          <cell r="P575">
            <v>9.7222222222222224E-2</v>
          </cell>
          <cell r="Q575">
            <v>29</v>
          </cell>
          <cell r="R575">
            <v>8476</v>
          </cell>
          <cell r="S575" t="str">
            <v>Mtto. Terminado</v>
          </cell>
          <cell r="T575">
            <v>42199</v>
          </cell>
          <cell r="U575">
            <v>0.66666666666666663</v>
          </cell>
          <cell r="V575">
            <v>13.666666666744277</v>
          </cell>
        </row>
        <row r="576">
          <cell r="A576"/>
          <cell r="B576">
            <v>565</v>
          </cell>
          <cell r="C576" t="str">
            <v>CA16</v>
          </cell>
          <cell r="D576" t="str">
            <v>Carreta Autovolteable</v>
          </cell>
          <cell r="E576" t="str">
            <v>100CA</v>
          </cell>
          <cell r="F576" t="str">
            <v>Coazucar S. A.</v>
          </cell>
          <cell r="G576">
            <v>791060325</v>
          </cell>
          <cell r="H576">
            <v>791060325</v>
          </cell>
          <cell r="I576" t="str">
            <v>MTTO. EN EL CAMPO</v>
          </cell>
          <cell r="J576" t="str">
            <v>Cambiar llanta</v>
          </cell>
          <cell r="K576" t="str">
            <v>MTTO. CORRECTIVO</v>
          </cell>
          <cell r="L576">
            <v>5385</v>
          </cell>
          <cell r="M576" t="str">
            <v>COELLO GUERRERO,ORLY</v>
          </cell>
          <cell r="N576" t="str">
            <v>D (Salida 18 Horas)</v>
          </cell>
          <cell r="O576">
            <v>42199</v>
          </cell>
          <cell r="P576">
            <v>0.10625</v>
          </cell>
          <cell r="Q576">
            <v>29</v>
          </cell>
          <cell r="R576"/>
          <cell r="S576" t="str">
            <v>Mtto. Terminado</v>
          </cell>
          <cell r="T576">
            <v>42199</v>
          </cell>
          <cell r="U576">
            <v>0.18958333333333333</v>
          </cell>
          <cell r="V576">
            <v>2.0000000001164153</v>
          </cell>
        </row>
        <row r="577">
          <cell r="A577"/>
          <cell r="B577">
            <v>566</v>
          </cell>
          <cell r="C577">
            <v>152</v>
          </cell>
          <cell r="D577" t="str">
            <v>Cabezal M. Benz LS-2635</v>
          </cell>
          <cell r="E577" t="str">
            <v>100CB</v>
          </cell>
          <cell r="F577" t="str">
            <v>Coazucar S. A.</v>
          </cell>
          <cell r="G577">
            <v>791060330</v>
          </cell>
          <cell r="H577">
            <v>791060330</v>
          </cell>
          <cell r="I577" t="str">
            <v>CABEZALES</v>
          </cell>
          <cell r="J577" t="str">
            <v>Revisar capot</v>
          </cell>
          <cell r="K577" t="str">
            <v>MTTO. CORRECTIVO</v>
          </cell>
          <cell r="L577">
            <v>687</v>
          </cell>
          <cell r="M577" t="str">
            <v>BARAHONA MUÑOZ, GUIDO MANUEL</v>
          </cell>
          <cell r="N577" t="str">
            <v>D (Salida 18 Horas)</v>
          </cell>
          <cell r="O577">
            <v>42199</v>
          </cell>
          <cell r="P577">
            <v>0.15069444444444444</v>
          </cell>
          <cell r="Q577">
            <v>29</v>
          </cell>
          <cell r="R577"/>
          <cell r="S577" t="str">
            <v>Mtto. Terminado</v>
          </cell>
          <cell r="T577">
            <v>42199</v>
          </cell>
          <cell r="U577">
            <v>0.40625</v>
          </cell>
          <cell r="V577">
            <v>6.1333333334187046</v>
          </cell>
        </row>
        <row r="578">
          <cell r="A578"/>
          <cell r="B578">
            <v>567</v>
          </cell>
          <cell r="C578" t="str">
            <v>CB02</v>
          </cell>
          <cell r="D578" t="str">
            <v>Cabezal Volvo FM64T-L2H1</v>
          </cell>
          <cell r="E578" t="str">
            <v>100CB</v>
          </cell>
          <cell r="F578" t="str">
            <v>Coazucar S. A.</v>
          </cell>
          <cell r="G578">
            <v>791060412</v>
          </cell>
          <cell r="H578">
            <v>791060412</v>
          </cell>
          <cell r="I578" t="str">
            <v>CABEZALES</v>
          </cell>
          <cell r="J578" t="str">
            <v>Revisar bomba de agua</v>
          </cell>
          <cell r="K578" t="str">
            <v>MTTO. CORRECTIVO</v>
          </cell>
          <cell r="L578">
            <v>1792</v>
          </cell>
          <cell r="M578" t="str">
            <v>SANTAMARIA DELGADO, PATRICIO MARCELO</v>
          </cell>
          <cell r="N578" t="str">
            <v>D (Salida 18 Horas)</v>
          </cell>
          <cell r="O578">
            <v>42199</v>
          </cell>
          <cell r="P578">
            <v>0.19375000000000001</v>
          </cell>
          <cell r="Q578">
            <v>29</v>
          </cell>
          <cell r="R578"/>
          <cell r="S578" t="str">
            <v>Mtto. Terminado</v>
          </cell>
          <cell r="T578">
            <v>42199</v>
          </cell>
          <cell r="U578">
            <v>0.45833333333333331</v>
          </cell>
          <cell r="V578">
            <v>6.3500000000931323</v>
          </cell>
        </row>
        <row r="579">
          <cell r="A579"/>
          <cell r="B579">
            <v>568</v>
          </cell>
          <cell r="C579">
            <v>1287</v>
          </cell>
          <cell r="D579" t="str">
            <v>Trayler</v>
          </cell>
          <cell r="E579" t="str">
            <v>100TD</v>
          </cell>
          <cell r="F579" t="str">
            <v>Coazucar S. A.</v>
          </cell>
          <cell r="G579">
            <v>791060312</v>
          </cell>
          <cell r="H579">
            <v>791060312</v>
          </cell>
          <cell r="I579" t="str">
            <v>MTTO. EN EL CAMPO</v>
          </cell>
          <cell r="J579" t="str">
            <v>Cambiar 2 llantas</v>
          </cell>
          <cell r="K579" t="str">
            <v>MTTO. CORRECTIVO</v>
          </cell>
          <cell r="L579">
            <v>1966</v>
          </cell>
          <cell r="M579" t="str">
            <v>VELIZ ANDRADE, ANTONIO</v>
          </cell>
          <cell r="N579" t="str">
            <v>D (Salida 18 Horas)</v>
          </cell>
          <cell r="O579">
            <v>42199</v>
          </cell>
          <cell r="P579">
            <v>0.19444444444444445</v>
          </cell>
          <cell r="Q579">
            <v>29</v>
          </cell>
          <cell r="R579"/>
          <cell r="S579" t="str">
            <v>Mtto. Terminado</v>
          </cell>
          <cell r="T579">
            <v>42199</v>
          </cell>
          <cell r="U579">
            <v>0.42708333333333331</v>
          </cell>
          <cell r="V579">
            <v>5.5833333332557231</v>
          </cell>
        </row>
        <row r="580">
          <cell r="A580"/>
          <cell r="B580">
            <v>569</v>
          </cell>
          <cell r="C580">
            <v>292</v>
          </cell>
          <cell r="D580" t="str">
            <v>Tractor John Deere 8200</v>
          </cell>
          <cell r="E580" t="str">
            <v>100JD</v>
          </cell>
          <cell r="F580" t="str">
            <v>Coazucar S. A.</v>
          </cell>
          <cell r="G580">
            <v>791060442</v>
          </cell>
          <cell r="H580">
            <v>7795550943</v>
          </cell>
          <cell r="I580" t="str">
            <v>MTTO. EN EL CAMPO</v>
          </cell>
          <cell r="J580" t="str">
            <v>Revisar caja de cambios</v>
          </cell>
          <cell r="K580" t="str">
            <v>MTTO. CORRECTIVO</v>
          </cell>
          <cell r="L580">
            <v>1712</v>
          </cell>
          <cell r="M580" t="str">
            <v>RODRIGUEZ CABRERA, JOSE LUIS</v>
          </cell>
          <cell r="N580" t="str">
            <v>D (Salida 18 Horas)</v>
          </cell>
          <cell r="O580">
            <v>42199</v>
          </cell>
          <cell r="P580">
            <v>0.20208333333333331</v>
          </cell>
          <cell r="Q580">
            <v>29</v>
          </cell>
          <cell r="R580"/>
          <cell r="S580" t="str">
            <v>Mtto. Terminado</v>
          </cell>
          <cell r="T580">
            <v>42199</v>
          </cell>
          <cell r="U580">
            <v>0.90277777777777779</v>
          </cell>
          <cell r="V580">
            <v>16.816666666883975</v>
          </cell>
        </row>
        <row r="581">
          <cell r="A581"/>
          <cell r="B581">
            <v>570</v>
          </cell>
          <cell r="C581" t="str">
            <v>JD44</v>
          </cell>
          <cell r="D581" t="str">
            <v>Tractor Massey Ferguson MF8670</v>
          </cell>
          <cell r="E581" t="str">
            <v>100JD</v>
          </cell>
          <cell r="F581" t="str">
            <v>Coazucar S. A.</v>
          </cell>
          <cell r="G581">
            <v>791060434</v>
          </cell>
          <cell r="H581">
            <v>7795551097</v>
          </cell>
          <cell r="I581" t="str">
            <v>MTTO. EN EL CAMPO</v>
          </cell>
          <cell r="J581" t="str">
            <v>Revisar bloqueo</v>
          </cell>
          <cell r="K581" t="str">
            <v>MTTO. CORRECTIVO</v>
          </cell>
          <cell r="L581">
            <v>1124</v>
          </cell>
          <cell r="M581" t="str">
            <v>GUAMAN YANTALEMA, HUMBERTO</v>
          </cell>
          <cell r="N581" t="str">
            <v>D (Salida 18 Horas)</v>
          </cell>
          <cell r="O581">
            <v>42199</v>
          </cell>
          <cell r="P581">
            <v>0.22708333333333333</v>
          </cell>
          <cell r="Q581">
            <v>29</v>
          </cell>
          <cell r="R581"/>
          <cell r="S581" t="str">
            <v>Mtto. Terminado</v>
          </cell>
          <cell r="T581">
            <v>42199</v>
          </cell>
          <cell r="U581">
            <v>0.79166666666666663</v>
          </cell>
          <cell r="V581">
            <v>13.550000000046566</v>
          </cell>
        </row>
        <row r="582">
          <cell r="A582"/>
          <cell r="B582">
            <v>571</v>
          </cell>
          <cell r="C582">
            <v>724</v>
          </cell>
          <cell r="D582" t="str">
            <v>Payloader CAT-966C</v>
          </cell>
          <cell r="E582" t="str">
            <v>100EP</v>
          </cell>
          <cell r="F582" t="str">
            <v>Coazucar S. A.</v>
          </cell>
          <cell r="G582">
            <v>791060313</v>
          </cell>
          <cell r="H582">
            <v>7795550856</v>
          </cell>
          <cell r="I582" t="str">
            <v>EQUIPO PESADO</v>
          </cell>
          <cell r="J582" t="str">
            <v>Revisar palanca de cambios</v>
          </cell>
          <cell r="K582" t="str">
            <v>MTTO. CORRECTIVO</v>
          </cell>
          <cell r="L582">
            <v>861</v>
          </cell>
          <cell r="M582" t="str">
            <v>CEDEÑO LOOR, GILBERTO</v>
          </cell>
          <cell r="N582" t="str">
            <v>D (Salida 18 Horas)</v>
          </cell>
          <cell r="O582">
            <v>42199</v>
          </cell>
          <cell r="P582">
            <v>0.26805555555555555</v>
          </cell>
          <cell r="Q582">
            <v>29</v>
          </cell>
          <cell r="R582"/>
          <cell r="S582" t="str">
            <v>Mtto. Terminado</v>
          </cell>
          <cell r="T582">
            <v>42199</v>
          </cell>
          <cell r="U582">
            <v>0.29444444444444445</v>
          </cell>
          <cell r="V582">
            <v>0.63333333330228925</v>
          </cell>
        </row>
        <row r="583">
          <cell r="A583"/>
          <cell r="B583">
            <v>572</v>
          </cell>
          <cell r="C583">
            <v>1357</v>
          </cell>
          <cell r="D583" t="str">
            <v>Trayler</v>
          </cell>
          <cell r="E583" t="str">
            <v>100TD</v>
          </cell>
          <cell r="F583" t="str">
            <v>Coazucar S. A.</v>
          </cell>
          <cell r="G583">
            <v>791060312</v>
          </cell>
          <cell r="H583">
            <v>791060312</v>
          </cell>
          <cell r="I583" t="str">
            <v>MTTO. EN EL CAMPO</v>
          </cell>
          <cell r="J583" t="str">
            <v>Eje recorrido</v>
          </cell>
          <cell r="K583" t="str">
            <v>MTTO. CORRECTIVO</v>
          </cell>
          <cell r="L583">
            <v>987</v>
          </cell>
          <cell r="M583" t="str">
            <v>DIAZ ANDRADE, MARCO</v>
          </cell>
          <cell r="N583" t="str">
            <v>D (Salida 18 Horas)</v>
          </cell>
          <cell r="O583">
            <v>42199</v>
          </cell>
          <cell r="P583">
            <v>0.26944444444444443</v>
          </cell>
          <cell r="Q583">
            <v>29</v>
          </cell>
          <cell r="R583"/>
          <cell r="S583" t="str">
            <v>Mtto. Terminado</v>
          </cell>
          <cell r="T583">
            <v>42199</v>
          </cell>
          <cell r="U583">
            <v>0.75</v>
          </cell>
          <cell r="V583">
            <v>11.533333333441988</v>
          </cell>
        </row>
        <row r="584">
          <cell r="A584"/>
          <cell r="B584">
            <v>573</v>
          </cell>
          <cell r="C584">
            <v>225</v>
          </cell>
          <cell r="D584" t="str">
            <v xml:space="preserve">Chevrolet </v>
          </cell>
          <cell r="E584" t="str">
            <v>100EL</v>
          </cell>
          <cell r="F584" t="str">
            <v>Coazucar S. A.</v>
          </cell>
          <cell r="G584">
            <v>791060308</v>
          </cell>
          <cell r="H584">
            <v>7795550713</v>
          </cell>
          <cell r="I584" t="str">
            <v>ELECTROMECANICOS</v>
          </cell>
          <cell r="J584" t="str">
            <v>Revisar luces</v>
          </cell>
          <cell r="K584" t="str">
            <v>MTTO. CORRECTIVO</v>
          </cell>
          <cell r="L584">
            <v>460</v>
          </cell>
          <cell r="M584" t="str">
            <v>MERCHAN PEREZ, ARMANDO</v>
          </cell>
          <cell r="N584" t="str">
            <v>D (Salida 18 Horas)</v>
          </cell>
          <cell r="O584">
            <v>42199</v>
          </cell>
          <cell r="P584">
            <v>0.27986111111111112</v>
          </cell>
          <cell r="Q584">
            <v>29</v>
          </cell>
          <cell r="R584">
            <v>262670</v>
          </cell>
          <cell r="S584" t="str">
            <v>Mtto. Terminado</v>
          </cell>
          <cell r="T584">
            <v>42199</v>
          </cell>
          <cell r="U584">
            <v>0.3125</v>
          </cell>
          <cell r="V584">
            <v>0.78333333320915699</v>
          </cell>
        </row>
        <row r="585">
          <cell r="A585"/>
          <cell r="B585">
            <v>574</v>
          </cell>
          <cell r="C585" t="str">
            <v>TD04</v>
          </cell>
          <cell r="D585" t="str">
            <v>Tanquero de Agua de 10.000GL</v>
          </cell>
          <cell r="E585" t="str">
            <v>100TD</v>
          </cell>
          <cell r="F585" t="str">
            <v>Coazucar S. A.</v>
          </cell>
          <cell r="G585">
            <v>791060372</v>
          </cell>
          <cell r="H585">
            <v>7795551315</v>
          </cell>
          <cell r="I585" t="str">
            <v>TRAYLER</v>
          </cell>
          <cell r="J585" t="str">
            <v>Revisar suspension</v>
          </cell>
          <cell r="K585" t="str">
            <v>MTTO. CORRECTIVO</v>
          </cell>
          <cell r="L585">
            <v>1725</v>
          </cell>
          <cell r="M585" t="str">
            <v>RODRIGUEZ LOZADO, MANUEL CRUZ</v>
          </cell>
          <cell r="N585" t="str">
            <v>D (Salida 18 Horas)</v>
          </cell>
          <cell r="O585">
            <v>42199</v>
          </cell>
          <cell r="P585">
            <v>0.28055555555555556</v>
          </cell>
          <cell r="Q585">
            <v>29</v>
          </cell>
          <cell r="R585"/>
          <cell r="S585" t="str">
            <v>Mtto. Terminado</v>
          </cell>
          <cell r="T585">
            <v>42199</v>
          </cell>
          <cell r="U585">
            <v>0.5</v>
          </cell>
          <cell r="V585">
            <v>5.2666666667209938</v>
          </cell>
        </row>
        <row r="586">
          <cell r="A586"/>
          <cell r="B586">
            <v>575</v>
          </cell>
          <cell r="C586">
            <v>307</v>
          </cell>
          <cell r="D586" t="str">
            <v>Tractor John Deere 8220</v>
          </cell>
          <cell r="E586" t="str">
            <v>100JD</v>
          </cell>
          <cell r="F586" t="str">
            <v>Coazucar S. A.</v>
          </cell>
          <cell r="G586">
            <v>791060393</v>
          </cell>
          <cell r="H586">
            <v>7795550965</v>
          </cell>
          <cell r="I586" t="str">
            <v>JOHN DEERE</v>
          </cell>
          <cell r="J586" t="str">
            <v>Revisar fuga de aceite hidraulico</v>
          </cell>
          <cell r="K586" t="str">
            <v>MTTO. CORRECTIVO</v>
          </cell>
          <cell r="L586">
            <v>1587</v>
          </cell>
          <cell r="M586" t="str">
            <v>PIÑA VICTOR, VICENTE FEDERICO</v>
          </cell>
          <cell r="N586" t="str">
            <v>D (Salida 18 Horas)</v>
          </cell>
          <cell r="O586">
            <v>42199</v>
          </cell>
          <cell r="P586">
            <v>0.28333333333333333</v>
          </cell>
          <cell r="Q586">
            <v>29</v>
          </cell>
          <cell r="R586"/>
          <cell r="S586" t="str">
            <v>Mtto. Terminado</v>
          </cell>
          <cell r="T586">
            <v>42199</v>
          </cell>
          <cell r="U586">
            <v>0.39583333333333331</v>
          </cell>
          <cell r="V586">
            <v>2.6999999999534339</v>
          </cell>
        </row>
        <row r="587">
          <cell r="A587"/>
          <cell r="B587">
            <v>576</v>
          </cell>
          <cell r="C587">
            <v>1271</v>
          </cell>
          <cell r="D587" t="str">
            <v>Trayler</v>
          </cell>
          <cell r="E587" t="str">
            <v>100TD</v>
          </cell>
          <cell r="F587" t="str">
            <v>Coazucar S. A.</v>
          </cell>
          <cell r="G587">
            <v>791060312</v>
          </cell>
          <cell r="H587">
            <v>791060312</v>
          </cell>
          <cell r="I587" t="str">
            <v>MTTO. EN EL CAMPO</v>
          </cell>
          <cell r="J587" t="str">
            <v>Cambiar llanta</v>
          </cell>
          <cell r="K587" t="str">
            <v>MTTO. CORRECTIVO</v>
          </cell>
          <cell r="L587">
            <v>1966</v>
          </cell>
          <cell r="M587" t="str">
            <v>VELIZ ANDRADE, ANTONIO</v>
          </cell>
          <cell r="N587" t="str">
            <v>D (Salida 18 Horas)</v>
          </cell>
          <cell r="O587">
            <v>42199</v>
          </cell>
          <cell r="P587">
            <v>0.28541666666666665</v>
          </cell>
          <cell r="Q587">
            <v>29</v>
          </cell>
          <cell r="R587"/>
          <cell r="S587" t="str">
            <v>Mtto. Terminado</v>
          </cell>
          <cell r="T587">
            <v>42199</v>
          </cell>
          <cell r="U587">
            <v>0.49305555555555558</v>
          </cell>
          <cell r="V587">
            <v>4.9833333332790062</v>
          </cell>
        </row>
        <row r="588">
          <cell r="A588"/>
          <cell r="B588">
            <v>577</v>
          </cell>
          <cell r="C588" t="str">
            <v>JD38</v>
          </cell>
          <cell r="D588" t="str">
            <v>Tractor John Deere 9460R</v>
          </cell>
          <cell r="E588" t="str">
            <v>100JD</v>
          </cell>
          <cell r="F588" t="str">
            <v>Coazucar S. A.</v>
          </cell>
          <cell r="G588">
            <v>791060435</v>
          </cell>
          <cell r="H588">
            <v>7795551087</v>
          </cell>
          <cell r="I588" t="str">
            <v>MTTO. EN EL CAMPO</v>
          </cell>
          <cell r="J588" t="str">
            <v>Revisar sistema electrico</v>
          </cell>
          <cell r="K588" t="str">
            <v>MTTO. CORRECTIVO</v>
          </cell>
          <cell r="L588">
            <v>970</v>
          </cell>
          <cell r="M588" t="str">
            <v>CUENCA VELASQUEZ, MANUEL</v>
          </cell>
          <cell r="N588" t="str">
            <v>A</v>
          </cell>
          <cell r="O588">
            <v>42199</v>
          </cell>
          <cell r="P588">
            <v>0.30138888888888887</v>
          </cell>
          <cell r="Q588">
            <v>29</v>
          </cell>
          <cell r="R588">
            <v>4655</v>
          </cell>
          <cell r="S588" t="str">
            <v>Mtto. Terminado</v>
          </cell>
          <cell r="T588">
            <v>42199</v>
          </cell>
          <cell r="U588">
            <v>0.89583333333333337</v>
          </cell>
          <cell r="V588">
            <v>14.266666666604578</v>
          </cell>
        </row>
        <row r="589">
          <cell r="A589"/>
          <cell r="B589">
            <v>578</v>
          </cell>
          <cell r="C589">
            <v>1233</v>
          </cell>
          <cell r="D589" t="str">
            <v>Trayler</v>
          </cell>
          <cell r="E589" t="str">
            <v>100TD</v>
          </cell>
          <cell r="F589" t="str">
            <v>Coazucar S. A.</v>
          </cell>
          <cell r="G589">
            <v>791060312</v>
          </cell>
          <cell r="H589">
            <v>791060312</v>
          </cell>
          <cell r="I589" t="str">
            <v>MTTO. EN EL CAMPO</v>
          </cell>
          <cell r="J589" t="str">
            <v>Cambiar punta de eje</v>
          </cell>
          <cell r="K589" t="str">
            <v>MTTO. CORRECTIVO</v>
          </cell>
          <cell r="L589">
            <v>1500</v>
          </cell>
          <cell r="M589" t="str">
            <v>ORTIZ YADAYCELA, NESTOR</v>
          </cell>
          <cell r="N589" t="str">
            <v>A</v>
          </cell>
          <cell r="O589">
            <v>42199</v>
          </cell>
          <cell r="P589">
            <v>0.30277777777777776</v>
          </cell>
          <cell r="Q589">
            <v>29</v>
          </cell>
          <cell r="R589"/>
          <cell r="S589" t="str">
            <v>Mtto. Terminado</v>
          </cell>
          <cell r="T589">
            <v>42200</v>
          </cell>
          <cell r="U589">
            <v>0.45833333333333331</v>
          </cell>
          <cell r="V589">
            <v>27.733333333395422</v>
          </cell>
        </row>
        <row r="590">
          <cell r="A590"/>
          <cell r="B590">
            <v>579</v>
          </cell>
          <cell r="C590">
            <v>230</v>
          </cell>
          <cell r="D590" t="str">
            <v>Camión KIA</v>
          </cell>
          <cell r="E590" t="str">
            <v>100EL</v>
          </cell>
          <cell r="F590" t="str">
            <v>Coazucar S. A.</v>
          </cell>
          <cell r="G590">
            <v>791060309</v>
          </cell>
          <cell r="H590">
            <v>7795550718</v>
          </cell>
          <cell r="I590" t="str">
            <v>MTTO. EN EL CAMPO</v>
          </cell>
          <cell r="J590" t="str">
            <v>Revisar direccion</v>
          </cell>
          <cell r="K590" t="str">
            <v>MTTO. CORRECTIVO</v>
          </cell>
          <cell r="L590">
            <v>4370</v>
          </cell>
          <cell r="M590" t="str">
            <v>GUALPA TOMALA, JOSE</v>
          </cell>
          <cell r="N590" t="str">
            <v>A</v>
          </cell>
          <cell r="O590">
            <v>42199</v>
          </cell>
          <cell r="P590">
            <v>0.30555555555555552</v>
          </cell>
          <cell r="Q590">
            <v>29</v>
          </cell>
          <cell r="R590"/>
          <cell r="S590" t="str">
            <v>Mtto. Terminado</v>
          </cell>
          <cell r="T590">
            <v>42199</v>
          </cell>
          <cell r="U590">
            <v>0.35416666666666669</v>
          </cell>
          <cell r="V590">
            <v>1.1666666667442769</v>
          </cell>
        </row>
        <row r="591">
          <cell r="A591"/>
          <cell r="B591">
            <v>580</v>
          </cell>
          <cell r="C591">
            <v>509</v>
          </cell>
          <cell r="D591" t="str">
            <v>Cargadora de Caña Cameco SP- 1800</v>
          </cell>
          <cell r="E591" t="str">
            <v>100LL</v>
          </cell>
          <cell r="F591" t="str">
            <v>Coazucar S. A.</v>
          </cell>
          <cell r="G591">
            <v>791060368</v>
          </cell>
          <cell r="H591">
            <v>791060368</v>
          </cell>
          <cell r="I591" t="str">
            <v>MTTO. EN EL CAMPO</v>
          </cell>
          <cell r="J591" t="str">
            <v>Cambiar pin del neplo del cilindro de giro</v>
          </cell>
          <cell r="K591" t="str">
            <v>MTTO. CORRECTIVO</v>
          </cell>
          <cell r="L591">
            <v>638</v>
          </cell>
          <cell r="M591" t="str">
            <v>ANDRADE GONZALEZ, JOSE FABRICIO</v>
          </cell>
          <cell r="N591" t="str">
            <v>A</v>
          </cell>
          <cell r="O591">
            <v>42199</v>
          </cell>
          <cell r="P591">
            <v>0.30624999999999997</v>
          </cell>
          <cell r="Q591">
            <v>29</v>
          </cell>
          <cell r="R591">
            <v>2656</v>
          </cell>
          <cell r="S591" t="str">
            <v>Mtto. Terminado</v>
          </cell>
          <cell r="T591">
            <v>42199</v>
          </cell>
          <cell r="U591">
            <v>0.70833333333333337</v>
          </cell>
          <cell r="V591">
            <v>9.6499999999068677</v>
          </cell>
        </row>
        <row r="592">
          <cell r="A592"/>
          <cell r="B592">
            <v>581</v>
          </cell>
          <cell r="C592" t="str">
            <v>EL04</v>
          </cell>
          <cell r="D592" t="str">
            <v xml:space="preserve">Camión Chevrolet </v>
          </cell>
          <cell r="E592" t="str">
            <v>100EL</v>
          </cell>
          <cell r="F592" t="str">
            <v>Coazucar S. A.</v>
          </cell>
          <cell r="G592">
            <v>791060303</v>
          </cell>
          <cell r="H592">
            <v>7795550765</v>
          </cell>
          <cell r="I592" t="str">
            <v>EQUIPO LIVIANO</v>
          </cell>
          <cell r="J592" t="str">
            <v>Revisar direccion hidraulico</v>
          </cell>
          <cell r="K592" t="str">
            <v>MTTO. CORRECTIVO</v>
          </cell>
          <cell r="L592">
            <v>5384</v>
          </cell>
          <cell r="M592" t="str">
            <v>RODRIGUEZ TRIANA, HENRY COLON</v>
          </cell>
          <cell r="N592" t="str">
            <v>A</v>
          </cell>
          <cell r="O592">
            <v>42199</v>
          </cell>
          <cell r="P592">
            <v>0.30972222222222223</v>
          </cell>
          <cell r="Q592">
            <v>29</v>
          </cell>
          <cell r="R592"/>
          <cell r="S592" t="str">
            <v>Mtto. Terminado</v>
          </cell>
          <cell r="T592">
            <v>42199</v>
          </cell>
          <cell r="U592">
            <v>0.75</v>
          </cell>
          <cell r="V592">
            <v>10.566666666651145</v>
          </cell>
        </row>
        <row r="593">
          <cell r="A593"/>
          <cell r="B593">
            <v>582</v>
          </cell>
          <cell r="C593">
            <v>597</v>
          </cell>
          <cell r="D593" t="str">
            <v>Cosechadora de CañaJohn Deere 3510</v>
          </cell>
          <cell r="E593" t="str">
            <v>100CS</v>
          </cell>
          <cell r="F593" t="str">
            <v>Coazucar S. A.</v>
          </cell>
          <cell r="G593">
            <v>791060334</v>
          </cell>
          <cell r="H593">
            <v>791060334</v>
          </cell>
          <cell r="I593" t="str">
            <v>MTTO. EN EL CAMPO</v>
          </cell>
          <cell r="J593" t="str">
            <v>Cambio aceite y filtro motor</v>
          </cell>
          <cell r="K593" t="str">
            <v>MTTO. PREVENTIVO</v>
          </cell>
          <cell r="L593">
            <v>1765</v>
          </cell>
          <cell r="M593" t="str">
            <v>SALINAS LOMBEIDA, MIGUEL</v>
          </cell>
          <cell r="N593" t="str">
            <v>A</v>
          </cell>
          <cell r="O593">
            <v>42199</v>
          </cell>
          <cell r="P593">
            <v>0.3125</v>
          </cell>
          <cell r="Q593">
            <v>29</v>
          </cell>
          <cell r="R593">
            <v>14828</v>
          </cell>
          <cell r="S593" t="str">
            <v>Mtto. Terminado</v>
          </cell>
          <cell r="T593">
            <v>42199</v>
          </cell>
          <cell r="U593">
            <v>0.33333333333333331</v>
          </cell>
          <cell r="V593">
            <v>0.5</v>
          </cell>
        </row>
        <row r="594">
          <cell r="A594"/>
          <cell r="B594">
            <v>583</v>
          </cell>
          <cell r="C594">
            <v>597</v>
          </cell>
          <cell r="D594" t="str">
            <v>Cosechadora de CañaJohn Deere 3510</v>
          </cell>
          <cell r="E594" t="str">
            <v>100CS</v>
          </cell>
          <cell r="F594" t="str">
            <v>Coazucar S. A.</v>
          </cell>
          <cell r="G594">
            <v>791060334</v>
          </cell>
          <cell r="H594">
            <v>791060334</v>
          </cell>
          <cell r="I594" t="str">
            <v>MTTO. EN EL CAMPO</v>
          </cell>
          <cell r="J594" t="str">
            <v>Cambio filtro de combustible</v>
          </cell>
          <cell r="K594" t="str">
            <v>MTTO. PREVENTIVO</v>
          </cell>
          <cell r="L594">
            <v>1765</v>
          </cell>
          <cell r="M594" t="str">
            <v>SALINAS LOMBEIDA, MIGUEL</v>
          </cell>
          <cell r="N594" t="str">
            <v>A</v>
          </cell>
          <cell r="O594">
            <v>42199</v>
          </cell>
          <cell r="P594">
            <v>0.3125</v>
          </cell>
          <cell r="Q594">
            <v>29</v>
          </cell>
          <cell r="R594">
            <v>14828</v>
          </cell>
          <cell r="S594" t="str">
            <v>Mtto. Terminado</v>
          </cell>
          <cell r="T594">
            <v>42199</v>
          </cell>
          <cell r="U594">
            <v>0.33333333333333331</v>
          </cell>
          <cell r="V594">
            <v>0.5</v>
          </cell>
        </row>
        <row r="595">
          <cell r="A595"/>
          <cell r="B595">
            <v>584</v>
          </cell>
          <cell r="C595">
            <v>599</v>
          </cell>
          <cell r="D595" t="str">
            <v>Cosechadora de CañaJohn Deere 3520</v>
          </cell>
          <cell r="E595" t="str">
            <v>100CS</v>
          </cell>
          <cell r="F595" t="str">
            <v>Coazucar S. A.</v>
          </cell>
          <cell r="G595">
            <v>791060321</v>
          </cell>
          <cell r="H595">
            <v>791060321</v>
          </cell>
          <cell r="I595" t="str">
            <v>MTTO. EN EL CAMPO</v>
          </cell>
          <cell r="J595" t="str">
            <v>Cambio aceite y filtro motor</v>
          </cell>
          <cell r="K595" t="str">
            <v>MTTO. PREVENTIVO</v>
          </cell>
          <cell r="L595">
            <v>1765</v>
          </cell>
          <cell r="M595" t="str">
            <v>SALINAS LOMBEIDA, MIGUEL</v>
          </cell>
          <cell r="N595" t="str">
            <v>A</v>
          </cell>
          <cell r="O595">
            <v>42199</v>
          </cell>
          <cell r="P595">
            <v>0.3125</v>
          </cell>
          <cell r="Q595">
            <v>29</v>
          </cell>
          <cell r="R595">
            <v>13452</v>
          </cell>
          <cell r="S595" t="str">
            <v>Mtto. Terminado</v>
          </cell>
          <cell r="T595">
            <v>42199</v>
          </cell>
          <cell r="U595">
            <v>0.6875</v>
          </cell>
          <cell r="V595">
            <v>9</v>
          </cell>
        </row>
        <row r="596">
          <cell r="A596"/>
          <cell r="B596">
            <v>585</v>
          </cell>
          <cell r="C596">
            <v>599</v>
          </cell>
          <cell r="D596" t="str">
            <v>Cosechadora de CañaJohn Deere 3520</v>
          </cell>
          <cell r="E596" t="str">
            <v>100CS</v>
          </cell>
          <cell r="F596" t="str">
            <v>Coazucar S. A.</v>
          </cell>
          <cell r="G596">
            <v>791060321</v>
          </cell>
          <cell r="H596">
            <v>791060321</v>
          </cell>
          <cell r="I596" t="str">
            <v>MTTO. EN EL CAMPO</v>
          </cell>
          <cell r="J596" t="str">
            <v>Cambio filtro de combustible</v>
          </cell>
          <cell r="K596" t="str">
            <v>MTTO. PREVENTIVO</v>
          </cell>
          <cell r="L596">
            <v>1765</v>
          </cell>
          <cell r="M596" t="str">
            <v>SALINAS LOMBEIDA, MIGUEL</v>
          </cell>
          <cell r="N596" t="str">
            <v>A</v>
          </cell>
          <cell r="O596">
            <v>42199</v>
          </cell>
          <cell r="P596">
            <v>0.3125</v>
          </cell>
          <cell r="Q596">
            <v>29</v>
          </cell>
          <cell r="R596">
            <v>13452</v>
          </cell>
          <cell r="S596" t="str">
            <v>Mtto. Terminado</v>
          </cell>
          <cell r="T596">
            <v>42199</v>
          </cell>
          <cell r="U596">
            <v>0.6875</v>
          </cell>
          <cell r="V596">
            <v>9</v>
          </cell>
        </row>
        <row r="597">
          <cell r="A597"/>
          <cell r="B597">
            <v>586</v>
          </cell>
          <cell r="C597" t="str">
            <v>CS01</v>
          </cell>
          <cell r="D597" t="str">
            <v>Cosechadora de CañaJohn Deere 3520</v>
          </cell>
          <cell r="E597" t="str">
            <v>100CS</v>
          </cell>
          <cell r="F597" t="str">
            <v>Coazucar S. A.</v>
          </cell>
          <cell r="G597">
            <v>791060321</v>
          </cell>
          <cell r="H597">
            <v>791060321</v>
          </cell>
          <cell r="I597" t="str">
            <v>MTTO. EN EL CAMPO</v>
          </cell>
          <cell r="J597" t="str">
            <v>Cambio aceite y filtro motor</v>
          </cell>
          <cell r="K597" t="str">
            <v>MTTO. PREVENTIVO</v>
          </cell>
          <cell r="L597">
            <v>1765</v>
          </cell>
          <cell r="M597" t="str">
            <v>SALINAS LOMBEIDA, MIGUEL</v>
          </cell>
          <cell r="N597" t="str">
            <v>A</v>
          </cell>
          <cell r="O597">
            <v>42199</v>
          </cell>
          <cell r="P597">
            <v>0.3125</v>
          </cell>
          <cell r="Q597">
            <v>29</v>
          </cell>
          <cell r="R597">
            <v>8509</v>
          </cell>
          <cell r="S597" t="str">
            <v>Mtto. Terminado</v>
          </cell>
          <cell r="T597">
            <v>42199</v>
          </cell>
          <cell r="U597">
            <v>0.70833333333333337</v>
          </cell>
          <cell r="V597">
            <v>9.5</v>
          </cell>
        </row>
        <row r="598">
          <cell r="A598"/>
          <cell r="B598">
            <v>587</v>
          </cell>
          <cell r="C598" t="str">
            <v>CS01</v>
          </cell>
          <cell r="D598" t="str">
            <v>Cosechadora de CañaJohn Deere 3520</v>
          </cell>
          <cell r="E598" t="str">
            <v>100CS</v>
          </cell>
          <cell r="F598" t="str">
            <v>Coazucar S. A.</v>
          </cell>
          <cell r="G598">
            <v>791060321</v>
          </cell>
          <cell r="H598">
            <v>791060321</v>
          </cell>
          <cell r="I598" t="str">
            <v>MTTO. EN EL CAMPO</v>
          </cell>
          <cell r="J598" t="str">
            <v>Cambio filtro de combustible</v>
          </cell>
          <cell r="K598" t="str">
            <v>MTTO. PREVENTIVO</v>
          </cell>
          <cell r="L598">
            <v>1765</v>
          </cell>
          <cell r="M598" t="str">
            <v>SALINAS LOMBEIDA, MIGUEL</v>
          </cell>
          <cell r="N598" t="str">
            <v>A</v>
          </cell>
          <cell r="O598">
            <v>42199</v>
          </cell>
          <cell r="P598">
            <v>0.3125</v>
          </cell>
          <cell r="Q598">
            <v>29</v>
          </cell>
          <cell r="R598">
            <v>8509</v>
          </cell>
          <cell r="S598" t="str">
            <v>Mtto. Terminado</v>
          </cell>
          <cell r="T598">
            <v>42199</v>
          </cell>
          <cell r="U598">
            <v>0.70833333333333337</v>
          </cell>
          <cell r="V598">
            <v>9.5</v>
          </cell>
        </row>
        <row r="599">
          <cell r="A599"/>
          <cell r="B599">
            <v>588</v>
          </cell>
          <cell r="C599" t="str">
            <v>CS05</v>
          </cell>
          <cell r="D599" t="str">
            <v>Cosechadora de CañaJohn Deere 3520 W</v>
          </cell>
          <cell r="E599" t="str">
            <v>100CS</v>
          </cell>
          <cell r="F599" t="str">
            <v>Coazucar S. A.</v>
          </cell>
          <cell r="G599">
            <v>791060417</v>
          </cell>
          <cell r="H599">
            <v>791060417</v>
          </cell>
          <cell r="I599" t="str">
            <v>MTTO. EN EL CAMPO</v>
          </cell>
          <cell r="J599" t="str">
            <v>Cambio aceite y filtro motor</v>
          </cell>
          <cell r="K599" t="str">
            <v>MTTO. PREVENTIVO</v>
          </cell>
          <cell r="L599">
            <v>1765</v>
          </cell>
          <cell r="M599" t="str">
            <v>SALINAS LOMBEIDA, MIGUEL</v>
          </cell>
          <cell r="N599" t="str">
            <v>A</v>
          </cell>
          <cell r="O599">
            <v>42199</v>
          </cell>
          <cell r="P599">
            <v>0.3125</v>
          </cell>
          <cell r="Q599">
            <v>29</v>
          </cell>
          <cell r="R599">
            <v>5081</v>
          </cell>
          <cell r="S599" t="str">
            <v>Mtto. Terminado</v>
          </cell>
          <cell r="T599">
            <v>42199</v>
          </cell>
          <cell r="U599">
            <v>0.66666666666666663</v>
          </cell>
          <cell r="V599">
            <v>8.5</v>
          </cell>
        </row>
        <row r="600">
          <cell r="A600"/>
          <cell r="B600">
            <v>589</v>
          </cell>
          <cell r="C600" t="str">
            <v>CS05</v>
          </cell>
          <cell r="D600" t="str">
            <v>Cosechadora de CañaJohn Deere 3520 W</v>
          </cell>
          <cell r="E600" t="str">
            <v>100CS</v>
          </cell>
          <cell r="F600" t="str">
            <v>Coazucar S. A.</v>
          </cell>
          <cell r="G600">
            <v>791060417</v>
          </cell>
          <cell r="H600">
            <v>791060417</v>
          </cell>
          <cell r="I600" t="str">
            <v>MTTO. EN EL CAMPO</v>
          </cell>
          <cell r="J600" t="str">
            <v>Cambio filtro de combustible</v>
          </cell>
          <cell r="K600" t="str">
            <v>MTTO. PREVENTIVO</v>
          </cell>
          <cell r="L600">
            <v>1765</v>
          </cell>
          <cell r="M600" t="str">
            <v>SALINAS LOMBEIDA, MIGUEL</v>
          </cell>
          <cell r="N600" t="str">
            <v>A</v>
          </cell>
          <cell r="O600">
            <v>42199</v>
          </cell>
          <cell r="P600">
            <v>0.3125</v>
          </cell>
          <cell r="Q600">
            <v>29</v>
          </cell>
          <cell r="R600">
            <v>5081</v>
          </cell>
          <cell r="S600" t="str">
            <v>Mtto. Terminado</v>
          </cell>
          <cell r="T600">
            <v>42199</v>
          </cell>
          <cell r="U600">
            <v>0.66666666666666663</v>
          </cell>
          <cell r="V600">
            <v>8.5</v>
          </cell>
        </row>
        <row r="601">
          <cell r="A601"/>
          <cell r="B601">
            <v>590</v>
          </cell>
          <cell r="C601" t="str">
            <v>JD28</v>
          </cell>
          <cell r="D601" t="str">
            <v>Tractor John Deere 6145J</v>
          </cell>
          <cell r="E601" t="str">
            <v>100JD</v>
          </cell>
          <cell r="F601" t="str">
            <v>Coazucar S. A.</v>
          </cell>
          <cell r="G601">
            <v>791060443</v>
          </cell>
          <cell r="H601">
            <v>7795551067</v>
          </cell>
          <cell r="I601" t="str">
            <v>MTTO. EN EL CAMPO</v>
          </cell>
          <cell r="J601" t="str">
            <v>Revisar fuga de aceite por los acoples</v>
          </cell>
          <cell r="K601" t="str">
            <v>MTTO. CORRECTIVO</v>
          </cell>
          <cell r="L601">
            <v>1578</v>
          </cell>
          <cell r="M601" t="str">
            <v>PICO BAYAS, JOHN JOSELITO</v>
          </cell>
          <cell r="N601" t="str">
            <v>A</v>
          </cell>
          <cell r="O601">
            <v>42199</v>
          </cell>
          <cell r="P601">
            <v>0.3347222222222222</v>
          </cell>
          <cell r="Q601">
            <v>29</v>
          </cell>
          <cell r="R601">
            <v>2422</v>
          </cell>
          <cell r="S601" t="str">
            <v>Mtto. Terminado</v>
          </cell>
          <cell r="T601">
            <v>42199</v>
          </cell>
          <cell r="U601">
            <v>0.58333333333333337</v>
          </cell>
          <cell r="V601">
            <v>5.9666666666744277</v>
          </cell>
        </row>
        <row r="602">
          <cell r="A602"/>
          <cell r="B602">
            <v>591</v>
          </cell>
          <cell r="C602" t="str">
            <v>499c</v>
          </cell>
          <cell r="D602" t="str">
            <v>Plataforma de Mtto. Estacionaria</v>
          </cell>
          <cell r="E602" t="str">
            <v>100CA</v>
          </cell>
          <cell r="F602" t="str">
            <v>Coazucar S. A.</v>
          </cell>
          <cell r="G602">
            <v>791060409</v>
          </cell>
          <cell r="H602">
            <v>791060409</v>
          </cell>
          <cell r="I602" t="str">
            <v>MTTO. EN EL CAMPO</v>
          </cell>
          <cell r="J602" t="str">
            <v>Llanta baja</v>
          </cell>
          <cell r="K602" t="str">
            <v>MTTO. CORRECTIVO</v>
          </cell>
          <cell r="L602">
            <v>1353</v>
          </cell>
          <cell r="M602" t="str">
            <v>MINA POROZO, XAVIER</v>
          </cell>
          <cell r="N602" t="str">
            <v>A</v>
          </cell>
          <cell r="O602">
            <v>42199</v>
          </cell>
          <cell r="P602">
            <v>0.34513888888888888</v>
          </cell>
          <cell r="Q602">
            <v>29</v>
          </cell>
          <cell r="R602"/>
          <cell r="S602" t="str">
            <v>Mtto. Terminado</v>
          </cell>
          <cell r="T602">
            <v>42199</v>
          </cell>
          <cell r="U602">
            <v>0.64930555555555558</v>
          </cell>
          <cell r="V602">
            <v>7.3000000000465661</v>
          </cell>
        </row>
        <row r="603">
          <cell r="A603"/>
          <cell r="B603">
            <v>592</v>
          </cell>
          <cell r="C603">
            <v>288</v>
          </cell>
          <cell r="D603" t="str">
            <v>Tractor John Deere 8200</v>
          </cell>
          <cell r="E603" t="str">
            <v>100JD</v>
          </cell>
          <cell r="F603" t="str">
            <v>Coazucar S. A.</v>
          </cell>
          <cell r="G603">
            <v>791060442</v>
          </cell>
          <cell r="H603">
            <v>7795550939</v>
          </cell>
          <cell r="I603" t="str">
            <v>MTTO. EN EL CAMPO</v>
          </cell>
          <cell r="J603" t="str">
            <v>Llanta baja</v>
          </cell>
          <cell r="K603" t="str">
            <v>MTTO. CORRECTIVO</v>
          </cell>
          <cell r="L603">
            <v>1353</v>
          </cell>
          <cell r="M603" t="str">
            <v>MINA POROZO, XAVIER</v>
          </cell>
          <cell r="N603" t="str">
            <v>A</v>
          </cell>
          <cell r="O603">
            <v>42199</v>
          </cell>
          <cell r="P603">
            <v>0.34513888888888888</v>
          </cell>
          <cell r="Q603">
            <v>29</v>
          </cell>
          <cell r="R603"/>
          <cell r="S603" t="str">
            <v>Mtto. Terminado</v>
          </cell>
          <cell r="T603">
            <v>42199</v>
          </cell>
          <cell r="U603">
            <v>0.38680555555555557</v>
          </cell>
          <cell r="V603">
            <v>1.0000000002328306</v>
          </cell>
        </row>
        <row r="604">
          <cell r="A604"/>
          <cell r="B604">
            <v>593</v>
          </cell>
          <cell r="C604" t="str">
            <v>M20</v>
          </cell>
          <cell r="D604" t="str">
            <v>Motocicleta Yamaha DT-175</v>
          </cell>
          <cell r="E604" t="str">
            <v>100EL</v>
          </cell>
          <cell r="F604" t="str">
            <v>Coazucar S. A.</v>
          </cell>
          <cell r="G604">
            <v>791060103</v>
          </cell>
          <cell r="H604">
            <v>7795550823</v>
          </cell>
          <cell r="I604" t="str">
            <v>EQUIPO LIVIANO</v>
          </cell>
          <cell r="J604" t="str">
            <v>Revisar motor</v>
          </cell>
          <cell r="K604" t="str">
            <v>MTTO. CORRECTIVO</v>
          </cell>
          <cell r="L604">
            <v>4266</v>
          </cell>
          <cell r="M604" t="str">
            <v>ENDARA QUIMI,DAMACIO</v>
          </cell>
          <cell r="N604" t="str">
            <v>A</v>
          </cell>
          <cell r="O604">
            <v>42199</v>
          </cell>
          <cell r="P604">
            <v>0.3520833333333333</v>
          </cell>
          <cell r="Q604">
            <v>29</v>
          </cell>
          <cell r="R604"/>
          <cell r="S604" t="str">
            <v>Mtto. Terminado</v>
          </cell>
          <cell r="T604">
            <v>42204</v>
          </cell>
          <cell r="U604">
            <v>0.54166666666666663</v>
          </cell>
          <cell r="V604">
            <v>124.55000000004657</v>
          </cell>
        </row>
        <row r="605">
          <cell r="A605"/>
          <cell r="B605">
            <v>594</v>
          </cell>
          <cell r="C605">
            <v>207</v>
          </cell>
          <cell r="D605" t="str">
            <v>Camión Chevrolet</v>
          </cell>
          <cell r="E605" t="str">
            <v>100EL</v>
          </cell>
          <cell r="F605" t="str">
            <v>Coazucar S. A.</v>
          </cell>
          <cell r="G605">
            <v>791060303</v>
          </cell>
          <cell r="H605">
            <v>7795550684</v>
          </cell>
          <cell r="I605" t="str">
            <v>EQUIPO LIVIANO</v>
          </cell>
          <cell r="J605" t="str">
            <v>Orden de Inspección</v>
          </cell>
          <cell r="K605" t="str">
            <v>MTTO. PREVENTIVO</v>
          </cell>
          <cell r="L605">
            <v>1734</v>
          </cell>
          <cell r="M605" t="str">
            <v>ROMAN VELEZ, JORGE LUIS</v>
          </cell>
          <cell r="N605" t="str">
            <v>A</v>
          </cell>
          <cell r="O605">
            <v>42199</v>
          </cell>
          <cell r="P605">
            <v>0.35625000000000001</v>
          </cell>
          <cell r="Q605">
            <v>29</v>
          </cell>
          <cell r="R605"/>
          <cell r="S605" t="str">
            <v>Mtto. Terminado</v>
          </cell>
          <cell r="T605">
            <v>42199</v>
          </cell>
          <cell r="U605">
            <v>0.375</v>
          </cell>
          <cell r="V605">
            <v>0.45000000006984919</v>
          </cell>
        </row>
        <row r="606">
          <cell r="A606"/>
          <cell r="B606">
            <v>595</v>
          </cell>
          <cell r="C606">
            <v>207</v>
          </cell>
          <cell r="D606" t="str">
            <v>Camión Chevrolet</v>
          </cell>
          <cell r="E606" t="str">
            <v>100EL</v>
          </cell>
          <cell r="F606" t="str">
            <v>Coazucar S. A.</v>
          </cell>
          <cell r="G606">
            <v>791060303</v>
          </cell>
          <cell r="H606">
            <v>7795550684</v>
          </cell>
          <cell r="I606" t="str">
            <v>LUBRICADORA</v>
          </cell>
          <cell r="J606" t="str">
            <v>Cambio aceite y filtro motor</v>
          </cell>
          <cell r="K606" t="str">
            <v>MTTO. PREVENTIVO</v>
          </cell>
          <cell r="L606">
            <v>1734</v>
          </cell>
          <cell r="M606" t="str">
            <v>ROMAN VELEZ, JORGE LUIS</v>
          </cell>
          <cell r="N606" t="str">
            <v>A</v>
          </cell>
          <cell r="O606">
            <v>42199</v>
          </cell>
          <cell r="P606">
            <v>0.35625000000000001</v>
          </cell>
          <cell r="Q606">
            <v>29</v>
          </cell>
          <cell r="R606"/>
          <cell r="S606" t="str">
            <v>Mtto. Terminado</v>
          </cell>
          <cell r="T606">
            <v>42199</v>
          </cell>
          <cell r="U606">
            <v>0.58333333333333337</v>
          </cell>
          <cell r="V606">
            <v>5.4500000000698492</v>
          </cell>
        </row>
        <row r="607">
          <cell r="A607"/>
          <cell r="B607">
            <v>596</v>
          </cell>
          <cell r="C607">
            <v>207</v>
          </cell>
          <cell r="D607" t="str">
            <v>Camión Chevrolet</v>
          </cell>
          <cell r="E607" t="str">
            <v>100EL</v>
          </cell>
          <cell r="F607" t="str">
            <v>Coazucar S. A.</v>
          </cell>
          <cell r="G607">
            <v>791060303</v>
          </cell>
          <cell r="H607">
            <v>7795550684</v>
          </cell>
          <cell r="I607" t="str">
            <v>LUBRICADORA</v>
          </cell>
          <cell r="J607" t="str">
            <v>Cambio filtro de combustible</v>
          </cell>
          <cell r="K607" t="str">
            <v>MTTO. PREVENTIVO</v>
          </cell>
          <cell r="L607">
            <v>1734</v>
          </cell>
          <cell r="M607" t="str">
            <v>ROMAN VELEZ, JORGE LUIS</v>
          </cell>
          <cell r="N607" t="str">
            <v>A</v>
          </cell>
          <cell r="O607">
            <v>42199</v>
          </cell>
          <cell r="P607">
            <v>0.35625000000000001</v>
          </cell>
          <cell r="Q607">
            <v>29</v>
          </cell>
          <cell r="R607"/>
          <cell r="S607" t="str">
            <v>Mtto. Terminado</v>
          </cell>
          <cell r="T607">
            <v>42199</v>
          </cell>
          <cell r="U607">
            <v>0.58333333333333337</v>
          </cell>
          <cell r="V607">
            <v>5.4500000000698492</v>
          </cell>
        </row>
        <row r="608">
          <cell r="A608"/>
          <cell r="B608">
            <v>597</v>
          </cell>
          <cell r="C608">
            <v>164</v>
          </cell>
          <cell r="D608" t="str">
            <v>Cabezal M. Benz LS-2635</v>
          </cell>
          <cell r="E608" t="str">
            <v>100CB</v>
          </cell>
          <cell r="F608" t="str">
            <v>Coazucar S. A.</v>
          </cell>
          <cell r="G608">
            <v>791060330</v>
          </cell>
          <cell r="H608">
            <v>791060330</v>
          </cell>
          <cell r="I608" t="str">
            <v>CABEZALES</v>
          </cell>
          <cell r="J608" t="str">
            <v>Revisar fuga de aceite</v>
          </cell>
          <cell r="K608" t="str">
            <v>MTTO. CORRECTIVO</v>
          </cell>
          <cell r="L608">
            <v>1651</v>
          </cell>
          <cell r="M608" t="str">
            <v>RAMIREZ LOPEZ, LUIS ENRIQUE</v>
          </cell>
          <cell r="N608" t="str">
            <v>A</v>
          </cell>
          <cell r="O608">
            <v>42199</v>
          </cell>
          <cell r="P608">
            <v>0.35694444444444445</v>
          </cell>
          <cell r="Q608">
            <v>29</v>
          </cell>
          <cell r="R608">
            <v>30699</v>
          </cell>
          <cell r="S608" t="str">
            <v>Mtto. Terminado</v>
          </cell>
          <cell r="T608">
            <v>42200</v>
          </cell>
          <cell r="U608">
            <v>0.375</v>
          </cell>
          <cell r="V608">
            <v>24.433333333348855</v>
          </cell>
        </row>
        <row r="609">
          <cell r="A609"/>
          <cell r="B609">
            <v>598</v>
          </cell>
          <cell r="C609" t="str">
            <v>MB45</v>
          </cell>
          <cell r="D609" t="str">
            <v>Moto Boma Perkins1006-6TZ09</v>
          </cell>
          <cell r="E609" t="str">
            <v>100BB</v>
          </cell>
          <cell r="F609" t="str">
            <v>Coazucar S. A.</v>
          </cell>
          <cell r="G609">
            <v>791060405</v>
          </cell>
          <cell r="H609">
            <v>7795550144</v>
          </cell>
          <cell r="I609" t="str">
            <v>MTTO. EN EL CAMPO</v>
          </cell>
          <cell r="J609" t="str">
            <v>Colocar motor</v>
          </cell>
          <cell r="K609" t="str">
            <v>MTTO. CORRECTIVO</v>
          </cell>
          <cell r="L609">
            <v>1318</v>
          </cell>
          <cell r="M609" t="str">
            <v>MELENDRES LAZ, RODOLFO GONZALO</v>
          </cell>
          <cell r="N609" t="str">
            <v>A</v>
          </cell>
          <cell r="O609">
            <v>42199</v>
          </cell>
          <cell r="P609">
            <v>0.35972222222222222</v>
          </cell>
          <cell r="Q609">
            <v>29</v>
          </cell>
          <cell r="R609"/>
          <cell r="S609" t="str">
            <v>Mtto. Terminado</v>
          </cell>
          <cell r="T609">
            <v>42199</v>
          </cell>
          <cell r="U609">
            <v>0.45833333333333331</v>
          </cell>
          <cell r="V609">
            <v>2.3666666666977108</v>
          </cell>
        </row>
        <row r="610">
          <cell r="A610"/>
          <cell r="B610">
            <v>599</v>
          </cell>
          <cell r="C610">
            <v>225</v>
          </cell>
          <cell r="D610" t="str">
            <v xml:space="preserve">Chevrolet </v>
          </cell>
          <cell r="E610" t="str">
            <v>100EL</v>
          </cell>
          <cell r="F610" t="str">
            <v>Coazucar S. A.</v>
          </cell>
          <cell r="G610">
            <v>791060308</v>
          </cell>
          <cell r="H610">
            <v>7795550713</v>
          </cell>
          <cell r="I610" t="str">
            <v>EQUIPO LIVIANO</v>
          </cell>
          <cell r="J610" t="str">
            <v>Revisar sistema electrico</v>
          </cell>
          <cell r="K610" t="str">
            <v>MTTO. CORRECTIVO</v>
          </cell>
          <cell r="L610">
            <v>460</v>
          </cell>
          <cell r="M610" t="str">
            <v>MERCHAN PEREZ, ARMANDO</v>
          </cell>
          <cell r="N610" t="str">
            <v>A</v>
          </cell>
          <cell r="O610">
            <v>42199</v>
          </cell>
          <cell r="P610">
            <v>0.36180555555555555</v>
          </cell>
          <cell r="Q610">
            <v>29</v>
          </cell>
          <cell r="R610">
            <v>262676</v>
          </cell>
          <cell r="S610" t="str">
            <v>Mtto. Terminado</v>
          </cell>
          <cell r="T610">
            <v>42199</v>
          </cell>
          <cell r="U610">
            <v>0.3888888888888889</v>
          </cell>
          <cell r="V610">
            <v>0.65000000002328306</v>
          </cell>
        </row>
        <row r="611">
          <cell r="A611"/>
          <cell r="B611">
            <v>600</v>
          </cell>
          <cell r="C611" t="str">
            <v>MB36</v>
          </cell>
          <cell r="D611" t="str">
            <v>Moto Boma Perkins1006-6TZ09</v>
          </cell>
          <cell r="E611" t="str">
            <v>100BB</v>
          </cell>
          <cell r="F611" t="str">
            <v>Coazucar S. A.</v>
          </cell>
          <cell r="G611">
            <v>791060405</v>
          </cell>
          <cell r="H611">
            <v>7795550126</v>
          </cell>
          <cell r="I611" t="str">
            <v>MTTO. EN EL CAMPO</v>
          </cell>
          <cell r="J611" t="str">
            <v>Colocar motor</v>
          </cell>
          <cell r="K611" t="str">
            <v>MTTO. CORRECTIVO</v>
          </cell>
          <cell r="L611">
            <v>1925</v>
          </cell>
          <cell r="M611" t="str">
            <v xml:space="preserve">UZHO MOREIRA, DARWIN </v>
          </cell>
          <cell r="N611" t="str">
            <v>A</v>
          </cell>
          <cell r="O611">
            <v>42199</v>
          </cell>
          <cell r="P611">
            <v>0.3659722222222222</v>
          </cell>
          <cell r="Q611">
            <v>29</v>
          </cell>
          <cell r="R611"/>
          <cell r="S611" t="str">
            <v>Mtto. Terminado</v>
          </cell>
          <cell r="T611">
            <v>42199</v>
          </cell>
          <cell r="U611">
            <v>0.75</v>
          </cell>
          <cell r="V611">
            <v>9.2166666666744277</v>
          </cell>
        </row>
        <row r="612">
          <cell r="A612"/>
          <cell r="B612">
            <v>601</v>
          </cell>
          <cell r="C612" t="str">
            <v>MB16</v>
          </cell>
          <cell r="D612" t="str">
            <v>Moto Bomba Perkins 1006-6T</v>
          </cell>
          <cell r="E612" t="str">
            <v>100BB</v>
          </cell>
          <cell r="F612" t="str">
            <v>Coazucar S. A.</v>
          </cell>
          <cell r="G612">
            <v>791060405</v>
          </cell>
          <cell r="H612">
            <v>7795550098</v>
          </cell>
          <cell r="I612" t="str">
            <v>MTTO. EN EL CAMPO</v>
          </cell>
          <cell r="J612" t="str">
            <v>Colocar motor</v>
          </cell>
          <cell r="K612" t="str">
            <v>MTTO. CORRECTIVO</v>
          </cell>
          <cell r="L612">
            <v>1925</v>
          </cell>
          <cell r="M612" t="str">
            <v xml:space="preserve">UZHO MOREIRA, DARWIN </v>
          </cell>
          <cell r="N612" t="str">
            <v>A</v>
          </cell>
          <cell r="O612">
            <v>42199</v>
          </cell>
          <cell r="P612">
            <v>0.3659722222222222</v>
          </cell>
          <cell r="Q612">
            <v>29</v>
          </cell>
          <cell r="R612"/>
          <cell r="S612" t="str">
            <v>Mtto. Terminado</v>
          </cell>
          <cell r="T612">
            <v>42199</v>
          </cell>
          <cell r="U612">
            <v>0.625</v>
          </cell>
          <cell r="V612">
            <v>6.2166666666744277</v>
          </cell>
        </row>
        <row r="613">
          <cell r="A613"/>
          <cell r="B613">
            <v>602</v>
          </cell>
          <cell r="C613" t="str">
            <v>MB58</v>
          </cell>
          <cell r="D613" t="str">
            <v>Motor Cummins</v>
          </cell>
          <cell r="E613" t="str">
            <v>100BB</v>
          </cell>
          <cell r="F613" t="str">
            <v>Coazucar S. A.</v>
          </cell>
          <cell r="G613">
            <v>791060405</v>
          </cell>
          <cell r="H613">
            <v>7795550164</v>
          </cell>
          <cell r="I613" t="str">
            <v>MTTO. EN EL CAMPO</v>
          </cell>
          <cell r="J613" t="str">
            <v>Colocar motor</v>
          </cell>
          <cell r="K613" t="str">
            <v>MTTO. CORRECTIVO</v>
          </cell>
          <cell r="L613">
            <v>1925</v>
          </cell>
          <cell r="M613" t="str">
            <v xml:space="preserve">UZHO MOREIRA, DARWIN </v>
          </cell>
          <cell r="N613" t="str">
            <v>A</v>
          </cell>
          <cell r="O613">
            <v>42199</v>
          </cell>
          <cell r="P613">
            <v>0.3659722222222222</v>
          </cell>
          <cell r="Q613">
            <v>29</v>
          </cell>
          <cell r="R613"/>
          <cell r="S613" t="str">
            <v>Mtto. Terminado</v>
          </cell>
          <cell r="T613">
            <v>42200</v>
          </cell>
          <cell r="U613">
            <v>6.25E-2</v>
          </cell>
          <cell r="V613">
            <v>16.716666666674428</v>
          </cell>
        </row>
        <row r="614">
          <cell r="A614"/>
          <cell r="B614">
            <v>603</v>
          </cell>
          <cell r="C614">
            <v>1364</v>
          </cell>
          <cell r="D614" t="str">
            <v>Trayler</v>
          </cell>
          <cell r="E614" t="str">
            <v>100TD</v>
          </cell>
          <cell r="F614" t="str">
            <v>Coazucar S. A.</v>
          </cell>
          <cell r="G614">
            <v>791060312</v>
          </cell>
          <cell r="H614">
            <v>791060312</v>
          </cell>
          <cell r="I614" t="str">
            <v>VULCANIZADORA</v>
          </cell>
          <cell r="J614" t="str">
            <v>Cambiar llanta</v>
          </cell>
          <cell r="K614" t="str">
            <v>MTTO. CORRECTIVO</v>
          </cell>
          <cell r="L614">
            <v>1353</v>
          </cell>
          <cell r="M614" t="str">
            <v>MINA POROZO, XAVIER</v>
          </cell>
          <cell r="N614" t="str">
            <v>A</v>
          </cell>
          <cell r="O614">
            <v>42199</v>
          </cell>
          <cell r="P614">
            <v>0.36944444444444446</v>
          </cell>
          <cell r="Q614">
            <v>29</v>
          </cell>
          <cell r="R614"/>
          <cell r="S614" t="str">
            <v>Mtto. Terminado</v>
          </cell>
          <cell r="T614">
            <v>42199</v>
          </cell>
          <cell r="U614">
            <v>0.49444444444444446</v>
          </cell>
          <cell r="V614">
            <v>3</v>
          </cell>
        </row>
        <row r="615">
          <cell r="A615"/>
          <cell r="B615">
            <v>604</v>
          </cell>
          <cell r="C615">
            <v>153</v>
          </cell>
          <cell r="D615" t="str">
            <v>Cabezal M. Benz LS-2635</v>
          </cell>
          <cell r="E615" t="str">
            <v>100CB</v>
          </cell>
          <cell r="F615" t="str">
            <v>Coazucar S. A.</v>
          </cell>
          <cell r="G615">
            <v>791060330</v>
          </cell>
          <cell r="H615">
            <v>791060330</v>
          </cell>
          <cell r="I615" t="str">
            <v>ENDER DE CABEZALES</v>
          </cell>
          <cell r="J615" t="str">
            <v>Arreglar puerta</v>
          </cell>
          <cell r="K615" t="str">
            <v>MTTO. CORRECTIVO</v>
          </cell>
          <cell r="L615">
            <v>696</v>
          </cell>
          <cell r="M615" t="str">
            <v>BARRERA ORTIZ, CELSON OSWALDO</v>
          </cell>
          <cell r="N615" t="str">
            <v>A</v>
          </cell>
          <cell r="O615">
            <v>42199</v>
          </cell>
          <cell r="P615">
            <v>0.37083333333333335</v>
          </cell>
          <cell r="Q615">
            <v>29</v>
          </cell>
          <cell r="R615"/>
          <cell r="S615" t="str">
            <v>Mtto. Terminado</v>
          </cell>
          <cell r="T615">
            <v>42199</v>
          </cell>
          <cell r="U615">
            <v>0.47916666666666669</v>
          </cell>
          <cell r="V615">
            <v>2.5999999999767169</v>
          </cell>
        </row>
        <row r="616">
          <cell r="A616"/>
          <cell r="B616">
            <v>605</v>
          </cell>
          <cell r="C616">
            <v>745</v>
          </cell>
          <cell r="D616" t="str">
            <v>Mini Cargadora Case 440-SSL</v>
          </cell>
          <cell r="E616" t="str">
            <v>100EP</v>
          </cell>
          <cell r="F616" t="str">
            <v>Coazucar S. A.</v>
          </cell>
          <cell r="G616">
            <v>791060386</v>
          </cell>
          <cell r="H616">
            <v>7795550868</v>
          </cell>
          <cell r="I616" t="str">
            <v>EQUIPO PESADO</v>
          </cell>
          <cell r="J616" t="str">
            <v>Revisar sistema hidraulico</v>
          </cell>
          <cell r="K616" t="str">
            <v>MTTO. CORRECTIVO</v>
          </cell>
          <cell r="L616">
            <v>1522</v>
          </cell>
          <cell r="M616" t="str">
            <v>PAREDES RIERA, CARLOS</v>
          </cell>
          <cell r="N616" t="str">
            <v>A</v>
          </cell>
          <cell r="O616">
            <v>42199</v>
          </cell>
          <cell r="P616">
            <v>0.375</v>
          </cell>
          <cell r="Q616">
            <v>29</v>
          </cell>
          <cell r="R616"/>
          <cell r="S616" t="str">
            <v>Mtto. Terminado</v>
          </cell>
          <cell r="T616">
            <v>42215</v>
          </cell>
          <cell r="U616">
            <v>0.375</v>
          </cell>
          <cell r="V616">
            <v>384</v>
          </cell>
        </row>
        <row r="617">
          <cell r="A617"/>
          <cell r="B617">
            <v>606</v>
          </cell>
          <cell r="C617">
            <v>326</v>
          </cell>
          <cell r="D617" t="str">
            <v xml:space="preserve">Tractor de Llantas Cameco </v>
          </cell>
          <cell r="E617" t="str">
            <v>100CM</v>
          </cell>
          <cell r="F617" t="str">
            <v>Coazucar S. A.</v>
          </cell>
          <cell r="G617">
            <v>791060373</v>
          </cell>
          <cell r="H617">
            <v>791060373</v>
          </cell>
          <cell r="I617" t="str">
            <v>CAMECOS</v>
          </cell>
          <cell r="J617" t="str">
            <v>Orden de Inspección</v>
          </cell>
          <cell r="K617" t="str">
            <v>MTTO. PREVENTIVO</v>
          </cell>
          <cell r="L617">
            <v>870</v>
          </cell>
          <cell r="M617" t="str">
            <v>CEDILLO OTERO, JULIO ARMANDO</v>
          </cell>
          <cell r="N617" t="str">
            <v>A</v>
          </cell>
          <cell r="O617">
            <v>42199</v>
          </cell>
          <cell r="P617">
            <v>0.375</v>
          </cell>
          <cell r="Q617">
            <v>29</v>
          </cell>
          <cell r="R617">
            <v>12258</v>
          </cell>
          <cell r="S617" t="str">
            <v>Mtto. Terminado</v>
          </cell>
          <cell r="T617">
            <v>42199</v>
          </cell>
          <cell r="U617">
            <v>0.3888888888888889</v>
          </cell>
          <cell r="V617">
            <v>0.33333333337213844</v>
          </cell>
        </row>
        <row r="618">
          <cell r="A618"/>
          <cell r="B618">
            <v>607</v>
          </cell>
          <cell r="C618">
            <v>326</v>
          </cell>
          <cell r="D618" t="str">
            <v xml:space="preserve">Tractor de Llantas Cameco </v>
          </cell>
          <cell r="E618" t="str">
            <v>100CM</v>
          </cell>
          <cell r="F618" t="str">
            <v>Coazucar S. A.</v>
          </cell>
          <cell r="G618">
            <v>791060373</v>
          </cell>
          <cell r="H618">
            <v>791060373</v>
          </cell>
          <cell r="I618" t="str">
            <v>LUBRICADORA</v>
          </cell>
          <cell r="J618" t="str">
            <v>Cambio aceite y filtro motor</v>
          </cell>
          <cell r="K618" t="str">
            <v>MTTO. PREVENTIVO</v>
          </cell>
          <cell r="L618">
            <v>870</v>
          </cell>
          <cell r="M618" t="str">
            <v>CEDILLO OTERO, JULIO ARMANDO</v>
          </cell>
          <cell r="N618" t="str">
            <v>A</v>
          </cell>
          <cell r="O618">
            <v>42199</v>
          </cell>
          <cell r="P618">
            <v>0.375</v>
          </cell>
          <cell r="Q618">
            <v>29</v>
          </cell>
          <cell r="R618">
            <v>12258</v>
          </cell>
          <cell r="S618" t="str">
            <v>Mtto. Terminado</v>
          </cell>
          <cell r="T618">
            <v>42199</v>
          </cell>
          <cell r="U618">
            <v>0.5625</v>
          </cell>
          <cell r="V618">
            <v>4.5</v>
          </cell>
        </row>
        <row r="619">
          <cell r="A619"/>
          <cell r="B619">
            <v>608</v>
          </cell>
          <cell r="C619">
            <v>326</v>
          </cell>
          <cell r="D619" t="str">
            <v xml:space="preserve">Tractor de Llantas Cameco </v>
          </cell>
          <cell r="E619" t="str">
            <v>100CM</v>
          </cell>
          <cell r="F619" t="str">
            <v>Coazucar S. A.</v>
          </cell>
          <cell r="G619">
            <v>791060373</v>
          </cell>
          <cell r="H619">
            <v>791060373</v>
          </cell>
          <cell r="I619" t="str">
            <v>LUBRICADORA</v>
          </cell>
          <cell r="J619" t="str">
            <v>Cambio filtro de combustible</v>
          </cell>
          <cell r="K619" t="str">
            <v>MTTO. PREVENTIVO</v>
          </cell>
          <cell r="L619">
            <v>870</v>
          </cell>
          <cell r="M619" t="str">
            <v>CEDILLO OTERO, JULIO ARMANDO</v>
          </cell>
          <cell r="N619" t="str">
            <v>A</v>
          </cell>
          <cell r="O619">
            <v>42199</v>
          </cell>
          <cell r="P619">
            <v>0.375</v>
          </cell>
          <cell r="Q619">
            <v>29</v>
          </cell>
          <cell r="R619">
            <v>12258</v>
          </cell>
          <cell r="S619" t="str">
            <v>Mtto. Terminado</v>
          </cell>
          <cell r="T619">
            <v>42199</v>
          </cell>
          <cell r="U619">
            <v>0.5625</v>
          </cell>
          <cell r="V619">
            <v>4.5</v>
          </cell>
        </row>
        <row r="620">
          <cell r="A620"/>
          <cell r="B620">
            <v>609</v>
          </cell>
          <cell r="C620">
            <v>278</v>
          </cell>
          <cell r="D620" t="str">
            <v>Tractor John Deere 8200</v>
          </cell>
          <cell r="E620" t="str">
            <v>100JD</v>
          </cell>
          <cell r="F620" t="str">
            <v>Coazucar S. A.</v>
          </cell>
          <cell r="G620">
            <v>791060442</v>
          </cell>
          <cell r="H620">
            <v>7795550925</v>
          </cell>
          <cell r="I620" t="str">
            <v>JOHN DEERE</v>
          </cell>
          <cell r="J620" t="str">
            <v>Orden de Inspección</v>
          </cell>
          <cell r="K620" t="str">
            <v>MTTO. PREVENTIVO</v>
          </cell>
          <cell r="L620">
            <v>1841</v>
          </cell>
          <cell r="M620" t="str">
            <v>SOLIS MORA, LUIS ANTONIO</v>
          </cell>
          <cell r="N620" t="str">
            <v>A</v>
          </cell>
          <cell r="O620">
            <v>42199</v>
          </cell>
          <cell r="P620">
            <v>0.37777777777777777</v>
          </cell>
          <cell r="Q620">
            <v>29</v>
          </cell>
          <cell r="R620"/>
          <cell r="S620" t="str">
            <v>Mtto. Terminado</v>
          </cell>
          <cell r="T620">
            <v>42199</v>
          </cell>
          <cell r="U620">
            <v>0.41666666666666669</v>
          </cell>
          <cell r="V620">
            <v>0.93333333334885538</v>
          </cell>
        </row>
        <row r="621">
          <cell r="A621"/>
          <cell r="B621">
            <v>610</v>
          </cell>
          <cell r="C621">
            <v>278</v>
          </cell>
          <cell r="D621" t="str">
            <v>Tractor John Deere 8200</v>
          </cell>
          <cell r="E621" t="str">
            <v>100JD</v>
          </cell>
          <cell r="F621" t="str">
            <v>Coazucar S. A.</v>
          </cell>
          <cell r="G621">
            <v>791060442</v>
          </cell>
          <cell r="H621">
            <v>7795550925</v>
          </cell>
          <cell r="I621" t="str">
            <v>LUBRICADORA</v>
          </cell>
          <cell r="J621" t="str">
            <v>Cambio aceite y filtro motor</v>
          </cell>
          <cell r="K621" t="str">
            <v>MTTO. PREVENTIVO</v>
          </cell>
          <cell r="L621">
            <v>1841</v>
          </cell>
          <cell r="M621" t="str">
            <v>SOLIS MORA, LUIS ANTONIO</v>
          </cell>
          <cell r="N621" t="str">
            <v>A</v>
          </cell>
          <cell r="O621">
            <v>42199</v>
          </cell>
          <cell r="P621">
            <v>0.37777777777777777</v>
          </cell>
          <cell r="Q621">
            <v>29</v>
          </cell>
          <cell r="R621"/>
          <cell r="S621" t="str">
            <v>Mtto. Terminado</v>
          </cell>
          <cell r="T621">
            <v>42199</v>
          </cell>
          <cell r="U621">
            <v>0.66666666666666663</v>
          </cell>
          <cell r="V621">
            <v>6.9333333333488554</v>
          </cell>
        </row>
        <row r="622">
          <cell r="A622"/>
          <cell r="B622">
            <v>611</v>
          </cell>
          <cell r="C622">
            <v>278</v>
          </cell>
          <cell r="D622" t="str">
            <v>Tractor John Deere 8200</v>
          </cell>
          <cell r="E622" t="str">
            <v>100JD</v>
          </cell>
          <cell r="F622" t="str">
            <v>Coazucar S. A.</v>
          </cell>
          <cell r="G622">
            <v>791060442</v>
          </cell>
          <cell r="H622">
            <v>7795550925</v>
          </cell>
          <cell r="I622" t="str">
            <v>LUBRICADORA</v>
          </cell>
          <cell r="J622" t="str">
            <v>Cambio filtro de combustible</v>
          </cell>
          <cell r="K622" t="str">
            <v>MTTO. PREVENTIVO</v>
          </cell>
          <cell r="L622">
            <v>1841</v>
          </cell>
          <cell r="M622" t="str">
            <v>SOLIS MORA, LUIS ANTONIO</v>
          </cell>
          <cell r="N622" t="str">
            <v>A</v>
          </cell>
          <cell r="O622">
            <v>42199</v>
          </cell>
          <cell r="P622">
            <v>0.37777777777777777</v>
          </cell>
          <cell r="Q622">
            <v>29</v>
          </cell>
          <cell r="R622"/>
          <cell r="S622" t="str">
            <v>Mtto. Terminado</v>
          </cell>
          <cell r="T622">
            <v>42199</v>
          </cell>
          <cell r="U622">
            <v>0.66666666666666663</v>
          </cell>
          <cell r="V622">
            <v>6.9333333333488554</v>
          </cell>
        </row>
        <row r="623">
          <cell r="A623"/>
          <cell r="B623">
            <v>612</v>
          </cell>
          <cell r="C623">
            <v>161</v>
          </cell>
          <cell r="D623" t="str">
            <v>Cabezal M. Benz LS-2635</v>
          </cell>
          <cell r="E623" t="str">
            <v>100CB</v>
          </cell>
          <cell r="F623" t="str">
            <v>Coazucar S. A.</v>
          </cell>
          <cell r="G623">
            <v>791060330</v>
          </cell>
          <cell r="H623">
            <v>791060330</v>
          </cell>
          <cell r="I623" t="str">
            <v>ENDER DE CABEZALES</v>
          </cell>
          <cell r="J623" t="str">
            <v>Cambiar 2 espejos y chapa de la puerta</v>
          </cell>
          <cell r="K623" t="str">
            <v>MTTO. CORRECTIVO</v>
          </cell>
          <cell r="L623">
            <v>1677</v>
          </cell>
          <cell r="M623" t="str">
            <v>RIVAS MACAY, JOSE</v>
          </cell>
          <cell r="N623" t="str">
            <v>A</v>
          </cell>
          <cell r="O623">
            <v>42199</v>
          </cell>
          <cell r="P623">
            <v>0.38680555555555557</v>
          </cell>
          <cell r="Q623">
            <v>29</v>
          </cell>
          <cell r="R623"/>
          <cell r="S623" t="str">
            <v>Mtto. Terminado</v>
          </cell>
          <cell r="T623">
            <v>42200</v>
          </cell>
          <cell r="U623">
            <v>0.375</v>
          </cell>
          <cell r="V623">
            <v>23.716666666558012</v>
          </cell>
        </row>
        <row r="624">
          <cell r="A624"/>
          <cell r="B624">
            <v>613</v>
          </cell>
          <cell r="C624">
            <v>164</v>
          </cell>
          <cell r="D624" t="str">
            <v>Cabezal M. Benz LS-2635</v>
          </cell>
          <cell r="E624" t="str">
            <v>100CB</v>
          </cell>
          <cell r="F624" t="str">
            <v>Coazucar S. A.</v>
          </cell>
          <cell r="G624">
            <v>791060330</v>
          </cell>
          <cell r="H624">
            <v>791060330</v>
          </cell>
          <cell r="I624" t="str">
            <v>CABEZALES</v>
          </cell>
          <cell r="J624" t="str">
            <v>Orden de Inspección</v>
          </cell>
          <cell r="K624" t="str">
            <v>MTTO. PREVENTIVO</v>
          </cell>
          <cell r="L624">
            <v>1651</v>
          </cell>
          <cell r="M624" t="str">
            <v>RAMIREZ LOPEZ, LUIS ENRIQUE</v>
          </cell>
          <cell r="N624" t="str">
            <v>A</v>
          </cell>
          <cell r="O624">
            <v>42199</v>
          </cell>
          <cell r="P624">
            <v>0.39652777777777781</v>
          </cell>
          <cell r="Q624">
            <v>29</v>
          </cell>
          <cell r="R624">
            <v>30699</v>
          </cell>
          <cell r="S624" t="str">
            <v>Mtto. Terminado</v>
          </cell>
          <cell r="T624">
            <v>42199</v>
          </cell>
          <cell r="U624">
            <v>0.47222222222222227</v>
          </cell>
          <cell r="V624">
            <v>1.8166666666511446</v>
          </cell>
        </row>
        <row r="625">
          <cell r="A625"/>
          <cell r="B625">
            <v>614</v>
          </cell>
          <cell r="C625">
            <v>164</v>
          </cell>
          <cell r="D625" t="str">
            <v>Cabezal M. Benz LS-2635</v>
          </cell>
          <cell r="E625" t="str">
            <v>100CB</v>
          </cell>
          <cell r="F625" t="str">
            <v>Coazucar S. A.</v>
          </cell>
          <cell r="G625">
            <v>791060330</v>
          </cell>
          <cell r="H625">
            <v>791060330</v>
          </cell>
          <cell r="I625" t="str">
            <v>LUBRICADORA</v>
          </cell>
          <cell r="J625" t="str">
            <v>Cambio aceite y filtro motor</v>
          </cell>
          <cell r="K625" t="str">
            <v>MTTO. PREVENTIVO</v>
          </cell>
          <cell r="L625">
            <v>1651</v>
          </cell>
          <cell r="M625" t="str">
            <v>RAMIREZ LOPEZ, LUIS ENRIQUE</v>
          </cell>
          <cell r="N625" t="str">
            <v>A</v>
          </cell>
          <cell r="O625">
            <v>42199</v>
          </cell>
          <cell r="P625">
            <v>0.39652777777777781</v>
          </cell>
          <cell r="Q625">
            <v>29</v>
          </cell>
          <cell r="R625">
            <v>30699</v>
          </cell>
          <cell r="S625" t="str">
            <v>Mtto. Terminado</v>
          </cell>
          <cell r="T625">
            <v>42199</v>
          </cell>
          <cell r="U625">
            <v>0.60416666666666663</v>
          </cell>
          <cell r="V625">
            <v>4.9833333333954215</v>
          </cell>
        </row>
        <row r="626">
          <cell r="A626"/>
          <cell r="B626">
            <v>615</v>
          </cell>
          <cell r="C626">
            <v>164</v>
          </cell>
          <cell r="D626" t="str">
            <v>Cabezal M. Benz LS-2635</v>
          </cell>
          <cell r="E626" t="str">
            <v>100CB</v>
          </cell>
          <cell r="F626" t="str">
            <v>Coazucar S. A.</v>
          </cell>
          <cell r="G626">
            <v>791060330</v>
          </cell>
          <cell r="H626">
            <v>791060330</v>
          </cell>
          <cell r="I626" t="str">
            <v>LUBRICADORA</v>
          </cell>
          <cell r="J626" t="str">
            <v>Cambio filtro de combustible</v>
          </cell>
          <cell r="K626" t="str">
            <v>MTTO. PREVENTIVO</v>
          </cell>
          <cell r="L626">
            <v>1651</v>
          </cell>
          <cell r="M626" t="str">
            <v>RAMIREZ LOPEZ, LUIS ENRIQUE</v>
          </cell>
          <cell r="N626" t="str">
            <v>A</v>
          </cell>
          <cell r="O626">
            <v>42199</v>
          </cell>
          <cell r="P626">
            <v>0.39652777777777781</v>
          </cell>
          <cell r="Q626">
            <v>29</v>
          </cell>
          <cell r="R626">
            <v>30699</v>
          </cell>
          <cell r="S626" t="str">
            <v>Mtto. Terminado</v>
          </cell>
          <cell r="T626">
            <v>42199</v>
          </cell>
          <cell r="U626">
            <v>0.60416666666666663</v>
          </cell>
          <cell r="V626">
            <v>4.9833333333954215</v>
          </cell>
        </row>
        <row r="627">
          <cell r="A627"/>
          <cell r="B627">
            <v>616</v>
          </cell>
          <cell r="C627">
            <v>1312</v>
          </cell>
          <cell r="D627" t="str">
            <v>Trayler</v>
          </cell>
          <cell r="E627" t="str">
            <v>100TD</v>
          </cell>
          <cell r="F627" t="str">
            <v>Coazucar S. A.</v>
          </cell>
          <cell r="G627">
            <v>791060312</v>
          </cell>
          <cell r="H627">
            <v>791060312</v>
          </cell>
          <cell r="I627" t="str">
            <v>TRAYLER</v>
          </cell>
          <cell r="J627" t="str">
            <v>Revisar suspension</v>
          </cell>
          <cell r="K627" t="str">
            <v>MTTO. CORRECTIVO</v>
          </cell>
          <cell r="L627">
            <v>1417</v>
          </cell>
          <cell r="M627" t="str">
            <v>MORENO ULLOA, SALOMON</v>
          </cell>
          <cell r="N627" t="str">
            <v>A</v>
          </cell>
          <cell r="O627">
            <v>42199</v>
          </cell>
          <cell r="P627">
            <v>0.41736111111111113</v>
          </cell>
          <cell r="Q627">
            <v>29</v>
          </cell>
          <cell r="R627"/>
          <cell r="S627" t="str">
            <v>Mtto. Terminado</v>
          </cell>
          <cell r="T627">
            <v>42199</v>
          </cell>
          <cell r="U627">
            <v>0.79166666666666663</v>
          </cell>
          <cell r="V627">
            <v>8.9833333333954215</v>
          </cell>
        </row>
        <row r="628">
          <cell r="A628"/>
          <cell r="B628">
            <v>617</v>
          </cell>
          <cell r="C628">
            <v>1458</v>
          </cell>
          <cell r="D628" t="str">
            <v>Dollys</v>
          </cell>
          <cell r="E628" t="str">
            <v>100DL</v>
          </cell>
          <cell r="F628" t="str">
            <v>Coazucar S. A.</v>
          </cell>
          <cell r="G628">
            <v>791060315</v>
          </cell>
          <cell r="H628">
            <v>791060315</v>
          </cell>
          <cell r="I628" t="str">
            <v>DOLLYS</v>
          </cell>
          <cell r="J628" t="str">
            <v>Revisar 5ta rueda</v>
          </cell>
          <cell r="K628" t="str">
            <v>MTTO. CORRECTIVO</v>
          </cell>
          <cell r="L628">
            <v>1417</v>
          </cell>
          <cell r="M628" t="str">
            <v>MORENO ULLOA, SALOMON</v>
          </cell>
          <cell r="N628" t="str">
            <v>A</v>
          </cell>
          <cell r="O628">
            <v>42199</v>
          </cell>
          <cell r="P628">
            <v>0.41736111111111113</v>
          </cell>
          <cell r="Q628">
            <v>29</v>
          </cell>
          <cell r="R628"/>
          <cell r="S628" t="str">
            <v>Mtto. Terminado</v>
          </cell>
          <cell r="T628">
            <v>42199</v>
          </cell>
          <cell r="U628">
            <v>0.5</v>
          </cell>
          <cell r="V628">
            <v>1.9833333333954215</v>
          </cell>
        </row>
        <row r="629">
          <cell r="A629"/>
          <cell r="B629">
            <v>618</v>
          </cell>
          <cell r="C629">
            <v>425</v>
          </cell>
          <cell r="D629" t="str">
            <v>Carreton</v>
          </cell>
          <cell r="E629" t="str">
            <v>100CA</v>
          </cell>
          <cell r="F629" t="str">
            <v>Coazucar S. A.</v>
          </cell>
          <cell r="G629">
            <v>791060326</v>
          </cell>
          <cell r="H629">
            <v>791060326</v>
          </cell>
          <cell r="I629" t="str">
            <v>CARRETONES</v>
          </cell>
          <cell r="J629" t="str">
            <v>C0olocar pin de biela</v>
          </cell>
          <cell r="K629" t="str">
            <v>MTTO. CORRECTIVO</v>
          </cell>
          <cell r="L629">
            <v>1417</v>
          </cell>
          <cell r="M629" t="str">
            <v>MORENO ULLOA, SALOMON</v>
          </cell>
          <cell r="N629" t="str">
            <v>A</v>
          </cell>
          <cell r="O629">
            <v>42199</v>
          </cell>
          <cell r="P629">
            <v>0.41736111111111113</v>
          </cell>
          <cell r="Q629">
            <v>29</v>
          </cell>
          <cell r="R629"/>
          <cell r="S629" t="str">
            <v>Mtto. Terminado</v>
          </cell>
          <cell r="T629">
            <v>42199</v>
          </cell>
          <cell r="U629">
            <v>0.5</v>
          </cell>
          <cell r="V629">
            <v>1.9833333333954215</v>
          </cell>
        </row>
        <row r="630">
          <cell r="A630"/>
          <cell r="B630">
            <v>619</v>
          </cell>
          <cell r="C630">
            <v>807</v>
          </cell>
          <cell r="D630" t="str">
            <v>Grada 24D x 32"x1/2x2 1/2</v>
          </cell>
          <cell r="E630" t="str">
            <v>100EA</v>
          </cell>
          <cell r="F630" t="str">
            <v>Coazucar S. A.</v>
          </cell>
          <cell r="G630">
            <v>791060345</v>
          </cell>
          <cell r="H630">
            <v>7795550490</v>
          </cell>
          <cell r="I630" t="str">
            <v>EQUIPO AGRICOLAS</v>
          </cell>
          <cell r="J630" t="str">
            <v>Soldar base</v>
          </cell>
          <cell r="K630" t="str">
            <v>MTTO. CORRECTIVO</v>
          </cell>
          <cell r="L630">
            <v>1727</v>
          </cell>
          <cell r="M630" t="str">
            <v>RODRIGUEZ ORTEGA, ROY VICENTE</v>
          </cell>
          <cell r="N630" t="str">
            <v>A</v>
          </cell>
          <cell r="O630">
            <v>42199</v>
          </cell>
          <cell r="P630">
            <v>0.4381944444444445</v>
          </cell>
          <cell r="Q630">
            <v>29</v>
          </cell>
          <cell r="R630"/>
          <cell r="S630" t="str">
            <v>Mtto. Terminado</v>
          </cell>
          <cell r="T630">
            <v>42207</v>
          </cell>
          <cell r="U630">
            <v>0.79166666666666663</v>
          </cell>
          <cell r="V630">
            <v>200.48333333327901</v>
          </cell>
        </row>
        <row r="631">
          <cell r="A631"/>
          <cell r="B631">
            <v>620</v>
          </cell>
          <cell r="C631">
            <v>1206</v>
          </cell>
          <cell r="D631" t="str">
            <v>Trayler</v>
          </cell>
          <cell r="E631" t="str">
            <v>100TD</v>
          </cell>
          <cell r="F631" t="str">
            <v>Coazucar S. A.</v>
          </cell>
          <cell r="G631">
            <v>791060312</v>
          </cell>
          <cell r="H631">
            <v>791060312</v>
          </cell>
          <cell r="I631" t="str">
            <v>MTTO. EN EL CAMPO</v>
          </cell>
          <cell r="J631" t="str">
            <v>Llanta baja</v>
          </cell>
          <cell r="K631" t="str">
            <v>MTTO. CORRECTIVO</v>
          </cell>
          <cell r="L631">
            <v>1353</v>
          </cell>
          <cell r="M631" t="str">
            <v>MINA POROZO, XAVIER</v>
          </cell>
          <cell r="N631" t="str">
            <v>A</v>
          </cell>
          <cell r="O631">
            <v>42199</v>
          </cell>
          <cell r="P631">
            <v>0.43958333333333338</v>
          </cell>
          <cell r="Q631">
            <v>29</v>
          </cell>
          <cell r="R631"/>
          <cell r="S631" t="str">
            <v>Mtto. Terminado</v>
          </cell>
          <cell r="T631">
            <v>42199</v>
          </cell>
          <cell r="U631">
            <v>0.47916666666666669</v>
          </cell>
          <cell r="V631">
            <v>0.94999999995343387</v>
          </cell>
        </row>
        <row r="632">
          <cell r="A632"/>
          <cell r="B632">
            <v>621</v>
          </cell>
          <cell r="C632" t="str">
            <v>JD34</v>
          </cell>
          <cell r="D632" t="str">
            <v>Tractor John Deere 9460R</v>
          </cell>
          <cell r="E632" t="str">
            <v>100JD</v>
          </cell>
          <cell r="F632" t="str">
            <v>Coazucar S. A.</v>
          </cell>
          <cell r="G632">
            <v>791060435</v>
          </cell>
          <cell r="H632">
            <v>7795551079</v>
          </cell>
          <cell r="I632" t="str">
            <v>MTTO. EN EL CAMPO</v>
          </cell>
          <cell r="J632" t="str">
            <v>Revisar A/A</v>
          </cell>
          <cell r="K632" t="str">
            <v>MTTO. CORRECTIVO</v>
          </cell>
          <cell r="L632">
            <v>1137</v>
          </cell>
          <cell r="M632" t="str">
            <v>GUERRERO MONTESDEOCA, DIEGO ARMANDO</v>
          </cell>
          <cell r="N632" t="str">
            <v>A</v>
          </cell>
          <cell r="O632">
            <v>42199</v>
          </cell>
          <cell r="P632">
            <v>0.44722222222222219</v>
          </cell>
          <cell r="Q632">
            <v>29</v>
          </cell>
          <cell r="R632">
            <v>4750</v>
          </cell>
          <cell r="S632" t="str">
            <v>Mtto. Terminado</v>
          </cell>
          <cell r="T632">
            <v>42200</v>
          </cell>
          <cell r="U632">
            <v>0.98958333333333337</v>
          </cell>
          <cell r="V632">
            <v>37.016666666604578</v>
          </cell>
        </row>
        <row r="633">
          <cell r="A633"/>
          <cell r="B633">
            <v>622</v>
          </cell>
          <cell r="C633">
            <v>339</v>
          </cell>
          <cell r="D633" t="str">
            <v>Tractor de Llantas Cameco 305 AG</v>
          </cell>
          <cell r="E633" t="str">
            <v>100CM</v>
          </cell>
          <cell r="F633" t="str">
            <v>Coazucar S. A.</v>
          </cell>
          <cell r="G633">
            <v>791060444</v>
          </cell>
          <cell r="H633">
            <v>7795550348</v>
          </cell>
          <cell r="I633" t="str">
            <v>CAMECOS</v>
          </cell>
          <cell r="J633" t="str">
            <v>Revisar frenos y fuga de aceite</v>
          </cell>
          <cell r="K633" t="str">
            <v>MTTO. CORRECTIVO</v>
          </cell>
          <cell r="L633">
            <v>907</v>
          </cell>
          <cell r="M633" t="str">
            <v>CHILA ENDARA, WILMAN RODOLFO</v>
          </cell>
          <cell r="N633" t="str">
            <v>A</v>
          </cell>
          <cell r="O633">
            <v>42199</v>
          </cell>
          <cell r="P633">
            <v>0.45277777777777778</v>
          </cell>
          <cell r="Q633">
            <v>29</v>
          </cell>
          <cell r="R633">
            <v>1142</v>
          </cell>
          <cell r="S633" t="str">
            <v>Mtto. Terminado</v>
          </cell>
          <cell r="T633">
            <v>42199</v>
          </cell>
          <cell r="U633">
            <v>0.71875</v>
          </cell>
          <cell r="V633">
            <v>6.3833333333022892</v>
          </cell>
        </row>
        <row r="634">
          <cell r="A634"/>
          <cell r="B634">
            <v>623</v>
          </cell>
          <cell r="C634">
            <v>196</v>
          </cell>
          <cell r="D634" t="str">
            <v>Cabezal Kenworth T-800</v>
          </cell>
          <cell r="E634" t="str">
            <v>100CB</v>
          </cell>
          <cell r="F634" t="str">
            <v>Coazucar S. A.</v>
          </cell>
          <cell r="G634">
            <v>791060332</v>
          </cell>
          <cell r="H634">
            <v>7795550309</v>
          </cell>
          <cell r="I634" t="str">
            <v>CABEZALES</v>
          </cell>
          <cell r="J634" t="str">
            <v>Orden de Inspección</v>
          </cell>
          <cell r="K634" t="str">
            <v>MTTO. PREVENTIVO</v>
          </cell>
          <cell r="L634">
            <v>694</v>
          </cell>
          <cell r="M634" t="str">
            <v>BARRE SALDARRIAGA, FREDY JAVIER</v>
          </cell>
          <cell r="N634" t="str">
            <v>A</v>
          </cell>
          <cell r="O634">
            <v>42199</v>
          </cell>
          <cell r="P634">
            <v>0.46319444444444446</v>
          </cell>
          <cell r="Q634">
            <v>29</v>
          </cell>
          <cell r="R634"/>
          <cell r="S634" t="str">
            <v>Mtto. Terminado</v>
          </cell>
          <cell r="T634">
            <v>42199</v>
          </cell>
          <cell r="U634">
            <v>0.5</v>
          </cell>
          <cell r="V634">
            <v>0.88333333341870457</v>
          </cell>
        </row>
        <row r="635">
          <cell r="A635"/>
          <cell r="B635">
            <v>624</v>
          </cell>
          <cell r="C635">
            <v>196</v>
          </cell>
          <cell r="D635" t="str">
            <v>Cabezal Kenworth T-800</v>
          </cell>
          <cell r="E635" t="str">
            <v>100CB</v>
          </cell>
          <cell r="F635" t="str">
            <v>Coazucar S. A.</v>
          </cell>
          <cell r="G635">
            <v>791060332</v>
          </cell>
          <cell r="H635">
            <v>7795550309</v>
          </cell>
          <cell r="I635" t="str">
            <v>LUBRICADORA</v>
          </cell>
          <cell r="J635" t="str">
            <v>Cambio aceite y filtro motor</v>
          </cell>
          <cell r="K635" t="str">
            <v>MTTO. PREVENTIVO</v>
          </cell>
          <cell r="L635">
            <v>694</v>
          </cell>
          <cell r="M635" t="str">
            <v>BARRE SALDARRIAGA, FREDY JAVIER</v>
          </cell>
          <cell r="N635" t="str">
            <v>A</v>
          </cell>
          <cell r="O635">
            <v>42199</v>
          </cell>
          <cell r="P635">
            <v>0.46319444444444446</v>
          </cell>
          <cell r="Q635">
            <v>29</v>
          </cell>
          <cell r="R635"/>
          <cell r="S635" t="str">
            <v>Mtto. Terminado</v>
          </cell>
          <cell r="T635">
            <v>42199</v>
          </cell>
          <cell r="U635">
            <v>0.79166666666666663</v>
          </cell>
          <cell r="V635">
            <v>7.8833333334187046</v>
          </cell>
        </row>
        <row r="636">
          <cell r="A636"/>
          <cell r="B636">
            <v>625</v>
          </cell>
          <cell r="C636">
            <v>196</v>
          </cell>
          <cell r="D636" t="str">
            <v>Cabezal Kenworth T-800</v>
          </cell>
          <cell r="E636" t="str">
            <v>100CB</v>
          </cell>
          <cell r="F636" t="str">
            <v>Coazucar S. A.</v>
          </cell>
          <cell r="G636">
            <v>791060332</v>
          </cell>
          <cell r="H636">
            <v>7795550309</v>
          </cell>
          <cell r="I636" t="str">
            <v>LUBRICADORA</v>
          </cell>
          <cell r="J636" t="str">
            <v>Cambio filtro de combustible</v>
          </cell>
          <cell r="K636" t="str">
            <v>MTTO. PREVENTIVO</v>
          </cell>
          <cell r="L636">
            <v>694</v>
          </cell>
          <cell r="M636" t="str">
            <v>BARRE SALDARRIAGA, FREDY JAVIER</v>
          </cell>
          <cell r="N636" t="str">
            <v>A</v>
          </cell>
          <cell r="O636">
            <v>42199</v>
          </cell>
          <cell r="P636">
            <v>0.46319444444444446</v>
          </cell>
          <cell r="Q636">
            <v>29</v>
          </cell>
          <cell r="R636"/>
          <cell r="S636" t="str">
            <v>Mtto. Terminado</v>
          </cell>
          <cell r="T636">
            <v>42199</v>
          </cell>
          <cell r="U636">
            <v>0.79166666666666663</v>
          </cell>
          <cell r="V636">
            <v>7.8833333334187046</v>
          </cell>
        </row>
        <row r="637">
          <cell r="A637"/>
          <cell r="B637">
            <v>626</v>
          </cell>
          <cell r="C637">
            <v>196</v>
          </cell>
          <cell r="D637" t="str">
            <v>Cabezal Kenworth T-800</v>
          </cell>
          <cell r="E637" t="str">
            <v>100CB</v>
          </cell>
          <cell r="F637" t="str">
            <v>Coazucar S. A.</v>
          </cell>
          <cell r="G637">
            <v>791060332</v>
          </cell>
          <cell r="H637">
            <v>7795550309</v>
          </cell>
          <cell r="I637" t="str">
            <v>LUBRICADORA</v>
          </cell>
          <cell r="J637" t="str">
            <v>Cambio aceite diferencial</v>
          </cell>
          <cell r="K637" t="str">
            <v>MTTO. PREVENTIVO</v>
          </cell>
          <cell r="L637">
            <v>694</v>
          </cell>
          <cell r="M637" t="str">
            <v>BARRE SALDARRIAGA, FREDY JAVIER</v>
          </cell>
          <cell r="N637" t="str">
            <v>A</v>
          </cell>
          <cell r="O637">
            <v>42199</v>
          </cell>
          <cell r="P637">
            <v>0.46319444444444446</v>
          </cell>
          <cell r="Q637">
            <v>29</v>
          </cell>
          <cell r="R637"/>
          <cell r="S637" t="str">
            <v>Mtto. Terminado</v>
          </cell>
          <cell r="T637">
            <v>42199</v>
          </cell>
          <cell r="U637">
            <v>0.79166666666666663</v>
          </cell>
          <cell r="V637">
            <v>7.8833333334187046</v>
          </cell>
        </row>
        <row r="638">
          <cell r="A638"/>
          <cell r="B638">
            <v>627</v>
          </cell>
          <cell r="C638">
            <v>196</v>
          </cell>
          <cell r="D638" t="str">
            <v>Cabezal Kenworth T-800</v>
          </cell>
          <cell r="E638" t="str">
            <v>100CB</v>
          </cell>
          <cell r="F638" t="str">
            <v>Coazucar S. A.</v>
          </cell>
          <cell r="G638">
            <v>791060332</v>
          </cell>
          <cell r="H638">
            <v>7795550309</v>
          </cell>
          <cell r="I638" t="str">
            <v>LUBRICADORA</v>
          </cell>
          <cell r="J638" t="str">
            <v>Cambio aceite transmisión</v>
          </cell>
          <cell r="K638" t="str">
            <v>MTTO. PREVENTIVO</v>
          </cell>
          <cell r="L638">
            <v>694</v>
          </cell>
          <cell r="M638" t="str">
            <v>BARRE SALDARRIAGA, FREDY JAVIER</v>
          </cell>
          <cell r="N638" t="str">
            <v>A</v>
          </cell>
          <cell r="O638">
            <v>42199</v>
          </cell>
          <cell r="P638">
            <v>0.46319444444444446</v>
          </cell>
          <cell r="Q638">
            <v>29</v>
          </cell>
          <cell r="R638"/>
          <cell r="S638" t="str">
            <v>Mtto. Terminado</v>
          </cell>
          <cell r="T638">
            <v>42199</v>
          </cell>
          <cell r="U638">
            <v>0.79166666666666663</v>
          </cell>
          <cell r="V638">
            <v>7.8833333334187046</v>
          </cell>
        </row>
        <row r="639">
          <cell r="A639"/>
          <cell r="B639">
            <v>628</v>
          </cell>
          <cell r="C639">
            <v>196</v>
          </cell>
          <cell r="D639" t="str">
            <v>Cabezal Kenworth T-800</v>
          </cell>
          <cell r="E639" t="str">
            <v>100CB</v>
          </cell>
          <cell r="F639" t="str">
            <v>Coazucar S. A.</v>
          </cell>
          <cell r="G639">
            <v>791060332</v>
          </cell>
          <cell r="H639">
            <v>7795550309</v>
          </cell>
          <cell r="I639" t="str">
            <v>LUBRICADORA</v>
          </cell>
          <cell r="J639" t="str">
            <v>Cambio filtro de aire</v>
          </cell>
          <cell r="K639" t="str">
            <v>MTTO. PREVENTIVO</v>
          </cell>
          <cell r="L639">
            <v>694</v>
          </cell>
          <cell r="M639" t="str">
            <v>BARRE SALDARRIAGA, FREDY JAVIER</v>
          </cell>
          <cell r="N639" t="str">
            <v>A</v>
          </cell>
          <cell r="O639">
            <v>42199</v>
          </cell>
          <cell r="P639">
            <v>0.46319444444444446</v>
          </cell>
          <cell r="Q639">
            <v>29</v>
          </cell>
          <cell r="R639"/>
          <cell r="S639" t="str">
            <v>Mtto. Terminado</v>
          </cell>
          <cell r="T639">
            <v>42199</v>
          </cell>
          <cell r="U639">
            <v>0.79166666666666663</v>
          </cell>
          <cell r="V639">
            <v>7.8833333334187046</v>
          </cell>
        </row>
        <row r="640">
          <cell r="A640"/>
          <cell r="B640">
            <v>629</v>
          </cell>
          <cell r="C640">
            <v>336</v>
          </cell>
          <cell r="D640" t="str">
            <v>Tractor de Llantas Cameco 305 AG</v>
          </cell>
          <cell r="E640" t="str">
            <v>100CM</v>
          </cell>
          <cell r="F640" t="str">
            <v>Coazucar S. A.</v>
          </cell>
          <cell r="G640">
            <v>791060444</v>
          </cell>
          <cell r="H640">
            <v>791060444</v>
          </cell>
          <cell r="I640" t="str">
            <v>CAMECOS</v>
          </cell>
          <cell r="J640" t="str">
            <v>Orden de Inspección</v>
          </cell>
          <cell r="K640" t="str">
            <v>MTTO. PREVENTIVO</v>
          </cell>
          <cell r="L640">
            <v>1787</v>
          </cell>
          <cell r="M640" t="str">
            <v>SANCHEZ TADAY, ENRIQUE ANTONIO</v>
          </cell>
          <cell r="N640" t="str">
            <v>A</v>
          </cell>
          <cell r="O640">
            <v>42199</v>
          </cell>
          <cell r="P640">
            <v>0.46597222222222223</v>
          </cell>
          <cell r="Q640">
            <v>29</v>
          </cell>
          <cell r="R640"/>
          <cell r="S640" t="str">
            <v>Mtto. Terminado</v>
          </cell>
          <cell r="T640">
            <v>42199</v>
          </cell>
          <cell r="U640">
            <v>0.47222222222222227</v>
          </cell>
          <cell r="V640">
            <v>0.14999999990686774</v>
          </cell>
        </row>
        <row r="641">
          <cell r="A641"/>
          <cell r="B641">
            <v>630</v>
          </cell>
          <cell r="C641">
            <v>336</v>
          </cell>
          <cell r="D641" t="str">
            <v>Tractor de Llantas Cameco 305 AG</v>
          </cell>
          <cell r="E641" t="str">
            <v>100CM</v>
          </cell>
          <cell r="F641" t="str">
            <v>Coazucar S. A.</v>
          </cell>
          <cell r="G641">
            <v>791060444</v>
          </cell>
          <cell r="H641">
            <v>791060444</v>
          </cell>
          <cell r="I641" t="str">
            <v>LUBRICADORA</v>
          </cell>
          <cell r="J641" t="str">
            <v>Cambio aceite y filtro motor</v>
          </cell>
          <cell r="K641" t="str">
            <v>MTTO. PREVENTIVO</v>
          </cell>
          <cell r="L641">
            <v>1787</v>
          </cell>
          <cell r="M641" t="str">
            <v>SANCHEZ TADAY, ENRIQUE ANTONIO</v>
          </cell>
          <cell r="N641" t="str">
            <v>A</v>
          </cell>
          <cell r="O641">
            <v>42199</v>
          </cell>
          <cell r="P641">
            <v>0.46597222222222223</v>
          </cell>
          <cell r="Q641">
            <v>29</v>
          </cell>
          <cell r="R641"/>
          <cell r="S641" t="str">
            <v>Mtto. Terminado</v>
          </cell>
          <cell r="T641">
            <v>42199</v>
          </cell>
          <cell r="U641">
            <v>0.66666666666666663</v>
          </cell>
          <cell r="V641">
            <v>4.8166666666511446</v>
          </cell>
        </row>
        <row r="642">
          <cell r="A642"/>
          <cell r="B642">
            <v>631</v>
          </cell>
          <cell r="C642">
            <v>336</v>
          </cell>
          <cell r="D642" t="str">
            <v>Tractor de Llantas Cameco 305 AG</v>
          </cell>
          <cell r="E642" t="str">
            <v>100CM</v>
          </cell>
          <cell r="F642" t="str">
            <v>Coazucar S. A.</v>
          </cell>
          <cell r="G642">
            <v>791060444</v>
          </cell>
          <cell r="H642">
            <v>791060444</v>
          </cell>
          <cell r="I642" t="str">
            <v>LUBRICADORA</v>
          </cell>
          <cell r="J642" t="str">
            <v>Cambio filtro de combustible</v>
          </cell>
          <cell r="K642" t="str">
            <v>MTTO. PREVENTIVO</v>
          </cell>
          <cell r="L642">
            <v>1787</v>
          </cell>
          <cell r="M642" t="str">
            <v>SANCHEZ TADAY, ENRIQUE ANTONIO</v>
          </cell>
          <cell r="N642" t="str">
            <v>A</v>
          </cell>
          <cell r="O642">
            <v>42199</v>
          </cell>
          <cell r="P642">
            <v>0.46597222222222223</v>
          </cell>
          <cell r="Q642">
            <v>29</v>
          </cell>
          <cell r="R642"/>
          <cell r="S642" t="str">
            <v>Mtto. Terminado</v>
          </cell>
          <cell r="T642">
            <v>42199</v>
          </cell>
          <cell r="U642">
            <v>0.66666666666666663</v>
          </cell>
          <cell r="V642">
            <v>4.8166666666511446</v>
          </cell>
        </row>
        <row r="643">
          <cell r="A643"/>
          <cell r="B643">
            <v>632</v>
          </cell>
          <cell r="C643">
            <v>167</v>
          </cell>
          <cell r="D643" t="str">
            <v>Cabezal M. Benz LS-2635</v>
          </cell>
          <cell r="E643" t="str">
            <v>100CB</v>
          </cell>
          <cell r="F643" t="str">
            <v>Coazucar S. A.</v>
          </cell>
          <cell r="G643">
            <v>791060330</v>
          </cell>
          <cell r="H643">
            <v>791060330</v>
          </cell>
          <cell r="I643" t="str">
            <v>CABEZALES</v>
          </cell>
          <cell r="J643" t="str">
            <v>Orden de Inspección</v>
          </cell>
          <cell r="K643" t="str">
            <v>MTTO. PREVENTIVO</v>
          </cell>
          <cell r="L643">
            <v>843</v>
          </cell>
          <cell r="M643" t="str">
            <v>CASTILLO MALDONADO, CARLOS ADOLFO</v>
          </cell>
          <cell r="N643" t="str">
            <v>A</v>
          </cell>
          <cell r="O643">
            <v>42199</v>
          </cell>
          <cell r="P643">
            <v>0.48680555555555555</v>
          </cell>
          <cell r="Q643">
            <v>29</v>
          </cell>
          <cell r="R643"/>
          <cell r="S643" t="str">
            <v>Mtto. Terminado</v>
          </cell>
          <cell r="T643">
            <v>42199</v>
          </cell>
          <cell r="U643">
            <v>0.72916666666666663</v>
          </cell>
          <cell r="V643">
            <v>5.8166666666511446</v>
          </cell>
        </row>
        <row r="644">
          <cell r="A644"/>
          <cell r="B644">
            <v>633</v>
          </cell>
          <cell r="C644">
            <v>167</v>
          </cell>
          <cell r="D644" t="str">
            <v>Cabezal M. Benz LS-2635</v>
          </cell>
          <cell r="E644" t="str">
            <v>100CB</v>
          </cell>
          <cell r="F644" t="str">
            <v>Coazucar S. A.</v>
          </cell>
          <cell r="G644">
            <v>791060330</v>
          </cell>
          <cell r="H644">
            <v>791060330</v>
          </cell>
          <cell r="I644" t="str">
            <v>LUBRICADORA</v>
          </cell>
          <cell r="J644" t="str">
            <v>Cambio aceite y filtro motor</v>
          </cell>
          <cell r="K644" t="str">
            <v>MTTO. PREVENTIVO</v>
          </cell>
          <cell r="L644">
            <v>843</v>
          </cell>
          <cell r="M644" t="str">
            <v>CASTILLO MALDONADO, CARLOS ADOLFO</v>
          </cell>
          <cell r="N644" t="str">
            <v>A</v>
          </cell>
          <cell r="O644">
            <v>42199</v>
          </cell>
          <cell r="P644">
            <v>0.48680555555555555</v>
          </cell>
          <cell r="Q644">
            <v>29</v>
          </cell>
          <cell r="R644"/>
          <cell r="S644" t="str">
            <v>Mtto. Terminado</v>
          </cell>
          <cell r="T644">
            <v>42199</v>
          </cell>
          <cell r="U644">
            <v>0.75</v>
          </cell>
          <cell r="V644">
            <v>6.3166666666511446</v>
          </cell>
        </row>
        <row r="645">
          <cell r="A645"/>
          <cell r="B645">
            <v>634</v>
          </cell>
          <cell r="C645" t="str">
            <v>JD04</v>
          </cell>
          <cell r="D645" t="str">
            <v>Tractor John Deere 9430R</v>
          </cell>
          <cell r="E645" t="str">
            <v>100JD</v>
          </cell>
          <cell r="F645" t="str">
            <v>Coazucar S. A.</v>
          </cell>
          <cell r="G645">
            <v>791060394</v>
          </cell>
          <cell r="H645">
            <v>7795551019</v>
          </cell>
          <cell r="I645" t="str">
            <v>MTTO. EN EL CAMPO</v>
          </cell>
          <cell r="J645" t="str">
            <v>Revisar sistema de combustible</v>
          </cell>
          <cell r="K645" t="str">
            <v>MTTO. CORRECTIVO</v>
          </cell>
          <cell r="L645">
            <v>896</v>
          </cell>
          <cell r="M645" t="str">
            <v>CHAVEZ MERO, JOSE FELICIANO</v>
          </cell>
          <cell r="N645" t="str">
            <v>A</v>
          </cell>
          <cell r="O645">
            <v>42199</v>
          </cell>
          <cell r="P645">
            <v>0.48888888888888887</v>
          </cell>
          <cell r="Q645">
            <v>29</v>
          </cell>
          <cell r="R645">
            <v>1325</v>
          </cell>
          <cell r="S645" t="str">
            <v>Mtto. Terminado</v>
          </cell>
          <cell r="T645">
            <v>42200</v>
          </cell>
          <cell r="U645">
            <v>0.41666666666666669</v>
          </cell>
          <cell r="V645">
            <v>22.266666666604578</v>
          </cell>
        </row>
        <row r="646">
          <cell r="A646"/>
          <cell r="B646">
            <v>635</v>
          </cell>
          <cell r="C646">
            <v>325</v>
          </cell>
          <cell r="D646" t="str">
            <v>Tractor de Llantas Cameco 305 AG</v>
          </cell>
          <cell r="E646" t="str">
            <v>100CM</v>
          </cell>
          <cell r="F646" t="str">
            <v>Coazucar S. A.</v>
          </cell>
          <cell r="G646">
            <v>791060373</v>
          </cell>
          <cell r="H646">
            <v>7795550333</v>
          </cell>
          <cell r="I646" t="str">
            <v>MTTO. EN EL CAMPO</v>
          </cell>
          <cell r="J646" t="str">
            <v>Revisar sistema electrico</v>
          </cell>
          <cell r="K646" t="str">
            <v>MTTO. CORRECTIVO</v>
          </cell>
          <cell r="L646">
            <v>775</v>
          </cell>
          <cell r="M646" t="str">
            <v>CABRERA QUIZHPI, CARLOS GONZALO</v>
          </cell>
          <cell r="N646" t="str">
            <v>A</v>
          </cell>
          <cell r="O646">
            <v>42199</v>
          </cell>
          <cell r="P646">
            <v>0.53333333333333333</v>
          </cell>
          <cell r="Q646">
            <v>29</v>
          </cell>
          <cell r="R646">
            <v>2046</v>
          </cell>
          <cell r="S646" t="str">
            <v>Mtto. Terminado</v>
          </cell>
          <cell r="T646">
            <v>42200</v>
          </cell>
          <cell r="U646">
            <v>0.83333333333333337</v>
          </cell>
          <cell r="V646">
            <v>31.199999999953434</v>
          </cell>
        </row>
        <row r="647">
          <cell r="A647"/>
          <cell r="B647">
            <v>636</v>
          </cell>
          <cell r="C647">
            <v>166</v>
          </cell>
          <cell r="D647" t="str">
            <v>Cabezal M. Benz LS-2635</v>
          </cell>
          <cell r="E647" t="str">
            <v>100CB</v>
          </cell>
          <cell r="F647" t="str">
            <v>Coazucar S. A.</v>
          </cell>
          <cell r="G647">
            <v>791060330</v>
          </cell>
          <cell r="H647">
            <v>791060330</v>
          </cell>
          <cell r="I647" t="str">
            <v>MTTO. EN EL CAMPO</v>
          </cell>
          <cell r="J647" t="str">
            <v>Arreglar cardan</v>
          </cell>
          <cell r="K647" t="str">
            <v>MTTO. CORRECTIVO</v>
          </cell>
          <cell r="L647">
            <v>1492</v>
          </cell>
          <cell r="M647" t="str">
            <v>ORTIZ MONSERRATE, ELIS DONALDO</v>
          </cell>
          <cell r="N647" t="str">
            <v>A</v>
          </cell>
          <cell r="O647">
            <v>42199</v>
          </cell>
          <cell r="P647">
            <v>0.53680555555555554</v>
          </cell>
          <cell r="Q647">
            <v>29</v>
          </cell>
          <cell r="R647">
            <v>113256</v>
          </cell>
          <cell r="S647" t="str">
            <v>Mtto. Terminado</v>
          </cell>
          <cell r="T647">
            <v>42199</v>
          </cell>
          <cell r="U647">
            <v>0.77083333333333337</v>
          </cell>
          <cell r="V647">
            <v>5.6166666665812954</v>
          </cell>
        </row>
        <row r="648">
          <cell r="A648"/>
          <cell r="B648">
            <v>637</v>
          </cell>
          <cell r="C648">
            <v>332</v>
          </cell>
          <cell r="D648" t="str">
            <v>Tractor de Llantas Cameco 305 AG</v>
          </cell>
          <cell r="E648" t="str">
            <v>100CM</v>
          </cell>
          <cell r="F648" t="str">
            <v>Coazucar S. A.</v>
          </cell>
          <cell r="G648">
            <v>791060444</v>
          </cell>
          <cell r="H648">
            <v>791060444</v>
          </cell>
          <cell r="I648" t="str">
            <v>MTTO. EN EL CAMPO</v>
          </cell>
          <cell r="J648" t="str">
            <v>Revisar fuga de aceite por la bayoneta</v>
          </cell>
          <cell r="K648" t="str">
            <v>MTTO. CORRECTIVO</v>
          </cell>
          <cell r="L648">
            <v>1693</v>
          </cell>
          <cell r="M648" t="str">
            <v>ROBLES LOPEZ, CESAR POLIVIO</v>
          </cell>
          <cell r="N648" t="str">
            <v>A</v>
          </cell>
          <cell r="O648">
            <v>42199</v>
          </cell>
          <cell r="P648">
            <v>0.55347222222222225</v>
          </cell>
          <cell r="Q648">
            <v>29</v>
          </cell>
          <cell r="R648">
            <v>1566</v>
          </cell>
          <cell r="S648" t="str">
            <v>Mtto. Terminado</v>
          </cell>
          <cell r="T648">
            <v>42199</v>
          </cell>
          <cell r="U648">
            <v>0.72916666666666663</v>
          </cell>
          <cell r="V648">
            <v>4.2166666666744277</v>
          </cell>
        </row>
        <row r="649">
          <cell r="A649"/>
          <cell r="B649">
            <v>638</v>
          </cell>
          <cell r="C649" t="str">
            <v>MB73</v>
          </cell>
          <cell r="D649" t="str">
            <v>Moto Bomba Cunmis 6cta 8.3</v>
          </cell>
          <cell r="E649" t="str">
            <v>100BB</v>
          </cell>
          <cell r="F649" t="str">
            <v>Coazucar S. A.</v>
          </cell>
          <cell r="G649">
            <v>791060405</v>
          </cell>
          <cell r="H649">
            <v>791060405</v>
          </cell>
          <cell r="I649" t="str">
            <v>MTTO. EN EL CAMPO</v>
          </cell>
          <cell r="J649" t="str">
            <v>Revisar cheque</v>
          </cell>
          <cell r="K649" t="str">
            <v>MTTO. CORRECTIVO</v>
          </cell>
          <cell r="L649">
            <v>1318</v>
          </cell>
          <cell r="M649" t="str">
            <v>MELENDRES LAZ, RODOLFO GONZALO</v>
          </cell>
          <cell r="N649" t="str">
            <v>A</v>
          </cell>
          <cell r="O649">
            <v>42199</v>
          </cell>
          <cell r="P649">
            <v>0.55625000000000002</v>
          </cell>
          <cell r="Q649">
            <v>29</v>
          </cell>
          <cell r="R649"/>
          <cell r="S649" t="str">
            <v>Mtto. Terminado</v>
          </cell>
          <cell r="T649">
            <v>42199</v>
          </cell>
          <cell r="U649">
            <v>0.60416666666666663</v>
          </cell>
          <cell r="V649">
            <v>1.1499999999068677</v>
          </cell>
        </row>
        <row r="650">
          <cell r="A650"/>
          <cell r="B650">
            <v>639</v>
          </cell>
          <cell r="C650" t="str">
            <v>MB72</v>
          </cell>
          <cell r="D650" t="str">
            <v>Moto Bomba DEUTZ F3L913</v>
          </cell>
          <cell r="E650" t="str">
            <v>100BB</v>
          </cell>
          <cell r="F650" t="str">
            <v>Coazucar S. A.</v>
          </cell>
          <cell r="G650">
            <v>791060405</v>
          </cell>
          <cell r="H650">
            <v>791060405</v>
          </cell>
          <cell r="I650" t="str">
            <v>MTTO. EN EL CAMPO</v>
          </cell>
          <cell r="J650" t="str">
            <v>Instalar motor</v>
          </cell>
          <cell r="K650" t="str">
            <v>MTTO. CORRECTIVO</v>
          </cell>
          <cell r="L650">
            <v>1318</v>
          </cell>
          <cell r="M650" t="str">
            <v>MELENDRES LAZ, RODOLFO GONZALO</v>
          </cell>
          <cell r="N650" t="str">
            <v>A</v>
          </cell>
          <cell r="O650">
            <v>42199</v>
          </cell>
          <cell r="P650">
            <v>0.55625000000000002</v>
          </cell>
          <cell r="Q650">
            <v>29</v>
          </cell>
          <cell r="R650"/>
          <cell r="S650" t="str">
            <v>Mtto. Terminado</v>
          </cell>
          <cell r="T650">
            <v>42199</v>
          </cell>
          <cell r="U650">
            <v>0.9375</v>
          </cell>
          <cell r="V650">
            <v>9.1499999999068677</v>
          </cell>
        </row>
        <row r="651">
          <cell r="A651"/>
          <cell r="B651">
            <v>640</v>
          </cell>
          <cell r="C651">
            <v>639</v>
          </cell>
          <cell r="D651" t="str">
            <v>Moto Bomba Big squirt(j d. 6068tf001)</v>
          </cell>
          <cell r="E651" t="str">
            <v>100BB</v>
          </cell>
          <cell r="F651" t="str">
            <v>Coazucar S. A.</v>
          </cell>
          <cell r="G651">
            <v>791060405</v>
          </cell>
          <cell r="H651">
            <v>7795550017</v>
          </cell>
          <cell r="I651" t="str">
            <v>MTTO. EN EL CAMPO</v>
          </cell>
          <cell r="J651" t="str">
            <v>Revisar aspersor</v>
          </cell>
          <cell r="K651" t="str">
            <v>MTTO. CORRECTIVO</v>
          </cell>
          <cell r="L651">
            <v>6476</v>
          </cell>
          <cell r="M651" t="str">
            <v>LOPEZ GUAYTA, FRANKLIN</v>
          </cell>
          <cell r="N651" t="str">
            <v>A</v>
          </cell>
          <cell r="O651">
            <v>42199</v>
          </cell>
          <cell r="P651">
            <v>0.55972222222222223</v>
          </cell>
          <cell r="Q651">
            <v>29</v>
          </cell>
          <cell r="R651"/>
          <cell r="S651" t="str">
            <v>Mtto. Terminado</v>
          </cell>
          <cell r="T651">
            <v>42199</v>
          </cell>
          <cell r="U651">
            <v>0.58333333333333337</v>
          </cell>
          <cell r="V651">
            <v>0.56666666665114462</v>
          </cell>
        </row>
        <row r="652">
          <cell r="A652"/>
          <cell r="B652">
            <v>641</v>
          </cell>
          <cell r="C652">
            <v>752</v>
          </cell>
          <cell r="D652" t="str">
            <v>Motoniveladora Komatsu D555-3A</v>
          </cell>
          <cell r="E652" t="str">
            <v>100EP</v>
          </cell>
          <cell r="F652" t="str">
            <v>Coazucar S. A.</v>
          </cell>
          <cell r="G652">
            <v>791060382</v>
          </cell>
          <cell r="H652">
            <v>7795550874</v>
          </cell>
          <cell r="I652" t="str">
            <v>EQUIPO PESADO</v>
          </cell>
          <cell r="J652" t="str">
            <v>Cambiar parabrisas y revisar horometro</v>
          </cell>
          <cell r="K652" t="str">
            <v>MTTO. CORRECTIVO</v>
          </cell>
          <cell r="L652">
            <v>1233</v>
          </cell>
          <cell r="M652" t="str">
            <v>LLIVICHUZHCA MOROCHO, LUIS HUMBERTO</v>
          </cell>
          <cell r="N652" t="str">
            <v>A</v>
          </cell>
          <cell r="O652">
            <v>42199</v>
          </cell>
          <cell r="P652">
            <v>0.58333333333333337</v>
          </cell>
          <cell r="Q652">
            <v>29</v>
          </cell>
          <cell r="R652">
            <v>11057</v>
          </cell>
          <cell r="S652" t="str">
            <v>Mtto. Terminado</v>
          </cell>
          <cell r="T652">
            <v>42200</v>
          </cell>
          <cell r="U652">
            <v>0.79166666666666663</v>
          </cell>
          <cell r="V652">
            <v>29</v>
          </cell>
        </row>
        <row r="653">
          <cell r="A653"/>
          <cell r="B653">
            <v>642</v>
          </cell>
          <cell r="C653">
            <v>401</v>
          </cell>
          <cell r="D653" t="str">
            <v>Carreton</v>
          </cell>
          <cell r="E653" t="str">
            <v>100CA</v>
          </cell>
          <cell r="F653" t="str">
            <v>Coazucar S. A.</v>
          </cell>
          <cell r="G653">
            <v>791060326</v>
          </cell>
          <cell r="H653">
            <v>791060326</v>
          </cell>
          <cell r="I653" t="str">
            <v>CARRETONES</v>
          </cell>
          <cell r="J653" t="str">
            <v>Colocar pernos en la taza</v>
          </cell>
          <cell r="K653" t="str">
            <v>MTTO. CORRECTIVO</v>
          </cell>
          <cell r="L653">
            <v>1417</v>
          </cell>
          <cell r="M653" t="str">
            <v>MORENO ULLOA, SALOMON</v>
          </cell>
          <cell r="N653" t="str">
            <v>A</v>
          </cell>
          <cell r="O653">
            <v>42199</v>
          </cell>
          <cell r="P653">
            <v>0.58472222222222225</v>
          </cell>
          <cell r="Q653">
            <v>29</v>
          </cell>
          <cell r="R653"/>
          <cell r="S653" t="str">
            <v>Mtto. Terminado</v>
          </cell>
          <cell r="T653">
            <v>42199</v>
          </cell>
          <cell r="U653">
            <v>0.5</v>
          </cell>
          <cell r="V653">
            <v>-2.0333333333255723</v>
          </cell>
        </row>
        <row r="654">
          <cell r="A654"/>
          <cell r="B654">
            <v>643</v>
          </cell>
          <cell r="C654" t="str">
            <v>EP07</v>
          </cell>
          <cell r="D654" t="str">
            <v>Motonivemadora CAT 140K</v>
          </cell>
          <cell r="E654" t="str">
            <v>100EP</v>
          </cell>
          <cell r="F654" t="str">
            <v>Coazucar S. A.</v>
          </cell>
          <cell r="G654">
            <v>791060419</v>
          </cell>
          <cell r="H654">
            <v>7795550887</v>
          </cell>
          <cell r="I654" t="str">
            <v>VULCANIZADORA</v>
          </cell>
          <cell r="J654" t="str">
            <v>Cambiar llanta</v>
          </cell>
          <cell r="K654" t="str">
            <v>MTTO. CORRECTIVO</v>
          </cell>
          <cell r="L654">
            <v>1968</v>
          </cell>
          <cell r="M654" t="str">
            <v>VELIZ JIMENEZ, MAGNO STALIN</v>
          </cell>
          <cell r="N654" t="str">
            <v>A</v>
          </cell>
          <cell r="O654">
            <v>42199</v>
          </cell>
          <cell r="P654">
            <v>0.58680555555555558</v>
          </cell>
          <cell r="Q654">
            <v>29</v>
          </cell>
          <cell r="R654">
            <v>4467</v>
          </cell>
          <cell r="S654" t="str">
            <v>Mtto. Terminado</v>
          </cell>
          <cell r="T654">
            <v>42199</v>
          </cell>
          <cell r="U654">
            <v>0.59375</v>
          </cell>
          <cell r="V654">
            <v>0.16666666674427688</v>
          </cell>
        </row>
        <row r="655">
          <cell r="A655"/>
          <cell r="B655">
            <v>644</v>
          </cell>
          <cell r="C655">
            <v>1637</v>
          </cell>
          <cell r="D655" t="str">
            <v>Compresor de Aire</v>
          </cell>
          <cell r="E655" t="str">
            <v>100EQM</v>
          </cell>
          <cell r="F655" t="str">
            <v>Coazucar S. A.</v>
          </cell>
          <cell r="G655">
            <v>791060305</v>
          </cell>
          <cell r="H655">
            <v>7795550893</v>
          </cell>
          <cell r="I655" t="str">
            <v>MTTO. EN EL CAMPO</v>
          </cell>
          <cell r="J655" t="str">
            <v>Cambio de aceite y filtros</v>
          </cell>
          <cell r="K655" t="str">
            <v>MTTO. PREVENTIVO</v>
          </cell>
          <cell r="L655">
            <v>6655</v>
          </cell>
          <cell r="M655" t="str">
            <v>MONTERO PANCHO, VINICIO</v>
          </cell>
          <cell r="N655" t="str">
            <v>A</v>
          </cell>
          <cell r="O655">
            <v>42199</v>
          </cell>
          <cell r="P655">
            <v>0.58819444444444446</v>
          </cell>
          <cell r="Q655">
            <v>29</v>
          </cell>
          <cell r="R655"/>
          <cell r="S655" t="str">
            <v>Mtto. Terminado</v>
          </cell>
          <cell r="T655">
            <v>42200</v>
          </cell>
          <cell r="U655">
            <v>0.75</v>
          </cell>
          <cell r="V655">
            <v>27.883333333418705</v>
          </cell>
        </row>
        <row r="656">
          <cell r="A656"/>
          <cell r="B656">
            <v>645</v>
          </cell>
          <cell r="C656">
            <v>165</v>
          </cell>
          <cell r="D656" t="str">
            <v>Cabezal M. Benz LS-2635</v>
          </cell>
          <cell r="E656" t="str">
            <v>100CB</v>
          </cell>
          <cell r="F656" t="str">
            <v>Coazucar S. A.</v>
          </cell>
          <cell r="G656">
            <v>791060330</v>
          </cell>
          <cell r="H656">
            <v>791060330</v>
          </cell>
          <cell r="I656" t="str">
            <v>CABEZALES</v>
          </cell>
          <cell r="J656" t="str">
            <v>Revisar automatico del aire</v>
          </cell>
          <cell r="K656" t="str">
            <v>MTTO. CORRECTIVO</v>
          </cell>
          <cell r="L656">
            <v>7095</v>
          </cell>
          <cell r="M656" t="str">
            <v>CHAVEZ BERMEJO, TELMO MOISES</v>
          </cell>
          <cell r="N656" t="str">
            <v>A</v>
          </cell>
          <cell r="O656">
            <v>42199</v>
          </cell>
          <cell r="P656">
            <v>0.60416666666666663</v>
          </cell>
          <cell r="Q656">
            <v>29</v>
          </cell>
          <cell r="R656">
            <v>90621</v>
          </cell>
          <cell r="S656" t="str">
            <v>Mtto. Terminado</v>
          </cell>
          <cell r="T656">
            <v>42199</v>
          </cell>
          <cell r="U656">
            <v>0.65972222222222221</v>
          </cell>
          <cell r="V656">
            <v>1.3333333332557231</v>
          </cell>
        </row>
        <row r="657">
          <cell r="A657"/>
          <cell r="B657">
            <v>646</v>
          </cell>
          <cell r="C657">
            <v>497</v>
          </cell>
          <cell r="D657" t="str">
            <v>Tanquero de Herbicidas</v>
          </cell>
          <cell r="E657" t="str">
            <v>100EA</v>
          </cell>
          <cell r="F657" t="str">
            <v>Coazucar S. A.</v>
          </cell>
          <cell r="G657">
            <v>791060364</v>
          </cell>
          <cell r="H657">
            <v>791060364</v>
          </cell>
          <cell r="I657" t="str">
            <v>EQUIPO AGRICOLAS</v>
          </cell>
          <cell r="J657" t="str">
            <v>Soldar llave</v>
          </cell>
          <cell r="K657" t="str">
            <v>MTTO. CORRECTIVO</v>
          </cell>
          <cell r="L657">
            <v>1470</v>
          </cell>
          <cell r="M657" t="str">
            <v>OLVERA MEDINA, ANGEL FERNANDO</v>
          </cell>
          <cell r="N657" t="str">
            <v>A</v>
          </cell>
          <cell r="O657">
            <v>42199</v>
          </cell>
          <cell r="P657">
            <v>0.60763888888888895</v>
          </cell>
          <cell r="Q657">
            <v>29</v>
          </cell>
          <cell r="R657"/>
          <cell r="S657" t="str">
            <v>Mtto. Terminado</v>
          </cell>
          <cell r="T657">
            <v>42199</v>
          </cell>
          <cell r="U657">
            <v>0.65625</v>
          </cell>
          <cell r="V657">
            <v>1.1666666666278616</v>
          </cell>
        </row>
        <row r="658">
          <cell r="A658"/>
          <cell r="B658">
            <v>647</v>
          </cell>
          <cell r="C658" t="str">
            <v>CA02</v>
          </cell>
          <cell r="D658" t="str">
            <v>Carreta Autovolteable</v>
          </cell>
          <cell r="E658" t="str">
            <v>100CA</v>
          </cell>
          <cell r="F658" t="str">
            <v>Coazucar S. A.</v>
          </cell>
          <cell r="G658">
            <v>791060325</v>
          </cell>
          <cell r="H658">
            <v>791060325</v>
          </cell>
          <cell r="I658" t="str">
            <v>MTTO. EN EL CAMPO</v>
          </cell>
          <cell r="J658" t="str">
            <v>Arreglar trizadura del balancin lado derecho</v>
          </cell>
          <cell r="K658" t="str">
            <v>MTTO. CORRECTIVO</v>
          </cell>
          <cell r="L658">
            <v>1500</v>
          </cell>
          <cell r="M658" t="str">
            <v>ORTIZ YADAYCELA, NESTOR</v>
          </cell>
          <cell r="N658" t="str">
            <v>A</v>
          </cell>
          <cell r="O658">
            <v>42199</v>
          </cell>
          <cell r="P658">
            <v>0.6118055555555556</v>
          </cell>
          <cell r="Q658">
            <v>29</v>
          </cell>
          <cell r="R658"/>
          <cell r="S658" t="str">
            <v>Mtto. Terminado</v>
          </cell>
          <cell r="T658">
            <v>42199</v>
          </cell>
          <cell r="U658">
            <v>0.77083333333333337</v>
          </cell>
          <cell r="V658">
            <v>3.8166666666511446</v>
          </cell>
        </row>
        <row r="659">
          <cell r="A659"/>
          <cell r="B659">
            <v>648</v>
          </cell>
          <cell r="C659" t="str">
            <v>100BH</v>
          </cell>
          <cell r="D659" t="str">
            <v>Bomba de herbicida</v>
          </cell>
          <cell r="E659" t="str">
            <v>100BH</v>
          </cell>
          <cell r="F659" t="str">
            <v>Coazucar S. A.</v>
          </cell>
          <cell r="G659">
            <v>791060339</v>
          </cell>
          <cell r="H659">
            <v>7795550174</v>
          </cell>
          <cell r="I659" t="str">
            <v>EQUIPO LIVIANO</v>
          </cell>
          <cell r="J659" t="str">
            <v>Revisar equipo</v>
          </cell>
          <cell r="K659" t="str">
            <v>MTTO. CORRECTIVO</v>
          </cell>
          <cell r="L659">
            <v>1621</v>
          </cell>
          <cell r="M659" t="str">
            <v>QUEZADA FAJARDO, GALO</v>
          </cell>
          <cell r="N659" t="str">
            <v>A</v>
          </cell>
          <cell r="O659">
            <v>42199</v>
          </cell>
          <cell r="P659">
            <v>0.61388888888888882</v>
          </cell>
          <cell r="Q659">
            <v>29</v>
          </cell>
          <cell r="R659"/>
          <cell r="S659">
            <v>37294.996705555357</v>
          </cell>
          <cell r="T659"/>
          <cell r="U659"/>
          <cell r="V659" t="str">
            <v/>
          </cell>
        </row>
        <row r="660">
          <cell r="A660"/>
          <cell r="B660">
            <v>649</v>
          </cell>
          <cell r="C660">
            <v>202</v>
          </cell>
          <cell r="D660" t="str">
            <v>Camión Chevrolet</v>
          </cell>
          <cell r="E660" t="str">
            <v>100EL</v>
          </cell>
          <cell r="F660" t="str">
            <v>Coazucar S. A.</v>
          </cell>
          <cell r="G660">
            <v>791060303</v>
          </cell>
          <cell r="H660">
            <v>7795550680</v>
          </cell>
          <cell r="I660" t="str">
            <v>EQUIPO LIVIANO</v>
          </cell>
          <cell r="J660" t="str">
            <v>Orden de Inspección</v>
          </cell>
          <cell r="K660" t="str">
            <v>MTTO. PREVENTIVO</v>
          </cell>
          <cell r="L660">
            <v>1637</v>
          </cell>
          <cell r="M660" t="str">
            <v>QUINTO RAMOS,JULIO</v>
          </cell>
          <cell r="N660" t="str">
            <v>A</v>
          </cell>
          <cell r="O660">
            <v>42199</v>
          </cell>
          <cell r="P660">
            <v>0.61527777777777781</v>
          </cell>
          <cell r="Q660">
            <v>29</v>
          </cell>
          <cell r="R660">
            <v>55815</v>
          </cell>
          <cell r="S660" t="str">
            <v>Mtto. Terminado</v>
          </cell>
          <cell r="T660">
            <v>42200</v>
          </cell>
          <cell r="U660">
            <v>0.5625</v>
          </cell>
          <cell r="V660">
            <v>22.733333333395422</v>
          </cell>
        </row>
        <row r="661">
          <cell r="A661"/>
          <cell r="B661">
            <v>650</v>
          </cell>
          <cell r="C661">
            <v>202</v>
          </cell>
          <cell r="D661" t="str">
            <v>Camión Chevrolet</v>
          </cell>
          <cell r="E661" t="str">
            <v>100EL</v>
          </cell>
          <cell r="F661" t="str">
            <v>Coazucar S. A.</v>
          </cell>
          <cell r="G661">
            <v>791060303</v>
          </cell>
          <cell r="H661">
            <v>7795550680</v>
          </cell>
          <cell r="I661" t="str">
            <v>LUBRICADORA</v>
          </cell>
          <cell r="J661" t="str">
            <v>Cambio aceite y filtro motor</v>
          </cell>
          <cell r="K661" t="str">
            <v>MTTO. PREVENTIVO</v>
          </cell>
          <cell r="L661">
            <v>1637</v>
          </cell>
          <cell r="M661" t="str">
            <v>QUINTO RAMOS,JULIO</v>
          </cell>
          <cell r="N661" t="str">
            <v>A</v>
          </cell>
          <cell r="O661">
            <v>42199</v>
          </cell>
          <cell r="P661">
            <v>0.61527777777777781</v>
          </cell>
          <cell r="Q661">
            <v>29</v>
          </cell>
          <cell r="R661">
            <v>55815</v>
          </cell>
          <cell r="S661" t="str">
            <v>Mtto. Terminado</v>
          </cell>
          <cell r="T661">
            <v>42200</v>
          </cell>
          <cell r="U661">
            <v>0.66666666666666663</v>
          </cell>
          <cell r="V661">
            <v>25.233333333395422</v>
          </cell>
        </row>
        <row r="662">
          <cell r="A662"/>
          <cell r="B662">
            <v>651</v>
          </cell>
          <cell r="C662">
            <v>202</v>
          </cell>
          <cell r="D662" t="str">
            <v>Camión Chevrolet</v>
          </cell>
          <cell r="E662" t="str">
            <v>100EL</v>
          </cell>
          <cell r="F662" t="str">
            <v>Coazucar S. A.</v>
          </cell>
          <cell r="G662">
            <v>791060303</v>
          </cell>
          <cell r="H662">
            <v>7795550680</v>
          </cell>
          <cell r="I662" t="str">
            <v>LUBRICADORA</v>
          </cell>
          <cell r="J662" t="str">
            <v>Cambio filtro de combustible</v>
          </cell>
          <cell r="K662" t="str">
            <v>MTTO. PREVENTIVO</v>
          </cell>
          <cell r="L662">
            <v>1637</v>
          </cell>
          <cell r="M662" t="str">
            <v>QUINTO RAMOS,JULIO</v>
          </cell>
          <cell r="N662" t="str">
            <v>A</v>
          </cell>
          <cell r="O662">
            <v>42199</v>
          </cell>
          <cell r="P662">
            <v>0.61527777777777781</v>
          </cell>
          <cell r="Q662">
            <v>29</v>
          </cell>
          <cell r="R662">
            <v>55815</v>
          </cell>
          <cell r="S662" t="str">
            <v>Mtto. Terminado</v>
          </cell>
          <cell r="T662">
            <v>42200</v>
          </cell>
          <cell r="U662">
            <v>0.66666666666666663</v>
          </cell>
          <cell r="V662">
            <v>25.233333333395422</v>
          </cell>
        </row>
        <row r="663">
          <cell r="A663"/>
          <cell r="B663">
            <v>652</v>
          </cell>
          <cell r="C663">
            <v>336</v>
          </cell>
          <cell r="D663" t="str">
            <v>Tractor de Llantas Cameco 305 AG</v>
          </cell>
          <cell r="E663" t="str">
            <v>100CM</v>
          </cell>
          <cell r="F663" t="str">
            <v>Coazucar S. A.</v>
          </cell>
          <cell r="G663">
            <v>791060444</v>
          </cell>
          <cell r="H663">
            <v>791060444</v>
          </cell>
          <cell r="I663" t="str">
            <v>CAMECOS</v>
          </cell>
          <cell r="J663" t="str">
            <v>Calibrar valvulas</v>
          </cell>
          <cell r="K663" t="str">
            <v>MTTO. CORRECTIVO</v>
          </cell>
          <cell r="L663">
            <v>1787</v>
          </cell>
          <cell r="M663" t="str">
            <v>SANCHEZ TADAY, ENRIQUE ANTONIO</v>
          </cell>
          <cell r="N663" t="str">
            <v>A</v>
          </cell>
          <cell r="O663">
            <v>42199</v>
          </cell>
          <cell r="P663">
            <v>0.62569444444444444</v>
          </cell>
          <cell r="Q663">
            <v>29</v>
          </cell>
          <cell r="R663">
            <v>104</v>
          </cell>
          <cell r="S663" t="str">
            <v>Mtto. Terminado</v>
          </cell>
          <cell r="T663">
            <v>42199</v>
          </cell>
          <cell r="U663">
            <v>0.70833333333333337</v>
          </cell>
          <cell r="V663">
            <v>1.9833333332790062</v>
          </cell>
        </row>
        <row r="664">
          <cell r="A664"/>
          <cell r="B664">
            <v>653</v>
          </cell>
          <cell r="C664" t="str">
            <v>MB35</v>
          </cell>
          <cell r="D664" t="str">
            <v>Enrolladorocmis VIR7M-D125-MT502</v>
          </cell>
          <cell r="E664" t="str">
            <v>100BB</v>
          </cell>
          <cell r="F664" t="str">
            <v>Coazucar S. A.</v>
          </cell>
          <cell r="G664">
            <v>791060405</v>
          </cell>
          <cell r="H664">
            <v>7795550124</v>
          </cell>
          <cell r="I664" t="str">
            <v>MTTO. EN EL CAMPO</v>
          </cell>
          <cell r="J664" t="str">
            <v>Revisar sistema electrico</v>
          </cell>
          <cell r="K664" t="str">
            <v>MTTO. CORRECTIVO</v>
          </cell>
          <cell r="L664">
            <v>1655</v>
          </cell>
          <cell r="M664" t="str">
            <v>RAMON RAMON, FRANKLIN</v>
          </cell>
          <cell r="N664" t="str">
            <v>A</v>
          </cell>
          <cell r="O664">
            <v>42199</v>
          </cell>
          <cell r="P664">
            <v>0.63611111111111118</v>
          </cell>
          <cell r="Q664">
            <v>29</v>
          </cell>
          <cell r="R664"/>
          <cell r="S664" t="str">
            <v>Mtto. Terminado</v>
          </cell>
          <cell r="T664">
            <v>42199</v>
          </cell>
          <cell r="U664">
            <v>0.66666666666666663</v>
          </cell>
          <cell r="V664">
            <v>0.7333333333954215</v>
          </cell>
        </row>
        <row r="665">
          <cell r="A665"/>
          <cell r="B665">
            <v>654</v>
          </cell>
          <cell r="C665">
            <v>1314</v>
          </cell>
          <cell r="D665" t="str">
            <v>Trayler</v>
          </cell>
          <cell r="E665" t="str">
            <v>100TD</v>
          </cell>
          <cell r="F665" t="str">
            <v>Coazucar S. A.</v>
          </cell>
          <cell r="G665">
            <v>791060312</v>
          </cell>
          <cell r="H665">
            <v>791060312</v>
          </cell>
          <cell r="I665" t="str">
            <v>MTTO. EN EL CAMPO</v>
          </cell>
          <cell r="J665" t="str">
            <v>Rodamientos fundidos 1er eje lado izquierdo</v>
          </cell>
          <cell r="K665" t="str">
            <v>MTTO. CORRECTIVO</v>
          </cell>
          <cell r="L665">
            <v>1500</v>
          </cell>
          <cell r="M665" t="str">
            <v>ORTIZ YADAYCELA, NESTOR</v>
          </cell>
          <cell r="N665" t="str">
            <v>A</v>
          </cell>
          <cell r="O665">
            <v>42199</v>
          </cell>
          <cell r="P665">
            <v>0.64097222222222217</v>
          </cell>
          <cell r="Q665">
            <v>29</v>
          </cell>
          <cell r="R665"/>
          <cell r="S665" t="str">
            <v>Mtto. Terminado</v>
          </cell>
          <cell r="T665">
            <v>42200</v>
          </cell>
          <cell r="U665">
            <v>0.25</v>
          </cell>
          <cell r="V665">
            <v>14.616666666697711</v>
          </cell>
        </row>
        <row r="666">
          <cell r="A666"/>
          <cell r="B666">
            <v>655</v>
          </cell>
          <cell r="C666">
            <v>221</v>
          </cell>
          <cell r="D666" t="str">
            <v xml:space="preserve">Automovil Chevrolet </v>
          </cell>
          <cell r="E666" t="str">
            <v>100EL</v>
          </cell>
          <cell r="F666" t="str">
            <v>Coazucar S. A.</v>
          </cell>
          <cell r="G666">
            <v>791020115</v>
          </cell>
          <cell r="H666">
            <v>7795550705</v>
          </cell>
          <cell r="I666" t="str">
            <v>EQUIPO LIVIANO</v>
          </cell>
          <cell r="J666" t="str">
            <v>Revisar embrague</v>
          </cell>
          <cell r="K666" t="str">
            <v>MTTO. CORRECTIVO</v>
          </cell>
          <cell r="L666">
            <v>57</v>
          </cell>
          <cell r="M666" t="str">
            <v>PEREZ TACOMAN,SAUL</v>
          </cell>
          <cell r="N666" t="str">
            <v>A</v>
          </cell>
          <cell r="O666">
            <v>42199</v>
          </cell>
          <cell r="P666">
            <v>0.64374999999999993</v>
          </cell>
          <cell r="Q666">
            <v>29</v>
          </cell>
          <cell r="R666">
            <v>159200</v>
          </cell>
          <cell r="S666" t="str">
            <v>Mtto. Terminado</v>
          </cell>
          <cell r="T666">
            <v>42199</v>
          </cell>
          <cell r="U666">
            <v>0.70833333333333337</v>
          </cell>
          <cell r="V666">
            <v>1.5499999999301508</v>
          </cell>
        </row>
        <row r="667">
          <cell r="A667"/>
          <cell r="B667">
            <v>656</v>
          </cell>
          <cell r="C667">
            <v>724</v>
          </cell>
          <cell r="D667" t="str">
            <v>Payloader CAT-966C</v>
          </cell>
          <cell r="E667" t="str">
            <v>100EP</v>
          </cell>
          <cell r="F667" t="str">
            <v>Coazucar S. A.</v>
          </cell>
          <cell r="G667">
            <v>791060313</v>
          </cell>
          <cell r="H667">
            <v>7795550856</v>
          </cell>
          <cell r="I667" t="str">
            <v>EQUIPO PESADO</v>
          </cell>
          <cell r="J667" t="str">
            <v>Colocar seguro del pin de la jaiva</v>
          </cell>
          <cell r="K667" t="str">
            <v>MTTO. CORRECTIVO</v>
          </cell>
          <cell r="L667">
            <v>1802</v>
          </cell>
          <cell r="M667" t="str">
            <v>SANTOS HERRERA, HENRRY</v>
          </cell>
          <cell r="N667" t="str">
            <v>A</v>
          </cell>
          <cell r="O667">
            <v>42199</v>
          </cell>
          <cell r="P667">
            <v>0.64930555555555558</v>
          </cell>
          <cell r="Q667">
            <v>29</v>
          </cell>
          <cell r="R667">
            <v>30161</v>
          </cell>
          <cell r="S667" t="str">
            <v>Mtto. Terminado</v>
          </cell>
          <cell r="T667">
            <v>42199</v>
          </cell>
          <cell r="U667">
            <v>0.73611111111111116</v>
          </cell>
          <cell r="V667">
            <v>2.0833333333721384</v>
          </cell>
        </row>
        <row r="668">
          <cell r="A668"/>
          <cell r="B668">
            <v>657</v>
          </cell>
          <cell r="C668">
            <v>231</v>
          </cell>
          <cell r="D668" t="str">
            <v xml:space="preserve">Camión Chevrolet </v>
          </cell>
          <cell r="E668" t="str">
            <v>100EL</v>
          </cell>
          <cell r="F668" t="str">
            <v>Coazucar S. A.</v>
          </cell>
          <cell r="G668">
            <v>791060405</v>
          </cell>
          <cell r="H668">
            <v>7795550720</v>
          </cell>
          <cell r="I668" t="str">
            <v>ELECTROMECANICOS</v>
          </cell>
          <cell r="J668" t="str">
            <v>Revisar luces</v>
          </cell>
          <cell r="K668" t="str">
            <v>MTTO. CORRECTIVO</v>
          </cell>
          <cell r="L668">
            <v>1670</v>
          </cell>
          <cell r="M668" t="str">
            <v>REYES FREIRE, ADOLFO FLORENTINO</v>
          </cell>
          <cell r="N668" t="str">
            <v>A</v>
          </cell>
          <cell r="O668">
            <v>42199</v>
          </cell>
          <cell r="P668">
            <v>0.66041666666666665</v>
          </cell>
          <cell r="Q668">
            <v>29</v>
          </cell>
          <cell r="R668">
            <v>153815</v>
          </cell>
          <cell r="S668" t="str">
            <v>Mtto. Terminado</v>
          </cell>
          <cell r="T668">
            <v>42199</v>
          </cell>
          <cell r="U668">
            <v>0.72916666666666663</v>
          </cell>
          <cell r="V668">
            <v>1.6500000000232831</v>
          </cell>
        </row>
        <row r="669">
          <cell r="A669"/>
          <cell r="B669">
            <v>658</v>
          </cell>
          <cell r="C669">
            <v>331</v>
          </cell>
          <cell r="D669" t="str">
            <v>Tractor de Llantas Cameco 305 AG</v>
          </cell>
          <cell r="E669" t="str">
            <v>100CM</v>
          </cell>
          <cell r="F669" t="str">
            <v>Coazucar S. A.</v>
          </cell>
          <cell r="G669">
            <v>791060444</v>
          </cell>
          <cell r="H669">
            <v>791060444</v>
          </cell>
          <cell r="I669" t="str">
            <v>CAMECOS</v>
          </cell>
          <cell r="J669" t="str">
            <v>Revisar rodamientos</v>
          </cell>
          <cell r="K669" t="str">
            <v>MTTO. CORRECTIVO</v>
          </cell>
          <cell r="L669">
            <v>1118</v>
          </cell>
          <cell r="M669" t="str">
            <v>GUAMAN LANDYN, LUIS ARIOLFO</v>
          </cell>
          <cell r="N669" t="str">
            <v>A</v>
          </cell>
          <cell r="O669">
            <v>42199</v>
          </cell>
          <cell r="P669">
            <v>0.6777777777777777</v>
          </cell>
          <cell r="Q669">
            <v>29</v>
          </cell>
          <cell r="R669">
            <v>162310</v>
          </cell>
          <cell r="S669" t="str">
            <v>Mtto. Terminado</v>
          </cell>
          <cell r="T669">
            <v>42199</v>
          </cell>
          <cell r="U669">
            <v>0.72916666666666663</v>
          </cell>
          <cell r="V669">
            <v>1.2333333333954215</v>
          </cell>
        </row>
        <row r="670">
          <cell r="A670"/>
          <cell r="B670">
            <v>659</v>
          </cell>
          <cell r="C670">
            <v>508</v>
          </cell>
          <cell r="D670" t="str">
            <v>Cargadora de Caña Cameco SP- 1800</v>
          </cell>
          <cell r="E670" t="str">
            <v>100LL</v>
          </cell>
          <cell r="F670" t="str">
            <v>Coazucar S. A.</v>
          </cell>
          <cell r="G670">
            <v>791060368</v>
          </cell>
          <cell r="H670">
            <v>791060368</v>
          </cell>
          <cell r="I670" t="str">
            <v>MTTO. EN EL CAMPO</v>
          </cell>
          <cell r="J670" t="str">
            <v>Revisar punta de eje posterior rota</v>
          </cell>
          <cell r="K670" t="str">
            <v>MTTO. CORRECTIVO</v>
          </cell>
          <cell r="L670">
            <v>638</v>
          </cell>
          <cell r="M670" t="str">
            <v>ANDRADE GONZALEZ, JOSE FABRICIO</v>
          </cell>
          <cell r="N670" t="str">
            <v>A</v>
          </cell>
          <cell r="O670">
            <v>42199</v>
          </cell>
          <cell r="P670">
            <v>0.6875</v>
          </cell>
          <cell r="Q670">
            <v>29</v>
          </cell>
          <cell r="R670">
            <v>2235</v>
          </cell>
          <cell r="S670" t="str">
            <v>Mtto. Terminado</v>
          </cell>
          <cell r="T670">
            <v>42200</v>
          </cell>
          <cell r="U670">
            <v>0</v>
          </cell>
          <cell r="V670">
            <v>7.5</v>
          </cell>
        </row>
        <row r="671">
          <cell r="A671"/>
          <cell r="B671">
            <v>660</v>
          </cell>
          <cell r="C671">
            <v>1206</v>
          </cell>
          <cell r="D671" t="str">
            <v>Trayler</v>
          </cell>
          <cell r="E671" t="str">
            <v>100TD</v>
          </cell>
          <cell r="F671" t="str">
            <v>Coazucar S. A.</v>
          </cell>
          <cell r="G671">
            <v>791060312</v>
          </cell>
          <cell r="H671">
            <v>791060312</v>
          </cell>
          <cell r="I671" t="str">
            <v>MTTO. EN EL CAMPO</v>
          </cell>
          <cell r="J671" t="str">
            <v>Llanta baja del 2do eje lado izquierdo</v>
          </cell>
          <cell r="K671" t="str">
            <v>MTTO. CORRECTIVO</v>
          </cell>
          <cell r="L671">
            <v>1353</v>
          </cell>
          <cell r="M671" t="str">
            <v>MINA POROZO, XAVIER</v>
          </cell>
          <cell r="N671" t="str">
            <v>A</v>
          </cell>
          <cell r="O671">
            <v>42199</v>
          </cell>
          <cell r="P671">
            <v>0.69236111111111109</v>
          </cell>
          <cell r="Q671">
            <v>29</v>
          </cell>
          <cell r="R671"/>
          <cell r="S671" t="str">
            <v>Mtto. Terminado</v>
          </cell>
          <cell r="T671">
            <v>42199</v>
          </cell>
          <cell r="U671">
            <v>0.74305555555555547</v>
          </cell>
          <cell r="V671">
            <v>1.2166666665580124</v>
          </cell>
        </row>
        <row r="672">
          <cell r="A672"/>
          <cell r="B672">
            <v>661</v>
          </cell>
          <cell r="C672">
            <v>387</v>
          </cell>
          <cell r="D672" t="str">
            <v>Tractor John Deere 7400</v>
          </cell>
          <cell r="E672" t="str">
            <v>100JD</v>
          </cell>
          <cell r="F672" t="str">
            <v>Coazucar S. A.</v>
          </cell>
          <cell r="G672">
            <v>791060390</v>
          </cell>
          <cell r="H672">
            <v>7795551001</v>
          </cell>
          <cell r="I672" t="str">
            <v>JOHN DEERE</v>
          </cell>
          <cell r="J672" t="str">
            <v>Orden de Inspección</v>
          </cell>
          <cell r="K672" t="str">
            <v>MTTO. PREVENTIVO</v>
          </cell>
          <cell r="L672">
            <v>1403</v>
          </cell>
          <cell r="M672" t="str">
            <v>MORAN GOMEZ, PEDRO JAVIER</v>
          </cell>
          <cell r="N672" t="str">
            <v>A</v>
          </cell>
          <cell r="O672">
            <v>42199</v>
          </cell>
          <cell r="P672">
            <v>0.70208333333333339</v>
          </cell>
          <cell r="Q672">
            <v>29</v>
          </cell>
          <cell r="R672">
            <v>5483</v>
          </cell>
          <cell r="S672" t="str">
            <v>Mtto. Terminado</v>
          </cell>
          <cell r="T672">
            <v>42199</v>
          </cell>
          <cell r="U672">
            <v>0.75</v>
          </cell>
          <cell r="V672">
            <v>1.1500000001396984</v>
          </cell>
        </row>
        <row r="673">
          <cell r="A673"/>
          <cell r="B673">
            <v>662</v>
          </cell>
          <cell r="C673">
            <v>387</v>
          </cell>
          <cell r="D673" t="str">
            <v>Tractor John Deere 7400</v>
          </cell>
          <cell r="E673" t="str">
            <v>100JD</v>
          </cell>
          <cell r="F673" t="str">
            <v>Coazucar S. A.</v>
          </cell>
          <cell r="G673">
            <v>791060390</v>
          </cell>
          <cell r="H673">
            <v>7795551001</v>
          </cell>
          <cell r="I673" t="str">
            <v>LUBRICADORA</v>
          </cell>
          <cell r="J673" t="str">
            <v>Cambio aceite y filtro motor</v>
          </cell>
          <cell r="K673" t="str">
            <v>MTTO. PREVENTIVO</v>
          </cell>
          <cell r="L673">
            <v>1403</v>
          </cell>
          <cell r="M673" t="str">
            <v>MORAN GOMEZ, PEDRO JAVIER</v>
          </cell>
          <cell r="N673" t="str">
            <v>A</v>
          </cell>
          <cell r="O673">
            <v>42199</v>
          </cell>
          <cell r="P673">
            <v>0.70208333333333339</v>
          </cell>
          <cell r="Q673">
            <v>29</v>
          </cell>
          <cell r="R673">
            <v>5483</v>
          </cell>
          <cell r="S673" t="str">
            <v>Mtto. Terminado</v>
          </cell>
          <cell r="T673">
            <v>42199</v>
          </cell>
          <cell r="U673">
            <v>0.83333333333333337</v>
          </cell>
          <cell r="V673">
            <v>3.1500000001396984</v>
          </cell>
        </row>
        <row r="674">
          <cell r="A674"/>
          <cell r="B674">
            <v>663</v>
          </cell>
          <cell r="C674">
            <v>387</v>
          </cell>
          <cell r="D674" t="str">
            <v>Tractor John Deere 7400</v>
          </cell>
          <cell r="E674" t="str">
            <v>100JD</v>
          </cell>
          <cell r="F674" t="str">
            <v>Coazucar S. A.</v>
          </cell>
          <cell r="G674">
            <v>791060390</v>
          </cell>
          <cell r="H674">
            <v>7795551001</v>
          </cell>
          <cell r="I674" t="str">
            <v>LUBRICADORA</v>
          </cell>
          <cell r="J674" t="str">
            <v>Cambio filtro de combustible</v>
          </cell>
          <cell r="K674" t="str">
            <v>MTTO. PREVENTIVO</v>
          </cell>
          <cell r="L674">
            <v>1403</v>
          </cell>
          <cell r="M674" t="str">
            <v>MORAN GOMEZ, PEDRO JAVIER</v>
          </cell>
          <cell r="N674" t="str">
            <v>A</v>
          </cell>
          <cell r="O674">
            <v>42199</v>
          </cell>
          <cell r="P674">
            <v>0.70208333333333339</v>
          </cell>
          <cell r="Q674">
            <v>29</v>
          </cell>
          <cell r="R674">
            <v>5483</v>
          </cell>
          <cell r="S674" t="str">
            <v>Mtto. Terminado</v>
          </cell>
          <cell r="T674">
            <v>42199</v>
          </cell>
          <cell r="U674">
            <v>0.83333333333333337</v>
          </cell>
          <cell r="V674">
            <v>3.1500000001396984</v>
          </cell>
        </row>
        <row r="675">
          <cell r="A675"/>
          <cell r="B675">
            <v>664</v>
          </cell>
          <cell r="C675">
            <v>387</v>
          </cell>
          <cell r="D675" t="str">
            <v>Tractor John Deere 7400</v>
          </cell>
          <cell r="E675" t="str">
            <v>100JD</v>
          </cell>
          <cell r="F675" t="str">
            <v>Coazucar S. A.</v>
          </cell>
          <cell r="G675">
            <v>791060390</v>
          </cell>
          <cell r="H675">
            <v>7795551001</v>
          </cell>
          <cell r="I675" t="str">
            <v>LUBRICADORA</v>
          </cell>
          <cell r="J675" t="str">
            <v>Cambio aceite cubos de ruedas</v>
          </cell>
          <cell r="K675" t="str">
            <v>MTTO. PREVENTIVO</v>
          </cell>
          <cell r="L675">
            <v>1403</v>
          </cell>
          <cell r="M675" t="str">
            <v>MORAN GOMEZ, PEDRO JAVIER</v>
          </cell>
          <cell r="N675" t="str">
            <v>A</v>
          </cell>
          <cell r="O675">
            <v>42199</v>
          </cell>
          <cell r="P675">
            <v>0.70208333333333339</v>
          </cell>
          <cell r="Q675">
            <v>29</v>
          </cell>
          <cell r="R675">
            <v>5483</v>
          </cell>
          <cell r="S675" t="str">
            <v>Mtto. Terminado</v>
          </cell>
          <cell r="T675">
            <v>42199</v>
          </cell>
          <cell r="U675">
            <v>0.83333333333333337</v>
          </cell>
          <cell r="V675">
            <v>3.1500000001396984</v>
          </cell>
        </row>
        <row r="676">
          <cell r="A676"/>
          <cell r="B676">
            <v>665</v>
          </cell>
          <cell r="C676" t="str">
            <v>CB04</v>
          </cell>
          <cell r="D676" t="str">
            <v>Cabezal Volvo FM64T-L2H1</v>
          </cell>
          <cell r="E676" t="str">
            <v>100CB</v>
          </cell>
          <cell r="F676" t="str">
            <v>Coazucar S. A.</v>
          </cell>
          <cell r="G676">
            <v>791060412</v>
          </cell>
          <cell r="H676">
            <v>791060412</v>
          </cell>
          <cell r="I676" t="str">
            <v>CABEZALES</v>
          </cell>
          <cell r="J676" t="str">
            <v>Soldar abrazadera del tanque de combustible</v>
          </cell>
          <cell r="K676" t="str">
            <v>MTTO. CORRECTIVO</v>
          </cell>
          <cell r="L676">
            <v>1985</v>
          </cell>
          <cell r="M676" t="str">
            <v>VERA SALTOS, ROQUE ISRAEL</v>
          </cell>
          <cell r="N676" t="str">
            <v>A</v>
          </cell>
          <cell r="O676">
            <v>42199</v>
          </cell>
          <cell r="P676">
            <v>0.72222222222222221</v>
          </cell>
          <cell r="Q676">
            <v>29</v>
          </cell>
          <cell r="R676">
            <v>8272</v>
          </cell>
          <cell r="S676" t="str">
            <v>Mtto. Terminado</v>
          </cell>
          <cell r="T676">
            <v>42199</v>
          </cell>
          <cell r="U676">
            <v>0.75</v>
          </cell>
          <cell r="V676">
            <v>0.66666666674427688</v>
          </cell>
        </row>
        <row r="677">
          <cell r="A677"/>
          <cell r="B677">
            <v>666</v>
          </cell>
          <cell r="C677">
            <v>1635</v>
          </cell>
          <cell r="D677" t="str">
            <v>Compresor</v>
          </cell>
          <cell r="E677" t="str">
            <v>100EL</v>
          </cell>
          <cell r="F677" t="str">
            <v>Coazucar S. A.</v>
          </cell>
          <cell r="G677">
            <v>791060409</v>
          </cell>
          <cell r="H677">
            <v>791060409</v>
          </cell>
          <cell r="I677" t="str">
            <v>MTTO. EN EL CAMPO</v>
          </cell>
          <cell r="J677" t="str">
            <v>Cambiar banda de motor</v>
          </cell>
          <cell r="K677" t="str">
            <v>MTTO. CORRECTIVO</v>
          </cell>
          <cell r="L677">
            <v>803</v>
          </cell>
          <cell r="M677" t="str">
            <v>CALLE SOLIZ, LUIS</v>
          </cell>
          <cell r="N677" t="str">
            <v>A</v>
          </cell>
          <cell r="O677">
            <v>42199</v>
          </cell>
          <cell r="P677">
            <v>0.74305555555555547</v>
          </cell>
          <cell r="Q677">
            <v>29</v>
          </cell>
          <cell r="R677"/>
          <cell r="S677" t="str">
            <v>Mtto. Terminado</v>
          </cell>
          <cell r="T677">
            <v>42200</v>
          </cell>
          <cell r="U677">
            <v>0.45833333333333331</v>
          </cell>
          <cell r="V677">
            <v>17.166666666744277</v>
          </cell>
        </row>
        <row r="678">
          <cell r="A678"/>
          <cell r="B678">
            <v>667</v>
          </cell>
          <cell r="C678">
            <v>1273</v>
          </cell>
          <cell r="D678" t="str">
            <v>Trayler</v>
          </cell>
          <cell r="E678" t="str">
            <v>100TD</v>
          </cell>
          <cell r="F678" t="str">
            <v>Coazucar S. A.</v>
          </cell>
          <cell r="G678">
            <v>791060312</v>
          </cell>
          <cell r="H678">
            <v>791060312</v>
          </cell>
          <cell r="I678" t="str">
            <v>MTTO. EN EL CAMPO</v>
          </cell>
          <cell r="J678" t="str">
            <v>Revisar perno de guia roto del paquete posterior</v>
          </cell>
          <cell r="K678" t="str">
            <v>MTTO. CORRECTIVO</v>
          </cell>
          <cell r="L678">
            <v>1500</v>
          </cell>
          <cell r="M678" t="str">
            <v>ORTIZ YADAYCELA, NESTOR</v>
          </cell>
          <cell r="N678" t="str">
            <v>A</v>
          </cell>
          <cell r="O678">
            <v>42199</v>
          </cell>
          <cell r="P678">
            <v>0.75</v>
          </cell>
          <cell r="Q678">
            <v>29</v>
          </cell>
          <cell r="R678"/>
          <cell r="S678" t="str">
            <v>Mtto. Terminado</v>
          </cell>
          <cell r="T678">
            <v>42200</v>
          </cell>
          <cell r="U678">
            <v>0.25</v>
          </cell>
          <cell r="V678">
            <v>12</v>
          </cell>
        </row>
        <row r="679">
          <cell r="A679"/>
          <cell r="B679">
            <v>668</v>
          </cell>
          <cell r="C679">
            <v>1208</v>
          </cell>
          <cell r="D679" t="str">
            <v>Trayler</v>
          </cell>
          <cell r="E679" t="str">
            <v>100TD</v>
          </cell>
          <cell r="F679" t="str">
            <v>Coazucar S. A.</v>
          </cell>
          <cell r="G679">
            <v>791060312</v>
          </cell>
          <cell r="H679">
            <v>791060312</v>
          </cell>
          <cell r="I679" t="str">
            <v>MTTO. EN EL CAMPO</v>
          </cell>
          <cell r="J679" t="str">
            <v>Revisar llantas posteriores del primer eje y cabeceo</v>
          </cell>
          <cell r="K679" t="str">
            <v>MTTO. CORRECTIVO</v>
          </cell>
          <cell r="L679">
            <v>1500</v>
          </cell>
          <cell r="M679" t="str">
            <v>ORTIZ YADAYCELA, NESTOR</v>
          </cell>
          <cell r="N679" t="str">
            <v>A</v>
          </cell>
          <cell r="O679">
            <v>42199</v>
          </cell>
          <cell r="P679">
            <v>0.75</v>
          </cell>
          <cell r="Q679">
            <v>29</v>
          </cell>
          <cell r="R679"/>
          <cell r="S679" t="str">
            <v>Mtto. Terminado</v>
          </cell>
          <cell r="T679">
            <v>42200</v>
          </cell>
          <cell r="U679">
            <v>0.25</v>
          </cell>
          <cell r="V679">
            <v>12</v>
          </cell>
        </row>
        <row r="680">
          <cell r="A680"/>
          <cell r="B680">
            <v>669</v>
          </cell>
          <cell r="C680">
            <v>706</v>
          </cell>
          <cell r="D680" t="str">
            <v>Tractor de Orugas CAT-D6C</v>
          </cell>
          <cell r="E680" t="str">
            <v>100EP</v>
          </cell>
          <cell r="F680" t="str">
            <v>Coazucar S. A.</v>
          </cell>
          <cell r="G680">
            <v>791060377</v>
          </cell>
          <cell r="H680">
            <v>7795550840</v>
          </cell>
          <cell r="I680" t="str">
            <v>MTTO. EN EL CAMPO</v>
          </cell>
          <cell r="J680" t="str">
            <v>Cambio aceite y filtro motor</v>
          </cell>
          <cell r="K680" t="str">
            <v>MTTO. PREVENTIVO</v>
          </cell>
          <cell r="L680">
            <v>1476</v>
          </cell>
          <cell r="M680" t="str">
            <v>ORELLANA CORDERO, JOSE</v>
          </cell>
          <cell r="N680" t="str">
            <v>A</v>
          </cell>
          <cell r="O680">
            <v>42199</v>
          </cell>
          <cell r="P680">
            <v>0.75694444444444453</v>
          </cell>
          <cell r="Q680">
            <v>29</v>
          </cell>
          <cell r="R680">
            <v>8155</v>
          </cell>
          <cell r="S680" t="str">
            <v>Mtto. Terminado</v>
          </cell>
          <cell r="T680">
            <v>42201</v>
          </cell>
          <cell r="U680">
            <v>0.66666666666666663</v>
          </cell>
          <cell r="V680">
            <v>45.833333333255723</v>
          </cell>
        </row>
        <row r="681">
          <cell r="A681"/>
          <cell r="B681">
            <v>670</v>
          </cell>
          <cell r="C681">
            <v>706</v>
          </cell>
          <cell r="D681" t="str">
            <v>Tractor de Orugas CAT-D6C</v>
          </cell>
          <cell r="E681" t="str">
            <v>100EP</v>
          </cell>
          <cell r="F681" t="str">
            <v>Coazucar S. A.</v>
          </cell>
          <cell r="G681">
            <v>791060377</v>
          </cell>
          <cell r="H681">
            <v>7795550840</v>
          </cell>
          <cell r="I681" t="str">
            <v>MTTO. EN EL CAMPO</v>
          </cell>
          <cell r="J681" t="str">
            <v>Cambio filtro de combustible</v>
          </cell>
          <cell r="K681" t="str">
            <v>MTTO. PREVENTIVO</v>
          </cell>
          <cell r="L681">
            <v>1476</v>
          </cell>
          <cell r="M681" t="str">
            <v>ORELLANA CORDERO, JOSE</v>
          </cell>
          <cell r="N681" t="str">
            <v>A</v>
          </cell>
          <cell r="O681">
            <v>42199</v>
          </cell>
          <cell r="P681">
            <v>0.75694444444444453</v>
          </cell>
          <cell r="Q681">
            <v>29</v>
          </cell>
          <cell r="R681">
            <v>8155</v>
          </cell>
          <cell r="S681" t="str">
            <v>Mtto. Terminado</v>
          </cell>
          <cell r="T681">
            <v>42201</v>
          </cell>
          <cell r="U681">
            <v>0.66666666666666663</v>
          </cell>
          <cell r="V681">
            <v>45.833333333255723</v>
          </cell>
        </row>
        <row r="682">
          <cell r="A682"/>
          <cell r="B682">
            <v>671</v>
          </cell>
          <cell r="C682">
            <v>224</v>
          </cell>
          <cell r="D682" t="str">
            <v xml:space="preserve">Camioneta Chevrolet </v>
          </cell>
          <cell r="E682" t="str">
            <v>100EL</v>
          </cell>
          <cell r="F682" t="str">
            <v>Coazucar S. A.</v>
          </cell>
          <cell r="G682">
            <v>791010701</v>
          </cell>
          <cell r="H682">
            <v>7795550711</v>
          </cell>
          <cell r="I682" t="str">
            <v>ELECTROMECANICOS</v>
          </cell>
          <cell r="J682" t="str">
            <v>Revisar luces</v>
          </cell>
          <cell r="K682" t="str">
            <v>MTTO. CORRECTIVO</v>
          </cell>
          <cell r="L682">
            <v>164</v>
          </cell>
          <cell r="M682" t="str">
            <v>BAJAÑA LEON, LEONARDO</v>
          </cell>
          <cell r="N682" t="str">
            <v>A</v>
          </cell>
          <cell r="O682">
            <v>42199</v>
          </cell>
          <cell r="P682">
            <v>0.76250000000000007</v>
          </cell>
          <cell r="Q682">
            <v>29</v>
          </cell>
          <cell r="R682"/>
          <cell r="S682" t="str">
            <v>Mtto. Terminado</v>
          </cell>
          <cell r="T682">
            <v>42199</v>
          </cell>
          <cell r="U682">
            <v>0.77430555555555547</v>
          </cell>
          <cell r="V682">
            <v>0.28333333332557231</v>
          </cell>
        </row>
        <row r="683">
          <cell r="A683"/>
          <cell r="B683">
            <v>672</v>
          </cell>
          <cell r="C683">
            <v>325</v>
          </cell>
          <cell r="D683" t="str">
            <v>Tractor de Llantas Cameco 305 AG</v>
          </cell>
          <cell r="E683" t="str">
            <v>100CM</v>
          </cell>
          <cell r="F683" t="str">
            <v>Coazucar S. A.</v>
          </cell>
          <cell r="G683">
            <v>791060373</v>
          </cell>
          <cell r="H683">
            <v>7795550333</v>
          </cell>
          <cell r="I683" t="str">
            <v>MTTO. EN EL CAMPO</v>
          </cell>
          <cell r="J683" t="str">
            <v>Cambio aceite y filtro motor</v>
          </cell>
          <cell r="K683" t="str">
            <v>MTTO. PREVENTIVO</v>
          </cell>
          <cell r="L683">
            <v>1855</v>
          </cell>
          <cell r="M683" t="str">
            <v>SUCUZHAÑAY LEMA, CARLOS</v>
          </cell>
          <cell r="N683" t="str">
            <v>A</v>
          </cell>
          <cell r="O683">
            <v>42199</v>
          </cell>
          <cell r="P683">
            <v>0.77777777777777779</v>
          </cell>
          <cell r="Q683">
            <v>29</v>
          </cell>
          <cell r="R683"/>
          <cell r="S683" t="str">
            <v>Mtto. Terminado</v>
          </cell>
          <cell r="T683">
            <v>42200</v>
          </cell>
          <cell r="U683">
            <v>0.70833333333333337</v>
          </cell>
          <cell r="V683">
            <v>22.333333333255723</v>
          </cell>
        </row>
        <row r="684">
          <cell r="A684"/>
          <cell r="B684">
            <v>673</v>
          </cell>
          <cell r="C684">
            <v>325</v>
          </cell>
          <cell r="D684" t="str">
            <v>Tractor de Llantas Cameco 305 AG</v>
          </cell>
          <cell r="E684" t="str">
            <v>100CM</v>
          </cell>
          <cell r="F684" t="str">
            <v>Coazucar S. A.</v>
          </cell>
          <cell r="G684">
            <v>791060373</v>
          </cell>
          <cell r="H684">
            <v>7795550333</v>
          </cell>
          <cell r="I684" t="str">
            <v>MTTO. EN EL CAMPO</v>
          </cell>
          <cell r="J684" t="str">
            <v>Cambio filtro de combustible</v>
          </cell>
          <cell r="K684" t="str">
            <v>MTTO. PREVENTIVO</v>
          </cell>
          <cell r="L684">
            <v>1855</v>
          </cell>
          <cell r="M684" t="str">
            <v>SUCUZHAÑAY LEMA, CARLOS</v>
          </cell>
          <cell r="N684" t="str">
            <v>A</v>
          </cell>
          <cell r="O684">
            <v>42199</v>
          </cell>
          <cell r="P684">
            <v>0.77777777777777779</v>
          </cell>
          <cell r="Q684">
            <v>29</v>
          </cell>
          <cell r="R684"/>
          <cell r="S684" t="str">
            <v>Mtto. Terminado</v>
          </cell>
          <cell r="T684">
            <v>42200</v>
          </cell>
          <cell r="U684">
            <v>0.70833333333333337</v>
          </cell>
          <cell r="V684">
            <v>22.333333333255723</v>
          </cell>
        </row>
        <row r="685">
          <cell r="A685"/>
          <cell r="B685">
            <v>674</v>
          </cell>
          <cell r="C685">
            <v>331</v>
          </cell>
          <cell r="D685" t="str">
            <v>Tractor de Llantas Cameco 305 AG</v>
          </cell>
          <cell r="E685" t="str">
            <v>100CM</v>
          </cell>
          <cell r="F685" t="str">
            <v>Coazucar S. A.</v>
          </cell>
          <cell r="G685">
            <v>791060444</v>
          </cell>
          <cell r="H685">
            <v>791060444</v>
          </cell>
          <cell r="I685" t="str">
            <v>MTTO. EN EL CAMPO</v>
          </cell>
          <cell r="J685" t="str">
            <v>Cambio aceite y filtro motor</v>
          </cell>
          <cell r="K685" t="str">
            <v>MTTO. PREVENTIVO</v>
          </cell>
          <cell r="L685">
            <v>1855</v>
          </cell>
          <cell r="M685" t="str">
            <v>SUCUZHAÑAY LEMA, CARLOS</v>
          </cell>
          <cell r="N685" t="str">
            <v>A</v>
          </cell>
          <cell r="O685">
            <v>42199</v>
          </cell>
          <cell r="P685">
            <v>0.77777777777777779</v>
          </cell>
          <cell r="Q685">
            <v>29</v>
          </cell>
          <cell r="R685"/>
          <cell r="S685" t="str">
            <v>Mtto. Terminado</v>
          </cell>
          <cell r="T685">
            <v>42200</v>
          </cell>
          <cell r="U685">
            <v>0.41666666666666669</v>
          </cell>
          <cell r="V685">
            <v>15.333333333255723</v>
          </cell>
        </row>
        <row r="686">
          <cell r="A686"/>
          <cell r="B686">
            <v>675</v>
          </cell>
          <cell r="C686">
            <v>331</v>
          </cell>
          <cell r="D686" t="str">
            <v>Tractor de Llantas Cameco 305 AG</v>
          </cell>
          <cell r="E686" t="str">
            <v>100CM</v>
          </cell>
          <cell r="F686" t="str">
            <v>Coazucar S. A.</v>
          </cell>
          <cell r="G686">
            <v>791060444</v>
          </cell>
          <cell r="H686">
            <v>791060444</v>
          </cell>
          <cell r="I686" t="str">
            <v>MTTO. EN EL CAMPO</v>
          </cell>
          <cell r="J686" t="str">
            <v>Cambio filtro de combustible</v>
          </cell>
          <cell r="K686" t="str">
            <v>MTTO. PREVENTIVO</v>
          </cell>
          <cell r="L686">
            <v>1855</v>
          </cell>
          <cell r="M686" t="str">
            <v>SUCUZHAÑAY LEMA, CARLOS</v>
          </cell>
          <cell r="N686" t="str">
            <v>A</v>
          </cell>
          <cell r="O686">
            <v>42199</v>
          </cell>
          <cell r="P686">
            <v>0.77777777777777779</v>
          </cell>
          <cell r="Q686">
            <v>29</v>
          </cell>
          <cell r="R686"/>
          <cell r="S686" t="str">
            <v>Mtto. Terminado</v>
          </cell>
          <cell r="T686">
            <v>42200</v>
          </cell>
          <cell r="U686">
            <v>0.41666666666666669</v>
          </cell>
          <cell r="V686">
            <v>15.333333333255723</v>
          </cell>
        </row>
        <row r="687">
          <cell r="A687"/>
          <cell r="B687">
            <v>676</v>
          </cell>
          <cell r="C687">
            <v>363</v>
          </cell>
          <cell r="D687" t="str">
            <v>Tractor de Ruedas Vanguard V-275</v>
          </cell>
          <cell r="E687" t="str">
            <v>100EP</v>
          </cell>
          <cell r="F687" t="str">
            <v>Coazucar S. A.</v>
          </cell>
          <cell r="G687">
            <v>791060439</v>
          </cell>
          <cell r="H687">
            <v>7795550834</v>
          </cell>
          <cell r="I687" t="str">
            <v>EQUIPO PESADO</v>
          </cell>
          <cell r="J687" t="str">
            <v>Arreglar silvin</v>
          </cell>
          <cell r="K687" t="str">
            <v>MTTO. CORRECTIVO</v>
          </cell>
          <cell r="L687">
            <v>955</v>
          </cell>
          <cell r="M687" t="str">
            <v>CRESPO PEÑAFIEL, LUIS DE JESUS</v>
          </cell>
          <cell r="N687" t="str">
            <v>A</v>
          </cell>
          <cell r="O687">
            <v>42199</v>
          </cell>
          <cell r="P687">
            <v>0.78333333333333333</v>
          </cell>
          <cell r="Q687">
            <v>29</v>
          </cell>
          <cell r="R687"/>
          <cell r="S687" t="str">
            <v>Mtto. Terminado</v>
          </cell>
          <cell r="T687">
            <v>42199</v>
          </cell>
          <cell r="U687">
            <v>0.80555555555555547</v>
          </cell>
          <cell r="V687">
            <v>0.53333333320915699</v>
          </cell>
        </row>
        <row r="688">
          <cell r="A688"/>
          <cell r="B688">
            <v>677</v>
          </cell>
          <cell r="C688">
            <v>332</v>
          </cell>
          <cell r="D688" t="str">
            <v>Tractor de Llantas Cameco 305 AG</v>
          </cell>
          <cell r="E688" t="str">
            <v>100CM</v>
          </cell>
          <cell r="F688" t="str">
            <v>Coazucar S. A.</v>
          </cell>
          <cell r="G688">
            <v>791060444</v>
          </cell>
          <cell r="H688">
            <v>791060444</v>
          </cell>
          <cell r="I688" t="str">
            <v>ELECTROMECANICOS</v>
          </cell>
          <cell r="J688" t="str">
            <v>Revisar sistema electrico</v>
          </cell>
          <cell r="K688" t="str">
            <v>MTTO. CORRECTIVO</v>
          </cell>
          <cell r="L688">
            <v>1053</v>
          </cell>
          <cell r="M688" t="str">
            <v>FLORES SALAZAR, FRANKLIN RENE</v>
          </cell>
          <cell r="N688" t="str">
            <v>B</v>
          </cell>
          <cell r="O688">
            <v>42199</v>
          </cell>
          <cell r="P688">
            <v>0.79166666666666663</v>
          </cell>
          <cell r="Q688">
            <v>29</v>
          </cell>
          <cell r="R688"/>
          <cell r="S688" t="str">
            <v>Mtto. Terminado</v>
          </cell>
          <cell r="T688">
            <v>42200</v>
          </cell>
          <cell r="U688">
            <v>0.91666666666666663</v>
          </cell>
          <cell r="V688">
            <v>27</v>
          </cell>
        </row>
        <row r="689">
          <cell r="A689"/>
          <cell r="B689">
            <v>678</v>
          </cell>
          <cell r="C689">
            <v>161</v>
          </cell>
          <cell r="D689" t="str">
            <v>Cabezal M. Benz LS-2635</v>
          </cell>
          <cell r="E689" t="str">
            <v>100CB</v>
          </cell>
          <cell r="F689" t="str">
            <v>Coazucar S. A.</v>
          </cell>
          <cell r="G689">
            <v>791060330</v>
          </cell>
          <cell r="H689">
            <v>791060330</v>
          </cell>
          <cell r="I689" t="str">
            <v>ELECTROMECANICOS</v>
          </cell>
          <cell r="J689" t="str">
            <v>Revisar luces</v>
          </cell>
          <cell r="K689" t="str">
            <v>MTTO. CORRECTIVO</v>
          </cell>
          <cell r="L689">
            <v>1904</v>
          </cell>
          <cell r="M689" t="str">
            <v>TORRES SANDOVAL, JULIO</v>
          </cell>
          <cell r="N689" t="str">
            <v>B</v>
          </cell>
          <cell r="O689">
            <v>42199</v>
          </cell>
          <cell r="P689">
            <v>0.80555555555555547</v>
          </cell>
          <cell r="Q689">
            <v>29</v>
          </cell>
          <cell r="R689"/>
          <cell r="S689" t="str">
            <v>Mtto. Terminado</v>
          </cell>
          <cell r="T689">
            <v>42200</v>
          </cell>
          <cell r="U689">
            <v>0.25</v>
          </cell>
          <cell r="V689">
            <v>10.666666666744277</v>
          </cell>
        </row>
        <row r="690">
          <cell r="A690"/>
          <cell r="B690">
            <v>679</v>
          </cell>
          <cell r="C690">
            <v>423</v>
          </cell>
          <cell r="D690" t="str">
            <v>Carreton</v>
          </cell>
          <cell r="E690" t="str">
            <v>100CA</v>
          </cell>
          <cell r="F690" t="str">
            <v>Coazucar S. A.</v>
          </cell>
          <cell r="G690">
            <v>791060326</v>
          </cell>
          <cell r="H690">
            <v>791060326</v>
          </cell>
          <cell r="I690" t="str">
            <v>MTTO. EN EL CAMPO</v>
          </cell>
          <cell r="J690" t="str">
            <v>Llanta baja de tiro</v>
          </cell>
          <cell r="K690" t="str">
            <v>MTTO. CORRECTIVO</v>
          </cell>
          <cell r="L690">
            <v>1398</v>
          </cell>
          <cell r="M690" t="str">
            <v>MORALES SARMIENTO, WILIAM MECIAS</v>
          </cell>
          <cell r="N690" t="str">
            <v>B</v>
          </cell>
          <cell r="O690">
            <v>42199</v>
          </cell>
          <cell r="P690">
            <v>0.88958333333333339</v>
          </cell>
          <cell r="Q690">
            <v>29</v>
          </cell>
          <cell r="R690"/>
          <cell r="S690" t="str">
            <v>Mtto. Terminado</v>
          </cell>
          <cell r="T690">
            <v>42199</v>
          </cell>
          <cell r="U690">
            <v>0.91666666666666663</v>
          </cell>
          <cell r="V690">
            <v>0.65000000013969839</v>
          </cell>
        </row>
        <row r="691">
          <cell r="A691"/>
          <cell r="B691">
            <v>680</v>
          </cell>
          <cell r="C691">
            <v>276</v>
          </cell>
          <cell r="D691" t="str">
            <v>Tractor John Deere 8200</v>
          </cell>
          <cell r="E691" t="str">
            <v>100JD</v>
          </cell>
          <cell r="F691" t="str">
            <v>Coazucar S. A.</v>
          </cell>
          <cell r="G691">
            <v>791060442</v>
          </cell>
          <cell r="H691">
            <v>7795550923</v>
          </cell>
          <cell r="I691" t="str">
            <v>MTTO. EN EL CAMPO</v>
          </cell>
          <cell r="J691" t="str">
            <v>Revisar sistema electrico</v>
          </cell>
          <cell r="K691" t="str">
            <v>MTTO. CORRECTIVO</v>
          </cell>
          <cell r="L691">
            <v>7499</v>
          </cell>
          <cell r="M691" t="str">
            <v xml:space="preserve">DUMA LOPEZ, ANGEL </v>
          </cell>
          <cell r="N691" t="str">
            <v>B</v>
          </cell>
          <cell r="O691">
            <v>42199</v>
          </cell>
          <cell r="P691">
            <v>0.9</v>
          </cell>
          <cell r="Q691">
            <v>29</v>
          </cell>
          <cell r="R691"/>
          <cell r="S691" t="str">
            <v>Mtto. Terminado</v>
          </cell>
          <cell r="T691">
            <v>42200</v>
          </cell>
          <cell r="U691">
            <v>0.20833333333333334</v>
          </cell>
          <cell r="V691">
            <v>7.3999999999068677</v>
          </cell>
        </row>
        <row r="692">
          <cell r="A692"/>
          <cell r="B692">
            <v>681</v>
          </cell>
          <cell r="C692">
            <v>330</v>
          </cell>
          <cell r="D692" t="str">
            <v>Tractor de llanta Cameco</v>
          </cell>
          <cell r="E692" t="str">
            <v>100CM</v>
          </cell>
          <cell r="F692" t="str">
            <v>Coazucar S. A.</v>
          </cell>
          <cell r="G692">
            <v>791060444</v>
          </cell>
          <cell r="H692">
            <v>791060444</v>
          </cell>
          <cell r="I692" t="str">
            <v>MTTO. EN EL CAMPO</v>
          </cell>
          <cell r="J692" t="str">
            <v>Llanta baja</v>
          </cell>
          <cell r="K692" t="str">
            <v>MTTO. CORRECTIVO</v>
          </cell>
          <cell r="L692">
            <v>1539</v>
          </cell>
          <cell r="M692" t="str">
            <v>PATIÑO QUIMI, GELBER ALONSO</v>
          </cell>
          <cell r="N692" t="str">
            <v>B</v>
          </cell>
          <cell r="O692">
            <v>42199</v>
          </cell>
          <cell r="P692">
            <v>0.9506944444444444</v>
          </cell>
          <cell r="Q692">
            <v>29</v>
          </cell>
          <cell r="R692"/>
          <cell r="S692" t="str">
            <v>Mtto. Terminado</v>
          </cell>
          <cell r="T692">
            <v>42200</v>
          </cell>
          <cell r="U692">
            <v>4.1666666666666664E-2</v>
          </cell>
          <cell r="V692">
            <v>2.1833333333488554</v>
          </cell>
        </row>
        <row r="693">
          <cell r="A693"/>
          <cell r="B693">
            <v>682</v>
          </cell>
          <cell r="C693">
            <v>292</v>
          </cell>
          <cell r="D693" t="str">
            <v>Tractor John Deere 8200</v>
          </cell>
          <cell r="E693" t="str">
            <v>100JD</v>
          </cell>
          <cell r="F693" t="str">
            <v>Coazucar S. A.</v>
          </cell>
          <cell r="G693">
            <v>791060442</v>
          </cell>
          <cell r="H693">
            <v>7795550943</v>
          </cell>
          <cell r="I693" t="str">
            <v>MTTO. EN EL CAMPO</v>
          </cell>
          <cell r="J693" t="str">
            <v>Revisar sistema electrico</v>
          </cell>
          <cell r="K693" t="str">
            <v>MTTO. CORRECTIVO</v>
          </cell>
          <cell r="L693">
            <v>1635</v>
          </cell>
          <cell r="M693" t="str">
            <v>QUINTO DOMINGUEZ, JULIO</v>
          </cell>
          <cell r="N693" t="str">
            <v>B</v>
          </cell>
          <cell r="O693">
            <v>42200</v>
          </cell>
          <cell r="P693">
            <v>3.4027777777777775E-2</v>
          </cell>
          <cell r="Q693">
            <v>29</v>
          </cell>
          <cell r="R693"/>
          <cell r="S693" t="str">
            <v>Mtto. Terminado</v>
          </cell>
          <cell r="T693">
            <v>42200</v>
          </cell>
          <cell r="U693">
            <v>0.84027777777777779</v>
          </cell>
          <cell r="V693">
            <v>19.350000000093132</v>
          </cell>
        </row>
        <row r="694">
          <cell r="A694"/>
          <cell r="B694">
            <v>683</v>
          </cell>
          <cell r="C694" t="str">
            <v>JD26</v>
          </cell>
          <cell r="D694" t="str">
            <v>Tractor John Deere 6145J</v>
          </cell>
          <cell r="E694" t="str">
            <v>100JD</v>
          </cell>
          <cell r="F694" t="str">
            <v>Coazucar S. A.</v>
          </cell>
          <cell r="G694">
            <v>791060443</v>
          </cell>
          <cell r="H694">
            <v>7795551063</v>
          </cell>
          <cell r="I694" t="str">
            <v>MTTO. EN EL CAMPO</v>
          </cell>
          <cell r="J694" t="str">
            <v>Revisar manguera de banco valvula</v>
          </cell>
          <cell r="K694" t="str">
            <v>MTTO. CORRECTIVO</v>
          </cell>
          <cell r="L694">
            <v>1604</v>
          </cell>
          <cell r="M694" t="str">
            <v>PONCE TENE SILVERIO</v>
          </cell>
          <cell r="N694" t="str">
            <v>B</v>
          </cell>
          <cell r="O694">
            <v>42200</v>
          </cell>
          <cell r="P694">
            <v>0.11458333333333333</v>
          </cell>
          <cell r="Q694">
            <v>29</v>
          </cell>
          <cell r="R694">
            <v>2373</v>
          </cell>
          <cell r="S694" t="str">
            <v>Mtto. Terminado</v>
          </cell>
          <cell r="T694">
            <v>42200</v>
          </cell>
          <cell r="U694">
            <v>0.29166666666666669</v>
          </cell>
          <cell r="V694">
            <v>4.25</v>
          </cell>
        </row>
        <row r="695">
          <cell r="A695"/>
          <cell r="B695">
            <v>684</v>
          </cell>
          <cell r="C695">
            <v>284</v>
          </cell>
          <cell r="D695" t="str">
            <v>Tractor John Deere 8200</v>
          </cell>
          <cell r="E695" t="str">
            <v>100JD</v>
          </cell>
          <cell r="F695" t="str">
            <v>Coazucar S. A.</v>
          </cell>
          <cell r="G695">
            <v>791060442</v>
          </cell>
          <cell r="H695">
            <v>7795550935</v>
          </cell>
          <cell r="I695" t="str">
            <v>JOHN DEERE</v>
          </cell>
          <cell r="J695" t="str">
            <v>Revisar bloqueo</v>
          </cell>
          <cell r="K695" t="str">
            <v>MTTO. CORRECTIVO</v>
          </cell>
          <cell r="L695">
            <v>1979</v>
          </cell>
          <cell r="M695" t="str">
            <v>VERA DIAZ, RAUL AMIRO</v>
          </cell>
          <cell r="N695" t="str">
            <v>B</v>
          </cell>
          <cell r="O695">
            <v>42200</v>
          </cell>
          <cell r="P695">
            <v>0.12986111111111112</v>
          </cell>
          <cell r="Q695">
            <v>29</v>
          </cell>
          <cell r="R695"/>
          <cell r="S695" t="str">
            <v>Mtto. Terminado</v>
          </cell>
          <cell r="T695">
            <v>42200</v>
          </cell>
          <cell r="U695">
            <v>0.58333333333333337</v>
          </cell>
          <cell r="V695">
            <v>10.883333333302289</v>
          </cell>
        </row>
        <row r="696">
          <cell r="A696"/>
          <cell r="B696">
            <v>685</v>
          </cell>
          <cell r="C696">
            <v>278</v>
          </cell>
          <cell r="D696" t="str">
            <v>Tractor John Deere 8200</v>
          </cell>
          <cell r="E696" t="str">
            <v>100JD</v>
          </cell>
          <cell r="F696" t="str">
            <v>Coazucar S. A.</v>
          </cell>
          <cell r="G696">
            <v>791060442</v>
          </cell>
          <cell r="H696">
            <v>7795550925</v>
          </cell>
          <cell r="I696" t="str">
            <v>JOHN DEERE</v>
          </cell>
          <cell r="J696" t="str">
            <v>Colocar tapa del alternador</v>
          </cell>
          <cell r="K696" t="str">
            <v>MTTO. CORRECTIVO</v>
          </cell>
          <cell r="L696">
            <v>1926</v>
          </cell>
          <cell r="M696" t="str">
            <v>VACA ARROYO, JAIME GUIDO</v>
          </cell>
          <cell r="N696" t="str">
            <v>B</v>
          </cell>
          <cell r="O696">
            <v>42200</v>
          </cell>
          <cell r="P696">
            <v>0.15208333333333332</v>
          </cell>
          <cell r="Q696">
            <v>29</v>
          </cell>
          <cell r="R696"/>
          <cell r="S696" t="str">
            <v>Mtto. Terminado</v>
          </cell>
          <cell r="T696">
            <v>42200</v>
          </cell>
          <cell r="U696">
            <v>0.16666666666666666</v>
          </cell>
          <cell r="V696">
            <v>0.34999999997671694</v>
          </cell>
        </row>
        <row r="697">
          <cell r="A697"/>
          <cell r="B697">
            <v>686</v>
          </cell>
          <cell r="C697" t="str">
            <v>CB05</v>
          </cell>
          <cell r="D697" t="str">
            <v>Cabezal Volvo FM64T-L2H1</v>
          </cell>
          <cell r="E697" t="str">
            <v>100CB</v>
          </cell>
          <cell r="F697" t="str">
            <v>Coazucar S. A.</v>
          </cell>
          <cell r="G697">
            <v>791060412</v>
          </cell>
          <cell r="H697">
            <v>791060412</v>
          </cell>
          <cell r="I697" t="str">
            <v>CABEZALES</v>
          </cell>
          <cell r="J697" t="str">
            <v>Revisar sistema de combustible</v>
          </cell>
          <cell r="K697" t="str">
            <v>MTTO. CORRECTIVO</v>
          </cell>
          <cell r="L697">
            <v>671</v>
          </cell>
          <cell r="M697" t="str">
            <v>AVILA BERMEO, JULIO HUMBERTO</v>
          </cell>
          <cell r="N697" t="str">
            <v>B</v>
          </cell>
          <cell r="O697">
            <v>42200</v>
          </cell>
          <cell r="P697">
            <v>0.17500000000000002</v>
          </cell>
          <cell r="Q697">
            <v>29</v>
          </cell>
          <cell r="R697">
            <v>8434</v>
          </cell>
          <cell r="S697" t="str">
            <v>Mtto. Terminado</v>
          </cell>
          <cell r="T697">
            <v>42200</v>
          </cell>
          <cell r="U697">
            <v>0.34375</v>
          </cell>
          <cell r="V697">
            <v>4.0499999999301508</v>
          </cell>
        </row>
        <row r="698">
          <cell r="A698"/>
          <cell r="B698">
            <v>687</v>
          </cell>
          <cell r="C698">
            <v>333</v>
          </cell>
          <cell r="D698" t="str">
            <v>Tractor de Llantas Cameco 305 AG</v>
          </cell>
          <cell r="E698" t="str">
            <v>100CM</v>
          </cell>
          <cell r="F698" t="str">
            <v>Coazucar S. A.</v>
          </cell>
          <cell r="G698">
            <v>791060444</v>
          </cell>
          <cell r="H698">
            <v>791060444</v>
          </cell>
          <cell r="I698" t="str">
            <v>CAMECOS</v>
          </cell>
          <cell r="J698" t="str">
            <v>Revisar fuga de aceite del cilindro de la direccion</v>
          </cell>
          <cell r="K698" t="str">
            <v>MTTO. CORRECTIVO</v>
          </cell>
          <cell r="L698">
            <v>879</v>
          </cell>
          <cell r="M698" t="str">
            <v>CEVALLOS NAULA, MANUEL JESUS</v>
          </cell>
          <cell r="N698" t="str">
            <v>B</v>
          </cell>
          <cell r="O698">
            <v>42200</v>
          </cell>
          <cell r="P698">
            <v>0.18263888888888891</v>
          </cell>
          <cell r="Q698">
            <v>29</v>
          </cell>
          <cell r="R698"/>
          <cell r="S698" t="str">
            <v>Mtto. Terminado</v>
          </cell>
          <cell r="T698">
            <v>42200</v>
          </cell>
          <cell r="U698">
            <v>0.25694444444444448</v>
          </cell>
          <cell r="V698">
            <v>1.7833333334419876</v>
          </cell>
        </row>
        <row r="699">
          <cell r="A699"/>
          <cell r="B699">
            <v>688</v>
          </cell>
          <cell r="C699" t="str">
            <v>CA10</v>
          </cell>
          <cell r="D699" t="str">
            <v>Carreta Autovolteable</v>
          </cell>
          <cell r="E699" t="str">
            <v>100CA</v>
          </cell>
          <cell r="F699" t="str">
            <v>Coazucar S. A.</v>
          </cell>
          <cell r="G699">
            <v>791060325</v>
          </cell>
          <cell r="H699">
            <v>791060325</v>
          </cell>
          <cell r="I699" t="str">
            <v>MTTO. EN EL CAMPO</v>
          </cell>
          <cell r="J699" t="str">
            <v>Cambiar llanta</v>
          </cell>
          <cell r="K699" t="str">
            <v>MTTO. CORRECTIVO</v>
          </cell>
          <cell r="L699">
            <v>7136</v>
          </cell>
          <cell r="M699" t="str">
            <v>CEVALLOS NAULA, CESAR REINALDO</v>
          </cell>
          <cell r="N699" t="str">
            <v>B</v>
          </cell>
          <cell r="O699">
            <v>42200</v>
          </cell>
          <cell r="P699">
            <v>0.2638888888888889</v>
          </cell>
          <cell r="Q699">
            <v>29</v>
          </cell>
          <cell r="R699"/>
          <cell r="S699" t="str">
            <v>Mtto. Terminado</v>
          </cell>
          <cell r="T699">
            <v>42200</v>
          </cell>
          <cell r="U699">
            <v>0.34722222222222227</v>
          </cell>
          <cell r="V699">
            <v>1.9999999998835847</v>
          </cell>
        </row>
        <row r="700">
          <cell r="A700"/>
          <cell r="B700">
            <v>689</v>
          </cell>
          <cell r="C700" t="str">
            <v>127A</v>
          </cell>
          <cell r="D700" t="str">
            <v>Camión Chevrolet</v>
          </cell>
          <cell r="E700" t="str">
            <v>100EL</v>
          </cell>
          <cell r="F700" t="str">
            <v>Coazucar S. A.</v>
          </cell>
          <cell r="G700">
            <v>791060303</v>
          </cell>
          <cell r="H700">
            <v>7795550748</v>
          </cell>
          <cell r="I700" t="str">
            <v>EQUIPO LIVIANO</v>
          </cell>
          <cell r="J700" t="str">
            <v xml:space="preserve">Revisar frenos  </v>
          </cell>
          <cell r="K700" t="str">
            <v>MTTO. CORRECTIVO</v>
          </cell>
          <cell r="L700">
            <v>688</v>
          </cell>
          <cell r="M700" t="str">
            <v>BARAHONA NIETO, GASTON ELIAS</v>
          </cell>
          <cell r="N700" t="str">
            <v>A</v>
          </cell>
          <cell r="O700">
            <v>42200</v>
          </cell>
          <cell r="P700">
            <v>0.3</v>
          </cell>
          <cell r="Q700">
            <v>29</v>
          </cell>
          <cell r="R700">
            <v>342480</v>
          </cell>
          <cell r="S700" t="str">
            <v>Mtto. Terminado</v>
          </cell>
          <cell r="T700">
            <v>42200</v>
          </cell>
          <cell r="U700">
            <v>0.45833333333333331</v>
          </cell>
          <cell r="V700">
            <v>3.7999999999301508</v>
          </cell>
        </row>
        <row r="701">
          <cell r="A701"/>
          <cell r="B701">
            <v>690</v>
          </cell>
          <cell r="C701" t="str">
            <v>EP05</v>
          </cell>
          <cell r="D701" t="str">
            <v>Excavadora Caterpillar</v>
          </cell>
          <cell r="E701" t="str">
            <v>100EP</v>
          </cell>
          <cell r="F701" t="str">
            <v>Coazucar S. A.</v>
          </cell>
          <cell r="G701">
            <v>791060419</v>
          </cell>
          <cell r="H701">
            <v>7795550885</v>
          </cell>
          <cell r="I701" t="str">
            <v>MTTO. EN EL CAMPO</v>
          </cell>
          <cell r="J701" t="str">
            <v>Cambiar manguera hidraulica</v>
          </cell>
          <cell r="K701" t="str">
            <v>MTTO. CORRECTIVO</v>
          </cell>
          <cell r="L701">
            <v>1522</v>
          </cell>
          <cell r="M701" t="str">
            <v>PAREDES RIERA, CARLOS</v>
          </cell>
          <cell r="N701" t="str">
            <v>A</v>
          </cell>
          <cell r="O701">
            <v>42200</v>
          </cell>
          <cell r="P701">
            <v>0.30069444444444443</v>
          </cell>
          <cell r="Q701">
            <v>29</v>
          </cell>
          <cell r="R701"/>
          <cell r="S701" t="str">
            <v>Mtto. Terminado</v>
          </cell>
          <cell r="T701">
            <v>42200</v>
          </cell>
          <cell r="U701">
            <v>0.47916666666666669</v>
          </cell>
          <cell r="V701">
            <v>4.2833333334419876</v>
          </cell>
        </row>
        <row r="702">
          <cell r="A702"/>
          <cell r="B702">
            <v>691</v>
          </cell>
          <cell r="C702">
            <v>1304</v>
          </cell>
          <cell r="D702" t="str">
            <v>Trayler</v>
          </cell>
          <cell r="E702" t="str">
            <v>100TD</v>
          </cell>
          <cell r="F702" t="str">
            <v>Coazucar S. A.</v>
          </cell>
          <cell r="G702">
            <v>791060312</v>
          </cell>
          <cell r="H702">
            <v>791060312</v>
          </cell>
          <cell r="I702" t="str">
            <v>TRAYLER</v>
          </cell>
          <cell r="J702" t="str">
            <v>Revisar suspension</v>
          </cell>
          <cell r="K702" t="str">
            <v>MTTO. CORRECTIVO</v>
          </cell>
          <cell r="L702">
            <v>1500</v>
          </cell>
          <cell r="M702" t="str">
            <v>ORTIZ YADAYCELA, NESTOR</v>
          </cell>
          <cell r="N702" t="str">
            <v>A</v>
          </cell>
          <cell r="O702">
            <v>42200</v>
          </cell>
          <cell r="P702">
            <v>0.30208333333333331</v>
          </cell>
          <cell r="Q702">
            <v>29</v>
          </cell>
          <cell r="R702"/>
          <cell r="S702" t="str">
            <v>Mtto. Terminado</v>
          </cell>
          <cell r="T702">
            <v>42200</v>
          </cell>
          <cell r="U702">
            <v>0.41666666666666669</v>
          </cell>
          <cell r="V702">
            <v>2.75</v>
          </cell>
        </row>
        <row r="703">
          <cell r="A703"/>
          <cell r="B703">
            <v>692</v>
          </cell>
          <cell r="C703">
            <v>1638</v>
          </cell>
          <cell r="D703" t="str">
            <v>Compresor</v>
          </cell>
          <cell r="E703" t="str">
            <v>100EQM</v>
          </cell>
          <cell r="F703" t="str">
            <v>Coazucar S. A.</v>
          </cell>
          <cell r="G703">
            <v>791060305</v>
          </cell>
          <cell r="H703">
            <v>791060305</v>
          </cell>
          <cell r="I703" t="str">
            <v>MTTO. EN EL CAMPO</v>
          </cell>
          <cell r="J703" t="str">
            <v>Revisar motor</v>
          </cell>
          <cell r="K703" t="str">
            <v>MTTO. CORRECTIVO</v>
          </cell>
          <cell r="L703">
            <v>1340</v>
          </cell>
          <cell r="M703" t="str">
            <v>MENENDES MUÑOZ, FABIAN</v>
          </cell>
          <cell r="N703" t="str">
            <v>A</v>
          </cell>
          <cell r="O703">
            <v>42200</v>
          </cell>
          <cell r="P703">
            <v>0.30416666666666664</v>
          </cell>
          <cell r="Q703">
            <v>29</v>
          </cell>
          <cell r="R703"/>
          <cell r="S703" t="str">
            <v>Mtto. Terminado</v>
          </cell>
          <cell r="T703">
            <v>42200</v>
          </cell>
          <cell r="U703">
            <v>0.54166666666666663</v>
          </cell>
          <cell r="V703">
            <v>5.6999999999534339</v>
          </cell>
        </row>
        <row r="704">
          <cell r="A704"/>
          <cell r="B704">
            <v>693</v>
          </cell>
          <cell r="C704">
            <v>693</v>
          </cell>
          <cell r="D704" t="str">
            <v>Moto Bomba John Deere 6076</v>
          </cell>
          <cell r="E704" t="str">
            <v>100BB</v>
          </cell>
          <cell r="F704" t="str">
            <v>Coazucar S. A.</v>
          </cell>
          <cell r="G704">
            <v>791060405</v>
          </cell>
          <cell r="H704">
            <v>7795550054</v>
          </cell>
          <cell r="I704" t="str">
            <v>MTTO. EN EL CAMPO</v>
          </cell>
          <cell r="J704" t="str">
            <v>Instalar motor</v>
          </cell>
          <cell r="K704" t="str">
            <v>MTTO. CORRECTIVO</v>
          </cell>
          <cell r="L704">
            <v>3892</v>
          </cell>
          <cell r="M704" t="str">
            <v>ALTAMIRANO MACIAS, MANUEL</v>
          </cell>
          <cell r="N704" t="str">
            <v>A</v>
          </cell>
          <cell r="O704">
            <v>42200</v>
          </cell>
          <cell r="P704">
            <v>0.31388888888888888</v>
          </cell>
          <cell r="Q704">
            <v>29</v>
          </cell>
          <cell r="R704"/>
          <cell r="S704" t="str">
            <v>Mtto. Terminado</v>
          </cell>
          <cell r="T704">
            <v>42200</v>
          </cell>
          <cell r="U704">
            <v>0.31388888888888888</v>
          </cell>
          <cell r="V704">
            <v>0</v>
          </cell>
        </row>
        <row r="705">
          <cell r="A705"/>
          <cell r="B705">
            <v>694</v>
          </cell>
          <cell r="C705">
            <v>153</v>
          </cell>
          <cell r="D705" t="str">
            <v>Cabezal M. Benz LS-2635</v>
          </cell>
          <cell r="E705" t="str">
            <v>100CB</v>
          </cell>
          <cell r="F705" t="str">
            <v>Coazucar S. A.</v>
          </cell>
          <cell r="G705">
            <v>791060330</v>
          </cell>
          <cell r="H705">
            <v>791060330</v>
          </cell>
          <cell r="I705" t="str">
            <v>CABEZALES</v>
          </cell>
          <cell r="J705" t="str">
            <v>Orden de Inspección</v>
          </cell>
          <cell r="K705" t="str">
            <v>MTTO. PREVENTIVO</v>
          </cell>
          <cell r="L705">
            <v>696</v>
          </cell>
          <cell r="M705" t="str">
            <v>BARRERA ORTIZ, CELSON OSWALDO</v>
          </cell>
          <cell r="N705" t="str">
            <v>A</v>
          </cell>
          <cell r="O705">
            <v>42200</v>
          </cell>
          <cell r="P705">
            <v>0.31944444444444448</v>
          </cell>
          <cell r="Q705">
            <v>29</v>
          </cell>
          <cell r="R705"/>
          <cell r="S705" t="str">
            <v>Mtto. Terminado</v>
          </cell>
          <cell r="T705">
            <v>42200</v>
          </cell>
          <cell r="U705">
            <v>0.75</v>
          </cell>
          <cell r="V705">
            <v>10.333333333255723</v>
          </cell>
        </row>
        <row r="706">
          <cell r="A706"/>
          <cell r="B706">
            <v>695</v>
          </cell>
          <cell r="C706">
            <v>153</v>
          </cell>
          <cell r="D706" t="str">
            <v>Cabezal M. Benz LS-2635</v>
          </cell>
          <cell r="E706" t="str">
            <v>100CB</v>
          </cell>
          <cell r="F706" t="str">
            <v>Coazucar S. A.</v>
          </cell>
          <cell r="G706">
            <v>791060330</v>
          </cell>
          <cell r="H706">
            <v>791060330</v>
          </cell>
          <cell r="I706" t="str">
            <v>LUBRICADORA</v>
          </cell>
          <cell r="J706" t="str">
            <v>Cambio aceite y filtro motor</v>
          </cell>
          <cell r="K706" t="str">
            <v>MTTO. PREVENTIVO</v>
          </cell>
          <cell r="L706">
            <v>696</v>
          </cell>
          <cell r="M706" t="str">
            <v>BARRERA ORTIZ, CELSON OSWALDO</v>
          </cell>
          <cell r="N706" t="str">
            <v>A</v>
          </cell>
          <cell r="O706">
            <v>42200</v>
          </cell>
          <cell r="P706">
            <v>0.31944444444444448</v>
          </cell>
          <cell r="Q706">
            <v>29</v>
          </cell>
          <cell r="R706"/>
          <cell r="S706" t="str">
            <v>Mtto. Terminado</v>
          </cell>
          <cell r="T706">
            <v>42200</v>
          </cell>
          <cell r="U706">
            <v>0.75</v>
          </cell>
          <cell r="V706">
            <v>10.333333333255723</v>
          </cell>
        </row>
        <row r="707">
          <cell r="A707"/>
          <cell r="B707">
            <v>696</v>
          </cell>
          <cell r="C707">
            <v>153</v>
          </cell>
          <cell r="D707" t="str">
            <v>Cabezal M. Benz LS-2635</v>
          </cell>
          <cell r="E707" t="str">
            <v>100CB</v>
          </cell>
          <cell r="F707" t="str">
            <v>Coazucar S. A.</v>
          </cell>
          <cell r="G707">
            <v>791060330</v>
          </cell>
          <cell r="H707">
            <v>791060330</v>
          </cell>
          <cell r="I707" t="str">
            <v>LUBRICADORA</v>
          </cell>
          <cell r="J707" t="str">
            <v>Cambio filtro de combustible</v>
          </cell>
          <cell r="K707" t="str">
            <v>MTTO. PREVENTIVO</v>
          </cell>
          <cell r="L707">
            <v>696</v>
          </cell>
          <cell r="M707" t="str">
            <v>BARRERA ORTIZ, CELSON OSWALDO</v>
          </cell>
          <cell r="N707" t="str">
            <v>A</v>
          </cell>
          <cell r="O707">
            <v>42200</v>
          </cell>
          <cell r="P707">
            <v>0.31944444444444448</v>
          </cell>
          <cell r="Q707">
            <v>29</v>
          </cell>
          <cell r="R707"/>
          <cell r="S707" t="str">
            <v>Mtto. Terminado</v>
          </cell>
          <cell r="T707">
            <v>42200</v>
          </cell>
          <cell r="U707">
            <v>0.75</v>
          </cell>
          <cell r="V707">
            <v>10.333333333255723</v>
          </cell>
        </row>
        <row r="708">
          <cell r="A708"/>
          <cell r="B708">
            <v>697</v>
          </cell>
          <cell r="C708">
            <v>160</v>
          </cell>
          <cell r="D708" t="str">
            <v>Cabezal M. Benz LS-2635</v>
          </cell>
          <cell r="E708" t="str">
            <v>100CB</v>
          </cell>
          <cell r="F708" t="str">
            <v>Coazucar S. A.</v>
          </cell>
          <cell r="G708">
            <v>791060330</v>
          </cell>
          <cell r="H708">
            <v>791060330</v>
          </cell>
          <cell r="I708" t="str">
            <v>CABEZALES</v>
          </cell>
          <cell r="J708" t="str">
            <v>Orden de Inspección</v>
          </cell>
          <cell r="K708" t="str">
            <v>MTTO. PREVENTIVO</v>
          </cell>
          <cell r="L708">
            <v>741</v>
          </cell>
          <cell r="M708" t="str">
            <v>BRAVO PARRA, CARLOS KLEBER</v>
          </cell>
          <cell r="N708" t="str">
            <v>A</v>
          </cell>
          <cell r="O708">
            <v>42200</v>
          </cell>
          <cell r="P708">
            <v>0.31944444444444448</v>
          </cell>
          <cell r="Q708">
            <v>29</v>
          </cell>
          <cell r="R708"/>
          <cell r="S708" t="str">
            <v>Mtto. Terminado</v>
          </cell>
          <cell r="T708">
            <v>42200</v>
          </cell>
          <cell r="U708">
            <v>0.625</v>
          </cell>
          <cell r="V708">
            <v>7.3333333332557231</v>
          </cell>
        </row>
        <row r="709">
          <cell r="A709"/>
          <cell r="B709">
            <v>698</v>
          </cell>
          <cell r="C709">
            <v>160</v>
          </cell>
          <cell r="D709" t="str">
            <v>Cabezal M. Benz LS-2635</v>
          </cell>
          <cell r="E709" t="str">
            <v>100CB</v>
          </cell>
          <cell r="F709" t="str">
            <v>Coazucar S. A.</v>
          </cell>
          <cell r="G709">
            <v>791060330</v>
          </cell>
          <cell r="H709">
            <v>791060330</v>
          </cell>
          <cell r="I709" t="str">
            <v>LUBRICADORA</v>
          </cell>
          <cell r="J709" t="str">
            <v>Cambio aceite y filtro motor</v>
          </cell>
          <cell r="K709" t="str">
            <v>MTTO. PREVENTIVO</v>
          </cell>
          <cell r="L709">
            <v>741</v>
          </cell>
          <cell r="M709" t="str">
            <v>BRAVO PARRA, CARLOS KLEBER</v>
          </cell>
          <cell r="N709" t="str">
            <v>A</v>
          </cell>
          <cell r="O709">
            <v>42200</v>
          </cell>
          <cell r="P709">
            <v>0.31944444444444448</v>
          </cell>
          <cell r="Q709">
            <v>29</v>
          </cell>
          <cell r="R709"/>
          <cell r="S709" t="str">
            <v>Mtto. Terminado</v>
          </cell>
          <cell r="T709">
            <v>42200</v>
          </cell>
          <cell r="U709">
            <v>0.625</v>
          </cell>
          <cell r="V709">
            <v>7.3333333332557231</v>
          </cell>
        </row>
        <row r="710">
          <cell r="A710"/>
          <cell r="B710">
            <v>699</v>
          </cell>
          <cell r="C710">
            <v>160</v>
          </cell>
          <cell r="D710" t="str">
            <v>Cabezal M. Benz LS-2635</v>
          </cell>
          <cell r="E710" t="str">
            <v>100CB</v>
          </cell>
          <cell r="F710" t="str">
            <v>Coazucar S. A.</v>
          </cell>
          <cell r="G710">
            <v>791060330</v>
          </cell>
          <cell r="H710">
            <v>791060330</v>
          </cell>
          <cell r="I710" t="str">
            <v>LUBRICADORA</v>
          </cell>
          <cell r="J710" t="str">
            <v>Cambio filtro de combustible</v>
          </cell>
          <cell r="K710" t="str">
            <v>MTTO. PREVENTIVO</v>
          </cell>
          <cell r="L710">
            <v>741</v>
          </cell>
          <cell r="M710" t="str">
            <v>BRAVO PARRA, CARLOS KLEBER</v>
          </cell>
          <cell r="N710" t="str">
            <v>A</v>
          </cell>
          <cell r="O710">
            <v>42200</v>
          </cell>
          <cell r="P710">
            <v>0.31944444444444448</v>
          </cell>
          <cell r="Q710">
            <v>29</v>
          </cell>
          <cell r="R710"/>
          <cell r="S710" t="str">
            <v>Mtto. Terminado</v>
          </cell>
          <cell r="T710">
            <v>42200</v>
          </cell>
          <cell r="U710">
            <v>0.625</v>
          </cell>
          <cell r="V710">
            <v>7.3333333332557231</v>
          </cell>
        </row>
        <row r="711">
          <cell r="A711"/>
          <cell r="B711">
            <v>700</v>
          </cell>
          <cell r="C711">
            <v>167</v>
          </cell>
          <cell r="D711" t="str">
            <v>Cabezal M. Benz LS-2635</v>
          </cell>
          <cell r="E711" t="str">
            <v>100CB</v>
          </cell>
          <cell r="F711" t="str">
            <v>Coazucar S. A.</v>
          </cell>
          <cell r="G711">
            <v>791060330</v>
          </cell>
          <cell r="H711">
            <v>791060330</v>
          </cell>
          <cell r="I711" t="str">
            <v>CABEZALES</v>
          </cell>
          <cell r="J711" t="str">
            <v>Cambiar radiador</v>
          </cell>
          <cell r="K711" t="str">
            <v>MTTO. CORRECTIVO</v>
          </cell>
          <cell r="L711">
            <v>843</v>
          </cell>
          <cell r="M711" t="str">
            <v>CASTILLO MALDONADO, CARLOS ADOLFO</v>
          </cell>
          <cell r="N711" t="str">
            <v>A</v>
          </cell>
          <cell r="O711">
            <v>42200</v>
          </cell>
          <cell r="P711">
            <v>0.31944444444444448</v>
          </cell>
          <cell r="Q711">
            <v>29</v>
          </cell>
          <cell r="R711"/>
          <cell r="S711" t="str">
            <v>Mtto. Terminado</v>
          </cell>
          <cell r="T711">
            <v>42200</v>
          </cell>
          <cell r="U711">
            <v>0.55555555555555558</v>
          </cell>
          <cell r="V711">
            <v>5.6666666665114462</v>
          </cell>
        </row>
        <row r="712">
          <cell r="A712"/>
          <cell r="B712">
            <v>701</v>
          </cell>
          <cell r="C712">
            <v>221</v>
          </cell>
          <cell r="D712" t="str">
            <v xml:space="preserve">Automovil Chevrolet </v>
          </cell>
          <cell r="E712" t="str">
            <v>100EL</v>
          </cell>
          <cell r="F712" t="str">
            <v>Coazucar S. A.</v>
          </cell>
          <cell r="G712">
            <v>791020115</v>
          </cell>
          <cell r="H712">
            <v>7795550705</v>
          </cell>
          <cell r="I712" t="str">
            <v>ENDER EQUIPO LIVIANO</v>
          </cell>
          <cell r="J712" t="str">
            <v>Arreglar guardachoque</v>
          </cell>
          <cell r="K712" t="str">
            <v>MTTO. CORRECTIVO</v>
          </cell>
          <cell r="L712">
            <v>850</v>
          </cell>
          <cell r="M712" t="str">
            <v>CASTRO LOPEZ, JOSE FERNANDO</v>
          </cell>
          <cell r="N712" t="str">
            <v>A</v>
          </cell>
          <cell r="O712">
            <v>42200</v>
          </cell>
          <cell r="P712">
            <v>0.32291666666666669</v>
          </cell>
          <cell r="Q712">
            <v>29</v>
          </cell>
          <cell r="R712">
            <v>159362</v>
          </cell>
          <cell r="S712" t="str">
            <v>Mtto. Terminado</v>
          </cell>
          <cell r="T712">
            <v>42202</v>
          </cell>
          <cell r="U712">
            <v>0.25</v>
          </cell>
          <cell r="V712">
            <v>46.25</v>
          </cell>
        </row>
        <row r="713">
          <cell r="A713"/>
          <cell r="B713">
            <v>702</v>
          </cell>
          <cell r="C713">
            <v>247</v>
          </cell>
          <cell r="D713" t="str">
            <v xml:space="preserve">Jeep Vitara Chevrolet </v>
          </cell>
          <cell r="E713" t="str">
            <v>100EL</v>
          </cell>
          <cell r="F713" t="str">
            <v>Coazucar S. A.</v>
          </cell>
          <cell r="G713">
            <v>791060101</v>
          </cell>
          <cell r="H713">
            <v>7795550746</v>
          </cell>
          <cell r="I713" t="str">
            <v>EQUIPO LIVIANO</v>
          </cell>
          <cell r="J713" t="str">
            <v>Revisar embrague</v>
          </cell>
          <cell r="K713" t="str">
            <v>MTTO. CORRECTIVO</v>
          </cell>
          <cell r="L713">
            <v>506</v>
          </cell>
          <cell r="M713" t="str">
            <v>FERNANDEZ NARVAEZ, FREDDY</v>
          </cell>
          <cell r="N713" t="str">
            <v>A</v>
          </cell>
          <cell r="O713">
            <v>42200</v>
          </cell>
          <cell r="P713">
            <v>0.32361111111111113</v>
          </cell>
          <cell r="Q713">
            <v>29</v>
          </cell>
          <cell r="R713">
            <v>230723</v>
          </cell>
          <cell r="S713" t="str">
            <v>Mtto. Terminado</v>
          </cell>
          <cell r="T713">
            <v>42200</v>
          </cell>
          <cell r="U713">
            <v>0.71875</v>
          </cell>
          <cell r="V713">
            <v>9.4833333333954215</v>
          </cell>
        </row>
        <row r="714">
          <cell r="A714"/>
          <cell r="B714">
            <v>703</v>
          </cell>
          <cell r="C714">
            <v>641</v>
          </cell>
          <cell r="D714" t="str">
            <v>Moto Bomba Big squirt(perk 1104a-44t)</v>
          </cell>
          <cell r="E714" t="str">
            <v>100BB</v>
          </cell>
          <cell r="F714" t="str">
            <v>Coazucar S. A.</v>
          </cell>
          <cell r="G714">
            <v>791060405</v>
          </cell>
          <cell r="H714">
            <v>7795550021</v>
          </cell>
          <cell r="I714" t="str">
            <v>MTTO. EN EL CAMPO</v>
          </cell>
          <cell r="J714" t="str">
            <v>Soldar templador de cadena</v>
          </cell>
          <cell r="K714" t="str">
            <v>MTTO. CORRECTIVO</v>
          </cell>
          <cell r="L714">
            <v>1804</v>
          </cell>
          <cell r="M714" t="str">
            <v>SANTOS LEON, FRANKLIN ESTALIN</v>
          </cell>
          <cell r="N714" t="str">
            <v>A</v>
          </cell>
          <cell r="O714">
            <v>42200</v>
          </cell>
          <cell r="P714">
            <v>0.3263888888888889</v>
          </cell>
          <cell r="Q714">
            <v>29</v>
          </cell>
          <cell r="R714"/>
          <cell r="S714" t="str">
            <v>Mtto. Terminado</v>
          </cell>
          <cell r="T714">
            <v>42200</v>
          </cell>
          <cell r="U714">
            <v>0.70833333333333337</v>
          </cell>
          <cell r="V714">
            <v>9.1666666666278616</v>
          </cell>
        </row>
        <row r="715">
          <cell r="A715"/>
          <cell r="B715">
            <v>704</v>
          </cell>
          <cell r="C715">
            <v>640</v>
          </cell>
          <cell r="D715" t="str">
            <v xml:space="preserve">Moto Bomba Big squirt (Detroit 4.53)   </v>
          </cell>
          <cell r="E715" t="str">
            <v>100BB</v>
          </cell>
          <cell r="F715" t="str">
            <v>Coazucar S. A.</v>
          </cell>
          <cell r="G715">
            <v>791060405</v>
          </cell>
          <cell r="H715">
            <v>7795550019</v>
          </cell>
          <cell r="I715" t="str">
            <v>MTTO. EN EL CAMPO</v>
          </cell>
          <cell r="J715" t="str">
            <v>Revisar manguera de cheque</v>
          </cell>
          <cell r="K715" t="str">
            <v>MTTO. CORRECTIVO</v>
          </cell>
          <cell r="L715">
            <v>1804</v>
          </cell>
          <cell r="M715" t="str">
            <v>SANTOS LEON, FRANKLIN ESTALIN</v>
          </cell>
          <cell r="N715" t="str">
            <v>A</v>
          </cell>
          <cell r="O715">
            <v>42200</v>
          </cell>
          <cell r="P715">
            <v>0.3263888888888889</v>
          </cell>
          <cell r="Q715">
            <v>29</v>
          </cell>
          <cell r="R715"/>
          <cell r="S715" t="str">
            <v>Mtto. Terminado</v>
          </cell>
          <cell r="T715">
            <v>42200</v>
          </cell>
          <cell r="U715">
            <v>0.375</v>
          </cell>
          <cell r="V715">
            <v>1.1666666666278616</v>
          </cell>
        </row>
        <row r="716">
          <cell r="A716"/>
          <cell r="B716">
            <v>705</v>
          </cell>
          <cell r="C716">
            <v>743</v>
          </cell>
          <cell r="D716" t="str">
            <v>Montacarga Yale</v>
          </cell>
          <cell r="E716" t="str">
            <v>100EP</v>
          </cell>
          <cell r="F716" t="str">
            <v>Coazucar S. A.</v>
          </cell>
          <cell r="G716">
            <v>791060384</v>
          </cell>
          <cell r="H716">
            <v>7795550864</v>
          </cell>
          <cell r="I716" t="str">
            <v>EQUIPO PESADO</v>
          </cell>
          <cell r="J716" t="str">
            <v>Revisar motor</v>
          </cell>
          <cell r="K716" t="str">
            <v>MTTO. CORRECTIVO</v>
          </cell>
          <cell r="L716">
            <v>1032</v>
          </cell>
          <cell r="M716" t="str">
            <v>FAJARDO MORA, JOSE ANTONIO</v>
          </cell>
          <cell r="N716" t="str">
            <v>A</v>
          </cell>
          <cell r="O716">
            <v>42200</v>
          </cell>
          <cell r="P716">
            <v>0.33124999999999999</v>
          </cell>
          <cell r="Q716">
            <v>29</v>
          </cell>
          <cell r="R716">
            <v>2628</v>
          </cell>
          <cell r="S716" t="str">
            <v>Mtto. Terminado</v>
          </cell>
          <cell r="T716">
            <v>42213</v>
          </cell>
          <cell r="U716">
            <v>0.66666666666666663</v>
          </cell>
          <cell r="V716">
            <v>320.04999999993015</v>
          </cell>
        </row>
        <row r="717">
          <cell r="A717"/>
          <cell r="B717">
            <v>706</v>
          </cell>
          <cell r="C717" t="str">
            <v>MB03</v>
          </cell>
          <cell r="D717" t="str">
            <v>Moto Bomba Perkins 1104A-44T</v>
          </cell>
          <cell r="E717" t="str">
            <v>100BB</v>
          </cell>
          <cell r="F717" t="str">
            <v>Coazucar S. A.</v>
          </cell>
          <cell r="G717">
            <v>791060405</v>
          </cell>
          <cell r="H717">
            <v>7795550082</v>
          </cell>
          <cell r="I717" t="str">
            <v>MTTO. EN EL CAMPO</v>
          </cell>
          <cell r="J717" t="str">
            <v>Instalar motor</v>
          </cell>
          <cell r="K717" t="str">
            <v>MTTO. CORRECTIVO</v>
          </cell>
          <cell r="L717">
            <v>1318</v>
          </cell>
          <cell r="M717" t="str">
            <v>MELENDRES LAZ, RODOLFO GONZALO</v>
          </cell>
          <cell r="N717" t="str">
            <v>A</v>
          </cell>
          <cell r="O717">
            <v>42200</v>
          </cell>
          <cell r="P717">
            <v>0.33611111111111108</v>
          </cell>
          <cell r="Q717">
            <v>29</v>
          </cell>
          <cell r="R717"/>
          <cell r="S717" t="str">
            <v>Mtto. Terminado</v>
          </cell>
          <cell r="T717">
            <v>42200</v>
          </cell>
          <cell r="U717">
            <v>0.66666666666666663</v>
          </cell>
          <cell r="V717">
            <v>7.9333333333488554</v>
          </cell>
        </row>
        <row r="718">
          <cell r="A718"/>
          <cell r="B718">
            <v>707</v>
          </cell>
          <cell r="C718">
            <v>1332</v>
          </cell>
          <cell r="D718" t="str">
            <v>Trayler</v>
          </cell>
          <cell r="E718" t="str">
            <v>100TD</v>
          </cell>
          <cell r="F718" t="str">
            <v>Coazucar S. A.</v>
          </cell>
          <cell r="G718">
            <v>791060312</v>
          </cell>
          <cell r="H718">
            <v>791060312</v>
          </cell>
          <cell r="I718" t="str">
            <v>MTTO. EN EL CAMPO</v>
          </cell>
          <cell r="J718" t="str">
            <v>Llanta baja- aro de araña</v>
          </cell>
          <cell r="K718" t="str">
            <v>MTTO. CORRECTIVO</v>
          </cell>
          <cell r="L718">
            <v>1353</v>
          </cell>
          <cell r="M718" t="str">
            <v>MINA POROZO, XAVIER</v>
          </cell>
          <cell r="N718" t="str">
            <v>A</v>
          </cell>
          <cell r="O718">
            <v>42200</v>
          </cell>
          <cell r="P718">
            <v>0.34722222222222227</v>
          </cell>
          <cell r="Q718">
            <v>29</v>
          </cell>
          <cell r="R718"/>
          <cell r="S718" t="str">
            <v>Mtto. Terminado</v>
          </cell>
          <cell r="T718">
            <v>42200</v>
          </cell>
          <cell r="U718">
            <v>0.41666666666666669</v>
          </cell>
          <cell r="V718">
            <v>1.6666666667442769</v>
          </cell>
        </row>
        <row r="719">
          <cell r="A719"/>
          <cell r="B719">
            <v>708</v>
          </cell>
          <cell r="C719" t="str">
            <v>CS01</v>
          </cell>
          <cell r="D719" t="str">
            <v>Cosechadora de CañaJohn Deere 3520</v>
          </cell>
          <cell r="E719" t="str">
            <v>100CS</v>
          </cell>
          <cell r="F719" t="str">
            <v>Coazucar S. A.</v>
          </cell>
          <cell r="G719">
            <v>791060321</v>
          </cell>
          <cell r="H719">
            <v>791060321</v>
          </cell>
          <cell r="I719" t="str">
            <v>MTTO. EN EL CAMPO</v>
          </cell>
          <cell r="J719" t="str">
            <v>Cambiar pernos y cuchillas</v>
          </cell>
          <cell r="K719" t="str">
            <v>MTTO. CORRECTIVO</v>
          </cell>
          <cell r="L719">
            <v>1765</v>
          </cell>
          <cell r="M719" t="str">
            <v>SALINAS LOMBEIDA, MIGUEL</v>
          </cell>
          <cell r="N719" t="str">
            <v>A</v>
          </cell>
          <cell r="O719">
            <v>42200</v>
          </cell>
          <cell r="P719">
            <v>0.35555555555555557</v>
          </cell>
          <cell r="Q719">
            <v>29</v>
          </cell>
          <cell r="R719"/>
          <cell r="S719" t="str">
            <v>Mtto. Terminado</v>
          </cell>
          <cell r="T719">
            <v>42200</v>
          </cell>
          <cell r="U719">
            <v>0.625</v>
          </cell>
          <cell r="V719">
            <v>6.4666666665580124</v>
          </cell>
        </row>
        <row r="720">
          <cell r="A720"/>
          <cell r="B720">
            <v>709</v>
          </cell>
          <cell r="C720" t="str">
            <v>CS02</v>
          </cell>
          <cell r="D720" t="str">
            <v>Cosechadora de CañaJohn Deere 3520</v>
          </cell>
          <cell r="E720" t="str">
            <v>100CS</v>
          </cell>
          <cell r="F720" t="str">
            <v>Coazucar S. A.</v>
          </cell>
          <cell r="G720">
            <v>791060321</v>
          </cell>
          <cell r="H720">
            <v>791060321</v>
          </cell>
          <cell r="I720" t="str">
            <v>MTTO. EN EL CAMPO</v>
          </cell>
          <cell r="J720" t="str">
            <v>Cambiar pernos y cuchillas</v>
          </cell>
          <cell r="K720" t="str">
            <v>MTTO. CORRECTIVO</v>
          </cell>
          <cell r="L720">
            <v>1765</v>
          </cell>
          <cell r="M720" t="str">
            <v>SALINAS LOMBEIDA, MIGUEL</v>
          </cell>
          <cell r="N720" t="str">
            <v>A</v>
          </cell>
          <cell r="O720">
            <v>42200</v>
          </cell>
          <cell r="P720">
            <v>0.35555555555555557</v>
          </cell>
          <cell r="Q720">
            <v>29</v>
          </cell>
          <cell r="R720"/>
          <cell r="S720" t="str">
            <v>Mtto. Terminado</v>
          </cell>
          <cell r="T720">
            <v>42200</v>
          </cell>
          <cell r="U720">
            <v>0.625</v>
          </cell>
          <cell r="V720">
            <v>6.4666666665580124</v>
          </cell>
        </row>
        <row r="721">
          <cell r="A721"/>
          <cell r="B721">
            <v>710</v>
          </cell>
          <cell r="C721">
            <v>598</v>
          </cell>
          <cell r="D721" t="str">
            <v>Cosechadora de CañaJohn Deere 3520</v>
          </cell>
          <cell r="E721" t="str">
            <v>100CS</v>
          </cell>
          <cell r="F721" t="str">
            <v>Coazucar S. A.</v>
          </cell>
          <cell r="G721">
            <v>791060321</v>
          </cell>
          <cell r="H721">
            <v>791060321</v>
          </cell>
          <cell r="I721" t="str">
            <v>MTTO. EN EL CAMPO</v>
          </cell>
          <cell r="J721" t="str">
            <v>Cambiar pernos y cuchillas</v>
          </cell>
          <cell r="K721" t="str">
            <v>MTTO. CORRECTIVO</v>
          </cell>
          <cell r="L721">
            <v>1765</v>
          </cell>
          <cell r="M721" t="str">
            <v>SALINAS LOMBEIDA, MIGUEL</v>
          </cell>
          <cell r="N721" t="str">
            <v>A</v>
          </cell>
          <cell r="O721">
            <v>42200</v>
          </cell>
          <cell r="P721">
            <v>0.35555555555555557</v>
          </cell>
          <cell r="Q721">
            <v>29</v>
          </cell>
          <cell r="R721"/>
          <cell r="S721" t="str">
            <v>Mtto. Terminado</v>
          </cell>
          <cell r="T721">
            <v>42200</v>
          </cell>
          <cell r="U721">
            <v>0.66666666666666663</v>
          </cell>
          <cell r="V721">
            <v>7.4666666665580124</v>
          </cell>
        </row>
        <row r="722">
          <cell r="A722"/>
          <cell r="B722">
            <v>711</v>
          </cell>
          <cell r="C722">
            <v>595</v>
          </cell>
          <cell r="D722" t="str">
            <v>Cosechadora de CañaJohn Deere 3510</v>
          </cell>
          <cell r="E722" t="str">
            <v>100CS</v>
          </cell>
          <cell r="F722" t="str">
            <v>Coazucar S. A.</v>
          </cell>
          <cell r="G722">
            <v>791060334</v>
          </cell>
          <cell r="H722">
            <v>791060334</v>
          </cell>
          <cell r="I722" t="str">
            <v>MTTO. EN EL CAMPO</v>
          </cell>
          <cell r="J722" t="str">
            <v>Cambiar pernos y cuchillas</v>
          </cell>
          <cell r="K722" t="str">
            <v>MTTO. CORRECTIVO</v>
          </cell>
          <cell r="L722">
            <v>1765</v>
          </cell>
          <cell r="M722" t="str">
            <v>SALINAS LOMBEIDA, MIGUEL</v>
          </cell>
          <cell r="N722" t="str">
            <v>A</v>
          </cell>
          <cell r="O722">
            <v>42200</v>
          </cell>
          <cell r="P722">
            <v>0.35555555555555557</v>
          </cell>
          <cell r="Q722">
            <v>29</v>
          </cell>
          <cell r="R722"/>
          <cell r="S722" t="str">
            <v>Mtto. Terminado</v>
          </cell>
          <cell r="T722">
            <v>42200</v>
          </cell>
          <cell r="U722">
            <v>0.625</v>
          </cell>
          <cell r="V722">
            <v>6.4666666665580124</v>
          </cell>
        </row>
        <row r="723">
          <cell r="A723"/>
          <cell r="B723">
            <v>712</v>
          </cell>
          <cell r="C723">
            <v>593</v>
          </cell>
          <cell r="D723" t="str">
            <v>Cosechadora de CañaJohn Deere 3510</v>
          </cell>
          <cell r="E723" t="str">
            <v>100CS</v>
          </cell>
          <cell r="F723" t="str">
            <v>Coazucar S. A.</v>
          </cell>
          <cell r="G723">
            <v>791060334</v>
          </cell>
          <cell r="H723">
            <v>791060334</v>
          </cell>
          <cell r="I723" t="str">
            <v>MTTO. EN EL CAMPO</v>
          </cell>
          <cell r="J723" t="str">
            <v>Cambiar pernos y cuchillas</v>
          </cell>
          <cell r="K723" t="str">
            <v>MTTO. CORRECTIVO</v>
          </cell>
          <cell r="L723">
            <v>1765</v>
          </cell>
          <cell r="M723" t="str">
            <v>SALINAS LOMBEIDA, MIGUEL</v>
          </cell>
          <cell r="N723" t="str">
            <v>A</v>
          </cell>
          <cell r="O723">
            <v>42200</v>
          </cell>
          <cell r="P723">
            <v>0.35555555555555557</v>
          </cell>
          <cell r="Q723">
            <v>29</v>
          </cell>
          <cell r="R723"/>
          <cell r="S723" t="str">
            <v>Mtto. Terminado</v>
          </cell>
          <cell r="T723">
            <v>42200</v>
          </cell>
          <cell r="U723">
            <v>0.66666666666666663</v>
          </cell>
          <cell r="V723">
            <v>7.4666666665580124</v>
          </cell>
        </row>
        <row r="724">
          <cell r="A724"/>
          <cell r="B724">
            <v>713</v>
          </cell>
          <cell r="C724" t="str">
            <v>MB48</v>
          </cell>
          <cell r="D724" t="str">
            <v>Moto Boma Perkins 1004-4TZ06</v>
          </cell>
          <cell r="E724" t="str">
            <v>100BB</v>
          </cell>
          <cell r="F724" t="str">
            <v>Coazucar S. A.</v>
          </cell>
          <cell r="G724">
            <v>791060405</v>
          </cell>
          <cell r="H724">
            <v>7795550150</v>
          </cell>
          <cell r="I724" t="str">
            <v>MTTO. EN EL CAMPO</v>
          </cell>
          <cell r="J724" t="str">
            <v>Instalar motor</v>
          </cell>
          <cell r="K724" t="str">
            <v>MTTO. CORRECTIVO</v>
          </cell>
          <cell r="L724">
            <v>1729</v>
          </cell>
          <cell r="M724" t="str">
            <v>ROJAS BARRETO, FREDDY</v>
          </cell>
          <cell r="N724" t="str">
            <v>A</v>
          </cell>
          <cell r="O724">
            <v>42200</v>
          </cell>
          <cell r="P724">
            <v>0.35694444444444445</v>
          </cell>
          <cell r="Q724">
            <v>29</v>
          </cell>
          <cell r="R724"/>
          <cell r="S724" t="str">
            <v>Mtto. Terminado</v>
          </cell>
          <cell r="T724">
            <v>42200</v>
          </cell>
          <cell r="U724">
            <v>11</v>
          </cell>
          <cell r="V724">
            <v>255.43333333334886</v>
          </cell>
        </row>
        <row r="725">
          <cell r="A725"/>
          <cell r="B725">
            <v>714</v>
          </cell>
          <cell r="C725">
            <v>242</v>
          </cell>
          <cell r="D725" t="str">
            <v xml:space="preserve">Camioneta Chevrolet </v>
          </cell>
          <cell r="E725" t="str">
            <v>100EL</v>
          </cell>
          <cell r="F725" t="str">
            <v>Coazucar S. A.</v>
          </cell>
          <cell r="G725">
            <v>791060308</v>
          </cell>
          <cell r="H725">
            <v>7795550737</v>
          </cell>
          <cell r="I725" t="str">
            <v>EQUIPO LIVIANO</v>
          </cell>
          <cell r="J725" t="str">
            <v>Orden de Inspección</v>
          </cell>
          <cell r="K725" t="str">
            <v>MTTO. PREVENTIVO</v>
          </cell>
          <cell r="L725">
            <v>449</v>
          </cell>
          <cell r="M725" t="str">
            <v>CORDERO CORDERO,CARLOS</v>
          </cell>
          <cell r="N725" t="str">
            <v>A</v>
          </cell>
          <cell r="O725">
            <v>42200</v>
          </cell>
          <cell r="P725">
            <v>0.35833333333333334</v>
          </cell>
          <cell r="Q725">
            <v>29</v>
          </cell>
          <cell r="R725">
            <v>215890</v>
          </cell>
          <cell r="S725" t="str">
            <v>Mtto. Terminado</v>
          </cell>
          <cell r="T725">
            <v>42200</v>
          </cell>
          <cell r="U725">
            <v>0.375</v>
          </cell>
          <cell r="V725">
            <v>0.40000000013969839</v>
          </cell>
        </row>
        <row r="726">
          <cell r="A726"/>
          <cell r="B726">
            <v>715</v>
          </cell>
          <cell r="C726">
            <v>242</v>
          </cell>
          <cell r="D726" t="str">
            <v xml:space="preserve">Camioneta Chevrolet </v>
          </cell>
          <cell r="E726" t="str">
            <v>100EL</v>
          </cell>
          <cell r="F726" t="str">
            <v>Coazucar S. A.</v>
          </cell>
          <cell r="G726">
            <v>791060308</v>
          </cell>
          <cell r="H726">
            <v>7795550737</v>
          </cell>
          <cell r="I726" t="str">
            <v>LUBRICADORA</v>
          </cell>
          <cell r="J726" t="str">
            <v>Cambio aceite y filtro motor</v>
          </cell>
          <cell r="K726" t="str">
            <v>MTTO. PREVENTIVO</v>
          </cell>
          <cell r="L726">
            <v>449</v>
          </cell>
          <cell r="M726" t="str">
            <v>CORDERO CORDERO,CARLOS</v>
          </cell>
          <cell r="N726" t="str">
            <v>A</v>
          </cell>
          <cell r="O726">
            <v>42200</v>
          </cell>
          <cell r="P726">
            <v>0.35833333333333334</v>
          </cell>
          <cell r="Q726">
            <v>29</v>
          </cell>
          <cell r="R726">
            <v>215890</v>
          </cell>
          <cell r="S726" t="str">
            <v>Mtto. Terminado</v>
          </cell>
          <cell r="T726">
            <v>42200</v>
          </cell>
          <cell r="U726">
            <v>0.41666666666666669</v>
          </cell>
          <cell r="V726">
            <v>1.4000000001396984</v>
          </cell>
        </row>
        <row r="727">
          <cell r="A727"/>
          <cell r="B727">
            <v>716</v>
          </cell>
          <cell r="C727">
            <v>242</v>
          </cell>
          <cell r="D727" t="str">
            <v xml:space="preserve">Camioneta Chevrolet </v>
          </cell>
          <cell r="E727" t="str">
            <v>100EL</v>
          </cell>
          <cell r="F727" t="str">
            <v>Coazucar S. A.</v>
          </cell>
          <cell r="G727">
            <v>791060308</v>
          </cell>
          <cell r="H727">
            <v>7795550737</v>
          </cell>
          <cell r="I727" t="str">
            <v>LUBRICADORA</v>
          </cell>
          <cell r="J727" t="str">
            <v>Cambio filtro de combustible</v>
          </cell>
          <cell r="K727" t="str">
            <v>MTTO. PREVENTIVO</v>
          </cell>
          <cell r="L727">
            <v>449</v>
          </cell>
          <cell r="M727" t="str">
            <v>CORDERO CORDERO,CARLOS</v>
          </cell>
          <cell r="N727" t="str">
            <v>A</v>
          </cell>
          <cell r="O727">
            <v>42200</v>
          </cell>
          <cell r="P727">
            <v>0.35833333333333334</v>
          </cell>
          <cell r="Q727">
            <v>29</v>
          </cell>
          <cell r="R727">
            <v>215890</v>
          </cell>
          <cell r="S727" t="str">
            <v>Mtto. Terminado</v>
          </cell>
          <cell r="T727">
            <v>42200</v>
          </cell>
          <cell r="U727">
            <v>0.41666666666666669</v>
          </cell>
          <cell r="V727">
            <v>1.4000000001396984</v>
          </cell>
        </row>
        <row r="728">
          <cell r="A728"/>
          <cell r="B728">
            <v>717</v>
          </cell>
          <cell r="C728">
            <v>1314</v>
          </cell>
          <cell r="D728" t="str">
            <v>Trayler</v>
          </cell>
          <cell r="E728" t="str">
            <v>100TD</v>
          </cell>
          <cell r="F728" t="str">
            <v>Coazucar S. A.</v>
          </cell>
          <cell r="G728">
            <v>791060312</v>
          </cell>
          <cell r="H728">
            <v>791060312</v>
          </cell>
          <cell r="I728" t="str">
            <v>TRAYLER</v>
          </cell>
          <cell r="J728" t="str">
            <v>Cambiar punta de eje</v>
          </cell>
          <cell r="K728" t="str">
            <v>MTTO. CORRECTIVO</v>
          </cell>
          <cell r="L728">
            <v>1500</v>
          </cell>
          <cell r="M728" t="str">
            <v>ORTIZ YADAYCELA, NESTOR</v>
          </cell>
          <cell r="N728" t="str">
            <v>A</v>
          </cell>
          <cell r="O728">
            <v>42200</v>
          </cell>
          <cell r="P728">
            <v>0.36180555555555555</v>
          </cell>
          <cell r="Q728">
            <v>29</v>
          </cell>
          <cell r="R728"/>
          <cell r="S728" t="str">
            <v>Mtto. Terminado</v>
          </cell>
          <cell r="T728">
            <v>42200</v>
          </cell>
          <cell r="U728">
            <v>0.79166666666666663</v>
          </cell>
          <cell r="V728">
            <v>10.316666666651145</v>
          </cell>
        </row>
        <row r="729">
          <cell r="A729"/>
          <cell r="B729">
            <v>718</v>
          </cell>
          <cell r="C729">
            <v>159</v>
          </cell>
          <cell r="D729" t="str">
            <v>Cabezal M. Benz LS-2635</v>
          </cell>
          <cell r="E729" t="str">
            <v>100CB</v>
          </cell>
          <cell r="F729" t="str">
            <v>Coazucar S. A.</v>
          </cell>
          <cell r="G729">
            <v>791060330</v>
          </cell>
          <cell r="H729">
            <v>791060330</v>
          </cell>
          <cell r="I729" t="str">
            <v>CABEZALES</v>
          </cell>
          <cell r="J729" t="str">
            <v>Orden de Inspección</v>
          </cell>
          <cell r="K729" t="str">
            <v>MTTO. PREVENTIVO</v>
          </cell>
          <cell r="L729">
            <v>7098</v>
          </cell>
          <cell r="M729" t="str">
            <v>BARZALLO PULLA, WILMAN LEONARDO</v>
          </cell>
          <cell r="N729" t="str">
            <v>A</v>
          </cell>
          <cell r="O729">
            <v>42200</v>
          </cell>
          <cell r="P729">
            <v>0.36805555555555558</v>
          </cell>
          <cell r="Q729">
            <v>29</v>
          </cell>
          <cell r="R729">
            <v>186918</v>
          </cell>
          <cell r="S729" t="str">
            <v>Mtto. Terminado</v>
          </cell>
          <cell r="T729">
            <v>42200</v>
          </cell>
          <cell r="U729">
            <v>0.66666666666666663</v>
          </cell>
          <cell r="V729">
            <v>7.1666666667442769</v>
          </cell>
        </row>
        <row r="730">
          <cell r="A730"/>
          <cell r="B730">
            <v>719</v>
          </cell>
          <cell r="C730">
            <v>159</v>
          </cell>
          <cell r="D730" t="str">
            <v>Cabezal M. Benz LS-2635</v>
          </cell>
          <cell r="E730" t="str">
            <v>100CB</v>
          </cell>
          <cell r="F730" t="str">
            <v>Coazucar S. A.</v>
          </cell>
          <cell r="G730">
            <v>791060330</v>
          </cell>
          <cell r="H730">
            <v>791060330</v>
          </cell>
          <cell r="I730" t="str">
            <v>LUBRICADORA</v>
          </cell>
          <cell r="J730" t="str">
            <v>Cambio aceite y filtro motor</v>
          </cell>
          <cell r="K730" t="str">
            <v>MTTO. PREVENTIVO</v>
          </cell>
          <cell r="L730">
            <v>7098</v>
          </cell>
          <cell r="M730" t="str">
            <v>BARZALLO PULLA, WILMAN LEONARDO</v>
          </cell>
          <cell r="N730" t="str">
            <v>A</v>
          </cell>
          <cell r="O730">
            <v>42200</v>
          </cell>
          <cell r="P730">
            <v>0.36805555555555558</v>
          </cell>
          <cell r="Q730">
            <v>29</v>
          </cell>
          <cell r="R730">
            <v>186918</v>
          </cell>
          <cell r="S730" t="str">
            <v>Mtto. Terminado</v>
          </cell>
          <cell r="T730">
            <v>42200</v>
          </cell>
          <cell r="U730">
            <v>0.66666666666666663</v>
          </cell>
          <cell r="V730">
            <v>7.1666666667442769</v>
          </cell>
        </row>
        <row r="731">
          <cell r="A731"/>
          <cell r="B731">
            <v>720</v>
          </cell>
          <cell r="C731">
            <v>152</v>
          </cell>
          <cell r="D731" t="str">
            <v>Cabezal M. Benz LS-2635</v>
          </cell>
          <cell r="E731" t="str">
            <v>100CB</v>
          </cell>
          <cell r="F731" t="str">
            <v>Coazucar S. A.</v>
          </cell>
          <cell r="G731">
            <v>791060330</v>
          </cell>
          <cell r="H731">
            <v>791060330</v>
          </cell>
          <cell r="I731" t="str">
            <v>CABEZALES</v>
          </cell>
          <cell r="J731" t="str">
            <v>Orden de Inspección</v>
          </cell>
          <cell r="K731" t="str">
            <v>MTTO. PREVENTIVO</v>
          </cell>
          <cell r="L731">
            <v>1840</v>
          </cell>
          <cell r="M731" t="str">
            <v>SISLEMA LAZO, JESUS ESTEBAN</v>
          </cell>
          <cell r="N731" t="str">
            <v>A</v>
          </cell>
          <cell r="O731">
            <v>42200</v>
          </cell>
          <cell r="P731">
            <v>0.36805555555555558</v>
          </cell>
          <cell r="Q731">
            <v>29</v>
          </cell>
          <cell r="R731">
            <v>73016</v>
          </cell>
          <cell r="S731" t="str">
            <v>Mtto. Terminado</v>
          </cell>
          <cell r="T731">
            <v>42200</v>
          </cell>
          <cell r="U731">
            <v>0.58333333333333337</v>
          </cell>
          <cell r="V731">
            <v>5.1666666667442769</v>
          </cell>
        </row>
        <row r="732">
          <cell r="A732"/>
          <cell r="B732">
            <v>721</v>
          </cell>
          <cell r="C732">
            <v>152</v>
          </cell>
          <cell r="D732" t="str">
            <v>Cabezal M. Benz LS-2635</v>
          </cell>
          <cell r="E732" t="str">
            <v>100CB</v>
          </cell>
          <cell r="F732" t="str">
            <v>Coazucar S. A.</v>
          </cell>
          <cell r="G732">
            <v>791060330</v>
          </cell>
          <cell r="H732">
            <v>791060330</v>
          </cell>
          <cell r="I732" t="str">
            <v>LUBRICADORA</v>
          </cell>
          <cell r="J732" t="str">
            <v>Cambio aceite y filtro motor</v>
          </cell>
          <cell r="K732" t="str">
            <v>MTTO. PREVENTIVO</v>
          </cell>
          <cell r="L732">
            <v>1840</v>
          </cell>
          <cell r="M732" t="str">
            <v>SISLEMA LAZO, JESUS ESTEBAN</v>
          </cell>
          <cell r="N732" t="str">
            <v>A</v>
          </cell>
          <cell r="O732">
            <v>42200</v>
          </cell>
          <cell r="P732">
            <v>0.36805555555555558</v>
          </cell>
          <cell r="Q732">
            <v>29</v>
          </cell>
          <cell r="R732">
            <v>73016</v>
          </cell>
          <cell r="S732" t="str">
            <v>Mtto. Terminado</v>
          </cell>
          <cell r="T732">
            <v>42200</v>
          </cell>
          <cell r="U732">
            <v>0.58333333333333337</v>
          </cell>
          <cell r="V732">
            <v>5.1666666667442769</v>
          </cell>
        </row>
        <row r="733">
          <cell r="A733"/>
          <cell r="B733">
            <v>722</v>
          </cell>
          <cell r="C733" t="str">
            <v>100BH</v>
          </cell>
          <cell r="D733" t="str">
            <v>Bomba de herbicida</v>
          </cell>
          <cell r="E733" t="str">
            <v>100BH</v>
          </cell>
          <cell r="F733" t="str">
            <v>Coazucar S. A.</v>
          </cell>
          <cell r="G733">
            <v>791060339</v>
          </cell>
          <cell r="H733">
            <v>7795550174</v>
          </cell>
          <cell r="I733" t="str">
            <v>EQUIPO AGRICOLAS</v>
          </cell>
          <cell r="J733" t="str">
            <v>Cambiar manometros</v>
          </cell>
          <cell r="K733" t="str">
            <v>MTTO. CORRECTIVO</v>
          </cell>
          <cell r="L733">
            <v>4900</v>
          </cell>
          <cell r="M733" t="str">
            <v>REYES GONZALEZ, PEDRO</v>
          </cell>
          <cell r="N733" t="str">
            <v>A</v>
          </cell>
          <cell r="O733">
            <v>42200</v>
          </cell>
          <cell r="P733">
            <v>0.375</v>
          </cell>
          <cell r="Q733">
            <v>29</v>
          </cell>
          <cell r="R733"/>
          <cell r="S733" t="str">
            <v>Mtto. Terminado</v>
          </cell>
          <cell r="T733">
            <v>42200</v>
          </cell>
          <cell r="U733">
            <v>0.60416666666666663</v>
          </cell>
          <cell r="V733">
            <v>5.5</v>
          </cell>
        </row>
        <row r="734">
          <cell r="A734"/>
          <cell r="B734">
            <v>723</v>
          </cell>
          <cell r="C734">
            <v>507</v>
          </cell>
          <cell r="D734" t="str">
            <v>Cargadora de Caña Cameco SP- 1800</v>
          </cell>
          <cell r="E734" t="str">
            <v>100LL</v>
          </cell>
          <cell r="F734" t="str">
            <v>Coazucar S. A.</v>
          </cell>
          <cell r="G734">
            <v>791060368</v>
          </cell>
          <cell r="H734">
            <v>791060368</v>
          </cell>
          <cell r="I734" t="str">
            <v>LLENADORAS</v>
          </cell>
          <cell r="J734" t="str">
            <v>Revisar sistema hidraulico</v>
          </cell>
          <cell r="K734" t="str">
            <v>MTTO. CORRECTIVO</v>
          </cell>
          <cell r="L734">
            <v>1700</v>
          </cell>
          <cell r="M734" t="str">
            <v>ROCANO SUCO, LUIS ANTONIO</v>
          </cell>
          <cell r="N734" t="str">
            <v>A</v>
          </cell>
          <cell r="O734">
            <v>42200</v>
          </cell>
          <cell r="P734">
            <v>0.37847222222222227</v>
          </cell>
          <cell r="Q734">
            <v>29</v>
          </cell>
          <cell r="R734">
            <v>2500</v>
          </cell>
          <cell r="S734" t="str">
            <v>Mtto. Terminado</v>
          </cell>
          <cell r="T734">
            <v>42200</v>
          </cell>
          <cell r="U734">
            <v>0.40277777777777773</v>
          </cell>
          <cell r="V734">
            <v>0.58333333348855376</v>
          </cell>
        </row>
        <row r="735">
          <cell r="A735"/>
          <cell r="B735">
            <v>724</v>
          </cell>
          <cell r="C735" t="str">
            <v>JD43</v>
          </cell>
          <cell r="D735" t="str">
            <v>Tractor Massey Ferguson MF8670</v>
          </cell>
          <cell r="E735" t="str">
            <v>100JD</v>
          </cell>
          <cell r="F735" t="str">
            <v>Coazucar S. A.</v>
          </cell>
          <cell r="G735">
            <v>791060434</v>
          </cell>
          <cell r="H735">
            <v>7795551095</v>
          </cell>
          <cell r="I735" t="str">
            <v>MTTO. EN EL CAMPO</v>
          </cell>
          <cell r="J735" t="str">
            <v>Cambiar aceite Transmisión Principal</v>
          </cell>
          <cell r="K735" t="str">
            <v>MTTO. PREVENTIVO</v>
          </cell>
          <cell r="L735">
            <v>1256</v>
          </cell>
          <cell r="M735" t="str">
            <v>LORENTY BERMELLO, RAMON MODESTO</v>
          </cell>
          <cell r="N735" t="str">
            <v>A</v>
          </cell>
          <cell r="O735">
            <v>42200</v>
          </cell>
          <cell r="P735">
            <v>0.39583333333333331</v>
          </cell>
          <cell r="Q735">
            <v>29</v>
          </cell>
          <cell r="R735"/>
          <cell r="S735" t="str">
            <v>Mtto. Terminado</v>
          </cell>
          <cell r="T735">
            <v>42200</v>
          </cell>
          <cell r="U735">
            <v>0.58333333333333337</v>
          </cell>
          <cell r="V735">
            <v>4.5</v>
          </cell>
        </row>
        <row r="736">
          <cell r="A736"/>
          <cell r="B736">
            <v>725</v>
          </cell>
          <cell r="C736" t="str">
            <v>JD43</v>
          </cell>
          <cell r="D736" t="str">
            <v>Tractor Massey Ferguson MF8670</v>
          </cell>
          <cell r="E736" t="str">
            <v>100JD</v>
          </cell>
          <cell r="F736" t="str">
            <v>Coazucar S. A.</v>
          </cell>
          <cell r="G736">
            <v>791060434</v>
          </cell>
          <cell r="H736">
            <v>7795551095</v>
          </cell>
          <cell r="I736" t="str">
            <v>MTTO. EN EL CAMPO</v>
          </cell>
          <cell r="J736" t="str">
            <v>Cambiar aceite Transmisión Auxiliar</v>
          </cell>
          <cell r="K736" t="str">
            <v>MTTO. PREVENTIVO</v>
          </cell>
          <cell r="L736">
            <v>1256</v>
          </cell>
          <cell r="M736" t="str">
            <v>LORENTY BERMELLO, RAMON MODESTO</v>
          </cell>
          <cell r="N736" t="str">
            <v>A</v>
          </cell>
          <cell r="O736">
            <v>42200</v>
          </cell>
          <cell r="P736">
            <v>0.39583333333333331</v>
          </cell>
          <cell r="Q736">
            <v>29</v>
          </cell>
          <cell r="R736"/>
          <cell r="S736" t="str">
            <v>Mtto. Terminado</v>
          </cell>
          <cell r="T736">
            <v>42200</v>
          </cell>
          <cell r="U736">
            <v>0.58333333333333337</v>
          </cell>
          <cell r="V736">
            <v>4.5</v>
          </cell>
        </row>
        <row r="737">
          <cell r="A737"/>
          <cell r="B737">
            <v>726</v>
          </cell>
          <cell r="C737" t="str">
            <v>JD43</v>
          </cell>
          <cell r="D737" t="str">
            <v>Tractor Massey Ferguson MF8670</v>
          </cell>
          <cell r="E737" t="str">
            <v>100JD</v>
          </cell>
          <cell r="F737" t="str">
            <v>Coazucar S. A.</v>
          </cell>
          <cell r="G737">
            <v>791060434</v>
          </cell>
          <cell r="H737">
            <v>7795551095</v>
          </cell>
          <cell r="I737" t="str">
            <v>MTTO. EN EL CAMPO</v>
          </cell>
          <cell r="J737" t="str">
            <v>Cambio filtro transm. sist hid</v>
          </cell>
          <cell r="K737" t="str">
            <v>MTTO. PREVENTIVO</v>
          </cell>
          <cell r="L737">
            <v>1256</v>
          </cell>
          <cell r="M737" t="str">
            <v>LORENTY BERMELLO, RAMON MODESTO</v>
          </cell>
          <cell r="N737" t="str">
            <v>A</v>
          </cell>
          <cell r="O737">
            <v>42200</v>
          </cell>
          <cell r="P737">
            <v>0.39583333333333331</v>
          </cell>
          <cell r="Q737">
            <v>29</v>
          </cell>
          <cell r="R737"/>
          <cell r="S737" t="str">
            <v>Mtto. Terminado</v>
          </cell>
          <cell r="T737">
            <v>42200</v>
          </cell>
          <cell r="U737">
            <v>0.58333333333333337</v>
          </cell>
          <cell r="V737">
            <v>4.5</v>
          </cell>
        </row>
        <row r="738">
          <cell r="A738"/>
          <cell r="B738">
            <v>727</v>
          </cell>
          <cell r="C738">
            <v>508</v>
          </cell>
          <cell r="D738" t="str">
            <v>Cargadora de Caña Cameco SP- 1800</v>
          </cell>
          <cell r="E738" t="str">
            <v>100LL</v>
          </cell>
          <cell r="F738" t="str">
            <v>Coazucar S. A.</v>
          </cell>
          <cell r="G738">
            <v>791060368</v>
          </cell>
          <cell r="H738">
            <v>791060368</v>
          </cell>
          <cell r="I738" t="str">
            <v>MTTO. EN EL CAMPO</v>
          </cell>
          <cell r="J738" t="str">
            <v>Revisar sistema hidraulico</v>
          </cell>
          <cell r="K738" t="str">
            <v>MTTO. CORRECTIVO</v>
          </cell>
          <cell r="L738">
            <v>6292</v>
          </cell>
          <cell r="M738" t="str">
            <v>ANDRADE SANCHEZ, FABIAN</v>
          </cell>
          <cell r="N738" t="str">
            <v>A</v>
          </cell>
          <cell r="O738">
            <v>42200</v>
          </cell>
          <cell r="P738">
            <v>0.39861111111111108</v>
          </cell>
          <cell r="Q738">
            <v>29</v>
          </cell>
          <cell r="R738">
            <v>2240</v>
          </cell>
          <cell r="S738" t="str">
            <v>Mtto. Terminado</v>
          </cell>
          <cell r="T738">
            <v>42200</v>
          </cell>
          <cell r="U738">
            <v>0.5</v>
          </cell>
          <cell r="V738">
            <v>2.4333333333488554</v>
          </cell>
        </row>
        <row r="739">
          <cell r="A739"/>
          <cell r="B739">
            <v>728</v>
          </cell>
          <cell r="C739">
            <v>1441</v>
          </cell>
          <cell r="D739" t="str">
            <v>Dollys</v>
          </cell>
          <cell r="E739" t="str">
            <v>100DL</v>
          </cell>
          <cell r="F739" t="str">
            <v>Coazucar S. A.</v>
          </cell>
          <cell r="G739">
            <v>791060315</v>
          </cell>
          <cell r="H739">
            <v>791060315</v>
          </cell>
          <cell r="I739" t="str">
            <v>MTTO. EN EL CAMPO</v>
          </cell>
          <cell r="J739" t="str">
            <v>Revisar Oreja rota</v>
          </cell>
          <cell r="K739" t="str">
            <v>MTTO. CORRECTIVO</v>
          </cell>
          <cell r="L739">
            <v>1417</v>
          </cell>
          <cell r="M739" t="str">
            <v>MORENO ULLOA, SALOMON</v>
          </cell>
          <cell r="N739" t="str">
            <v>A</v>
          </cell>
          <cell r="O739">
            <v>42200</v>
          </cell>
          <cell r="P739">
            <v>0.40138888888888885</v>
          </cell>
          <cell r="Q739">
            <v>29</v>
          </cell>
          <cell r="R739"/>
          <cell r="S739" t="str">
            <v>Mtto. Terminado</v>
          </cell>
          <cell r="T739">
            <v>42200</v>
          </cell>
          <cell r="U739">
            <v>0.75</v>
          </cell>
          <cell r="V739">
            <v>8.3666666666977108</v>
          </cell>
        </row>
        <row r="740">
          <cell r="A740"/>
          <cell r="B740">
            <v>729</v>
          </cell>
          <cell r="C740">
            <v>799</v>
          </cell>
          <cell r="D740" t="str">
            <v>Grada 26D x 32"x4/2x2 1/8</v>
          </cell>
          <cell r="E740" t="str">
            <v>100EA</v>
          </cell>
          <cell r="F740" t="str">
            <v>Coazucar S. A.</v>
          </cell>
          <cell r="G740">
            <v>791060345</v>
          </cell>
          <cell r="H740">
            <v>7795550486</v>
          </cell>
          <cell r="I740" t="str">
            <v>MTTO. EN EL CAMPO</v>
          </cell>
          <cell r="J740" t="str">
            <v>Arreglar llanta baja</v>
          </cell>
          <cell r="K740" t="str">
            <v>MTTO. CORRECTIVO</v>
          </cell>
          <cell r="L740">
            <v>1353</v>
          </cell>
          <cell r="M740" t="str">
            <v>MINA POROZO, XAVIER</v>
          </cell>
          <cell r="N740" t="str">
            <v>A</v>
          </cell>
          <cell r="O740">
            <v>42200</v>
          </cell>
          <cell r="P740">
            <v>0.42291666666666666</v>
          </cell>
          <cell r="Q740">
            <v>29</v>
          </cell>
          <cell r="R740"/>
          <cell r="S740" t="str">
            <v>Mtto. Terminado</v>
          </cell>
          <cell r="T740">
            <v>42200</v>
          </cell>
          <cell r="U740">
            <v>0.5</v>
          </cell>
          <cell r="V740">
            <v>1.8499999998603016</v>
          </cell>
        </row>
        <row r="741">
          <cell r="A741"/>
          <cell r="B741">
            <v>730</v>
          </cell>
          <cell r="C741" t="str">
            <v>CB05</v>
          </cell>
          <cell r="D741" t="str">
            <v>Cabezal Volvo FM64T-L2H1</v>
          </cell>
          <cell r="E741" t="str">
            <v>100CB</v>
          </cell>
          <cell r="F741" t="str">
            <v>Coazucar S. A.</v>
          </cell>
          <cell r="G741">
            <v>791060412</v>
          </cell>
          <cell r="H741">
            <v>791060412</v>
          </cell>
          <cell r="I741" t="str">
            <v>CABEZALES</v>
          </cell>
          <cell r="J741" t="str">
            <v>Revisar sistema de combustible</v>
          </cell>
          <cell r="K741" t="str">
            <v>MTTO. CORRECTIVO</v>
          </cell>
          <cell r="L741">
            <v>732</v>
          </cell>
          <cell r="M741" t="str">
            <v>BORJA ORELLANA, ANIBAL</v>
          </cell>
          <cell r="N741" t="str">
            <v>A</v>
          </cell>
          <cell r="O741">
            <v>42200</v>
          </cell>
          <cell r="P741">
            <v>0.4375</v>
          </cell>
          <cell r="Q741">
            <v>29</v>
          </cell>
          <cell r="R741">
            <v>8436</v>
          </cell>
          <cell r="S741" t="str">
            <v>Mtto. Terminado</v>
          </cell>
          <cell r="T741">
            <v>42200</v>
          </cell>
          <cell r="U741">
            <v>0.625</v>
          </cell>
          <cell r="V741">
            <v>4.5</v>
          </cell>
        </row>
        <row r="742">
          <cell r="A742"/>
          <cell r="B742">
            <v>731</v>
          </cell>
          <cell r="C742" t="str">
            <v>CB08</v>
          </cell>
          <cell r="D742" t="str">
            <v>Cabezal Volvo FM64T-L2H1</v>
          </cell>
          <cell r="E742" t="str">
            <v>100CB</v>
          </cell>
          <cell r="F742" t="str">
            <v>Coazucar S. A.</v>
          </cell>
          <cell r="G742">
            <v>791060412</v>
          </cell>
          <cell r="H742">
            <v>791060412</v>
          </cell>
          <cell r="I742" t="str">
            <v>CABEZALES</v>
          </cell>
          <cell r="J742" t="str">
            <v>Revisar sistema de combustible</v>
          </cell>
          <cell r="K742" t="str">
            <v>MTTO. CORRECTIVO</v>
          </cell>
          <cell r="L742">
            <v>1596</v>
          </cell>
          <cell r="M742" t="str">
            <v>PINZON , VICENTE</v>
          </cell>
          <cell r="N742" t="str">
            <v>A</v>
          </cell>
          <cell r="O742">
            <v>42200</v>
          </cell>
          <cell r="P742">
            <v>0.46249999999999997</v>
          </cell>
          <cell r="Q742">
            <v>29</v>
          </cell>
          <cell r="R742">
            <v>8030</v>
          </cell>
          <cell r="S742" t="str">
            <v>Mtto. Terminado</v>
          </cell>
          <cell r="T742">
            <v>42200</v>
          </cell>
          <cell r="U742">
            <v>0.66666666666666663</v>
          </cell>
          <cell r="V742">
            <v>4.8999999999068677</v>
          </cell>
        </row>
        <row r="743">
          <cell r="A743"/>
          <cell r="B743">
            <v>732</v>
          </cell>
          <cell r="C743">
            <v>460</v>
          </cell>
          <cell r="D743" t="str">
            <v>Carreton</v>
          </cell>
          <cell r="E743" t="str">
            <v>100CA</v>
          </cell>
          <cell r="F743" t="str">
            <v>Coazucar S. A.</v>
          </cell>
          <cell r="G743">
            <v>791060326</v>
          </cell>
          <cell r="H743">
            <v>791060326</v>
          </cell>
          <cell r="I743" t="str">
            <v>VULCANIZADORA</v>
          </cell>
          <cell r="J743" t="str">
            <v>Cambiar tubo</v>
          </cell>
          <cell r="K743" t="str">
            <v>MTTO. CORRECTIVO</v>
          </cell>
          <cell r="L743">
            <v>1353</v>
          </cell>
          <cell r="M743" t="str">
            <v>MINA POROZO, XAVIER</v>
          </cell>
          <cell r="N743" t="str">
            <v>A</v>
          </cell>
          <cell r="O743">
            <v>42200</v>
          </cell>
          <cell r="P743">
            <v>0.47013888888888888</v>
          </cell>
          <cell r="Q743">
            <v>29</v>
          </cell>
          <cell r="R743"/>
          <cell r="S743" t="str">
            <v>Mtto. Terminado</v>
          </cell>
          <cell r="T743">
            <v>42200</v>
          </cell>
          <cell r="U743">
            <v>0.51180555555555551</v>
          </cell>
          <cell r="V743">
            <v>1.0000000002328306</v>
          </cell>
        </row>
        <row r="744">
          <cell r="A744"/>
          <cell r="B744">
            <v>733</v>
          </cell>
          <cell r="C744">
            <v>404</v>
          </cell>
          <cell r="D744" t="str">
            <v>Carreton</v>
          </cell>
          <cell r="E744" t="str">
            <v>100CA</v>
          </cell>
          <cell r="F744" t="str">
            <v>Coazucar S. A.</v>
          </cell>
          <cell r="G744">
            <v>791060326</v>
          </cell>
          <cell r="H744">
            <v>791060326</v>
          </cell>
          <cell r="I744" t="str">
            <v>VULCANIZADORA</v>
          </cell>
          <cell r="J744" t="str">
            <v>Cambiar tubo</v>
          </cell>
          <cell r="K744" t="str">
            <v>MTTO. CORRECTIVO</v>
          </cell>
          <cell r="L744">
            <v>1353</v>
          </cell>
          <cell r="M744" t="str">
            <v>MINA POROZO, XAVIER</v>
          </cell>
          <cell r="N744" t="str">
            <v>A</v>
          </cell>
          <cell r="O744">
            <v>42200</v>
          </cell>
          <cell r="P744">
            <v>0.47013888888888888</v>
          </cell>
          <cell r="Q744">
            <v>29</v>
          </cell>
          <cell r="R744"/>
          <cell r="S744" t="str">
            <v>Mtto. Terminado</v>
          </cell>
          <cell r="T744">
            <v>42200</v>
          </cell>
          <cell r="U744">
            <v>0.51180555555555551</v>
          </cell>
          <cell r="V744">
            <v>1.0000000002328306</v>
          </cell>
        </row>
        <row r="745">
          <cell r="A745"/>
          <cell r="B745">
            <v>734</v>
          </cell>
          <cell r="C745" t="str">
            <v>127A</v>
          </cell>
          <cell r="D745" t="str">
            <v>Camión Chevrolet</v>
          </cell>
          <cell r="E745" t="str">
            <v>100EL</v>
          </cell>
          <cell r="F745" t="str">
            <v>Coazucar S. A.</v>
          </cell>
          <cell r="G745">
            <v>791060303</v>
          </cell>
          <cell r="H745">
            <v>7795550748</v>
          </cell>
          <cell r="I745" t="str">
            <v>ELECTROMECANICOS</v>
          </cell>
          <cell r="J745" t="str">
            <v>Revisar sistema electrico</v>
          </cell>
          <cell r="K745" t="str">
            <v>MTTO. CORRECTIVO</v>
          </cell>
          <cell r="L745">
            <v>688</v>
          </cell>
          <cell r="M745" t="str">
            <v>BARAHONA NIETO, GASTON ELIAS</v>
          </cell>
          <cell r="N745" t="str">
            <v>A</v>
          </cell>
          <cell r="O745">
            <v>42200</v>
          </cell>
          <cell r="P745">
            <v>0.47916666666666669</v>
          </cell>
          <cell r="Q745">
            <v>29</v>
          </cell>
          <cell r="R745">
            <v>342503</v>
          </cell>
          <cell r="S745" t="str">
            <v>Mtto. Terminado</v>
          </cell>
          <cell r="T745">
            <v>42200</v>
          </cell>
          <cell r="U745">
            <v>0.95277777777777783</v>
          </cell>
          <cell r="V745">
            <v>11.366666666697711</v>
          </cell>
        </row>
        <row r="746">
          <cell r="A746"/>
          <cell r="B746">
            <v>735</v>
          </cell>
          <cell r="C746">
            <v>1440</v>
          </cell>
          <cell r="D746" t="str">
            <v>Dollys</v>
          </cell>
          <cell r="E746" t="str">
            <v>100DL</v>
          </cell>
          <cell r="F746" t="str">
            <v>Coazucar S. A.</v>
          </cell>
          <cell r="G746">
            <v>791060315</v>
          </cell>
          <cell r="H746">
            <v>791060315</v>
          </cell>
          <cell r="I746" t="str">
            <v>VULCANIZADORA</v>
          </cell>
          <cell r="J746" t="str">
            <v>Cambiar tubo</v>
          </cell>
          <cell r="K746" t="str">
            <v>MTTO. CORRECTIVO</v>
          </cell>
          <cell r="L746">
            <v>1353</v>
          </cell>
          <cell r="M746" t="str">
            <v>MINA POROZO, XAVIER</v>
          </cell>
          <cell r="N746" t="str">
            <v>A</v>
          </cell>
          <cell r="O746">
            <v>42200</v>
          </cell>
          <cell r="P746">
            <v>0.47986111111111113</v>
          </cell>
          <cell r="Q746">
            <v>29</v>
          </cell>
          <cell r="R746"/>
          <cell r="S746" t="str">
            <v>Mtto. Terminado</v>
          </cell>
          <cell r="T746">
            <v>42200</v>
          </cell>
          <cell r="U746">
            <v>0.56319444444444444</v>
          </cell>
          <cell r="V746">
            <v>2.0000000001164153</v>
          </cell>
        </row>
        <row r="747">
          <cell r="A747"/>
          <cell r="B747">
            <v>736</v>
          </cell>
          <cell r="C747">
            <v>1447</v>
          </cell>
          <cell r="D747" t="str">
            <v>Dollys</v>
          </cell>
          <cell r="E747" t="str">
            <v>100DL</v>
          </cell>
          <cell r="F747" t="str">
            <v>Coazucar S. A.</v>
          </cell>
          <cell r="G747">
            <v>791060315</v>
          </cell>
          <cell r="H747">
            <v>791060315</v>
          </cell>
          <cell r="I747" t="str">
            <v>DOLLYS</v>
          </cell>
          <cell r="J747" t="str">
            <v>Cambiar rodamientos</v>
          </cell>
          <cell r="K747" t="str">
            <v>MTTO. CORRECTIVO</v>
          </cell>
          <cell r="L747">
            <v>1417</v>
          </cell>
          <cell r="M747" t="str">
            <v>MORENO ULLOA, SALOMON</v>
          </cell>
          <cell r="N747" t="str">
            <v>A</v>
          </cell>
          <cell r="O747">
            <v>42200</v>
          </cell>
          <cell r="P747">
            <v>0.54583333333333328</v>
          </cell>
          <cell r="Q747">
            <v>29</v>
          </cell>
          <cell r="R747"/>
          <cell r="S747" t="str">
            <v>Mtto. Terminado</v>
          </cell>
          <cell r="T747">
            <v>42200</v>
          </cell>
          <cell r="U747">
            <v>0.75</v>
          </cell>
          <cell r="V747">
            <v>4.9000000001396984</v>
          </cell>
        </row>
        <row r="748">
          <cell r="A748"/>
          <cell r="B748">
            <v>737</v>
          </cell>
          <cell r="C748" t="str">
            <v>CA06</v>
          </cell>
          <cell r="D748" t="str">
            <v>Carreta Autovolteable</v>
          </cell>
          <cell r="E748" t="str">
            <v>100CA</v>
          </cell>
          <cell r="F748" t="str">
            <v>Coazucar S. A.</v>
          </cell>
          <cell r="G748">
            <v>791060325</v>
          </cell>
          <cell r="H748">
            <v>791060325</v>
          </cell>
          <cell r="I748" t="str">
            <v>MTTO. EN EL CAMPO</v>
          </cell>
          <cell r="J748" t="str">
            <v>Cambiar manguera</v>
          </cell>
          <cell r="K748" t="str">
            <v>MTTO. CORRECTIVO</v>
          </cell>
          <cell r="L748">
            <v>1500</v>
          </cell>
          <cell r="M748" t="str">
            <v>ORTIZ YADAYCELA, NESTOR</v>
          </cell>
          <cell r="N748" t="str">
            <v>A</v>
          </cell>
          <cell r="O748">
            <v>42200</v>
          </cell>
          <cell r="P748">
            <v>0.55902777777777779</v>
          </cell>
          <cell r="Q748">
            <v>29</v>
          </cell>
          <cell r="R748"/>
          <cell r="S748" t="str">
            <v>Mtto. Terminado</v>
          </cell>
          <cell r="T748">
            <v>42200</v>
          </cell>
          <cell r="U748">
            <v>0.69791666666666663</v>
          </cell>
          <cell r="V748">
            <v>3.3333333332557231</v>
          </cell>
        </row>
        <row r="749">
          <cell r="A749"/>
          <cell r="B749">
            <v>738</v>
          </cell>
          <cell r="C749" t="str">
            <v>MB67</v>
          </cell>
          <cell r="D749" t="str">
            <v>Moto Bomba Perkins 1006- 6ta</v>
          </cell>
          <cell r="E749" t="str">
            <v>100BB</v>
          </cell>
          <cell r="F749" t="str">
            <v>Coazucar S. A.</v>
          </cell>
          <cell r="G749">
            <v>791060405</v>
          </cell>
          <cell r="H749">
            <v>791060405</v>
          </cell>
          <cell r="I749" t="str">
            <v>MTTO. EN EL CAMPO</v>
          </cell>
          <cell r="J749" t="str">
            <v>Instalar motor</v>
          </cell>
          <cell r="K749" t="str">
            <v>MTTO. CORRECTIVO</v>
          </cell>
          <cell r="L749">
            <v>3892</v>
          </cell>
          <cell r="M749" t="str">
            <v>ALTAMIRANO MACIAS, MANUEL</v>
          </cell>
          <cell r="N749" t="str">
            <v>A</v>
          </cell>
          <cell r="O749">
            <v>42200</v>
          </cell>
          <cell r="P749">
            <v>0.56111111111111112</v>
          </cell>
          <cell r="Q749">
            <v>29</v>
          </cell>
          <cell r="R749"/>
          <cell r="S749" t="str">
            <v>Mtto. Terminado</v>
          </cell>
          <cell r="T749">
            <v>42200</v>
          </cell>
          <cell r="U749">
            <v>0.6875</v>
          </cell>
          <cell r="V749">
            <v>3.033333333209157</v>
          </cell>
        </row>
        <row r="750">
          <cell r="A750"/>
          <cell r="B750">
            <v>739</v>
          </cell>
          <cell r="C750">
            <v>152</v>
          </cell>
          <cell r="D750" t="str">
            <v>Cabezal M. Benz LS-2635</v>
          </cell>
          <cell r="E750" t="str">
            <v>100CB</v>
          </cell>
          <cell r="F750" t="str">
            <v>Coazucar S. A.</v>
          </cell>
          <cell r="G750">
            <v>791060330</v>
          </cell>
          <cell r="H750">
            <v>791060330</v>
          </cell>
          <cell r="I750" t="str">
            <v>ENDER DE CABEZALES</v>
          </cell>
          <cell r="J750" t="str">
            <v>Soldar base de la cabina</v>
          </cell>
          <cell r="K750" t="str">
            <v>MTTO. CORRECTIVO</v>
          </cell>
          <cell r="L750">
            <v>1840</v>
          </cell>
          <cell r="M750" t="str">
            <v>SISLEMA LAZO, JESUS ESTEBAN</v>
          </cell>
          <cell r="N750" t="str">
            <v>A</v>
          </cell>
          <cell r="O750">
            <v>42200</v>
          </cell>
          <cell r="P750">
            <v>0.56388888888888888</v>
          </cell>
          <cell r="Q750">
            <v>29</v>
          </cell>
          <cell r="R750">
            <v>73223</v>
          </cell>
          <cell r="S750" t="str">
            <v>Mtto. Terminado</v>
          </cell>
          <cell r="T750">
            <v>42200</v>
          </cell>
          <cell r="U750">
            <v>0.6875</v>
          </cell>
          <cell r="V750">
            <v>2.966666666790843</v>
          </cell>
        </row>
        <row r="751">
          <cell r="A751"/>
          <cell r="B751">
            <v>740</v>
          </cell>
          <cell r="C751">
            <v>286</v>
          </cell>
          <cell r="D751" t="str">
            <v>Tractor John Deere 8200</v>
          </cell>
          <cell r="E751" t="str">
            <v>100JD</v>
          </cell>
          <cell r="F751" t="str">
            <v>Coazucar S. A.</v>
          </cell>
          <cell r="G751">
            <v>791060442</v>
          </cell>
          <cell r="H751">
            <v>7795550937</v>
          </cell>
          <cell r="I751" t="str">
            <v>MTTO. EN EL CAMPO</v>
          </cell>
          <cell r="J751" t="str">
            <v>Colocar seguro del pin del gato de la direccion</v>
          </cell>
          <cell r="K751" t="str">
            <v>MTTO. CORRECTIVO</v>
          </cell>
          <cell r="L751">
            <v>1208</v>
          </cell>
          <cell r="M751" t="str">
            <v>LARA PESANTES, WALTHER EDUARDO</v>
          </cell>
          <cell r="N751" t="str">
            <v>A</v>
          </cell>
          <cell r="O751">
            <v>42200</v>
          </cell>
          <cell r="P751">
            <v>0.56944444444444442</v>
          </cell>
          <cell r="Q751">
            <v>29</v>
          </cell>
          <cell r="R751">
            <v>7457</v>
          </cell>
          <cell r="S751" t="str">
            <v>Mtto. Terminado</v>
          </cell>
          <cell r="T751">
            <v>42201</v>
          </cell>
          <cell r="U751">
            <v>0.75</v>
          </cell>
          <cell r="V751">
            <v>28.333333333255723</v>
          </cell>
        </row>
        <row r="752">
          <cell r="A752"/>
          <cell r="B752">
            <v>741</v>
          </cell>
          <cell r="C752">
            <v>161</v>
          </cell>
          <cell r="D752" t="str">
            <v>Cabezal M. Benz LS-2635</v>
          </cell>
          <cell r="E752" t="str">
            <v>100CB</v>
          </cell>
          <cell r="F752" t="str">
            <v>Coazucar S. A.</v>
          </cell>
          <cell r="G752">
            <v>791060330</v>
          </cell>
          <cell r="H752">
            <v>791060330</v>
          </cell>
          <cell r="I752" t="str">
            <v>CABEZALES</v>
          </cell>
          <cell r="J752" t="str">
            <v>Cambiar base de la caja de cambios</v>
          </cell>
          <cell r="K752" t="str">
            <v>MTTO. CORRECTIVO</v>
          </cell>
          <cell r="L752">
            <v>7100</v>
          </cell>
          <cell r="M752" t="str">
            <v>PARRA PARRA, VICTOR GERARDO</v>
          </cell>
          <cell r="N752" t="str">
            <v>A</v>
          </cell>
          <cell r="O752">
            <v>42200</v>
          </cell>
          <cell r="P752">
            <v>0.58472222222222225</v>
          </cell>
          <cell r="Q752">
            <v>29</v>
          </cell>
          <cell r="R752">
            <v>912447</v>
          </cell>
          <cell r="S752" t="str">
            <v>Mtto. Terminado</v>
          </cell>
          <cell r="T752">
            <v>42200</v>
          </cell>
          <cell r="U752">
            <v>0.84791666666666676</v>
          </cell>
          <cell r="V752">
            <v>6.3166666666511446</v>
          </cell>
        </row>
        <row r="753">
          <cell r="A753"/>
          <cell r="B753">
            <v>742</v>
          </cell>
          <cell r="C753">
            <v>203</v>
          </cell>
          <cell r="D753" t="str">
            <v>Camión Chevrolet</v>
          </cell>
          <cell r="E753" t="str">
            <v>100EL</v>
          </cell>
          <cell r="F753" t="str">
            <v>Coazucar S. A.</v>
          </cell>
          <cell r="G753">
            <v>791060303</v>
          </cell>
          <cell r="H753">
            <v>7795550682</v>
          </cell>
          <cell r="I753" t="str">
            <v>EQUIPO LIVIANO</v>
          </cell>
          <cell r="J753" t="str">
            <v>Revisar paquetes posteriores</v>
          </cell>
          <cell r="K753" t="str">
            <v>MTTO. CORRECTIVO</v>
          </cell>
          <cell r="L753">
            <v>760</v>
          </cell>
          <cell r="M753" t="str">
            <v>BUÑAY LEON, SEGUNDO ROSENDO</v>
          </cell>
          <cell r="N753" t="str">
            <v>A</v>
          </cell>
          <cell r="O753">
            <v>42200</v>
          </cell>
          <cell r="P753">
            <v>0.59166666666666667</v>
          </cell>
          <cell r="Q753">
            <v>29</v>
          </cell>
          <cell r="R753"/>
          <cell r="S753" t="str">
            <v>Mtto. Terminado</v>
          </cell>
          <cell r="T753">
            <v>42202</v>
          </cell>
          <cell r="U753">
            <v>0.375</v>
          </cell>
          <cell r="V753">
            <v>42.800000000046566</v>
          </cell>
        </row>
        <row r="754">
          <cell r="A754"/>
          <cell r="B754">
            <v>743</v>
          </cell>
          <cell r="C754" t="str">
            <v>CB07</v>
          </cell>
          <cell r="D754" t="str">
            <v>Cabezal Volvo FM64T-L2H1</v>
          </cell>
          <cell r="E754" t="str">
            <v>100CB</v>
          </cell>
          <cell r="F754" t="str">
            <v>Coazucar S. A.</v>
          </cell>
          <cell r="G754">
            <v>791060412</v>
          </cell>
          <cell r="H754">
            <v>791060412</v>
          </cell>
          <cell r="I754" t="str">
            <v>CABEZALES</v>
          </cell>
          <cell r="J754" t="str">
            <v>Orden de Inspección</v>
          </cell>
          <cell r="K754" t="str">
            <v>MTTO. PREVENTIVO</v>
          </cell>
          <cell r="L754">
            <v>1245</v>
          </cell>
          <cell r="M754" t="str">
            <v>ALVAREZ BERMEO, SEGUNDO NOE</v>
          </cell>
          <cell r="N754" t="str">
            <v>A</v>
          </cell>
          <cell r="O754">
            <v>42200</v>
          </cell>
          <cell r="P754">
            <v>0.59375</v>
          </cell>
          <cell r="Q754">
            <v>29</v>
          </cell>
          <cell r="R754">
            <v>117933</v>
          </cell>
          <cell r="S754" t="str">
            <v>Mtto. Terminado</v>
          </cell>
          <cell r="T754">
            <v>42200</v>
          </cell>
          <cell r="U754">
            <v>0.69444444444444453</v>
          </cell>
          <cell r="V754">
            <v>2.4166666667442769</v>
          </cell>
        </row>
        <row r="755">
          <cell r="A755"/>
          <cell r="B755">
            <v>744</v>
          </cell>
          <cell r="C755" t="str">
            <v>CB07</v>
          </cell>
          <cell r="D755" t="str">
            <v>Cabezal Volvo FM64T-L2H1</v>
          </cell>
          <cell r="E755" t="str">
            <v>100CB</v>
          </cell>
          <cell r="F755" t="str">
            <v>Coazucar S. A.</v>
          </cell>
          <cell r="G755">
            <v>791060412</v>
          </cell>
          <cell r="H755">
            <v>791060412</v>
          </cell>
          <cell r="I755" t="str">
            <v>LUBRICADORA</v>
          </cell>
          <cell r="J755" t="str">
            <v>Cambio aceite y filtro motor</v>
          </cell>
          <cell r="K755" t="str">
            <v>MTTO. PREVENTIVO</v>
          </cell>
          <cell r="L755">
            <v>1245</v>
          </cell>
          <cell r="M755" t="str">
            <v>ALVAREZ BERMEO, SEGUNDO NOE</v>
          </cell>
          <cell r="N755" t="str">
            <v>A</v>
          </cell>
          <cell r="O755">
            <v>42200</v>
          </cell>
          <cell r="P755">
            <v>0.59375</v>
          </cell>
          <cell r="Q755">
            <v>29</v>
          </cell>
          <cell r="R755">
            <v>117933</v>
          </cell>
          <cell r="S755" t="str">
            <v>Mtto. Terminado</v>
          </cell>
          <cell r="T755">
            <v>42200</v>
          </cell>
          <cell r="U755">
            <v>0.83333333333333337</v>
          </cell>
          <cell r="V755">
            <v>5.75</v>
          </cell>
        </row>
        <row r="756">
          <cell r="A756"/>
          <cell r="B756">
            <v>745</v>
          </cell>
          <cell r="C756" t="str">
            <v>CB07</v>
          </cell>
          <cell r="D756" t="str">
            <v>Cabezal Volvo FM64T-L2H1</v>
          </cell>
          <cell r="E756" t="str">
            <v>100CB</v>
          </cell>
          <cell r="F756" t="str">
            <v>Coazucar S. A.</v>
          </cell>
          <cell r="G756">
            <v>791060412</v>
          </cell>
          <cell r="H756">
            <v>791060412</v>
          </cell>
          <cell r="I756" t="str">
            <v>LUBRICADORA</v>
          </cell>
          <cell r="J756" t="str">
            <v>Cambio filtro de combustible</v>
          </cell>
          <cell r="K756" t="str">
            <v>MTTO. PREVENTIVO</v>
          </cell>
          <cell r="L756">
            <v>1245</v>
          </cell>
          <cell r="M756" t="str">
            <v>ALVAREZ BERMEO, SEGUNDO NOE</v>
          </cell>
          <cell r="N756" t="str">
            <v>A</v>
          </cell>
          <cell r="O756">
            <v>42200</v>
          </cell>
          <cell r="P756">
            <v>0.59375</v>
          </cell>
          <cell r="Q756">
            <v>29</v>
          </cell>
          <cell r="R756">
            <v>117933</v>
          </cell>
          <cell r="S756" t="str">
            <v>Mtto. Terminado</v>
          </cell>
          <cell r="T756">
            <v>42200</v>
          </cell>
          <cell r="U756">
            <v>0.83333333333333337</v>
          </cell>
          <cell r="V756">
            <v>5.75</v>
          </cell>
        </row>
        <row r="757">
          <cell r="A757"/>
          <cell r="B757">
            <v>746</v>
          </cell>
          <cell r="C757" t="str">
            <v>CB07</v>
          </cell>
          <cell r="D757" t="str">
            <v>Cabezal Volvo FM64T-L2H1</v>
          </cell>
          <cell r="E757" t="str">
            <v>100CB</v>
          </cell>
          <cell r="F757" t="str">
            <v>Coazucar S. A.</v>
          </cell>
          <cell r="G757">
            <v>791060412</v>
          </cell>
          <cell r="H757">
            <v>791060412</v>
          </cell>
          <cell r="I757" t="str">
            <v>LUBRICADORA</v>
          </cell>
          <cell r="J757" t="str">
            <v>Cambio aceite diferencial</v>
          </cell>
          <cell r="K757" t="str">
            <v>MTTO. PREVENTIVO</v>
          </cell>
          <cell r="L757">
            <v>1245</v>
          </cell>
          <cell r="M757" t="str">
            <v>ALVAREZ BERMEO, SEGUNDO NOE</v>
          </cell>
          <cell r="N757" t="str">
            <v>A</v>
          </cell>
          <cell r="O757">
            <v>42200</v>
          </cell>
          <cell r="P757">
            <v>0.59375</v>
          </cell>
          <cell r="Q757">
            <v>29</v>
          </cell>
          <cell r="R757">
            <v>117933</v>
          </cell>
          <cell r="S757" t="str">
            <v>Mtto. Terminado</v>
          </cell>
          <cell r="T757">
            <v>42200</v>
          </cell>
          <cell r="U757">
            <v>0.83333333333333337</v>
          </cell>
          <cell r="V757">
            <v>5.75</v>
          </cell>
        </row>
        <row r="758">
          <cell r="A758"/>
          <cell r="B758">
            <v>747</v>
          </cell>
          <cell r="C758" t="str">
            <v>CB07</v>
          </cell>
          <cell r="D758" t="str">
            <v>Cabezal Volvo FM64T-L2H1</v>
          </cell>
          <cell r="E758" t="str">
            <v>100CB</v>
          </cell>
          <cell r="F758" t="str">
            <v>Coazucar S. A.</v>
          </cell>
          <cell r="G758">
            <v>791060412</v>
          </cell>
          <cell r="H758">
            <v>791060412</v>
          </cell>
          <cell r="I758" t="str">
            <v>LUBRICADORA</v>
          </cell>
          <cell r="J758" t="str">
            <v>Cambio aceite transmisión</v>
          </cell>
          <cell r="K758" t="str">
            <v>MTTO. PREVENTIVO</v>
          </cell>
          <cell r="L758">
            <v>1245</v>
          </cell>
          <cell r="M758" t="str">
            <v>ALVAREZ BERMEO, SEGUNDO NOE</v>
          </cell>
          <cell r="N758" t="str">
            <v>A</v>
          </cell>
          <cell r="O758">
            <v>42200</v>
          </cell>
          <cell r="P758">
            <v>0.59375</v>
          </cell>
          <cell r="Q758">
            <v>29</v>
          </cell>
          <cell r="R758">
            <v>117933</v>
          </cell>
          <cell r="S758" t="str">
            <v>Mtto. Terminado</v>
          </cell>
          <cell r="T758">
            <v>42200</v>
          </cell>
          <cell r="U758">
            <v>0.83333333333333337</v>
          </cell>
          <cell r="V758">
            <v>5.75</v>
          </cell>
        </row>
        <row r="759">
          <cell r="A759"/>
          <cell r="B759">
            <v>748</v>
          </cell>
          <cell r="C759" t="str">
            <v>CB07</v>
          </cell>
          <cell r="D759" t="str">
            <v>Cabezal Volvo FM64T-L2H1</v>
          </cell>
          <cell r="E759" t="str">
            <v>100CB</v>
          </cell>
          <cell r="F759" t="str">
            <v>Coazucar S. A.</v>
          </cell>
          <cell r="G759">
            <v>791060412</v>
          </cell>
          <cell r="H759">
            <v>791060412</v>
          </cell>
          <cell r="I759" t="str">
            <v>LUBRICADORA</v>
          </cell>
          <cell r="J759" t="str">
            <v>Cambio aceite cubo de rueda</v>
          </cell>
          <cell r="K759" t="str">
            <v>MTTO. PREVENTIVO</v>
          </cell>
          <cell r="L759">
            <v>1245</v>
          </cell>
          <cell r="M759" t="str">
            <v>ALVAREZ BERMEO, SEGUNDO NOE</v>
          </cell>
          <cell r="N759" t="str">
            <v>A</v>
          </cell>
          <cell r="O759">
            <v>42200</v>
          </cell>
          <cell r="P759">
            <v>0.59375</v>
          </cell>
          <cell r="Q759">
            <v>29</v>
          </cell>
          <cell r="R759">
            <v>117933</v>
          </cell>
          <cell r="S759" t="str">
            <v>Mtto. Terminado</v>
          </cell>
          <cell r="T759">
            <v>42200</v>
          </cell>
          <cell r="U759">
            <v>0.83333333333333337</v>
          </cell>
          <cell r="V759">
            <v>5.75</v>
          </cell>
        </row>
        <row r="760">
          <cell r="A760"/>
          <cell r="B760">
            <v>749</v>
          </cell>
          <cell r="C760" t="str">
            <v>CB07</v>
          </cell>
          <cell r="D760" t="str">
            <v>Cabezal Volvo FM64T-L2H1</v>
          </cell>
          <cell r="E760" t="str">
            <v>100CB</v>
          </cell>
          <cell r="F760" t="str">
            <v>Coazucar S. A.</v>
          </cell>
          <cell r="G760">
            <v>791060412</v>
          </cell>
          <cell r="H760">
            <v>791060412</v>
          </cell>
          <cell r="I760" t="str">
            <v>LUBRICADORA</v>
          </cell>
          <cell r="J760" t="str">
            <v>Cambio de refrigerante</v>
          </cell>
          <cell r="K760" t="str">
            <v>MTTO. PREVENTIVO</v>
          </cell>
          <cell r="L760">
            <v>1245</v>
          </cell>
          <cell r="M760" t="str">
            <v>ALVAREZ BERMEO, SEGUNDO NOE</v>
          </cell>
          <cell r="N760" t="str">
            <v>A</v>
          </cell>
          <cell r="O760">
            <v>42200</v>
          </cell>
          <cell r="P760">
            <v>0.59375</v>
          </cell>
          <cell r="Q760">
            <v>29</v>
          </cell>
          <cell r="R760">
            <v>117933</v>
          </cell>
          <cell r="S760" t="str">
            <v>Mtto. Terminado</v>
          </cell>
          <cell r="T760">
            <v>42200</v>
          </cell>
          <cell r="U760">
            <v>0.83333333333333337</v>
          </cell>
          <cell r="V760">
            <v>5.75</v>
          </cell>
        </row>
        <row r="761">
          <cell r="A761"/>
          <cell r="B761">
            <v>750</v>
          </cell>
          <cell r="C761" t="str">
            <v>CB07</v>
          </cell>
          <cell r="D761" t="str">
            <v>Cabezal Volvo FM64T-L2H1</v>
          </cell>
          <cell r="E761" t="str">
            <v>100CB</v>
          </cell>
          <cell r="F761" t="str">
            <v>Coazucar S. A.</v>
          </cell>
          <cell r="G761">
            <v>791060412</v>
          </cell>
          <cell r="H761">
            <v>791060412</v>
          </cell>
          <cell r="I761" t="str">
            <v>LUBRICADORA</v>
          </cell>
          <cell r="J761" t="str">
            <v>Filtro de aire del motor</v>
          </cell>
          <cell r="K761" t="str">
            <v>MTTO. PREVENTIVO</v>
          </cell>
          <cell r="L761">
            <v>1245</v>
          </cell>
          <cell r="M761" t="str">
            <v>ALVAREZ BERMEO, SEGUNDO NOE</v>
          </cell>
          <cell r="N761" t="str">
            <v>A</v>
          </cell>
          <cell r="O761">
            <v>42200</v>
          </cell>
          <cell r="P761">
            <v>0.59375</v>
          </cell>
          <cell r="Q761">
            <v>29</v>
          </cell>
          <cell r="R761">
            <v>117933</v>
          </cell>
          <cell r="S761" t="str">
            <v>Mtto. Terminado</v>
          </cell>
          <cell r="T761">
            <v>42200</v>
          </cell>
          <cell r="U761">
            <v>0.83333333333333337</v>
          </cell>
          <cell r="V761">
            <v>5.75</v>
          </cell>
        </row>
        <row r="762">
          <cell r="A762"/>
          <cell r="B762">
            <v>751</v>
          </cell>
          <cell r="C762" t="str">
            <v>JD38</v>
          </cell>
          <cell r="D762" t="str">
            <v>Tractor John Deere 9460R</v>
          </cell>
          <cell r="E762" t="str">
            <v>100JD</v>
          </cell>
          <cell r="F762" t="str">
            <v>Coazucar S. A.</v>
          </cell>
          <cell r="G762">
            <v>791060435</v>
          </cell>
          <cell r="H762">
            <v>7795551087</v>
          </cell>
          <cell r="I762" t="str">
            <v>MTTO. EN EL CAMPO</v>
          </cell>
          <cell r="J762" t="str">
            <v>Revisar sistema de combustible</v>
          </cell>
          <cell r="K762" t="str">
            <v>MTTO. CORRECTIVO</v>
          </cell>
          <cell r="L762">
            <v>1630</v>
          </cell>
          <cell r="M762" t="str">
            <v>QUIÑONEZ LAPIERRE, JOSE ALBERTO</v>
          </cell>
          <cell r="N762" t="str">
            <v>A</v>
          </cell>
          <cell r="O762">
            <v>42200</v>
          </cell>
          <cell r="P762">
            <v>0.60763888888888895</v>
          </cell>
          <cell r="Q762">
            <v>29</v>
          </cell>
          <cell r="R762"/>
          <cell r="S762" t="str">
            <v>Mtto. Terminado</v>
          </cell>
          <cell r="T762">
            <v>42200</v>
          </cell>
          <cell r="U762">
            <v>0.66666666666666663</v>
          </cell>
          <cell r="V762">
            <v>1.4166666666278616</v>
          </cell>
        </row>
        <row r="763">
          <cell r="A763"/>
          <cell r="B763">
            <v>752</v>
          </cell>
          <cell r="C763" t="str">
            <v>EL15</v>
          </cell>
          <cell r="D763" t="str">
            <v xml:space="preserve">Camioneta Chevrolet </v>
          </cell>
          <cell r="E763" t="str">
            <v>100EL</v>
          </cell>
          <cell r="F763" t="str">
            <v>Coazucar S. A.</v>
          </cell>
          <cell r="G763">
            <v>791060303</v>
          </cell>
          <cell r="H763">
            <v>7795550786</v>
          </cell>
          <cell r="I763" t="str">
            <v>VULCANIZADORA</v>
          </cell>
          <cell r="J763" t="str">
            <v>Cambiar llantas</v>
          </cell>
          <cell r="K763" t="str">
            <v>MTTO. CORRECTIVO</v>
          </cell>
          <cell r="L763">
            <v>6292</v>
          </cell>
          <cell r="M763" t="str">
            <v>ANDRADE SANCHEZ, FABIAN</v>
          </cell>
          <cell r="N763" t="str">
            <v>A</v>
          </cell>
          <cell r="O763">
            <v>42200</v>
          </cell>
          <cell r="P763">
            <v>0.61111111111111105</v>
          </cell>
          <cell r="Q763">
            <v>29</v>
          </cell>
          <cell r="R763">
            <v>242891</v>
          </cell>
          <cell r="S763" t="str">
            <v>Mtto. Terminado</v>
          </cell>
          <cell r="T763">
            <v>42201</v>
          </cell>
          <cell r="U763">
            <v>0.37847222222222227</v>
          </cell>
          <cell r="V763">
            <v>18.416666666627862</v>
          </cell>
        </row>
        <row r="764">
          <cell r="A764"/>
          <cell r="B764">
            <v>753</v>
          </cell>
          <cell r="C764">
            <v>324</v>
          </cell>
          <cell r="D764" t="str">
            <v>Tractor de Llantas Cameco 305 AG</v>
          </cell>
          <cell r="E764" t="str">
            <v>100CM</v>
          </cell>
          <cell r="F764" t="str">
            <v>Coazucar S. A.</v>
          </cell>
          <cell r="G764">
            <v>791060373</v>
          </cell>
          <cell r="H764">
            <v>7795550331</v>
          </cell>
          <cell r="I764" t="str">
            <v>MTTO. EN EL CAMPO</v>
          </cell>
          <cell r="J764" t="str">
            <v>Colocar radiador</v>
          </cell>
          <cell r="K764" t="str">
            <v>MTTO. CORRECTIVO</v>
          </cell>
          <cell r="L764">
            <v>1088</v>
          </cell>
          <cell r="M764" t="str">
            <v>GOMEZ LLIVICOTA, MANUEL MARIA</v>
          </cell>
          <cell r="N764" t="str">
            <v>A</v>
          </cell>
          <cell r="O764">
            <v>42200</v>
          </cell>
          <cell r="P764">
            <v>0.61249999999999993</v>
          </cell>
          <cell r="Q764">
            <v>29</v>
          </cell>
          <cell r="R764">
            <v>15424</v>
          </cell>
          <cell r="S764" t="str">
            <v>Mtto. Terminado</v>
          </cell>
          <cell r="T764">
            <v>42201</v>
          </cell>
          <cell r="U764">
            <v>8.3333333333333329E-2</v>
          </cell>
          <cell r="V764">
            <v>11.299999999930151</v>
          </cell>
        </row>
        <row r="765">
          <cell r="A765"/>
          <cell r="B765">
            <v>754</v>
          </cell>
          <cell r="C765">
            <v>162</v>
          </cell>
          <cell r="D765" t="str">
            <v>Cabezal M. Benz LS-2635</v>
          </cell>
          <cell r="E765" t="str">
            <v>100CB</v>
          </cell>
          <cell r="F765" t="str">
            <v>Coazucar S. A.</v>
          </cell>
          <cell r="G765">
            <v>791060330</v>
          </cell>
          <cell r="H765">
            <v>791060330</v>
          </cell>
          <cell r="I765" t="str">
            <v>CABEZALES</v>
          </cell>
          <cell r="J765" t="str">
            <v>Apretar pernos de la caja de direccion</v>
          </cell>
          <cell r="K765" t="str">
            <v>MTTO. CORRECTIVO</v>
          </cell>
          <cell r="L765">
            <v>1170</v>
          </cell>
          <cell r="M765" t="str">
            <v>IÑAMAGUA PACHECO, MANUEL DE JESUS</v>
          </cell>
          <cell r="N765" t="str">
            <v>A</v>
          </cell>
          <cell r="O765">
            <v>42200</v>
          </cell>
          <cell r="P765">
            <v>0.62083333333333335</v>
          </cell>
          <cell r="Q765">
            <v>29</v>
          </cell>
          <cell r="R765">
            <v>42513</v>
          </cell>
          <cell r="S765" t="str">
            <v>Mtto. Terminado</v>
          </cell>
          <cell r="T765">
            <v>42200</v>
          </cell>
          <cell r="U765">
            <v>0.72916666666666663</v>
          </cell>
          <cell r="V765">
            <v>2.5999999999767169</v>
          </cell>
        </row>
        <row r="766">
          <cell r="A766"/>
          <cell r="B766">
            <v>755</v>
          </cell>
          <cell r="C766" t="str">
            <v>MB35</v>
          </cell>
          <cell r="D766" t="str">
            <v>Enrolladorocmis VIR7M-D125-MT502</v>
          </cell>
          <cell r="E766" t="str">
            <v>100BB</v>
          </cell>
          <cell r="F766" t="str">
            <v>Coazucar S. A.</v>
          </cell>
          <cell r="G766">
            <v>791060405</v>
          </cell>
          <cell r="H766">
            <v>7795550124</v>
          </cell>
          <cell r="I766" t="str">
            <v>MTTO. EN EL CAMPO</v>
          </cell>
          <cell r="J766" t="str">
            <v>Revisar brazo del cheque</v>
          </cell>
          <cell r="K766" t="str">
            <v>MTTO. CORRECTIVO</v>
          </cell>
          <cell r="L766">
            <v>1356</v>
          </cell>
          <cell r="M766" t="str">
            <v>MIRANDA ARIAS, DION SIXTO</v>
          </cell>
          <cell r="N766" t="str">
            <v>A</v>
          </cell>
          <cell r="O766">
            <v>42200</v>
          </cell>
          <cell r="P766">
            <v>0.62847222222222221</v>
          </cell>
          <cell r="Q766">
            <v>29</v>
          </cell>
          <cell r="R766"/>
          <cell r="S766" t="str">
            <v>Mtto. Terminado</v>
          </cell>
          <cell r="T766">
            <v>42200</v>
          </cell>
          <cell r="U766">
            <v>0.6875</v>
          </cell>
          <cell r="V766">
            <v>1.4166666667442769</v>
          </cell>
        </row>
        <row r="767">
          <cell r="A767"/>
          <cell r="B767">
            <v>756</v>
          </cell>
          <cell r="C767" t="str">
            <v>79B</v>
          </cell>
          <cell r="D767" t="str">
            <v>Camioneta Chevrolet</v>
          </cell>
          <cell r="E767" t="str">
            <v>100EL</v>
          </cell>
          <cell r="F767" t="str">
            <v>Coazucar S. A.</v>
          </cell>
          <cell r="G767">
            <v>791060103</v>
          </cell>
          <cell r="H767">
            <v>7795550756</v>
          </cell>
          <cell r="I767" t="str">
            <v>EQUIPO LIVIANO</v>
          </cell>
          <cell r="J767" t="str">
            <v>Cambiar cable del acelerador</v>
          </cell>
          <cell r="K767" t="str">
            <v>MTTO. CORRECTIVO</v>
          </cell>
          <cell r="L767">
            <v>481</v>
          </cell>
          <cell r="M767" t="str">
            <v>ROJAS VARGAS, RAUL</v>
          </cell>
          <cell r="N767" t="str">
            <v>A</v>
          </cell>
          <cell r="O767">
            <v>42200</v>
          </cell>
          <cell r="P767">
            <v>0.62916666666666665</v>
          </cell>
          <cell r="Q767">
            <v>29</v>
          </cell>
          <cell r="R767">
            <v>482255</v>
          </cell>
          <cell r="S767" t="str">
            <v>Mtto. Terminado</v>
          </cell>
          <cell r="T767">
            <v>42203</v>
          </cell>
          <cell r="U767">
            <v>0.54166666666666663</v>
          </cell>
          <cell r="V767">
            <v>69.900000000023283</v>
          </cell>
        </row>
        <row r="768">
          <cell r="A768"/>
          <cell r="B768">
            <v>757</v>
          </cell>
          <cell r="C768" t="str">
            <v>JD43</v>
          </cell>
          <cell r="D768" t="str">
            <v>Tractor Massey Ferguson MF8670</v>
          </cell>
          <cell r="E768" t="str">
            <v>100JD</v>
          </cell>
          <cell r="F768" t="str">
            <v>Coazucar S. A.</v>
          </cell>
          <cell r="G768">
            <v>791060434</v>
          </cell>
          <cell r="H768">
            <v>7795551095</v>
          </cell>
          <cell r="I768" t="str">
            <v>LUBRICADORA</v>
          </cell>
          <cell r="J768" t="str">
            <v>Camb Filtro Aire Acondicionado</v>
          </cell>
          <cell r="K768" t="str">
            <v>MTTO. PREVENTIVO</v>
          </cell>
          <cell r="L768">
            <v>1256</v>
          </cell>
          <cell r="M768" t="str">
            <v>LORENTY BERMELLO, RAMON MODESTO</v>
          </cell>
          <cell r="N768" t="str">
            <v>A</v>
          </cell>
          <cell r="O768">
            <v>42200</v>
          </cell>
          <cell r="P768">
            <v>0.63958333333333328</v>
          </cell>
          <cell r="Q768">
            <v>29</v>
          </cell>
          <cell r="R768"/>
          <cell r="S768" t="str">
            <v>Mtto. Terminado</v>
          </cell>
          <cell r="T768">
            <v>42200</v>
          </cell>
          <cell r="U768">
            <v>0.66666666666666663</v>
          </cell>
          <cell r="V768">
            <v>0.65000000013969839</v>
          </cell>
        </row>
        <row r="769">
          <cell r="A769"/>
          <cell r="B769">
            <v>758</v>
          </cell>
          <cell r="C769" t="str">
            <v>JD43</v>
          </cell>
          <cell r="D769" t="str">
            <v>Tractor Massey Ferguson MF8670</v>
          </cell>
          <cell r="E769" t="str">
            <v>100JD</v>
          </cell>
          <cell r="F769" t="str">
            <v>Coazucar S. A.</v>
          </cell>
          <cell r="G769">
            <v>791060434</v>
          </cell>
          <cell r="H769">
            <v>7795551095</v>
          </cell>
          <cell r="I769" t="str">
            <v>LUBRICADORA</v>
          </cell>
          <cell r="J769" t="str">
            <v>Camb Filtro aire primar secund</v>
          </cell>
          <cell r="K769" t="str">
            <v>MTTO. PREVENTIVO</v>
          </cell>
          <cell r="L769">
            <v>1256</v>
          </cell>
          <cell r="M769" t="str">
            <v>LORENTY BERMELLO, RAMON MODESTO</v>
          </cell>
          <cell r="N769" t="str">
            <v>A</v>
          </cell>
          <cell r="O769">
            <v>42200</v>
          </cell>
          <cell r="P769">
            <v>0.63958333333333328</v>
          </cell>
          <cell r="Q769">
            <v>29</v>
          </cell>
          <cell r="R769"/>
          <cell r="S769" t="str">
            <v>Mtto. Terminado</v>
          </cell>
          <cell r="T769">
            <v>42200</v>
          </cell>
          <cell r="U769">
            <v>0.66666666666666663</v>
          </cell>
          <cell r="V769">
            <v>0.65000000013969839</v>
          </cell>
        </row>
        <row r="770">
          <cell r="A770"/>
          <cell r="B770">
            <v>759</v>
          </cell>
          <cell r="C770">
            <v>266</v>
          </cell>
          <cell r="D770" t="str">
            <v>Tractor M. Ferguson 265-4WD</v>
          </cell>
          <cell r="E770" t="str">
            <v>100JD</v>
          </cell>
          <cell r="F770" t="str">
            <v>Coazucar S. A.</v>
          </cell>
          <cell r="G770">
            <v>791060402</v>
          </cell>
          <cell r="H770">
            <v>7795550917</v>
          </cell>
          <cell r="I770" t="str">
            <v>VULCANIZADORA</v>
          </cell>
          <cell r="J770" t="str">
            <v>Cambiar llanta</v>
          </cell>
          <cell r="K770" t="str">
            <v>MTTO. CORRECTIVO</v>
          </cell>
          <cell r="L770">
            <v>1688</v>
          </cell>
          <cell r="M770" t="str">
            <v>RIVERA SOLIS CESAR</v>
          </cell>
          <cell r="N770" t="str">
            <v>A</v>
          </cell>
          <cell r="O770">
            <v>42200</v>
          </cell>
          <cell r="P770">
            <v>0.64027777777777783</v>
          </cell>
          <cell r="Q770">
            <v>29</v>
          </cell>
          <cell r="R770">
            <v>1801</v>
          </cell>
          <cell r="S770" t="str">
            <v>Mtto. Terminado</v>
          </cell>
          <cell r="T770">
            <v>42201</v>
          </cell>
          <cell r="U770">
            <v>0.75</v>
          </cell>
          <cell r="V770">
            <v>26.633333333302289</v>
          </cell>
        </row>
        <row r="771">
          <cell r="A771"/>
          <cell r="B771">
            <v>760</v>
          </cell>
          <cell r="C771" t="str">
            <v>JD19</v>
          </cell>
          <cell r="D771" t="str">
            <v>Tractor John Deere 8270R</v>
          </cell>
          <cell r="E771" t="str">
            <v>100JD</v>
          </cell>
          <cell r="F771" t="str">
            <v>Coazucar S. A.</v>
          </cell>
          <cell r="G771">
            <v>791060396</v>
          </cell>
          <cell r="H771">
            <v>7795551049</v>
          </cell>
          <cell r="I771" t="str">
            <v>JOHN DEERE</v>
          </cell>
          <cell r="J771" t="str">
            <v>Colocar base de la antena del GPS</v>
          </cell>
          <cell r="K771" t="str">
            <v>MTTO. CORRECTIVO</v>
          </cell>
          <cell r="L771">
            <v>755</v>
          </cell>
          <cell r="M771" t="str">
            <v>BUENO PEREIRA, HECTOR BLAS</v>
          </cell>
          <cell r="N771" t="str">
            <v>A</v>
          </cell>
          <cell r="O771">
            <v>42200</v>
          </cell>
          <cell r="P771">
            <v>0.6430555555555556</v>
          </cell>
          <cell r="Q771">
            <v>29</v>
          </cell>
          <cell r="R771">
            <v>8110</v>
          </cell>
          <cell r="S771" t="str">
            <v>Mtto. Terminado</v>
          </cell>
          <cell r="T771">
            <v>42200</v>
          </cell>
          <cell r="U771">
            <v>0.70833333333333337</v>
          </cell>
          <cell r="V771">
            <v>1.5666666666511446</v>
          </cell>
        </row>
        <row r="772">
          <cell r="A772"/>
          <cell r="B772">
            <v>761</v>
          </cell>
          <cell r="C772">
            <v>305</v>
          </cell>
          <cell r="D772" t="str">
            <v>Tractor John Deere 8220</v>
          </cell>
          <cell r="E772" t="str">
            <v>100JD</v>
          </cell>
          <cell r="F772" t="str">
            <v>Coazucar S. A.</v>
          </cell>
          <cell r="G772">
            <v>791060393</v>
          </cell>
          <cell r="H772">
            <v>7795550961</v>
          </cell>
          <cell r="I772" t="str">
            <v>MTTO. EN EL CAMPO</v>
          </cell>
          <cell r="J772" t="str">
            <v>Cambiar baterias</v>
          </cell>
          <cell r="K772" t="str">
            <v>MTTO. CORRECTIVO</v>
          </cell>
          <cell r="L772">
            <v>8000</v>
          </cell>
          <cell r="M772" t="str">
            <v>LATORRE ANDRADE,ROGELIO</v>
          </cell>
          <cell r="N772" t="str">
            <v>A</v>
          </cell>
          <cell r="O772">
            <v>42200</v>
          </cell>
          <cell r="P772">
            <v>0.6479166666666667</v>
          </cell>
          <cell r="Q772">
            <v>29</v>
          </cell>
          <cell r="R772">
            <v>1337</v>
          </cell>
          <cell r="S772" t="str">
            <v>Mtto. Terminado</v>
          </cell>
          <cell r="T772">
            <v>42200</v>
          </cell>
          <cell r="U772">
            <v>0.66666666666666663</v>
          </cell>
          <cell r="V772">
            <v>0.44999999995343387</v>
          </cell>
        </row>
        <row r="773">
          <cell r="A773"/>
          <cell r="B773">
            <v>762</v>
          </cell>
          <cell r="C773">
            <v>301</v>
          </cell>
          <cell r="D773" t="str">
            <v>Tractor John Deere 8220</v>
          </cell>
          <cell r="E773" t="str">
            <v>100JD</v>
          </cell>
          <cell r="F773" t="str">
            <v>Coazucar S. A.</v>
          </cell>
          <cell r="G773">
            <v>791060393</v>
          </cell>
          <cell r="H773">
            <v>7795550955</v>
          </cell>
          <cell r="I773" t="str">
            <v>JOHN DEERE</v>
          </cell>
          <cell r="J773" t="str">
            <v>Revisar codigos</v>
          </cell>
          <cell r="K773" t="str">
            <v>MTTO. CORRECTIVO</v>
          </cell>
          <cell r="L773">
            <v>1386</v>
          </cell>
          <cell r="M773" t="str">
            <v>MORA ITURRALDE, ANGEL ISIDRO</v>
          </cell>
          <cell r="N773" t="str">
            <v>A</v>
          </cell>
          <cell r="O773">
            <v>42200</v>
          </cell>
          <cell r="P773">
            <v>0.65</v>
          </cell>
          <cell r="Q773">
            <v>29</v>
          </cell>
          <cell r="R773"/>
          <cell r="S773" t="str">
            <v>Mtto. Terminado</v>
          </cell>
          <cell r="T773">
            <v>42200</v>
          </cell>
          <cell r="U773">
            <v>0.66666666666666663</v>
          </cell>
          <cell r="V773">
            <v>0.39999999990686774</v>
          </cell>
        </row>
        <row r="774">
          <cell r="A774"/>
          <cell r="B774">
            <v>763</v>
          </cell>
          <cell r="C774">
            <v>194</v>
          </cell>
          <cell r="D774" t="str">
            <v>Cabezal Kenworth T-800</v>
          </cell>
          <cell r="E774" t="str">
            <v>100CB</v>
          </cell>
          <cell r="F774" t="str">
            <v>Coazucar S. A.</v>
          </cell>
          <cell r="G774">
            <v>791060332</v>
          </cell>
          <cell r="H774">
            <v>791060332</v>
          </cell>
          <cell r="I774" t="str">
            <v>MTTO. EN EL CAMPO</v>
          </cell>
          <cell r="J774" t="str">
            <v>Revisar luces</v>
          </cell>
          <cell r="K774" t="str">
            <v>MTTO. CORRECTIVO</v>
          </cell>
          <cell r="L774">
            <v>1026</v>
          </cell>
          <cell r="M774" t="str">
            <v>ESPINOZA TORRES, JAVIER</v>
          </cell>
          <cell r="N774" t="str">
            <v>A</v>
          </cell>
          <cell r="O774">
            <v>42200</v>
          </cell>
          <cell r="P774">
            <v>0.65277777777777779</v>
          </cell>
          <cell r="Q774">
            <v>29</v>
          </cell>
          <cell r="R774">
            <v>14580</v>
          </cell>
          <cell r="S774" t="str">
            <v>Mtto. Terminado</v>
          </cell>
          <cell r="T774">
            <v>42200</v>
          </cell>
          <cell r="U774">
            <v>0.6875</v>
          </cell>
          <cell r="V774">
            <v>0.83333333325572312</v>
          </cell>
        </row>
        <row r="775">
          <cell r="A775"/>
          <cell r="B775">
            <v>764</v>
          </cell>
          <cell r="C775">
            <v>1289</v>
          </cell>
          <cell r="D775" t="str">
            <v>Trayler</v>
          </cell>
          <cell r="E775" t="str">
            <v>100TD</v>
          </cell>
          <cell r="F775" t="str">
            <v>Coazucar S. A.</v>
          </cell>
          <cell r="G775">
            <v>791060312</v>
          </cell>
          <cell r="H775">
            <v>791060312</v>
          </cell>
          <cell r="I775" t="str">
            <v>TRAYLER</v>
          </cell>
          <cell r="J775" t="str">
            <v>Revisar suspension</v>
          </cell>
          <cell r="K775" t="str">
            <v>MTTO. CORRECTIVO</v>
          </cell>
          <cell r="L775">
            <v>1500</v>
          </cell>
          <cell r="M775" t="str">
            <v>ORTIZ YADAYCELA, NESTOR</v>
          </cell>
          <cell r="N775" t="str">
            <v>A</v>
          </cell>
          <cell r="O775">
            <v>42200</v>
          </cell>
          <cell r="P775">
            <v>0.68263888888888891</v>
          </cell>
          <cell r="Q775">
            <v>29</v>
          </cell>
          <cell r="R775"/>
          <cell r="S775" t="str">
            <v>Mtto. Terminado</v>
          </cell>
          <cell r="T775">
            <v>42201</v>
          </cell>
          <cell r="U775">
            <v>0.29166666666666669</v>
          </cell>
          <cell r="V775">
            <v>14.616666666697711</v>
          </cell>
        </row>
        <row r="776">
          <cell r="A776"/>
          <cell r="B776">
            <v>765</v>
          </cell>
          <cell r="C776">
            <v>158</v>
          </cell>
          <cell r="D776" t="str">
            <v>Cabezal M. Benz LS-2635</v>
          </cell>
          <cell r="E776" t="str">
            <v>100CB</v>
          </cell>
          <cell r="F776" t="str">
            <v>Coazucar S. A.</v>
          </cell>
          <cell r="G776">
            <v>791060330</v>
          </cell>
          <cell r="H776">
            <v>7795550286</v>
          </cell>
          <cell r="I776" t="str">
            <v>CABEZALES</v>
          </cell>
          <cell r="J776" t="str">
            <v>Revisar sistema de combustible</v>
          </cell>
          <cell r="K776" t="str">
            <v>MTTO. CORRECTIVO</v>
          </cell>
          <cell r="L776">
            <v>7096</v>
          </cell>
          <cell r="M776" t="str">
            <v>GOMEZ TOLEDO, VICTOR MANUEL</v>
          </cell>
          <cell r="N776" t="str">
            <v>A</v>
          </cell>
          <cell r="O776">
            <v>42200</v>
          </cell>
          <cell r="P776">
            <v>0.68611111111111101</v>
          </cell>
          <cell r="Q776">
            <v>29</v>
          </cell>
          <cell r="R776"/>
          <cell r="S776" t="str">
            <v>Mtto. Terminado</v>
          </cell>
          <cell r="T776">
            <v>42202</v>
          </cell>
          <cell r="U776">
            <v>0.83333333333333337</v>
          </cell>
          <cell r="V776">
            <v>51.533333333209157</v>
          </cell>
        </row>
        <row r="777">
          <cell r="A777"/>
          <cell r="B777">
            <v>766</v>
          </cell>
          <cell r="C777">
            <v>1324</v>
          </cell>
          <cell r="D777" t="str">
            <v>Trayler</v>
          </cell>
          <cell r="E777" t="str">
            <v>100TD</v>
          </cell>
          <cell r="F777" t="str">
            <v>Coazucar S. A.</v>
          </cell>
          <cell r="G777">
            <v>791060312</v>
          </cell>
          <cell r="H777">
            <v>791060312</v>
          </cell>
          <cell r="I777" t="str">
            <v>VULCANIZADORA</v>
          </cell>
          <cell r="J777" t="str">
            <v>Cambiar llamntas</v>
          </cell>
          <cell r="K777" t="str">
            <v>MTTO. CORRECTIVO</v>
          </cell>
          <cell r="L777">
            <v>1353</v>
          </cell>
          <cell r="M777" t="str">
            <v>MINA POROZO, XAVIER</v>
          </cell>
          <cell r="N777" t="str">
            <v>A</v>
          </cell>
          <cell r="O777">
            <v>42200</v>
          </cell>
          <cell r="P777">
            <v>0.69236111111111109</v>
          </cell>
          <cell r="Q777">
            <v>29</v>
          </cell>
          <cell r="R777"/>
          <cell r="S777" t="str">
            <v>Mtto. Terminado</v>
          </cell>
          <cell r="T777">
            <v>42201</v>
          </cell>
          <cell r="U777">
            <v>0.77569444444444446</v>
          </cell>
          <cell r="V777">
            <v>25.999999999883585</v>
          </cell>
        </row>
        <row r="778">
          <cell r="A778"/>
          <cell r="B778">
            <v>767</v>
          </cell>
          <cell r="C778">
            <v>284</v>
          </cell>
          <cell r="D778" t="str">
            <v>Tractor John Deere 8200</v>
          </cell>
          <cell r="E778" t="str">
            <v>100JD</v>
          </cell>
          <cell r="F778" t="str">
            <v>Coazucar S. A.</v>
          </cell>
          <cell r="G778">
            <v>791060442</v>
          </cell>
          <cell r="H778">
            <v>7795550935</v>
          </cell>
          <cell r="I778" t="str">
            <v>JOHN DEERE</v>
          </cell>
          <cell r="J778" t="str">
            <v>Revisar sistema electrico</v>
          </cell>
          <cell r="K778" t="str">
            <v>MTTO. CORRECTIVO</v>
          </cell>
          <cell r="L778">
            <v>677</v>
          </cell>
          <cell r="M778" t="str">
            <v>AYOVI VASQUEZ, JOHNNY LENIN</v>
          </cell>
          <cell r="N778" t="str">
            <v>A</v>
          </cell>
          <cell r="O778">
            <v>42200</v>
          </cell>
          <cell r="P778">
            <v>0.6958333333333333</v>
          </cell>
          <cell r="Q778">
            <v>29</v>
          </cell>
          <cell r="R778">
            <v>2345</v>
          </cell>
          <cell r="S778" t="str">
            <v>Mtto. Terminado</v>
          </cell>
          <cell r="T778">
            <v>42200</v>
          </cell>
          <cell r="U778">
            <v>0.85763888888888884</v>
          </cell>
          <cell r="V778">
            <v>3.8833333334187046</v>
          </cell>
        </row>
        <row r="779">
          <cell r="A779"/>
          <cell r="B779">
            <v>768</v>
          </cell>
          <cell r="C779">
            <v>593</v>
          </cell>
          <cell r="D779" t="str">
            <v>Cosechadora de CañaJohn Deere 3510</v>
          </cell>
          <cell r="E779" t="str">
            <v>100CS</v>
          </cell>
          <cell r="F779" t="str">
            <v>Coazucar S. A.</v>
          </cell>
          <cell r="G779">
            <v>791060334</v>
          </cell>
          <cell r="H779">
            <v>791060334</v>
          </cell>
          <cell r="I779" t="str">
            <v>MTTO. EN EL CAMPO</v>
          </cell>
          <cell r="J779" t="str">
            <v>Cambiar llanta delantera derecha</v>
          </cell>
          <cell r="K779" t="str">
            <v>MTTO. CORRECTIVO</v>
          </cell>
          <cell r="L779">
            <v>1353</v>
          </cell>
          <cell r="M779" t="str">
            <v>MINA POROZO, XAVIER</v>
          </cell>
          <cell r="N779" t="str">
            <v>A</v>
          </cell>
          <cell r="O779">
            <v>42200</v>
          </cell>
          <cell r="P779">
            <v>0.70208333333333339</v>
          </cell>
          <cell r="Q779">
            <v>29</v>
          </cell>
          <cell r="R779"/>
          <cell r="S779" t="str">
            <v>Mtto. Terminado</v>
          </cell>
          <cell r="T779">
            <v>42200</v>
          </cell>
          <cell r="U779">
            <v>0.75</v>
          </cell>
          <cell r="V779">
            <v>1.1500000001396984</v>
          </cell>
        </row>
        <row r="780">
          <cell r="A780"/>
          <cell r="B780">
            <v>769</v>
          </cell>
          <cell r="C780" t="str">
            <v>JD43</v>
          </cell>
          <cell r="D780" t="str">
            <v>Tractor Massey Ferguson MF8670</v>
          </cell>
          <cell r="E780" t="str">
            <v>100JD</v>
          </cell>
          <cell r="F780" t="str">
            <v>Coazucar S. A.</v>
          </cell>
          <cell r="G780">
            <v>791060434</v>
          </cell>
          <cell r="H780">
            <v>7795551095</v>
          </cell>
          <cell r="I780" t="str">
            <v>JOHN DEERE</v>
          </cell>
          <cell r="J780" t="str">
            <v>Ajustar guadafango</v>
          </cell>
          <cell r="K780" t="str">
            <v>MTTO. CORRECTIVO</v>
          </cell>
          <cell r="L780">
            <v>1256</v>
          </cell>
          <cell r="M780" t="str">
            <v>LORENTY BERMELLO, RAMON MODESTO</v>
          </cell>
          <cell r="N780" t="str">
            <v>A</v>
          </cell>
          <cell r="O780">
            <v>42200</v>
          </cell>
          <cell r="P780">
            <v>0.70833333333333337</v>
          </cell>
          <cell r="Q780">
            <v>29</v>
          </cell>
          <cell r="R780">
            <v>2647</v>
          </cell>
          <cell r="S780" t="str">
            <v>Mtto. Terminado</v>
          </cell>
          <cell r="T780">
            <v>42200</v>
          </cell>
          <cell r="U780">
            <v>0.72916666666666663</v>
          </cell>
          <cell r="V780">
            <v>0.5</v>
          </cell>
        </row>
        <row r="781">
          <cell r="A781"/>
          <cell r="B781">
            <v>770</v>
          </cell>
          <cell r="C781" t="str">
            <v>101B</v>
          </cell>
          <cell r="D781" t="str">
            <v>Tanquero de Combustible</v>
          </cell>
          <cell r="E781" t="str">
            <v>100TD</v>
          </cell>
          <cell r="F781" t="str">
            <v>Coazucar S. A.</v>
          </cell>
          <cell r="G781">
            <v>791060372</v>
          </cell>
          <cell r="H781">
            <v>7795551299</v>
          </cell>
          <cell r="I781" t="str">
            <v>LLENADORAS</v>
          </cell>
          <cell r="J781" t="str">
            <v>Revisar bomba de combustible</v>
          </cell>
          <cell r="K781" t="str">
            <v>MTTO. CORRECTIVO</v>
          </cell>
          <cell r="L781">
            <v>1261</v>
          </cell>
          <cell r="M781" t="str">
            <v>LOZADA YAMBO,FRANKLIN</v>
          </cell>
          <cell r="N781" t="str">
            <v>A</v>
          </cell>
          <cell r="O781">
            <v>42200</v>
          </cell>
          <cell r="P781">
            <v>0.7270833333333333</v>
          </cell>
          <cell r="Q781">
            <v>29</v>
          </cell>
          <cell r="R781"/>
          <cell r="S781" t="str">
            <v>Mtto. Terminado</v>
          </cell>
          <cell r="T781">
            <v>42201</v>
          </cell>
          <cell r="U781">
            <v>0.64583333333333337</v>
          </cell>
          <cell r="V781">
            <v>22.050000000046566</v>
          </cell>
        </row>
        <row r="782">
          <cell r="A782"/>
          <cell r="B782">
            <v>771</v>
          </cell>
          <cell r="C782" t="str">
            <v>EL02</v>
          </cell>
          <cell r="D782" t="str">
            <v xml:space="preserve">Camión Chevrolet </v>
          </cell>
          <cell r="E782" t="str">
            <v>100EL</v>
          </cell>
          <cell r="F782" t="str">
            <v>Coazucar S. A.</v>
          </cell>
          <cell r="G782">
            <v>791060405</v>
          </cell>
          <cell r="H782">
            <v>7795550761</v>
          </cell>
          <cell r="I782" t="str">
            <v>EQUIPO LIVIANO</v>
          </cell>
          <cell r="J782" t="str">
            <v>Revisar rodamientos</v>
          </cell>
          <cell r="K782" t="str">
            <v>MTTO. CORRECTIVO</v>
          </cell>
          <cell r="L782">
            <v>1671</v>
          </cell>
          <cell r="M782" t="str">
            <v>REYES FREIRE, ESTEBAN</v>
          </cell>
          <cell r="N782" t="str">
            <v>A</v>
          </cell>
          <cell r="O782">
            <v>42200</v>
          </cell>
          <cell r="P782">
            <v>0.73125000000000007</v>
          </cell>
          <cell r="Q782">
            <v>29</v>
          </cell>
          <cell r="R782">
            <v>142744</v>
          </cell>
          <cell r="S782" t="str">
            <v>Mtto. Terminado</v>
          </cell>
          <cell r="T782">
            <v>42201</v>
          </cell>
          <cell r="U782">
            <v>0.5</v>
          </cell>
          <cell r="V782">
            <v>18.450000000069849</v>
          </cell>
        </row>
        <row r="783">
          <cell r="A783"/>
          <cell r="B783">
            <v>772</v>
          </cell>
          <cell r="C783" t="str">
            <v>CB09</v>
          </cell>
          <cell r="D783" t="str">
            <v>Cabezal Volvo FM64T-L2H1</v>
          </cell>
          <cell r="E783" t="str">
            <v>100CB</v>
          </cell>
          <cell r="F783" t="str">
            <v>Coazucar S. A.</v>
          </cell>
          <cell r="G783">
            <v>791060412</v>
          </cell>
          <cell r="H783">
            <v>791060412</v>
          </cell>
          <cell r="I783" t="str">
            <v>CABEZALES</v>
          </cell>
          <cell r="J783" t="str">
            <v>Soldar escape</v>
          </cell>
          <cell r="K783" t="str">
            <v>MTTO. CORRECTIVO</v>
          </cell>
          <cell r="L783">
            <v>731</v>
          </cell>
          <cell r="M783" t="str">
            <v>BONE BONE, WILMER BLADISMIRO</v>
          </cell>
          <cell r="N783" t="str">
            <v>A</v>
          </cell>
          <cell r="O783">
            <v>42200</v>
          </cell>
          <cell r="P783">
            <v>0.75</v>
          </cell>
          <cell r="Q783">
            <v>29</v>
          </cell>
          <cell r="R783">
            <v>8457</v>
          </cell>
          <cell r="S783" t="str">
            <v>Mtto. Terminado</v>
          </cell>
          <cell r="T783">
            <v>42200</v>
          </cell>
          <cell r="U783">
            <v>0.83333333333333337</v>
          </cell>
          <cell r="V783">
            <v>2</v>
          </cell>
        </row>
        <row r="784">
          <cell r="A784"/>
          <cell r="B784">
            <v>773</v>
          </cell>
          <cell r="C784">
            <v>725</v>
          </cell>
          <cell r="D784" t="str">
            <v>Payloader CAT-966C</v>
          </cell>
          <cell r="E784" t="str">
            <v>100EP</v>
          </cell>
          <cell r="F784" t="str">
            <v>Coazucar S. A.</v>
          </cell>
          <cell r="G784">
            <v>791060313</v>
          </cell>
          <cell r="H784">
            <v>7795550858</v>
          </cell>
          <cell r="I784" t="str">
            <v>EQUIPO PESADO</v>
          </cell>
          <cell r="J784" t="str">
            <v>Colocar pin del balancin</v>
          </cell>
          <cell r="K784" t="str">
            <v>MTTO. CORRECTIVO</v>
          </cell>
          <cell r="L784">
            <v>672</v>
          </cell>
          <cell r="M784" t="str">
            <v>AVILA PAUTA, CLAUDIO GEOVANNY</v>
          </cell>
          <cell r="N784" t="str">
            <v>A</v>
          </cell>
          <cell r="O784">
            <v>42200</v>
          </cell>
          <cell r="P784">
            <v>0.7583333333333333</v>
          </cell>
          <cell r="Q784">
            <v>29</v>
          </cell>
          <cell r="R784">
            <v>439</v>
          </cell>
          <cell r="S784" t="str">
            <v>Mtto. Terminado</v>
          </cell>
          <cell r="T784">
            <v>42200</v>
          </cell>
          <cell r="U784">
            <v>0.83333333333333337</v>
          </cell>
          <cell r="V784">
            <v>1.8000000000465661</v>
          </cell>
        </row>
        <row r="785">
          <cell r="A785"/>
          <cell r="B785">
            <v>774</v>
          </cell>
          <cell r="C785">
            <v>522</v>
          </cell>
          <cell r="D785" t="str">
            <v>Cargadora de Caña Vanguard V-1900</v>
          </cell>
          <cell r="E785" t="str">
            <v>100LL</v>
          </cell>
          <cell r="F785" t="str">
            <v>Coazucar S. A.</v>
          </cell>
          <cell r="G785">
            <v>791060369</v>
          </cell>
          <cell r="H785">
            <v>791060369</v>
          </cell>
          <cell r="I785" t="str">
            <v>MTTO. EN EL CAMPO</v>
          </cell>
          <cell r="J785" t="str">
            <v>Revision de mando final</v>
          </cell>
          <cell r="K785" t="str">
            <v>MTTO. CORRECTIVO</v>
          </cell>
          <cell r="L785">
            <v>6292</v>
          </cell>
          <cell r="M785" t="str">
            <v>ANDRADE SANCHEZ, FABIAN</v>
          </cell>
          <cell r="N785" t="str">
            <v>A</v>
          </cell>
          <cell r="O785">
            <v>42200</v>
          </cell>
          <cell r="P785">
            <v>0.76458333333333339</v>
          </cell>
          <cell r="Q785">
            <v>29</v>
          </cell>
          <cell r="R785"/>
          <cell r="S785" t="str">
            <v>Mtto. Terminado</v>
          </cell>
          <cell r="T785">
            <v>42201</v>
          </cell>
          <cell r="U785">
            <v>0.85416666666666663</v>
          </cell>
          <cell r="V785">
            <v>26.150000000139698</v>
          </cell>
        </row>
        <row r="786">
          <cell r="A786"/>
          <cell r="B786">
            <v>775</v>
          </cell>
          <cell r="C786" t="str">
            <v>JD31</v>
          </cell>
          <cell r="D786" t="str">
            <v>Tractor John Deere 7230R</v>
          </cell>
          <cell r="E786" t="str">
            <v>100JD</v>
          </cell>
          <cell r="F786" t="str">
            <v>Coazucar S. A.</v>
          </cell>
          <cell r="G786">
            <v>791060416</v>
          </cell>
          <cell r="H786">
            <v>7795551073</v>
          </cell>
          <cell r="I786" t="str">
            <v>ELECTROMECANICOS</v>
          </cell>
          <cell r="J786" t="str">
            <v>Revisar sistema electrico</v>
          </cell>
          <cell r="K786" t="str">
            <v>MTTO. CORRECTIVO</v>
          </cell>
          <cell r="L786">
            <v>1912</v>
          </cell>
          <cell r="M786" t="str">
            <v>TRIVIÑO, JOSE CRISTOBAL</v>
          </cell>
          <cell r="N786" t="str">
            <v>B</v>
          </cell>
          <cell r="O786">
            <v>42200</v>
          </cell>
          <cell r="P786">
            <v>0.79861111111111116</v>
          </cell>
          <cell r="Q786">
            <v>29</v>
          </cell>
          <cell r="R786"/>
          <cell r="S786" t="str">
            <v>Mtto. Terminado</v>
          </cell>
          <cell r="T786">
            <v>42200</v>
          </cell>
          <cell r="U786">
            <v>0.9</v>
          </cell>
          <cell r="V786">
            <v>2.4333333334652707</v>
          </cell>
        </row>
        <row r="787">
          <cell r="A787"/>
          <cell r="B787">
            <v>776</v>
          </cell>
          <cell r="C787">
            <v>643</v>
          </cell>
          <cell r="D787" t="str">
            <v xml:space="preserve">Moto Bomba Big squirt (Detroit 4.53)   </v>
          </cell>
          <cell r="E787" t="str">
            <v>100BB</v>
          </cell>
          <cell r="F787" t="str">
            <v>Coazucar S. A.</v>
          </cell>
          <cell r="G787">
            <v>791060405</v>
          </cell>
          <cell r="H787">
            <v>7795550025</v>
          </cell>
          <cell r="I787" t="str">
            <v>MTTO. EN EL CAMPO</v>
          </cell>
          <cell r="J787" t="str">
            <v>Construir tuerca de eje,rectificar brida</v>
          </cell>
          <cell r="K787" t="str">
            <v>MTTO. CORRECTIVO</v>
          </cell>
          <cell r="L787">
            <v>1477</v>
          </cell>
          <cell r="M787" t="str">
            <v>ORELLANA GARCIA, ENRIQUE</v>
          </cell>
          <cell r="N787" t="str">
            <v>B</v>
          </cell>
          <cell r="O787">
            <v>42200</v>
          </cell>
          <cell r="P787">
            <v>0.80555555555555547</v>
          </cell>
          <cell r="Q787">
            <v>29</v>
          </cell>
          <cell r="R787"/>
          <cell r="S787" t="str">
            <v>Mtto. Terminado</v>
          </cell>
          <cell r="T787">
            <v>42200</v>
          </cell>
          <cell r="U787">
            <v>0.91666666666666663</v>
          </cell>
          <cell r="V787">
            <v>2.6666666667442769</v>
          </cell>
        </row>
        <row r="788">
          <cell r="A788"/>
          <cell r="B788">
            <v>777</v>
          </cell>
          <cell r="C788">
            <v>602</v>
          </cell>
          <cell r="D788" t="str">
            <v>Moto Bomba John Deere 6068TF250</v>
          </cell>
          <cell r="E788" t="str">
            <v>100BB</v>
          </cell>
          <cell r="F788" t="str">
            <v>Coazucar S. A.</v>
          </cell>
          <cell r="G788">
            <v>791060405</v>
          </cell>
          <cell r="H788">
            <v>7795550003</v>
          </cell>
          <cell r="I788" t="str">
            <v>MTTO. EN EL CAMPO</v>
          </cell>
          <cell r="J788" t="str">
            <v>Revisar Radiador</v>
          </cell>
          <cell r="K788" t="str">
            <v>MTTO. CORRECTIVO</v>
          </cell>
          <cell r="L788">
            <v>1477</v>
          </cell>
          <cell r="M788" t="str">
            <v>ORELLANA GARCIA, ENRIQUE</v>
          </cell>
          <cell r="N788" t="str">
            <v>B</v>
          </cell>
          <cell r="O788">
            <v>42200</v>
          </cell>
          <cell r="P788">
            <v>0.81458333333333333</v>
          </cell>
          <cell r="Q788">
            <v>29</v>
          </cell>
          <cell r="R788"/>
          <cell r="S788" t="str">
            <v>Mtto. Terminado</v>
          </cell>
          <cell r="T788">
            <v>42200</v>
          </cell>
          <cell r="U788">
            <v>0.89583333333333337</v>
          </cell>
          <cell r="V788">
            <v>1.9499999999534339</v>
          </cell>
        </row>
        <row r="789">
          <cell r="A789"/>
          <cell r="B789">
            <v>778</v>
          </cell>
          <cell r="C789">
            <v>1357</v>
          </cell>
          <cell r="D789" t="str">
            <v>Trayler</v>
          </cell>
          <cell r="E789" t="str">
            <v>100TD</v>
          </cell>
          <cell r="F789" t="str">
            <v>Coazucar S. A.</v>
          </cell>
          <cell r="G789">
            <v>791060312</v>
          </cell>
          <cell r="H789">
            <v>791060312</v>
          </cell>
          <cell r="I789" t="str">
            <v>TRAYLER</v>
          </cell>
          <cell r="J789" t="str">
            <v>Reparar suspension y soldar vigas</v>
          </cell>
          <cell r="K789" t="str">
            <v>MTTO. CORRECTIVO</v>
          </cell>
          <cell r="L789">
            <v>1582</v>
          </cell>
          <cell r="M789" t="str">
            <v>PILAY SANTOS, OSCAR</v>
          </cell>
          <cell r="N789" t="str">
            <v>B</v>
          </cell>
          <cell r="O789">
            <v>42200</v>
          </cell>
          <cell r="P789">
            <v>0.82291666666666663</v>
          </cell>
          <cell r="Q789">
            <v>29</v>
          </cell>
          <cell r="R789"/>
          <cell r="S789" t="str">
            <v>Mtto. Terminado</v>
          </cell>
          <cell r="T789">
            <v>42201</v>
          </cell>
          <cell r="U789">
            <v>0.91666666666666663</v>
          </cell>
          <cell r="V789">
            <v>26.25</v>
          </cell>
        </row>
        <row r="790">
          <cell r="A790"/>
          <cell r="B790">
            <v>779</v>
          </cell>
          <cell r="C790">
            <v>721</v>
          </cell>
          <cell r="D790" t="str">
            <v>Payloader CAT-950</v>
          </cell>
          <cell r="E790" t="str">
            <v>100EP</v>
          </cell>
          <cell r="F790" t="str">
            <v>Coazucar S. A.</v>
          </cell>
          <cell r="G790">
            <v>791060317</v>
          </cell>
          <cell r="H790">
            <v>7795550850</v>
          </cell>
          <cell r="I790" t="str">
            <v>MTTO. EN EL CAMPO</v>
          </cell>
          <cell r="J790" t="str">
            <v>Revisar motor</v>
          </cell>
          <cell r="K790" t="str">
            <v>MTTO. CORRECTIVO</v>
          </cell>
          <cell r="L790">
            <v>1244</v>
          </cell>
          <cell r="M790" t="str">
            <v xml:space="preserve">LOPEZ ALMEIDA,EDDY </v>
          </cell>
          <cell r="N790" t="str">
            <v>B</v>
          </cell>
          <cell r="O790">
            <v>42200</v>
          </cell>
          <cell r="P790">
            <v>0.84513888888888899</v>
          </cell>
          <cell r="Q790">
            <v>29</v>
          </cell>
          <cell r="R790"/>
          <cell r="S790" t="str">
            <v>Mtto. Terminado</v>
          </cell>
          <cell r="T790">
            <v>42200</v>
          </cell>
          <cell r="U790">
            <v>0.89930555555555547</v>
          </cell>
          <cell r="V790">
            <v>1.3000000000465661</v>
          </cell>
        </row>
        <row r="791">
          <cell r="A791"/>
          <cell r="B791">
            <v>780</v>
          </cell>
          <cell r="C791">
            <v>326</v>
          </cell>
          <cell r="D791" t="str">
            <v xml:space="preserve">Tractor de Llantas Cameco </v>
          </cell>
          <cell r="E791" t="str">
            <v>100CM</v>
          </cell>
          <cell r="F791" t="str">
            <v>Coazucar S. A.</v>
          </cell>
          <cell r="G791">
            <v>791060373</v>
          </cell>
          <cell r="H791">
            <v>791060373</v>
          </cell>
          <cell r="I791" t="str">
            <v>MTTO. EN EL CAMPO</v>
          </cell>
          <cell r="J791" t="str">
            <v>Revisar cruzeta</v>
          </cell>
          <cell r="K791" t="str">
            <v>MTTO. CORRECTIVO</v>
          </cell>
          <cell r="L791">
            <v>707</v>
          </cell>
          <cell r="M791" t="str">
            <v>BASTIDAS SANCHEZ, NELSON WILSON</v>
          </cell>
          <cell r="N791" t="str">
            <v>B</v>
          </cell>
          <cell r="O791">
            <v>42200</v>
          </cell>
          <cell r="P791">
            <v>0.85972222222222217</v>
          </cell>
          <cell r="Q791">
            <v>29</v>
          </cell>
          <cell r="R791"/>
          <cell r="S791" t="str">
            <v>Mtto. Terminado</v>
          </cell>
          <cell r="T791">
            <v>42201</v>
          </cell>
          <cell r="U791">
            <v>8.3333333333333329E-2</v>
          </cell>
          <cell r="V791">
            <v>5.3666666666977108</v>
          </cell>
        </row>
        <row r="792">
          <cell r="A792"/>
          <cell r="B792">
            <v>781</v>
          </cell>
          <cell r="C792">
            <v>752</v>
          </cell>
          <cell r="D792" t="str">
            <v>Motoniveladora Komatsu D555-3A</v>
          </cell>
          <cell r="E792" t="str">
            <v>100EP</v>
          </cell>
          <cell r="F792" t="str">
            <v>Coazucar S. A.</v>
          </cell>
          <cell r="G792">
            <v>791060382</v>
          </cell>
          <cell r="H792">
            <v>7795550874</v>
          </cell>
          <cell r="I792" t="str">
            <v>ELECTROMECANICOS</v>
          </cell>
          <cell r="J792" t="str">
            <v>Revisar sistema electrico</v>
          </cell>
          <cell r="K792" t="str">
            <v>MTTO. CORRECTIVO</v>
          </cell>
          <cell r="L792">
            <v>1673</v>
          </cell>
          <cell r="M792" t="str">
            <v>RIERA PALACIOS, RICARDO</v>
          </cell>
          <cell r="N792" t="str">
            <v>B</v>
          </cell>
          <cell r="O792">
            <v>42200</v>
          </cell>
          <cell r="P792">
            <v>0.8618055555555556</v>
          </cell>
          <cell r="Q792">
            <v>29</v>
          </cell>
          <cell r="R792"/>
          <cell r="S792" t="str">
            <v>Mtto. Terminado</v>
          </cell>
          <cell r="T792">
            <v>42201</v>
          </cell>
          <cell r="U792">
            <v>4.8611111111111112E-2</v>
          </cell>
          <cell r="V792">
            <v>4.4833333332790062</v>
          </cell>
        </row>
        <row r="793">
          <cell r="A793"/>
          <cell r="B793">
            <v>782</v>
          </cell>
          <cell r="C793">
            <v>1230</v>
          </cell>
          <cell r="D793" t="str">
            <v>Trayler</v>
          </cell>
          <cell r="E793" t="str">
            <v>100TD</v>
          </cell>
          <cell r="F793" t="str">
            <v>Coazucar S. A.</v>
          </cell>
          <cell r="G793">
            <v>791060312</v>
          </cell>
          <cell r="H793">
            <v>791060312</v>
          </cell>
          <cell r="I793" t="str">
            <v>MTTO. EN EL CAMPO</v>
          </cell>
          <cell r="J793" t="str">
            <v>Colocar argolla</v>
          </cell>
          <cell r="K793" t="str">
            <v>MTTO. CORRECTIVO</v>
          </cell>
          <cell r="L793">
            <v>1582</v>
          </cell>
          <cell r="M793" t="str">
            <v>PILAY SANTOS, OSCAR</v>
          </cell>
          <cell r="N793" t="str">
            <v>B</v>
          </cell>
          <cell r="O793">
            <v>42200</v>
          </cell>
          <cell r="P793">
            <v>0.94930555555555562</v>
          </cell>
          <cell r="Q793">
            <v>29</v>
          </cell>
          <cell r="R793"/>
          <cell r="S793" t="str">
            <v>Mtto. Terminado</v>
          </cell>
          <cell r="T793">
            <v>42201</v>
          </cell>
          <cell r="U793">
            <v>1</v>
          </cell>
          <cell r="V793">
            <v>25.216666666558012</v>
          </cell>
        </row>
        <row r="794">
          <cell r="A794"/>
          <cell r="B794">
            <v>783</v>
          </cell>
          <cell r="C794">
            <v>194</v>
          </cell>
          <cell r="D794" t="str">
            <v>Cabezal Kenworth T-800</v>
          </cell>
          <cell r="E794" t="str">
            <v>100CB</v>
          </cell>
          <cell r="F794" t="str">
            <v>Coazucar S. A.</v>
          </cell>
          <cell r="G794">
            <v>791060332</v>
          </cell>
          <cell r="H794">
            <v>791060332</v>
          </cell>
          <cell r="I794" t="str">
            <v>MTTO. EN EL CAMPO</v>
          </cell>
          <cell r="J794" t="str">
            <v>Revisar cruzeta</v>
          </cell>
          <cell r="K794" t="str">
            <v>MTTO. CORRECTIVO</v>
          </cell>
          <cell r="L794">
            <v>712</v>
          </cell>
          <cell r="M794" t="str">
            <v>BAUTISTA VILLA, JULIO PRACEDES</v>
          </cell>
          <cell r="N794" t="str">
            <v>B</v>
          </cell>
          <cell r="O794">
            <v>42200</v>
          </cell>
          <cell r="P794">
            <v>0.97569444444444453</v>
          </cell>
          <cell r="Q794">
            <v>29</v>
          </cell>
          <cell r="R794"/>
          <cell r="S794" t="str">
            <v>Mtto. Terminado</v>
          </cell>
          <cell r="T794">
            <v>42201</v>
          </cell>
          <cell r="U794">
            <v>0.3611111111111111</v>
          </cell>
          <cell r="V794">
            <v>9.2499999998835847</v>
          </cell>
        </row>
        <row r="795">
          <cell r="A795"/>
          <cell r="B795">
            <v>784</v>
          </cell>
          <cell r="C795" t="str">
            <v>CB08</v>
          </cell>
          <cell r="D795" t="str">
            <v>Cabezal Volvo FM64T-L2H1</v>
          </cell>
          <cell r="E795" t="str">
            <v>100CB</v>
          </cell>
          <cell r="F795" t="str">
            <v>Coazucar S. A.</v>
          </cell>
          <cell r="G795">
            <v>791060412</v>
          </cell>
          <cell r="H795">
            <v>791060412</v>
          </cell>
          <cell r="I795" t="str">
            <v>ELECTROMECANICOS</v>
          </cell>
          <cell r="J795" t="str">
            <v>Revisar sistema electrico</v>
          </cell>
          <cell r="K795" t="str">
            <v>MTTO. CORRECTIVO</v>
          </cell>
          <cell r="L795">
            <v>1218</v>
          </cell>
          <cell r="M795" t="str">
            <v>LEON AVILA, SEGUNDO ALBERTO</v>
          </cell>
          <cell r="N795" t="str">
            <v>B</v>
          </cell>
          <cell r="O795">
            <v>42201</v>
          </cell>
          <cell r="P795">
            <v>9.7222222222222224E-3</v>
          </cell>
          <cell r="Q795">
            <v>29</v>
          </cell>
          <cell r="R795">
            <v>8035</v>
          </cell>
          <cell r="S795" t="str">
            <v>Mtto. Terminado</v>
          </cell>
          <cell r="T795">
            <v>42201</v>
          </cell>
          <cell r="U795">
            <v>4.8611111111111112E-2</v>
          </cell>
          <cell r="V795">
            <v>0.93333333323244005</v>
          </cell>
        </row>
        <row r="796">
          <cell r="A796"/>
          <cell r="B796">
            <v>785</v>
          </cell>
          <cell r="C796">
            <v>599</v>
          </cell>
          <cell r="D796" t="str">
            <v>Cosechadora de CañaJohn Deere 3520</v>
          </cell>
          <cell r="E796" t="str">
            <v>100CS</v>
          </cell>
          <cell r="F796" t="str">
            <v>Coazucar S. A.</v>
          </cell>
          <cell r="G796">
            <v>791060321</v>
          </cell>
          <cell r="H796">
            <v>791060321</v>
          </cell>
          <cell r="I796" t="str">
            <v>MTTO. EN EL CAMPO</v>
          </cell>
          <cell r="J796" t="str">
            <v>Cambiar polea del aire acondicionado</v>
          </cell>
          <cell r="K796" t="str">
            <v>MTTO. CORRECTIVO</v>
          </cell>
          <cell r="L796">
            <v>1552</v>
          </cell>
          <cell r="M796" t="str">
            <v>PEÑA ASTUDILLO, MIGUEL</v>
          </cell>
          <cell r="N796" t="str">
            <v>B</v>
          </cell>
          <cell r="O796">
            <v>42201</v>
          </cell>
          <cell r="P796">
            <v>1.7361111111111112E-2</v>
          </cell>
          <cell r="Q796">
            <v>29</v>
          </cell>
          <cell r="R796"/>
          <cell r="S796" t="str">
            <v>Mtto. Terminado</v>
          </cell>
          <cell r="T796">
            <v>42201</v>
          </cell>
          <cell r="U796">
            <v>0.125</v>
          </cell>
          <cell r="V796">
            <v>2.5833333333721384</v>
          </cell>
        </row>
        <row r="797">
          <cell r="A797"/>
          <cell r="B797">
            <v>786</v>
          </cell>
          <cell r="C797">
            <v>280</v>
          </cell>
          <cell r="D797" t="str">
            <v>Tractor John Deere 8200</v>
          </cell>
          <cell r="E797" t="str">
            <v>100JD</v>
          </cell>
          <cell r="F797" t="str">
            <v>Coazucar S. A.</v>
          </cell>
          <cell r="G797">
            <v>791060442</v>
          </cell>
          <cell r="H797">
            <v>7795550927</v>
          </cell>
          <cell r="I797" t="str">
            <v>MTTO. EN EL CAMPO</v>
          </cell>
          <cell r="J797" t="str">
            <v>Revisar baterias</v>
          </cell>
          <cell r="K797" t="str">
            <v>MTTO. CORRECTIVO</v>
          </cell>
          <cell r="L797">
            <v>7495</v>
          </cell>
          <cell r="M797" t="str">
            <v>CARRANZA BURGOS, EDWIN</v>
          </cell>
          <cell r="N797" t="str">
            <v>B</v>
          </cell>
          <cell r="O797">
            <v>42201</v>
          </cell>
          <cell r="P797">
            <v>3.7499999999999999E-2</v>
          </cell>
          <cell r="Q797">
            <v>29</v>
          </cell>
          <cell r="R797"/>
          <cell r="S797" t="str">
            <v>Mtto. Terminado</v>
          </cell>
          <cell r="T797">
            <v>42201</v>
          </cell>
          <cell r="U797">
            <v>8.3333333333333329E-2</v>
          </cell>
          <cell r="V797">
            <v>1.1000000000931323</v>
          </cell>
        </row>
        <row r="798">
          <cell r="A798"/>
          <cell r="B798">
            <v>787</v>
          </cell>
          <cell r="C798">
            <v>151</v>
          </cell>
          <cell r="D798" t="str">
            <v>Cabezal M. Benz LS-2635</v>
          </cell>
          <cell r="E798" t="str">
            <v>100CB</v>
          </cell>
          <cell r="F798" t="str">
            <v>Coazucar S. A.</v>
          </cell>
          <cell r="G798">
            <v>791060330</v>
          </cell>
          <cell r="H798">
            <v>791060330</v>
          </cell>
          <cell r="I798" t="str">
            <v>CABEZALES</v>
          </cell>
          <cell r="J798" t="str">
            <v>Revisar tacometro</v>
          </cell>
          <cell r="K798" t="str">
            <v>MTTO. CORRECTIVO</v>
          </cell>
          <cell r="L798">
            <v>1048</v>
          </cell>
          <cell r="M798" t="str">
            <v>FLORES FARIAS, ISMAEL REIMUNDO</v>
          </cell>
          <cell r="N798" t="str">
            <v>B</v>
          </cell>
          <cell r="O798">
            <v>42201</v>
          </cell>
          <cell r="P798">
            <v>0.11597222222222221</v>
          </cell>
          <cell r="Q798">
            <v>29</v>
          </cell>
          <cell r="R798">
            <v>69743</v>
          </cell>
          <cell r="S798" t="str">
            <v>Mtto. Terminado</v>
          </cell>
          <cell r="T798">
            <v>42201</v>
          </cell>
          <cell r="U798">
            <v>0.17361111111111113</v>
          </cell>
          <cell r="V798">
            <v>1.3833333333022892</v>
          </cell>
        </row>
        <row r="799">
          <cell r="A799"/>
          <cell r="B799">
            <v>788</v>
          </cell>
          <cell r="C799">
            <v>336</v>
          </cell>
          <cell r="D799" t="str">
            <v>Tractor de Llantas Cameco 305 AG</v>
          </cell>
          <cell r="E799" t="str">
            <v>100CM</v>
          </cell>
          <cell r="F799" t="str">
            <v>Coazucar S. A.</v>
          </cell>
          <cell r="G799">
            <v>791060444</v>
          </cell>
          <cell r="H799">
            <v>791060444</v>
          </cell>
          <cell r="I799" t="str">
            <v>MTTO. EN EL CAMPO</v>
          </cell>
          <cell r="J799" t="str">
            <v>Reviar cruceta</v>
          </cell>
          <cell r="K799" t="str">
            <v>MTTO. CORRECTIVO</v>
          </cell>
          <cell r="L799">
            <v>1787</v>
          </cell>
          <cell r="M799" t="str">
            <v>SANCHEZ TADAY, ENRIQUE ANTONIO</v>
          </cell>
          <cell r="N799" t="str">
            <v>B</v>
          </cell>
          <cell r="O799">
            <v>42201</v>
          </cell>
          <cell r="P799">
            <v>0.19513888888888889</v>
          </cell>
          <cell r="Q799">
            <v>29</v>
          </cell>
          <cell r="R799"/>
          <cell r="S799" t="str">
            <v>Mtto. Terminado</v>
          </cell>
          <cell r="T799">
            <v>42201</v>
          </cell>
          <cell r="U799">
            <v>0.24305555555555555</v>
          </cell>
          <cell r="V799">
            <v>1.1499999999068677</v>
          </cell>
        </row>
        <row r="800">
          <cell r="A800"/>
          <cell r="B800">
            <v>789</v>
          </cell>
          <cell r="C800">
            <v>164</v>
          </cell>
          <cell r="D800" t="str">
            <v>Cabezal M. Benz LS-2635</v>
          </cell>
          <cell r="E800" t="str">
            <v>100CB</v>
          </cell>
          <cell r="F800" t="str">
            <v>Coazucar S. A.</v>
          </cell>
          <cell r="G800">
            <v>791060330</v>
          </cell>
          <cell r="H800">
            <v>791060330</v>
          </cell>
          <cell r="I800" t="str">
            <v>CABEZALES</v>
          </cell>
          <cell r="J800" t="str">
            <v>Revisar fuga de combustible</v>
          </cell>
          <cell r="K800" t="str">
            <v>MTTO. CORRECTIVO</v>
          </cell>
          <cell r="L800">
            <v>1011</v>
          </cell>
          <cell r="M800" t="str">
            <v>ESPEJO AREVALO, JACKSON MARIO</v>
          </cell>
          <cell r="N800" t="str">
            <v>B</v>
          </cell>
          <cell r="O800">
            <v>42201</v>
          </cell>
          <cell r="P800">
            <v>0.2388888888888889</v>
          </cell>
          <cell r="Q800">
            <v>29</v>
          </cell>
          <cell r="R800"/>
          <cell r="S800" t="str">
            <v>Mtto. Terminado</v>
          </cell>
          <cell r="T800">
            <v>42201</v>
          </cell>
          <cell r="U800">
            <v>0.29166666666666669</v>
          </cell>
          <cell r="V800">
            <v>1.2666666666045785</v>
          </cell>
        </row>
        <row r="801">
          <cell r="A801"/>
          <cell r="B801">
            <v>790</v>
          </cell>
          <cell r="C801" t="str">
            <v>100BH</v>
          </cell>
          <cell r="D801" t="str">
            <v>Bomba de herbicida</v>
          </cell>
          <cell r="E801" t="str">
            <v>100BH</v>
          </cell>
          <cell r="F801" t="str">
            <v>Coazucar S. A.</v>
          </cell>
          <cell r="G801">
            <v>791060339</v>
          </cell>
          <cell r="H801">
            <v>7795550174</v>
          </cell>
          <cell r="I801" t="str">
            <v>EQUIPO LIVIANO</v>
          </cell>
          <cell r="J801" t="str">
            <v>Revisar acelerador</v>
          </cell>
          <cell r="K801" t="str">
            <v>MTTO. CORRECTIVO</v>
          </cell>
          <cell r="L801">
            <v>547</v>
          </cell>
          <cell r="M801" t="str">
            <v>QUISHPE CALVA, LUIS</v>
          </cell>
          <cell r="N801" t="str">
            <v>A</v>
          </cell>
          <cell r="O801">
            <v>42201</v>
          </cell>
          <cell r="P801">
            <v>0.2951388888888889</v>
          </cell>
          <cell r="Q801">
            <v>29</v>
          </cell>
          <cell r="R801"/>
          <cell r="S801" t="str">
            <v>Mtto. Terminado</v>
          </cell>
          <cell r="T801">
            <v>42201</v>
          </cell>
          <cell r="U801">
            <v>0.45833333333333331</v>
          </cell>
          <cell r="V801">
            <v>3.9166666666278616</v>
          </cell>
        </row>
        <row r="802">
          <cell r="A802"/>
          <cell r="B802">
            <v>791</v>
          </cell>
          <cell r="C802">
            <v>724</v>
          </cell>
          <cell r="D802" t="str">
            <v>Payloader CAT-966C</v>
          </cell>
          <cell r="E802" t="str">
            <v>100EP</v>
          </cell>
          <cell r="F802" t="str">
            <v>Coazucar S. A.</v>
          </cell>
          <cell r="G802">
            <v>791060313</v>
          </cell>
          <cell r="H802">
            <v>7795550856</v>
          </cell>
          <cell r="I802" t="str">
            <v>EQUIPO PESADO</v>
          </cell>
          <cell r="J802" t="str">
            <v>Revisar fuga de aceite</v>
          </cell>
          <cell r="K802" t="str">
            <v>MTTO. CORRECTIVO</v>
          </cell>
          <cell r="L802">
            <v>1802</v>
          </cell>
          <cell r="M802" t="str">
            <v>SANTOS HERRERA, HENRRY</v>
          </cell>
          <cell r="N802" t="str">
            <v>A</v>
          </cell>
          <cell r="O802">
            <v>42201</v>
          </cell>
          <cell r="P802">
            <v>0.29652777777777778</v>
          </cell>
          <cell r="Q802">
            <v>29</v>
          </cell>
          <cell r="R802">
            <v>30177</v>
          </cell>
          <cell r="S802" t="str">
            <v>Mtto. Terminado</v>
          </cell>
          <cell r="T802">
            <v>42201</v>
          </cell>
          <cell r="U802">
            <v>0.48958333333333331</v>
          </cell>
          <cell r="V802">
            <v>4.6333333333022892</v>
          </cell>
        </row>
        <row r="803">
          <cell r="A803"/>
          <cell r="B803">
            <v>792</v>
          </cell>
          <cell r="C803" t="str">
            <v>JD12</v>
          </cell>
          <cell r="D803" t="str">
            <v>Tractor John Deere 8295R</v>
          </cell>
          <cell r="E803" t="str">
            <v>100JD</v>
          </cell>
          <cell r="F803" t="str">
            <v>Coazucar S. A.</v>
          </cell>
          <cell r="G803">
            <v>791060397</v>
          </cell>
          <cell r="H803">
            <v>7795551035</v>
          </cell>
          <cell r="I803" t="str">
            <v>MTTO. EN EL CAMPO</v>
          </cell>
          <cell r="J803" t="str">
            <v>Llanta baja delantera lado derecho</v>
          </cell>
          <cell r="K803" t="str">
            <v>MTTO. CORRECTIVO</v>
          </cell>
          <cell r="L803">
            <v>1377</v>
          </cell>
          <cell r="M803" t="str">
            <v>MONTECEL ORTEGA, CRISTOBAL EUGENIO</v>
          </cell>
          <cell r="N803" t="str">
            <v>A</v>
          </cell>
          <cell r="O803">
            <v>42201</v>
          </cell>
          <cell r="P803">
            <v>0.29722222222222222</v>
          </cell>
          <cell r="Q803">
            <v>29</v>
          </cell>
          <cell r="R803">
            <v>13999</v>
          </cell>
          <cell r="S803" t="str">
            <v>Mtto. Terminado</v>
          </cell>
          <cell r="T803">
            <v>42201</v>
          </cell>
          <cell r="U803">
            <v>0.625</v>
          </cell>
          <cell r="V803">
            <v>7.8666666666977108</v>
          </cell>
        </row>
        <row r="804">
          <cell r="A804"/>
          <cell r="B804">
            <v>793</v>
          </cell>
          <cell r="C804">
            <v>602</v>
          </cell>
          <cell r="D804" t="str">
            <v>Moto Bomba John Deere 6068TF250</v>
          </cell>
          <cell r="E804" t="str">
            <v>100BB</v>
          </cell>
          <cell r="F804" t="str">
            <v>Coazucar S. A.</v>
          </cell>
          <cell r="G804">
            <v>791060405</v>
          </cell>
          <cell r="H804">
            <v>7795550003</v>
          </cell>
          <cell r="I804" t="str">
            <v>TRAYLER</v>
          </cell>
          <cell r="J804" t="str">
            <v>Reparar turbina</v>
          </cell>
          <cell r="K804" t="str">
            <v>MTTO. CORRECTIVO</v>
          </cell>
          <cell r="L804">
            <v>1729</v>
          </cell>
          <cell r="M804" t="str">
            <v>ROJAS BARRETO, FREDDY</v>
          </cell>
          <cell r="N804" t="str">
            <v>A</v>
          </cell>
          <cell r="O804">
            <v>42201</v>
          </cell>
          <cell r="P804">
            <v>0.30555555555555552</v>
          </cell>
          <cell r="Q804">
            <v>29</v>
          </cell>
          <cell r="R804"/>
          <cell r="S804" t="str">
            <v>Mtto. Terminado</v>
          </cell>
          <cell r="T804">
            <v>42201</v>
          </cell>
          <cell r="U804">
            <v>0.66666666666666663</v>
          </cell>
          <cell r="V804">
            <v>8.6666666667442769</v>
          </cell>
        </row>
        <row r="805">
          <cell r="A805"/>
          <cell r="B805">
            <v>794</v>
          </cell>
          <cell r="C805">
            <v>161</v>
          </cell>
          <cell r="D805" t="str">
            <v>Cabezal M. Benz LS-2635</v>
          </cell>
          <cell r="E805" t="str">
            <v>100CB</v>
          </cell>
          <cell r="F805" t="str">
            <v>Coazucar S. A.</v>
          </cell>
          <cell r="G805">
            <v>791060330</v>
          </cell>
          <cell r="H805">
            <v>791060330</v>
          </cell>
          <cell r="I805" t="str">
            <v>CABEZALES</v>
          </cell>
          <cell r="J805" t="str">
            <v>Revisar temperatura</v>
          </cell>
          <cell r="K805" t="str">
            <v>MTTO. CORRECTIVO</v>
          </cell>
          <cell r="L805">
            <v>7100</v>
          </cell>
          <cell r="M805" t="str">
            <v>PARRA PARRA, VICTOR GERARDO</v>
          </cell>
          <cell r="N805" t="str">
            <v>A</v>
          </cell>
          <cell r="O805">
            <v>42201</v>
          </cell>
          <cell r="P805">
            <v>0.30624999999999997</v>
          </cell>
          <cell r="Q805">
            <v>29</v>
          </cell>
          <cell r="R805">
            <v>91410</v>
          </cell>
          <cell r="S805" t="str">
            <v>Mtto. Terminado</v>
          </cell>
          <cell r="T805">
            <v>42201</v>
          </cell>
          <cell r="U805">
            <v>0.41666666666666669</v>
          </cell>
          <cell r="V805">
            <v>2.6499999999068677</v>
          </cell>
        </row>
        <row r="806">
          <cell r="A806"/>
          <cell r="B806">
            <v>795</v>
          </cell>
          <cell r="C806">
            <v>210</v>
          </cell>
          <cell r="D806" t="str">
            <v>Camión Chevrolet</v>
          </cell>
          <cell r="E806" t="str">
            <v>100EL</v>
          </cell>
          <cell r="F806" t="str">
            <v>Coazucar S. A.</v>
          </cell>
          <cell r="G806">
            <v>791060405</v>
          </cell>
          <cell r="H806">
            <v>7795550690</v>
          </cell>
          <cell r="I806" t="str">
            <v>VULCANIZADORA</v>
          </cell>
          <cell r="J806" t="str">
            <v>Cambiar llantas</v>
          </cell>
          <cell r="K806" t="str">
            <v>MTTO. CORRECTIVO</v>
          </cell>
          <cell r="L806">
            <v>787</v>
          </cell>
          <cell r="M806" t="str">
            <v>CAJAMARCA ROMERO, RAUL FERNANDO</v>
          </cell>
          <cell r="N806" t="str">
            <v>A</v>
          </cell>
          <cell r="O806">
            <v>42201</v>
          </cell>
          <cell r="P806">
            <v>0.30972222222222223</v>
          </cell>
          <cell r="Q806">
            <v>29</v>
          </cell>
          <cell r="R806"/>
          <cell r="S806" t="str">
            <v>Mtto. Terminado</v>
          </cell>
          <cell r="T806">
            <v>42201</v>
          </cell>
          <cell r="U806">
            <v>0.3923611111111111</v>
          </cell>
          <cell r="V806">
            <v>1.9833333332790062</v>
          </cell>
        </row>
        <row r="807">
          <cell r="A807"/>
          <cell r="B807">
            <v>796</v>
          </cell>
          <cell r="C807">
            <v>423</v>
          </cell>
          <cell r="D807" t="str">
            <v>Carreton</v>
          </cell>
          <cell r="E807" t="str">
            <v>100CA</v>
          </cell>
          <cell r="F807" t="str">
            <v>Coazucar S. A.</v>
          </cell>
          <cell r="G807">
            <v>791060326</v>
          </cell>
          <cell r="H807">
            <v>791060326</v>
          </cell>
          <cell r="I807" t="str">
            <v>MTTO. EN EL CAMPO</v>
          </cell>
          <cell r="J807" t="str">
            <v>Cambiar llanta baja del tiro</v>
          </cell>
          <cell r="K807" t="str">
            <v>MTTO. CORRECTIVO</v>
          </cell>
          <cell r="L807">
            <v>1353</v>
          </cell>
          <cell r="M807" t="str">
            <v>MINA POROZO, XAVIER</v>
          </cell>
          <cell r="N807" t="str">
            <v>A</v>
          </cell>
          <cell r="O807">
            <v>42201</v>
          </cell>
          <cell r="P807">
            <v>0.3125</v>
          </cell>
          <cell r="Q807">
            <v>29</v>
          </cell>
          <cell r="R807"/>
          <cell r="S807" t="str">
            <v>Mtto. Terminado</v>
          </cell>
          <cell r="T807">
            <v>42201</v>
          </cell>
          <cell r="U807">
            <v>0.39583333333333331</v>
          </cell>
          <cell r="V807">
            <v>2</v>
          </cell>
        </row>
        <row r="808">
          <cell r="A808"/>
          <cell r="B808">
            <v>797</v>
          </cell>
          <cell r="C808" t="str">
            <v>MB16</v>
          </cell>
          <cell r="D808" t="str">
            <v>Moto Bomba Perkins 1006-6T</v>
          </cell>
          <cell r="E808" t="str">
            <v>100BB</v>
          </cell>
          <cell r="F808" t="str">
            <v>Coazucar S. A.</v>
          </cell>
          <cell r="G808">
            <v>791060405</v>
          </cell>
          <cell r="H808">
            <v>7795550098</v>
          </cell>
          <cell r="I808" t="str">
            <v>MTTO. EN EL CAMPO</v>
          </cell>
          <cell r="J808" t="str">
            <v>Colocar eje</v>
          </cell>
          <cell r="K808" t="str">
            <v>MTTO. CORRECTIVO</v>
          </cell>
          <cell r="L808">
            <v>1925</v>
          </cell>
          <cell r="M808" t="str">
            <v xml:space="preserve">UZHO MOREIRA, DARWIN </v>
          </cell>
          <cell r="N808" t="str">
            <v>A</v>
          </cell>
          <cell r="O808">
            <v>42201</v>
          </cell>
          <cell r="P808">
            <v>0.31597222222222221</v>
          </cell>
          <cell r="Q808">
            <v>29</v>
          </cell>
          <cell r="R808"/>
          <cell r="S808" t="str">
            <v>Mtto. Terminado</v>
          </cell>
          <cell r="T808">
            <v>42201</v>
          </cell>
          <cell r="U808">
            <v>0.66666666666666663</v>
          </cell>
          <cell r="V808">
            <v>8.4166666667442769</v>
          </cell>
        </row>
        <row r="809">
          <cell r="A809"/>
          <cell r="B809">
            <v>798</v>
          </cell>
          <cell r="C809">
            <v>225</v>
          </cell>
          <cell r="D809" t="str">
            <v xml:space="preserve">Chevrolet </v>
          </cell>
          <cell r="E809" t="str">
            <v>100EL</v>
          </cell>
          <cell r="F809" t="str">
            <v>Coazucar S. A.</v>
          </cell>
          <cell r="G809">
            <v>791060308</v>
          </cell>
          <cell r="H809">
            <v>7795550713</v>
          </cell>
          <cell r="I809" t="str">
            <v>ELECTROMECANICOS</v>
          </cell>
          <cell r="J809" t="str">
            <v>Revisar sistema electrico</v>
          </cell>
          <cell r="K809" t="str">
            <v>MTTO. CORRECTIVO</v>
          </cell>
          <cell r="L809">
            <v>460</v>
          </cell>
          <cell r="M809" t="str">
            <v>MERCHAN PEREZ, ARMANDO</v>
          </cell>
          <cell r="N809" t="str">
            <v>A</v>
          </cell>
          <cell r="O809">
            <v>42201</v>
          </cell>
          <cell r="P809">
            <v>0.31736111111111115</v>
          </cell>
          <cell r="Q809">
            <v>29</v>
          </cell>
          <cell r="R809">
            <v>263023</v>
          </cell>
          <cell r="S809" t="str">
            <v>Mtto. Terminado</v>
          </cell>
          <cell r="T809">
            <v>42201</v>
          </cell>
          <cell r="U809">
            <v>0.3888888888888889</v>
          </cell>
          <cell r="V809">
            <v>1.7166666666744277</v>
          </cell>
        </row>
        <row r="810">
          <cell r="A810"/>
          <cell r="B810">
            <v>799</v>
          </cell>
          <cell r="C810" t="str">
            <v>EL11</v>
          </cell>
          <cell r="D810" t="str">
            <v xml:space="preserve">Camión Chevrolet </v>
          </cell>
          <cell r="E810" t="str">
            <v>100EL</v>
          </cell>
          <cell r="F810" t="str">
            <v>Coazucar S. A.</v>
          </cell>
          <cell r="G810">
            <v>791060309</v>
          </cell>
          <cell r="H810">
            <v>7795550779</v>
          </cell>
          <cell r="I810" t="str">
            <v>EQUIPO LIVIANO</v>
          </cell>
          <cell r="J810" t="str">
            <v>Orden de Inspección</v>
          </cell>
          <cell r="K810" t="str">
            <v>MTTO. PREVENTIVO</v>
          </cell>
          <cell r="L810">
            <v>8370</v>
          </cell>
          <cell r="M810" t="str">
            <v>ROJAS MORA, BYRON</v>
          </cell>
          <cell r="N810" t="str">
            <v>A</v>
          </cell>
          <cell r="O810">
            <v>42201</v>
          </cell>
          <cell r="P810">
            <v>0.31944444444444448</v>
          </cell>
          <cell r="Q810">
            <v>29</v>
          </cell>
          <cell r="R810">
            <v>266817</v>
          </cell>
          <cell r="S810" t="str">
            <v>Mtto. Terminado</v>
          </cell>
          <cell r="T810">
            <v>42201</v>
          </cell>
          <cell r="U810">
            <v>0.33333333333333331</v>
          </cell>
          <cell r="V810">
            <v>0.33333333325572312</v>
          </cell>
        </row>
        <row r="811">
          <cell r="A811"/>
          <cell r="B811">
            <v>800</v>
          </cell>
          <cell r="C811" t="str">
            <v>EL11</v>
          </cell>
          <cell r="D811" t="str">
            <v xml:space="preserve">Camión Chevrolet </v>
          </cell>
          <cell r="E811" t="str">
            <v>100EL</v>
          </cell>
          <cell r="F811" t="str">
            <v>Coazucar S. A.</v>
          </cell>
          <cell r="G811">
            <v>791060309</v>
          </cell>
          <cell r="H811">
            <v>7795550779</v>
          </cell>
          <cell r="I811" t="str">
            <v>LUBRICADORA</v>
          </cell>
          <cell r="J811" t="str">
            <v>Cambio aceite y filtro motor</v>
          </cell>
          <cell r="K811" t="str">
            <v>MTTO. PREVENTIVO</v>
          </cell>
          <cell r="L811">
            <v>8370</v>
          </cell>
          <cell r="M811" t="str">
            <v>ROJAS MORA, BYRON</v>
          </cell>
          <cell r="N811" t="str">
            <v>A</v>
          </cell>
          <cell r="O811">
            <v>42201</v>
          </cell>
          <cell r="P811">
            <v>0.31944444444444448</v>
          </cell>
          <cell r="Q811">
            <v>29</v>
          </cell>
          <cell r="R811">
            <v>266817</v>
          </cell>
          <cell r="S811" t="str">
            <v>Mtto. Terminado</v>
          </cell>
          <cell r="T811">
            <v>42201</v>
          </cell>
          <cell r="U811">
            <v>0.39583333333333331</v>
          </cell>
          <cell r="V811">
            <v>1.8333333332557231</v>
          </cell>
        </row>
        <row r="812">
          <cell r="A812"/>
          <cell r="B812">
            <v>801</v>
          </cell>
          <cell r="C812" t="str">
            <v>EL11</v>
          </cell>
          <cell r="D812" t="str">
            <v xml:space="preserve">Camión Chevrolet </v>
          </cell>
          <cell r="E812" t="str">
            <v>100EL</v>
          </cell>
          <cell r="F812" t="str">
            <v>Coazucar S. A.</v>
          </cell>
          <cell r="G812">
            <v>791060309</v>
          </cell>
          <cell r="H812">
            <v>7795550779</v>
          </cell>
          <cell r="I812" t="str">
            <v>LUBRICADORA</v>
          </cell>
          <cell r="J812" t="str">
            <v>Cambio filtro de combustible</v>
          </cell>
          <cell r="K812" t="str">
            <v>MTTO. PREVENTIVO</v>
          </cell>
          <cell r="L812">
            <v>8370</v>
          </cell>
          <cell r="M812" t="str">
            <v>ROJAS MORA, BYRON</v>
          </cell>
          <cell r="N812" t="str">
            <v>A</v>
          </cell>
          <cell r="O812">
            <v>42201</v>
          </cell>
          <cell r="P812">
            <v>0.31944444444444448</v>
          </cell>
          <cell r="Q812">
            <v>29</v>
          </cell>
          <cell r="R812">
            <v>266817</v>
          </cell>
          <cell r="S812" t="str">
            <v>Mtto. Terminado</v>
          </cell>
          <cell r="T812">
            <v>42201</v>
          </cell>
          <cell r="U812">
            <v>0.39583333333333331</v>
          </cell>
          <cell r="V812">
            <v>1.8333333332557231</v>
          </cell>
        </row>
        <row r="813">
          <cell r="A813"/>
          <cell r="B813">
            <v>802</v>
          </cell>
          <cell r="C813">
            <v>212</v>
          </cell>
          <cell r="D813" t="str">
            <v>Camioneta Chevrolet</v>
          </cell>
          <cell r="E813" t="str">
            <v>100EL</v>
          </cell>
          <cell r="F813" t="str">
            <v>Coazucar S. A.</v>
          </cell>
          <cell r="G813">
            <v>791020115</v>
          </cell>
          <cell r="H813">
            <v>7795550692</v>
          </cell>
          <cell r="I813" t="str">
            <v>EQUIPO LIVIANO</v>
          </cell>
          <cell r="J813" t="str">
            <v>Orden de Inspección</v>
          </cell>
          <cell r="K813" t="str">
            <v>MTTO. PREVENTIVO</v>
          </cell>
          <cell r="L813">
            <v>1621</v>
          </cell>
          <cell r="M813" t="str">
            <v>QUEZADA FAJARDO, GALO</v>
          </cell>
          <cell r="N813" t="str">
            <v>A</v>
          </cell>
          <cell r="O813">
            <v>42201</v>
          </cell>
          <cell r="P813">
            <v>0.3215277777777778</v>
          </cell>
          <cell r="Q813">
            <v>29</v>
          </cell>
          <cell r="R813">
            <v>478610</v>
          </cell>
          <cell r="S813" t="str">
            <v>Mtto. Terminado</v>
          </cell>
          <cell r="T813">
            <v>42201</v>
          </cell>
          <cell r="U813">
            <v>0.45833333333333331</v>
          </cell>
          <cell r="V813">
            <v>3.2833333333255723</v>
          </cell>
        </row>
        <row r="814">
          <cell r="A814"/>
          <cell r="B814">
            <v>803</v>
          </cell>
          <cell r="C814">
            <v>212</v>
          </cell>
          <cell r="D814" t="str">
            <v>Camioneta Chevrolet</v>
          </cell>
          <cell r="E814" t="str">
            <v>100EL</v>
          </cell>
          <cell r="F814" t="str">
            <v>Coazucar S. A.</v>
          </cell>
          <cell r="G814">
            <v>791020115</v>
          </cell>
          <cell r="H814">
            <v>7795550692</v>
          </cell>
          <cell r="I814" t="str">
            <v>LUBRICADORA</v>
          </cell>
          <cell r="J814" t="str">
            <v>Cambio aceite y filtro motor</v>
          </cell>
          <cell r="K814" t="str">
            <v>MTTO. PREVENTIVO</v>
          </cell>
          <cell r="L814">
            <v>1621</v>
          </cell>
          <cell r="M814" t="str">
            <v>QUEZADA FAJARDO, GALO</v>
          </cell>
          <cell r="N814" t="str">
            <v>A</v>
          </cell>
          <cell r="O814">
            <v>42201</v>
          </cell>
          <cell r="P814">
            <v>0.3215277777777778</v>
          </cell>
          <cell r="Q814">
            <v>29</v>
          </cell>
          <cell r="R814">
            <v>478610</v>
          </cell>
          <cell r="S814" t="str">
            <v>Mtto. Terminado</v>
          </cell>
          <cell r="T814">
            <v>42201</v>
          </cell>
          <cell r="U814">
            <v>0.58333333333333337</v>
          </cell>
          <cell r="V814">
            <v>6.2833333333255723</v>
          </cell>
        </row>
        <row r="815">
          <cell r="A815"/>
          <cell r="B815">
            <v>804</v>
          </cell>
          <cell r="C815">
            <v>212</v>
          </cell>
          <cell r="D815" t="str">
            <v>Camioneta Chevrolet</v>
          </cell>
          <cell r="E815" t="str">
            <v>100EL</v>
          </cell>
          <cell r="F815" t="str">
            <v>Coazucar S. A.</v>
          </cell>
          <cell r="G815">
            <v>791020115</v>
          </cell>
          <cell r="H815">
            <v>7795550692</v>
          </cell>
          <cell r="I815" t="str">
            <v>LUBRICADORA</v>
          </cell>
          <cell r="J815" t="str">
            <v>Cambio filtro de combustible</v>
          </cell>
          <cell r="K815" t="str">
            <v>MTTO. PREVENTIVO</v>
          </cell>
          <cell r="L815">
            <v>1621</v>
          </cell>
          <cell r="M815" t="str">
            <v>QUEZADA FAJARDO, GALO</v>
          </cell>
          <cell r="N815" t="str">
            <v>A</v>
          </cell>
          <cell r="O815">
            <v>42201</v>
          </cell>
          <cell r="P815">
            <v>0.3215277777777778</v>
          </cell>
          <cell r="Q815">
            <v>29</v>
          </cell>
          <cell r="R815">
            <v>478610</v>
          </cell>
          <cell r="S815" t="str">
            <v>Mtto. Terminado</v>
          </cell>
          <cell r="T815">
            <v>42201</v>
          </cell>
          <cell r="U815">
            <v>0.58333333333333337</v>
          </cell>
          <cell r="V815">
            <v>6.2833333333255723</v>
          </cell>
        </row>
        <row r="816">
          <cell r="A816"/>
          <cell r="B816">
            <v>805</v>
          </cell>
          <cell r="C816">
            <v>520</v>
          </cell>
          <cell r="D816" t="str">
            <v>Cargadora de Caña Vanguard V-1900</v>
          </cell>
          <cell r="E816" t="str">
            <v>100LL</v>
          </cell>
          <cell r="F816" t="str">
            <v>Coazucar S. A.</v>
          </cell>
          <cell r="G816">
            <v>791060369</v>
          </cell>
          <cell r="H816">
            <v>791060369</v>
          </cell>
          <cell r="I816" t="str">
            <v>MTTO. EN EL CAMPO</v>
          </cell>
          <cell r="J816" t="str">
            <v>Revisar motor</v>
          </cell>
          <cell r="K816" t="str">
            <v>MTTO. CORRECTIVO</v>
          </cell>
          <cell r="L816">
            <v>867</v>
          </cell>
          <cell r="M816" t="str">
            <v>CEDEÑO SANCHEZ, WILLIAN RAFAEL</v>
          </cell>
          <cell r="N816" t="str">
            <v>A</v>
          </cell>
          <cell r="O816">
            <v>42201</v>
          </cell>
          <cell r="P816">
            <v>0.3298611111111111</v>
          </cell>
          <cell r="Q816">
            <v>29</v>
          </cell>
          <cell r="R816"/>
          <cell r="S816" t="str">
            <v>Mtto. Terminado</v>
          </cell>
          <cell r="T816">
            <v>42201</v>
          </cell>
          <cell r="U816">
            <v>0.45833333333333331</v>
          </cell>
          <cell r="V816">
            <v>3.0833333333721384</v>
          </cell>
        </row>
        <row r="817">
          <cell r="A817"/>
          <cell r="B817">
            <v>806</v>
          </cell>
          <cell r="C817">
            <v>599</v>
          </cell>
          <cell r="D817" t="str">
            <v>Cosechadora de CañaJohn Deere 3520</v>
          </cell>
          <cell r="E817" t="str">
            <v>100CS</v>
          </cell>
          <cell r="F817" t="str">
            <v>Coazucar S. A.</v>
          </cell>
          <cell r="G817">
            <v>791060321</v>
          </cell>
          <cell r="H817">
            <v>791060321</v>
          </cell>
          <cell r="I817" t="str">
            <v>MTTO. EN EL CAMPO</v>
          </cell>
          <cell r="J817" t="str">
            <v>Cambiar compresor de aire</v>
          </cell>
          <cell r="K817" t="str">
            <v>MTTO. CORRECTIVO</v>
          </cell>
          <cell r="L817">
            <v>1710</v>
          </cell>
          <cell r="M817" t="str">
            <v>RODRIGUEZ BURI, EFRAIN LEONARDO</v>
          </cell>
          <cell r="N817" t="str">
            <v>A</v>
          </cell>
          <cell r="O817">
            <v>42201</v>
          </cell>
          <cell r="P817">
            <v>0.33194444444444443</v>
          </cell>
          <cell r="Q817">
            <v>29</v>
          </cell>
          <cell r="R817">
            <v>13487</v>
          </cell>
          <cell r="S817" t="str">
            <v>Mtto. Terminado</v>
          </cell>
          <cell r="T817">
            <v>42201</v>
          </cell>
          <cell r="U817">
            <v>0.5</v>
          </cell>
          <cell r="V817">
            <v>4.0333333334419876</v>
          </cell>
        </row>
        <row r="818">
          <cell r="A818"/>
          <cell r="B818">
            <v>807</v>
          </cell>
          <cell r="C818" t="str">
            <v>MB07</v>
          </cell>
          <cell r="D818" t="str">
            <v xml:space="preserve">Moto Bomba Perkins 4.236 </v>
          </cell>
          <cell r="E818" t="str">
            <v>100BB</v>
          </cell>
          <cell r="F818" t="str">
            <v>Coazucar S. A.</v>
          </cell>
          <cell r="G818">
            <v>791060405</v>
          </cell>
          <cell r="H818">
            <v>7795550088</v>
          </cell>
          <cell r="I818" t="str">
            <v>MTTO. EN EL CAMPO</v>
          </cell>
          <cell r="J818" t="str">
            <v>Revisar fuga de aceite</v>
          </cell>
          <cell r="K818" t="str">
            <v>MTTO. CORRECTIVO</v>
          </cell>
          <cell r="L818">
            <v>953</v>
          </cell>
          <cell r="M818" t="str">
            <v>CORTEZ MICOLTA,  CRUZ</v>
          </cell>
          <cell r="N818" t="str">
            <v>A</v>
          </cell>
          <cell r="O818">
            <v>42201</v>
          </cell>
          <cell r="P818">
            <v>0.3347222222222222</v>
          </cell>
          <cell r="Q818">
            <v>29</v>
          </cell>
          <cell r="R818"/>
          <cell r="S818" t="str">
            <v>Mtto. Terminado</v>
          </cell>
          <cell r="T818">
            <v>42201</v>
          </cell>
          <cell r="U818">
            <v>0.625</v>
          </cell>
          <cell r="V818">
            <v>6.9666666666744277</v>
          </cell>
        </row>
        <row r="819">
          <cell r="A819"/>
          <cell r="B819">
            <v>808</v>
          </cell>
          <cell r="C819">
            <v>641</v>
          </cell>
          <cell r="D819" t="str">
            <v>Moto Bomba Big squirt(perk 1104a-44t)</v>
          </cell>
          <cell r="E819" t="str">
            <v>100BB</v>
          </cell>
          <cell r="F819" t="str">
            <v>Coazucar S. A.</v>
          </cell>
          <cell r="G819">
            <v>791060405</v>
          </cell>
          <cell r="H819">
            <v>7795550021</v>
          </cell>
          <cell r="I819" t="str">
            <v>MTTO. EN EL CAMPO</v>
          </cell>
          <cell r="J819" t="str">
            <v>Revisar sistema electrico</v>
          </cell>
          <cell r="K819" t="str">
            <v>MTTO. CORRECTIVO</v>
          </cell>
          <cell r="L819">
            <v>1655</v>
          </cell>
          <cell r="M819" t="str">
            <v>RAMON RAMON, FRANKLIN</v>
          </cell>
          <cell r="N819" t="str">
            <v>A</v>
          </cell>
          <cell r="O819">
            <v>42201</v>
          </cell>
          <cell r="P819">
            <v>0.33819444444444446</v>
          </cell>
          <cell r="Q819">
            <v>29</v>
          </cell>
          <cell r="R819"/>
          <cell r="S819" t="str">
            <v>Mtto. Terminado</v>
          </cell>
          <cell r="T819">
            <v>42201</v>
          </cell>
          <cell r="U819">
            <v>0.39583333333333331</v>
          </cell>
          <cell r="V819">
            <v>1.3833333334187046</v>
          </cell>
        </row>
        <row r="820">
          <cell r="A820"/>
          <cell r="B820">
            <v>809</v>
          </cell>
          <cell r="C820">
            <v>1357</v>
          </cell>
          <cell r="D820" t="str">
            <v>Trayler</v>
          </cell>
          <cell r="E820" t="str">
            <v>100TD</v>
          </cell>
          <cell r="F820" t="str">
            <v>Coazucar S. A.</v>
          </cell>
          <cell r="G820">
            <v>791060312</v>
          </cell>
          <cell r="H820">
            <v>791060312</v>
          </cell>
          <cell r="I820" t="str">
            <v>MTTO. EN EL CAMPO</v>
          </cell>
          <cell r="J820" t="str">
            <v>Llanta baja</v>
          </cell>
          <cell r="K820" t="str">
            <v>MTTO. CORRECTIVO</v>
          </cell>
          <cell r="L820">
            <v>1353</v>
          </cell>
          <cell r="M820" t="str">
            <v>MINA POROZO, XAVIER</v>
          </cell>
          <cell r="N820" t="str">
            <v>A</v>
          </cell>
          <cell r="O820">
            <v>42201</v>
          </cell>
          <cell r="P820">
            <v>0.34097222222222223</v>
          </cell>
          <cell r="Q820">
            <v>29</v>
          </cell>
          <cell r="R820"/>
          <cell r="S820" t="str">
            <v>Mtto. Terminado</v>
          </cell>
          <cell r="T820">
            <v>42201</v>
          </cell>
          <cell r="U820">
            <v>0.625</v>
          </cell>
          <cell r="V820">
            <v>6.8166666666511446</v>
          </cell>
        </row>
        <row r="821">
          <cell r="A821"/>
          <cell r="B821">
            <v>810</v>
          </cell>
          <cell r="C821">
            <v>732</v>
          </cell>
          <cell r="D821" t="str">
            <v>Motoniveladora CAT-14G</v>
          </cell>
          <cell r="E821" t="str">
            <v>100EP</v>
          </cell>
          <cell r="F821" t="str">
            <v>Coazucar S. A.</v>
          </cell>
          <cell r="G821">
            <v>791060410</v>
          </cell>
          <cell r="H821">
            <v>7795550862</v>
          </cell>
          <cell r="I821" t="str">
            <v>MTTO. EN EL CAMPO</v>
          </cell>
          <cell r="J821" t="str">
            <v>No alza cuchillas</v>
          </cell>
          <cell r="K821" t="str">
            <v>MTTO. CORRECTIVO</v>
          </cell>
          <cell r="L821">
            <v>1913</v>
          </cell>
          <cell r="M821" t="str">
            <v>TUTIVEN ALVARADO, FREDDY EVANGELISTA</v>
          </cell>
          <cell r="N821" t="str">
            <v>A</v>
          </cell>
          <cell r="O821">
            <v>42201</v>
          </cell>
          <cell r="P821">
            <v>0.35416666666666669</v>
          </cell>
          <cell r="Q821">
            <v>29</v>
          </cell>
          <cell r="R821">
            <v>1449</v>
          </cell>
          <cell r="S821" t="str">
            <v>Mtto. Terminado</v>
          </cell>
          <cell r="T821">
            <v>42201</v>
          </cell>
          <cell r="U821">
            <v>0.35416666666666669</v>
          </cell>
          <cell r="V821">
            <v>0</v>
          </cell>
        </row>
        <row r="822">
          <cell r="A822"/>
          <cell r="B822">
            <v>811</v>
          </cell>
          <cell r="C822">
            <v>1622</v>
          </cell>
          <cell r="D822" t="str">
            <v>Bomba de Agua</v>
          </cell>
          <cell r="E822" t="str">
            <v>100EQM</v>
          </cell>
          <cell r="F822" t="str">
            <v>Coazucar S. A.</v>
          </cell>
          <cell r="G822">
            <v>791060305</v>
          </cell>
          <cell r="H822">
            <v>7795550890</v>
          </cell>
          <cell r="I822" t="str">
            <v>EQUIPO LIVIANO</v>
          </cell>
          <cell r="J822" t="str">
            <v>Revisar motor</v>
          </cell>
          <cell r="K822" t="str">
            <v>MTTO. CORRECTIVO</v>
          </cell>
          <cell r="L822">
            <v>1621</v>
          </cell>
          <cell r="M822" t="str">
            <v>QUEZADA FAJARDO, GALO</v>
          </cell>
          <cell r="N822" t="str">
            <v>A</v>
          </cell>
          <cell r="O822">
            <v>42201</v>
          </cell>
          <cell r="P822">
            <v>0.3576388888888889</v>
          </cell>
          <cell r="Q822">
            <v>29</v>
          </cell>
          <cell r="R822"/>
          <cell r="S822" t="str">
            <v>Mtto. Terminado</v>
          </cell>
          <cell r="T822">
            <v>42201</v>
          </cell>
          <cell r="U822">
            <v>0.39583333333333331</v>
          </cell>
          <cell r="V822">
            <v>0.91666666662786156</v>
          </cell>
        </row>
        <row r="823">
          <cell r="A823"/>
          <cell r="B823">
            <v>812</v>
          </cell>
          <cell r="C823">
            <v>438</v>
          </cell>
          <cell r="D823" t="str">
            <v>Carreton</v>
          </cell>
          <cell r="E823" t="str">
            <v>100CA</v>
          </cell>
          <cell r="F823" t="str">
            <v>Coazucar S. A.</v>
          </cell>
          <cell r="G823">
            <v>791060326</v>
          </cell>
          <cell r="H823">
            <v>791060326</v>
          </cell>
          <cell r="I823" t="str">
            <v>CARRETONES</v>
          </cell>
          <cell r="J823" t="str">
            <v>Cambiar eje</v>
          </cell>
          <cell r="K823" t="str">
            <v>MTTO. CORRECTIVO</v>
          </cell>
          <cell r="L823">
            <v>1500</v>
          </cell>
          <cell r="M823" t="str">
            <v>ORTIZ YADAYCELA, NESTOR</v>
          </cell>
          <cell r="N823" t="str">
            <v>A</v>
          </cell>
          <cell r="O823">
            <v>42201</v>
          </cell>
          <cell r="P823">
            <v>0.36458333333333331</v>
          </cell>
          <cell r="Q823">
            <v>29</v>
          </cell>
          <cell r="R823"/>
          <cell r="S823" t="str">
            <v>Mtto. Terminado</v>
          </cell>
          <cell r="T823">
            <v>42202</v>
          </cell>
          <cell r="U823">
            <v>0.75</v>
          </cell>
          <cell r="V823">
            <v>33.25</v>
          </cell>
        </row>
        <row r="824">
          <cell r="A824"/>
          <cell r="B824">
            <v>813</v>
          </cell>
          <cell r="C824">
            <v>431</v>
          </cell>
          <cell r="D824" t="str">
            <v>Carreton</v>
          </cell>
          <cell r="E824" t="str">
            <v>100CA</v>
          </cell>
          <cell r="F824" t="str">
            <v>Coazucar S. A.</v>
          </cell>
          <cell r="G824">
            <v>791060326</v>
          </cell>
          <cell r="H824">
            <v>791060326</v>
          </cell>
          <cell r="I824" t="str">
            <v>CARRETONES</v>
          </cell>
          <cell r="J824" t="str">
            <v>Cambiar eje</v>
          </cell>
          <cell r="K824" t="str">
            <v>MTTO. CORRECTIVO</v>
          </cell>
          <cell r="L824">
            <v>1500</v>
          </cell>
          <cell r="M824" t="str">
            <v>ORTIZ YADAYCELA, NESTOR</v>
          </cell>
          <cell r="N824" t="str">
            <v>A</v>
          </cell>
          <cell r="O824">
            <v>42201</v>
          </cell>
          <cell r="P824">
            <v>0.36458333333333331</v>
          </cell>
          <cell r="Q824">
            <v>29</v>
          </cell>
          <cell r="R824"/>
          <cell r="S824" t="str">
            <v>Mtto. Terminado</v>
          </cell>
          <cell r="T824">
            <v>42201</v>
          </cell>
          <cell r="U824">
            <v>0.5</v>
          </cell>
          <cell r="V824">
            <v>3.25</v>
          </cell>
        </row>
        <row r="825">
          <cell r="A825"/>
          <cell r="B825">
            <v>814</v>
          </cell>
          <cell r="C825">
            <v>1270</v>
          </cell>
          <cell r="D825" t="str">
            <v>Trayler</v>
          </cell>
          <cell r="E825" t="str">
            <v>100TD</v>
          </cell>
          <cell r="F825" t="str">
            <v>Coazucar S. A.</v>
          </cell>
          <cell r="G825">
            <v>791060312</v>
          </cell>
          <cell r="H825">
            <v>791060312</v>
          </cell>
          <cell r="I825" t="str">
            <v>TRAYLER</v>
          </cell>
          <cell r="J825" t="str">
            <v>Arreglar patas</v>
          </cell>
          <cell r="K825" t="str">
            <v>MTTO. CORRECTIVO</v>
          </cell>
          <cell r="L825">
            <v>1500</v>
          </cell>
          <cell r="M825" t="str">
            <v>ORTIZ YADAYCELA, NESTOR</v>
          </cell>
          <cell r="N825" t="str">
            <v>A</v>
          </cell>
          <cell r="O825">
            <v>42201</v>
          </cell>
          <cell r="P825">
            <v>0.36458333333333331</v>
          </cell>
          <cell r="Q825">
            <v>29</v>
          </cell>
          <cell r="R825"/>
          <cell r="S825" t="str">
            <v>Mtto. Terminado</v>
          </cell>
          <cell r="T825">
            <v>42201</v>
          </cell>
          <cell r="U825">
            <v>0.45833333333333331</v>
          </cell>
          <cell r="V825">
            <v>2.25</v>
          </cell>
        </row>
        <row r="826">
          <cell r="A826"/>
          <cell r="B826">
            <v>815</v>
          </cell>
          <cell r="C826">
            <v>633</v>
          </cell>
          <cell r="D826" t="str">
            <v>Moto Bomba Cummins 6bt5.9-p</v>
          </cell>
          <cell r="E826" t="str">
            <v>100BB</v>
          </cell>
          <cell r="F826" t="str">
            <v>Coazucar S. A.</v>
          </cell>
          <cell r="G826">
            <v>791060405</v>
          </cell>
          <cell r="H826">
            <v>7795550011</v>
          </cell>
          <cell r="I826" t="str">
            <v>MTTO. EN EL CAMPO</v>
          </cell>
          <cell r="J826" t="str">
            <v>Revisar motor</v>
          </cell>
          <cell r="K826" t="str">
            <v>MTTO. CORRECTIVO</v>
          </cell>
          <cell r="L826">
            <v>745</v>
          </cell>
          <cell r="M826" t="str">
            <v>BRAVO ROSADO, ROBERTO</v>
          </cell>
          <cell r="N826" t="str">
            <v>A</v>
          </cell>
          <cell r="O826">
            <v>42201</v>
          </cell>
          <cell r="P826">
            <v>0.36736111111111108</v>
          </cell>
          <cell r="Q826">
            <v>29</v>
          </cell>
          <cell r="R826"/>
          <cell r="S826" t="str">
            <v>Mtto. Terminado</v>
          </cell>
          <cell r="T826">
            <v>42201</v>
          </cell>
          <cell r="U826">
            <v>0.4375</v>
          </cell>
          <cell r="V826">
            <v>1.6833333333488554</v>
          </cell>
        </row>
        <row r="827">
          <cell r="A827"/>
          <cell r="B827">
            <v>816</v>
          </cell>
          <cell r="C827">
            <v>233</v>
          </cell>
          <cell r="D827" t="str">
            <v xml:space="preserve">Jeep Chevrolet </v>
          </cell>
          <cell r="E827" t="str">
            <v>100EL</v>
          </cell>
          <cell r="F827" t="str">
            <v>Coazucar S. A.</v>
          </cell>
          <cell r="G827">
            <v>791010701</v>
          </cell>
          <cell r="H827">
            <v>7795550724</v>
          </cell>
          <cell r="I827" t="str">
            <v>EQUIPO LIVIANO</v>
          </cell>
          <cell r="J827" t="str">
            <v>Revisar embrague</v>
          </cell>
          <cell r="K827" t="str">
            <v>MTTO. CORRECTIVO</v>
          </cell>
          <cell r="L827">
            <v>123</v>
          </cell>
          <cell r="M827" t="str">
            <v>PACA TACO, JOSE</v>
          </cell>
          <cell r="N827" t="str">
            <v>A</v>
          </cell>
          <cell r="O827">
            <v>42201</v>
          </cell>
          <cell r="P827">
            <v>0.37291666666666662</v>
          </cell>
          <cell r="Q827">
            <v>29</v>
          </cell>
          <cell r="R827">
            <v>394196</v>
          </cell>
          <cell r="S827" t="str">
            <v>Mtto. Terminado</v>
          </cell>
          <cell r="T827">
            <v>42201</v>
          </cell>
          <cell r="U827">
            <v>0.40625</v>
          </cell>
          <cell r="V827">
            <v>0.80000000004656613</v>
          </cell>
        </row>
        <row r="828">
          <cell r="A828"/>
          <cell r="B828">
            <v>817</v>
          </cell>
          <cell r="C828">
            <v>333</v>
          </cell>
          <cell r="D828" t="str">
            <v>Tractor de Llantas Cameco 305 AG</v>
          </cell>
          <cell r="E828" t="str">
            <v>100CM</v>
          </cell>
          <cell r="F828" t="str">
            <v>Coazucar S. A.</v>
          </cell>
          <cell r="G828">
            <v>791060444</v>
          </cell>
          <cell r="H828">
            <v>791060444</v>
          </cell>
          <cell r="I828" t="str">
            <v>MTTO. EN EL CAMPO</v>
          </cell>
          <cell r="J828" t="str">
            <v>Problemas del turbo</v>
          </cell>
          <cell r="K828" t="str">
            <v>MTTO. CORRECTIVO</v>
          </cell>
          <cell r="L828">
            <v>8361</v>
          </cell>
          <cell r="M828" t="str">
            <v>ALVAREZ SARCO, JUAN</v>
          </cell>
          <cell r="N828" t="str">
            <v>A</v>
          </cell>
          <cell r="O828">
            <v>42201</v>
          </cell>
          <cell r="P828">
            <v>0.38055555555555554</v>
          </cell>
          <cell r="Q828">
            <v>29</v>
          </cell>
          <cell r="R828"/>
          <cell r="S828" t="str">
            <v>Mtto. Terminado</v>
          </cell>
          <cell r="T828">
            <v>42201</v>
          </cell>
          <cell r="U828">
            <v>0.70833333333333337</v>
          </cell>
          <cell r="V828">
            <v>7.8666666665812954</v>
          </cell>
        </row>
        <row r="829">
          <cell r="A829"/>
          <cell r="B829">
            <v>818</v>
          </cell>
          <cell r="C829">
            <v>450</v>
          </cell>
          <cell r="D829" t="str">
            <v xml:space="preserve">Carreton </v>
          </cell>
          <cell r="E829" t="str">
            <v>100CA</v>
          </cell>
          <cell r="F829" t="str">
            <v>Coazucar S. A.</v>
          </cell>
          <cell r="G829">
            <v>791060326</v>
          </cell>
          <cell r="H829">
            <v>791060326</v>
          </cell>
          <cell r="I829" t="str">
            <v>MTTO. EN EL CAMPO</v>
          </cell>
          <cell r="J829" t="str">
            <v>Se arranco la oreja del tiro</v>
          </cell>
          <cell r="K829" t="str">
            <v>MTTO. CORRECTIVO</v>
          </cell>
          <cell r="L829">
            <v>1500</v>
          </cell>
          <cell r="M829" t="str">
            <v>ORTIZ YADAYCELA, NESTOR</v>
          </cell>
          <cell r="N829" t="str">
            <v>A</v>
          </cell>
          <cell r="O829">
            <v>42201</v>
          </cell>
          <cell r="P829">
            <v>0.38819444444444445</v>
          </cell>
          <cell r="Q829">
            <v>29</v>
          </cell>
          <cell r="R829"/>
          <cell r="S829" t="str">
            <v>Mtto. Terminado</v>
          </cell>
          <cell r="T829">
            <v>42201</v>
          </cell>
          <cell r="U829">
            <v>0.5</v>
          </cell>
          <cell r="V829">
            <v>2.6833333333488554</v>
          </cell>
        </row>
        <row r="830">
          <cell r="A830"/>
          <cell r="B830">
            <v>819</v>
          </cell>
          <cell r="C830" t="str">
            <v>79A</v>
          </cell>
          <cell r="D830" t="str">
            <v>Camioneta Chevrolet</v>
          </cell>
          <cell r="E830" t="str">
            <v>100EL</v>
          </cell>
          <cell r="F830" t="str">
            <v>Coazucar S. A.</v>
          </cell>
          <cell r="G830">
            <v>791060308</v>
          </cell>
          <cell r="H830">
            <v>7795550754</v>
          </cell>
          <cell r="I830" t="str">
            <v>ELECTROMECANICOS</v>
          </cell>
          <cell r="J830" t="str">
            <v>Revisar luces</v>
          </cell>
          <cell r="K830" t="str">
            <v>MTTO. CORRECTIVO</v>
          </cell>
          <cell r="L830">
            <v>2066</v>
          </cell>
          <cell r="M830" t="str">
            <v>ZHAPAN REMACHE, VICTOR ANIBAL</v>
          </cell>
          <cell r="N830" t="str">
            <v>A</v>
          </cell>
          <cell r="O830">
            <v>42201</v>
          </cell>
          <cell r="P830">
            <v>0.39027777777777778</v>
          </cell>
          <cell r="Q830">
            <v>29</v>
          </cell>
          <cell r="R830">
            <v>803703</v>
          </cell>
          <cell r="S830" t="str">
            <v>Mtto. Terminado</v>
          </cell>
          <cell r="T830">
            <v>42201</v>
          </cell>
          <cell r="U830">
            <v>0.41666666666666669</v>
          </cell>
          <cell r="V830">
            <v>0.63333333330228925</v>
          </cell>
        </row>
        <row r="831">
          <cell r="A831"/>
          <cell r="B831">
            <v>820</v>
          </cell>
          <cell r="C831" t="str">
            <v>EL23</v>
          </cell>
          <cell r="D831" t="str">
            <v xml:space="preserve">Camioneta Chevrolet </v>
          </cell>
          <cell r="E831" t="str">
            <v>100EL</v>
          </cell>
          <cell r="F831" t="str">
            <v>Coazucar S. A.</v>
          </cell>
          <cell r="G831">
            <v>791060102</v>
          </cell>
          <cell r="H831">
            <v>7795550799</v>
          </cell>
          <cell r="I831" t="str">
            <v>EQUIPO LIVIANO</v>
          </cell>
          <cell r="J831" t="str">
            <v>Revisar motor</v>
          </cell>
          <cell r="K831" t="str">
            <v>MTTO. CORRECTIVO</v>
          </cell>
          <cell r="L831">
            <v>547</v>
          </cell>
          <cell r="M831" t="str">
            <v>QUISHPE CALVA, LUIS</v>
          </cell>
          <cell r="N831" t="str">
            <v>A</v>
          </cell>
          <cell r="O831">
            <v>42201</v>
          </cell>
          <cell r="P831">
            <v>0.39097222222222222</v>
          </cell>
          <cell r="Q831">
            <v>29</v>
          </cell>
          <cell r="R831">
            <v>171812</v>
          </cell>
          <cell r="S831" t="str">
            <v>Mtto. Terminado</v>
          </cell>
          <cell r="T831">
            <v>42201</v>
          </cell>
          <cell r="U831">
            <v>0.45833333333333331</v>
          </cell>
          <cell r="V831">
            <v>1.6166666666977108</v>
          </cell>
        </row>
        <row r="832">
          <cell r="A832"/>
          <cell r="B832">
            <v>821</v>
          </cell>
          <cell r="C832" t="str">
            <v>JD36</v>
          </cell>
          <cell r="D832" t="str">
            <v>Tractor John Deere 9460R</v>
          </cell>
          <cell r="E832" t="str">
            <v>100JD</v>
          </cell>
          <cell r="F832" t="str">
            <v>Coazucar S. A.</v>
          </cell>
          <cell r="G832">
            <v>791060435</v>
          </cell>
          <cell r="H832">
            <v>7795551083</v>
          </cell>
          <cell r="I832" t="str">
            <v>MTTO. EN EL CAMPO</v>
          </cell>
          <cell r="J832" t="str">
            <v>Revisar fuga de aceite en el banco de valvulas</v>
          </cell>
          <cell r="K832" t="str">
            <v>MTTO. CORRECTIVO</v>
          </cell>
          <cell r="L832">
            <v>1306</v>
          </cell>
          <cell r="M832" t="str">
            <v>MAYORGA VASQUEZ, JUAN ANTONIO</v>
          </cell>
          <cell r="N832" t="str">
            <v>A</v>
          </cell>
          <cell r="O832">
            <v>42201</v>
          </cell>
          <cell r="P832">
            <v>0.39583333333333331</v>
          </cell>
          <cell r="Q832">
            <v>29</v>
          </cell>
          <cell r="R832"/>
          <cell r="S832" t="str">
            <v>Mtto. Terminado</v>
          </cell>
          <cell r="T832">
            <v>42201</v>
          </cell>
          <cell r="U832">
            <v>0.45833333333333331</v>
          </cell>
          <cell r="V832">
            <v>1.5</v>
          </cell>
        </row>
        <row r="833">
          <cell r="A833"/>
          <cell r="B833">
            <v>822</v>
          </cell>
          <cell r="C833" t="str">
            <v>JD35</v>
          </cell>
          <cell r="D833" t="str">
            <v>Tractor John Deere 9460R</v>
          </cell>
          <cell r="E833" t="str">
            <v>100JD</v>
          </cell>
          <cell r="F833" t="str">
            <v>Coazucar S. A.</v>
          </cell>
          <cell r="G833">
            <v>791060435</v>
          </cell>
          <cell r="H833">
            <v>7795551081</v>
          </cell>
          <cell r="I833" t="str">
            <v>MTTO. EN EL CAMPO</v>
          </cell>
          <cell r="J833" t="str">
            <v>Presion baja de combustible</v>
          </cell>
          <cell r="K833" t="str">
            <v>MTTO. CORRECTIVO</v>
          </cell>
          <cell r="L833">
            <v>1514</v>
          </cell>
          <cell r="M833" t="str">
            <v>PALOMEQUE SUCUZHANAY, NELSON ERNESTO</v>
          </cell>
          <cell r="N833" t="str">
            <v>A</v>
          </cell>
          <cell r="O833">
            <v>42201</v>
          </cell>
          <cell r="P833">
            <v>0.39583333333333331</v>
          </cell>
          <cell r="Q833">
            <v>29</v>
          </cell>
          <cell r="R833"/>
          <cell r="S833" t="str">
            <v>Mtto. Terminado</v>
          </cell>
          <cell r="T833">
            <v>42201</v>
          </cell>
          <cell r="U833">
            <v>0.41666666666666669</v>
          </cell>
          <cell r="V833">
            <v>0.5</v>
          </cell>
        </row>
        <row r="834">
          <cell r="A834"/>
          <cell r="B834">
            <v>823</v>
          </cell>
          <cell r="C834" t="str">
            <v>JD39</v>
          </cell>
          <cell r="D834" t="str">
            <v>Tractor John Deere 9460R</v>
          </cell>
          <cell r="E834" t="str">
            <v>100JD</v>
          </cell>
          <cell r="F834" t="str">
            <v>Coazucar S. A.</v>
          </cell>
          <cell r="G834">
            <v>791060435</v>
          </cell>
          <cell r="H834">
            <v>7795551089</v>
          </cell>
          <cell r="I834" t="str">
            <v>MTTO. EN EL CAMPO</v>
          </cell>
          <cell r="J834" t="str">
            <v>Presion baja de combustible</v>
          </cell>
          <cell r="K834" t="str">
            <v>MTTO. CORRECTIVO</v>
          </cell>
          <cell r="L834">
            <v>1590</v>
          </cell>
          <cell r="M834" t="str">
            <v>PINCAY CABERO, JULIO BENJAMIN</v>
          </cell>
          <cell r="N834" t="str">
            <v>A</v>
          </cell>
          <cell r="O834">
            <v>42201</v>
          </cell>
          <cell r="P834">
            <v>0.39583333333333331</v>
          </cell>
          <cell r="Q834">
            <v>29</v>
          </cell>
          <cell r="R834"/>
          <cell r="S834" t="str">
            <v>Mtto. Terminado</v>
          </cell>
          <cell r="T834">
            <v>42201</v>
          </cell>
          <cell r="U834">
            <v>0.45833333333333331</v>
          </cell>
          <cell r="V834">
            <v>1.5</v>
          </cell>
        </row>
        <row r="835">
          <cell r="A835"/>
          <cell r="B835">
            <v>824</v>
          </cell>
          <cell r="C835" t="str">
            <v>JD38</v>
          </cell>
          <cell r="D835" t="str">
            <v>Tractor John Deere 9460R</v>
          </cell>
          <cell r="E835" t="str">
            <v>100JD</v>
          </cell>
          <cell r="F835" t="str">
            <v>Coazucar S. A.</v>
          </cell>
          <cell r="G835">
            <v>791060435</v>
          </cell>
          <cell r="H835">
            <v>7795551087</v>
          </cell>
          <cell r="I835" t="str">
            <v>MTTO. EN EL CAMPO</v>
          </cell>
          <cell r="J835" t="str">
            <v>Revisar A/A</v>
          </cell>
          <cell r="K835" t="str">
            <v>MTTO. CORRECTIVO</v>
          </cell>
          <cell r="L835">
            <v>960</v>
          </cell>
          <cell r="M835" t="str">
            <v>CRISTOBAL PIGUAVE, EDISON MOISES</v>
          </cell>
          <cell r="N835" t="str">
            <v>A</v>
          </cell>
          <cell r="O835">
            <v>42201</v>
          </cell>
          <cell r="P835">
            <v>0.39652777777777781</v>
          </cell>
          <cell r="Q835">
            <v>29</v>
          </cell>
          <cell r="R835"/>
          <cell r="S835" t="str">
            <v>Mtto. Terminado</v>
          </cell>
          <cell r="T835">
            <v>42201</v>
          </cell>
          <cell r="U835">
            <v>0.70833333333333337</v>
          </cell>
          <cell r="V835">
            <v>7.4833333333954215</v>
          </cell>
        </row>
        <row r="836">
          <cell r="A836"/>
          <cell r="B836">
            <v>825</v>
          </cell>
          <cell r="C836">
            <v>597</v>
          </cell>
          <cell r="D836" t="str">
            <v>Cosechadora de CañaJohn Deere 3510</v>
          </cell>
          <cell r="E836" t="str">
            <v>100CS</v>
          </cell>
          <cell r="F836" t="str">
            <v>Coazucar S. A.</v>
          </cell>
          <cell r="G836">
            <v>791060334</v>
          </cell>
          <cell r="H836">
            <v>791060334</v>
          </cell>
          <cell r="I836" t="str">
            <v>MTTO. EN EL CAMPO</v>
          </cell>
          <cell r="J836" t="str">
            <v>Revisar sistema de combustible</v>
          </cell>
          <cell r="K836" t="str">
            <v>MTTO. CORRECTIVO</v>
          </cell>
          <cell r="L836">
            <v>803</v>
          </cell>
          <cell r="M836" t="str">
            <v>CALLE SOLIZ, LUIS</v>
          </cell>
          <cell r="N836" t="str">
            <v>A</v>
          </cell>
          <cell r="O836">
            <v>42201</v>
          </cell>
          <cell r="P836">
            <v>0.40486111111111112</v>
          </cell>
          <cell r="Q836">
            <v>29</v>
          </cell>
          <cell r="R836"/>
          <cell r="S836" t="str">
            <v>Mtto. Terminado</v>
          </cell>
          <cell r="T836">
            <v>42201</v>
          </cell>
          <cell r="U836">
            <v>0.70833333333333337</v>
          </cell>
          <cell r="V836">
            <v>7.283333333209157</v>
          </cell>
        </row>
        <row r="837">
          <cell r="A837"/>
          <cell r="B837">
            <v>826</v>
          </cell>
          <cell r="C837">
            <v>167</v>
          </cell>
          <cell r="D837" t="str">
            <v>Cabezal M. Benz LS-2635</v>
          </cell>
          <cell r="E837" t="str">
            <v>100CB</v>
          </cell>
          <cell r="F837" t="str">
            <v>Coazucar S. A.</v>
          </cell>
          <cell r="G837">
            <v>791060330</v>
          </cell>
          <cell r="H837">
            <v>791060330</v>
          </cell>
          <cell r="I837" t="str">
            <v>CABEZALES</v>
          </cell>
          <cell r="J837" t="str">
            <v>Revisar Radiador</v>
          </cell>
          <cell r="K837" t="str">
            <v>MTTO. CORRECTIVO</v>
          </cell>
          <cell r="L837">
            <v>843</v>
          </cell>
          <cell r="M837" t="str">
            <v>CASTILLO MALDONADO, CARLOS ADOLFO</v>
          </cell>
          <cell r="N837" t="str">
            <v>A</v>
          </cell>
          <cell r="O837">
            <v>42201</v>
          </cell>
          <cell r="P837">
            <v>0.41319444444444442</v>
          </cell>
          <cell r="Q837">
            <v>29</v>
          </cell>
          <cell r="R837"/>
          <cell r="S837" t="str">
            <v>Mtto. Terminado</v>
          </cell>
          <cell r="T837">
            <v>42201</v>
          </cell>
          <cell r="U837">
            <v>0.58333333333333337</v>
          </cell>
          <cell r="V837">
            <v>4.0833333332557231</v>
          </cell>
        </row>
        <row r="838">
          <cell r="A838"/>
          <cell r="B838">
            <v>827</v>
          </cell>
          <cell r="C838">
            <v>161</v>
          </cell>
          <cell r="D838" t="str">
            <v>Cabezal M. Benz LS-2635</v>
          </cell>
          <cell r="E838" t="str">
            <v>100CB</v>
          </cell>
          <cell r="F838" t="str">
            <v>Coazucar S. A.</v>
          </cell>
          <cell r="G838">
            <v>791060330</v>
          </cell>
          <cell r="H838">
            <v>791060330</v>
          </cell>
          <cell r="I838" t="str">
            <v>LUBRICADORA</v>
          </cell>
          <cell r="J838" t="str">
            <v>Cambiar refrigerante</v>
          </cell>
          <cell r="K838" t="str">
            <v>MTTO. PREVENTIVO</v>
          </cell>
          <cell r="L838">
            <v>7100</v>
          </cell>
          <cell r="M838" t="str">
            <v>PARRA PARRA, VICTOR GERARDO</v>
          </cell>
          <cell r="N838" t="str">
            <v>A</v>
          </cell>
          <cell r="O838">
            <v>42201</v>
          </cell>
          <cell r="P838">
            <v>0.4284722222222222</v>
          </cell>
          <cell r="Q838">
            <v>29</v>
          </cell>
          <cell r="R838"/>
          <cell r="S838" t="str">
            <v>Mtto. Terminado</v>
          </cell>
          <cell r="T838">
            <v>42201</v>
          </cell>
          <cell r="U838">
            <v>0.4375</v>
          </cell>
          <cell r="V838">
            <v>0.21666666667442769</v>
          </cell>
        </row>
        <row r="839">
          <cell r="A839"/>
          <cell r="B839">
            <v>828</v>
          </cell>
          <cell r="C839" t="str">
            <v>EL21</v>
          </cell>
          <cell r="D839" t="str">
            <v xml:space="preserve">Camioneta Chevrolet </v>
          </cell>
          <cell r="E839" t="str">
            <v>100EL</v>
          </cell>
          <cell r="F839" t="str">
            <v>Coazucar S. A.</v>
          </cell>
          <cell r="G839">
            <v>791010701</v>
          </cell>
          <cell r="H839">
            <v>7795550795</v>
          </cell>
          <cell r="I839" t="str">
            <v>EQUIPO LIVIANO</v>
          </cell>
          <cell r="J839" t="str">
            <v>Orden de Inspección</v>
          </cell>
          <cell r="K839" t="str">
            <v>MTTO. PREVENTIVO</v>
          </cell>
          <cell r="L839">
            <v>123</v>
          </cell>
          <cell r="M839" t="str">
            <v>PACA TACO, JOSE</v>
          </cell>
          <cell r="N839" t="str">
            <v>A</v>
          </cell>
          <cell r="O839">
            <v>42201</v>
          </cell>
          <cell r="P839">
            <v>0.43124999999999997</v>
          </cell>
          <cell r="Q839">
            <v>29</v>
          </cell>
          <cell r="R839">
            <v>217755</v>
          </cell>
          <cell r="S839" t="str">
            <v>Mtto. Terminado</v>
          </cell>
          <cell r="T839">
            <v>42201</v>
          </cell>
          <cell r="U839">
            <v>0.45833333333333331</v>
          </cell>
          <cell r="V839">
            <v>0.64999999990686774</v>
          </cell>
        </row>
        <row r="840">
          <cell r="A840"/>
          <cell r="B840">
            <v>829</v>
          </cell>
          <cell r="C840" t="str">
            <v>EL21</v>
          </cell>
          <cell r="D840" t="str">
            <v xml:space="preserve">Camioneta Chevrolet </v>
          </cell>
          <cell r="E840" t="str">
            <v>100EL</v>
          </cell>
          <cell r="F840" t="str">
            <v>Coazucar S. A.</v>
          </cell>
          <cell r="G840">
            <v>791010701</v>
          </cell>
          <cell r="H840">
            <v>7795550795</v>
          </cell>
          <cell r="I840" t="str">
            <v>LUBRICADORA</v>
          </cell>
          <cell r="J840" t="str">
            <v>Cambio aceite y filtro motor</v>
          </cell>
          <cell r="K840" t="str">
            <v>MTTO. PREVENTIVO</v>
          </cell>
          <cell r="L840">
            <v>123</v>
          </cell>
          <cell r="M840" t="str">
            <v>PACA TACO, JOSE</v>
          </cell>
          <cell r="N840" t="str">
            <v>A</v>
          </cell>
          <cell r="O840">
            <v>42201</v>
          </cell>
          <cell r="P840">
            <v>0.43124999999999997</v>
          </cell>
          <cell r="Q840">
            <v>29</v>
          </cell>
          <cell r="R840">
            <v>217755</v>
          </cell>
          <cell r="S840" t="str">
            <v>Mtto. Terminado</v>
          </cell>
          <cell r="T840">
            <v>42201</v>
          </cell>
          <cell r="U840">
            <v>0.5</v>
          </cell>
          <cell r="V840">
            <v>1.6499999999068677</v>
          </cell>
        </row>
        <row r="841">
          <cell r="A841"/>
          <cell r="B841">
            <v>830</v>
          </cell>
          <cell r="C841" t="str">
            <v>EL21</v>
          </cell>
          <cell r="D841" t="str">
            <v xml:space="preserve">Camioneta Chevrolet </v>
          </cell>
          <cell r="E841" t="str">
            <v>100EL</v>
          </cell>
          <cell r="F841" t="str">
            <v>Coazucar S. A.</v>
          </cell>
          <cell r="G841">
            <v>791010701</v>
          </cell>
          <cell r="H841">
            <v>7795550795</v>
          </cell>
          <cell r="I841" t="str">
            <v>LUBRICADORA</v>
          </cell>
          <cell r="J841" t="str">
            <v>Cambio filtro de combustible</v>
          </cell>
          <cell r="K841" t="str">
            <v>MTTO. PREVENTIVO</v>
          </cell>
          <cell r="L841">
            <v>123</v>
          </cell>
          <cell r="M841" t="str">
            <v>PACA TACO, JOSE</v>
          </cell>
          <cell r="N841" t="str">
            <v>A</v>
          </cell>
          <cell r="O841">
            <v>42201</v>
          </cell>
          <cell r="P841">
            <v>0.43124999999999997</v>
          </cell>
          <cell r="Q841">
            <v>29</v>
          </cell>
          <cell r="R841">
            <v>217755</v>
          </cell>
          <cell r="S841" t="str">
            <v>Mtto. Terminado</v>
          </cell>
          <cell r="T841">
            <v>42201</v>
          </cell>
          <cell r="U841">
            <v>0.5</v>
          </cell>
          <cell r="V841">
            <v>1.6499999999068677</v>
          </cell>
        </row>
        <row r="842">
          <cell r="A842"/>
          <cell r="B842">
            <v>831</v>
          </cell>
          <cell r="C842">
            <v>509</v>
          </cell>
          <cell r="D842" t="str">
            <v>Cargadora de Caña Cameco SP- 1800</v>
          </cell>
          <cell r="E842" t="str">
            <v>100LL</v>
          </cell>
          <cell r="F842" t="str">
            <v>Coazucar S. A.</v>
          </cell>
          <cell r="G842">
            <v>791060368</v>
          </cell>
          <cell r="H842">
            <v>791060368</v>
          </cell>
          <cell r="I842" t="str">
            <v>MTTO. EN EL CAMPO</v>
          </cell>
          <cell r="J842" t="str">
            <v>Revisar cilindro de direccion</v>
          </cell>
          <cell r="K842" t="str">
            <v>MTTO. CORRECTIVO</v>
          </cell>
          <cell r="L842">
            <v>638</v>
          </cell>
          <cell r="M842" t="str">
            <v>ANDRADE GONZALEZ, JOSE FABRICIO</v>
          </cell>
          <cell r="N842" t="str">
            <v>A</v>
          </cell>
          <cell r="O842">
            <v>42201</v>
          </cell>
          <cell r="P842">
            <v>0.4375</v>
          </cell>
          <cell r="Q842">
            <v>29</v>
          </cell>
          <cell r="R842">
            <v>2669</v>
          </cell>
          <cell r="S842" t="str">
            <v>Mtto. Terminado</v>
          </cell>
          <cell r="T842">
            <v>42201</v>
          </cell>
          <cell r="U842">
            <v>0.625</v>
          </cell>
          <cell r="V842">
            <v>4.5</v>
          </cell>
        </row>
        <row r="843">
          <cell r="A843"/>
          <cell r="B843">
            <v>832</v>
          </cell>
          <cell r="C843">
            <v>642</v>
          </cell>
          <cell r="D843" t="str">
            <v xml:space="preserve">Moto Bomba Big squirt (Detroit 4.53)   </v>
          </cell>
          <cell r="E843" t="str">
            <v>100BB</v>
          </cell>
          <cell r="F843" t="str">
            <v>Coazucar S. A.</v>
          </cell>
          <cell r="G843">
            <v>791060405</v>
          </cell>
          <cell r="H843">
            <v>7795550023</v>
          </cell>
          <cell r="I843" t="str">
            <v>MTTO. EN EL CAMPO</v>
          </cell>
          <cell r="J843" t="str">
            <v>Colocar cable</v>
          </cell>
          <cell r="K843" t="str">
            <v>MTTO. CORRECTIVO</v>
          </cell>
          <cell r="L843">
            <v>953</v>
          </cell>
          <cell r="M843" t="str">
            <v>CORTEZ MICOLTA,  CRUZ</v>
          </cell>
          <cell r="N843" t="str">
            <v>A</v>
          </cell>
          <cell r="O843">
            <v>42201</v>
          </cell>
          <cell r="P843">
            <v>0.44444444444444442</v>
          </cell>
          <cell r="Q843">
            <v>29</v>
          </cell>
          <cell r="R843"/>
          <cell r="S843" t="str">
            <v>Mtto. Terminado</v>
          </cell>
          <cell r="T843">
            <v>42201</v>
          </cell>
          <cell r="U843">
            <v>0.4861111111111111</v>
          </cell>
          <cell r="V843">
            <v>0.99999999988358468</v>
          </cell>
        </row>
        <row r="844">
          <cell r="A844"/>
          <cell r="B844">
            <v>833</v>
          </cell>
          <cell r="C844">
            <v>639</v>
          </cell>
          <cell r="D844" t="str">
            <v>Moto Bomba Big squirt(j d. 6068tf001)</v>
          </cell>
          <cell r="E844" t="str">
            <v>100BB</v>
          </cell>
          <cell r="F844" t="str">
            <v>Coazucar S. A.</v>
          </cell>
          <cell r="G844">
            <v>791060405</v>
          </cell>
          <cell r="H844">
            <v>7795550017</v>
          </cell>
          <cell r="I844" t="str">
            <v>MTTO. EN EL CAMPO</v>
          </cell>
          <cell r="J844" t="str">
            <v>Revisar mandos finales</v>
          </cell>
          <cell r="K844" t="str">
            <v>MTTO. CORRECTIVO</v>
          </cell>
          <cell r="L844">
            <v>1729</v>
          </cell>
          <cell r="M844" t="str">
            <v>ROJAS BARRETO, FREDDY</v>
          </cell>
          <cell r="N844" t="str">
            <v>A</v>
          </cell>
          <cell r="O844">
            <v>42201</v>
          </cell>
          <cell r="P844">
            <v>0.4458333333333333</v>
          </cell>
          <cell r="Q844">
            <v>29</v>
          </cell>
          <cell r="R844"/>
          <cell r="S844" t="str">
            <v>Mtto. Terminado</v>
          </cell>
          <cell r="T844">
            <v>42201</v>
          </cell>
          <cell r="U844">
            <v>0.60416666666666663</v>
          </cell>
          <cell r="V844">
            <v>3.8000000000465661</v>
          </cell>
        </row>
        <row r="845">
          <cell r="A845"/>
          <cell r="B845">
            <v>834</v>
          </cell>
          <cell r="C845">
            <v>604</v>
          </cell>
          <cell r="D845" t="str">
            <v>Moto Bomba John Deere 6068TF250</v>
          </cell>
          <cell r="E845" t="str">
            <v>100BB</v>
          </cell>
          <cell r="F845" t="str">
            <v>Coazucar S. A.</v>
          </cell>
          <cell r="G845">
            <v>791060405</v>
          </cell>
          <cell r="H845">
            <v>7795550007</v>
          </cell>
          <cell r="I845" t="str">
            <v>BOMBAS</v>
          </cell>
          <cell r="J845" t="str">
            <v>Reparar turbina</v>
          </cell>
          <cell r="K845" t="str">
            <v>MTTO. CORRECTIVO</v>
          </cell>
          <cell r="L845">
            <v>1729</v>
          </cell>
          <cell r="M845" t="str">
            <v>ROJAS BARRETO, FREDDY</v>
          </cell>
          <cell r="N845" t="str">
            <v>A</v>
          </cell>
          <cell r="O845">
            <v>42201</v>
          </cell>
          <cell r="P845">
            <v>0.46111111111111108</v>
          </cell>
          <cell r="Q845">
            <v>29</v>
          </cell>
          <cell r="R845"/>
          <cell r="S845" t="str">
            <v>Mtto. Terminado</v>
          </cell>
          <cell r="T845">
            <v>42201</v>
          </cell>
          <cell r="U845">
            <v>0.66666666666666663</v>
          </cell>
          <cell r="V845">
            <v>4.9333333333488554</v>
          </cell>
        </row>
        <row r="846">
          <cell r="A846"/>
          <cell r="B846">
            <v>835</v>
          </cell>
          <cell r="C846">
            <v>335</v>
          </cell>
          <cell r="D846" t="str">
            <v>Tractor de llanta Cameco</v>
          </cell>
          <cell r="E846" t="str">
            <v>100CM</v>
          </cell>
          <cell r="F846" t="str">
            <v>Coazucar S. A.</v>
          </cell>
          <cell r="G846">
            <v>791060444</v>
          </cell>
          <cell r="H846">
            <v>791060444</v>
          </cell>
          <cell r="I846" t="str">
            <v>CAMECOS</v>
          </cell>
          <cell r="J846" t="str">
            <v>Revisar uñeta</v>
          </cell>
          <cell r="K846" t="str">
            <v>MTTO. CORRECTIVO</v>
          </cell>
          <cell r="L846">
            <v>1862</v>
          </cell>
          <cell r="M846" t="str">
            <v>TADAY PAREDES, JOSE MIGUEL</v>
          </cell>
          <cell r="N846" t="str">
            <v>A</v>
          </cell>
          <cell r="O846">
            <v>42201</v>
          </cell>
          <cell r="P846">
            <v>0.46180555555555558</v>
          </cell>
          <cell r="Q846">
            <v>29</v>
          </cell>
          <cell r="R846">
            <v>24671</v>
          </cell>
          <cell r="S846" t="str">
            <v>Mtto. Terminado</v>
          </cell>
          <cell r="T846">
            <v>42201</v>
          </cell>
          <cell r="U846">
            <v>0.66666666666666663</v>
          </cell>
          <cell r="V846">
            <v>4.9166666667442769</v>
          </cell>
        </row>
        <row r="847">
          <cell r="A847"/>
          <cell r="B847">
            <v>836</v>
          </cell>
          <cell r="C847" t="str">
            <v>127B</v>
          </cell>
          <cell r="D847" t="str">
            <v>Camión Chevrolet</v>
          </cell>
          <cell r="E847" t="str">
            <v>100EL</v>
          </cell>
          <cell r="F847" t="str">
            <v>Coazucar S. A.</v>
          </cell>
          <cell r="G847">
            <v>791060210</v>
          </cell>
          <cell r="H847">
            <v>7795550750</v>
          </cell>
          <cell r="I847" t="str">
            <v>VULCANIZADORA</v>
          </cell>
          <cell r="J847" t="str">
            <v>Cambio de llantas</v>
          </cell>
          <cell r="K847" t="str">
            <v>MTTO. CORRECTIVO</v>
          </cell>
          <cell r="L847">
            <v>514</v>
          </cell>
          <cell r="M847" t="str">
            <v>QUINDE FLORES, MANUEL</v>
          </cell>
          <cell r="N847" t="str">
            <v>A</v>
          </cell>
          <cell r="O847">
            <v>42201</v>
          </cell>
          <cell r="P847">
            <v>0.46319444444444446</v>
          </cell>
          <cell r="Q847">
            <v>29</v>
          </cell>
          <cell r="R847">
            <v>369662</v>
          </cell>
          <cell r="S847" t="str">
            <v>Mtto. Terminado</v>
          </cell>
          <cell r="T847">
            <v>42201</v>
          </cell>
          <cell r="U847">
            <v>0.60416666666666663</v>
          </cell>
          <cell r="V847">
            <v>3.3833333334187046</v>
          </cell>
        </row>
        <row r="848">
          <cell r="A848"/>
          <cell r="B848">
            <v>837</v>
          </cell>
          <cell r="C848">
            <v>223</v>
          </cell>
          <cell r="D848" t="str">
            <v xml:space="preserve">Camioneta Chevrolet </v>
          </cell>
          <cell r="E848" t="str">
            <v>100EL</v>
          </cell>
          <cell r="F848" t="str">
            <v>Coazucar S. A.</v>
          </cell>
          <cell r="G848">
            <v>791020111</v>
          </cell>
          <cell r="H848">
            <v>7795550709</v>
          </cell>
          <cell r="I848" t="str">
            <v>VULCANIZADORA</v>
          </cell>
          <cell r="J848" t="str">
            <v>Cambiar llantas</v>
          </cell>
          <cell r="K848" t="str">
            <v>MTTO. CORRECTIVO</v>
          </cell>
          <cell r="L848">
            <v>8000</v>
          </cell>
          <cell r="M848" t="str">
            <v>LATORRE ANDRADE,ROGELIO</v>
          </cell>
          <cell r="N848" t="str">
            <v>A</v>
          </cell>
          <cell r="O848">
            <v>42201</v>
          </cell>
          <cell r="P848">
            <v>0.47361111111111115</v>
          </cell>
          <cell r="Q848">
            <v>29</v>
          </cell>
          <cell r="R848"/>
          <cell r="S848" t="str">
            <v>Mtto. Terminado</v>
          </cell>
          <cell r="T848">
            <v>42201</v>
          </cell>
          <cell r="U848">
            <v>0.75</v>
          </cell>
          <cell r="V848">
            <v>6.6333333333022892</v>
          </cell>
        </row>
        <row r="849">
          <cell r="A849"/>
          <cell r="B849">
            <v>838</v>
          </cell>
          <cell r="C849">
            <v>280</v>
          </cell>
          <cell r="D849" t="str">
            <v>Tractor John Deere 8200</v>
          </cell>
          <cell r="E849" t="str">
            <v>100JD</v>
          </cell>
          <cell r="F849" t="str">
            <v>Coazucar S. A.</v>
          </cell>
          <cell r="G849">
            <v>791060442</v>
          </cell>
          <cell r="H849">
            <v>7795550927</v>
          </cell>
          <cell r="I849" t="str">
            <v>JOHN DEERE</v>
          </cell>
          <cell r="J849" t="str">
            <v>Revisar motor de arranque</v>
          </cell>
          <cell r="K849" t="str">
            <v>MTTO. CORRECTIVO</v>
          </cell>
          <cell r="L849">
            <v>1769</v>
          </cell>
          <cell r="M849" t="str">
            <v>SANCHEZ ARTEAGA, HECTOR NAZARIO</v>
          </cell>
          <cell r="N849" t="str">
            <v>A</v>
          </cell>
          <cell r="O849">
            <v>42201</v>
          </cell>
          <cell r="P849">
            <v>0.48055555555555557</v>
          </cell>
          <cell r="Q849">
            <v>29</v>
          </cell>
          <cell r="R849">
            <v>7445</v>
          </cell>
          <cell r="S849" t="str">
            <v>Mtto. Terminado</v>
          </cell>
          <cell r="T849">
            <v>42201</v>
          </cell>
          <cell r="U849">
            <v>0.5625</v>
          </cell>
          <cell r="V849">
            <v>1.9666666665580124</v>
          </cell>
        </row>
        <row r="850">
          <cell r="A850"/>
          <cell r="B850">
            <v>839</v>
          </cell>
          <cell r="C850">
            <v>282</v>
          </cell>
          <cell r="D850" t="str">
            <v>Tractor John Deere 8200</v>
          </cell>
          <cell r="E850" t="str">
            <v>100JD</v>
          </cell>
          <cell r="F850" t="str">
            <v>Coazucar S. A.</v>
          </cell>
          <cell r="G850">
            <v>791060442</v>
          </cell>
          <cell r="H850">
            <v>7795550931</v>
          </cell>
          <cell r="I850" t="str">
            <v>MTTO. EN EL CAMPO</v>
          </cell>
          <cell r="J850" t="str">
            <v>No enciende</v>
          </cell>
          <cell r="K850" t="str">
            <v>MTTO. CORRECTIVO</v>
          </cell>
          <cell r="L850">
            <v>978</v>
          </cell>
          <cell r="M850" t="str">
            <v>CURILLO LUCERO, FIDEL ANTONIO</v>
          </cell>
          <cell r="N850" t="str">
            <v>A</v>
          </cell>
          <cell r="O850">
            <v>42201</v>
          </cell>
          <cell r="P850">
            <v>0.48819444444444443</v>
          </cell>
          <cell r="Q850">
            <v>29</v>
          </cell>
          <cell r="R850">
            <v>759</v>
          </cell>
          <cell r="S850" t="str">
            <v>Mtto. Terminado</v>
          </cell>
          <cell r="T850">
            <v>42201</v>
          </cell>
          <cell r="U850">
            <v>0.72916666666666663</v>
          </cell>
          <cell r="V850">
            <v>5.7833333334419876</v>
          </cell>
        </row>
        <row r="851">
          <cell r="A851"/>
          <cell r="B851">
            <v>840</v>
          </cell>
          <cell r="C851" t="str">
            <v>JD44</v>
          </cell>
          <cell r="D851" t="str">
            <v>Tractor Massey Ferguson MF8670</v>
          </cell>
          <cell r="E851" t="str">
            <v>100JD</v>
          </cell>
          <cell r="F851" t="str">
            <v>Coazucar S. A.</v>
          </cell>
          <cell r="G851">
            <v>791060434</v>
          </cell>
          <cell r="H851">
            <v>7795551097</v>
          </cell>
          <cell r="I851" t="str">
            <v>MTTO. EN EL CAMPO</v>
          </cell>
          <cell r="J851" t="str">
            <v>Lllanta baja</v>
          </cell>
          <cell r="K851" t="str">
            <v>MTTO. CORRECTIVO</v>
          </cell>
          <cell r="L851">
            <v>1124</v>
          </cell>
          <cell r="M851" t="str">
            <v>GUAMAN YANTALEMA, HUMBERTO</v>
          </cell>
          <cell r="N851" t="str">
            <v>A</v>
          </cell>
          <cell r="O851">
            <v>42201</v>
          </cell>
          <cell r="P851">
            <v>0.5</v>
          </cell>
          <cell r="Q851">
            <v>29</v>
          </cell>
          <cell r="R851">
            <v>4479</v>
          </cell>
          <cell r="S851" t="str">
            <v>Mtto. Terminado</v>
          </cell>
          <cell r="T851">
            <v>42201</v>
          </cell>
          <cell r="U851">
            <v>0.625</v>
          </cell>
          <cell r="V851">
            <v>3</v>
          </cell>
        </row>
        <row r="852">
          <cell r="A852"/>
          <cell r="B852">
            <v>841</v>
          </cell>
          <cell r="C852">
            <v>297</v>
          </cell>
          <cell r="D852" t="str">
            <v>Tractor John Deere 8200</v>
          </cell>
          <cell r="E852" t="str">
            <v>100JD</v>
          </cell>
          <cell r="F852" t="str">
            <v>Coazucar S. A.</v>
          </cell>
          <cell r="G852">
            <v>791060392</v>
          </cell>
          <cell r="H852">
            <v>7795550949</v>
          </cell>
          <cell r="I852" t="str">
            <v>MTTO. EN EL CAMPO</v>
          </cell>
          <cell r="J852" t="str">
            <v>Revisar motor de arranque</v>
          </cell>
          <cell r="K852" t="str">
            <v>MTTO. CORRECTIVO</v>
          </cell>
          <cell r="L852">
            <v>1782</v>
          </cell>
          <cell r="M852" t="str">
            <v>SANCHEZ GUEVARA, EDWIN RAMIRO</v>
          </cell>
          <cell r="N852" t="str">
            <v>A</v>
          </cell>
          <cell r="O852">
            <v>42201</v>
          </cell>
          <cell r="P852">
            <v>0.53194444444444444</v>
          </cell>
          <cell r="Q852">
            <v>29</v>
          </cell>
          <cell r="R852"/>
          <cell r="S852" t="str">
            <v>Mtto. Terminado</v>
          </cell>
          <cell r="T852">
            <v>42201</v>
          </cell>
          <cell r="U852">
            <v>0.70833333333333337</v>
          </cell>
          <cell r="V852">
            <v>4.2333333332790062</v>
          </cell>
        </row>
        <row r="853">
          <cell r="A853"/>
          <cell r="B853">
            <v>842</v>
          </cell>
          <cell r="C853">
            <v>506</v>
          </cell>
          <cell r="D853" t="str">
            <v>Cargadora de Caña Cameco SP- 1800</v>
          </cell>
          <cell r="E853" t="str">
            <v>100LL</v>
          </cell>
          <cell r="F853" t="str">
            <v>Coazucar S. A.</v>
          </cell>
          <cell r="G853">
            <v>791060368</v>
          </cell>
          <cell r="H853">
            <v>791060368</v>
          </cell>
          <cell r="I853" t="str">
            <v>MTTO. EN EL CAMPO</v>
          </cell>
          <cell r="J853" t="str">
            <v>Revisar motor de arranque</v>
          </cell>
          <cell r="K853" t="str">
            <v>MTTO. CORRECTIVO</v>
          </cell>
          <cell r="L853">
            <v>1010</v>
          </cell>
          <cell r="M853" t="str">
            <v>ESPAÑA TIRADO, JUAN ENRIQUE</v>
          </cell>
          <cell r="N853" t="str">
            <v>A</v>
          </cell>
          <cell r="O853">
            <v>42201</v>
          </cell>
          <cell r="P853">
            <v>0.53333333333333333</v>
          </cell>
          <cell r="Q853">
            <v>29</v>
          </cell>
          <cell r="R853"/>
          <cell r="S853" t="str">
            <v>Mtto. Terminado</v>
          </cell>
          <cell r="T853">
            <v>42203</v>
          </cell>
          <cell r="U853">
            <v>0.66666666666666663</v>
          </cell>
          <cell r="V853">
            <v>51.199999999953434</v>
          </cell>
        </row>
        <row r="854">
          <cell r="A854"/>
          <cell r="B854">
            <v>843</v>
          </cell>
          <cell r="C854">
            <v>418</v>
          </cell>
          <cell r="D854" t="str">
            <v>Carreton</v>
          </cell>
          <cell r="E854" t="str">
            <v>100CA</v>
          </cell>
          <cell r="F854" t="str">
            <v>Coazucar S. A.</v>
          </cell>
          <cell r="G854">
            <v>791060326</v>
          </cell>
          <cell r="H854">
            <v>791060326</v>
          </cell>
          <cell r="I854" t="str">
            <v>MTTO. EN EL CAMPO</v>
          </cell>
          <cell r="J854" t="str">
            <v>Cambiar llanta</v>
          </cell>
          <cell r="K854" t="str">
            <v>MTTO. CORRECTIVO</v>
          </cell>
          <cell r="L854">
            <v>1353</v>
          </cell>
          <cell r="M854" t="str">
            <v>MINA POROZO, XAVIER</v>
          </cell>
          <cell r="N854" t="str">
            <v>A</v>
          </cell>
          <cell r="O854">
            <v>42201</v>
          </cell>
          <cell r="P854">
            <v>0.54513888888888895</v>
          </cell>
          <cell r="Q854">
            <v>29</v>
          </cell>
          <cell r="R854"/>
          <cell r="S854" t="str">
            <v>Mtto. Terminado</v>
          </cell>
          <cell r="T854">
            <v>42201</v>
          </cell>
          <cell r="U854">
            <v>0.625</v>
          </cell>
          <cell r="V854">
            <v>1.9166666666278616</v>
          </cell>
        </row>
        <row r="855">
          <cell r="A855"/>
          <cell r="B855">
            <v>844</v>
          </cell>
          <cell r="C855" t="str">
            <v>MB73</v>
          </cell>
          <cell r="D855" t="str">
            <v>Moto Bomba Cunmis 6cta 8.3</v>
          </cell>
          <cell r="E855" t="str">
            <v>100BB</v>
          </cell>
          <cell r="F855" t="str">
            <v>Coazucar S. A.</v>
          </cell>
          <cell r="G855">
            <v>791060405</v>
          </cell>
          <cell r="H855">
            <v>791060405</v>
          </cell>
          <cell r="I855" t="str">
            <v>MTTO. EN EL CAMPO</v>
          </cell>
          <cell r="J855" t="str">
            <v>Revisar cheque</v>
          </cell>
          <cell r="K855" t="str">
            <v>MTTO. CORRECTIVO</v>
          </cell>
          <cell r="L855">
            <v>1318</v>
          </cell>
          <cell r="M855" t="str">
            <v>MELENDRES LAZ, RODOLFO GONZALO</v>
          </cell>
          <cell r="N855" t="str">
            <v>A</v>
          </cell>
          <cell r="O855">
            <v>42201</v>
          </cell>
          <cell r="P855">
            <v>0.55347222222222225</v>
          </cell>
          <cell r="Q855">
            <v>29</v>
          </cell>
          <cell r="R855"/>
          <cell r="S855" t="str">
            <v>Mtto. Terminado</v>
          </cell>
          <cell r="T855">
            <v>42201</v>
          </cell>
          <cell r="U855">
            <v>0.55347222222222225</v>
          </cell>
          <cell r="V855">
            <v>0</v>
          </cell>
        </row>
        <row r="856">
          <cell r="A856"/>
          <cell r="B856">
            <v>845</v>
          </cell>
          <cell r="C856">
            <v>593</v>
          </cell>
          <cell r="D856" t="str">
            <v>Cosechadora de CañaJohn Deere 3510</v>
          </cell>
          <cell r="E856" t="str">
            <v>100CS</v>
          </cell>
          <cell r="F856" t="str">
            <v>Coazucar S. A.</v>
          </cell>
          <cell r="G856">
            <v>791060334</v>
          </cell>
          <cell r="H856">
            <v>791060334</v>
          </cell>
          <cell r="I856" t="str">
            <v>MTTO. EN EL CAMPO</v>
          </cell>
          <cell r="J856" t="str">
            <v>Revisar sistema de combustible</v>
          </cell>
          <cell r="K856" t="str">
            <v>MTTO. CORRECTIVO</v>
          </cell>
          <cell r="L856">
            <v>803</v>
          </cell>
          <cell r="M856" t="str">
            <v>CALLE SOLIZ, LUIS</v>
          </cell>
          <cell r="N856" t="str">
            <v>A</v>
          </cell>
          <cell r="O856">
            <v>42201</v>
          </cell>
          <cell r="P856">
            <v>0.56736111111111109</v>
          </cell>
          <cell r="Q856">
            <v>29</v>
          </cell>
          <cell r="R856"/>
          <cell r="S856" t="str">
            <v>Mtto. Terminado</v>
          </cell>
          <cell r="T856">
            <v>42201</v>
          </cell>
          <cell r="U856">
            <v>0.70833333333333337</v>
          </cell>
          <cell r="V856">
            <v>3.3833333333022892</v>
          </cell>
        </row>
        <row r="857">
          <cell r="A857"/>
          <cell r="B857">
            <v>846</v>
          </cell>
          <cell r="C857">
            <v>342</v>
          </cell>
          <cell r="D857" t="str">
            <v xml:space="preserve">Tractor de Ruedas Vanguard V-167        </v>
          </cell>
          <cell r="E857" t="str">
            <v>100EP</v>
          </cell>
          <cell r="F857" t="str">
            <v>Coazucar S. A.</v>
          </cell>
          <cell r="G857">
            <v>791060374</v>
          </cell>
          <cell r="H857">
            <v>7795550828</v>
          </cell>
          <cell r="I857" t="str">
            <v>EQUIPO PESADO</v>
          </cell>
          <cell r="J857" t="str">
            <v>Orden de Inspección</v>
          </cell>
          <cell r="K857" t="str">
            <v>MTTO. PREVENTIVO</v>
          </cell>
          <cell r="L857">
            <v>1049</v>
          </cell>
          <cell r="M857" t="str">
            <v>FLORES GUACHICHULCA, ALCIDES FERNANDO</v>
          </cell>
          <cell r="N857" t="str">
            <v>A</v>
          </cell>
          <cell r="O857">
            <v>42201</v>
          </cell>
          <cell r="P857">
            <v>0.56944444444444442</v>
          </cell>
          <cell r="Q857">
            <v>29</v>
          </cell>
          <cell r="R857">
            <v>3135</v>
          </cell>
          <cell r="S857" t="str">
            <v>Mtto. Terminado</v>
          </cell>
          <cell r="T857">
            <v>42201</v>
          </cell>
          <cell r="U857">
            <v>0.72569444444444453</v>
          </cell>
          <cell r="V857">
            <v>3.75</v>
          </cell>
        </row>
        <row r="858">
          <cell r="A858"/>
          <cell r="B858">
            <v>847</v>
          </cell>
          <cell r="C858">
            <v>342</v>
          </cell>
          <cell r="D858" t="str">
            <v xml:space="preserve">Tractor de Ruedas Vanguard V-167        </v>
          </cell>
          <cell r="E858" t="str">
            <v>100EP</v>
          </cell>
          <cell r="F858" t="str">
            <v>Coazucar S. A.</v>
          </cell>
          <cell r="G858">
            <v>791060374</v>
          </cell>
          <cell r="H858">
            <v>7795550828</v>
          </cell>
          <cell r="I858" t="str">
            <v>LUBRICADORA</v>
          </cell>
          <cell r="J858" t="str">
            <v>Cambio aceite y filtro motor</v>
          </cell>
          <cell r="K858" t="str">
            <v>MTTO. PREVENTIVO</v>
          </cell>
          <cell r="L858">
            <v>1049</v>
          </cell>
          <cell r="M858" t="str">
            <v>FLORES GUACHICHULCA, ALCIDES FERNANDO</v>
          </cell>
          <cell r="N858" t="str">
            <v>A</v>
          </cell>
          <cell r="O858">
            <v>42201</v>
          </cell>
          <cell r="P858">
            <v>0.56944444444444442</v>
          </cell>
          <cell r="Q858">
            <v>29</v>
          </cell>
          <cell r="R858">
            <v>3135</v>
          </cell>
          <cell r="S858" t="str">
            <v>Mtto. Terminado</v>
          </cell>
          <cell r="T858">
            <v>42201</v>
          </cell>
          <cell r="U858">
            <v>0.75</v>
          </cell>
          <cell r="V858">
            <v>4.3333333332557231</v>
          </cell>
        </row>
        <row r="859">
          <cell r="A859"/>
          <cell r="B859">
            <v>848</v>
          </cell>
          <cell r="C859">
            <v>342</v>
          </cell>
          <cell r="D859" t="str">
            <v xml:space="preserve">Tractor de Ruedas Vanguard V-167        </v>
          </cell>
          <cell r="E859" t="str">
            <v>100EP</v>
          </cell>
          <cell r="F859" t="str">
            <v>Coazucar S. A.</v>
          </cell>
          <cell r="G859">
            <v>791060374</v>
          </cell>
          <cell r="H859">
            <v>7795550828</v>
          </cell>
          <cell r="I859" t="str">
            <v>LUBRICADORA</v>
          </cell>
          <cell r="J859" t="str">
            <v>Cambio filtro de combustible</v>
          </cell>
          <cell r="K859" t="str">
            <v>MTTO. PREVENTIVO</v>
          </cell>
          <cell r="L859">
            <v>1049</v>
          </cell>
          <cell r="M859" t="str">
            <v>FLORES GUACHICHULCA, ALCIDES FERNANDO</v>
          </cell>
          <cell r="N859" t="str">
            <v>A</v>
          </cell>
          <cell r="O859">
            <v>42201</v>
          </cell>
          <cell r="P859">
            <v>0.56944444444444442</v>
          </cell>
          <cell r="Q859">
            <v>29</v>
          </cell>
          <cell r="R859">
            <v>3135</v>
          </cell>
          <cell r="S859" t="str">
            <v>Mtto. Terminado</v>
          </cell>
          <cell r="T859">
            <v>42201</v>
          </cell>
          <cell r="U859">
            <v>0.75</v>
          </cell>
          <cell r="V859">
            <v>4.3333333332557231</v>
          </cell>
        </row>
        <row r="860">
          <cell r="A860"/>
          <cell r="B860">
            <v>849</v>
          </cell>
          <cell r="C860">
            <v>507</v>
          </cell>
          <cell r="D860" t="str">
            <v>Cargadora de Caña Cameco SP- 1800</v>
          </cell>
          <cell r="E860" t="str">
            <v>100LL</v>
          </cell>
          <cell r="F860" t="str">
            <v>Coazucar S. A.</v>
          </cell>
          <cell r="G860">
            <v>791060368</v>
          </cell>
          <cell r="H860">
            <v>791060368</v>
          </cell>
          <cell r="I860" t="str">
            <v>LLENADORAS</v>
          </cell>
          <cell r="J860" t="str">
            <v>Revisar sistema hidraulico</v>
          </cell>
          <cell r="K860" t="str">
            <v>MTTO. CORRECTIVO</v>
          </cell>
          <cell r="L860">
            <v>1700</v>
          </cell>
          <cell r="M860" t="str">
            <v>ROCANO SUCO, LUIS ANTONIO</v>
          </cell>
          <cell r="N860" t="str">
            <v>A</v>
          </cell>
          <cell r="O860">
            <v>42201</v>
          </cell>
          <cell r="P860">
            <v>0.58333333333333337</v>
          </cell>
          <cell r="Q860">
            <v>29</v>
          </cell>
          <cell r="R860">
            <v>2511</v>
          </cell>
          <cell r="S860" t="str">
            <v>Mtto. Terminado</v>
          </cell>
          <cell r="T860">
            <v>42201</v>
          </cell>
          <cell r="U860">
            <v>0.66666666666666663</v>
          </cell>
          <cell r="V860">
            <v>2</v>
          </cell>
        </row>
        <row r="861">
          <cell r="A861"/>
          <cell r="B861">
            <v>850</v>
          </cell>
          <cell r="C861" t="str">
            <v>CB01</v>
          </cell>
          <cell r="D861" t="str">
            <v>Cabezal Volvo FM64T-L2H1</v>
          </cell>
          <cell r="E861" t="str">
            <v>100CB</v>
          </cell>
          <cell r="F861" t="str">
            <v>Coazucar S. A.</v>
          </cell>
          <cell r="G861">
            <v>791060412</v>
          </cell>
          <cell r="H861">
            <v>791060412</v>
          </cell>
          <cell r="I861" t="str">
            <v>CABEZALES</v>
          </cell>
          <cell r="J861" t="str">
            <v>Orden de Inspección</v>
          </cell>
          <cell r="K861" t="str">
            <v>MTTO. PREVENTIVO</v>
          </cell>
          <cell r="L861">
            <v>1607</v>
          </cell>
          <cell r="M861" t="str">
            <v>POSO CATANA, SERGIO GEOVANNI</v>
          </cell>
          <cell r="N861" t="str">
            <v>A</v>
          </cell>
          <cell r="O861">
            <v>42201</v>
          </cell>
          <cell r="P861">
            <v>0.59027777777777779</v>
          </cell>
          <cell r="Q861">
            <v>29</v>
          </cell>
          <cell r="R861"/>
          <cell r="S861" t="str">
            <v>Mtto. Terminado</v>
          </cell>
          <cell r="T861">
            <v>42201</v>
          </cell>
          <cell r="U861">
            <v>0.625</v>
          </cell>
          <cell r="V861">
            <v>0.83333333325572312</v>
          </cell>
        </row>
        <row r="862">
          <cell r="A862"/>
          <cell r="B862">
            <v>851</v>
          </cell>
          <cell r="C862" t="str">
            <v>CB01</v>
          </cell>
          <cell r="D862" t="str">
            <v>Cabezal Volvo FM64T-L2H1</v>
          </cell>
          <cell r="E862" t="str">
            <v>100CB</v>
          </cell>
          <cell r="F862" t="str">
            <v>Coazucar S. A.</v>
          </cell>
          <cell r="G862">
            <v>791060412</v>
          </cell>
          <cell r="H862">
            <v>791060412</v>
          </cell>
          <cell r="I862" t="str">
            <v>LUBRICADORA</v>
          </cell>
          <cell r="J862" t="str">
            <v>Cambio aceite y filtro motor</v>
          </cell>
          <cell r="K862" t="str">
            <v>MTTO. PREVENTIVO</v>
          </cell>
          <cell r="L862">
            <v>1607</v>
          </cell>
          <cell r="M862" t="str">
            <v>POSO CATANA, SERGIO GEOVANNI</v>
          </cell>
          <cell r="N862" t="str">
            <v>A</v>
          </cell>
          <cell r="O862">
            <v>42201</v>
          </cell>
          <cell r="P862">
            <v>0.59027777777777779</v>
          </cell>
          <cell r="Q862">
            <v>29</v>
          </cell>
          <cell r="R862"/>
          <cell r="S862" t="str">
            <v>Mtto. Terminado</v>
          </cell>
          <cell r="T862">
            <v>42201</v>
          </cell>
          <cell r="U862">
            <v>0.75</v>
          </cell>
          <cell r="V862">
            <v>3.8333333332557231</v>
          </cell>
        </row>
        <row r="863">
          <cell r="A863"/>
          <cell r="B863">
            <v>852</v>
          </cell>
          <cell r="C863" t="str">
            <v>CB01</v>
          </cell>
          <cell r="D863" t="str">
            <v>Cabezal Volvo FM64T-L2H1</v>
          </cell>
          <cell r="E863" t="str">
            <v>100CB</v>
          </cell>
          <cell r="F863" t="str">
            <v>Coazucar S. A.</v>
          </cell>
          <cell r="G863">
            <v>791060412</v>
          </cell>
          <cell r="H863">
            <v>791060412</v>
          </cell>
          <cell r="I863" t="str">
            <v>LUBRICADORA</v>
          </cell>
          <cell r="J863" t="str">
            <v>Cambio filtro de combustible</v>
          </cell>
          <cell r="K863" t="str">
            <v>MTTO. PREVENTIVO</v>
          </cell>
          <cell r="L863">
            <v>1607</v>
          </cell>
          <cell r="M863" t="str">
            <v>POSO CATANA, SERGIO GEOVANNI</v>
          </cell>
          <cell r="N863" t="str">
            <v>A</v>
          </cell>
          <cell r="O863">
            <v>42201</v>
          </cell>
          <cell r="P863">
            <v>0.59027777777777779</v>
          </cell>
          <cell r="Q863">
            <v>29</v>
          </cell>
          <cell r="R863"/>
          <cell r="S863" t="str">
            <v>Mtto. Terminado</v>
          </cell>
          <cell r="T863">
            <v>42201</v>
          </cell>
          <cell r="U863">
            <v>0.75</v>
          </cell>
          <cell r="V863">
            <v>3.8333333332557231</v>
          </cell>
        </row>
        <row r="864">
          <cell r="A864"/>
          <cell r="B864">
            <v>853</v>
          </cell>
          <cell r="C864" t="str">
            <v>CB01</v>
          </cell>
          <cell r="D864" t="str">
            <v>Cabezal Volvo FM64T-L2H1</v>
          </cell>
          <cell r="E864" t="str">
            <v>100CB</v>
          </cell>
          <cell r="F864" t="str">
            <v>Coazucar S. A.</v>
          </cell>
          <cell r="G864">
            <v>791060412</v>
          </cell>
          <cell r="H864">
            <v>791060412</v>
          </cell>
          <cell r="I864" t="str">
            <v>LUBRICADORA</v>
          </cell>
          <cell r="J864" t="str">
            <v>Cambio aceite diferencial</v>
          </cell>
          <cell r="K864" t="str">
            <v>MTTO. PREVENTIVO</v>
          </cell>
          <cell r="L864">
            <v>1607</v>
          </cell>
          <cell r="M864" t="str">
            <v>POSO CATANA, SERGIO GEOVANNI</v>
          </cell>
          <cell r="N864" t="str">
            <v>A</v>
          </cell>
          <cell r="O864">
            <v>42201</v>
          </cell>
          <cell r="P864">
            <v>0.59027777777777779</v>
          </cell>
          <cell r="Q864">
            <v>29</v>
          </cell>
          <cell r="R864"/>
          <cell r="S864" t="str">
            <v>Mtto. Terminado</v>
          </cell>
          <cell r="T864">
            <v>42201</v>
          </cell>
          <cell r="U864">
            <v>0.75</v>
          </cell>
          <cell r="V864">
            <v>3.8333333332557231</v>
          </cell>
        </row>
        <row r="865">
          <cell r="A865"/>
          <cell r="B865">
            <v>854</v>
          </cell>
          <cell r="C865" t="str">
            <v>CB01</v>
          </cell>
          <cell r="D865" t="str">
            <v>Cabezal Volvo FM64T-L2H1</v>
          </cell>
          <cell r="E865" t="str">
            <v>100CB</v>
          </cell>
          <cell r="F865" t="str">
            <v>Coazucar S. A.</v>
          </cell>
          <cell r="G865">
            <v>791060412</v>
          </cell>
          <cell r="H865">
            <v>791060412</v>
          </cell>
          <cell r="I865" t="str">
            <v>LUBRICADORA</v>
          </cell>
          <cell r="J865" t="str">
            <v>Cambio aceite transmisión</v>
          </cell>
          <cell r="K865" t="str">
            <v>MTTO. PREVENTIVO</v>
          </cell>
          <cell r="L865">
            <v>1607</v>
          </cell>
          <cell r="M865" t="str">
            <v>POSO CATANA, SERGIO GEOVANNI</v>
          </cell>
          <cell r="N865" t="str">
            <v>A</v>
          </cell>
          <cell r="O865">
            <v>42201</v>
          </cell>
          <cell r="P865">
            <v>0.59027777777777779</v>
          </cell>
          <cell r="Q865">
            <v>29</v>
          </cell>
          <cell r="R865"/>
          <cell r="S865" t="str">
            <v>Mtto. Terminado</v>
          </cell>
          <cell r="T865">
            <v>42201</v>
          </cell>
          <cell r="U865">
            <v>0.75</v>
          </cell>
          <cell r="V865">
            <v>3.8333333332557231</v>
          </cell>
        </row>
        <row r="866">
          <cell r="A866"/>
          <cell r="B866">
            <v>855</v>
          </cell>
          <cell r="C866" t="str">
            <v>CB01</v>
          </cell>
          <cell r="D866" t="str">
            <v>Cabezal Volvo FM64T-L2H1</v>
          </cell>
          <cell r="E866" t="str">
            <v>100CB</v>
          </cell>
          <cell r="F866" t="str">
            <v>Coazucar S. A.</v>
          </cell>
          <cell r="G866">
            <v>791060412</v>
          </cell>
          <cell r="H866">
            <v>791060412</v>
          </cell>
          <cell r="I866" t="str">
            <v>LUBRICADORA</v>
          </cell>
          <cell r="J866" t="str">
            <v>Cambio aceite cubo de rueda</v>
          </cell>
          <cell r="K866" t="str">
            <v>MTTO. PREVENTIVO</v>
          </cell>
          <cell r="L866">
            <v>1607</v>
          </cell>
          <cell r="M866" t="str">
            <v>POSO CATANA, SERGIO GEOVANNI</v>
          </cell>
          <cell r="N866" t="str">
            <v>A</v>
          </cell>
          <cell r="O866">
            <v>42201</v>
          </cell>
          <cell r="P866">
            <v>0.59027777777777779</v>
          </cell>
          <cell r="Q866">
            <v>29</v>
          </cell>
          <cell r="R866"/>
          <cell r="S866" t="str">
            <v>Mtto. Terminado</v>
          </cell>
          <cell r="T866">
            <v>42201</v>
          </cell>
          <cell r="U866">
            <v>0.75</v>
          </cell>
          <cell r="V866">
            <v>3.8333333332557231</v>
          </cell>
        </row>
        <row r="867">
          <cell r="A867"/>
          <cell r="B867">
            <v>856</v>
          </cell>
          <cell r="C867" t="str">
            <v>CB01</v>
          </cell>
          <cell r="D867" t="str">
            <v>Cabezal Volvo FM64T-L2H1</v>
          </cell>
          <cell r="E867" t="str">
            <v>100CB</v>
          </cell>
          <cell r="F867" t="str">
            <v>Coazucar S. A.</v>
          </cell>
          <cell r="G867">
            <v>791060412</v>
          </cell>
          <cell r="H867">
            <v>791060412</v>
          </cell>
          <cell r="I867" t="str">
            <v>LUBRICADORA</v>
          </cell>
          <cell r="J867" t="str">
            <v>Cambio de refrigerante</v>
          </cell>
          <cell r="K867" t="str">
            <v>MTTO. PREVENTIVO</v>
          </cell>
          <cell r="L867">
            <v>1607</v>
          </cell>
          <cell r="M867" t="str">
            <v>POSO CATANA, SERGIO GEOVANNI</v>
          </cell>
          <cell r="N867" t="str">
            <v>A</v>
          </cell>
          <cell r="O867">
            <v>42201</v>
          </cell>
          <cell r="P867">
            <v>0.59027777777777779</v>
          </cell>
          <cell r="Q867">
            <v>29</v>
          </cell>
          <cell r="R867"/>
          <cell r="S867" t="str">
            <v>Mtto. Terminado</v>
          </cell>
          <cell r="T867">
            <v>42201</v>
          </cell>
          <cell r="U867">
            <v>0.75</v>
          </cell>
          <cell r="V867">
            <v>3.8333333332557231</v>
          </cell>
        </row>
        <row r="868">
          <cell r="A868"/>
          <cell r="B868">
            <v>857</v>
          </cell>
          <cell r="C868">
            <v>217</v>
          </cell>
          <cell r="D868" t="str">
            <v>Jeep Kia</v>
          </cell>
          <cell r="E868" t="str">
            <v>100EL</v>
          </cell>
          <cell r="F868" t="str">
            <v>Coazucar S. A.</v>
          </cell>
          <cell r="G868">
            <v>791020101</v>
          </cell>
          <cell r="H868">
            <v>7795550700</v>
          </cell>
          <cell r="I868" t="str">
            <v>EQUIPO LIVIANO</v>
          </cell>
          <cell r="J868" t="str">
            <v>Orden de Inspección</v>
          </cell>
          <cell r="K868" t="str">
            <v>MTTO. PREVENTIVO</v>
          </cell>
          <cell r="L868">
            <v>473</v>
          </cell>
          <cell r="M868" t="str">
            <v>VILLAMAR ICAZA, PASTOR</v>
          </cell>
          <cell r="N868" t="str">
            <v>A</v>
          </cell>
          <cell r="O868">
            <v>42201</v>
          </cell>
          <cell r="P868">
            <v>0.6118055555555556</v>
          </cell>
          <cell r="Q868">
            <v>29</v>
          </cell>
          <cell r="R868"/>
          <cell r="S868" t="str">
            <v>Mtto. Terminado</v>
          </cell>
          <cell r="T868">
            <v>42201</v>
          </cell>
          <cell r="U868">
            <v>0.625</v>
          </cell>
          <cell r="V868">
            <v>0.31666666665114462</v>
          </cell>
        </row>
        <row r="869">
          <cell r="A869"/>
          <cell r="B869">
            <v>858</v>
          </cell>
          <cell r="C869">
            <v>217</v>
          </cell>
          <cell r="D869" t="str">
            <v>Jeep Kia</v>
          </cell>
          <cell r="E869" t="str">
            <v>100EL</v>
          </cell>
          <cell r="F869" t="str">
            <v>Coazucar S. A.</v>
          </cell>
          <cell r="G869">
            <v>791020101</v>
          </cell>
          <cell r="H869">
            <v>7795550700</v>
          </cell>
          <cell r="I869" t="str">
            <v>LUBRICADORA</v>
          </cell>
          <cell r="J869" t="str">
            <v>Cambio aceite y filtro motor</v>
          </cell>
          <cell r="K869" t="str">
            <v>MTTO. PREVENTIVO</v>
          </cell>
          <cell r="L869">
            <v>473</v>
          </cell>
          <cell r="M869" t="str">
            <v>VILLAMAR ICAZA, PASTOR</v>
          </cell>
          <cell r="N869" t="str">
            <v>A</v>
          </cell>
          <cell r="O869">
            <v>42201</v>
          </cell>
          <cell r="P869">
            <v>0.6118055555555556</v>
          </cell>
          <cell r="Q869">
            <v>29</v>
          </cell>
          <cell r="R869"/>
          <cell r="S869" t="str">
            <v>Mtto. Terminado</v>
          </cell>
          <cell r="T869">
            <v>42201</v>
          </cell>
          <cell r="U869">
            <v>0.625</v>
          </cell>
          <cell r="V869">
            <v>0.31666666665114462</v>
          </cell>
        </row>
        <row r="870">
          <cell r="A870"/>
          <cell r="B870">
            <v>859</v>
          </cell>
          <cell r="C870">
            <v>217</v>
          </cell>
          <cell r="D870" t="str">
            <v>Jeep Kia</v>
          </cell>
          <cell r="E870" t="str">
            <v>100EL</v>
          </cell>
          <cell r="F870" t="str">
            <v>Coazucar S. A.</v>
          </cell>
          <cell r="G870">
            <v>791020101</v>
          </cell>
          <cell r="H870">
            <v>7795550700</v>
          </cell>
          <cell r="I870" t="str">
            <v>LUBRICADORA</v>
          </cell>
          <cell r="J870" t="str">
            <v>Cambio filtro de combustible</v>
          </cell>
          <cell r="K870" t="str">
            <v>MTTO. PREVENTIVO</v>
          </cell>
          <cell r="L870">
            <v>473</v>
          </cell>
          <cell r="M870" t="str">
            <v>VILLAMAR ICAZA, PASTOR</v>
          </cell>
          <cell r="N870" t="str">
            <v>A</v>
          </cell>
          <cell r="O870">
            <v>42201</v>
          </cell>
          <cell r="P870">
            <v>0.6118055555555556</v>
          </cell>
          <cell r="Q870">
            <v>29</v>
          </cell>
          <cell r="R870"/>
          <cell r="S870" t="str">
            <v>Mtto. Terminado</v>
          </cell>
          <cell r="T870">
            <v>42201</v>
          </cell>
          <cell r="U870">
            <v>0.625</v>
          </cell>
          <cell r="V870">
            <v>0.31666666665114462</v>
          </cell>
        </row>
        <row r="871">
          <cell r="A871"/>
          <cell r="B871">
            <v>860</v>
          </cell>
          <cell r="C871">
            <v>217</v>
          </cell>
          <cell r="D871" t="str">
            <v>Jeep Kia</v>
          </cell>
          <cell r="E871" t="str">
            <v>100EL</v>
          </cell>
          <cell r="F871" t="str">
            <v>Coazucar S. A.</v>
          </cell>
          <cell r="G871">
            <v>791020101</v>
          </cell>
          <cell r="H871">
            <v>7795550700</v>
          </cell>
          <cell r="I871" t="str">
            <v>LUBRICADORA</v>
          </cell>
          <cell r="J871" t="str">
            <v>Cambio aceite diferencial</v>
          </cell>
          <cell r="K871" t="str">
            <v>MTTO. PREVENTIVO</v>
          </cell>
          <cell r="L871">
            <v>473</v>
          </cell>
          <cell r="M871" t="str">
            <v>VILLAMAR ICAZA, PASTOR</v>
          </cell>
          <cell r="N871" t="str">
            <v>A</v>
          </cell>
          <cell r="O871">
            <v>42201</v>
          </cell>
          <cell r="P871">
            <v>0.6118055555555556</v>
          </cell>
          <cell r="Q871">
            <v>29</v>
          </cell>
          <cell r="R871"/>
          <cell r="S871" t="str">
            <v>Mtto. Terminado</v>
          </cell>
          <cell r="T871">
            <v>42201</v>
          </cell>
          <cell r="U871">
            <v>0.625</v>
          </cell>
          <cell r="V871">
            <v>0.31666666665114462</v>
          </cell>
        </row>
        <row r="872">
          <cell r="A872"/>
          <cell r="B872">
            <v>861</v>
          </cell>
          <cell r="C872">
            <v>217</v>
          </cell>
          <cell r="D872" t="str">
            <v>Jeep Kia</v>
          </cell>
          <cell r="E872" t="str">
            <v>100EL</v>
          </cell>
          <cell r="F872" t="str">
            <v>Coazucar S. A.</v>
          </cell>
          <cell r="G872">
            <v>791020101</v>
          </cell>
          <cell r="H872">
            <v>7795550700</v>
          </cell>
          <cell r="I872" t="str">
            <v>LUBRICADORA</v>
          </cell>
          <cell r="J872" t="str">
            <v>Cambio aceite transmisión</v>
          </cell>
          <cell r="K872" t="str">
            <v>MTTO. PREVENTIVO</v>
          </cell>
          <cell r="L872">
            <v>473</v>
          </cell>
          <cell r="M872" t="str">
            <v>VILLAMAR ICAZA, PASTOR</v>
          </cell>
          <cell r="N872" t="str">
            <v>A</v>
          </cell>
          <cell r="O872">
            <v>42201</v>
          </cell>
          <cell r="P872">
            <v>0.6118055555555556</v>
          </cell>
          <cell r="Q872">
            <v>29</v>
          </cell>
          <cell r="R872"/>
          <cell r="S872" t="str">
            <v>Mtto. Terminado</v>
          </cell>
          <cell r="T872">
            <v>42201</v>
          </cell>
          <cell r="U872">
            <v>0.625</v>
          </cell>
          <cell r="V872">
            <v>0.31666666665114462</v>
          </cell>
        </row>
        <row r="873">
          <cell r="A873"/>
          <cell r="B873">
            <v>862</v>
          </cell>
          <cell r="C873">
            <v>232</v>
          </cell>
          <cell r="D873" t="str">
            <v xml:space="preserve">Jeep Chevrolet </v>
          </cell>
          <cell r="E873" t="str">
            <v>100EL</v>
          </cell>
          <cell r="F873" t="str">
            <v>Coazucar S. A.</v>
          </cell>
          <cell r="G873">
            <v>791020101</v>
          </cell>
          <cell r="H873">
            <v>7795550722</v>
          </cell>
          <cell r="I873" t="str">
            <v>EQUIPO LIVIANO</v>
          </cell>
          <cell r="J873" t="str">
            <v>Orden de Inspección</v>
          </cell>
          <cell r="K873" t="str">
            <v>MTTO. PREVENTIVO</v>
          </cell>
          <cell r="L873">
            <v>1621</v>
          </cell>
          <cell r="M873" t="str">
            <v>QUEZADA FAJARDO, GALO</v>
          </cell>
          <cell r="N873" t="str">
            <v>A</v>
          </cell>
          <cell r="O873">
            <v>42201</v>
          </cell>
          <cell r="P873">
            <v>0.61458333333333337</v>
          </cell>
          <cell r="Q873">
            <v>29</v>
          </cell>
          <cell r="R873"/>
          <cell r="S873" t="str">
            <v>Mtto. Terminado</v>
          </cell>
          <cell r="T873">
            <v>42201</v>
          </cell>
          <cell r="U873">
            <v>0.625</v>
          </cell>
          <cell r="V873">
            <v>0.25</v>
          </cell>
        </row>
        <row r="874">
          <cell r="A874"/>
          <cell r="B874">
            <v>863</v>
          </cell>
          <cell r="C874">
            <v>232</v>
          </cell>
          <cell r="D874" t="str">
            <v xml:space="preserve">Jeep Chevrolet </v>
          </cell>
          <cell r="E874" t="str">
            <v>100EL</v>
          </cell>
          <cell r="F874" t="str">
            <v>Coazucar S. A.</v>
          </cell>
          <cell r="G874">
            <v>791020101</v>
          </cell>
          <cell r="H874">
            <v>7795550722</v>
          </cell>
          <cell r="I874" t="str">
            <v>LUBRICADORA</v>
          </cell>
          <cell r="J874" t="str">
            <v>Cambio aceite y filtro motor</v>
          </cell>
          <cell r="K874" t="str">
            <v>MTTO. PREVENTIVO</v>
          </cell>
          <cell r="L874">
            <v>1621</v>
          </cell>
          <cell r="M874" t="str">
            <v>QUEZADA FAJARDO, GALO</v>
          </cell>
          <cell r="N874" t="str">
            <v>A</v>
          </cell>
          <cell r="O874">
            <v>42201</v>
          </cell>
          <cell r="P874">
            <v>0.61458333333333337</v>
          </cell>
          <cell r="Q874">
            <v>29</v>
          </cell>
          <cell r="R874"/>
          <cell r="S874" t="str">
            <v>Mtto. Terminado</v>
          </cell>
          <cell r="T874">
            <v>42201</v>
          </cell>
          <cell r="U874">
            <v>0.625</v>
          </cell>
          <cell r="V874">
            <v>0.25</v>
          </cell>
        </row>
        <row r="875">
          <cell r="A875"/>
          <cell r="B875">
            <v>864</v>
          </cell>
          <cell r="C875">
            <v>232</v>
          </cell>
          <cell r="D875" t="str">
            <v xml:space="preserve">Jeep Chevrolet </v>
          </cell>
          <cell r="E875" t="str">
            <v>100EL</v>
          </cell>
          <cell r="F875" t="str">
            <v>Coazucar S. A.</v>
          </cell>
          <cell r="G875">
            <v>791020101</v>
          </cell>
          <cell r="H875">
            <v>7795550722</v>
          </cell>
          <cell r="I875" t="str">
            <v>LUBRICADORA</v>
          </cell>
          <cell r="J875" t="str">
            <v>Cambio filtro de combustible</v>
          </cell>
          <cell r="K875" t="str">
            <v>MTTO. PREVENTIVO</v>
          </cell>
          <cell r="L875">
            <v>1621</v>
          </cell>
          <cell r="M875" t="str">
            <v>QUEZADA FAJARDO, GALO</v>
          </cell>
          <cell r="N875" t="str">
            <v>A</v>
          </cell>
          <cell r="O875">
            <v>42201</v>
          </cell>
          <cell r="P875">
            <v>0.61458333333333337</v>
          </cell>
          <cell r="Q875">
            <v>29</v>
          </cell>
          <cell r="R875"/>
          <cell r="S875" t="str">
            <v>Mtto. Terminado</v>
          </cell>
          <cell r="T875">
            <v>42201</v>
          </cell>
          <cell r="U875">
            <v>0.625</v>
          </cell>
          <cell r="V875">
            <v>0.25</v>
          </cell>
        </row>
        <row r="876">
          <cell r="A876"/>
          <cell r="B876">
            <v>865</v>
          </cell>
          <cell r="C876">
            <v>232</v>
          </cell>
          <cell r="D876" t="str">
            <v xml:space="preserve">Jeep Chevrolet </v>
          </cell>
          <cell r="E876" t="str">
            <v>100EL</v>
          </cell>
          <cell r="F876" t="str">
            <v>Coazucar S. A.</v>
          </cell>
          <cell r="G876">
            <v>791020101</v>
          </cell>
          <cell r="H876">
            <v>7795550722</v>
          </cell>
          <cell r="I876" t="str">
            <v>LUBRICADORA</v>
          </cell>
          <cell r="J876" t="str">
            <v>Cambio aceite diferencial</v>
          </cell>
          <cell r="K876" t="str">
            <v>MTTO. PREVENTIVO</v>
          </cell>
          <cell r="L876">
            <v>1621</v>
          </cell>
          <cell r="M876" t="str">
            <v>QUEZADA FAJARDO, GALO</v>
          </cell>
          <cell r="N876" t="str">
            <v>A</v>
          </cell>
          <cell r="O876">
            <v>42201</v>
          </cell>
          <cell r="P876">
            <v>0.61458333333333337</v>
          </cell>
          <cell r="Q876">
            <v>29</v>
          </cell>
          <cell r="R876"/>
          <cell r="S876" t="str">
            <v>Mtto. Terminado</v>
          </cell>
          <cell r="T876">
            <v>42201</v>
          </cell>
          <cell r="U876">
            <v>0.625</v>
          </cell>
          <cell r="V876">
            <v>0.25</v>
          </cell>
        </row>
        <row r="877">
          <cell r="A877"/>
          <cell r="B877">
            <v>866</v>
          </cell>
          <cell r="C877">
            <v>232</v>
          </cell>
          <cell r="D877" t="str">
            <v xml:space="preserve">Jeep Chevrolet </v>
          </cell>
          <cell r="E877" t="str">
            <v>100EL</v>
          </cell>
          <cell r="F877" t="str">
            <v>Coazucar S. A.</v>
          </cell>
          <cell r="G877">
            <v>791020101</v>
          </cell>
          <cell r="H877">
            <v>7795550722</v>
          </cell>
          <cell r="I877" t="str">
            <v>LUBRICADORA</v>
          </cell>
          <cell r="J877" t="str">
            <v>Cambio aceite transmisión</v>
          </cell>
          <cell r="K877" t="str">
            <v>MTTO. PREVENTIVO</v>
          </cell>
          <cell r="L877">
            <v>1621</v>
          </cell>
          <cell r="M877" t="str">
            <v>QUEZADA FAJARDO, GALO</v>
          </cell>
          <cell r="N877" t="str">
            <v>A</v>
          </cell>
          <cell r="O877">
            <v>42201</v>
          </cell>
          <cell r="P877">
            <v>0.61458333333333337</v>
          </cell>
          <cell r="Q877">
            <v>29</v>
          </cell>
          <cell r="R877"/>
          <cell r="S877" t="str">
            <v>Mtto. Terminado</v>
          </cell>
          <cell r="T877">
            <v>42201</v>
          </cell>
          <cell r="U877">
            <v>0.625</v>
          </cell>
          <cell r="V877">
            <v>0.25</v>
          </cell>
        </row>
        <row r="878">
          <cell r="A878"/>
          <cell r="B878">
            <v>867</v>
          </cell>
          <cell r="C878" t="str">
            <v>JD34</v>
          </cell>
          <cell r="D878" t="str">
            <v>Tractor John Deere 9460R</v>
          </cell>
          <cell r="E878" t="str">
            <v>100JD</v>
          </cell>
          <cell r="F878" t="str">
            <v>Coazucar S. A.</v>
          </cell>
          <cell r="G878">
            <v>791060435</v>
          </cell>
          <cell r="H878">
            <v>7795551079</v>
          </cell>
          <cell r="I878" t="str">
            <v>MTTO. EN EL CAMPO</v>
          </cell>
          <cell r="J878" t="str">
            <v>Revisar sistema hidraulico</v>
          </cell>
          <cell r="K878" t="str">
            <v>MTTO. CORRECTIVO</v>
          </cell>
          <cell r="L878">
            <v>1137</v>
          </cell>
          <cell r="M878" t="str">
            <v>GUERRERO MONTESDEOCA, DIEGO ARMANDO</v>
          </cell>
          <cell r="N878" t="str">
            <v>A</v>
          </cell>
          <cell r="O878">
            <v>42201</v>
          </cell>
          <cell r="P878">
            <v>0.61527777777777781</v>
          </cell>
          <cell r="Q878">
            <v>29</v>
          </cell>
          <cell r="R878">
            <v>4763</v>
          </cell>
          <cell r="S878" t="str">
            <v>Mtto. Terminado</v>
          </cell>
          <cell r="T878">
            <v>42202</v>
          </cell>
          <cell r="U878">
            <v>0.77083333333333337</v>
          </cell>
          <cell r="V878">
            <v>27.733333333395422</v>
          </cell>
        </row>
        <row r="879">
          <cell r="A879"/>
          <cell r="B879">
            <v>868</v>
          </cell>
          <cell r="C879">
            <v>165</v>
          </cell>
          <cell r="D879" t="str">
            <v>Cabezal M. Benz LS-2635</v>
          </cell>
          <cell r="E879" t="str">
            <v>100CB</v>
          </cell>
          <cell r="F879" t="str">
            <v>Coazucar S. A.</v>
          </cell>
          <cell r="G879">
            <v>791060330</v>
          </cell>
          <cell r="H879">
            <v>791060330</v>
          </cell>
          <cell r="I879" t="str">
            <v>CABEZALES</v>
          </cell>
          <cell r="J879" t="str">
            <v>Cambiar bandas del motor</v>
          </cell>
          <cell r="K879" t="str">
            <v>MTTO. CORRECTIVO</v>
          </cell>
          <cell r="L879">
            <v>7095</v>
          </cell>
          <cell r="M879" t="str">
            <v>CHAVEZ BERMEJO, TELMO MOISES</v>
          </cell>
          <cell r="N879" t="str">
            <v>A</v>
          </cell>
          <cell r="O879">
            <v>42201</v>
          </cell>
          <cell r="P879">
            <v>0.62222222222222223</v>
          </cell>
          <cell r="Q879">
            <v>29</v>
          </cell>
          <cell r="R879">
            <v>563</v>
          </cell>
          <cell r="S879" t="str">
            <v>Mtto. Terminado</v>
          </cell>
          <cell r="T879">
            <v>42201</v>
          </cell>
          <cell r="U879">
            <v>0.70833333333333337</v>
          </cell>
          <cell r="V879">
            <v>2.0666666666511446</v>
          </cell>
        </row>
        <row r="880">
          <cell r="A880"/>
          <cell r="B880">
            <v>869</v>
          </cell>
          <cell r="C880">
            <v>1327</v>
          </cell>
          <cell r="D880" t="str">
            <v>Trayler</v>
          </cell>
          <cell r="E880" t="str">
            <v>100TD</v>
          </cell>
          <cell r="F880" t="str">
            <v>Coazucar S. A.</v>
          </cell>
          <cell r="G880">
            <v>791060312</v>
          </cell>
          <cell r="H880">
            <v>791060312</v>
          </cell>
          <cell r="I880" t="str">
            <v>TRAYLER</v>
          </cell>
          <cell r="J880" t="str">
            <v>Cambiar esparragos</v>
          </cell>
          <cell r="K880" t="str">
            <v>MTTO. CORRECTIVO</v>
          </cell>
          <cell r="L880">
            <v>1500</v>
          </cell>
          <cell r="M880" t="str">
            <v>ORTIZ YADAYCELA, NESTOR</v>
          </cell>
          <cell r="N880" t="str">
            <v>A</v>
          </cell>
          <cell r="O880">
            <v>42201</v>
          </cell>
          <cell r="P880">
            <v>0.62847222222222221</v>
          </cell>
          <cell r="Q880">
            <v>29</v>
          </cell>
          <cell r="R880"/>
          <cell r="S880" t="str">
            <v>Mtto. Terminado</v>
          </cell>
          <cell r="T880">
            <v>42201</v>
          </cell>
          <cell r="U880">
            <v>0.75</v>
          </cell>
          <cell r="V880">
            <v>2.9166666667442769</v>
          </cell>
        </row>
        <row r="881">
          <cell r="A881"/>
          <cell r="B881">
            <v>870</v>
          </cell>
          <cell r="C881">
            <v>163</v>
          </cell>
          <cell r="D881" t="str">
            <v>Cabezal M. Benz LS-2635</v>
          </cell>
          <cell r="E881" t="str">
            <v>100CB</v>
          </cell>
          <cell r="F881" t="str">
            <v>Coazucar S. A.</v>
          </cell>
          <cell r="G881">
            <v>791060330</v>
          </cell>
          <cell r="H881">
            <v>791060330</v>
          </cell>
          <cell r="I881" t="str">
            <v>CABEZALES</v>
          </cell>
          <cell r="J881" t="str">
            <v>Revisar radiador</v>
          </cell>
          <cell r="K881" t="str">
            <v>MTTO. CORRECTIVO</v>
          </cell>
          <cell r="L881">
            <v>1290</v>
          </cell>
          <cell r="M881" t="str">
            <v>MARIÑO TRIVIÑO, PABLO KLEVER</v>
          </cell>
          <cell r="N881" t="str">
            <v>A</v>
          </cell>
          <cell r="O881">
            <v>42201</v>
          </cell>
          <cell r="P881">
            <v>0.6333333333333333</v>
          </cell>
          <cell r="Q881">
            <v>29</v>
          </cell>
          <cell r="R881">
            <v>133516</v>
          </cell>
          <cell r="S881" t="str">
            <v>Mtto. Terminado</v>
          </cell>
          <cell r="T881">
            <v>42201</v>
          </cell>
          <cell r="U881">
            <v>0.8354166666666667</v>
          </cell>
          <cell r="V881">
            <v>4.8500000000931323</v>
          </cell>
        </row>
        <row r="882">
          <cell r="A882"/>
          <cell r="B882">
            <v>871</v>
          </cell>
          <cell r="C882">
            <v>744</v>
          </cell>
          <cell r="D882" t="str">
            <v>Mini Cargadora New Holl L170</v>
          </cell>
          <cell r="E882" t="str">
            <v>100EP</v>
          </cell>
          <cell r="F882" t="str">
            <v>Coazucar S. A.</v>
          </cell>
          <cell r="G882">
            <v>791060385</v>
          </cell>
          <cell r="H882">
            <v>7795550866</v>
          </cell>
          <cell r="I882" t="str">
            <v>EQUIPO PESADO</v>
          </cell>
          <cell r="J882" t="str">
            <v>Ajustar bandas</v>
          </cell>
          <cell r="K882" t="str">
            <v>MTTO. CORRECTIVO</v>
          </cell>
          <cell r="L882">
            <v>7418</v>
          </cell>
          <cell r="M882" t="str">
            <v>GARAICOA ORTEGA, LUIS VIRGILIO</v>
          </cell>
          <cell r="N882" t="str">
            <v>A</v>
          </cell>
          <cell r="O882">
            <v>42201</v>
          </cell>
          <cell r="P882">
            <v>0.64652777777777781</v>
          </cell>
          <cell r="Q882">
            <v>29</v>
          </cell>
          <cell r="R882">
            <v>3886</v>
          </cell>
          <cell r="S882" t="str">
            <v>Mtto. Terminado</v>
          </cell>
          <cell r="T882">
            <v>42201</v>
          </cell>
          <cell r="U882">
            <v>0.69097222222222221</v>
          </cell>
          <cell r="V882">
            <v>1.0666666666511446</v>
          </cell>
        </row>
        <row r="883">
          <cell r="A883"/>
          <cell r="B883">
            <v>872</v>
          </cell>
          <cell r="C883" t="str">
            <v>JD08</v>
          </cell>
          <cell r="D883" t="str">
            <v>Tractor John Deere 8270R</v>
          </cell>
          <cell r="E883" t="str">
            <v>100JD</v>
          </cell>
          <cell r="F883" t="str">
            <v>Coazucar S. A.</v>
          </cell>
          <cell r="G883">
            <v>791060396</v>
          </cell>
          <cell r="H883">
            <v>7795551027</v>
          </cell>
          <cell r="I883" t="str">
            <v>JOHN DEERE</v>
          </cell>
          <cell r="J883" t="str">
            <v>Revisar fuga de aceite</v>
          </cell>
          <cell r="K883" t="str">
            <v>MTTO. CORRECTIVO</v>
          </cell>
          <cell r="L883">
            <v>925</v>
          </cell>
          <cell r="M883" t="str">
            <v>CONCHA TORRES, CARLOS GEOVANNY</v>
          </cell>
          <cell r="N883" t="str">
            <v>A</v>
          </cell>
          <cell r="O883">
            <v>42201</v>
          </cell>
          <cell r="P883">
            <v>0.65763888888888888</v>
          </cell>
          <cell r="Q883">
            <v>29</v>
          </cell>
          <cell r="R883">
            <v>13198</v>
          </cell>
          <cell r="S883" t="str">
            <v>Mtto. Terminado</v>
          </cell>
          <cell r="T883">
            <v>42201</v>
          </cell>
          <cell r="U883">
            <v>0.75</v>
          </cell>
          <cell r="V883">
            <v>2.216666666790843</v>
          </cell>
        </row>
        <row r="884">
          <cell r="A884"/>
          <cell r="B884">
            <v>873</v>
          </cell>
          <cell r="C884" t="str">
            <v>CS05</v>
          </cell>
          <cell r="D884" t="str">
            <v>Cosechadora de CañaJohn Deere 3520 W</v>
          </cell>
          <cell r="E884" t="str">
            <v>100CS</v>
          </cell>
          <cell r="F884" t="str">
            <v>Coazucar S. A.</v>
          </cell>
          <cell r="G884">
            <v>791060417</v>
          </cell>
          <cell r="H884">
            <v>791060417</v>
          </cell>
          <cell r="I884" t="str">
            <v>MTTO. EN EL CAMPO</v>
          </cell>
          <cell r="J884" t="str">
            <v xml:space="preserve">Cambiar llanta delantera  </v>
          </cell>
          <cell r="K884" t="str">
            <v>MTTO. CORRECTIVO</v>
          </cell>
          <cell r="L884">
            <v>940</v>
          </cell>
          <cell r="M884" t="str">
            <v>CORDOVA CHICA, CRISTHIAN FERNANDO</v>
          </cell>
          <cell r="N884" t="str">
            <v>A</v>
          </cell>
          <cell r="O884">
            <v>42201</v>
          </cell>
          <cell r="P884">
            <v>0.67708333333333337</v>
          </cell>
          <cell r="Q884">
            <v>29</v>
          </cell>
          <cell r="R884"/>
          <cell r="S884" t="str">
            <v>Mtto. Terminado</v>
          </cell>
          <cell r="T884">
            <v>42201</v>
          </cell>
          <cell r="U884">
            <v>0.76041666666666663</v>
          </cell>
          <cell r="V884">
            <v>2</v>
          </cell>
        </row>
        <row r="885">
          <cell r="A885"/>
          <cell r="B885">
            <v>874</v>
          </cell>
          <cell r="C885">
            <v>725</v>
          </cell>
          <cell r="D885" t="str">
            <v>Payloader CAT-966C</v>
          </cell>
          <cell r="E885" t="str">
            <v>100EP</v>
          </cell>
          <cell r="F885" t="str">
            <v>Coazucar S. A.</v>
          </cell>
          <cell r="G885">
            <v>791060313</v>
          </cell>
          <cell r="H885">
            <v>7795550858</v>
          </cell>
          <cell r="I885" t="str">
            <v>EQUIPO PESADO</v>
          </cell>
          <cell r="J885" t="str">
            <v>Arreglar frenos y revisar cañeria de aire</v>
          </cell>
          <cell r="K885" t="str">
            <v>MTTO. CORRECTIVO</v>
          </cell>
          <cell r="L885">
            <v>672</v>
          </cell>
          <cell r="M885" t="str">
            <v>AVILA PAUTA, CLAUDIO GEOVANNY</v>
          </cell>
          <cell r="N885" t="str">
            <v>A</v>
          </cell>
          <cell r="O885">
            <v>42201</v>
          </cell>
          <cell r="P885">
            <v>0.68055555555555547</v>
          </cell>
          <cell r="Q885">
            <v>29</v>
          </cell>
          <cell r="R885">
            <v>446</v>
          </cell>
          <cell r="S885" t="str">
            <v>Mtto. Terminado</v>
          </cell>
          <cell r="T885">
            <v>42201</v>
          </cell>
          <cell r="U885">
            <v>0.91527777777777775</v>
          </cell>
          <cell r="V885">
            <v>5.6333333334187046</v>
          </cell>
        </row>
        <row r="886">
          <cell r="A886"/>
          <cell r="B886">
            <v>875</v>
          </cell>
          <cell r="C886">
            <v>224</v>
          </cell>
          <cell r="D886" t="str">
            <v xml:space="preserve">Camioneta Chevrolet </v>
          </cell>
          <cell r="E886" t="str">
            <v>100EL</v>
          </cell>
          <cell r="F886" t="str">
            <v>Coazucar S. A.</v>
          </cell>
          <cell r="G886">
            <v>791010701</v>
          </cell>
          <cell r="H886">
            <v>7795550711</v>
          </cell>
          <cell r="I886" t="str">
            <v>EQUIPO LIVIANO</v>
          </cell>
          <cell r="J886" t="str">
            <v>Cambiar bandas del motor</v>
          </cell>
          <cell r="K886" t="str">
            <v>MTTO. CORRECTIVO</v>
          </cell>
          <cell r="L886">
            <v>100</v>
          </cell>
          <cell r="M886" t="str">
            <v>CHILA INTRIAGO, JOSE</v>
          </cell>
          <cell r="N886" t="str">
            <v>A</v>
          </cell>
          <cell r="O886">
            <v>42201</v>
          </cell>
          <cell r="P886">
            <v>0.6875</v>
          </cell>
          <cell r="Q886">
            <v>29</v>
          </cell>
          <cell r="R886"/>
          <cell r="S886" t="str">
            <v>Mtto. Terminado</v>
          </cell>
          <cell r="T886">
            <v>42201</v>
          </cell>
          <cell r="U886">
            <v>0.75</v>
          </cell>
          <cell r="V886">
            <v>1.5</v>
          </cell>
        </row>
        <row r="887">
          <cell r="A887"/>
          <cell r="B887">
            <v>876</v>
          </cell>
          <cell r="C887">
            <v>325</v>
          </cell>
          <cell r="D887" t="str">
            <v>Tractor de Llantas Cameco 305 AG</v>
          </cell>
          <cell r="E887" t="str">
            <v>100CM</v>
          </cell>
          <cell r="F887" t="str">
            <v>Coazucar S. A.</v>
          </cell>
          <cell r="G887">
            <v>791060373</v>
          </cell>
          <cell r="H887">
            <v>7795550333</v>
          </cell>
          <cell r="I887" t="str">
            <v>MTTO. EN EL CAMPO</v>
          </cell>
          <cell r="J887" t="str">
            <v>Revisar sistema de encendido</v>
          </cell>
          <cell r="K887" t="str">
            <v>MTTO. CORRECTIVO</v>
          </cell>
          <cell r="L887">
            <v>775</v>
          </cell>
          <cell r="M887" t="str">
            <v>CABRERA QUIZHPI, CARLOS GONZALO</v>
          </cell>
          <cell r="N887" t="str">
            <v>A</v>
          </cell>
          <cell r="O887">
            <v>42201</v>
          </cell>
          <cell r="P887">
            <v>0.69513888888888886</v>
          </cell>
          <cell r="Q887">
            <v>29</v>
          </cell>
          <cell r="R887"/>
          <cell r="S887" t="str">
            <v>Mtto. Terminado</v>
          </cell>
          <cell r="T887">
            <v>42201</v>
          </cell>
          <cell r="U887">
            <v>0.96527777777777779</v>
          </cell>
          <cell r="V887">
            <v>6.4833333333954215</v>
          </cell>
        </row>
        <row r="888">
          <cell r="A888"/>
          <cell r="B888">
            <v>877</v>
          </cell>
          <cell r="C888">
            <v>731</v>
          </cell>
          <cell r="D888" t="str">
            <v>Motoniveladora CAT-14G</v>
          </cell>
          <cell r="E888" t="str">
            <v>100EP</v>
          </cell>
          <cell r="F888" t="str">
            <v>Coazucar S. A.</v>
          </cell>
          <cell r="G888">
            <v>791060410</v>
          </cell>
          <cell r="H888">
            <v>7795550860</v>
          </cell>
          <cell r="I888" t="str">
            <v>EQUIPO PESADO</v>
          </cell>
          <cell r="J888" t="str">
            <v>Revisar fuga de aceite</v>
          </cell>
          <cell r="K888" t="str">
            <v>MTTO. CORRECTIVO</v>
          </cell>
          <cell r="L888">
            <v>9034</v>
          </cell>
          <cell r="M888" t="str">
            <v>CAICEDO PARRA,FABIAN</v>
          </cell>
          <cell r="N888" t="str">
            <v>A</v>
          </cell>
          <cell r="O888">
            <v>42201</v>
          </cell>
          <cell r="P888">
            <v>0.69791666666666663</v>
          </cell>
          <cell r="Q888">
            <v>29</v>
          </cell>
          <cell r="R888">
            <v>7702</v>
          </cell>
          <cell r="S888" t="str">
            <v>Mtto. Terminado</v>
          </cell>
          <cell r="T888">
            <v>42201</v>
          </cell>
          <cell r="U888">
            <v>0.96527777777777779</v>
          </cell>
          <cell r="V888">
            <v>6.4166666667442769</v>
          </cell>
        </row>
        <row r="889">
          <cell r="A889"/>
          <cell r="B889">
            <v>878</v>
          </cell>
          <cell r="C889" t="str">
            <v>MB06</v>
          </cell>
          <cell r="D889" t="str">
            <v>Moto Bomba Perkins 6.354.4</v>
          </cell>
          <cell r="E889" t="str">
            <v>100BB</v>
          </cell>
          <cell r="F889" t="str">
            <v>Coazucar S. A.</v>
          </cell>
          <cell r="G889">
            <v>791060405</v>
          </cell>
          <cell r="H889">
            <v>7795550086</v>
          </cell>
          <cell r="I889" t="str">
            <v>BOMBAS</v>
          </cell>
          <cell r="J889" t="str">
            <v>Reparar radiador</v>
          </cell>
          <cell r="K889" t="str">
            <v>MTTO. CORRECTIVO</v>
          </cell>
          <cell r="L889">
            <v>1729</v>
          </cell>
          <cell r="M889" t="str">
            <v>ROJAS BARRETO, FREDDY</v>
          </cell>
          <cell r="N889" t="str">
            <v>A</v>
          </cell>
          <cell r="O889">
            <v>42201</v>
          </cell>
          <cell r="P889">
            <v>0.69930555555555562</v>
          </cell>
          <cell r="Q889">
            <v>29</v>
          </cell>
          <cell r="R889"/>
          <cell r="S889" t="str">
            <v>Mtto. Terminado</v>
          </cell>
          <cell r="T889">
            <v>42201</v>
          </cell>
          <cell r="U889">
            <v>0.75</v>
          </cell>
          <cell r="V889">
            <v>1.2166666665580124</v>
          </cell>
        </row>
        <row r="890">
          <cell r="A890"/>
          <cell r="B890">
            <v>879</v>
          </cell>
          <cell r="C890" t="str">
            <v>693H</v>
          </cell>
          <cell r="D890" t="str">
            <v>Moto Bomba Jhon Deere 4039</v>
          </cell>
          <cell r="E890" t="str">
            <v>100BB</v>
          </cell>
          <cell r="F890" t="str">
            <v>Coazucar S. A.</v>
          </cell>
          <cell r="G890">
            <v>791060405</v>
          </cell>
          <cell r="H890">
            <v>7795550072</v>
          </cell>
          <cell r="I890" t="str">
            <v>BOMBAS</v>
          </cell>
          <cell r="J890" t="str">
            <v>Reparar radiador</v>
          </cell>
          <cell r="K890" t="str">
            <v>MTTO. CORRECTIVO</v>
          </cell>
          <cell r="L890">
            <v>1729</v>
          </cell>
          <cell r="M890" t="str">
            <v>ROJAS BARRETO, FREDDY</v>
          </cell>
          <cell r="N890" t="str">
            <v>A</v>
          </cell>
          <cell r="O890">
            <v>42201</v>
          </cell>
          <cell r="P890">
            <v>0.69930555555555562</v>
          </cell>
          <cell r="Q890">
            <v>29</v>
          </cell>
          <cell r="R890"/>
          <cell r="S890" t="str">
            <v>Mtto. Terminado</v>
          </cell>
          <cell r="T890">
            <v>42201</v>
          </cell>
          <cell r="U890">
            <v>0.77083333333333337</v>
          </cell>
          <cell r="V890">
            <v>1.7166666665580124</v>
          </cell>
        </row>
        <row r="891">
          <cell r="A891"/>
          <cell r="B891">
            <v>880</v>
          </cell>
          <cell r="C891">
            <v>732</v>
          </cell>
          <cell r="D891" t="str">
            <v>Motoniveladora CAT-14G</v>
          </cell>
          <cell r="E891" t="str">
            <v>100EP</v>
          </cell>
          <cell r="F891" t="str">
            <v>Coazucar S. A.</v>
          </cell>
          <cell r="G891">
            <v>791060410</v>
          </cell>
          <cell r="H891">
            <v>7795550862</v>
          </cell>
          <cell r="I891" t="str">
            <v>MTTO. EN EL CAMPO</v>
          </cell>
          <cell r="J891" t="str">
            <v>Cambio aceite y filtro motor</v>
          </cell>
          <cell r="K891" t="str">
            <v>MTTO. PREVENTIVO</v>
          </cell>
          <cell r="L891">
            <v>4529</v>
          </cell>
          <cell r="M891" t="str">
            <v>LOPEZ ROMERO, VICTOR</v>
          </cell>
          <cell r="N891" t="str">
            <v>A</v>
          </cell>
          <cell r="O891">
            <v>42201</v>
          </cell>
          <cell r="P891">
            <v>0.70486111111111116</v>
          </cell>
          <cell r="Q891">
            <v>29</v>
          </cell>
          <cell r="R891">
            <v>1450</v>
          </cell>
          <cell r="S891" t="str">
            <v>Mtto. Terminado</v>
          </cell>
          <cell r="T891">
            <v>42202</v>
          </cell>
          <cell r="U891">
            <v>0.70833333333333337</v>
          </cell>
          <cell r="V891">
            <v>24.083333333372138</v>
          </cell>
        </row>
        <row r="892">
          <cell r="A892"/>
          <cell r="B892">
            <v>881</v>
          </cell>
          <cell r="C892">
            <v>732</v>
          </cell>
          <cell r="D892" t="str">
            <v>Motoniveladora CAT-14G</v>
          </cell>
          <cell r="E892" t="str">
            <v>100EP</v>
          </cell>
          <cell r="F892" t="str">
            <v>Coazucar S. A.</v>
          </cell>
          <cell r="G892">
            <v>791060410</v>
          </cell>
          <cell r="H892">
            <v>7795550862</v>
          </cell>
          <cell r="I892" t="str">
            <v>MTTO. EN EL CAMPO</v>
          </cell>
          <cell r="J892" t="str">
            <v>Cambio filtro de combustible</v>
          </cell>
          <cell r="K892" t="str">
            <v>MTTO. PREVENTIVO</v>
          </cell>
          <cell r="L892">
            <v>4529</v>
          </cell>
          <cell r="M892" t="str">
            <v>LOPEZ ROMERO, VICTOR</v>
          </cell>
          <cell r="N892" t="str">
            <v>A</v>
          </cell>
          <cell r="O892">
            <v>42201</v>
          </cell>
          <cell r="P892">
            <v>0.70486111111111116</v>
          </cell>
          <cell r="Q892">
            <v>29</v>
          </cell>
          <cell r="R892">
            <v>1450</v>
          </cell>
          <cell r="S892" t="str">
            <v>Mtto. Terminado</v>
          </cell>
          <cell r="T892">
            <v>42202</v>
          </cell>
          <cell r="U892">
            <v>0.70833333333333337</v>
          </cell>
          <cell r="V892">
            <v>24.083333333372138</v>
          </cell>
        </row>
        <row r="893">
          <cell r="A893"/>
          <cell r="B893">
            <v>882</v>
          </cell>
          <cell r="C893" t="str">
            <v>79A</v>
          </cell>
          <cell r="D893" t="str">
            <v>Camioneta Chevrolet</v>
          </cell>
          <cell r="E893" t="str">
            <v>100EL</v>
          </cell>
          <cell r="F893" t="str">
            <v>Coazucar S. A.</v>
          </cell>
          <cell r="G893">
            <v>791060308</v>
          </cell>
          <cell r="H893">
            <v>7795550754</v>
          </cell>
          <cell r="I893" t="str">
            <v>EQUIPO LIVIANO</v>
          </cell>
          <cell r="J893" t="str">
            <v>Orden de Inspección</v>
          </cell>
          <cell r="K893" t="str">
            <v>MTTO. PREVENTIVO</v>
          </cell>
          <cell r="L893">
            <v>2066</v>
          </cell>
          <cell r="M893" t="str">
            <v>ZHAPAN REMACHE, VICTOR ANIBAL</v>
          </cell>
          <cell r="N893" t="str">
            <v>A</v>
          </cell>
          <cell r="O893">
            <v>42201</v>
          </cell>
          <cell r="P893">
            <v>0.71180555555555547</v>
          </cell>
          <cell r="Q893">
            <v>29</v>
          </cell>
          <cell r="R893">
            <v>372786</v>
          </cell>
          <cell r="S893" t="str">
            <v>Mtto. Terminado</v>
          </cell>
          <cell r="T893">
            <v>42202</v>
          </cell>
          <cell r="U893">
            <v>0.75</v>
          </cell>
          <cell r="V893">
            <v>24.916666666744277</v>
          </cell>
        </row>
        <row r="894">
          <cell r="A894"/>
          <cell r="B894">
            <v>883</v>
          </cell>
          <cell r="C894" t="str">
            <v>79A</v>
          </cell>
          <cell r="D894" t="str">
            <v>Camioneta Chevrolet</v>
          </cell>
          <cell r="E894" t="str">
            <v>100EL</v>
          </cell>
          <cell r="F894" t="str">
            <v>Coazucar S. A.</v>
          </cell>
          <cell r="G894">
            <v>791060308</v>
          </cell>
          <cell r="H894">
            <v>7795550754</v>
          </cell>
          <cell r="I894" t="str">
            <v>LUBRICADORA</v>
          </cell>
          <cell r="J894" t="str">
            <v>Cambio aceite y filtro motor</v>
          </cell>
          <cell r="K894" t="str">
            <v>MTTO. PREVENTIVO</v>
          </cell>
          <cell r="L894">
            <v>2066</v>
          </cell>
          <cell r="M894" t="str">
            <v>ZHAPAN REMACHE, VICTOR ANIBAL</v>
          </cell>
          <cell r="N894" t="str">
            <v>A</v>
          </cell>
          <cell r="O894">
            <v>42201</v>
          </cell>
          <cell r="P894">
            <v>0.71180555555555547</v>
          </cell>
          <cell r="Q894">
            <v>29</v>
          </cell>
          <cell r="R894">
            <v>372786</v>
          </cell>
          <cell r="S894" t="str">
            <v>Mtto. Terminado</v>
          </cell>
          <cell r="T894">
            <v>42202</v>
          </cell>
          <cell r="U894">
            <v>0.35416666666666669</v>
          </cell>
          <cell r="V894">
            <v>15.416666666744277</v>
          </cell>
        </row>
        <row r="895">
          <cell r="A895"/>
          <cell r="B895">
            <v>884</v>
          </cell>
          <cell r="C895" t="str">
            <v>79A</v>
          </cell>
          <cell r="D895" t="str">
            <v>Camioneta Chevrolet</v>
          </cell>
          <cell r="E895" t="str">
            <v>100EL</v>
          </cell>
          <cell r="F895" t="str">
            <v>Coazucar S. A.</v>
          </cell>
          <cell r="G895">
            <v>791060308</v>
          </cell>
          <cell r="H895">
            <v>7795550754</v>
          </cell>
          <cell r="I895" t="str">
            <v>LUBRICADORA</v>
          </cell>
          <cell r="J895" t="str">
            <v>Cambio filtro de combustible</v>
          </cell>
          <cell r="K895" t="str">
            <v>MTTO. PREVENTIVO</v>
          </cell>
          <cell r="L895">
            <v>2066</v>
          </cell>
          <cell r="M895" t="str">
            <v>ZHAPAN REMACHE, VICTOR ANIBAL</v>
          </cell>
          <cell r="N895" t="str">
            <v>A</v>
          </cell>
          <cell r="O895">
            <v>42201</v>
          </cell>
          <cell r="P895">
            <v>0.71180555555555547</v>
          </cell>
          <cell r="Q895">
            <v>29</v>
          </cell>
          <cell r="R895">
            <v>372786</v>
          </cell>
          <cell r="S895" t="str">
            <v>Mtto. Terminado</v>
          </cell>
          <cell r="T895">
            <v>42202</v>
          </cell>
          <cell r="U895">
            <v>0.35416666666666669</v>
          </cell>
          <cell r="V895">
            <v>15.416666666744277</v>
          </cell>
        </row>
        <row r="896">
          <cell r="A896"/>
          <cell r="B896">
            <v>885</v>
          </cell>
          <cell r="C896" t="str">
            <v>79A</v>
          </cell>
          <cell r="D896" t="str">
            <v>Camioneta Chevrolet</v>
          </cell>
          <cell r="E896" t="str">
            <v>100EL</v>
          </cell>
          <cell r="F896" t="str">
            <v>Coazucar S. A.</v>
          </cell>
          <cell r="G896">
            <v>791060308</v>
          </cell>
          <cell r="H896">
            <v>7795550754</v>
          </cell>
          <cell r="I896" t="str">
            <v>LUBRICADORA</v>
          </cell>
          <cell r="J896" t="str">
            <v>Cambio filtro de aire</v>
          </cell>
          <cell r="K896" t="str">
            <v>MTTO. PREVENTIVO</v>
          </cell>
          <cell r="L896">
            <v>2066</v>
          </cell>
          <cell r="M896" t="str">
            <v>ZHAPAN REMACHE, VICTOR ANIBAL</v>
          </cell>
          <cell r="N896" t="str">
            <v>A</v>
          </cell>
          <cell r="O896">
            <v>42201</v>
          </cell>
          <cell r="P896">
            <v>0.71180555555555547</v>
          </cell>
          <cell r="Q896">
            <v>29</v>
          </cell>
          <cell r="R896">
            <v>372786</v>
          </cell>
          <cell r="S896" t="str">
            <v>Mtto. Terminado</v>
          </cell>
          <cell r="T896">
            <v>42202</v>
          </cell>
          <cell r="U896">
            <v>0.35416666666666669</v>
          </cell>
          <cell r="V896">
            <v>15.416666666744277</v>
          </cell>
        </row>
        <row r="897">
          <cell r="A897"/>
          <cell r="B897">
            <v>886</v>
          </cell>
          <cell r="C897" t="str">
            <v>79A</v>
          </cell>
          <cell r="D897" t="str">
            <v>Camioneta Chevrolet</v>
          </cell>
          <cell r="E897" t="str">
            <v>100EL</v>
          </cell>
          <cell r="F897" t="str">
            <v>Coazucar S. A.</v>
          </cell>
          <cell r="G897">
            <v>791060308</v>
          </cell>
          <cell r="H897">
            <v>7795550754</v>
          </cell>
          <cell r="I897" t="str">
            <v>LUBRICADORA</v>
          </cell>
          <cell r="J897" t="str">
            <v>Cambio aceite diferencial</v>
          </cell>
          <cell r="K897" t="str">
            <v>MTTO. PREVENTIVO</v>
          </cell>
          <cell r="L897">
            <v>2066</v>
          </cell>
          <cell r="M897" t="str">
            <v>ZHAPAN REMACHE, VICTOR ANIBAL</v>
          </cell>
          <cell r="N897" t="str">
            <v>A</v>
          </cell>
          <cell r="O897">
            <v>42201</v>
          </cell>
          <cell r="P897">
            <v>0.71180555555555547</v>
          </cell>
          <cell r="Q897">
            <v>29</v>
          </cell>
          <cell r="R897">
            <v>372786</v>
          </cell>
          <cell r="S897" t="str">
            <v>Mtto. Terminado</v>
          </cell>
          <cell r="T897">
            <v>42202</v>
          </cell>
          <cell r="U897">
            <v>0.35416666666666669</v>
          </cell>
          <cell r="V897">
            <v>15.416666666744277</v>
          </cell>
        </row>
        <row r="898">
          <cell r="A898"/>
          <cell r="B898">
            <v>887</v>
          </cell>
          <cell r="C898" t="str">
            <v>79A</v>
          </cell>
          <cell r="D898" t="str">
            <v>Camioneta Chevrolet</v>
          </cell>
          <cell r="E898" t="str">
            <v>100EL</v>
          </cell>
          <cell r="F898" t="str">
            <v>Coazucar S. A.</v>
          </cell>
          <cell r="G898">
            <v>791060308</v>
          </cell>
          <cell r="H898">
            <v>7795550754</v>
          </cell>
          <cell r="I898" t="str">
            <v>LUBRICADORA</v>
          </cell>
          <cell r="J898" t="str">
            <v>Cambio aceite transmisión</v>
          </cell>
          <cell r="K898" t="str">
            <v>MTTO. PREVENTIVO</v>
          </cell>
          <cell r="L898">
            <v>2066</v>
          </cell>
          <cell r="M898" t="str">
            <v>ZHAPAN REMACHE, VICTOR ANIBAL</v>
          </cell>
          <cell r="N898" t="str">
            <v>A</v>
          </cell>
          <cell r="O898">
            <v>42201</v>
          </cell>
          <cell r="P898">
            <v>0.71180555555555547</v>
          </cell>
          <cell r="Q898">
            <v>29</v>
          </cell>
          <cell r="R898">
            <v>372786</v>
          </cell>
          <cell r="S898" t="str">
            <v>Mtto. Terminado</v>
          </cell>
          <cell r="T898">
            <v>42202</v>
          </cell>
          <cell r="U898">
            <v>0.35416666666666669</v>
          </cell>
          <cell r="V898">
            <v>15.416666666744277</v>
          </cell>
        </row>
        <row r="899">
          <cell r="A899"/>
          <cell r="B899">
            <v>888</v>
          </cell>
          <cell r="C899">
            <v>243</v>
          </cell>
          <cell r="D899" t="str">
            <v xml:space="preserve">Camioneta Chevrolet </v>
          </cell>
          <cell r="E899" t="str">
            <v>100EL</v>
          </cell>
          <cell r="F899" t="str">
            <v>Coazucar S. A.</v>
          </cell>
          <cell r="G899">
            <v>791060102</v>
          </cell>
          <cell r="H899">
            <v>7795550739</v>
          </cell>
          <cell r="I899" t="str">
            <v>VULCANIZADORA</v>
          </cell>
          <cell r="J899" t="str">
            <v>Cambiar llantas</v>
          </cell>
          <cell r="K899" t="str">
            <v>MTTO. CORRECTIVO</v>
          </cell>
          <cell r="L899">
            <v>527</v>
          </cell>
          <cell r="M899" t="str">
            <v>CUEVA URGILES, HENRY</v>
          </cell>
          <cell r="N899" t="str">
            <v>A</v>
          </cell>
          <cell r="O899">
            <v>42201</v>
          </cell>
          <cell r="P899">
            <v>0.72569444444444453</v>
          </cell>
          <cell r="Q899">
            <v>29</v>
          </cell>
          <cell r="R899">
            <v>156813</v>
          </cell>
          <cell r="S899" t="str">
            <v>Mtto. Terminado</v>
          </cell>
          <cell r="T899">
            <v>42201</v>
          </cell>
          <cell r="U899">
            <v>0.73611111111111116</v>
          </cell>
          <cell r="V899">
            <v>0.24999999988358468</v>
          </cell>
        </row>
        <row r="900">
          <cell r="A900"/>
          <cell r="B900">
            <v>889</v>
          </cell>
          <cell r="C900">
            <v>1289</v>
          </cell>
          <cell r="D900" t="str">
            <v>Trayler</v>
          </cell>
          <cell r="E900" t="str">
            <v>100TD</v>
          </cell>
          <cell r="F900" t="str">
            <v>Coazucar S. A.</v>
          </cell>
          <cell r="G900">
            <v>791060312</v>
          </cell>
          <cell r="H900">
            <v>791060312</v>
          </cell>
          <cell r="I900" t="str">
            <v>TRAYLER</v>
          </cell>
          <cell r="J900" t="str">
            <v>Colocar temp´lador</v>
          </cell>
          <cell r="K900" t="str">
            <v>MTTO. CORRECTIVO</v>
          </cell>
          <cell r="L900">
            <v>1500</v>
          </cell>
          <cell r="M900" t="str">
            <v>ORTIZ YADAYCELA, NESTOR</v>
          </cell>
          <cell r="N900" t="str">
            <v>A</v>
          </cell>
          <cell r="O900">
            <v>42201</v>
          </cell>
          <cell r="P900">
            <v>0.72916666666666663</v>
          </cell>
          <cell r="Q900">
            <v>29</v>
          </cell>
          <cell r="R900"/>
          <cell r="S900" t="str">
            <v>Mtto. Terminado</v>
          </cell>
          <cell r="T900">
            <v>42201</v>
          </cell>
          <cell r="U900">
            <v>0.83333333333333337</v>
          </cell>
          <cell r="V900">
            <v>2.5</v>
          </cell>
        </row>
        <row r="901">
          <cell r="A901"/>
          <cell r="B901">
            <v>890</v>
          </cell>
          <cell r="C901" t="str">
            <v>JD49</v>
          </cell>
          <cell r="D901" t="str">
            <v>Tractor John Deere 6145J</v>
          </cell>
          <cell r="E901" t="str">
            <v>100JD</v>
          </cell>
          <cell r="F901" t="str">
            <v>Coazucar S. A.</v>
          </cell>
          <cell r="G901">
            <v>791060443</v>
          </cell>
          <cell r="H901">
            <v>7795551105</v>
          </cell>
          <cell r="I901" t="str">
            <v>JOHN DEERE</v>
          </cell>
          <cell r="J901" t="str">
            <v>Revisar A/A</v>
          </cell>
          <cell r="K901" t="str">
            <v>MTTO. CORRECTIVO</v>
          </cell>
          <cell r="L901">
            <v>1044</v>
          </cell>
          <cell r="M901" t="str">
            <v>FERNANDEZ PAIDA, SEGUNDO DELFO</v>
          </cell>
          <cell r="N901" t="str">
            <v>A</v>
          </cell>
          <cell r="O901">
            <v>42201</v>
          </cell>
          <cell r="P901">
            <v>0.73333333333333339</v>
          </cell>
          <cell r="Q901">
            <v>29</v>
          </cell>
          <cell r="R901">
            <v>2828</v>
          </cell>
          <cell r="S901" t="str">
            <v>Mtto. Terminado</v>
          </cell>
          <cell r="T901">
            <v>42201</v>
          </cell>
          <cell r="U901">
            <v>0.82291666666666663</v>
          </cell>
          <cell r="V901">
            <v>2.1500000001396984</v>
          </cell>
        </row>
        <row r="902">
          <cell r="A902"/>
          <cell r="B902">
            <v>891</v>
          </cell>
          <cell r="C902">
            <v>1475</v>
          </cell>
          <cell r="D902" t="str">
            <v>Dolly</v>
          </cell>
          <cell r="E902" t="str">
            <v>100DL</v>
          </cell>
          <cell r="F902" t="str">
            <v>Coazucar S. A.</v>
          </cell>
          <cell r="G902">
            <v>791060315</v>
          </cell>
          <cell r="H902">
            <v>791060315</v>
          </cell>
          <cell r="I902" t="str">
            <v>DOLLYS</v>
          </cell>
          <cell r="J902" t="str">
            <v>Revisar tren de rodaje</v>
          </cell>
          <cell r="K902" t="str">
            <v>MTTO. CORRECTIVO</v>
          </cell>
          <cell r="L902">
            <v>1417</v>
          </cell>
          <cell r="M902" t="str">
            <v>MORENO ULLOA, SALOMON</v>
          </cell>
          <cell r="N902" t="str">
            <v>A</v>
          </cell>
          <cell r="O902">
            <v>42201</v>
          </cell>
          <cell r="P902">
            <v>0.75</v>
          </cell>
          <cell r="Q902">
            <v>29</v>
          </cell>
          <cell r="R902"/>
          <cell r="S902" t="str">
            <v>Mtto. Terminado</v>
          </cell>
          <cell r="T902">
            <v>42202</v>
          </cell>
          <cell r="U902">
            <v>0.375</v>
          </cell>
          <cell r="V902">
            <v>15</v>
          </cell>
        </row>
        <row r="903">
          <cell r="A903"/>
          <cell r="B903">
            <v>892</v>
          </cell>
          <cell r="C903" t="str">
            <v>CA12</v>
          </cell>
          <cell r="D903" t="str">
            <v>Carreta Autovolteable</v>
          </cell>
          <cell r="E903" t="str">
            <v>100CA</v>
          </cell>
          <cell r="F903" t="str">
            <v>Coazucar S. A.</v>
          </cell>
          <cell r="G903">
            <v>791060325</v>
          </cell>
          <cell r="H903">
            <v>791060325</v>
          </cell>
          <cell r="I903" t="str">
            <v>MTTO. EN EL CAMPO</v>
          </cell>
          <cell r="J903" t="str">
            <v>Llanta baja posterior</v>
          </cell>
          <cell r="K903" t="str">
            <v>MTTO. CORRECTIVO</v>
          </cell>
          <cell r="L903">
            <v>1521</v>
          </cell>
          <cell r="M903" t="str">
            <v>PAREDES MOREIRA, JUAN CELIANO</v>
          </cell>
          <cell r="N903" t="str">
            <v>A</v>
          </cell>
          <cell r="O903">
            <v>42201</v>
          </cell>
          <cell r="P903">
            <v>0.75694444444444453</v>
          </cell>
          <cell r="Q903">
            <v>29</v>
          </cell>
          <cell r="R903"/>
          <cell r="S903" t="str">
            <v>Mtto. Terminado</v>
          </cell>
          <cell r="T903">
            <v>42202</v>
          </cell>
          <cell r="U903">
            <v>0.66666666666666663</v>
          </cell>
          <cell r="V903">
            <v>21.833333333255723</v>
          </cell>
        </row>
        <row r="904">
          <cell r="A904"/>
          <cell r="B904">
            <v>893</v>
          </cell>
          <cell r="C904" t="str">
            <v>EP04</v>
          </cell>
          <cell r="D904" t="str">
            <v>Motoniveladora Caterpillar</v>
          </cell>
          <cell r="E904" t="str">
            <v>100EP</v>
          </cell>
          <cell r="F904" t="str">
            <v>Coazucar S. A.</v>
          </cell>
          <cell r="G904">
            <v>791060411</v>
          </cell>
          <cell r="H904">
            <v>7795550883</v>
          </cell>
          <cell r="I904" t="str">
            <v>EQUIPO PESADO</v>
          </cell>
          <cell r="J904" t="str">
            <v>Arreglar mangueras de aire</v>
          </cell>
          <cell r="K904" t="str">
            <v>MTTO. CORRECTIVO</v>
          </cell>
          <cell r="L904">
            <v>8365</v>
          </cell>
          <cell r="M904" t="str">
            <v>CHIVIHUSCA LLIVICURA,JOSE</v>
          </cell>
          <cell r="N904" t="str">
            <v>A</v>
          </cell>
          <cell r="O904">
            <v>42201</v>
          </cell>
          <cell r="P904">
            <v>0.76388888888888884</v>
          </cell>
          <cell r="Q904">
            <v>29</v>
          </cell>
          <cell r="R904">
            <v>8204</v>
          </cell>
          <cell r="S904" t="str">
            <v>Mtto. Terminado</v>
          </cell>
          <cell r="T904">
            <v>42201</v>
          </cell>
          <cell r="U904">
            <v>0.92013888888888884</v>
          </cell>
          <cell r="V904">
            <v>3.75</v>
          </cell>
        </row>
        <row r="905">
          <cell r="A905"/>
          <cell r="B905">
            <v>894</v>
          </cell>
          <cell r="C905">
            <v>210</v>
          </cell>
          <cell r="D905" t="str">
            <v>Camión Chevrolet</v>
          </cell>
          <cell r="E905" t="str">
            <v>100EL</v>
          </cell>
          <cell r="F905" t="str">
            <v>Coazucar S. A.</v>
          </cell>
          <cell r="G905">
            <v>791060405</v>
          </cell>
          <cell r="H905">
            <v>7795550690</v>
          </cell>
          <cell r="I905" t="str">
            <v>EQUIPO LIVIANO</v>
          </cell>
          <cell r="J905" t="str">
            <v>Revisar frenos</v>
          </cell>
          <cell r="K905" t="str">
            <v>MTTO. CORRECTIVO</v>
          </cell>
          <cell r="L905">
            <v>787</v>
          </cell>
          <cell r="M905" t="str">
            <v>CAJAMARCA ROMERO, RAUL FERNANDO</v>
          </cell>
          <cell r="N905" t="str">
            <v>A</v>
          </cell>
          <cell r="O905">
            <v>42201</v>
          </cell>
          <cell r="P905">
            <v>0.77083333333333337</v>
          </cell>
          <cell r="Q905">
            <v>29</v>
          </cell>
          <cell r="R905">
            <v>86561</v>
          </cell>
          <cell r="S905" t="str">
            <v>Mtto. Terminado</v>
          </cell>
          <cell r="T905">
            <v>42201</v>
          </cell>
          <cell r="U905">
            <v>0.85416666666666663</v>
          </cell>
          <cell r="V905">
            <v>2</v>
          </cell>
        </row>
        <row r="906">
          <cell r="A906"/>
          <cell r="B906">
            <v>895</v>
          </cell>
          <cell r="C906" t="str">
            <v>LL05</v>
          </cell>
          <cell r="D906" t="str">
            <v>Cargadora de Caña JD SP.2250</v>
          </cell>
          <cell r="E906" t="str">
            <v>100LL</v>
          </cell>
          <cell r="F906" t="str">
            <v>Coazucar S. A.</v>
          </cell>
          <cell r="G906">
            <v>791060423</v>
          </cell>
          <cell r="H906">
            <v>791060423</v>
          </cell>
          <cell r="I906" t="str">
            <v>MTTO. EN EL CAMPO</v>
          </cell>
          <cell r="J906" t="str">
            <v>Revisar luces</v>
          </cell>
          <cell r="K906" t="str">
            <v>MTTO. CORRECTIVO</v>
          </cell>
          <cell r="L906">
            <v>1928</v>
          </cell>
          <cell r="M906" t="str">
            <v>VALDIVIESO HARO, PABLO HERMEL</v>
          </cell>
          <cell r="N906" t="str">
            <v>B</v>
          </cell>
          <cell r="O906">
            <v>42201</v>
          </cell>
          <cell r="P906">
            <v>0.80555555555555547</v>
          </cell>
          <cell r="Q906">
            <v>29</v>
          </cell>
          <cell r="R906"/>
          <cell r="S906" t="str">
            <v>Mtto. Terminado</v>
          </cell>
          <cell r="T906">
            <v>42202</v>
          </cell>
          <cell r="U906">
            <v>0</v>
          </cell>
          <cell r="V906">
            <v>4.6666666667442769</v>
          </cell>
        </row>
        <row r="907">
          <cell r="A907"/>
          <cell r="B907">
            <v>896</v>
          </cell>
          <cell r="C907" t="str">
            <v>LL03</v>
          </cell>
          <cell r="D907" t="str">
            <v>Cargadora de Caña JD SP.1850</v>
          </cell>
          <cell r="E907" t="str">
            <v>100LL</v>
          </cell>
          <cell r="F907" t="str">
            <v>Coazucar S. A.</v>
          </cell>
          <cell r="G907">
            <v>791060370</v>
          </cell>
          <cell r="H907">
            <v>791060370</v>
          </cell>
          <cell r="I907" t="str">
            <v>MTTO. EN EL CAMPO</v>
          </cell>
          <cell r="J907" t="str">
            <v>Revisar luces</v>
          </cell>
          <cell r="K907" t="str">
            <v>MTTO. CORRECTIVO</v>
          </cell>
          <cell r="L907">
            <v>2000</v>
          </cell>
          <cell r="M907" t="str">
            <v>VILLACIS CAIZAGUANO, SERGIO TARQUINO</v>
          </cell>
          <cell r="N907" t="str">
            <v>B</v>
          </cell>
          <cell r="O907">
            <v>42201</v>
          </cell>
          <cell r="P907">
            <v>0.80625000000000002</v>
          </cell>
          <cell r="Q907">
            <v>29</v>
          </cell>
          <cell r="R907"/>
          <cell r="S907" t="str">
            <v>Mtto. Terminado</v>
          </cell>
          <cell r="T907">
            <v>42202</v>
          </cell>
          <cell r="U907">
            <v>0</v>
          </cell>
          <cell r="V907">
            <v>4.6499999999068677</v>
          </cell>
        </row>
        <row r="908">
          <cell r="A908"/>
          <cell r="B908">
            <v>897</v>
          </cell>
          <cell r="C908">
            <v>405</v>
          </cell>
          <cell r="D908" t="str">
            <v xml:space="preserve">Carreton </v>
          </cell>
          <cell r="E908" t="str">
            <v>100CA</v>
          </cell>
          <cell r="F908" t="str">
            <v>Coazucar S. A.</v>
          </cell>
          <cell r="G908">
            <v>791060326</v>
          </cell>
          <cell r="H908">
            <v>791060326</v>
          </cell>
          <cell r="I908" t="str">
            <v>MTTO. EN EL CAMPO</v>
          </cell>
          <cell r="J908" t="str">
            <v>Revisar seguro del tiro</v>
          </cell>
          <cell r="K908" t="str">
            <v>MTTO. CORRECTIVO</v>
          </cell>
          <cell r="L908">
            <v>1582</v>
          </cell>
          <cell r="M908" t="str">
            <v>PILAY SANTOS, OSCAR</v>
          </cell>
          <cell r="N908" t="str">
            <v>B</v>
          </cell>
          <cell r="O908">
            <v>42201</v>
          </cell>
          <cell r="P908">
            <v>0.81736111111111109</v>
          </cell>
          <cell r="Q908">
            <v>29</v>
          </cell>
          <cell r="R908"/>
          <cell r="S908" t="str">
            <v>Mtto. Terminado</v>
          </cell>
          <cell r="T908">
            <v>42202</v>
          </cell>
          <cell r="U908">
            <v>0.25</v>
          </cell>
          <cell r="V908">
            <v>10.383333333302289</v>
          </cell>
        </row>
        <row r="909">
          <cell r="A909"/>
          <cell r="B909">
            <v>898</v>
          </cell>
          <cell r="C909">
            <v>645</v>
          </cell>
          <cell r="D909" t="str">
            <v>Moto Bomba Big squirt (perk 6.354.4)</v>
          </cell>
          <cell r="E909" t="str">
            <v>100BB</v>
          </cell>
          <cell r="F909" t="str">
            <v>Coazucar S. A.</v>
          </cell>
          <cell r="G909">
            <v>791060405</v>
          </cell>
          <cell r="H909">
            <v>7795550027</v>
          </cell>
          <cell r="I909" t="str">
            <v>MTTO. EN EL CAMPO</v>
          </cell>
          <cell r="J909" t="str">
            <v>Construir codos</v>
          </cell>
          <cell r="K909" t="str">
            <v>MTTO. CORRECTIVO</v>
          </cell>
          <cell r="L909">
            <v>1477</v>
          </cell>
          <cell r="M909" t="str">
            <v>ORELLANA GARCIA, ENRIQUE</v>
          </cell>
          <cell r="N909" t="str">
            <v>B</v>
          </cell>
          <cell r="O909">
            <v>42201</v>
          </cell>
          <cell r="P909">
            <v>0.83194444444444438</v>
          </cell>
          <cell r="Q909">
            <v>29</v>
          </cell>
          <cell r="R909"/>
          <cell r="S909" t="str">
            <v>Mtto. Terminado</v>
          </cell>
          <cell r="T909">
            <v>42201</v>
          </cell>
          <cell r="U909">
            <v>0.97916666666666663</v>
          </cell>
          <cell r="V909">
            <v>3.5333333334419876</v>
          </cell>
        </row>
        <row r="910">
          <cell r="A910"/>
          <cell r="B910">
            <v>899</v>
          </cell>
          <cell r="C910">
            <v>508</v>
          </cell>
          <cell r="D910" t="str">
            <v>Cargadora de Caña Cameco SP- 1800</v>
          </cell>
          <cell r="E910" t="str">
            <v>100LL</v>
          </cell>
          <cell r="F910" t="str">
            <v>Coazucar S. A.</v>
          </cell>
          <cell r="G910">
            <v>791060368</v>
          </cell>
          <cell r="H910">
            <v>791060368</v>
          </cell>
          <cell r="I910" t="str">
            <v>MTTO. EN EL CAMPO</v>
          </cell>
          <cell r="J910" t="str">
            <v>Revisor motor</v>
          </cell>
          <cell r="K910" t="str">
            <v>MTTO. CORRECTIVO</v>
          </cell>
          <cell r="L910">
            <v>1195</v>
          </cell>
          <cell r="M910" t="str">
            <v>JUNCAL URGILES, LUIS</v>
          </cell>
          <cell r="N910" t="str">
            <v>B</v>
          </cell>
          <cell r="O910">
            <v>42201</v>
          </cell>
          <cell r="P910">
            <v>0.87152777777777779</v>
          </cell>
          <cell r="Q910">
            <v>29</v>
          </cell>
          <cell r="R910"/>
          <cell r="S910" t="str">
            <v>Mtto. Terminado</v>
          </cell>
          <cell r="T910">
            <v>42201</v>
          </cell>
          <cell r="U910">
            <v>0.95833333333333337</v>
          </cell>
          <cell r="V910">
            <v>2.0833333332557231</v>
          </cell>
        </row>
        <row r="911">
          <cell r="A911"/>
          <cell r="B911">
            <v>900</v>
          </cell>
          <cell r="C911">
            <v>194</v>
          </cell>
          <cell r="D911" t="str">
            <v>Cabezal Kenworth T-800</v>
          </cell>
          <cell r="E911" t="str">
            <v>100CB</v>
          </cell>
          <cell r="F911" t="str">
            <v>Coazucar S. A.</v>
          </cell>
          <cell r="G911">
            <v>791060332</v>
          </cell>
          <cell r="H911">
            <v>791060332</v>
          </cell>
          <cell r="I911" t="str">
            <v>MTTO. EN EL CAMPO</v>
          </cell>
          <cell r="J911" t="str">
            <v>Revisar sistema de combustible</v>
          </cell>
          <cell r="K911" t="str">
            <v>MTTO. CORRECTIVO</v>
          </cell>
          <cell r="L911">
            <v>712</v>
          </cell>
          <cell r="M911" t="str">
            <v>BAUTISTA VILLA, JULIO PRACEDES</v>
          </cell>
          <cell r="N911" t="str">
            <v>B</v>
          </cell>
          <cell r="O911">
            <v>42201</v>
          </cell>
          <cell r="P911">
            <v>0.89236111111111116</v>
          </cell>
          <cell r="Q911">
            <v>29</v>
          </cell>
          <cell r="R911"/>
          <cell r="S911" t="str">
            <v>Mtto. Terminado</v>
          </cell>
          <cell r="T911">
            <v>42202</v>
          </cell>
          <cell r="U911">
            <v>0.23611111111111113</v>
          </cell>
          <cell r="V911">
            <v>8.25</v>
          </cell>
        </row>
        <row r="912">
          <cell r="A912"/>
          <cell r="B912">
            <v>901</v>
          </cell>
          <cell r="C912">
            <v>523</v>
          </cell>
          <cell r="D912" t="str">
            <v>Cargadora de Caña Vanguard V-1900</v>
          </cell>
          <cell r="E912" t="str">
            <v>100LL</v>
          </cell>
          <cell r="F912" t="str">
            <v>Coazucar S. A.</v>
          </cell>
          <cell r="G912">
            <v>791060369</v>
          </cell>
          <cell r="H912">
            <v>791060369</v>
          </cell>
          <cell r="I912" t="str">
            <v>MTTO. EN EL CAMPO</v>
          </cell>
          <cell r="J912" t="str">
            <v>Revisar terminales de la direccion</v>
          </cell>
          <cell r="K912" t="str">
            <v>MTTO. CORRECTIVO</v>
          </cell>
          <cell r="L912">
            <v>1861</v>
          </cell>
          <cell r="M912" t="str">
            <v>SUQUILANDA MORANTE, FRANCISCO JAVIER</v>
          </cell>
          <cell r="N912" t="str">
            <v>B</v>
          </cell>
          <cell r="O912">
            <v>42201</v>
          </cell>
          <cell r="P912">
            <v>0.90208333333333324</v>
          </cell>
          <cell r="Q912">
            <v>29</v>
          </cell>
          <cell r="R912">
            <v>1169</v>
          </cell>
          <cell r="S912" t="str">
            <v>Mtto. Terminado</v>
          </cell>
          <cell r="T912">
            <v>42202</v>
          </cell>
          <cell r="U912">
            <v>0</v>
          </cell>
          <cell r="V912">
            <v>2.3499999999767169</v>
          </cell>
        </row>
        <row r="913">
          <cell r="A913"/>
          <cell r="B913">
            <v>902</v>
          </cell>
          <cell r="C913">
            <v>161</v>
          </cell>
          <cell r="D913" t="str">
            <v>Cabezal M. Benz LS-2635</v>
          </cell>
          <cell r="E913" t="str">
            <v>100CB</v>
          </cell>
          <cell r="F913" t="str">
            <v>Coazucar S. A.</v>
          </cell>
          <cell r="G913">
            <v>791060330</v>
          </cell>
          <cell r="H913">
            <v>791060330</v>
          </cell>
          <cell r="I913" t="str">
            <v>ELECTROMECANICOS</v>
          </cell>
          <cell r="J913" t="str">
            <v>Revisar motor</v>
          </cell>
          <cell r="K913" t="str">
            <v>MTTO. CORRECTIVO</v>
          </cell>
          <cell r="L913">
            <v>702</v>
          </cell>
          <cell r="M913" t="str">
            <v>BARROSO AYALA, JAVIER FERNANDO</v>
          </cell>
          <cell r="N913" t="str">
            <v>B</v>
          </cell>
          <cell r="O913">
            <v>42201</v>
          </cell>
          <cell r="P913">
            <v>0.90694444444444444</v>
          </cell>
          <cell r="Q913">
            <v>29</v>
          </cell>
          <cell r="R913"/>
          <cell r="S913" t="str">
            <v>Mtto. Terminado</v>
          </cell>
          <cell r="T913">
            <v>42201</v>
          </cell>
          <cell r="U913">
            <v>0.95833333333333337</v>
          </cell>
          <cell r="V913">
            <v>1.2333333332790062</v>
          </cell>
        </row>
        <row r="914">
          <cell r="A914"/>
          <cell r="B914">
            <v>903</v>
          </cell>
          <cell r="C914">
            <v>331</v>
          </cell>
          <cell r="D914" t="str">
            <v>Tractor de Llantas Cameco 305 AG</v>
          </cell>
          <cell r="E914" t="str">
            <v>100CM</v>
          </cell>
          <cell r="F914" t="str">
            <v>Coazucar S. A.</v>
          </cell>
          <cell r="G914">
            <v>791060444</v>
          </cell>
          <cell r="H914">
            <v>791060444</v>
          </cell>
          <cell r="I914" t="str">
            <v>MTTO. EN EL CAMPO</v>
          </cell>
          <cell r="J914" t="str">
            <v>Revisar Cruceta</v>
          </cell>
          <cell r="K914" t="str">
            <v>MTTO. CORRECTIVO</v>
          </cell>
          <cell r="L914">
            <v>1309</v>
          </cell>
          <cell r="M914" t="str">
            <v>MEDINA CARRANZA, WILSON JAVIER</v>
          </cell>
          <cell r="N914" t="str">
            <v>B</v>
          </cell>
          <cell r="O914">
            <v>42202</v>
          </cell>
          <cell r="P914">
            <v>0.10416666666666667</v>
          </cell>
          <cell r="Q914">
            <v>29</v>
          </cell>
          <cell r="R914"/>
          <cell r="S914" t="str">
            <v>Mtto. Terminado</v>
          </cell>
          <cell r="T914">
            <v>42203</v>
          </cell>
          <cell r="U914">
            <v>0.70833333333333337</v>
          </cell>
          <cell r="V914">
            <v>38.5</v>
          </cell>
        </row>
        <row r="915">
          <cell r="A915"/>
          <cell r="B915">
            <v>904</v>
          </cell>
          <cell r="C915">
            <v>161</v>
          </cell>
          <cell r="D915" t="str">
            <v>Cabezal M. Benz LS-2635</v>
          </cell>
          <cell r="E915" t="str">
            <v>100CB</v>
          </cell>
          <cell r="F915" t="str">
            <v>Coazucar S. A.</v>
          </cell>
          <cell r="G915">
            <v>791060330</v>
          </cell>
          <cell r="H915">
            <v>791060330</v>
          </cell>
          <cell r="I915" t="str">
            <v>ELECTROMECANICOS</v>
          </cell>
          <cell r="J915" t="str">
            <v>Revisar controlador de temperatura</v>
          </cell>
          <cell r="K915" t="str">
            <v>MTTO. CORRECTIVO</v>
          </cell>
          <cell r="L915">
            <v>702</v>
          </cell>
          <cell r="M915" t="str">
            <v>BARROSO AYALA, JAVIER FERNANDO</v>
          </cell>
          <cell r="N915" t="str">
            <v>B</v>
          </cell>
          <cell r="O915">
            <v>42202</v>
          </cell>
          <cell r="P915">
            <v>0.125</v>
          </cell>
          <cell r="Q915">
            <v>29</v>
          </cell>
          <cell r="R915"/>
          <cell r="S915" t="str">
            <v>Mtto. Terminado</v>
          </cell>
          <cell r="T915">
            <v>42202</v>
          </cell>
          <cell r="U915">
            <v>0.33333333333333331</v>
          </cell>
          <cell r="V915">
            <v>5</v>
          </cell>
        </row>
        <row r="916">
          <cell r="A916"/>
          <cell r="B916">
            <v>905</v>
          </cell>
          <cell r="C916">
            <v>361</v>
          </cell>
          <cell r="D916" t="str">
            <v>Tractor de Ruedas Vanguard V-275</v>
          </cell>
          <cell r="E916" t="str">
            <v>100EP</v>
          </cell>
          <cell r="F916" t="str">
            <v>Coazucar S. A.</v>
          </cell>
          <cell r="G916">
            <v>791060375</v>
          </cell>
          <cell r="H916">
            <v>7795550832</v>
          </cell>
          <cell r="I916" t="str">
            <v>EQUIPO PESADO</v>
          </cell>
          <cell r="J916" t="str">
            <v>Revisar fuga de aceite del motor</v>
          </cell>
          <cell r="K916" t="str">
            <v>MTTO. CORRECTIVO</v>
          </cell>
          <cell r="L916">
            <v>2076</v>
          </cell>
          <cell r="M916" t="str">
            <v>ZUMBA ZUMBA, LUIS ALEJANDRO</v>
          </cell>
          <cell r="N916" t="str">
            <v>B</v>
          </cell>
          <cell r="O916">
            <v>42202</v>
          </cell>
          <cell r="P916">
            <v>0.17500000000000002</v>
          </cell>
          <cell r="Q916">
            <v>29</v>
          </cell>
          <cell r="R916"/>
          <cell r="S916" t="str">
            <v>Mtto. Terminado</v>
          </cell>
          <cell r="T916">
            <v>42202</v>
          </cell>
          <cell r="U916">
            <v>0.3611111111111111</v>
          </cell>
          <cell r="V916">
            <v>4.4666666665580124</v>
          </cell>
        </row>
        <row r="917">
          <cell r="A917"/>
          <cell r="B917">
            <v>906</v>
          </cell>
          <cell r="C917">
            <v>162</v>
          </cell>
          <cell r="D917" t="str">
            <v>Cabezal M. Benz LS-2635</v>
          </cell>
          <cell r="E917" t="str">
            <v>100CB</v>
          </cell>
          <cell r="F917" t="str">
            <v>Coazucar S. A.</v>
          </cell>
          <cell r="G917">
            <v>791060330</v>
          </cell>
          <cell r="H917">
            <v>791060330</v>
          </cell>
          <cell r="I917" t="str">
            <v>CABEZALES</v>
          </cell>
          <cell r="J917" t="str">
            <v>Revisar cañeria de combustible y de aire</v>
          </cell>
          <cell r="K917" t="str">
            <v>MTTO. CORRECTIVO</v>
          </cell>
          <cell r="L917">
            <v>834</v>
          </cell>
          <cell r="M917" t="str">
            <v>CARREÑO REINOSO, JOSE JAVIER</v>
          </cell>
          <cell r="N917" t="str">
            <v>B</v>
          </cell>
          <cell r="O917">
            <v>42202</v>
          </cell>
          <cell r="P917">
            <v>0.17916666666666667</v>
          </cell>
          <cell r="Q917">
            <v>29</v>
          </cell>
          <cell r="R917"/>
          <cell r="S917" t="str">
            <v>Mtto. Terminado</v>
          </cell>
          <cell r="T917">
            <v>42202</v>
          </cell>
          <cell r="U917">
            <v>0.21666666666666667</v>
          </cell>
          <cell r="V917">
            <v>0.89999999990686774</v>
          </cell>
        </row>
        <row r="918">
          <cell r="A918"/>
          <cell r="B918">
            <v>907</v>
          </cell>
          <cell r="C918">
            <v>1473</v>
          </cell>
          <cell r="D918" t="str">
            <v>Dollys</v>
          </cell>
          <cell r="E918" t="str">
            <v>100DL</v>
          </cell>
          <cell r="F918" t="str">
            <v>Coazucar S. A.</v>
          </cell>
          <cell r="G918">
            <v>791060315</v>
          </cell>
          <cell r="H918">
            <v>791060315</v>
          </cell>
          <cell r="I918" t="str">
            <v>MTTO. EN EL CAMPO</v>
          </cell>
          <cell r="J918" t="str">
            <v>Revisar rodamientos</v>
          </cell>
          <cell r="K918" t="str">
            <v>MTTO. CORRECTIVO</v>
          </cell>
          <cell r="L918">
            <v>1582</v>
          </cell>
          <cell r="M918" t="str">
            <v>PILAY SANTOS, OSCAR</v>
          </cell>
          <cell r="N918" t="str">
            <v>B</v>
          </cell>
          <cell r="O918">
            <v>42202</v>
          </cell>
          <cell r="P918">
            <v>0.18124999999999999</v>
          </cell>
          <cell r="Q918">
            <v>29</v>
          </cell>
          <cell r="R918"/>
          <cell r="S918" t="str">
            <v>Mtto. Terminado</v>
          </cell>
          <cell r="T918">
            <v>42202</v>
          </cell>
          <cell r="U918">
            <v>0.5</v>
          </cell>
          <cell r="V918">
            <v>7.6499999999068677</v>
          </cell>
        </row>
        <row r="919">
          <cell r="A919"/>
          <cell r="B919">
            <v>908</v>
          </cell>
          <cell r="C919">
            <v>523</v>
          </cell>
          <cell r="D919" t="str">
            <v>Cargadora de Caña Vanguard V-1900</v>
          </cell>
          <cell r="E919" t="str">
            <v>100LL</v>
          </cell>
          <cell r="F919" t="str">
            <v>Coazucar S. A.</v>
          </cell>
          <cell r="G919">
            <v>791060369</v>
          </cell>
          <cell r="H919">
            <v>791060369</v>
          </cell>
          <cell r="I919" t="str">
            <v>MTTO. EN EL CAMPO</v>
          </cell>
          <cell r="J919" t="str">
            <v>Revisar luces</v>
          </cell>
          <cell r="K919" t="str">
            <v>MTTO. CORRECTIVO</v>
          </cell>
          <cell r="L919">
            <v>1861</v>
          </cell>
          <cell r="M919" t="str">
            <v>SUQUILANDA MORANTE, FRANCISCO JAVIER</v>
          </cell>
          <cell r="N919" t="str">
            <v>B</v>
          </cell>
          <cell r="O919">
            <v>42202</v>
          </cell>
          <cell r="P919">
            <v>0.24166666666666667</v>
          </cell>
          <cell r="Q919">
            <v>29</v>
          </cell>
          <cell r="R919"/>
          <cell r="S919" t="str">
            <v>Mtto. Terminado</v>
          </cell>
          <cell r="T919">
            <v>42203</v>
          </cell>
          <cell r="U919">
            <v>0.41666666666666669</v>
          </cell>
          <cell r="V919">
            <v>28.199999999953434</v>
          </cell>
        </row>
        <row r="920">
          <cell r="A920"/>
          <cell r="B920">
            <v>909</v>
          </cell>
          <cell r="C920">
            <v>436</v>
          </cell>
          <cell r="D920" t="str">
            <v>Carreton</v>
          </cell>
          <cell r="E920" t="str">
            <v>100CA</v>
          </cell>
          <cell r="F920" t="str">
            <v>Coazucar S. A.</v>
          </cell>
          <cell r="G920">
            <v>791060326</v>
          </cell>
          <cell r="H920">
            <v>791060326</v>
          </cell>
          <cell r="I920" t="str">
            <v>MTTO. EN EL CAMPO</v>
          </cell>
          <cell r="J920" t="str">
            <v>2 llantas bajas lado derecho</v>
          </cell>
          <cell r="K920" t="str">
            <v>MTTO. CORRECTIVO</v>
          </cell>
          <cell r="L920">
            <v>1353</v>
          </cell>
          <cell r="M920" t="str">
            <v>MINA POROZO, XAVIER</v>
          </cell>
          <cell r="N920" t="str">
            <v>A</v>
          </cell>
          <cell r="O920">
            <v>42202</v>
          </cell>
          <cell r="P920">
            <v>0.30277777777777776</v>
          </cell>
          <cell r="Q920">
            <v>29</v>
          </cell>
          <cell r="R920"/>
          <cell r="S920" t="str">
            <v>Mtto. Terminado</v>
          </cell>
          <cell r="T920">
            <v>42202</v>
          </cell>
          <cell r="U920">
            <v>0.30277777777777776</v>
          </cell>
          <cell r="V920">
            <v>0</v>
          </cell>
        </row>
        <row r="921">
          <cell r="A921"/>
          <cell r="B921">
            <v>910</v>
          </cell>
          <cell r="C921">
            <v>407</v>
          </cell>
          <cell r="D921" t="str">
            <v>Carreton</v>
          </cell>
          <cell r="E921" t="str">
            <v>100CA</v>
          </cell>
          <cell r="F921" t="str">
            <v>Coazucar S. A.</v>
          </cell>
          <cell r="G921">
            <v>791060326</v>
          </cell>
          <cell r="H921">
            <v>791060326</v>
          </cell>
          <cell r="I921" t="str">
            <v>MTTO. EN EL CAMPO</v>
          </cell>
          <cell r="J921" t="str">
            <v>2 llantas bajas lado derecho</v>
          </cell>
          <cell r="K921" t="str">
            <v>MTTO. CORRECTIVO</v>
          </cell>
          <cell r="L921">
            <v>1353</v>
          </cell>
          <cell r="M921" t="str">
            <v>MINA POROZO, XAVIER</v>
          </cell>
          <cell r="N921" t="str">
            <v>A</v>
          </cell>
          <cell r="O921">
            <v>42202</v>
          </cell>
          <cell r="P921">
            <v>0.30277777777777776</v>
          </cell>
          <cell r="Q921">
            <v>29</v>
          </cell>
          <cell r="R921"/>
          <cell r="S921" t="str">
            <v>Mtto. Terminado</v>
          </cell>
          <cell r="T921">
            <v>42202</v>
          </cell>
          <cell r="U921">
            <v>0.30277777777777776</v>
          </cell>
          <cell r="V921">
            <v>0</v>
          </cell>
        </row>
        <row r="922">
          <cell r="A922"/>
          <cell r="B922">
            <v>911</v>
          </cell>
          <cell r="C922">
            <v>334</v>
          </cell>
          <cell r="D922" t="str">
            <v>Tractor de Llantas Cameco 305 AG</v>
          </cell>
          <cell r="E922" t="str">
            <v>100CM</v>
          </cell>
          <cell r="F922" t="str">
            <v>Coazucar S. A.</v>
          </cell>
          <cell r="G922">
            <v>791060444</v>
          </cell>
          <cell r="H922">
            <v>7795550343</v>
          </cell>
          <cell r="I922" t="str">
            <v>MTTO. EN EL CAMPO</v>
          </cell>
          <cell r="J922" t="str">
            <v>Cruceta rota</v>
          </cell>
          <cell r="K922" t="str">
            <v>MTTO. CORRECTIVO</v>
          </cell>
          <cell r="L922">
            <v>1558</v>
          </cell>
          <cell r="M922" t="str">
            <v>PERALTA LEON, MIGUEL ROLANDO</v>
          </cell>
          <cell r="N922" t="str">
            <v>A</v>
          </cell>
          <cell r="O922">
            <v>42202</v>
          </cell>
          <cell r="P922">
            <v>0.30277777777777776</v>
          </cell>
          <cell r="Q922">
            <v>29</v>
          </cell>
          <cell r="R922"/>
          <cell r="S922" t="str">
            <v>Mtto. Terminado</v>
          </cell>
          <cell r="T922">
            <v>42202</v>
          </cell>
          <cell r="U922">
            <v>0.5625</v>
          </cell>
          <cell r="V922">
            <v>6.2333333333954215</v>
          </cell>
        </row>
        <row r="923">
          <cell r="A923"/>
          <cell r="B923">
            <v>912</v>
          </cell>
          <cell r="C923" t="str">
            <v>JD06</v>
          </cell>
          <cell r="D923" t="str">
            <v>Tractor John Deere 8270R</v>
          </cell>
          <cell r="E923" t="str">
            <v>100JD</v>
          </cell>
          <cell r="F923" t="str">
            <v>Coazucar S. A.</v>
          </cell>
          <cell r="G923">
            <v>791060396</v>
          </cell>
          <cell r="H923">
            <v>7795551023</v>
          </cell>
          <cell r="I923" t="str">
            <v>MTTO. EN EL CAMPO</v>
          </cell>
          <cell r="J923" t="str">
            <v>Problemas con la direccion</v>
          </cell>
          <cell r="K923" t="str">
            <v>MTTO. CORRECTIVO</v>
          </cell>
          <cell r="L923">
            <v>1160</v>
          </cell>
          <cell r="M923" t="str">
            <v>HERRERA GONZALEZ, JHONNY</v>
          </cell>
          <cell r="N923" t="str">
            <v>A</v>
          </cell>
          <cell r="O923">
            <v>42202</v>
          </cell>
          <cell r="P923">
            <v>0.30277777777777776</v>
          </cell>
          <cell r="Q923">
            <v>29</v>
          </cell>
          <cell r="R923"/>
          <cell r="S923" t="str">
            <v>Mtto. Terminado</v>
          </cell>
          <cell r="T923">
            <v>42202</v>
          </cell>
          <cell r="U923">
            <v>0.625</v>
          </cell>
          <cell r="V923">
            <v>7.7333333333954215</v>
          </cell>
        </row>
        <row r="924">
          <cell r="A924"/>
          <cell r="B924">
            <v>913</v>
          </cell>
          <cell r="C924">
            <v>1318</v>
          </cell>
          <cell r="D924" t="str">
            <v>Trayler</v>
          </cell>
          <cell r="E924" t="str">
            <v>100TD</v>
          </cell>
          <cell r="F924" t="str">
            <v>Coazucar S. A.</v>
          </cell>
          <cell r="G924">
            <v>791060312</v>
          </cell>
          <cell r="H924">
            <v>791060312</v>
          </cell>
          <cell r="I924" t="str">
            <v>TRAYLER</v>
          </cell>
          <cell r="J924" t="str">
            <v>Colocar argolla de volteo</v>
          </cell>
          <cell r="K924" t="str">
            <v>MTTO. CORRECTIVO</v>
          </cell>
          <cell r="L924">
            <v>1500</v>
          </cell>
          <cell r="M924" t="str">
            <v>ORTIZ YADAYCELA, NESTOR</v>
          </cell>
          <cell r="N924" t="str">
            <v>A</v>
          </cell>
          <cell r="O924">
            <v>42202</v>
          </cell>
          <cell r="P924">
            <v>0.30416666666666664</v>
          </cell>
          <cell r="Q924">
            <v>29</v>
          </cell>
          <cell r="R924"/>
          <cell r="S924" t="str">
            <v>Mtto. Terminado</v>
          </cell>
          <cell r="T924">
            <v>42202</v>
          </cell>
          <cell r="U924">
            <v>0.45833333333333331</v>
          </cell>
          <cell r="V924">
            <v>3.6999999999534339</v>
          </cell>
        </row>
        <row r="925">
          <cell r="A925"/>
          <cell r="B925">
            <v>914</v>
          </cell>
          <cell r="C925">
            <v>1208</v>
          </cell>
          <cell r="D925" t="str">
            <v>Trayler</v>
          </cell>
          <cell r="E925" t="str">
            <v>100TD</v>
          </cell>
          <cell r="F925" t="str">
            <v>Coazucar S. A.</v>
          </cell>
          <cell r="G925">
            <v>791060312</v>
          </cell>
          <cell r="H925">
            <v>791060312</v>
          </cell>
          <cell r="I925" t="str">
            <v>TRAYLER</v>
          </cell>
          <cell r="J925" t="str">
            <v>Reparar biela</v>
          </cell>
          <cell r="K925" t="str">
            <v>MTTO. CORRECTIVO</v>
          </cell>
          <cell r="L925">
            <v>1500</v>
          </cell>
          <cell r="M925" t="str">
            <v>ORTIZ YADAYCELA, NESTOR</v>
          </cell>
          <cell r="N925" t="str">
            <v>A</v>
          </cell>
          <cell r="O925">
            <v>42202</v>
          </cell>
          <cell r="P925">
            <v>0.30486111111111108</v>
          </cell>
          <cell r="Q925">
            <v>29</v>
          </cell>
          <cell r="R925"/>
          <cell r="S925" t="str">
            <v>Mtto. Terminado</v>
          </cell>
          <cell r="T925">
            <v>42202</v>
          </cell>
          <cell r="U925">
            <v>0.45833333333333331</v>
          </cell>
          <cell r="V925">
            <v>3.6833333333488554</v>
          </cell>
        </row>
        <row r="926">
          <cell r="A926"/>
          <cell r="B926">
            <v>915</v>
          </cell>
          <cell r="C926">
            <v>368</v>
          </cell>
          <cell r="D926" t="str">
            <v>Tractor de Ruedas Camecos 405B</v>
          </cell>
          <cell r="E926" t="str">
            <v>100EP</v>
          </cell>
          <cell r="F926" t="str">
            <v>Coazucar S. A.</v>
          </cell>
          <cell r="G926">
            <v>791060376</v>
          </cell>
          <cell r="H926">
            <v>7795550836</v>
          </cell>
          <cell r="I926" t="str">
            <v>EQUIPO PESADO</v>
          </cell>
          <cell r="J926" t="str">
            <v>Revisar fuga de diesel</v>
          </cell>
          <cell r="K926" t="str">
            <v>MTTO. CORRECTIVO</v>
          </cell>
          <cell r="L926">
            <v>613</v>
          </cell>
          <cell r="M926" t="str">
            <v>ALCOCER CAVADEANA, ANGEL BOLIVAR</v>
          </cell>
          <cell r="N926" t="str">
            <v>A</v>
          </cell>
          <cell r="O926">
            <v>42202</v>
          </cell>
          <cell r="P926">
            <v>0.30902777777777779</v>
          </cell>
          <cell r="Q926">
            <v>29</v>
          </cell>
          <cell r="R926">
            <v>5933</v>
          </cell>
          <cell r="S926" t="str">
            <v>Mtto. Terminado</v>
          </cell>
          <cell r="T926">
            <v>42202</v>
          </cell>
          <cell r="U926">
            <v>0.48958333333333331</v>
          </cell>
          <cell r="V926">
            <v>4.3333333332557231</v>
          </cell>
        </row>
        <row r="927">
          <cell r="A927"/>
          <cell r="B927">
            <v>916</v>
          </cell>
          <cell r="C927" t="str">
            <v>MB07</v>
          </cell>
          <cell r="D927" t="str">
            <v xml:space="preserve">Moto Bomba Perkins 4.236 </v>
          </cell>
          <cell r="E927" t="str">
            <v>100BB</v>
          </cell>
          <cell r="F927" t="str">
            <v>Coazucar S. A.</v>
          </cell>
          <cell r="G927">
            <v>791060405</v>
          </cell>
          <cell r="H927">
            <v>7795550088</v>
          </cell>
          <cell r="I927" t="str">
            <v>MTTO. EN EL CAMPO</v>
          </cell>
          <cell r="J927" t="str">
            <v>Trsaladar motor</v>
          </cell>
          <cell r="K927" t="str">
            <v>MTTO. CORRECTIVO</v>
          </cell>
          <cell r="L927">
            <v>1318</v>
          </cell>
          <cell r="M927" t="str">
            <v>MELENDRES LAZ, RODOLFO GONZALO</v>
          </cell>
          <cell r="N927" t="str">
            <v>A</v>
          </cell>
          <cell r="O927">
            <v>42202</v>
          </cell>
          <cell r="P927">
            <v>0.3125</v>
          </cell>
          <cell r="Q927">
            <v>29</v>
          </cell>
          <cell r="R927"/>
          <cell r="S927" t="str">
            <v>Mtto. Terminado</v>
          </cell>
          <cell r="T927">
            <v>42202</v>
          </cell>
          <cell r="U927">
            <v>0.45833333333333331</v>
          </cell>
          <cell r="V927">
            <v>3.5</v>
          </cell>
        </row>
        <row r="928">
          <cell r="A928"/>
          <cell r="B928">
            <v>917</v>
          </cell>
          <cell r="C928">
            <v>327</v>
          </cell>
          <cell r="D928" t="str">
            <v>Tractor de Llantas Cameco 305 AG</v>
          </cell>
          <cell r="E928" t="str">
            <v>100CM</v>
          </cell>
          <cell r="F928" t="str">
            <v>Coazucar S. A.</v>
          </cell>
          <cell r="G928">
            <v>791060373</v>
          </cell>
          <cell r="H928">
            <v>791060373</v>
          </cell>
          <cell r="I928" t="str">
            <v>CAMECOS</v>
          </cell>
          <cell r="J928" t="str">
            <v>Orden de inspección</v>
          </cell>
          <cell r="K928" t="str">
            <v>MTTO. PREVENTIVO</v>
          </cell>
          <cell r="L928">
            <v>708</v>
          </cell>
          <cell r="M928" t="str">
            <v>BASTIDAS SANCHEZ, SEGUNDO GUSTAVO</v>
          </cell>
          <cell r="N928" t="str">
            <v>A</v>
          </cell>
          <cell r="O928">
            <v>42202</v>
          </cell>
          <cell r="P928">
            <v>0.31527777777777777</v>
          </cell>
          <cell r="Q928">
            <v>29</v>
          </cell>
          <cell r="R928"/>
          <cell r="S928" t="str">
            <v>Mtto. Terminado</v>
          </cell>
          <cell r="T928">
            <v>42202</v>
          </cell>
          <cell r="U928">
            <v>0.41666666666666669</v>
          </cell>
          <cell r="V928">
            <v>2.4333333333488554</v>
          </cell>
        </row>
        <row r="929">
          <cell r="A929"/>
          <cell r="B929">
            <v>918</v>
          </cell>
          <cell r="C929">
            <v>327</v>
          </cell>
          <cell r="D929" t="str">
            <v>Tractor de Llantas Cameco 305 AG</v>
          </cell>
          <cell r="E929" t="str">
            <v>100CM</v>
          </cell>
          <cell r="F929" t="str">
            <v>Coazucar S. A.</v>
          </cell>
          <cell r="G929">
            <v>791060373</v>
          </cell>
          <cell r="H929">
            <v>791060373</v>
          </cell>
          <cell r="I929" t="str">
            <v>LUBRICADORA</v>
          </cell>
          <cell r="J929" t="str">
            <v>Cambio aceite y filtro motor</v>
          </cell>
          <cell r="K929" t="str">
            <v>MTTO. PREVENTIVO</v>
          </cell>
          <cell r="L929">
            <v>708</v>
          </cell>
          <cell r="M929" t="str">
            <v>BASTIDAS SANCHEZ, SEGUNDO GUSTAVO</v>
          </cell>
          <cell r="N929" t="str">
            <v>A</v>
          </cell>
          <cell r="O929">
            <v>42202</v>
          </cell>
          <cell r="P929">
            <v>0.31527777777777777</v>
          </cell>
          <cell r="Q929">
            <v>29</v>
          </cell>
          <cell r="R929"/>
          <cell r="S929" t="str">
            <v>Mtto. Terminado</v>
          </cell>
          <cell r="T929">
            <v>42202</v>
          </cell>
          <cell r="U929">
            <v>0.41666666666666669</v>
          </cell>
          <cell r="V929">
            <v>2.4333333333488554</v>
          </cell>
        </row>
        <row r="930">
          <cell r="A930"/>
          <cell r="B930">
            <v>919</v>
          </cell>
          <cell r="C930">
            <v>1473</v>
          </cell>
          <cell r="D930" t="str">
            <v>Dollys</v>
          </cell>
          <cell r="E930" t="str">
            <v>100DL</v>
          </cell>
          <cell r="F930" t="str">
            <v>Coazucar S. A.</v>
          </cell>
          <cell r="G930">
            <v>791060315</v>
          </cell>
          <cell r="H930">
            <v>791060315</v>
          </cell>
          <cell r="I930" t="str">
            <v>MTTO. EN EL CAMPO</v>
          </cell>
          <cell r="J930" t="str">
            <v>2 llantas salidas del Dolly</v>
          </cell>
          <cell r="K930" t="str">
            <v>MTTO. CORRECTIVO</v>
          </cell>
          <cell r="L930">
            <v>1353</v>
          </cell>
          <cell r="M930" t="str">
            <v>MINA POROZO, XAVIER</v>
          </cell>
          <cell r="N930" t="str">
            <v>A</v>
          </cell>
          <cell r="O930">
            <v>42202</v>
          </cell>
          <cell r="P930">
            <v>0.31736111111111115</v>
          </cell>
          <cell r="Q930">
            <v>29</v>
          </cell>
          <cell r="R930"/>
          <cell r="S930" t="str">
            <v>Mtto. Terminado</v>
          </cell>
          <cell r="T930">
            <v>42202</v>
          </cell>
          <cell r="U930">
            <v>0.70833333333333337</v>
          </cell>
          <cell r="V930">
            <v>9.3833333333022892</v>
          </cell>
        </row>
        <row r="931">
          <cell r="A931"/>
          <cell r="B931">
            <v>920</v>
          </cell>
          <cell r="C931">
            <v>1287</v>
          </cell>
          <cell r="D931" t="str">
            <v>Trayler</v>
          </cell>
          <cell r="E931" t="str">
            <v>100TD</v>
          </cell>
          <cell r="F931" t="str">
            <v>Coazucar S. A.</v>
          </cell>
          <cell r="G931">
            <v>791060312</v>
          </cell>
          <cell r="H931">
            <v>791060312</v>
          </cell>
          <cell r="I931" t="str">
            <v>MTTO. EN EL CAMPO</v>
          </cell>
          <cell r="J931" t="str">
            <v>Llanta baja- aro araña</v>
          </cell>
          <cell r="K931" t="str">
            <v>MTTO. CORRECTIVO</v>
          </cell>
          <cell r="L931">
            <v>1353</v>
          </cell>
          <cell r="M931" t="str">
            <v>MINA POROZO, XAVIER</v>
          </cell>
          <cell r="N931" t="str">
            <v>A</v>
          </cell>
          <cell r="O931">
            <v>42202</v>
          </cell>
          <cell r="P931">
            <v>0.31736111111111115</v>
          </cell>
          <cell r="Q931">
            <v>29</v>
          </cell>
          <cell r="R931"/>
          <cell r="S931" t="str">
            <v>Mtto. Terminado</v>
          </cell>
          <cell r="T931">
            <v>42202</v>
          </cell>
          <cell r="U931">
            <v>0.40069444444444446</v>
          </cell>
          <cell r="V931">
            <v>1.9999999998835847</v>
          </cell>
        </row>
        <row r="932">
          <cell r="A932"/>
          <cell r="B932">
            <v>921</v>
          </cell>
          <cell r="C932">
            <v>323</v>
          </cell>
          <cell r="D932" t="str">
            <v>Tractor de Llantas Cameco 305 AG</v>
          </cell>
          <cell r="E932" t="str">
            <v>100CM</v>
          </cell>
          <cell r="F932" t="str">
            <v>Coazucar S. A.</v>
          </cell>
          <cell r="G932">
            <v>791060373</v>
          </cell>
          <cell r="H932">
            <v>791060373</v>
          </cell>
          <cell r="I932" t="str">
            <v>MTTO. EN EL CAMPO</v>
          </cell>
          <cell r="J932" t="str">
            <v>Revision de caja de cambios y fuga de diesel</v>
          </cell>
          <cell r="K932" t="str">
            <v>MTTO. CORRECTIVO</v>
          </cell>
          <cell r="L932">
            <v>681</v>
          </cell>
          <cell r="M932" t="str">
            <v>BALLADARES TIGRE, SERGIO WELLINGTON</v>
          </cell>
          <cell r="N932" t="str">
            <v>A</v>
          </cell>
          <cell r="O932">
            <v>42202</v>
          </cell>
          <cell r="P932">
            <v>0.32083333333333336</v>
          </cell>
          <cell r="Q932">
            <v>29</v>
          </cell>
          <cell r="R932"/>
          <cell r="S932" t="str">
            <v>Mtto. Terminado</v>
          </cell>
          <cell r="T932">
            <v>42202</v>
          </cell>
          <cell r="U932">
            <v>0.5625</v>
          </cell>
          <cell r="V932">
            <v>5.8000000000465661</v>
          </cell>
        </row>
        <row r="933">
          <cell r="A933"/>
          <cell r="B933">
            <v>922</v>
          </cell>
          <cell r="C933">
            <v>276</v>
          </cell>
          <cell r="D933" t="str">
            <v>Tractor John Deere 8200</v>
          </cell>
          <cell r="E933" t="str">
            <v>100JD</v>
          </cell>
          <cell r="F933" t="str">
            <v>Coazucar S. A.</v>
          </cell>
          <cell r="G933">
            <v>791060442</v>
          </cell>
          <cell r="H933">
            <v>7795550923</v>
          </cell>
          <cell r="I933" t="str">
            <v>MTTO. EN EL CAMPO</v>
          </cell>
          <cell r="J933" t="str">
            <v>Llanta delantera izquierda baja</v>
          </cell>
          <cell r="K933" t="str">
            <v>MTTO. CORRECTIVO</v>
          </cell>
          <cell r="L933">
            <v>1480</v>
          </cell>
          <cell r="M933" t="str">
            <v>ORELLANA VICTOR, ANTONIO JUVENAL</v>
          </cell>
          <cell r="N933" t="str">
            <v>A</v>
          </cell>
          <cell r="O933">
            <v>42202</v>
          </cell>
          <cell r="P933">
            <v>0.32291666666666669</v>
          </cell>
          <cell r="Q933">
            <v>29</v>
          </cell>
          <cell r="R933"/>
          <cell r="S933" t="str">
            <v>Mtto. Terminado</v>
          </cell>
          <cell r="T933">
            <v>42202</v>
          </cell>
          <cell r="U933">
            <v>0.3611111111111111</v>
          </cell>
          <cell r="V933">
            <v>0.91666666662786156</v>
          </cell>
        </row>
        <row r="934">
          <cell r="A934"/>
          <cell r="B934">
            <v>923</v>
          </cell>
          <cell r="C934" t="str">
            <v>MB42</v>
          </cell>
          <cell r="D934" t="str">
            <v>Moto Boma Perkins1006-6TZ09</v>
          </cell>
          <cell r="E934" t="str">
            <v>100BB</v>
          </cell>
          <cell r="F934" t="str">
            <v>Coazucar S. A.</v>
          </cell>
          <cell r="G934">
            <v>791060405</v>
          </cell>
          <cell r="H934">
            <v>7795550138</v>
          </cell>
          <cell r="I934" t="str">
            <v>BOMBAS</v>
          </cell>
          <cell r="J934" t="str">
            <v>Cambiar baterias</v>
          </cell>
          <cell r="K934" t="str">
            <v>MTTO. CORRECTIVO</v>
          </cell>
          <cell r="L934">
            <v>1655</v>
          </cell>
          <cell r="M934" t="str">
            <v>RAMON RAMON, FRANKLIN</v>
          </cell>
          <cell r="N934" t="str">
            <v>A</v>
          </cell>
          <cell r="O934">
            <v>42202</v>
          </cell>
          <cell r="P934">
            <v>0.32916666666666666</v>
          </cell>
          <cell r="Q934">
            <v>29</v>
          </cell>
          <cell r="R934"/>
          <cell r="S934" t="str">
            <v>Mtto. Terminado</v>
          </cell>
          <cell r="T934">
            <v>42205</v>
          </cell>
          <cell r="U934">
            <v>0.39583333333333331</v>
          </cell>
          <cell r="V934">
            <v>73.599999999860302</v>
          </cell>
        </row>
        <row r="935">
          <cell r="A935"/>
          <cell r="B935">
            <v>924</v>
          </cell>
          <cell r="C935" t="str">
            <v>MB76</v>
          </cell>
          <cell r="D935" t="str">
            <v>Moto Bomba Cunmis 6lta 8.9</v>
          </cell>
          <cell r="E935" t="str">
            <v>100BB</v>
          </cell>
          <cell r="F935" t="str">
            <v>Coazucar S. A.</v>
          </cell>
          <cell r="G935">
            <v>791060405</v>
          </cell>
          <cell r="H935">
            <v>791060405</v>
          </cell>
          <cell r="I935" t="str">
            <v>BOMBAS</v>
          </cell>
          <cell r="J935" t="str">
            <v>Cambiar baterias</v>
          </cell>
          <cell r="K935" t="str">
            <v>MTTO. CORRECTIVO</v>
          </cell>
          <cell r="L935">
            <v>1655</v>
          </cell>
          <cell r="M935" t="str">
            <v>RAMON RAMON, FRANKLIN</v>
          </cell>
          <cell r="N935" t="str">
            <v>A</v>
          </cell>
          <cell r="O935">
            <v>42202</v>
          </cell>
          <cell r="P935">
            <v>0.32916666666666666</v>
          </cell>
          <cell r="Q935">
            <v>29</v>
          </cell>
          <cell r="R935"/>
          <cell r="S935" t="str">
            <v>Mtto. Terminado</v>
          </cell>
          <cell r="T935">
            <v>42205</v>
          </cell>
          <cell r="U935">
            <v>0.35416666666666669</v>
          </cell>
          <cell r="V935">
            <v>72.599999999860302</v>
          </cell>
        </row>
        <row r="936">
          <cell r="A936"/>
          <cell r="B936">
            <v>925</v>
          </cell>
          <cell r="C936" t="str">
            <v>MB02</v>
          </cell>
          <cell r="D936" t="str">
            <v>Moto Bomba Caterpillar 3304</v>
          </cell>
          <cell r="E936" t="str">
            <v>100BB</v>
          </cell>
          <cell r="F936" t="str">
            <v>Coazucar S. A.</v>
          </cell>
          <cell r="G936">
            <v>791060405</v>
          </cell>
          <cell r="H936">
            <v>7795550080</v>
          </cell>
          <cell r="I936" t="str">
            <v>BOMBAS</v>
          </cell>
          <cell r="J936" t="str">
            <v>Cambiar baterias</v>
          </cell>
          <cell r="K936" t="str">
            <v>MTTO. CORRECTIVO</v>
          </cell>
          <cell r="L936">
            <v>1655</v>
          </cell>
          <cell r="M936" t="str">
            <v>RAMON RAMON, FRANKLIN</v>
          </cell>
          <cell r="N936" t="str">
            <v>A</v>
          </cell>
          <cell r="O936">
            <v>42202</v>
          </cell>
          <cell r="P936">
            <v>0.32916666666666666</v>
          </cell>
          <cell r="Q936">
            <v>29</v>
          </cell>
          <cell r="R936"/>
          <cell r="S936" t="str">
            <v>Mtto. Terminado</v>
          </cell>
          <cell r="T936">
            <v>42202</v>
          </cell>
          <cell r="U936">
            <v>0.41666666666666669</v>
          </cell>
          <cell r="V936">
            <v>2.0999999998603016</v>
          </cell>
        </row>
        <row r="937">
          <cell r="A937"/>
          <cell r="B937">
            <v>926</v>
          </cell>
          <cell r="C937">
            <v>508</v>
          </cell>
          <cell r="D937" t="str">
            <v>Cargadora de Caña Cameco SP- 1800</v>
          </cell>
          <cell r="E937" t="str">
            <v>100LL</v>
          </cell>
          <cell r="F937" t="str">
            <v>Coazucar S. A.</v>
          </cell>
          <cell r="G937">
            <v>791060368</v>
          </cell>
          <cell r="H937">
            <v>791060368</v>
          </cell>
          <cell r="I937" t="str">
            <v>MTTO. EN EL CAMPO</v>
          </cell>
          <cell r="J937" t="str">
            <v>Revisar mandos finales</v>
          </cell>
          <cell r="K937" t="str">
            <v>MTTO. CORRECTIVO</v>
          </cell>
          <cell r="L937">
            <v>1849</v>
          </cell>
          <cell r="M937" t="str">
            <v>SORNOZA PEÑARRETA, SERGIO</v>
          </cell>
          <cell r="N937" t="str">
            <v>A</v>
          </cell>
          <cell r="O937">
            <v>42202</v>
          </cell>
          <cell r="P937">
            <v>0.33055555555555555</v>
          </cell>
          <cell r="Q937">
            <v>29</v>
          </cell>
          <cell r="R937"/>
          <cell r="S937" t="str">
            <v>Mtto. Terminado</v>
          </cell>
          <cell r="T937">
            <v>42202</v>
          </cell>
          <cell r="U937">
            <v>0.45833333333333331</v>
          </cell>
          <cell r="V937">
            <v>3.0666666666511446</v>
          </cell>
        </row>
        <row r="938">
          <cell r="A938"/>
          <cell r="B938">
            <v>927</v>
          </cell>
          <cell r="C938" t="str">
            <v>EP04</v>
          </cell>
          <cell r="D938" t="str">
            <v>Motoniveladora Caterpillar</v>
          </cell>
          <cell r="E938" t="str">
            <v>100EP</v>
          </cell>
          <cell r="F938" t="str">
            <v>Coazucar S. A.</v>
          </cell>
          <cell r="G938">
            <v>791060411</v>
          </cell>
          <cell r="H938">
            <v>7795550883</v>
          </cell>
          <cell r="I938" t="str">
            <v>EQUIPO PESADO</v>
          </cell>
          <cell r="J938" t="str">
            <v>Revisar frenos</v>
          </cell>
          <cell r="K938" t="str">
            <v>MTTO. CORRECTIVO</v>
          </cell>
          <cell r="L938">
            <v>1522</v>
          </cell>
          <cell r="M938" t="str">
            <v>PAREDES RIERA, CARLOS</v>
          </cell>
          <cell r="N938" t="str">
            <v>A</v>
          </cell>
          <cell r="O938">
            <v>42202</v>
          </cell>
          <cell r="P938">
            <v>0.33124999999999999</v>
          </cell>
          <cell r="Q938">
            <v>29</v>
          </cell>
          <cell r="R938"/>
          <cell r="S938" t="str">
            <v>Mtto. Terminado</v>
          </cell>
          <cell r="T938">
            <v>42202</v>
          </cell>
          <cell r="U938">
            <v>0.48958333333333331</v>
          </cell>
          <cell r="V938">
            <v>3.7999999999301508</v>
          </cell>
        </row>
        <row r="939">
          <cell r="A939"/>
          <cell r="B939">
            <v>928</v>
          </cell>
          <cell r="C939">
            <v>597</v>
          </cell>
          <cell r="D939" t="str">
            <v>Cosechadora de CañaJohn Deere 3510</v>
          </cell>
          <cell r="E939" t="str">
            <v>100CS</v>
          </cell>
          <cell r="F939" t="str">
            <v>Coazucar S. A.</v>
          </cell>
          <cell r="G939">
            <v>791060334</v>
          </cell>
          <cell r="H939">
            <v>791060334</v>
          </cell>
          <cell r="I939" t="str">
            <v>MTTO. EN EL CAMPO</v>
          </cell>
          <cell r="J939" t="str">
            <v>Cambiar manguera del A/A</v>
          </cell>
          <cell r="K939" t="str">
            <v>MTTO. CORRECTIVO</v>
          </cell>
          <cell r="L939">
            <v>6655</v>
          </cell>
          <cell r="M939" t="str">
            <v>MONTERO PANCHO, VINICIO</v>
          </cell>
          <cell r="N939" t="str">
            <v>A</v>
          </cell>
          <cell r="O939">
            <v>42202</v>
          </cell>
          <cell r="P939">
            <v>0.33819444444444446</v>
          </cell>
          <cell r="Q939">
            <v>29</v>
          </cell>
          <cell r="R939"/>
          <cell r="S939" t="str">
            <v>Mtto. Terminado</v>
          </cell>
          <cell r="T939">
            <v>42202</v>
          </cell>
          <cell r="U939">
            <v>0.58333333333333337</v>
          </cell>
          <cell r="V939">
            <v>5.8833333334187046</v>
          </cell>
        </row>
        <row r="940">
          <cell r="A940"/>
          <cell r="B940">
            <v>929</v>
          </cell>
          <cell r="C940" t="str">
            <v>CB09</v>
          </cell>
          <cell r="D940" t="str">
            <v>Cabezal Volvo FM64T-L2H1</v>
          </cell>
          <cell r="E940" t="str">
            <v>100CB</v>
          </cell>
          <cell r="F940" t="str">
            <v>Coazucar S. A.</v>
          </cell>
          <cell r="G940">
            <v>791060412</v>
          </cell>
          <cell r="H940">
            <v>791060412</v>
          </cell>
          <cell r="I940" t="str">
            <v>CABEZALES</v>
          </cell>
          <cell r="J940" t="str">
            <v>Orden de inspección</v>
          </cell>
          <cell r="K940" t="str">
            <v>MTTO. PREVENTIVO</v>
          </cell>
          <cell r="L940">
            <v>1057</v>
          </cell>
          <cell r="M940" t="str">
            <v>FRANCO PIZA, WILMER GASPAR</v>
          </cell>
          <cell r="N940" t="str">
            <v>A</v>
          </cell>
          <cell r="O940">
            <v>42202</v>
          </cell>
          <cell r="P940">
            <v>0.34027777777777773</v>
          </cell>
          <cell r="Q940">
            <v>29</v>
          </cell>
          <cell r="R940">
            <v>8483</v>
          </cell>
          <cell r="S940" t="str">
            <v>Mtto. Terminado</v>
          </cell>
          <cell r="T940">
            <v>42202</v>
          </cell>
          <cell r="U940">
            <v>0.6430555555555556</v>
          </cell>
          <cell r="V940">
            <v>7.2666666666045785</v>
          </cell>
        </row>
        <row r="941">
          <cell r="A941"/>
          <cell r="B941">
            <v>930</v>
          </cell>
          <cell r="C941" t="str">
            <v>CB09</v>
          </cell>
          <cell r="D941" t="str">
            <v>Cabezal Volvo FM64T-L2H1</v>
          </cell>
          <cell r="E941" t="str">
            <v>100CB</v>
          </cell>
          <cell r="F941" t="str">
            <v>Coazucar S. A.</v>
          </cell>
          <cell r="G941">
            <v>791060412</v>
          </cell>
          <cell r="H941">
            <v>791060412</v>
          </cell>
          <cell r="I941" t="str">
            <v>LUBRICADORA</v>
          </cell>
          <cell r="J941" t="str">
            <v>Cambio aceite y filtro motor</v>
          </cell>
          <cell r="K941" t="str">
            <v>MTTO. PREVENTIVO</v>
          </cell>
          <cell r="L941">
            <v>1057</v>
          </cell>
          <cell r="M941" t="str">
            <v>FRANCO PIZA, WILMER GASPAR</v>
          </cell>
          <cell r="N941" t="str">
            <v>A</v>
          </cell>
          <cell r="O941">
            <v>42202</v>
          </cell>
          <cell r="P941">
            <v>0.34027777777777773</v>
          </cell>
          <cell r="Q941">
            <v>29</v>
          </cell>
          <cell r="R941">
            <v>8483</v>
          </cell>
          <cell r="S941" t="str">
            <v>Mtto. Terminado</v>
          </cell>
          <cell r="T941">
            <v>42202</v>
          </cell>
          <cell r="U941">
            <v>0.70833333333333337</v>
          </cell>
          <cell r="V941">
            <v>8.8333333332557231</v>
          </cell>
        </row>
        <row r="942">
          <cell r="A942"/>
          <cell r="B942">
            <v>931</v>
          </cell>
          <cell r="C942" t="str">
            <v>CB09</v>
          </cell>
          <cell r="D942" t="str">
            <v>Cabezal Volvo FM64T-L2H1</v>
          </cell>
          <cell r="E942" t="str">
            <v>100CB</v>
          </cell>
          <cell r="F942" t="str">
            <v>Coazucar S. A.</v>
          </cell>
          <cell r="G942">
            <v>791060412</v>
          </cell>
          <cell r="H942">
            <v>791060412</v>
          </cell>
          <cell r="I942" t="str">
            <v>LUBRICADORA</v>
          </cell>
          <cell r="J942" t="str">
            <v>Cambio aceite diferencial</v>
          </cell>
          <cell r="K942" t="str">
            <v>MTTO. PREVENTIVO</v>
          </cell>
          <cell r="L942">
            <v>1057</v>
          </cell>
          <cell r="M942" t="str">
            <v>FRANCO PIZA, WILMER GASPAR</v>
          </cell>
          <cell r="N942" t="str">
            <v>A</v>
          </cell>
          <cell r="O942">
            <v>42202</v>
          </cell>
          <cell r="P942">
            <v>0.34027777777777773</v>
          </cell>
          <cell r="Q942">
            <v>29</v>
          </cell>
          <cell r="R942">
            <v>8483</v>
          </cell>
          <cell r="S942" t="str">
            <v>Mtto. Terminado</v>
          </cell>
          <cell r="T942">
            <v>42202</v>
          </cell>
          <cell r="U942">
            <v>0.70833333333333337</v>
          </cell>
          <cell r="V942">
            <v>8.8333333332557231</v>
          </cell>
        </row>
        <row r="943">
          <cell r="A943"/>
          <cell r="B943">
            <v>932</v>
          </cell>
          <cell r="C943" t="str">
            <v>CB09</v>
          </cell>
          <cell r="D943" t="str">
            <v>Cabezal Volvo FM64T-L2H1</v>
          </cell>
          <cell r="E943" t="str">
            <v>100CB</v>
          </cell>
          <cell r="F943" t="str">
            <v>Coazucar S. A.</v>
          </cell>
          <cell r="G943">
            <v>791060412</v>
          </cell>
          <cell r="H943">
            <v>791060412</v>
          </cell>
          <cell r="I943" t="str">
            <v>LUBRICADORA</v>
          </cell>
          <cell r="J943" t="str">
            <v>Cambio aceite transmisión</v>
          </cell>
          <cell r="K943" t="str">
            <v>MTTO. PREVENTIVO</v>
          </cell>
          <cell r="L943">
            <v>1057</v>
          </cell>
          <cell r="M943" t="str">
            <v>FRANCO PIZA, WILMER GASPAR</v>
          </cell>
          <cell r="N943" t="str">
            <v>A</v>
          </cell>
          <cell r="O943">
            <v>42202</v>
          </cell>
          <cell r="P943">
            <v>0.34027777777777773</v>
          </cell>
          <cell r="Q943">
            <v>29</v>
          </cell>
          <cell r="R943">
            <v>8483</v>
          </cell>
          <cell r="S943" t="str">
            <v>Mtto. Terminado</v>
          </cell>
          <cell r="T943">
            <v>42202</v>
          </cell>
          <cell r="U943">
            <v>0.70833333333333337</v>
          </cell>
          <cell r="V943">
            <v>8.8333333332557231</v>
          </cell>
        </row>
        <row r="944">
          <cell r="A944"/>
          <cell r="B944">
            <v>933</v>
          </cell>
          <cell r="C944" t="str">
            <v>CB09</v>
          </cell>
          <cell r="D944" t="str">
            <v>Cabezal Volvo FM64T-L2H1</v>
          </cell>
          <cell r="E944" t="str">
            <v>100CB</v>
          </cell>
          <cell r="F944" t="str">
            <v>Coazucar S. A.</v>
          </cell>
          <cell r="G944">
            <v>791060412</v>
          </cell>
          <cell r="H944">
            <v>791060412</v>
          </cell>
          <cell r="I944" t="str">
            <v>LUBRICADORA</v>
          </cell>
          <cell r="J944" t="str">
            <v>Cambio aceite cubo de rueda</v>
          </cell>
          <cell r="K944" t="str">
            <v>MTTO. PREVENTIVO</v>
          </cell>
          <cell r="L944">
            <v>1057</v>
          </cell>
          <cell r="M944" t="str">
            <v>FRANCO PIZA, WILMER GASPAR</v>
          </cell>
          <cell r="N944" t="str">
            <v>A</v>
          </cell>
          <cell r="O944">
            <v>42202</v>
          </cell>
          <cell r="P944">
            <v>0.34027777777777773</v>
          </cell>
          <cell r="Q944">
            <v>29</v>
          </cell>
          <cell r="R944">
            <v>8483</v>
          </cell>
          <cell r="S944" t="str">
            <v>Mtto. Terminado</v>
          </cell>
          <cell r="T944">
            <v>42202</v>
          </cell>
          <cell r="U944">
            <v>0.70833333333333337</v>
          </cell>
          <cell r="V944">
            <v>8.8333333332557231</v>
          </cell>
        </row>
        <row r="945">
          <cell r="A945"/>
          <cell r="B945">
            <v>934</v>
          </cell>
          <cell r="C945" t="str">
            <v>CB09</v>
          </cell>
          <cell r="D945" t="str">
            <v>Cabezal Volvo FM64T-L2H1</v>
          </cell>
          <cell r="E945" t="str">
            <v>100CB</v>
          </cell>
          <cell r="F945" t="str">
            <v>Coazucar S. A.</v>
          </cell>
          <cell r="G945">
            <v>791060412</v>
          </cell>
          <cell r="H945">
            <v>791060412</v>
          </cell>
          <cell r="I945" t="str">
            <v>LUBRICADORA</v>
          </cell>
          <cell r="J945" t="str">
            <v>Cambio de refrigerante</v>
          </cell>
          <cell r="K945" t="str">
            <v>MTTO. PREVENTIVO</v>
          </cell>
          <cell r="L945">
            <v>1057</v>
          </cell>
          <cell r="M945" t="str">
            <v>FRANCO PIZA, WILMER GASPAR</v>
          </cell>
          <cell r="N945" t="str">
            <v>A</v>
          </cell>
          <cell r="O945">
            <v>42202</v>
          </cell>
          <cell r="P945">
            <v>0.34027777777777773</v>
          </cell>
          <cell r="Q945">
            <v>29</v>
          </cell>
          <cell r="R945">
            <v>8483</v>
          </cell>
          <cell r="S945" t="str">
            <v>Mtto. Terminado</v>
          </cell>
          <cell r="T945">
            <v>42202</v>
          </cell>
          <cell r="U945">
            <v>0.70833333333333337</v>
          </cell>
          <cell r="V945">
            <v>8.8333333332557231</v>
          </cell>
        </row>
        <row r="946">
          <cell r="A946"/>
          <cell r="B946">
            <v>935</v>
          </cell>
          <cell r="C946" t="str">
            <v>CB09</v>
          </cell>
          <cell r="D946" t="str">
            <v>Cabezal Volvo FM64T-L2H1</v>
          </cell>
          <cell r="E946" t="str">
            <v>100CB</v>
          </cell>
          <cell r="F946" t="str">
            <v>Coazucar S. A.</v>
          </cell>
          <cell r="G946">
            <v>791060412</v>
          </cell>
          <cell r="H946">
            <v>791060412</v>
          </cell>
          <cell r="I946" t="str">
            <v>LUBRICADORA</v>
          </cell>
          <cell r="J946" t="str">
            <v>Cambio filtro de aire motor</v>
          </cell>
          <cell r="K946" t="str">
            <v>MTTO. PREVENTIVO</v>
          </cell>
          <cell r="L946">
            <v>1057</v>
          </cell>
          <cell r="M946" t="str">
            <v>FRANCO PIZA, WILMER GASPAR</v>
          </cell>
          <cell r="N946" t="str">
            <v>A</v>
          </cell>
          <cell r="O946">
            <v>42202</v>
          </cell>
          <cell r="P946">
            <v>0.34027777777777773</v>
          </cell>
          <cell r="Q946">
            <v>29</v>
          </cell>
          <cell r="R946">
            <v>8483</v>
          </cell>
          <cell r="S946" t="str">
            <v>Mtto. Terminado</v>
          </cell>
          <cell r="T946">
            <v>42202</v>
          </cell>
          <cell r="U946">
            <v>0.70833333333333337</v>
          </cell>
          <cell r="V946">
            <v>8.8333333332557231</v>
          </cell>
        </row>
        <row r="947">
          <cell r="A947"/>
          <cell r="B947">
            <v>936</v>
          </cell>
          <cell r="C947">
            <v>202</v>
          </cell>
          <cell r="D947" t="str">
            <v>Camión Chevrolet</v>
          </cell>
          <cell r="E947" t="str">
            <v>100EL</v>
          </cell>
          <cell r="F947" t="str">
            <v>Coazucar S. A.</v>
          </cell>
          <cell r="G947">
            <v>791060303</v>
          </cell>
          <cell r="H947">
            <v>7795550680</v>
          </cell>
          <cell r="I947" t="str">
            <v>ELECTROMECANICOS</v>
          </cell>
          <cell r="J947" t="str">
            <v>Revisar luces</v>
          </cell>
          <cell r="K947" t="str">
            <v>MTTO. CORRECTIVO</v>
          </cell>
          <cell r="L947">
            <v>1630</v>
          </cell>
          <cell r="M947" t="str">
            <v>QUIÑONEZ LAPIERRE, JOSE ALBERTO</v>
          </cell>
          <cell r="N947" t="str">
            <v>A</v>
          </cell>
          <cell r="O947">
            <v>42202</v>
          </cell>
          <cell r="P947">
            <v>0.34513888888888888</v>
          </cell>
          <cell r="Q947">
            <v>29</v>
          </cell>
          <cell r="R947">
            <v>558319</v>
          </cell>
          <cell r="S947" t="str">
            <v>Mtto. Terminado</v>
          </cell>
          <cell r="T947">
            <v>42202</v>
          </cell>
          <cell r="U947">
            <v>0.41666666666666669</v>
          </cell>
          <cell r="V947">
            <v>1.716666666790843</v>
          </cell>
        </row>
        <row r="948">
          <cell r="A948"/>
          <cell r="B948">
            <v>937</v>
          </cell>
          <cell r="C948">
            <v>230</v>
          </cell>
          <cell r="D948" t="str">
            <v>Camión KIA</v>
          </cell>
          <cell r="E948" t="str">
            <v>100EL</v>
          </cell>
          <cell r="F948" t="str">
            <v>Coazucar S. A.</v>
          </cell>
          <cell r="G948">
            <v>791060309</v>
          </cell>
          <cell r="H948">
            <v>7795550718</v>
          </cell>
          <cell r="I948" t="str">
            <v>ELECTROMECANICOS</v>
          </cell>
          <cell r="J948" t="str">
            <v>Revisar luces</v>
          </cell>
          <cell r="K948" t="str">
            <v>MTTO. CORRECTIVO</v>
          </cell>
          <cell r="L948">
            <v>1630</v>
          </cell>
          <cell r="M948" t="str">
            <v>QUIÑONEZ LAPIERRE, JOSE ALBERTO</v>
          </cell>
          <cell r="N948" t="str">
            <v>A</v>
          </cell>
          <cell r="O948">
            <v>42202</v>
          </cell>
          <cell r="P948">
            <v>0.34583333333333338</v>
          </cell>
          <cell r="Q948">
            <v>29</v>
          </cell>
          <cell r="R948">
            <v>236593</v>
          </cell>
          <cell r="S948" t="str">
            <v>Mtto. Terminado</v>
          </cell>
          <cell r="T948">
            <v>42202</v>
          </cell>
          <cell r="U948">
            <v>0.875</v>
          </cell>
          <cell r="V948">
            <v>12.699999999953434</v>
          </cell>
        </row>
        <row r="949">
          <cell r="A949"/>
          <cell r="B949">
            <v>938</v>
          </cell>
          <cell r="C949" t="str">
            <v>EP08</v>
          </cell>
          <cell r="D949" t="str">
            <v>Montacarga Heli</v>
          </cell>
          <cell r="E949" t="str">
            <v>100EP</v>
          </cell>
          <cell r="F949" t="str">
            <v>Coazucar S. A.</v>
          </cell>
          <cell r="G949">
            <v>791010903</v>
          </cell>
          <cell r="H949">
            <v>7795550888</v>
          </cell>
          <cell r="I949" t="str">
            <v>EQUIPO PESADO</v>
          </cell>
          <cell r="J949" t="str">
            <v>Orden de inspección</v>
          </cell>
          <cell r="K949" t="str">
            <v>MTTO. PREVENTIVO</v>
          </cell>
          <cell r="L949">
            <v>919</v>
          </cell>
          <cell r="M949" t="str">
            <v>COBOS CARRASCO, JULIO</v>
          </cell>
          <cell r="N949" t="str">
            <v>A</v>
          </cell>
          <cell r="O949">
            <v>42202</v>
          </cell>
          <cell r="P949">
            <v>0.35555555555555557</v>
          </cell>
          <cell r="Q949">
            <v>29</v>
          </cell>
          <cell r="R949">
            <v>1290</v>
          </cell>
          <cell r="S949" t="str">
            <v>Mtto. Terminado</v>
          </cell>
          <cell r="T949">
            <v>42202</v>
          </cell>
          <cell r="U949">
            <v>0.41666666666666669</v>
          </cell>
          <cell r="V949">
            <v>1.4666666665580124</v>
          </cell>
        </row>
        <row r="950">
          <cell r="A950"/>
          <cell r="B950">
            <v>939</v>
          </cell>
          <cell r="C950" t="str">
            <v>EP08</v>
          </cell>
          <cell r="D950" t="str">
            <v>Montacarga Heli</v>
          </cell>
          <cell r="E950" t="str">
            <v>100EP</v>
          </cell>
          <cell r="F950" t="str">
            <v>Coazucar S. A.</v>
          </cell>
          <cell r="G950">
            <v>791010903</v>
          </cell>
          <cell r="H950">
            <v>7795550888</v>
          </cell>
          <cell r="I950" t="str">
            <v>LUBRICADORA</v>
          </cell>
          <cell r="J950" t="str">
            <v>Cambio aceite y filtro motor</v>
          </cell>
          <cell r="K950" t="str">
            <v>MTTO. PREVENTIVO</v>
          </cell>
          <cell r="L950">
            <v>919</v>
          </cell>
          <cell r="M950" t="str">
            <v>COBOS CARRASCO, JULIO</v>
          </cell>
          <cell r="N950" t="str">
            <v>A</v>
          </cell>
          <cell r="O950">
            <v>42202</v>
          </cell>
          <cell r="P950">
            <v>0.35555555555555557</v>
          </cell>
          <cell r="Q950">
            <v>29</v>
          </cell>
          <cell r="R950">
            <v>1290</v>
          </cell>
          <cell r="S950" t="str">
            <v>Mtto. Terminado</v>
          </cell>
          <cell r="T950">
            <v>42202</v>
          </cell>
          <cell r="U950">
            <v>0.47916666666666669</v>
          </cell>
          <cell r="V950">
            <v>2.9666666665580124</v>
          </cell>
        </row>
        <row r="951">
          <cell r="A951"/>
          <cell r="B951">
            <v>940</v>
          </cell>
          <cell r="C951" t="str">
            <v>EP08</v>
          </cell>
          <cell r="D951" t="str">
            <v>Montacarga Heli</v>
          </cell>
          <cell r="E951" t="str">
            <v>100EP</v>
          </cell>
          <cell r="F951" t="str">
            <v>Coazucar S. A.</v>
          </cell>
          <cell r="G951">
            <v>791010903</v>
          </cell>
          <cell r="H951">
            <v>7795550888</v>
          </cell>
          <cell r="I951" t="str">
            <v>LUBRICADORA</v>
          </cell>
          <cell r="J951" t="str">
            <v>Cambio filtro de combustible</v>
          </cell>
          <cell r="K951" t="str">
            <v>MTTO. PREVENTIVO</v>
          </cell>
          <cell r="L951">
            <v>919</v>
          </cell>
          <cell r="M951" t="str">
            <v>COBOS CARRASCO, JULIO</v>
          </cell>
          <cell r="N951" t="str">
            <v>A</v>
          </cell>
          <cell r="O951">
            <v>42202</v>
          </cell>
          <cell r="P951">
            <v>0.35555555555555557</v>
          </cell>
          <cell r="Q951">
            <v>29</v>
          </cell>
          <cell r="R951">
            <v>1290</v>
          </cell>
          <cell r="S951" t="str">
            <v>Mtto. Terminado</v>
          </cell>
          <cell r="T951">
            <v>42202</v>
          </cell>
          <cell r="U951">
            <v>0.47916666666666669</v>
          </cell>
          <cell r="V951">
            <v>2.9666666665580124</v>
          </cell>
        </row>
        <row r="952">
          <cell r="A952"/>
          <cell r="B952">
            <v>941</v>
          </cell>
          <cell r="C952">
            <v>224</v>
          </cell>
          <cell r="D952" t="str">
            <v xml:space="preserve">Camioneta Chevrolet </v>
          </cell>
          <cell r="E952" t="str">
            <v>100EL</v>
          </cell>
          <cell r="F952" t="str">
            <v>Coazucar S. A.</v>
          </cell>
          <cell r="G952">
            <v>791010701</v>
          </cell>
          <cell r="H952">
            <v>7795550711</v>
          </cell>
          <cell r="I952" t="str">
            <v>EQUIPO LIVIANO</v>
          </cell>
          <cell r="J952" t="str">
            <v>Revisar rueda delantera</v>
          </cell>
          <cell r="K952" t="str">
            <v>MTTO. CORRECTIVO</v>
          </cell>
          <cell r="L952">
            <v>164</v>
          </cell>
          <cell r="M952" t="str">
            <v>BAJAÑA LEON, LEONARDO</v>
          </cell>
          <cell r="N952" t="str">
            <v>A</v>
          </cell>
          <cell r="O952">
            <v>42202</v>
          </cell>
          <cell r="P952">
            <v>0.36249999999999999</v>
          </cell>
          <cell r="Q952">
            <v>29</v>
          </cell>
          <cell r="R952"/>
          <cell r="S952" t="str">
            <v>Mtto. Terminado</v>
          </cell>
          <cell r="T952">
            <v>42202</v>
          </cell>
          <cell r="U952">
            <v>0.375</v>
          </cell>
          <cell r="V952">
            <v>0.29999999993015081</v>
          </cell>
        </row>
        <row r="953">
          <cell r="A953"/>
          <cell r="B953">
            <v>942</v>
          </cell>
          <cell r="C953">
            <v>312</v>
          </cell>
          <cell r="D953" t="str">
            <v>Tractor John Deere 5725</v>
          </cell>
          <cell r="E953" t="str">
            <v>100JD</v>
          </cell>
          <cell r="F953" t="str">
            <v>Coazucar S. A.</v>
          </cell>
          <cell r="G953">
            <v>791060399</v>
          </cell>
          <cell r="H953">
            <v>7795550973</v>
          </cell>
          <cell r="I953" t="str">
            <v>EQUIPO AGRICOLAS</v>
          </cell>
          <cell r="J953" t="str">
            <v>Virar tiro</v>
          </cell>
          <cell r="K953" t="str">
            <v>MTTO. CORRECTIVO</v>
          </cell>
          <cell r="L953">
            <v>5395</v>
          </cell>
          <cell r="M953" t="str">
            <v>OLAYA ZAVALA, LIBINTON ORLANDO</v>
          </cell>
          <cell r="N953" t="str">
            <v>A</v>
          </cell>
          <cell r="O953">
            <v>42202</v>
          </cell>
          <cell r="P953">
            <v>0.37083333333333335</v>
          </cell>
          <cell r="Q953">
            <v>29</v>
          </cell>
          <cell r="R953">
            <v>5898</v>
          </cell>
          <cell r="S953" t="str">
            <v>Mtto. Terminado</v>
          </cell>
          <cell r="T953">
            <v>42202</v>
          </cell>
          <cell r="U953">
            <v>0.44444444444444442</v>
          </cell>
          <cell r="V953">
            <v>1.7666666667209938</v>
          </cell>
        </row>
        <row r="954">
          <cell r="A954"/>
          <cell r="B954">
            <v>943</v>
          </cell>
          <cell r="C954">
            <v>1411</v>
          </cell>
          <cell r="D954" t="str">
            <v>Dolly</v>
          </cell>
          <cell r="E954" t="str">
            <v>100DL</v>
          </cell>
          <cell r="F954" t="str">
            <v>Coazucar S. A.</v>
          </cell>
          <cell r="G954">
            <v>791060315</v>
          </cell>
          <cell r="H954">
            <v>791060315</v>
          </cell>
          <cell r="I954" t="str">
            <v>MTTO. EN EL CAMPO</v>
          </cell>
          <cell r="J954" t="str">
            <v>Cambiar de tiro</v>
          </cell>
          <cell r="K954" t="str">
            <v>MTTO. CORRECTIVO</v>
          </cell>
          <cell r="L954">
            <v>1417</v>
          </cell>
          <cell r="M954" t="str">
            <v>MORENO ULLOA, SALOMON</v>
          </cell>
          <cell r="N954" t="str">
            <v>A</v>
          </cell>
          <cell r="O954">
            <v>42202</v>
          </cell>
          <cell r="P954">
            <v>0.3833333333333333</v>
          </cell>
          <cell r="Q954">
            <v>29</v>
          </cell>
          <cell r="R954"/>
          <cell r="S954" t="str">
            <v>Mtto. Terminado</v>
          </cell>
          <cell r="T954">
            <v>42202</v>
          </cell>
          <cell r="U954">
            <v>0.79166666666666663</v>
          </cell>
          <cell r="V954">
            <v>9.8000000000465661</v>
          </cell>
        </row>
        <row r="955">
          <cell r="A955"/>
          <cell r="B955">
            <v>944</v>
          </cell>
          <cell r="C955" t="str">
            <v>EL28</v>
          </cell>
          <cell r="D955" t="str">
            <v>Camión Chevrolet</v>
          </cell>
          <cell r="E955" t="str">
            <v>100EL</v>
          </cell>
          <cell r="F955" t="str">
            <v>Coazucar S. A.</v>
          </cell>
          <cell r="G955">
            <v>791050103</v>
          </cell>
          <cell r="H955">
            <v>7795550804</v>
          </cell>
          <cell r="I955" t="str">
            <v>EQUIPO LIVIANO</v>
          </cell>
          <cell r="J955" t="str">
            <v>Orden de inspección</v>
          </cell>
          <cell r="K955" t="str">
            <v>MTTO. PREVENTIVO</v>
          </cell>
          <cell r="L955">
            <v>70</v>
          </cell>
          <cell r="M955" t="str">
            <v>FUENTES FUENTES, LUIS</v>
          </cell>
          <cell r="N955" t="str">
            <v>A</v>
          </cell>
          <cell r="O955">
            <v>42202</v>
          </cell>
          <cell r="P955">
            <v>0.3888888888888889</v>
          </cell>
          <cell r="Q955">
            <v>29</v>
          </cell>
          <cell r="R955"/>
          <cell r="S955" t="str">
            <v>Mtto. Terminado</v>
          </cell>
          <cell r="T955">
            <v>42202</v>
          </cell>
          <cell r="U955">
            <v>0.4236111111111111</v>
          </cell>
          <cell r="V955">
            <v>0.83333333325572312</v>
          </cell>
        </row>
        <row r="956">
          <cell r="A956"/>
          <cell r="B956">
            <v>945</v>
          </cell>
          <cell r="C956" t="str">
            <v>EL28</v>
          </cell>
          <cell r="D956" t="str">
            <v>Camión Chevrolet</v>
          </cell>
          <cell r="E956" t="str">
            <v>100EL</v>
          </cell>
          <cell r="F956" t="str">
            <v>Coazucar S. A.</v>
          </cell>
          <cell r="G956">
            <v>791050103</v>
          </cell>
          <cell r="H956">
            <v>7795550804</v>
          </cell>
          <cell r="I956" t="str">
            <v>LUBRICADORA</v>
          </cell>
          <cell r="J956" t="str">
            <v>Cambio aceite y filtro motor</v>
          </cell>
          <cell r="K956" t="str">
            <v>MTTO. PREVENTIVO</v>
          </cell>
          <cell r="L956">
            <v>70</v>
          </cell>
          <cell r="M956" t="str">
            <v>FUENTES FUENTES, LUIS</v>
          </cell>
          <cell r="N956" t="str">
            <v>A</v>
          </cell>
          <cell r="O956">
            <v>42202</v>
          </cell>
          <cell r="P956">
            <v>0.3888888888888889</v>
          </cell>
          <cell r="Q956">
            <v>29</v>
          </cell>
          <cell r="R956"/>
          <cell r="S956" t="str">
            <v>Mtto. Terminado</v>
          </cell>
          <cell r="T956">
            <v>42202</v>
          </cell>
          <cell r="U956">
            <v>0.58333333333333337</v>
          </cell>
          <cell r="V956">
            <v>4.6666666666278616</v>
          </cell>
        </row>
        <row r="957">
          <cell r="A957"/>
          <cell r="B957">
            <v>946</v>
          </cell>
          <cell r="C957" t="str">
            <v>EL28</v>
          </cell>
          <cell r="D957" t="str">
            <v>Camión Chevrolet</v>
          </cell>
          <cell r="E957" t="str">
            <v>100EL</v>
          </cell>
          <cell r="F957" t="str">
            <v>Coazucar S. A.</v>
          </cell>
          <cell r="G957">
            <v>791050103</v>
          </cell>
          <cell r="H957">
            <v>7795550804</v>
          </cell>
          <cell r="I957" t="str">
            <v>LUBRICADORA</v>
          </cell>
          <cell r="J957" t="str">
            <v>Cambio filtro de combustible</v>
          </cell>
          <cell r="K957" t="str">
            <v>MTTO. PREVENTIVO</v>
          </cell>
          <cell r="L957">
            <v>70</v>
          </cell>
          <cell r="M957" t="str">
            <v>FUENTES FUENTES, LUIS</v>
          </cell>
          <cell r="N957" t="str">
            <v>A</v>
          </cell>
          <cell r="O957">
            <v>42202</v>
          </cell>
          <cell r="P957">
            <v>0.3888888888888889</v>
          </cell>
          <cell r="Q957">
            <v>29</v>
          </cell>
          <cell r="R957"/>
          <cell r="S957" t="str">
            <v>Mtto. Terminado</v>
          </cell>
          <cell r="T957">
            <v>42202</v>
          </cell>
          <cell r="U957">
            <v>0.58333333333333337</v>
          </cell>
          <cell r="V957">
            <v>4.6666666666278616</v>
          </cell>
        </row>
        <row r="958">
          <cell r="A958"/>
          <cell r="B958">
            <v>947</v>
          </cell>
          <cell r="C958" t="str">
            <v>JD08</v>
          </cell>
          <cell r="D958" t="str">
            <v>Tractor John Deere 8270R</v>
          </cell>
          <cell r="E958" t="str">
            <v>100JD</v>
          </cell>
          <cell r="F958" t="str">
            <v>Coazucar S. A.</v>
          </cell>
          <cell r="G958">
            <v>791060396</v>
          </cell>
          <cell r="H958">
            <v>7795551027</v>
          </cell>
          <cell r="I958" t="str">
            <v>JOHN DEERE</v>
          </cell>
          <cell r="J958" t="str">
            <v>Revisar banco de valvulas</v>
          </cell>
          <cell r="K958" t="str">
            <v>MTTO. CORRECTIVO</v>
          </cell>
          <cell r="L958">
            <v>925</v>
          </cell>
          <cell r="M958" t="str">
            <v>CONCHA TORRES, CARLOS GEOVANNY</v>
          </cell>
          <cell r="N958" t="str">
            <v>A</v>
          </cell>
          <cell r="O958">
            <v>42202</v>
          </cell>
          <cell r="P958">
            <v>0.39097222222222222</v>
          </cell>
          <cell r="Q958">
            <v>29</v>
          </cell>
          <cell r="R958">
            <v>13198</v>
          </cell>
          <cell r="S958" t="str">
            <v>Mtto. Terminado</v>
          </cell>
          <cell r="T958">
            <v>42203</v>
          </cell>
          <cell r="U958">
            <v>0.875</v>
          </cell>
          <cell r="V958">
            <v>35.616666666697711</v>
          </cell>
        </row>
        <row r="959">
          <cell r="A959"/>
          <cell r="B959">
            <v>948</v>
          </cell>
          <cell r="C959">
            <v>639</v>
          </cell>
          <cell r="D959" t="str">
            <v>Moto Bomba Big squirt(j d. 6068tf001)</v>
          </cell>
          <cell r="E959" t="str">
            <v>100BB</v>
          </cell>
          <cell r="F959" t="str">
            <v>Coazucar S. A.</v>
          </cell>
          <cell r="G959">
            <v>791060405</v>
          </cell>
          <cell r="H959">
            <v>7795550017</v>
          </cell>
          <cell r="I959" t="str">
            <v>MTTO. EN EL CAMPO</v>
          </cell>
          <cell r="J959" t="str">
            <v>Revisar cable de mando</v>
          </cell>
          <cell r="K959" t="str">
            <v>MTTO. CORRECTIVO</v>
          </cell>
          <cell r="L959">
            <v>1925</v>
          </cell>
          <cell r="M959" t="str">
            <v xml:space="preserve">UZHO MOREIRA, DARWIN </v>
          </cell>
          <cell r="N959" t="str">
            <v>A</v>
          </cell>
          <cell r="O959">
            <v>42202</v>
          </cell>
          <cell r="P959">
            <v>0.39652777777777781</v>
          </cell>
          <cell r="Q959">
            <v>29</v>
          </cell>
          <cell r="R959"/>
          <cell r="S959" t="str">
            <v>Mtto. Terminado</v>
          </cell>
          <cell r="T959">
            <v>42202</v>
          </cell>
          <cell r="U959">
            <v>0.70833333333333337</v>
          </cell>
          <cell r="V959">
            <v>7.4833333333954215</v>
          </cell>
        </row>
        <row r="960">
          <cell r="A960"/>
          <cell r="B960">
            <v>949</v>
          </cell>
          <cell r="C960">
            <v>1273</v>
          </cell>
          <cell r="D960" t="str">
            <v>Trayler</v>
          </cell>
          <cell r="E960" t="str">
            <v>100TD</v>
          </cell>
          <cell r="F960" t="str">
            <v>Coazucar S. A.</v>
          </cell>
          <cell r="G960">
            <v>791060312</v>
          </cell>
          <cell r="H960">
            <v>791060312</v>
          </cell>
          <cell r="I960" t="str">
            <v>MTTO. EN EL CAMPO</v>
          </cell>
          <cell r="J960" t="str">
            <v>Eje recorrido</v>
          </cell>
          <cell r="K960" t="str">
            <v>MTTO. CORRECTIVO</v>
          </cell>
          <cell r="L960">
            <v>1500</v>
          </cell>
          <cell r="M960" t="str">
            <v>ORTIZ YADAYCELA, NESTOR</v>
          </cell>
          <cell r="N960" t="str">
            <v>A</v>
          </cell>
          <cell r="O960">
            <v>42202</v>
          </cell>
          <cell r="P960">
            <v>0.39861111111111108</v>
          </cell>
          <cell r="Q960">
            <v>29</v>
          </cell>
          <cell r="R960"/>
          <cell r="S960" t="str">
            <v>Mtto. Terminado</v>
          </cell>
          <cell r="T960">
            <v>42202</v>
          </cell>
          <cell r="U960">
            <v>0.70833333333333337</v>
          </cell>
          <cell r="V960">
            <v>7.4333333333488554</v>
          </cell>
        </row>
        <row r="961">
          <cell r="A961"/>
          <cell r="B961">
            <v>950</v>
          </cell>
          <cell r="C961" t="str">
            <v>LL01</v>
          </cell>
          <cell r="D961" t="str">
            <v>Cargadora de Caña JD SP.1850</v>
          </cell>
          <cell r="E961" t="str">
            <v>100LL</v>
          </cell>
          <cell r="F961" t="str">
            <v>Coazucar S. A.</v>
          </cell>
          <cell r="G961">
            <v>791060370</v>
          </cell>
          <cell r="H961">
            <v>791060370</v>
          </cell>
          <cell r="I961" t="str">
            <v>MTTO. EN EL CAMPO</v>
          </cell>
          <cell r="J961" t="str">
            <v>Revisar A/A</v>
          </cell>
          <cell r="K961" t="str">
            <v>MTTO. CORRECTIVO</v>
          </cell>
          <cell r="L961">
            <v>1741</v>
          </cell>
          <cell r="M961" t="str">
            <v>ROMERO CHUEZ, CUSTODIO BERNABE</v>
          </cell>
          <cell r="N961" t="str">
            <v>A</v>
          </cell>
          <cell r="O961">
            <v>42202</v>
          </cell>
          <cell r="P961">
            <v>0.42222222222222222</v>
          </cell>
          <cell r="Q961">
            <v>29</v>
          </cell>
          <cell r="R961">
            <v>1928</v>
          </cell>
          <cell r="S961" t="str">
            <v>Mtto. Terminado</v>
          </cell>
          <cell r="T961">
            <v>42203</v>
          </cell>
          <cell r="U961">
            <v>0.66666666666666663</v>
          </cell>
          <cell r="V961">
            <v>29.866666666697711</v>
          </cell>
        </row>
        <row r="962">
          <cell r="A962"/>
          <cell r="B962">
            <v>951</v>
          </cell>
          <cell r="C962" t="str">
            <v>EA23</v>
          </cell>
          <cell r="D962" t="str">
            <v>Grada 28D x 32"</v>
          </cell>
          <cell r="E962" t="str">
            <v>100EA</v>
          </cell>
          <cell r="F962" t="str">
            <v>Coazucar S. A.</v>
          </cell>
          <cell r="G962">
            <v>791060345</v>
          </cell>
          <cell r="H962">
            <v>7795550582</v>
          </cell>
          <cell r="I962" t="str">
            <v>MTTO. EN EL CAMPO</v>
          </cell>
          <cell r="J962" t="str">
            <v>Revisar oreja de tiro y cambiar perno</v>
          </cell>
          <cell r="K962" t="str">
            <v>MTTO. CORRECTIVO</v>
          </cell>
          <cell r="L962">
            <v>760</v>
          </cell>
          <cell r="M962" t="str">
            <v>BUÑAY LEON, SEGUNDO ROSENDO</v>
          </cell>
          <cell r="N962" t="str">
            <v>A</v>
          </cell>
          <cell r="O962">
            <v>42202</v>
          </cell>
          <cell r="P962">
            <v>0.4368055555555555</v>
          </cell>
          <cell r="Q962">
            <v>29</v>
          </cell>
          <cell r="R962"/>
          <cell r="S962" t="str">
            <v>Mtto. Terminado</v>
          </cell>
          <cell r="T962">
            <v>42202</v>
          </cell>
          <cell r="U962">
            <v>0.75</v>
          </cell>
          <cell r="V962">
            <v>7.5166666667209938</v>
          </cell>
        </row>
        <row r="963">
          <cell r="A963"/>
          <cell r="B963">
            <v>952</v>
          </cell>
          <cell r="C963" t="str">
            <v>CB12</v>
          </cell>
          <cell r="D963" t="str">
            <v>Volqueta Kenworth</v>
          </cell>
          <cell r="E963" t="str">
            <v>100CB</v>
          </cell>
          <cell r="F963" t="str">
            <v>Coazucar S. A.</v>
          </cell>
          <cell r="G963">
            <v>791060422</v>
          </cell>
          <cell r="H963">
            <v>791060422</v>
          </cell>
          <cell r="I963" t="str">
            <v>ENDER DE CABEZALES</v>
          </cell>
          <cell r="J963" t="str">
            <v>Arreglar visera del valde</v>
          </cell>
          <cell r="K963" t="str">
            <v>MTTO. CORRECTIVO</v>
          </cell>
          <cell r="L963">
            <v>1247</v>
          </cell>
          <cell r="M963" t="str">
            <v>LOPEZ FAJARDO, TEOFILO EFRAIN</v>
          </cell>
          <cell r="N963" t="str">
            <v>A</v>
          </cell>
          <cell r="O963">
            <v>42202</v>
          </cell>
          <cell r="P963">
            <v>0.44027777777777777</v>
          </cell>
          <cell r="Q963">
            <v>29</v>
          </cell>
          <cell r="R963">
            <v>4253</v>
          </cell>
          <cell r="S963" t="str">
            <v>Mtto. Terminado</v>
          </cell>
          <cell r="T963">
            <v>42202</v>
          </cell>
          <cell r="U963">
            <v>0.75</v>
          </cell>
          <cell r="V963">
            <v>7.4333333333488554</v>
          </cell>
        </row>
        <row r="964">
          <cell r="A964"/>
          <cell r="B964">
            <v>953</v>
          </cell>
          <cell r="C964">
            <v>224</v>
          </cell>
          <cell r="D964" t="str">
            <v xml:space="preserve">Camioneta Chevrolet </v>
          </cell>
          <cell r="E964" t="str">
            <v>100EL</v>
          </cell>
          <cell r="F964" t="str">
            <v>Coazucar S. A.</v>
          </cell>
          <cell r="G964">
            <v>791010701</v>
          </cell>
          <cell r="H964">
            <v>7795550711</v>
          </cell>
          <cell r="I964" t="str">
            <v>ENDER EQUIPO LIVIANO</v>
          </cell>
          <cell r="J964" t="str">
            <v>Revisar equipo</v>
          </cell>
          <cell r="K964" t="str">
            <v>MTTO. CORRECTIVO</v>
          </cell>
          <cell r="L964">
            <v>164</v>
          </cell>
          <cell r="M964" t="str">
            <v>BAJAÑA LEON, LEONARDO</v>
          </cell>
          <cell r="N964" t="str">
            <v>A</v>
          </cell>
          <cell r="O964">
            <v>42202</v>
          </cell>
          <cell r="P964">
            <v>0.45555555555555555</v>
          </cell>
          <cell r="Q964">
            <v>29</v>
          </cell>
          <cell r="R964"/>
          <cell r="S964" t="str">
            <v>Mtto. Terminado</v>
          </cell>
          <cell r="T964">
            <v>42203</v>
          </cell>
          <cell r="U964">
            <v>0.75</v>
          </cell>
          <cell r="V964">
            <v>31.066666666651145</v>
          </cell>
        </row>
        <row r="965">
          <cell r="A965"/>
          <cell r="B965">
            <v>954</v>
          </cell>
          <cell r="C965">
            <v>194</v>
          </cell>
          <cell r="D965" t="str">
            <v>Cabezal Kenworth T-800</v>
          </cell>
          <cell r="E965" t="str">
            <v>100CB</v>
          </cell>
          <cell r="F965" t="str">
            <v>Coazucar S. A.</v>
          </cell>
          <cell r="G965">
            <v>791060332</v>
          </cell>
          <cell r="H965">
            <v>791060332</v>
          </cell>
          <cell r="I965" t="str">
            <v>MTTO. EN EL CAMPO</v>
          </cell>
          <cell r="J965" t="str">
            <v>Cambiar llanta explotada delantera izquierda</v>
          </cell>
          <cell r="K965" t="str">
            <v>MTTO. CORRECTIVO</v>
          </cell>
          <cell r="L965">
            <v>1725</v>
          </cell>
          <cell r="M965" t="str">
            <v>RODRIGUEZ LOZADO, MANUEL CRUZ</v>
          </cell>
          <cell r="N965" t="str">
            <v>A</v>
          </cell>
          <cell r="O965">
            <v>42202</v>
          </cell>
          <cell r="P965">
            <v>0.46527777777777773</v>
          </cell>
          <cell r="Q965">
            <v>29</v>
          </cell>
          <cell r="R965"/>
          <cell r="S965" t="str">
            <v>Mtto. Terminado</v>
          </cell>
          <cell r="T965">
            <v>42202</v>
          </cell>
          <cell r="U965">
            <v>0.54861111111111105</v>
          </cell>
          <cell r="V965">
            <v>1.9999999998835847</v>
          </cell>
        </row>
        <row r="966">
          <cell r="A966"/>
          <cell r="B966">
            <v>955</v>
          </cell>
          <cell r="C966">
            <v>725</v>
          </cell>
          <cell r="D966" t="str">
            <v>Payloader CAT-966C</v>
          </cell>
          <cell r="E966" t="str">
            <v>100EP</v>
          </cell>
          <cell r="F966" t="str">
            <v>Coazucar S. A.</v>
          </cell>
          <cell r="G966">
            <v>791060313</v>
          </cell>
          <cell r="H966">
            <v>7795550858</v>
          </cell>
          <cell r="I966" t="str">
            <v>ELECTROMECANICOS</v>
          </cell>
          <cell r="J966" t="str">
            <v>Revisar sistema electrico</v>
          </cell>
          <cell r="K966" t="str">
            <v>MTTO. CORRECTIVO</v>
          </cell>
          <cell r="L966">
            <v>672</v>
          </cell>
          <cell r="M966" t="str">
            <v>AVILA PAUTA, CLAUDIO GEOVANNY</v>
          </cell>
          <cell r="N966" t="str">
            <v>A</v>
          </cell>
          <cell r="O966">
            <v>42202</v>
          </cell>
          <cell r="P966">
            <v>0.47222222222222227</v>
          </cell>
          <cell r="Q966">
            <v>29</v>
          </cell>
          <cell r="R966">
            <v>448</v>
          </cell>
          <cell r="S966" t="str">
            <v>Mtto. Terminado</v>
          </cell>
          <cell r="T966">
            <v>42202</v>
          </cell>
          <cell r="U966">
            <v>0.66666666666666663</v>
          </cell>
          <cell r="V966">
            <v>4.6666666667442769</v>
          </cell>
        </row>
        <row r="967">
          <cell r="A967"/>
          <cell r="B967">
            <v>956</v>
          </cell>
          <cell r="C967">
            <v>1332</v>
          </cell>
          <cell r="D967" t="str">
            <v>Trayler</v>
          </cell>
          <cell r="E967" t="str">
            <v>100TD</v>
          </cell>
          <cell r="F967" t="str">
            <v>Coazucar S. A.</v>
          </cell>
          <cell r="G967">
            <v>791060312</v>
          </cell>
          <cell r="H967">
            <v>791060312</v>
          </cell>
          <cell r="I967" t="str">
            <v>TRAYLER</v>
          </cell>
          <cell r="J967" t="str">
            <v>Colocar argolla de volteo</v>
          </cell>
          <cell r="K967" t="str">
            <v>MTTO. CORRECTIVO</v>
          </cell>
          <cell r="L967">
            <v>1500</v>
          </cell>
          <cell r="M967" t="str">
            <v>ORTIZ YADAYCELA, NESTOR</v>
          </cell>
          <cell r="N967" t="str">
            <v>A</v>
          </cell>
          <cell r="O967">
            <v>42202</v>
          </cell>
          <cell r="P967">
            <v>0.47361111111111115</v>
          </cell>
          <cell r="Q967">
            <v>29</v>
          </cell>
          <cell r="R967"/>
          <cell r="S967" t="str">
            <v>Mtto. Terminado</v>
          </cell>
          <cell r="T967">
            <v>42202</v>
          </cell>
          <cell r="U967">
            <v>0.70833333333333337</v>
          </cell>
          <cell r="V967">
            <v>5.6333333333022892</v>
          </cell>
        </row>
        <row r="968">
          <cell r="A968"/>
          <cell r="B968">
            <v>957</v>
          </cell>
          <cell r="C968">
            <v>421</v>
          </cell>
          <cell r="D968" t="str">
            <v>Carreton</v>
          </cell>
          <cell r="E968" t="str">
            <v>100CA</v>
          </cell>
          <cell r="F968" t="str">
            <v>Coazucar S. A.</v>
          </cell>
          <cell r="G968">
            <v>791060326</v>
          </cell>
          <cell r="H968">
            <v>791060326</v>
          </cell>
          <cell r="I968" t="str">
            <v>CAMECOS</v>
          </cell>
          <cell r="J968" t="str">
            <v>Revisar paquetes de resortes</v>
          </cell>
          <cell r="K968" t="str">
            <v>MTTO. CORRECTIVO</v>
          </cell>
          <cell r="L968">
            <v>1500</v>
          </cell>
          <cell r="M968" t="str">
            <v>ORTIZ YADAYCELA, NESTOR</v>
          </cell>
          <cell r="N968" t="str">
            <v>A</v>
          </cell>
          <cell r="O968">
            <v>42202</v>
          </cell>
          <cell r="P968">
            <v>0.47361111111111115</v>
          </cell>
          <cell r="Q968">
            <v>29</v>
          </cell>
          <cell r="R968"/>
          <cell r="S968" t="str">
            <v>Mtto. Terminado</v>
          </cell>
          <cell r="T968">
            <v>42202</v>
          </cell>
          <cell r="U968">
            <v>0.5</v>
          </cell>
          <cell r="V968">
            <v>0.63333333330228925</v>
          </cell>
        </row>
        <row r="969">
          <cell r="A969"/>
          <cell r="B969">
            <v>958</v>
          </cell>
          <cell r="C969">
            <v>1348</v>
          </cell>
          <cell r="D969" t="str">
            <v>Trayler</v>
          </cell>
          <cell r="E969" t="str">
            <v>100TD</v>
          </cell>
          <cell r="F969" t="str">
            <v>Coazucar S. A.</v>
          </cell>
          <cell r="G969">
            <v>791060312</v>
          </cell>
          <cell r="H969">
            <v>791060312</v>
          </cell>
          <cell r="I969" t="str">
            <v>MTTO. EN EL CAMPO</v>
          </cell>
          <cell r="J969" t="str">
            <v>Arreglar parante</v>
          </cell>
          <cell r="K969" t="str">
            <v>MTTO. CORRECTIVO</v>
          </cell>
          <cell r="L969">
            <v>1500</v>
          </cell>
          <cell r="M969" t="str">
            <v>ORTIZ YADAYCELA, NESTOR</v>
          </cell>
          <cell r="N969" t="str">
            <v>A</v>
          </cell>
          <cell r="O969">
            <v>42202</v>
          </cell>
          <cell r="P969">
            <v>0.47638888888888892</v>
          </cell>
          <cell r="Q969">
            <v>29</v>
          </cell>
          <cell r="R969"/>
          <cell r="S969" t="str">
            <v>Mtto. Terminado</v>
          </cell>
          <cell r="T969">
            <v>42202</v>
          </cell>
          <cell r="U969">
            <v>0.70833333333333337</v>
          </cell>
          <cell r="V969">
            <v>5.5666666666511446</v>
          </cell>
        </row>
        <row r="970">
          <cell r="A970"/>
          <cell r="B970">
            <v>959</v>
          </cell>
          <cell r="C970" t="str">
            <v>JD39</v>
          </cell>
          <cell r="D970" t="str">
            <v>Tractor John Deere 9460R</v>
          </cell>
          <cell r="E970" t="str">
            <v>100JD</v>
          </cell>
          <cell r="F970" t="str">
            <v>Coazucar S. A.</v>
          </cell>
          <cell r="G970">
            <v>791060435</v>
          </cell>
          <cell r="H970">
            <v>7795551089</v>
          </cell>
          <cell r="I970" t="str">
            <v>MTTO. EN EL CAMPO</v>
          </cell>
          <cell r="J970" t="str">
            <v>Presion baja de combustible</v>
          </cell>
          <cell r="K970" t="str">
            <v>MTTO. CORRECTIVO</v>
          </cell>
          <cell r="L970">
            <v>1590</v>
          </cell>
          <cell r="M970" t="str">
            <v>PINCAY CABERO, JULIO BENJAMIN</v>
          </cell>
          <cell r="N970" t="str">
            <v>A</v>
          </cell>
          <cell r="O970">
            <v>42202</v>
          </cell>
          <cell r="P970">
            <v>0.4770833333333333</v>
          </cell>
          <cell r="Q970">
            <v>29</v>
          </cell>
          <cell r="R970">
            <v>5040</v>
          </cell>
          <cell r="S970" t="str">
            <v>Mtto. Terminado</v>
          </cell>
          <cell r="T970">
            <v>42202</v>
          </cell>
          <cell r="U970">
            <v>0.70833333333333337</v>
          </cell>
          <cell r="V970">
            <v>5.5500000000465661</v>
          </cell>
        </row>
        <row r="971">
          <cell r="A971"/>
          <cell r="B971">
            <v>960</v>
          </cell>
          <cell r="C971">
            <v>157</v>
          </cell>
          <cell r="D971" t="str">
            <v>Cabezal M. Benz LS-2635</v>
          </cell>
          <cell r="E971" t="str">
            <v>100CB</v>
          </cell>
          <cell r="F971" t="str">
            <v>Coazucar S. A.</v>
          </cell>
          <cell r="G971">
            <v>791060330</v>
          </cell>
          <cell r="H971">
            <v>791060330</v>
          </cell>
          <cell r="I971" t="str">
            <v>CABEZALES</v>
          </cell>
          <cell r="J971" t="str">
            <v>Revisar motor</v>
          </cell>
          <cell r="K971" t="str">
            <v>MTTO. CORRECTIVO</v>
          </cell>
          <cell r="L971">
            <v>1550</v>
          </cell>
          <cell r="M971" t="str">
            <v>PELAES GALARZA, HUMBERTO SOLON</v>
          </cell>
          <cell r="N971" t="str">
            <v>A</v>
          </cell>
          <cell r="O971">
            <v>42202</v>
          </cell>
          <cell r="P971">
            <v>0.47986111111111113</v>
          </cell>
          <cell r="Q971">
            <v>29</v>
          </cell>
          <cell r="R971">
            <v>41779</v>
          </cell>
          <cell r="S971" t="str">
            <v>Mtto. Terminado</v>
          </cell>
          <cell r="T971">
            <v>42202</v>
          </cell>
          <cell r="U971">
            <v>0.83333333333333337</v>
          </cell>
          <cell r="V971">
            <v>8.4833333333954215</v>
          </cell>
        </row>
        <row r="972">
          <cell r="A972"/>
          <cell r="B972">
            <v>961</v>
          </cell>
          <cell r="C972">
            <v>4006</v>
          </cell>
          <cell r="D972" t="str">
            <v>Dollys</v>
          </cell>
          <cell r="E972" t="str">
            <v>100DL</v>
          </cell>
          <cell r="F972" t="str">
            <v>Coazucar S. A.</v>
          </cell>
          <cell r="G972">
            <v>791060315</v>
          </cell>
          <cell r="H972">
            <v>791060315</v>
          </cell>
          <cell r="I972" t="str">
            <v>VULCANIZADORA</v>
          </cell>
          <cell r="J972" t="str">
            <v>Cambiar llanta</v>
          </cell>
          <cell r="K972" t="str">
            <v>MTTO. CORRECTIVO</v>
          </cell>
          <cell r="L972">
            <v>1353</v>
          </cell>
          <cell r="M972" t="str">
            <v>MINA POROZO, XAVIER</v>
          </cell>
          <cell r="N972" t="str">
            <v>A</v>
          </cell>
          <cell r="O972">
            <v>42202</v>
          </cell>
          <cell r="P972">
            <v>0.48402777777777778</v>
          </cell>
          <cell r="Q972">
            <v>29</v>
          </cell>
          <cell r="R972"/>
          <cell r="S972" t="str">
            <v>Mtto. Terminado</v>
          </cell>
          <cell r="T972">
            <v>42202</v>
          </cell>
          <cell r="U972">
            <v>0.66666666666666663</v>
          </cell>
          <cell r="V972">
            <v>4.3833333333022892</v>
          </cell>
        </row>
        <row r="973">
          <cell r="A973"/>
          <cell r="B973">
            <v>962</v>
          </cell>
          <cell r="C973">
            <v>167</v>
          </cell>
          <cell r="D973" t="str">
            <v>Cabezal M. Benz LS-2635</v>
          </cell>
          <cell r="E973" t="str">
            <v>100CB</v>
          </cell>
          <cell r="F973" t="str">
            <v>Coazucar S. A.</v>
          </cell>
          <cell r="G973">
            <v>791060330</v>
          </cell>
          <cell r="H973">
            <v>791060330</v>
          </cell>
          <cell r="I973" t="str">
            <v>MTTO. EN EL CAMPO</v>
          </cell>
          <cell r="J973" t="str">
            <v>Cambiar hubodometro</v>
          </cell>
          <cell r="K973" t="str">
            <v>MTTO. CORRECTIVO</v>
          </cell>
          <cell r="L973">
            <v>694</v>
          </cell>
          <cell r="M973" t="str">
            <v>BARRE SALDARRIAGA, FREDY JAVIER</v>
          </cell>
          <cell r="N973" t="str">
            <v>A</v>
          </cell>
          <cell r="O973">
            <v>42202</v>
          </cell>
          <cell r="P973">
            <v>0.4861111111111111</v>
          </cell>
          <cell r="Q973">
            <v>29</v>
          </cell>
          <cell r="R973"/>
          <cell r="S973" t="str">
            <v>Mtto. Terminado</v>
          </cell>
          <cell r="T973">
            <v>42202</v>
          </cell>
          <cell r="U973">
            <v>0.60416666666666663</v>
          </cell>
          <cell r="V973">
            <v>2.8333333333721384</v>
          </cell>
        </row>
        <row r="974">
          <cell r="A974"/>
          <cell r="B974">
            <v>963</v>
          </cell>
          <cell r="C974">
            <v>159</v>
          </cell>
          <cell r="D974" t="str">
            <v>Cabezal M. Benz LS-2635</v>
          </cell>
          <cell r="E974" t="str">
            <v>100CB</v>
          </cell>
          <cell r="F974" t="str">
            <v>Coazucar S. A.</v>
          </cell>
          <cell r="G974">
            <v>791060330</v>
          </cell>
          <cell r="H974">
            <v>791060330</v>
          </cell>
          <cell r="I974" t="str">
            <v>MTTO. EN EL CAMPO</v>
          </cell>
          <cell r="J974" t="str">
            <v>Cambiar hubodometro</v>
          </cell>
          <cell r="K974" t="str">
            <v>MTTO. CORRECTIVO</v>
          </cell>
          <cell r="L974">
            <v>694</v>
          </cell>
          <cell r="M974" t="str">
            <v>BARRE SALDARRIAGA, FREDY JAVIER</v>
          </cell>
          <cell r="N974" t="str">
            <v>A</v>
          </cell>
          <cell r="O974">
            <v>42202</v>
          </cell>
          <cell r="P974">
            <v>0.4861111111111111</v>
          </cell>
          <cell r="Q974">
            <v>29</v>
          </cell>
          <cell r="R974"/>
          <cell r="S974" t="str">
            <v>Mtto. Terminado</v>
          </cell>
          <cell r="T974">
            <v>42202</v>
          </cell>
          <cell r="U974">
            <v>0.60416666666666663</v>
          </cell>
          <cell r="V974">
            <v>2.8333333333721384</v>
          </cell>
        </row>
        <row r="975">
          <cell r="A975"/>
          <cell r="B975">
            <v>964</v>
          </cell>
          <cell r="C975">
            <v>407</v>
          </cell>
          <cell r="D975" t="str">
            <v>Carreton</v>
          </cell>
          <cell r="E975" t="str">
            <v>100CA</v>
          </cell>
          <cell r="F975" t="str">
            <v>Coazucar S. A.</v>
          </cell>
          <cell r="G975">
            <v>791060326</v>
          </cell>
          <cell r="H975">
            <v>791060326</v>
          </cell>
          <cell r="I975" t="str">
            <v>MTTO. EN EL CAMPO</v>
          </cell>
          <cell r="J975" t="str">
            <v>Cambiar llanta posterior baja</v>
          </cell>
          <cell r="K975" t="str">
            <v>MTTO. CORRECTIVO</v>
          </cell>
          <cell r="L975">
            <v>1353</v>
          </cell>
          <cell r="M975" t="str">
            <v>MINA POROZO, XAVIER</v>
          </cell>
          <cell r="N975" t="str">
            <v>A</v>
          </cell>
          <cell r="O975">
            <v>42202</v>
          </cell>
          <cell r="P975">
            <v>0.4909722222222222</v>
          </cell>
          <cell r="Q975">
            <v>29</v>
          </cell>
          <cell r="R975"/>
          <cell r="S975" t="str">
            <v>Mtto. Terminado</v>
          </cell>
          <cell r="T975">
            <v>42202</v>
          </cell>
          <cell r="U975">
            <v>0.57430555555555551</v>
          </cell>
          <cell r="V975">
            <v>2.0000000001164153</v>
          </cell>
        </row>
        <row r="976">
          <cell r="A976"/>
          <cell r="B976">
            <v>965</v>
          </cell>
          <cell r="C976">
            <v>436</v>
          </cell>
          <cell r="D976" t="str">
            <v>Carreton</v>
          </cell>
          <cell r="E976" t="str">
            <v>100CA</v>
          </cell>
          <cell r="F976" t="str">
            <v>Coazucar S. A.</v>
          </cell>
          <cell r="G976">
            <v>791060326</v>
          </cell>
          <cell r="H976">
            <v>791060326</v>
          </cell>
          <cell r="I976" t="str">
            <v>MTTO. EN EL CAMPO</v>
          </cell>
          <cell r="J976" t="str">
            <v>Cambiar llanta posterior baja</v>
          </cell>
          <cell r="K976" t="str">
            <v>MTTO. CORRECTIVO</v>
          </cell>
          <cell r="L976">
            <v>1353</v>
          </cell>
          <cell r="M976" t="str">
            <v>MINA POROZO, XAVIER</v>
          </cell>
          <cell r="N976" t="str">
            <v>A</v>
          </cell>
          <cell r="O976">
            <v>42202</v>
          </cell>
          <cell r="P976">
            <v>0.4909722222222222</v>
          </cell>
          <cell r="Q976">
            <v>29</v>
          </cell>
          <cell r="R976"/>
          <cell r="S976" t="str">
            <v>Mtto. Terminado</v>
          </cell>
          <cell r="T976">
            <v>42202</v>
          </cell>
          <cell r="U976">
            <v>0.57430555555555551</v>
          </cell>
          <cell r="V976">
            <v>2.0000000001164153</v>
          </cell>
        </row>
        <row r="977">
          <cell r="A977"/>
          <cell r="B977">
            <v>966</v>
          </cell>
          <cell r="C977">
            <v>721</v>
          </cell>
          <cell r="D977" t="str">
            <v>Payloader CAT-950</v>
          </cell>
          <cell r="E977" t="str">
            <v>100EP</v>
          </cell>
          <cell r="F977" t="str">
            <v>Coazucar S. A.</v>
          </cell>
          <cell r="G977">
            <v>791060317</v>
          </cell>
          <cell r="H977">
            <v>7795550850</v>
          </cell>
          <cell r="I977" t="str">
            <v>EQUIPO PESADO</v>
          </cell>
          <cell r="J977" t="str">
            <v>Revisar cruceta</v>
          </cell>
          <cell r="K977" t="str">
            <v>MTTO. CORRECTIVO</v>
          </cell>
          <cell r="L977">
            <v>1522</v>
          </cell>
          <cell r="M977" t="str">
            <v>PAREDES RIERA, CARLOS</v>
          </cell>
          <cell r="N977" t="str">
            <v>A</v>
          </cell>
          <cell r="O977">
            <v>42202</v>
          </cell>
          <cell r="P977">
            <v>0.5493055555555556</v>
          </cell>
          <cell r="Q977">
            <v>29</v>
          </cell>
          <cell r="R977"/>
          <cell r="S977" t="str">
            <v>Mtto. Terminado</v>
          </cell>
          <cell r="T977">
            <v>42202</v>
          </cell>
          <cell r="U977">
            <v>0.69791666666666663</v>
          </cell>
          <cell r="V977">
            <v>3.5666666666511446</v>
          </cell>
        </row>
        <row r="978">
          <cell r="A978"/>
          <cell r="B978">
            <v>967</v>
          </cell>
          <cell r="C978">
            <v>714</v>
          </cell>
          <cell r="D978" t="str">
            <v>Tractor de Orugas CAT-D6D</v>
          </cell>
          <cell r="E978" t="str">
            <v>100EP</v>
          </cell>
          <cell r="F978" t="str">
            <v>Coazucar S. A.</v>
          </cell>
          <cell r="G978">
            <v>791060378</v>
          </cell>
          <cell r="H978">
            <v>7795550846</v>
          </cell>
          <cell r="I978" t="str">
            <v>EQUIPO PESADO</v>
          </cell>
          <cell r="J978" t="str">
            <v>Calibrar embrague</v>
          </cell>
          <cell r="K978" t="str">
            <v>MTTO. CORRECTIVO</v>
          </cell>
          <cell r="L978">
            <v>865</v>
          </cell>
          <cell r="M978" t="str">
            <v>CEDEÑO SANCHEZ, JOSE KLEVER</v>
          </cell>
          <cell r="N978" t="str">
            <v>A</v>
          </cell>
          <cell r="O978">
            <v>42202</v>
          </cell>
          <cell r="P978">
            <v>0.55625000000000002</v>
          </cell>
          <cell r="Q978">
            <v>29</v>
          </cell>
          <cell r="R978"/>
          <cell r="S978" t="str">
            <v>Mtto. Terminado</v>
          </cell>
          <cell r="T978">
            <v>42202</v>
          </cell>
          <cell r="U978">
            <v>0.625</v>
          </cell>
          <cell r="V978">
            <v>1.6499999999068677</v>
          </cell>
        </row>
        <row r="979">
          <cell r="A979"/>
          <cell r="B979">
            <v>968</v>
          </cell>
          <cell r="C979">
            <v>282</v>
          </cell>
          <cell r="D979" t="str">
            <v>Tractor John Deere 8200</v>
          </cell>
          <cell r="E979" t="str">
            <v>100JD</v>
          </cell>
          <cell r="F979" t="str">
            <v>Coazucar S. A.</v>
          </cell>
          <cell r="G979">
            <v>791060442</v>
          </cell>
          <cell r="H979">
            <v>7795550931</v>
          </cell>
          <cell r="I979" t="str">
            <v>MTTO. EN EL CAMPO</v>
          </cell>
          <cell r="J979" t="str">
            <v>Revisar A/A</v>
          </cell>
          <cell r="K979" t="str">
            <v>MTTO. CORRECTIVO</v>
          </cell>
          <cell r="L979">
            <v>978</v>
          </cell>
          <cell r="M979" t="str">
            <v>CURILLO LUCERO, FIDEL ANTONIO</v>
          </cell>
          <cell r="N979" t="str">
            <v>A</v>
          </cell>
          <cell r="O979">
            <v>42202</v>
          </cell>
          <cell r="P979">
            <v>0.55902777777777779</v>
          </cell>
          <cell r="Q979">
            <v>29</v>
          </cell>
          <cell r="R979">
            <v>3777</v>
          </cell>
          <cell r="S979" t="str">
            <v>Mtto. Terminado</v>
          </cell>
          <cell r="T979">
            <v>42202</v>
          </cell>
          <cell r="U979">
            <v>0.66666666666666663</v>
          </cell>
          <cell r="V979">
            <v>2.5833333332557231</v>
          </cell>
        </row>
        <row r="980">
          <cell r="A980"/>
          <cell r="B980">
            <v>969</v>
          </cell>
          <cell r="C980">
            <v>161</v>
          </cell>
          <cell r="D980" t="str">
            <v>Cabezal M. Benz LS-2635</v>
          </cell>
          <cell r="E980" t="str">
            <v>100CB</v>
          </cell>
          <cell r="F980" t="str">
            <v>Coazucar S. A.</v>
          </cell>
          <cell r="G980">
            <v>791060330</v>
          </cell>
          <cell r="H980">
            <v>791060330</v>
          </cell>
          <cell r="I980" t="str">
            <v>CABEZALES</v>
          </cell>
          <cell r="J980" t="str">
            <v>Revisar temperatura</v>
          </cell>
          <cell r="K980" t="str">
            <v>MTTO. CORRECTIVO</v>
          </cell>
          <cell r="L980">
            <v>7100</v>
          </cell>
          <cell r="M980" t="str">
            <v>PARRA PARRA, VICTOR GERARDO</v>
          </cell>
          <cell r="N980" t="str">
            <v>A</v>
          </cell>
          <cell r="O980">
            <v>42202</v>
          </cell>
          <cell r="P980">
            <v>0.56041666666666667</v>
          </cell>
          <cell r="Q980">
            <v>29</v>
          </cell>
          <cell r="R980">
            <v>91679</v>
          </cell>
          <cell r="S980" t="str">
            <v>Mtto. Terminado</v>
          </cell>
          <cell r="T980">
            <v>42202</v>
          </cell>
          <cell r="U980">
            <v>0.85416666666666663</v>
          </cell>
          <cell r="V980">
            <v>7.0500000000465661</v>
          </cell>
        </row>
        <row r="981">
          <cell r="A981"/>
          <cell r="B981">
            <v>970</v>
          </cell>
          <cell r="C981" t="str">
            <v>EL23</v>
          </cell>
          <cell r="D981" t="str">
            <v xml:space="preserve">Camioneta Chevrolet </v>
          </cell>
          <cell r="E981" t="str">
            <v>100EL</v>
          </cell>
          <cell r="F981" t="str">
            <v>Coazucar S. A.</v>
          </cell>
          <cell r="G981">
            <v>791060102</v>
          </cell>
          <cell r="H981">
            <v>7795550799</v>
          </cell>
          <cell r="I981" t="str">
            <v>EQUIPO LIVIANO</v>
          </cell>
          <cell r="J981" t="str">
            <v>Revisar sistema de combustible</v>
          </cell>
          <cell r="K981" t="str">
            <v>MTTO. CORRECTIVO</v>
          </cell>
          <cell r="L981">
            <v>547</v>
          </cell>
          <cell r="M981" t="str">
            <v>QUISHPE CALVA, LUIS</v>
          </cell>
          <cell r="N981" t="str">
            <v>A</v>
          </cell>
          <cell r="O981">
            <v>42202</v>
          </cell>
          <cell r="P981">
            <v>0.57222222222222219</v>
          </cell>
          <cell r="Q981">
            <v>29</v>
          </cell>
          <cell r="R981">
            <v>172094</v>
          </cell>
          <cell r="S981" t="str">
            <v>Mtto. Terminado</v>
          </cell>
          <cell r="T981">
            <v>42202</v>
          </cell>
          <cell r="U981">
            <v>0.625</v>
          </cell>
          <cell r="V981">
            <v>1.2666666666045785</v>
          </cell>
        </row>
        <row r="982">
          <cell r="A982"/>
          <cell r="B982">
            <v>971</v>
          </cell>
          <cell r="C982" t="str">
            <v>EP04</v>
          </cell>
          <cell r="D982" t="str">
            <v>Motoniveladora Caterpillar</v>
          </cell>
          <cell r="E982" t="str">
            <v>100EP</v>
          </cell>
          <cell r="F982" t="str">
            <v>Coazucar S. A.</v>
          </cell>
          <cell r="G982">
            <v>791060411</v>
          </cell>
          <cell r="H982">
            <v>7795550883</v>
          </cell>
          <cell r="I982" t="str">
            <v>EQUIPO PESADO</v>
          </cell>
          <cell r="J982" t="str">
            <v>Revisar presion del Aire y cañeria del refrigerante</v>
          </cell>
          <cell r="K982" t="str">
            <v>MTTO. CORRECTIVO</v>
          </cell>
          <cell r="L982">
            <v>8365</v>
          </cell>
          <cell r="M982" t="str">
            <v>CHIVIHUSCA LLIVICURA,JOSE</v>
          </cell>
          <cell r="N982" t="str">
            <v>A</v>
          </cell>
          <cell r="O982">
            <v>42202</v>
          </cell>
          <cell r="P982">
            <v>0.57708333333333328</v>
          </cell>
          <cell r="Q982">
            <v>29</v>
          </cell>
          <cell r="R982">
            <v>8207</v>
          </cell>
          <cell r="S982" t="str">
            <v>Mtto. Terminado</v>
          </cell>
          <cell r="T982">
            <v>42203</v>
          </cell>
          <cell r="U982">
            <v>0.61111111111111105</v>
          </cell>
          <cell r="V982">
            <v>24.81666666676756</v>
          </cell>
        </row>
        <row r="983">
          <cell r="A983"/>
          <cell r="B983">
            <v>972</v>
          </cell>
          <cell r="C983">
            <v>1364</v>
          </cell>
          <cell r="D983" t="str">
            <v>Trayler</v>
          </cell>
          <cell r="E983" t="str">
            <v>100TD</v>
          </cell>
          <cell r="F983" t="str">
            <v>Coazucar S. A.</v>
          </cell>
          <cell r="G983">
            <v>791060312</v>
          </cell>
          <cell r="H983">
            <v>791060312</v>
          </cell>
          <cell r="I983" t="str">
            <v>TRAYLER</v>
          </cell>
          <cell r="J983" t="str">
            <v>Colocar pin de biela</v>
          </cell>
          <cell r="K983" t="str">
            <v>MTTO. CORRECTIVO</v>
          </cell>
          <cell r="L983">
            <v>1500</v>
          </cell>
          <cell r="M983" t="str">
            <v>ORTIZ YADAYCELA, NESTOR</v>
          </cell>
          <cell r="N983" t="str">
            <v>A</v>
          </cell>
          <cell r="O983">
            <v>42202</v>
          </cell>
          <cell r="P983">
            <v>0.58472222222222225</v>
          </cell>
          <cell r="Q983">
            <v>29</v>
          </cell>
          <cell r="R983"/>
          <cell r="S983" t="str">
            <v>Mtto. Terminado</v>
          </cell>
          <cell r="T983">
            <v>42202</v>
          </cell>
          <cell r="U983">
            <v>0.70833333333333337</v>
          </cell>
          <cell r="V983">
            <v>2.9666666666744277</v>
          </cell>
        </row>
        <row r="984">
          <cell r="A984"/>
          <cell r="B984">
            <v>973</v>
          </cell>
          <cell r="C984">
            <v>875</v>
          </cell>
          <cell r="D984" t="str">
            <v>Abonadora Aparcadora</v>
          </cell>
          <cell r="E984" t="str">
            <v>100EA</v>
          </cell>
          <cell r="F984" t="str">
            <v>Coazucar S. A.</v>
          </cell>
          <cell r="G984">
            <v>791060336</v>
          </cell>
          <cell r="H984">
            <v>791060336</v>
          </cell>
          <cell r="I984" t="str">
            <v>MTTO. EN EL CAMPO</v>
          </cell>
          <cell r="J984" t="str">
            <v>Cambiar disco del medio</v>
          </cell>
          <cell r="K984" t="str">
            <v>MTTO. CORRECTIVO</v>
          </cell>
          <cell r="L984">
            <v>8000</v>
          </cell>
          <cell r="M984" t="str">
            <v>LATORRE ANDRADE,ROGELIO</v>
          </cell>
          <cell r="N984" t="str">
            <v>A</v>
          </cell>
          <cell r="O984">
            <v>42202</v>
          </cell>
          <cell r="P984">
            <v>0.59166666666666667</v>
          </cell>
          <cell r="Q984">
            <v>29</v>
          </cell>
          <cell r="R984"/>
          <cell r="S984" t="str">
            <v>Mtto. Terminado</v>
          </cell>
          <cell r="T984">
            <v>42202</v>
          </cell>
          <cell r="U984">
            <v>0.66666666666666663</v>
          </cell>
          <cell r="V984">
            <v>1.8000000000465661</v>
          </cell>
        </row>
        <row r="985">
          <cell r="A985"/>
          <cell r="B985">
            <v>974</v>
          </cell>
          <cell r="C985">
            <v>848</v>
          </cell>
          <cell r="D985" t="str">
            <v>Zanjadoras</v>
          </cell>
          <cell r="E985" t="str">
            <v>100EA</v>
          </cell>
          <cell r="F985" t="str">
            <v>Coazucar S. A.</v>
          </cell>
          <cell r="G985">
            <v>791060367</v>
          </cell>
          <cell r="H985">
            <v>7795550512</v>
          </cell>
          <cell r="I985" t="str">
            <v>EQUIPO AGRICOLAS</v>
          </cell>
          <cell r="J985" t="str">
            <v>Cambiar puntas</v>
          </cell>
          <cell r="K985" t="str">
            <v>MTTO. CORRECTIVO</v>
          </cell>
          <cell r="L985">
            <v>1386</v>
          </cell>
          <cell r="M985" t="str">
            <v>MORA ITURRALDE, ANGEL ISIDRO</v>
          </cell>
          <cell r="N985" t="str">
            <v>A</v>
          </cell>
          <cell r="O985">
            <v>42202</v>
          </cell>
          <cell r="P985">
            <v>0.59513888888888888</v>
          </cell>
          <cell r="Q985">
            <v>29</v>
          </cell>
          <cell r="R985"/>
          <cell r="S985" t="str">
            <v>Mtto. Terminado</v>
          </cell>
          <cell r="T985">
            <v>42202</v>
          </cell>
          <cell r="U985">
            <v>0.66249999999999998</v>
          </cell>
          <cell r="V985">
            <v>1.6166666666977108</v>
          </cell>
        </row>
        <row r="986">
          <cell r="A986"/>
          <cell r="B986">
            <v>975</v>
          </cell>
          <cell r="C986" t="str">
            <v>CB06</v>
          </cell>
          <cell r="D986" t="str">
            <v>Cabezal Volvo FM64T-L2H1</v>
          </cell>
          <cell r="E986" t="str">
            <v>100CB</v>
          </cell>
          <cell r="F986" t="str">
            <v>Coazucar S. A.</v>
          </cell>
          <cell r="G986">
            <v>791060412</v>
          </cell>
          <cell r="H986">
            <v>791060412</v>
          </cell>
          <cell r="I986" t="str">
            <v>CABEZALES</v>
          </cell>
          <cell r="J986" t="str">
            <v>Orden de Inspección</v>
          </cell>
          <cell r="K986" t="str">
            <v>MTTO. PREVENTIVO</v>
          </cell>
          <cell r="L986">
            <v>1021</v>
          </cell>
          <cell r="M986" t="str">
            <v>ESPINOZA NEIRA, OSCAR ENRIQUE</v>
          </cell>
          <cell r="N986" t="str">
            <v>A</v>
          </cell>
          <cell r="O986">
            <v>42202</v>
          </cell>
          <cell r="P986">
            <v>0.6</v>
          </cell>
          <cell r="Q986">
            <v>29</v>
          </cell>
          <cell r="R986">
            <v>8351</v>
          </cell>
          <cell r="S986" t="str">
            <v>Mtto. Terminado</v>
          </cell>
          <cell r="T986">
            <v>42202</v>
          </cell>
          <cell r="U986">
            <v>0.69444444444444453</v>
          </cell>
          <cell r="V986">
            <v>2.2666666668374091</v>
          </cell>
        </row>
        <row r="987">
          <cell r="A987"/>
          <cell r="B987">
            <v>976</v>
          </cell>
          <cell r="C987" t="str">
            <v>CB06</v>
          </cell>
          <cell r="D987" t="str">
            <v>Cabezal Volvo FM64T-L2H1</v>
          </cell>
          <cell r="E987" t="str">
            <v>100CB</v>
          </cell>
          <cell r="F987" t="str">
            <v>Coazucar S. A.</v>
          </cell>
          <cell r="G987">
            <v>791060412</v>
          </cell>
          <cell r="H987">
            <v>791060412</v>
          </cell>
          <cell r="I987" t="str">
            <v>LUBRICADORA</v>
          </cell>
          <cell r="J987" t="str">
            <v>Cambio aceite y filtro motor</v>
          </cell>
          <cell r="K987" t="str">
            <v>MTTO. PREVENTIVO</v>
          </cell>
          <cell r="L987">
            <v>1021</v>
          </cell>
          <cell r="M987" t="str">
            <v>ESPINOZA NEIRA, OSCAR ENRIQUE</v>
          </cell>
          <cell r="N987" t="str">
            <v>A</v>
          </cell>
          <cell r="O987">
            <v>42202</v>
          </cell>
          <cell r="P987">
            <v>0.6</v>
          </cell>
          <cell r="Q987">
            <v>29</v>
          </cell>
          <cell r="R987">
            <v>8351</v>
          </cell>
          <cell r="S987" t="str">
            <v>Mtto. Terminado</v>
          </cell>
          <cell r="T987">
            <v>42202</v>
          </cell>
          <cell r="U987">
            <v>0.79166666666666663</v>
          </cell>
          <cell r="V987">
            <v>4.6000000000931323</v>
          </cell>
        </row>
        <row r="988">
          <cell r="A988"/>
          <cell r="B988">
            <v>977</v>
          </cell>
          <cell r="C988" t="str">
            <v>CB06</v>
          </cell>
          <cell r="D988" t="str">
            <v>Cabezal Volvo FM64T-L2H1</v>
          </cell>
          <cell r="E988" t="str">
            <v>100CB</v>
          </cell>
          <cell r="F988" t="str">
            <v>Coazucar S. A.</v>
          </cell>
          <cell r="G988">
            <v>791060412</v>
          </cell>
          <cell r="H988">
            <v>791060412</v>
          </cell>
          <cell r="I988" t="str">
            <v>LUBRICADORA</v>
          </cell>
          <cell r="J988" t="str">
            <v>Cambio filtro de combustible</v>
          </cell>
          <cell r="K988" t="str">
            <v>MTTO. PREVENTIVO</v>
          </cell>
          <cell r="L988">
            <v>1021</v>
          </cell>
          <cell r="M988" t="str">
            <v>ESPINOZA NEIRA, OSCAR ENRIQUE</v>
          </cell>
          <cell r="N988" t="str">
            <v>A</v>
          </cell>
          <cell r="O988">
            <v>42202</v>
          </cell>
          <cell r="P988">
            <v>0.6</v>
          </cell>
          <cell r="Q988">
            <v>29</v>
          </cell>
          <cell r="R988">
            <v>8351</v>
          </cell>
          <cell r="S988" t="str">
            <v>Mtto. Terminado</v>
          </cell>
          <cell r="T988">
            <v>42202</v>
          </cell>
          <cell r="U988">
            <v>0.79166666666666663</v>
          </cell>
          <cell r="V988">
            <v>4.6000000000931323</v>
          </cell>
        </row>
        <row r="989">
          <cell r="A989"/>
          <cell r="B989">
            <v>978</v>
          </cell>
          <cell r="C989" t="str">
            <v>CB06</v>
          </cell>
          <cell r="D989" t="str">
            <v>Cabezal Volvo FM64T-L2H1</v>
          </cell>
          <cell r="E989" t="str">
            <v>100CB</v>
          </cell>
          <cell r="F989" t="str">
            <v>Coazucar S. A.</v>
          </cell>
          <cell r="G989">
            <v>791060412</v>
          </cell>
          <cell r="H989">
            <v>791060412</v>
          </cell>
          <cell r="I989" t="str">
            <v>LUBRICADORA</v>
          </cell>
          <cell r="J989" t="str">
            <v>Cambio aceite diferencial</v>
          </cell>
          <cell r="K989" t="str">
            <v>MTTO. PREVENTIVO</v>
          </cell>
          <cell r="L989">
            <v>1021</v>
          </cell>
          <cell r="M989" t="str">
            <v>ESPINOZA NEIRA, OSCAR ENRIQUE</v>
          </cell>
          <cell r="N989" t="str">
            <v>A</v>
          </cell>
          <cell r="O989">
            <v>42202</v>
          </cell>
          <cell r="P989">
            <v>0.6</v>
          </cell>
          <cell r="Q989">
            <v>29</v>
          </cell>
          <cell r="R989">
            <v>8351</v>
          </cell>
          <cell r="S989" t="str">
            <v>Mtto. Terminado</v>
          </cell>
          <cell r="T989">
            <v>42202</v>
          </cell>
          <cell r="U989">
            <v>0.79166666666666663</v>
          </cell>
          <cell r="V989">
            <v>4.6000000000931323</v>
          </cell>
        </row>
        <row r="990">
          <cell r="A990"/>
          <cell r="B990">
            <v>979</v>
          </cell>
          <cell r="C990" t="str">
            <v>CB06</v>
          </cell>
          <cell r="D990" t="str">
            <v>Cabezal Volvo FM64T-L2H1</v>
          </cell>
          <cell r="E990" t="str">
            <v>100CB</v>
          </cell>
          <cell r="F990" t="str">
            <v>Coazucar S. A.</v>
          </cell>
          <cell r="G990">
            <v>791060412</v>
          </cell>
          <cell r="H990">
            <v>791060412</v>
          </cell>
          <cell r="I990" t="str">
            <v>LUBRICADORA</v>
          </cell>
          <cell r="J990" t="str">
            <v>Cambio aceite transmisión</v>
          </cell>
          <cell r="K990" t="str">
            <v>MTTO. PREVENTIVO</v>
          </cell>
          <cell r="L990">
            <v>1021</v>
          </cell>
          <cell r="M990" t="str">
            <v>ESPINOZA NEIRA, OSCAR ENRIQUE</v>
          </cell>
          <cell r="N990" t="str">
            <v>A</v>
          </cell>
          <cell r="O990">
            <v>42202</v>
          </cell>
          <cell r="P990">
            <v>0.6</v>
          </cell>
          <cell r="Q990">
            <v>29</v>
          </cell>
          <cell r="R990">
            <v>8351</v>
          </cell>
          <cell r="S990" t="str">
            <v>Mtto. Terminado</v>
          </cell>
          <cell r="T990">
            <v>42202</v>
          </cell>
          <cell r="U990">
            <v>0.79166666666666663</v>
          </cell>
          <cell r="V990">
            <v>4.6000000000931323</v>
          </cell>
        </row>
        <row r="991">
          <cell r="A991"/>
          <cell r="B991">
            <v>980</v>
          </cell>
          <cell r="C991" t="str">
            <v>CB06</v>
          </cell>
          <cell r="D991" t="str">
            <v>Cabezal Volvo FM64T-L2H1</v>
          </cell>
          <cell r="E991" t="str">
            <v>100CB</v>
          </cell>
          <cell r="F991" t="str">
            <v>Coazucar S. A.</v>
          </cell>
          <cell r="G991">
            <v>791060412</v>
          </cell>
          <cell r="H991">
            <v>791060412</v>
          </cell>
          <cell r="I991" t="str">
            <v>LUBRICADORA</v>
          </cell>
          <cell r="J991" t="str">
            <v>Cambio aceite cubo de rueda</v>
          </cell>
          <cell r="K991" t="str">
            <v>MTTO. PREVENTIVO</v>
          </cell>
          <cell r="L991">
            <v>1021</v>
          </cell>
          <cell r="M991" t="str">
            <v>ESPINOZA NEIRA, OSCAR ENRIQUE</v>
          </cell>
          <cell r="N991" t="str">
            <v>A</v>
          </cell>
          <cell r="O991">
            <v>42202</v>
          </cell>
          <cell r="P991">
            <v>0.6</v>
          </cell>
          <cell r="Q991">
            <v>29</v>
          </cell>
          <cell r="R991">
            <v>8351</v>
          </cell>
          <cell r="S991" t="str">
            <v>Mtto. Terminado</v>
          </cell>
          <cell r="T991">
            <v>42202</v>
          </cell>
          <cell r="U991">
            <v>0.79166666666666663</v>
          </cell>
          <cell r="V991">
            <v>4.6000000000931323</v>
          </cell>
        </row>
        <row r="992">
          <cell r="A992"/>
          <cell r="B992">
            <v>981</v>
          </cell>
          <cell r="C992" t="str">
            <v>CB06</v>
          </cell>
          <cell r="D992" t="str">
            <v>Cabezal Volvo FM64T-L2H1</v>
          </cell>
          <cell r="E992" t="str">
            <v>100CB</v>
          </cell>
          <cell r="F992" t="str">
            <v>Coazucar S. A.</v>
          </cell>
          <cell r="G992">
            <v>791060412</v>
          </cell>
          <cell r="H992">
            <v>791060412</v>
          </cell>
          <cell r="I992" t="str">
            <v>LUBRICADORA</v>
          </cell>
          <cell r="J992" t="str">
            <v>Cambio filtro de aire</v>
          </cell>
          <cell r="K992" t="str">
            <v>MTTO. PREVENTIVO</v>
          </cell>
          <cell r="L992">
            <v>1021</v>
          </cell>
          <cell r="M992" t="str">
            <v>ESPINOZA NEIRA, OSCAR ENRIQUE</v>
          </cell>
          <cell r="N992" t="str">
            <v>A</v>
          </cell>
          <cell r="O992">
            <v>42202</v>
          </cell>
          <cell r="P992">
            <v>0.6</v>
          </cell>
          <cell r="Q992">
            <v>29</v>
          </cell>
          <cell r="R992">
            <v>8351</v>
          </cell>
          <cell r="S992" t="str">
            <v>Mtto. Terminado</v>
          </cell>
          <cell r="T992">
            <v>42202</v>
          </cell>
          <cell r="U992">
            <v>0.79166666666666663</v>
          </cell>
          <cell r="V992">
            <v>4.6000000000931323</v>
          </cell>
        </row>
        <row r="993">
          <cell r="A993"/>
          <cell r="B993">
            <v>982</v>
          </cell>
          <cell r="C993">
            <v>335</v>
          </cell>
          <cell r="D993" t="str">
            <v>Tractor de llanta Cameco</v>
          </cell>
          <cell r="E993" t="str">
            <v>100CM</v>
          </cell>
          <cell r="F993" t="str">
            <v>Coazucar S. A.</v>
          </cell>
          <cell r="G993">
            <v>791060444</v>
          </cell>
          <cell r="H993">
            <v>791060444</v>
          </cell>
          <cell r="I993" t="str">
            <v>MTTO. EN EL CAMPO</v>
          </cell>
          <cell r="J993" t="str">
            <v>Cruceta rota</v>
          </cell>
          <cell r="K993" t="str">
            <v>MTTO. CORRECTIVO</v>
          </cell>
          <cell r="L993">
            <v>1862</v>
          </cell>
          <cell r="M993" t="str">
            <v>TADAY PAREDES, JOSE MIGUEL</v>
          </cell>
          <cell r="N993" t="str">
            <v>A</v>
          </cell>
          <cell r="O993">
            <v>42202</v>
          </cell>
          <cell r="P993">
            <v>0.61319444444444449</v>
          </cell>
          <cell r="Q993">
            <v>29</v>
          </cell>
          <cell r="R993"/>
          <cell r="S993" t="str">
            <v>Mtto. Terminado</v>
          </cell>
          <cell r="T993">
            <v>42202</v>
          </cell>
          <cell r="U993">
            <v>0.72916666666666663</v>
          </cell>
          <cell r="V993">
            <v>2.7833333334419876</v>
          </cell>
        </row>
        <row r="994">
          <cell r="A994"/>
          <cell r="B994">
            <v>983</v>
          </cell>
          <cell r="C994">
            <v>160</v>
          </cell>
          <cell r="D994" t="str">
            <v>Cabezal M. Benz LS-2635</v>
          </cell>
          <cell r="E994" t="str">
            <v>100CB</v>
          </cell>
          <cell r="F994" t="str">
            <v>Coazucar S. A.</v>
          </cell>
          <cell r="G994">
            <v>791060330</v>
          </cell>
          <cell r="H994">
            <v>791060330</v>
          </cell>
          <cell r="I994" t="str">
            <v>CABEZALES</v>
          </cell>
          <cell r="J994" t="str">
            <v>Revisal alternador</v>
          </cell>
          <cell r="K994" t="str">
            <v>MTTO. CORRECTIVO</v>
          </cell>
          <cell r="L994">
            <v>741</v>
          </cell>
          <cell r="M994" t="str">
            <v>BRAVO PARRA, CARLOS KLEBER</v>
          </cell>
          <cell r="N994" t="str">
            <v>A</v>
          </cell>
          <cell r="O994">
            <v>42202</v>
          </cell>
          <cell r="P994">
            <v>0.62152777777777779</v>
          </cell>
          <cell r="Q994">
            <v>29</v>
          </cell>
          <cell r="R994"/>
          <cell r="S994" t="str">
            <v>Mtto. Terminado</v>
          </cell>
          <cell r="T994">
            <v>42202</v>
          </cell>
          <cell r="U994">
            <v>0.69791666666666663</v>
          </cell>
          <cell r="V994">
            <v>1.8333333332557231</v>
          </cell>
        </row>
        <row r="995">
          <cell r="A995"/>
          <cell r="B995">
            <v>984</v>
          </cell>
          <cell r="C995" t="str">
            <v>JD34</v>
          </cell>
          <cell r="D995" t="str">
            <v>Tractor John Deere 9460R</v>
          </cell>
          <cell r="E995" t="str">
            <v>100JD</v>
          </cell>
          <cell r="F995" t="str">
            <v>Coazucar S. A.</v>
          </cell>
          <cell r="G995">
            <v>791060435</v>
          </cell>
          <cell r="H995">
            <v>7795551079</v>
          </cell>
          <cell r="I995" t="str">
            <v>MTTO. EN EL CAMPO</v>
          </cell>
          <cell r="J995" t="str">
            <v>Revisar codigo ECU947</v>
          </cell>
          <cell r="K995" t="str">
            <v>MTTO. CORRECTIVO</v>
          </cell>
          <cell r="L995">
            <v>8000</v>
          </cell>
          <cell r="M995" t="str">
            <v>LATORRE ANDRADE,ROGELIO</v>
          </cell>
          <cell r="N995" t="str">
            <v>A</v>
          </cell>
          <cell r="O995">
            <v>42202</v>
          </cell>
          <cell r="P995">
            <v>0.62291666666666667</v>
          </cell>
          <cell r="Q995">
            <v>29</v>
          </cell>
          <cell r="R995"/>
          <cell r="S995" t="str">
            <v>Mtto. Terminado</v>
          </cell>
          <cell r="T995">
            <v>42202</v>
          </cell>
          <cell r="U995">
            <v>0.66666666666666663</v>
          </cell>
          <cell r="V995">
            <v>1.0500000000465661</v>
          </cell>
        </row>
        <row r="996">
          <cell r="A996"/>
          <cell r="B996">
            <v>985</v>
          </cell>
          <cell r="C996">
            <v>334</v>
          </cell>
          <cell r="D996" t="str">
            <v>Tractor de Llantas Cameco 305 AG</v>
          </cell>
          <cell r="E996" t="str">
            <v>100CM</v>
          </cell>
          <cell r="F996" t="str">
            <v>Coazucar S. A.</v>
          </cell>
          <cell r="G996">
            <v>791060444</v>
          </cell>
          <cell r="H996">
            <v>7795550343</v>
          </cell>
          <cell r="I996" t="str">
            <v>CAMECOS</v>
          </cell>
          <cell r="J996" t="str">
            <v>Revisar caja de transmision</v>
          </cell>
          <cell r="K996" t="str">
            <v>MTTO. CORRECTIVO</v>
          </cell>
          <cell r="L996">
            <v>1558</v>
          </cell>
          <cell r="M996" t="str">
            <v>PERALTA LEON, MIGUEL ROLANDO</v>
          </cell>
          <cell r="N996" t="str">
            <v>A</v>
          </cell>
          <cell r="O996">
            <v>42202</v>
          </cell>
          <cell r="P996">
            <v>0.64652777777777781</v>
          </cell>
          <cell r="Q996">
            <v>29</v>
          </cell>
          <cell r="R996">
            <v>167</v>
          </cell>
          <cell r="S996" t="str">
            <v>Mtto. Terminado</v>
          </cell>
          <cell r="T996">
            <v>42202</v>
          </cell>
          <cell r="U996">
            <v>0.79166666666666663</v>
          </cell>
          <cell r="V996">
            <v>3.4833333333954215</v>
          </cell>
        </row>
        <row r="997">
          <cell r="A997"/>
          <cell r="B997">
            <v>986</v>
          </cell>
          <cell r="C997">
            <v>384</v>
          </cell>
          <cell r="D997" t="str">
            <v>Tractor John Deere 7400</v>
          </cell>
          <cell r="E997" t="str">
            <v>100JD</v>
          </cell>
          <cell r="F997" t="str">
            <v>Coazucar S. A.</v>
          </cell>
          <cell r="G997">
            <v>791060390</v>
          </cell>
          <cell r="H997">
            <v>7795550997</v>
          </cell>
          <cell r="I997" t="str">
            <v>MTTO. EN EL CAMPO</v>
          </cell>
          <cell r="J997" t="str">
            <v>Cambiar manguera hidraulica de la direccion</v>
          </cell>
          <cell r="K997" t="str">
            <v>MTTO. CORRECTIVO</v>
          </cell>
          <cell r="L997">
            <v>7091</v>
          </cell>
          <cell r="M997" t="str">
            <v>CHICHANDE MONSERRATE, FAUSTO</v>
          </cell>
          <cell r="N997" t="str">
            <v>A</v>
          </cell>
          <cell r="O997">
            <v>42202</v>
          </cell>
          <cell r="P997">
            <v>0.6479166666666667</v>
          </cell>
          <cell r="Q997">
            <v>29</v>
          </cell>
          <cell r="R997">
            <v>4477</v>
          </cell>
          <cell r="S997" t="str">
            <v>Mtto. Terminado</v>
          </cell>
          <cell r="T997">
            <v>42202</v>
          </cell>
          <cell r="U997">
            <v>0.77083333333333337</v>
          </cell>
          <cell r="V997">
            <v>2.9499999999534339</v>
          </cell>
        </row>
        <row r="998">
          <cell r="A998"/>
          <cell r="B998">
            <v>987</v>
          </cell>
          <cell r="C998" t="str">
            <v>CA04</v>
          </cell>
          <cell r="D998" t="str">
            <v>Carreta Autovolteable</v>
          </cell>
          <cell r="E998" t="str">
            <v>100CA</v>
          </cell>
          <cell r="F998" t="str">
            <v>Coazucar S. A.</v>
          </cell>
          <cell r="G998">
            <v>791060325</v>
          </cell>
          <cell r="H998">
            <v>791060325</v>
          </cell>
          <cell r="I998" t="str">
            <v>MTTO. EN EL CAMPO</v>
          </cell>
          <cell r="J998" t="str">
            <v>Cambiar llanta posterior derecha</v>
          </cell>
          <cell r="K998" t="str">
            <v>MTTO. CORRECTIVO</v>
          </cell>
          <cell r="L998">
            <v>905</v>
          </cell>
          <cell r="M998" t="str">
            <v>CHILA CASTRO, HECTOR WILLIAM</v>
          </cell>
          <cell r="N998" t="str">
            <v>A</v>
          </cell>
          <cell r="O998">
            <v>42202</v>
          </cell>
          <cell r="P998">
            <v>0.67708333333333337</v>
          </cell>
          <cell r="Q998">
            <v>29</v>
          </cell>
          <cell r="R998">
            <v>4909</v>
          </cell>
          <cell r="S998" t="str">
            <v>Mtto. Terminado</v>
          </cell>
          <cell r="T998">
            <v>42202</v>
          </cell>
          <cell r="U998">
            <v>0.76041666666666663</v>
          </cell>
          <cell r="V998">
            <v>2</v>
          </cell>
        </row>
        <row r="999">
          <cell r="A999"/>
          <cell r="B999">
            <v>988</v>
          </cell>
          <cell r="C999">
            <v>151</v>
          </cell>
          <cell r="D999" t="str">
            <v>Cabezal M. Benz LS-2635</v>
          </cell>
          <cell r="E999" t="str">
            <v>100CB</v>
          </cell>
          <cell r="F999" t="str">
            <v>Coazucar S. A.</v>
          </cell>
          <cell r="G999">
            <v>791060330</v>
          </cell>
          <cell r="H999">
            <v>791060330</v>
          </cell>
          <cell r="I999" t="str">
            <v>MTTO. EN EL CAMPO</v>
          </cell>
          <cell r="J999" t="str">
            <v>Cambiar cañeria de combustible</v>
          </cell>
          <cell r="K999" t="str">
            <v>MTTO. CORRECTIVO</v>
          </cell>
          <cell r="L999">
            <v>1048</v>
          </cell>
          <cell r="M999" t="str">
            <v>FLORES FARIAS, ISMAEL REIMUNDO</v>
          </cell>
          <cell r="N999" t="str">
            <v>A</v>
          </cell>
          <cell r="O999">
            <v>42202</v>
          </cell>
          <cell r="P999">
            <v>0.70833333333333337</v>
          </cell>
          <cell r="Q999">
            <v>29</v>
          </cell>
          <cell r="R999">
            <v>10240</v>
          </cell>
          <cell r="S999" t="str">
            <v>Mtto. Terminado</v>
          </cell>
          <cell r="T999">
            <v>42202</v>
          </cell>
          <cell r="U999">
            <v>0.75</v>
          </cell>
          <cell r="V999">
            <v>1</v>
          </cell>
        </row>
        <row r="1000">
          <cell r="A1000"/>
          <cell r="B1000">
            <v>989</v>
          </cell>
          <cell r="C1000">
            <v>713</v>
          </cell>
          <cell r="D1000" t="str">
            <v>Tractor de Orugas CAT-D6C</v>
          </cell>
          <cell r="E1000" t="str">
            <v>100EP</v>
          </cell>
          <cell r="F1000" t="str">
            <v>Coazucar S. A.</v>
          </cell>
          <cell r="G1000">
            <v>791060377</v>
          </cell>
          <cell r="H1000">
            <v>7795550844</v>
          </cell>
          <cell r="I1000" t="str">
            <v>MTTO. EN EL CAMPO</v>
          </cell>
          <cell r="J1000" t="str">
            <v>Cambio aceite y filtro motor</v>
          </cell>
          <cell r="K1000" t="str">
            <v>MTTO. PREVENTIVO</v>
          </cell>
          <cell r="L1000">
            <v>1571</v>
          </cell>
          <cell r="M1000" t="str">
            <v>PEREZ PEREZ, WILMER ALFREDO</v>
          </cell>
          <cell r="N1000" t="str">
            <v>A</v>
          </cell>
          <cell r="O1000">
            <v>42202</v>
          </cell>
          <cell r="P1000">
            <v>0.71388888888888891</v>
          </cell>
          <cell r="Q1000">
            <v>29</v>
          </cell>
          <cell r="R1000">
            <v>431</v>
          </cell>
          <cell r="S1000" t="str">
            <v>Mtto. Terminado</v>
          </cell>
          <cell r="T1000">
            <v>42203</v>
          </cell>
          <cell r="U1000">
            <v>0.33333333333333331</v>
          </cell>
          <cell r="V1000">
            <v>14.866666666697711</v>
          </cell>
        </row>
        <row r="1001">
          <cell r="A1001"/>
          <cell r="B1001">
            <v>990</v>
          </cell>
          <cell r="C1001">
            <v>713</v>
          </cell>
          <cell r="D1001" t="str">
            <v>Tractor de Orugas CAT-D6C</v>
          </cell>
          <cell r="E1001" t="str">
            <v>100EP</v>
          </cell>
          <cell r="F1001" t="str">
            <v>Coazucar S. A.</v>
          </cell>
          <cell r="G1001">
            <v>791060377</v>
          </cell>
          <cell r="H1001">
            <v>7795550844</v>
          </cell>
          <cell r="I1001" t="str">
            <v>MTTO. EN EL CAMPO</v>
          </cell>
          <cell r="J1001" t="str">
            <v>Cambio filtro de combustible</v>
          </cell>
          <cell r="K1001" t="str">
            <v>MTTO. PREVENTIVO</v>
          </cell>
          <cell r="L1001">
            <v>1571</v>
          </cell>
          <cell r="M1001" t="str">
            <v>PEREZ PEREZ, WILMER ALFREDO</v>
          </cell>
          <cell r="N1001" t="str">
            <v>A</v>
          </cell>
          <cell r="O1001">
            <v>42202</v>
          </cell>
          <cell r="P1001">
            <v>0.71388888888888891</v>
          </cell>
          <cell r="Q1001">
            <v>29</v>
          </cell>
          <cell r="R1001">
            <v>431</v>
          </cell>
          <cell r="S1001" t="str">
            <v>Mtto. Terminado</v>
          </cell>
          <cell r="T1001">
            <v>42203</v>
          </cell>
          <cell r="U1001">
            <v>0.33333333333333331</v>
          </cell>
          <cell r="V1001">
            <v>14.866666666697711</v>
          </cell>
        </row>
        <row r="1002">
          <cell r="A1002"/>
          <cell r="B1002">
            <v>991</v>
          </cell>
          <cell r="C1002">
            <v>1329</v>
          </cell>
          <cell r="D1002" t="str">
            <v>Trayler</v>
          </cell>
          <cell r="E1002" t="str">
            <v>100TD</v>
          </cell>
          <cell r="F1002" t="str">
            <v>Coazucar S. A.</v>
          </cell>
          <cell r="G1002">
            <v>791060312</v>
          </cell>
          <cell r="H1002">
            <v>791060312</v>
          </cell>
          <cell r="I1002" t="str">
            <v>TRAYLER</v>
          </cell>
          <cell r="J1002" t="str">
            <v>Revisar tren de rodaje</v>
          </cell>
          <cell r="K1002" t="str">
            <v>MTTO. CORRECTIVO</v>
          </cell>
          <cell r="L1002">
            <v>1500</v>
          </cell>
          <cell r="M1002" t="str">
            <v>ORTIZ YADAYCELA, NESTOR</v>
          </cell>
          <cell r="N1002" t="str">
            <v>A</v>
          </cell>
          <cell r="O1002">
            <v>42202</v>
          </cell>
          <cell r="P1002">
            <v>0.71875</v>
          </cell>
          <cell r="Q1002">
            <v>29</v>
          </cell>
          <cell r="R1002"/>
          <cell r="S1002" t="str">
            <v>Mtto. Terminado</v>
          </cell>
          <cell r="T1002">
            <v>42203</v>
          </cell>
          <cell r="U1002">
            <v>0</v>
          </cell>
          <cell r="V1002">
            <v>6.75</v>
          </cell>
        </row>
        <row r="1003">
          <cell r="A1003"/>
          <cell r="B1003">
            <v>992</v>
          </cell>
          <cell r="C1003">
            <v>1233</v>
          </cell>
          <cell r="D1003" t="str">
            <v>Trayler</v>
          </cell>
          <cell r="E1003" t="str">
            <v>100TD</v>
          </cell>
          <cell r="F1003" t="str">
            <v>Coazucar S. A.</v>
          </cell>
          <cell r="G1003">
            <v>791060312</v>
          </cell>
          <cell r="H1003">
            <v>791060312</v>
          </cell>
          <cell r="I1003" t="str">
            <v>TRAYLER</v>
          </cell>
          <cell r="J1003" t="str">
            <v>Cambiar punta de eje</v>
          </cell>
          <cell r="K1003" t="str">
            <v>MTTO. CORRECTIVO</v>
          </cell>
          <cell r="L1003">
            <v>1500</v>
          </cell>
          <cell r="M1003" t="str">
            <v>ORTIZ YADAYCELA, NESTOR</v>
          </cell>
          <cell r="N1003" t="str">
            <v>A</v>
          </cell>
          <cell r="O1003">
            <v>42202</v>
          </cell>
          <cell r="P1003">
            <v>0.71875</v>
          </cell>
          <cell r="Q1003">
            <v>29</v>
          </cell>
          <cell r="R1003"/>
          <cell r="S1003" t="str">
            <v>Mtto. Terminado</v>
          </cell>
          <cell r="T1003">
            <v>42203</v>
          </cell>
          <cell r="U1003">
            <v>0</v>
          </cell>
          <cell r="V1003">
            <v>6.75</v>
          </cell>
        </row>
        <row r="1004">
          <cell r="A1004"/>
          <cell r="B1004">
            <v>993</v>
          </cell>
          <cell r="C1004">
            <v>298</v>
          </cell>
          <cell r="D1004" t="str">
            <v>Tractor John Deere 8200</v>
          </cell>
          <cell r="E1004" t="str">
            <v>100JD</v>
          </cell>
          <cell r="F1004" t="str">
            <v>Coazucar S. A.</v>
          </cell>
          <cell r="G1004">
            <v>791060442</v>
          </cell>
          <cell r="H1004">
            <v>7795550951</v>
          </cell>
          <cell r="I1004" t="str">
            <v>MTTO. EN EL CAMPO</v>
          </cell>
          <cell r="J1004" t="str">
            <v>Arreglar A/A</v>
          </cell>
          <cell r="K1004" t="str">
            <v>MTTO. CORRECTIVO</v>
          </cell>
          <cell r="L1004">
            <v>5618</v>
          </cell>
          <cell r="M1004" t="str">
            <v>BURGOS MARQUEZ, JONATHAN</v>
          </cell>
          <cell r="N1004" t="str">
            <v>A</v>
          </cell>
          <cell r="O1004">
            <v>42202</v>
          </cell>
          <cell r="P1004">
            <v>0.72986111111111107</v>
          </cell>
          <cell r="Q1004">
            <v>29</v>
          </cell>
          <cell r="R1004">
            <v>2456</v>
          </cell>
          <cell r="S1004" t="str">
            <v>Mtto. Terminado</v>
          </cell>
          <cell r="T1004">
            <v>42202</v>
          </cell>
          <cell r="U1004">
            <v>0.95833333333333337</v>
          </cell>
          <cell r="V1004">
            <v>5.4833333333954215</v>
          </cell>
        </row>
        <row r="1005">
          <cell r="A1005"/>
          <cell r="B1005">
            <v>994</v>
          </cell>
          <cell r="C1005" t="str">
            <v>JD42</v>
          </cell>
          <cell r="D1005" t="str">
            <v>Tractor Massey Fergunson</v>
          </cell>
          <cell r="E1005" t="str">
            <v>100JD</v>
          </cell>
          <cell r="F1005" t="str">
            <v>Coazucar S. A.</v>
          </cell>
          <cell r="G1005">
            <v>791060434</v>
          </cell>
          <cell r="H1005">
            <v>791060434</v>
          </cell>
          <cell r="I1005" t="str">
            <v>MTTO. EN EL CAMPO</v>
          </cell>
          <cell r="J1005" t="str">
            <v>Arreglar A/A</v>
          </cell>
          <cell r="K1005" t="str">
            <v>MTTO. PREVENTIVO</v>
          </cell>
          <cell r="L1005">
            <v>8000</v>
          </cell>
          <cell r="M1005" t="str">
            <v>LATORRE ANDRADE,ROGELIO</v>
          </cell>
          <cell r="N1005" t="str">
            <v>A</v>
          </cell>
          <cell r="O1005">
            <v>42202</v>
          </cell>
          <cell r="P1005">
            <v>0.73611111111111116</v>
          </cell>
          <cell r="Q1005">
            <v>29</v>
          </cell>
          <cell r="R1005"/>
          <cell r="S1005" t="str">
            <v>Mtto. Terminado</v>
          </cell>
          <cell r="T1005">
            <v>42203</v>
          </cell>
          <cell r="U1005">
            <v>0.41666666666666669</v>
          </cell>
          <cell r="V1005">
            <v>16.333333333372138</v>
          </cell>
        </row>
        <row r="1006">
          <cell r="A1006"/>
          <cell r="B1006">
            <v>995</v>
          </cell>
          <cell r="C1006" t="str">
            <v>1201A</v>
          </cell>
          <cell r="D1006" t="str">
            <v>Cama Baja Primera</v>
          </cell>
          <cell r="E1006" t="str">
            <v>100TD</v>
          </cell>
          <cell r="F1006" t="str">
            <v>Coazucar S. A.</v>
          </cell>
          <cell r="G1006">
            <v>791060318</v>
          </cell>
          <cell r="H1006">
            <v>7795551305</v>
          </cell>
          <cell r="I1006" t="str">
            <v>ELECTROMECANICOS</v>
          </cell>
          <cell r="J1006" t="str">
            <v>Revisar luces</v>
          </cell>
          <cell r="K1006" t="str">
            <v>MTTO. CORRECTIVO</v>
          </cell>
          <cell r="L1006">
            <v>1011</v>
          </cell>
          <cell r="M1006" t="str">
            <v>ESPEJO AREVALO, JACKSON MARIO</v>
          </cell>
          <cell r="N1006" t="str">
            <v>A</v>
          </cell>
          <cell r="O1006">
            <v>42202</v>
          </cell>
          <cell r="P1006">
            <v>0.76180555555555562</v>
          </cell>
          <cell r="Q1006">
            <v>29</v>
          </cell>
          <cell r="R1006"/>
          <cell r="S1006" t="str">
            <v>Mtto. Terminado</v>
          </cell>
          <cell r="T1006">
            <v>42202</v>
          </cell>
          <cell r="U1006">
            <v>0.91666666666666663</v>
          </cell>
          <cell r="V1006">
            <v>3.7166666665580124</v>
          </cell>
        </row>
        <row r="1007">
          <cell r="A1007"/>
          <cell r="B1007">
            <v>996</v>
          </cell>
          <cell r="C1007">
            <v>425</v>
          </cell>
          <cell r="D1007" t="str">
            <v>Carreton</v>
          </cell>
          <cell r="E1007" t="str">
            <v>100CA</v>
          </cell>
          <cell r="F1007" t="str">
            <v>Coazucar S. A.</v>
          </cell>
          <cell r="G1007">
            <v>791060326</v>
          </cell>
          <cell r="H1007">
            <v>791060326</v>
          </cell>
          <cell r="I1007" t="str">
            <v>MTTO. EN EL CAMPO</v>
          </cell>
          <cell r="J1007" t="str">
            <v>Revisar tiro</v>
          </cell>
          <cell r="K1007" t="str">
            <v>MTTO. CORRECTIVO</v>
          </cell>
          <cell r="L1007">
            <v>1582</v>
          </cell>
          <cell r="M1007" t="str">
            <v>PILAY SANTOS, OSCAR</v>
          </cell>
          <cell r="N1007" t="str">
            <v>B</v>
          </cell>
          <cell r="O1007">
            <v>42202</v>
          </cell>
          <cell r="P1007">
            <v>0.80555555555555547</v>
          </cell>
          <cell r="Q1007">
            <v>29</v>
          </cell>
          <cell r="R1007"/>
          <cell r="S1007" t="str">
            <v>Mtto. Terminado</v>
          </cell>
          <cell r="T1007">
            <v>42203</v>
          </cell>
          <cell r="U1007">
            <v>0</v>
          </cell>
          <cell r="V1007">
            <v>4.6666666667442769</v>
          </cell>
        </row>
        <row r="1008">
          <cell r="A1008"/>
          <cell r="B1008">
            <v>997</v>
          </cell>
          <cell r="C1008" t="str">
            <v>100LU</v>
          </cell>
          <cell r="D1008" t="str">
            <v>Sección Lubricadora</v>
          </cell>
          <cell r="E1008" t="str">
            <v>ADM TALLER</v>
          </cell>
          <cell r="F1008" t="str">
            <v>Coazucar S. A.</v>
          </cell>
          <cell r="G1008">
            <v>791060302</v>
          </cell>
          <cell r="H1008">
            <v>7795551331</v>
          </cell>
          <cell r="I1008" t="str">
            <v>LUBRICADORA</v>
          </cell>
          <cell r="J1008" t="str">
            <v>Mantenimiento general</v>
          </cell>
          <cell r="K1008" t="str">
            <v>MTTO. CORRECTIVO</v>
          </cell>
          <cell r="L1008">
            <v>1988</v>
          </cell>
          <cell r="M1008" t="str">
            <v>VERDUGO GONZALES, LUIS</v>
          </cell>
          <cell r="N1008" t="str">
            <v>B</v>
          </cell>
          <cell r="O1008">
            <v>42202</v>
          </cell>
          <cell r="P1008">
            <v>0.80763888888888891</v>
          </cell>
          <cell r="Q1008">
            <v>29</v>
          </cell>
          <cell r="R1008"/>
          <cell r="S1008">
            <v>37218.34670555545</v>
          </cell>
          <cell r="T1008"/>
          <cell r="U1008"/>
          <cell r="V1008" t="str">
            <v/>
          </cell>
        </row>
        <row r="1009">
          <cell r="A1009"/>
          <cell r="B1009">
            <v>998</v>
          </cell>
          <cell r="C1009" t="str">
            <v>EL03</v>
          </cell>
          <cell r="D1009" t="str">
            <v xml:space="preserve">Camión Chevrolet </v>
          </cell>
          <cell r="E1009" t="str">
            <v>100EL</v>
          </cell>
          <cell r="F1009" t="str">
            <v>Coazucar S. A.</v>
          </cell>
          <cell r="G1009">
            <v>791060303</v>
          </cell>
          <cell r="H1009">
            <v>7795550763</v>
          </cell>
          <cell r="I1009" t="str">
            <v>ELECTROMECANICOS</v>
          </cell>
          <cell r="J1009" t="str">
            <v>Revisar bateria</v>
          </cell>
          <cell r="K1009" t="str">
            <v>MTTO. CORRECTIVO</v>
          </cell>
          <cell r="L1009">
            <v>5874</v>
          </cell>
          <cell r="M1009" t="str">
            <v>SANCHEZ SANCHEZ, MIGUEL IGNACIO</v>
          </cell>
          <cell r="N1009" t="str">
            <v>B</v>
          </cell>
          <cell r="O1009">
            <v>42202</v>
          </cell>
          <cell r="P1009">
            <v>0.80902777777777779</v>
          </cell>
          <cell r="Q1009">
            <v>29</v>
          </cell>
          <cell r="R1009"/>
          <cell r="S1009" t="str">
            <v>Mtto. Terminado</v>
          </cell>
          <cell r="T1009">
            <v>42202</v>
          </cell>
          <cell r="U1009">
            <v>0.89236111111111116</v>
          </cell>
          <cell r="V1009">
            <v>1.9999999998835847</v>
          </cell>
        </row>
        <row r="1010">
          <cell r="A1010"/>
          <cell r="B1010">
            <v>999</v>
          </cell>
          <cell r="C1010">
            <v>605</v>
          </cell>
          <cell r="D1010" t="str">
            <v>Moto Bomba John Deere 6081AF001</v>
          </cell>
          <cell r="E1010" t="str">
            <v>100BB</v>
          </cell>
          <cell r="F1010" t="str">
            <v>Coazucar S. A.</v>
          </cell>
          <cell r="G1010">
            <v>791060405</v>
          </cell>
          <cell r="H1010">
            <v>7795550009</v>
          </cell>
          <cell r="I1010" t="str">
            <v>MTTO. EN EL CAMPO</v>
          </cell>
          <cell r="J1010" t="str">
            <v>Revisar motor</v>
          </cell>
          <cell r="K1010" t="str">
            <v>MTTO. CORRECTIVO</v>
          </cell>
          <cell r="L1010">
            <v>1735</v>
          </cell>
          <cell r="M1010" t="str">
            <v>ROMERO ACOSTA, EDWIN</v>
          </cell>
          <cell r="N1010" t="str">
            <v>B</v>
          </cell>
          <cell r="O1010">
            <v>42202</v>
          </cell>
          <cell r="P1010">
            <v>0.8222222222222223</v>
          </cell>
          <cell r="Q1010">
            <v>29</v>
          </cell>
          <cell r="R1010"/>
          <cell r="S1010" t="str">
            <v>Mtto. Terminado</v>
          </cell>
          <cell r="T1010">
            <v>42202</v>
          </cell>
          <cell r="U1010">
            <v>0.91666666666666663</v>
          </cell>
          <cell r="V1010">
            <v>2.2666666666045785</v>
          </cell>
        </row>
        <row r="1011">
          <cell r="A1011"/>
          <cell r="B1011">
            <v>1000</v>
          </cell>
          <cell r="C1011" t="str">
            <v>MB36</v>
          </cell>
          <cell r="D1011" t="str">
            <v>Moto Boma Perkins1006-6TZ09</v>
          </cell>
          <cell r="E1011" t="str">
            <v>100BB</v>
          </cell>
          <cell r="F1011" t="str">
            <v>Coazucar S. A.</v>
          </cell>
          <cell r="G1011">
            <v>791060405</v>
          </cell>
          <cell r="H1011">
            <v>7795550126</v>
          </cell>
          <cell r="I1011" t="str">
            <v>MTTO. EN EL CAMPO</v>
          </cell>
          <cell r="J1011" t="str">
            <v>Revisar alternador</v>
          </cell>
          <cell r="K1011" t="str">
            <v>MTTO. CORRECTIVO</v>
          </cell>
          <cell r="L1011">
            <v>1673</v>
          </cell>
          <cell r="M1011" t="str">
            <v>RIERA PALACIOS, RICARDO</v>
          </cell>
          <cell r="N1011" t="str">
            <v>B</v>
          </cell>
          <cell r="O1011">
            <v>42202</v>
          </cell>
          <cell r="P1011">
            <v>0.82291666666666663</v>
          </cell>
          <cell r="Q1011">
            <v>29</v>
          </cell>
          <cell r="R1011"/>
          <cell r="S1011" t="str">
            <v>Mtto. Terminado</v>
          </cell>
          <cell r="T1011">
            <v>42202</v>
          </cell>
          <cell r="U1011">
            <v>0.875</v>
          </cell>
          <cell r="V1011">
            <v>1.25</v>
          </cell>
        </row>
        <row r="1012">
          <cell r="A1012"/>
          <cell r="B1012">
            <v>1001</v>
          </cell>
          <cell r="C1012">
            <v>4020</v>
          </cell>
          <cell r="D1012" t="str">
            <v>Dollys</v>
          </cell>
          <cell r="E1012" t="str">
            <v>100DL</v>
          </cell>
          <cell r="F1012" t="str">
            <v>Coazucar S. A.</v>
          </cell>
          <cell r="G1012">
            <v>791060315</v>
          </cell>
          <cell r="H1012">
            <v>791060315</v>
          </cell>
          <cell r="I1012" t="str">
            <v>MTTO. EN EL CAMPO</v>
          </cell>
          <cell r="J1012" t="str">
            <v>Cambiar llanta</v>
          </cell>
          <cell r="K1012" t="str">
            <v>MTTO. CORRECTIVO</v>
          </cell>
          <cell r="L1012">
            <v>1814</v>
          </cell>
          <cell r="M1012" t="str">
            <v>SARMIENTO CALLE, CARLOS</v>
          </cell>
          <cell r="N1012" t="str">
            <v>B</v>
          </cell>
          <cell r="O1012">
            <v>42202</v>
          </cell>
          <cell r="P1012">
            <v>0.84513888888888899</v>
          </cell>
          <cell r="Q1012">
            <v>29</v>
          </cell>
          <cell r="R1012"/>
          <cell r="S1012" t="str">
            <v>Mtto. Terminado</v>
          </cell>
          <cell r="T1012">
            <v>42203</v>
          </cell>
          <cell r="U1012">
            <v>0.92847222222222225</v>
          </cell>
          <cell r="V1012">
            <v>26.000000000116415</v>
          </cell>
        </row>
        <row r="1013">
          <cell r="A1013"/>
          <cell r="B1013">
            <v>1002</v>
          </cell>
          <cell r="C1013">
            <v>520</v>
          </cell>
          <cell r="D1013" t="str">
            <v>Cargadora de Caña Vanguard V-1900</v>
          </cell>
          <cell r="E1013" t="str">
            <v>100LL</v>
          </cell>
          <cell r="F1013" t="str">
            <v>Coazucar S. A.</v>
          </cell>
          <cell r="G1013">
            <v>791060369</v>
          </cell>
          <cell r="H1013">
            <v>791060369</v>
          </cell>
          <cell r="I1013" t="str">
            <v>MTTO. EN EL CAMPO</v>
          </cell>
          <cell r="J1013" t="str">
            <v>Revisar tapa de la manzana delantera</v>
          </cell>
          <cell r="K1013" t="str">
            <v>MTTO. CORRECTIVO</v>
          </cell>
          <cell r="L1013">
            <v>855</v>
          </cell>
          <cell r="M1013" t="str">
            <v>CEDEÑO ARTEAGA, JOFFRE YOVANNY</v>
          </cell>
          <cell r="N1013" t="str">
            <v>B</v>
          </cell>
          <cell r="O1013">
            <v>42202</v>
          </cell>
          <cell r="P1013">
            <v>0.86249999999999993</v>
          </cell>
          <cell r="Q1013">
            <v>29</v>
          </cell>
          <cell r="R1013">
            <v>1053</v>
          </cell>
          <cell r="S1013" t="str">
            <v>Mtto. Terminado</v>
          </cell>
          <cell r="T1013">
            <v>42203</v>
          </cell>
          <cell r="U1013">
            <v>2.0833333333333332E-2</v>
          </cell>
          <cell r="V1013">
            <v>3.7999999999301508</v>
          </cell>
        </row>
        <row r="1014">
          <cell r="A1014"/>
          <cell r="B1014">
            <v>1003</v>
          </cell>
          <cell r="C1014">
            <v>158</v>
          </cell>
          <cell r="D1014" t="str">
            <v>Cabezal M. Benz LS-2635</v>
          </cell>
          <cell r="E1014" t="str">
            <v>100CB</v>
          </cell>
          <cell r="F1014" t="str">
            <v>Coazucar S. A.</v>
          </cell>
          <cell r="G1014">
            <v>791060330</v>
          </cell>
          <cell r="H1014">
            <v>7795550286</v>
          </cell>
          <cell r="I1014" t="str">
            <v>MTTO. EN EL CAMPO</v>
          </cell>
          <cell r="J1014" t="str">
            <v>Revisar motor</v>
          </cell>
          <cell r="K1014" t="str">
            <v>MTTO. CORRECTIVO</v>
          </cell>
          <cell r="L1014">
            <v>1000</v>
          </cell>
          <cell r="M1014" t="str">
            <v>ECHEVERRIA CHICHANDE, ARTURO</v>
          </cell>
          <cell r="N1014" t="str">
            <v>B</v>
          </cell>
          <cell r="O1014">
            <v>42202</v>
          </cell>
          <cell r="P1014">
            <v>0.88611111111111107</v>
          </cell>
          <cell r="Q1014">
            <v>29</v>
          </cell>
          <cell r="R1014"/>
          <cell r="S1014" t="str">
            <v>Mtto. Terminado</v>
          </cell>
          <cell r="T1014">
            <v>42202</v>
          </cell>
          <cell r="U1014">
            <v>0.97916666666666663</v>
          </cell>
          <cell r="V1014">
            <v>2.2333333333954215</v>
          </cell>
        </row>
        <row r="1015">
          <cell r="A1015"/>
          <cell r="B1015">
            <v>1004</v>
          </cell>
          <cell r="C1015">
            <v>336</v>
          </cell>
          <cell r="D1015" t="str">
            <v>Tractor de Llantas Cameco 305 AG</v>
          </cell>
          <cell r="E1015" t="str">
            <v>100CM</v>
          </cell>
          <cell r="F1015" t="str">
            <v>Coazucar S. A.</v>
          </cell>
          <cell r="G1015">
            <v>791060444</v>
          </cell>
          <cell r="H1015">
            <v>791060444</v>
          </cell>
          <cell r="I1015" t="str">
            <v>MTTO. EN EL CAMPO</v>
          </cell>
          <cell r="J1015" t="str">
            <v>Revisar cruceta</v>
          </cell>
          <cell r="K1015" t="str">
            <v>MTTO. CORRECTIVO</v>
          </cell>
          <cell r="L1015">
            <v>1398</v>
          </cell>
          <cell r="M1015" t="str">
            <v>MORALES SARMIENTO, WILIAM MECIAS</v>
          </cell>
          <cell r="N1015" t="str">
            <v>B</v>
          </cell>
          <cell r="O1015">
            <v>42202</v>
          </cell>
          <cell r="P1015">
            <v>0.88958333333333339</v>
          </cell>
          <cell r="Q1015">
            <v>29</v>
          </cell>
          <cell r="R1015"/>
          <cell r="S1015" t="str">
            <v>Mtto. Terminado</v>
          </cell>
          <cell r="T1015">
            <v>42203</v>
          </cell>
          <cell r="U1015">
            <v>4.1666666666666664E-2</v>
          </cell>
          <cell r="V1015">
            <v>3.6500000001396984</v>
          </cell>
        </row>
        <row r="1016">
          <cell r="A1016"/>
          <cell r="B1016">
            <v>1005</v>
          </cell>
          <cell r="C1016">
            <v>1302</v>
          </cell>
          <cell r="D1016" t="str">
            <v>Trayler</v>
          </cell>
          <cell r="E1016" t="str">
            <v>100TD</v>
          </cell>
          <cell r="F1016" t="str">
            <v>Coazucar S. A.</v>
          </cell>
          <cell r="G1016">
            <v>791060312</v>
          </cell>
          <cell r="H1016">
            <v>791060312</v>
          </cell>
          <cell r="I1016" t="str">
            <v>TRAYLER</v>
          </cell>
          <cell r="J1016" t="str">
            <v>Soldar mecanismo</v>
          </cell>
          <cell r="K1016" t="str">
            <v>MTTO. CORRECTIVO</v>
          </cell>
          <cell r="L1016">
            <v>1582</v>
          </cell>
          <cell r="M1016" t="str">
            <v>PILAY SANTOS, OSCAR</v>
          </cell>
          <cell r="N1016" t="str">
            <v>B</v>
          </cell>
          <cell r="O1016">
            <v>42202</v>
          </cell>
          <cell r="P1016">
            <v>0.93333333333333324</v>
          </cell>
          <cell r="Q1016">
            <v>29</v>
          </cell>
          <cell r="R1016"/>
          <cell r="S1016" t="str">
            <v>Mtto. Terminado</v>
          </cell>
          <cell r="T1016">
            <v>42203</v>
          </cell>
          <cell r="U1016">
            <v>0</v>
          </cell>
          <cell r="V1016">
            <v>1.5999999999767169</v>
          </cell>
        </row>
        <row r="1017">
          <cell r="A1017"/>
          <cell r="B1017">
            <v>1006</v>
          </cell>
          <cell r="C1017">
            <v>1348</v>
          </cell>
          <cell r="D1017" t="str">
            <v>Trayler</v>
          </cell>
          <cell r="E1017" t="str">
            <v>100TD</v>
          </cell>
          <cell r="F1017" t="str">
            <v>Coazucar S. A.</v>
          </cell>
          <cell r="G1017">
            <v>791060312</v>
          </cell>
          <cell r="H1017">
            <v>791060312</v>
          </cell>
          <cell r="I1017" t="str">
            <v>TRAYLER</v>
          </cell>
          <cell r="J1017" t="str">
            <v>Soldar pered</v>
          </cell>
          <cell r="K1017" t="str">
            <v>MTTO. CORRECTIVO</v>
          </cell>
          <cell r="L1017">
            <v>1582</v>
          </cell>
          <cell r="M1017" t="str">
            <v>PILAY SANTOS, OSCAR</v>
          </cell>
          <cell r="N1017" t="str">
            <v>B</v>
          </cell>
          <cell r="O1017">
            <v>42202</v>
          </cell>
          <cell r="P1017">
            <v>0.93402777777777779</v>
          </cell>
          <cell r="Q1017">
            <v>29</v>
          </cell>
          <cell r="R1017"/>
          <cell r="S1017" t="str">
            <v>Mtto. Terminado</v>
          </cell>
          <cell r="T1017">
            <v>42203</v>
          </cell>
          <cell r="U1017">
            <v>0</v>
          </cell>
          <cell r="V1017">
            <v>1.5833333332557231</v>
          </cell>
        </row>
        <row r="1018">
          <cell r="A1018"/>
          <cell r="B1018">
            <v>1007</v>
          </cell>
          <cell r="C1018">
            <v>339</v>
          </cell>
          <cell r="D1018" t="str">
            <v>Tractor de Llantas Cameco 305 AG</v>
          </cell>
          <cell r="E1018" t="str">
            <v>100CM</v>
          </cell>
          <cell r="F1018" t="str">
            <v>Coazucar S. A.</v>
          </cell>
          <cell r="G1018">
            <v>791060444</v>
          </cell>
          <cell r="H1018">
            <v>7795550348</v>
          </cell>
          <cell r="I1018" t="str">
            <v>CAMECOS</v>
          </cell>
          <cell r="J1018" t="str">
            <v>Revisar corona</v>
          </cell>
          <cell r="K1018" t="str">
            <v>MTTO. CORRECTIVO</v>
          </cell>
          <cell r="L1018">
            <v>1255</v>
          </cell>
          <cell r="M1018" t="str">
            <v>LOPEZ TORRES, MANUEL ALADINO</v>
          </cell>
          <cell r="N1018" t="str">
            <v>B</v>
          </cell>
          <cell r="O1018">
            <v>42202</v>
          </cell>
          <cell r="P1018">
            <v>0.94930555555555562</v>
          </cell>
          <cell r="Q1018">
            <v>29</v>
          </cell>
          <cell r="R1018"/>
          <cell r="S1018" t="str">
            <v>Mtto. Terminado</v>
          </cell>
          <cell r="T1018">
            <v>42203</v>
          </cell>
          <cell r="U1018">
            <v>3.6111111111111115E-2</v>
          </cell>
          <cell r="V1018">
            <v>2.0833333332557231</v>
          </cell>
        </row>
        <row r="1019">
          <cell r="A1019"/>
          <cell r="B1019">
            <v>1008</v>
          </cell>
          <cell r="C1019">
            <v>599</v>
          </cell>
          <cell r="D1019" t="str">
            <v>Cosechadora de CañaJohn Deere 3520</v>
          </cell>
          <cell r="E1019" t="str">
            <v>100CS</v>
          </cell>
          <cell r="F1019" t="str">
            <v>Coazucar S. A.</v>
          </cell>
          <cell r="G1019">
            <v>791060321</v>
          </cell>
          <cell r="H1019">
            <v>791060321</v>
          </cell>
          <cell r="I1019" t="str">
            <v>MTTO. EN EL CAMPO</v>
          </cell>
          <cell r="J1019" t="str">
            <v>Cambiar llanta delantera lado izquierdo</v>
          </cell>
          <cell r="K1019" t="str">
            <v>MTTO. CORRECTIVO</v>
          </cell>
          <cell r="L1019">
            <v>1710</v>
          </cell>
          <cell r="M1019" t="str">
            <v>RODRIGUEZ BURI, EFRAIN LEONARDO</v>
          </cell>
          <cell r="N1019" t="str">
            <v>B</v>
          </cell>
          <cell r="O1019">
            <v>42202</v>
          </cell>
          <cell r="P1019">
            <v>0.95833333333333337</v>
          </cell>
          <cell r="Q1019">
            <v>29</v>
          </cell>
          <cell r="R1019"/>
          <cell r="S1019" t="str">
            <v>Mtto. Terminado</v>
          </cell>
          <cell r="T1019">
            <v>42203</v>
          </cell>
          <cell r="U1019">
            <v>4.1666666666666664E-2</v>
          </cell>
          <cell r="V1019">
            <v>2</v>
          </cell>
        </row>
        <row r="1020">
          <cell r="A1020"/>
          <cell r="B1020">
            <v>1009</v>
          </cell>
          <cell r="C1020">
            <v>1411</v>
          </cell>
          <cell r="D1020" t="str">
            <v>Dolly</v>
          </cell>
          <cell r="E1020" t="str">
            <v>100DL</v>
          </cell>
          <cell r="F1020" t="str">
            <v>Coazucar S. A.</v>
          </cell>
          <cell r="G1020">
            <v>791060315</v>
          </cell>
          <cell r="H1020">
            <v>791060315</v>
          </cell>
          <cell r="I1020" t="str">
            <v>MTTO. EN EL CAMPO</v>
          </cell>
          <cell r="J1020" t="str">
            <v>Cambiar tiro</v>
          </cell>
          <cell r="K1020" t="str">
            <v>MTTO. CORRECTIVO</v>
          </cell>
          <cell r="L1020">
            <v>1582</v>
          </cell>
          <cell r="M1020" t="str">
            <v>PILAY SANTOS, OSCAR</v>
          </cell>
          <cell r="N1020" t="str">
            <v>B</v>
          </cell>
          <cell r="O1020">
            <v>42202</v>
          </cell>
          <cell r="P1020">
            <v>0.9916666666666667</v>
          </cell>
          <cell r="Q1020">
            <v>29</v>
          </cell>
          <cell r="R1020"/>
          <cell r="S1020" t="str">
            <v>Mtto. Terminado</v>
          </cell>
          <cell r="T1020">
            <v>42203</v>
          </cell>
          <cell r="U1020">
            <v>0.125</v>
          </cell>
          <cell r="V1020">
            <v>3.1999999999534339</v>
          </cell>
        </row>
        <row r="1021">
          <cell r="A1021"/>
          <cell r="B1021">
            <v>1010</v>
          </cell>
          <cell r="C1021">
            <v>1235</v>
          </cell>
          <cell r="D1021" t="str">
            <v>Trayler</v>
          </cell>
          <cell r="E1021" t="str">
            <v>100TD</v>
          </cell>
          <cell r="F1021" t="str">
            <v>Coazucar S. A.</v>
          </cell>
          <cell r="G1021">
            <v>791060312</v>
          </cell>
          <cell r="H1021">
            <v>791060312</v>
          </cell>
          <cell r="I1021" t="str">
            <v>MTTO. EN EL CAMPO</v>
          </cell>
          <cell r="J1021" t="str">
            <v>Revisar eje recorrido</v>
          </cell>
          <cell r="K1021" t="str">
            <v>MTTO. CORRECTIVO</v>
          </cell>
          <cell r="L1021">
            <v>1582</v>
          </cell>
          <cell r="M1021" t="str">
            <v>PILAY SANTOS, OSCAR</v>
          </cell>
          <cell r="N1021" t="str">
            <v>B</v>
          </cell>
          <cell r="O1021">
            <v>42203</v>
          </cell>
          <cell r="P1021">
            <v>0.21249999999999999</v>
          </cell>
          <cell r="Q1021">
            <v>29</v>
          </cell>
          <cell r="R1021"/>
          <cell r="S1021" t="str">
            <v>Mtto. Terminado</v>
          </cell>
          <cell r="T1021">
            <v>42203</v>
          </cell>
          <cell r="U1021">
            <v>0.45833333333333331</v>
          </cell>
          <cell r="V1021">
            <v>5.8999999999068677</v>
          </cell>
        </row>
        <row r="1022">
          <cell r="A1022"/>
          <cell r="B1022">
            <v>1011</v>
          </cell>
          <cell r="C1022">
            <v>1458</v>
          </cell>
          <cell r="D1022" t="str">
            <v>Dollys</v>
          </cell>
          <cell r="E1022" t="str">
            <v>100DL</v>
          </cell>
          <cell r="F1022" t="str">
            <v>Coazucar S. A.</v>
          </cell>
          <cell r="G1022">
            <v>791060315</v>
          </cell>
          <cell r="H1022">
            <v>791060315</v>
          </cell>
          <cell r="I1022" t="str">
            <v>MTTO. EN EL CAMPO</v>
          </cell>
          <cell r="J1022" t="str">
            <v>Cambiar llanta</v>
          </cell>
          <cell r="K1022" t="str">
            <v>MTTO. CORRECTIVO</v>
          </cell>
          <cell r="L1022">
            <v>1814</v>
          </cell>
          <cell r="M1022" t="str">
            <v>SARMIENTO CALLE, CARLOS</v>
          </cell>
          <cell r="N1022" t="str">
            <v>B</v>
          </cell>
          <cell r="O1022">
            <v>42203</v>
          </cell>
          <cell r="P1022">
            <v>0.25694444444444448</v>
          </cell>
          <cell r="Q1022">
            <v>29</v>
          </cell>
          <cell r="R1022"/>
          <cell r="S1022" t="str">
            <v>Mtto. Terminado</v>
          </cell>
          <cell r="T1022">
            <v>42202</v>
          </cell>
          <cell r="U1022">
            <v>0.34027777777777773</v>
          </cell>
          <cell r="V1022">
            <v>-22</v>
          </cell>
        </row>
        <row r="1023">
          <cell r="A1023"/>
          <cell r="B1023">
            <v>1012</v>
          </cell>
          <cell r="C1023">
            <v>326</v>
          </cell>
          <cell r="D1023" t="str">
            <v xml:space="preserve">Tractor de Llantas Cameco </v>
          </cell>
          <cell r="E1023" t="str">
            <v>100CM</v>
          </cell>
          <cell r="F1023" t="str">
            <v>Coazucar S. A.</v>
          </cell>
          <cell r="G1023">
            <v>791060373</v>
          </cell>
          <cell r="H1023">
            <v>791060373</v>
          </cell>
          <cell r="I1023" t="str">
            <v>MTTO. EN EL CAMPO</v>
          </cell>
          <cell r="J1023" t="str">
            <v>Revisar cruzeta</v>
          </cell>
          <cell r="K1023" t="str">
            <v>MTTO. CORRECTIVO</v>
          </cell>
          <cell r="L1023">
            <v>870</v>
          </cell>
          <cell r="M1023" t="str">
            <v>CEDILLO OTERO, JULIO ARMANDO</v>
          </cell>
          <cell r="N1023" t="str">
            <v>B</v>
          </cell>
          <cell r="O1023">
            <v>42203</v>
          </cell>
          <cell r="P1023">
            <v>0.27638888888888885</v>
          </cell>
          <cell r="Q1023">
            <v>29</v>
          </cell>
          <cell r="R1023"/>
          <cell r="S1023" t="str">
            <v>Mtto. Terminado</v>
          </cell>
          <cell r="T1023">
            <v>42203</v>
          </cell>
          <cell r="U1023">
            <v>0.41666666666666669</v>
          </cell>
          <cell r="V1023">
            <v>3.3666666666977108</v>
          </cell>
        </row>
        <row r="1024">
          <cell r="A1024"/>
          <cell r="B1024">
            <v>1013</v>
          </cell>
          <cell r="C1024">
            <v>307</v>
          </cell>
          <cell r="D1024" t="str">
            <v>Tractor John Deere 8220</v>
          </cell>
          <cell r="E1024" t="str">
            <v>100JD</v>
          </cell>
          <cell r="F1024" t="str">
            <v>Coazucar S. A.</v>
          </cell>
          <cell r="G1024">
            <v>791060393</v>
          </cell>
          <cell r="H1024">
            <v>7795550965</v>
          </cell>
          <cell r="I1024" t="str">
            <v>JOHN DEERE</v>
          </cell>
          <cell r="J1024" t="str">
            <v>Arreglar brazo</v>
          </cell>
          <cell r="K1024" t="str">
            <v>MTTO. CORRECTIVO</v>
          </cell>
          <cell r="L1024">
            <v>1587</v>
          </cell>
          <cell r="M1024" t="str">
            <v>PIÑA VICTOR, VICENTE FEDERICO</v>
          </cell>
          <cell r="N1024" t="str">
            <v>B</v>
          </cell>
          <cell r="O1024">
            <v>42203</v>
          </cell>
          <cell r="P1024">
            <v>0.29166666666666669</v>
          </cell>
          <cell r="Q1024">
            <v>29</v>
          </cell>
          <cell r="R1024"/>
          <cell r="S1024" t="str">
            <v>Mtto. Terminado</v>
          </cell>
          <cell r="T1024">
            <v>42203</v>
          </cell>
          <cell r="U1024">
            <v>0.66666666666666663</v>
          </cell>
          <cell r="V1024">
            <v>9</v>
          </cell>
        </row>
        <row r="1025">
          <cell r="A1025"/>
          <cell r="B1025">
            <v>1014</v>
          </cell>
          <cell r="C1025">
            <v>221</v>
          </cell>
          <cell r="D1025" t="str">
            <v xml:space="preserve">Automovil Chevrolet </v>
          </cell>
          <cell r="E1025" t="str">
            <v>100EL</v>
          </cell>
          <cell r="F1025" t="str">
            <v>Coazucar S. A.</v>
          </cell>
          <cell r="G1025">
            <v>791020115</v>
          </cell>
          <cell r="H1025">
            <v>7795550705</v>
          </cell>
          <cell r="I1025" t="str">
            <v>EQUIPO LIVIANO</v>
          </cell>
          <cell r="J1025" t="str">
            <v>Orden de inspección</v>
          </cell>
          <cell r="K1025" t="str">
            <v>MTTO. PREVENTIVO</v>
          </cell>
          <cell r="L1025">
            <v>850</v>
          </cell>
          <cell r="M1025" t="str">
            <v>CASTRO LOPEZ, JOSE FERNANDO</v>
          </cell>
          <cell r="N1025" t="str">
            <v>A</v>
          </cell>
          <cell r="O1025">
            <v>42203</v>
          </cell>
          <cell r="P1025">
            <v>0.31319444444444444</v>
          </cell>
          <cell r="Q1025">
            <v>29</v>
          </cell>
          <cell r="R1025"/>
          <cell r="S1025" t="str">
            <v>Mtto. Terminado</v>
          </cell>
          <cell r="T1025">
            <v>42203</v>
          </cell>
          <cell r="U1025">
            <v>0.58333333333333337</v>
          </cell>
          <cell r="V1025">
            <v>6.4833333332790062</v>
          </cell>
        </row>
        <row r="1026">
          <cell r="A1026"/>
          <cell r="B1026">
            <v>1015</v>
          </cell>
          <cell r="C1026">
            <v>221</v>
          </cell>
          <cell r="D1026" t="str">
            <v xml:space="preserve">Automovil Chevrolet </v>
          </cell>
          <cell r="E1026" t="str">
            <v>100EL</v>
          </cell>
          <cell r="F1026" t="str">
            <v>Coazucar S. A.</v>
          </cell>
          <cell r="G1026">
            <v>791020115</v>
          </cell>
          <cell r="H1026">
            <v>7795550705</v>
          </cell>
          <cell r="I1026" t="str">
            <v>EQUIPO LIVIANO</v>
          </cell>
          <cell r="J1026" t="str">
            <v>Cambio aceite y filtro motor</v>
          </cell>
          <cell r="K1026" t="str">
            <v>MTTO. PREVENTIVO</v>
          </cell>
          <cell r="L1026">
            <v>850</v>
          </cell>
          <cell r="M1026" t="str">
            <v>CASTRO LOPEZ, JOSE FERNANDO</v>
          </cell>
          <cell r="N1026" t="str">
            <v>A</v>
          </cell>
          <cell r="O1026">
            <v>42203</v>
          </cell>
          <cell r="P1026">
            <v>0.31319444444444444</v>
          </cell>
          <cell r="Q1026">
            <v>29</v>
          </cell>
          <cell r="R1026"/>
          <cell r="S1026" t="str">
            <v>Mtto. Terminado</v>
          </cell>
          <cell r="T1026">
            <v>42203</v>
          </cell>
          <cell r="U1026">
            <v>0.58333333333333337</v>
          </cell>
          <cell r="V1026">
            <v>6.4833333332790062</v>
          </cell>
        </row>
        <row r="1027">
          <cell r="A1027"/>
          <cell r="B1027">
            <v>1016</v>
          </cell>
          <cell r="C1027">
            <v>221</v>
          </cell>
          <cell r="D1027" t="str">
            <v xml:space="preserve">Automovil Chevrolet </v>
          </cell>
          <cell r="E1027" t="str">
            <v>100EL</v>
          </cell>
          <cell r="F1027" t="str">
            <v>Coazucar S. A.</v>
          </cell>
          <cell r="G1027">
            <v>791020115</v>
          </cell>
          <cell r="H1027">
            <v>7795550705</v>
          </cell>
          <cell r="I1027" t="str">
            <v>EQUIPO LIVIANO</v>
          </cell>
          <cell r="J1027" t="str">
            <v>Cambio filtro combustible</v>
          </cell>
          <cell r="K1027" t="str">
            <v>MTTO. PREVENTIVO</v>
          </cell>
          <cell r="L1027">
            <v>850</v>
          </cell>
          <cell r="M1027" t="str">
            <v>CASTRO LOPEZ, JOSE FERNANDO</v>
          </cell>
          <cell r="N1027" t="str">
            <v>A</v>
          </cell>
          <cell r="O1027">
            <v>42203</v>
          </cell>
          <cell r="P1027">
            <v>0.31319444444444444</v>
          </cell>
          <cell r="Q1027">
            <v>29</v>
          </cell>
          <cell r="R1027"/>
          <cell r="S1027" t="str">
            <v>Mtto. Terminado</v>
          </cell>
          <cell r="T1027">
            <v>42203</v>
          </cell>
          <cell r="U1027">
            <v>0.58333333333333337</v>
          </cell>
          <cell r="V1027">
            <v>6.4833333332790062</v>
          </cell>
        </row>
        <row r="1028">
          <cell r="A1028"/>
          <cell r="B1028">
            <v>1017</v>
          </cell>
          <cell r="C1028">
            <v>221</v>
          </cell>
          <cell r="D1028" t="str">
            <v xml:space="preserve">Automovil Chevrolet </v>
          </cell>
          <cell r="E1028" t="str">
            <v>100EL</v>
          </cell>
          <cell r="F1028" t="str">
            <v>Coazucar S. A.</v>
          </cell>
          <cell r="G1028">
            <v>791020115</v>
          </cell>
          <cell r="H1028">
            <v>7795550705</v>
          </cell>
          <cell r="I1028" t="str">
            <v>EQUIPO LIVIANO</v>
          </cell>
          <cell r="J1028" t="str">
            <v>Cambio filtro de aire</v>
          </cell>
          <cell r="K1028" t="str">
            <v>MTTO. PREVENTIVO</v>
          </cell>
          <cell r="L1028">
            <v>850</v>
          </cell>
          <cell r="M1028" t="str">
            <v>CASTRO LOPEZ, JOSE FERNANDO</v>
          </cell>
          <cell r="N1028" t="str">
            <v>A</v>
          </cell>
          <cell r="O1028">
            <v>42203</v>
          </cell>
          <cell r="P1028">
            <v>0.31319444444444444</v>
          </cell>
          <cell r="Q1028">
            <v>29</v>
          </cell>
          <cell r="R1028"/>
          <cell r="S1028" t="str">
            <v>Mtto. Terminado</v>
          </cell>
          <cell r="T1028">
            <v>42203</v>
          </cell>
          <cell r="U1028">
            <v>0.58333333333333337</v>
          </cell>
          <cell r="V1028">
            <v>6.4833333332790062</v>
          </cell>
        </row>
        <row r="1029">
          <cell r="A1029"/>
          <cell r="B1029">
            <v>1018</v>
          </cell>
          <cell r="C1029" t="str">
            <v>JD46</v>
          </cell>
          <cell r="D1029" t="str">
            <v>Tractor Massey Ferguson MF7624</v>
          </cell>
          <cell r="E1029" t="str">
            <v>100JD</v>
          </cell>
          <cell r="F1029" t="str">
            <v>Coazucar S. A.</v>
          </cell>
          <cell r="G1029">
            <v>791060433</v>
          </cell>
          <cell r="H1029">
            <v>7795551101</v>
          </cell>
          <cell r="I1029" t="str">
            <v>MTTO. EN EL CAMPO</v>
          </cell>
          <cell r="J1029" t="str">
            <v>llanta posterior derecha baja</v>
          </cell>
          <cell r="K1029" t="str">
            <v>MTTO. CORRECTIVO</v>
          </cell>
          <cell r="L1029">
            <v>1530</v>
          </cell>
          <cell r="M1029" t="str">
            <v>PARRA ALVARADO, JOHN FITZGERALD</v>
          </cell>
          <cell r="N1029" t="str">
            <v>A</v>
          </cell>
          <cell r="O1029">
            <v>42203</v>
          </cell>
          <cell r="P1029">
            <v>0.31736111111111115</v>
          </cell>
          <cell r="Q1029">
            <v>29</v>
          </cell>
          <cell r="R1029"/>
          <cell r="S1029" t="str">
            <v>Mtto. Terminado</v>
          </cell>
          <cell r="T1029">
            <v>42203</v>
          </cell>
          <cell r="U1029">
            <v>0.66666666666666663</v>
          </cell>
          <cell r="V1029">
            <v>8.3833333333022892</v>
          </cell>
        </row>
        <row r="1030">
          <cell r="A1030"/>
          <cell r="B1030">
            <v>1019</v>
          </cell>
          <cell r="C1030">
            <v>714</v>
          </cell>
          <cell r="D1030" t="str">
            <v>Tractor de Orugas CAT-D6D</v>
          </cell>
          <cell r="E1030" t="str">
            <v>100EP</v>
          </cell>
          <cell r="F1030" t="str">
            <v>Coazucar S. A.</v>
          </cell>
          <cell r="G1030">
            <v>791060378</v>
          </cell>
          <cell r="H1030">
            <v>7795550846</v>
          </cell>
          <cell r="I1030" t="str">
            <v>MTTO. EN EL CAMPO</v>
          </cell>
          <cell r="J1030" t="str">
            <v>Cambio aceite y filtro motor</v>
          </cell>
          <cell r="K1030" t="str">
            <v>MTTO. PREVENTIVO</v>
          </cell>
          <cell r="L1030">
            <v>1476</v>
          </cell>
          <cell r="M1030" t="str">
            <v>ORELLANA CORDERO, JOSE</v>
          </cell>
          <cell r="N1030" t="str">
            <v>A</v>
          </cell>
          <cell r="O1030">
            <v>42203</v>
          </cell>
          <cell r="P1030">
            <v>0.32916666666666666</v>
          </cell>
          <cell r="Q1030">
            <v>29</v>
          </cell>
          <cell r="R1030"/>
          <cell r="S1030" t="str">
            <v>Mtto. Terminado</v>
          </cell>
          <cell r="T1030">
            <v>42203</v>
          </cell>
          <cell r="U1030">
            <v>0.70833333333333337</v>
          </cell>
          <cell r="V1030">
            <v>9.0999999998603016</v>
          </cell>
        </row>
        <row r="1031">
          <cell r="A1031"/>
          <cell r="B1031">
            <v>1020</v>
          </cell>
          <cell r="C1031">
            <v>714</v>
          </cell>
          <cell r="D1031" t="str">
            <v>Tractor de Orugas CAT-D6D</v>
          </cell>
          <cell r="E1031" t="str">
            <v>100EP</v>
          </cell>
          <cell r="F1031" t="str">
            <v>Coazucar S. A.</v>
          </cell>
          <cell r="G1031">
            <v>791060378</v>
          </cell>
          <cell r="H1031">
            <v>7795550846</v>
          </cell>
          <cell r="I1031" t="str">
            <v>MTTO. EN EL CAMPO</v>
          </cell>
          <cell r="J1031" t="str">
            <v>Cambio filtro combustible</v>
          </cell>
          <cell r="K1031" t="str">
            <v>MTTO. PREVENTIVO</v>
          </cell>
          <cell r="L1031">
            <v>1476</v>
          </cell>
          <cell r="M1031" t="str">
            <v>ORELLANA CORDERO, JOSE</v>
          </cell>
          <cell r="N1031" t="str">
            <v>A</v>
          </cell>
          <cell r="O1031">
            <v>42203</v>
          </cell>
          <cell r="P1031">
            <v>0.32916666666666666</v>
          </cell>
          <cell r="Q1031">
            <v>29</v>
          </cell>
          <cell r="R1031"/>
          <cell r="S1031" t="str">
            <v>Mtto. Terminado</v>
          </cell>
          <cell r="T1031">
            <v>42203</v>
          </cell>
          <cell r="U1031">
            <v>0.70833333333333337</v>
          </cell>
          <cell r="V1031">
            <v>9.0999999998603016</v>
          </cell>
        </row>
        <row r="1032">
          <cell r="A1032"/>
          <cell r="B1032">
            <v>1021</v>
          </cell>
          <cell r="C1032">
            <v>657</v>
          </cell>
          <cell r="D1032" t="str">
            <v>Moto Bomba DEUTZ TF6 L913</v>
          </cell>
          <cell r="E1032" t="str">
            <v>100BB</v>
          </cell>
          <cell r="F1032" t="str">
            <v>Coazucar S. A.</v>
          </cell>
          <cell r="G1032">
            <v>791060405</v>
          </cell>
          <cell r="H1032">
            <v>791060405</v>
          </cell>
          <cell r="I1032" t="str">
            <v>MTTO. EN EL CAMPO</v>
          </cell>
          <cell r="J1032" t="str">
            <v>Cambio aceite y filtro motor</v>
          </cell>
          <cell r="K1032" t="str">
            <v>MTTO. PREVENTIVO</v>
          </cell>
          <cell r="L1032">
            <v>1476</v>
          </cell>
          <cell r="M1032" t="str">
            <v>ORELLANA CORDERO, JOSE</v>
          </cell>
          <cell r="N1032" t="str">
            <v>A</v>
          </cell>
          <cell r="O1032">
            <v>42203</v>
          </cell>
          <cell r="P1032">
            <v>0.32916666666666666</v>
          </cell>
          <cell r="Q1032">
            <v>29</v>
          </cell>
          <cell r="R1032"/>
          <cell r="S1032" t="str">
            <v>Mtto. Terminado</v>
          </cell>
          <cell r="T1032">
            <v>42203</v>
          </cell>
          <cell r="U1032">
            <v>0.66666666666666663</v>
          </cell>
          <cell r="V1032">
            <v>8.0999999998603016</v>
          </cell>
        </row>
        <row r="1033">
          <cell r="A1033"/>
          <cell r="B1033">
            <v>1022</v>
          </cell>
          <cell r="C1033">
            <v>657</v>
          </cell>
          <cell r="D1033" t="str">
            <v>Moto Bomba DEUTZ TF6 L913</v>
          </cell>
          <cell r="E1033" t="str">
            <v>100BB</v>
          </cell>
          <cell r="F1033" t="str">
            <v>Coazucar S. A.</v>
          </cell>
          <cell r="G1033">
            <v>791060405</v>
          </cell>
          <cell r="H1033">
            <v>791060405</v>
          </cell>
          <cell r="I1033" t="str">
            <v>MTTO. EN EL CAMPO</v>
          </cell>
          <cell r="J1033" t="str">
            <v>Cambio filtro combustible</v>
          </cell>
          <cell r="K1033" t="str">
            <v>MTTO. PREVENTIVO</v>
          </cell>
          <cell r="L1033">
            <v>1476</v>
          </cell>
          <cell r="M1033" t="str">
            <v>ORELLANA CORDERO, JOSE</v>
          </cell>
          <cell r="N1033" t="str">
            <v>A</v>
          </cell>
          <cell r="O1033">
            <v>42203</v>
          </cell>
          <cell r="P1033">
            <v>0.32916666666666666</v>
          </cell>
          <cell r="Q1033">
            <v>29</v>
          </cell>
          <cell r="R1033"/>
          <cell r="S1033" t="str">
            <v>Mtto. Terminado</v>
          </cell>
          <cell r="T1033">
            <v>42203</v>
          </cell>
          <cell r="U1033">
            <v>0.66666666666666663</v>
          </cell>
          <cell r="V1033">
            <v>8.0999999998603016</v>
          </cell>
        </row>
        <row r="1034">
          <cell r="A1034"/>
          <cell r="B1034">
            <v>1023</v>
          </cell>
          <cell r="C1034">
            <v>1458</v>
          </cell>
          <cell r="D1034" t="str">
            <v>Dollys</v>
          </cell>
          <cell r="E1034" t="str">
            <v>100DL</v>
          </cell>
          <cell r="F1034" t="str">
            <v>Coazucar S. A.</v>
          </cell>
          <cell r="G1034">
            <v>791060315</v>
          </cell>
          <cell r="H1034">
            <v>791060315</v>
          </cell>
          <cell r="I1034" t="str">
            <v>MTTO. EN EL CAMPO</v>
          </cell>
          <cell r="J1034" t="str">
            <v xml:space="preserve">Cambiar llanta baja  </v>
          </cell>
          <cell r="K1034" t="str">
            <v>MTTO. CORRECTIVO</v>
          </cell>
          <cell r="L1034">
            <v>1353</v>
          </cell>
          <cell r="M1034" t="str">
            <v>MINA POROZO, XAVIER</v>
          </cell>
          <cell r="N1034" t="str">
            <v>A</v>
          </cell>
          <cell r="O1034">
            <v>42203</v>
          </cell>
          <cell r="P1034">
            <v>0.33124999999999999</v>
          </cell>
          <cell r="Q1034">
            <v>29</v>
          </cell>
          <cell r="R1034"/>
          <cell r="S1034" t="str">
            <v>Mtto. Terminado</v>
          </cell>
          <cell r="T1034">
            <v>42203</v>
          </cell>
          <cell r="U1034">
            <v>0.4145833333333333</v>
          </cell>
          <cell r="V1034">
            <v>1.9999999998835847</v>
          </cell>
        </row>
        <row r="1035">
          <cell r="A1035"/>
          <cell r="B1035">
            <v>1024</v>
          </cell>
          <cell r="C1035" t="str">
            <v>MB13</v>
          </cell>
          <cell r="D1035" t="str">
            <v>Moto Bomba Perkins 1006-6TW</v>
          </cell>
          <cell r="E1035" t="str">
            <v>100BB</v>
          </cell>
          <cell r="F1035" t="str">
            <v>Coazucar S. A.</v>
          </cell>
          <cell r="G1035">
            <v>791060405</v>
          </cell>
          <cell r="H1035">
            <v>7795550092</v>
          </cell>
          <cell r="I1035" t="str">
            <v>MTTO. EN EL CAMPO</v>
          </cell>
          <cell r="J1035" t="str">
            <v>Instalar motor</v>
          </cell>
          <cell r="K1035" t="str">
            <v>MTTO. CORRECTIVO</v>
          </cell>
          <cell r="L1035">
            <v>1467</v>
          </cell>
          <cell r="M1035" t="str">
            <v>OJEDA GONZAGA,YOBANY</v>
          </cell>
          <cell r="N1035" t="str">
            <v>A</v>
          </cell>
          <cell r="O1035">
            <v>42203</v>
          </cell>
          <cell r="P1035">
            <v>0.33611111111111108</v>
          </cell>
          <cell r="Q1035">
            <v>29</v>
          </cell>
          <cell r="R1035"/>
          <cell r="S1035" t="str">
            <v>Mtto. Terminado</v>
          </cell>
          <cell r="T1035">
            <v>42203</v>
          </cell>
          <cell r="U1035">
            <v>0.66666666666666663</v>
          </cell>
          <cell r="V1035">
            <v>7.9333333333488554</v>
          </cell>
        </row>
        <row r="1036">
          <cell r="A1036"/>
          <cell r="B1036">
            <v>1025</v>
          </cell>
          <cell r="C1036" t="str">
            <v>MB65</v>
          </cell>
          <cell r="D1036" t="str">
            <v>Moto Bomba Perkins 1006- 6ta</v>
          </cell>
          <cell r="E1036" t="str">
            <v>100BB</v>
          </cell>
          <cell r="F1036" t="str">
            <v>Coazucar S. A.</v>
          </cell>
          <cell r="G1036">
            <v>791060405</v>
          </cell>
          <cell r="H1036">
            <v>791060405</v>
          </cell>
          <cell r="I1036" t="str">
            <v>MTTO. EN EL CAMPO</v>
          </cell>
          <cell r="J1036" t="str">
            <v>Instalar motor</v>
          </cell>
          <cell r="K1036" t="str">
            <v>MTTO. CORRECTIVO</v>
          </cell>
          <cell r="L1036">
            <v>1467</v>
          </cell>
          <cell r="M1036" t="str">
            <v>OJEDA GONZAGA,YOBANY</v>
          </cell>
          <cell r="N1036" t="str">
            <v>A</v>
          </cell>
          <cell r="O1036">
            <v>42203</v>
          </cell>
          <cell r="P1036">
            <v>0.33611111111111108</v>
          </cell>
          <cell r="Q1036">
            <v>29</v>
          </cell>
          <cell r="R1036"/>
          <cell r="S1036" t="str">
            <v>Mtto. Terminado</v>
          </cell>
          <cell r="T1036">
            <v>42203</v>
          </cell>
          <cell r="U1036">
            <v>0.45833333333333331</v>
          </cell>
          <cell r="V1036">
            <v>2.9333333333488554</v>
          </cell>
        </row>
        <row r="1037">
          <cell r="A1037"/>
          <cell r="B1037">
            <v>1026</v>
          </cell>
          <cell r="C1037">
            <v>199</v>
          </cell>
          <cell r="D1037" t="str">
            <v>Cabezal Kenworth T-800</v>
          </cell>
          <cell r="E1037" t="str">
            <v>100CB</v>
          </cell>
          <cell r="F1037" t="str">
            <v>Coazucar S. A.</v>
          </cell>
          <cell r="G1037">
            <v>791060438</v>
          </cell>
          <cell r="H1037">
            <v>791060438</v>
          </cell>
          <cell r="I1037" t="str">
            <v>CABEZALES</v>
          </cell>
          <cell r="J1037" t="str">
            <v>Cambiar manguera de inter fuller</v>
          </cell>
          <cell r="K1037" t="str">
            <v>MTTO. CORRECTIVO</v>
          </cell>
          <cell r="L1037">
            <v>1123</v>
          </cell>
          <cell r="M1037" t="str">
            <v>GUAMAN, RUBEN</v>
          </cell>
          <cell r="N1037" t="str">
            <v>A</v>
          </cell>
          <cell r="O1037">
            <v>42203</v>
          </cell>
          <cell r="P1037">
            <v>0.33958333333333335</v>
          </cell>
          <cell r="Q1037">
            <v>29</v>
          </cell>
          <cell r="R1037"/>
          <cell r="S1037" t="str">
            <v>Mtto. Terminado</v>
          </cell>
          <cell r="T1037">
            <v>42203</v>
          </cell>
          <cell r="U1037">
            <v>0.46875</v>
          </cell>
          <cell r="V1037">
            <v>3.0999999999767169</v>
          </cell>
        </row>
        <row r="1038">
          <cell r="A1038"/>
          <cell r="B1038">
            <v>1027</v>
          </cell>
          <cell r="C1038" t="str">
            <v>EL40</v>
          </cell>
          <cell r="D1038" t="str">
            <v>Camion  NPR 5.5 TN Plataforma de Mtto.</v>
          </cell>
          <cell r="E1038" t="str">
            <v>100BB</v>
          </cell>
          <cell r="F1038" t="str">
            <v>Coazucar S. A.</v>
          </cell>
          <cell r="G1038">
            <v>791060405</v>
          </cell>
          <cell r="H1038">
            <v>791060405</v>
          </cell>
          <cell r="I1038" t="str">
            <v>ENDER DE CABEZALES</v>
          </cell>
          <cell r="J1038" t="str">
            <v>Parchar tanque</v>
          </cell>
          <cell r="K1038" t="str">
            <v>MTTO. CORRECTIVO</v>
          </cell>
          <cell r="L1038">
            <v>1946</v>
          </cell>
          <cell r="M1038" t="str">
            <v>VASQUEZ BERMEO, BENJAMIN</v>
          </cell>
          <cell r="N1038" t="str">
            <v>A</v>
          </cell>
          <cell r="O1038">
            <v>42203</v>
          </cell>
          <cell r="P1038">
            <v>0.3430555555555555</v>
          </cell>
          <cell r="Q1038">
            <v>29</v>
          </cell>
          <cell r="R1038"/>
          <cell r="S1038" t="str">
            <v>Mtto. Terminado</v>
          </cell>
          <cell r="T1038">
            <v>42203</v>
          </cell>
          <cell r="U1038">
            <v>0.4375</v>
          </cell>
          <cell r="V1038">
            <v>2.2666666667209938</v>
          </cell>
        </row>
        <row r="1039">
          <cell r="A1039"/>
          <cell r="B1039">
            <v>1028</v>
          </cell>
          <cell r="C1039">
            <v>283</v>
          </cell>
          <cell r="D1039" t="str">
            <v>Tractor John Deere 8200</v>
          </cell>
          <cell r="E1039" t="str">
            <v>100JD</v>
          </cell>
          <cell r="F1039" t="str">
            <v>Coazucar S. A.</v>
          </cell>
          <cell r="G1039">
            <v>791060442</v>
          </cell>
          <cell r="H1039">
            <v>7795550933</v>
          </cell>
          <cell r="I1039" t="str">
            <v>MTTO. EN EL CAMPO</v>
          </cell>
          <cell r="J1039" t="str">
            <v>Cambiar llanta posterior derecha</v>
          </cell>
          <cell r="K1039" t="str">
            <v>MTTO. CORRECTIVO</v>
          </cell>
          <cell r="L1039">
            <v>1279</v>
          </cell>
          <cell r="M1039" t="str">
            <v>MACKLIFF VASQUEZ, WLADIMIR ELOY</v>
          </cell>
          <cell r="N1039" t="str">
            <v>A</v>
          </cell>
          <cell r="O1039">
            <v>42203</v>
          </cell>
          <cell r="P1039">
            <v>0.34375</v>
          </cell>
          <cell r="Q1039">
            <v>29</v>
          </cell>
          <cell r="R1039">
            <v>1102</v>
          </cell>
          <cell r="S1039" t="str">
            <v>Mtto. Terminado</v>
          </cell>
          <cell r="T1039">
            <v>42203</v>
          </cell>
          <cell r="U1039">
            <v>0.42708333333333331</v>
          </cell>
          <cell r="V1039">
            <v>2</v>
          </cell>
        </row>
        <row r="1040">
          <cell r="A1040"/>
          <cell r="B1040">
            <v>1029</v>
          </cell>
          <cell r="C1040">
            <v>520</v>
          </cell>
          <cell r="D1040" t="str">
            <v>Cargadora de Caña Vanguard V-1900</v>
          </cell>
          <cell r="E1040" t="str">
            <v>100LL</v>
          </cell>
          <cell r="F1040" t="str">
            <v>Coazucar S. A.</v>
          </cell>
          <cell r="G1040">
            <v>791060369</v>
          </cell>
          <cell r="H1040">
            <v>791060369</v>
          </cell>
          <cell r="I1040" t="str">
            <v>MTTO. EN EL CAMPO</v>
          </cell>
          <cell r="J1040" t="str">
            <v>Revisar mandos finales</v>
          </cell>
          <cell r="K1040" t="str">
            <v>MTTO. CORRECTIVO</v>
          </cell>
          <cell r="L1040">
            <v>1849</v>
          </cell>
          <cell r="M1040" t="str">
            <v>SORNOZA PEÑARRETA, SERGIO</v>
          </cell>
          <cell r="N1040" t="str">
            <v>A</v>
          </cell>
          <cell r="O1040">
            <v>42203</v>
          </cell>
          <cell r="P1040">
            <v>0.34722222222222227</v>
          </cell>
          <cell r="Q1040">
            <v>29</v>
          </cell>
          <cell r="R1040"/>
          <cell r="S1040" t="str">
            <v>Mtto. Terminado</v>
          </cell>
          <cell r="T1040">
            <v>42203</v>
          </cell>
          <cell r="U1040">
            <v>0.45833333333333331</v>
          </cell>
          <cell r="V1040">
            <v>2.6666666667442769</v>
          </cell>
        </row>
        <row r="1041">
          <cell r="A1041"/>
          <cell r="B1041">
            <v>1030</v>
          </cell>
          <cell r="C1041">
            <v>522</v>
          </cell>
          <cell r="D1041" t="str">
            <v>Cargadora de Caña Vanguard V-1900</v>
          </cell>
          <cell r="E1041" t="str">
            <v>100LL</v>
          </cell>
          <cell r="F1041" t="str">
            <v>Coazucar S. A.</v>
          </cell>
          <cell r="G1041">
            <v>791060369</v>
          </cell>
          <cell r="H1041">
            <v>791060369</v>
          </cell>
          <cell r="I1041" t="str">
            <v>MTTO. EN EL CAMPO</v>
          </cell>
          <cell r="J1041" t="str">
            <v>Revisar mandos finales</v>
          </cell>
          <cell r="K1041" t="str">
            <v>MTTO. CORRECTIVO</v>
          </cell>
          <cell r="L1041">
            <v>1849</v>
          </cell>
          <cell r="M1041" t="str">
            <v>SORNOZA PEÑARRETA, SERGIO</v>
          </cell>
          <cell r="N1041" t="str">
            <v>A</v>
          </cell>
          <cell r="O1041">
            <v>42203</v>
          </cell>
          <cell r="P1041">
            <v>0.34722222222222227</v>
          </cell>
          <cell r="Q1041">
            <v>29</v>
          </cell>
          <cell r="R1041"/>
          <cell r="S1041" t="str">
            <v>Mtto. Terminado</v>
          </cell>
          <cell r="T1041">
            <v>42203</v>
          </cell>
          <cell r="U1041">
            <v>0.45833333333333331</v>
          </cell>
          <cell r="V1041">
            <v>2.6666666667442769</v>
          </cell>
        </row>
        <row r="1042">
          <cell r="A1042"/>
          <cell r="B1042">
            <v>1031</v>
          </cell>
          <cell r="C1042">
            <v>509</v>
          </cell>
          <cell r="D1042" t="str">
            <v>Cargadora de Caña Cameco SP- 1800</v>
          </cell>
          <cell r="E1042" t="str">
            <v>100LL</v>
          </cell>
          <cell r="F1042" t="str">
            <v>Coazucar S. A.</v>
          </cell>
          <cell r="G1042">
            <v>791060368</v>
          </cell>
          <cell r="H1042">
            <v>791060368</v>
          </cell>
          <cell r="I1042" t="str">
            <v>MTTO. EN EL CAMPO</v>
          </cell>
          <cell r="J1042" t="str">
            <v>Revisar mandos finales</v>
          </cell>
          <cell r="K1042" t="str">
            <v>MTTO. CORRECTIVO</v>
          </cell>
          <cell r="L1042">
            <v>1849</v>
          </cell>
          <cell r="M1042" t="str">
            <v>SORNOZA PEÑARRETA, SERGIO</v>
          </cell>
          <cell r="N1042" t="str">
            <v>A</v>
          </cell>
          <cell r="O1042">
            <v>42203</v>
          </cell>
          <cell r="P1042">
            <v>0.34722222222222227</v>
          </cell>
          <cell r="Q1042">
            <v>29</v>
          </cell>
          <cell r="R1042"/>
          <cell r="S1042" t="str">
            <v>Mtto. Terminado</v>
          </cell>
          <cell r="T1042">
            <v>42203</v>
          </cell>
          <cell r="U1042">
            <v>0.45833333333333331</v>
          </cell>
          <cell r="V1042">
            <v>2.6666666667442769</v>
          </cell>
        </row>
        <row r="1043">
          <cell r="A1043"/>
          <cell r="B1043">
            <v>1032</v>
          </cell>
          <cell r="C1043">
            <v>639</v>
          </cell>
          <cell r="D1043" t="str">
            <v>Moto Bomba Big squirt(j d. 6068tf001)</v>
          </cell>
          <cell r="E1043" t="str">
            <v>100BB</v>
          </cell>
          <cell r="F1043" t="str">
            <v>Coazucar S. A.</v>
          </cell>
          <cell r="G1043">
            <v>791060405</v>
          </cell>
          <cell r="H1043">
            <v>7795550017</v>
          </cell>
          <cell r="I1043" t="str">
            <v>MTTO. EN EL CAMPO</v>
          </cell>
          <cell r="J1043" t="str">
            <v>Revisar turbina</v>
          </cell>
          <cell r="K1043" t="str">
            <v>MTTO. CORRECTIVO</v>
          </cell>
          <cell r="L1043">
            <v>1729</v>
          </cell>
          <cell r="M1043" t="str">
            <v>ROJAS BARRETO, FREDDY</v>
          </cell>
          <cell r="N1043" t="str">
            <v>A</v>
          </cell>
          <cell r="O1043">
            <v>42203</v>
          </cell>
          <cell r="P1043">
            <v>0.35069444444444442</v>
          </cell>
          <cell r="Q1043">
            <v>29</v>
          </cell>
          <cell r="R1043"/>
          <cell r="S1043" t="str">
            <v>Mtto. Terminado</v>
          </cell>
          <cell r="T1043">
            <v>42203</v>
          </cell>
          <cell r="U1043">
            <v>0.75</v>
          </cell>
          <cell r="V1043">
            <v>9.5833333332557231</v>
          </cell>
        </row>
        <row r="1044">
          <cell r="A1044"/>
          <cell r="B1044">
            <v>1033</v>
          </cell>
          <cell r="C1044" t="str">
            <v>M24</v>
          </cell>
          <cell r="D1044" t="str">
            <v>Motocicleta Honda  XR125LEKB</v>
          </cell>
          <cell r="E1044" t="str">
            <v>100EL</v>
          </cell>
          <cell r="F1044" t="str">
            <v>Coazucar S. A.</v>
          </cell>
          <cell r="G1044">
            <v>791060202</v>
          </cell>
          <cell r="H1044">
            <v>7795550825</v>
          </cell>
          <cell r="I1044" t="str">
            <v>LUBRICADORA</v>
          </cell>
          <cell r="J1044" t="str">
            <v>Cambio de caeite</v>
          </cell>
          <cell r="K1044" t="str">
            <v>MTTO. PREVENTIVO</v>
          </cell>
          <cell r="L1044">
            <v>5112</v>
          </cell>
          <cell r="M1044" t="str">
            <v>TOMALA ZAMORA, CARLOS</v>
          </cell>
          <cell r="N1044" t="str">
            <v>A</v>
          </cell>
          <cell r="O1044">
            <v>42203</v>
          </cell>
          <cell r="P1044">
            <v>0.3527777777777778</v>
          </cell>
          <cell r="Q1044">
            <v>29</v>
          </cell>
          <cell r="R1044"/>
          <cell r="S1044" t="str">
            <v>Mtto. Terminado</v>
          </cell>
          <cell r="T1044">
            <v>42203</v>
          </cell>
          <cell r="U1044">
            <v>0.625</v>
          </cell>
          <cell r="V1044">
            <v>6.5333333333255723</v>
          </cell>
        </row>
        <row r="1045">
          <cell r="A1045"/>
          <cell r="B1045">
            <v>1034</v>
          </cell>
          <cell r="C1045" t="str">
            <v>JD11</v>
          </cell>
          <cell r="D1045" t="str">
            <v>Tractor John Deere 8295R</v>
          </cell>
          <cell r="E1045" t="str">
            <v>100JD</v>
          </cell>
          <cell r="F1045" t="str">
            <v>Coazucar S. A.</v>
          </cell>
          <cell r="G1045">
            <v>791060397</v>
          </cell>
          <cell r="H1045">
            <v>7795551033</v>
          </cell>
          <cell r="I1045" t="str">
            <v>JOHN DEERE</v>
          </cell>
          <cell r="J1045" t="str">
            <v>Revisar A/A</v>
          </cell>
          <cell r="K1045" t="str">
            <v>MTTO. CORRECTIVO</v>
          </cell>
          <cell r="L1045">
            <v>1688</v>
          </cell>
          <cell r="M1045" t="str">
            <v>RIVERA SOLIS CESAR</v>
          </cell>
          <cell r="N1045" t="str">
            <v>A</v>
          </cell>
          <cell r="O1045">
            <v>42203</v>
          </cell>
          <cell r="P1045">
            <v>0.38750000000000001</v>
          </cell>
          <cell r="Q1045">
            <v>29</v>
          </cell>
          <cell r="R1045"/>
          <cell r="S1045" t="str">
            <v>Mtto. Terminado</v>
          </cell>
          <cell r="T1045">
            <v>42203</v>
          </cell>
          <cell r="U1045">
            <v>0.41666666666666669</v>
          </cell>
          <cell r="V1045">
            <v>0.70000000006984919</v>
          </cell>
        </row>
        <row r="1046">
          <cell r="A1046"/>
          <cell r="B1046">
            <v>1035</v>
          </cell>
          <cell r="C1046" t="str">
            <v>MB17</v>
          </cell>
          <cell r="D1046" t="str">
            <v>Moto Bomba John Deere 6068TF250</v>
          </cell>
          <cell r="E1046" t="str">
            <v>100BB</v>
          </cell>
          <cell r="F1046" t="str">
            <v>Coazucar S. A.</v>
          </cell>
          <cell r="G1046">
            <v>791060405</v>
          </cell>
          <cell r="H1046">
            <v>7795550100</v>
          </cell>
          <cell r="I1046" t="str">
            <v>MTTO. EN EL CAMPO</v>
          </cell>
          <cell r="J1046" t="str">
            <v>Cambiar reductor</v>
          </cell>
          <cell r="K1046" t="str">
            <v>MTTO. CORRECTIVO</v>
          </cell>
          <cell r="L1046">
            <v>1729</v>
          </cell>
          <cell r="M1046" t="str">
            <v>ROJAS BARRETO, FREDDY</v>
          </cell>
          <cell r="N1046" t="str">
            <v>A</v>
          </cell>
          <cell r="O1046">
            <v>42203</v>
          </cell>
          <cell r="P1046">
            <v>0.39027777777777778</v>
          </cell>
          <cell r="Q1046">
            <v>29</v>
          </cell>
          <cell r="R1046"/>
          <cell r="S1046" t="str">
            <v>Mtto. Terminado</v>
          </cell>
          <cell r="T1046">
            <v>42203</v>
          </cell>
          <cell r="U1046">
            <v>0.4375</v>
          </cell>
          <cell r="V1046">
            <v>1.1333333333022892</v>
          </cell>
        </row>
        <row r="1047">
          <cell r="A1047"/>
          <cell r="B1047">
            <v>1036</v>
          </cell>
          <cell r="C1047">
            <v>1320</v>
          </cell>
          <cell r="D1047" t="str">
            <v>Trayler</v>
          </cell>
          <cell r="E1047" t="str">
            <v>100TD</v>
          </cell>
          <cell r="F1047" t="str">
            <v>Coazucar S. A.</v>
          </cell>
          <cell r="G1047">
            <v>791060312</v>
          </cell>
          <cell r="H1047">
            <v>791060312</v>
          </cell>
          <cell r="I1047" t="str">
            <v>MTTO. EN EL CAMPO</v>
          </cell>
          <cell r="J1047" t="str">
            <v>Cambiar llanta baja</v>
          </cell>
          <cell r="K1047" t="str">
            <v>MTTO. CORRECTIVO</v>
          </cell>
          <cell r="L1047">
            <v>1353</v>
          </cell>
          <cell r="M1047" t="str">
            <v>MINA POROZO, XAVIER</v>
          </cell>
          <cell r="N1047" t="str">
            <v>A</v>
          </cell>
          <cell r="O1047">
            <v>42203</v>
          </cell>
          <cell r="P1047">
            <v>0.39305555555555555</v>
          </cell>
          <cell r="Q1047">
            <v>29</v>
          </cell>
          <cell r="R1047"/>
          <cell r="S1047" t="str">
            <v>Mtto. Terminado</v>
          </cell>
          <cell r="T1047">
            <v>42203</v>
          </cell>
          <cell r="U1047">
            <v>0.47638888888888892</v>
          </cell>
          <cell r="V1047">
            <v>2</v>
          </cell>
        </row>
        <row r="1048">
          <cell r="A1048"/>
          <cell r="B1048">
            <v>1037</v>
          </cell>
          <cell r="C1048">
            <v>1449</v>
          </cell>
          <cell r="D1048" t="str">
            <v>Dollys</v>
          </cell>
          <cell r="E1048" t="str">
            <v>100DL</v>
          </cell>
          <cell r="F1048" t="str">
            <v>Coazucar S. A.</v>
          </cell>
          <cell r="G1048">
            <v>791060315</v>
          </cell>
          <cell r="H1048">
            <v>791060315</v>
          </cell>
          <cell r="I1048" t="str">
            <v>MTTO. EN EL CAMPO</v>
          </cell>
          <cell r="J1048" t="str">
            <v>Cambiar llanta</v>
          </cell>
          <cell r="K1048" t="str">
            <v>MTTO. CORRECTIVO</v>
          </cell>
          <cell r="L1048">
            <v>1353</v>
          </cell>
          <cell r="M1048" t="str">
            <v>MINA POROZO, XAVIER</v>
          </cell>
          <cell r="N1048" t="str">
            <v>A</v>
          </cell>
          <cell r="O1048">
            <v>42203</v>
          </cell>
          <cell r="P1048">
            <v>0.39305555555555555</v>
          </cell>
          <cell r="Q1048">
            <v>29</v>
          </cell>
          <cell r="R1048"/>
          <cell r="S1048" t="str">
            <v>Mtto. Terminado</v>
          </cell>
          <cell r="T1048">
            <v>42203</v>
          </cell>
          <cell r="U1048">
            <v>0.47638888888888892</v>
          </cell>
          <cell r="V1048">
            <v>2</v>
          </cell>
        </row>
        <row r="1049">
          <cell r="A1049"/>
          <cell r="B1049">
            <v>1038</v>
          </cell>
          <cell r="C1049" t="str">
            <v>JD27</v>
          </cell>
          <cell r="D1049" t="str">
            <v>Tractor John Deere 6145J</v>
          </cell>
          <cell r="E1049" t="str">
            <v>100JD</v>
          </cell>
          <cell r="F1049" t="str">
            <v>Coazucar S. A.</v>
          </cell>
          <cell r="G1049">
            <v>791060443</v>
          </cell>
          <cell r="H1049">
            <v>7795551065</v>
          </cell>
          <cell r="I1049" t="str">
            <v>MTTO. EN EL CAMPO</v>
          </cell>
          <cell r="J1049" t="str">
            <v>Revisar enfriamiento</v>
          </cell>
          <cell r="K1049" t="str">
            <v>MTTO. CORRECTIVO</v>
          </cell>
          <cell r="L1049">
            <v>905</v>
          </cell>
          <cell r="M1049" t="str">
            <v>CHILA CASTRO, HECTOR WILLIAM</v>
          </cell>
          <cell r="N1049" t="str">
            <v>A</v>
          </cell>
          <cell r="O1049">
            <v>42203</v>
          </cell>
          <cell r="P1049">
            <v>0.39861111111111108</v>
          </cell>
          <cell r="Q1049">
            <v>29</v>
          </cell>
          <cell r="R1049"/>
          <cell r="S1049" t="str">
            <v>Mtto. Terminado</v>
          </cell>
          <cell r="T1049">
            <v>42204</v>
          </cell>
          <cell r="U1049">
            <v>6.9444444444444441E-3</v>
          </cell>
          <cell r="V1049">
            <v>14.600000000093132</v>
          </cell>
        </row>
        <row r="1050">
          <cell r="A1050"/>
          <cell r="B1050">
            <v>1039</v>
          </cell>
          <cell r="C1050" t="str">
            <v>MB35</v>
          </cell>
          <cell r="D1050" t="str">
            <v>Enrolladorocmis VIR7M-D125-MT502</v>
          </cell>
          <cell r="E1050" t="str">
            <v>100BB</v>
          </cell>
          <cell r="F1050" t="str">
            <v>Coazucar S. A.</v>
          </cell>
          <cell r="G1050">
            <v>791060405</v>
          </cell>
          <cell r="H1050">
            <v>7795550124</v>
          </cell>
          <cell r="I1050" t="str">
            <v>MTTO. EN EL CAMPO</v>
          </cell>
          <cell r="J1050" t="str">
            <v>Revisar motor</v>
          </cell>
          <cell r="K1050" t="str">
            <v>MTTO. CORRECTIVO</v>
          </cell>
          <cell r="L1050">
            <v>1729</v>
          </cell>
          <cell r="M1050" t="str">
            <v>ROJAS BARRETO, FREDDY</v>
          </cell>
          <cell r="N1050" t="str">
            <v>A</v>
          </cell>
          <cell r="O1050">
            <v>42203</v>
          </cell>
          <cell r="P1050">
            <v>0.40069444444444446</v>
          </cell>
          <cell r="Q1050">
            <v>29</v>
          </cell>
          <cell r="R1050"/>
          <cell r="S1050" t="str">
            <v>Mtto. Terminado</v>
          </cell>
          <cell r="T1050">
            <v>42204</v>
          </cell>
          <cell r="U1050">
            <v>0.66666666666666663</v>
          </cell>
          <cell r="V1050">
            <v>30.383333333418705</v>
          </cell>
        </row>
        <row r="1051">
          <cell r="A1051"/>
          <cell r="B1051">
            <v>1040</v>
          </cell>
          <cell r="C1051">
            <v>85</v>
          </cell>
          <cell r="D1051" t="str">
            <v>Camioneta Chevrolet</v>
          </cell>
          <cell r="E1051" t="str">
            <v>100EL</v>
          </cell>
          <cell r="F1051" t="str">
            <v>Coazucar S. A.</v>
          </cell>
          <cell r="G1051">
            <v>791060302</v>
          </cell>
          <cell r="H1051">
            <v>7795550670</v>
          </cell>
          <cell r="I1051" t="str">
            <v>EQUIPO LIVIANO</v>
          </cell>
          <cell r="J1051" t="str">
            <v>Orden de Inspección</v>
          </cell>
          <cell r="K1051" t="str">
            <v>MTTO. PREVENTIVO</v>
          </cell>
          <cell r="L1051">
            <v>1006</v>
          </cell>
          <cell r="M1051" t="str">
            <v>ENDARA VILLALOBOS,JORGE</v>
          </cell>
          <cell r="N1051" t="str">
            <v>A</v>
          </cell>
          <cell r="O1051">
            <v>42203</v>
          </cell>
          <cell r="P1051">
            <v>0.40277777777777773</v>
          </cell>
          <cell r="Q1051">
            <v>29</v>
          </cell>
          <cell r="R1051"/>
          <cell r="S1051" t="str">
            <v>Mtto. Terminado</v>
          </cell>
          <cell r="T1051">
            <v>42203</v>
          </cell>
          <cell r="U1051">
            <v>0.41666666666666669</v>
          </cell>
          <cell r="V1051">
            <v>0.33333333325572312</v>
          </cell>
        </row>
        <row r="1052">
          <cell r="A1052"/>
          <cell r="B1052">
            <v>1041</v>
          </cell>
          <cell r="C1052">
            <v>85</v>
          </cell>
          <cell r="D1052" t="str">
            <v>Camioneta Chevrolet</v>
          </cell>
          <cell r="E1052" t="str">
            <v>100EL</v>
          </cell>
          <cell r="F1052" t="str">
            <v>Coazucar S. A.</v>
          </cell>
          <cell r="G1052">
            <v>791060302</v>
          </cell>
          <cell r="H1052">
            <v>7795550670</v>
          </cell>
          <cell r="I1052" t="str">
            <v>LUBRICADORA</v>
          </cell>
          <cell r="J1052" t="str">
            <v>Cambio aceite y filtro motor</v>
          </cell>
          <cell r="K1052" t="str">
            <v>MTTO. PREVENTIVO</v>
          </cell>
          <cell r="L1052">
            <v>1006</v>
          </cell>
          <cell r="M1052" t="str">
            <v>ENDARA VILLALOBOS,JORGE</v>
          </cell>
          <cell r="N1052" t="str">
            <v>A</v>
          </cell>
          <cell r="O1052">
            <v>42203</v>
          </cell>
          <cell r="P1052">
            <v>0.40277777777777773</v>
          </cell>
          <cell r="Q1052">
            <v>29</v>
          </cell>
          <cell r="R1052"/>
          <cell r="S1052" t="str">
            <v>Mtto. Terminado</v>
          </cell>
          <cell r="T1052">
            <v>42203</v>
          </cell>
          <cell r="U1052">
            <v>0.45833333333333331</v>
          </cell>
          <cell r="V1052">
            <v>1.3333333332557231</v>
          </cell>
        </row>
        <row r="1053">
          <cell r="A1053"/>
          <cell r="B1053">
            <v>1042</v>
          </cell>
          <cell r="C1053">
            <v>85</v>
          </cell>
          <cell r="D1053" t="str">
            <v>Camioneta Chevrolet</v>
          </cell>
          <cell r="E1053" t="str">
            <v>100EL</v>
          </cell>
          <cell r="F1053" t="str">
            <v>Coazucar S. A.</v>
          </cell>
          <cell r="G1053">
            <v>791060302</v>
          </cell>
          <cell r="H1053">
            <v>7795550670</v>
          </cell>
          <cell r="I1053" t="str">
            <v>LUBRICADORA</v>
          </cell>
          <cell r="J1053" t="str">
            <v>Cambio filtro de  combustible</v>
          </cell>
          <cell r="K1053" t="str">
            <v>MTTO. PREVENTIVO</v>
          </cell>
          <cell r="L1053">
            <v>1006</v>
          </cell>
          <cell r="M1053" t="str">
            <v>ENDARA VILLALOBOS,JORGE</v>
          </cell>
          <cell r="N1053" t="str">
            <v>A</v>
          </cell>
          <cell r="O1053">
            <v>42203</v>
          </cell>
          <cell r="P1053">
            <v>0.40277777777777773</v>
          </cell>
          <cell r="Q1053">
            <v>29</v>
          </cell>
          <cell r="R1053"/>
          <cell r="S1053" t="str">
            <v>Mtto. Terminado</v>
          </cell>
          <cell r="T1053">
            <v>42203</v>
          </cell>
          <cell r="U1053">
            <v>0.45833333333333331</v>
          </cell>
          <cell r="V1053">
            <v>1.3333333332557231</v>
          </cell>
        </row>
        <row r="1054">
          <cell r="A1054"/>
          <cell r="B1054">
            <v>1043</v>
          </cell>
          <cell r="C1054">
            <v>85</v>
          </cell>
          <cell r="D1054" t="str">
            <v>Camioneta Chevrolet</v>
          </cell>
          <cell r="E1054" t="str">
            <v>100EL</v>
          </cell>
          <cell r="F1054" t="str">
            <v>Coazucar S. A.</v>
          </cell>
          <cell r="G1054">
            <v>791060302</v>
          </cell>
          <cell r="H1054">
            <v>7795550670</v>
          </cell>
          <cell r="I1054" t="str">
            <v>LUBRICADORA</v>
          </cell>
          <cell r="J1054" t="str">
            <v>Cambio aceite diferencial</v>
          </cell>
          <cell r="K1054" t="str">
            <v>MTTO. PREVENTIVO</v>
          </cell>
          <cell r="L1054">
            <v>1006</v>
          </cell>
          <cell r="M1054" t="str">
            <v>ENDARA VILLALOBOS,JORGE</v>
          </cell>
          <cell r="N1054" t="str">
            <v>A</v>
          </cell>
          <cell r="O1054">
            <v>42203</v>
          </cell>
          <cell r="P1054">
            <v>0.40277777777777773</v>
          </cell>
          <cell r="Q1054">
            <v>29</v>
          </cell>
          <cell r="R1054"/>
          <cell r="S1054" t="str">
            <v>Mtto. Terminado</v>
          </cell>
          <cell r="T1054">
            <v>42203</v>
          </cell>
          <cell r="U1054">
            <v>0.45833333333333331</v>
          </cell>
          <cell r="V1054">
            <v>1.3333333332557231</v>
          </cell>
        </row>
        <row r="1055">
          <cell r="A1055"/>
          <cell r="B1055">
            <v>1044</v>
          </cell>
          <cell r="C1055">
            <v>85</v>
          </cell>
          <cell r="D1055" t="str">
            <v>Camioneta Chevrolet</v>
          </cell>
          <cell r="E1055" t="str">
            <v>100EL</v>
          </cell>
          <cell r="F1055" t="str">
            <v>Coazucar S. A.</v>
          </cell>
          <cell r="G1055">
            <v>791060302</v>
          </cell>
          <cell r="H1055">
            <v>7795550670</v>
          </cell>
          <cell r="I1055" t="str">
            <v>LUBRICADORA</v>
          </cell>
          <cell r="J1055" t="str">
            <v>Cambio aceite transmisión</v>
          </cell>
          <cell r="K1055" t="str">
            <v>MTTO. PREVENTIVO</v>
          </cell>
          <cell r="L1055">
            <v>1006</v>
          </cell>
          <cell r="M1055" t="str">
            <v>ENDARA VILLALOBOS,JORGE</v>
          </cell>
          <cell r="N1055" t="str">
            <v>A</v>
          </cell>
          <cell r="O1055">
            <v>42203</v>
          </cell>
          <cell r="P1055">
            <v>0.40277777777777773</v>
          </cell>
          <cell r="Q1055">
            <v>29</v>
          </cell>
          <cell r="R1055"/>
          <cell r="S1055" t="str">
            <v>Mtto. Terminado</v>
          </cell>
          <cell r="T1055">
            <v>42203</v>
          </cell>
          <cell r="U1055">
            <v>0.45833333333333331</v>
          </cell>
          <cell r="V1055">
            <v>1.3333333332557231</v>
          </cell>
        </row>
        <row r="1056">
          <cell r="A1056"/>
          <cell r="B1056">
            <v>1045</v>
          </cell>
          <cell r="C1056">
            <v>194</v>
          </cell>
          <cell r="D1056" t="str">
            <v>Cabezal Kenworth T-800</v>
          </cell>
          <cell r="E1056" t="str">
            <v>100CB</v>
          </cell>
          <cell r="F1056" t="str">
            <v>Coazucar S. A.</v>
          </cell>
          <cell r="G1056">
            <v>791060332</v>
          </cell>
          <cell r="H1056">
            <v>791060332</v>
          </cell>
          <cell r="I1056" t="str">
            <v>CABEZALES</v>
          </cell>
          <cell r="J1056" t="str">
            <v>Revisar fuga de aceite</v>
          </cell>
          <cell r="K1056" t="str">
            <v>MTTO. CORRECTIVO</v>
          </cell>
          <cell r="L1056">
            <v>1725</v>
          </cell>
          <cell r="M1056" t="str">
            <v>RODRIGUEZ LOZADO, MANUEL CRUZ</v>
          </cell>
          <cell r="N1056" t="str">
            <v>A</v>
          </cell>
          <cell r="O1056">
            <v>42203</v>
          </cell>
          <cell r="P1056">
            <v>0.40416666666666662</v>
          </cell>
          <cell r="Q1056">
            <v>29</v>
          </cell>
          <cell r="R1056"/>
          <cell r="S1056" t="str">
            <v>Mtto. Terminado</v>
          </cell>
          <cell r="T1056">
            <v>42206</v>
          </cell>
          <cell r="U1056">
            <v>2.0833333333333332E-2</v>
          </cell>
          <cell r="V1056">
            <v>62.800000000046566</v>
          </cell>
        </row>
        <row r="1057">
          <cell r="A1057"/>
          <cell r="B1057">
            <v>1046</v>
          </cell>
          <cell r="C1057" t="str">
            <v>CS02</v>
          </cell>
          <cell r="D1057" t="str">
            <v>Cosechadora de CañaJohn Deere 3520</v>
          </cell>
          <cell r="E1057" t="str">
            <v>100CS</v>
          </cell>
          <cell r="F1057" t="str">
            <v>Coazucar S. A.</v>
          </cell>
          <cell r="G1057">
            <v>791060321</v>
          </cell>
          <cell r="H1057">
            <v>791060321</v>
          </cell>
          <cell r="I1057" t="str">
            <v>MTTO. EN EL CAMPO</v>
          </cell>
          <cell r="J1057" t="str">
            <v>Revisar sistema hidraulico</v>
          </cell>
          <cell r="K1057" t="str">
            <v>MTTO. CORRECTIVO</v>
          </cell>
          <cell r="L1057">
            <v>803</v>
          </cell>
          <cell r="M1057" t="str">
            <v>CALLE SOLIZ, LUIS</v>
          </cell>
          <cell r="N1057" t="str">
            <v>A</v>
          </cell>
          <cell r="O1057">
            <v>42203</v>
          </cell>
          <cell r="P1057">
            <v>0.40486111111111112</v>
          </cell>
          <cell r="Q1057">
            <v>29</v>
          </cell>
          <cell r="R1057">
            <v>8683</v>
          </cell>
          <cell r="S1057" t="str">
            <v>Mtto. Terminado</v>
          </cell>
          <cell r="T1057">
            <v>42203</v>
          </cell>
          <cell r="U1057">
            <v>0.75</v>
          </cell>
          <cell r="V1057">
            <v>8.283333333209157</v>
          </cell>
        </row>
        <row r="1058">
          <cell r="A1058"/>
          <cell r="B1058">
            <v>1047</v>
          </cell>
          <cell r="C1058">
            <v>217</v>
          </cell>
          <cell r="D1058" t="str">
            <v>Jeep Kia</v>
          </cell>
          <cell r="E1058" t="str">
            <v>100EL</v>
          </cell>
          <cell r="F1058" t="str">
            <v>Coazucar S. A.</v>
          </cell>
          <cell r="G1058">
            <v>791020101</v>
          </cell>
          <cell r="H1058">
            <v>7795550700</v>
          </cell>
          <cell r="I1058" t="str">
            <v>EQUIPO LIVIANO</v>
          </cell>
          <cell r="J1058" t="str">
            <v>Revisar filtros</v>
          </cell>
          <cell r="K1058" t="str">
            <v>MTTO. CORRECTIVO</v>
          </cell>
          <cell r="L1058">
            <v>473</v>
          </cell>
          <cell r="M1058" t="str">
            <v>VILLAMAR ICAZA, PASTOR</v>
          </cell>
          <cell r="N1058" t="str">
            <v>A</v>
          </cell>
          <cell r="O1058">
            <v>42203</v>
          </cell>
          <cell r="P1058">
            <v>0.40625</v>
          </cell>
          <cell r="Q1058">
            <v>29</v>
          </cell>
          <cell r="R1058"/>
          <cell r="S1058" t="str">
            <v>Mtto. Terminado</v>
          </cell>
          <cell r="T1058">
            <v>42203</v>
          </cell>
          <cell r="U1058">
            <v>0.42708333333333331</v>
          </cell>
          <cell r="V1058">
            <v>0.5</v>
          </cell>
        </row>
        <row r="1059">
          <cell r="A1059"/>
          <cell r="B1059">
            <v>1048</v>
          </cell>
          <cell r="C1059">
            <v>1273</v>
          </cell>
          <cell r="D1059" t="str">
            <v>Trayler</v>
          </cell>
          <cell r="E1059" t="str">
            <v>100TD</v>
          </cell>
          <cell r="F1059" t="str">
            <v>Coazucar S. A.</v>
          </cell>
          <cell r="G1059">
            <v>791060312</v>
          </cell>
          <cell r="H1059">
            <v>791060312</v>
          </cell>
          <cell r="I1059" t="str">
            <v>TRAYLER</v>
          </cell>
          <cell r="J1059" t="str">
            <v>Eje recorrido</v>
          </cell>
          <cell r="K1059" t="str">
            <v>MTTO. CORRECTIVO</v>
          </cell>
          <cell r="L1059">
            <v>1500</v>
          </cell>
          <cell r="M1059" t="str">
            <v>ORTIZ YADAYCELA, NESTOR</v>
          </cell>
          <cell r="N1059" t="str">
            <v>A</v>
          </cell>
          <cell r="O1059">
            <v>42203</v>
          </cell>
          <cell r="P1059">
            <v>0.40972222222222227</v>
          </cell>
          <cell r="Q1059">
            <v>29</v>
          </cell>
          <cell r="R1059"/>
          <cell r="S1059" t="str">
            <v>Mtto. Terminado</v>
          </cell>
          <cell r="T1059">
            <v>42203</v>
          </cell>
          <cell r="U1059">
            <v>0.5</v>
          </cell>
          <cell r="V1059">
            <v>2.1666666667442769</v>
          </cell>
        </row>
        <row r="1060">
          <cell r="A1060"/>
          <cell r="B1060">
            <v>1049</v>
          </cell>
          <cell r="C1060">
            <v>4009</v>
          </cell>
          <cell r="D1060" t="str">
            <v>Dollys</v>
          </cell>
          <cell r="E1060" t="str">
            <v>100DL</v>
          </cell>
          <cell r="F1060" t="str">
            <v>Coazucar S. A.</v>
          </cell>
          <cell r="G1060">
            <v>791060315</v>
          </cell>
          <cell r="H1060">
            <v>791060315</v>
          </cell>
          <cell r="I1060" t="str">
            <v>DOLLYS</v>
          </cell>
          <cell r="J1060" t="str">
            <v>Reparar tiro</v>
          </cell>
          <cell r="K1060" t="str">
            <v>MTTO. CORRECTIVO</v>
          </cell>
          <cell r="L1060">
            <v>1500</v>
          </cell>
          <cell r="M1060" t="str">
            <v>ORTIZ YADAYCELA, NESTOR</v>
          </cell>
          <cell r="N1060" t="str">
            <v>A</v>
          </cell>
          <cell r="O1060">
            <v>42203</v>
          </cell>
          <cell r="P1060">
            <v>0.40972222222222227</v>
          </cell>
          <cell r="Q1060">
            <v>29</v>
          </cell>
          <cell r="R1060"/>
          <cell r="S1060" t="str">
            <v>Mtto. Terminado</v>
          </cell>
          <cell r="T1060">
            <v>42203</v>
          </cell>
          <cell r="U1060">
            <v>0.5</v>
          </cell>
          <cell r="V1060">
            <v>2.1666666667442769</v>
          </cell>
        </row>
        <row r="1061">
          <cell r="A1061"/>
          <cell r="B1061">
            <v>1050</v>
          </cell>
          <cell r="C1061" t="str">
            <v>MB45</v>
          </cell>
          <cell r="D1061" t="str">
            <v>Moto Boma Perkins1006-6TZ09</v>
          </cell>
          <cell r="E1061" t="str">
            <v>100BB</v>
          </cell>
          <cell r="F1061" t="str">
            <v>Coazucar S. A.</v>
          </cell>
          <cell r="G1061">
            <v>791060405</v>
          </cell>
          <cell r="H1061">
            <v>7795550144</v>
          </cell>
          <cell r="I1061" t="str">
            <v>MTTO. EN EL CAMPO</v>
          </cell>
          <cell r="J1061" t="str">
            <v>Revisar embrague</v>
          </cell>
          <cell r="K1061" t="str">
            <v>MTTO. CORRECTIVO</v>
          </cell>
          <cell r="L1061">
            <v>1318</v>
          </cell>
          <cell r="M1061" t="str">
            <v>MELENDRES LAZ, RODOLFO GONZALO</v>
          </cell>
          <cell r="N1061" t="str">
            <v>A</v>
          </cell>
          <cell r="O1061">
            <v>42203</v>
          </cell>
          <cell r="P1061">
            <v>0.42291666666666666</v>
          </cell>
          <cell r="Q1061">
            <v>29</v>
          </cell>
          <cell r="R1061"/>
          <cell r="S1061" t="str">
            <v>Mtto. Terminado</v>
          </cell>
          <cell r="T1061">
            <v>42203</v>
          </cell>
          <cell r="U1061">
            <v>0.47916666666666669</v>
          </cell>
          <cell r="V1061">
            <v>1.3499999998603016</v>
          </cell>
        </row>
        <row r="1062">
          <cell r="A1062"/>
          <cell r="B1062">
            <v>1051</v>
          </cell>
          <cell r="C1062">
            <v>328</v>
          </cell>
          <cell r="D1062" t="str">
            <v>Tractor de llanta Cameco</v>
          </cell>
          <cell r="E1062" t="str">
            <v>100CM</v>
          </cell>
          <cell r="F1062" t="str">
            <v>Coazucar S. A.</v>
          </cell>
          <cell r="G1062">
            <v>791060373</v>
          </cell>
          <cell r="H1062">
            <v>791060373</v>
          </cell>
          <cell r="I1062" t="str">
            <v>MTTO. EN EL CAMPO</v>
          </cell>
          <cell r="J1062" t="str">
            <v>Revisar polea de ventilador</v>
          </cell>
          <cell r="K1062" t="str">
            <v>MTTO. CORRECTIVO</v>
          </cell>
          <cell r="L1062">
            <v>1855</v>
          </cell>
          <cell r="M1062" t="str">
            <v>SUCUZHAÑAY LEMA, CARLOS</v>
          </cell>
          <cell r="N1062" t="str">
            <v>A</v>
          </cell>
          <cell r="O1062">
            <v>42203</v>
          </cell>
          <cell r="P1062">
            <v>0.4291666666666667</v>
          </cell>
          <cell r="Q1062">
            <v>29</v>
          </cell>
          <cell r="R1062"/>
          <cell r="S1062" t="str">
            <v>Mtto. Terminado</v>
          </cell>
          <cell r="T1062">
            <v>42203</v>
          </cell>
          <cell r="U1062">
            <v>0.5</v>
          </cell>
          <cell r="V1062">
            <v>1.6999999999534339</v>
          </cell>
        </row>
        <row r="1063">
          <cell r="A1063"/>
          <cell r="B1063">
            <v>1052</v>
          </cell>
          <cell r="C1063">
            <v>802</v>
          </cell>
          <cell r="D1063" t="str">
            <v>Grada 20D x 32"x1/2x2 1/8</v>
          </cell>
          <cell r="E1063" t="str">
            <v>100EA</v>
          </cell>
          <cell r="F1063" t="str">
            <v>Coazucar S. A.</v>
          </cell>
          <cell r="G1063">
            <v>791060345</v>
          </cell>
          <cell r="H1063">
            <v>7795550488</v>
          </cell>
          <cell r="I1063" t="str">
            <v>MTTO. EN EL CAMPO</v>
          </cell>
          <cell r="J1063" t="str">
            <v>Manguera del gato rota</v>
          </cell>
          <cell r="K1063" t="str">
            <v>MTTO. CORRECTIVO</v>
          </cell>
          <cell r="L1063">
            <v>1338</v>
          </cell>
          <cell r="M1063" t="str">
            <v>MENENDEZ LUQUE, JAIRO LEOPOLDO</v>
          </cell>
          <cell r="N1063" t="str">
            <v>A</v>
          </cell>
          <cell r="O1063">
            <v>42203</v>
          </cell>
          <cell r="P1063">
            <v>0.43958333333333338</v>
          </cell>
          <cell r="Q1063">
            <v>29</v>
          </cell>
          <cell r="R1063"/>
          <cell r="S1063" t="str">
            <v>Mtto. Terminado</v>
          </cell>
          <cell r="T1063">
            <v>42203</v>
          </cell>
          <cell r="U1063">
            <v>0.79166666666666663</v>
          </cell>
          <cell r="V1063">
            <v>8.4499999999534339</v>
          </cell>
        </row>
        <row r="1064">
          <cell r="A1064"/>
          <cell r="B1064">
            <v>1053</v>
          </cell>
          <cell r="C1064">
            <v>276</v>
          </cell>
          <cell r="D1064" t="str">
            <v>Tractor John Deere 8200</v>
          </cell>
          <cell r="E1064" t="str">
            <v>100JD</v>
          </cell>
          <cell r="F1064" t="str">
            <v>Coazucar S. A.</v>
          </cell>
          <cell r="G1064">
            <v>791060442</v>
          </cell>
          <cell r="H1064">
            <v>7795550923</v>
          </cell>
          <cell r="I1064" t="str">
            <v>MTTO. EN EL CAMPO</v>
          </cell>
          <cell r="J1064" t="str">
            <v>Revisar sistema de combustible</v>
          </cell>
          <cell r="K1064" t="str">
            <v>MTTO. CORRECTIVO</v>
          </cell>
          <cell r="L1064">
            <v>8000</v>
          </cell>
          <cell r="M1064" t="str">
            <v>LATORRE ANDRADE,ROGELIO</v>
          </cell>
          <cell r="N1064" t="str">
            <v>A</v>
          </cell>
          <cell r="O1064">
            <v>42203</v>
          </cell>
          <cell r="P1064">
            <v>0.44513888888888892</v>
          </cell>
          <cell r="Q1064">
            <v>29</v>
          </cell>
          <cell r="R1064"/>
          <cell r="S1064" t="str">
            <v>Mtto. Terminado</v>
          </cell>
          <cell r="T1064">
            <v>42203</v>
          </cell>
          <cell r="U1064">
            <v>0.5</v>
          </cell>
          <cell r="V1064">
            <v>1.3166666666511446</v>
          </cell>
        </row>
        <row r="1065">
          <cell r="A1065"/>
          <cell r="B1065">
            <v>1054</v>
          </cell>
          <cell r="C1065">
            <v>507</v>
          </cell>
          <cell r="D1065" t="str">
            <v>Cargadora de Caña Cameco SP- 1800</v>
          </cell>
          <cell r="E1065" t="str">
            <v>100LL</v>
          </cell>
          <cell r="F1065" t="str">
            <v>Coazucar S. A.</v>
          </cell>
          <cell r="G1065">
            <v>791060368</v>
          </cell>
          <cell r="H1065">
            <v>791060368</v>
          </cell>
          <cell r="I1065" t="str">
            <v>MTTO. EN EL CAMPO</v>
          </cell>
          <cell r="J1065" t="str">
            <v>Revisar mando finales</v>
          </cell>
          <cell r="K1065" t="str">
            <v>MTTO. CORRECTIVO</v>
          </cell>
          <cell r="L1065">
            <v>1849</v>
          </cell>
          <cell r="M1065" t="str">
            <v>SORNOZA PEÑARRETA, SERGIO</v>
          </cell>
          <cell r="N1065" t="str">
            <v>A</v>
          </cell>
          <cell r="O1065">
            <v>42203</v>
          </cell>
          <cell r="P1065">
            <v>0.47222222222222227</v>
          </cell>
          <cell r="Q1065">
            <v>29</v>
          </cell>
          <cell r="R1065"/>
          <cell r="S1065" t="str">
            <v>Mtto. Terminado</v>
          </cell>
          <cell r="T1065">
            <v>42203</v>
          </cell>
          <cell r="U1065">
            <v>0.58333333333333337</v>
          </cell>
          <cell r="V1065">
            <v>2.6666666667442769</v>
          </cell>
        </row>
        <row r="1066">
          <cell r="A1066"/>
          <cell r="B1066">
            <v>1055</v>
          </cell>
          <cell r="C1066" t="str">
            <v>JD04</v>
          </cell>
          <cell r="D1066" t="str">
            <v>Tractor John Deere 9430R</v>
          </cell>
          <cell r="E1066" t="str">
            <v>100JD</v>
          </cell>
          <cell r="F1066" t="str">
            <v>Coazucar S. A.</v>
          </cell>
          <cell r="G1066">
            <v>791060394</v>
          </cell>
          <cell r="H1066">
            <v>7795551019</v>
          </cell>
          <cell r="I1066" t="str">
            <v>MTTO. EN EL CAMPO</v>
          </cell>
          <cell r="J1066" t="str">
            <v>Cambiar llanta delantera derecha del lado de afuera</v>
          </cell>
          <cell r="K1066" t="str">
            <v>MTTO. CORRECTIVO</v>
          </cell>
          <cell r="L1066">
            <v>896</v>
          </cell>
          <cell r="M1066" t="str">
            <v>CHAVEZ MERO, JOSE FELICIANO</v>
          </cell>
          <cell r="N1066" t="str">
            <v>A</v>
          </cell>
          <cell r="O1066">
            <v>42203</v>
          </cell>
          <cell r="P1066">
            <v>0.47569444444444442</v>
          </cell>
          <cell r="Q1066">
            <v>29</v>
          </cell>
          <cell r="R1066"/>
          <cell r="S1066" t="str">
            <v>Mtto. Terminado</v>
          </cell>
          <cell r="T1066">
            <v>42203</v>
          </cell>
          <cell r="U1066">
            <v>0.66666666666666663</v>
          </cell>
          <cell r="V1066">
            <v>4.5833333332557231</v>
          </cell>
        </row>
        <row r="1067">
          <cell r="A1067"/>
          <cell r="B1067">
            <v>1056</v>
          </cell>
          <cell r="C1067">
            <v>198</v>
          </cell>
          <cell r="D1067" t="str">
            <v>Cabezal Kenworth T-800</v>
          </cell>
          <cell r="E1067" t="str">
            <v>100CB</v>
          </cell>
          <cell r="F1067" t="str">
            <v>Coazucar S. A.</v>
          </cell>
          <cell r="G1067">
            <v>791060332</v>
          </cell>
          <cell r="H1067">
            <v>7795550313</v>
          </cell>
          <cell r="I1067" t="str">
            <v>CABEZALES</v>
          </cell>
          <cell r="J1067" t="str">
            <v>Revisar luces</v>
          </cell>
          <cell r="K1067" t="str">
            <v>MTTO. CORRECTIVO</v>
          </cell>
          <cell r="L1067">
            <v>1886</v>
          </cell>
          <cell r="M1067" t="str">
            <v>TIBILLIN GUTAMA, JACINTO MARIA</v>
          </cell>
          <cell r="N1067" t="str">
            <v>A</v>
          </cell>
          <cell r="O1067">
            <v>42203</v>
          </cell>
          <cell r="P1067">
            <v>0.48055555555555557</v>
          </cell>
          <cell r="Q1067">
            <v>29</v>
          </cell>
          <cell r="R1067">
            <v>49098</v>
          </cell>
          <cell r="S1067" t="str">
            <v>Mtto. Terminado</v>
          </cell>
          <cell r="T1067">
            <v>42203</v>
          </cell>
          <cell r="U1067">
            <v>0.6875</v>
          </cell>
          <cell r="V1067">
            <v>4.9666666665580124</v>
          </cell>
        </row>
        <row r="1068">
          <cell r="A1068"/>
          <cell r="B1068">
            <v>1057</v>
          </cell>
          <cell r="C1068">
            <v>345</v>
          </cell>
          <cell r="D1068" t="str">
            <v xml:space="preserve">Tractor de Ruedas Vanguard V-167        </v>
          </cell>
          <cell r="E1068" t="str">
            <v>100EP</v>
          </cell>
          <cell r="F1068" t="str">
            <v>Coazucar S. A.</v>
          </cell>
          <cell r="G1068">
            <v>791060374</v>
          </cell>
          <cell r="H1068">
            <v>7795550830</v>
          </cell>
          <cell r="I1068" t="str">
            <v>EQUIPO PESADO</v>
          </cell>
          <cell r="J1068" t="str">
            <v>Revisar direccion</v>
          </cell>
          <cell r="K1068" t="str">
            <v>MTTO. CORRECTIVO</v>
          </cell>
          <cell r="L1068">
            <v>1049</v>
          </cell>
          <cell r="M1068" t="str">
            <v>FLORES GUACHICHULCA, ALCIDES FERNANDO</v>
          </cell>
          <cell r="N1068" t="str">
            <v>A</v>
          </cell>
          <cell r="O1068">
            <v>42203</v>
          </cell>
          <cell r="P1068">
            <v>0.48194444444444445</v>
          </cell>
          <cell r="Q1068">
            <v>29</v>
          </cell>
          <cell r="R1068">
            <v>3292</v>
          </cell>
          <cell r="S1068" t="str">
            <v>Mtto. Terminado</v>
          </cell>
          <cell r="T1068">
            <v>42203</v>
          </cell>
          <cell r="U1068">
            <v>0.66666666666666663</v>
          </cell>
          <cell r="V1068">
            <v>4.4333333333488554</v>
          </cell>
        </row>
        <row r="1069">
          <cell r="A1069"/>
          <cell r="B1069">
            <v>1058</v>
          </cell>
          <cell r="C1069">
            <v>299</v>
          </cell>
          <cell r="D1069" t="str">
            <v>Tractor John Deere 8200</v>
          </cell>
          <cell r="E1069" t="str">
            <v>100JD</v>
          </cell>
          <cell r="F1069" t="str">
            <v>Coazucar S. A.</v>
          </cell>
          <cell r="G1069">
            <v>791060392</v>
          </cell>
          <cell r="H1069">
            <v>7795550953</v>
          </cell>
          <cell r="I1069" t="str">
            <v>JOHN DEERE</v>
          </cell>
          <cell r="J1069" t="str">
            <v>Limpiar el cigarro y los filtros de combustible</v>
          </cell>
          <cell r="K1069" t="str">
            <v>MTTO. CORRECTIVO</v>
          </cell>
          <cell r="L1069">
            <v>751</v>
          </cell>
          <cell r="M1069" t="str">
            <v>BRITO BRITO, JULIO AURELIO</v>
          </cell>
          <cell r="N1069" t="str">
            <v>A</v>
          </cell>
          <cell r="O1069">
            <v>42203</v>
          </cell>
          <cell r="P1069">
            <v>0.48402777777777778</v>
          </cell>
          <cell r="Q1069">
            <v>29</v>
          </cell>
          <cell r="R1069">
            <v>8856</v>
          </cell>
          <cell r="S1069" t="str">
            <v>Mtto. Terminado</v>
          </cell>
          <cell r="T1069">
            <v>42203</v>
          </cell>
          <cell r="U1069">
            <v>0.625</v>
          </cell>
          <cell r="V1069">
            <v>3.3833333333022892</v>
          </cell>
        </row>
        <row r="1070">
          <cell r="A1070"/>
          <cell r="B1070">
            <v>1059</v>
          </cell>
          <cell r="C1070" t="str">
            <v>LL04</v>
          </cell>
          <cell r="D1070" t="str">
            <v>Cargadora de Caña JD SP 1850</v>
          </cell>
          <cell r="E1070" t="str">
            <v>100LL</v>
          </cell>
          <cell r="F1070" t="str">
            <v>Coazucar S. A.</v>
          </cell>
          <cell r="G1070">
            <v>791060370</v>
          </cell>
          <cell r="H1070">
            <v>791060370</v>
          </cell>
          <cell r="I1070" t="str">
            <v>MTTO. EN EL CAMPO</v>
          </cell>
          <cell r="J1070" t="str">
            <v>Roto el vastago del bulldozer</v>
          </cell>
          <cell r="K1070" t="str">
            <v>MTTO. CORRECTIVO</v>
          </cell>
          <cell r="L1070">
            <v>1741</v>
          </cell>
          <cell r="M1070" t="str">
            <v>ROMERO CHUEZ, CUSTODIO BERNABE</v>
          </cell>
          <cell r="N1070" t="str">
            <v>A</v>
          </cell>
          <cell r="O1070">
            <v>42203</v>
          </cell>
          <cell r="P1070">
            <v>0.53819444444444442</v>
          </cell>
          <cell r="Q1070">
            <v>29</v>
          </cell>
          <cell r="R1070"/>
          <cell r="S1070" t="str">
            <v>Mtto. Terminado</v>
          </cell>
          <cell r="T1070">
            <v>42203</v>
          </cell>
          <cell r="U1070">
            <v>0.66666666666666663</v>
          </cell>
          <cell r="V1070">
            <v>3.0833333332557231</v>
          </cell>
        </row>
        <row r="1071">
          <cell r="A1071"/>
          <cell r="B1071">
            <v>1060</v>
          </cell>
          <cell r="C1071">
            <v>324</v>
          </cell>
          <cell r="D1071" t="str">
            <v>Tractor de Llantas Cameco 305 AG</v>
          </cell>
          <cell r="E1071" t="str">
            <v>100CM</v>
          </cell>
          <cell r="F1071" t="str">
            <v>Coazucar S. A.</v>
          </cell>
          <cell r="G1071">
            <v>791060373</v>
          </cell>
          <cell r="H1071">
            <v>7795550331</v>
          </cell>
          <cell r="I1071" t="str">
            <v>MTTO. EN EL CAMPO</v>
          </cell>
          <cell r="J1071" t="str">
            <v>Revisar motor</v>
          </cell>
          <cell r="K1071" t="str">
            <v>MTTO. CORRECTIVO</v>
          </cell>
          <cell r="L1071">
            <v>1088</v>
          </cell>
          <cell r="M1071" t="str">
            <v>GOMEZ LLIVICOTA, MANUEL MARIA</v>
          </cell>
          <cell r="N1071" t="str">
            <v>A</v>
          </cell>
          <cell r="O1071">
            <v>42203</v>
          </cell>
          <cell r="P1071">
            <v>0.54861111111111105</v>
          </cell>
          <cell r="Q1071">
            <v>29</v>
          </cell>
          <cell r="R1071">
            <v>13481</v>
          </cell>
          <cell r="S1071" t="str">
            <v>Mtto. Terminado</v>
          </cell>
          <cell r="T1071">
            <v>42203</v>
          </cell>
          <cell r="U1071">
            <v>0.70833333333333337</v>
          </cell>
          <cell r="V1071">
            <v>3.8333333333721384</v>
          </cell>
        </row>
        <row r="1072">
          <cell r="A1072"/>
          <cell r="B1072">
            <v>1061</v>
          </cell>
          <cell r="C1072" t="str">
            <v>CB02</v>
          </cell>
          <cell r="D1072" t="str">
            <v>Cabezal Volvo FM64T-L2H1</v>
          </cell>
          <cell r="E1072" t="str">
            <v>100CB</v>
          </cell>
          <cell r="F1072" t="str">
            <v>Coazucar S. A.</v>
          </cell>
          <cell r="G1072">
            <v>791060412</v>
          </cell>
          <cell r="H1072">
            <v>791060412</v>
          </cell>
          <cell r="I1072" t="str">
            <v>CABEZALES</v>
          </cell>
          <cell r="J1072" t="str">
            <v>Orden de Inspección</v>
          </cell>
          <cell r="K1072" t="str">
            <v>MTTO. PREVENTIVO</v>
          </cell>
          <cell r="L1072">
            <v>1685</v>
          </cell>
          <cell r="M1072" t="str">
            <v>RIVERA ORTEGA, ROMEL WILFRIDO</v>
          </cell>
          <cell r="N1072" t="str">
            <v>A</v>
          </cell>
          <cell r="O1072">
            <v>42203</v>
          </cell>
          <cell r="P1072">
            <v>0.54999999999999993</v>
          </cell>
          <cell r="Q1072">
            <v>29</v>
          </cell>
          <cell r="R1072">
            <v>9171</v>
          </cell>
          <cell r="S1072" t="str">
            <v>Mtto. Terminado</v>
          </cell>
          <cell r="T1072">
            <v>42203</v>
          </cell>
          <cell r="U1072">
            <v>0.59375</v>
          </cell>
          <cell r="V1072">
            <v>1.0499999999301508</v>
          </cell>
        </row>
        <row r="1073">
          <cell r="A1073"/>
          <cell r="B1073">
            <v>1062</v>
          </cell>
          <cell r="C1073" t="str">
            <v>CB02</v>
          </cell>
          <cell r="D1073" t="str">
            <v>Cabezal Volvo FM64T-L2H1</v>
          </cell>
          <cell r="E1073" t="str">
            <v>100CB</v>
          </cell>
          <cell r="F1073" t="str">
            <v>Coazucar S. A.</v>
          </cell>
          <cell r="G1073">
            <v>791060412</v>
          </cell>
          <cell r="H1073">
            <v>791060412</v>
          </cell>
          <cell r="I1073" t="str">
            <v>LUBRICADORA</v>
          </cell>
          <cell r="J1073" t="str">
            <v>Cambio aceite y filtro motor</v>
          </cell>
          <cell r="K1073" t="str">
            <v>MTTO. PREVENTIVO</v>
          </cell>
          <cell r="L1073">
            <v>1685</v>
          </cell>
          <cell r="M1073" t="str">
            <v>RIVERA ORTEGA, ROMEL WILFRIDO</v>
          </cell>
          <cell r="N1073" t="str">
            <v>A</v>
          </cell>
          <cell r="O1073">
            <v>42203</v>
          </cell>
          <cell r="P1073">
            <v>0.54999999999999993</v>
          </cell>
          <cell r="Q1073">
            <v>29</v>
          </cell>
          <cell r="R1073">
            <v>9171</v>
          </cell>
          <cell r="S1073" t="str">
            <v>Mtto. Terminado</v>
          </cell>
          <cell r="T1073">
            <v>42203</v>
          </cell>
          <cell r="U1073">
            <v>0.66666666666666663</v>
          </cell>
          <cell r="V1073">
            <v>2.7999999999301508</v>
          </cell>
        </row>
        <row r="1074">
          <cell r="A1074"/>
          <cell r="B1074">
            <v>1063</v>
          </cell>
          <cell r="C1074" t="str">
            <v>CB02</v>
          </cell>
          <cell r="D1074" t="str">
            <v>Cabezal Volvo FM64T-L2H1</v>
          </cell>
          <cell r="E1074" t="str">
            <v>100CB</v>
          </cell>
          <cell r="F1074" t="str">
            <v>Coazucar S. A.</v>
          </cell>
          <cell r="G1074">
            <v>791060412</v>
          </cell>
          <cell r="H1074">
            <v>791060412</v>
          </cell>
          <cell r="I1074" t="str">
            <v>LUBRICADORA</v>
          </cell>
          <cell r="J1074" t="str">
            <v>Cambio filtro de combustible</v>
          </cell>
          <cell r="K1074" t="str">
            <v>MTTO. PREVENTIVO</v>
          </cell>
          <cell r="L1074">
            <v>1685</v>
          </cell>
          <cell r="M1074" t="str">
            <v>RIVERA ORTEGA, ROMEL WILFRIDO</v>
          </cell>
          <cell r="N1074" t="str">
            <v>A</v>
          </cell>
          <cell r="O1074">
            <v>42203</v>
          </cell>
          <cell r="P1074">
            <v>0.54999999999999993</v>
          </cell>
          <cell r="Q1074">
            <v>29</v>
          </cell>
          <cell r="R1074">
            <v>9171</v>
          </cell>
          <cell r="S1074" t="str">
            <v>Mtto. Terminado</v>
          </cell>
          <cell r="T1074">
            <v>42203</v>
          </cell>
          <cell r="U1074">
            <v>0.66666666666666663</v>
          </cell>
          <cell r="V1074">
            <v>2.7999999999301508</v>
          </cell>
        </row>
        <row r="1075">
          <cell r="A1075"/>
          <cell r="B1075">
            <v>1064</v>
          </cell>
          <cell r="C1075" t="str">
            <v>CB02</v>
          </cell>
          <cell r="D1075" t="str">
            <v>Cabezal Volvo FM64T-L2H1</v>
          </cell>
          <cell r="E1075" t="str">
            <v>100CB</v>
          </cell>
          <cell r="F1075" t="str">
            <v>Coazucar S. A.</v>
          </cell>
          <cell r="G1075">
            <v>791060412</v>
          </cell>
          <cell r="H1075">
            <v>791060412</v>
          </cell>
          <cell r="I1075" t="str">
            <v>LUBRICADORA</v>
          </cell>
          <cell r="J1075" t="str">
            <v>Cambio aceite diferencial</v>
          </cell>
          <cell r="K1075" t="str">
            <v>MTTO. PREVENTIVO</v>
          </cell>
          <cell r="L1075">
            <v>1685</v>
          </cell>
          <cell r="M1075" t="str">
            <v>RIVERA ORTEGA, ROMEL WILFRIDO</v>
          </cell>
          <cell r="N1075" t="str">
            <v>A</v>
          </cell>
          <cell r="O1075">
            <v>42203</v>
          </cell>
          <cell r="P1075">
            <v>0.54999999999999993</v>
          </cell>
          <cell r="Q1075">
            <v>29</v>
          </cell>
          <cell r="R1075">
            <v>9171</v>
          </cell>
          <cell r="S1075" t="str">
            <v>Mtto. Terminado</v>
          </cell>
          <cell r="T1075">
            <v>42203</v>
          </cell>
          <cell r="U1075">
            <v>0.66666666666666663</v>
          </cell>
          <cell r="V1075">
            <v>2.7999999999301508</v>
          </cell>
        </row>
        <row r="1076">
          <cell r="A1076"/>
          <cell r="B1076">
            <v>1065</v>
          </cell>
          <cell r="C1076" t="str">
            <v>CB02</v>
          </cell>
          <cell r="D1076" t="str">
            <v>Cabezal Volvo FM64T-L2H1</v>
          </cell>
          <cell r="E1076" t="str">
            <v>100CB</v>
          </cell>
          <cell r="F1076" t="str">
            <v>Coazucar S. A.</v>
          </cell>
          <cell r="G1076">
            <v>791060412</v>
          </cell>
          <cell r="H1076">
            <v>791060412</v>
          </cell>
          <cell r="I1076" t="str">
            <v>LUBRICADORA</v>
          </cell>
          <cell r="J1076" t="str">
            <v>Cambio aceite transmisión</v>
          </cell>
          <cell r="K1076" t="str">
            <v>MTTO. PREVENTIVO</v>
          </cell>
          <cell r="L1076">
            <v>1685</v>
          </cell>
          <cell r="M1076" t="str">
            <v>RIVERA ORTEGA, ROMEL WILFRIDO</v>
          </cell>
          <cell r="N1076" t="str">
            <v>A</v>
          </cell>
          <cell r="O1076">
            <v>42203</v>
          </cell>
          <cell r="P1076">
            <v>0.54999999999999993</v>
          </cell>
          <cell r="Q1076">
            <v>29</v>
          </cell>
          <cell r="R1076">
            <v>9171</v>
          </cell>
          <cell r="S1076" t="str">
            <v>Mtto. Terminado</v>
          </cell>
          <cell r="T1076">
            <v>42203</v>
          </cell>
          <cell r="U1076">
            <v>0.66666666666666663</v>
          </cell>
          <cell r="V1076">
            <v>2.7999999999301508</v>
          </cell>
        </row>
        <row r="1077">
          <cell r="A1077"/>
          <cell r="B1077">
            <v>1066</v>
          </cell>
          <cell r="C1077" t="str">
            <v>CB02</v>
          </cell>
          <cell r="D1077" t="str">
            <v>Cabezal Volvo FM64T-L2H1</v>
          </cell>
          <cell r="E1077" t="str">
            <v>100CB</v>
          </cell>
          <cell r="F1077" t="str">
            <v>Coazucar S. A.</v>
          </cell>
          <cell r="G1077">
            <v>791060412</v>
          </cell>
          <cell r="H1077">
            <v>791060412</v>
          </cell>
          <cell r="I1077" t="str">
            <v>LUBRICADORA</v>
          </cell>
          <cell r="J1077" t="str">
            <v>Cambio aceite cubo de rueda</v>
          </cell>
          <cell r="K1077" t="str">
            <v>MTTO. PREVENTIVO</v>
          </cell>
          <cell r="L1077">
            <v>1685</v>
          </cell>
          <cell r="M1077" t="str">
            <v>RIVERA ORTEGA, ROMEL WILFRIDO</v>
          </cell>
          <cell r="N1077" t="str">
            <v>A</v>
          </cell>
          <cell r="O1077">
            <v>42203</v>
          </cell>
          <cell r="P1077">
            <v>0.54999999999999993</v>
          </cell>
          <cell r="Q1077">
            <v>29</v>
          </cell>
          <cell r="R1077">
            <v>9171</v>
          </cell>
          <cell r="S1077" t="str">
            <v>Mtto. Terminado</v>
          </cell>
          <cell r="T1077">
            <v>42203</v>
          </cell>
          <cell r="U1077">
            <v>0.66666666666666663</v>
          </cell>
          <cell r="V1077">
            <v>2.7999999999301508</v>
          </cell>
        </row>
        <row r="1078">
          <cell r="A1078"/>
          <cell r="B1078">
            <v>1067</v>
          </cell>
          <cell r="C1078" t="str">
            <v>CB02</v>
          </cell>
          <cell r="D1078" t="str">
            <v>Cabezal Volvo FM64T-L2H1</v>
          </cell>
          <cell r="E1078" t="str">
            <v>100CB</v>
          </cell>
          <cell r="F1078" t="str">
            <v>Coazucar S. A.</v>
          </cell>
          <cell r="G1078">
            <v>791060412</v>
          </cell>
          <cell r="H1078">
            <v>791060412</v>
          </cell>
          <cell r="I1078" t="str">
            <v>LUBRICADORA</v>
          </cell>
          <cell r="J1078" t="str">
            <v>Cambio filtro de aire</v>
          </cell>
          <cell r="K1078" t="str">
            <v>MTTO. PREVENTIVO</v>
          </cell>
          <cell r="L1078">
            <v>1685</v>
          </cell>
          <cell r="M1078" t="str">
            <v>RIVERA ORTEGA, ROMEL WILFRIDO</v>
          </cell>
          <cell r="N1078" t="str">
            <v>A</v>
          </cell>
          <cell r="O1078">
            <v>42203</v>
          </cell>
          <cell r="P1078">
            <v>0.54999999999999993</v>
          </cell>
          <cell r="Q1078">
            <v>29</v>
          </cell>
          <cell r="R1078">
            <v>9171</v>
          </cell>
          <cell r="S1078" t="str">
            <v>Mtto. Terminado</v>
          </cell>
          <cell r="T1078">
            <v>42203</v>
          </cell>
          <cell r="U1078">
            <v>0.66666666666666663</v>
          </cell>
          <cell r="V1078">
            <v>2.7999999999301508</v>
          </cell>
        </row>
        <row r="1079">
          <cell r="A1079"/>
          <cell r="B1079">
            <v>1068</v>
          </cell>
          <cell r="C1079">
            <v>151</v>
          </cell>
          <cell r="D1079" t="str">
            <v>Cabezal M. Benz LS-2635</v>
          </cell>
          <cell r="E1079" t="str">
            <v>100CB</v>
          </cell>
          <cell r="F1079" t="str">
            <v>Coazucar S. A.</v>
          </cell>
          <cell r="G1079">
            <v>791060330</v>
          </cell>
          <cell r="H1079">
            <v>791060330</v>
          </cell>
          <cell r="I1079" t="str">
            <v>CABEZALES</v>
          </cell>
          <cell r="J1079" t="str">
            <v>Revisar sistema electrico y arreglar chapa de puerta</v>
          </cell>
          <cell r="K1079" t="str">
            <v>MTTO. CORRECTIVO</v>
          </cell>
          <cell r="L1079">
            <v>906</v>
          </cell>
          <cell r="M1079" t="str">
            <v>CHILA ENDARA, JAXON TYRONE</v>
          </cell>
          <cell r="N1079" t="str">
            <v>A</v>
          </cell>
          <cell r="O1079">
            <v>42203</v>
          </cell>
          <cell r="P1079">
            <v>0.55625000000000002</v>
          </cell>
          <cell r="Q1079">
            <v>29</v>
          </cell>
          <cell r="R1079"/>
          <cell r="S1079" t="str">
            <v>Mtto. Terminado</v>
          </cell>
          <cell r="T1079">
            <v>42203</v>
          </cell>
          <cell r="U1079">
            <v>0.72916666666666663</v>
          </cell>
          <cell r="V1079">
            <v>4.1499999999068677</v>
          </cell>
        </row>
        <row r="1080">
          <cell r="A1080"/>
          <cell r="B1080">
            <v>1069</v>
          </cell>
          <cell r="C1080">
            <v>165</v>
          </cell>
          <cell r="D1080" t="str">
            <v>Cabezal M. Benz LS-2635</v>
          </cell>
          <cell r="E1080" t="str">
            <v>100CB</v>
          </cell>
          <cell r="F1080" t="str">
            <v>Coazucar S. A.</v>
          </cell>
          <cell r="G1080">
            <v>791060330</v>
          </cell>
          <cell r="H1080">
            <v>791060330</v>
          </cell>
          <cell r="I1080" t="str">
            <v>MTTO. EN EL CAMPO</v>
          </cell>
          <cell r="J1080" t="str">
            <v>Revisar sistema de combustible</v>
          </cell>
          <cell r="K1080" t="str">
            <v>MTTO. CORRECTIVO</v>
          </cell>
          <cell r="L1080">
            <v>1512</v>
          </cell>
          <cell r="M1080" t="str">
            <v>PALACIOS SEVILLA, DAVID</v>
          </cell>
          <cell r="N1080" t="str">
            <v>A</v>
          </cell>
          <cell r="O1080">
            <v>42203</v>
          </cell>
          <cell r="P1080">
            <v>0.57152777777777775</v>
          </cell>
          <cell r="Q1080">
            <v>29</v>
          </cell>
          <cell r="R1080"/>
          <cell r="S1080" t="str">
            <v>Mtto. Terminado</v>
          </cell>
          <cell r="T1080">
            <v>42203</v>
          </cell>
          <cell r="U1080">
            <v>0.625</v>
          </cell>
          <cell r="V1080">
            <v>1.2833333333255723</v>
          </cell>
        </row>
        <row r="1081">
          <cell r="A1081"/>
          <cell r="B1081">
            <v>1070</v>
          </cell>
          <cell r="C1081" t="str">
            <v>MB33</v>
          </cell>
          <cell r="D1081" t="str">
            <v>Enrolladorocmis VIR7M-D125-MT500</v>
          </cell>
          <cell r="E1081" t="str">
            <v>100BB</v>
          </cell>
          <cell r="F1081" t="str">
            <v>Coazucar S. A.</v>
          </cell>
          <cell r="G1081">
            <v>791060405</v>
          </cell>
          <cell r="H1081">
            <v>7795550120</v>
          </cell>
          <cell r="I1081" t="str">
            <v>MTTO. EN EL CAMPO</v>
          </cell>
          <cell r="J1081" t="str">
            <v>Revisar equipo</v>
          </cell>
          <cell r="K1081" t="str">
            <v>MTTO. CORRECTIVO</v>
          </cell>
          <cell r="L1081">
            <v>6476</v>
          </cell>
          <cell r="M1081" t="str">
            <v>LOPEZ GUAYTA, FRANKLIN</v>
          </cell>
          <cell r="N1081" t="str">
            <v>A</v>
          </cell>
          <cell r="O1081">
            <v>42203</v>
          </cell>
          <cell r="P1081">
            <v>0.58333333333333337</v>
          </cell>
          <cell r="Q1081">
            <v>29</v>
          </cell>
          <cell r="R1081"/>
          <cell r="S1081" t="str">
            <v>Mtto. Terminado</v>
          </cell>
          <cell r="T1081">
            <v>42204</v>
          </cell>
          <cell r="U1081">
            <v>0.625</v>
          </cell>
          <cell r="V1081">
            <v>25</v>
          </cell>
        </row>
        <row r="1082">
          <cell r="A1082"/>
          <cell r="B1082">
            <v>1071</v>
          </cell>
          <cell r="C1082" t="str">
            <v>EL18</v>
          </cell>
          <cell r="D1082" t="str">
            <v xml:space="preserve">Camioneta Chevrolet </v>
          </cell>
          <cell r="E1082" t="str">
            <v>100EL</v>
          </cell>
          <cell r="F1082" t="str">
            <v>Coazucar S. A.</v>
          </cell>
          <cell r="G1082">
            <v>791060102</v>
          </cell>
          <cell r="H1082">
            <v>7795550792</v>
          </cell>
          <cell r="I1082" t="str">
            <v>EQUIPO LIVIANO</v>
          </cell>
          <cell r="J1082" t="str">
            <v>Orden de Inspección</v>
          </cell>
          <cell r="K1082" t="str">
            <v>MTTO. PREVENTIVO</v>
          </cell>
          <cell r="L1082">
            <v>520</v>
          </cell>
          <cell r="M1082" t="str">
            <v>VASQUEZ CALLE, OCTAVIO AUGUSTO</v>
          </cell>
          <cell r="N1082" t="str">
            <v>A</v>
          </cell>
          <cell r="O1082">
            <v>42203</v>
          </cell>
          <cell r="P1082">
            <v>0.5854166666666667</v>
          </cell>
          <cell r="Q1082">
            <v>29</v>
          </cell>
          <cell r="R1082">
            <v>239568</v>
          </cell>
          <cell r="S1082" t="str">
            <v>Mtto. Terminado</v>
          </cell>
          <cell r="T1082">
            <v>42203</v>
          </cell>
          <cell r="U1082">
            <v>0.63541666666666663</v>
          </cell>
          <cell r="V1082">
            <v>1.1999999999534339</v>
          </cell>
        </row>
        <row r="1083">
          <cell r="A1083"/>
          <cell r="B1083">
            <v>1072</v>
          </cell>
          <cell r="C1083" t="str">
            <v>EL18</v>
          </cell>
          <cell r="D1083" t="str">
            <v xml:space="preserve">Camioneta Chevrolet </v>
          </cell>
          <cell r="E1083" t="str">
            <v>100EL</v>
          </cell>
          <cell r="F1083" t="str">
            <v>Coazucar S. A.</v>
          </cell>
          <cell r="G1083">
            <v>791060102</v>
          </cell>
          <cell r="H1083">
            <v>7795550792</v>
          </cell>
          <cell r="I1083" t="str">
            <v>LUBRICADORA</v>
          </cell>
          <cell r="J1083" t="str">
            <v>Cambio aceite y filtro motor</v>
          </cell>
          <cell r="K1083" t="str">
            <v>MTTO. PREVENTIVO</v>
          </cell>
          <cell r="L1083">
            <v>520</v>
          </cell>
          <cell r="M1083" t="str">
            <v>VASQUEZ CALLE, OCTAVIO AUGUSTO</v>
          </cell>
          <cell r="N1083" t="str">
            <v>A</v>
          </cell>
          <cell r="O1083">
            <v>42203</v>
          </cell>
          <cell r="P1083">
            <v>0.5854166666666667</v>
          </cell>
          <cell r="Q1083">
            <v>29</v>
          </cell>
          <cell r="R1083">
            <v>239568</v>
          </cell>
          <cell r="S1083" t="str">
            <v>Mtto. Terminado</v>
          </cell>
          <cell r="T1083">
            <v>42203</v>
          </cell>
          <cell r="U1083">
            <v>0.66666666666666663</v>
          </cell>
          <cell r="V1083">
            <v>1.9499999999534339</v>
          </cell>
        </row>
        <row r="1084">
          <cell r="A1084"/>
          <cell r="B1084">
            <v>1073</v>
          </cell>
          <cell r="C1084" t="str">
            <v>EL18</v>
          </cell>
          <cell r="D1084" t="str">
            <v xml:space="preserve">Camioneta Chevrolet </v>
          </cell>
          <cell r="E1084" t="str">
            <v>100EL</v>
          </cell>
          <cell r="F1084" t="str">
            <v>Coazucar S. A.</v>
          </cell>
          <cell r="G1084">
            <v>791060102</v>
          </cell>
          <cell r="H1084">
            <v>7795550792</v>
          </cell>
          <cell r="I1084" t="str">
            <v>LUBRICADORA</v>
          </cell>
          <cell r="J1084" t="str">
            <v>Cambio filtro de combustible</v>
          </cell>
          <cell r="K1084" t="str">
            <v>MTTO. PREVENTIVO</v>
          </cell>
          <cell r="L1084">
            <v>520</v>
          </cell>
          <cell r="M1084" t="str">
            <v>VASQUEZ CALLE, OCTAVIO AUGUSTO</v>
          </cell>
          <cell r="N1084" t="str">
            <v>A</v>
          </cell>
          <cell r="O1084">
            <v>42203</v>
          </cell>
          <cell r="P1084">
            <v>0.5854166666666667</v>
          </cell>
          <cell r="Q1084">
            <v>29</v>
          </cell>
          <cell r="R1084">
            <v>239568</v>
          </cell>
          <cell r="S1084" t="str">
            <v>Mtto. Terminado</v>
          </cell>
          <cell r="T1084">
            <v>42203</v>
          </cell>
          <cell r="U1084">
            <v>0.66666666666666663</v>
          </cell>
          <cell r="V1084">
            <v>1.9499999999534339</v>
          </cell>
        </row>
        <row r="1085">
          <cell r="A1085"/>
          <cell r="B1085">
            <v>1074</v>
          </cell>
          <cell r="C1085">
            <v>1308</v>
          </cell>
          <cell r="D1085" t="str">
            <v>Trayler</v>
          </cell>
          <cell r="E1085" t="str">
            <v>100TD</v>
          </cell>
          <cell r="F1085" t="str">
            <v>Coazucar S. A.</v>
          </cell>
          <cell r="G1085">
            <v>791060312</v>
          </cell>
          <cell r="H1085">
            <v>791060312</v>
          </cell>
          <cell r="I1085" t="str">
            <v>TRAYLER</v>
          </cell>
          <cell r="J1085" t="str">
            <v>Revisar templadores</v>
          </cell>
          <cell r="K1085" t="str">
            <v>MTTO. CORRECTIVO</v>
          </cell>
          <cell r="L1085">
            <v>1500</v>
          </cell>
          <cell r="M1085" t="str">
            <v>ORTIZ YADAYCELA, NESTOR</v>
          </cell>
          <cell r="N1085" t="str">
            <v>A</v>
          </cell>
          <cell r="O1085">
            <v>42203</v>
          </cell>
          <cell r="P1085">
            <v>0.60277777777777775</v>
          </cell>
          <cell r="Q1085">
            <v>29</v>
          </cell>
          <cell r="R1085"/>
          <cell r="S1085" t="str">
            <v>Mtto. Terminado</v>
          </cell>
          <cell r="T1085">
            <v>42203</v>
          </cell>
          <cell r="U1085">
            <v>0.70833333333333337</v>
          </cell>
          <cell r="V1085">
            <v>2.5333333333255723</v>
          </cell>
        </row>
        <row r="1086">
          <cell r="A1086"/>
          <cell r="B1086">
            <v>1075</v>
          </cell>
          <cell r="C1086">
            <v>406</v>
          </cell>
          <cell r="D1086" t="str">
            <v>Carreton</v>
          </cell>
          <cell r="E1086" t="str">
            <v>100CA</v>
          </cell>
          <cell r="F1086" t="str">
            <v>Coazucar S. A.</v>
          </cell>
          <cell r="G1086">
            <v>791060326</v>
          </cell>
          <cell r="H1086">
            <v>791060326</v>
          </cell>
          <cell r="I1086" t="str">
            <v>MTTO. EN EL CAMPO</v>
          </cell>
          <cell r="J1086" t="str">
            <v>Cambiar llanta delantera baja</v>
          </cell>
          <cell r="K1086" t="str">
            <v>MTTO. CORRECTIVO</v>
          </cell>
          <cell r="L1086">
            <v>1353</v>
          </cell>
          <cell r="M1086" t="str">
            <v>MINA POROZO, XAVIER</v>
          </cell>
          <cell r="N1086" t="str">
            <v>A</v>
          </cell>
          <cell r="O1086">
            <v>42203</v>
          </cell>
          <cell r="P1086">
            <v>0.62222222222222223</v>
          </cell>
          <cell r="Q1086">
            <v>29</v>
          </cell>
          <cell r="R1086"/>
          <cell r="S1086" t="str">
            <v>Mtto. Terminado</v>
          </cell>
          <cell r="T1086">
            <v>42203</v>
          </cell>
          <cell r="U1086">
            <v>0.70833333333333337</v>
          </cell>
          <cell r="V1086">
            <v>2.0666666666511446</v>
          </cell>
        </row>
        <row r="1087">
          <cell r="A1087"/>
          <cell r="B1087">
            <v>1076</v>
          </cell>
          <cell r="C1087">
            <v>509</v>
          </cell>
          <cell r="D1087" t="str">
            <v>Cargadora de Caña Cameco SP- 1800</v>
          </cell>
          <cell r="E1087" t="str">
            <v>100LL</v>
          </cell>
          <cell r="F1087" t="str">
            <v>Coazucar S. A.</v>
          </cell>
          <cell r="G1087">
            <v>791060368</v>
          </cell>
          <cell r="H1087">
            <v>791060368</v>
          </cell>
          <cell r="I1087" t="str">
            <v>MTTO. EN EL CAMPO</v>
          </cell>
          <cell r="J1087" t="str">
            <v>Cambiar manguera de jaiva</v>
          </cell>
          <cell r="K1087" t="str">
            <v>MTTO. CORRECTIVO</v>
          </cell>
          <cell r="L1087">
            <v>638</v>
          </cell>
          <cell r="M1087" t="str">
            <v>ANDRADE GONZALEZ, JOSE FABRICIO</v>
          </cell>
          <cell r="N1087" t="str">
            <v>A</v>
          </cell>
          <cell r="O1087">
            <v>42203</v>
          </cell>
          <cell r="P1087">
            <v>0.63194444444444442</v>
          </cell>
          <cell r="Q1087">
            <v>29</v>
          </cell>
          <cell r="R1087">
            <v>2693</v>
          </cell>
          <cell r="S1087" t="str">
            <v>Mtto. Terminado</v>
          </cell>
          <cell r="T1087">
            <v>42203</v>
          </cell>
          <cell r="U1087">
            <v>0.875</v>
          </cell>
          <cell r="V1087">
            <v>5.8333333332557231</v>
          </cell>
        </row>
        <row r="1088">
          <cell r="A1088"/>
          <cell r="B1088">
            <v>1077</v>
          </cell>
          <cell r="C1088">
            <v>336</v>
          </cell>
          <cell r="D1088" t="str">
            <v>Tractor de Llantas Cameco 305 AG</v>
          </cell>
          <cell r="E1088" t="str">
            <v>100CM</v>
          </cell>
          <cell r="F1088" t="str">
            <v>Coazucar S. A.</v>
          </cell>
          <cell r="G1088">
            <v>791060444</v>
          </cell>
          <cell r="H1088">
            <v>791060444</v>
          </cell>
          <cell r="I1088" t="str">
            <v>CAMECOS</v>
          </cell>
          <cell r="J1088" t="str">
            <v>Revisar cruceta</v>
          </cell>
          <cell r="K1088" t="str">
            <v>MTTO. CORRECTIVO</v>
          </cell>
          <cell r="L1088">
            <v>1787</v>
          </cell>
          <cell r="M1088" t="str">
            <v>SANCHEZ TADAY, ENRIQUE ANTONIO</v>
          </cell>
          <cell r="N1088" t="str">
            <v>A</v>
          </cell>
          <cell r="O1088">
            <v>42203</v>
          </cell>
          <cell r="P1088">
            <v>0.63541666666666663</v>
          </cell>
          <cell r="Q1088">
            <v>29</v>
          </cell>
          <cell r="R1088">
            <v>187</v>
          </cell>
          <cell r="S1088" t="str">
            <v>Mtto. Terminado</v>
          </cell>
          <cell r="T1088">
            <v>42203</v>
          </cell>
          <cell r="U1088">
            <v>0.66666666666666663</v>
          </cell>
          <cell r="V1088">
            <v>0.75</v>
          </cell>
        </row>
        <row r="1089">
          <cell r="A1089"/>
          <cell r="B1089">
            <v>1078</v>
          </cell>
          <cell r="C1089">
            <v>197</v>
          </cell>
          <cell r="D1089" t="str">
            <v>Cabezal Kenworth T-800</v>
          </cell>
          <cell r="E1089" t="str">
            <v>100CB</v>
          </cell>
          <cell r="F1089" t="str">
            <v>Coazucar S. A.</v>
          </cell>
          <cell r="G1089">
            <v>791060438</v>
          </cell>
          <cell r="H1089">
            <v>7795550311</v>
          </cell>
          <cell r="I1089" t="str">
            <v>MTTO. EN EL CAMPO</v>
          </cell>
          <cell r="J1089" t="str">
            <v>Revisar sistema de aire</v>
          </cell>
          <cell r="K1089" t="str">
            <v>MTTO. CORRECTIVO</v>
          </cell>
          <cell r="L1089">
            <v>1512</v>
          </cell>
          <cell r="M1089" t="str">
            <v>PALACIOS SEVILLA, DAVID</v>
          </cell>
          <cell r="N1089" t="str">
            <v>A</v>
          </cell>
          <cell r="O1089">
            <v>42203</v>
          </cell>
          <cell r="P1089">
            <v>0.67152777777777783</v>
          </cell>
          <cell r="Q1089">
            <v>29</v>
          </cell>
          <cell r="R1089"/>
          <cell r="S1089" t="str">
            <v>Mtto. Terminado</v>
          </cell>
          <cell r="T1089">
            <v>42203</v>
          </cell>
          <cell r="U1089">
            <v>0.68055555555555547</v>
          </cell>
          <cell r="V1089">
            <v>0.21666666655801237</v>
          </cell>
        </row>
        <row r="1090">
          <cell r="A1090"/>
          <cell r="B1090">
            <v>1079</v>
          </cell>
          <cell r="C1090">
            <v>508</v>
          </cell>
          <cell r="D1090" t="str">
            <v>Cargadora de Caña Cameco SP- 1800</v>
          </cell>
          <cell r="E1090" t="str">
            <v>100LL</v>
          </cell>
          <cell r="F1090" t="str">
            <v>Coazucar S. A.</v>
          </cell>
          <cell r="G1090">
            <v>791060368</v>
          </cell>
          <cell r="H1090">
            <v>791060368</v>
          </cell>
          <cell r="I1090" t="str">
            <v>MTTO. EN EL CAMPO</v>
          </cell>
          <cell r="J1090" t="str">
            <v>Revisar chasis</v>
          </cell>
          <cell r="K1090" t="str">
            <v>MTTO. CORRECTIVO</v>
          </cell>
          <cell r="L1090">
            <v>1849</v>
          </cell>
          <cell r="M1090" t="str">
            <v>SORNOZA PEÑARRETA, SERGIO</v>
          </cell>
          <cell r="N1090" t="str">
            <v>A</v>
          </cell>
          <cell r="O1090">
            <v>42203</v>
          </cell>
          <cell r="P1090">
            <v>0.68958333333333333</v>
          </cell>
          <cell r="Q1090">
            <v>29</v>
          </cell>
          <cell r="R1090"/>
          <cell r="S1090" t="str">
            <v>Mtto. Terminado</v>
          </cell>
          <cell r="T1090">
            <v>42203</v>
          </cell>
          <cell r="U1090">
            <v>0.75</v>
          </cell>
          <cell r="V1090">
            <v>1.4499999999534339</v>
          </cell>
        </row>
        <row r="1091">
          <cell r="A1091"/>
          <cell r="B1091">
            <v>1080</v>
          </cell>
          <cell r="C1091" t="str">
            <v>CS04</v>
          </cell>
          <cell r="D1091" t="str">
            <v>Cosechadora de CañaJohn Deere 3520 W</v>
          </cell>
          <cell r="E1091" t="str">
            <v>100CS</v>
          </cell>
          <cell r="F1091" t="str">
            <v>Coazucar S. A.</v>
          </cell>
          <cell r="G1091">
            <v>791060417</v>
          </cell>
          <cell r="H1091">
            <v>791060417</v>
          </cell>
          <cell r="I1091" t="str">
            <v>MTTO. EN EL CAMPO</v>
          </cell>
          <cell r="J1091" t="str">
            <v>Revisar sistema hidraulico</v>
          </cell>
          <cell r="K1091" t="str">
            <v>MTTO. CORRECTIVO</v>
          </cell>
          <cell r="L1091">
            <v>803</v>
          </cell>
          <cell r="M1091" t="str">
            <v>CALLE SOLIZ, LUIS</v>
          </cell>
          <cell r="N1091" t="str">
            <v>A</v>
          </cell>
          <cell r="O1091">
            <v>42203</v>
          </cell>
          <cell r="P1091">
            <v>0.69027777777777777</v>
          </cell>
          <cell r="Q1091">
            <v>29</v>
          </cell>
          <cell r="R1091"/>
          <cell r="S1091" t="str">
            <v>Mtto. Terminado</v>
          </cell>
          <cell r="T1091">
            <v>42203</v>
          </cell>
          <cell r="U1091">
            <v>0.875</v>
          </cell>
          <cell r="V1091">
            <v>4.4333333333488554</v>
          </cell>
        </row>
        <row r="1092">
          <cell r="A1092"/>
          <cell r="B1092">
            <v>1081</v>
          </cell>
          <cell r="C1092">
            <v>284</v>
          </cell>
          <cell r="D1092" t="str">
            <v>Tractor John Deere 8200</v>
          </cell>
          <cell r="E1092" t="str">
            <v>100JD</v>
          </cell>
          <cell r="F1092" t="str">
            <v>Coazucar S. A.</v>
          </cell>
          <cell r="G1092">
            <v>791060442</v>
          </cell>
          <cell r="H1092">
            <v>7795550935</v>
          </cell>
          <cell r="I1092" t="str">
            <v>MTTO. EN EL CAMPO</v>
          </cell>
          <cell r="J1092" t="str">
            <v>Cambiar electro valvula</v>
          </cell>
          <cell r="K1092" t="str">
            <v>MTTO. CORRECTIVO</v>
          </cell>
          <cell r="L1092">
            <v>1979</v>
          </cell>
          <cell r="M1092" t="str">
            <v>VERA DIAZ, RAUL AMIRO</v>
          </cell>
          <cell r="N1092" t="str">
            <v>A</v>
          </cell>
          <cell r="O1092">
            <v>42203</v>
          </cell>
          <cell r="P1092">
            <v>0.70833333333333337</v>
          </cell>
          <cell r="Q1092">
            <v>29</v>
          </cell>
          <cell r="R1092">
            <v>2401</v>
          </cell>
          <cell r="S1092" t="str">
            <v>Mtto. Terminado</v>
          </cell>
          <cell r="T1092">
            <v>42203</v>
          </cell>
          <cell r="U1092">
            <v>0.97569444444444453</v>
          </cell>
          <cell r="V1092">
            <v>6.4166666667442769</v>
          </cell>
        </row>
        <row r="1093">
          <cell r="A1093"/>
          <cell r="B1093">
            <v>1082</v>
          </cell>
          <cell r="C1093">
            <v>1288</v>
          </cell>
          <cell r="D1093" t="str">
            <v>Trayler</v>
          </cell>
          <cell r="E1093" t="str">
            <v>100TD</v>
          </cell>
          <cell r="F1093" t="str">
            <v>Coazucar S. A.</v>
          </cell>
          <cell r="G1093">
            <v>791060312</v>
          </cell>
          <cell r="H1093">
            <v>791060312</v>
          </cell>
          <cell r="I1093" t="str">
            <v>TRAYLER</v>
          </cell>
          <cell r="J1093" t="str">
            <v>Revisar rodamientos</v>
          </cell>
          <cell r="K1093" t="str">
            <v>MTTO. CORRECTIVO</v>
          </cell>
          <cell r="L1093">
            <v>1500</v>
          </cell>
          <cell r="M1093" t="str">
            <v>ORTIZ YADAYCELA, NESTOR</v>
          </cell>
          <cell r="N1093" t="str">
            <v>A</v>
          </cell>
          <cell r="O1093">
            <v>42203</v>
          </cell>
          <cell r="P1093">
            <v>0.72916666666666663</v>
          </cell>
          <cell r="Q1093">
            <v>29</v>
          </cell>
          <cell r="R1093"/>
          <cell r="S1093" t="str">
            <v>Mtto. Terminado</v>
          </cell>
          <cell r="T1093">
            <v>42204</v>
          </cell>
          <cell r="U1093">
            <v>0</v>
          </cell>
          <cell r="V1093">
            <v>6.5</v>
          </cell>
        </row>
        <row r="1094">
          <cell r="A1094"/>
          <cell r="B1094">
            <v>1083</v>
          </cell>
          <cell r="C1094">
            <v>1266</v>
          </cell>
          <cell r="D1094" t="str">
            <v>Trayler</v>
          </cell>
          <cell r="E1094" t="str">
            <v>100TD</v>
          </cell>
          <cell r="F1094" t="str">
            <v>Coazucar S. A.</v>
          </cell>
          <cell r="G1094">
            <v>791060312</v>
          </cell>
          <cell r="H1094">
            <v>791060312</v>
          </cell>
          <cell r="I1094" t="str">
            <v>TRAYLER</v>
          </cell>
          <cell r="J1094" t="str">
            <v>Soldar pata</v>
          </cell>
          <cell r="K1094" t="str">
            <v>MTTO. CORRECTIVO</v>
          </cell>
          <cell r="L1094">
            <v>1500</v>
          </cell>
          <cell r="M1094" t="str">
            <v>ORTIZ YADAYCELA, NESTOR</v>
          </cell>
          <cell r="N1094" t="str">
            <v>A</v>
          </cell>
          <cell r="O1094">
            <v>42203</v>
          </cell>
          <cell r="P1094">
            <v>0.72916666666666663</v>
          </cell>
          <cell r="Q1094">
            <v>29</v>
          </cell>
          <cell r="R1094"/>
          <cell r="S1094" t="str">
            <v>Mtto. Terminado</v>
          </cell>
          <cell r="T1094">
            <v>42204</v>
          </cell>
          <cell r="U1094">
            <v>0.25</v>
          </cell>
          <cell r="V1094">
            <v>12.5</v>
          </cell>
        </row>
        <row r="1095">
          <cell r="A1095"/>
          <cell r="B1095">
            <v>1084</v>
          </cell>
          <cell r="C1095">
            <v>331</v>
          </cell>
          <cell r="D1095" t="str">
            <v>Tractor de Llantas Cameco 305 AG</v>
          </cell>
          <cell r="E1095" t="str">
            <v>100CM</v>
          </cell>
          <cell r="F1095" t="str">
            <v>Coazucar S. A.</v>
          </cell>
          <cell r="G1095">
            <v>791060444</v>
          </cell>
          <cell r="H1095">
            <v>791060444</v>
          </cell>
          <cell r="I1095" t="str">
            <v>CAMECOS</v>
          </cell>
          <cell r="J1095" t="str">
            <v>Cambiar horometro</v>
          </cell>
          <cell r="K1095" t="str">
            <v>MTTO. CORRECTIVO</v>
          </cell>
          <cell r="L1095">
            <v>1309</v>
          </cell>
          <cell r="M1095" t="str">
            <v>MEDINA CARRANZA, WILSON JAVIER</v>
          </cell>
          <cell r="N1095" t="str">
            <v>A</v>
          </cell>
          <cell r="O1095">
            <v>42203</v>
          </cell>
          <cell r="P1095">
            <v>0.73125000000000007</v>
          </cell>
          <cell r="Q1095">
            <v>29</v>
          </cell>
          <cell r="R1095"/>
          <cell r="S1095" t="str">
            <v>Mtto. Terminado</v>
          </cell>
          <cell r="T1095">
            <v>42203</v>
          </cell>
          <cell r="U1095">
            <v>0.77361111111111114</v>
          </cell>
          <cell r="V1095">
            <v>1.0166666667209938</v>
          </cell>
        </row>
        <row r="1096">
          <cell r="A1096"/>
          <cell r="B1096">
            <v>1085</v>
          </cell>
          <cell r="C1096" t="str">
            <v>JD09</v>
          </cell>
          <cell r="D1096" t="str">
            <v>Tractor John Deere 8295R</v>
          </cell>
          <cell r="E1096" t="str">
            <v>100JD</v>
          </cell>
          <cell r="F1096" t="str">
            <v>Coazucar S. A.</v>
          </cell>
          <cell r="G1096">
            <v>791060397</v>
          </cell>
          <cell r="H1096">
            <v>7795551029</v>
          </cell>
          <cell r="I1096" t="str">
            <v>JOHN DEERE</v>
          </cell>
          <cell r="J1096" t="str">
            <v>Arreglar eje del enganche</v>
          </cell>
          <cell r="K1096" t="str">
            <v>MTTO. CORRECTIVO</v>
          </cell>
          <cell r="L1096">
            <v>7417</v>
          </cell>
          <cell r="M1096" t="str">
            <v>JARA VALENZUELA, ANGEL</v>
          </cell>
          <cell r="N1096" t="str">
            <v>A</v>
          </cell>
          <cell r="O1096">
            <v>42203</v>
          </cell>
          <cell r="P1096">
            <v>0.75069444444444444</v>
          </cell>
          <cell r="Q1096">
            <v>29</v>
          </cell>
          <cell r="R1096">
            <v>12526</v>
          </cell>
          <cell r="S1096" t="str">
            <v>Mtto. Terminado</v>
          </cell>
          <cell r="T1096">
            <v>42204</v>
          </cell>
          <cell r="U1096">
            <v>0.70833333333333337</v>
          </cell>
          <cell r="V1096">
            <v>22.983333333279006</v>
          </cell>
        </row>
        <row r="1097">
          <cell r="A1097"/>
          <cell r="B1097">
            <v>1086</v>
          </cell>
          <cell r="C1097">
            <v>520</v>
          </cell>
          <cell r="D1097" t="str">
            <v>Cargadora de Caña Vanguard V-1900</v>
          </cell>
          <cell r="E1097" t="str">
            <v>100LL</v>
          </cell>
          <cell r="F1097" t="str">
            <v>Coazucar S. A.</v>
          </cell>
          <cell r="G1097">
            <v>791060369</v>
          </cell>
          <cell r="H1097">
            <v>791060369</v>
          </cell>
          <cell r="I1097" t="str">
            <v>MTTO. EN EL CAMPO</v>
          </cell>
          <cell r="J1097" t="str">
            <v>Cambiar alogenos</v>
          </cell>
          <cell r="K1097" t="str">
            <v>MTTO. CORRECTIVO</v>
          </cell>
          <cell r="L1097">
            <v>855</v>
          </cell>
          <cell r="M1097" t="str">
            <v>CEDEÑO ARTEAGA, JOFFRE YOVANNY</v>
          </cell>
          <cell r="N1097" t="str">
            <v>A</v>
          </cell>
          <cell r="O1097">
            <v>42203</v>
          </cell>
          <cell r="P1097">
            <v>0.76180555555555562</v>
          </cell>
          <cell r="Q1097">
            <v>29</v>
          </cell>
          <cell r="R1097">
            <v>1088</v>
          </cell>
          <cell r="S1097" t="str">
            <v>Mtto. Terminado</v>
          </cell>
          <cell r="T1097">
            <v>42204</v>
          </cell>
          <cell r="U1097">
            <v>0.18055555555555555</v>
          </cell>
          <cell r="V1097">
            <v>10.049999999813735</v>
          </cell>
        </row>
        <row r="1098">
          <cell r="A1098"/>
          <cell r="B1098">
            <v>1087</v>
          </cell>
          <cell r="C1098">
            <v>336</v>
          </cell>
          <cell r="D1098" t="str">
            <v>Tractor de Llantas Cameco 305 AG</v>
          </cell>
          <cell r="E1098" t="str">
            <v>100CM</v>
          </cell>
          <cell r="F1098" t="str">
            <v>Coazucar S. A.</v>
          </cell>
          <cell r="G1098">
            <v>791060444</v>
          </cell>
          <cell r="H1098">
            <v>791060444</v>
          </cell>
          <cell r="I1098" t="str">
            <v>CAMECOS</v>
          </cell>
          <cell r="J1098" t="str">
            <v>Revisar retenedor de la caja de transferencia</v>
          </cell>
          <cell r="K1098" t="str">
            <v>MTTO. CORRECTIVO</v>
          </cell>
          <cell r="L1098">
            <v>1398</v>
          </cell>
          <cell r="M1098" t="str">
            <v>MORALES SARMIENTO, WILIAM MECIAS</v>
          </cell>
          <cell r="N1098" t="str">
            <v>B</v>
          </cell>
          <cell r="O1098">
            <v>42203</v>
          </cell>
          <cell r="P1098">
            <v>0.79166666666666663</v>
          </cell>
          <cell r="Q1098">
            <v>29</v>
          </cell>
          <cell r="R1098"/>
          <cell r="S1098" t="str">
            <v>Mtto. Terminado</v>
          </cell>
          <cell r="T1098">
            <v>42203</v>
          </cell>
          <cell r="U1098">
            <v>0.95833333333333337</v>
          </cell>
          <cell r="V1098">
            <v>4</v>
          </cell>
        </row>
        <row r="1099">
          <cell r="A1099"/>
          <cell r="B1099">
            <v>1088</v>
          </cell>
          <cell r="C1099">
            <v>324</v>
          </cell>
          <cell r="D1099" t="str">
            <v>Tractor de Llantas Cameco 305 AG</v>
          </cell>
          <cell r="E1099" t="str">
            <v>100CM</v>
          </cell>
          <cell r="F1099" t="str">
            <v>Coazucar S. A.</v>
          </cell>
          <cell r="G1099">
            <v>791060373</v>
          </cell>
          <cell r="H1099">
            <v>7795550331</v>
          </cell>
          <cell r="I1099" t="str">
            <v>MTTO. EN EL CAMPO</v>
          </cell>
          <cell r="J1099" t="str">
            <v>Revisar alogeno</v>
          </cell>
          <cell r="K1099" t="str">
            <v>MTTO. CORRECTIVO</v>
          </cell>
          <cell r="L1099">
            <v>1799</v>
          </cell>
          <cell r="M1099" t="str">
            <v>SANTILLAN AMBI, JORGE VICENTE</v>
          </cell>
          <cell r="N1099" t="str">
            <v>B</v>
          </cell>
          <cell r="O1099">
            <v>42203</v>
          </cell>
          <cell r="P1099">
            <v>0.80208333333333337</v>
          </cell>
          <cell r="Q1099">
            <v>29</v>
          </cell>
          <cell r="R1099"/>
          <cell r="S1099" t="str">
            <v>Mtto. Terminado</v>
          </cell>
          <cell r="T1099">
            <v>42204</v>
          </cell>
          <cell r="U1099">
            <v>1.6666666666666666E-2</v>
          </cell>
          <cell r="V1099">
            <v>5.1500000001396984</v>
          </cell>
        </row>
        <row r="1100">
          <cell r="A1100"/>
          <cell r="B1100">
            <v>1089</v>
          </cell>
          <cell r="C1100">
            <v>508</v>
          </cell>
          <cell r="D1100" t="str">
            <v>Cargadora de Caña Cameco SP- 1800</v>
          </cell>
          <cell r="E1100" t="str">
            <v>100LL</v>
          </cell>
          <cell r="F1100" t="str">
            <v>Coazucar S. A.</v>
          </cell>
          <cell r="G1100">
            <v>791060368</v>
          </cell>
          <cell r="H1100">
            <v>791060368</v>
          </cell>
          <cell r="I1100" t="str">
            <v>MTTO. EN EL CAMPO</v>
          </cell>
          <cell r="J1100" t="str">
            <v>Cambiar pin del cilindro</v>
          </cell>
          <cell r="K1100" t="str">
            <v>MTTO. CORRECTIVO</v>
          </cell>
          <cell r="L1100">
            <v>1195</v>
          </cell>
          <cell r="M1100" t="str">
            <v>JUNCAL URGILES, LUIS</v>
          </cell>
          <cell r="N1100" t="str">
            <v>B</v>
          </cell>
          <cell r="O1100">
            <v>42203</v>
          </cell>
          <cell r="P1100">
            <v>0.8027777777777777</v>
          </cell>
          <cell r="Q1100">
            <v>29</v>
          </cell>
          <cell r="R1100"/>
          <cell r="S1100" t="str">
            <v>Mtto. Terminado</v>
          </cell>
          <cell r="T1100">
            <v>42203</v>
          </cell>
          <cell r="U1100">
            <v>0.89583333333333337</v>
          </cell>
          <cell r="V1100">
            <v>2.2333333333954215</v>
          </cell>
        </row>
        <row r="1101">
          <cell r="A1101"/>
          <cell r="B1101">
            <v>1090</v>
          </cell>
          <cell r="C1101">
            <v>164</v>
          </cell>
          <cell r="D1101" t="str">
            <v>Cabezal M. Benz LS-2635</v>
          </cell>
          <cell r="E1101" t="str">
            <v>100CB</v>
          </cell>
          <cell r="F1101" t="str">
            <v>Coazucar S. A.</v>
          </cell>
          <cell r="G1101">
            <v>791060330</v>
          </cell>
          <cell r="H1101">
            <v>791060330</v>
          </cell>
          <cell r="I1101" t="str">
            <v>CABEZALES</v>
          </cell>
          <cell r="J1101" t="str">
            <v>Revisar fuga de combustible</v>
          </cell>
          <cell r="K1101" t="str">
            <v>MTTO. CORRECTIVO</v>
          </cell>
          <cell r="L1101">
            <v>1011</v>
          </cell>
          <cell r="M1101" t="str">
            <v>ESPEJO AREVALO, JACKSON MARIO</v>
          </cell>
          <cell r="N1101" t="str">
            <v>B</v>
          </cell>
          <cell r="O1101">
            <v>42203</v>
          </cell>
          <cell r="P1101">
            <v>0.8208333333333333</v>
          </cell>
          <cell r="Q1101">
            <v>29</v>
          </cell>
          <cell r="R1101"/>
          <cell r="S1101" t="str">
            <v>Mtto. Terminado</v>
          </cell>
          <cell r="T1101">
            <v>42203</v>
          </cell>
          <cell r="U1101">
            <v>0.84652777777777777</v>
          </cell>
          <cell r="V1101">
            <v>0.61666666669771075</v>
          </cell>
        </row>
        <row r="1102">
          <cell r="A1102"/>
          <cell r="B1102">
            <v>1091</v>
          </cell>
          <cell r="C1102" t="str">
            <v>MB65</v>
          </cell>
          <cell r="D1102" t="str">
            <v>Moto Bomba Perkins 1006- 6ta</v>
          </cell>
          <cell r="E1102" t="str">
            <v>100BB</v>
          </cell>
          <cell r="F1102" t="str">
            <v>Coazucar S. A.</v>
          </cell>
          <cell r="G1102">
            <v>791060405</v>
          </cell>
          <cell r="H1102">
            <v>791060405</v>
          </cell>
          <cell r="I1102" t="str">
            <v>MTTO. EN EL CAMPO</v>
          </cell>
          <cell r="J1102" t="str">
            <v>Revisar tablero</v>
          </cell>
          <cell r="K1102" t="str">
            <v>MTTO. CORRECTIVO</v>
          </cell>
          <cell r="L1102">
            <v>1673</v>
          </cell>
          <cell r="M1102" t="str">
            <v>RIERA PALACIOS, RICARDO</v>
          </cell>
          <cell r="N1102" t="str">
            <v>B</v>
          </cell>
          <cell r="O1102">
            <v>42203</v>
          </cell>
          <cell r="P1102">
            <v>0.8305555555555556</v>
          </cell>
          <cell r="Q1102">
            <v>29</v>
          </cell>
          <cell r="R1102"/>
          <cell r="S1102" t="str">
            <v>Mtto. Terminado</v>
          </cell>
          <cell r="T1102">
            <v>42204</v>
          </cell>
          <cell r="U1102">
            <v>8.3333333333333329E-2</v>
          </cell>
          <cell r="V1102">
            <v>6.0666666666511446</v>
          </cell>
        </row>
        <row r="1103">
          <cell r="A1103"/>
          <cell r="B1103">
            <v>1092</v>
          </cell>
          <cell r="C1103" t="str">
            <v>MB16</v>
          </cell>
          <cell r="D1103" t="str">
            <v>Moto Bomba Perkins 1006-6T</v>
          </cell>
          <cell r="E1103" t="str">
            <v>100BB</v>
          </cell>
          <cell r="F1103" t="str">
            <v>Coazucar S. A.</v>
          </cell>
          <cell r="G1103">
            <v>791060405</v>
          </cell>
          <cell r="H1103">
            <v>7795550098</v>
          </cell>
          <cell r="I1103" t="str">
            <v>MTTO. EN EL CAMPO</v>
          </cell>
          <cell r="J1103" t="str">
            <v>Revisar arranque</v>
          </cell>
          <cell r="K1103" t="str">
            <v>MTTO. CORRECTIVO</v>
          </cell>
          <cell r="L1103">
            <v>1673</v>
          </cell>
          <cell r="M1103" t="str">
            <v>RIERA PALACIOS, RICARDO</v>
          </cell>
          <cell r="N1103" t="str">
            <v>B</v>
          </cell>
          <cell r="O1103">
            <v>42203</v>
          </cell>
          <cell r="P1103">
            <v>0.83194444444444438</v>
          </cell>
          <cell r="Q1103">
            <v>29</v>
          </cell>
          <cell r="R1103"/>
          <cell r="S1103" t="str">
            <v>Mtto. Terminado</v>
          </cell>
          <cell r="T1103">
            <v>42203</v>
          </cell>
          <cell r="U1103">
            <v>0.95833333333333337</v>
          </cell>
          <cell r="V1103">
            <v>3.0333333334419876</v>
          </cell>
        </row>
        <row r="1104">
          <cell r="A1104"/>
          <cell r="B1104">
            <v>1093</v>
          </cell>
          <cell r="C1104" t="str">
            <v>MB13</v>
          </cell>
          <cell r="D1104" t="str">
            <v>Moto Bomba Perkins 1006-6TW</v>
          </cell>
          <cell r="E1104" t="str">
            <v>100BB</v>
          </cell>
          <cell r="F1104" t="str">
            <v>Coazucar S. A.</v>
          </cell>
          <cell r="G1104">
            <v>791060405</v>
          </cell>
          <cell r="H1104">
            <v>7795550092</v>
          </cell>
          <cell r="I1104" t="str">
            <v>MTTO. EN EL CAMPO</v>
          </cell>
          <cell r="J1104" t="str">
            <v>Revisar motor</v>
          </cell>
          <cell r="K1104" t="str">
            <v>MTTO. CORRECTIVO</v>
          </cell>
          <cell r="L1104">
            <v>1735</v>
          </cell>
          <cell r="M1104" t="str">
            <v>ROMERO ACOSTA, EDWIN</v>
          </cell>
          <cell r="N1104" t="str">
            <v>B</v>
          </cell>
          <cell r="O1104">
            <v>42203</v>
          </cell>
          <cell r="P1104">
            <v>0.83333333333333337</v>
          </cell>
          <cell r="Q1104">
            <v>29</v>
          </cell>
          <cell r="R1104"/>
          <cell r="S1104" t="str">
            <v>Mtto. Terminado</v>
          </cell>
          <cell r="T1104">
            <v>42204</v>
          </cell>
          <cell r="U1104">
            <v>2.0833333333333332E-2</v>
          </cell>
          <cell r="V1104">
            <v>4.5</v>
          </cell>
        </row>
        <row r="1105">
          <cell r="A1105"/>
          <cell r="B1105">
            <v>1094</v>
          </cell>
          <cell r="C1105">
            <v>345</v>
          </cell>
          <cell r="D1105" t="str">
            <v xml:space="preserve">Tractor de Ruedas Vanguard V-167        </v>
          </cell>
          <cell r="E1105" t="str">
            <v>100EP</v>
          </cell>
          <cell r="F1105" t="str">
            <v>Coazucar S. A.</v>
          </cell>
          <cell r="G1105">
            <v>791060374</v>
          </cell>
          <cell r="H1105">
            <v>7795550830</v>
          </cell>
          <cell r="I1105" t="str">
            <v>EQUIPO PESADO</v>
          </cell>
          <cell r="J1105" t="str">
            <v>Revisar motor</v>
          </cell>
          <cell r="K1105" t="str">
            <v>MTTO. CORRECTIVO</v>
          </cell>
          <cell r="L1105">
            <v>1858</v>
          </cell>
          <cell r="M1105" t="str">
            <v>SUMBA RAMON LUIS ALFREDO</v>
          </cell>
          <cell r="N1105" t="str">
            <v>B</v>
          </cell>
          <cell r="O1105">
            <v>42203</v>
          </cell>
          <cell r="P1105">
            <v>0.88541666666666663</v>
          </cell>
          <cell r="Q1105">
            <v>29</v>
          </cell>
          <cell r="R1105"/>
          <cell r="S1105" t="str">
            <v>Mtto. Terminado</v>
          </cell>
          <cell r="T1105">
            <v>42203</v>
          </cell>
          <cell r="U1105">
            <v>0.95833333333333337</v>
          </cell>
          <cell r="V1105">
            <v>1.75</v>
          </cell>
        </row>
        <row r="1106">
          <cell r="A1106"/>
          <cell r="B1106">
            <v>1095</v>
          </cell>
          <cell r="C1106" t="str">
            <v>LL02</v>
          </cell>
          <cell r="D1106" t="str">
            <v>Cargadora de Caña  SP- 1850</v>
          </cell>
          <cell r="E1106" t="str">
            <v>100LL</v>
          </cell>
          <cell r="F1106" t="str">
            <v>Coazucar S. A.</v>
          </cell>
          <cell r="G1106">
            <v>791060370</v>
          </cell>
          <cell r="H1106">
            <v>791060370</v>
          </cell>
          <cell r="I1106" t="str">
            <v>MTTO. EN EL CAMPO</v>
          </cell>
          <cell r="J1106" t="str">
            <v>Revisar Luces</v>
          </cell>
          <cell r="K1106" t="str">
            <v>MTTO. CORRECTIVO</v>
          </cell>
          <cell r="L1106">
            <v>1732</v>
          </cell>
          <cell r="M1106" t="str">
            <v>ROJAS MERINO, LUIS GONZALO</v>
          </cell>
          <cell r="N1106" t="str">
            <v>B</v>
          </cell>
          <cell r="O1106">
            <v>42203</v>
          </cell>
          <cell r="P1106">
            <v>0.89861111111111114</v>
          </cell>
          <cell r="Q1106">
            <v>29</v>
          </cell>
          <cell r="R1106"/>
          <cell r="S1106" t="str">
            <v>Mtto. Terminado</v>
          </cell>
          <cell r="T1106">
            <v>42204</v>
          </cell>
          <cell r="U1106">
            <v>3.472222222222222E-3</v>
          </cell>
          <cell r="V1106">
            <v>2.5166666666045785</v>
          </cell>
        </row>
        <row r="1107">
          <cell r="A1107"/>
          <cell r="B1107">
            <v>1096</v>
          </cell>
          <cell r="C1107" t="str">
            <v>EL37</v>
          </cell>
          <cell r="D1107" t="str">
            <v>Camión Hino 5.5 TN</v>
          </cell>
          <cell r="E1107" t="str">
            <v>100EL</v>
          </cell>
          <cell r="F1107" t="str">
            <v>Coazucar S. A.</v>
          </cell>
          <cell r="G1107">
            <v>791060303</v>
          </cell>
          <cell r="H1107">
            <v>7795550812</v>
          </cell>
          <cell r="I1107" t="str">
            <v>EQUIPO LIVIANO</v>
          </cell>
          <cell r="J1107" t="str">
            <v>Revisar Luces</v>
          </cell>
          <cell r="K1107" t="str">
            <v>MTTO. CORRECTIVO</v>
          </cell>
          <cell r="L1107">
            <v>996</v>
          </cell>
          <cell r="M1107" t="str">
            <v>DUCHITANGA OCHOA, FREDDY ROLANDO</v>
          </cell>
          <cell r="N1107" t="str">
            <v>B</v>
          </cell>
          <cell r="O1107">
            <v>42203</v>
          </cell>
          <cell r="P1107">
            <v>0.91527777777777775</v>
          </cell>
          <cell r="Q1107">
            <v>29</v>
          </cell>
          <cell r="R1107"/>
          <cell r="S1107" t="str">
            <v>Mtto. Terminado</v>
          </cell>
          <cell r="T1107">
            <v>42203</v>
          </cell>
          <cell r="U1107">
            <v>0.94097222222222221</v>
          </cell>
          <cell r="V1107">
            <v>0.61666666658129543</v>
          </cell>
        </row>
        <row r="1108">
          <cell r="A1108"/>
          <cell r="B1108">
            <v>1097</v>
          </cell>
          <cell r="C1108">
            <v>368</v>
          </cell>
          <cell r="D1108" t="str">
            <v>Tractor de Ruedas Camecos 405B</v>
          </cell>
          <cell r="E1108" t="str">
            <v>100EP</v>
          </cell>
          <cell r="F1108" t="str">
            <v>Coazucar S. A.</v>
          </cell>
          <cell r="G1108">
            <v>791060376</v>
          </cell>
          <cell r="H1108">
            <v>7795550836</v>
          </cell>
          <cell r="I1108" t="str">
            <v>EQUIPO PESADO</v>
          </cell>
          <cell r="J1108" t="str">
            <v>Revisar cañeria de combustible</v>
          </cell>
          <cell r="K1108" t="str">
            <v>MTTO. CORRECTIVO</v>
          </cell>
          <cell r="L1108">
            <v>1166</v>
          </cell>
          <cell r="M1108" t="str">
            <v>ILBAY BALSECA, HUGO ARTURO</v>
          </cell>
          <cell r="N1108" t="str">
            <v>B</v>
          </cell>
          <cell r="O1108">
            <v>42203</v>
          </cell>
          <cell r="P1108">
            <v>0.94444444444444453</v>
          </cell>
          <cell r="Q1108">
            <v>29</v>
          </cell>
          <cell r="R1108">
            <v>6013</v>
          </cell>
          <cell r="S1108" t="str">
            <v>Mtto. Terminado</v>
          </cell>
          <cell r="T1108">
            <v>42203</v>
          </cell>
          <cell r="U1108">
            <v>0.97083333333333333</v>
          </cell>
          <cell r="V1108">
            <v>0.63333333330228925</v>
          </cell>
        </row>
        <row r="1109">
          <cell r="A1109"/>
          <cell r="B1109">
            <v>1098</v>
          </cell>
          <cell r="C1109">
            <v>335</v>
          </cell>
          <cell r="D1109" t="str">
            <v>Tractor de llanta Cameco</v>
          </cell>
          <cell r="E1109" t="str">
            <v>100CM</v>
          </cell>
          <cell r="F1109" t="str">
            <v>Coazucar S. A.</v>
          </cell>
          <cell r="G1109">
            <v>791060444</v>
          </cell>
          <cell r="H1109">
            <v>791060444</v>
          </cell>
          <cell r="I1109" t="str">
            <v>MTTO. EN EL CAMPO</v>
          </cell>
          <cell r="J1109" t="str">
            <v>Revisar cruceta</v>
          </cell>
          <cell r="K1109" t="str">
            <v>MTTO. CORRECTIVO</v>
          </cell>
          <cell r="L1109">
            <v>1499</v>
          </cell>
          <cell r="M1109" t="str">
            <v>ORTIZ VILLAVICENCIO, CRUZ HUMBERTO</v>
          </cell>
          <cell r="N1109" t="str">
            <v>B</v>
          </cell>
          <cell r="O1109">
            <v>42203</v>
          </cell>
          <cell r="P1109">
            <v>0.95000000000000007</v>
          </cell>
          <cell r="Q1109">
            <v>29</v>
          </cell>
          <cell r="R1109"/>
          <cell r="S1109" t="str">
            <v>Mtto. Terminado</v>
          </cell>
          <cell r="T1109">
            <v>42204</v>
          </cell>
          <cell r="U1109">
            <v>6.25E-2</v>
          </cell>
          <cell r="V1109">
            <v>2.7000000000698492</v>
          </cell>
        </row>
        <row r="1110">
          <cell r="A1110"/>
          <cell r="B1110">
            <v>1099</v>
          </cell>
          <cell r="C1110" t="str">
            <v>CA15</v>
          </cell>
          <cell r="D1110" t="str">
            <v>Carreta Autovolteable</v>
          </cell>
          <cell r="E1110" t="str">
            <v>100CA</v>
          </cell>
          <cell r="F1110" t="str">
            <v>Coazucar S. A.</v>
          </cell>
          <cell r="G1110">
            <v>791060325</v>
          </cell>
          <cell r="H1110">
            <v>791060325</v>
          </cell>
          <cell r="I1110" t="str">
            <v>MTTO. EN EL CAMPO</v>
          </cell>
          <cell r="J1110" t="str">
            <v>Llanta baja posterior derecha</v>
          </cell>
          <cell r="K1110" t="str">
            <v>MTTO. CORRECTIVO</v>
          </cell>
          <cell r="L1110">
            <v>8343</v>
          </cell>
          <cell r="M1110" t="str">
            <v>BARRERA BURY,DARWIN</v>
          </cell>
          <cell r="N1110" t="str">
            <v>B</v>
          </cell>
          <cell r="O1110">
            <v>42204</v>
          </cell>
          <cell r="P1110">
            <v>1.4583333333333332E-2</v>
          </cell>
          <cell r="Q1110">
            <v>29</v>
          </cell>
          <cell r="R1110"/>
          <cell r="S1110" t="str">
            <v>Mtto. Terminado</v>
          </cell>
          <cell r="T1110">
            <v>42204</v>
          </cell>
          <cell r="U1110">
            <v>0.20833333333333334</v>
          </cell>
          <cell r="V1110">
            <v>4.6500000001396984</v>
          </cell>
        </row>
        <row r="1111">
          <cell r="A1111"/>
          <cell r="B1111">
            <v>1100</v>
          </cell>
          <cell r="C1111">
            <v>1253</v>
          </cell>
          <cell r="D1111" t="str">
            <v>Trayler</v>
          </cell>
          <cell r="E1111" t="str">
            <v>100TD</v>
          </cell>
          <cell r="F1111" t="str">
            <v>Coazucar S. A.</v>
          </cell>
          <cell r="G1111">
            <v>791060312</v>
          </cell>
          <cell r="H1111">
            <v>791060312</v>
          </cell>
          <cell r="I1111" t="str">
            <v>MTTO. EN EL CAMPO</v>
          </cell>
          <cell r="J1111" t="str">
            <v>Cambiar 2 llantas</v>
          </cell>
          <cell r="K1111" t="str">
            <v>MTTO. CORRECTIVO</v>
          </cell>
          <cell r="L1111">
            <v>1814</v>
          </cell>
          <cell r="M1111" t="str">
            <v>SARMIENTO CALLE, CARLOS</v>
          </cell>
          <cell r="N1111" t="str">
            <v>B</v>
          </cell>
          <cell r="O1111">
            <v>42204</v>
          </cell>
          <cell r="P1111">
            <v>2.6388888888888889E-2</v>
          </cell>
          <cell r="Q1111">
            <v>29</v>
          </cell>
          <cell r="R1111"/>
          <cell r="S1111" t="str">
            <v>Mtto. Terminado</v>
          </cell>
          <cell r="T1111">
            <v>42204</v>
          </cell>
          <cell r="U1111">
            <v>0.16666666666666666</v>
          </cell>
          <cell r="V1111">
            <v>3.3666666666977108</v>
          </cell>
        </row>
        <row r="1112">
          <cell r="A1112"/>
          <cell r="B1112">
            <v>1101</v>
          </cell>
          <cell r="C1112">
            <v>593</v>
          </cell>
          <cell r="D1112" t="str">
            <v>Cosechadora de CañaJohn Deere 3510</v>
          </cell>
          <cell r="E1112" t="str">
            <v>100CS</v>
          </cell>
          <cell r="F1112" t="str">
            <v>Coazucar S. A.</v>
          </cell>
          <cell r="G1112">
            <v>791060334</v>
          </cell>
          <cell r="H1112">
            <v>791060334</v>
          </cell>
          <cell r="I1112" t="str">
            <v>MTTO. EN EL CAMPO</v>
          </cell>
          <cell r="J1112" t="str">
            <v>Cambiar cilindro hidraulico del brazo</v>
          </cell>
          <cell r="K1112" t="str">
            <v>MTTO. CORRECTIVO</v>
          </cell>
          <cell r="L1112">
            <v>2069</v>
          </cell>
          <cell r="M1112" t="str">
            <v>CELSO PILLIGUA,ZHUNIO</v>
          </cell>
          <cell r="N1112" t="str">
            <v>B</v>
          </cell>
          <cell r="O1112">
            <v>42204</v>
          </cell>
          <cell r="P1112">
            <v>4.3750000000000004E-2</v>
          </cell>
          <cell r="Q1112">
            <v>29</v>
          </cell>
          <cell r="R1112"/>
          <cell r="S1112" t="str">
            <v>Mtto. Terminado</v>
          </cell>
          <cell r="T1112">
            <v>42204</v>
          </cell>
          <cell r="U1112">
            <v>0.25</v>
          </cell>
          <cell r="V1112">
            <v>4.9500000000698492</v>
          </cell>
        </row>
        <row r="1113">
          <cell r="A1113"/>
          <cell r="B1113">
            <v>1102</v>
          </cell>
          <cell r="C1113">
            <v>162</v>
          </cell>
          <cell r="D1113" t="str">
            <v>Cabezal M. Benz LS-2635</v>
          </cell>
          <cell r="E1113" t="str">
            <v>100CB</v>
          </cell>
          <cell r="F1113" t="str">
            <v>Coazucar S. A.</v>
          </cell>
          <cell r="G1113">
            <v>791060330</v>
          </cell>
          <cell r="H1113">
            <v>791060330</v>
          </cell>
          <cell r="I1113" t="str">
            <v>MTTO. EN EL CAMPO</v>
          </cell>
          <cell r="J1113" t="str">
            <v>Revisar tambor de freno</v>
          </cell>
          <cell r="K1113" t="str">
            <v>MTTO. CORRECTIVO</v>
          </cell>
          <cell r="L1113">
            <v>834</v>
          </cell>
          <cell r="M1113" t="str">
            <v>CARREÑO REINOSO, JOSE JAVIER</v>
          </cell>
          <cell r="N1113" t="str">
            <v>B</v>
          </cell>
          <cell r="O1113">
            <v>42204</v>
          </cell>
          <cell r="P1113">
            <v>0.13680555555555554</v>
          </cell>
          <cell r="Q1113">
            <v>29</v>
          </cell>
          <cell r="R1113"/>
          <cell r="S1113" t="str">
            <v>Mtto. Terminado</v>
          </cell>
          <cell r="T1113">
            <v>42204</v>
          </cell>
          <cell r="U1113">
            <v>0.68888888888888899</v>
          </cell>
          <cell r="V1113">
            <v>13.249999999767169</v>
          </cell>
        </row>
        <row r="1114">
          <cell r="A1114"/>
          <cell r="B1114">
            <v>1103</v>
          </cell>
          <cell r="C1114">
            <v>282</v>
          </cell>
          <cell r="D1114" t="str">
            <v>Tractor John Deere 8200</v>
          </cell>
          <cell r="E1114" t="str">
            <v>100JD</v>
          </cell>
          <cell r="F1114" t="str">
            <v>Coazucar S. A.</v>
          </cell>
          <cell r="G1114">
            <v>791060442</v>
          </cell>
          <cell r="H1114">
            <v>7795550931</v>
          </cell>
          <cell r="I1114" t="str">
            <v>MTTO. EN EL CAMPO</v>
          </cell>
          <cell r="J1114" t="str">
            <v>Revisar codigo HCU52-UP27</v>
          </cell>
          <cell r="K1114" t="str">
            <v>MTTO. CORRECTIVO</v>
          </cell>
          <cell r="L1114">
            <v>1366</v>
          </cell>
          <cell r="M1114" t="str">
            <v>MOLINA MOLINA, WALTER ELADIO</v>
          </cell>
          <cell r="N1114" t="str">
            <v>B</v>
          </cell>
          <cell r="O1114">
            <v>42204</v>
          </cell>
          <cell r="P1114">
            <v>0.15416666666666667</v>
          </cell>
          <cell r="Q1114">
            <v>29</v>
          </cell>
          <cell r="R1114"/>
          <cell r="S1114" t="str">
            <v>Mtto. Terminado</v>
          </cell>
          <cell r="T1114">
            <v>42204</v>
          </cell>
          <cell r="U1114">
            <v>0.94097222222222221</v>
          </cell>
          <cell r="V1114">
            <v>18.883333333302289</v>
          </cell>
        </row>
        <row r="1115">
          <cell r="A1115"/>
          <cell r="B1115">
            <v>1104</v>
          </cell>
          <cell r="C1115" t="str">
            <v>LL03</v>
          </cell>
          <cell r="D1115" t="str">
            <v>Cargadora de Caña JD SP.1850</v>
          </cell>
          <cell r="E1115" t="str">
            <v>100LL</v>
          </cell>
          <cell r="F1115" t="str">
            <v>Coazucar S. A.</v>
          </cell>
          <cell r="G1115">
            <v>791060370</v>
          </cell>
          <cell r="H1115">
            <v>791060370</v>
          </cell>
          <cell r="I1115" t="str">
            <v>MTTO. EN EL CAMPO</v>
          </cell>
          <cell r="J1115" t="str">
            <v>Revisar luces</v>
          </cell>
          <cell r="K1115" t="str">
            <v>MTTO. CORRECTIVO</v>
          </cell>
          <cell r="L1115">
            <v>2000</v>
          </cell>
          <cell r="M1115" t="str">
            <v>VILLACIS CAIZAGUANO, SERGIO TARQUINO</v>
          </cell>
          <cell r="N1115" t="str">
            <v>B</v>
          </cell>
          <cell r="O1115">
            <v>42204</v>
          </cell>
          <cell r="P1115">
            <v>0.19791666666666666</v>
          </cell>
          <cell r="Q1115">
            <v>29</v>
          </cell>
          <cell r="R1115"/>
          <cell r="S1115" t="str">
            <v>Mtto. Terminado</v>
          </cell>
          <cell r="T1115">
            <v>42204</v>
          </cell>
          <cell r="U1115">
            <v>0.22916666666666666</v>
          </cell>
          <cell r="V1115">
            <v>0.75</v>
          </cell>
        </row>
        <row r="1116">
          <cell r="A1116"/>
          <cell r="B1116">
            <v>1105</v>
          </cell>
          <cell r="C1116">
            <v>1274</v>
          </cell>
          <cell r="D1116" t="str">
            <v>Trayler</v>
          </cell>
          <cell r="E1116" t="str">
            <v>100TD</v>
          </cell>
          <cell r="F1116" t="str">
            <v>Coazucar S. A.</v>
          </cell>
          <cell r="G1116">
            <v>791060312</v>
          </cell>
          <cell r="H1116">
            <v>791060312</v>
          </cell>
          <cell r="I1116" t="str">
            <v>MTTO. EN EL CAMPO</v>
          </cell>
          <cell r="J1116" t="str">
            <v>Cambiar llanta</v>
          </cell>
          <cell r="K1116" t="str">
            <v>MTTO. CORRECTIVO</v>
          </cell>
          <cell r="L1116">
            <v>1814</v>
          </cell>
          <cell r="M1116" t="str">
            <v>SARMIENTO CALLE, CARLOS</v>
          </cell>
          <cell r="N1116" t="str">
            <v>B</v>
          </cell>
          <cell r="O1116">
            <v>42204</v>
          </cell>
          <cell r="P1116">
            <v>0.19930555555555554</v>
          </cell>
          <cell r="Q1116">
            <v>29</v>
          </cell>
          <cell r="R1116"/>
          <cell r="S1116" t="str">
            <v>Mtto. Terminado</v>
          </cell>
          <cell r="T1116">
            <v>42204</v>
          </cell>
          <cell r="U1116">
            <v>0.25</v>
          </cell>
          <cell r="V1116">
            <v>1.2166666665580124</v>
          </cell>
        </row>
        <row r="1117">
          <cell r="A1117"/>
          <cell r="B1117">
            <v>1106</v>
          </cell>
          <cell r="C1117">
            <v>4012</v>
          </cell>
          <cell r="D1117" t="str">
            <v>Dollys</v>
          </cell>
          <cell r="E1117" t="str">
            <v>100DL</v>
          </cell>
          <cell r="F1117" t="str">
            <v>Coazucar S. A.</v>
          </cell>
          <cell r="G1117">
            <v>791060315</v>
          </cell>
          <cell r="H1117">
            <v>791060315</v>
          </cell>
          <cell r="I1117" t="str">
            <v>MTTO. EN EL CAMPO</v>
          </cell>
          <cell r="J1117" t="str">
            <v>Llanta baja</v>
          </cell>
          <cell r="K1117" t="str">
            <v>MTTO. CORRECTIVO</v>
          </cell>
          <cell r="L1117">
            <v>1353</v>
          </cell>
          <cell r="M1117" t="str">
            <v>MINA POROZO, XAVIER</v>
          </cell>
          <cell r="N1117" t="str">
            <v>A</v>
          </cell>
          <cell r="O1117">
            <v>42204</v>
          </cell>
          <cell r="P1117">
            <v>0.30208333333333331</v>
          </cell>
          <cell r="Q1117">
            <v>29</v>
          </cell>
          <cell r="R1117"/>
          <cell r="S1117" t="str">
            <v>Mtto. Terminado</v>
          </cell>
          <cell r="T1117">
            <v>42204</v>
          </cell>
          <cell r="U1117">
            <v>0.34375</v>
          </cell>
          <cell r="V1117">
            <v>1</v>
          </cell>
        </row>
        <row r="1118">
          <cell r="A1118"/>
          <cell r="B1118">
            <v>1107</v>
          </cell>
          <cell r="C1118">
            <v>713</v>
          </cell>
          <cell r="D1118" t="str">
            <v>Tractor de Orugas CAT-D6C</v>
          </cell>
          <cell r="E1118" t="str">
            <v>100EP</v>
          </cell>
          <cell r="F1118" t="str">
            <v>Coazucar S. A.</v>
          </cell>
          <cell r="G1118">
            <v>791060377</v>
          </cell>
          <cell r="H1118">
            <v>7795550844</v>
          </cell>
          <cell r="I1118" t="str">
            <v>MTTO. EN EL CAMPO</v>
          </cell>
          <cell r="J1118" t="str">
            <v>Cambiar cable del horometro</v>
          </cell>
          <cell r="K1118" t="str">
            <v>MTTO. CORRECTIVO</v>
          </cell>
          <cell r="L1118">
            <v>2009</v>
          </cell>
          <cell r="M1118" t="str">
            <v>VILLAVICENCIO BURGOS, EUGENIO IGERAL</v>
          </cell>
          <cell r="N1118" t="str">
            <v>A</v>
          </cell>
          <cell r="O1118">
            <v>42204</v>
          </cell>
          <cell r="P1118">
            <v>0.30208333333333331</v>
          </cell>
          <cell r="Q1118">
            <v>29</v>
          </cell>
          <cell r="R1118"/>
          <cell r="S1118" t="str">
            <v>Mtto. Terminado</v>
          </cell>
          <cell r="T1118">
            <v>42204</v>
          </cell>
          <cell r="U1118">
            <v>0.5</v>
          </cell>
          <cell r="V1118">
            <v>4.75</v>
          </cell>
        </row>
        <row r="1119">
          <cell r="A1119"/>
          <cell r="B1119">
            <v>1108</v>
          </cell>
          <cell r="C1119">
            <v>335</v>
          </cell>
          <cell r="D1119" t="str">
            <v>Tractor de llanta Cameco</v>
          </cell>
          <cell r="E1119" t="str">
            <v>100CM</v>
          </cell>
          <cell r="F1119" t="str">
            <v>Coazucar S. A.</v>
          </cell>
          <cell r="G1119">
            <v>791060444</v>
          </cell>
          <cell r="H1119">
            <v>791060444</v>
          </cell>
          <cell r="I1119" t="str">
            <v>MTTO. EN EL CAMPO</v>
          </cell>
          <cell r="J1119" t="str">
            <v>Cambiar horometro</v>
          </cell>
          <cell r="K1119" t="str">
            <v>MTTO. CORRECTIVO</v>
          </cell>
          <cell r="L1119">
            <v>1855</v>
          </cell>
          <cell r="M1119" t="str">
            <v>SUCUZHAÑAY LEMA, CARLOS</v>
          </cell>
          <cell r="N1119" t="str">
            <v>A</v>
          </cell>
          <cell r="O1119">
            <v>42204</v>
          </cell>
          <cell r="P1119">
            <v>0.30416666666666664</v>
          </cell>
          <cell r="Q1119">
            <v>29</v>
          </cell>
          <cell r="R1119"/>
          <cell r="S1119" t="str">
            <v>Mtto. Terminado</v>
          </cell>
          <cell r="T1119">
            <v>42204</v>
          </cell>
          <cell r="U1119">
            <v>0.58333333333333337</v>
          </cell>
          <cell r="V1119">
            <v>6.6999999999534339</v>
          </cell>
        </row>
        <row r="1120">
          <cell r="A1120"/>
          <cell r="B1120">
            <v>1109</v>
          </cell>
          <cell r="C1120">
            <v>324</v>
          </cell>
          <cell r="D1120" t="str">
            <v>Tractor de Llantas Cameco 305 AG</v>
          </cell>
          <cell r="E1120" t="str">
            <v>100CM</v>
          </cell>
          <cell r="F1120" t="str">
            <v>Coazucar S. A.</v>
          </cell>
          <cell r="G1120">
            <v>791060373</v>
          </cell>
          <cell r="H1120">
            <v>7795550331</v>
          </cell>
          <cell r="I1120" t="str">
            <v>MTTO. EN EL CAMPO</v>
          </cell>
          <cell r="J1120" t="str">
            <v>Cambiar horometro</v>
          </cell>
          <cell r="K1120" t="str">
            <v>MTTO. CORRECTIVO</v>
          </cell>
          <cell r="L1120">
            <v>1855</v>
          </cell>
          <cell r="M1120" t="str">
            <v>SUCUZHAÑAY LEMA, CARLOS</v>
          </cell>
          <cell r="N1120" t="str">
            <v>A</v>
          </cell>
          <cell r="O1120">
            <v>42204</v>
          </cell>
          <cell r="P1120">
            <v>0.30416666666666664</v>
          </cell>
          <cell r="Q1120">
            <v>29</v>
          </cell>
          <cell r="R1120"/>
          <cell r="S1120" t="str">
            <v>Mtto. Terminado</v>
          </cell>
          <cell r="T1120">
            <v>42204</v>
          </cell>
          <cell r="U1120">
            <v>0.5</v>
          </cell>
          <cell r="V1120">
            <v>4.6999999999534339</v>
          </cell>
        </row>
        <row r="1121">
          <cell r="A1121"/>
          <cell r="B1121">
            <v>1110</v>
          </cell>
          <cell r="C1121">
            <v>326</v>
          </cell>
          <cell r="D1121" t="str">
            <v xml:space="preserve">Tractor de Llantas Cameco </v>
          </cell>
          <cell r="E1121" t="str">
            <v>100CM</v>
          </cell>
          <cell r="F1121" t="str">
            <v>Coazucar S. A.</v>
          </cell>
          <cell r="G1121">
            <v>791060373</v>
          </cell>
          <cell r="H1121">
            <v>791060373</v>
          </cell>
          <cell r="I1121" t="str">
            <v>MTTO. EN EL CAMPO</v>
          </cell>
          <cell r="J1121" t="str">
            <v>Cambiar horometro</v>
          </cell>
          <cell r="K1121" t="str">
            <v>MTTO. CORRECTIVO</v>
          </cell>
          <cell r="L1121">
            <v>1855</v>
          </cell>
          <cell r="M1121" t="str">
            <v>SUCUZHAÑAY LEMA, CARLOS</v>
          </cell>
          <cell r="N1121" t="str">
            <v>A</v>
          </cell>
          <cell r="O1121">
            <v>42204</v>
          </cell>
          <cell r="P1121">
            <v>0.30416666666666664</v>
          </cell>
          <cell r="Q1121">
            <v>29</v>
          </cell>
          <cell r="R1121"/>
          <cell r="S1121" t="str">
            <v>Mtto. Terminado</v>
          </cell>
          <cell r="T1121">
            <v>42204</v>
          </cell>
          <cell r="U1121">
            <v>0.5</v>
          </cell>
          <cell r="V1121">
            <v>4.6999999999534339</v>
          </cell>
        </row>
        <row r="1122">
          <cell r="A1122"/>
          <cell r="B1122">
            <v>1111</v>
          </cell>
          <cell r="C1122" t="str">
            <v>EP07</v>
          </cell>
          <cell r="D1122" t="str">
            <v>Motonivemadora CAT 140K</v>
          </cell>
          <cell r="E1122" t="str">
            <v>100EP</v>
          </cell>
          <cell r="F1122" t="str">
            <v>Coazucar S. A.</v>
          </cell>
          <cell r="G1122">
            <v>791060419</v>
          </cell>
          <cell r="H1122">
            <v>7795550887</v>
          </cell>
          <cell r="I1122" t="str">
            <v>EQUIPO PESADO</v>
          </cell>
          <cell r="J1122" t="str">
            <v>Orden de Inspección</v>
          </cell>
          <cell r="K1122" t="str">
            <v>MTTO. PREVENTIVO</v>
          </cell>
          <cell r="L1122">
            <v>1968</v>
          </cell>
          <cell r="M1122" t="str">
            <v>VELIZ JIMENEZ, MAGNO STALIN</v>
          </cell>
          <cell r="N1122" t="str">
            <v>A</v>
          </cell>
          <cell r="O1122">
            <v>42204</v>
          </cell>
          <cell r="P1122">
            <v>0.3125</v>
          </cell>
          <cell r="Q1122">
            <v>29</v>
          </cell>
          <cell r="R1122"/>
          <cell r="S1122" t="str">
            <v>Mtto. Terminado</v>
          </cell>
          <cell r="T1122">
            <v>42204</v>
          </cell>
          <cell r="U1122">
            <v>0.34722222222222227</v>
          </cell>
          <cell r="V1122">
            <v>0.83333333325572312</v>
          </cell>
        </row>
        <row r="1123">
          <cell r="A1123"/>
          <cell r="B1123">
            <v>1112</v>
          </cell>
          <cell r="C1123" t="str">
            <v>EP07</v>
          </cell>
          <cell r="D1123" t="str">
            <v>Motonivemadora CAT 140K</v>
          </cell>
          <cell r="E1123" t="str">
            <v>100EP</v>
          </cell>
          <cell r="F1123" t="str">
            <v>Coazucar S. A.</v>
          </cell>
          <cell r="G1123">
            <v>791060419</v>
          </cell>
          <cell r="H1123">
            <v>7795550887</v>
          </cell>
          <cell r="I1123" t="str">
            <v>LUBRICADORA</v>
          </cell>
          <cell r="J1123" t="str">
            <v>Cambio aceite y filtro motor</v>
          </cell>
          <cell r="K1123" t="str">
            <v>MTTO. PREVENTIVO</v>
          </cell>
          <cell r="L1123">
            <v>1968</v>
          </cell>
          <cell r="M1123" t="str">
            <v>VELIZ JIMENEZ, MAGNO STALIN</v>
          </cell>
          <cell r="N1123" t="str">
            <v>A</v>
          </cell>
          <cell r="O1123">
            <v>42204</v>
          </cell>
          <cell r="P1123">
            <v>0.3125</v>
          </cell>
          <cell r="Q1123">
            <v>29</v>
          </cell>
          <cell r="R1123"/>
          <cell r="S1123" t="str">
            <v>Mtto. Terminado</v>
          </cell>
          <cell r="T1123">
            <v>42204</v>
          </cell>
          <cell r="U1123">
            <v>0.58333333333333337</v>
          </cell>
          <cell r="V1123">
            <v>6.5</v>
          </cell>
        </row>
        <row r="1124">
          <cell r="A1124"/>
          <cell r="B1124">
            <v>1113</v>
          </cell>
          <cell r="C1124" t="str">
            <v>EP07</v>
          </cell>
          <cell r="D1124" t="str">
            <v>Motonivemadora CAT 140K</v>
          </cell>
          <cell r="E1124" t="str">
            <v>100EP</v>
          </cell>
          <cell r="F1124" t="str">
            <v>Coazucar S. A.</v>
          </cell>
          <cell r="G1124">
            <v>791060419</v>
          </cell>
          <cell r="H1124">
            <v>7795550887</v>
          </cell>
          <cell r="I1124" t="str">
            <v>LUBRICADORA</v>
          </cell>
          <cell r="J1124" t="str">
            <v>Cambio filtro de combustible</v>
          </cell>
          <cell r="K1124" t="str">
            <v>MTTO. PREVENTIVO</v>
          </cell>
          <cell r="L1124">
            <v>1968</v>
          </cell>
          <cell r="M1124" t="str">
            <v>VELIZ JIMENEZ, MAGNO STALIN</v>
          </cell>
          <cell r="N1124" t="str">
            <v>A</v>
          </cell>
          <cell r="O1124">
            <v>42204</v>
          </cell>
          <cell r="P1124">
            <v>0.3125</v>
          </cell>
          <cell r="Q1124">
            <v>29</v>
          </cell>
          <cell r="R1124"/>
          <cell r="S1124" t="str">
            <v>Mtto. Terminado</v>
          </cell>
          <cell r="T1124">
            <v>42204</v>
          </cell>
          <cell r="U1124">
            <v>0.58333333333333337</v>
          </cell>
          <cell r="V1124">
            <v>6.5</v>
          </cell>
        </row>
        <row r="1125">
          <cell r="A1125"/>
          <cell r="B1125">
            <v>1114</v>
          </cell>
          <cell r="C1125" t="str">
            <v>EP07</v>
          </cell>
          <cell r="D1125" t="str">
            <v>Motonivemadora CAT 140K</v>
          </cell>
          <cell r="E1125" t="str">
            <v>100EP</v>
          </cell>
          <cell r="F1125" t="str">
            <v>Coazucar S. A.</v>
          </cell>
          <cell r="G1125">
            <v>791060419</v>
          </cell>
          <cell r="H1125">
            <v>7795550887</v>
          </cell>
          <cell r="I1125" t="str">
            <v>LUBRICADORA</v>
          </cell>
          <cell r="J1125" t="str">
            <v>Cambio aceite transmisión y diferencial</v>
          </cell>
          <cell r="K1125" t="str">
            <v>MTTO. PREVENTIVO</v>
          </cell>
          <cell r="L1125">
            <v>1968</v>
          </cell>
          <cell r="M1125" t="str">
            <v>VELIZ JIMENEZ, MAGNO STALIN</v>
          </cell>
          <cell r="N1125" t="str">
            <v>A</v>
          </cell>
          <cell r="O1125">
            <v>42204</v>
          </cell>
          <cell r="P1125">
            <v>0.3125</v>
          </cell>
          <cell r="Q1125">
            <v>29</v>
          </cell>
          <cell r="R1125"/>
          <cell r="S1125" t="str">
            <v>Mtto. Terminado</v>
          </cell>
          <cell r="T1125">
            <v>42204</v>
          </cell>
          <cell r="U1125">
            <v>0.58333333333333337</v>
          </cell>
          <cell r="V1125">
            <v>6.5</v>
          </cell>
        </row>
        <row r="1126">
          <cell r="A1126"/>
          <cell r="B1126">
            <v>1115</v>
          </cell>
          <cell r="C1126" t="str">
            <v>EP07</v>
          </cell>
          <cell r="D1126" t="str">
            <v>Motonivemadora CAT 140K</v>
          </cell>
          <cell r="E1126" t="str">
            <v>100EP</v>
          </cell>
          <cell r="F1126" t="str">
            <v>Coazucar S. A.</v>
          </cell>
          <cell r="G1126">
            <v>791060419</v>
          </cell>
          <cell r="H1126">
            <v>7795550887</v>
          </cell>
          <cell r="I1126" t="str">
            <v>LUBRICADORA</v>
          </cell>
          <cell r="J1126" t="str">
            <v>Cambio aceite caja piñón</v>
          </cell>
          <cell r="K1126" t="str">
            <v>MTTO. PREVENTIVO</v>
          </cell>
          <cell r="L1126">
            <v>1968</v>
          </cell>
          <cell r="M1126" t="str">
            <v>VELIZ JIMENEZ, MAGNO STALIN</v>
          </cell>
          <cell r="N1126" t="str">
            <v>A</v>
          </cell>
          <cell r="O1126">
            <v>42204</v>
          </cell>
          <cell r="P1126">
            <v>0.3125</v>
          </cell>
          <cell r="Q1126">
            <v>29</v>
          </cell>
          <cell r="R1126"/>
          <cell r="S1126" t="str">
            <v>Mtto. Terminado</v>
          </cell>
          <cell r="T1126">
            <v>42204</v>
          </cell>
          <cell r="U1126">
            <v>0.58333333333333337</v>
          </cell>
          <cell r="V1126">
            <v>6.5</v>
          </cell>
        </row>
        <row r="1127">
          <cell r="A1127"/>
          <cell r="B1127">
            <v>1116</v>
          </cell>
          <cell r="C1127" t="str">
            <v>EP07</v>
          </cell>
          <cell r="D1127" t="str">
            <v>Motonivemadora CAT 140K</v>
          </cell>
          <cell r="E1127" t="str">
            <v>100EP</v>
          </cell>
          <cell r="F1127" t="str">
            <v>Coazucar S. A.</v>
          </cell>
          <cell r="G1127">
            <v>791060419</v>
          </cell>
          <cell r="H1127">
            <v>7795550887</v>
          </cell>
          <cell r="I1127" t="str">
            <v>LUBRICADORA</v>
          </cell>
          <cell r="J1127" t="str">
            <v>Cambio de aceite caja punto eje de rueda</v>
          </cell>
          <cell r="K1127" t="str">
            <v>MTTO. PREVENTIVO</v>
          </cell>
          <cell r="L1127">
            <v>1968</v>
          </cell>
          <cell r="M1127" t="str">
            <v>VELIZ JIMENEZ, MAGNO STALIN</v>
          </cell>
          <cell r="N1127" t="str">
            <v>A</v>
          </cell>
          <cell r="O1127">
            <v>42204</v>
          </cell>
          <cell r="P1127">
            <v>0.3125</v>
          </cell>
          <cell r="Q1127">
            <v>29</v>
          </cell>
          <cell r="R1127"/>
          <cell r="S1127" t="str">
            <v>Mtto. Terminado</v>
          </cell>
          <cell r="T1127">
            <v>42204</v>
          </cell>
          <cell r="U1127">
            <v>0.58333333333333337</v>
          </cell>
          <cell r="V1127">
            <v>6.5</v>
          </cell>
        </row>
        <row r="1128">
          <cell r="A1128"/>
          <cell r="B1128">
            <v>1117</v>
          </cell>
          <cell r="C1128" t="str">
            <v>EP07</v>
          </cell>
          <cell r="D1128" t="str">
            <v>Motonivemadora CAT 140K</v>
          </cell>
          <cell r="E1128" t="str">
            <v>100EP</v>
          </cell>
          <cell r="F1128" t="str">
            <v>Coazucar S. A.</v>
          </cell>
          <cell r="G1128">
            <v>791060419</v>
          </cell>
          <cell r="H1128">
            <v>7795550887</v>
          </cell>
          <cell r="I1128" t="str">
            <v>LUBRICADORA</v>
          </cell>
          <cell r="J1128" t="str">
            <v>Cambio aceite caja TANDER</v>
          </cell>
          <cell r="K1128" t="str">
            <v>MTTO. PREVENTIVO</v>
          </cell>
          <cell r="L1128">
            <v>1968</v>
          </cell>
          <cell r="M1128" t="str">
            <v>VELIZ JIMENEZ, MAGNO STALIN</v>
          </cell>
          <cell r="N1128" t="str">
            <v>A</v>
          </cell>
          <cell r="O1128">
            <v>42204</v>
          </cell>
          <cell r="P1128">
            <v>0.3125</v>
          </cell>
          <cell r="Q1128">
            <v>29</v>
          </cell>
          <cell r="R1128"/>
          <cell r="S1128" t="str">
            <v>Mtto. Terminado</v>
          </cell>
          <cell r="T1128">
            <v>42204</v>
          </cell>
          <cell r="U1128">
            <v>0.58333333333333337</v>
          </cell>
          <cell r="V1128">
            <v>6.5</v>
          </cell>
        </row>
        <row r="1129">
          <cell r="A1129"/>
          <cell r="B1129">
            <v>1118</v>
          </cell>
          <cell r="C1129" t="str">
            <v>EP07</v>
          </cell>
          <cell r="D1129" t="str">
            <v>Motonivemadora CAT 140K</v>
          </cell>
          <cell r="E1129" t="str">
            <v>100EP</v>
          </cell>
          <cell r="F1129" t="str">
            <v>Coazucar S. A.</v>
          </cell>
          <cell r="G1129">
            <v>791060419</v>
          </cell>
          <cell r="H1129">
            <v>7795550887</v>
          </cell>
          <cell r="I1129" t="str">
            <v>LUBRICADORA</v>
          </cell>
          <cell r="J1129" t="str">
            <v>Cambio aceite hidráulico</v>
          </cell>
          <cell r="K1129" t="str">
            <v>MTTO. PREVENTIVO</v>
          </cell>
          <cell r="L1129">
            <v>1968</v>
          </cell>
          <cell r="M1129" t="str">
            <v>VELIZ JIMENEZ, MAGNO STALIN</v>
          </cell>
          <cell r="N1129" t="str">
            <v>A</v>
          </cell>
          <cell r="O1129">
            <v>42204</v>
          </cell>
          <cell r="P1129">
            <v>0.3125</v>
          </cell>
          <cell r="Q1129">
            <v>29</v>
          </cell>
          <cell r="R1129"/>
          <cell r="S1129" t="str">
            <v>Mtto. Terminado</v>
          </cell>
          <cell r="T1129">
            <v>42204</v>
          </cell>
          <cell r="U1129">
            <v>0.58333333333333337</v>
          </cell>
          <cell r="V1129">
            <v>6.5</v>
          </cell>
        </row>
        <row r="1130">
          <cell r="A1130"/>
          <cell r="B1130">
            <v>1119</v>
          </cell>
          <cell r="C1130" t="str">
            <v>EP07</v>
          </cell>
          <cell r="D1130" t="str">
            <v>Motonivemadora CAT 140K</v>
          </cell>
          <cell r="E1130" t="str">
            <v>100EP</v>
          </cell>
          <cell r="F1130" t="str">
            <v>Coazucar S. A.</v>
          </cell>
          <cell r="G1130">
            <v>791060419</v>
          </cell>
          <cell r="H1130">
            <v>7795550887</v>
          </cell>
          <cell r="I1130" t="str">
            <v>LUBRICADORA</v>
          </cell>
          <cell r="J1130" t="str">
            <v>Refrigerante</v>
          </cell>
          <cell r="K1130" t="str">
            <v>MTTO. PREVENTIVO</v>
          </cell>
          <cell r="L1130">
            <v>1968</v>
          </cell>
          <cell r="M1130" t="str">
            <v>VELIZ JIMENEZ, MAGNO STALIN</v>
          </cell>
          <cell r="N1130" t="str">
            <v>A</v>
          </cell>
          <cell r="O1130">
            <v>42204</v>
          </cell>
          <cell r="P1130">
            <v>0.3125</v>
          </cell>
          <cell r="Q1130">
            <v>29</v>
          </cell>
          <cell r="R1130"/>
          <cell r="S1130" t="str">
            <v>Mtto. Terminado</v>
          </cell>
          <cell r="T1130">
            <v>42204</v>
          </cell>
          <cell r="U1130">
            <v>0.58333333333333337</v>
          </cell>
          <cell r="V1130">
            <v>6.5</v>
          </cell>
        </row>
        <row r="1131">
          <cell r="A1131"/>
          <cell r="B1131">
            <v>1120</v>
          </cell>
          <cell r="C1131" t="str">
            <v>EP07</v>
          </cell>
          <cell r="D1131" t="str">
            <v>Motonivemadora CAT 140K</v>
          </cell>
          <cell r="E1131" t="str">
            <v>100EP</v>
          </cell>
          <cell r="F1131" t="str">
            <v>Coazucar S. A.</v>
          </cell>
          <cell r="G1131">
            <v>791060419</v>
          </cell>
          <cell r="H1131">
            <v>7795550887</v>
          </cell>
          <cell r="I1131" t="str">
            <v>LUBRICADORA</v>
          </cell>
          <cell r="J1131" t="str">
            <v>Cambio filtro de aire</v>
          </cell>
          <cell r="K1131" t="str">
            <v>MTTO. PREVENTIVO</v>
          </cell>
          <cell r="L1131">
            <v>1968</v>
          </cell>
          <cell r="M1131" t="str">
            <v>VELIZ JIMENEZ, MAGNO STALIN</v>
          </cell>
          <cell r="N1131" t="str">
            <v>A</v>
          </cell>
          <cell r="O1131">
            <v>42204</v>
          </cell>
          <cell r="P1131">
            <v>0.3125</v>
          </cell>
          <cell r="Q1131">
            <v>29</v>
          </cell>
          <cell r="R1131"/>
          <cell r="S1131" t="str">
            <v>Mtto. Terminado</v>
          </cell>
          <cell r="T1131">
            <v>42204</v>
          </cell>
          <cell r="U1131">
            <v>0.58333333333333337</v>
          </cell>
          <cell r="V1131">
            <v>6.5</v>
          </cell>
        </row>
        <row r="1132">
          <cell r="A1132"/>
          <cell r="B1132">
            <v>1121</v>
          </cell>
          <cell r="C1132">
            <v>335</v>
          </cell>
          <cell r="D1132" t="str">
            <v>Tractor de llanta Cameco</v>
          </cell>
          <cell r="E1132" t="str">
            <v>100CM</v>
          </cell>
          <cell r="F1132" t="str">
            <v>Coazucar S. A.</v>
          </cell>
          <cell r="G1132">
            <v>791060444</v>
          </cell>
          <cell r="H1132">
            <v>791060444</v>
          </cell>
          <cell r="I1132" t="str">
            <v>MTTO. EN EL CAMPO</v>
          </cell>
          <cell r="J1132" t="str">
            <v>Cambiar llanta delantera izquierda</v>
          </cell>
          <cell r="K1132" t="str">
            <v>MTTO. CORRECTIVO</v>
          </cell>
          <cell r="L1132">
            <v>1353</v>
          </cell>
          <cell r="M1132" t="str">
            <v>MINA POROZO, XAVIER</v>
          </cell>
          <cell r="N1132" t="str">
            <v>A</v>
          </cell>
          <cell r="O1132">
            <v>42204</v>
          </cell>
          <cell r="P1132">
            <v>0.31666666666666665</v>
          </cell>
          <cell r="Q1132">
            <v>29</v>
          </cell>
          <cell r="R1132"/>
          <cell r="S1132" t="str">
            <v>Mtto. Terminado</v>
          </cell>
          <cell r="T1132">
            <v>42204</v>
          </cell>
          <cell r="U1132">
            <v>0.39583333333333331</v>
          </cell>
          <cell r="V1132">
            <v>1.9000000000232831</v>
          </cell>
        </row>
        <row r="1133">
          <cell r="A1133"/>
          <cell r="B1133">
            <v>1122</v>
          </cell>
          <cell r="C1133">
            <v>1290</v>
          </cell>
          <cell r="D1133" t="str">
            <v>Trayler</v>
          </cell>
          <cell r="E1133" t="str">
            <v>100TD</v>
          </cell>
          <cell r="F1133" t="str">
            <v>Coazucar S. A.</v>
          </cell>
          <cell r="G1133">
            <v>791060312</v>
          </cell>
          <cell r="H1133">
            <v>791060312</v>
          </cell>
          <cell r="I1133" t="str">
            <v>MTTO. EN EL CAMPO</v>
          </cell>
          <cell r="J1133" t="str">
            <v>Cambiar llanta baja</v>
          </cell>
          <cell r="K1133" t="str">
            <v>MTTO. CORRECTIVO</v>
          </cell>
          <cell r="L1133">
            <v>1353</v>
          </cell>
          <cell r="M1133" t="str">
            <v>MINA POROZO, XAVIER</v>
          </cell>
          <cell r="N1133" t="str">
            <v>A</v>
          </cell>
          <cell r="O1133">
            <v>42204</v>
          </cell>
          <cell r="P1133">
            <v>0.32083333333333336</v>
          </cell>
          <cell r="Q1133">
            <v>29</v>
          </cell>
          <cell r="R1133"/>
          <cell r="S1133" t="str">
            <v>Mtto. Terminado</v>
          </cell>
          <cell r="T1133">
            <v>42204</v>
          </cell>
          <cell r="U1133">
            <v>0.40416666666666662</v>
          </cell>
          <cell r="V1133">
            <v>2</v>
          </cell>
        </row>
        <row r="1134">
          <cell r="A1134"/>
          <cell r="B1134">
            <v>1123</v>
          </cell>
          <cell r="C1134">
            <v>1208</v>
          </cell>
          <cell r="D1134" t="str">
            <v>Trayler</v>
          </cell>
          <cell r="E1134" t="str">
            <v>100TD</v>
          </cell>
          <cell r="F1134" t="str">
            <v>Coazucar S. A.</v>
          </cell>
          <cell r="G1134">
            <v>791060312</v>
          </cell>
          <cell r="H1134">
            <v>791060312</v>
          </cell>
          <cell r="I1134" t="str">
            <v>MTTO. EN EL CAMPO</v>
          </cell>
          <cell r="J1134" t="str">
            <v>Cambiar llanta baja</v>
          </cell>
          <cell r="K1134" t="str">
            <v>MTTO. CORRECTIVO</v>
          </cell>
          <cell r="L1134">
            <v>1353</v>
          </cell>
          <cell r="M1134" t="str">
            <v>MINA POROZO, XAVIER</v>
          </cell>
          <cell r="N1134" t="str">
            <v>A</v>
          </cell>
          <cell r="O1134">
            <v>42204</v>
          </cell>
          <cell r="P1134">
            <v>0.32083333333333336</v>
          </cell>
          <cell r="Q1134">
            <v>29</v>
          </cell>
          <cell r="R1134"/>
          <cell r="S1134" t="str">
            <v>Mtto. Terminado</v>
          </cell>
          <cell r="T1134">
            <v>42204</v>
          </cell>
          <cell r="U1134">
            <v>0.40416666666666662</v>
          </cell>
          <cell r="V1134">
            <v>2</v>
          </cell>
        </row>
        <row r="1135">
          <cell r="A1135"/>
          <cell r="B1135">
            <v>1124</v>
          </cell>
          <cell r="C1135">
            <v>1350</v>
          </cell>
          <cell r="D1135" t="str">
            <v>Trayler</v>
          </cell>
          <cell r="E1135" t="str">
            <v>100TD</v>
          </cell>
          <cell r="F1135" t="str">
            <v>Coazucar S. A.</v>
          </cell>
          <cell r="G1135">
            <v>791060312</v>
          </cell>
          <cell r="H1135">
            <v>791060312</v>
          </cell>
          <cell r="I1135" t="str">
            <v>MTTO. EN EL CAMPO</v>
          </cell>
          <cell r="J1135" t="str">
            <v>Cambiar llanta baja</v>
          </cell>
          <cell r="K1135" t="str">
            <v>MTTO. CORRECTIVO</v>
          </cell>
          <cell r="L1135">
            <v>1353</v>
          </cell>
          <cell r="M1135" t="str">
            <v>MINA POROZO, XAVIER</v>
          </cell>
          <cell r="N1135" t="str">
            <v>A</v>
          </cell>
          <cell r="O1135">
            <v>42204</v>
          </cell>
          <cell r="P1135">
            <v>0.32083333333333336</v>
          </cell>
          <cell r="Q1135">
            <v>29</v>
          </cell>
          <cell r="R1135"/>
          <cell r="S1135" t="str">
            <v>Mtto. Terminado</v>
          </cell>
          <cell r="T1135">
            <v>42204</v>
          </cell>
          <cell r="U1135">
            <v>0.40416666666666662</v>
          </cell>
          <cell r="V1135">
            <v>2</v>
          </cell>
        </row>
        <row r="1136">
          <cell r="A1136"/>
          <cell r="B1136">
            <v>1125</v>
          </cell>
          <cell r="C1136">
            <v>598</v>
          </cell>
          <cell r="D1136" t="str">
            <v>Cosechadora de CañaJohn Deere 3520</v>
          </cell>
          <cell r="E1136" t="str">
            <v>100CS</v>
          </cell>
          <cell r="F1136" t="str">
            <v>Coazucar S. A.</v>
          </cell>
          <cell r="G1136">
            <v>791060321</v>
          </cell>
          <cell r="H1136">
            <v>791060321</v>
          </cell>
          <cell r="I1136" t="str">
            <v>MTTO. EN EL CAMPO</v>
          </cell>
          <cell r="J1136" t="str">
            <v>Revisar sistema hidraulico</v>
          </cell>
          <cell r="K1136" t="str">
            <v>MTTO. CORRECTIVO</v>
          </cell>
          <cell r="L1136">
            <v>803</v>
          </cell>
          <cell r="M1136" t="str">
            <v>CALLE SOLIZ, LUIS</v>
          </cell>
          <cell r="N1136" t="str">
            <v>A</v>
          </cell>
          <cell r="O1136">
            <v>42204</v>
          </cell>
          <cell r="P1136">
            <v>0.33333333333333331</v>
          </cell>
          <cell r="Q1136">
            <v>29</v>
          </cell>
          <cell r="R1136"/>
          <cell r="S1136" t="str">
            <v>Mtto. Terminado</v>
          </cell>
          <cell r="T1136">
            <v>42204</v>
          </cell>
          <cell r="U1136">
            <v>0.58333333333333337</v>
          </cell>
          <cell r="V1136">
            <v>6</v>
          </cell>
        </row>
        <row r="1137">
          <cell r="A1137"/>
          <cell r="B1137">
            <v>1126</v>
          </cell>
          <cell r="C1137" t="str">
            <v>CS01</v>
          </cell>
          <cell r="D1137" t="str">
            <v>Cosechadora de CañaJohn Deere 3520</v>
          </cell>
          <cell r="E1137" t="str">
            <v>100CS</v>
          </cell>
          <cell r="F1137" t="str">
            <v>Coazucar S. A.</v>
          </cell>
          <cell r="G1137">
            <v>791060321</v>
          </cell>
          <cell r="H1137">
            <v>791060321</v>
          </cell>
          <cell r="I1137" t="str">
            <v>MTTO. EN EL CAMPO</v>
          </cell>
          <cell r="J1137" t="str">
            <v>Revisar sistema hidraulico</v>
          </cell>
          <cell r="K1137" t="str">
            <v>MTTO. CORRECTIVO</v>
          </cell>
          <cell r="L1137">
            <v>803</v>
          </cell>
          <cell r="M1137" t="str">
            <v>CALLE SOLIZ, LUIS</v>
          </cell>
          <cell r="N1137" t="str">
            <v>A</v>
          </cell>
          <cell r="O1137">
            <v>42204</v>
          </cell>
          <cell r="P1137">
            <v>0.33333333333333331</v>
          </cell>
          <cell r="Q1137">
            <v>29</v>
          </cell>
          <cell r="R1137"/>
          <cell r="S1137" t="str">
            <v>Mtto. Terminado</v>
          </cell>
          <cell r="T1137">
            <v>42204</v>
          </cell>
          <cell r="U1137">
            <v>0.66666666666666663</v>
          </cell>
          <cell r="V1137">
            <v>8</v>
          </cell>
        </row>
        <row r="1138">
          <cell r="A1138"/>
          <cell r="B1138">
            <v>1127</v>
          </cell>
          <cell r="C1138">
            <v>379</v>
          </cell>
          <cell r="D1138" t="str">
            <v>Tractor John Deere 7400</v>
          </cell>
          <cell r="E1138" t="str">
            <v>100JD</v>
          </cell>
          <cell r="F1138" t="str">
            <v>Coazucar S. A.</v>
          </cell>
          <cell r="G1138">
            <v>791060390</v>
          </cell>
          <cell r="H1138">
            <v>7795550989</v>
          </cell>
          <cell r="I1138" t="str">
            <v>MTTO. EN EL CAMPO</v>
          </cell>
          <cell r="J1138" t="str">
            <v>Revisar sistema electrico</v>
          </cell>
          <cell r="K1138" t="str">
            <v>MTTO. CORRECTIVO</v>
          </cell>
          <cell r="L1138">
            <v>1489</v>
          </cell>
          <cell r="M1138" t="str">
            <v>ORTIZ GAVILANES, JOSE VINICIO</v>
          </cell>
          <cell r="N1138" t="str">
            <v>A</v>
          </cell>
          <cell r="O1138">
            <v>42204</v>
          </cell>
          <cell r="P1138">
            <v>0.33333333333333331</v>
          </cell>
          <cell r="Q1138">
            <v>29</v>
          </cell>
          <cell r="R1138"/>
          <cell r="S1138" t="str">
            <v>Mtto. Terminado</v>
          </cell>
          <cell r="T1138">
            <v>42204</v>
          </cell>
          <cell r="U1138">
            <v>0.375</v>
          </cell>
          <cell r="V1138">
            <v>1</v>
          </cell>
        </row>
        <row r="1139">
          <cell r="A1139"/>
          <cell r="B1139">
            <v>1128</v>
          </cell>
          <cell r="C1139">
            <v>221</v>
          </cell>
          <cell r="D1139" t="str">
            <v xml:space="preserve">Automovil Chevrolet </v>
          </cell>
          <cell r="E1139" t="str">
            <v>100EL</v>
          </cell>
          <cell r="F1139" t="str">
            <v>Coazucar S. A.</v>
          </cell>
          <cell r="G1139">
            <v>791020115</v>
          </cell>
          <cell r="H1139">
            <v>7795550705</v>
          </cell>
          <cell r="I1139" t="str">
            <v>ENDER EQUIPO LIVIANO</v>
          </cell>
          <cell r="J1139" t="str">
            <v>pintar guardafango</v>
          </cell>
          <cell r="K1139" t="str">
            <v>MTTO. CORRECTIVO</v>
          </cell>
          <cell r="L1139">
            <v>1030</v>
          </cell>
          <cell r="M1139" t="str">
            <v>FAJARDO GUAMAN, IVAN</v>
          </cell>
          <cell r="N1139" t="str">
            <v>A</v>
          </cell>
          <cell r="O1139">
            <v>42204</v>
          </cell>
          <cell r="P1139">
            <v>0.33402777777777781</v>
          </cell>
          <cell r="Q1139">
            <v>29</v>
          </cell>
          <cell r="R1139"/>
          <cell r="S1139" t="str">
            <v>Mtto. Terminado</v>
          </cell>
          <cell r="T1139">
            <v>42204</v>
          </cell>
          <cell r="U1139">
            <v>0.75</v>
          </cell>
          <cell r="V1139">
            <v>9.9833333333954215</v>
          </cell>
        </row>
        <row r="1140">
          <cell r="A1140"/>
          <cell r="B1140">
            <v>1129</v>
          </cell>
          <cell r="C1140">
            <v>1493</v>
          </cell>
          <cell r="D1140" t="str">
            <v>Dollys</v>
          </cell>
          <cell r="E1140" t="str">
            <v>100DL</v>
          </cell>
          <cell r="F1140" t="str">
            <v>Coazucar S. A.</v>
          </cell>
          <cell r="G1140">
            <v>791060315</v>
          </cell>
          <cell r="H1140">
            <v>791060315</v>
          </cell>
          <cell r="I1140" t="str">
            <v>DOLLYS</v>
          </cell>
          <cell r="J1140" t="str">
            <v>Reparar 5ta rueda</v>
          </cell>
          <cell r="K1140" t="str">
            <v>MTTO. CORRECTIVO</v>
          </cell>
          <cell r="L1140">
            <v>1417</v>
          </cell>
          <cell r="M1140" t="str">
            <v>MORENO ULLOA, SALOMON</v>
          </cell>
          <cell r="N1140" t="str">
            <v>A</v>
          </cell>
          <cell r="O1140">
            <v>42204</v>
          </cell>
          <cell r="P1140">
            <v>0.33680555555555558</v>
          </cell>
          <cell r="Q1140">
            <v>29</v>
          </cell>
          <cell r="R1140"/>
          <cell r="S1140" t="str">
            <v>Mtto. Terminado</v>
          </cell>
          <cell r="T1140">
            <v>42204</v>
          </cell>
          <cell r="U1140">
            <v>0.625</v>
          </cell>
          <cell r="V1140">
            <v>6.9166666667442769</v>
          </cell>
        </row>
        <row r="1141">
          <cell r="A1141"/>
          <cell r="B1141">
            <v>1130</v>
          </cell>
          <cell r="C1141">
            <v>1473</v>
          </cell>
          <cell r="D1141" t="str">
            <v>Dollys</v>
          </cell>
          <cell r="E1141" t="str">
            <v>100DL</v>
          </cell>
          <cell r="F1141" t="str">
            <v>Coazucar S. A.</v>
          </cell>
          <cell r="G1141">
            <v>791060315</v>
          </cell>
          <cell r="H1141">
            <v>791060315</v>
          </cell>
          <cell r="I1141" t="str">
            <v>DOLLYS</v>
          </cell>
          <cell r="J1141" t="str">
            <v>Colocar rodamientos y una araña</v>
          </cell>
          <cell r="K1141" t="str">
            <v>MTTO. CORRECTIVO</v>
          </cell>
          <cell r="L1141">
            <v>1417</v>
          </cell>
          <cell r="M1141" t="str">
            <v>MORENO ULLOA, SALOMON</v>
          </cell>
          <cell r="N1141" t="str">
            <v>A</v>
          </cell>
          <cell r="O1141">
            <v>42204</v>
          </cell>
          <cell r="P1141">
            <v>0.33819444444444446</v>
          </cell>
          <cell r="Q1141">
            <v>29</v>
          </cell>
          <cell r="R1141"/>
          <cell r="S1141" t="str">
            <v>Mtto. Terminado</v>
          </cell>
          <cell r="T1141">
            <v>42204</v>
          </cell>
          <cell r="U1141">
            <v>0.58333333333333337</v>
          </cell>
          <cell r="V1141">
            <v>5.8833333334187046</v>
          </cell>
        </row>
        <row r="1142">
          <cell r="A1142"/>
          <cell r="B1142">
            <v>1131</v>
          </cell>
          <cell r="C1142">
            <v>368</v>
          </cell>
          <cell r="D1142" t="str">
            <v>Tractor de Ruedas Camecos 405B</v>
          </cell>
          <cell r="E1142" t="str">
            <v>100EP</v>
          </cell>
          <cell r="F1142" t="str">
            <v>Coazucar S. A.</v>
          </cell>
          <cell r="G1142">
            <v>791060376</v>
          </cell>
          <cell r="H1142">
            <v>7795550836</v>
          </cell>
          <cell r="I1142" t="str">
            <v>MTTO. EN EL CAMPO</v>
          </cell>
          <cell r="J1142" t="str">
            <v>Revisar fuga de diesel</v>
          </cell>
          <cell r="K1142" t="str">
            <v>MTTO. CORRECTIVO</v>
          </cell>
          <cell r="L1142">
            <v>613</v>
          </cell>
          <cell r="M1142" t="str">
            <v>ALCOCER CAVADEANA, ANGEL BOLIVAR</v>
          </cell>
          <cell r="N1142" t="str">
            <v>A</v>
          </cell>
          <cell r="O1142">
            <v>42204</v>
          </cell>
          <cell r="P1142">
            <v>0.33958333333333335</v>
          </cell>
          <cell r="Q1142">
            <v>29</v>
          </cell>
          <cell r="R1142">
            <v>6019</v>
          </cell>
          <cell r="S1142" t="str">
            <v>Mtto. Terminado</v>
          </cell>
          <cell r="T1142">
            <v>42204</v>
          </cell>
          <cell r="U1142">
            <v>0.3576388888888889</v>
          </cell>
          <cell r="V1142">
            <v>0.43333333334885538</v>
          </cell>
        </row>
        <row r="1143">
          <cell r="A1143"/>
          <cell r="B1143">
            <v>1132</v>
          </cell>
          <cell r="C1143">
            <v>1348</v>
          </cell>
          <cell r="D1143" t="str">
            <v>Trayler</v>
          </cell>
          <cell r="E1143" t="str">
            <v>100TD</v>
          </cell>
          <cell r="F1143" t="str">
            <v>Coazucar S. A.</v>
          </cell>
          <cell r="G1143">
            <v>791060312</v>
          </cell>
          <cell r="H1143">
            <v>791060312</v>
          </cell>
          <cell r="I1143" t="str">
            <v>TRAYLER</v>
          </cell>
          <cell r="J1143" t="str">
            <v>Revisar suspension</v>
          </cell>
          <cell r="K1143" t="str">
            <v>MTTO. CORRECTIVO</v>
          </cell>
          <cell r="L1143">
            <v>1500</v>
          </cell>
          <cell r="M1143" t="str">
            <v>ORTIZ YADAYCELA, NESTOR</v>
          </cell>
          <cell r="N1143" t="str">
            <v>A</v>
          </cell>
          <cell r="O1143">
            <v>42204</v>
          </cell>
          <cell r="P1143">
            <v>0.34166666666666662</v>
          </cell>
          <cell r="Q1143">
            <v>29</v>
          </cell>
          <cell r="R1143"/>
          <cell r="S1143" t="str">
            <v>Mtto. Terminado</v>
          </cell>
          <cell r="T1143">
            <v>42204</v>
          </cell>
          <cell r="U1143">
            <v>0.45833333333333331</v>
          </cell>
          <cell r="V1143">
            <v>2.8000000000465661</v>
          </cell>
        </row>
        <row r="1144">
          <cell r="A1144"/>
          <cell r="B1144">
            <v>1133</v>
          </cell>
          <cell r="C1144">
            <v>1366</v>
          </cell>
          <cell r="D1144" t="str">
            <v>Trayler</v>
          </cell>
          <cell r="E1144" t="str">
            <v>100TD</v>
          </cell>
          <cell r="F1144" t="str">
            <v>Coazucar S. A.</v>
          </cell>
          <cell r="G1144">
            <v>791060312</v>
          </cell>
          <cell r="H1144">
            <v>791060312</v>
          </cell>
          <cell r="I1144" t="str">
            <v>TRAYLER</v>
          </cell>
          <cell r="J1144" t="str">
            <v>Colocar pin de biela</v>
          </cell>
          <cell r="K1144" t="str">
            <v>MTTO. CORRECTIVO</v>
          </cell>
          <cell r="L1144">
            <v>1500</v>
          </cell>
          <cell r="M1144" t="str">
            <v>ORTIZ YADAYCELA, NESTOR</v>
          </cell>
          <cell r="N1144" t="str">
            <v>A</v>
          </cell>
          <cell r="O1144">
            <v>42204</v>
          </cell>
          <cell r="P1144">
            <v>0.34166666666666662</v>
          </cell>
          <cell r="Q1144">
            <v>29</v>
          </cell>
          <cell r="R1144"/>
          <cell r="S1144" t="str">
            <v>Mtto. Terminado</v>
          </cell>
          <cell r="T1144">
            <v>42204</v>
          </cell>
          <cell r="U1144">
            <v>0.41666666666666669</v>
          </cell>
          <cell r="V1144">
            <v>1.8000000000465661</v>
          </cell>
        </row>
        <row r="1145">
          <cell r="A1145"/>
          <cell r="B1145">
            <v>1134</v>
          </cell>
          <cell r="C1145">
            <v>1257</v>
          </cell>
          <cell r="D1145" t="str">
            <v>Trayler</v>
          </cell>
          <cell r="E1145" t="str">
            <v>100TD</v>
          </cell>
          <cell r="F1145" t="str">
            <v>Coazucar S. A.</v>
          </cell>
          <cell r="G1145">
            <v>791060312</v>
          </cell>
          <cell r="H1145">
            <v>791060312</v>
          </cell>
          <cell r="I1145" t="str">
            <v>MTTO. EN EL CAMPO</v>
          </cell>
          <cell r="J1145" t="str">
            <v>Cambiar llanta</v>
          </cell>
          <cell r="K1145" t="str">
            <v>MTTO. CORRECTIVO</v>
          </cell>
          <cell r="L1145">
            <v>1353</v>
          </cell>
          <cell r="M1145" t="str">
            <v>MINA POROZO, XAVIER</v>
          </cell>
          <cell r="N1145" t="str">
            <v>A</v>
          </cell>
          <cell r="O1145">
            <v>42204</v>
          </cell>
          <cell r="P1145">
            <v>0.34722222222222227</v>
          </cell>
          <cell r="Q1145">
            <v>29</v>
          </cell>
          <cell r="R1145"/>
          <cell r="S1145" t="str">
            <v>Mtto. Terminado</v>
          </cell>
          <cell r="T1145">
            <v>42204</v>
          </cell>
          <cell r="U1145">
            <v>0.43055555555555558</v>
          </cell>
          <cell r="V1145">
            <v>2</v>
          </cell>
        </row>
        <row r="1146">
          <cell r="A1146"/>
          <cell r="B1146">
            <v>1135</v>
          </cell>
          <cell r="C1146">
            <v>336</v>
          </cell>
          <cell r="D1146" t="str">
            <v>Tractor de Llantas Cameco 305 AG</v>
          </cell>
          <cell r="E1146" t="str">
            <v>100CM</v>
          </cell>
          <cell r="F1146" t="str">
            <v>Coazucar S. A.</v>
          </cell>
          <cell r="G1146">
            <v>791060444</v>
          </cell>
          <cell r="H1146">
            <v>791060444</v>
          </cell>
          <cell r="I1146" t="str">
            <v>MTTO. EN EL CAMPO</v>
          </cell>
          <cell r="J1146" t="str">
            <v>Gato de la direccion rpota</v>
          </cell>
          <cell r="K1146" t="str">
            <v>MTTO. CORRECTIVO</v>
          </cell>
          <cell r="L1146">
            <v>1787</v>
          </cell>
          <cell r="M1146" t="str">
            <v>SANCHEZ TADAY, ENRIQUE ANTONIO</v>
          </cell>
          <cell r="N1146" t="str">
            <v>A</v>
          </cell>
          <cell r="O1146">
            <v>42204</v>
          </cell>
          <cell r="P1146">
            <v>0.3527777777777778</v>
          </cell>
          <cell r="Q1146">
            <v>29</v>
          </cell>
          <cell r="R1146"/>
          <cell r="S1146" t="str">
            <v>Mtto. Terminado</v>
          </cell>
          <cell r="T1146">
            <v>42204</v>
          </cell>
          <cell r="U1146">
            <v>0.5</v>
          </cell>
          <cell r="V1146">
            <v>3.5333333333255723</v>
          </cell>
        </row>
        <row r="1147">
          <cell r="A1147"/>
          <cell r="B1147">
            <v>1136</v>
          </cell>
          <cell r="C1147" t="str">
            <v>LL05</v>
          </cell>
          <cell r="D1147" t="str">
            <v>Cargadora de Caña JD SP.2250</v>
          </cell>
          <cell r="E1147" t="str">
            <v>100LL</v>
          </cell>
          <cell r="F1147" t="str">
            <v>Coazucar S. A.</v>
          </cell>
          <cell r="G1147">
            <v>791060423</v>
          </cell>
          <cell r="H1147">
            <v>791060423</v>
          </cell>
          <cell r="I1147" t="str">
            <v>MTTO. EN EL CAMPO</v>
          </cell>
          <cell r="J1147" t="str">
            <v>Revisar sistema electrico</v>
          </cell>
          <cell r="K1147" t="str">
            <v>MTTO. CORRECTIVO</v>
          </cell>
          <cell r="L1147">
            <v>1928</v>
          </cell>
          <cell r="M1147" t="str">
            <v>VALDIVIESO HARO, PABLO HERMEL</v>
          </cell>
          <cell r="N1147" t="str">
            <v>A</v>
          </cell>
          <cell r="O1147">
            <v>42204</v>
          </cell>
          <cell r="P1147">
            <v>0.3527777777777778</v>
          </cell>
          <cell r="Q1147">
            <v>29</v>
          </cell>
          <cell r="R1147"/>
          <cell r="S1147" t="str">
            <v>Mtto. Terminado</v>
          </cell>
          <cell r="T1147">
            <v>42204</v>
          </cell>
          <cell r="U1147">
            <v>0.68055555555555547</v>
          </cell>
          <cell r="V1147">
            <v>7.8666666665812954</v>
          </cell>
        </row>
        <row r="1148">
          <cell r="A1148"/>
          <cell r="B1148">
            <v>1137</v>
          </cell>
          <cell r="C1148">
            <v>506</v>
          </cell>
          <cell r="D1148" t="str">
            <v>Cargadora de Caña Cameco SP- 1800</v>
          </cell>
          <cell r="E1148" t="str">
            <v>100LL</v>
          </cell>
          <cell r="F1148" t="str">
            <v>Coazucar S. A.</v>
          </cell>
          <cell r="G1148">
            <v>791060368</v>
          </cell>
          <cell r="H1148">
            <v>791060368</v>
          </cell>
          <cell r="I1148" t="str">
            <v>MTTO. EN EL CAMPO</v>
          </cell>
          <cell r="J1148" t="str">
            <v>Radiador roto</v>
          </cell>
          <cell r="K1148" t="str">
            <v>MTTO. CORRECTIVO</v>
          </cell>
          <cell r="L1148">
            <v>1010</v>
          </cell>
          <cell r="M1148" t="str">
            <v>ESPAÑA TIRADO, JUAN ENRIQUE</v>
          </cell>
          <cell r="N1148" t="str">
            <v>A</v>
          </cell>
          <cell r="O1148">
            <v>42204</v>
          </cell>
          <cell r="P1148">
            <v>0.3527777777777778</v>
          </cell>
          <cell r="Q1148">
            <v>29</v>
          </cell>
          <cell r="R1148"/>
          <cell r="S1148" t="str">
            <v>Mtto. Terminado</v>
          </cell>
          <cell r="T1148">
            <v>42204</v>
          </cell>
          <cell r="U1148">
            <v>0.70833333333333337</v>
          </cell>
          <cell r="V1148">
            <v>8.5333333333255723</v>
          </cell>
        </row>
        <row r="1149">
          <cell r="A1149"/>
          <cell r="B1149">
            <v>1138</v>
          </cell>
          <cell r="C1149">
            <v>724</v>
          </cell>
          <cell r="D1149" t="str">
            <v>Payloader CAT-966C</v>
          </cell>
          <cell r="E1149" t="str">
            <v>100EP</v>
          </cell>
          <cell r="F1149" t="str">
            <v>Coazucar S. A.</v>
          </cell>
          <cell r="G1149">
            <v>791060313</v>
          </cell>
          <cell r="H1149">
            <v>7795550856</v>
          </cell>
          <cell r="I1149" t="str">
            <v>EQUIPO PESADO</v>
          </cell>
          <cell r="J1149" t="str">
            <v>Arrglar los sepos de la botella de alzar</v>
          </cell>
          <cell r="K1149" t="str">
            <v>MTTO. CORRECTIVO</v>
          </cell>
          <cell r="L1149">
            <v>1802</v>
          </cell>
          <cell r="M1149" t="str">
            <v>SANTOS HERRERA, HENRRY</v>
          </cell>
          <cell r="N1149" t="str">
            <v>A</v>
          </cell>
          <cell r="O1149">
            <v>42204</v>
          </cell>
          <cell r="P1149">
            <v>0.35555555555555557</v>
          </cell>
          <cell r="Q1149">
            <v>29</v>
          </cell>
          <cell r="R1149"/>
          <cell r="S1149" t="str">
            <v>Mtto. Terminado</v>
          </cell>
          <cell r="T1149">
            <v>42204</v>
          </cell>
          <cell r="U1149">
            <v>0.48958333333333331</v>
          </cell>
          <cell r="V1149">
            <v>3.2166666665580124</v>
          </cell>
        </row>
        <row r="1150">
          <cell r="A1150"/>
          <cell r="B1150">
            <v>1139</v>
          </cell>
          <cell r="C1150" t="str">
            <v>MB19</v>
          </cell>
          <cell r="D1150" t="str">
            <v>Moto Bomba Cummins 359/5.9</v>
          </cell>
          <cell r="E1150" t="str">
            <v>100BB</v>
          </cell>
          <cell r="F1150" t="str">
            <v>Coazucar S. A.</v>
          </cell>
          <cell r="G1150">
            <v>791060405</v>
          </cell>
          <cell r="H1150">
            <v>7795550104</v>
          </cell>
          <cell r="I1150" t="str">
            <v>MTTO. EN EL CAMPO</v>
          </cell>
          <cell r="J1150" t="str">
            <v>Instalar motor</v>
          </cell>
          <cell r="K1150" t="str">
            <v>MTTO. CORRECTIVO</v>
          </cell>
          <cell r="L1150">
            <v>1467</v>
          </cell>
          <cell r="M1150" t="str">
            <v>OJEDA GONZAGA,YOBANY</v>
          </cell>
          <cell r="N1150" t="str">
            <v>A</v>
          </cell>
          <cell r="O1150">
            <v>42204</v>
          </cell>
          <cell r="P1150">
            <v>0.3576388888888889</v>
          </cell>
          <cell r="Q1150">
            <v>29</v>
          </cell>
          <cell r="R1150"/>
          <cell r="S1150" t="str">
            <v>Mtto. Terminado</v>
          </cell>
          <cell r="T1150">
            <v>42204</v>
          </cell>
          <cell r="U1150">
            <v>0.625</v>
          </cell>
          <cell r="V1150">
            <v>6.4166666666278616</v>
          </cell>
        </row>
        <row r="1151">
          <cell r="A1151"/>
          <cell r="B1151">
            <v>1140</v>
          </cell>
          <cell r="C1151">
            <v>332</v>
          </cell>
          <cell r="D1151" t="str">
            <v>Tractor de Llantas Cameco 305 AG</v>
          </cell>
          <cell r="E1151" t="str">
            <v>100CM</v>
          </cell>
          <cell r="F1151" t="str">
            <v>Coazucar S. A.</v>
          </cell>
          <cell r="G1151">
            <v>791060444</v>
          </cell>
          <cell r="H1151">
            <v>791060444</v>
          </cell>
          <cell r="I1151" t="str">
            <v>CAMECOS</v>
          </cell>
          <cell r="J1151" t="str">
            <v>Revisar fuga de diesel y revisar arranque</v>
          </cell>
          <cell r="K1151" t="str">
            <v>MTTO. CORRECTIVO</v>
          </cell>
          <cell r="L1151">
            <v>1693</v>
          </cell>
          <cell r="M1151" t="str">
            <v>ROBLES LOPEZ, CESAR POLIVIO</v>
          </cell>
          <cell r="N1151" t="str">
            <v>A</v>
          </cell>
          <cell r="O1151">
            <v>42204</v>
          </cell>
          <cell r="P1151">
            <v>0.36805555555555558</v>
          </cell>
          <cell r="Q1151">
            <v>29</v>
          </cell>
          <cell r="R1151">
            <v>1653</v>
          </cell>
          <cell r="S1151" t="str">
            <v>Mtto. Terminado</v>
          </cell>
          <cell r="T1151">
            <v>42204</v>
          </cell>
          <cell r="U1151">
            <v>0.66666666666666663</v>
          </cell>
          <cell r="V1151">
            <v>7.1666666667442769</v>
          </cell>
        </row>
        <row r="1152">
          <cell r="A1152"/>
          <cell r="B1152">
            <v>1141</v>
          </cell>
          <cell r="C1152" t="str">
            <v>CA15</v>
          </cell>
          <cell r="D1152" t="str">
            <v>Carreta Autovolteable</v>
          </cell>
          <cell r="E1152" t="str">
            <v>100CA</v>
          </cell>
          <cell r="F1152" t="str">
            <v>Coazucar S. A.</v>
          </cell>
          <cell r="G1152">
            <v>791060325</v>
          </cell>
          <cell r="H1152">
            <v>791060325</v>
          </cell>
          <cell r="I1152" t="str">
            <v>MTTO. EN EL CAMPO</v>
          </cell>
          <cell r="J1152" t="str">
            <v>Cambiar llanta baja</v>
          </cell>
          <cell r="K1152" t="str">
            <v>MTTO. CORRECTIVO</v>
          </cell>
          <cell r="L1152">
            <v>8345</v>
          </cell>
          <cell r="M1152" t="str">
            <v>ENDARA PIVAQUE, JUAN</v>
          </cell>
          <cell r="N1152" t="str">
            <v>A</v>
          </cell>
          <cell r="O1152">
            <v>42204</v>
          </cell>
          <cell r="P1152">
            <v>0.375</v>
          </cell>
          <cell r="Q1152">
            <v>29</v>
          </cell>
          <cell r="R1152"/>
          <cell r="S1152" t="str">
            <v>Mtto. Terminado</v>
          </cell>
          <cell r="T1152">
            <v>42204</v>
          </cell>
          <cell r="U1152">
            <v>0.45833333333333331</v>
          </cell>
          <cell r="V1152">
            <v>2</v>
          </cell>
        </row>
        <row r="1153">
          <cell r="A1153"/>
          <cell r="B1153">
            <v>1142</v>
          </cell>
          <cell r="C1153">
            <v>1264</v>
          </cell>
          <cell r="D1153" t="str">
            <v>Trayler</v>
          </cell>
          <cell r="E1153" t="str">
            <v>100TD</v>
          </cell>
          <cell r="F1153" t="str">
            <v>Coazucar S. A.</v>
          </cell>
          <cell r="G1153">
            <v>791060312</v>
          </cell>
          <cell r="H1153">
            <v>791060312</v>
          </cell>
          <cell r="I1153" t="str">
            <v>MTTO. EN EL CAMPO</v>
          </cell>
          <cell r="J1153" t="str">
            <v>Segundo eje izquierdo roto esparragos</v>
          </cell>
          <cell r="K1153" t="str">
            <v>MTTO. CORRECTIVO</v>
          </cell>
          <cell r="L1153">
            <v>1500</v>
          </cell>
          <cell r="M1153" t="str">
            <v>ORTIZ YADAYCELA, NESTOR</v>
          </cell>
          <cell r="N1153" t="str">
            <v>A</v>
          </cell>
          <cell r="O1153">
            <v>42204</v>
          </cell>
          <cell r="P1153">
            <v>0.37708333333333338</v>
          </cell>
          <cell r="Q1153">
            <v>29</v>
          </cell>
          <cell r="R1153"/>
          <cell r="S1153" t="str">
            <v>Mtto. Terminado</v>
          </cell>
          <cell r="T1153">
            <v>42204</v>
          </cell>
          <cell r="U1153">
            <v>0.5</v>
          </cell>
          <cell r="V1153">
            <v>2.9499999999534339</v>
          </cell>
        </row>
        <row r="1154">
          <cell r="A1154"/>
          <cell r="B1154">
            <v>1143</v>
          </cell>
          <cell r="C1154">
            <v>85</v>
          </cell>
          <cell r="D1154" t="str">
            <v>Camioneta Chevrolet</v>
          </cell>
          <cell r="E1154" t="str">
            <v>100EL</v>
          </cell>
          <cell r="F1154" t="str">
            <v>Coazucar S. A.</v>
          </cell>
          <cell r="G1154">
            <v>791060302</v>
          </cell>
          <cell r="H1154">
            <v>7795550670</v>
          </cell>
          <cell r="I1154" t="str">
            <v>EQUIPO LIVIANO</v>
          </cell>
          <cell r="J1154" t="str">
            <v>Revisar motor</v>
          </cell>
          <cell r="K1154" t="str">
            <v>MTTO. CORRECTIVO</v>
          </cell>
          <cell r="L1154">
            <v>1006</v>
          </cell>
          <cell r="M1154" t="str">
            <v>ENDARA VILLALOBOS,JORGE</v>
          </cell>
          <cell r="N1154" t="str">
            <v>A</v>
          </cell>
          <cell r="O1154">
            <v>42204</v>
          </cell>
          <cell r="P1154">
            <v>0.39097222222222222</v>
          </cell>
          <cell r="Q1154">
            <v>29</v>
          </cell>
          <cell r="R1154"/>
          <cell r="S1154" t="str">
            <v>Mtto. Terminado</v>
          </cell>
          <cell r="T1154">
            <v>42204</v>
          </cell>
          <cell r="U1154">
            <v>0.625</v>
          </cell>
          <cell r="V1154">
            <v>5.6166666666977108</v>
          </cell>
        </row>
        <row r="1155">
          <cell r="A1155"/>
          <cell r="B1155">
            <v>1144</v>
          </cell>
          <cell r="C1155">
            <v>166</v>
          </cell>
          <cell r="D1155" t="str">
            <v>Cabezal M. Benz LS-2635</v>
          </cell>
          <cell r="E1155" t="str">
            <v>100CB</v>
          </cell>
          <cell r="F1155" t="str">
            <v>Coazucar S. A.</v>
          </cell>
          <cell r="G1155">
            <v>791060330</v>
          </cell>
          <cell r="H1155">
            <v>791060330</v>
          </cell>
          <cell r="I1155" t="str">
            <v>CABEZALES</v>
          </cell>
          <cell r="J1155" t="str">
            <v>Revisar fuga de aceite</v>
          </cell>
          <cell r="K1155" t="str">
            <v>MTTO. CORRECTIVO</v>
          </cell>
          <cell r="L1155">
            <v>1492</v>
          </cell>
          <cell r="M1155" t="str">
            <v>ORTIZ MONSERRATE, ELIS DONALDO</v>
          </cell>
          <cell r="N1155" t="str">
            <v>A</v>
          </cell>
          <cell r="O1155">
            <v>42204</v>
          </cell>
          <cell r="P1155">
            <v>0.39166666666666666</v>
          </cell>
          <cell r="Q1155">
            <v>29</v>
          </cell>
          <cell r="R1155">
            <v>114177</v>
          </cell>
          <cell r="S1155" t="str">
            <v>Mtto. Terminado</v>
          </cell>
          <cell r="T1155">
            <v>42204</v>
          </cell>
          <cell r="U1155">
            <v>0.5625</v>
          </cell>
          <cell r="V1155">
            <v>4.0999999998603016</v>
          </cell>
        </row>
        <row r="1156">
          <cell r="A1156"/>
          <cell r="B1156">
            <v>1145</v>
          </cell>
          <cell r="C1156">
            <v>162</v>
          </cell>
          <cell r="D1156" t="str">
            <v>Cabezal M. Benz LS-2635</v>
          </cell>
          <cell r="E1156" t="str">
            <v>100CB</v>
          </cell>
          <cell r="F1156" t="str">
            <v>Coazucar S. A.</v>
          </cell>
          <cell r="G1156">
            <v>791060330</v>
          </cell>
          <cell r="H1156">
            <v>791060330</v>
          </cell>
          <cell r="I1156" t="str">
            <v>MTTO. EN EL CAMPO</v>
          </cell>
          <cell r="J1156" t="str">
            <v>Cambiar 2 llantas de la mula</v>
          </cell>
          <cell r="K1156" t="str">
            <v>MTTO. CORRECTIVO</v>
          </cell>
          <cell r="L1156">
            <v>1170</v>
          </cell>
          <cell r="M1156" t="str">
            <v>IÑAMAGUA PACHECO, MANUEL DE JESUS</v>
          </cell>
          <cell r="N1156" t="str">
            <v>A</v>
          </cell>
          <cell r="O1156">
            <v>42204</v>
          </cell>
          <cell r="P1156">
            <v>0.3923611111111111</v>
          </cell>
          <cell r="Q1156">
            <v>29</v>
          </cell>
          <cell r="R1156"/>
          <cell r="S1156" t="str">
            <v>Mtto. Terminado</v>
          </cell>
          <cell r="T1156">
            <v>42204</v>
          </cell>
          <cell r="U1156">
            <v>0.47569444444444442</v>
          </cell>
          <cell r="V1156">
            <v>2.0000000001164153</v>
          </cell>
        </row>
        <row r="1157">
          <cell r="A1157"/>
          <cell r="B1157">
            <v>1146</v>
          </cell>
          <cell r="C1157">
            <v>1483</v>
          </cell>
          <cell r="D1157" t="str">
            <v>Dollys</v>
          </cell>
          <cell r="E1157" t="str">
            <v>100DL</v>
          </cell>
          <cell r="F1157" t="str">
            <v>Coazucar S. A.</v>
          </cell>
          <cell r="G1157">
            <v>791060315</v>
          </cell>
          <cell r="H1157">
            <v>791060315</v>
          </cell>
          <cell r="I1157" t="str">
            <v>MTTO. EN EL CAMPO</v>
          </cell>
          <cell r="J1157" t="str">
            <v>Cambiar llanta baja</v>
          </cell>
          <cell r="K1157" t="str">
            <v>MTTO. CORRECTIVO</v>
          </cell>
          <cell r="L1157">
            <v>1353</v>
          </cell>
          <cell r="M1157" t="str">
            <v>MINA POROZO, XAVIER</v>
          </cell>
          <cell r="N1157" t="str">
            <v>A</v>
          </cell>
          <cell r="O1157">
            <v>42204</v>
          </cell>
          <cell r="P1157">
            <v>0.41666666666666669</v>
          </cell>
          <cell r="Q1157">
            <v>29</v>
          </cell>
          <cell r="R1157"/>
          <cell r="S1157" t="str">
            <v>Mtto. Terminado</v>
          </cell>
          <cell r="T1157">
            <v>42204</v>
          </cell>
          <cell r="U1157">
            <v>0.5</v>
          </cell>
          <cell r="V1157">
            <v>2</v>
          </cell>
        </row>
        <row r="1158">
          <cell r="A1158"/>
          <cell r="B1158">
            <v>1147</v>
          </cell>
          <cell r="C1158">
            <v>331</v>
          </cell>
          <cell r="D1158" t="str">
            <v>Tractor de Llantas Cameco 305 AG</v>
          </cell>
          <cell r="E1158" t="str">
            <v>100CM</v>
          </cell>
          <cell r="F1158" t="str">
            <v>Coazucar S. A.</v>
          </cell>
          <cell r="G1158">
            <v>791060444</v>
          </cell>
          <cell r="H1158">
            <v>791060444</v>
          </cell>
          <cell r="I1158" t="str">
            <v>CAMECOS</v>
          </cell>
          <cell r="J1158" t="str">
            <v>Revisar caja cambios y retenedor</v>
          </cell>
          <cell r="K1158" t="str">
            <v>MTTO. CORRECTIVO</v>
          </cell>
          <cell r="L1158">
            <v>1118</v>
          </cell>
          <cell r="M1158" t="str">
            <v>GUAMAN LANDYN, LUIS ARIOLFO</v>
          </cell>
          <cell r="N1158" t="str">
            <v>A</v>
          </cell>
          <cell r="O1158">
            <v>42204</v>
          </cell>
          <cell r="P1158">
            <v>0.42708333333333331</v>
          </cell>
          <cell r="Q1158">
            <v>29</v>
          </cell>
          <cell r="R1158">
            <v>140</v>
          </cell>
          <cell r="S1158" t="str">
            <v>Mtto. Terminado</v>
          </cell>
          <cell r="T1158">
            <v>42204</v>
          </cell>
          <cell r="U1158">
            <v>0.63541666666666663</v>
          </cell>
          <cell r="V1158">
            <v>5</v>
          </cell>
        </row>
        <row r="1159">
          <cell r="A1159"/>
          <cell r="B1159">
            <v>1148</v>
          </cell>
          <cell r="C1159">
            <v>1441</v>
          </cell>
          <cell r="D1159" t="str">
            <v>Dollys</v>
          </cell>
          <cell r="E1159" t="str">
            <v>100DL</v>
          </cell>
          <cell r="F1159" t="str">
            <v>Coazucar S. A.</v>
          </cell>
          <cell r="G1159">
            <v>791060315</v>
          </cell>
          <cell r="H1159">
            <v>791060315</v>
          </cell>
          <cell r="I1159" t="str">
            <v>DOLLYS</v>
          </cell>
          <cell r="J1159" t="str">
            <v>Reparar tiro</v>
          </cell>
          <cell r="K1159" t="str">
            <v>MTTO. CORRECTIVO</v>
          </cell>
          <cell r="L1159">
            <v>1417</v>
          </cell>
          <cell r="M1159" t="str">
            <v>MORENO ULLOA, SALOMON</v>
          </cell>
          <cell r="N1159" t="str">
            <v>A</v>
          </cell>
          <cell r="O1159">
            <v>42204</v>
          </cell>
          <cell r="P1159">
            <v>0.43124999999999997</v>
          </cell>
          <cell r="Q1159">
            <v>29</v>
          </cell>
          <cell r="R1159"/>
          <cell r="S1159" t="str">
            <v>Mtto. Terminado</v>
          </cell>
          <cell r="T1159">
            <v>42204</v>
          </cell>
          <cell r="U1159">
            <v>0.5</v>
          </cell>
          <cell r="V1159">
            <v>1.6499999999068677</v>
          </cell>
        </row>
        <row r="1160">
          <cell r="A1160"/>
          <cell r="B1160">
            <v>1149</v>
          </cell>
          <cell r="C1160" t="str">
            <v>CS02</v>
          </cell>
          <cell r="D1160" t="str">
            <v>Cosechadora de CañaJohn Deere 3520</v>
          </cell>
          <cell r="E1160" t="str">
            <v>100CS</v>
          </cell>
          <cell r="F1160" t="str">
            <v>Coazucar S. A.</v>
          </cell>
          <cell r="G1160">
            <v>791060321</v>
          </cell>
          <cell r="H1160">
            <v>791060321</v>
          </cell>
          <cell r="I1160" t="str">
            <v>MTTO. EN EL CAMPO</v>
          </cell>
          <cell r="J1160" t="str">
            <v>Revisar suspension</v>
          </cell>
          <cell r="K1160" t="str">
            <v>MTTO. CORRECTIVO</v>
          </cell>
          <cell r="L1160">
            <v>803</v>
          </cell>
          <cell r="M1160" t="str">
            <v>CALLE SOLIZ, LUIS</v>
          </cell>
          <cell r="N1160" t="str">
            <v>A</v>
          </cell>
          <cell r="O1160">
            <v>42204</v>
          </cell>
          <cell r="P1160">
            <v>0.43333333333333335</v>
          </cell>
          <cell r="Q1160">
            <v>29</v>
          </cell>
          <cell r="R1160"/>
          <cell r="S1160" t="str">
            <v>Mtto. Terminado</v>
          </cell>
          <cell r="T1160">
            <v>42204</v>
          </cell>
          <cell r="U1160">
            <v>0.70833333333333337</v>
          </cell>
          <cell r="V1160">
            <v>6.5999999999767169</v>
          </cell>
        </row>
        <row r="1161">
          <cell r="A1161"/>
          <cell r="B1161">
            <v>1150</v>
          </cell>
          <cell r="C1161">
            <v>1231</v>
          </cell>
          <cell r="D1161" t="str">
            <v>Trayler</v>
          </cell>
          <cell r="E1161" t="str">
            <v>100TD</v>
          </cell>
          <cell r="F1161" t="str">
            <v>Coazucar S. A.</v>
          </cell>
          <cell r="G1161">
            <v>791060312</v>
          </cell>
          <cell r="H1161">
            <v>791060312</v>
          </cell>
          <cell r="I1161" t="str">
            <v>MTTO. EN EL CAMPO</v>
          </cell>
          <cell r="J1161" t="str">
            <v>punta de eje rota lado izquierdo</v>
          </cell>
          <cell r="K1161" t="str">
            <v>MTTO. CORRECTIVO</v>
          </cell>
          <cell r="L1161">
            <v>1353</v>
          </cell>
          <cell r="M1161" t="str">
            <v>MINA POROZO, XAVIER</v>
          </cell>
          <cell r="N1161" t="str">
            <v>A</v>
          </cell>
          <cell r="O1161">
            <v>42204</v>
          </cell>
          <cell r="P1161">
            <v>0.43611111111111112</v>
          </cell>
          <cell r="Q1161">
            <v>29</v>
          </cell>
          <cell r="R1161"/>
          <cell r="S1161" t="str">
            <v>Mtto. Terminado</v>
          </cell>
          <cell r="T1161">
            <v>42204</v>
          </cell>
          <cell r="U1161">
            <v>0.75</v>
          </cell>
          <cell r="V1161">
            <v>7.533333333209157</v>
          </cell>
        </row>
        <row r="1162">
          <cell r="A1162"/>
          <cell r="B1162">
            <v>1151</v>
          </cell>
          <cell r="C1162">
            <v>342</v>
          </cell>
          <cell r="D1162" t="str">
            <v xml:space="preserve">Tractor de Ruedas Vanguard V-167        </v>
          </cell>
          <cell r="E1162" t="str">
            <v>100EP</v>
          </cell>
          <cell r="F1162" t="str">
            <v>Coazucar S. A.</v>
          </cell>
          <cell r="G1162">
            <v>791060374</v>
          </cell>
          <cell r="H1162">
            <v>7795550828</v>
          </cell>
          <cell r="I1162" t="str">
            <v>EQUIPO PESADO</v>
          </cell>
          <cell r="J1162" t="str">
            <v>Revisar direccion</v>
          </cell>
          <cell r="K1162" t="str">
            <v>MTTO. CORRECTIVO</v>
          </cell>
          <cell r="L1162">
            <v>2001</v>
          </cell>
          <cell r="M1162" t="str">
            <v>VILLACIS CHAVEZ, JUAN DE DIOS</v>
          </cell>
          <cell r="N1162" t="str">
            <v>A</v>
          </cell>
          <cell r="O1162">
            <v>42204</v>
          </cell>
          <cell r="P1162">
            <v>0.44861111111111113</v>
          </cell>
          <cell r="Q1162">
            <v>29</v>
          </cell>
          <cell r="R1162">
            <v>71595</v>
          </cell>
          <cell r="S1162" t="str">
            <v>Mtto. Terminado</v>
          </cell>
          <cell r="T1162">
            <v>42204</v>
          </cell>
          <cell r="U1162">
            <v>0.59722222222222221</v>
          </cell>
          <cell r="V1162">
            <v>3.5666666666511446</v>
          </cell>
        </row>
        <row r="1163">
          <cell r="A1163"/>
          <cell r="B1163">
            <v>1152</v>
          </cell>
          <cell r="C1163" t="str">
            <v>MB33</v>
          </cell>
          <cell r="D1163" t="str">
            <v>Enrolladorocmis VIR7M-D125-MT500</v>
          </cell>
          <cell r="E1163" t="str">
            <v>100BB</v>
          </cell>
          <cell r="F1163" t="str">
            <v>Coazucar S. A.</v>
          </cell>
          <cell r="G1163">
            <v>791060405</v>
          </cell>
          <cell r="H1163">
            <v>7795550120</v>
          </cell>
          <cell r="I1163" t="str">
            <v>MTTO. EN EL CAMPO</v>
          </cell>
          <cell r="J1163" t="str">
            <v>Cambiar llanta baja</v>
          </cell>
          <cell r="K1163" t="str">
            <v>MTTO. CORRECTIVO</v>
          </cell>
          <cell r="L1163">
            <v>1353</v>
          </cell>
          <cell r="M1163" t="str">
            <v>MINA POROZO, XAVIER</v>
          </cell>
          <cell r="N1163" t="str">
            <v>A</v>
          </cell>
          <cell r="O1163">
            <v>42204</v>
          </cell>
          <cell r="P1163">
            <v>0.44930555555555557</v>
          </cell>
          <cell r="Q1163">
            <v>29</v>
          </cell>
          <cell r="R1163"/>
          <cell r="S1163" t="str">
            <v>Mtto. Terminado</v>
          </cell>
          <cell r="T1163">
            <v>42204</v>
          </cell>
          <cell r="U1163">
            <v>0.53263888888888888</v>
          </cell>
          <cell r="V1163">
            <v>1.9999999997671694</v>
          </cell>
        </row>
        <row r="1164">
          <cell r="A1164"/>
          <cell r="B1164">
            <v>1153</v>
          </cell>
          <cell r="C1164" t="str">
            <v>EL34</v>
          </cell>
          <cell r="D1164" t="str">
            <v>Camion Hino - Tanquero de Combustible</v>
          </cell>
          <cell r="E1164" t="str">
            <v>100EL</v>
          </cell>
          <cell r="F1164" t="str">
            <v>Coazucar S. A.</v>
          </cell>
          <cell r="G1164">
            <v>791060413</v>
          </cell>
          <cell r="H1164">
            <v>791060413</v>
          </cell>
          <cell r="I1164" t="str">
            <v>ELECTROMECANICOS</v>
          </cell>
          <cell r="J1164" t="str">
            <v xml:space="preserve">Revisar bomba  </v>
          </cell>
          <cell r="K1164" t="str">
            <v>MTTO. CORRECTIVO</v>
          </cell>
          <cell r="L1164">
            <v>623</v>
          </cell>
          <cell r="M1164" t="str">
            <v>ALVARADO FALCONES, JOSE JAVIER</v>
          </cell>
          <cell r="N1164" t="str">
            <v>A</v>
          </cell>
          <cell r="O1164">
            <v>42204</v>
          </cell>
          <cell r="P1164">
            <v>0.45833333333333331</v>
          </cell>
          <cell r="Q1164">
            <v>29</v>
          </cell>
          <cell r="R1164">
            <v>78304</v>
          </cell>
          <cell r="S1164" t="str">
            <v>Mtto. Terminado</v>
          </cell>
          <cell r="T1164">
            <v>42204</v>
          </cell>
          <cell r="U1164">
            <v>0.54166666666666663</v>
          </cell>
          <cell r="V1164">
            <v>2</v>
          </cell>
        </row>
        <row r="1165">
          <cell r="A1165"/>
          <cell r="B1165">
            <v>1154</v>
          </cell>
          <cell r="C1165">
            <v>286</v>
          </cell>
          <cell r="D1165" t="str">
            <v>Tractor John Deere 8200</v>
          </cell>
          <cell r="E1165" t="str">
            <v>100JD</v>
          </cell>
          <cell r="F1165" t="str">
            <v>Coazucar S. A.</v>
          </cell>
          <cell r="G1165">
            <v>791060442</v>
          </cell>
          <cell r="H1165">
            <v>7795550937</v>
          </cell>
          <cell r="I1165" t="str">
            <v>MTTO. EN EL CAMPO</v>
          </cell>
          <cell r="J1165" t="str">
            <v>Revisar A/A</v>
          </cell>
          <cell r="K1165" t="str">
            <v>MTTO. CORRECTIVO</v>
          </cell>
          <cell r="L1165">
            <v>1208</v>
          </cell>
          <cell r="M1165" t="str">
            <v>LARA PESANTES, WALTHER EDUARDO</v>
          </cell>
          <cell r="N1165" t="str">
            <v>A</v>
          </cell>
          <cell r="O1165">
            <v>42204</v>
          </cell>
          <cell r="P1165">
            <v>0.4777777777777778</v>
          </cell>
          <cell r="Q1165">
            <v>29</v>
          </cell>
          <cell r="R1165"/>
          <cell r="S1165" t="str">
            <v>Mtto. Terminado</v>
          </cell>
          <cell r="T1165">
            <v>42204</v>
          </cell>
          <cell r="U1165">
            <v>0.5625</v>
          </cell>
          <cell r="V1165">
            <v>2.0333333333255723</v>
          </cell>
        </row>
        <row r="1166">
          <cell r="A1166"/>
          <cell r="B1166">
            <v>1155</v>
          </cell>
          <cell r="C1166">
            <v>339</v>
          </cell>
          <cell r="D1166" t="str">
            <v>Tractor de Llantas Cameco 305 AG</v>
          </cell>
          <cell r="E1166" t="str">
            <v>100CM</v>
          </cell>
          <cell r="F1166" t="str">
            <v>Coazucar S. A.</v>
          </cell>
          <cell r="G1166">
            <v>791060444</v>
          </cell>
          <cell r="H1166">
            <v>7795550348</v>
          </cell>
          <cell r="I1166" t="str">
            <v>CAMECOS</v>
          </cell>
          <cell r="J1166" t="str">
            <v>Revisar fuga de aceite</v>
          </cell>
          <cell r="K1166" t="str">
            <v>MTTO. CORRECTIVO</v>
          </cell>
          <cell r="L1166">
            <v>907</v>
          </cell>
          <cell r="M1166" t="str">
            <v>CHILA ENDARA, WILMAN RODOLFO</v>
          </cell>
          <cell r="N1166" t="str">
            <v>A</v>
          </cell>
          <cell r="O1166">
            <v>42204</v>
          </cell>
          <cell r="P1166">
            <v>0.48541666666666666</v>
          </cell>
          <cell r="Q1166">
            <v>29</v>
          </cell>
          <cell r="R1166">
            <v>2087</v>
          </cell>
          <cell r="S1166" t="str">
            <v>Mtto. Terminado</v>
          </cell>
          <cell r="T1166">
            <v>42204</v>
          </cell>
          <cell r="U1166">
            <v>0.625</v>
          </cell>
          <cell r="V1166">
            <v>3.3499999998603016</v>
          </cell>
        </row>
        <row r="1167">
          <cell r="A1167"/>
          <cell r="B1167">
            <v>1156</v>
          </cell>
          <cell r="C1167">
            <v>731</v>
          </cell>
          <cell r="D1167" t="str">
            <v>Motoniveladora CAT-14G</v>
          </cell>
          <cell r="E1167" t="str">
            <v>100EP</v>
          </cell>
          <cell r="F1167" t="str">
            <v>Coazucar S. A.</v>
          </cell>
          <cell r="G1167">
            <v>791060410</v>
          </cell>
          <cell r="H1167">
            <v>7795550860</v>
          </cell>
          <cell r="I1167" t="str">
            <v>MTTO. EN EL CAMPO</v>
          </cell>
          <cell r="J1167" t="str">
            <v>Revisar fuga de aceite</v>
          </cell>
          <cell r="K1167" t="str">
            <v>MTTO. CORRECTIVO</v>
          </cell>
          <cell r="L1167">
            <v>9034</v>
          </cell>
          <cell r="M1167" t="str">
            <v>CAICEDO PARRA,FABIAN</v>
          </cell>
          <cell r="N1167" t="str">
            <v>A</v>
          </cell>
          <cell r="O1167">
            <v>42204</v>
          </cell>
          <cell r="P1167">
            <v>0.53472222222222221</v>
          </cell>
          <cell r="Q1167">
            <v>29</v>
          </cell>
          <cell r="R1167"/>
          <cell r="S1167" t="str">
            <v>Mtto. Terminado</v>
          </cell>
          <cell r="T1167">
            <v>42204</v>
          </cell>
          <cell r="U1167">
            <v>0.76041666666666663</v>
          </cell>
          <cell r="V1167">
            <v>5.4166666667442769</v>
          </cell>
        </row>
        <row r="1168">
          <cell r="A1168"/>
          <cell r="B1168">
            <v>1157</v>
          </cell>
          <cell r="C1168">
            <v>281</v>
          </cell>
          <cell r="D1168" t="str">
            <v>Tractor John Deere 8200</v>
          </cell>
          <cell r="E1168" t="str">
            <v>100JD</v>
          </cell>
          <cell r="F1168" t="str">
            <v>Coazucar S. A.</v>
          </cell>
          <cell r="G1168">
            <v>791060442</v>
          </cell>
          <cell r="H1168">
            <v>7795550929</v>
          </cell>
          <cell r="I1168" t="str">
            <v>MTTO. EN EL CAMPO</v>
          </cell>
          <cell r="J1168" t="str">
            <v>Revisar sistema elctrico</v>
          </cell>
          <cell r="K1168" t="str">
            <v>MTTO. CORRECTIVO</v>
          </cell>
          <cell r="L1168">
            <v>1073</v>
          </cell>
          <cell r="M1168" t="str">
            <v>GARCIA BENAVIDES, EDISON ALCIDES</v>
          </cell>
          <cell r="N1168" t="str">
            <v>A</v>
          </cell>
          <cell r="O1168">
            <v>42204</v>
          </cell>
          <cell r="P1168">
            <v>0.53541666666666665</v>
          </cell>
          <cell r="Q1168">
            <v>29</v>
          </cell>
          <cell r="R1168"/>
          <cell r="S1168" t="str">
            <v>Mtto. Terminado</v>
          </cell>
          <cell r="T1168">
            <v>42204</v>
          </cell>
          <cell r="U1168">
            <v>0.54166666666666663</v>
          </cell>
          <cell r="V1168">
            <v>0.15000000002328306</v>
          </cell>
        </row>
        <row r="1169">
          <cell r="A1169"/>
          <cell r="B1169">
            <v>1158</v>
          </cell>
          <cell r="C1169">
            <v>215</v>
          </cell>
          <cell r="D1169" t="str">
            <v>Camión Chevrolet</v>
          </cell>
          <cell r="E1169" t="str">
            <v>100EL</v>
          </cell>
          <cell r="F1169" t="str">
            <v>Coazucar S. A.</v>
          </cell>
          <cell r="G1169">
            <v>791060202</v>
          </cell>
          <cell r="H1169">
            <v>7795550696</v>
          </cell>
          <cell r="I1169" t="str">
            <v>ELECTROMECANICOS</v>
          </cell>
          <cell r="J1169" t="str">
            <v>Revisar luces posteriores</v>
          </cell>
          <cell r="K1169" t="str">
            <v>MTTO. CORRECTIVO</v>
          </cell>
          <cell r="L1169">
            <v>1780</v>
          </cell>
          <cell r="M1169" t="str">
            <v>SANCHEZ GAVILANEZ, ALEJANDRO</v>
          </cell>
          <cell r="N1169" t="str">
            <v>A</v>
          </cell>
          <cell r="O1169">
            <v>42204</v>
          </cell>
          <cell r="P1169">
            <v>0.54166666666666663</v>
          </cell>
          <cell r="Q1169">
            <v>29</v>
          </cell>
          <cell r="R1169">
            <v>352926</v>
          </cell>
          <cell r="S1169" t="str">
            <v>Mtto. Terminado</v>
          </cell>
          <cell r="T1169">
            <v>42204</v>
          </cell>
          <cell r="U1169">
            <v>0.59722222222222221</v>
          </cell>
          <cell r="V1169">
            <v>1.3333333332557231</v>
          </cell>
        </row>
        <row r="1170">
          <cell r="A1170"/>
          <cell r="B1170">
            <v>1159</v>
          </cell>
          <cell r="C1170" t="str">
            <v>JD36</v>
          </cell>
          <cell r="D1170" t="str">
            <v>Tractor John Deere 9460R</v>
          </cell>
          <cell r="E1170" t="str">
            <v>100JD</v>
          </cell>
          <cell r="F1170" t="str">
            <v>Coazucar S. A.</v>
          </cell>
          <cell r="G1170">
            <v>791060435</v>
          </cell>
          <cell r="H1170">
            <v>7795551083</v>
          </cell>
          <cell r="I1170" t="str">
            <v>MTTO. EN EL CAMPO</v>
          </cell>
          <cell r="J1170" t="str">
            <v>Presion baja de combustible</v>
          </cell>
          <cell r="K1170" t="str">
            <v>MTTO. CORRECTIVO</v>
          </cell>
          <cell r="L1170">
            <v>1306</v>
          </cell>
          <cell r="M1170" t="str">
            <v>MAYORGA VASQUEZ, JUAN ANTONIO</v>
          </cell>
          <cell r="N1170" t="str">
            <v>A</v>
          </cell>
          <cell r="O1170">
            <v>42204</v>
          </cell>
          <cell r="P1170">
            <v>0.55277777777777781</v>
          </cell>
          <cell r="Q1170">
            <v>29</v>
          </cell>
          <cell r="R1170"/>
          <cell r="S1170" t="str">
            <v>Mtto. Terminado</v>
          </cell>
          <cell r="T1170">
            <v>42204</v>
          </cell>
          <cell r="U1170">
            <v>0.625</v>
          </cell>
          <cell r="V1170">
            <v>1.7333333333954215</v>
          </cell>
        </row>
        <row r="1171">
          <cell r="A1171"/>
          <cell r="B1171">
            <v>1160</v>
          </cell>
          <cell r="C1171" t="str">
            <v>JD02</v>
          </cell>
          <cell r="D1171" t="str">
            <v>Tractor John Deere 9430R</v>
          </cell>
          <cell r="E1171" t="str">
            <v>100JD</v>
          </cell>
          <cell r="F1171" t="str">
            <v>Coazucar S. A.</v>
          </cell>
          <cell r="G1171">
            <v>791060394</v>
          </cell>
          <cell r="H1171">
            <v>7795551015</v>
          </cell>
          <cell r="I1171" t="str">
            <v>MTTO. EN EL CAMPO</v>
          </cell>
          <cell r="J1171" t="str">
            <v>Revisar A/A</v>
          </cell>
          <cell r="K1171" t="str">
            <v>MTTO. CORRECTIVO</v>
          </cell>
          <cell r="L1171">
            <v>1020</v>
          </cell>
          <cell r="M1171" t="str">
            <v>ESPINOZA MENDOZA, WALTER GABRIEL</v>
          </cell>
          <cell r="N1171" t="str">
            <v>A</v>
          </cell>
          <cell r="O1171">
            <v>42204</v>
          </cell>
          <cell r="P1171">
            <v>0.55555555555555558</v>
          </cell>
          <cell r="Q1171">
            <v>29</v>
          </cell>
          <cell r="R1171"/>
          <cell r="S1171" t="str">
            <v>Mtto. Terminado</v>
          </cell>
          <cell r="T1171">
            <v>42204</v>
          </cell>
          <cell r="U1171">
            <v>0.66666666666666663</v>
          </cell>
          <cell r="V1171">
            <v>2.6666666667442769</v>
          </cell>
        </row>
        <row r="1172">
          <cell r="A1172"/>
          <cell r="B1172">
            <v>1161</v>
          </cell>
          <cell r="C1172">
            <v>327</v>
          </cell>
          <cell r="D1172" t="str">
            <v>Tractor de Llantas Cameco 305 AG</v>
          </cell>
          <cell r="E1172" t="str">
            <v>100CM</v>
          </cell>
          <cell r="F1172" t="str">
            <v>Coazucar S. A.</v>
          </cell>
          <cell r="G1172">
            <v>791060373</v>
          </cell>
          <cell r="H1172">
            <v>791060373</v>
          </cell>
          <cell r="I1172" t="str">
            <v>CAMECOS</v>
          </cell>
          <cell r="J1172" t="str">
            <v>Cambiar rotula del cilindro del bulldozer</v>
          </cell>
          <cell r="K1172" t="str">
            <v>MTTO. CORRECTIVO</v>
          </cell>
          <cell r="L1172">
            <v>708</v>
          </cell>
          <cell r="M1172" t="str">
            <v>BASTIDAS SANCHEZ, SEGUNDO GUSTAVO</v>
          </cell>
          <cell r="N1172" t="str">
            <v>A</v>
          </cell>
          <cell r="O1172">
            <v>42204</v>
          </cell>
          <cell r="P1172">
            <v>0.57152777777777775</v>
          </cell>
          <cell r="Q1172">
            <v>29</v>
          </cell>
          <cell r="R1172">
            <v>3319</v>
          </cell>
          <cell r="S1172" t="str">
            <v>Mtto. Terminado</v>
          </cell>
          <cell r="T1172">
            <v>42204</v>
          </cell>
          <cell r="U1172">
            <v>0.62847222222222221</v>
          </cell>
          <cell r="V1172">
            <v>1.3666666665812954</v>
          </cell>
        </row>
        <row r="1173">
          <cell r="A1173"/>
          <cell r="B1173">
            <v>1162</v>
          </cell>
          <cell r="C1173">
            <v>162</v>
          </cell>
          <cell r="D1173" t="str">
            <v>Cabezal M. Benz LS-2635</v>
          </cell>
          <cell r="E1173" t="str">
            <v>100CB</v>
          </cell>
          <cell r="F1173" t="str">
            <v>Coazucar S. A.</v>
          </cell>
          <cell r="G1173">
            <v>791060330</v>
          </cell>
          <cell r="H1173">
            <v>791060330</v>
          </cell>
          <cell r="I1173" t="str">
            <v>CABEZALES</v>
          </cell>
          <cell r="J1173" t="str">
            <v>Revisar zapatas</v>
          </cell>
          <cell r="K1173" t="str">
            <v>MTTO. CORRECTIVO</v>
          </cell>
          <cell r="L1173">
            <v>1170</v>
          </cell>
          <cell r="M1173" t="str">
            <v>IÑAMAGUA PACHECO, MANUEL DE JESUS</v>
          </cell>
          <cell r="N1173" t="str">
            <v>A</v>
          </cell>
          <cell r="O1173">
            <v>42204</v>
          </cell>
          <cell r="P1173">
            <v>0.58333333333333337</v>
          </cell>
          <cell r="Q1173">
            <v>29</v>
          </cell>
          <cell r="R1173">
            <v>43522</v>
          </cell>
          <cell r="S1173" t="str">
            <v>Mtto. Terminado</v>
          </cell>
          <cell r="T1173">
            <v>42204</v>
          </cell>
          <cell r="U1173">
            <v>0.75</v>
          </cell>
          <cell r="V1173">
            <v>4</v>
          </cell>
        </row>
        <row r="1174">
          <cell r="A1174"/>
          <cell r="B1174">
            <v>1163</v>
          </cell>
          <cell r="C1174">
            <v>4006</v>
          </cell>
          <cell r="D1174" t="str">
            <v>Dollys</v>
          </cell>
          <cell r="E1174" t="str">
            <v>100DL</v>
          </cell>
          <cell r="F1174" t="str">
            <v>Coazucar S. A.</v>
          </cell>
          <cell r="G1174">
            <v>791060315</v>
          </cell>
          <cell r="H1174">
            <v>791060315</v>
          </cell>
          <cell r="I1174" t="str">
            <v>DOLLYS</v>
          </cell>
          <cell r="J1174" t="str">
            <v>Cambiar tiro</v>
          </cell>
          <cell r="K1174" t="str">
            <v>MTTO. CORRECTIVO</v>
          </cell>
          <cell r="L1174">
            <v>1417</v>
          </cell>
          <cell r="M1174" t="str">
            <v>MORENO ULLOA, SALOMON</v>
          </cell>
          <cell r="N1174" t="str">
            <v>A</v>
          </cell>
          <cell r="O1174">
            <v>42204</v>
          </cell>
          <cell r="P1174">
            <v>0.59583333333333333</v>
          </cell>
          <cell r="Q1174">
            <v>29</v>
          </cell>
          <cell r="R1174"/>
          <cell r="S1174" t="str">
            <v>Mtto. Terminado</v>
          </cell>
          <cell r="T1174">
            <v>42204</v>
          </cell>
          <cell r="U1174">
            <v>0.625</v>
          </cell>
          <cell r="V1174">
            <v>0.69999999995343387</v>
          </cell>
        </row>
        <row r="1175">
          <cell r="A1175"/>
          <cell r="B1175">
            <v>1164</v>
          </cell>
          <cell r="C1175">
            <v>288</v>
          </cell>
          <cell r="D1175" t="str">
            <v>Tractor John Deere 8200</v>
          </cell>
          <cell r="E1175" t="str">
            <v>100JD</v>
          </cell>
          <cell r="F1175" t="str">
            <v>Coazucar S. A.</v>
          </cell>
          <cell r="G1175">
            <v>791060442</v>
          </cell>
          <cell r="H1175">
            <v>7795550939</v>
          </cell>
          <cell r="I1175" t="str">
            <v>MTTO. EN EL CAMPO</v>
          </cell>
          <cell r="J1175" t="str">
            <v>Radiador roto</v>
          </cell>
          <cell r="K1175" t="str">
            <v>MTTO. CORRECTIVO</v>
          </cell>
          <cell r="L1175">
            <v>980</v>
          </cell>
          <cell r="M1175" t="str">
            <v>CUSCO LOPEZ, JUAN GABRIEL</v>
          </cell>
          <cell r="N1175" t="str">
            <v>A</v>
          </cell>
          <cell r="O1175">
            <v>42204</v>
          </cell>
          <cell r="P1175">
            <v>0.63055555555555554</v>
          </cell>
          <cell r="Q1175">
            <v>29</v>
          </cell>
          <cell r="R1175"/>
          <cell r="S1175" t="str">
            <v>Mtto. Terminado</v>
          </cell>
          <cell r="T1175">
            <v>42205</v>
          </cell>
          <cell r="U1175">
            <v>0.91666666666666663</v>
          </cell>
          <cell r="V1175">
            <v>30.866666666581295</v>
          </cell>
        </row>
        <row r="1176">
          <cell r="A1176"/>
          <cell r="B1176">
            <v>1165</v>
          </cell>
          <cell r="C1176">
            <v>284</v>
          </cell>
          <cell r="D1176" t="str">
            <v>Tractor John Deere 8200</v>
          </cell>
          <cell r="E1176" t="str">
            <v>100JD</v>
          </cell>
          <cell r="F1176" t="str">
            <v>Coazucar S. A.</v>
          </cell>
          <cell r="G1176">
            <v>791060442</v>
          </cell>
          <cell r="H1176">
            <v>7795550935</v>
          </cell>
          <cell r="I1176" t="str">
            <v>MTTO. EN EL CAMPO</v>
          </cell>
          <cell r="J1176" t="str">
            <v>Revisar A/A</v>
          </cell>
          <cell r="K1176" t="str">
            <v>MTTO. CORRECTIVO</v>
          </cell>
          <cell r="L1176">
            <v>1160</v>
          </cell>
          <cell r="M1176" t="str">
            <v>HERRERA GONZALEZ, JHONNY</v>
          </cell>
          <cell r="N1176" t="str">
            <v>A</v>
          </cell>
          <cell r="O1176">
            <v>42204</v>
          </cell>
          <cell r="P1176">
            <v>0.63055555555555554</v>
          </cell>
          <cell r="Q1176">
            <v>29</v>
          </cell>
          <cell r="R1176"/>
          <cell r="S1176" t="str">
            <v>Mtto. Terminado</v>
          </cell>
          <cell r="T1176">
            <v>42204</v>
          </cell>
          <cell r="U1176">
            <v>0.75</v>
          </cell>
          <cell r="V1176">
            <v>2.8666666665812954</v>
          </cell>
        </row>
        <row r="1177">
          <cell r="A1177"/>
          <cell r="B1177">
            <v>1166</v>
          </cell>
          <cell r="C1177">
            <v>1287</v>
          </cell>
          <cell r="D1177" t="str">
            <v>Trayler</v>
          </cell>
          <cell r="E1177" t="str">
            <v>100TD</v>
          </cell>
          <cell r="F1177" t="str">
            <v>Coazucar S. A.</v>
          </cell>
          <cell r="G1177">
            <v>791060312</v>
          </cell>
          <cell r="H1177">
            <v>791060312</v>
          </cell>
          <cell r="I1177" t="str">
            <v>TRAYLER</v>
          </cell>
          <cell r="J1177" t="str">
            <v>Soldar parantes</v>
          </cell>
          <cell r="K1177" t="str">
            <v>MTTO. CORRECTIVO</v>
          </cell>
          <cell r="L1177">
            <v>1500</v>
          </cell>
          <cell r="M1177" t="str">
            <v>ORTIZ YADAYCELA, NESTOR</v>
          </cell>
          <cell r="N1177" t="str">
            <v>A</v>
          </cell>
          <cell r="O1177">
            <v>42204</v>
          </cell>
          <cell r="P1177">
            <v>0.63611111111111118</v>
          </cell>
          <cell r="Q1177">
            <v>29</v>
          </cell>
          <cell r="R1177"/>
          <cell r="S1177" t="str">
            <v>Mtto. Terminado</v>
          </cell>
          <cell r="T1177">
            <v>42204</v>
          </cell>
          <cell r="U1177">
            <v>0.79166666666666663</v>
          </cell>
          <cell r="V1177">
            <v>3.7333333333954215</v>
          </cell>
        </row>
        <row r="1178">
          <cell r="A1178"/>
          <cell r="B1178">
            <v>1167</v>
          </cell>
          <cell r="C1178">
            <v>706</v>
          </cell>
          <cell r="D1178" t="str">
            <v>Tractor de Orugas CAT-D6C</v>
          </cell>
          <cell r="E1178" t="str">
            <v>100EP</v>
          </cell>
          <cell r="F1178" t="str">
            <v>Coazucar S. A.</v>
          </cell>
          <cell r="G1178">
            <v>791060377</v>
          </cell>
          <cell r="H1178">
            <v>7795550840</v>
          </cell>
          <cell r="I1178" t="str">
            <v>MTTO. EN EL CAMPO</v>
          </cell>
          <cell r="J1178" t="str">
            <v>Cambiar unidad de luz</v>
          </cell>
          <cell r="K1178" t="str">
            <v>MTTO. CORRECTIVO</v>
          </cell>
          <cell r="L1178">
            <v>1457</v>
          </cell>
          <cell r="M1178" t="str">
            <v>OCHOA CRUZ, PASCUAL ARMANDO</v>
          </cell>
          <cell r="N1178" t="str">
            <v>A</v>
          </cell>
          <cell r="O1178">
            <v>42204</v>
          </cell>
          <cell r="P1178">
            <v>0.64374999999999993</v>
          </cell>
          <cell r="Q1178">
            <v>29</v>
          </cell>
          <cell r="R1178"/>
          <cell r="S1178" t="str">
            <v>Mtto. Terminado</v>
          </cell>
          <cell r="T1178">
            <v>42204</v>
          </cell>
          <cell r="U1178">
            <v>0.70833333333333337</v>
          </cell>
          <cell r="V1178">
            <v>1.5499999999301508</v>
          </cell>
        </row>
        <row r="1179">
          <cell r="A1179"/>
          <cell r="B1179">
            <v>1168</v>
          </cell>
          <cell r="C1179">
            <v>166</v>
          </cell>
          <cell r="D1179" t="str">
            <v>Cabezal M. Benz LS-2635</v>
          </cell>
          <cell r="E1179" t="str">
            <v>100CB</v>
          </cell>
          <cell r="F1179" t="str">
            <v>Coazucar S. A.</v>
          </cell>
          <cell r="G1179">
            <v>791060330</v>
          </cell>
          <cell r="H1179">
            <v>791060330</v>
          </cell>
          <cell r="I1179" t="str">
            <v>MTTO. EN EL CAMPO</v>
          </cell>
          <cell r="J1179" t="str">
            <v>Revisar cañeria de combustoble</v>
          </cell>
          <cell r="K1179" t="str">
            <v>MTTO. CORRECTIVO</v>
          </cell>
          <cell r="L1179">
            <v>1492</v>
          </cell>
          <cell r="M1179" t="str">
            <v>ORTIZ MONSERRATE, ELIS DONALDO</v>
          </cell>
          <cell r="N1179" t="str">
            <v>A</v>
          </cell>
          <cell r="O1179">
            <v>42204</v>
          </cell>
          <cell r="P1179">
            <v>0.6479166666666667</v>
          </cell>
          <cell r="Q1179">
            <v>29</v>
          </cell>
          <cell r="R1179">
            <v>114205</v>
          </cell>
          <cell r="S1179" t="str">
            <v>Mtto. Terminado</v>
          </cell>
          <cell r="T1179">
            <v>42204</v>
          </cell>
          <cell r="U1179">
            <v>0.77777777777777779</v>
          </cell>
          <cell r="V1179">
            <v>3.1166666666977108</v>
          </cell>
        </row>
        <row r="1180">
          <cell r="A1180"/>
          <cell r="B1180">
            <v>1169</v>
          </cell>
          <cell r="C1180" t="str">
            <v>CB01</v>
          </cell>
          <cell r="D1180" t="str">
            <v>Cabezal Volvo FM64T-L2H1</v>
          </cell>
          <cell r="E1180" t="str">
            <v>100CB</v>
          </cell>
          <cell r="F1180" t="str">
            <v>Coazucar S. A.</v>
          </cell>
          <cell r="G1180">
            <v>791060412</v>
          </cell>
          <cell r="H1180">
            <v>791060412</v>
          </cell>
          <cell r="I1180" t="str">
            <v>CABEZALES</v>
          </cell>
          <cell r="J1180" t="str">
            <v>Soldar tanque de combustible</v>
          </cell>
          <cell r="K1180" t="str">
            <v>MTTO. CORRECTIVO</v>
          </cell>
          <cell r="L1180">
            <v>1607</v>
          </cell>
          <cell r="M1180" t="str">
            <v>POSO CATANA, SERGIO GEOVANNI</v>
          </cell>
          <cell r="N1180" t="str">
            <v>A</v>
          </cell>
          <cell r="O1180">
            <v>42204</v>
          </cell>
          <cell r="P1180">
            <v>0.65555555555555556</v>
          </cell>
          <cell r="Q1180">
            <v>29</v>
          </cell>
          <cell r="R1180">
            <v>7686</v>
          </cell>
          <cell r="S1180" t="str">
            <v>Mtto. Terminado</v>
          </cell>
          <cell r="T1180">
            <v>42204</v>
          </cell>
          <cell r="U1180">
            <v>0.66666666666666663</v>
          </cell>
          <cell r="V1180">
            <v>0.26666666672099382</v>
          </cell>
        </row>
        <row r="1181">
          <cell r="A1181"/>
          <cell r="B1181">
            <v>1170</v>
          </cell>
          <cell r="C1181">
            <v>190</v>
          </cell>
          <cell r="D1181" t="str">
            <v>Cabezal Kenworth T-800</v>
          </cell>
          <cell r="E1181" t="str">
            <v>100CB</v>
          </cell>
          <cell r="F1181" t="str">
            <v>Coazucar S. A.</v>
          </cell>
          <cell r="G1181">
            <v>791060438</v>
          </cell>
          <cell r="H1181">
            <v>7795550303</v>
          </cell>
          <cell r="I1181" t="str">
            <v>CABEZALES</v>
          </cell>
          <cell r="J1181" t="str">
            <v>Cambiar retenedor de la corona posterior</v>
          </cell>
          <cell r="K1181" t="str">
            <v>MTTO. CORRECTIVO</v>
          </cell>
          <cell r="L1181">
            <v>1192</v>
          </cell>
          <cell r="M1181" t="str">
            <v>JUELA BERMEO, JOSE MAURICIO</v>
          </cell>
          <cell r="N1181" t="str">
            <v>A</v>
          </cell>
          <cell r="O1181">
            <v>42204</v>
          </cell>
          <cell r="P1181">
            <v>0.76527777777777783</v>
          </cell>
          <cell r="Q1181">
            <v>29</v>
          </cell>
          <cell r="R1181">
            <v>650675</v>
          </cell>
          <cell r="S1181" t="str">
            <v>Mtto. Terminado</v>
          </cell>
          <cell r="T1181">
            <v>42204</v>
          </cell>
          <cell r="U1181">
            <v>0.875</v>
          </cell>
          <cell r="V1181">
            <v>2.6333333333022892</v>
          </cell>
        </row>
        <row r="1182">
          <cell r="A1182"/>
          <cell r="B1182">
            <v>1171</v>
          </cell>
          <cell r="C1182">
            <v>276</v>
          </cell>
          <cell r="D1182" t="str">
            <v>Tractor John Deere 8200</v>
          </cell>
          <cell r="E1182" t="str">
            <v>100JD</v>
          </cell>
          <cell r="F1182" t="str">
            <v>Coazucar S. A.</v>
          </cell>
          <cell r="G1182">
            <v>791060442</v>
          </cell>
          <cell r="H1182">
            <v>7795550923</v>
          </cell>
          <cell r="I1182" t="str">
            <v>MTTO. EN EL CAMPO</v>
          </cell>
          <cell r="J1182" t="str">
            <v>No rueda equipo</v>
          </cell>
          <cell r="K1182" t="str">
            <v>MTTO. CORRECTIVO</v>
          </cell>
          <cell r="L1182">
            <v>1160</v>
          </cell>
          <cell r="M1182" t="str">
            <v>HERRERA GONZALEZ, JHONNY</v>
          </cell>
          <cell r="N1182" t="str">
            <v>A</v>
          </cell>
          <cell r="O1182">
            <v>42204</v>
          </cell>
          <cell r="P1182">
            <v>0.78819444444444453</v>
          </cell>
          <cell r="Q1182">
            <v>29</v>
          </cell>
          <cell r="R1182">
            <v>8038</v>
          </cell>
          <cell r="S1182" t="str">
            <v>Mtto. Terminado</v>
          </cell>
          <cell r="T1182">
            <v>42204</v>
          </cell>
          <cell r="U1182">
            <v>0.94791666666666663</v>
          </cell>
          <cell r="V1182">
            <v>3.8333333332557231</v>
          </cell>
        </row>
        <row r="1183">
          <cell r="A1183"/>
          <cell r="B1183">
            <v>1172</v>
          </cell>
          <cell r="C1183" t="str">
            <v>LL02</v>
          </cell>
          <cell r="D1183" t="str">
            <v>Cargadora de Caña  SP- 1850</v>
          </cell>
          <cell r="E1183" t="str">
            <v>100LL</v>
          </cell>
          <cell r="F1183" t="str">
            <v>Coazucar S. A.</v>
          </cell>
          <cell r="G1183">
            <v>791060370</v>
          </cell>
          <cell r="H1183">
            <v>791060370</v>
          </cell>
          <cell r="I1183" t="str">
            <v>MTTO. EN EL CAMPO</v>
          </cell>
          <cell r="J1183" t="str">
            <v>Revisar sistema hidraulico</v>
          </cell>
          <cell r="K1183" t="str">
            <v>MTTO. CORRECTIVO</v>
          </cell>
          <cell r="L1183">
            <v>1846</v>
          </cell>
          <cell r="M1183" t="str">
            <v>SOLORZANO QUIJIJE, JEFERSSON ALBERTO</v>
          </cell>
          <cell r="N1183" t="str">
            <v>C (Entrada 18 Horas)</v>
          </cell>
          <cell r="O1183">
            <v>42204</v>
          </cell>
          <cell r="P1183">
            <v>0.79722222222222217</v>
          </cell>
          <cell r="Q1183">
            <v>29</v>
          </cell>
          <cell r="R1183"/>
          <cell r="S1183" t="str">
            <v>Mtto. Terminado</v>
          </cell>
          <cell r="T1183">
            <v>42204</v>
          </cell>
          <cell r="U1183">
            <v>0.83333333333333337</v>
          </cell>
          <cell r="V1183">
            <v>0.86666666669771075</v>
          </cell>
        </row>
        <row r="1184">
          <cell r="A1184"/>
          <cell r="B1184">
            <v>1173</v>
          </cell>
          <cell r="C1184">
            <v>1221</v>
          </cell>
          <cell r="D1184" t="str">
            <v>Trayler</v>
          </cell>
          <cell r="E1184" t="str">
            <v>100TD</v>
          </cell>
          <cell r="F1184" t="str">
            <v>Coazucar S. A.</v>
          </cell>
          <cell r="G1184">
            <v>791060312</v>
          </cell>
          <cell r="H1184">
            <v>791060312</v>
          </cell>
          <cell r="I1184" t="str">
            <v>TRAYLER</v>
          </cell>
          <cell r="J1184" t="str">
            <v>Revisar rose de llanta y pin de biela</v>
          </cell>
          <cell r="K1184" t="str">
            <v>MTTO. CORRECTIVO</v>
          </cell>
          <cell r="L1184">
            <v>1582</v>
          </cell>
          <cell r="M1184" t="str">
            <v>PILAY SANTOS, OSCAR</v>
          </cell>
          <cell r="N1184" t="str">
            <v>C (Entrada 18 Horas)</v>
          </cell>
          <cell r="O1184">
            <v>42204</v>
          </cell>
          <cell r="P1184">
            <v>0.80555555555555547</v>
          </cell>
          <cell r="Q1184">
            <v>29</v>
          </cell>
          <cell r="R1184"/>
          <cell r="S1184" t="str">
            <v>Mtto. Terminado</v>
          </cell>
          <cell r="T1184">
            <v>42205</v>
          </cell>
          <cell r="U1184">
            <v>0.25</v>
          </cell>
          <cell r="V1184">
            <v>10.666666666744277</v>
          </cell>
        </row>
        <row r="1185">
          <cell r="A1185"/>
          <cell r="B1185">
            <v>1174</v>
          </cell>
          <cell r="C1185">
            <v>1301</v>
          </cell>
          <cell r="D1185" t="str">
            <v>Trayler</v>
          </cell>
          <cell r="E1185" t="str">
            <v>100TD</v>
          </cell>
          <cell r="F1185" t="str">
            <v>Coazucar S. A.</v>
          </cell>
          <cell r="G1185">
            <v>791060312</v>
          </cell>
          <cell r="H1185">
            <v>791060312</v>
          </cell>
          <cell r="I1185" t="str">
            <v>TRAYLER</v>
          </cell>
          <cell r="J1185" t="str">
            <v>Soldar parantes</v>
          </cell>
          <cell r="K1185" t="str">
            <v>MTTO. CORRECTIVO</v>
          </cell>
          <cell r="L1185">
            <v>1582</v>
          </cell>
          <cell r="M1185" t="str">
            <v>PILAY SANTOS, OSCAR</v>
          </cell>
          <cell r="N1185" t="str">
            <v>C (Entrada 18 Horas)</v>
          </cell>
          <cell r="O1185">
            <v>42204</v>
          </cell>
          <cell r="P1185">
            <v>0.80625000000000002</v>
          </cell>
          <cell r="Q1185">
            <v>29</v>
          </cell>
          <cell r="R1185"/>
          <cell r="S1185" t="str">
            <v>Mtto. Terminado</v>
          </cell>
          <cell r="T1185">
            <v>42205</v>
          </cell>
          <cell r="U1185">
            <v>0.25</v>
          </cell>
          <cell r="V1185">
            <v>10.649999999906868</v>
          </cell>
        </row>
        <row r="1186">
          <cell r="A1186"/>
          <cell r="B1186">
            <v>1175</v>
          </cell>
          <cell r="C1186">
            <v>1332</v>
          </cell>
          <cell r="D1186" t="str">
            <v>Trayler</v>
          </cell>
          <cell r="E1186" t="str">
            <v>100TD</v>
          </cell>
          <cell r="F1186" t="str">
            <v>Coazucar S. A.</v>
          </cell>
          <cell r="G1186">
            <v>791060312</v>
          </cell>
          <cell r="H1186">
            <v>791060312</v>
          </cell>
          <cell r="I1186" t="str">
            <v>TRAYLER</v>
          </cell>
          <cell r="J1186" t="str">
            <v>Arreglar templador</v>
          </cell>
          <cell r="K1186" t="str">
            <v>MTTO. CORRECTIVO</v>
          </cell>
          <cell r="L1186">
            <v>1582</v>
          </cell>
          <cell r="M1186" t="str">
            <v>PILAY SANTOS, OSCAR</v>
          </cell>
          <cell r="N1186" t="str">
            <v>C (Entrada 18 Horas)</v>
          </cell>
          <cell r="O1186">
            <v>42204</v>
          </cell>
          <cell r="P1186">
            <v>0.80694444444444446</v>
          </cell>
          <cell r="Q1186">
            <v>29</v>
          </cell>
          <cell r="R1186"/>
          <cell r="S1186" t="str">
            <v>Mtto. Terminado</v>
          </cell>
          <cell r="T1186">
            <v>42205</v>
          </cell>
          <cell r="U1186">
            <v>0.25</v>
          </cell>
          <cell r="V1186">
            <v>10.633333333418705</v>
          </cell>
        </row>
        <row r="1187">
          <cell r="A1187"/>
          <cell r="B1187">
            <v>1176</v>
          </cell>
          <cell r="C1187" t="str">
            <v>MB16</v>
          </cell>
          <cell r="D1187" t="str">
            <v>Moto Bomba Perkins 1006-6T</v>
          </cell>
          <cell r="E1187" t="str">
            <v>100BB</v>
          </cell>
          <cell r="F1187" t="str">
            <v>Coazucar S. A.</v>
          </cell>
          <cell r="G1187">
            <v>791060405</v>
          </cell>
          <cell r="H1187">
            <v>7795550098</v>
          </cell>
          <cell r="I1187" t="str">
            <v>MTTO. EN EL CAMPO</v>
          </cell>
          <cell r="J1187" t="str">
            <v>Cambiar arranque</v>
          </cell>
          <cell r="K1187" t="str">
            <v>MTTO. CORRECTIVO</v>
          </cell>
          <cell r="L1187">
            <v>1673</v>
          </cell>
          <cell r="M1187" t="str">
            <v>RIERA PALACIOS, RICARDO</v>
          </cell>
          <cell r="N1187" t="str">
            <v>C (Entrada 18 Horas)</v>
          </cell>
          <cell r="O1187">
            <v>42204</v>
          </cell>
          <cell r="P1187">
            <v>0.81944444444444453</v>
          </cell>
          <cell r="Q1187">
            <v>29</v>
          </cell>
          <cell r="R1187"/>
          <cell r="S1187" t="str">
            <v>Mtto. Terminado</v>
          </cell>
          <cell r="T1187">
            <v>42204</v>
          </cell>
          <cell r="U1187">
            <v>0.91875000000000007</v>
          </cell>
          <cell r="V1187">
            <v>2.3833333331858739</v>
          </cell>
        </row>
        <row r="1188">
          <cell r="A1188"/>
          <cell r="B1188">
            <v>1177</v>
          </cell>
          <cell r="C1188">
            <v>507</v>
          </cell>
          <cell r="D1188" t="str">
            <v>Cargadora de Caña Cameco SP- 1800</v>
          </cell>
          <cell r="E1188" t="str">
            <v>100LL</v>
          </cell>
          <cell r="F1188" t="str">
            <v>Coazucar S. A.</v>
          </cell>
          <cell r="G1188">
            <v>791060368</v>
          </cell>
          <cell r="H1188">
            <v>791060368</v>
          </cell>
          <cell r="I1188" t="str">
            <v>LLENADORAS</v>
          </cell>
          <cell r="J1188" t="str">
            <v>Arreglar cilindro de jiro</v>
          </cell>
          <cell r="K1188" t="str">
            <v>MTTO. CORRECTIVO</v>
          </cell>
          <cell r="L1188">
            <v>1726</v>
          </cell>
          <cell r="M1188" t="str">
            <v>RODRIGUEZ NIETO, FELIX WILFRIDO</v>
          </cell>
          <cell r="N1188" t="str">
            <v>C (Entrada 18 Horas)</v>
          </cell>
          <cell r="O1188">
            <v>42204</v>
          </cell>
          <cell r="P1188">
            <v>0.82291666666666663</v>
          </cell>
          <cell r="Q1188">
            <v>29</v>
          </cell>
          <cell r="R1188"/>
          <cell r="S1188" t="str">
            <v>Mtto. Terminado</v>
          </cell>
          <cell r="T1188">
            <v>42204</v>
          </cell>
          <cell r="U1188">
            <v>0.87152777777777779</v>
          </cell>
          <cell r="V1188">
            <v>1.1666666667442769</v>
          </cell>
        </row>
        <row r="1189">
          <cell r="A1189"/>
          <cell r="B1189">
            <v>1178</v>
          </cell>
          <cell r="C1189">
            <v>339</v>
          </cell>
          <cell r="D1189" t="str">
            <v>Tractor de Llantas Cameco 305 AG</v>
          </cell>
          <cell r="E1189" t="str">
            <v>100CM</v>
          </cell>
          <cell r="F1189" t="str">
            <v>Coazucar S. A.</v>
          </cell>
          <cell r="G1189">
            <v>791060444</v>
          </cell>
          <cell r="H1189">
            <v>7795550348</v>
          </cell>
          <cell r="I1189" t="str">
            <v>CAMECOS</v>
          </cell>
          <cell r="J1189" t="str">
            <v>Revisar motor</v>
          </cell>
          <cell r="K1189" t="str">
            <v>MTTO. CORRECTIVO</v>
          </cell>
          <cell r="L1189">
            <v>1255</v>
          </cell>
          <cell r="M1189" t="str">
            <v>LOPEZ TORRES, MANUEL ALADINO</v>
          </cell>
          <cell r="N1189" t="str">
            <v>C (Entrada 18 Horas)</v>
          </cell>
          <cell r="O1189">
            <v>42204</v>
          </cell>
          <cell r="P1189">
            <v>0.84166666666666667</v>
          </cell>
          <cell r="Q1189">
            <v>29</v>
          </cell>
          <cell r="R1189"/>
          <cell r="S1189" t="str">
            <v>Mtto. Terminado</v>
          </cell>
          <cell r="T1189">
            <v>42204</v>
          </cell>
          <cell r="U1189">
            <v>0.97222222222222221</v>
          </cell>
          <cell r="V1189">
            <v>3.1333333333022892</v>
          </cell>
        </row>
        <row r="1190">
          <cell r="A1190"/>
          <cell r="B1190">
            <v>1179</v>
          </cell>
          <cell r="C1190">
            <v>1262</v>
          </cell>
          <cell r="D1190" t="str">
            <v>Trayler</v>
          </cell>
          <cell r="E1190" t="str">
            <v>100TD</v>
          </cell>
          <cell r="F1190" t="str">
            <v>Coazucar S. A.</v>
          </cell>
          <cell r="G1190">
            <v>791060312</v>
          </cell>
          <cell r="H1190">
            <v>791060312</v>
          </cell>
          <cell r="I1190" t="str">
            <v>MTTO. EN EL CAMPO</v>
          </cell>
          <cell r="J1190" t="str">
            <v>Cambiar llanta</v>
          </cell>
          <cell r="K1190" t="str">
            <v>MTTO. CORRECTIVO</v>
          </cell>
          <cell r="L1190">
            <v>1814</v>
          </cell>
          <cell r="M1190" t="str">
            <v>SARMIENTO CALLE, CARLOS</v>
          </cell>
          <cell r="N1190" t="str">
            <v>C (Entrada 18 Horas)</v>
          </cell>
          <cell r="O1190">
            <v>42204</v>
          </cell>
          <cell r="P1190">
            <v>0.85138888888888886</v>
          </cell>
          <cell r="Q1190">
            <v>29</v>
          </cell>
          <cell r="R1190"/>
          <cell r="S1190" t="str">
            <v>Mtto. Terminado</v>
          </cell>
          <cell r="T1190">
            <v>42204</v>
          </cell>
          <cell r="U1190">
            <v>0.875</v>
          </cell>
          <cell r="V1190">
            <v>0.56666666665114462</v>
          </cell>
        </row>
        <row r="1191">
          <cell r="A1191"/>
          <cell r="B1191">
            <v>1180</v>
          </cell>
          <cell r="C1191">
            <v>151</v>
          </cell>
          <cell r="D1191" t="str">
            <v>Cabezal M. Benz LS-2635</v>
          </cell>
          <cell r="E1191" t="str">
            <v>100CB</v>
          </cell>
          <cell r="F1191" t="str">
            <v>Coazucar S. A.</v>
          </cell>
          <cell r="G1191">
            <v>791060330</v>
          </cell>
          <cell r="H1191">
            <v>791060330</v>
          </cell>
          <cell r="I1191" t="str">
            <v>ELECTROMECANICOS</v>
          </cell>
          <cell r="J1191" t="str">
            <v>Revisar luces</v>
          </cell>
          <cell r="K1191" t="str">
            <v>MTTO. CORRECTIVO</v>
          </cell>
          <cell r="L1191">
            <v>1048</v>
          </cell>
          <cell r="M1191" t="str">
            <v>FLORES FARIAS, ISMAEL REIMUNDO</v>
          </cell>
          <cell r="N1191" t="str">
            <v>C (Entrada 18 Horas)</v>
          </cell>
          <cell r="O1191">
            <v>42204</v>
          </cell>
          <cell r="P1191">
            <v>0.88611111111111107</v>
          </cell>
          <cell r="Q1191">
            <v>29</v>
          </cell>
          <cell r="R1191">
            <v>10803</v>
          </cell>
          <cell r="S1191" t="str">
            <v>Mtto. Terminado</v>
          </cell>
          <cell r="T1191">
            <v>42204</v>
          </cell>
          <cell r="U1191">
            <v>0.91249999999999998</v>
          </cell>
          <cell r="V1191">
            <v>0.63333333330228925</v>
          </cell>
        </row>
        <row r="1192">
          <cell r="A1192"/>
          <cell r="B1192">
            <v>1181</v>
          </cell>
          <cell r="C1192">
            <v>331</v>
          </cell>
          <cell r="D1192" t="str">
            <v>Tractor de Llantas Cameco 305 AG</v>
          </cell>
          <cell r="E1192" t="str">
            <v>100CM</v>
          </cell>
          <cell r="F1192" t="str">
            <v>Coazucar S. A.</v>
          </cell>
          <cell r="G1192">
            <v>791060444</v>
          </cell>
          <cell r="H1192">
            <v>791060444</v>
          </cell>
          <cell r="I1192" t="str">
            <v>ELECTROMECANICOS</v>
          </cell>
          <cell r="J1192" t="str">
            <v>Revisar sistema electrico</v>
          </cell>
          <cell r="K1192" t="str">
            <v>MTTO. CORRECTIVO</v>
          </cell>
          <cell r="L1192">
            <v>1309</v>
          </cell>
          <cell r="M1192" t="str">
            <v>MEDINA CARRANZA, WILSON JAVIER</v>
          </cell>
          <cell r="N1192" t="str">
            <v>C (Entrada 18 Horas)</v>
          </cell>
          <cell r="O1192">
            <v>42204</v>
          </cell>
          <cell r="P1192">
            <v>0.9458333333333333</v>
          </cell>
          <cell r="Q1192">
            <v>29</v>
          </cell>
          <cell r="R1192"/>
          <cell r="S1192" t="str">
            <v>Mtto. Terminado</v>
          </cell>
          <cell r="T1192">
            <v>42205</v>
          </cell>
          <cell r="U1192">
            <v>4.1666666666666664E-2</v>
          </cell>
          <cell r="V1192">
            <v>2.3000000000465661</v>
          </cell>
        </row>
        <row r="1193">
          <cell r="A1193"/>
          <cell r="B1193">
            <v>1182</v>
          </cell>
          <cell r="C1193" t="str">
            <v>LL03</v>
          </cell>
          <cell r="D1193" t="str">
            <v>Cargadora de Caña JD SP.1850</v>
          </cell>
          <cell r="E1193" t="str">
            <v>100LL</v>
          </cell>
          <cell r="F1193" t="str">
            <v>Coazucar S. A.</v>
          </cell>
          <cell r="G1193">
            <v>791060370</v>
          </cell>
          <cell r="H1193">
            <v>791060370</v>
          </cell>
          <cell r="I1193" t="str">
            <v>MTTO. EN EL CAMPO</v>
          </cell>
          <cell r="J1193" t="str">
            <v>Revisar luces</v>
          </cell>
          <cell r="K1193" t="str">
            <v>MTTO. CORRECTIVO</v>
          </cell>
          <cell r="L1193">
            <v>2000</v>
          </cell>
          <cell r="M1193" t="str">
            <v>VILLACIS CAIZAGUANO, SERGIO TARQUINO</v>
          </cell>
          <cell r="N1193" t="str">
            <v>C (Entrada 18 Horas)</v>
          </cell>
          <cell r="O1193">
            <v>42204</v>
          </cell>
          <cell r="P1193">
            <v>0.98611111111111116</v>
          </cell>
          <cell r="Q1193">
            <v>29</v>
          </cell>
          <cell r="R1193"/>
          <cell r="S1193" t="str">
            <v>Mtto. Terminado</v>
          </cell>
          <cell r="T1193">
            <v>42205</v>
          </cell>
          <cell r="U1193">
            <v>4.1666666666666664E-2</v>
          </cell>
          <cell r="V1193">
            <v>1.3333333333721384</v>
          </cell>
        </row>
        <row r="1194">
          <cell r="A1194"/>
          <cell r="B1194">
            <v>1183</v>
          </cell>
          <cell r="C1194">
            <v>669</v>
          </cell>
          <cell r="D1194" t="str">
            <v xml:space="preserve">Moto Bomba Perkins 4.236 </v>
          </cell>
          <cell r="E1194" t="str">
            <v>100BB</v>
          </cell>
          <cell r="F1194" t="str">
            <v>Coazucar S. A.</v>
          </cell>
          <cell r="G1194">
            <v>791060405</v>
          </cell>
          <cell r="H1194">
            <v>7795550044</v>
          </cell>
          <cell r="I1194" t="str">
            <v>MTTO. EN EL CAMPO</v>
          </cell>
          <cell r="J1194" t="str">
            <v>Revisar motor</v>
          </cell>
          <cell r="K1194" t="str">
            <v>MTTO. CORRECTIVO</v>
          </cell>
          <cell r="L1194">
            <v>1477</v>
          </cell>
          <cell r="M1194" t="str">
            <v>ORELLANA GARCIA, ENRIQUE</v>
          </cell>
          <cell r="N1194" t="str">
            <v>C (Entrada 18 Horas)</v>
          </cell>
          <cell r="O1194">
            <v>42204</v>
          </cell>
          <cell r="P1194">
            <v>0.99444444444444446</v>
          </cell>
          <cell r="Q1194">
            <v>29</v>
          </cell>
          <cell r="R1194"/>
          <cell r="S1194" t="str">
            <v>Mtto. Terminado</v>
          </cell>
          <cell r="T1194">
            <v>42205</v>
          </cell>
          <cell r="U1194">
            <v>4.1666666666666664E-2</v>
          </cell>
          <cell r="V1194">
            <v>1.1333333334187046</v>
          </cell>
        </row>
        <row r="1195">
          <cell r="A1195"/>
          <cell r="B1195">
            <v>1184</v>
          </cell>
          <cell r="C1195">
            <v>325</v>
          </cell>
          <cell r="D1195" t="str">
            <v>Tractor de Llantas Cameco 305 AG</v>
          </cell>
          <cell r="E1195" t="str">
            <v>100CM</v>
          </cell>
          <cell r="F1195" t="str">
            <v>Coazucar S. A.</v>
          </cell>
          <cell r="G1195">
            <v>791060373</v>
          </cell>
          <cell r="H1195">
            <v>7795550333</v>
          </cell>
          <cell r="I1195" t="str">
            <v>MTTO. EN EL CAMPO</v>
          </cell>
          <cell r="J1195" t="str">
            <v>Revisar luces</v>
          </cell>
          <cell r="K1195" t="str">
            <v>MTTO. CORRECTIVO</v>
          </cell>
          <cell r="L1195">
            <v>1553</v>
          </cell>
          <cell r="M1195" t="str">
            <v>PEÑA BARAHONA, MIGUEL ERNESTO</v>
          </cell>
          <cell r="N1195" t="str">
            <v>C (Entrada 18 Horas)</v>
          </cell>
          <cell r="O1195">
            <v>42205</v>
          </cell>
          <cell r="P1195">
            <v>5.9027777777777783E-2</v>
          </cell>
          <cell r="Q1195">
            <v>30</v>
          </cell>
          <cell r="R1195"/>
          <cell r="S1195" t="str">
            <v>Mtto. Terminado</v>
          </cell>
          <cell r="T1195">
            <v>42205</v>
          </cell>
          <cell r="U1195">
            <v>0.22222222222222221</v>
          </cell>
          <cell r="V1195">
            <v>3.9166666665114462</v>
          </cell>
        </row>
        <row r="1196">
          <cell r="A1196"/>
          <cell r="B1196">
            <v>1185</v>
          </cell>
          <cell r="C1196">
            <v>334</v>
          </cell>
          <cell r="D1196" t="str">
            <v>Tractor de Llantas Cameco 305 AG</v>
          </cell>
          <cell r="E1196" t="str">
            <v>100CM</v>
          </cell>
          <cell r="F1196" t="str">
            <v>Coazucar S. A.</v>
          </cell>
          <cell r="G1196">
            <v>791060444</v>
          </cell>
          <cell r="H1196">
            <v>7795550343</v>
          </cell>
          <cell r="I1196" t="str">
            <v>MTTO. EN EL CAMPO</v>
          </cell>
          <cell r="J1196" t="str">
            <v>Revisar sistema de direccion</v>
          </cell>
          <cell r="K1196" t="str">
            <v>MTTO. CORRECTIVO</v>
          </cell>
          <cell r="L1196">
            <v>1558</v>
          </cell>
          <cell r="M1196" t="str">
            <v>PERALTA LEON, MIGUEL ROLANDO</v>
          </cell>
          <cell r="N1196" t="str">
            <v>C (Entrada 18 Horas)</v>
          </cell>
          <cell r="O1196">
            <v>42205</v>
          </cell>
          <cell r="P1196">
            <v>9.6527777777777768E-2</v>
          </cell>
          <cell r="Q1196">
            <v>30</v>
          </cell>
          <cell r="R1196"/>
          <cell r="S1196" t="str">
            <v>Mtto. Terminado</v>
          </cell>
          <cell r="T1196">
            <v>42205</v>
          </cell>
          <cell r="U1196">
            <v>0.625</v>
          </cell>
          <cell r="V1196">
            <v>12.683333333348855</v>
          </cell>
        </row>
        <row r="1197">
          <cell r="A1197"/>
          <cell r="B1197">
            <v>1186</v>
          </cell>
          <cell r="C1197">
            <v>159</v>
          </cell>
          <cell r="D1197" t="str">
            <v>Cabezal M. Benz LS-2635</v>
          </cell>
          <cell r="E1197" t="str">
            <v>100CB</v>
          </cell>
          <cell r="F1197" t="str">
            <v>Coazucar S. A.</v>
          </cell>
          <cell r="G1197">
            <v>791060330</v>
          </cell>
          <cell r="H1197">
            <v>791060330</v>
          </cell>
          <cell r="I1197" t="str">
            <v>MTTO. EN EL CAMPO</v>
          </cell>
          <cell r="J1197" t="str">
            <v>Revisar palanca de cambios</v>
          </cell>
          <cell r="K1197" t="str">
            <v>MTTO. CORRECTIVO</v>
          </cell>
          <cell r="L1197">
            <v>7098</v>
          </cell>
          <cell r="M1197" t="str">
            <v>BARZALLO PULLA, WILMAN LEONARDO</v>
          </cell>
          <cell r="N1197" t="str">
            <v>C (Entrada 18 Horas)</v>
          </cell>
          <cell r="O1197">
            <v>42205</v>
          </cell>
          <cell r="P1197">
            <v>0.13055555555555556</v>
          </cell>
          <cell r="Q1197">
            <v>30</v>
          </cell>
          <cell r="R1197"/>
          <cell r="S1197" t="str">
            <v>Mtto. Terminado</v>
          </cell>
          <cell r="T1197">
            <v>42205</v>
          </cell>
          <cell r="U1197">
            <v>0.19444444444444445</v>
          </cell>
          <cell r="V1197">
            <v>1.5333333333255723</v>
          </cell>
        </row>
        <row r="1198">
          <cell r="A1198"/>
          <cell r="B1198">
            <v>1187</v>
          </cell>
          <cell r="C1198" t="str">
            <v>CA10</v>
          </cell>
          <cell r="D1198" t="str">
            <v>Carreta Autovolteable</v>
          </cell>
          <cell r="E1198" t="str">
            <v>100CA</v>
          </cell>
          <cell r="F1198" t="str">
            <v>Coazucar S. A.</v>
          </cell>
          <cell r="G1198">
            <v>791060325</v>
          </cell>
          <cell r="H1198">
            <v>791060325</v>
          </cell>
          <cell r="I1198" t="str">
            <v>MTTO. EN EL CAMPO</v>
          </cell>
          <cell r="J1198" t="str">
            <v>Llata baja</v>
          </cell>
          <cell r="K1198" t="str">
            <v>MTTO. CORRECTIVO</v>
          </cell>
          <cell r="L1198">
            <v>1814</v>
          </cell>
          <cell r="M1198" t="str">
            <v>SARMIENTO CALLE, CARLOS</v>
          </cell>
          <cell r="N1198" t="str">
            <v>C (Entrada 18 Horas)</v>
          </cell>
          <cell r="O1198">
            <v>42205</v>
          </cell>
          <cell r="P1198">
            <v>0.21041666666666667</v>
          </cell>
          <cell r="Q1198">
            <v>30</v>
          </cell>
          <cell r="R1198"/>
          <cell r="S1198" t="str">
            <v>Mtto. Terminado</v>
          </cell>
          <cell r="T1198">
            <v>42205</v>
          </cell>
          <cell r="U1198">
            <v>0.29166666666666669</v>
          </cell>
          <cell r="V1198">
            <v>1.9499999999534339</v>
          </cell>
        </row>
        <row r="1199">
          <cell r="A1199"/>
          <cell r="B1199">
            <v>1188</v>
          </cell>
          <cell r="C1199">
            <v>167</v>
          </cell>
          <cell r="D1199" t="str">
            <v>Cabezal M. Benz LS-2635</v>
          </cell>
          <cell r="E1199" t="str">
            <v>100CB</v>
          </cell>
          <cell r="F1199" t="str">
            <v>Coazucar S. A.</v>
          </cell>
          <cell r="G1199">
            <v>791060330</v>
          </cell>
          <cell r="H1199">
            <v>791060330</v>
          </cell>
          <cell r="I1199" t="str">
            <v>ENDER DE CABEZALES</v>
          </cell>
          <cell r="J1199" t="str">
            <v>Revisar embrague</v>
          </cell>
          <cell r="K1199" t="str">
            <v>MTTO. CORRECTIVO</v>
          </cell>
          <cell r="L1199">
            <v>1535</v>
          </cell>
          <cell r="M1199" t="str">
            <v>PARRAGA ZEA, UFREDO GREGORIO</v>
          </cell>
          <cell r="N1199" t="str">
            <v>C (Entrada 18 Horas)</v>
          </cell>
          <cell r="O1199">
            <v>42205</v>
          </cell>
          <cell r="P1199">
            <v>0.25</v>
          </cell>
          <cell r="Q1199">
            <v>30</v>
          </cell>
          <cell r="R1199"/>
          <cell r="S1199" t="str">
            <v>Mtto. Terminado</v>
          </cell>
          <cell r="T1199">
            <v>42205</v>
          </cell>
          <cell r="U1199">
            <v>0.58611111111111114</v>
          </cell>
          <cell r="V1199">
            <v>8.0666666666511446</v>
          </cell>
        </row>
        <row r="1200">
          <cell r="A1200"/>
          <cell r="B1200">
            <v>1189</v>
          </cell>
          <cell r="C1200">
            <v>159</v>
          </cell>
          <cell r="D1200" t="str">
            <v>Cabezal M. Benz LS-2635</v>
          </cell>
          <cell r="E1200" t="str">
            <v>100CB</v>
          </cell>
          <cell r="F1200" t="str">
            <v>Coazucar S. A.</v>
          </cell>
          <cell r="G1200">
            <v>791060330</v>
          </cell>
          <cell r="H1200">
            <v>791060330</v>
          </cell>
          <cell r="I1200" t="str">
            <v>CABEZALES</v>
          </cell>
          <cell r="J1200" t="str">
            <v>Revisar motor</v>
          </cell>
          <cell r="K1200" t="str">
            <v>MTTO. CORRECTIVO</v>
          </cell>
          <cell r="L1200">
            <v>1873</v>
          </cell>
          <cell r="M1200" t="str">
            <v>TELLO LOPEZ, NARDO KLEVER</v>
          </cell>
          <cell r="N1200" t="str">
            <v>C (Entrada 18 Horas)</v>
          </cell>
          <cell r="O1200">
            <v>42205</v>
          </cell>
          <cell r="P1200">
            <v>0.25</v>
          </cell>
          <cell r="Q1200">
            <v>30</v>
          </cell>
          <cell r="R1200"/>
          <cell r="S1200" t="str">
            <v>Mtto. Terminado</v>
          </cell>
          <cell r="T1200">
            <v>42205</v>
          </cell>
          <cell r="U1200">
            <v>0.43055555555555558</v>
          </cell>
          <cell r="V1200">
            <v>4.3333333332557231</v>
          </cell>
        </row>
        <row r="1201">
          <cell r="A1201"/>
          <cell r="B1201">
            <v>1190</v>
          </cell>
          <cell r="C1201">
            <v>301</v>
          </cell>
          <cell r="D1201" t="str">
            <v>Tractor John Deere 8220</v>
          </cell>
          <cell r="E1201" t="str">
            <v>100JD</v>
          </cell>
          <cell r="F1201" t="str">
            <v>Coazucar S. A.</v>
          </cell>
          <cell r="G1201">
            <v>791060393</v>
          </cell>
          <cell r="H1201">
            <v>7795550955</v>
          </cell>
          <cell r="I1201" t="str">
            <v>JOHN DEERE</v>
          </cell>
          <cell r="J1201" t="str">
            <v>Revisar fuga de agua</v>
          </cell>
          <cell r="K1201" t="str">
            <v>MTTO. CORRECTIVO</v>
          </cell>
          <cell r="L1201">
            <v>1386</v>
          </cell>
          <cell r="M1201" t="str">
            <v>MORA ITURRALDE, ANGEL ISIDRO</v>
          </cell>
          <cell r="N1201" t="str">
            <v>C (Entrada 18 Horas)</v>
          </cell>
          <cell r="O1201">
            <v>42205</v>
          </cell>
          <cell r="P1201">
            <v>0.29375000000000001</v>
          </cell>
          <cell r="Q1201">
            <v>30</v>
          </cell>
          <cell r="R1201">
            <v>172</v>
          </cell>
          <cell r="S1201" t="str">
            <v>Mtto. Terminado</v>
          </cell>
          <cell r="T1201">
            <v>42205</v>
          </cell>
          <cell r="U1201">
            <v>0.44097222222222227</v>
          </cell>
          <cell r="V1201">
            <v>3.5333333333255723</v>
          </cell>
        </row>
        <row r="1202">
          <cell r="A1202"/>
          <cell r="B1202">
            <v>1191</v>
          </cell>
          <cell r="C1202">
            <v>286</v>
          </cell>
          <cell r="D1202" t="str">
            <v>Tractor John Deere 8200</v>
          </cell>
          <cell r="E1202" t="str">
            <v>100JD</v>
          </cell>
          <cell r="F1202" t="str">
            <v>Coazucar S. A.</v>
          </cell>
          <cell r="G1202">
            <v>791060442</v>
          </cell>
          <cell r="H1202">
            <v>7795550937</v>
          </cell>
          <cell r="I1202" t="str">
            <v>MTTO. EN EL CAMPO</v>
          </cell>
          <cell r="J1202" t="str">
            <v>Revisar pin de la direccion</v>
          </cell>
          <cell r="K1202" t="str">
            <v>MTTO. CORRECTIVO</v>
          </cell>
          <cell r="L1202">
            <v>1853</v>
          </cell>
          <cell r="M1202" t="str">
            <v>SUAREZ SALAZAR, WILLIAM ARMANDO</v>
          </cell>
          <cell r="N1202" t="str">
            <v>C (Entrada 18 Horas)</v>
          </cell>
          <cell r="O1202">
            <v>42205</v>
          </cell>
          <cell r="P1202">
            <v>0.2951388888888889</v>
          </cell>
          <cell r="Q1202">
            <v>30</v>
          </cell>
          <cell r="R1202"/>
          <cell r="S1202" t="str">
            <v>Mtto. Terminado</v>
          </cell>
          <cell r="T1202">
            <v>42205</v>
          </cell>
          <cell r="U1202">
            <v>0.41666666666666669</v>
          </cell>
          <cell r="V1202">
            <v>2.9166666666278616</v>
          </cell>
        </row>
        <row r="1203">
          <cell r="A1203"/>
          <cell r="B1203">
            <v>1192</v>
          </cell>
          <cell r="C1203">
            <v>522</v>
          </cell>
          <cell r="D1203" t="str">
            <v>Cargadora de Caña Vanguard V-1900</v>
          </cell>
          <cell r="E1203" t="str">
            <v>100LL</v>
          </cell>
          <cell r="F1203" t="str">
            <v>Coazucar S. A.</v>
          </cell>
          <cell r="G1203">
            <v>791060369</v>
          </cell>
          <cell r="H1203">
            <v>791060369</v>
          </cell>
          <cell r="I1203" t="str">
            <v>MTTO. EN EL CAMPO</v>
          </cell>
          <cell r="J1203" t="str">
            <v>Revision transmision</v>
          </cell>
          <cell r="K1203" t="str">
            <v>MTTO. CORRECTIVO</v>
          </cell>
          <cell r="L1203">
            <v>1540</v>
          </cell>
          <cell r="M1203" t="str">
            <v>PATIÑO QUIMI, MARIO CALIXTO</v>
          </cell>
          <cell r="N1203" t="str">
            <v>C (Entrada 18 Horas)</v>
          </cell>
          <cell r="O1203">
            <v>42205</v>
          </cell>
          <cell r="P1203">
            <v>0.29722222222222222</v>
          </cell>
          <cell r="Q1203">
            <v>30</v>
          </cell>
          <cell r="R1203"/>
          <cell r="S1203" t="str">
            <v>Mtto. Terminado</v>
          </cell>
          <cell r="T1203">
            <v>42205</v>
          </cell>
          <cell r="U1203">
            <v>0.4375</v>
          </cell>
          <cell r="V1203">
            <v>3.3666666666977108</v>
          </cell>
        </row>
        <row r="1204">
          <cell r="A1204"/>
          <cell r="B1204">
            <v>1193</v>
          </cell>
          <cell r="C1204">
            <v>379</v>
          </cell>
          <cell r="D1204" t="str">
            <v>Tractor John Deere 7400</v>
          </cell>
          <cell r="E1204" t="str">
            <v>100JD</v>
          </cell>
          <cell r="F1204" t="str">
            <v>Coazucar S. A.</v>
          </cell>
          <cell r="G1204">
            <v>791060390</v>
          </cell>
          <cell r="H1204">
            <v>7795550989</v>
          </cell>
          <cell r="I1204" t="str">
            <v>JOHN DEERE</v>
          </cell>
          <cell r="J1204" t="str">
            <v>Orden de Inspección</v>
          </cell>
          <cell r="K1204" t="str">
            <v>MTTO. PREVENTIVO</v>
          </cell>
          <cell r="L1204">
            <v>1608</v>
          </cell>
          <cell r="M1204" t="str">
            <v>PRADO CACAY, GILBER EDUARDO</v>
          </cell>
          <cell r="N1204" t="str">
            <v>C (Entrada 18 Horas)</v>
          </cell>
          <cell r="O1204">
            <v>42205</v>
          </cell>
          <cell r="P1204">
            <v>0.30555555555555552</v>
          </cell>
          <cell r="Q1204">
            <v>30</v>
          </cell>
          <cell r="R1204">
            <v>20737</v>
          </cell>
          <cell r="S1204" t="str">
            <v>Mtto. Terminado</v>
          </cell>
          <cell r="T1204">
            <v>42205</v>
          </cell>
          <cell r="U1204">
            <v>0.31597222222222221</v>
          </cell>
          <cell r="V1204">
            <v>0.25</v>
          </cell>
        </row>
        <row r="1205">
          <cell r="A1205"/>
          <cell r="B1205">
            <v>1194</v>
          </cell>
          <cell r="C1205">
            <v>379</v>
          </cell>
          <cell r="D1205" t="str">
            <v>Tractor John Deere 7400</v>
          </cell>
          <cell r="E1205" t="str">
            <v>100JD</v>
          </cell>
          <cell r="F1205" t="str">
            <v>Coazucar S. A.</v>
          </cell>
          <cell r="G1205">
            <v>791060390</v>
          </cell>
          <cell r="H1205">
            <v>7795550989</v>
          </cell>
          <cell r="I1205" t="str">
            <v>LUBRICADORA</v>
          </cell>
          <cell r="J1205" t="str">
            <v>Cambio aceite y filtro motor</v>
          </cell>
          <cell r="K1205" t="str">
            <v>MTTO. PREVENTIVO</v>
          </cell>
          <cell r="L1205">
            <v>1608</v>
          </cell>
          <cell r="M1205" t="str">
            <v>PRADO CACAY, GILBER EDUARDO</v>
          </cell>
          <cell r="N1205" t="str">
            <v>C (Entrada 18 Horas)</v>
          </cell>
          <cell r="O1205">
            <v>42205</v>
          </cell>
          <cell r="P1205">
            <v>0.30555555555555552</v>
          </cell>
          <cell r="Q1205">
            <v>30</v>
          </cell>
          <cell r="R1205">
            <v>20737</v>
          </cell>
          <cell r="S1205" t="str">
            <v>Mtto. Terminado</v>
          </cell>
          <cell r="T1205">
            <v>42205</v>
          </cell>
          <cell r="U1205">
            <v>0.35416666666666669</v>
          </cell>
          <cell r="V1205">
            <v>1.1666666667442769</v>
          </cell>
        </row>
        <row r="1206">
          <cell r="A1206"/>
          <cell r="B1206">
            <v>1195</v>
          </cell>
          <cell r="C1206">
            <v>379</v>
          </cell>
          <cell r="D1206" t="str">
            <v>Tractor John Deere 7400</v>
          </cell>
          <cell r="E1206" t="str">
            <v>100JD</v>
          </cell>
          <cell r="F1206" t="str">
            <v>Coazucar S. A.</v>
          </cell>
          <cell r="G1206">
            <v>791060390</v>
          </cell>
          <cell r="H1206">
            <v>7795550989</v>
          </cell>
          <cell r="I1206" t="str">
            <v>LUBRICADORA</v>
          </cell>
          <cell r="J1206" t="str">
            <v>Cambio filtro de combustible</v>
          </cell>
          <cell r="K1206" t="str">
            <v>MTTO. PREVENTIVO</v>
          </cell>
          <cell r="L1206">
            <v>1608</v>
          </cell>
          <cell r="M1206" t="str">
            <v>PRADO CACAY, GILBER EDUARDO</v>
          </cell>
          <cell r="N1206" t="str">
            <v>C (Entrada 18 Horas)</v>
          </cell>
          <cell r="O1206">
            <v>42205</v>
          </cell>
          <cell r="P1206">
            <v>0.30555555555555552</v>
          </cell>
          <cell r="Q1206">
            <v>30</v>
          </cell>
          <cell r="R1206">
            <v>20737</v>
          </cell>
          <cell r="S1206" t="str">
            <v>Mtto. Terminado</v>
          </cell>
          <cell r="T1206">
            <v>42205</v>
          </cell>
          <cell r="U1206">
            <v>0.35416666666666669</v>
          </cell>
          <cell r="V1206">
            <v>1.1666666667442769</v>
          </cell>
        </row>
        <row r="1207">
          <cell r="A1207"/>
          <cell r="B1207">
            <v>1196</v>
          </cell>
          <cell r="C1207" t="str">
            <v>CB05</v>
          </cell>
          <cell r="D1207" t="str">
            <v>Cabezal Volvo FM64T-L2H1</v>
          </cell>
          <cell r="E1207" t="str">
            <v>100CB</v>
          </cell>
          <cell r="F1207" t="str">
            <v>Coazucar S. A.</v>
          </cell>
          <cell r="G1207">
            <v>791060412</v>
          </cell>
          <cell r="H1207">
            <v>791060412</v>
          </cell>
          <cell r="I1207" t="str">
            <v>CABEZALES</v>
          </cell>
          <cell r="J1207" t="str">
            <v>Cambiar simbra de embrague</v>
          </cell>
          <cell r="K1207" t="str">
            <v>MTTO. CORRECTIVO</v>
          </cell>
          <cell r="L1207">
            <v>671</v>
          </cell>
          <cell r="M1207" t="str">
            <v>AVILA BERMEO, JULIO HUMBERTO</v>
          </cell>
          <cell r="N1207" t="str">
            <v>C (Entrada 18 Horas)</v>
          </cell>
          <cell r="O1207">
            <v>42205</v>
          </cell>
          <cell r="P1207">
            <v>0.30833333333333335</v>
          </cell>
          <cell r="Q1207">
            <v>30</v>
          </cell>
          <cell r="R1207">
            <v>8521</v>
          </cell>
          <cell r="S1207" t="str">
            <v>Mtto. Terminado</v>
          </cell>
          <cell r="T1207">
            <v>42205</v>
          </cell>
          <cell r="U1207">
            <v>0.375</v>
          </cell>
          <cell r="V1207">
            <v>1.5999999999767169</v>
          </cell>
        </row>
        <row r="1208">
          <cell r="A1208"/>
          <cell r="B1208">
            <v>1197</v>
          </cell>
          <cell r="C1208">
            <v>201</v>
          </cell>
          <cell r="D1208" t="str">
            <v>Camión Chevrolet</v>
          </cell>
          <cell r="E1208" t="str">
            <v>100EL</v>
          </cell>
          <cell r="F1208" t="str">
            <v>Coazucar S. A.</v>
          </cell>
          <cell r="G1208">
            <v>791060309</v>
          </cell>
          <cell r="H1208">
            <v>7795550678</v>
          </cell>
          <cell r="I1208" t="str">
            <v>EQUIPO LIVIANO</v>
          </cell>
          <cell r="J1208" t="str">
            <v>Revisar distribucion</v>
          </cell>
          <cell r="K1208" t="str">
            <v>MTTO. CORRECTIVO</v>
          </cell>
          <cell r="L1208">
            <v>1449</v>
          </cell>
          <cell r="M1208" t="str">
            <v>NUMERABLE RUIZ, JOSE DOMINGO</v>
          </cell>
          <cell r="N1208" t="str">
            <v>C (Entrada 18 Horas)</v>
          </cell>
          <cell r="O1208">
            <v>42205</v>
          </cell>
          <cell r="P1208">
            <v>0.31041666666666667</v>
          </cell>
          <cell r="Q1208">
            <v>30</v>
          </cell>
          <cell r="R1208"/>
          <cell r="S1208" t="str">
            <v>Mtto. Terminado</v>
          </cell>
          <cell r="T1208">
            <v>42205</v>
          </cell>
          <cell r="U1208">
            <v>0.95833333333333337</v>
          </cell>
          <cell r="V1208">
            <v>15.550000000046566</v>
          </cell>
        </row>
        <row r="1209">
          <cell r="A1209"/>
          <cell r="B1209">
            <v>1198</v>
          </cell>
          <cell r="C1209" t="str">
            <v>JD38</v>
          </cell>
          <cell r="D1209" t="str">
            <v>Tractor John Deere 9460R</v>
          </cell>
          <cell r="E1209" t="str">
            <v>100JD</v>
          </cell>
          <cell r="F1209" t="str">
            <v>Coazucar S. A.</v>
          </cell>
          <cell r="G1209">
            <v>791060435</v>
          </cell>
          <cell r="H1209">
            <v>7795551087</v>
          </cell>
          <cell r="I1209" t="str">
            <v>MTTO. EN EL CAMPO</v>
          </cell>
          <cell r="J1209" t="str">
            <v>Revisar aire acondicionado</v>
          </cell>
          <cell r="K1209" t="str">
            <v>MTTO. CORRECTIVO</v>
          </cell>
          <cell r="L1209">
            <v>960</v>
          </cell>
          <cell r="M1209" t="str">
            <v>CRISTOBAL PIGUAVE, EDISON MOISES</v>
          </cell>
          <cell r="N1209" t="str">
            <v>C (Entrada 18 Horas)</v>
          </cell>
          <cell r="O1209">
            <v>42205</v>
          </cell>
          <cell r="P1209">
            <v>0.31597222222222221</v>
          </cell>
          <cell r="Q1209">
            <v>30</v>
          </cell>
          <cell r="R1209"/>
          <cell r="S1209" t="str">
            <v>Mtto. Terminado</v>
          </cell>
          <cell r="T1209">
            <v>42205</v>
          </cell>
          <cell r="U1209">
            <v>0.95833333333333337</v>
          </cell>
          <cell r="V1209">
            <v>15.416666666744277</v>
          </cell>
        </row>
        <row r="1210">
          <cell r="A1210"/>
          <cell r="B1210">
            <v>1199</v>
          </cell>
          <cell r="C1210" t="str">
            <v>JD02</v>
          </cell>
          <cell r="D1210" t="str">
            <v>Tractor John Deere 9430R</v>
          </cell>
          <cell r="E1210" t="str">
            <v>100JD</v>
          </cell>
          <cell r="F1210" t="str">
            <v>Coazucar S. A.</v>
          </cell>
          <cell r="G1210">
            <v>791060394</v>
          </cell>
          <cell r="H1210">
            <v>7795551015</v>
          </cell>
          <cell r="I1210" t="str">
            <v>MTTO. EN EL CAMPO</v>
          </cell>
          <cell r="J1210" t="str">
            <v>Revisar aire acondicionado</v>
          </cell>
          <cell r="K1210" t="str">
            <v>MTTO. CORRECTIVO</v>
          </cell>
          <cell r="L1210">
            <v>1020</v>
          </cell>
          <cell r="M1210" t="str">
            <v>ESPINOZA MENDOZA, WALTER GABRIEL</v>
          </cell>
          <cell r="N1210" t="str">
            <v>C (Entrada 18 Horas)</v>
          </cell>
          <cell r="O1210">
            <v>42205</v>
          </cell>
          <cell r="P1210">
            <v>0.31666666666666665</v>
          </cell>
          <cell r="Q1210">
            <v>30</v>
          </cell>
          <cell r="R1210"/>
          <cell r="S1210" t="str">
            <v>Mtto. Terminado</v>
          </cell>
          <cell r="T1210">
            <v>42205</v>
          </cell>
          <cell r="U1210">
            <v>0.70833333333333337</v>
          </cell>
          <cell r="V1210">
            <v>9.4000000000232831</v>
          </cell>
        </row>
        <row r="1211">
          <cell r="A1211"/>
          <cell r="B1211">
            <v>1200</v>
          </cell>
          <cell r="C1211">
            <v>163</v>
          </cell>
          <cell r="D1211" t="str">
            <v>Cabezal M. Benz LS-2635</v>
          </cell>
          <cell r="E1211" t="str">
            <v>100CB</v>
          </cell>
          <cell r="F1211" t="str">
            <v>Coazucar S. A.</v>
          </cell>
          <cell r="G1211">
            <v>791060330</v>
          </cell>
          <cell r="H1211">
            <v>791060330</v>
          </cell>
          <cell r="I1211" t="str">
            <v>CABEZALES</v>
          </cell>
          <cell r="J1211" t="str">
            <v>Revisar radiador</v>
          </cell>
          <cell r="K1211" t="str">
            <v>MTTO. CORRECTIVO</v>
          </cell>
          <cell r="L1211">
            <v>1564</v>
          </cell>
          <cell r="M1211" t="str">
            <v>PERALTA RODRIGUEZ, MANUEL ALFONSO</v>
          </cell>
          <cell r="N1211" t="str">
            <v>C (Entrada 18 Horas)</v>
          </cell>
          <cell r="O1211">
            <v>42205</v>
          </cell>
          <cell r="P1211">
            <v>0.3215277777777778</v>
          </cell>
          <cell r="Q1211">
            <v>30</v>
          </cell>
          <cell r="R1211"/>
          <cell r="S1211" t="str">
            <v>Mtto. Terminado</v>
          </cell>
          <cell r="T1211">
            <v>42205</v>
          </cell>
          <cell r="U1211">
            <v>0.625</v>
          </cell>
          <cell r="V1211">
            <v>7.2833333333255723</v>
          </cell>
        </row>
        <row r="1212">
          <cell r="A1212"/>
          <cell r="B1212">
            <v>1201</v>
          </cell>
          <cell r="C1212">
            <v>643</v>
          </cell>
          <cell r="D1212" t="str">
            <v xml:space="preserve">Moto Bomba Big squirt (Detroit 4.53)   </v>
          </cell>
          <cell r="E1212" t="str">
            <v>100BB</v>
          </cell>
          <cell r="F1212" t="str">
            <v>Coazucar S. A.</v>
          </cell>
          <cell r="G1212">
            <v>791060405</v>
          </cell>
          <cell r="H1212">
            <v>7795550025</v>
          </cell>
          <cell r="I1212" t="str">
            <v>BOMBAS</v>
          </cell>
          <cell r="J1212" t="str">
            <v>Reparar rodamientos</v>
          </cell>
          <cell r="K1212" t="str">
            <v>MTTO. CORRECTIVO</v>
          </cell>
          <cell r="L1212">
            <v>176</v>
          </cell>
          <cell r="M1212" t="str">
            <v>ILAÑO LAURA, VINICIO</v>
          </cell>
          <cell r="N1212" t="str">
            <v>C (Entrada 18 Horas)</v>
          </cell>
          <cell r="O1212">
            <v>42205</v>
          </cell>
          <cell r="P1212">
            <v>0.32222222222222224</v>
          </cell>
          <cell r="Q1212">
            <v>30</v>
          </cell>
          <cell r="R1212"/>
          <cell r="S1212" t="str">
            <v>Mtto. Terminado</v>
          </cell>
          <cell r="T1212">
            <v>42205</v>
          </cell>
          <cell r="U1212">
            <v>0.41666666666666669</v>
          </cell>
          <cell r="V1212">
            <v>2.2666666666045785</v>
          </cell>
        </row>
        <row r="1213">
          <cell r="A1213"/>
          <cell r="B1213">
            <v>1202</v>
          </cell>
          <cell r="C1213" t="str">
            <v>CB05</v>
          </cell>
          <cell r="D1213" t="str">
            <v>Cabezal Volvo FM64T-L2H1</v>
          </cell>
          <cell r="E1213" t="str">
            <v>100CB</v>
          </cell>
          <cell r="F1213" t="str">
            <v>Coazucar S. A.</v>
          </cell>
          <cell r="G1213">
            <v>791060412</v>
          </cell>
          <cell r="H1213">
            <v>791060412</v>
          </cell>
          <cell r="I1213" t="str">
            <v>CABEZALES</v>
          </cell>
          <cell r="J1213" t="str">
            <v>Orden de Inspección</v>
          </cell>
          <cell r="K1213" t="str">
            <v>MTTO. PREVENTIVO</v>
          </cell>
          <cell r="L1213">
            <v>671</v>
          </cell>
          <cell r="M1213" t="str">
            <v>AVILA BERMEO, JULIO HUMBERTO</v>
          </cell>
          <cell r="N1213" t="str">
            <v>C (Entrada 18 Horas)</v>
          </cell>
          <cell r="O1213">
            <v>42205</v>
          </cell>
          <cell r="P1213">
            <v>0.32708333333333334</v>
          </cell>
          <cell r="Q1213">
            <v>30</v>
          </cell>
          <cell r="R1213">
            <v>8521</v>
          </cell>
          <cell r="S1213" t="str">
            <v>Mtto. Terminado</v>
          </cell>
          <cell r="T1213">
            <v>42205</v>
          </cell>
          <cell r="U1213">
            <v>0.45833333333333331</v>
          </cell>
          <cell r="V1213">
            <v>3.1500000001396984</v>
          </cell>
        </row>
        <row r="1214">
          <cell r="A1214"/>
          <cell r="B1214">
            <v>1203</v>
          </cell>
          <cell r="C1214" t="str">
            <v>CB05</v>
          </cell>
          <cell r="D1214" t="str">
            <v>Cabezal Volvo FM64T-L2H1</v>
          </cell>
          <cell r="E1214" t="str">
            <v>100CB</v>
          </cell>
          <cell r="F1214" t="str">
            <v>Coazucar S. A.</v>
          </cell>
          <cell r="G1214">
            <v>791060412</v>
          </cell>
          <cell r="H1214">
            <v>791060412</v>
          </cell>
          <cell r="I1214" t="str">
            <v>LUBRICADORA</v>
          </cell>
          <cell r="J1214" t="str">
            <v>Cambio aceite y filtro motor</v>
          </cell>
          <cell r="K1214" t="str">
            <v>MTTO. PREVENTIVO</v>
          </cell>
          <cell r="L1214">
            <v>671</v>
          </cell>
          <cell r="M1214" t="str">
            <v>AVILA BERMEO, JULIO HUMBERTO</v>
          </cell>
          <cell r="N1214" t="str">
            <v>C (Entrada 18 Horas)</v>
          </cell>
          <cell r="O1214">
            <v>42205</v>
          </cell>
          <cell r="P1214">
            <v>0.32708333333333334</v>
          </cell>
          <cell r="Q1214">
            <v>30</v>
          </cell>
          <cell r="R1214">
            <v>8521</v>
          </cell>
          <cell r="S1214" t="str">
            <v>Mtto. Terminado</v>
          </cell>
          <cell r="T1214">
            <v>42205</v>
          </cell>
          <cell r="U1214">
            <v>0.60416666666666663</v>
          </cell>
          <cell r="V1214">
            <v>6.6500000001396984</v>
          </cell>
        </row>
        <row r="1215">
          <cell r="A1215"/>
          <cell r="B1215">
            <v>1204</v>
          </cell>
          <cell r="C1215" t="str">
            <v>CB05</v>
          </cell>
          <cell r="D1215" t="str">
            <v>Cabezal Volvo FM64T-L2H1</v>
          </cell>
          <cell r="E1215" t="str">
            <v>100CB</v>
          </cell>
          <cell r="F1215" t="str">
            <v>Coazucar S. A.</v>
          </cell>
          <cell r="G1215">
            <v>791060412</v>
          </cell>
          <cell r="H1215">
            <v>791060412</v>
          </cell>
          <cell r="I1215" t="str">
            <v>LUBRICADORA</v>
          </cell>
          <cell r="J1215" t="str">
            <v>Cambio filtro de combustible</v>
          </cell>
          <cell r="K1215" t="str">
            <v>MTTO. PREVENTIVO</v>
          </cell>
          <cell r="L1215">
            <v>671</v>
          </cell>
          <cell r="M1215" t="str">
            <v>AVILA BERMEO, JULIO HUMBERTO</v>
          </cell>
          <cell r="N1215" t="str">
            <v>C (Entrada 18 Horas)</v>
          </cell>
          <cell r="O1215">
            <v>42205</v>
          </cell>
          <cell r="P1215">
            <v>0.32708333333333334</v>
          </cell>
          <cell r="Q1215">
            <v>30</v>
          </cell>
          <cell r="R1215">
            <v>8521</v>
          </cell>
          <cell r="S1215" t="str">
            <v>Mtto. Terminado</v>
          </cell>
          <cell r="T1215">
            <v>42205</v>
          </cell>
          <cell r="U1215">
            <v>0.60416666666666663</v>
          </cell>
          <cell r="V1215">
            <v>6.6500000001396984</v>
          </cell>
        </row>
        <row r="1216">
          <cell r="A1216"/>
          <cell r="B1216">
            <v>1205</v>
          </cell>
          <cell r="C1216" t="str">
            <v>CB05</v>
          </cell>
          <cell r="D1216" t="str">
            <v>Cabezal Volvo FM64T-L2H1</v>
          </cell>
          <cell r="E1216" t="str">
            <v>100CB</v>
          </cell>
          <cell r="F1216" t="str">
            <v>Coazucar S. A.</v>
          </cell>
          <cell r="G1216">
            <v>791060412</v>
          </cell>
          <cell r="H1216">
            <v>791060412</v>
          </cell>
          <cell r="I1216" t="str">
            <v>LUBRICADORA</v>
          </cell>
          <cell r="J1216" t="str">
            <v>Cambio aceite diferencial</v>
          </cell>
          <cell r="K1216" t="str">
            <v>MTTO. PREVENTIVO</v>
          </cell>
          <cell r="L1216">
            <v>671</v>
          </cell>
          <cell r="M1216" t="str">
            <v>AVILA BERMEO, JULIO HUMBERTO</v>
          </cell>
          <cell r="N1216" t="str">
            <v>C (Entrada 18 Horas)</v>
          </cell>
          <cell r="O1216">
            <v>42205</v>
          </cell>
          <cell r="P1216">
            <v>0.32708333333333334</v>
          </cell>
          <cell r="Q1216">
            <v>30</v>
          </cell>
          <cell r="R1216">
            <v>8521</v>
          </cell>
          <cell r="S1216" t="str">
            <v>Mtto. Terminado</v>
          </cell>
          <cell r="T1216">
            <v>42205</v>
          </cell>
          <cell r="U1216">
            <v>0.60416666666666663</v>
          </cell>
          <cell r="V1216">
            <v>6.6500000001396984</v>
          </cell>
        </row>
        <row r="1217">
          <cell r="A1217"/>
          <cell r="B1217">
            <v>1206</v>
          </cell>
          <cell r="C1217" t="str">
            <v>CB05</v>
          </cell>
          <cell r="D1217" t="str">
            <v>Cabezal Volvo FM64T-L2H1</v>
          </cell>
          <cell r="E1217" t="str">
            <v>100CB</v>
          </cell>
          <cell r="F1217" t="str">
            <v>Coazucar S. A.</v>
          </cell>
          <cell r="G1217">
            <v>791060412</v>
          </cell>
          <cell r="H1217">
            <v>791060412</v>
          </cell>
          <cell r="I1217" t="str">
            <v>LUBRICADORA</v>
          </cell>
          <cell r="J1217" t="str">
            <v>Cambio aceite transmisión</v>
          </cell>
          <cell r="K1217" t="str">
            <v>MTTO. PREVENTIVO</v>
          </cell>
          <cell r="L1217">
            <v>671</v>
          </cell>
          <cell r="M1217" t="str">
            <v>AVILA BERMEO, JULIO HUMBERTO</v>
          </cell>
          <cell r="N1217" t="str">
            <v>C (Entrada 18 Horas)</v>
          </cell>
          <cell r="O1217">
            <v>42205</v>
          </cell>
          <cell r="P1217">
            <v>0.32708333333333334</v>
          </cell>
          <cell r="Q1217">
            <v>30</v>
          </cell>
          <cell r="R1217">
            <v>8521</v>
          </cell>
          <cell r="S1217" t="str">
            <v>Mtto. Terminado</v>
          </cell>
          <cell r="T1217">
            <v>42205</v>
          </cell>
          <cell r="U1217">
            <v>0.60416666666666663</v>
          </cell>
          <cell r="V1217">
            <v>6.6500000001396984</v>
          </cell>
        </row>
        <row r="1218">
          <cell r="A1218"/>
          <cell r="B1218">
            <v>1207</v>
          </cell>
          <cell r="C1218" t="str">
            <v>CB05</v>
          </cell>
          <cell r="D1218" t="str">
            <v>Cabezal Volvo FM64T-L2H1</v>
          </cell>
          <cell r="E1218" t="str">
            <v>100CB</v>
          </cell>
          <cell r="F1218" t="str">
            <v>Coazucar S. A.</v>
          </cell>
          <cell r="G1218">
            <v>791060412</v>
          </cell>
          <cell r="H1218">
            <v>791060412</v>
          </cell>
          <cell r="I1218" t="str">
            <v>LUBRICADORA</v>
          </cell>
          <cell r="J1218" t="str">
            <v>Cambio aceite cubo de rueda</v>
          </cell>
          <cell r="K1218" t="str">
            <v>MTTO. PREVENTIVO</v>
          </cell>
          <cell r="L1218">
            <v>671</v>
          </cell>
          <cell r="M1218" t="str">
            <v>AVILA BERMEO, JULIO HUMBERTO</v>
          </cell>
          <cell r="N1218" t="str">
            <v>C (Entrada 18 Horas)</v>
          </cell>
          <cell r="O1218">
            <v>42205</v>
          </cell>
          <cell r="P1218">
            <v>0.32708333333333334</v>
          </cell>
          <cell r="Q1218">
            <v>30</v>
          </cell>
          <cell r="R1218">
            <v>8521</v>
          </cell>
          <cell r="S1218" t="str">
            <v>Mtto. Terminado</v>
          </cell>
          <cell r="T1218">
            <v>42205</v>
          </cell>
          <cell r="U1218">
            <v>0.60416666666666663</v>
          </cell>
          <cell r="V1218">
            <v>6.6500000001396984</v>
          </cell>
        </row>
        <row r="1219">
          <cell r="A1219"/>
          <cell r="B1219">
            <v>1208</v>
          </cell>
          <cell r="C1219">
            <v>289</v>
          </cell>
          <cell r="D1219" t="str">
            <v>Tractor John Deere 8200</v>
          </cell>
          <cell r="E1219" t="str">
            <v>100JD</v>
          </cell>
          <cell r="F1219" t="str">
            <v>Coazucar S. A.</v>
          </cell>
          <cell r="G1219">
            <v>791060392</v>
          </cell>
          <cell r="H1219">
            <v>7795550941</v>
          </cell>
          <cell r="I1219" t="str">
            <v>JOHN DEERE</v>
          </cell>
          <cell r="J1219" t="str">
            <v>Cambiar baterias</v>
          </cell>
          <cell r="K1219" t="str">
            <v>MTTO. CORRECTIVO</v>
          </cell>
          <cell r="L1219">
            <v>1635</v>
          </cell>
          <cell r="M1219" t="str">
            <v>QUINTO DOMINGUEZ, JULIO</v>
          </cell>
          <cell r="N1219" t="str">
            <v>C (Entrada 18 Horas)</v>
          </cell>
          <cell r="O1219">
            <v>42205</v>
          </cell>
          <cell r="P1219">
            <v>0.33194444444444443</v>
          </cell>
          <cell r="Q1219">
            <v>30</v>
          </cell>
          <cell r="R1219"/>
          <cell r="S1219" t="str">
            <v>Mtto. Terminado</v>
          </cell>
          <cell r="T1219">
            <v>42205</v>
          </cell>
          <cell r="U1219">
            <v>0.91666666666666663</v>
          </cell>
          <cell r="V1219">
            <v>14.033333333441988</v>
          </cell>
        </row>
        <row r="1220">
          <cell r="A1220"/>
          <cell r="B1220">
            <v>1209</v>
          </cell>
          <cell r="C1220">
            <v>303</v>
          </cell>
          <cell r="D1220" t="str">
            <v>Tractor John Deere 8220</v>
          </cell>
          <cell r="E1220" t="str">
            <v>100JD</v>
          </cell>
          <cell r="F1220" t="str">
            <v>Coazucar S. A.</v>
          </cell>
          <cell r="G1220">
            <v>791060393</v>
          </cell>
          <cell r="H1220">
            <v>7795550959</v>
          </cell>
          <cell r="I1220" t="str">
            <v>JOHN DEERE</v>
          </cell>
          <cell r="J1220" t="str">
            <v>Soldar guardachoque</v>
          </cell>
          <cell r="K1220" t="str">
            <v>MTTO. CORRECTIVO</v>
          </cell>
          <cell r="L1220">
            <v>1338</v>
          </cell>
          <cell r="M1220" t="str">
            <v>MENENDEZ LUQUE, JAIRO LEOPOLDO</v>
          </cell>
          <cell r="N1220" t="str">
            <v>C (Entrada 18 Horas)</v>
          </cell>
          <cell r="O1220">
            <v>42205</v>
          </cell>
          <cell r="P1220">
            <v>0.33611111111111108</v>
          </cell>
          <cell r="Q1220">
            <v>30</v>
          </cell>
          <cell r="R1220"/>
          <cell r="S1220" t="str">
            <v>Mtto. Terminado</v>
          </cell>
          <cell r="T1220">
            <v>42205</v>
          </cell>
          <cell r="U1220">
            <v>0.4513888888888889</v>
          </cell>
          <cell r="V1220">
            <v>2.7666666667209938</v>
          </cell>
        </row>
        <row r="1221">
          <cell r="A1221"/>
          <cell r="B1221">
            <v>1210</v>
          </cell>
          <cell r="C1221">
            <v>164</v>
          </cell>
          <cell r="D1221" t="str">
            <v>Cabezal M. Benz LS-2635</v>
          </cell>
          <cell r="E1221" t="str">
            <v>100CB</v>
          </cell>
          <cell r="F1221" t="str">
            <v>Coazucar S. A.</v>
          </cell>
          <cell r="G1221">
            <v>791060330</v>
          </cell>
          <cell r="H1221">
            <v>791060330</v>
          </cell>
          <cell r="I1221" t="str">
            <v>ENDER DE CABEZALES</v>
          </cell>
          <cell r="J1221" t="str">
            <v>Chequear elevador de vidrio</v>
          </cell>
          <cell r="K1221" t="str">
            <v>MTTO. CORRECTIVO</v>
          </cell>
          <cell r="L1221">
            <v>1011</v>
          </cell>
          <cell r="M1221" t="str">
            <v>ESPEJO AREVALO, JACKSON MARIO</v>
          </cell>
          <cell r="N1221" t="str">
            <v>C (Entrada 18 Horas)</v>
          </cell>
          <cell r="O1221">
            <v>42205</v>
          </cell>
          <cell r="P1221">
            <v>0.3430555555555555</v>
          </cell>
          <cell r="Q1221">
            <v>30</v>
          </cell>
          <cell r="R1221"/>
          <cell r="S1221" t="str">
            <v>Mtto. Terminado</v>
          </cell>
          <cell r="T1221">
            <v>42205</v>
          </cell>
          <cell r="U1221">
            <v>0.45833333333333331</v>
          </cell>
          <cell r="V1221">
            <v>2.7666666667209938</v>
          </cell>
        </row>
        <row r="1222">
          <cell r="A1222"/>
          <cell r="B1222">
            <v>1211</v>
          </cell>
          <cell r="C1222">
            <v>162</v>
          </cell>
          <cell r="D1222" t="str">
            <v>Cabezal M. Benz LS-2635</v>
          </cell>
          <cell r="E1222" t="str">
            <v>100CB</v>
          </cell>
          <cell r="F1222" t="str">
            <v>Coazucar S. A.</v>
          </cell>
          <cell r="G1222">
            <v>791060330</v>
          </cell>
          <cell r="H1222">
            <v>791060330</v>
          </cell>
          <cell r="I1222" t="str">
            <v>CABEZALES</v>
          </cell>
          <cell r="J1222" t="str">
            <v>Revisar embrague</v>
          </cell>
          <cell r="K1222" t="str">
            <v>MTTO. CORRECTIVO</v>
          </cell>
          <cell r="L1222">
            <v>834</v>
          </cell>
          <cell r="M1222" t="str">
            <v>CARREÑO REINOSO, JOSE JAVIER</v>
          </cell>
          <cell r="N1222" t="str">
            <v>C (Entrada 18 Horas)</v>
          </cell>
          <cell r="O1222">
            <v>42205</v>
          </cell>
          <cell r="P1222">
            <v>0.34375</v>
          </cell>
          <cell r="Q1222">
            <v>30</v>
          </cell>
          <cell r="R1222"/>
          <cell r="S1222" t="str">
            <v>Mtto. Terminado</v>
          </cell>
          <cell r="T1222">
            <v>42205</v>
          </cell>
          <cell r="U1222">
            <v>0.96875</v>
          </cell>
          <cell r="V1222">
            <v>15</v>
          </cell>
        </row>
        <row r="1223">
          <cell r="A1223"/>
          <cell r="B1223">
            <v>1212</v>
          </cell>
          <cell r="C1223" t="str">
            <v>MB03</v>
          </cell>
          <cell r="D1223" t="str">
            <v>Moto Bomba Perkins 1104A-44T</v>
          </cell>
          <cell r="E1223" t="str">
            <v>100BB</v>
          </cell>
          <cell r="F1223" t="str">
            <v>Coazucar S. A.</v>
          </cell>
          <cell r="G1223">
            <v>791060405</v>
          </cell>
          <cell r="H1223">
            <v>7795550082</v>
          </cell>
          <cell r="I1223" t="str">
            <v>MTTO. EN EL CAMPO</v>
          </cell>
          <cell r="J1223" t="str">
            <v>Cambio Aceite del reductor</v>
          </cell>
          <cell r="K1223" t="str">
            <v>MTTO. PREVENTIVO</v>
          </cell>
          <cell r="L1223">
            <v>1946</v>
          </cell>
          <cell r="M1223" t="str">
            <v>VASQUEZ BERMEO, BENJAMIN</v>
          </cell>
          <cell r="N1223" t="str">
            <v>C (Entrada 18 Horas)</v>
          </cell>
          <cell r="O1223">
            <v>42205</v>
          </cell>
          <cell r="P1223">
            <v>0.34791666666666665</v>
          </cell>
          <cell r="Q1223">
            <v>30</v>
          </cell>
          <cell r="R1223"/>
          <cell r="S1223" t="str">
            <v>Mtto. Terminado</v>
          </cell>
          <cell r="T1223">
            <v>42205</v>
          </cell>
          <cell r="U1223">
            <v>0.4375</v>
          </cell>
          <cell r="V1223">
            <v>2.1500000000232831</v>
          </cell>
        </row>
        <row r="1224">
          <cell r="A1224"/>
          <cell r="B1224">
            <v>1213</v>
          </cell>
          <cell r="C1224" t="str">
            <v>MB62</v>
          </cell>
          <cell r="D1224" t="str">
            <v>Motor Cummins</v>
          </cell>
          <cell r="E1224" t="str">
            <v>100BB</v>
          </cell>
          <cell r="F1224" t="str">
            <v>Coazucar S. A.</v>
          </cell>
          <cell r="G1224">
            <v>791060405</v>
          </cell>
          <cell r="H1224">
            <v>7795550172</v>
          </cell>
          <cell r="I1224" t="str">
            <v>MTTO. EN EL CAMPO</v>
          </cell>
          <cell r="J1224" t="str">
            <v>Cambio Aceite del reductor</v>
          </cell>
          <cell r="K1224" t="str">
            <v>MTTO. PREVENTIVO</v>
          </cell>
          <cell r="L1224">
            <v>1946</v>
          </cell>
          <cell r="M1224" t="str">
            <v>VASQUEZ BERMEO, BENJAMIN</v>
          </cell>
          <cell r="N1224" t="str">
            <v>C (Entrada 18 Horas)</v>
          </cell>
          <cell r="O1224">
            <v>42205</v>
          </cell>
          <cell r="P1224">
            <v>0.34791666666666665</v>
          </cell>
          <cell r="Q1224">
            <v>30</v>
          </cell>
          <cell r="R1224"/>
          <cell r="S1224" t="str">
            <v>Mtto. Terminado</v>
          </cell>
          <cell r="T1224">
            <v>42205</v>
          </cell>
          <cell r="U1224">
            <v>0.64583333333333337</v>
          </cell>
          <cell r="V1224">
            <v>7.1500000000232831</v>
          </cell>
        </row>
        <row r="1225">
          <cell r="A1225"/>
          <cell r="B1225">
            <v>1214</v>
          </cell>
          <cell r="C1225" t="str">
            <v>MB22</v>
          </cell>
          <cell r="D1225" t="str">
            <v>Moto Bomba Cummins 6bt5.9-c150</v>
          </cell>
          <cell r="E1225" t="str">
            <v>100BB</v>
          </cell>
          <cell r="F1225" t="str">
            <v>Coazucar S. A.</v>
          </cell>
          <cell r="G1225">
            <v>791060405</v>
          </cell>
          <cell r="H1225">
            <v>7795550110</v>
          </cell>
          <cell r="I1225" t="str">
            <v>MTTO. EN EL CAMPO</v>
          </cell>
          <cell r="J1225" t="str">
            <v>Cambio Aceite del reductor</v>
          </cell>
          <cell r="K1225" t="str">
            <v>MTTO. PREVENTIVO</v>
          </cell>
          <cell r="L1225">
            <v>1946</v>
          </cell>
          <cell r="M1225" t="str">
            <v>VASQUEZ BERMEO, BENJAMIN</v>
          </cell>
          <cell r="N1225" t="str">
            <v>C (Entrada 18 Horas)</v>
          </cell>
          <cell r="O1225">
            <v>42205</v>
          </cell>
          <cell r="P1225">
            <v>0.34791666666666665</v>
          </cell>
          <cell r="Q1225">
            <v>30</v>
          </cell>
          <cell r="R1225"/>
          <cell r="S1225" t="str">
            <v>Mtto. Terminado</v>
          </cell>
          <cell r="T1225">
            <v>42205</v>
          </cell>
          <cell r="U1225">
            <v>0.58333333333333337</v>
          </cell>
          <cell r="V1225">
            <v>5.6500000000232831</v>
          </cell>
        </row>
        <row r="1226">
          <cell r="A1226"/>
          <cell r="B1226">
            <v>1215</v>
          </cell>
          <cell r="C1226" t="str">
            <v>MB20</v>
          </cell>
          <cell r="D1226" t="str">
            <v>Moto Bomba Cummins 6bt5.9-c150</v>
          </cell>
          <cell r="E1226" t="str">
            <v>100BB</v>
          </cell>
          <cell r="F1226" t="str">
            <v>Coazucar S. A.</v>
          </cell>
          <cell r="G1226">
            <v>791060405</v>
          </cell>
          <cell r="H1226">
            <v>7795550106</v>
          </cell>
          <cell r="I1226" t="str">
            <v>MTTO. EN EL CAMPO</v>
          </cell>
          <cell r="J1226" t="str">
            <v>Cambio Aceite del reductor</v>
          </cell>
          <cell r="K1226" t="str">
            <v>MTTO. PREVENTIVO</v>
          </cell>
          <cell r="L1226">
            <v>1946</v>
          </cell>
          <cell r="M1226" t="str">
            <v>VASQUEZ BERMEO, BENJAMIN</v>
          </cell>
          <cell r="N1226" t="str">
            <v>C (Entrada 18 Horas)</v>
          </cell>
          <cell r="O1226">
            <v>42205</v>
          </cell>
          <cell r="P1226">
            <v>0.34791666666666665</v>
          </cell>
          <cell r="Q1226">
            <v>30</v>
          </cell>
          <cell r="R1226"/>
          <cell r="S1226" t="str">
            <v>Mtto. Terminado</v>
          </cell>
          <cell r="T1226">
            <v>42205</v>
          </cell>
          <cell r="U1226">
            <v>0.55555555555555558</v>
          </cell>
          <cell r="V1226">
            <v>4.9833333332790062</v>
          </cell>
        </row>
        <row r="1227">
          <cell r="A1227"/>
          <cell r="B1227">
            <v>1216</v>
          </cell>
          <cell r="C1227" t="str">
            <v>MB17</v>
          </cell>
          <cell r="D1227" t="str">
            <v>Moto Bomba John Deere 6068TF250</v>
          </cell>
          <cell r="E1227" t="str">
            <v>100BB</v>
          </cell>
          <cell r="F1227" t="str">
            <v>Coazucar S. A.</v>
          </cell>
          <cell r="G1227">
            <v>791060405</v>
          </cell>
          <cell r="H1227">
            <v>7795550100</v>
          </cell>
          <cell r="I1227" t="str">
            <v>MTTO. EN EL CAMPO</v>
          </cell>
          <cell r="J1227" t="str">
            <v>Cambio Aceite del reductor</v>
          </cell>
          <cell r="K1227" t="str">
            <v>MTTO. PREVENTIVO</v>
          </cell>
          <cell r="L1227">
            <v>1946</v>
          </cell>
          <cell r="M1227" t="str">
            <v>VASQUEZ BERMEO, BENJAMIN</v>
          </cell>
          <cell r="N1227" t="str">
            <v>C (Entrada 18 Horas)</v>
          </cell>
          <cell r="O1227">
            <v>42205</v>
          </cell>
          <cell r="P1227">
            <v>0.34791666666666665</v>
          </cell>
          <cell r="Q1227">
            <v>30</v>
          </cell>
          <cell r="R1227"/>
          <cell r="S1227" t="str">
            <v>Mtto. Terminado</v>
          </cell>
          <cell r="T1227">
            <v>42205</v>
          </cell>
          <cell r="U1227">
            <v>0.4861111111111111</v>
          </cell>
          <cell r="V1227">
            <v>3.3166666666511446</v>
          </cell>
        </row>
        <row r="1228">
          <cell r="A1228"/>
          <cell r="B1228">
            <v>1217</v>
          </cell>
          <cell r="C1228">
            <v>8018</v>
          </cell>
          <cell r="D1228" t="str">
            <v>Moto Bomba de 6 Cilindros</v>
          </cell>
          <cell r="E1228" t="str">
            <v>100BB</v>
          </cell>
          <cell r="F1228" t="str">
            <v>Coazucar S. A.</v>
          </cell>
          <cell r="G1228">
            <v>791060405</v>
          </cell>
          <cell r="H1228">
            <v>7795550056</v>
          </cell>
          <cell r="I1228" t="str">
            <v>MTTO. EN EL CAMPO</v>
          </cell>
          <cell r="J1228" t="str">
            <v>Cambio Aceite del reductor</v>
          </cell>
          <cell r="K1228" t="str">
            <v>MTTO. PREVENTIVO</v>
          </cell>
          <cell r="L1228">
            <v>1946</v>
          </cell>
          <cell r="M1228" t="str">
            <v>VASQUEZ BERMEO, BENJAMIN</v>
          </cell>
          <cell r="N1228" t="str">
            <v>C (Entrada 18 Horas)</v>
          </cell>
          <cell r="O1228">
            <v>42205</v>
          </cell>
          <cell r="P1228">
            <v>0.34791666666666665</v>
          </cell>
          <cell r="Q1228">
            <v>30</v>
          </cell>
          <cell r="R1228"/>
          <cell r="S1228" t="str">
            <v>Mtto. Terminado</v>
          </cell>
          <cell r="T1228">
            <v>42205</v>
          </cell>
          <cell r="U1228">
            <v>0.4861111111111111</v>
          </cell>
          <cell r="V1228">
            <v>3.3166666666511446</v>
          </cell>
        </row>
        <row r="1229">
          <cell r="A1229"/>
          <cell r="B1229">
            <v>1218</v>
          </cell>
          <cell r="C1229" t="str">
            <v>MB36</v>
          </cell>
          <cell r="D1229" t="str">
            <v>Moto Boma Perkins1006-6TZ09</v>
          </cell>
          <cell r="E1229" t="str">
            <v>100BB</v>
          </cell>
          <cell r="F1229" t="str">
            <v>Coazucar S. A.</v>
          </cell>
          <cell r="G1229">
            <v>791060405</v>
          </cell>
          <cell r="H1229">
            <v>7795550126</v>
          </cell>
          <cell r="I1229" t="str">
            <v>MTTO. EN EL CAMPO</v>
          </cell>
          <cell r="J1229" t="str">
            <v>Cambio Aceite del reductor</v>
          </cell>
          <cell r="K1229" t="str">
            <v>MTTO. PREVENTIVO</v>
          </cell>
          <cell r="L1229">
            <v>1946</v>
          </cell>
          <cell r="M1229" t="str">
            <v>VASQUEZ BERMEO, BENJAMIN</v>
          </cell>
          <cell r="N1229" t="str">
            <v>C (Entrada 18 Horas)</v>
          </cell>
          <cell r="O1229">
            <v>42205</v>
          </cell>
          <cell r="P1229">
            <v>0.34791666666666665</v>
          </cell>
          <cell r="Q1229">
            <v>30</v>
          </cell>
          <cell r="R1229"/>
          <cell r="S1229" t="str">
            <v>Mtto. Terminado</v>
          </cell>
          <cell r="T1229">
            <v>42205</v>
          </cell>
          <cell r="U1229">
            <v>0.43055555555555558</v>
          </cell>
          <cell r="V1229">
            <v>1.9833333332790062</v>
          </cell>
        </row>
        <row r="1230">
          <cell r="A1230"/>
          <cell r="B1230">
            <v>1219</v>
          </cell>
          <cell r="C1230" t="str">
            <v>MB16</v>
          </cell>
          <cell r="D1230" t="str">
            <v>Moto Bomba Perkins 1006-6T</v>
          </cell>
          <cell r="E1230" t="str">
            <v>100BB</v>
          </cell>
          <cell r="F1230" t="str">
            <v>Coazucar S. A.</v>
          </cell>
          <cell r="G1230">
            <v>791060405</v>
          </cell>
          <cell r="H1230">
            <v>7795550098</v>
          </cell>
          <cell r="I1230" t="str">
            <v>MTTO. EN EL CAMPO</v>
          </cell>
          <cell r="J1230" t="str">
            <v>Cambio Aceite del reductor</v>
          </cell>
          <cell r="K1230" t="str">
            <v>MTTO. PREVENTIVO</v>
          </cell>
          <cell r="L1230">
            <v>1946</v>
          </cell>
          <cell r="M1230" t="str">
            <v>VASQUEZ BERMEO, BENJAMIN</v>
          </cell>
          <cell r="N1230" t="str">
            <v>C (Entrada 18 Horas)</v>
          </cell>
          <cell r="O1230">
            <v>42205</v>
          </cell>
          <cell r="P1230">
            <v>0.34791666666666665</v>
          </cell>
          <cell r="Q1230">
            <v>30</v>
          </cell>
          <cell r="R1230"/>
          <cell r="S1230" t="str">
            <v>Mtto. Terminado</v>
          </cell>
          <cell r="T1230">
            <v>42205</v>
          </cell>
          <cell r="U1230">
            <v>0.41666666666666669</v>
          </cell>
          <cell r="V1230">
            <v>1.6500000000232831</v>
          </cell>
        </row>
        <row r="1231">
          <cell r="A1231"/>
          <cell r="B1231">
            <v>1220</v>
          </cell>
          <cell r="C1231" t="str">
            <v>MB67</v>
          </cell>
          <cell r="D1231" t="str">
            <v>Moto Bomba Perkins 1006- 6ta</v>
          </cell>
          <cell r="E1231" t="str">
            <v>100BB</v>
          </cell>
          <cell r="F1231" t="str">
            <v>Coazucar S. A.</v>
          </cell>
          <cell r="G1231">
            <v>791060405</v>
          </cell>
          <cell r="H1231">
            <v>791060405</v>
          </cell>
          <cell r="I1231" t="str">
            <v>MTTO. EN EL CAMPO</v>
          </cell>
          <cell r="J1231" t="str">
            <v>Cambio Aceite del reductor</v>
          </cell>
          <cell r="K1231" t="str">
            <v>MTTO. PREVENTIVO</v>
          </cell>
          <cell r="L1231">
            <v>1946</v>
          </cell>
          <cell r="M1231" t="str">
            <v>VASQUEZ BERMEO, BENJAMIN</v>
          </cell>
          <cell r="N1231" t="str">
            <v>C (Entrada 18 Horas)</v>
          </cell>
          <cell r="O1231">
            <v>42205</v>
          </cell>
          <cell r="P1231">
            <v>0.34791666666666665</v>
          </cell>
          <cell r="Q1231">
            <v>30</v>
          </cell>
          <cell r="R1231"/>
          <cell r="S1231" t="str">
            <v>Mtto. Terminado</v>
          </cell>
          <cell r="T1231">
            <v>42205</v>
          </cell>
          <cell r="U1231">
            <v>0.3888888888888889</v>
          </cell>
          <cell r="V1231">
            <v>0.9833333333954215</v>
          </cell>
        </row>
        <row r="1232">
          <cell r="A1232"/>
          <cell r="B1232">
            <v>1221</v>
          </cell>
          <cell r="C1232">
            <v>152</v>
          </cell>
          <cell r="D1232" t="str">
            <v>Cabezal M. Benz LS-2635</v>
          </cell>
          <cell r="E1232" t="str">
            <v>100CB</v>
          </cell>
          <cell r="F1232" t="str">
            <v>Coazucar S. A.</v>
          </cell>
          <cell r="G1232">
            <v>791060330</v>
          </cell>
          <cell r="H1232">
            <v>791060330</v>
          </cell>
          <cell r="I1232" t="str">
            <v>ENDER DE CABEZALES</v>
          </cell>
          <cell r="J1232" t="str">
            <v>Soldar manpara de la cabina</v>
          </cell>
          <cell r="K1232" t="str">
            <v>MTTO. CORRECTIVO</v>
          </cell>
          <cell r="L1232">
            <v>687</v>
          </cell>
          <cell r="M1232" t="str">
            <v>BARAHONA MUÑOZ, GUIDO MANUEL</v>
          </cell>
          <cell r="N1232" t="str">
            <v>C (Entrada 18 Horas)</v>
          </cell>
          <cell r="O1232">
            <v>42205</v>
          </cell>
          <cell r="P1232">
            <v>0.35138888888888892</v>
          </cell>
          <cell r="Q1232">
            <v>30</v>
          </cell>
          <cell r="R1232"/>
          <cell r="S1232" t="str">
            <v>Mtto. Terminado</v>
          </cell>
          <cell r="T1232">
            <v>42205</v>
          </cell>
          <cell r="U1232">
            <v>0.83333333333333337</v>
          </cell>
          <cell r="V1232">
            <v>11.566666666651145</v>
          </cell>
        </row>
        <row r="1233">
          <cell r="A1233"/>
          <cell r="B1233">
            <v>1222</v>
          </cell>
          <cell r="C1233" t="str">
            <v>JD36</v>
          </cell>
          <cell r="D1233" t="str">
            <v>Tractor John Deere 9460R</v>
          </cell>
          <cell r="E1233" t="str">
            <v>100JD</v>
          </cell>
          <cell r="F1233" t="str">
            <v>Coazucar S. A.</v>
          </cell>
          <cell r="G1233">
            <v>791060435</v>
          </cell>
          <cell r="H1233">
            <v>7795551083</v>
          </cell>
          <cell r="I1233" t="str">
            <v>MTTO. EN EL CAMPO</v>
          </cell>
          <cell r="J1233" t="str">
            <v>Revisar sistema de combustible</v>
          </cell>
          <cell r="K1233" t="str">
            <v>MTTO. CORRECTIVO</v>
          </cell>
          <cell r="L1233">
            <v>1306</v>
          </cell>
          <cell r="M1233" t="str">
            <v>MAYORGA VASQUEZ, JUAN ANTONIO</v>
          </cell>
          <cell r="N1233" t="str">
            <v>C (Entrada 18 Horas)</v>
          </cell>
          <cell r="O1233">
            <v>42205</v>
          </cell>
          <cell r="P1233">
            <v>0.35416666666666669</v>
          </cell>
          <cell r="Q1233">
            <v>30</v>
          </cell>
          <cell r="R1233"/>
          <cell r="S1233" t="str">
            <v>Mtto. Terminado</v>
          </cell>
          <cell r="T1233">
            <v>42205</v>
          </cell>
          <cell r="U1233">
            <v>0.41666666666666669</v>
          </cell>
          <cell r="V1233">
            <v>1.5</v>
          </cell>
        </row>
        <row r="1234">
          <cell r="A1234"/>
          <cell r="B1234">
            <v>1223</v>
          </cell>
          <cell r="C1234" t="str">
            <v>CB09</v>
          </cell>
          <cell r="D1234" t="str">
            <v>Cabezal Volvo FM64T-L2H1</v>
          </cell>
          <cell r="E1234" t="str">
            <v>100CB</v>
          </cell>
          <cell r="F1234" t="str">
            <v>Coazucar S. A.</v>
          </cell>
          <cell r="G1234">
            <v>791060412</v>
          </cell>
          <cell r="H1234">
            <v>791060412</v>
          </cell>
          <cell r="I1234" t="str">
            <v>ENDER DE CABEZALES</v>
          </cell>
          <cell r="J1234" t="str">
            <v>Apretar guardafango</v>
          </cell>
          <cell r="K1234" t="str">
            <v>MTTO. CORRECTIVO</v>
          </cell>
          <cell r="L1234">
            <v>731</v>
          </cell>
          <cell r="M1234" t="str">
            <v>BONE BONE, WILMER BLADISMIRO</v>
          </cell>
          <cell r="N1234" t="str">
            <v>C (Entrada 18 Horas)</v>
          </cell>
          <cell r="O1234">
            <v>42205</v>
          </cell>
          <cell r="P1234">
            <v>0.35833333333333334</v>
          </cell>
          <cell r="Q1234">
            <v>30</v>
          </cell>
          <cell r="R1234">
            <v>8547</v>
          </cell>
          <cell r="S1234" t="str">
            <v>Mtto. Terminado</v>
          </cell>
          <cell r="T1234">
            <v>42205</v>
          </cell>
          <cell r="U1234">
            <v>0.42708333333333331</v>
          </cell>
          <cell r="V1234">
            <v>1.6500000001396984</v>
          </cell>
        </row>
        <row r="1235">
          <cell r="A1235"/>
          <cell r="B1235">
            <v>1224</v>
          </cell>
          <cell r="C1235">
            <v>302</v>
          </cell>
          <cell r="D1235" t="str">
            <v>Tractor John Deere 8220</v>
          </cell>
          <cell r="E1235" t="str">
            <v>100JD</v>
          </cell>
          <cell r="F1235" t="str">
            <v>Coazucar S. A.</v>
          </cell>
          <cell r="G1235">
            <v>791060393</v>
          </cell>
          <cell r="H1235">
            <v>7795550957</v>
          </cell>
          <cell r="I1235" t="str">
            <v>JOHN DEERE</v>
          </cell>
          <cell r="J1235" t="str">
            <v>Cambiar baterias</v>
          </cell>
          <cell r="K1235" t="str">
            <v>MTTO. CORRECTIVO</v>
          </cell>
          <cell r="L1235">
            <v>4131</v>
          </cell>
          <cell r="M1235" t="str">
            <v>CEDEÑO BRAVO, JEFFERSON</v>
          </cell>
          <cell r="N1235" t="str">
            <v>C (Entrada 18 Horas)</v>
          </cell>
          <cell r="O1235">
            <v>42205</v>
          </cell>
          <cell r="P1235">
            <v>0.35902777777777778</v>
          </cell>
          <cell r="Q1235">
            <v>30</v>
          </cell>
          <cell r="R1235"/>
          <cell r="S1235" t="str">
            <v>Mtto. Terminado</v>
          </cell>
          <cell r="T1235">
            <v>42208</v>
          </cell>
          <cell r="U1235">
            <v>0.63541666666666663</v>
          </cell>
          <cell r="V1235">
            <v>78.633333333302289</v>
          </cell>
        </row>
        <row r="1236">
          <cell r="A1236"/>
          <cell r="B1236">
            <v>1225</v>
          </cell>
          <cell r="C1236">
            <v>1357</v>
          </cell>
          <cell r="D1236" t="str">
            <v>Trayler</v>
          </cell>
          <cell r="E1236" t="str">
            <v>100TD</v>
          </cell>
          <cell r="F1236" t="str">
            <v>Coazucar S. A.</v>
          </cell>
          <cell r="G1236">
            <v>791060312</v>
          </cell>
          <cell r="H1236">
            <v>791060312</v>
          </cell>
          <cell r="I1236" t="str">
            <v>JOHN DEERE</v>
          </cell>
          <cell r="J1236" t="str">
            <v>Cambiar perno guia y revisar rose de llanta</v>
          </cell>
          <cell r="K1236" t="str">
            <v>MTTO. CORRECTIVO</v>
          </cell>
          <cell r="L1236">
            <v>1626</v>
          </cell>
          <cell r="M1236" t="str">
            <v xml:space="preserve">QUIMI CHANALATA, ERALDO </v>
          </cell>
          <cell r="N1236" t="str">
            <v>C (Entrada 18 Horas)</v>
          </cell>
          <cell r="O1236">
            <v>42205</v>
          </cell>
          <cell r="P1236">
            <v>0.36249999999999999</v>
          </cell>
          <cell r="Q1236">
            <v>30</v>
          </cell>
          <cell r="R1236"/>
          <cell r="S1236" t="str">
            <v>Mtto. Terminado</v>
          </cell>
          <cell r="T1236">
            <v>42205</v>
          </cell>
          <cell r="U1236">
            <v>0.45833333333333331</v>
          </cell>
          <cell r="V1236">
            <v>2.2999999999301508</v>
          </cell>
        </row>
        <row r="1237">
          <cell r="A1237"/>
          <cell r="B1237">
            <v>1226</v>
          </cell>
          <cell r="C1237">
            <v>722</v>
          </cell>
          <cell r="D1237" t="str">
            <v>Payloader CAT-950</v>
          </cell>
          <cell r="E1237" t="str">
            <v>100EP</v>
          </cell>
          <cell r="F1237" t="str">
            <v>Coazucar S. A.</v>
          </cell>
          <cell r="G1237">
            <v>791060317</v>
          </cell>
          <cell r="H1237">
            <v>7795550852</v>
          </cell>
          <cell r="I1237" t="str">
            <v>TRAYLER</v>
          </cell>
          <cell r="J1237" t="str">
            <v>Cambio aceite y filtro motor</v>
          </cell>
          <cell r="K1237" t="str">
            <v>MTTO. PREVENTIVO</v>
          </cell>
          <cell r="L1237">
            <v>1476</v>
          </cell>
          <cell r="M1237" t="str">
            <v>ORELLANA CORDERO, JOSE</v>
          </cell>
          <cell r="N1237" t="str">
            <v>C (Entrada 18 Horas)</v>
          </cell>
          <cell r="O1237">
            <v>42205</v>
          </cell>
          <cell r="P1237">
            <v>0.36319444444444443</v>
          </cell>
          <cell r="Q1237">
            <v>30</v>
          </cell>
          <cell r="R1237"/>
          <cell r="S1237" t="str">
            <v>Mtto. Terminado</v>
          </cell>
          <cell r="T1237">
            <v>42205</v>
          </cell>
          <cell r="U1237">
            <v>0.625</v>
          </cell>
          <cell r="V1237">
            <v>6.2833333334419876</v>
          </cell>
        </row>
        <row r="1238">
          <cell r="A1238"/>
          <cell r="B1238">
            <v>1227</v>
          </cell>
          <cell r="C1238">
            <v>722</v>
          </cell>
          <cell r="D1238" t="str">
            <v>Payloader CAT-950</v>
          </cell>
          <cell r="E1238" t="str">
            <v>100EP</v>
          </cell>
          <cell r="F1238" t="str">
            <v>Coazucar S. A.</v>
          </cell>
          <cell r="G1238">
            <v>791060317</v>
          </cell>
          <cell r="H1238">
            <v>7795550852</v>
          </cell>
          <cell r="I1238" t="str">
            <v>LUBRICADORA</v>
          </cell>
          <cell r="J1238" t="str">
            <v>Cambio filtro de combustible</v>
          </cell>
          <cell r="K1238" t="str">
            <v>MTTO. PREVENTIVO</v>
          </cell>
          <cell r="L1238">
            <v>1476</v>
          </cell>
          <cell r="M1238" t="str">
            <v>ORELLANA CORDERO, JOSE</v>
          </cell>
          <cell r="N1238" t="str">
            <v>C (Entrada 18 Horas)</v>
          </cell>
          <cell r="O1238">
            <v>42205</v>
          </cell>
          <cell r="P1238">
            <v>0.36319444444444443</v>
          </cell>
          <cell r="Q1238">
            <v>30</v>
          </cell>
          <cell r="R1238"/>
          <cell r="S1238" t="str">
            <v>Mtto. Terminado</v>
          </cell>
          <cell r="T1238">
            <v>42205</v>
          </cell>
          <cell r="U1238">
            <v>0.625</v>
          </cell>
          <cell r="V1238">
            <v>6.2833333334419876</v>
          </cell>
        </row>
        <row r="1239">
          <cell r="A1239"/>
          <cell r="B1239">
            <v>1228</v>
          </cell>
          <cell r="C1239">
            <v>722</v>
          </cell>
          <cell r="D1239" t="str">
            <v>Payloader CAT-950</v>
          </cell>
          <cell r="E1239" t="str">
            <v>100EP</v>
          </cell>
          <cell r="F1239" t="str">
            <v>Coazucar S. A.</v>
          </cell>
          <cell r="G1239">
            <v>791060317</v>
          </cell>
          <cell r="H1239">
            <v>7795550852</v>
          </cell>
          <cell r="I1239" t="str">
            <v>LUBRICADORA</v>
          </cell>
          <cell r="J1239" t="str">
            <v>Cambio filtro de aire</v>
          </cell>
          <cell r="K1239" t="str">
            <v>MTTO. PREVENTIVO</v>
          </cell>
          <cell r="L1239">
            <v>1476</v>
          </cell>
          <cell r="M1239" t="str">
            <v>ORELLANA CORDERO, JOSE</v>
          </cell>
          <cell r="N1239" t="str">
            <v>C (Entrada 18 Horas)</v>
          </cell>
          <cell r="O1239">
            <v>42205</v>
          </cell>
          <cell r="P1239">
            <v>0.36319444444444443</v>
          </cell>
          <cell r="Q1239">
            <v>30</v>
          </cell>
          <cell r="R1239"/>
          <cell r="S1239" t="str">
            <v>Mtto. Terminado</v>
          </cell>
          <cell r="T1239">
            <v>42205</v>
          </cell>
          <cell r="U1239">
            <v>0.625</v>
          </cell>
          <cell r="V1239">
            <v>6.2833333334419876</v>
          </cell>
        </row>
        <row r="1240">
          <cell r="A1240"/>
          <cell r="B1240">
            <v>1229</v>
          </cell>
          <cell r="C1240">
            <v>722</v>
          </cell>
          <cell r="D1240" t="str">
            <v>Payloader CAT-950</v>
          </cell>
          <cell r="E1240" t="str">
            <v>100EP</v>
          </cell>
          <cell r="F1240" t="str">
            <v>Coazucar S. A.</v>
          </cell>
          <cell r="G1240">
            <v>791060317</v>
          </cell>
          <cell r="H1240">
            <v>7795550852</v>
          </cell>
          <cell r="I1240" t="str">
            <v>LUBRICADORA</v>
          </cell>
          <cell r="J1240" t="str">
            <v>Cambio aceite diferencial</v>
          </cell>
          <cell r="K1240" t="str">
            <v>MTTO. PREVENTIVO</v>
          </cell>
          <cell r="L1240">
            <v>1476</v>
          </cell>
          <cell r="M1240" t="str">
            <v>ORELLANA CORDERO, JOSE</v>
          </cell>
          <cell r="N1240" t="str">
            <v>C (Entrada 18 Horas)</v>
          </cell>
          <cell r="O1240">
            <v>42205</v>
          </cell>
          <cell r="P1240">
            <v>0.36319444444444443</v>
          </cell>
          <cell r="Q1240">
            <v>30</v>
          </cell>
          <cell r="R1240"/>
          <cell r="S1240" t="str">
            <v>Mtto. Terminado</v>
          </cell>
          <cell r="T1240">
            <v>42205</v>
          </cell>
          <cell r="U1240">
            <v>0.625</v>
          </cell>
          <cell r="V1240">
            <v>6.2833333334419876</v>
          </cell>
        </row>
        <row r="1241">
          <cell r="A1241"/>
          <cell r="B1241">
            <v>1230</v>
          </cell>
          <cell r="C1241">
            <v>722</v>
          </cell>
          <cell r="D1241" t="str">
            <v>Payloader CAT-950</v>
          </cell>
          <cell r="E1241" t="str">
            <v>100EP</v>
          </cell>
          <cell r="F1241" t="str">
            <v>Coazucar S. A.</v>
          </cell>
          <cell r="G1241">
            <v>791060317</v>
          </cell>
          <cell r="H1241">
            <v>7795550852</v>
          </cell>
          <cell r="I1241" t="str">
            <v>LUBRICADORA</v>
          </cell>
          <cell r="J1241" t="str">
            <v>Cambio aceite transmisión</v>
          </cell>
          <cell r="K1241" t="str">
            <v>MTTO. PREVENTIVO</v>
          </cell>
          <cell r="L1241">
            <v>1476</v>
          </cell>
          <cell r="M1241" t="str">
            <v>ORELLANA CORDERO, JOSE</v>
          </cell>
          <cell r="N1241" t="str">
            <v>C (Entrada 18 Horas)</v>
          </cell>
          <cell r="O1241">
            <v>42205</v>
          </cell>
          <cell r="P1241">
            <v>0.36319444444444443</v>
          </cell>
          <cell r="Q1241">
            <v>30</v>
          </cell>
          <cell r="R1241"/>
          <cell r="S1241" t="str">
            <v>Mtto. Terminado</v>
          </cell>
          <cell r="T1241">
            <v>42205</v>
          </cell>
          <cell r="U1241">
            <v>0.625</v>
          </cell>
          <cell r="V1241">
            <v>6.2833333334419876</v>
          </cell>
        </row>
        <row r="1242">
          <cell r="A1242"/>
          <cell r="B1242">
            <v>1231</v>
          </cell>
          <cell r="C1242">
            <v>722</v>
          </cell>
          <cell r="D1242" t="str">
            <v>Payloader CAT-950</v>
          </cell>
          <cell r="E1242" t="str">
            <v>100EP</v>
          </cell>
          <cell r="F1242" t="str">
            <v>Coazucar S. A.</v>
          </cell>
          <cell r="G1242">
            <v>791060317</v>
          </cell>
          <cell r="H1242">
            <v>7795550852</v>
          </cell>
          <cell r="I1242" t="str">
            <v>LUBRICADORA</v>
          </cell>
          <cell r="J1242" t="str">
            <v>Cambio aceite mandos finales</v>
          </cell>
          <cell r="K1242" t="str">
            <v>MTTO. PREVENTIVO</v>
          </cell>
          <cell r="L1242">
            <v>1476</v>
          </cell>
          <cell r="M1242" t="str">
            <v>ORELLANA CORDERO, JOSE</v>
          </cell>
          <cell r="N1242" t="str">
            <v>C (Entrada 18 Horas)</v>
          </cell>
          <cell r="O1242">
            <v>42205</v>
          </cell>
          <cell r="P1242">
            <v>0.36319444444444443</v>
          </cell>
          <cell r="Q1242">
            <v>30</v>
          </cell>
          <cell r="R1242"/>
          <cell r="S1242" t="str">
            <v>Mtto. Terminado</v>
          </cell>
          <cell r="T1242">
            <v>42205</v>
          </cell>
          <cell r="U1242">
            <v>0.625</v>
          </cell>
          <cell r="V1242">
            <v>6.2833333334419876</v>
          </cell>
        </row>
        <row r="1243">
          <cell r="A1243"/>
          <cell r="B1243">
            <v>1232</v>
          </cell>
          <cell r="C1243">
            <v>722</v>
          </cell>
          <cell r="D1243" t="str">
            <v>Payloader CAT-950</v>
          </cell>
          <cell r="E1243" t="str">
            <v>100EP</v>
          </cell>
          <cell r="F1243" t="str">
            <v>Coazucar S. A.</v>
          </cell>
          <cell r="G1243">
            <v>791060317</v>
          </cell>
          <cell r="H1243">
            <v>7795550852</v>
          </cell>
          <cell r="I1243" t="str">
            <v>LUBRICADORA</v>
          </cell>
          <cell r="J1243" t="str">
            <v>Cambio aceite hidráulico</v>
          </cell>
          <cell r="K1243" t="str">
            <v>MTTO. PREVENTIVO</v>
          </cell>
          <cell r="L1243">
            <v>1476</v>
          </cell>
          <cell r="M1243" t="str">
            <v>ORELLANA CORDERO, JOSE</v>
          </cell>
          <cell r="N1243" t="str">
            <v>C (Entrada 18 Horas)</v>
          </cell>
          <cell r="O1243">
            <v>42205</v>
          </cell>
          <cell r="P1243">
            <v>0.36319444444444443</v>
          </cell>
          <cell r="Q1243">
            <v>30</v>
          </cell>
          <cell r="R1243"/>
          <cell r="S1243" t="str">
            <v>Mtto. Terminado</v>
          </cell>
          <cell r="T1243">
            <v>42205</v>
          </cell>
          <cell r="U1243">
            <v>0.625</v>
          </cell>
          <cell r="V1243">
            <v>6.2833333334419876</v>
          </cell>
        </row>
        <row r="1244">
          <cell r="A1244"/>
          <cell r="B1244">
            <v>1233</v>
          </cell>
          <cell r="C1244">
            <v>722</v>
          </cell>
          <cell r="D1244" t="str">
            <v>Payloader CAT-950</v>
          </cell>
          <cell r="E1244" t="str">
            <v>100EP</v>
          </cell>
          <cell r="F1244" t="str">
            <v>Coazucar S. A.</v>
          </cell>
          <cell r="G1244">
            <v>791060317</v>
          </cell>
          <cell r="H1244">
            <v>7795550852</v>
          </cell>
          <cell r="I1244" t="str">
            <v>LUBRICADORA</v>
          </cell>
          <cell r="J1244" t="str">
            <v>Cambio filtro de transmisión</v>
          </cell>
          <cell r="K1244" t="str">
            <v>MTTO. PREVENTIVO</v>
          </cell>
          <cell r="L1244">
            <v>1476</v>
          </cell>
          <cell r="M1244" t="str">
            <v>ORELLANA CORDERO, JOSE</v>
          </cell>
          <cell r="N1244" t="str">
            <v>C (Entrada 18 Horas)</v>
          </cell>
          <cell r="O1244">
            <v>42205</v>
          </cell>
          <cell r="P1244">
            <v>0.36319444444444443</v>
          </cell>
          <cell r="Q1244">
            <v>30</v>
          </cell>
          <cell r="R1244"/>
          <cell r="S1244" t="str">
            <v>Mtto. Terminado</v>
          </cell>
          <cell r="T1244">
            <v>42205</v>
          </cell>
          <cell r="U1244">
            <v>0.625</v>
          </cell>
          <cell r="V1244">
            <v>6.2833333334419876</v>
          </cell>
        </row>
        <row r="1245">
          <cell r="A1245"/>
          <cell r="B1245">
            <v>1234</v>
          </cell>
          <cell r="C1245">
            <v>722</v>
          </cell>
          <cell r="D1245" t="str">
            <v>Payloader CAT-950</v>
          </cell>
          <cell r="E1245" t="str">
            <v>100EP</v>
          </cell>
          <cell r="F1245" t="str">
            <v>Coazucar S. A.</v>
          </cell>
          <cell r="G1245">
            <v>791060317</v>
          </cell>
          <cell r="H1245">
            <v>7795550852</v>
          </cell>
          <cell r="I1245" t="str">
            <v>LUBRICADORA</v>
          </cell>
          <cell r="J1245" t="str">
            <v>Cambio filtro Hidráulico</v>
          </cell>
          <cell r="K1245" t="str">
            <v>MTTO. PREVENTIVO</v>
          </cell>
          <cell r="L1245">
            <v>1476</v>
          </cell>
          <cell r="M1245" t="str">
            <v>ORELLANA CORDERO, JOSE</v>
          </cell>
          <cell r="N1245" t="str">
            <v>C (Entrada 18 Horas)</v>
          </cell>
          <cell r="O1245">
            <v>42205</v>
          </cell>
          <cell r="P1245">
            <v>0.36319444444444443</v>
          </cell>
          <cell r="Q1245">
            <v>30</v>
          </cell>
          <cell r="R1245"/>
          <cell r="S1245" t="str">
            <v>Mtto. Terminado</v>
          </cell>
          <cell r="T1245">
            <v>42205</v>
          </cell>
          <cell r="U1245">
            <v>0.625</v>
          </cell>
          <cell r="V1245">
            <v>6.2833333334419876</v>
          </cell>
        </row>
        <row r="1246">
          <cell r="A1246"/>
          <cell r="B1246">
            <v>1235</v>
          </cell>
          <cell r="C1246">
            <v>1231</v>
          </cell>
          <cell r="D1246" t="str">
            <v>Trayler</v>
          </cell>
          <cell r="E1246" t="str">
            <v>100TD</v>
          </cell>
          <cell r="F1246" t="str">
            <v>Coazucar S. A.</v>
          </cell>
          <cell r="G1246">
            <v>791060312</v>
          </cell>
          <cell r="H1246">
            <v>791060312</v>
          </cell>
          <cell r="I1246" t="str">
            <v>TRAYLER</v>
          </cell>
          <cell r="J1246" t="str">
            <v>Reparar punta de eje</v>
          </cell>
          <cell r="K1246" t="str">
            <v>MTTO. CORRECTIVO</v>
          </cell>
          <cell r="L1246">
            <v>1626</v>
          </cell>
          <cell r="M1246" t="str">
            <v xml:space="preserve">QUIMI CHANALATA, ERALDO </v>
          </cell>
          <cell r="N1246" t="str">
            <v>C (Entrada 18 Horas)</v>
          </cell>
          <cell r="O1246">
            <v>42205</v>
          </cell>
          <cell r="P1246">
            <v>0.36527777777777781</v>
          </cell>
          <cell r="Q1246">
            <v>30</v>
          </cell>
          <cell r="R1246"/>
          <cell r="S1246" t="str">
            <v>Mtto. Terminado</v>
          </cell>
          <cell r="T1246">
            <v>42205</v>
          </cell>
          <cell r="U1246">
            <v>0.58333333333333337</v>
          </cell>
          <cell r="V1246">
            <v>5.2333333333954215</v>
          </cell>
        </row>
        <row r="1247">
          <cell r="A1247"/>
          <cell r="B1247">
            <v>1236</v>
          </cell>
          <cell r="C1247">
            <v>457</v>
          </cell>
          <cell r="D1247" t="str">
            <v>Carreton</v>
          </cell>
          <cell r="E1247" t="str">
            <v>100CA</v>
          </cell>
          <cell r="F1247" t="str">
            <v>Coazucar S. A.</v>
          </cell>
          <cell r="G1247">
            <v>791060326</v>
          </cell>
          <cell r="H1247">
            <v>791060326</v>
          </cell>
          <cell r="I1247" t="str">
            <v>CARRETONES</v>
          </cell>
          <cell r="J1247" t="str">
            <v>Cambiar perno guia y revisar eje recorrido</v>
          </cell>
          <cell r="K1247" t="str">
            <v>MTTO. CORRECTIVO</v>
          </cell>
          <cell r="L1247">
            <v>1626</v>
          </cell>
          <cell r="M1247" t="str">
            <v xml:space="preserve">QUIMI CHANALATA, ERALDO </v>
          </cell>
          <cell r="N1247" t="str">
            <v>C (Entrada 18 Horas)</v>
          </cell>
          <cell r="O1247">
            <v>42205</v>
          </cell>
          <cell r="P1247">
            <v>0.3659722222222222</v>
          </cell>
          <cell r="Q1247">
            <v>30</v>
          </cell>
          <cell r="R1247"/>
          <cell r="S1247" t="str">
            <v>Mtto. Terminado</v>
          </cell>
          <cell r="T1247">
            <v>42205</v>
          </cell>
          <cell r="U1247">
            <v>0.45833333333333331</v>
          </cell>
          <cell r="V1247">
            <v>2.2166666666744277</v>
          </cell>
        </row>
        <row r="1248">
          <cell r="A1248"/>
          <cell r="B1248">
            <v>1237</v>
          </cell>
          <cell r="C1248" t="str">
            <v>MB82</v>
          </cell>
          <cell r="D1248" t="str">
            <v>Moto Bomba Cunmis 6vta 5.9</v>
          </cell>
          <cell r="E1248" t="str">
            <v>100BB</v>
          </cell>
          <cell r="F1248" t="str">
            <v>Coazucar S. A.</v>
          </cell>
          <cell r="G1248">
            <v>791060405</v>
          </cell>
          <cell r="H1248">
            <v>791060405</v>
          </cell>
          <cell r="I1248" t="str">
            <v>MTTO. EN EL CAMPO</v>
          </cell>
          <cell r="J1248" t="str">
            <v>Instalar motor</v>
          </cell>
          <cell r="K1248" t="str">
            <v>MTTO. CORRECTIVO</v>
          </cell>
          <cell r="L1248">
            <v>1735</v>
          </cell>
          <cell r="M1248" t="str">
            <v>ROMERO ACOSTA, EDWIN</v>
          </cell>
          <cell r="N1248" t="str">
            <v>C (Entrada 18 Horas)</v>
          </cell>
          <cell r="O1248">
            <v>42205</v>
          </cell>
          <cell r="P1248">
            <v>0.37083333333333335</v>
          </cell>
          <cell r="Q1248">
            <v>30</v>
          </cell>
          <cell r="R1248"/>
          <cell r="S1248" t="str">
            <v>Mtto. Terminado</v>
          </cell>
          <cell r="T1248">
            <v>42205</v>
          </cell>
          <cell r="U1248">
            <v>0.64583333333333337</v>
          </cell>
          <cell r="V1248">
            <v>6.5999999999767169</v>
          </cell>
        </row>
        <row r="1249">
          <cell r="A1249"/>
          <cell r="B1249">
            <v>1238</v>
          </cell>
          <cell r="C1249">
            <v>662</v>
          </cell>
          <cell r="D1249" t="str">
            <v>Moto Bomba Perkins 6.3544</v>
          </cell>
          <cell r="E1249" t="str">
            <v>100BB</v>
          </cell>
          <cell r="F1249" t="str">
            <v>Coazucar S. A.</v>
          </cell>
          <cell r="G1249">
            <v>791060405</v>
          </cell>
          <cell r="H1249">
            <v>7795550034</v>
          </cell>
          <cell r="I1249" t="str">
            <v>MTTO. EN EL CAMPO</v>
          </cell>
          <cell r="J1249" t="str">
            <v>Instalar motor</v>
          </cell>
          <cell r="K1249" t="str">
            <v>MTTO. CORRECTIVO</v>
          </cell>
          <cell r="L1249">
            <v>1735</v>
          </cell>
          <cell r="M1249" t="str">
            <v>ROMERO ACOSTA, EDWIN</v>
          </cell>
          <cell r="N1249" t="str">
            <v>C (Entrada 18 Horas)</v>
          </cell>
          <cell r="O1249">
            <v>42205</v>
          </cell>
          <cell r="P1249">
            <v>0.37152777777777773</v>
          </cell>
          <cell r="Q1249">
            <v>30</v>
          </cell>
          <cell r="R1249"/>
          <cell r="S1249" t="str">
            <v>Mtto. Terminado</v>
          </cell>
          <cell r="T1249">
            <v>42206</v>
          </cell>
          <cell r="U1249">
            <v>0.58333333333333337</v>
          </cell>
          <cell r="V1249">
            <v>29.083333333255723</v>
          </cell>
        </row>
        <row r="1250">
          <cell r="A1250"/>
          <cell r="B1250">
            <v>1239</v>
          </cell>
          <cell r="C1250" t="str">
            <v>JD32</v>
          </cell>
          <cell r="D1250" t="str">
            <v>Tractor John Deere 7230R</v>
          </cell>
          <cell r="E1250" t="str">
            <v>100JD</v>
          </cell>
          <cell r="F1250" t="str">
            <v>Coazucar S. A.</v>
          </cell>
          <cell r="G1250">
            <v>791060416</v>
          </cell>
          <cell r="H1250">
            <v>7795551075</v>
          </cell>
          <cell r="I1250" t="str">
            <v>JOHN DEERE</v>
          </cell>
          <cell r="J1250" t="str">
            <v>Cambiar baterias</v>
          </cell>
          <cell r="K1250" t="str">
            <v>MTTO. CORRECTIVO</v>
          </cell>
          <cell r="L1250">
            <v>742</v>
          </cell>
          <cell r="M1250" t="str">
            <v>BRAVO PARRA, MANUEL MECIAS</v>
          </cell>
          <cell r="N1250" t="str">
            <v>C (Entrada 18 Horas)</v>
          </cell>
          <cell r="O1250">
            <v>42205</v>
          </cell>
          <cell r="P1250">
            <v>0.37916666666666665</v>
          </cell>
          <cell r="Q1250">
            <v>30</v>
          </cell>
          <cell r="R1250"/>
          <cell r="S1250" t="str">
            <v>Mtto. Terminado</v>
          </cell>
          <cell r="T1250">
            <v>42206</v>
          </cell>
          <cell r="U1250">
            <v>0.64930555555555558</v>
          </cell>
          <cell r="V1250">
            <v>30.483333333279006</v>
          </cell>
        </row>
        <row r="1251">
          <cell r="A1251"/>
          <cell r="B1251">
            <v>1240</v>
          </cell>
          <cell r="C1251" t="str">
            <v>MB16</v>
          </cell>
          <cell r="D1251" t="str">
            <v>Moto Bomba Perkins 1006-6T</v>
          </cell>
          <cell r="E1251" t="str">
            <v>100BB</v>
          </cell>
          <cell r="F1251" t="str">
            <v>Coazucar S. A.</v>
          </cell>
          <cell r="G1251">
            <v>791060405</v>
          </cell>
          <cell r="H1251">
            <v>7795550098</v>
          </cell>
          <cell r="I1251" t="str">
            <v>MTTO. EN EL CAMPO</v>
          </cell>
          <cell r="J1251" t="str">
            <v>Revisar motor</v>
          </cell>
          <cell r="K1251" t="str">
            <v>MTTO. CORRECTIVO</v>
          </cell>
          <cell r="L1251">
            <v>6476</v>
          </cell>
          <cell r="M1251" t="str">
            <v>LOPEZ GUAYTA, FRANKLIN</v>
          </cell>
          <cell r="N1251" t="str">
            <v>C (Entrada 18 Horas)</v>
          </cell>
          <cell r="O1251">
            <v>42205</v>
          </cell>
          <cell r="P1251">
            <v>0.38055555555555554</v>
          </cell>
          <cell r="Q1251">
            <v>30</v>
          </cell>
          <cell r="R1251"/>
          <cell r="S1251" t="str">
            <v>Mtto. Terminado</v>
          </cell>
          <cell r="T1251">
            <v>42205</v>
          </cell>
          <cell r="U1251">
            <v>0.4375</v>
          </cell>
          <cell r="V1251">
            <v>1.3666666665812954</v>
          </cell>
        </row>
        <row r="1252">
          <cell r="A1252"/>
          <cell r="B1252">
            <v>1241</v>
          </cell>
          <cell r="C1252" t="str">
            <v>MB44</v>
          </cell>
          <cell r="D1252" t="str">
            <v>Moto Boma Perkins1006-6TZ09</v>
          </cell>
          <cell r="E1252" t="str">
            <v>100BB</v>
          </cell>
          <cell r="F1252" t="str">
            <v>Coazucar S. A.</v>
          </cell>
          <cell r="G1252">
            <v>791060405</v>
          </cell>
          <cell r="H1252">
            <v>7795550142</v>
          </cell>
          <cell r="I1252" t="str">
            <v>MTTO. EN EL CAMPO</v>
          </cell>
          <cell r="J1252" t="str">
            <v>Instalar motor</v>
          </cell>
          <cell r="K1252" t="str">
            <v>MTTO. CORRECTIVO</v>
          </cell>
          <cell r="L1252">
            <v>4012</v>
          </cell>
          <cell r="M1252" t="str">
            <v>BECERRA IDROVO, FRANCISCO</v>
          </cell>
          <cell r="N1252" t="str">
            <v>C (Entrada 18 Horas)</v>
          </cell>
          <cell r="O1252">
            <v>42205</v>
          </cell>
          <cell r="P1252">
            <v>0.3840277777777778</v>
          </cell>
          <cell r="Q1252">
            <v>30</v>
          </cell>
          <cell r="R1252"/>
          <cell r="S1252" t="str">
            <v>Mtto. Terminado</v>
          </cell>
          <cell r="T1252">
            <v>42205</v>
          </cell>
          <cell r="U1252">
            <v>0.6875</v>
          </cell>
          <cell r="V1252">
            <v>7.2833333333255723</v>
          </cell>
        </row>
        <row r="1253">
          <cell r="A1253"/>
          <cell r="B1253">
            <v>1242</v>
          </cell>
          <cell r="C1253">
            <v>635</v>
          </cell>
          <cell r="D1253" t="str">
            <v>Moto Bomba Perkins 1104A-44T</v>
          </cell>
          <cell r="E1253" t="str">
            <v>100BB</v>
          </cell>
          <cell r="F1253" t="str">
            <v>Coazucar S. A.</v>
          </cell>
          <cell r="G1253">
            <v>791060405</v>
          </cell>
          <cell r="H1253">
            <v>7795550015</v>
          </cell>
          <cell r="I1253" t="str">
            <v>MTTO. EN EL CAMPO</v>
          </cell>
          <cell r="J1253" t="str">
            <v>Instalar motor</v>
          </cell>
          <cell r="K1253" t="str">
            <v>MTTO. CORRECTIVO</v>
          </cell>
          <cell r="L1253">
            <v>4012</v>
          </cell>
          <cell r="M1253" t="str">
            <v>BECERRA IDROVO, FRANCISCO</v>
          </cell>
          <cell r="N1253" t="str">
            <v>C (Entrada 18 Horas)</v>
          </cell>
          <cell r="O1253">
            <v>42205</v>
          </cell>
          <cell r="P1253">
            <v>0.38472222222222219</v>
          </cell>
          <cell r="Q1253">
            <v>30</v>
          </cell>
          <cell r="R1253"/>
          <cell r="S1253" t="str">
            <v>Mtto. Terminado</v>
          </cell>
          <cell r="T1253">
            <v>42206</v>
          </cell>
          <cell r="U1253">
            <v>0.66666666666666663</v>
          </cell>
          <cell r="V1253">
            <v>30.766666666604578</v>
          </cell>
        </row>
        <row r="1254">
          <cell r="A1254"/>
          <cell r="B1254">
            <v>1243</v>
          </cell>
          <cell r="C1254">
            <v>1472</v>
          </cell>
          <cell r="D1254" t="str">
            <v>Dollys</v>
          </cell>
          <cell r="E1254" t="str">
            <v>100DL</v>
          </cell>
          <cell r="F1254" t="str">
            <v>Coazucar S. A.</v>
          </cell>
          <cell r="G1254">
            <v>791060315</v>
          </cell>
          <cell r="H1254">
            <v>791060315</v>
          </cell>
          <cell r="I1254" t="str">
            <v>DOLLYS</v>
          </cell>
          <cell r="J1254" t="str">
            <v>Cambiar base de 5ta rueda</v>
          </cell>
          <cell r="K1254" t="str">
            <v>MTTO. CORRECTIVO</v>
          </cell>
          <cell r="L1254">
            <v>1626</v>
          </cell>
          <cell r="M1254" t="str">
            <v xml:space="preserve">QUIMI CHANALATA, ERALDO </v>
          </cell>
          <cell r="N1254" t="str">
            <v>C (Entrada 18 Horas)</v>
          </cell>
          <cell r="O1254">
            <v>42205</v>
          </cell>
          <cell r="P1254">
            <v>0.38750000000000001</v>
          </cell>
          <cell r="Q1254">
            <v>30</v>
          </cell>
          <cell r="R1254"/>
          <cell r="S1254" t="str">
            <v>Mtto. Terminado</v>
          </cell>
          <cell r="T1254">
            <v>42207</v>
          </cell>
          <cell r="U1254">
            <v>0.5</v>
          </cell>
          <cell r="V1254">
            <v>50.700000000069849</v>
          </cell>
        </row>
        <row r="1255">
          <cell r="A1255"/>
          <cell r="B1255">
            <v>1244</v>
          </cell>
          <cell r="C1255">
            <v>383</v>
          </cell>
          <cell r="D1255" t="str">
            <v>Tractor John Deere 7400</v>
          </cell>
          <cell r="E1255" t="str">
            <v>100JD</v>
          </cell>
          <cell r="F1255" t="str">
            <v>Coazucar S. A.</v>
          </cell>
          <cell r="G1255">
            <v>791060390</v>
          </cell>
          <cell r="H1255">
            <v>7795550995</v>
          </cell>
          <cell r="I1255" t="str">
            <v>ELECTROMECANICOS</v>
          </cell>
          <cell r="J1255" t="str">
            <v>Revisar sistema electrico</v>
          </cell>
          <cell r="K1255" t="str">
            <v>MTTO. CORRECTIVO</v>
          </cell>
          <cell r="L1255">
            <v>1082</v>
          </cell>
          <cell r="M1255" t="str">
            <v>GARZON FERNANDEZ, ANGEL FABIAN</v>
          </cell>
          <cell r="N1255" t="str">
            <v>C (Entrada 18 Horas)</v>
          </cell>
          <cell r="O1255">
            <v>42205</v>
          </cell>
          <cell r="P1255">
            <v>0.38819444444444445</v>
          </cell>
          <cell r="Q1255">
            <v>30</v>
          </cell>
          <cell r="R1255"/>
          <cell r="S1255" t="str">
            <v>Mtto. Terminado</v>
          </cell>
          <cell r="T1255">
            <v>42206</v>
          </cell>
          <cell r="U1255">
            <v>0.375</v>
          </cell>
          <cell r="V1255">
            <v>23.683333333348855</v>
          </cell>
        </row>
        <row r="1256">
          <cell r="A1256"/>
          <cell r="B1256">
            <v>1245</v>
          </cell>
          <cell r="C1256">
            <v>406</v>
          </cell>
          <cell r="D1256" t="str">
            <v>Carreton</v>
          </cell>
          <cell r="E1256" t="str">
            <v>100CA</v>
          </cell>
          <cell r="F1256" t="str">
            <v>Coazucar S. A.</v>
          </cell>
          <cell r="G1256">
            <v>791060326</v>
          </cell>
          <cell r="H1256">
            <v>791060326</v>
          </cell>
          <cell r="I1256" t="str">
            <v>MTTO. EN EL CAMPO</v>
          </cell>
          <cell r="J1256" t="str">
            <v xml:space="preserve">Llanta baja </v>
          </cell>
          <cell r="K1256" t="str">
            <v>MTTO. CORRECTIVO</v>
          </cell>
          <cell r="L1256">
            <v>1814</v>
          </cell>
          <cell r="M1256" t="str">
            <v>SARMIENTO CALLE, CARLOS</v>
          </cell>
          <cell r="N1256" t="str">
            <v>C (Entrada 18 Horas)</v>
          </cell>
          <cell r="O1256">
            <v>42205</v>
          </cell>
          <cell r="P1256">
            <v>0.3923611111111111</v>
          </cell>
          <cell r="Q1256">
            <v>30</v>
          </cell>
          <cell r="R1256"/>
          <cell r="S1256" t="str">
            <v>Mtto. Terminado</v>
          </cell>
          <cell r="T1256">
            <v>42205</v>
          </cell>
          <cell r="U1256">
            <v>0.47569444444444442</v>
          </cell>
          <cell r="V1256">
            <v>2.0000000001164153</v>
          </cell>
        </row>
        <row r="1257">
          <cell r="A1257"/>
          <cell r="B1257">
            <v>1246</v>
          </cell>
          <cell r="C1257">
            <v>361</v>
          </cell>
          <cell r="D1257" t="str">
            <v>Tractor de Ruedas Vanguard V-275</v>
          </cell>
          <cell r="E1257" t="str">
            <v>100EP</v>
          </cell>
          <cell r="F1257" t="str">
            <v>Coazucar S. A.</v>
          </cell>
          <cell r="G1257">
            <v>791060375</v>
          </cell>
          <cell r="H1257">
            <v>7795550832</v>
          </cell>
          <cell r="I1257" t="str">
            <v>ELECTROMECANICOS</v>
          </cell>
          <cell r="J1257" t="str">
            <v>Revisar sistema electrico</v>
          </cell>
          <cell r="K1257" t="str">
            <v>MTTO. CORRECTIVO</v>
          </cell>
          <cell r="L1257">
            <v>2076</v>
          </cell>
          <cell r="M1257" t="str">
            <v>ZUMBA ZUMBA, LUIS ALEJANDRO</v>
          </cell>
          <cell r="N1257" t="str">
            <v>C (Entrada 18 Horas)</v>
          </cell>
          <cell r="O1257">
            <v>42205</v>
          </cell>
          <cell r="P1257">
            <v>0.40763888888888888</v>
          </cell>
          <cell r="Q1257">
            <v>30</v>
          </cell>
          <cell r="R1257">
            <v>4486</v>
          </cell>
          <cell r="S1257" t="str">
            <v>Mtto. Terminado</v>
          </cell>
          <cell r="T1257">
            <v>42205</v>
          </cell>
          <cell r="U1257">
            <v>0.45833333333333331</v>
          </cell>
          <cell r="V1257">
            <v>1.216666666790843</v>
          </cell>
        </row>
        <row r="1258">
          <cell r="A1258"/>
          <cell r="B1258">
            <v>1247</v>
          </cell>
          <cell r="C1258">
            <v>153</v>
          </cell>
          <cell r="D1258" t="str">
            <v>Cabezal M. Benz LS-2635</v>
          </cell>
          <cell r="E1258" t="str">
            <v>100CB</v>
          </cell>
          <cell r="F1258" t="str">
            <v>Coazucar S. A.</v>
          </cell>
          <cell r="G1258">
            <v>791060330</v>
          </cell>
          <cell r="H1258">
            <v>791060330</v>
          </cell>
          <cell r="I1258" t="str">
            <v>CABEZALES</v>
          </cell>
          <cell r="J1258" t="str">
            <v>Revisar direccion</v>
          </cell>
          <cell r="K1258" t="str">
            <v>MTTO. CORRECTIVO</v>
          </cell>
          <cell r="L1258">
            <v>1305</v>
          </cell>
          <cell r="M1258" t="str">
            <v>MAYANCELA QUINDI, JOSE DIONICIO</v>
          </cell>
          <cell r="N1258" t="str">
            <v>C (Entrada 18 Horas)</v>
          </cell>
          <cell r="O1258">
            <v>42205</v>
          </cell>
          <cell r="P1258">
            <v>0.41180555555555554</v>
          </cell>
          <cell r="Q1258">
            <v>30</v>
          </cell>
          <cell r="R1258"/>
          <cell r="S1258" t="str">
            <v>Mtto. Terminado</v>
          </cell>
          <cell r="T1258">
            <v>42205</v>
          </cell>
          <cell r="U1258">
            <v>0.55555555555555558</v>
          </cell>
          <cell r="V1258">
            <v>3.4499999998370185</v>
          </cell>
        </row>
        <row r="1259">
          <cell r="A1259"/>
          <cell r="B1259">
            <v>1248</v>
          </cell>
          <cell r="C1259">
            <v>165</v>
          </cell>
          <cell r="D1259" t="str">
            <v>Cabezal M. Benz LS-2635</v>
          </cell>
          <cell r="E1259" t="str">
            <v>100CB</v>
          </cell>
          <cell r="F1259" t="str">
            <v>Coazucar S. A.</v>
          </cell>
          <cell r="G1259">
            <v>791060330</v>
          </cell>
          <cell r="H1259">
            <v>791060330</v>
          </cell>
          <cell r="I1259" t="str">
            <v>ELECTROMECANICOS</v>
          </cell>
          <cell r="J1259" t="str">
            <v>Revisar sistema electrico</v>
          </cell>
          <cell r="K1259" t="str">
            <v>MTTO. CORRECTIVO</v>
          </cell>
          <cell r="L1259">
            <v>1067</v>
          </cell>
          <cell r="M1259" t="str">
            <v>GAMBOA VILLA, NELSON FELIX</v>
          </cell>
          <cell r="N1259" t="str">
            <v>C (Entrada 18 Horas)</v>
          </cell>
          <cell r="O1259">
            <v>42205</v>
          </cell>
          <cell r="P1259">
            <v>0.41805555555555557</v>
          </cell>
          <cell r="Q1259">
            <v>30</v>
          </cell>
          <cell r="R1259"/>
          <cell r="S1259" t="str">
            <v>Mtto. Terminado</v>
          </cell>
          <cell r="T1259">
            <v>42205</v>
          </cell>
          <cell r="U1259">
            <v>0.63541666666666663</v>
          </cell>
          <cell r="V1259">
            <v>5.2166666665580124</v>
          </cell>
        </row>
        <row r="1260">
          <cell r="A1260"/>
          <cell r="B1260">
            <v>1249</v>
          </cell>
          <cell r="C1260">
            <v>157</v>
          </cell>
          <cell r="D1260" t="str">
            <v>Cabezal M. Benz LS-2635</v>
          </cell>
          <cell r="E1260" t="str">
            <v>100CB</v>
          </cell>
          <cell r="F1260" t="str">
            <v>Coazucar S. A.</v>
          </cell>
          <cell r="G1260">
            <v>791060330</v>
          </cell>
          <cell r="H1260">
            <v>791060330</v>
          </cell>
          <cell r="I1260" t="str">
            <v>ENDER DE CABEZALES</v>
          </cell>
          <cell r="J1260" t="str">
            <v>Soldar chasis</v>
          </cell>
          <cell r="K1260" t="str">
            <v>MTTO. CORRECTIVO</v>
          </cell>
          <cell r="L1260">
            <v>1096</v>
          </cell>
          <cell r="M1260" t="str">
            <v>GONZALEZ MAZON, MESIAS EDUARDO</v>
          </cell>
          <cell r="N1260" t="str">
            <v>C (Entrada 18 Horas)</v>
          </cell>
          <cell r="O1260">
            <v>42205</v>
          </cell>
          <cell r="P1260">
            <v>0.42222222222222222</v>
          </cell>
          <cell r="Q1260">
            <v>30</v>
          </cell>
          <cell r="R1260">
            <v>42546</v>
          </cell>
          <cell r="S1260" t="str">
            <v>Mtto. Terminado</v>
          </cell>
          <cell r="T1260">
            <v>42205</v>
          </cell>
          <cell r="U1260">
            <v>0.59027777777777779</v>
          </cell>
          <cell r="V1260">
            <v>4.0333333334419876</v>
          </cell>
        </row>
        <row r="1261">
          <cell r="A1261"/>
          <cell r="B1261">
            <v>1250</v>
          </cell>
          <cell r="C1261" t="str">
            <v>100BH</v>
          </cell>
          <cell r="D1261" t="str">
            <v>Bomba de herbicida</v>
          </cell>
          <cell r="E1261" t="str">
            <v>100BH</v>
          </cell>
          <cell r="F1261" t="str">
            <v>Coazucar S. A.</v>
          </cell>
          <cell r="G1261">
            <v>791060339</v>
          </cell>
          <cell r="H1261">
            <v>7795550174</v>
          </cell>
          <cell r="I1261" t="str">
            <v>EQUIPO LIVIANO</v>
          </cell>
          <cell r="J1261" t="str">
            <v>Revisar encendido</v>
          </cell>
          <cell r="K1261" t="str">
            <v>MTTO. CORRECTIVO</v>
          </cell>
          <cell r="L1261">
            <v>5042</v>
          </cell>
          <cell r="M1261" t="str">
            <v>SERPA LATA, EMILIO</v>
          </cell>
          <cell r="N1261" t="str">
            <v>C (Entrada 18 Horas)</v>
          </cell>
          <cell r="O1261">
            <v>42205</v>
          </cell>
          <cell r="P1261">
            <v>0.42499999999999999</v>
          </cell>
          <cell r="Q1261">
            <v>30</v>
          </cell>
          <cell r="R1261"/>
          <cell r="S1261" t="str">
            <v>Mtto. Terminado</v>
          </cell>
          <cell r="T1261">
            <v>42205</v>
          </cell>
          <cell r="U1261">
            <v>0.70833333333333337</v>
          </cell>
          <cell r="V1261">
            <v>6.7999999999301508</v>
          </cell>
        </row>
        <row r="1262">
          <cell r="A1262"/>
          <cell r="B1262">
            <v>1251</v>
          </cell>
          <cell r="C1262">
            <v>158</v>
          </cell>
          <cell r="D1262" t="str">
            <v>Cabezal M. Benz LS-2635</v>
          </cell>
          <cell r="E1262" t="str">
            <v>100CB</v>
          </cell>
          <cell r="F1262" t="str">
            <v>Coazucar S. A.</v>
          </cell>
          <cell r="G1262">
            <v>791060330</v>
          </cell>
          <cell r="H1262">
            <v>7795550286</v>
          </cell>
          <cell r="I1262" t="str">
            <v>ELECTROMECANICOS</v>
          </cell>
          <cell r="J1262" t="str">
            <v>Revisar sistema electrico</v>
          </cell>
          <cell r="K1262" t="str">
            <v>MTTO. CORRECTIVO</v>
          </cell>
          <cell r="L1262">
            <v>1851</v>
          </cell>
          <cell r="M1262" t="str">
            <v>SUAREZ MERINO, EDGAR FROILAN</v>
          </cell>
          <cell r="N1262" t="str">
            <v>C (Entrada 18 Horas)</v>
          </cell>
          <cell r="O1262">
            <v>42205</v>
          </cell>
          <cell r="P1262">
            <v>0.42569444444444443</v>
          </cell>
          <cell r="Q1262">
            <v>30</v>
          </cell>
          <cell r="R1262">
            <v>839</v>
          </cell>
          <cell r="S1262" t="str">
            <v>Mtto. Terminado</v>
          </cell>
          <cell r="T1262">
            <v>42205</v>
          </cell>
          <cell r="U1262">
            <v>0.4861111111111111</v>
          </cell>
          <cell r="V1262">
            <v>1.4500000000698492</v>
          </cell>
        </row>
        <row r="1263">
          <cell r="A1263"/>
          <cell r="B1263">
            <v>1252</v>
          </cell>
          <cell r="C1263">
            <v>151</v>
          </cell>
          <cell r="D1263" t="str">
            <v>Cabezal M. Benz LS-2635</v>
          </cell>
          <cell r="E1263" t="str">
            <v>100CB</v>
          </cell>
          <cell r="F1263" t="str">
            <v>Coazucar S. A.</v>
          </cell>
          <cell r="G1263">
            <v>791060330</v>
          </cell>
          <cell r="H1263">
            <v>791060330</v>
          </cell>
          <cell r="I1263" t="str">
            <v>ENDER DE CABEZALES</v>
          </cell>
          <cell r="J1263" t="str">
            <v>Soldar guardafango</v>
          </cell>
          <cell r="K1263" t="str">
            <v>MTTO. CORRECTIVO</v>
          </cell>
          <cell r="L1263">
            <v>1048</v>
          </cell>
          <cell r="M1263" t="str">
            <v>FLORES FARIAS, ISMAEL REIMUNDO</v>
          </cell>
          <cell r="N1263" t="str">
            <v>C (Entrada 18 Horas)</v>
          </cell>
          <cell r="O1263">
            <v>42205</v>
          </cell>
          <cell r="P1263">
            <v>0.42986111111111108</v>
          </cell>
          <cell r="Q1263">
            <v>30</v>
          </cell>
          <cell r="R1263">
            <v>70978</v>
          </cell>
          <cell r="S1263" t="str">
            <v>Mtto. Terminado</v>
          </cell>
          <cell r="T1263">
            <v>42205</v>
          </cell>
          <cell r="U1263">
            <v>0.77083333333333337</v>
          </cell>
          <cell r="V1263">
            <v>8.1833333333488554</v>
          </cell>
        </row>
        <row r="1264">
          <cell r="A1264"/>
          <cell r="B1264">
            <v>1253</v>
          </cell>
          <cell r="C1264">
            <v>339</v>
          </cell>
          <cell r="D1264" t="str">
            <v>Tractor de Llantas Cameco 305 AG</v>
          </cell>
          <cell r="E1264" t="str">
            <v>100CM</v>
          </cell>
          <cell r="F1264" t="str">
            <v>Coazucar S. A.</v>
          </cell>
          <cell r="G1264">
            <v>791060444</v>
          </cell>
          <cell r="H1264">
            <v>7795550348</v>
          </cell>
          <cell r="I1264" t="str">
            <v>CAMECOS</v>
          </cell>
          <cell r="J1264" t="str">
            <v>Revisar uñeta</v>
          </cell>
          <cell r="K1264" t="str">
            <v>MTTO. CORRECTIVO</v>
          </cell>
          <cell r="L1264">
            <v>1255</v>
          </cell>
          <cell r="M1264" t="str">
            <v>LOPEZ TORRES, MANUEL ALADINO</v>
          </cell>
          <cell r="N1264" t="str">
            <v>C (Entrada 18 Horas)</v>
          </cell>
          <cell r="O1264">
            <v>42205</v>
          </cell>
          <cell r="P1264">
            <v>0.43124999999999997</v>
          </cell>
          <cell r="Q1264">
            <v>30</v>
          </cell>
          <cell r="R1264"/>
          <cell r="S1264" t="str">
            <v>Mtto. Terminado</v>
          </cell>
          <cell r="T1264">
            <v>42205</v>
          </cell>
          <cell r="U1264">
            <v>0.44444444444444442</v>
          </cell>
          <cell r="V1264">
            <v>0.31666666665114462</v>
          </cell>
        </row>
        <row r="1265">
          <cell r="A1265"/>
          <cell r="B1265">
            <v>1254</v>
          </cell>
          <cell r="C1265" t="str">
            <v>JD37</v>
          </cell>
          <cell r="D1265" t="str">
            <v>Tractor John Deere 9460R</v>
          </cell>
          <cell r="E1265" t="str">
            <v>100JD</v>
          </cell>
          <cell r="F1265" t="str">
            <v>Coazucar S. A.</v>
          </cell>
          <cell r="G1265">
            <v>791060435</v>
          </cell>
          <cell r="H1265">
            <v>7795551085</v>
          </cell>
          <cell r="I1265" t="str">
            <v>MTTO. EN EL CAMPO</v>
          </cell>
          <cell r="J1265" t="str">
            <v>Revisar sistema de combustible</v>
          </cell>
          <cell r="K1265" t="str">
            <v>MTTO. CORRECTIVO</v>
          </cell>
          <cell r="L1265">
            <v>4348</v>
          </cell>
          <cell r="M1265" t="str">
            <v>GAVILANES VALLE, JULIO</v>
          </cell>
          <cell r="N1265" t="str">
            <v>C (Entrada 18 Horas)</v>
          </cell>
          <cell r="O1265">
            <v>42205</v>
          </cell>
          <cell r="P1265">
            <v>0.43194444444444446</v>
          </cell>
          <cell r="Q1265">
            <v>30</v>
          </cell>
          <cell r="R1265">
            <v>4909</v>
          </cell>
          <cell r="S1265" t="str">
            <v>Mtto. Terminado</v>
          </cell>
          <cell r="T1265">
            <v>42205</v>
          </cell>
          <cell r="U1265">
            <v>0.5</v>
          </cell>
          <cell r="V1265">
            <v>1.6333333334187046</v>
          </cell>
        </row>
        <row r="1266">
          <cell r="A1266"/>
          <cell r="B1266">
            <v>1255</v>
          </cell>
          <cell r="C1266" t="str">
            <v>EP04</v>
          </cell>
          <cell r="D1266" t="str">
            <v>Motoniveladora Caterpillar</v>
          </cell>
          <cell r="E1266" t="str">
            <v>100EP</v>
          </cell>
          <cell r="F1266" t="str">
            <v>Coazucar S. A.</v>
          </cell>
          <cell r="G1266">
            <v>791060411</v>
          </cell>
          <cell r="H1266">
            <v>7795550883</v>
          </cell>
          <cell r="I1266" t="str">
            <v>MTTO. EN EL CAMPO</v>
          </cell>
          <cell r="J1266" t="str">
            <v>Revisar aire acondicionado</v>
          </cell>
          <cell r="K1266" t="str">
            <v>MTTO. CORRECTIVO</v>
          </cell>
          <cell r="L1266">
            <v>8365</v>
          </cell>
          <cell r="M1266" t="str">
            <v>CHIVIHUSCA LLIVICURA,JOSE</v>
          </cell>
          <cell r="N1266" t="str">
            <v>C (Entrada 18 Horas)</v>
          </cell>
          <cell r="O1266">
            <v>42205</v>
          </cell>
          <cell r="P1266">
            <v>0.43958333333333338</v>
          </cell>
          <cell r="Q1266">
            <v>30</v>
          </cell>
          <cell r="R1266"/>
          <cell r="S1266" t="str">
            <v>Mtto. Terminado</v>
          </cell>
          <cell r="T1266">
            <v>42205</v>
          </cell>
          <cell r="U1266">
            <v>0.91666666666666663</v>
          </cell>
          <cell r="V1266">
            <v>11.449999999953434</v>
          </cell>
        </row>
        <row r="1267">
          <cell r="A1267"/>
          <cell r="B1267">
            <v>1256</v>
          </cell>
          <cell r="C1267" t="str">
            <v>LL02</v>
          </cell>
          <cell r="D1267" t="str">
            <v>Cargadora de Caña  SP- 1850</v>
          </cell>
          <cell r="E1267" t="str">
            <v>100LL</v>
          </cell>
          <cell r="F1267" t="str">
            <v>Coazucar S. A.</v>
          </cell>
          <cell r="G1267">
            <v>791060370</v>
          </cell>
          <cell r="H1267">
            <v>791060370</v>
          </cell>
          <cell r="I1267" t="str">
            <v>MTTO. EN EL CAMPO</v>
          </cell>
          <cell r="J1267" t="str">
            <v>Revisar horometro</v>
          </cell>
          <cell r="K1267" t="str">
            <v>MTTO. CORRECTIVO</v>
          </cell>
          <cell r="L1267">
            <v>1732</v>
          </cell>
          <cell r="M1267" t="str">
            <v>ROJAS MERINO, LUIS GONZALO</v>
          </cell>
          <cell r="N1267" t="str">
            <v>C (Entrada 18 Horas)</v>
          </cell>
          <cell r="O1267">
            <v>42205</v>
          </cell>
          <cell r="P1267">
            <v>0.44027777777777777</v>
          </cell>
          <cell r="Q1267">
            <v>30</v>
          </cell>
          <cell r="R1267"/>
          <cell r="S1267" t="str">
            <v>Mtto. Terminado</v>
          </cell>
          <cell r="T1267">
            <v>42207</v>
          </cell>
          <cell r="U1267">
            <v>0.41666666666666669</v>
          </cell>
          <cell r="V1267">
            <v>47.433333333348855</v>
          </cell>
        </row>
        <row r="1268">
          <cell r="A1268"/>
          <cell r="B1268">
            <v>1257</v>
          </cell>
          <cell r="C1268">
            <v>306</v>
          </cell>
          <cell r="D1268" t="str">
            <v>Tractor John Deere 8220</v>
          </cell>
          <cell r="E1268" t="str">
            <v>100JD</v>
          </cell>
          <cell r="F1268" t="str">
            <v>Coazucar S. A.</v>
          </cell>
          <cell r="G1268">
            <v>791060393</v>
          </cell>
          <cell r="H1268">
            <v>7795550963</v>
          </cell>
          <cell r="I1268" t="str">
            <v>JOHN DEERE</v>
          </cell>
          <cell r="J1268" t="str">
            <v>Soldar asiento</v>
          </cell>
          <cell r="K1268" t="str">
            <v>MTTO. CORRECTIVO</v>
          </cell>
          <cell r="L1268">
            <v>1442</v>
          </cell>
          <cell r="M1268" t="str">
            <v>NAULA SALTO, ANGEL RIGOBERTO</v>
          </cell>
          <cell r="N1268" t="str">
            <v>C (Entrada 18 Horas)</v>
          </cell>
          <cell r="O1268">
            <v>42205</v>
          </cell>
          <cell r="P1268">
            <v>0.44375000000000003</v>
          </cell>
          <cell r="Q1268">
            <v>30</v>
          </cell>
          <cell r="R1268">
            <v>10072</v>
          </cell>
          <cell r="S1268" t="str">
            <v>Mtto. Terminado</v>
          </cell>
          <cell r="T1268">
            <v>42205</v>
          </cell>
          <cell r="U1268">
            <v>0.45833333333333331</v>
          </cell>
          <cell r="V1268">
            <v>0.35000000009313226</v>
          </cell>
        </row>
        <row r="1269">
          <cell r="A1269"/>
          <cell r="B1269">
            <v>1258</v>
          </cell>
          <cell r="C1269" t="str">
            <v>MB19</v>
          </cell>
          <cell r="D1269" t="str">
            <v>Moto Bomba Cummins 359/5.9</v>
          </cell>
          <cell r="E1269" t="str">
            <v>100BB</v>
          </cell>
          <cell r="F1269" t="str">
            <v>Coazucar S. A.</v>
          </cell>
          <cell r="G1269">
            <v>791060405</v>
          </cell>
          <cell r="H1269">
            <v>7795550104</v>
          </cell>
          <cell r="I1269" t="str">
            <v>MTTO. EN EL CAMPO</v>
          </cell>
          <cell r="J1269" t="str">
            <v>Colocar tuberia de descarga</v>
          </cell>
          <cell r="K1269" t="str">
            <v>MTTO. CORRECTIVO</v>
          </cell>
          <cell r="L1269">
            <v>1830</v>
          </cell>
          <cell r="M1269" t="str">
            <v>SIGCHO SAMANIEGO, MAURO</v>
          </cell>
          <cell r="N1269" t="str">
            <v>C (Entrada 18 Horas)</v>
          </cell>
          <cell r="O1269">
            <v>42205</v>
          </cell>
          <cell r="P1269">
            <v>0.4548611111111111</v>
          </cell>
          <cell r="Q1269">
            <v>30</v>
          </cell>
          <cell r="R1269"/>
          <cell r="S1269" t="str">
            <v>Mtto. Terminado</v>
          </cell>
          <cell r="T1269">
            <v>42208</v>
          </cell>
          <cell r="U1269">
            <v>0.66666666666666663</v>
          </cell>
          <cell r="V1269">
            <v>77.083333333372138</v>
          </cell>
        </row>
        <row r="1270">
          <cell r="A1270"/>
          <cell r="B1270">
            <v>1259</v>
          </cell>
          <cell r="C1270" t="str">
            <v>CB01</v>
          </cell>
          <cell r="D1270" t="str">
            <v>Cabezal Volvo FM64T-L2H1</v>
          </cell>
          <cell r="E1270" t="str">
            <v>100CB</v>
          </cell>
          <cell r="F1270" t="str">
            <v>Coazucar S. A.</v>
          </cell>
          <cell r="G1270">
            <v>791060412</v>
          </cell>
          <cell r="H1270">
            <v>791060412</v>
          </cell>
          <cell r="I1270" t="str">
            <v>CABEZALES</v>
          </cell>
          <cell r="J1270" t="str">
            <v>Revisar fuga de aire y soldar tanque de combustible</v>
          </cell>
          <cell r="K1270" t="str">
            <v>MTTO. CORRECTIVO</v>
          </cell>
          <cell r="L1270">
            <v>1396</v>
          </cell>
          <cell r="M1270" t="str">
            <v>MORA ZAMBRANO, JESUS EUDALDO</v>
          </cell>
          <cell r="N1270" t="str">
            <v>C (Entrada 18 Horas)</v>
          </cell>
          <cell r="O1270">
            <v>42205</v>
          </cell>
          <cell r="P1270">
            <v>0.45833333333333331</v>
          </cell>
          <cell r="Q1270">
            <v>30</v>
          </cell>
          <cell r="R1270">
            <v>27698</v>
          </cell>
          <cell r="S1270" t="str">
            <v>Mtto. Terminado</v>
          </cell>
          <cell r="T1270">
            <v>42205</v>
          </cell>
          <cell r="U1270">
            <v>0.58333333333333337</v>
          </cell>
          <cell r="V1270">
            <v>3</v>
          </cell>
        </row>
        <row r="1271">
          <cell r="A1271"/>
          <cell r="B1271">
            <v>1260</v>
          </cell>
          <cell r="C1271">
            <v>721</v>
          </cell>
          <cell r="D1271" t="str">
            <v>Payloader CAT-950</v>
          </cell>
          <cell r="E1271" t="str">
            <v>100EP</v>
          </cell>
          <cell r="F1271" t="str">
            <v>Coazucar S. A.</v>
          </cell>
          <cell r="G1271">
            <v>791060317</v>
          </cell>
          <cell r="H1271">
            <v>7795550850</v>
          </cell>
          <cell r="I1271" t="str">
            <v>EQUIPO PESADO</v>
          </cell>
          <cell r="J1271" t="str">
            <v>Orden de Inspección</v>
          </cell>
          <cell r="K1271" t="str">
            <v>MTTO. PREVENTIVO</v>
          </cell>
          <cell r="L1271">
            <v>1244</v>
          </cell>
          <cell r="M1271" t="str">
            <v xml:space="preserve">LOPEZ ALMEIDA,EDDY </v>
          </cell>
          <cell r="N1271" t="str">
            <v>C (Entrada 18 Horas)</v>
          </cell>
          <cell r="O1271">
            <v>42205</v>
          </cell>
          <cell r="P1271">
            <v>0.4597222222222222</v>
          </cell>
          <cell r="Q1271">
            <v>30</v>
          </cell>
          <cell r="R1271">
            <v>12764</v>
          </cell>
          <cell r="S1271" t="str">
            <v>Mtto. Terminado</v>
          </cell>
          <cell r="T1271">
            <v>42205</v>
          </cell>
          <cell r="U1271">
            <v>0.56944444444444442</v>
          </cell>
          <cell r="V1271">
            <v>2.6333333334187046</v>
          </cell>
        </row>
        <row r="1272">
          <cell r="A1272"/>
          <cell r="B1272">
            <v>1261</v>
          </cell>
          <cell r="C1272">
            <v>721</v>
          </cell>
          <cell r="D1272" t="str">
            <v>Payloader CAT-950</v>
          </cell>
          <cell r="E1272" t="str">
            <v>100EP</v>
          </cell>
          <cell r="F1272" t="str">
            <v>Coazucar S. A.</v>
          </cell>
          <cell r="G1272">
            <v>791060317</v>
          </cell>
          <cell r="H1272">
            <v>7795550850</v>
          </cell>
          <cell r="I1272" t="str">
            <v>LUBRICADORA</v>
          </cell>
          <cell r="J1272" t="str">
            <v>Cambio aceite y filtro motor</v>
          </cell>
          <cell r="K1272" t="str">
            <v>MTTO. PREVENTIVO</v>
          </cell>
          <cell r="L1272">
            <v>1244</v>
          </cell>
          <cell r="M1272" t="str">
            <v xml:space="preserve">LOPEZ ALMEIDA,EDDY </v>
          </cell>
          <cell r="N1272" t="str">
            <v>C (Entrada 18 Horas)</v>
          </cell>
          <cell r="O1272">
            <v>42205</v>
          </cell>
          <cell r="P1272">
            <v>0.4597222222222222</v>
          </cell>
          <cell r="Q1272">
            <v>30</v>
          </cell>
          <cell r="R1272">
            <v>12764</v>
          </cell>
          <cell r="S1272" t="str">
            <v>Mtto. Terminado</v>
          </cell>
          <cell r="T1272">
            <v>42205</v>
          </cell>
          <cell r="U1272">
            <v>0.625</v>
          </cell>
          <cell r="V1272">
            <v>3.9666666666744277</v>
          </cell>
        </row>
        <row r="1273">
          <cell r="A1273"/>
          <cell r="B1273">
            <v>1262</v>
          </cell>
          <cell r="C1273">
            <v>721</v>
          </cell>
          <cell r="D1273" t="str">
            <v>Payloader CAT-950</v>
          </cell>
          <cell r="E1273" t="str">
            <v>100EP</v>
          </cell>
          <cell r="F1273" t="str">
            <v>Coazucar S. A.</v>
          </cell>
          <cell r="G1273">
            <v>791060317</v>
          </cell>
          <cell r="H1273">
            <v>7795550850</v>
          </cell>
          <cell r="I1273" t="str">
            <v>LUBRICADORA</v>
          </cell>
          <cell r="J1273" t="str">
            <v>Cambio filtro de combustible</v>
          </cell>
          <cell r="K1273" t="str">
            <v>MTTO. PREVENTIVO</v>
          </cell>
          <cell r="L1273">
            <v>1244</v>
          </cell>
          <cell r="M1273" t="str">
            <v xml:space="preserve">LOPEZ ALMEIDA,EDDY </v>
          </cell>
          <cell r="N1273" t="str">
            <v>C (Entrada 18 Horas)</v>
          </cell>
          <cell r="O1273">
            <v>42205</v>
          </cell>
          <cell r="P1273">
            <v>0.4597222222222222</v>
          </cell>
          <cell r="Q1273">
            <v>30</v>
          </cell>
          <cell r="R1273">
            <v>12764</v>
          </cell>
          <cell r="S1273" t="str">
            <v>Mtto. Terminado</v>
          </cell>
          <cell r="T1273">
            <v>42205</v>
          </cell>
          <cell r="U1273">
            <v>0.625</v>
          </cell>
          <cell r="V1273">
            <v>3.9666666666744277</v>
          </cell>
        </row>
        <row r="1274">
          <cell r="A1274"/>
          <cell r="B1274">
            <v>1263</v>
          </cell>
          <cell r="C1274">
            <v>593</v>
          </cell>
          <cell r="D1274" t="str">
            <v>Cosechadora de CañaJohn Deere 3510</v>
          </cell>
          <cell r="E1274" t="str">
            <v>100CS</v>
          </cell>
          <cell r="F1274" t="str">
            <v>Coazucar S. A.</v>
          </cell>
          <cell r="G1274">
            <v>791060334</v>
          </cell>
          <cell r="H1274">
            <v>791060334</v>
          </cell>
          <cell r="I1274" t="str">
            <v>MTTO. EN EL CAMPO</v>
          </cell>
          <cell r="J1274" t="str">
            <v>Cambiar cilindro hidraulico del brazo</v>
          </cell>
          <cell r="K1274" t="str">
            <v>MTTO. CORRECTIVO</v>
          </cell>
          <cell r="L1274">
            <v>2069</v>
          </cell>
          <cell r="M1274" t="str">
            <v>CELSO PILLIGUA,ZHUNIO</v>
          </cell>
          <cell r="N1274" t="str">
            <v>C (Entrada 18 Horas)</v>
          </cell>
          <cell r="O1274">
            <v>42205</v>
          </cell>
          <cell r="P1274">
            <v>0.46180555555555558</v>
          </cell>
          <cell r="Q1274">
            <v>30</v>
          </cell>
          <cell r="R1274"/>
          <cell r="S1274" t="str">
            <v>Mtto. Terminado</v>
          </cell>
          <cell r="T1274">
            <v>42209</v>
          </cell>
          <cell r="U1274">
            <v>4.1666666666666664E-2</v>
          </cell>
          <cell r="V1274">
            <v>85.916666666744277</v>
          </cell>
        </row>
        <row r="1275">
          <cell r="A1275"/>
          <cell r="B1275">
            <v>1264</v>
          </cell>
          <cell r="C1275">
            <v>160</v>
          </cell>
          <cell r="D1275" t="str">
            <v>Cabezal M. Benz LS-2635</v>
          </cell>
          <cell r="E1275" t="str">
            <v>100CB</v>
          </cell>
          <cell r="F1275" t="str">
            <v>Coazucar S. A.</v>
          </cell>
          <cell r="G1275">
            <v>791060330</v>
          </cell>
          <cell r="H1275">
            <v>791060330</v>
          </cell>
          <cell r="I1275" t="str">
            <v>ELECTROMECANICOS</v>
          </cell>
          <cell r="J1275" t="str">
            <v>Revisar sistema electrico</v>
          </cell>
          <cell r="K1275" t="str">
            <v>MTTO. CORRECTIVO</v>
          </cell>
          <cell r="L1275">
            <v>1683</v>
          </cell>
          <cell r="M1275" t="str">
            <v>RIVERA FLORES, JULIO ALEJANDRO</v>
          </cell>
          <cell r="N1275" t="str">
            <v>C (Entrada 18 Horas)</v>
          </cell>
          <cell r="O1275">
            <v>42205</v>
          </cell>
          <cell r="P1275">
            <v>0.47430555555555554</v>
          </cell>
          <cell r="Q1275">
            <v>30</v>
          </cell>
          <cell r="R1275"/>
          <cell r="S1275" t="str">
            <v>Mtto. Terminado</v>
          </cell>
          <cell r="T1275">
            <v>42205</v>
          </cell>
          <cell r="U1275">
            <v>0.66666666666666663</v>
          </cell>
          <cell r="V1275">
            <v>4.6166666665812954</v>
          </cell>
        </row>
        <row r="1276">
          <cell r="A1276"/>
          <cell r="B1276">
            <v>1265</v>
          </cell>
          <cell r="C1276" t="str">
            <v>EA37</v>
          </cell>
          <cell r="D1276" t="str">
            <v>Aprovisionadores de Urea</v>
          </cell>
          <cell r="E1276" t="str">
            <v>100EA</v>
          </cell>
          <cell r="F1276" t="str">
            <v>Coazucar S. A.</v>
          </cell>
          <cell r="G1276">
            <v>791060430</v>
          </cell>
          <cell r="H1276">
            <v>7795550604</v>
          </cell>
          <cell r="I1276" t="str">
            <v>VULCANIZADORA</v>
          </cell>
          <cell r="J1276" t="str">
            <v>Cambiar llanta</v>
          </cell>
          <cell r="K1276" t="str">
            <v>MTTO. CORRECTIVO</v>
          </cell>
          <cell r="L1276">
            <v>7970</v>
          </cell>
          <cell r="M1276" t="str">
            <v>FLORES OCHOA, JOHNNY</v>
          </cell>
          <cell r="N1276" t="str">
            <v>C (Entrada 18 Horas)</v>
          </cell>
          <cell r="O1276">
            <v>42205</v>
          </cell>
          <cell r="P1276">
            <v>0.47638888888888892</v>
          </cell>
          <cell r="Q1276">
            <v>30</v>
          </cell>
          <cell r="R1276"/>
          <cell r="S1276" t="str">
            <v>Mtto. Terminado</v>
          </cell>
          <cell r="T1276">
            <v>42205</v>
          </cell>
          <cell r="U1276">
            <v>0.55972222222222223</v>
          </cell>
          <cell r="V1276">
            <v>2</v>
          </cell>
        </row>
        <row r="1277">
          <cell r="A1277"/>
          <cell r="B1277">
            <v>1266</v>
          </cell>
          <cell r="C1277" t="str">
            <v>EA44</v>
          </cell>
          <cell r="D1277" t="str">
            <v>Abonadora de 4 Tolvas Multiple</v>
          </cell>
          <cell r="E1277" t="str">
            <v>100EA</v>
          </cell>
          <cell r="F1277" t="str">
            <v>Coazucar S. A.</v>
          </cell>
          <cell r="G1277">
            <v>791060429</v>
          </cell>
          <cell r="H1277">
            <v>791060429</v>
          </cell>
          <cell r="I1277" t="str">
            <v>VULCANIZADORA</v>
          </cell>
          <cell r="J1277" t="str">
            <v>Cambiar llanta</v>
          </cell>
          <cell r="K1277" t="str">
            <v>MTTO. CORRECTIVO</v>
          </cell>
          <cell r="L1277">
            <v>7970</v>
          </cell>
          <cell r="M1277" t="str">
            <v>FLORES OCHOA, JOHNNY</v>
          </cell>
          <cell r="N1277" t="str">
            <v>C (Entrada 18 Horas)</v>
          </cell>
          <cell r="O1277">
            <v>42205</v>
          </cell>
          <cell r="P1277">
            <v>0.4770833333333333</v>
          </cell>
          <cell r="Q1277">
            <v>30</v>
          </cell>
          <cell r="R1277"/>
          <cell r="S1277" t="str">
            <v>Mtto. Terminado</v>
          </cell>
          <cell r="T1277">
            <v>42205</v>
          </cell>
          <cell r="U1277">
            <v>0.56041666666666667</v>
          </cell>
          <cell r="V1277">
            <v>2</v>
          </cell>
        </row>
        <row r="1278">
          <cell r="A1278"/>
          <cell r="B1278">
            <v>1267</v>
          </cell>
          <cell r="C1278">
            <v>226</v>
          </cell>
          <cell r="D1278" t="str">
            <v>Camión KIA</v>
          </cell>
          <cell r="E1278" t="str">
            <v>100EL</v>
          </cell>
          <cell r="F1278" t="str">
            <v>Coazucar S. A.</v>
          </cell>
          <cell r="G1278">
            <v>791060202</v>
          </cell>
          <cell r="H1278">
            <v>7795550715</v>
          </cell>
          <cell r="I1278" t="str">
            <v>EQUIPO LIVIANO</v>
          </cell>
          <cell r="J1278" t="str">
            <v>Revisar cardan</v>
          </cell>
          <cell r="K1278" t="str">
            <v>MTTO. CORRECTIVO</v>
          </cell>
          <cell r="L1278">
            <v>5112</v>
          </cell>
          <cell r="M1278" t="str">
            <v>TOMALA ZAMORA, CARLOS</v>
          </cell>
          <cell r="N1278" t="str">
            <v>C (Entrada 18 Horas)</v>
          </cell>
          <cell r="O1278">
            <v>42205</v>
          </cell>
          <cell r="P1278">
            <v>0.48819444444444443</v>
          </cell>
          <cell r="Q1278">
            <v>30</v>
          </cell>
          <cell r="R1278"/>
          <cell r="S1278" t="str">
            <v>Mtto. Terminado</v>
          </cell>
          <cell r="T1278">
            <v>42205</v>
          </cell>
          <cell r="U1278">
            <v>0.70833333333333337</v>
          </cell>
          <cell r="V1278">
            <v>5.2833333334419876</v>
          </cell>
        </row>
        <row r="1279">
          <cell r="A1279"/>
          <cell r="B1279">
            <v>1268</v>
          </cell>
          <cell r="C1279">
            <v>335</v>
          </cell>
          <cell r="D1279" t="str">
            <v>Tractor de llanta Cameco</v>
          </cell>
          <cell r="E1279" t="str">
            <v>100CM</v>
          </cell>
          <cell r="F1279" t="str">
            <v>Coazucar S. A.</v>
          </cell>
          <cell r="G1279">
            <v>791060444</v>
          </cell>
          <cell r="H1279">
            <v>791060444</v>
          </cell>
          <cell r="I1279" t="str">
            <v>CAMECOS</v>
          </cell>
          <cell r="J1279" t="str">
            <v>Revisar temperatura</v>
          </cell>
          <cell r="K1279" t="str">
            <v>MTTO. CORRECTIVO</v>
          </cell>
          <cell r="L1279">
            <v>1862</v>
          </cell>
          <cell r="M1279" t="str">
            <v>TADAY PAREDES, JOSE MIGUEL</v>
          </cell>
          <cell r="N1279" t="str">
            <v>C (Entrada 18 Horas)</v>
          </cell>
          <cell r="O1279">
            <v>42205</v>
          </cell>
          <cell r="P1279">
            <v>0.48958333333333331</v>
          </cell>
          <cell r="Q1279">
            <v>30</v>
          </cell>
          <cell r="R1279"/>
          <cell r="S1279" t="str">
            <v>Mtto. Terminado</v>
          </cell>
          <cell r="T1279">
            <v>42205</v>
          </cell>
          <cell r="U1279">
            <v>0.6875</v>
          </cell>
          <cell r="V1279">
            <v>4.75</v>
          </cell>
        </row>
        <row r="1280">
          <cell r="A1280"/>
          <cell r="B1280">
            <v>1269</v>
          </cell>
          <cell r="C1280" t="str">
            <v>JD26</v>
          </cell>
          <cell r="D1280" t="str">
            <v>Tractor John Deere 6145J</v>
          </cell>
          <cell r="E1280" t="str">
            <v>100JD</v>
          </cell>
          <cell r="F1280" t="str">
            <v>Coazucar S. A.</v>
          </cell>
          <cell r="G1280">
            <v>791060443</v>
          </cell>
          <cell r="H1280">
            <v>7795551063</v>
          </cell>
          <cell r="I1280" t="str">
            <v>JOHN DEERE</v>
          </cell>
          <cell r="J1280" t="str">
            <v>Revisar sistema hidraulico</v>
          </cell>
          <cell r="K1280" t="str">
            <v>MTTO. CORRECTIVO</v>
          </cell>
          <cell r="L1280">
            <v>1463</v>
          </cell>
          <cell r="M1280" t="str">
            <v>OCHOA OLMEDO, CARLOS CICERON</v>
          </cell>
          <cell r="N1280" t="str">
            <v>C (Entrada 18 Horas)</v>
          </cell>
          <cell r="O1280">
            <v>42205</v>
          </cell>
          <cell r="P1280">
            <v>0.5083333333333333</v>
          </cell>
          <cell r="Q1280">
            <v>30</v>
          </cell>
          <cell r="R1280"/>
          <cell r="S1280" t="str">
            <v>Mtto. Terminado</v>
          </cell>
          <cell r="T1280">
            <v>42208</v>
          </cell>
          <cell r="U1280">
            <v>0.72222222222222221</v>
          </cell>
          <cell r="V1280">
            <v>77.133333333302289</v>
          </cell>
        </row>
        <row r="1281">
          <cell r="A1281"/>
          <cell r="B1281">
            <v>1270</v>
          </cell>
          <cell r="C1281">
            <v>1286</v>
          </cell>
          <cell r="D1281" t="str">
            <v>Trayler</v>
          </cell>
          <cell r="E1281" t="str">
            <v>100TD</v>
          </cell>
          <cell r="F1281" t="str">
            <v>Coazucar S. A.</v>
          </cell>
          <cell r="G1281">
            <v>791060312</v>
          </cell>
          <cell r="H1281">
            <v>791060312</v>
          </cell>
          <cell r="I1281" t="str">
            <v>MTTO. EN EL CAMPO</v>
          </cell>
          <cell r="J1281" t="str">
            <v>Revisar eje recorrido y cambiar hojas</v>
          </cell>
          <cell r="K1281" t="str">
            <v>MTTO. CORRECTIVO</v>
          </cell>
          <cell r="L1281">
            <v>1582</v>
          </cell>
          <cell r="M1281" t="str">
            <v>PILAY SANTOS, OSCAR</v>
          </cell>
          <cell r="N1281" t="str">
            <v>C (Entrada 18 Horas)</v>
          </cell>
          <cell r="O1281">
            <v>42205</v>
          </cell>
          <cell r="P1281">
            <v>0.52430555555555558</v>
          </cell>
          <cell r="Q1281">
            <v>30</v>
          </cell>
          <cell r="R1281"/>
          <cell r="S1281" t="str">
            <v>Mtto. Terminado</v>
          </cell>
          <cell r="T1281">
            <v>42205</v>
          </cell>
          <cell r="U1281">
            <v>0.75</v>
          </cell>
          <cell r="V1281">
            <v>5.4166666667442769</v>
          </cell>
        </row>
        <row r="1282">
          <cell r="A1282"/>
          <cell r="B1282">
            <v>1271</v>
          </cell>
          <cell r="C1282" t="str">
            <v>1629A</v>
          </cell>
          <cell r="D1282" t="str">
            <v>Compresor a Gasolina</v>
          </cell>
          <cell r="E1282" t="str">
            <v>100EQM</v>
          </cell>
          <cell r="F1282" t="str">
            <v>Coazucar S. A.</v>
          </cell>
          <cell r="G1282">
            <v>791060305</v>
          </cell>
          <cell r="H1282">
            <v>7795550902</v>
          </cell>
          <cell r="I1282" t="str">
            <v>MTTO. EN EL CAMPO</v>
          </cell>
          <cell r="J1282" t="str">
            <v>Cambio aceite y filtro motor</v>
          </cell>
          <cell r="K1282" t="str">
            <v>MTTO. PREVENTIVO</v>
          </cell>
          <cell r="L1282">
            <v>1340</v>
          </cell>
          <cell r="M1282" t="str">
            <v>MENENDES MUÑOZ, FABIAN</v>
          </cell>
          <cell r="N1282" t="str">
            <v>D (Salida 18 Horas)</v>
          </cell>
          <cell r="O1282">
            <v>42205</v>
          </cell>
          <cell r="P1282">
            <v>0.5625</v>
          </cell>
          <cell r="Q1282">
            <v>30</v>
          </cell>
          <cell r="R1282"/>
          <cell r="S1282" t="str">
            <v>Mtto. Terminado</v>
          </cell>
          <cell r="T1282">
            <v>42207</v>
          </cell>
          <cell r="U1282">
            <v>0.625</v>
          </cell>
          <cell r="V1282">
            <v>49.5</v>
          </cell>
        </row>
        <row r="1283">
          <cell r="A1283"/>
          <cell r="B1283">
            <v>1272</v>
          </cell>
          <cell r="C1283" t="str">
            <v>1629A</v>
          </cell>
          <cell r="D1283" t="str">
            <v>Compresor a Gasolina</v>
          </cell>
          <cell r="E1283" t="str">
            <v>100EQM</v>
          </cell>
          <cell r="F1283" t="str">
            <v>Coazucar S. A.</v>
          </cell>
          <cell r="G1283">
            <v>791060305</v>
          </cell>
          <cell r="H1283">
            <v>7795550902</v>
          </cell>
          <cell r="I1283" t="str">
            <v>MTTO. EN EL CAMPO</v>
          </cell>
          <cell r="J1283" t="str">
            <v>Cambio filtro de aire</v>
          </cell>
          <cell r="K1283" t="str">
            <v>MTTO. PREVENTIVO</v>
          </cell>
          <cell r="L1283">
            <v>1340</v>
          </cell>
          <cell r="M1283" t="str">
            <v>MENENDES MUÑOZ, FABIAN</v>
          </cell>
          <cell r="N1283" t="str">
            <v>D (Salida 18 Horas)</v>
          </cell>
          <cell r="O1283">
            <v>42205</v>
          </cell>
          <cell r="P1283">
            <v>0.5625</v>
          </cell>
          <cell r="Q1283">
            <v>30</v>
          </cell>
          <cell r="R1283"/>
          <cell r="S1283" t="str">
            <v>Mtto. Terminado</v>
          </cell>
          <cell r="T1283">
            <v>42207</v>
          </cell>
          <cell r="U1283">
            <v>0.625</v>
          </cell>
          <cell r="V1283">
            <v>49.5</v>
          </cell>
        </row>
        <row r="1284">
          <cell r="A1284"/>
          <cell r="B1284">
            <v>1273</v>
          </cell>
          <cell r="C1284">
            <v>1633</v>
          </cell>
          <cell r="D1284" t="str">
            <v>Compresor a Gasolina</v>
          </cell>
          <cell r="E1284" t="str">
            <v>100EQM</v>
          </cell>
          <cell r="F1284" t="str">
            <v>Coazucar S. A.</v>
          </cell>
          <cell r="G1284">
            <v>791060305</v>
          </cell>
          <cell r="H1284">
            <v>7795550892</v>
          </cell>
          <cell r="I1284" t="str">
            <v>MTTO. EN EL CAMPO</v>
          </cell>
          <cell r="J1284" t="str">
            <v>Cambio aceite y filtro motor</v>
          </cell>
          <cell r="K1284" t="str">
            <v>MTTO. PREVENTIVO</v>
          </cell>
          <cell r="L1284">
            <v>1340</v>
          </cell>
          <cell r="M1284" t="str">
            <v>MENENDES MUÑOZ, FABIAN</v>
          </cell>
          <cell r="N1284" t="str">
            <v>D (Salida 18 Horas)</v>
          </cell>
          <cell r="O1284">
            <v>42205</v>
          </cell>
          <cell r="P1284">
            <v>0.5625</v>
          </cell>
          <cell r="Q1284">
            <v>30</v>
          </cell>
          <cell r="R1284"/>
          <cell r="S1284" t="str">
            <v>Mtto. Terminado</v>
          </cell>
          <cell r="T1284">
            <v>42207</v>
          </cell>
          <cell r="U1284">
            <v>0.625</v>
          </cell>
          <cell r="V1284">
            <v>49.5</v>
          </cell>
        </row>
        <row r="1285">
          <cell r="A1285"/>
          <cell r="B1285">
            <v>1274</v>
          </cell>
          <cell r="C1285">
            <v>1633</v>
          </cell>
          <cell r="D1285" t="str">
            <v>Compresor a Gasolina</v>
          </cell>
          <cell r="E1285" t="str">
            <v>100EQM</v>
          </cell>
          <cell r="F1285" t="str">
            <v>Coazucar S. A.</v>
          </cell>
          <cell r="G1285">
            <v>791060305</v>
          </cell>
          <cell r="H1285">
            <v>7795550892</v>
          </cell>
          <cell r="I1285" t="str">
            <v>MTTO. EN EL CAMPO</v>
          </cell>
          <cell r="J1285" t="str">
            <v>Cambio filtro de aire</v>
          </cell>
          <cell r="K1285" t="str">
            <v>MTTO. PREVENTIVO</v>
          </cell>
          <cell r="L1285">
            <v>1340</v>
          </cell>
          <cell r="M1285" t="str">
            <v>MENENDES MUÑOZ, FABIAN</v>
          </cell>
          <cell r="N1285" t="str">
            <v>D (Salida 18 Horas)</v>
          </cell>
          <cell r="O1285">
            <v>42205</v>
          </cell>
          <cell r="P1285">
            <v>0.5625</v>
          </cell>
          <cell r="Q1285">
            <v>30</v>
          </cell>
          <cell r="R1285"/>
          <cell r="S1285" t="str">
            <v>Mtto. Terminado</v>
          </cell>
          <cell r="T1285">
            <v>42206</v>
          </cell>
          <cell r="U1285">
            <v>0.625</v>
          </cell>
          <cell r="V1285">
            <v>25.5</v>
          </cell>
        </row>
        <row r="1286">
          <cell r="A1286"/>
          <cell r="B1286">
            <v>1275</v>
          </cell>
          <cell r="C1286" t="str">
            <v>EM07</v>
          </cell>
          <cell r="D1286" t="str">
            <v>Compresor a Gasolina</v>
          </cell>
          <cell r="E1286" t="str">
            <v>100EQM</v>
          </cell>
          <cell r="F1286" t="str">
            <v>Coazucar S. A.</v>
          </cell>
          <cell r="G1286">
            <v>791060305</v>
          </cell>
          <cell r="H1286">
            <v>7795550912</v>
          </cell>
          <cell r="I1286" t="str">
            <v>MTTO. EN EL CAMPO</v>
          </cell>
          <cell r="J1286" t="str">
            <v>Cambio aceite y filtro motor</v>
          </cell>
          <cell r="K1286" t="str">
            <v>MTTO. PREVENTIVO</v>
          </cell>
          <cell r="L1286">
            <v>1340</v>
          </cell>
          <cell r="M1286" t="str">
            <v>MENENDES MUÑOZ, FABIAN</v>
          </cell>
          <cell r="N1286" t="str">
            <v>D (Salida 18 Horas)</v>
          </cell>
          <cell r="O1286">
            <v>42205</v>
          </cell>
          <cell r="P1286">
            <v>0.5625</v>
          </cell>
          <cell r="Q1286">
            <v>30</v>
          </cell>
          <cell r="R1286"/>
          <cell r="S1286" t="str">
            <v>Mtto. Terminado</v>
          </cell>
          <cell r="T1286">
            <v>42206</v>
          </cell>
          <cell r="U1286">
            <v>0.625</v>
          </cell>
          <cell r="V1286">
            <v>25.5</v>
          </cell>
        </row>
        <row r="1287">
          <cell r="A1287"/>
          <cell r="B1287">
            <v>1276</v>
          </cell>
          <cell r="C1287">
            <v>272</v>
          </cell>
          <cell r="D1287" t="str">
            <v>Tractor John Deere 7800</v>
          </cell>
          <cell r="E1287" t="str">
            <v>100JD</v>
          </cell>
          <cell r="F1287" t="str">
            <v>Coazucar S. A.</v>
          </cell>
          <cell r="G1287">
            <v>791060391</v>
          </cell>
          <cell r="H1287">
            <v>7795550919</v>
          </cell>
          <cell r="I1287" t="str">
            <v>MTTO. EN EL CAMPO</v>
          </cell>
          <cell r="J1287" t="str">
            <v>Cambiar baterias</v>
          </cell>
          <cell r="K1287" t="str">
            <v>MTTO. CORRECTIVO</v>
          </cell>
          <cell r="L1287">
            <v>4819</v>
          </cell>
          <cell r="M1287" t="str">
            <v>PLUAS OLVERA, ROSENDO</v>
          </cell>
          <cell r="N1287" t="str">
            <v>D (Salida 18 Horas)</v>
          </cell>
          <cell r="O1287">
            <v>42205</v>
          </cell>
          <cell r="P1287">
            <v>0.58750000000000002</v>
          </cell>
          <cell r="Q1287">
            <v>30</v>
          </cell>
          <cell r="R1287">
            <v>666</v>
          </cell>
          <cell r="S1287" t="str">
            <v>Mtto. Terminado</v>
          </cell>
          <cell r="T1287">
            <v>42207</v>
          </cell>
          <cell r="U1287">
            <v>0.29166666666666669</v>
          </cell>
          <cell r="V1287">
            <v>40.899999999906868</v>
          </cell>
        </row>
        <row r="1288">
          <cell r="A1288"/>
          <cell r="B1288">
            <v>1277</v>
          </cell>
          <cell r="C1288">
            <v>325</v>
          </cell>
          <cell r="D1288" t="str">
            <v>Tractor de Llantas Cameco 305 AG</v>
          </cell>
          <cell r="E1288" t="str">
            <v>100CM</v>
          </cell>
          <cell r="F1288" t="str">
            <v>Coazucar S. A.</v>
          </cell>
          <cell r="G1288">
            <v>791060373</v>
          </cell>
          <cell r="H1288">
            <v>7795550333</v>
          </cell>
          <cell r="I1288" t="str">
            <v>MTTO. EN EL CAMPO</v>
          </cell>
          <cell r="J1288" t="str">
            <v>Equipo sin frenos</v>
          </cell>
          <cell r="K1288" t="str">
            <v>MTTO. CORRECTIVO</v>
          </cell>
          <cell r="L1288">
            <v>775</v>
          </cell>
          <cell r="M1288" t="str">
            <v>CABRERA QUIZHPI, CARLOS GONZALO</v>
          </cell>
          <cell r="N1288" t="str">
            <v>D (Salida 18 Horas)</v>
          </cell>
          <cell r="O1288">
            <v>42205</v>
          </cell>
          <cell r="P1288">
            <v>0.59027777777777779</v>
          </cell>
          <cell r="Q1288">
            <v>30</v>
          </cell>
          <cell r="R1288"/>
          <cell r="S1288" t="str">
            <v>Mtto. Terminado</v>
          </cell>
          <cell r="T1288">
            <v>42205</v>
          </cell>
          <cell r="U1288">
            <v>0.95833333333333337</v>
          </cell>
          <cell r="V1288">
            <v>8.8333333332557231</v>
          </cell>
        </row>
        <row r="1289">
          <cell r="A1289"/>
          <cell r="B1289">
            <v>1278</v>
          </cell>
          <cell r="C1289" t="str">
            <v>MB33</v>
          </cell>
          <cell r="D1289" t="str">
            <v>Enrolladorocmis VIR7M-D125-MT500</v>
          </cell>
          <cell r="E1289" t="str">
            <v>100BB</v>
          </cell>
          <cell r="F1289" t="str">
            <v>Coazucar S. A.</v>
          </cell>
          <cell r="G1289">
            <v>791060405</v>
          </cell>
          <cell r="H1289">
            <v>7795550120</v>
          </cell>
          <cell r="I1289" t="str">
            <v>MTTO. EN EL CAMPO</v>
          </cell>
          <cell r="J1289" t="str">
            <v>Revisar sistema electrico</v>
          </cell>
          <cell r="K1289" t="str">
            <v>MTTO. CORRECTIVO</v>
          </cell>
          <cell r="L1289">
            <v>1655</v>
          </cell>
          <cell r="M1289" t="str">
            <v>RAMON RAMON, FRANKLIN</v>
          </cell>
          <cell r="N1289" t="str">
            <v>D (Salida 18 Horas)</v>
          </cell>
          <cell r="O1289">
            <v>42205</v>
          </cell>
          <cell r="P1289">
            <v>0.59236111111111112</v>
          </cell>
          <cell r="Q1289">
            <v>30</v>
          </cell>
          <cell r="R1289"/>
          <cell r="S1289" t="str">
            <v>Mtto. Terminado</v>
          </cell>
          <cell r="T1289">
            <v>42205</v>
          </cell>
          <cell r="U1289">
            <v>0.64583333333333337</v>
          </cell>
          <cell r="V1289">
            <v>1.283333333209157</v>
          </cell>
        </row>
        <row r="1290">
          <cell r="A1290"/>
          <cell r="B1290">
            <v>1279</v>
          </cell>
          <cell r="C1290" t="str">
            <v>JD38</v>
          </cell>
          <cell r="D1290" t="str">
            <v>Tractor John Deere 9460R</v>
          </cell>
          <cell r="E1290" t="str">
            <v>100JD</v>
          </cell>
          <cell r="F1290" t="str">
            <v>Coazucar S. A.</v>
          </cell>
          <cell r="G1290">
            <v>791060435</v>
          </cell>
          <cell r="H1290">
            <v>7795551087</v>
          </cell>
          <cell r="I1290" t="str">
            <v>JOHN DEERE</v>
          </cell>
          <cell r="J1290" t="str">
            <v>Revisar A/A</v>
          </cell>
          <cell r="K1290" t="str">
            <v>MTTO. CORRECTIVO</v>
          </cell>
          <cell r="L1290">
            <v>960</v>
          </cell>
          <cell r="M1290" t="str">
            <v>CRISTOBAL PIGUAVE, EDISON MOISES</v>
          </cell>
          <cell r="N1290" t="str">
            <v>D (Salida 18 Horas)</v>
          </cell>
          <cell r="O1290">
            <v>42205</v>
          </cell>
          <cell r="P1290">
            <v>0.59722222222222221</v>
          </cell>
          <cell r="Q1290">
            <v>30</v>
          </cell>
          <cell r="R1290">
            <v>46931</v>
          </cell>
          <cell r="S1290" t="str">
            <v>Mtto. Terminado</v>
          </cell>
          <cell r="T1290">
            <v>42205</v>
          </cell>
          <cell r="U1290">
            <v>0.95833333333333337</v>
          </cell>
          <cell r="V1290">
            <v>8.6666666667442769</v>
          </cell>
        </row>
        <row r="1291">
          <cell r="A1291"/>
          <cell r="B1291">
            <v>1280</v>
          </cell>
          <cell r="C1291">
            <v>339</v>
          </cell>
          <cell r="D1291" t="str">
            <v>Tractor de Llantas Cameco 305 AG</v>
          </cell>
          <cell r="E1291" t="str">
            <v>100CM</v>
          </cell>
          <cell r="F1291" t="str">
            <v>Coazucar S. A.</v>
          </cell>
          <cell r="G1291">
            <v>791060444</v>
          </cell>
          <cell r="H1291">
            <v>7795550348</v>
          </cell>
          <cell r="I1291" t="str">
            <v>CAMECOS</v>
          </cell>
          <cell r="J1291" t="str">
            <v>Orden de Inspección</v>
          </cell>
          <cell r="K1291" t="str">
            <v>MTTO. PREVENTIVO</v>
          </cell>
          <cell r="L1291">
            <v>907</v>
          </cell>
          <cell r="M1291" t="str">
            <v>CHILA ENDARA, WILMAN RODOLFO</v>
          </cell>
          <cell r="N1291" t="str">
            <v>D (Salida 18 Horas)</v>
          </cell>
          <cell r="O1291">
            <v>42205</v>
          </cell>
          <cell r="P1291">
            <v>0.60069444444444442</v>
          </cell>
          <cell r="Q1291">
            <v>30</v>
          </cell>
          <cell r="R1291"/>
          <cell r="S1291" t="str">
            <v>Mtto. Terminado</v>
          </cell>
          <cell r="T1291">
            <v>42207</v>
          </cell>
          <cell r="U1291">
            <v>0.59027777777777779</v>
          </cell>
          <cell r="V1291">
            <v>47.75</v>
          </cell>
        </row>
        <row r="1292">
          <cell r="A1292"/>
          <cell r="B1292">
            <v>1281</v>
          </cell>
          <cell r="C1292">
            <v>339</v>
          </cell>
          <cell r="D1292" t="str">
            <v>Tractor de Llantas Cameco 305 AG</v>
          </cell>
          <cell r="E1292" t="str">
            <v>100CM</v>
          </cell>
          <cell r="F1292" t="str">
            <v>Coazucar S. A.</v>
          </cell>
          <cell r="G1292">
            <v>791060444</v>
          </cell>
          <cell r="H1292">
            <v>7795550348</v>
          </cell>
          <cell r="I1292" t="str">
            <v>LUBRICADORA</v>
          </cell>
          <cell r="J1292" t="str">
            <v>Cambio aceite y filtro motor</v>
          </cell>
          <cell r="K1292" t="str">
            <v>MTTO. PREVENTIVO</v>
          </cell>
          <cell r="L1292">
            <v>907</v>
          </cell>
          <cell r="M1292" t="str">
            <v>CHILA ENDARA, WILMAN RODOLFO</v>
          </cell>
          <cell r="N1292" t="str">
            <v>D (Salida 18 Horas)</v>
          </cell>
          <cell r="O1292">
            <v>42205</v>
          </cell>
          <cell r="P1292">
            <v>0.60069444444444442</v>
          </cell>
          <cell r="Q1292">
            <v>30</v>
          </cell>
          <cell r="R1292"/>
          <cell r="S1292" t="str">
            <v>Mtto. Terminado</v>
          </cell>
          <cell r="T1292">
            <v>42205</v>
          </cell>
          <cell r="U1292">
            <v>0.66666666666666663</v>
          </cell>
          <cell r="V1292">
            <v>1.5833333332557231</v>
          </cell>
        </row>
        <row r="1293">
          <cell r="A1293"/>
          <cell r="B1293">
            <v>1282</v>
          </cell>
          <cell r="C1293">
            <v>339</v>
          </cell>
          <cell r="D1293" t="str">
            <v>Tractor de Llantas Cameco 305 AG</v>
          </cell>
          <cell r="E1293" t="str">
            <v>100CM</v>
          </cell>
          <cell r="F1293" t="str">
            <v>Coazucar S. A.</v>
          </cell>
          <cell r="G1293">
            <v>791060444</v>
          </cell>
          <cell r="H1293">
            <v>7795550348</v>
          </cell>
          <cell r="I1293" t="str">
            <v>LUBRICADORA</v>
          </cell>
          <cell r="J1293" t="str">
            <v>Cambio filtro de combustible</v>
          </cell>
          <cell r="K1293" t="str">
            <v>MTTO. PREVENTIVO</v>
          </cell>
          <cell r="L1293">
            <v>907</v>
          </cell>
          <cell r="M1293" t="str">
            <v>CHILA ENDARA, WILMAN RODOLFO</v>
          </cell>
          <cell r="N1293" t="str">
            <v>D (Salida 18 Horas)</v>
          </cell>
          <cell r="O1293">
            <v>42205</v>
          </cell>
          <cell r="P1293">
            <v>0.60069444444444442</v>
          </cell>
          <cell r="Q1293">
            <v>30</v>
          </cell>
          <cell r="R1293"/>
          <cell r="S1293" t="str">
            <v>Mtto. Terminado</v>
          </cell>
          <cell r="T1293">
            <v>42205</v>
          </cell>
          <cell r="U1293">
            <v>0.66666666666666663</v>
          </cell>
          <cell r="V1293">
            <v>1.5833333332557231</v>
          </cell>
        </row>
        <row r="1294">
          <cell r="A1294"/>
          <cell r="B1294">
            <v>1283</v>
          </cell>
          <cell r="C1294" t="str">
            <v>JD33</v>
          </cell>
          <cell r="D1294" t="str">
            <v>Tractor John Deere 7230R</v>
          </cell>
          <cell r="E1294" t="str">
            <v>100JD</v>
          </cell>
          <cell r="F1294" t="str">
            <v>Coazucar S. A.</v>
          </cell>
          <cell r="G1294">
            <v>791060416</v>
          </cell>
          <cell r="H1294">
            <v>7795551077</v>
          </cell>
          <cell r="I1294" t="str">
            <v>JOHN DEERE</v>
          </cell>
          <cell r="J1294" t="str">
            <v>Colocar 3 puntos</v>
          </cell>
          <cell r="K1294" t="str">
            <v>MTTO. CORRECTIVO</v>
          </cell>
          <cell r="L1294">
            <v>1575</v>
          </cell>
          <cell r="M1294" t="str">
            <v>PESANTES ARREAGA, CARLOS JORGE</v>
          </cell>
          <cell r="N1294" t="str">
            <v>D (Salida 18 Horas)</v>
          </cell>
          <cell r="O1294">
            <v>42205</v>
          </cell>
          <cell r="P1294">
            <v>0.60555555555555551</v>
          </cell>
          <cell r="Q1294">
            <v>30</v>
          </cell>
          <cell r="R1294"/>
          <cell r="S1294" t="str">
            <v>Mtto. Terminado</v>
          </cell>
          <cell r="T1294">
            <v>42206</v>
          </cell>
          <cell r="U1294">
            <v>0.61805555555555558</v>
          </cell>
          <cell r="V1294">
            <v>24.299999999813735</v>
          </cell>
        </row>
        <row r="1295">
          <cell r="A1295"/>
          <cell r="B1295">
            <v>1284</v>
          </cell>
          <cell r="C1295" t="str">
            <v>JD32</v>
          </cell>
          <cell r="D1295" t="str">
            <v>Tractor John Deere 7230R</v>
          </cell>
          <cell r="E1295" t="str">
            <v>100JD</v>
          </cell>
          <cell r="F1295" t="str">
            <v>Coazucar S. A.</v>
          </cell>
          <cell r="G1295">
            <v>791060416</v>
          </cell>
          <cell r="H1295">
            <v>7795551075</v>
          </cell>
          <cell r="I1295" t="str">
            <v>JOHN DEERE</v>
          </cell>
          <cell r="J1295" t="str">
            <v>Colocar 3 puntos</v>
          </cell>
          <cell r="K1295" t="str">
            <v>MTTO. CORRECTIVO</v>
          </cell>
          <cell r="L1295">
            <v>742</v>
          </cell>
          <cell r="M1295" t="str">
            <v>BRAVO PARRA, MANUEL MECIAS</v>
          </cell>
          <cell r="N1295" t="str">
            <v>D (Salida 18 Horas)</v>
          </cell>
          <cell r="O1295">
            <v>42205</v>
          </cell>
          <cell r="P1295">
            <v>0.60972222222222217</v>
          </cell>
          <cell r="Q1295">
            <v>30</v>
          </cell>
          <cell r="R1295"/>
          <cell r="S1295" t="str">
            <v>Mtto. Terminado</v>
          </cell>
          <cell r="T1295">
            <v>42206</v>
          </cell>
          <cell r="U1295">
            <v>0.58819444444444446</v>
          </cell>
          <cell r="V1295">
            <v>23.483333333279006</v>
          </cell>
        </row>
        <row r="1296">
          <cell r="A1296"/>
          <cell r="B1296">
            <v>1285</v>
          </cell>
          <cell r="C1296">
            <v>1358</v>
          </cell>
          <cell r="D1296" t="str">
            <v>Trayler</v>
          </cell>
          <cell r="E1296" t="str">
            <v>100TD</v>
          </cell>
          <cell r="F1296" t="str">
            <v>Coazucar S. A.</v>
          </cell>
          <cell r="G1296">
            <v>791060312</v>
          </cell>
          <cell r="H1296">
            <v>791060312</v>
          </cell>
          <cell r="I1296" t="str">
            <v>TRAYLER</v>
          </cell>
          <cell r="J1296" t="str">
            <v>Revisar suspension</v>
          </cell>
          <cell r="K1296" t="str">
            <v>MTTO. CORRECTIVO</v>
          </cell>
          <cell r="L1296">
            <v>1500</v>
          </cell>
          <cell r="M1296" t="str">
            <v>ORTIZ YADAYCELA, NESTOR</v>
          </cell>
          <cell r="N1296" t="str">
            <v>D (Salida 18 Horas)</v>
          </cell>
          <cell r="O1296">
            <v>42205</v>
          </cell>
          <cell r="P1296">
            <v>0.61527777777777781</v>
          </cell>
          <cell r="Q1296">
            <v>30</v>
          </cell>
          <cell r="R1296"/>
          <cell r="S1296" t="str">
            <v>Mtto. Terminado</v>
          </cell>
          <cell r="T1296">
            <v>42205</v>
          </cell>
          <cell r="U1296">
            <v>0.79166666666666663</v>
          </cell>
          <cell r="V1296">
            <v>4.2333333333954215</v>
          </cell>
        </row>
        <row r="1297">
          <cell r="A1297"/>
          <cell r="B1297">
            <v>1286</v>
          </cell>
          <cell r="C1297">
            <v>1235</v>
          </cell>
          <cell r="D1297" t="str">
            <v>Trayler</v>
          </cell>
          <cell r="E1297" t="str">
            <v>100TD</v>
          </cell>
          <cell r="F1297" t="str">
            <v>Coazucar S. A.</v>
          </cell>
          <cell r="G1297">
            <v>791060312</v>
          </cell>
          <cell r="H1297">
            <v>791060312</v>
          </cell>
          <cell r="I1297" t="str">
            <v>TRAYLER</v>
          </cell>
          <cell r="J1297" t="str">
            <v>Revisar chasis</v>
          </cell>
          <cell r="K1297" t="str">
            <v>MTTO. CORRECTIVO</v>
          </cell>
          <cell r="L1297">
            <v>1500</v>
          </cell>
          <cell r="M1297" t="str">
            <v>ORTIZ YADAYCELA, NESTOR</v>
          </cell>
          <cell r="N1297" t="str">
            <v>D (Salida 18 Horas)</v>
          </cell>
          <cell r="O1297">
            <v>42205</v>
          </cell>
          <cell r="P1297">
            <v>0.61527777777777781</v>
          </cell>
          <cell r="Q1297">
            <v>30</v>
          </cell>
          <cell r="R1297"/>
          <cell r="S1297" t="str">
            <v>Mtto. Terminado</v>
          </cell>
          <cell r="T1297">
            <v>42205</v>
          </cell>
          <cell r="U1297">
            <v>0.79166666666666663</v>
          </cell>
          <cell r="V1297">
            <v>4.2333333333954215</v>
          </cell>
        </row>
        <row r="1298">
          <cell r="A1298"/>
          <cell r="B1298">
            <v>1287</v>
          </cell>
          <cell r="C1298">
            <v>327</v>
          </cell>
          <cell r="D1298" t="str">
            <v>Tractor de Llantas Cameco 305 AG</v>
          </cell>
          <cell r="E1298" t="str">
            <v>100CM</v>
          </cell>
          <cell r="F1298" t="str">
            <v>Coazucar S. A.</v>
          </cell>
          <cell r="G1298">
            <v>791060373</v>
          </cell>
          <cell r="H1298">
            <v>791060373</v>
          </cell>
          <cell r="I1298" t="str">
            <v>CAMECOS</v>
          </cell>
          <cell r="J1298" t="str">
            <v>Revisa la caja</v>
          </cell>
          <cell r="K1298" t="str">
            <v>MTTO. CORRECTIVO</v>
          </cell>
          <cell r="L1298">
            <v>708</v>
          </cell>
          <cell r="M1298" t="str">
            <v>BASTIDAS SANCHEZ, SEGUNDO GUSTAVO</v>
          </cell>
          <cell r="N1298" t="str">
            <v>D (Salida 18 Horas)</v>
          </cell>
          <cell r="O1298">
            <v>42205</v>
          </cell>
          <cell r="P1298">
            <v>0.61597222222222225</v>
          </cell>
          <cell r="Q1298">
            <v>30</v>
          </cell>
          <cell r="R1298">
            <v>3327</v>
          </cell>
          <cell r="S1298" t="str">
            <v>Mtto. Terminado</v>
          </cell>
          <cell r="T1298">
            <v>42205</v>
          </cell>
          <cell r="U1298">
            <v>0.75</v>
          </cell>
          <cell r="V1298">
            <v>3.2166666666744277</v>
          </cell>
        </row>
        <row r="1299">
          <cell r="A1299"/>
          <cell r="B1299">
            <v>1288</v>
          </cell>
          <cell r="C1299">
            <v>658</v>
          </cell>
          <cell r="D1299" t="str">
            <v>Moto Bomba Jhon Deere 4039</v>
          </cell>
          <cell r="E1299" t="str">
            <v>100BB</v>
          </cell>
          <cell r="F1299" t="str">
            <v>Coazucar S. A.</v>
          </cell>
          <cell r="G1299">
            <v>791060405</v>
          </cell>
          <cell r="H1299">
            <v>7795550029</v>
          </cell>
          <cell r="I1299" t="str">
            <v>MTTO. EN EL CAMPO</v>
          </cell>
          <cell r="J1299" t="str">
            <v>Revisar fuga de caeite del motor</v>
          </cell>
          <cell r="K1299" t="str">
            <v>MTTO. CORRECTIVO</v>
          </cell>
          <cell r="L1299">
            <v>1467</v>
          </cell>
          <cell r="M1299" t="str">
            <v>OJEDA GONZAGA,YOBANY</v>
          </cell>
          <cell r="N1299" t="str">
            <v>D (Salida 18 Horas)</v>
          </cell>
          <cell r="O1299">
            <v>42205</v>
          </cell>
          <cell r="P1299">
            <v>0.61875000000000002</v>
          </cell>
          <cell r="Q1299">
            <v>30</v>
          </cell>
          <cell r="R1299"/>
          <cell r="S1299" t="str">
            <v>Mtto. Terminado</v>
          </cell>
          <cell r="T1299">
            <v>42206</v>
          </cell>
          <cell r="U1299">
            <v>0.66666666666666663</v>
          </cell>
          <cell r="V1299">
            <v>25.149999999906868</v>
          </cell>
        </row>
        <row r="1300">
          <cell r="A1300"/>
          <cell r="B1300">
            <v>1289</v>
          </cell>
          <cell r="C1300">
            <v>1331</v>
          </cell>
          <cell r="D1300" t="str">
            <v>Trayler</v>
          </cell>
          <cell r="E1300" t="str">
            <v>100TD</v>
          </cell>
          <cell r="F1300" t="str">
            <v>Coazucar S. A.</v>
          </cell>
          <cell r="G1300">
            <v>791060312</v>
          </cell>
          <cell r="H1300">
            <v>791060312</v>
          </cell>
          <cell r="I1300" t="str">
            <v>MTTO. EN EL CAMPO</v>
          </cell>
          <cell r="J1300" t="str">
            <v>2 llantas bajas de araña</v>
          </cell>
          <cell r="K1300" t="str">
            <v>MTTO. CORRECTIVO</v>
          </cell>
          <cell r="L1300">
            <v>1353</v>
          </cell>
          <cell r="M1300" t="str">
            <v>MINA POROZO, XAVIER</v>
          </cell>
          <cell r="N1300" t="str">
            <v>D (Salida 18 Horas)</v>
          </cell>
          <cell r="O1300">
            <v>42205</v>
          </cell>
          <cell r="P1300">
            <v>0.62152777777777779</v>
          </cell>
          <cell r="Q1300">
            <v>30</v>
          </cell>
          <cell r="R1300"/>
          <cell r="S1300" t="str">
            <v>Mtto. Terminado</v>
          </cell>
          <cell r="T1300">
            <v>42205</v>
          </cell>
          <cell r="U1300">
            <v>0.66319444444444442</v>
          </cell>
          <cell r="V1300">
            <v>1</v>
          </cell>
        </row>
        <row r="1301">
          <cell r="A1301"/>
          <cell r="B1301">
            <v>1290</v>
          </cell>
          <cell r="C1301">
            <v>1341</v>
          </cell>
          <cell r="D1301" t="str">
            <v>Trayler</v>
          </cell>
          <cell r="E1301" t="str">
            <v>100TD</v>
          </cell>
          <cell r="F1301" t="str">
            <v>Coazucar S. A.</v>
          </cell>
          <cell r="G1301">
            <v>791060312</v>
          </cell>
          <cell r="H1301">
            <v>791060312</v>
          </cell>
          <cell r="I1301" t="str">
            <v>MTTO. EN EL CAMPO</v>
          </cell>
          <cell r="J1301" t="str">
            <v>1 llanta baja de araña</v>
          </cell>
          <cell r="K1301" t="str">
            <v>MTTO. CORRECTIVO</v>
          </cell>
          <cell r="L1301">
            <v>1353</v>
          </cell>
          <cell r="M1301" t="str">
            <v>MINA POROZO, XAVIER</v>
          </cell>
          <cell r="N1301" t="str">
            <v>D (Salida 18 Horas)</v>
          </cell>
          <cell r="O1301">
            <v>42205</v>
          </cell>
          <cell r="P1301">
            <v>0.62152777777777779</v>
          </cell>
          <cell r="Q1301">
            <v>30</v>
          </cell>
          <cell r="R1301"/>
          <cell r="S1301" t="str">
            <v>Mtto. Terminado</v>
          </cell>
          <cell r="T1301">
            <v>42205</v>
          </cell>
          <cell r="U1301">
            <v>0.66666666666666663</v>
          </cell>
          <cell r="V1301">
            <v>1.0833333332557231</v>
          </cell>
        </row>
        <row r="1302">
          <cell r="A1302"/>
          <cell r="B1302">
            <v>1291</v>
          </cell>
          <cell r="C1302" t="str">
            <v>EL24</v>
          </cell>
          <cell r="D1302" t="str">
            <v>Ambulancia Mercedes Benz</v>
          </cell>
          <cell r="E1302" t="str">
            <v>100EL</v>
          </cell>
          <cell r="F1302" t="str">
            <v>Coazucar S. A.</v>
          </cell>
          <cell r="G1302">
            <v>791010702</v>
          </cell>
          <cell r="H1302">
            <v>7795550801</v>
          </cell>
          <cell r="I1302" t="str">
            <v>EQUIPO LIVIANO</v>
          </cell>
          <cell r="J1302" t="str">
            <v>Cambiar banda del alternador</v>
          </cell>
          <cell r="K1302" t="str">
            <v>MTTO. CORRECTIVO</v>
          </cell>
          <cell r="L1302">
            <v>1450</v>
          </cell>
          <cell r="M1302" t="str">
            <v>NUÑEZ ARROBA, EDUARDO</v>
          </cell>
          <cell r="N1302" t="str">
            <v>D (Salida 18 Horas)</v>
          </cell>
          <cell r="O1302">
            <v>42205</v>
          </cell>
          <cell r="P1302">
            <v>0.62152777777777779</v>
          </cell>
          <cell r="Q1302">
            <v>30</v>
          </cell>
          <cell r="R1302">
            <v>68623</v>
          </cell>
          <cell r="S1302" t="str">
            <v>Mtto. Terminado</v>
          </cell>
          <cell r="T1302">
            <v>42205</v>
          </cell>
          <cell r="U1302">
            <v>0.62152777777777779</v>
          </cell>
          <cell r="V1302">
            <v>0</v>
          </cell>
        </row>
        <row r="1303">
          <cell r="A1303"/>
          <cell r="B1303">
            <v>1292</v>
          </cell>
          <cell r="C1303" t="str">
            <v>CB04</v>
          </cell>
          <cell r="D1303" t="str">
            <v>Cabezal Volvo FM64T-L2H1</v>
          </cell>
          <cell r="E1303" t="str">
            <v>100CB</v>
          </cell>
          <cell r="F1303" t="str">
            <v>Coazucar S. A.</v>
          </cell>
          <cell r="G1303">
            <v>791060412</v>
          </cell>
          <cell r="H1303">
            <v>791060412</v>
          </cell>
          <cell r="I1303" t="str">
            <v>CABEZALES</v>
          </cell>
          <cell r="J1303" t="str">
            <v>Cambiar templador</v>
          </cell>
          <cell r="K1303" t="str">
            <v>MTTO. CORRECTIVO</v>
          </cell>
          <cell r="L1303">
            <v>1985</v>
          </cell>
          <cell r="M1303" t="str">
            <v>VERA SALTOS, ROQUE ISRAEL</v>
          </cell>
          <cell r="N1303" t="str">
            <v>D (Salida 18 Horas)</v>
          </cell>
          <cell r="O1303">
            <v>42205</v>
          </cell>
          <cell r="P1303">
            <v>0.62291666666666667</v>
          </cell>
          <cell r="Q1303">
            <v>30</v>
          </cell>
          <cell r="R1303"/>
          <cell r="S1303" t="str">
            <v>Mtto. Terminado</v>
          </cell>
          <cell r="T1303">
            <v>42205</v>
          </cell>
          <cell r="U1303">
            <v>0.70833333333333337</v>
          </cell>
          <cell r="V1303">
            <v>2.0500000000465661</v>
          </cell>
        </row>
        <row r="1304">
          <cell r="A1304"/>
          <cell r="B1304">
            <v>1293</v>
          </cell>
          <cell r="C1304">
            <v>328</v>
          </cell>
          <cell r="D1304" t="str">
            <v>Tractor de llanta Cameco</v>
          </cell>
          <cell r="E1304" t="str">
            <v>100CM</v>
          </cell>
          <cell r="F1304" t="str">
            <v>Coazucar S. A.</v>
          </cell>
          <cell r="G1304">
            <v>791060373</v>
          </cell>
          <cell r="H1304">
            <v>791060373</v>
          </cell>
          <cell r="I1304" t="str">
            <v>MTTO. EN EL CAMPO</v>
          </cell>
          <cell r="J1304" t="str">
            <v>Cambiar ccruceta</v>
          </cell>
          <cell r="K1304" t="str">
            <v>MTTO. CORRECTIVO</v>
          </cell>
          <cell r="L1304">
            <v>1855</v>
          </cell>
          <cell r="M1304" t="str">
            <v>SUCUZHAÑAY LEMA, CARLOS</v>
          </cell>
          <cell r="N1304" t="str">
            <v>D (Salida 18 Horas)</v>
          </cell>
          <cell r="O1304">
            <v>42205</v>
          </cell>
          <cell r="P1304">
            <v>0.6333333333333333</v>
          </cell>
          <cell r="Q1304">
            <v>30</v>
          </cell>
          <cell r="R1304"/>
          <cell r="S1304" t="str">
            <v>Mtto. Terminado</v>
          </cell>
          <cell r="T1304">
            <v>42205</v>
          </cell>
          <cell r="U1304">
            <v>0.79166666666666663</v>
          </cell>
          <cell r="V1304">
            <v>3.8000000000465661</v>
          </cell>
        </row>
        <row r="1305">
          <cell r="A1305"/>
          <cell r="B1305">
            <v>1294</v>
          </cell>
          <cell r="C1305">
            <v>323</v>
          </cell>
          <cell r="D1305" t="str">
            <v>Tractor de Llantas Cameco 305 AG</v>
          </cell>
          <cell r="E1305" t="str">
            <v>100CM</v>
          </cell>
          <cell r="F1305" t="str">
            <v>Coazucar S. A.</v>
          </cell>
          <cell r="G1305">
            <v>791060373</v>
          </cell>
          <cell r="H1305">
            <v>791060373</v>
          </cell>
          <cell r="I1305" t="str">
            <v>MTTO. EN EL CAMPO</v>
          </cell>
          <cell r="J1305" t="str">
            <v>Cambiar pernos del multiple y filtro hidraulico</v>
          </cell>
          <cell r="K1305" t="str">
            <v>MTTO. CORRECTIVO</v>
          </cell>
          <cell r="L1305">
            <v>1855</v>
          </cell>
          <cell r="M1305" t="str">
            <v>SUCUZHAÑAY LEMA, CARLOS</v>
          </cell>
          <cell r="N1305" t="str">
            <v>D (Salida 18 Horas)</v>
          </cell>
          <cell r="O1305">
            <v>42205</v>
          </cell>
          <cell r="P1305">
            <v>0.6333333333333333</v>
          </cell>
          <cell r="Q1305">
            <v>30</v>
          </cell>
          <cell r="R1305"/>
          <cell r="S1305" t="str">
            <v>Mtto. Terminado</v>
          </cell>
          <cell r="T1305">
            <v>42205</v>
          </cell>
          <cell r="U1305">
            <v>0.95833333333333337</v>
          </cell>
          <cell r="V1305">
            <v>7.8000000000465661</v>
          </cell>
        </row>
        <row r="1306">
          <cell r="A1306"/>
          <cell r="B1306">
            <v>1295</v>
          </cell>
          <cell r="C1306">
            <v>667</v>
          </cell>
          <cell r="D1306" t="str">
            <v xml:space="preserve">Moto Bomba Perkins 4.236 </v>
          </cell>
          <cell r="E1306" t="str">
            <v>100BB</v>
          </cell>
          <cell r="F1306" t="str">
            <v>Coazucar S. A.</v>
          </cell>
          <cell r="G1306">
            <v>791060405</v>
          </cell>
          <cell r="H1306">
            <v>7795550040</v>
          </cell>
          <cell r="I1306" t="str">
            <v>BOMBAS</v>
          </cell>
          <cell r="J1306" t="str">
            <v>Cambiar baterias</v>
          </cell>
          <cell r="K1306" t="str">
            <v>MTTO. CORRECTIVO</v>
          </cell>
          <cell r="L1306">
            <v>1655</v>
          </cell>
          <cell r="M1306" t="str">
            <v>RAMON RAMON, FRANKLIN</v>
          </cell>
          <cell r="N1306" t="str">
            <v>D (Salida 18 Horas)</v>
          </cell>
          <cell r="O1306">
            <v>42205</v>
          </cell>
          <cell r="P1306">
            <v>0.63541666666666663</v>
          </cell>
          <cell r="Q1306">
            <v>30</v>
          </cell>
          <cell r="R1306"/>
          <cell r="S1306" t="str">
            <v>Mtto. Terminado</v>
          </cell>
          <cell r="T1306">
            <v>42205</v>
          </cell>
          <cell r="U1306">
            <v>0.6875</v>
          </cell>
          <cell r="V1306">
            <v>1.25</v>
          </cell>
        </row>
        <row r="1307">
          <cell r="A1307"/>
          <cell r="B1307">
            <v>1296</v>
          </cell>
          <cell r="C1307">
            <v>668</v>
          </cell>
          <cell r="D1307" t="str">
            <v xml:space="preserve">Moto Bomba Perkins 4.236 </v>
          </cell>
          <cell r="E1307" t="str">
            <v>100BB</v>
          </cell>
          <cell r="F1307" t="str">
            <v>Coazucar S. A.</v>
          </cell>
          <cell r="G1307">
            <v>791060405</v>
          </cell>
          <cell r="H1307">
            <v>7795550042</v>
          </cell>
          <cell r="I1307" t="str">
            <v>BOMBAS</v>
          </cell>
          <cell r="J1307" t="str">
            <v>Cambiar baterias</v>
          </cell>
          <cell r="K1307" t="str">
            <v>MTTO. CORRECTIVO</v>
          </cell>
          <cell r="L1307">
            <v>1655</v>
          </cell>
          <cell r="M1307" t="str">
            <v>RAMON RAMON, FRANKLIN</v>
          </cell>
          <cell r="N1307" t="str">
            <v>D (Salida 18 Horas)</v>
          </cell>
          <cell r="O1307">
            <v>42205</v>
          </cell>
          <cell r="P1307">
            <v>0.63541666666666663</v>
          </cell>
          <cell r="Q1307">
            <v>30</v>
          </cell>
          <cell r="R1307"/>
          <cell r="S1307" t="str">
            <v>Mtto. Terminado</v>
          </cell>
          <cell r="T1307">
            <v>42205</v>
          </cell>
          <cell r="U1307">
            <v>0.66666666666666663</v>
          </cell>
          <cell r="V1307">
            <v>0.75</v>
          </cell>
        </row>
        <row r="1308">
          <cell r="A1308"/>
          <cell r="B1308">
            <v>1297</v>
          </cell>
          <cell r="C1308" t="str">
            <v>MB59</v>
          </cell>
          <cell r="D1308" t="str">
            <v>Motor Cummins</v>
          </cell>
          <cell r="E1308" t="str">
            <v>100BB</v>
          </cell>
          <cell r="F1308" t="str">
            <v>Coazucar S. A.</v>
          </cell>
          <cell r="G1308">
            <v>791060405</v>
          </cell>
          <cell r="H1308">
            <v>7795550166</v>
          </cell>
          <cell r="I1308" t="str">
            <v>BOMBAS</v>
          </cell>
          <cell r="J1308" t="str">
            <v>Cambiar baterias</v>
          </cell>
          <cell r="K1308" t="str">
            <v>MTTO. CORRECTIVO</v>
          </cell>
          <cell r="L1308">
            <v>1655</v>
          </cell>
          <cell r="M1308" t="str">
            <v>RAMON RAMON, FRANKLIN</v>
          </cell>
          <cell r="N1308" t="str">
            <v>D (Salida 18 Horas)</v>
          </cell>
          <cell r="O1308">
            <v>42205</v>
          </cell>
          <cell r="P1308">
            <v>0.63541666666666663</v>
          </cell>
          <cell r="Q1308">
            <v>30</v>
          </cell>
          <cell r="R1308"/>
          <cell r="S1308" t="str">
            <v>Mtto. Terminado</v>
          </cell>
          <cell r="T1308">
            <v>42205</v>
          </cell>
          <cell r="U1308">
            <v>0.72916666666666663</v>
          </cell>
          <cell r="V1308">
            <v>2.25</v>
          </cell>
        </row>
        <row r="1309">
          <cell r="A1309"/>
          <cell r="B1309">
            <v>1298</v>
          </cell>
          <cell r="C1309">
            <v>225</v>
          </cell>
          <cell r="D1309" t="str">
            <v xml:space="preserve">Chevrolet </v>
          </cell>
          <cell r="E1309" t="str">
            <v>100EL</v>
          </cell>
          <cell r="F1309" t="str">
            <v>Coazucar S. A.</v>
          </cell>
          <cell r="G1309">
            <v>791060308</v>
          </cell>
          <cell r="H1309">
            <v>7795550713</v>
          </cell>
          <cell r="I1309" t="str">
            <v>ELECTROMECANICOS</v>
          </cell>
          <cell r="J1309" t="str">
            <v>Revisar sistema electrico</v>
          </cell>
          <cell r="K1309" t="str">
            <v>MTTO. CORRECTIVO</v>
          </cell>
          <cell r="L1309">
            <v>460</v>
          </cell>
          <cell r="M1309" t="str">
            <v>MERCHAN PEREZ, ARMANDO</v>
          </cell>
          <cell r="N1309" t="str">
            <v>D (Salida 18 Horas)</v>
          </cell>
          <cell r="O1309">
            <v>42205</v>
          </cell>
          <cell r="P1309">
            <v>0.63750000000000007</v>
          </cell>
          <cell r="Q1309">
            <v>30</v>
          </cell>
          <cell r="R1309">
            <v>265831</v>
          </cell>
          <cell r="S1309" t="str">
            <v>Mtto. Terminado</v>
          </cell>
          <cell r="T1309">
            <v>42206</v>
          </cell>
          <cell r="U1309">
            <v>0.25</v>
          </cell>
          <cell r="V1309">
            <v>14.700000000069849</v>
          </cell>
        </row>
        <row r="1310">
          <cell r="A1310"/>
          <cell r="B1310">
            <v>1299</v>
          </cell>
          <cell r="C1310">
            <v>1451</v>
          </cell>
          <cell r="D1310" t="str">
            <v>Dollys</v>
          </cell>
          <cell r="E1310" t="str">
            <v>100DL</v>
          </cell>
          <cell r="F1310" t="str">
            <v>Coazucar S. A.</v>
          </cell>
          <cell r="G1310">
            <v>791060315</v>
          </cell>
          <cell r="H1310">
            <v>791060315</v>
          </cell>
          <cell r="I1310" t="str">
            <v>MTTO. EN EL CAMPO</v>
          </cell>
          <cell r="J1310" t="str">
            <v>Cambiar llanta baja</v>
          </cell>
          <cell r="K1310" t="str">
            <v>MTTO. CORRECTIVO</v>
          </cell>
          <cell r="L1310">
            <v>1353</v>
          </cell>
          <cell r="M1310" t="str">
            <v>MINA POROZO, XAVIER</v>
          </cell>
          <cell r="N1310" t="str">
            <v>D (Salida 18 Horas)</v>
          </cell>
          <cell r="O1310">
            <v>42205</v>
          </cell>
          <cell r="P1310">
            <v>0.63958333333333328</v>
          </cell>
          <cell r="Q1310">
            <v>30</v>
          </cell>
          <cell r="R1310"/>
          <cell r="S1310" t="str">
            <v>Mtto. Terminado</v>
          </cell>
          <cell r="T1310">
            <v>42205</v>
          </cell>
          <cell r="U1310">
            <v>0.72291666666666676</v>
          </cell>
          <cell r="V1310">
            <v>2.0000000001164153</v>
          </cell>
        </row>
        <row r="1311">
          <cell r="A1311"/>
          <cell r="B1311">
            <v>1300</v>
          </cell>
          <cell r="C1311" t="str">
            <v>JD42</v>
          </cell>
          <cell r="D1311" t="str">
            <v>Tractor Massey Fergunson</v>
          </cell>
          <cell r="E1311" t="str">
            <v>100JD</v>
          </cell>
          <cell r="F1311" t="str">
            <v>Coazucar S. A.</v>
          </cell>
          <cell r="G1311">
            <v>791060434</v>
          </cell>
          <cell r="H1311">
            <v>791060434</v>
          </cell>
          <cell r="I1311" t="str">
            <v>JOHN DEERE</v>
          </cell>
          <cell r="J1311" t="str">
            <v>Orden de Inspección</v>
          </cell>
          <cell r="K1311" t="str">
            <v>MTTO. PREVENTIVO</v>
          </cell>
          <cell r="L1311">
            <v>1059</v>
          </cell>
          <cell r="M1311" t="str">
            <v>FRIAS LARA, FAUSTO FABIAN</v>
          </cell>
          <cell r="N1311" t="str">
            <v>D (Salida 18 Horas)</v>
          </cell>
          <cell r="O1311">
            <v>42205</v>
          </cell>
          <cell r="P1311">
            <v>0.64166666666666672</v>
          </cell>
          <cell r="Q1311">
            <v>30</v>
          </cell>
          <cell r="R1311"/>
          <cell r="S1311" t="str">
            <v>Mtto. Terminado</v>
          </cell>
          <cell r="T1311">
            <v>42205</v>
          </cell>
          <cell r="U1311">
            <v>0.64930555555555558</v>
          </cell>
          <cell r="V1311">
            <v>0.18333333311602473</v>
          </cell>
        </row>
        <row r="1312">
          <cell r="A1312"/>
          <cell r="B1312">
            <v>1301</v>
          </cell>
          <cell r="C1312" t="str">
            <v>JD42</v>
          </cell>
          <cell r="D1312" t="str">
            <v>Tractor Massey Fergunson</v>
          </cell>
          <cell r="E1312" t="str">
            <v>100JD</v>
          </cell>
          <cell r="F1312" t="str">
            <v>Coazucar S. A.</v>
          </cell>
          <cell r="G1312">
            <v>791060434</v>
          </cell>
          <cell r="H1312">
            <v>791060434</v>
          </cell>
          <cell r="I1312" t="str">
            <v>LUBRICADORA</v>
          </cell>
          <cell r="J1312" t="str">
            <v>Cambio aceite y filtro motor</v>
          </cell>
          <cell r="K1312" t="str">
            <v>MTTO. PREVENTIVO</v>
          </cell>
          <cell r="L1312">
            <v>1059</v>
          </cell>
          <cell r="M1312" t="str">
            <v>FRIAS LARA, FAUSTO FABIAN</v>
          </cell>
          <cell r="N1312" t="str">
            <v>D (Salida 18 Horas)</v>
          </cell>
          <cell r="O1312">
            <v>42205</v>
          </cell>
          <cell r="P1312">
            <v>0.64166666666666672</v>
          </cell>
          <cell r="Q1312">
            <v>30</v>
          </cell>
          <cell r="R1312"/>
          <cell r="S1312" t="str">
            <v>Mtto. Terminado</v>
          </cell>
          <cell r="T1312">
            <v>42205</v>
          </cell>
          <cell r="U1312">
            <v>0.75</v>
          </cell>
          <cell r="V1312">
            <v>2.5999999998603016</v>
          </cell>
        </row>
        <row r="1313">
          <cell r="A1313"/>
          <cell r="B1313">
            <v>1302</v>
          </cell>
          <cell r="C1313" t="str">
            <v>JD42</v>
          </cell>
          <cell r="D1313" t="str">
            <v>Tractor Massey Fergunson</v>
          </cell>
          <cell r="E1313" t="str">
            <v>100JD</v>
          </cell>
          <cell r="F1313" t="str">
            <v>Coazucar S. A.</v>
          </cell>
          <cell r="G1313">
            <v>791060434</v>
          </cell>
          <cell r="H1313">
            <v>791060434</v>
          </cell>
          <cell r="I1313" t="str">
            <v>LUBRICADORA</v>
          </cell>
          <cell r="J1313" t="str">
            <v>Cambio filtro de combustible</v>
          </cell>
          <cell r="K1313" t="str">
            <v>MTTO. PREVENTIVO</v>
          </cell>
          <cell r="L1313">
            <v>1059</v>
          </cell>
          <cell r="M1313" t="str">
            <v>FRIAS LARA, FAUSTO FABIAN</v>
          </cell>
          <cell r="N1313" t="str">
            <v>D (Salida 18 Horas)</v>
          </cell>
          <cell r="O1313">
            <v>42205</v>
          </cell>
          <cell r="P1313">
            <v>0.64166666666666672</v>
          </cell>
          <cell r="Q1313">
            <v>30</v>
          </cell>
          <cell r="R1313"/>
          <cell r="S1313" t="str">
            <v>Mtto. Terminado</v>
          </cell>
          <cell r="T1313">
            <v>42205</v>
          </cell>
          <cell r="U1313">
            <v>0.75</v>
          </cell>
          <cell r="V1313">
            <v>2.5999999998603016</v>
          </cell>
        </row>
        <row r="1314">
          <cell r="A1314"/>
          <cell r="B1314">
            <v>1303</v>
          </cell>
          <cell r="C1314" t="str">
            <v>JD42</v>
          </cell>
          <cell r="D1314" t="str">
            <v>Tractor Massey Fergunson</v>
          </cell>
          <cell r="E1314" t="str">
            <v>100JD</v>
          </cell>
          <cell r="F1314" t="str">
            <v>Coazucar S. A.</v>
          </cell>
          <cell r="G1314">
            <v>791060434</v>
          </cell>
          <cell r="H1314">
            <v>791060434</v>
          </cell>
          <cell r="I1314" t="str">
            <v>LUBRICADORA</v>
          </cell>
          <cell r="J1314" t="str">
            <v>Cambio filtro aire</v>
          </cell>
          <cell r="K1314" t="str">
            <v>MTTO. PREVENTIVO</v>
          </cell>
          <cell r="L1314">
            <v>1059</v>
          </cell>
          <cell r="M1314" t="str">
            <v>FRIAS LARA, FAUSTO FABIAN</v>
          </cell>
          <cell r="N1314" t="str">
            <v>D (Salida 18 Horas)</v>
          </cell>
          <cell r="O1314">
            <v>42205</v>
          </cell>
          <cell r="P1314">
            <v>0.64166666666666672</v>
          </cell>
          <cell r="Q1314">
            <v>30</v>
          </cell>
          <cell r="R1314"/>
          <cell r="S1314" t="str">
            <v>Mtto. Terminado</v>
          </cell>
          <cell r="T1314">
            <v>42205</v>
          </cell>
          <cell r="U1314">
            <v>0.75</v>
          </cell>
          <cell r="V1314">
            <v>2.5999999998603016</v>
          </cell>
        </row>
        <row r="1315">
          <cell r="A1315"/>
          <cell r="B1315">
            <v>1304</v>
          </cell>
          <cell r="C1315" t="str">
            <v>JD42</v>
          </cell>
          <cell r="D1315" t="str">
            <v>Tractor Massey Fergunson</v>
          </cell>
          <cell r="E1315" t="str">
            <v>100JD</v>
          </cell>
          <cell r="F1315" t="str">
            <v>Coazucar S. A.</v>
          </cell>
          <cell r="G1315">
            <v>791060434</v>
          </cell>
          <cell r="H1315">
            <v>791060434</v>
          </cell>
          <cell r="I1315" t="str">
            <v>LUBRICADORA</v>
          </cell>
          <cell r="J1315" t="str">
            <v>Cambio aceite Hidráulico</v>
          </cell>
          <cell r="K1315" t="str">
            <v>MTTO. PREVENTIVO</v>
          </cell>
          <cell r="L1315">
            <v>1059</v>
          </cell>
          <cell r="M1315" t="str">
            <v>FRIAS LARA, FAUSTO FABIAN</v>
          </cell>
          <cell r="N1315" t="str">
            <v>D (Salida 18 Horas)</v>
          </cell>
          <cell r="O1315">
            <v>42205</v>
          </cell>
          <cell r="P1315">
            <v>0.64166666666666672</v>
          </cell>
          <cell r="Q1315">
            <v>30</v>
          </cell>
          <cell r="R1315"/>
          <cell r="S1315" t="str">
            <v>Mtto. Terminado</v>
          </cell>
          <cell r="T1315">
            <v>42205</v>
          </cell>
          <cell r="U1315">
            <v>0.75</v>
          </cell>
          <cell r="V1315">
            <v>2.5999999998603016</v>
          </cell>
        </row>
        <row r="1316">
          <cell r="A1316"/>
          <cell r="B1316">
            <v>1305</v>
          </cell>
          <cell r="C1316" t="str">
            <v>JD42</v>
          </cell>
          <cell r="D1316" t="str">
            <v>Tractor Massey Fergunson</v>
          </cell>
          <cell r="E1316" t="str">
            <v>100JD</v>
          </cell>
          <cell r="F1316" t="str">
            <v>Coazucar S. A.</v>
          </cell>
          <cell r="G1316">
            <v>791060434</v>
          </cell>
          <cell r="H1316">
            <v>791060434</v>
          </cell>
          <cell r="I1316" t="str">
            <v>LUBRICADORA</v>
          </cell>
          <cell r="J1316" t="str">
            <v>Cambio aceite Transmisión</v>
          </cell>
          <cell r="K1316" t="str">
            <v>MTTO. PREVENTIVO</v>
          </cell>
          <cell r="L1316">
            <v>1059</v>
          </cell>
          <cell r="M1316" t="str">
            <v>FRIAS LARA, FAUSTO FABIAN</v>
          </cell>
          <cell r="N1316" t="str">
            <v>D (Salida 18 Horas)</v>
          </cell>
          <cell r="O1316">
            <v>42205</v>
          </cell>
          <cell r="P1316">
            <v>0.64166666666666672</v>
          </cell>
          <cell r="Q1316">
            <v>30</v>
          </cell>
          <cell r="R1316"/>
          <cell r="S1316" t="str">
            <v>Mtto. Terminado</v>
          </cell>
          <cell r="T1316">
            <v>42205</v>
          </cell>
          <cell r="U1316">
            <v>0.75</v>
          </cell>
          <cell r="V1316">
            <v>2.5999999998603016</v>
          </cell>
        </row>
        <row r="1317">
          <cell r="A1317"/>
          <cell r="B1317">
            <v>1306</v>
          </cell>
          <cell r="C1317" t="str">
            <v>JD42</v>
          </cell>
          <cell r="D1317" t="str">
            <v>Tractor Massey Fergunson</v>
          </cell>
          <cell r="E1317" t="str">
            <v>100JD</v>
          </cell>
          <cell r="F1317" t="str">
            <v>Coazucar S. A.</v>
          </cell>
          <cell r="G1317">
            <v>791060434</v>
          </cell>
          <cell r="H1317">
            <v>791060434</v>
          </cell>
          <cell r="I1317" t="str">
            <v>LUBRICADORA</v>
          </cell>
          <cell r="J1317" t="str">
            <v>Cambiar aceite Reductores y Eje frontal</v>
          </cell>
          <cell r="K1317" t="str">
            <v>MTTO. PREVENTIVO</v>
          </cell>
          <cell r="L1317">
            <v>1059</v>
          </cell>
          <cell r="M1317" t="str">
            <v>FRIAS LARA, FAUSTO FABIAN</v>
          </cell>
          <cell r="N1317" t="str">
            <v>D (Salida 18 Horas)</v>
          </cell>
          <cell r="O1317">
            <v>42205</v>
          </cell>
          <cell r="P1317">
            <v>0.64166666666666672</v>
          </cell>
          <cell r="Q1317">
            <v>30</v>
          </cell>
          <cell r="R1317"/>
          <cell r="S1317" t="str">
            <v>Mtto. Terminado</v>
          </cell>
          <cell r="T1317">
            <v>42205</v>
          </cell>
          <cell r="U1317">
            <v>0.75</v>
          </cell>
          <cell r="V1317">
            <v>2.5999999998603016</v>
          </cell>
        </row>
        <row r="1318">
          <cell r="A1318"/>
          <cell r="B1318">
            <v>1307</v>
          </cell>
          <cell r="C1318" t="str">
            <v>JD42</v>
          </cell>
          <cell r="D1318" t="str">
            <v>Tractor Massey Fergunson</v>
          </cell>
          <cell r="E1318" t="str">
            <v>100JD</v>
          </cell>
          <cell r="F1318" t="str">
            <v>Coazucar S. A.</v>
          </cell>
          <cell r="G1318">
            <v>791060434</v>
          </cell>
          <cell r="H1318">
            <v>791060434</v>
          </cell>
          <cell r="I1318" t="str">
            <v>LUBRICADORA</v>
          </cell>
          <cell r="J1318" t="str">
            <v>Cambiar aceite Reductores Posteriores</v>
          </cell>
          <cell r="K1318" t="str">
            <v>MTTO. PREVENTIVO</v>
          </cell>
          <cell r="L1318">
            <v>1059</v>
          </cell>
          <cell r="M1318" t="str">
            <v>FRIAS LARA, FAUSTO FABIAN</v>
          </cell>
          <cell r="N1318" t="str">
            <v>D (Salida 18 Horas)</v>
          </cell>
          <cell r="O1318">
            <v>42205</v>
          </cell>
          <cell r="P1318">
            <v>0.64166666666666672</v>
          </cell>
          <cell r="Q1318">
            <v>30</v>
          </cell>
          <cell r="R1318"/>
          <cell r="S1318" t="str">
            <v>Mtto. Terminado</v>
          </cell>
          <cell r="T1318">
            <v>42205</v>
          </cell>
          <cell r="U1318">
            <v>0.75</v>
          </cell>
          <cell r="V1318">
            <v>2.5999999998603016</v>
          </cell>
        </row>
        <row r="1319">
          <cell r="A1319"/>
          <cell r="B1319">
            <v>1308</v>
          </cell>
          <cell r="C1319" t="str">
            <v>JD42</v>
          </cell>
          <cell r="D1319" t="str">
            <v>Tractor Massey Fergunson</v>
          </cell>
          <cell r="E1319" t="str">
            <v>100JD</v>
          </cell>
          <cell r="F1319" t="str">
            <v>Coazucar S. A.</v>
          </cell>
          <cell r="G1319">
            <v>791060434</v>
          </cell>
          <cell r="H1319">
            <v>791060434</v>
          </cell>
          <cell r="I1319" t="str">
            <v>LUBRICADORA</v>
          </cell>
          <cell r="J1319" t="str">
            <v>Cambiar Aceite Caja Puente TDM</v>
          </cell>
          <cell r="K1319" t="str">
            <v>MTTO. PREVENTIVO</v>
          </cell>
          <cell r="L1319">
            <v>1059</v>
          </cell>
          <cell r="M1319" t="str">
            <v>FRIAS LARA, FAUSTO FABIAN</v>
          </cell>
          <cell r="N1319" t="str">
            <v>D (Salida 18 Horas)</v>
          </cell>
          <cell r="O1319">
            <v>42205</v>
          </cell>
          <cell r="P1319">
            <v>0.64166666666666672</v>
          </cell>
          <cell r="Q1319">
            <v>30</v>
          </cell>
          <cell r="R1319"/>
          <cell r="S1319" t="str">
            <v>Mtto. Terminado</v>
          </cell>
          <cell r="T1319">
            <v>42205</v>
          </cell>
          <cell r="U1319">
            <v>0.75</v>
          </cell>
          <cell r="V1319">
            <v>2.5999999998603016</v>
          </cell>
        </row>
        <row r="1320">
          <cell r="A1320"/>
          <cell r="B1320">
            <v>1309</v>
          </cell>
          <cell r="C1320">
            <v>1231</v>
          </cell>
          <cell r="D1320" t="str">
            <v>Trayler</v>
          </cell>
          <cell r="E1320" t="str">
            <v>100TD</v>
          </cell>
          <cell r="F1320" t="str">
            <v>Coazucar S. A.</v>
          </cell>
          <cell r="G1320">
            <v>791060312</v>
          </cell>
          <cell r="H1320">
            <v>791060312</v>
          </cell>
          <cell r="I1320" t="str">
            <v>VULCANIZADORA</v>
          </cell>
          <cell r="J1320" t="str">
            <v>Cambiar llantas, tubos y defensas</v>
          </cell>
          <cell r="K1320" t="str">
            <v>MTTO. CORRECTIVO</v>
          </cell>
          <cell r="L1320">
            <v>1353</v>
          </cell>
          <cell r="M1320" t="str">
            <v>MINA POROZO, XAVIER</v>
          </cell>
          <cell r="N1320" t="str">
            <v>D (Salida 18 Horas)</v>
          </cell>
          <cell r="O1320">
            <v>42205</v>
          </cell>
          <cell r="P1320">
            <v>0.64583333333333337</v>
          </cell>
          <cell r="Q1320">
            <v>30</v>
          </cell>
          <cell r="R1320"/>
          <cell r="S1320" t="str">
            <v>Mtto. Terminado</v>
          </cell>
          <cell r="T1320">
            <v>42205</v>
          </cell>
          <cell r="U1320">
            <v>0.72916666666666663</v>
          </cell>
          <cell r="V1320">
            <v>2</v>
          </cell>
        </row>
        <row r="1321">
          <cell r="A1321"/>
          <cell r="B1321">
            <v>1310</v>
          </cell>
          <cell r="C1321">
            <v>506</v>
          </cell>
          <cell r="D1321" t="str">
            <v>Cargadora de Caña Cameco SP- 1800</v>
          </cell>
          <cell r="E1321" t="str">
            <v>100LL</v>
          </cell>
          <cell r="F1321" t="str">
            <v>Coazucar S. A.</v>
          </cell>
          <cell r="G1321">
            <v>791060368</v>
          </cell>
          <cell r="H1321">
            <v>791060368</v>
          </cell>
          <cell r="I1321" t="str">
            <v>MTTO. EN EL CAMPO</v>
          </cell>
          <cell r="J1321" t="str">
            <v xml:space="preserve">Cambiar retenedor </v>
          </cell>
          <cell r="K1321" t="str">
            <v>MTTO. CORRECTIVO</v>
          </cell>
          <cell r="L1321">
            <v>1010</v>
          </cell>
          <cell r="M1321" t="str">
            <v>ESPAÑA TIRADO, JUAN ENRIQUE</v>
          </cell>
          <cell r="N1321" t="str">
            <v>D (Salida 18 Horas)</v>
          </cell>
          <cell r="O1321">
            <v>42205</v>
          </cell>
          <cell r="P1321">
            <v>0.6479166666666667</v>
          </cell>
          <cell r="Q1321">
            <v>30</v>
          </cell>
          <cell r="R1321">
            <v>1572</v>
          </cell>
          <cell r="S1321" t="str">
            <v>Mtto. Terminado</v>
          </cell>
          <cell r="T1321">
            <v>42205</v>
          </cell>
          <cell r="U1321">
            <v>0.91666666666666663</v>
          </cell>
          <cell r="V1321">
            <v>6.4499999999534339</v>
          </cell>
        </row>
        <row r="1322">
          <cell r="A1322"/>
          <cell r="B1322">
            <v>1311</v>
          </cell>
          <cell r="C1322">
            <v>165</v>
          </cell>
          <cell r="D1322" t="str">
            <v>Cabezal M. Benz LS-2635</v>
          </cell>
          <cell r="E1322" t="str">
            <v>100CB</v>
          </cell>
          <cell r="F1322" t="str">
            <v>Coazucar S. A.</v>
          </cell>
          <cell r="G1322">
            <v>791060330</v>
          </cell>
          <cell r="H1322">
            <v>791060330</v>
          </cell>
          <cell r="I1322" t="str">
            <v>CABEZALES</v>
          </cell>
          <cell r="J1322" t="str">
            <v>Orden de Inspección</v>
          </cell>
          <cell r="K1322" t="str">
            <v>MTTO. PREVENTIVO</v>
          </cell>
          <cell r="L1322">
            <v>7095</v>
          </cell>
          <cell r="M1322" t="str">
            <v>CHAVEZ BERMEJO, TELMO MOISES</v>
          </cell>
          <cell r="N1322" t="str">
            <v>D (Salida 18 Horas)</v>
          </cell>
          <cell r="O1322">
            <v>42205</v>
          </cell>
          <cell r="P1322">
            <v>0.65069444444444446</v>
          </cell>
          <cell r="Q1322">
            <v>30</v>
          </cell>
          <cell r="R1322"/>
          <cell r="S1322" t="str">
            <v>Mtto. Terminado</v>
          </cell>
          <cell r="T1322">
            <v>42205</v>
          </cell>
          <cell r="U1322">
            <v>0.72916666666666663</v>
          </cell>
          <cell r="V1322">
            <v>1.8833333334187046</v>
          </cell>
        </row>
        <row r="1323">
          <cell r="A1323"/>
          <cell r="B1323">
            <v>1312</v>
          </cell>
          <cell r="C1323">
            <v>165</v>
          </cell>
          <cell r="D1323" t="str">
            <v>Cabezal M. Benz LS-2635</v>
          </cell>
          <cell r="E1323" t="str">
            <v>100CB</v>
          </cell>
          <cell r="F1323" t="str">
            <v>Coazucar S. A.</v>
          </cell>
          <cell r="G1323">
            <v>791060330</v>
          </cell>
          <cell r="H1323">
            <v>791060330</v>
          </cell>
          <cell r="I1323" t="str">
            <v>LUBRICADORA</v>
          </cell>
          <cell r="J1323" t="str">
            <v>Cambio aceite y filtro motor</v>
          </cell>
          <cell r="K1323" t="str">
            <v>MTTO. PREVENTIVO</v>
          </cell>
          <cell r="L1323">
            <v>7095</v>
          </cell>
          <cell r="M1323" t="str">
            <v>CHAVEZ BERMEJO, TELMO MOISES</v>
          </cell>
          <cell r="N1323" t="str">
            <v>D (Salida 18 Horas)</v>
          </cell>
          <cell r="O1323">
            <v>42205</v>
          </cell>
          <cell r="P1323">
            <v>0.65069444444444446</v>
          </cell>
          <cell r="Q1323">
            <v>30</v>
          </cell>
          <cell r="R1323"/>
          <cell r="S1323" t="str">
            <v>Mtto. Terminado</v>
          </cell>
          <cell r="T1323">
            <v>42205</v>
          </cell>
          <cell r="U1323">
            <v>0.77083333333333337</v>
          </cell>
          <cell r="V1323">
            <v>2.8833333334187046</v>
          </cell>
        </row>
        <row r="1324">
          <cell r="A1324"/>
          <cell r="B1324">
            <v>1313</v>
          </cell>
          <cell r="C1324">
            <v>165</v>
          </cell>
          <cell r="D1324" t="str">
            <v>Cabezal M. Benz LS-2635</v>
          </cell>
          <cell r="E1324" t="str">
            <v>100CB</v>
          </cell>
          <cell r="F1324" t="str">
            <v>Coazucar S. A.</v>
          </cell>
          <cell r="G1324">
            <v>791060330</v>
          </cell>
          <cell r="H1324">
            <v>791060330</v>
          </cell>
          <cell r="I1324" t="str">
            <v>LUBRICADORA</v>
          </cell>
          <cell r="J1324" t="str">
            <v>Cambio filtro de combustible</v>
          </cell>
          <cell r="K1324" t="str">
            <v>MTTO. PREVENTIVO</v>
          </cell>
          <cell r="L1324">
            <v>7095</v>
          </cell>
          <cell r="M1324" t="str">
            <v>CHAVEZ BERMEJO, TELMO MOISES</v>
          </cell>
          <cell r="N1324" t="str">
            <v>D (Salida 18 Horas)</v>
          </cell>
          <cell r="O1324">
            <v>42205</v>
          </cell>
          <cell r="P1324">
            <v>0.65069444444444446</v>
          </cell>
          <cell r="Q1324">
            <v>30</v>
          </cell>
          <cell r="R1324"/>
          <cell r="S1324" t="str">
            <v>Mtto. Terminado</v>
          </cell>
          <cell r="T1324">
            <v>42205</v>
          </cell>
          <cell r="U1324">
            <v>0.77083333333333337</v>
          </cell>
          <cell r="V1324">
            <v>2.8833333334187046</v>
          </cell>
        </row>
        <row r="1325">
          <cell r="A1325"/>
          <cell r="B1325">
            <v>1314</v>
          </cell>
          <cell r="C1325" t="str">
            <v>CB03</v>
          </cell>
          <cell r="D1325" t="str">
            <v>Cabezal Volvo FM64T-L2H1</v>
          </cell>
          <cell r="E1325" t="str">
            <v>100CB</v>
          </cell>
          <cell r="F1325" t="str">
            <v>Coazucar S. A.</v>
          </cell>
          <cell r="G1325">
            <v>791060412</v>
          </cell>
          <cell r="H1325">
            <v>791060412</v>
          </cell>
          <cell r="I1325" t="str">
            <v>CABEZALES</v>
          </cell>
          <cell r="J1325" t="str">
            <v>Orden de Inspección</v>
          </cell>
          <cell r="K1325" t="str">
            <v>MTTO. PREVENTIVO</v>
          </cell>
          <cell r="L1325">
            <v>7097</v>
          </cell>
          <cell r="M1325" t="str">
            <v>BAJAÑA JIMENEZ, WALTER ENRIQUE</v>
          </cell>
          <cell r="N1325" t="str">
            <v>D (Salida 18 Horas)</v>
          </cell>
          <cell r="O1325">
            <v>42205</v>
          </cell>
          <cell r="P1325">
            <v>0.65347222222222223</v>
          </cell>
          <cell r="Q1325">
            <v>30</v>
          </cell>
          <cell r="R1325"/>
          <cell r="S1325" t="str">
            <v>Mtto. Terminado</v>
          </cell>
          <cell r="T1325">
            <v>42206</v>
          </cell>
          <cell r="U1325">
            <v>0.375</v>
          </cell>
          <cell r="V1325">
            <v>17.316666666651145</v>
          </cell>
        </row>
        <row r="1326">
          <cell r="A1326"/>
          <cell r="B1326">
            <v>1315</v>
          </cell>
          <cell r="C1326" t="str">
            <v>CB03</v>
          </cell>
          <cell r="D1326" t="str">
            <v>Cabezal Volvo FM64T-L2H1</v>
          </cell>
          <cell r="E1326" t="str">
            <v>100CB</v>
          </cell>
          <cell r="F1326" t="str">
            <v>Coazucar S. A.</v>
          </cell>
          <cell r="G1326">
            <v>791060412</v>
          </cell>
          <cell r="H1326">
            <v>791060412</v>
          </cell>
          <cell r="I1326" t="str">
            <v>LUBRICADORA</v>
          </cell>
          <cell r="J1326" t="str">
            <v>Cambio aceite y filtro motor</v>
          </cell>
          <cell r="K1326" t="str">
            <v>MTTO. PREVENTIVO</v>
          </cell>
          <cell r="L1326">
            <v>7097</v>
          </cell>
          <cell r="M1326" t="str">
            <v>BAJAÑA JIMENEZ, WALTER ENRIQUE</v>
          </cell>
          <cell r="N1326" t="str">
            <v>D (Salida 18 Horas)</v>
          </cell>
          <cell r="O1326">
            <v>42205</v>
          </cell>
          <cell r="P1326">
            <v>0.65347222222222223</v>
          </cell>
          <cell r="Q1326">
            <v>30</v>
          </cell>
          <cell r="R1326"/>
          <cell r="S1326" t="str">
            <v>Mtto. Terminado</v>
          </cell>
          <cell r="T1326">
            <v>42206</v>
          </cell>
          <cell r="U1326">
            <v>0.375</v>
          </cell>
          <cell r="V1326">
            <v>17.316666666651145</v>
          </cell>
        </row>
        <row r="1327">
          <cell r="A1327"/>
          <cell r="B1327">
            <v>1316</v>
          </cell>
          <cell r="C1327" t="str">
            <v>CB03</v>
          </cell>
          <cell r="D1327" t="str">
            <v>Cabezal Volvo FM64T-L2H1</v>
          </cell>
          <cell r="E1327" t="str">
            <v>100CB</v>
          </cell>
          <cell r="F1327" t="str">
            <v>Coazucar S. A.</v>
          </cell>
          <cell r="G1327">
            <v>791060412</v>
          </cell>
          <cell r="H1327">
            <v>791060412</v>
          </cell>
          <cell r="I1327" t="str">
            <v>LUBRICADORA</v>
          </cell>
          <cell r="J1327" t="str">
            <v>Cambio filtro de combustible</v>
          </cell>
          <cell r="K1327" t="str">
            <v>MTTO. PREVENTIVO</v>
          </cell>
          <cell r="L1327">
            <v>7097</v>
          </cell>
          <cell r="M1327" t="str">
            <v>BAJAÑA JIMENEZ, WALTER ENRIQUE</v>
          </cell>
          <cell r="N1327" t="str">
            <v>D (Salida 18 Horas)</v>
          </cell>
          <cell r="O1327">
            <v>42205</v>
          </cell>
          <cell r="P1327">
            <v>0.65347222222222223</v>
          </cell>
          <cell r="Q1327">
            <v>30</v>
          </cell>
          <cell r="R1327"/>
          <cell r="S1327" t="str">
            <v>Mtto. Terminado</v>
          </cell>
          <cell r="T1327">
            <v>42206</v>
          </cell>
          <cell r="U1327">
            <v>0.375</v>
          </cell>
          <cell r="V1327">
            <v>17.316666666651145</v>
          </cell>
        </row>
        <row r="1328">
          <cell r="A1328"/>
          <cell r="B1328">
            <v>1317</v>
          </cell>
          <cell r="C1328" t="str">
            <v>CB03</v>
          </cell>
          <cell r="D1328" t="str">
            <v>Cabezal Volvo FM64T-L2H1</v>
          </cell>
          <cell r="E1328" t="str">
            <v>100CB</v>
          </cell>
          <cell r="F1328" t="str">
            <v>Coazucar S. A.</v>
          </cell>
          <cell r="G1328">
            <v>791060412</v>
          </cell>
          <cell r="H1328">
            <v>791060412</v>
          </cell>
          <cell r="I1328" t="str">
            <v>LUBRICADORA</v>
          </cell>
          <cell r="J1328" t="str">
            <v>CAMBIO ACEITE TRANSMISIÓN</v>
          </cell>
          <cell r="K1328" t="str">
            <v>MTTO. PREVENTIVO</v>
          </cell>
          <cell r="L1328">
            <v>7097</v>
          </cell>
          <cell r="M1328" t="str">
            <v>BAJAÑA JIMENEZ, WALTER ENRIQUE</v>
          </cell>
          <cell r="N1328" t="str">
            <v>D (Salida 18 Horas)</v>
          </cell>
          <cell r="O1328">
            <v>42205</v>
          </cell>
          <cell r="P1328">
            <v>0.65347222222222223</v>
          </cell>
          <cell r="Q1328">
            <v>30</v>
          </cell>
          <cell r="R1328"/>
          <cell r="S1328" t="str">
            <v>Mtto. Terminado</v>
          </cell>
          <cell r="T1328">
            <v>42206</v>
          </cell>
          <cell r="U1328">
            <v>0.375</v>
          </cell>
          <cell r="V1328">
            <v>17.316666666651145</v>
          </cell>
        </row>
        <row r="1329">
          <cell r="A1329"/>
          <cell r="B1329">
            <v>1318</v>
          </cell>
          <cell r="C1329" t="str">
            <v>CB03</v>
          </cell>
          <cell r="D1329" t="str">
            <v>Cabezal Volvo FM64T-L2H1</v>
          </cell>
          <cell r="E1329" t="str">
            <v>100CB</v>
          </cell>
          <cell r="F1329" t="str">
            <v>Coazucar S. A.</v>
          </cell>
          <cell r="G1329">
            <v>791060412</v>
          </cell>
          <cell r="H1329">
            <v>791060412</v>
          </cell>
          <cell r="I1329" t="str">
            <v>LUBRICADORA</v>
          </cell>
          <cell r="J1329" t="str">
            <v>CAMBIO ACEITE DIFERENCIAL</v>
          </cell>
          <cell r="K1329" t="str">
            <v>MTTO. PREVENTIVO</v>
          </cell>
          <cell r="L1329">
            <v>7097</v>
          </cell>
          <cell r="M1329" t="str">
            <v>BAJAÑA JIMENEZ, WALTER ENRIQUE</v>
          </cell>
          <cell r="N1329" t="str">
            <v>D (Salida 18 Horas)</v>
          </cell>
          <cell r="O1329">
            <v>42205</v>
          </cell>
          <cell r="P1329">
            <v>0.65347222222222223</v>
          </cell>
          <cell r="Q1329">
            <v>30</v>
          </cell>
          <cell r="R1329"/>
          <cell r="S1329" t="str">
            <v>Mtto. Terminado</v>
          </cell>
          <cell r="T1329">
            <v>42206</v>
          </cell>
          <cell r="U1329">
            <v>0.375</v>
          </cell>
          <cell r="V1329">
            <v>17.316666666651145</v>
          </cell>
        </row>
        <row r="1330">
          <cell r="A1330"/>
          <cell r="B1330">
            <v>1319</v>
          </cell>
          <cell r="C1330" t="str">
            <v>CB03</v>
          </cell>
          <cell r="D1330" t="str">
            <v>Cabezal Volvo FM64T-L2H1</v>
          </cell>
          <cell r="E1330" t="str">
            <v>100CB</v>
          </cell>
          <cell r="F1330" t="str">
            <v>Coazucar S. A.</v>
          </cell>
          <cell r="G1330">
            <v>791060412</v>
          </cell>
          <cell r="H1330">
            <v>791060412</v>
          </cell>
          <cell r="I1330" t="str">
            <v>LUBRICADORA</v>
          </cell>
          <cell r="J1330" t="str">
            <v>CAMBIO FILTRO DE AIRE</v>
          </cell>
          <cell r="K1330" t="str">
            <v>MTTO. PREVENTIVO</v>
          </cell>
          <cell r="L1330">
            <v>7097</v>
          </cell>
          <cell r="M1330" t="str">
            <v>BAJAÑA JIMENEZ, WALTER ENRIQUE</v>
          </cell>
          <cell r="N1330" t="str">
            <v>D (Salida 18 Horas)</v>
          </cell>
          <cell r="O1330">
            <v>42205</v>
          </cell>
          <cell r="P1330">
            <v>0.65347222222222223</v>
          </cell>
          <cell r="Q1330">
            <v>30</v>
          </cell>
          <cell r="R1330"/>
          <cell r="S1330" t="str">
            <v>Mtto. Terminado</v>
          </cell>
          <cell r="T1330">
            <v>42206</v>
          </cell>
          <cell r="U1330">
            <v>0.375</v>
          </cell>
          <cell r="V1330">
            <v>17.316666666651145</v>
          </cell>
        </row>
        <row r="1331">
          <cell r="A1331"/>
          <cell r="B1331">
            <v>1320</v>
          </cell>
          <cell r="C1331">
            <v>333</v>
          </cell>
          <cell r="D1331" t="str">
            <v>Tractor de Llantas Cameco 305 AG</v>
          </cell>
          <cell r="E1331" t="str">
            <v>100CM</v>
          </cell>
          <cell r="F1331" t="str">
            <v>Coazucar S. A.</v>
          </cell>
          <cell r="G1331">
            <v>791060444</v>
          </cell>
          <cell r="H1331">
            <v>791060444</v>
          </cell>
          <cell r="I1331" t="str">
            <v>CAMECOS</v>
          </cell>
          <cell r="J1331" t="str">
            <v>Orden de Inspección</v>
          </cell>
          <cell r="K1331" t="str">
            <v>MTTO. PREVENTIVO</v>
          </cell>
          <cell r="L1331">
            <v>8361</v>
          </cell>
          <cell r="M1331" t="str">
            <v>ALVAREZ SARCO, JUAN</v>
          </cell>
          <cell r="N1331" t="str">
            <v>D (Salida 18 Horas)</v>
          </cell>
          <cell r="O1331">
            <v>42205</v>
          </cell>
          <cell r="P1331">
            <v>0.65625</v>
          </cell>
          <cell r="Q1331">
            <v>30</v>
          </cell>
          <cell r="R1331"/>
          <cell r="S1331" t="str">
            <v>Mtto. Terminado</v>
          </cell>
          <cell r="T1331">
            <v>42205</v>
          </cell>
          <cell r="U1331">
            <v>0.95833333333333337</v>
          </cell>
          <cell r="V1331">
            <v>7.25</v>
          </cell>
        </row>
        <row r="1332">
          <cell r="A1332"/>
          <cell r="B1332">
            <v>1321</v>
          </cell>
          <cell r="C1332">
            <v>333</v>
          </cell>
          <cell r="D1332" t="str">
            <v>Tractor de Llantas Cameco 305 AG</v>
          </cell>
          <cell r="E1332" t="str">
            <v>100CM</v>
          </cell>
          <cell r="F1332" t="str">
            <v>Coazucar S. A.</v>
          </cell>
          <cell r="G1332">
            <v>791060444</v>
          </cell>
          <cell r="H1332">
            <v>791060444</v>
          </cell>
          <cell r="I1332" t="str">
            <v>LUBRICADORA</v>
          </cell>
          <cell r="J1332" t="str">
            <v>Cambio aceite y filtro motor</v>
          </cell>
          <cell r="K1332" t="str">
            <v>MTTO. PREVENTIVO</v>
          </cell>
          <cell r="L1332">
            <v>8361</v>
          </cell>
          <cell r="M1332" t="str">
            <v>ALVAREZ SARCO, JUAN</v>
          </cell>
          <cell r="N1332" t="str">
            <v>D (Salida 18 Horas)</v>
          </cell>
          <cell r="O1332">
            <v>42205</v>
          </cell>
          <cell r="P1332">
            <v>0.65625</v>
          </cell>
          <cell r="Q1332">
            <v>30</v>
          </cell>
          <cell r="R1332"/>
          <cell r="S1332" t="str">
            <v>Mtto. Terminado</v>
          </cell>
          <cell r="T1332">
            <v>42205</v>
          </cell>
          <cell r="U1332">
            <v>0.89583333333333337</v>
          </cell>
          <cell r="V1332">
            <v>5.75</v>
          </cell>
        </row>
        <row r="1333">
          <cell r="A1333"/>
          <cell r="B1333">
            <v>1322</v>
          </cell>
          <cell r="C1333">
            <v>333</v>
          </cell>
          <cell r="D1333" t="str">
            <v>Tractor de Llantas Cameco 305 AG</v>
          </cell>
          <cell r="E1333" t="str">
            <v>100CM</v>
          </cell>
          <cell r="F1333" t="str">
            <v>Coazucar S. A.</v>
          </cell>
          <cell r="G1333">
            <v>791060444</v>
          </cell>
          <cell r="H1333">
            <v>791060444</v>
          </cell>
          <cell r="I1333" t="str">
            <v>LUBRICADORA</v>
          </cell>
          <cell r="J1333" t="str">
            <v>Cambio filtro de combustible</v>
          </cell>
          <cell r="K1333" t="str">
            <v>MTTO. PREVENTIVO</v>
          </cell>
          <cell r="L1333">
            <v>8361</v>
          </cell>
          <cell r="M1333" t="str">
            <v>ALVAREZ SARCO, JUAN</v>
          </cell>
          <cell r="N1333" t="str">
            <v>D (Salida 18 Horas)</v>
          </cell>
          <cell r="O1333">
            <v>42205</v>
          </cell>
          <cell r="P1333">
            <v>0.65625</v>
          </cell>
          <cell r="Q1333">
            <v>30</v>
          </cell>
          <cell r="R1333"/>
          <cell r="S1333" t="str">
            <v>Mtto. Terminado</v>
          </cell>
          <cell r="T1333">
            <v>42205</v>
          </cell>
          <cell r="U1333">
            <v>0.89583333333333337</v>
          </cell>
          <cell r="V1333">
            <v>5.75</v>
          </cell>
        </row>
        <row r="1334">
          <cell r="A1334"/>
          <cell r="B1334">
            <v>1323</v>
          </cell>
          <cell r="C1334">
            <v>732</v>
          </cell>
          <cell r="D1334" t="str">
            <v>Motoniveladora CAT-14G</v>
          </cell>
          <cell r="E1334" t="str">
            <v>100EP</v>
          </cell>
          <cell r="F1334" t="str">
            <v>Coazucar S. A.</v>
          </cell>
          <cell r="G1334">
            <v>791060410</v>
          </cell>
          <cell r="H1334">
            <v>7795550862</v>
          </cell>
          <cell r="I1334" t="str">
            <v>EQUIPO PESADO</v>
          </cell>
          <cell r="J1334" t="str">
            <v>Rellenar bola de gato</v>
          </cell>
          <cell r="K1334" t="str">
            <v>MTTO. CORRECTIVO</v>
          </cell>
          <cell r="L1334">
            <v>1913</v>
          </cell>
          <cell r="M1334" t="str">
            <v>TUTIVEN ALVARADO, FREDDY EVANGELISTA</v>
          </cell>
          <cell r="N1334" t="str">
            <v>D (Salida 18 Horas)</v>
          </cell>
          <cell r="O1334">
            <v>42205</v>
          </cell>
          <cell r="P1334">
            <v>0.66041666666666665</v>
          </cell>
          <cell r="Q1334">
            <v>30</v>
          </cell>
          <cell r="R1334">
            <v>1498</v>
          </cell>
          <cell r="S1334" t="str">
            <v>Mtto. Terminado</v>
          </cell>
          <cell r="T1334">
            <v>42205</v>
          </cell>
          <cell r="U1334">
            <v>0.97916666666666663</v>
          </cell>
          <cell r="V1334">
            <v>7.6500000000232831</v>
          </cell>
        </row>
        <row r="1335">
          <cell r="A1335"/>
          <cell r="B1335">
            <v>1324</v>
          </cell>
          <cell r="C1335">
            <v>731</v>
          </cell>
          <cell r="D1335" t="str">
            <v>Motoniveladora CAT-14G</v>
          </cell>
          <cell r="E1335" t="str">
            <v>100EP</v>
          </cell>
          <cell r="F1335" t="str">
            <v>Coazucar S. A.</v>
          </cell>
          <cell r="G1335">
            <v>791060410</v>
          </cell>
          <cell r="H1335">
            <v>7795550860</v>
          </cell>
          <cell r="I1335" t="str">
            <v>EQUIPO PESADO</v>
          </cell>
          <cell r="J1335" t="str">
            <v>Reparar cuchillas</v>
          </cell>
          <cell r="K1335" t="str">
            <v>MTTO. CORRECTIVO</v>
          </cell>
          <cell r="L1335">
            <v>9034</v>
          </cell>
          <cell r="M1335" t="str">
            <v>CAICEDO PARRA,FABIAN</v>
          </cell>
          <cell r="N1335" t="str">
            <v>D (Salida 18 Horas)</v>
          </cell>
          <cell r="O1335">
            <v>42205</v>
          </cell>
          <cell r="P1335">
            <v>0.67361111111111116</v>
          </cell>
          <cell r="Q1335">
            <v>30</v>
          </cell>
          <cell r="R1335">
            <v>7736</v>
          </cell>
          <cell r="S1335" t="str">
            <v>Mtto. Terminado</v>
          </cell>
          <cell r="T1335">
            <v>42205</v>
          </cell>
          <cell r="U1335">
            <v>0.83333333333333337</v>
          </cell>
          <cell r="V1335">
            <v>3.8333333333721384</v>
          </cell>
        </row>
        <row r="1336">
          <cell r="A1336"/>
          <cell r="B1336">
            <v>1325</v>
          </cell>
          <cell r="C1336">
            <v>298</v>
          </cell>
          <cell r="D1336" t="str">
            <v>Tractor John Deere 8200</v>
          </cell>
          <cell r="E1336" t="str">
            <v>100JD</v>
          </cell>
          <cell r="F1336" t="str">
            <v>Coazucar S. A.</v>
          </cell>
          <cell r="G1336">
            <v>791060442</v>
          </cell>
          <cell r="H1336">
            <v>7795550951</v>
          </cell>
          <cell r="I1336" t="str">
            <v>MTTO. EN EL CAMPO</v>
          </cell>
          <cell r="J1336" t="str">
            <v>Cambiar manguera hidraulica lado derecho</v>
          </cell>
          <cell r="K1336" t="str">
            <v>MTTO. CORRECTIVO</v>
          </cell>
          <cell r="L1336">
            <v>5618</v>
          </cell>
          <cell r="M1336" t="str">
            <v>BURGOS MARQUEZ, JONATHAN</v>
          </cell>
          <cell r="N1336" t="str">
            <v>D (Salida 18 Horas)</v>
          </cell>
          <cell r="O1336">
            <v>42205</v>
          </cell>
          <cell r="P1336">
            <v>0.6875</v>
          </cell>
          <cell r="Q1336">
            <v>30</v>
          </cell>
          <cell r="R1336"/>
          <cell r="S1336" t="str">
            <v>Mtto. Terminado</v>
          </cell>
          <cell r="T1336">
            <v>42205</v>
          </cell>
          <cell r="U1336">
            <v>0.875</v>
          </cell>
          <cell r="V1336">
            <v>4.5</v>
          </cell>
        </row>
        <row r="1337">
          <cell r="A1337"/>
          <cell r="B1337">
            <v>1326</v>
          </cell>
          <cell r="C1337">
            <v>871</v>
          </cell>
          <cell r="D1337" t="str">
            <v>Abonadoras 4 tolvas</v>
          </cell>
          <cell r="E1337" t="str">
            <v>100EA</v>
          </cell>
          <cell r="F1337" t="str">
            <v>Coazucar S. A.</v>
          </cell>
          <cell r="G1337">
            <v>791060429</v>
          </cell>
          <cell r="H1337">
            <v>791060429</v>
          </cell>
          <cell r="I1337" t="str">
            <v>MTTO. EN EL CAMPO</v>
          </cell>
          <cell r="J1337" t="str">
            <v>Cambiar sinfín lado izquierdo</v>
          </cell>
          <cell r="K1337" t="str">
            <v>MTTO. CORRECTIVO</v>
          </cell>
          <cell r="L1337">
            <v>760</v>
          </cell>
          <cell r="M1337" t="str">
            <v>BUÑAY LEON, SEGUNDO ROSENDO</v>
          </cell>
          <cell r="N1337" t="str">
            <v>D (Salida 18 Horas)</v>
          </cell>
          <cell r="O1337">
            <v>42205</v>
          </cell>
          <cell r="P1337">
            <v>0.69166666666666676</v>
          </cell>
          <cell r="Q1337">
            <v>30</v>
          </cell>
          <cell r="R1337"/>
          <cell r="S1337" t="str">
            <v>Mtto. Terminado</v>
          </cell>
          <cell r="T1337">
            <v>42206</v>
          </cell>
          <cell r="U1337">
            <v>0.45833333333333331</v>
          </cell>
          <cell r="V1337">
            <v>18.400000000023283</v>
          </cell>
        </row>
        <row r="1338">
          <cell r="A1338"/>
          <cell r="B1338">
            <v>1327</v>
          </cell>
          <cell r="C1338">
            <v>1213</v>
          </cell>
          <cell r="D1338" t="str">
            <v>Trayler</v>
          </cell>
          <cell r="E1338" t="str">
            <v>100TD</v>
          </cell>
          <cell r="F1338" t="str">
            <v>Coazucar S. A.</v>
          </cell>
          <cell r="G1338">
            <v>791060312</v>
          </cell>
          <cell r="H1338">
            <v>791060312</v>
          </cell>
          <cell r="I1338" t="str">
            <v>MTTO. EN EL CAMPO</v>
          </cell>
          <cell r="J1338" t="str">
            <v>Rodamiento dañados</v>
          </cell>
          <cell r="K1338" t="str">
            <v>MTTO. CORRECTIVO</v>
          </cell>
          <cell r="L1338">
            <v>1500</v>
          </cell>
          <cell r="M1338" t="str">
            <v>ORTIZ YADAYCELA, NESTOR</v>
          </cell>
          <cell r="N1338" t="str">
            <v>D (Salida 18 Horas)</v>
          </cell>
          <cell r="O1338">
            <v>42205</v>
          </cell>
          <cell r="P1338">
            <v>0.70833333333333337</v>
          </cell>
          <cell r="Q1338">
            <v>30</v>
          </cell>
          <cell r="R1338"/>
          <cell r="S1338" t="str">
            <v>Mtto. Terminado</v>
          </cell>
          <cell r="T1338">
            <v>42205</v>
          </cell>
          <cell r="U1338">
            <v>0.99930555555555556</v>
          </cell>
          <cell r="V1338">
            <v>6.9833333332790062</v>
          </cell>
        </row>
        <row r="1339">
          <cell r="A1339"/>
          <cell r="B1339">
            <v>1328</v>
          </cell>
          <cell r="C1339" t="str">
            <v>CA05</v>
          </cell>
          <cell r="D1339" t="str">
            <v>Carreta Autovolteable</v>
          </cell>
          <cell r="E1339" t="str">
            <v>100CA</v>
          </cell>
          <cell r="F1339" t="str">
            <v>Coazucar S. A.</v>
          </cell>
          <cell r="G1339">
            <v>791060325</v>
          </cell>
          <cell r="H1339">
            <v>791060325</v>
          </cell>
          <cell r="I1339" t="str">
            <v>MTTO. EN EL CAMPO</v>
          </cell>
          <cell r="J1339" t="str">
            <v>Llanta posterior derecha baja</v>
          </cell>
          <cell r="K1339" t="str">
            <v>MTTO. CORRECTIVO</v>
          </cell>
          <cell r="L1339">
            <v>1353</v>
          </cell>
          <cell r="M1339" t="str">
            <v>MINA POROZO, XAVIER</v>
          </cell>
          <cell r="N1339" t="str">
            <v>D (Salida 18 Horas)</v>
          </cell>
          <cell r="O1339">
            <v>42205</v>
          </cell>
          <cell r="P1339">
            <v>0.70833333333333337</v>
          </cell>
          <cell r="Q1339">
            <v>30</v>
          </cell>
          <cell r="R1339"/>
          <cell r="S1339" t="str">
            <v>Mtto. Terminado</v>
          </cell>
          <cell r="T1339">
            <v>42205</v>
          </cell>
          <cell r="U1339">
            <v>0.79166666666666663</v>
          </cell>
          <cell r="V1339">
            <v>2</v>
          </cell>
        </row>
        <row r="1340">
          <cell r="A1340"/>
          <cell r="B1340">
            <v>1329</v>
          </cell>
          <cell r="C1340">
            <v>240</v>
          </cell>
          <cell r="D1340" t="str">
            <v>Jeep Vitara SUZUKI</v>
          </cell>
          <cell r="E1340" t="str">
            <v>100EL</v>
          </cell>
          <cell r="F1340" t="str">
            <v>Coazucar S. A.</v>
          </cell>
          <cell r="G1340">
            <v>791060101</v>
          </cell>
          <cell r="H1340">
            <v>7795550734</v>
          </cell>
          <cell r="I1340" t="str">
            <v>ENDER EQUIPO LIVIANO</v>
          </cell>
          <cell r="J1340" t="str">
            <v>Sacar polarizado</v>
          </cell>
          <cell r="K1340" t="str">
            <v>MTTO. CORRECTIVO</v>
          </cell>
          <cell r="L1340">
            <v>1030</v>
          </cell>
          <cell r="M1340" t="str">
            <v>FAJARDO GUAMAN, IVAN</v>
          </cell>
          <cell r="N1340" t="str">
            <v>D (Salida 18 Horas)</v>
          </cell>
          <cell r="O1340">
            <v>42205</v>
          </cell>
          <cell r="P1340">
            <v>0.70833333333333337</v>
          </cell>
          <cell r="Q1340">
            <v>30</v>
          </cell>
          <cell r="R1340">
            <v>251381</v>
          </cell>
          <cell r="S1340" t="str">
            <v>Mtto. Terminado</v>
          </cell>
          <cell r="T1340">
            <v>42205</v>
          </cell>
          <cell r="U1340">
            <v>0.75</v>
          </cell>
          <cell r="V1340">
            <v>1</v>
          </cell>
        </row>
        <row r="1341">
          <cell r="A1341"/>
          <cell r="B1341">
            <v>1330</v>
          </cell>
          <cell r="C1341" t="str">
            <v>CA15</v>
          </cell>
          <cell r="D1341" t="str">
            <v>Carreta Autovolteable</v>
          </cell>
          <cell r="E1341" t="str">
            <v>100CA</v>
          </cell>
          <cell r="F1341" t="str">
            <v>Coazucar S. A.</v>
          </cell>
          <cell r="G1341">
            <v>791060325</v>
          </cell>
          <cell r="H1341">
            <v>791060325</v>
          </cell>
          <cell r="I1341" t="str">
            <v>CARRETONES</v>
          </cell>
          <cell r="J1341" t="str">
            <v>Revisar fuga de aceite del gato</v>
          </cell>
          <cell r="K1341" t="str">
            <v>MTTO. CORRECTIVO</v>
          </cell>
          <cell r="L1341">
            <v>8345</v>
          </cell>
          <cell r="M1341" t="str">
            <v>ENDARA PIVAQUE, JUAN</v>
          </cell>
          <cell r="N1341" t="str">
            <v>D (Salida 18 Horas)</v>
          </cell>
          <cell r="O1341">
            <v>42205</v>
          </cell>
          <cell r="P1341">
            <v>0.7402777777777777</v>
          </cell>
          <cell r="Q1341">
            <v>30</v>
          </cell>
          <cell r="R1341"/>
          <cell r="S1341" t="str">
            <v>Mtto. Terminado</v>
          </cell>
          <cell r="T1341">
            <v>42205</v>
          </cell>
          <cell r="U1341">
            <v>0.85416666666666663</v>
          </cell>
          <cell r="V1341">
            <v>2.7333333333954215</v>
          </cell>
        </row>
        <row r="1342">
          <cell r="A1342"/>
          <cell r="B1342">
            <v>1331</v>
          </cell>
          <cell r="C1342" t="str">
            <v>JD52</v>
          </cell>
          <cell r="D1342" t="str">
            <v>Tractor John Deere 6145J</v>
          </cell>
          <cell r="E1342" t="str">
            <v>100JD</v>
          </cell>
          <cell r="F1342" t="str">
            <v>Coazucar S. A.</v>
          </cell>
          <cell r="G1342">
            <v>791060443</v>
          </cell>
          <cell r="H1342">
            <v>7795551111</v>
          </cell>
          <cell r="I1342" t="str">
            <v>JOHN DEERE</v>
          </cell>
          <cell r="J1342" t="str">
            <v>Orden de Inspección</v>
          </cell>
          <cell r="K1342" t="str">
            <v>MTTO. PREVENTIVO</v>
          </cell>
          <cell r="L1342">
            <v>8345</v>
          </cell>
          <cell r="M1342" t="str">
            <v>ENDARA PIVAQUE, JUAN</v>
          </cell>
          <cell r="N1342" t="str">
            <v>D (Salida 18 Horas)</v>
          </cell>
          <cell r="O1342">
            <v>42205</v>
          </cell>
          <cell r="P1342">
            <v>0.75</v>
          </cell>
          <cell r="Q1342">
            <v>30</v>
          </cell>
          <cell r="R1342"/>
          <cell r="S1342" t="str">
            <v>Mtto. Terminado</v>
          </cell>
          <cell r="T1342">
            <v>42205</v>
          </cell>
          <cell r="U1342">
            <v>0.95833333333333337</v>
          </cell>
          <cell r="V1342">
            <v>5</v>
          </cell>
        </row>
        <row r="1343">
          <cell r="A1343"/>
          <cell r="B1343">
            <v>1332</v>
          </cell>
          <cell r="C1343" t="str">
            <v>JD52</v>
          </cell>
          <cell r="D1343" t="str">
            <v>Tractor John Deere 6145J</v>
          </cell>
          <cell r="E1343" t="str">
            <v>100JD</v>
          </cell>
          <cell r="F1343" t="str">
            <v>Coazucar S. A.</v>
          </cell>
          <cell r="G1343">
            <v>791060443</v>
          </cell>
          <cell r="H1343">
            <v>7795551111</v>
          </cell>
          <cell r="I1343" t="str">
            <v>LUBRICADORA</v>
          </cell>
          <cell r="J1343" t="str">
            <v>Cambio aceite y filtro motor</v>
          </cell>
          <cell r="K1343" t="str">
            <v>MTTO. PREVENTIVO</v>
          </cell>
          <cell r="L1343">
            <v>8345</v>
          </cell>
          <cell r="M1343" t="str">
            <v>ENDARA PIVAQUE, JUAN</v>
          </cell>
          <cell r="N1343" t="str">
            <v>D (Salida 18 Horas)</v>
          </cell>
          <cell r="O1343">
            <v>42205</v>
          </cell>
          <cell r="P1343">
            <v>0.75</v>
          </cell>
          <cell r="Q1343">
            <v>30</v>
          </cell>
          <cell r="R1343"/>
          <cell r="S1343" t="str">
            <v>Mtto. Terminado</v>
          </cell>
          <cell r="T1343">
            <v>42206</v>
          </cell>
          <cell r="U1343">
            <v>6.25E-2</v>
          </cell>
          <cell r="V1343">
            <v>7.5</v>
          </cell>
        </row>
        <row r="1344">
          <cell r="A1344"/>
          <cell r="B1344">
            <v>1333</v>
          </cell>
          <cell r="C1344" t="str">
            <v>JD52</v>
          </cell>
          <cell r="D1344" t="str">
            <v>Tractor John Deere 6145J</v>
          </cell>
          <cell r="E1344" t="str">
            <v>100JD</v>
          </cell>
          <cell r="F1344" t="str">
            <v>Coazucar S. A.</v>
          </cell>
          <cell r="G1344">
            <v>791060443</v>
          </cell>
          <cell r="H1344">
            <v>7795551111</v>
          </cell>
          <cell r="I1344" t="str">
            <v>LUBRICADORA</v>
          </cell>
          <cell r="J1344" t="str">
            <v>Cambio filtro de combustible</v>
          </cell>
          <cell r="K1344" t="str">
            <v>MTTO. PREVENTIVO</v>
          </cell>
          <cell r="L1344">
            <v>8345</v>
          </cell>
          <cell r="M1344" t="str">
            <v>ENDARA PIVAQUE, JUAN</v>
          </cell>
          <cell r="N1344" t="str">
            <v>D (Salida 18 Horas)</v>
          </cell>
          <cell r="O1344">
            <v>42205</v>
          </cell>
          <cell r="P1344">
            <v>0.75</v>
          </cell>
          <cell r="Q1344">
            <v>30</v>
          </cell>
          <cell r="R1344"/>
          <cell r="S1344" t="str">
            <v>Mtto. Terminado</v>
          </cell>
          <cell r="T1344">
            <v>42206</v>
          </cell>
          <cell r="U1344">
            <v>6.25E-2</v>
          </cell>
          <cell r="V1344">
            <v>7.5</v>
          </cell>
        </row>
        <row r="1345">
          <cell r="A1345"/>
          <cell r="B1345">
            <v>1334</v>
          </cell>
          <cell r="C1345">
            <v>275</v>
          </cell>
          <cell r="D1345" t="str">
            <v>Tractor John Deere 8200</v>
          </cell>
          <cell r="E1345" t="str">
            <v>100JD</v>
          </cell>
          <cell r="F1345" t="str">
            <v>Coazucar S. A.</v>
          </cell>
          <cell r="G1345">
            <v>791060442</v>
          </cell>
          <cell r="H1345">
            <v>7795550921</v>
          </cell>
          <cell r="I1345" t="str">
            <v>JOHN DEERE</v>
          </cell>
          <cell r="J1345" t="str">
            <v>Orden de Inspección</v>
          </cell>
          <cell r="K1345" t="str">
            <v>MTTO. PREVENTIVO</v>
          </cell>
          <cell r="L1345">
            <v>2068</v>
          </cell>
          <cell r="M1345" t="str">
            <v>ZHUMI ZUMBA, WILMER ESTEBAN</v>
          </cell>
          <cell r="N1345" t="str">
            <v>D (Salida 18 Horas)</v>
          </cell>
          <cell r="O1345">
            <v>42205</v>
          </cell>
          <cell r="P1345">
            <v>0.75</v>
          </cell>
          <cell r="Q1345">
            <v>30</v>
          </cell>
          <cell r="R1345"/>
          <cell r="S1345" t="str">
            <v>Mtto. Terminado</v>
          </cell>
          <cell r="T1345">
            <v>42205</v>
          </cell>
          <cell r="U1345">
            <v>0.80208333333333337</v>
          </cell>
          <cell r="V1345">
            <v>1.25</v>
          </cell>
        </row>
        <row r="1346">
          <cell r="A1346"/>
          <cell r="B1346">
            <v>1335</v>
          </cell>
          <cell r="C1346">
            <v>275</v>
          </cell>
          <cell r="D1346" t="str">
            <v>Tractor John Deere 8200</v>
          </cell>
          <cell r="E1346" t="str">
            <v>100JD</v>
          </cell>
          <cell r="F1346" t="str">
            <v>Coazucar S. A.</v>
          </cell>
          <cell r="G1346">
            <v>791060442</v>
          </cell>
          <cell r="H1346">
            <v>7795550921</v>
          </cell>
          <cell r="I1346" t="str">
            <v>LUBRICADORA</v>
          </cell>
          <cell r="J1346" t="str">
            <v>Cambio aceite y filtro motor</v>
          </cell>
          <cell r="K1346" t="str">
            <v>MTTO. PREVENTIVO</v>
          </cell>
          <cell r="L1346">
            <v>2068</v>
          </cell>
          <cell r="M1346" t="str">
            <v>ZHUMI ZUMBA, WILMER ESTEBAN</v>
          </cell>
          <cell r="N1346" t="str">
            <v>D (Salida 18 Horas)</v>
          </cell>
          <cell r="O1346">
            <v>42205</v>
          </cell>
          <cell r="P1346">
            <v>0.75</v>
          </cell>
          <cell r="Q1346">
            <v>30</v>
          </cell>
          <cell r="R1346"/>
          <cell r="S1346" t="str">
            <v>Mtto. Terminado</v>
          </cell>
          <cell r="T1346">
            <v>42206</v>
          </cell>
          <cell r="U1346">
            <v>2.0833333333333332E-2</v>
          </cell>
          <cell r="V1346">
            <v>6.5</v>
          </cell>
        </row>
        <row r="1347">
          <cell r="A1347"/>
          <cell r="B1347">
            <v>1336</v>
          </cell>
          <cell r="C1347">
            <v>275</v>
          </cell>
          <cell r="D1347" t="str">
            <v>Tractor John Deere 8200</v>
          </cell>
          <cell r="E1347" t="str">
            <v>100JD</v>
          </cell>
          <cell r="F1347" t="str">
            <v>Coazucar S. A.</v>
          </cell>
          <cell r="G1347">
            <v>791060442</v>
          </cell>
          <cell r="H1347">
            <v>7795550921</v>
          </cell>
          <cell r="I1347" t="str">
            <v>LUBRICADORA</v>
          </cell>
          <cell r="J1347" t="str">
            <v>Cambio filtro de combustible</v>
          </cell>
          <cell r="K1347" t="str">
            <v>MTTO. PREVENTIVO</v>
          </cell>
          <cell r="L1347">
            <v>2068</v>
          </cell>
          <cell r="M1347" t="str">
            <v>ZHUMI ZUMBA, WILMER ESTEBAN</v>
          </cell>
          <cell r="N1347" t="str">
            <v>D (Salida 18 Horas)</v>
          </cell>
          <cell r="O1347">
            <v>42205</v>
          </cell>
          <cell r="P1347">
            <v>0.75</v>
          </cell>
          <cell r="Q1347">
            <v>30</v>
          </cell>
          <cell r="R1347"/>
          <cell r="S1347" t="str">
            <v>Mtto. Terminado</v>
          </cell>
          <cell r="T1347">
            <v>42206</v>
          </cell>
          <cell r="U1347">
            <v>2.0833333333333332E-2</v>
          </cell>
          <cell r="V1347">
            <v>6.5</v>
          </cell>
        </row>
        <row r="1348">
          <cell r="A1348"/>
          <cell r="B1348">
            <v>1337</v>
          </cell>
          <cell r="C1348">
            <v>1482</v>
          </cell>
          <cell r="D1348" t="str">
            <v>Dollys</v>
          </cell>
          <cell r="E1348" t="str">
            <v>100DL</v>
          </cell>
          <cell r="F1348" t="str">
            <v>Coazucar S. A.</v>
          </cell>
          <cell r="G1348">
            <v>791060315</v>
          </cell>
          <cell r="H1348">
            <v>791060315</v>
          </cell>
          <cell r="I1348" t="str">
            <v>MTTO. EN EL CAMPO</v>
          </cell>
          <cell r="J1348" t="str">
            <v>Esparragos rotos</v>
          </cell>
          <cell r="K1348" t="str">
            <v>MTTO. CORRECTIVO</v>
          </cell>
          <cell r="L1348">
            <v>1500</v>
          </cell>
          <cell r="M1348" t="str">
            <v>ORTIZ YADAYCELA, NESTOR</v>
          </cell>
          <cell r="N1348" t="str">
            <v>D (Salida 18 Horas)</v>
          </cell>
          <cell r="O1348">
            <v>42205</v>
          </cell>
          <cell r="P1348">
            <v>0.75277777777777777</v>
          </cell>
          <cell r="Q1348">
            <v>30</v>
          </cell>
          <cell r="R1348"/>
          <cell r="S1348" t="str">
            <v>Mtto. Terminado</v>
          </cell>
          <cell r="T1348">
            <v>42205</v>
          </cell>
          <cell r="U1348">
            <v>0.79166666666666663</v>
          </cell>
          <cell r="V1348">
            <v>0.93333333334885538</v>
          </cell>
        </row>
        <row r="1349">
          <cell r="A1349"/>
          <cell r="B1349">
            <v>1338</v>
          </cell>
          <cell r="C1349">
            <v>1288</v>
          </cell>
          <cell r="D1349" t="str">
            <v>Trayler</v>
          </cell>
          <cell r="E1349" t="str">
            <v>100TD</v>
          </cell>
          <cell r="F1349" t="str">
            <v>Coazucar S. A.</v>
          </cell>
          <cell r="G1349">
            <v>791060312</v>
          </cell>
          <cell r="H1349">
            <v>791060312</v>
          </cell>
          <cell r="I1349" t="str">
            <v>MTTO. EN EL CAMPO</v>
          </cell>
          <cell r="J1349" t="str">
            <v>Salida llanta del ultimo eje del lado izquierdo</v>
          </cell>
          <cell r="K1349" t="str">
            <v>MTTO. CORRECTIVO</v>
          </cell>
          <cell r="L1349">
            <v>1500</v>
          </cell>
          <cell r="M1349" t="str">
            <v>ORTIZ YADAYCELA, NESTOR</v>
          </cell>
          <cell r="N1349" t="str">
            <v>D (Salida 18 Horas)</v>
          </cell>
          <cell r="O1349">
            <v>42205</v>
          </cell>
          <cell r="P1349">
            <v>0.75694444444444453</v>
          </cell>
          <cell r="Q1349">
            <v>30</v>
          </cell>
          <cell r="R1349"/>
          <cell r="S1349" t="str">
            <v>Mtto. Terminado</v>
          </cell>
          <cell r="T1349">
            <v>42206</v>
          </cell>
          <cell r="U1349">
            <v>0.20833333333333334</v>
          </cell>
          <cell r="V1349">
            <v>10.833333333255723</v>
          </cell>
        </row>
        <row r="1350">
          <cell r="A1350"/>
          <cell r="B1350">
            <v>1339</v>
          </cell>
          <cell r="C1350" t="str">
            <v>JD30</v>
          </cell>
          <cell r="D1350" t="str">
            <v>Tractor John Deere 7230R</v>
          </cell>
          <cell r="E1350" t="str">
            <v>100JD</v>
          </cell>
          <cell r="F1350" t="str">
            <v>Coazucar S. A.</v>
          </cell>
          <cell r="G1350">
            <v>791060416</v>
          </cell>
          <cell r="H1350">
            <v>7795551071</v>
          </cell>
          <cell r="I1350" t="str">
            <v>JOHN DEERE</v>
          </cell>
          <cell r="J1350" t="str">
            <v>Revisar seguro de la puerta</v>
          </cell>
          <cell r="K1350" t="str">
            <v>MTTO. CORRECTIVO</v>
          </cell>
          <cell r="L1350">
            <v>8363</v>
          </cell>
          <cell r="M1350" t="str">
            <v>ASITIMBAY PEREZ, MARIO</v>
          </cell>
          <cell r="N1350" t="str">
            <v>D (Salida 18 Horas)</v>
          </cell>
          <cell r="O1350">
            <v>42205</v>
          </cell>
          <cell r="P1350">
            <v>0.77083333333333337</v>
          </cell>
          <cell r="Q1350">
            <v>30</v>
          </cell>
          <cell r="R1350"/>
          <cell r="S1350" t="str">
            <v>Mtto. Terminado</v>
          </cell>
          <cell r="T1350">
            <v>42205</v>
          </cell>
          <cell r="U1350">
            <v>0.91666666666666663</v>
          </cell>
          <cell r="V1350">
            <v>3.5</v>
          </cell>
        </row>
        <row r="1351">
          <cell r="A1351"/>
          <cell r="B1351">
            <v>1340</v>
          </cell>
          <cell r="C1351" t="str">
            <v>EP04</v>
          </cell>
          <cell r="D1351" t="str">
            <v>Motoniveladora Caterpillar</v>
          </cell>
          <cell r="E1351" t="str">
            <v>100EP</v>
          </cell>
          <cell r="F1351" t="str">
            <v>Coazucar S. A.</v>
          </cell>
          <cell r="G1351">
            <v>791060411</v>
          </cell>
          <cell r="H1351">
            <v>7795550883</v>
          </cell>
          <cell r="I1351" t="str">
            <v>EQUIPO PESADO</v>
          </cell>
          <cell r="J1351" t="str">
            <v>Revisar A/A Y apretar pernos de la cuchilla</v>
          </cell>
          <cell r="K1351" t="str">
            <v>MTTO. CORRECTIVO</v>
          </cell>
          <cell r="L1351">
            <v>8365</v>
          </cell>
          <cell r="M1351" t="str">
            <v>CHIVIHUSCA LLIVICURA,JOSE</v>
          </cell>
          <cell r="N1351" t="str">
            <v>D (Salida 18 Horas)</v>
          </cell>
          <cell r="O1351">
            <v>42205</v>
          </cell>
          <cell r="P1351">
            <v>0.77847222222222223</v>
          </cell>
          <cell r="Q1351">
            <v>30</v>
          </cell>
          <cell r="R1351"/>
          <cell r="S1351" t="str">
            <v>Mtto. Terminado</v>
          </cell>
          <cell r="T1351">
            <v>42205</v>
          </cell>
          <cell r="U1351">
            <v>0.875</v>
          </cell>
          <cell r="V1351">
            <v>2.3166666666511446</v>
          </cell>
        </row>
        <row r="1352">
          <cell r="A1352"/>
          <cell r="B1352">
            <v>1341</v>
          </cell>
          <cell r="C1352">
            <v>420</v>
          </cell>
          <cell r="D1352" t="str">
            <v>Carreton</v>
          </cell>
          <cell r="E1352" t="str">
            <v>100CA</v>
          </cell>
          <cell r="F1352" t="str">
            <v>Coazucar S. A.</v>
          </cell>
          <cell r="G1352">
            <v>791060326</v>
          </cell>
          <cell r="H1352">
            <v>791060326</v>
          </cell>
          <cell r="I1352" t="str">
            <v>MTTO. EN EL CAMPO</v>
          </cell>
          <cell r="J1352" t="str">
            <v>Cambiar llanta de tiro baja</v>
          </cell>
          <cell r="K1352" t="str">
            <v>MTTO. CORRECTIVO</v>
          </cell>
          <cell r="L1352">
            <v>1353</v>
          </cell>
          <cell r="M1352" t="str">
            <v>MINA POROZO, XAVIER</v>
          </cell>
          <cell r="N1352" t="str">
            <v>D (Salida 18 Horas)</v>
          </cell>
          <cell r="O1352">
            <v>42205</v>
          </cell>
          <cell r="P1352">
            <v>0.78125</v>
          </cell>
          <cell r="Q1352">
            <v>30</v>
          </cell>
          <cell r="R1352"/>
          <cell r="S1352" t="str">
            <v>Mtto. Terminado</v>
          </cell>
          <cell r="T1352">
            <v>42205</v>
          </cell>
          <cell r="U1352">
            <v>0.86458333333333337</v>
          </cell>
          <cell r="V1352">
            <v>2</v>
          </cell>
        </row>
        <row r="1353">
          <cell r="A1353"/>
          <cell r="B1353">
            <v>1342</v>
          </cell>
          <cell r="C1353">
            <v>288</v>
          </cell>
          <cell r="D1353" t="str">
            <v>Tractor John Deere 8200</v>
          </cell>
          <cell r="E1353" t="str">
            <v>100JD</v>
          </cell>
          <cell r="F1353" t="str">
            <v>Coazucar S. A.</v>
          </cell>
          <cell r="G1353">
            <v>791060442</v>
          </cell>
          <cell r="H1353">
            <v>7795550939</v>
          </cell>
          <cell r="I1353" t="str">
            <v>MTTO. EN EL CAMPO</v>
          </cell>
          <cell r="J1353" t="str">
            <v>Revisar luces</v>
          </cell>
          <cell r="K1353" t="str">
            <v>MTTO. CORRECTIVO</v>
          </cell>
          <cell r="L1353">
            <v>2028</v>
          </cell>
          <cell r="M1353" t="str">
            <v>YANCE SOTO, ALGILIO BOLIVAR</v>
          </cell>
          <cell r="N1353" t="str">
            <v>D (Salida 18 Horas)</v>
          </cell>
          <cell r="O1353">
            <v>42205</v>
          </cell>
          <cell r="P1353">
            <v>0.83611111111111114</v>
          </cell>
          <cell r="Q1353">
            <v>30</v>
          </cell>
          <cell r="R1353"/>
          <cell r="S1353" t="str">
            <v>Mtto. Terminado</v>
          </cell>
          <cell r="T1353">
            <v>42205</v>
          </cell>
          <cell r="U1353">
            <v>0.99930555555555556</v>
          </cell>
          <cell r="V1353">
            <v>3.9166666666278616</v>
          </cell>
        </row>
        <row r="1354">
          <cell r="A1354"/>
          <cell r="B1354">
            <v>1343</v>
          </cell>
          <cell r="C1354">
            <v>163</v>
          </cell>
          <cell r="D1354" t="str">
            <v>Cabezal M. Benz LS-2635</v>
          </cell>
          <cell r="E1354" t="str">
            <v>100CB</v>
          </cell>
          <cell r="F1354" t="str">
            <v>Coazucar S. A.</v>
          </cell>
          <cell r="G1354">
            <v>791060330</v>
          </cell>
          <cell r="H1354">
            <v>791060330</v>
          </cell>
          <cell r="I1354" t="str">
            <v>MTTO. EN EL CAMPO</v>
          </cell>
          <cell r="J1354" t="str">
            <v>Embrague dañado</v>
          </cell>
          <cell r="K1354" t="str">
            <v>MTTO. CORRECTIVO</v>
          </cell>
          <cell r="L1354">
            <v>1290</v>
          </cell>
          <cell r="M1354" t="str">
            <v>MARIÑO TRIVIÑO, PABLO KLEVER</v>
          </cell>
          <cell r="N1354" t="str">
            <v>D (Salida 18 Horas)</v>
          </cell>
          <cell r="O1354">
            <v>42205</v>
          </cell>
          <cell r="P1354">
            <v>0.85555555555555562</v>
          </cell>
          <cell r="Q1354">
            <v>30</v>
          </cell>
          <cell r="R1354">
            <v>37391</v>
          </cell>
          <cell r="S1354" t="str">
            <v>Mtto. Terminado</v>
          </cell>
          <cell r="T1354">
            <v>42206</v>
          </cell>
          <cell r="U1354">
            <v>0.58333333333333337</v>
          </cell>
          <cell r="V1354">
            <v>17.466666666558012</v>
          </cell>
        </row>
        <row r="1355">
          <cell r="A1355"/>
          <cell r="B1355">
            <v>1344</v>
          </cell>
          <cell r="C1355">
            <v>196</v>
          </cell>
          <cell r="D1355" t="str">
            <v>Cabezal Kenworth T-800</v>
          </cell>
          <cell r="E1355" t="str">
            <v>100CB</v>
          </cell>
          <cell r="F1355" t="str">
            <v>Coazucar S. A.</v>
          </cell>
          <cell r="G1355">
            <v>791060332</v>
          </cell>
          <cell r="H1355">
            <v>7795550309</v>
          </cell>
          <cell r="I1355" t="str">
            <v>ELECTROMECANICOS</v>
          </cell>
          <cell r="J1355" t="str">
            <v>Revisar luces</v>
          </cell>
          <cell r="K1355" t="str">
            <v>MTTO. CORRECTIVO</v>
          </cell>
          <cell r="L1355">
            <v>1472</v>
          </cell>
          <cell r="M1355" t="str">
            <v>ORDOÑEZ MORA, MIGUEL HIPOLITO</v>
          </cell>
          <cell r="N1355" t="str">
            <v>D (Salida 18 Horas)</v>
          </cell>
          <cell r="O1355">
            <v>42205</v>
          </cell>
          <cell r="P1355">
            <v>0.90277777777777779</v>
          </cell>
          <cell r="Q1355">
            <v>30</v>
          </cell>
          <cell r="R1355"/>
          <cell r="S1355" t="str">
            <v>Mtto. Terminado</v>
          </cell>
          <cell r="T1355">
            <v>42205</v>
          </cell>
          <cell r="U1355">
            <v>0.96875</v>
          </cell>
          <cell r="V1355">
            <v>1.5833333332557231</v>
          </cell>
        </row>
        <row r="1356">
          <cell r="A1356"/>
          <cell r="B1356">
            <v>1345</v>
          </cell>
          <cell r="C1356" t="str">
            <v>CA10</v>
          </cell>
          <cell r="D1356" t="str">
            <v>Carreta Autovolteable</v>
          </cell>
          <cell r="E1356" t="str">
            <v>100CA</v>
          </cell>
          <cell r="F1356" t="str">
            <v>Coazucar S. A.</v>
          </cell>
          <cell r="G1356">
            <v>791060325</v>
          </cell>
          <cell r="H1356">
            <v>791060325</v>
          </cell>
          <cell r="I1356" t="str">
            <v>MTTO. EN EL CAMPO</v>
          </cell>
          <cell r="J1356" t="str">
            <v>Llanta baja lado derecho</v>
          </cell>
          <cell r="K1356" t="str">
            <v>MTTO. CORRECTIVO</v>
          </cell>
          <cell r="L1356">
            <v>1353</v>
          </cell>
          <cell r="M1356" t="str">
            <v>MINA POROZO, XAVIER</v>
          </cell>
          <cell r="N1356" t="str">
            <v>D (Salida 18 Horas)</v>
          </cell>
          <cell r="O1356">
            <v>42205</v>
          </cell>
          <cell r="P1356">
            <v>0.93611111111111101</v>
          </cell>
          <cell r="Q1356">
            <v>30</v>
          </cell>
          <cell r="R1356"/>
          <cell r="S1356" t="str">
            <v>Mtto. Terminado</v>
          </cell>
          <cell r="T1356">
            <v>42206</v>
          </cell>
          <cell r="U1356">
            <v>1.9444444444444445E-2</v>
          </cell>
          <cell r="V1356">
            <v>1.9999999997671694</v>
          </cell>
        </row>
        <row r="1357">
          <cell r="A1357"/>
          <cell r="B1357">
            <v>1346</v>
          </cell>
          <cell r="C1357">
            <v>230</v>
          </cell>
          <cell r="D1357" t="str">
            <v>Camión KIA</v>
          </cell>
          <cell r="E1357" t="str">
            <v>100EL</v>
          </cell>
          <cell r="F1357" t="str">
            <v>Coazucar S. A.</v>
          </cell>
          <cell r="G1357">
            <v>791060309</v>
          </cell>
          <cell r="H1357">
            <v>7795550718</v>
          </cell>
          <cell r="I1357" t="str">
            <v>MTTO. EN EL CAMPO</v>
          </cell>
          <cell r="J1357" t="str">
            <v>Cambiar banda del alternador</v>
          </cell>
          <cell r="K1357" t="str">
            <v>MTTO. CORRECTIVO</v>
          </cell>
          <cell r="L1357">
            <v>1637</v>
          </cell>
          <cell r="M1357" t="str">
            <v>QUINTO RAMOS,JULIO</v>
          </cell>
          <cell r="N1357" t="str">
            <v>D (Salida 18 Horas)</v>
          </cell>
          <cell r="O1357">
            <v>42206</v>
          </cell>
          <cell r="P1357">
            <v>4.8611111111111112E-3</v>
          </cell>
          <cell r="Q1357">
            <v>30</v>
          </cell>
          <cell r="R1357"/>
          <cell r="S1357" t="str">
            <v>Mtto. Terminado</v>
          </cell>
          <cell r="T1357">
            <v>42206</v>
          </cell>
          <cell r="U1357">
            <v>0.49305555555555558</v>
          </cell>
          <cell r="V1357">
            <v>11.716666666558012</v>
          </cell>
        </row>
        <row r="1358">
          <cell r="A1358"/>
          <cell r="B1358">
            <v>1347</v>
          </cell>
          <cell r="C1358">
            <v>1357</v>
          </cell>
          <cell r="D1358" t="str">
            <v>Trayler</v>
          </cell>
          <cell r="E1358" t="str">
            <v>100TD</v>
          </cell>
          <cell r="F1358" t="str">
            <v>Coazucar S. A.</v>
          </cell>
          <cell r="G1358">
            <v>791060312</v>
          </cell>
          <cell r="H1358">
            <v>791060312</v>
          </cell>
          <cell r="I1358" t="str">
            <v>TRAYLER</v>
          </cell>
          <cell r="J1358" t="str">
            <v>Eje recorrido</v>
          </cell>
          <cell r="K1358" t="str">
            <v>MTTO. CORRECTIVO</v>
          </cell>
          <cell r="L1358">
            <v>1500</v>
          </cell>
          <cell r="M1358" t="str">
            <v>ORTIZ YADAYCELA, NESTOR</v>
          </cell>
          <cell r="N1358" t="str">
            <v>D (Salida 18 Horas)</v>
          </cell>
          <cell r="O1358">
            <v>42206</v>
          </cell>
          <cell r="P1358">
            <v>6.9444444444444441E-3</v>
          </cell>
          <cell r="Q1358">
            <v>30</v>
          </cell>
          <cell r="R1358"/>
          <cell r="S1358" t="str">
            <v>Mtto. Terminado</v>
          </cell>
          <cell r="T1358">
            <v>42206</v>
          </cell>
          <cell r="U1358">
            <v>0.25</v>
          </cell>
          <cell r="V1358">
            <v>5.8333333332557231</v>
          </cell>
        </row>
        <row r="1359">
          <cell r="A1359"/>
          <cell r="B1359">
            <v>1348</v>
          </cell>
          <cell r="C1359">
            <v>1219</v>
          </cell>
          <cell r="D1359" t="str">
            <v>Trayler</v>
          </cell>
          <cell r="E1359" t="str">
            <v>100TD</v>
          </cell>
          <cell r="F1359" t="str">
            <v>Coazucar S. A.</v>
          </cell>
          <cell r="G1359">
            <v>791060312</v>
          </cell>
          <cell r="H1359">
            <v>791060312</v>
          </cell>
          <cell r="I1359" t="str">
            <v>TRAYLER</v>
          </cell>
          <cell r="J1359" t="str">
            <v>Colocar pin de pata</v>
          </cell>
          <cell r="K1359" t="str">
            <v>MTTO. CORRECTIVO</v>
          </cell>
          <cell r="L1359">
            <v>1500</v>
          </cell>
          <cell r="M1359" t="str">
            <v>ORTIZ YADAYCELA, NESTOR</v>
          </cell>
          <cell r="N1359" t="str">
            <v>D (Salida 18 Horas)</v>
          </cell>
          <cell r="O1359">
            <v>42206</v>
          </cell>
          <cell r="P1359">
            <v>6.9444444444444441E-3</v>
          </cell>
          <cell r="Q1359">
            <v>30</v>
          </cell>
          <cell r="R1359"/>
          <cell r="S1359" t="str">
            <v>Mtto. Terminado</v>
          </cell>
          <cell r="T1359">
            <v>42206</v>
          </cell>
          <cell r="U1359">
            <v>8.3333333333333329E-2</v>
          </cell>
          <cell r="V1359">
            <v>1.8333333332557231</v>
          </cell>
        </row>
        <row r="1360">
          <cell r="A1360"/>
          <cell r="B1360">
            <v>1349</v>
          </cell>
          <cell r="C1360">
            <v>325</v>
          </cell>
          <cell r="D1360" t="str">
            <v>Tractor de Llantas Cameco 305 AG</v>
          </cell>
          <cell r="E1360" t="str">
            <v>100CM</v>
          </cell>
          <cell r="F1360" t="str">
            <v>Coazucar S. A.</v>
          </cell>
          <cell r="G1360">
            <v>791060373</v>
          </cell>
          <cell r="H1360">
            <v>7795550333</v>
          </cell>
          <cell r="I1360" t="str">
            <v>MTTO. EN EL CAMPO</v>
          </cell>
          <cell r="J1360" t="str">
            <v>No entra la uñeta y tiene problemas con los frenos</v>
          </cell>
          <cell r="K1360" t="str">
            <v>MTTO. CORRECTIVO</v>
          </cell>
          <cell r="L1360">
            <v>775</v>
          </cell>
          <cell r="M1360" t="str">
            <v>CABRERA QUIZHPI, CARLOS GONZALO</v>
          </cell>
          <cell r="N1360" t="str">
            <v>D (Salida 18 Horas)</v>
          </cell>
          <cell r="O1360">
            <v>42206</v>
          </cell>
          <cell r="P1360">
            <v>0.24652777777777779</v>
          </cell>
          <cell r="Q1360">
            <v>30</v>
          </cell>
          <cell r="R1360"/>
          <cell r="S1360" t="str">
            <v>Mtto. Terminado</v>
          </cell>
          <cell r="T1360">
            <v>42206</v>
          </cell>
          <cell r="U1360">
            <v>0.75</v>
          </cell>
          <cell r="V1360">
            <v>12.083333333255723</v>
          </cell>
        </row>
        <row r="1361">
          <cell r="A1361"/>
          <cell r="B1361">
            <v>1350</v>
          </cell>
          <cell r="C1361" t="str">
            <v>CA08</v>
          </cell>
          <cell r="D1361" t="str">
            <v>Carreta Autovolteable</v>
          </cell>
          <cell r="E1361" t="str">
            <v>100CA</v>
          </cell>
          <cell r="F1361" t="str">
            <v>Coazucar S. A.</v>
          </cell>
          <cell r="G1361">
            <v>791060325</v>
          </cell>
          <cell r="H1361">
            <v>791060325</v>
          </cell>
          <cell r="I1361" t="str">
            <v>MTTO. EN EL CAMPO</v>
          </cell>
          <cell r="J1361" t="str">
            <v>Cambiar llanta baja</v>
          </cell>
          <cell r="K1361" t="str">
            <v>MTTO. CORRECTIVO</v>
          </cell>
          <cell r="L1361">
            <v>946</v>
          </cell>
          <cell r="M1361" t="str">
            <v>CORONEL NAULA, VICTOR ARIOSTO</v>
          </cell>
          <cell r="N1361" t="str">
            <v>D (Salida 18 Horas)</v>
          </cell>
          <cell r="O1361">
            <v>42206</v>
          </cell>
          <cell r="P1361">
            <v>0.26527777777777778</v>
          </cell>
          <cell r="Q1361">
            <v>30</v>
          </cell>
          <cell r="R1361"/>
          <cell r="S1361" t="str">
            <v>Mtto. Terminado</v>
          </cell>
          <cell r="T1361">
            <v>42206</v>
          </cell>
          <cell r="U1361">
            <v>0.33333333333333331</v>
          </cell>
          <cell r="V1361">
            <v>1.6333333333022892</v>
          </cell>
        </row>
        <row r="1362">
          <cell r="A1362"/>
          <cell r="B1362">
            <v>1351</v>
          </cell>
          <cell r="C1362">
            <v>407</v>
          </cell>
          <cell r="D1362" t="str">
            <v>Carreton</v>
          </cell>
          <cell r="E1362" t="str">
            <v>100CA</v>
          </cell>
          <cell r="F1362" t="str">
            <v>Coazucar S. A.</v>
          </cell>
          <cell r="G1362">
            <v>791060326</v>
          </cell>
          <cell r="H1362">
            <v>791060326</v>
          </cell>
          <cell r="I1362" t="str">
            <v>MTTO. EN EL CAMPO</v>
          </cell>
          <cell r="J1362" t="str">
            <v>Llanta de tiro salida- llevar llanta</v>
          </cell>
          <cell r="K1362" t="str">
            <v>MTTO. CORRECTIVO</v>
          </cell>
          <cell r="L1362">
            <v>1353</v>
          </cell>
          <cell r="M1362" t="str">
            <v>MINA POROZO, XAVIER</v>
          </cell>
          <cell r="N1362" t="str">
            <v>D (Salida 18 Horas)</v>
          </cell>
          <cell r="O1362">
            <v>42206</v>
          </cell>
          <cell r="P1362">
            <v>0.26805555555555555</v>
          </cell>
          <cell r="Q1362">
            <v>30</v>
          </cell>
          <cell r="R1362"/>
          <cell r="S1362" t="str">
            <v>Mtto. Terminado</v>
          </cell>
          <cell r="T1362">
            <v>42206</v>
          </cell>
          <cell r="U1362">
            <v>0.66666666666666663</v>
          </cell>
          <cell r="V1362">
            <v>9.5666666666511446</v>
          </cell>
        </row>
        <row r="1363">
          <cell r="A1363"/>
          <cell r="B1363">
            <v>1352</v>
          </cell>
          <cell r="C1363" t="str">
            <v>JD45</v>
          </cell>
          <cell r="D1363" t="str">
            <v>Tractor Massey Ferguson MF7624</v>
          </cell>
          <cell r="E1363" t="str">
            <v>100JD</v>
          </cell>
          <cell r="F1363" t="str">
            <v>Coazucar S. A.</v>
          </cell>
          <cell r="G1363">
            <v>791060433</v>
          </cell>
          <cell r="H1363">
            <v>7795551099</v>
          </cell>
          <cell r="I1363" t="str">
            <v>ELECTROMECANICOS</v>
          </cell>
          <cell r="J1363" t="str">
            <v>Revisar baterias</v>
          </cell>
          <cell r="K1363" t="str">
            <v>MTTO. CORRECTIVO</v>
          </cell>
          <cell r="L1363">
            <v>949</v>
          </cell>
          <cell r="M1363" t="str">
            <v>CORREA CASTRO, MANUEL DANIEL</v>
          </cell>
          <cell r="N1363" t="str">
            <v>D (Salida 18 Horas)</v>
          </cell>
          <cell r="O1363">
            <v>42206</v>
          </cell>
          <cell r="P1363">
            <v>0.27430555555555552</v>
          </cell>
          <cell r="Q1363">
            <v>30</v>
          </cell>
          <cell r="R1363"/>
          <cell r="S1363" t="str">
            <v>Mtto. Terminado</v>
          </cell>
          <cell r="T1363">
            <v>42206</v>
          </cell>
          <cell r="U1363">
            <v>0.39930555555555558</v>
          </cell>
          <cell r="V1363">
            <v>3</v>
          </cell>
        </row>
        <row r="1364">
          <cell r="A1364"/>
          <cell r="B1364">
            <v>1353</v>
          </cell>
          <cell r="C1364">
            <v>389</v>
          </cell>
          <cell r="D1364" t="str">
            <v>Tractor John Deere 7400</v>
          </cell>
          <cell r="E1364" t="str">
            <v>100JD</v>
          </cell>
          <cell r="F1364" t="str">
            <v>Coazucar S. A.</v>
          </cell>
          <cell r="G1364">
            <v>791060390</v>
          </cell>
          <cell r="H1364">
            <v>7795551005</v>
          </cell>
          <cell r="I1364" t="str">
            <v>MTTO. EN EL CAMPO</v>
          </cell>
          <cell r="J1364" t="str">
            <v>Revisar sistema electrico</v>
          </cell>
          <cell r="K1364" t="str">
            <v>MTTO. CORRECTIVO</v>
          </cell>
          <cell r="L1364">
            <v>1537</v>
          </cell>
          <cell r="M1364" t="str">
            <v>PATIÑO HURTADO, JOSE ANIBAL</v>
          </cell>
          <cell r="N1364" t="str">
            <v>D (Salida 18 Horas)</v>
          </cell>
          <cell r="O1364">
            <v>42206</v>
          </cell>
          <cell r="P1364">
            <v>0.27847222222222223</v>
          </cell>
          <cell r="Q1364">
            <v>30</v>
          </cell>
          <cell r="R1364"/>
          <cell r="S1364" t="str">
            <v>Mtto. Terminado</v>
          </cell>
          <cell r="T1364">
            <v>42206</v>
          </cell>
          <cell r="U1364">
            <v>0.3125</v>
          </cell>
          <cell r="V1364">
            <v>0.81666666665114462</v>
          </cell>
        </row>
        <row r="1365">
          <cell r="A1365"/>
          <cell r="B1365">
            <v>1354</v>
          </cell>
          <cell r="C1365" t="str">
            <v>JD31</v>
          </cell>
          <cell r="D1365" t="str">
            <v>Tractor John Deere 7230R</v>
          </cell>
          <cell r="E1365" t="str">
            <v>100JD</v>
          </cell>
          <cell r="F1365" t="str">
            <v>Coazucar S. A.</v>
          </cell>
          <cell r="G1365">
            <v>791060416</v>
          </cell>
          <cell r="H1365">
            <v>7795551073</v>
          </cell>
          <cell r="I1365" t="str">
            <v>JOHN DEERE</v>
          </cell>
          <cell r="J1365" t="str">
            <v>Revisar sistema electrico</v>
          </cell>
          <cell r="K1365" t="str">
            <v>MTTO. CORRECTIVO</v>
          </cell>
          <cell r="L1365">
            <v>1125</v>
          </cell>
          <cell r="M1365" t="str">
            <v>GUAMBO CELA, JOSE</v>
          </cell>
          <cell r="N1365" t="str">
            <v>D (Salida 18 Horas)</v>
          </cell>
          <cell r="O1365">
            <v>42206</v>
          </cell>
          <cell r="P1365">
            <v>0.28958333333333336</v>
          </cell>
          <cell r="Q1365">
            <v>30</v>
          </cell>
          <cell r="R1365"/>
          <cell r="S1365" t="str">
            <v>Mtto. Terminado</v>
          </cell>
          <cell r="T1365">
            <v>42206</v>
          </cell>
          <cell r="U1365">
            <v>0.40625</v>
          </cell>
          <cell r="V1365">
            <v>2.8000000000465661</v>
          </cell>
        </row>
        <row r="1366">
          <cell r="A1366"/>
          <cell r="B1366">
            <v>1355</v>
          </cell>
          <cell r="C1366">
            <v>506</v>
          </cell>
          <cell r="D1366" t="str">
            <v>Cargadora de Caña Cameco SP- 1800</v>
          </cell>
          <cell r="E1366" t="str">
            <v>100LL</v>
          </cell>
          <cell r="F1366" t="str">
            <v>Coazucar S. A.</v>
          </cell>
          <cell r="G1366">
            <v>791060368</v>
          </cell>
          <cell r="H1366">
            <v>791060368</v>
          </cell>
          <cell r="I1366" t="str">
            <v>MTTO. EN EL CAMPO</v>
          </cell>
          <cell r="J1366" t="str">
            <v>Revisar sistema electrico</v>
          </cell>
          <cell r="K1366" t="str">
            <v>MTTO. CORRECTIVO</v>
          </cell>
          <cell r="L1366">
            <v>1010</v>
          </cell>
          <cell r="M1366" t="str">
            <v>ESPAÑA TIRADO, JUAN ENRIQUE</v>
          </cell>
          <cell r="N1366" t="str">
            <v>A</v>
          </cell>
          <cell r="O1366">
            <v>42206</v>
          </cell>
          <cell r="P1366">
            <v>0.29166666666666669</v>
          </cell>
          <cell r="Q1366">
            <v>30</v>
          </cell>
          <cell r="R1366"/>
          <cell r="S1366" t="str">
            <v>Mtto. Terminado</v>
          </cell>
          <cell r="T1366">
            <v>42206</v>
          </cell>
          <cell r="U1366">
            <v>0.5</v>
          </cell>
          <cell r="V1366">
            <v>5</v>
          </cell>
        </row>
        <row r="1367">
          <cell r="A1367"/>
          <cell r="B1367">
            <v>1356</v>
          </cell>
          <cell r="C1367">
            <v>216</v>
          </cell>
          <cell r="D1367" t="str">
            <v xml:space="preserve">Camioneta Chevrolet </v>
          </cell>
          <cell r="E1367" t="str">
            <v>100EL</v>
          </cell>
          <cell r="F1367" t="str">
            <v>Coazucar S. A.</v>
          </cell>
          <cell r="G1367">
            <v>791060308</v>
          </cell>
          <cell r="H1367">
            <v>7795550698</v>
          </cell>
          <cell r="I1367" t="str">
            <v>EQUIPO LIVIANO</v>
          </cell>
          <cell r="J1367" t="str">
            <v>Orden de Inspección</v>
          </cell>
          <cell r="K1367" t="str">
            <v>MTTO. PREVENTIVO</v>
          </cell>
          <cell r="L1367">
            <v>484</v>
          </cell>
          <cell r="M1367" t="str">
            <v>AVILA ANDINO, JAIME</v>
          </cell>
          <cell r="N1367" t="str">
            <v>A</v>
          </cell>
          <cell r="O1367">
            <v>42206</v>
          </cell>
          <cell r="P1367">
            <v>0.30069444444444443</v>
          </cell>
          <cell r="Q1367">
            <v>30</v>
          </cell>
          <cell r="R1367"/>
          <cell r="S1367" t="str">
            <v>Mtto. Terminado</v>
          </cell>
          <cell r="T1367">
            <v>42206</v>
          </cell>
          <cell r="U1367">
            <v>0.375</v>
          </cell>
          <cell r="V1367">
            <v>1.7833333334419876</v>
          </cell>
        </row>
        <row r="1368">
          <cell r="A1368"/>
          <cell r="B1368">
            <v>1357</v>
          </cell>
          <cell r="C1368">
            <v>216</v>
          </cell>
          <cell r="D1368" t="str">
            <v xml:space="preserve">Camioneta Chevrolet </v>
          </cell>
          <cell r="E1368" t="str">
            <v>100EL</v>
          </cell>
          <cell r="F1368" t="str">
            <v>Coazucar S. A.</v>
          </cell>
          <cell r="G1368">
            <v>791060308</v>
          </cell>
          <cell r="H1368">
            <v>7795550698</v>
          </cell>
          <cell r="I1368" t="str">
            <v>LUBRICADORA</v>
          </cell>
          <cell r="J1368" t="str">
            <v>Cambio aceite y filtro motor</v>
          </cell>
          <cell r="K1368" t="str">
            <v>MTTO. PREVENTIVO</v>
          </cell>
          <cell r="L1368">
            <v>484</v>
          </cell>
          <cell r="M1368" t="str">
            <v>AVILA ANDINO, JAIME</v>
          </cell>
          <cell r="N1368" t="str">
            <v>A</v>
          </cell>
          <cell r="O1368">
            <v>42206</v>
          </cell>
          <cell r="P1368">
            <v>0.30069444444444443</v>
          </cell>
          <cell r="Q1368">
            <v>30</v>
          </cell>
          <cell r="R1368"/>
          <cell r="S1368" t="str">
            <v>Mtto. Terminado</v>
          </cell>
          <cell r="T1368">
            <v>42206</v>
          </cell>
          <cell r="U1368">
            <v>0.45833333333333331</v>
          </cell>
          <cell r="V1368">
            <v>3.7833333334419876</v>
          </cell>
        </row>
        <row r="1369">
          <cell r="A1369"/>
          <cell r="B1369">
            <v>1358</v>
          </cell>
          <cell r="C1369">
            <v>216</v>
          </cell>
          <cell r="D1369" t="str">
            <v xml:space="preserve">Camioneta Chevrolet </v>
          </cell>
          <cell r="E1369" t="str">
            <v>100EL</v>
          </cell>
          <cell r="F1369" t="str">
            <v>Coazucar S. A.</v>
          </cell>
          <cell r="G1369">
            <v>791060308</v>
          </cell>
          <cell r="H1369">
            <v>7795550698</v>
          </cell>
          <cell r="I1369" t="str">
            <v>LUBRICADORA</v>
          </cell>
          <cell r="J1369" t="str">
            <v>Cambio filtro de combustible</v>
          </cell>
          <cell r="K1369" t="str">
            <v>MTTO. PREVENTIVO</v>
          </cell>
          <cell r="L1369">
            <v>484</v>
          </cell>
          <cell r="M1369" t="str">
            <v>AVILA ANDINO, JAIME</v>
          </cell>
          <cell r="N1369" t="str">
            <v>A</v>
          </cell>
          <cell r="O1369">
            <v>42206</v>
          </cell>
          <cell r="P1369">
            <v>0.30069444444444443</v>
          </cell>
          <cell r="Q1369">
            <v>30</v>
          </cell>
          <cell r="R1369"/>
          <cell r="S1369" t="str">
            <v>Mtto. Terminado</v>
          </cell>
          <cell r="T1369">
            <v>42206</v>
          </cell>
          <cell r="U1369">
            <v>0.45833333333333331</v>
          </cell>
          <cell r="V1369">
            <v>3.7833333334419876</v>
          </cell>
        </row>
        <row r="1370">
          <cell r="A1370"/>
          <cell r="B1370">
            <v>1359</v>
          </cell>
          <cell r="C1370">
            <v>509</v>
          </cell>
          <cell r="D1370" t="str">
            <v>Cargadora de Caña Cameco SP- 1800</v>
          </cell>
          <cell r="E1370" t="str">
            <v>100LL</v>
          </cell>
          <cell r="F1370" t="str">
            <v>Coazucar S. A.</v>
          </cell>
          <cell r="G1370">
            <v>791060368</v>
          </cell>
          <cell r="H1370">
            <v>791060368</v>
          </cell>
          <cell r="I1370" t="str">
            <v>MTTO. EN EL CAMPO</v>
          </cell>
          <cell r="J1370" t="str">
            <v>Revisar sistema electrico</v>
          </cell>
          <cell r="K1370" t="str">
            <v>MTTO. CORRECTIVO</v>
          </cell>
          <cell r="L1370">
            <v>1377</v>
          </cell>
          <cell r="M1370" t="str">
            <v>MONTECEL ORTEGA, CRISTOBAL EUGENIO</v>
          </cell>
          <cell r="N1370" t="str">
            <v>A</v>
          </cell>
          <cell r="O1370">
            <v>42206</v>
          </cell>
          <cell r="P1370">
            <v>0.30555555555555552</v>
          </cell>
          <cell r="Q1370">
            <v>30</v>
          </cell>
          <cell r="R1370"/>
          <cell r="S1370" t="str">
            <v>Mtto. Terminado</v>
          </cell>
          <cell r="T1370">
            <v>42206</v>
          </cell>
          <cell r="U1370">
            <v>0.91666666666666663</v>
          </cell>
          <cell r="V1370">
            <v>14.666666666744277</v>
          </cell>
        </row>
        <row r="1371">
          <cell r="A1371"/>
          <cell r="B1371">
            <v>1360</v>
          </cell>
          <cell r="C1371" t="str">
            <v>JD12</v>
          </cell>
          <cell r="D1371" t="str">
            <v>Tractor John Deere 8295R</v>
          </cell>
          <cell r="E1371" t="str">
            <v>100JD</v>
          </cell>
          <cell r="F1371" t="str">
            <v>Coazucar S. A.</v>
          </cell>
          <cell r="G1371">
            <v>791060397</v>
          </cell>
          <cell r="H1371">
            <v>7795551035</v>
          </cell>
          <cell r="I1371" t="str">
            <v>MTTO. EN EL CAMPO</v>
          </cell>
          <cell r="J1371" t="str">
            <v>Revisar sistema electrico</v>
          </cell>
          <cell r="K1371" t="str">
            <v>MTTO. CORRECTIVO</v>
          </cell>
          <cell r="L1371">
            <v>1377</v>
          </cell>
          <cell r="M1371" t="str">
            <v>MONTECEL ORTEGA, CRISTOBAL EUGENIO</v>
          </cell>
          <cell r="N1371" t="str">
            <v>A</v>
          </cell>
          <cell r="O1371">
            <v>42206</v>
          </cell>
          <cell r="P1371">
            <v>0.30833333333333335</v>
          </cell>
          <cell r="Q1371">
            <v>30</v>
          </cell>
          <cell r="R1371"/>
          <cell r="S1371" t="str">
            <v>Mtto. Terminado</v>
          </cell>
          <cell r="T1371">
            <v>42206</v>
          </cell>
          <cell r="U1371">
            <v>0.41666666666666669</v>
          </cell>
          <cell r="V1371">
            <v>2.5999999999767169</v>
          </cell>
        </row>
        <row r="1372">
          <cell r="A1372"/>
          <cell r="B1372">
            <v>1361</v>
          </cell>
          <cell r="C1372">
            <v>1343</v>
          </cell>
          <cell r="D1372" t="str">
            <v>Trayler</v>
          </cell>
          <cell r="E1372" t="str">
            <v>100TD</v>
          </cell>
          <cell r="F1372" t="str">
            <v>Coazucar S. A.</v>
          </cell>
          <cell r="G1372">
            <v>791060312</v>
          </cell>
          <cell r="H1372">
            <v>791060312</v>
          </cell>
          <cell r="I1372" t="str">
            <v>MTTO. EN EL CAMPO</v>
          </cell>
          <cell r="J1372" t="str">
            <v xml:space="preserve">Cambiar llanta de araña el ultimo eje de </v>
          </cell>
          <cell r="K1372" t="str">
            <v>MTTO. CORRECTIVO</v>
          </cell>
          <cell r="L1372">
            <v>1814</v>
          </cell>
          <cell r="M1372" t="str">
            <v>SARMIENTO CALLE, CARLOS</v>
          </cell>
          <cell r="N1372" t="str">
            <v>A</v>
          </cell>
          <cell r="O1372">
            <v>42206</v>
          </cell>
          <cell r="P1372">
            <v>0.31805555555555554</v>
          </cell>
          <cell r="Q1372">
            <v>30</v>
          </cell>
          <cell r="R1372"/>
          <cell r="S1372" t="str">
            <v>Mtto. Terminado</v>
          </cell>
          <cell r="T1372">
            <v>42206</v>
          </cell>
          <cell r="U1372">
            <v>0.41666666666666669</v>
          </cell>
          <cell r="V1372">
            <v>2.3666666665812954</v>
          </cell>
        </row>
        <row r="1373">
          <cell r="A1373"/>
          <cell r="B1373">
            <v>1362</v>
          </cell>
          <cell r="C1373" t="str">
            <v>JD05</v>
          </cell>
          <cell r="D1373" t="str">
            <v>Tractor John Deere 8270R</v>
          </cell>
          <cell r="E1373" t="str">
            <v>100JD</v>
          </cell>
          <cell r="F1373" t="str">
            <v>Coazucar S. A.</v>
          </cell>
          <cell r="G1373">
            <v>791060396</v>
          </cell>
          <cell r="H1373">
            <v>7795551021</v>
          </cell>
          <cell r="I1373" t="str">
            <v>MTTO. EN EL CAMPO</v>
          </cell>
          <cell r="J1373" t="str">
            <v>Revisar cañeria de aceite hidraulico</v>
          </cell>
          <cell r="K1373" t="str">
            <v>MTTO. CORRECTIVO</v>
          </cell>
          <cell r="L1373">
            <v>1727</v>
          </cell>
          <cell r="M1373" t="str">
            <v>RODRIGUEZ ORTEGA, ROY VICENTE</v>
          </cell>
          <cell r="N1373" t="str">
            <v>A</v>
          </cell>
          <cell r="O1373">
            <v>42206</v>
          </cell>
          <cell r="P1373">
            <v>0.32013888888888892</v>
          </cell>
          <cell r="Q1373">
            <v>30</v>
          </cell>
          <cell r="R1373"/>
          <cell r="S1373" t="str">
            <v>Mtto. Terminado</v>
          </cell>
          <cell r="T1373">
            <v>42206</v>
          </cell>
          <cell r="U1373">
            <v>0.33333333333333331</v>
          </cell>
          <cell r="V1373">
            <v>0.31666666665114462</v>
          </cell>
        </row>
        <row r="1374">
          <cell r="A1374"/>
          <cell r="B1374">
            <v>1363</v>
          </cell>
          <cell r="C1374">
            <v>595</v>
          </cell>
          <cell r="D1374" t="str">
            <v>Cosechadora de CañaJohn Deere 3510</v>
          </cell>
          <cell r="E1374" t="str">
            <v>100CS</v>
          </cell>
          <cell r="F1374" t="str">
            <v>Coazucar S. A.</v>
          </cell>
          <cell r="G1374">
            <v>791060334</v>
          </cell>
          <cell r="H1374">
            <v>791060334</v>
          </cell>
          <cell r="I1374" t="str">
            <v>MTTO. EN EL CAMPO</v>
          </cell>
          <cell r="J1374" t="str">
            <v>Revisar motor</v>
          </cell>
          <cell r="K1374" t="str">
            <v>MTTO. CORRECTIVO</v>
          </cell>
          <cell r="L1374">
            <v>1552</v>
          </cell>
          <cell r="M1374" t="str">
            <v>PEÑA ASTUDILLO, MIGUEL</v>
          </cell>
          <cell r="N1374" t="str">
            <v>A</v>
          </cell>
          <cell r="O1374">
            <v>42206</v>
          </cell>
          <cell r="P1374">
            <v>0.32361111111111113</v>
          </cell>
          <cell r="Q1374">
            <v>30</v>
          </cell>
          <cell r="R1374"/>
          <cell r="S1374" t="str">
            <v>Mtto. Terminado</v>
          </cell>
          <cell r="T1374">
            <v>42206</v>
          </cell>
          <cell r="U1374">
            <v>0.75</v>
          </cell>
          <cell r="V1374">
            <v>10.233333333395422</v>
          </cell>
        </row>
        <row r="1375">
          <cell r="A1375"/>
          <cell r="B1375">
            <v>1364</v>
          </cell>
          <cell r="C1375">
            <v>194</v>
          </cell>
          <cell r="D1375" t="str">
            <v>Cabezal Kenworth T-800</v>
          </cell>
          <cell r="E1375" t="str">
            <v>100CB</v>
          </cell>
          <cell r="F1375" t="str">
            <v>Coazucar S. A.</v>
          </cell>
          <cell r="G1375">
            <v>791060332</v>
          </cell>
          <cell r="H1375">
            <v>791060332</v>
          </cell>
          <cell r="I1375" t="str">
            <v>LUBRICADORA</v>
          </cell>
          <cell r="J1375" t="str">
            <v>Cambio aceite diferencial</v>
          </cell>
          <cell r="K1375" t="str">
            <v>MTTO. PREVENTIVO</v>
          </cell>
          <cell r="L1375">
            <v>712</v>
          </cell>
          <cell r="M1375" t="str">
            <v>BAUTISTA VILLA, JULIO PRACEDES</v>
          </cell>
          <cell r="N1375" t="str">
            <v>A</v>
          </cell>
          <cell r="O1375">
            <v>42206</v>
          </cell>
          <cell r="P1375">
            <v>0.32430555555555557</v>
          </cell>
          <cell r="Q1375">
            <v>30</v>
          </cell>
          <cell r="R1375"/>
          <cell r="S1375" t="str">
            <v>Mtto. Terminado</v>
          </cell>
          <cell r="T1375">
            <v>42206</v>
          </cell>
          <cell r="U1375">
            <v>0.36805555555555558</v>
          </cell>
          <cell r="V1375">
            <v>1.0499999998137355</v>
          </cell>
        </row>
        <row r="1376">
          <cell r="A1376"/>
          <cell r="B1376">
            <v>1365</v>
          </cell>
          <cell r="C1376">
            <v>194</v>
          </cell>
          <cell r="D1376" t="str">
            <v>Cabezal Kenworth T-800</v>
          </cell>
          <cell r="E1376" t="str">
            <v>100CB</v>
          </cell>
          <cell r="F1376" t="str">
            <v>Coazucar S. A.</v>
          </cell>
          <cell r="G1376">
            <v>791060332</v>
          </cell>
          <cell r="H1376">
            <v>791060332</v>
          </cell>
          <cell r="I1376" t="str">
            <v>LUBRICADORA</v>
          </cell>
          <cell r="J1376" t="str">
            <v>Cambio aceite transmisión</v>
          </cell>
          <cell r="K1376" t="str">
            <v>MTTO. PREVENTIVO</v>
          </cell>
          <cell r="L1376">
            <v>712</v>
          </cell>
          <cell r="M1376" t="str">
            <v>BAUTISTA VILLA, JULIO PRACEDES</v>
          </cell>
          <cell r="N1376" t="str">
            <v>A</v>
          </cell>
          <cell r="O1376">
            <v>42206</v>
          </cell>
          <cell r="P1376">
            <v>0.32430555555555557</v>
          </cell>
          <cell r="Q1376">
            <v>30</v>
          </cell>
          <cell r="R1376"/>
          <cell r="S1376" t="str">
            <v>Mtto. Terminado</v>
          </cell>
          <cell r="T1376">
            <v>42206</v>
          </cell>
          <cell r="U1376">
            <v>0.36805555555555558</v>
          </cell>
          <cell r="V1376">
            <v>1.0499999998137355</v>
          </cell>
        </row>
        <row r="1377">
          <cell r="A1377"/>
          <cell r="B1377">
            <v>1366</v>
          </cell>
          <cell r="C1377">
            <v>194</v>
          </cell>
          <cell r="D1377" t="str">
            <v>Cabezal Kenworth T-800</v>
          </cell>
          <cell r="E1377" t="str">
            <v>100CB</v>
          </cell>
          <cell r="F1377" t="str">
            <v>Coazucar S. A.</v>
          </cell>
          <cell r="G1377">
            <v>791060332</v>
          </cell>
          <cell r="H1377">
            <v>791060332</v>
          </cell>
          <cell r="I1377" t="str">
            <v>LUBRICADORA</v>
          </cell>
          <cell r="J1377" t="str">
            <v>Cambio aceite hidráulico</v>
          </cell>
          <cell r="K1377" t="str">
            <v>MTTO. PREVENTIVO</v>
          </cell>
          <cell r="L1377">
            <v>712</v>
          </cell>
          <cell r="M1377" t="str">
            <v>BAUTISTA VILLA, JULIO PRACEDES</v>
          </cell>
          <cell r="N1377" t="str">
            <v>A</v>
          </cell>
          <cell r="O1377">
            <v>42206</v>
          </cell>
          <cell r="P1377">
            <v>0.32430555555555557</v>
          </cell>
          <cell r="Q1377">
            <v>30</v>
          </cell>
          <cell r="R1377"/>
          <cell r="S1377" t="str">
            <v>Mtto. Terminado</v>
          </cell>
          <cell r="T1377">
            <v>42206</v>
          </cell>
          <cell r="U1377">
            <v>0.36805555555555558</v>
          </cell>
          <cell r="V1377">
            <v>1.0499999998137355</v>
          </cell>
        </row>
        <row r="1378">
          <cell r="A1378"/>
          <cell r="B1378">
            <v>1367</v>
          </cell>
          <cell r="C1378">
            <v>1286</v>
          </cell>
          <cell r="D1378" t="str">
            <v>Trayler</v>
          </cell>
          <cell r="E1378" t="str">
            <v>100TD</v>
          </cell>
          <cell r="F1378" t="str">
            <v>Coazucar S. A.</v>
          </cell>
          <cell r="G1378">
            <v>791060312</v>
          </cell>
          <cell r="H1378">
            <v>791060312</v>
          </cell>
          <cell r="I1378" t="str">
            <v>TRAYLER</v>
          </cell>
          <cell r="J1378" t="str">
            <v>Revisar suspension</v>
          </cell>
          <cell r="K1378" t="str">
            <v>MTTO. CORRECTIVO</v>
          </cell>
          <cell r="L1378">
            <v>1626</v>
          </cell>
          <cell r="M1378" t="str">
            <v xml:space="preserve">QUIMI CHANALATA, ERALDO </v>
          </cell>
          <cell r="N1378" t="str">
            <v>A</v>
          </cell>
          <cell r="O1378">
            <v>42206</v>
          </cell>
          <cell r="P1378">
            <v>0.32569444444444445</v>
          </cell>
          <cell r="Q1378">
            <v>30</v>
          </cell>
          <cell r="R1378"/>
          <cell r="S1378" t="str">
            <v>Mtto. Terminado</v>
          </cell>
          <cell r="T1378">
            <v>42206</v>
          </cell>
          <cell r="U1378">
            <v>0.75</v>
          </cell>
          <cell r="V1378">
            <v>10.183333333348855</v>
          </cell>
        </row>
        <row r="1379">
          <cell r="A1379"/>
          <cell r="B1379">
            <v>1368</v>
          </cell>
          <cell r="C1379">
            <v>1213</v>
          </cell>
          <cell r="D1379" t="str">
            <v>Trayler</v>
          </cell>
          <cell r="E1379" t="str">
            <v>100TD</v>
          </cell>
          <cell r="F1379" t="str">
            <v>Coazucar S. A.</v>
          </cell>
          <cell r="G1379">
            <v>791060312</v>
          </cell>
          <cell r="H1379">
            <v>791060312</v>
          </cell>
          <cell r="I1379" t="str">
            <v>TRAYLER</v>
          </cell>
          <cell r="J1379" t="str">
            <v>Cambiar punta de eje</v>
          </cell>
          <cell r="K1379" t="str">
            <v>MTTO. CORRECTIVO</v>
          </cell>
          <cell r="L1379">
            <v>1626</v>
          </cell>
          <cell r="M1379" t="str">
            <v xml:space="preserve">QUIMI CHANALATA, ERALDO </v>
          </cell>
          <cell r="N1379" t="str">
            <v>A</v>
          </cell>
          <cell r="O1379">
            <v>42206</v>
          </cell>
          <cell r="P1379">
            <v>0.3263888888888889</v>
          </cell>
          <cell r="Q1379">
            <v>30</v>
          </cell>
          <cell r="R1379"/>
          <cell r="S1379" t="str">
            <v>Mtto. Terminado</v>
          </cell>
          <cell r="T1379">
            <v>42206</v>
          </cell>
          <cell r="U1379">
            <v>0.75</v>
          </cell>
          <cell r="V1379">
            <v>10.166666666627862</v>
          </cell>
        </row>
        <row r="1380">
          <cell r="A1380"/>
          <cell r="B1380">
            <v>1369</v>
          </cell>
          <cell r="C1380">
            <v>403</v>
          </cell>
          <cell r="D1380" t="str">
            <v>Carreton</v>
          </cell>
          <cell r="E1380" t="str">
            <v>100CA</v>
          </cell>
          <cell r="F1380" t="str">
            <v>Coazucar S. A.</v>
          </cell>
          <cell r="G1380">
            <v>791060326</v>
          </cell>
          <cell r="H1380">
            <v>791060326</v>
          </cell>
          <cell r="I1380" t="str">
            <v>MTTO. EN EL CAMPO</v>
          </cell>
          <cell r="J1380" t="str">
            <v>Cambiar llanta de tiro baja</v>
          </cell>
          <cell r="K1380" t="str">
            <v>MTTO. CORRECTIVO</v>
          </cell>
          <cell r="L1380">
            <v>1814</v>
          </cell>
          <cell r="M1380" t="str">
            <v>SARMIENTO CALLE, CARLOS</v>
          </cell>
          <cell r="N1380" t="str">
            <v>A</v>
          </cell>
          <cell r="O1380">
            <v>42206</v>
          </cell>
          <cell r="P1380">
            <v>0.32708333333333334</v>
          </cell>
          <cell r="Q1380">
            <v>30</v>
          </cell>
          <cell r="R1380"/>
          <cell r="S1380" t="str">
            <v>Mtto. Terminado</v>
          </cell>
          <cell r="T1380">
            <v>42206</v>
          </cell>
          <cell r="U1380">
            <v>0.41041666666666665</v>
          </cell>
          <cell r="V1380">
            <v>2.0000000001164153</v>
          </cell>
        </row>
        <row r="1381">
          <cell r="A1381"/>
          <cell r="B1381">
            <v>1370</v>
          </cell>
          <cell r="C1381" t="str">
            <v>JD22</v>
          </cell>
          <cell r="D1381" t="str">
            <v>Tractor John Deere 6145J</v>
          </cell>
          <cell r="E1381" t="str">
            <v>100JD</v>
          </cell>
          <cell r="F1381" t="str">
            <v>Coazucar S. A.</v>
          </cell>
          <cell r="G1381">
            <v>791060443</v>
          </cell>
          <cell r="H1381">
            <v>7795551055</v>
          </cell>
          <cell r="I1381" t="str">
            <v>ELECTROMECANICOS</v>
          </cell>
          <cell r="J1381" t="str">
            <v>Revisar luces</v>
          </cell>
          <cell r="K1381" t="str">
            <v>MTTO. CORRECTIVO</v>
          </cell>
          <cell r="L1381">
            <v>742</v>
          </cell>
          <cell r="M1381" t="str">
            <v>BRAVO PARRA, MANUEL MECIAS</v>
          </cell>
          <cell r="N1381" t="str">
            <v>A</v>
          </cell>
          <cell r="O1381">
            <v>42206</v>
          </cell>
          <cell r="P1381">
            <v>0.33055555555555555</v>
          </cell>
          <cell r="Q1381">
            <v>30</v>
          </cell>
          <cell r="R1381"/>
          <cell r="S1381" t="str">
            <v>Mtto. Terminado</v>
          </cell>
          <cell r="T1381">
            <v>42206</v>
          </cell>
          <cell r="U1381">
            <v>0.45833333333333331</v>
          </cell>
          <cell r="V1381">
            <v>3.0666666666511446</v>
          </cell>
        </row>
        <row r="1382">
          <cell r="A1382"/>
          <cell r="B1382">
            <v>1371</v>
          </cell>
          <cell r="C1382" t="str">
            <v>EL24</v>
          </cell>
          <cell r="D1382" t="str">
            <v>Ambulancia Mercedes Benz</v>
          </cell>
          <cell r="E1382" t="str">
            <v>100EL</v>
          </cell>
          <cell r="F1382" t="str">
            <v>Coazucar S. A.</v>
          </cell>
          <cell r="G1382">
            <v>791010702</v>
          </cell>
          <cell r="H1382">
            <v>7795550801</v>
          </cell>
          <cell r="I1382" t="str">
            <v>EQUIPO LIVIANO</v>
          </cell>
          <cell r="J1382" t="str">
            <v>Revisar banda</v>
          </cell>
          <cell r="K1382" t="str">
            <v>MTTO. CORRECTIVO</v>
          </cell>
          <cell r="L1382">
            <v>1101</v>
          </cell>
          <cell r="M1382" t="str">
            <v>GONZALEZ PERALTA, CLEVER FLORENCIO</v>
          </cell>
          <cell r="N1382" t="str">
            <v>A</v>
          </cell>
          <cell r="O1382">
            <v>42206</v>
          </cell>
          <cell r="P1382">
            <v>0.33124999999999999</v>
          </cell>
          <cell r="Q1382">
            <v>30</v>
          </cell>
          <cell r="R1382"/>
          <cell r="S1382" t="str">
            <v>Mtto. Terminado</v>
          </cell>
          <cell r="T1382">
            <v>42206</v>
          </cell>
          <cell r="U1382">
            <v>0.625</v>
          </cell>
          <cell r="V1382">
            <v>7.0499999999301508</v>
          </cell>
        </row>
        <row r="1383">
          <cell r="A1383"/>
          <cell r="B1383">
            <v>1372</v>
          </cell>
          <cell r="C1383">
            <v>523</v>
          </cell>
          <cell r="D1383" t="str">
            <v>Cargadora de Caña Vanguard V-1900</v>
          </cell>
          <cell r="E1383" t="str">
            <v>100LL</v>
          </cell>
          <cell r="F1383" t="str">
            <v>Coazucar S. A.</v>
          </cell>
          <cell r="G1383">
            <v>791060369</v>
          </cell>
          <cell r="H1383">
            <v>791060369</v>
          </cell>
          <cell r="I1383" t="str">
            <v>MTTO. EN EL CAMPO</v>
          </cell>
          <cell r="J1383" t="str">
            <v>Revisar sistema hidraulico</v>
          </cell>
          <cell r="K1383" t="str">
            <v>MTTO. CORRECTIVO</v>
          </cell>
          <cell r="L1383">
            <v>1195</v>
          </cell>
          <cell r="M1383" t="str">
            <v>JUNCAL URGILES, LUIS</v>
          </cell>
          <cell r="N1383" t="str">
            <v>A</v>
          </cell>
          <cell r="O1383">
            <v>42206</v>
          </cell>
          <cell r="P1383">
            <v>0.33333333333333331</v>
          </cell>
          <cell r="Q1383">
            <v>30</v>
          </cell>
          <cell r="R1383"/>
          <cell r="S1383" t="str">
            <v>Mtto. Terminado</v>
          </cell>
          <cell r="T1383">
            <v>42206</v>
          </cell>
          <cell r="U1383">
            <v>0.45833333333333331</v>
          </cell>
          <cell r="V1383">
            <v>3</v>
          </cell>
        </row>
        <row r="1384">
          <cell r="A1384"/>
          <cell r="B1384">
            <v>1373</v>
          </cell>
          <cell r="C1384">
            <v>508</v>
          </cell>
          <cell r="D1384" t="str">
            <v>Cargadora de Caña Cameco SP- 1800</v>
          </cell>
          <cell r="E1384" t="str">
            <v>100LL</v>
          </cell>
          <cell r="F1384" t="str">
            <v>Coazucar S. A.</v>
          </cell>
          <cell r="G1384">
            <v>791060368</v>
          </cell>
          <cell r="H1384">
            <v>791060368</v>
          </cell>
          <cell r="I1384" t="str">
            <v>MTTO. EN EL CAMPO</v>
          </cell>
          <cell r="J1384" t="str">
            <v>Revisar sistema hidraulico</v>
          </cell>
          <cell r="K1384" t="str">
            <v>MTTO. CORRECTIVO</v>
          </cell>
          <cell r="L1384">
            <v>1195</v>
          </cell>
          <cell r="M1384" t="str">
            <v>JUNCAL URGILES, LUIS</v>
          </cell>
          <cell r="N1384" t="str">
            <v>A</v>
          </cell>
          <cell r="O1384">
            <v>42206</v>
          </cell>
          <cell r="P1384">
            <v>0.33402777777777781</v>
          </cell>
          <cell r="Q1384">
            <v>30</v>
          </cell>
          <cell r="R1384"/>
          <cell r="S1384" t="str">
            <v>Mtto. Terminado</v>
          </cell>
          <cell r="T1384">
            <v>42206</v>
          </cell>
          <cell r="U1384">
            <v>0.41666666666666669</v>
          </cell>
          <cell r="V1384">
            <v>1.9833333333954215</v>
          </cell>
        </row>
        <row r="1385">
          <cell r="A1385"/>
          <cell r="B1385">
            <v>1374</v>
          </cell>
          <cell r="C1385">
            <v>1273</v>
          </cell>
          <cell r="D1385" t="str">
            <v>Trayler</v>
          </cell>
          <cell r="E1385" t="str">
            <v>100TD</v>
          </cell>
          <cell r="F1385" t="str">
            <v>Coazucar S. A.</v>
          </cell>
          <cell r="G1385">
            <v>791060312</v>
          </cell>
          <cell r="H1385">
            <v>791060312</v>
          </cell>
          <cell r="I1385" t="str">
            <v>MTTO. EN EL CAMPO</v>
          </cell>
          <cell r="J1385" t="str">
            <v>Cambiar llanta</v>
          </cell>
          <cell r="K1385" t="str">
            <v>MTTO. CORRECTIVO</v>
          </cell>
          <cell r="L1385">
            <v>1814</v>
          </cell>
          <cell r="M1385" t="str">
            <v>SARMIENTO CALLE, CARLOS</v>
          </cell>
          <cell r="N1385" t="str">
            <v>A</v>
          </cell>
          <cell r="O1385">
            <v>42206</v>
          </cell>
          <cell r="P1385">
            <v>0.3354166666666667</v>
          </cell>
          <cell r="Q1385">
            <v>30</v>
          </cell>
          <cell r="R1385"/>
          <cell r="S1385" t="str">
            <v>Mtto. Terminado</v>
          </cell>
          <cell r="T1385">
            <v>42206</v>
          </cell>
          <cell r="U1385">
            <v>0.75</v>
          </cell>
          <cell r="V1385">
            <v>9.9499999999534339</v>
          </cell>
        </row>
        <row r="1386">
          <cell r="A1386"/>
          <cell r="B1386">
            <v>1375</v>
          </cell>
          <cell r="C1386" t="str">
            <v>JD40</v>
          </cell>
          <cell r="D1386" t="str">
            <v>Tractor John Deere 6145J</v>
          </cell>
          <cell r="E1386" t="str">
            <v>100JD</v>
          </cell>
          <cell r="F1386" t="str">
            <v>Coazucar S. A.</v>
          </cell>
          <cell r="G1386">
            <v>791060395</v>
          </cell>
          <cell r="H1386">
            <v>7795551091</v>
          </cell>
          <cell r="I1386" t="str">
            <v>VULCANIZADORA</v>
          </cell>
          <cell r="J1386" t="str">
            <v>Cambiar llanta</v>
          </cell>
          <cell r="K1386" t="str">
            <v>MTTO. CORRECTIVO</v>
          </cell>
          <cell r="L1386">
            <v>7145</v>
          </cell>
          <cell r="M1386" t="str">
            <v>GALLARDO ABAMBARI, ALBERTO CARLOS</v>
          </cell>
          <cell r="N1386" t="str">
            <v>A</v>
          </cell>
          <cell r="O1386">
            <v>42206</v>
          </cell>
          <cell r="P1386">
            <v>0.33749999999999997</v>
          </cell>
          <cell r="Q1386">
            <v>30</v>
          </cell>
          <cell r="R1386"/>
          <cell r="S1386" t="str">
            <v>Mtto. Terminado</v>
          </cell>
          <cell r="T1386">
            <v>42206</v>
          </cell>
          <cell r="U1386">
            <v>0.41666666666666669</v>
          </cell>
          <cell r="V1386">
            <v>1.8999999999068677</v>
          </cell>
        </row>
        <row r="1387">
          <cell r="A1387"/>
          <cell r="B1387">
            <v>1376</v>
          </cell>
          <cell r="C1387" t="str">
            <v>EP07</v>
          </cell>
          <cell r="D1387" t="str">
            <v>Motonivemadora CAT 140K</v>
          </cell>
          <cell r="E1387" t="str">
            <v>100EP</v>
          </cell>
          <cell r="F1387" t="str">
            <v>Coazucar S. A.</v>
          </cell>
          <cell r="G1387">
            <v>791060419</v>
          </cell>
          <cell r="H1387">
            <v>7795550887</v>
          </cell>
          <cell r="I1387" t="str">
            <v>MTTO. EN EL CAMPO</v>
          </cell>
          <cell r="J1387" t="str">
            <v>Cambiar llanta posterior derecha</v>
          </cell>
          <cell r="K1387" t="str">
            <v>MTTO. CORRECTIVO</v>
          </cell>
          <cell r="L1387">
            <v>1814</v>
          </cell>
          <cell r="M1387" t="str">
            <v>SARMIENTO CALLE, CARLOS</v>
          </cell>
          <cell r="N1387" t="str">
            <v>A</v>
          </cell>
          <cell r="O1387">
            <v>42206</v>
          </cell>
          <cell r="P1387">
            <v>0.33958333333333335</v>
          </cell>
          <cell r="Q1387">
            <v>30</v>
          </cell>
          <cell r="R1387"/>
          <cell r="S1387" t="str">
            <v>Mtto. Terminado</v>
          </cell>
          <cell r="T1387">
            <v>42206</v>
          </cell>
          <cell r="U1387">
            <v>0.41666666666666669</v>
          </cell>
          <cell r="V1387">
            <v>1.8499999999767169</v>
          </cell>
        </row>
        <row r="1388">
          <cell r="A1388"/>
          <cell r="B1388">
            <v>1377</v>
          </cell>
          <cell r="C1388" t="str">
            <v>MB71</v>
          </cell>
          <cell r="D1388" t="str">
            <v>Moto Bomba DEUTZ TF6 L913</v>
          </cell>
          <cell r="E1388" t="str">
            <v>100BB</v>
          </cell>
          <cell r="F1388" t="str">
            <v>Coazucar S. A.</v>
          </cell>
          <cell r="G1388">
            <v>791060405</v>
          </cell>
          <cell r="H1388">
            <v>791060405</v>
          </cell>
          <cell r="I1388" t="str">
            <v>MTTO. EN EL CAMPO</v>
          </cell>
          <cell r="J1388" t="str">
            <v>Instalar motor</v>
          </cell>
          <cell r="K1388" t="str">
            <v>MTTO. CORRECTIVO</v>
          </cell>
          <cell r="L1388">
            <v>1477</v>
          </cell>
          <cell r="M1388" t="str">
            <v>ORELLANA GARCIA, ENRIQUE</v>
          </cell>
          <cell r="N1388" t="str">
            <v>A</v>
          </cell>
          <cell r="O1388">
            <v>42206</v>
          </cell>
          <cell r="P1388">
            <v>0.34166666666666662</v>
          </cell>
          <cell r="Q1388">
            <v>30</v>
          </cell>
          <cell r="R1388"/>
          <cell r="S1388" t="str">
            <v>Mtto. Terminado</v>
          </cell>
          <cell r="T1388">
            <v>42206</v>
          </cell>
          <cell r="U1388">
            <v>0.45833333333333331</v>
          </cell>
          <cell r="V1388">
            <v>2.8000000000465661</v>
          </cell>
        </row>
        <row r="1389">
          <cell r="A1389"/>
          <cell r="B1389">
            <v>1378</v>
          </cell>
          <cell r="C1389" t="str">
            <v>MB59</v>
          </cell>
          <cell r="D1389" t="str">
            <v>Motor Cummins</v>
          </cell>
          <cell r="E1389" t="str">
            <v>100BB</v>
          </cell>
          <cell r="F1389" t="str">
            <v>Coazucar S. A.</v>
          </cell>
          <cell r="G1389">
            <v>791060405</v>
          </cell>
          <cell r="H1389">
            <v>7795550166</v>
          </cell>
          <cell r="I1389" t="str">
            <v>MTTO. EN EL CAMPO</v>
          </cell>
          <cell r="J1389" t="str">
            <v>Instalar motor</v>
          </cell>
          <cell r="K1389" t="str">
            <v>MTTO. CORRECTIVO</v>
          </cell>
          <cell r="L1389">
            <v>1735</v>
          </cell>
          <cell r="M1389" t="str">
            <v>ROMERO ACOSTA, EDWIN</v>
          </cell>
          <cell r="N1389" t="str">
            <v>A</v>
          </cell>
          <cell r="O1389">
            <v>42206</v>
          </cell>
          <cell r="P1389">
            <v>0.34236111111111112</v>
          </cell>
          <cell r="Q1389">
            <v>30</v>
          </cell>
          <cell r="R1389"/>
          <cell r="S1389" t="str">
            <v>Mtto. Terminado</v>
          </cell>
          <cell r="T1389">
            <v>42207</v>
          </cell>
          <cell r="U1389">
            <v>4.1666666666666664E-2</v>
          </cell>
          <cell r="V1389">
            <v>16.783333333209157</v>
          </cell>
        </row>
        <row r="1390">
          <cell r="A1390"/>
          <cell r="B1390">
            <v>1379</v>
          </cell>
          <cell r="C1390">
            <v>641</v>
          </cell>
          <cell r="D1390" t="str">
            <v>Moto Bomba Big squirt(perk 1104a-44t)</v>
          </cell>
          <cell r="E1390" t="str">
            <v>100BB</v>
          </cell>
          <cell r="F1390" t="str">
            <v>Coazucar S. A.</v>
          </cell>
          <cell r="G1390">
            <v>791060405</v>
          </cell>
          <cell r="H1390">
            <v>7795550021</v>
          </cell>
          <cell r="I1390" t="str">
            <v>MTTO. EN EL CAMPO</v>
          </cell>
          <cell r="J1390" t="str">
            <v>Revisar cheque</v>
          </cell>
          <cell r="K1390" t="str">
            <v>MTTO. CORRECTIVO</v>
          </cell>
          <cell r="L1390">
            <v>1925</v>
          </cell>
          <cell r="M1390" t="str">
            <v xml:space="preserve">UZHO MOREIRA, DARWIN </v>
          </cell>
          <cell r="N1390" t="str">
            <v>A</v>
          </cell>
          <cell r="O1390">
            <v>42206</v>
          </cell>
          <cell r="P1390">
            <v>0.3430555555555555</v>
          </cell>
          <cell r="Q1390">
            <v>30</v>
          </cell>
          <cell r="R1390"/>
          <cell r="S1390" t="str">
            <v>Mtto. Terminado</v>
          </cell>
          <cell r="T1390">
            <v>42206</v>
          </cell>
          <cell r="U1390">
            <v>0.375</v>
          </cell>
          <cell r="V1390">
            <v>0.76666666672099382</v>
          </cell>
        </row>
        <row r="1391">
          <cell r="A1391"/>
          <cell r="B1391">
            <v>1380</v>
          </cell>
          <cell r="C1391" t="str">
            <v>JD01</v>
          </cell>
          <cell r="D1391" t="str">
            <v>Tractor John Deere 9430R</v>
          </cell>
          <cell r="E1391" t="str">
            <v>100JD</v>
          </cell>
          <cell r="F1391" t="str">
            <v>Coazucar S. A.</v>
          </cell>
          <cell r="G1391">
            <v>791060394</v>
          </cell>
          <cell r="H1391">
            <v>7795551013</v>
          </cell>
          <cell r="I1391" t="str">
            <v>MTTO. EN EL CAMPO</v>
          </cell>
          <cell r="J1391" t="str">
            <v>Cambiar llanta delantera de adentro</v>
          </cell>
          <cell r="K1391" t="str">
            <v>MTTO. CORRECTIVO</v>
          </cell>
          <cell r="L1391">
            <v>2047</v>
          </cell>
          <cell r="M1391" t="str">
            <v>ZAMBRANO CEDEÑO, CARLOS FERNANDO</v>
          </cell>
          <cell r="N1391" t="str">
            <v>A</v>
          </cell>
          <cell r="O1391">
            <v>42206</v>
          </cell>
          <cell r="P1391">
            <v>0.3527777777777778</v>
          </cell>
          <cell r="Q1391">
            <v>30</v>
          </cell>
          <cell r="R1391"/>
          <cell r="S1391" t="str">
            <v>Mtto. Terminado</v>
          </cell>
          <cell r="T1391">
            <v>42206</v>
          </cell>
          <cell r="U1391">
            <v>0.5</v>
          </cell>
          <cell r="V1391">
            <v>3.5333333333255723</v>
          </cell>
        </row>
        <row r="1392">
          <cell r="A1392"/>
          <cell r="B1392">
            <v>1381</v>
          </cell>
          <cell r="C1392">
            <v>280</v>
          </cell>
          <cell r="D1392" t="str">
            <v>Tractor John Deere 8200</v>
          </cell>
          <cell r="E1392" t="str">
            <v>100JD</v>
          </cell>
          <cell r="F1392" t="str">
            <v>Coazucar S. A.</v>
          </cell>
          <cell r="G1392">
            <v>791060442</v>
          </cell>
          <cell r="H1392">
            <v>7795550927</v>
          </cell>
          <cell r="I1392" t="str">
            <v>JOHN DEERE</v>
          </cell>
          <cell r="J1392" t="str">
            <v>Orden de Inspección</v>
          </cell>
          <cell r="K1392" t="str">
            <v>MTTO. PREVENTIVO</v>
          </cell>
          <cell r="L1392">
            <v>7495</v>
          </cell>
          <cell r="M1392" t="str">
            <v>CARRANZA BURGOS, EDWIN</v>
          </cell>
          <cell r="N1392" t="str">
            <v>A</v>
          </cell>
          <cell r="O1392">
            <v>42206</v>
          </cell>
          <cell r="P1392">
            <v>0.35555555555555557</v>
          </cell>
          <cell r="Q1392">
            <v>30</v>
          </cell>
          <cell r="R1392">
            <v>7537</v>
          </cell>
          <cell r="S1392" t="str">
            <v>Mtto. Terminado</v>
          </cell>
          <cell r="T1392">
            <v>42206</v>
          </cell>
          <cell r="U1392">
            <v>0.37152777777777773</v>
          </cell>
          <cell r="V1392">
            <v>0.38333333330228925</v>
          </cell>
        </row>
        <row r="1393">
          <cell r="A1393"/>
          <cell r="B1393">
            <v>1382</v>
          </cell>
          <cell r="C1393">
            <v>280</v>
          </cell>
          <cell r="D1393" t="str">
            <v>Tractor John Deere 8200</v>
          </cell>
          <cell r="E1393" t="str">
            <v>100JD</v>
          </cell>
          <cell r="F1393" t="str">
            <v>Coazucar S. A.</v>
          </cell>
          <cell r="G1393">
            <v>791060442</v>
          </cell>
          <cell r="H1393">
            <v>7795550927</v>
          </cell>
          <cell r="I1393" t="str">
            <v>LUBRICADORA</v>
          </cell>
          <cell r="J1393" t="str">
            <v>Cambio aceite y filtro motor</v>
          </cell>
          <cell r="K1393" t="str">
            <v>MTTO. PREVENTIVO</v>
          </cell>
          <cell r="L1393">
            <v>7495</v>
          </cell>
          <cell r="M1393" t="str">
            <v>CARRANZA BURGOS, EDWIN</v>
          </cell>
          <cell r="N1393" t="str">
            <v>A</v>
          </cell>
          <cell r="O1393">
            <v>42206</v>
          </cell>
          <cell r="P1393">
            <v>0.35555555555555557</v>
          </cell>
          <cell r="Q1393">
            <v>30</v>
          </cell>
          <cell r="R1393">
            <v>7537</v>
          </cell>
          <cell r="S1393" t="str">
            <v>Mtto. Terminado</v>
          </cell>
          <cell r="T1393">
            <v>42206</v>
          </cell>
          <cell r="U1393">
            <v>0.58333333333333337</v>
          </cell>
          <cell r="V1393">
            <v>5.4666666665580124</v>
          </cell>
        </row>
        <row r="1394">
          <cell r="A1394"/>
          <cell r="B1394">
            <v>1383</v>
          </cell>
          <cell r="C1394">
            <v>280</v>
          </cell>
          <cell r="D1394" t="str">
            <v>Tractor John Deere 8200</v>
          </cell>
          <cell r="E1394" t="str">
            <v>100JD</v>
          </cell>
          <cell r="F1394" t="str">
            <v>Coazucar S. A.</v>
          </cell>
          <cell r="G1394">
            <v>791060442</v>
          </cell>
          <cell r="H1394">
            <v>7795550927</v>
          </cell>
          <cell r="I1394" t="str">
            <v>LUBRICADORA</v>
          </cell>
          <cell r="J1394" t="str">
            <v>Cambio filtro de combustible</v>
          </cell>
          <cell r="K1394" t="str">
            <v>MTTO. PREVENTIVO</v>
          </cell>
          <cell r="L1394">
            <v>7495</v>
          </cell>
          <cell r="M1394" t="str">
            <v>CARRANZA BURGOS, EDWIN</v>
          </cell>
          <cell r="N1394" t="str">
            <v>A</v>
          </cell>
          <cell r="O1394">
            <v>42206</v>
          </cell>
          <cell r="P1394">
            <v>0.35555555555555557</v>
          </cell>
          <cell r="Q1394">
            <v>30</v>
          </cell>
          <cell r="R1394">
            <v>7537</v>
          </cell>
          <cell r="S1394" t="str">
            <v>Mtto. Terminado</v>
          </cell>
          <cell r="T1394">
            <v>42206</v>
          </cell>
          <cell r="U1394">
            <v>0.58333333333333337</v>
          </cell>
          <cell r="V1394">
            <v>5.4666666665580124</v>
          </cell>
        </row>
        <row r="1395">
          <cell r="A1395"/>
          <cell r="B1395">
            <v>1384</v>
          </cell>
          <cell r="C1395" t="str">
            <v>EL10</v>
          </cell>
          <cell r="D1395" t="str">
            <v xml:space="preserve">Camión Chevrolet </v>
          </cell>
          <cell r="E1395" t="str">
            <v>100EL</v>
          </cell>
          <cell r="F1395" t="str">
            <v>Coazucar S. A.</v>
          </cell>
          <cell r="G1395">
            <v>791010353</v>
          </cell>
          <cell r="H1395">
            <v>7795550777</v>
          </cell>
          <cell r="I1395" t="str">
            <v>VULCANIZADORA</v>
          </cell>
          <cell r="J1395" t="str">
            <v>Cambiar tubo</v>
          </cell>
          <cell r="K1395" t="str">
            <v>MTTO. CORRECTIVO</v>
          </cell>
          <cell r="L1395">
            <v>674</v>
          </cell>
          <cell r="M1395" t="str">
            <v>AVILA PAUTA, LUIS ENRIQUE</v>
          </cell>
          <cell r="N1395" t="str">
            <v>A</v>
          </cell>
          <cell r="O1395">
            <v>42206</v>
          </cell>
          <cell r="P1395">
            <v>0.35694444444444445</v>
          </cell>
          <cell r="Q1395">
            <v>30</v>
          </cell>
          <cell r="R1395"/>
          <cell r="S1395" t="str">
            <v>Mtto. Terminado</v>
          </cell>
          <cell r="T1395">
            <v>42206</v>
          </cell>
          <cell r="U1395">
            <v>0.45833333333333331</v>
          </cell>
          <cell r="V1395">
            <v>2.4333333333488554</v>
          </cell>
        </row>
        <row r="1396">
          <cell r="A1396"/>
          <cell r="B1396">
            <v>1385</v>
          </cell>
          <cell r="C1396" t="str">
            <v>100BH</v>
          </cell>
          <cell r="D1396" t="str">
            <v>Bomba de herbicida</v>
          </cell>
          <cell r="E1396" t="str">
            <v>100BH</v>
          </cell>
          <cell r="F1396" t="str">
            <v>Coazucar S. A.</v>
          </cell>
          <cell r="G1396">
            <v>791060339</v>
          </cell>
          <cell r="H1396">
            <v>7795550174</v>
          </cell>
          <cell r="I1396" t="str">
            <v>EQUIPO AGRICOLAS</v>
          </cell>
          <cell r="J1396" t="str">
            <v>Mantenimiento de bombas</v>
          </cell>
          <cell r="K1396" t="str">
            <v>MTTO. CORRECTIVO</v>
          </cell>
          <cell r="L1396">
            <v>4900</v>
          </cell>
          <cell r="M1396" t="str">
            <v>REYES GONZALEZ, PEDRO</v>
          </cell>
          <cell r="N1396" t="str">
            <v>A</v>
          </cell>
          <cell r="O1396">
            <v>42206</v>
          </cell>
          <cell r="P1396">
            <v>0.36180555555555555</v>
          </cell>
          <cell r="Q1396">
            <v>30</v>
          </cell>
          <cell r="R1396"/>
          <cell r="S1396" t="str">
            <v>Mtto. Terminado</v>
          </cell>
          <cell r="T1396">
            <v>42206</v>
          </cell>
          <cell r="U1396">
            <v>0.5</v>
          </cell>
          <cell r="V1396">
            <v>3.3166666666511446</v>
          </cell>
        </row>
        <row r="1397">
          <cell r="A1397"/>
          <cell r="B1397">
            <v>1386</v>
          </cell>
          <cell r="C1397">
            <v>292</v>
          </cell>
          <cell r="D1397" t="str">
            <v>Tractor John Deere 8200</v>
          </cell>
          <cell r="E1397" t="str">
            <v>100JD</v>
          </cell>
          <cell r="F1397" t="str">
            <v>Coazucar S. A.</v>
          </cell>
          <cell r="G1397">
            <v>791060442</v>
          </cell>
          <cell r="H1397">
            <v>7795550943</v>
          </cell>
          <cell r="I1397" t="str">
            <v>MTTO. EN EL CAMPO</v>
          </cell>
          <cell r="J1397" t="str">
            <v>Cambiar llanta posterior derecha</v>
          </cell>
          <cell r="K1397" t="str">
            <v>MTTO. CORRECTIVO</v>
          </cell>
          <cell r="L1397">
            <v>1712</v>
          </cell>
          <cell r="M1397" t="str">
            <v>RODRIGUEZ CABRERA, JOSE LUIS</v>
          </cell>
          <cell r="N1397" t="str">
            <v>A</v>
          </cell>
          <cell r="O1397">
            <v>42206</v>
          </cell>
          <cell r="P1397">
            <v>0.3666666666666667</v>
          </cell>
          <cell r="Q1397">
            <v>30</v>
          </cell>
          <cell r="R1397"/>
          <cell r="S1397" t="str">
            <v>Mtto. Terminado</v>
          </cell>
          <cell r="T1397">
            <v>42206</v>
          </cell>
          <cell r="U1397">
            <v>0.41666666666666669</v>
          </cell>
          <cell r="V1397">
            <v>1.1999999999534339</v>
          </cell>
        </row>
        <row r="1398">
          <cell r="A1398"/>
          <cell r="B1398">
            <v>1387</v>
          </cell>
          <cell r="C1398" t="str">
            <v>LL03</v>
          </cell>
          <cell r="D1398" t="str">
            <v>Cargadora de Caña JD SP.1850</v>
          </cell>
          <cell r="E1398" t="str">
            <v>100LL</v>
          </cell>
          <cell r="F1398" t="str">
            <v>Coazucar S. A.</v>
          </cell>
          <cell r="G1398">
            <v>791060370</v>
          </cell>
          <cell r="H1398">
            <v>791060370</v>
          </cell>
          <cell r="I1398" t="str">
            <v>MTTO. EN EL CAMPO</v>
          </cell>
          <cell r="J1398" t="str">
            <v>Revision sistema hidraulico</v>
          </cell>
          <cell r="K1398" t="str">
            <v>MTTO. CORRECTIVO</v>
          </cell>
          <cell r="L1398">
            <v>1195</v>
          </cell>
          <cell r="M1398" t="str">
            <v>JUNCAL URGILES, LUIS</v>
          </cell>
          <cell r="N1398" t="str">
            <v>A</v>
          </cell>
          <cell r="O1398">
            <v>42206</v>
          </cell>
          <cell r="P1398">
            <v>0.37083333333333335</v>
          </cell>
          <cell r="Q1398">
            <v>30</v>
          </cell>
          <cell r="R1398"/>
          <cell r="S1398" t="str">
            <v>Mtto. Terminado</v>
          </cell>
          <cell r="T1398">
            <v>42206</v>
          </cell>
          <cell r="U1398">
            <v>0.45833333333333331</v>
          </cell>
          <cell r="V1398">
            <v>2.0999999999767169</v>
          </cell>
        </row>
        <row r="1399">
          <cell r="A1399"/>
          <cell r="B1399">
            <v>1388</v>
          </cell>
          <cell r="C1399">
            <v>732</v>
          </cell>
          <cell r="D1399" t="str">
            <v>Motoniveladora CAT-14G</v>
          </cell>
          <cell r="E1399" t="str">
            <v>100EP</v>
          </cell>
          <cell r="F1399" t="str">
            <v>Coazucar S. A.</v>
          </cell>
          <cell r="G1399">
            <v>791060410</v>
          </cell>
          <cell r="H1399">
            <v>7795550862</v>
          </cell>
          <cell r="I1399" t="str">
            <v>MTTO. EN EL CAMPO</v>
          </cell>
          <cell r="J1399" t="str">
            <v>Chequear embrague</v>
          </cell>
          <cell r="K1399" t="str">
            <v>MTTO. CORRECTIVO</v>
          </cell>
          <cell r="L1399">
            <v>865</v>
          </cell>
          <cell r="M1399" t="str">
            <v>CEDEÑO SANCHEZ, JOSE KLEVER</v>
          </cell>
          <cell r="N1399" t="str">
            <v>A</v>
          </cell>
          <cell r="O1399">
            <v>42206</v>
          </cell>
          <cell r="P1399">
            <v>0.3743055555555555</v>
          </cell>
          <cell r="Q1399">
            <v>30</v>
          </cell>
          <cell r="R1399"/>
          <cell r="S1399" t="str">
            <v>Mtto. Terminado</v>
          </cell>
          <cell r="T1399">
            <v>42206</v>
          </cell>
          <cell r="U1399">
            <v>0.5625</v>
          </cell>
          <cell r="V1399">
            <v>4.5166666667209938</v>
          </cell>
        </row>
        <row r="1400">
          <cell r="A1400"/>
          <cell r="B1400">
            <v>1389</v>
          </cell>
          <cell r="C1400" t="str">
            <v>MB36</v>
          </cell>
          <cell r="D1400" t="str">
            <v>Moto Boma Perkins1006-6TZ09</v>
          </cell>
          <cell r="E1400" t="str">
            <v>100BB</v>
          </cell>
          <cell r="F1400" t="str">
            <v>Coazucar S. A.</v>
          </cell>
          <cell r="G1400">
            <v>791060405</v>
          </cell>
          <cell r="H1400">
            <v>7795550126</v>
          </cell>
          <cell r="I1400" t="str">
            <v>MTTO. EN EL CAMPO</v>
          </cell>
          <cell r="J1400" t="str">
            <v>Cambiar bandas</v>
          </cell>
          <cell r="K1400" t="str">
            <v>MTTO. CORRECTIVO</v>
          </cell>
          <cell r="L1400">
            <v>1729</v>
          </cell>
          <cell r="M1400" t="str">
            <v>ROJAS BARRETO, FREDDY</v>
          </cell>
          <cell r="N1400" t="str">
            <v>A</v>
          </cell>
          <cell r="O1400">
            <v>42206</v>
          </cell>
          <cell r="P1400">
            <v>0.375</v>
          </cell>
          <cell r="Q1400">
            <v>30</v>
          </cell>
          <cell r="R1400"/>
          <cell r="S1400" t="str">
            <v>Mtto. Terminado</v>
          </cell>
          <cell r="T1400">
            <v>42206</v>
          </cell>
          <cell r="U1400">
            <v>0.47916666666666669</v>
          </cell>
          <cell r="V1400">
            <v>2.5</v>
          </cell>
        </row>
        <row r="1401">
          <cell r="A1401"/>
          <cell r="B1401">
            <v>1390</v>
          </cell>
          <cell r="C1401" t="str">
            <v>MB22</v>
          </cell>
          <cell r="D1401" t="str">
            <v>Moto Bomba Cummins 6bt5.9-c150</v>
          </cell>
          <cell r="E1401" t="str">
            <v>100BB</v>
          </cell>
          <cell r="F1401" t="str">
            <v>Coazucar S. A.</v>
          </cell>
          <cell r="G1401">
            <v>791060405</v>
          </cell>
          <cell r="H1401">
            <v>7795550110</v>
          </cell>
          <cell r="I1401" t="str">
            <v>MTTO. EN EL CAMPO</v>
          </cell>
          <cell r="J1401" t="str">
            <v>Cambiar bandas</v>
          </cell>
          <cell r="K1401" t="str">
            <v>MTTO. CORRECTIVO</v>
          </cell>
          <cell r="L1401">
            <v>1729</v>
          </cell>
          <cell r="M1401" t="str">
            <v>ROJAS BARRETO, FREDDY</v>
          </cell>
          <cell r="N1401" t="str">
            <v>A</v>
          </cell>
          <cell r="O1401">
            <v>42206</v>
          </cell>
          <cell r="P1401">
            <v>0.3756944444444445</v>
          </cell>
          <cell r="Q1401">
            <v>30</v>
          </cell>
          <cell r="R1401"/>
          <cell r="S1401" t="str">
            <v>Mtto. Terminado</v>
          </cell>
          <cell r="T1401">
            <v>42206</v>
          </cell>
          <cell r="U1401">
            <v>0.4375</v>
          </cell>
          <cell r="V1401">
            <v>1.4833333332790062</v>
          </cell>
        </row>
        <row r="1402">
          <cell r="A1402"/>
          <cell r="B1402">
            <v>1391</v>
          </cell>
          <cell r="C1402">
            <v>289</v>
          </cell>
          <cell r="D1402" t="str">
            <v>Tractor John Deere 8200</v>
          </cell>
          <cell r="E1402" t="str">
            <v>100JD</v>
          </cell>
          <cell r="F1402" t="str">
            <v>Coazucar S. A.</v>
          </cell>
          <cell r="G1402">
            <v>791060392</v>
          </cell>
          <cell r="H1402">
            <v>7795550941</v>
          </cell>
          <cell r="I1402" t="str">
            <v>JOHN DEERE</v>
          </cell>
          <cell r="J1402" t="str">
            <v>Orden de Inspección</v>
          </cell>
          <cell r="K1402" t="str">
            <v>MTTO. PREVENTIVO</v>
          </cell>
          <cell r="L1402">
            <v>919</v>
          </cell>
          <cell r="M1402" t="str">
            <v>COBOS CARRASCO, JULIO</v>
          </cell>
          <cell r="N1402" t="str">
            <v>A</v>
          </cell>
          <cell r="O1402">
            <v>42206</v>
          </cell>
          <cell r="P1402">
            <v>0.37916666666666665</v>
          </cell>
          <cell r="Q1402">
            <v>30</v>
          </cell>
          <cell r="R1402">
            <v>2228</v>
          </cell>
          <cell r="S1402" t="str">
            <v>Mtto. Terminado</v>
          </cell>
          <cell r="T1402">
            <v>42206</v>
          </cell>
          <cell r="U1402">
            <v>0.65972222222222221</v>
          </cell>
          <cell r="V1402">
            <v>6.7333333332790062</v>
          </cell>
        </row>
        <row r="1403">
          <cell r="A1403"/>
          <cell r="B1403">
            <v>1392</v>
          </cell>
          <cell r="C1403">
            <v>289</v>
          </cell>
          <cell r="D1403" t="str">
            <v>Tractor John Deere 8200</v>
          </cell>
          <cell r="E1403" t="str">
            <v>100JD</v>
          </cell>
          <cell r="F1403" t="str">
            <v>Coazucar S. A.</v>
          </cell>
          <cell r="G1403">
            <v>791060392</v>
          </cell>
          <cell r="H1403">
            <v>7795550941</v>
          </cell>
          <cell r="I1403" t="str">
            <v>LUBRICADORA</v>
          </cell>
          <cell r="J1403" t="str">
            <v>Cambio aceite y filtro motor</v>
          </cell>
          <cell r="K1403" t="str">
            <v>MTTO. PREVENTIVO</v>
          </cell>
          <cell r="L1403">
            <v>919</v>
          </cell>
          <cell r="M1403" t="str">
            <v>COBOS CARRASCO, JULIO</v>
          </cell>
          <cell r="N1403" t="str">
            <v>A</v>
          </cell>
          <cell r="O1403">
            <v>42206</v>
          </cell>
          <cell r="P1403">
            <v>0.37916666666666665</v>
          </cell>
          <cell r="Q1403">
            <v>30</v>
          </cell>
          <cell r="R1403">
            <v>2228</v>
          </cell>
          <cell r="S1403" t="str">
            <v>Mtto. Terminado</v>
          </cell>
          <cell r="T1403">
            <v>42206</v>
          </cell>
          <cell r="U1403">
            <v>0.45277777777777778</v>
          </cell>
          <cell r="V1403">
            <v>1.7666666667209938</v>
          </cell>
        </row>
        <row r="1404">
          <cell r="A1404"/>
          <cell r="B1404">
            <v>1393</v>
          </cell>
          <cell r="C1404">
            <v>289</v>
          </cell>
          <cell r="D1404" t="str">
            <v>Tractor John Deere 8200</v>
          </cell>
          <cell r="E1404" t="str">
            <v>100JD</v>
          </cell>
          <cell r="F1404" t="str">
            <v>Coazucar S. A.</v>
          </cell>
          <cell r="G1404">
            <v>791060392</v>
          </cell>
          <cell r="H1404">
            <v>7795550941</v>
          </cell>
          <cell r="I1404" t="str">
            <v>LUBRICADORA</v>
          </cell>
          <cell r="J1404" t="str">
            <v>Cambio filtro de combustible</v>
          </cell>
          <cell r="K1404" t="str">
            <v>MTTO. PREVENTIVO</v>
          </cell>
          <cell r="L1404">
            <v>919</v>
          </cell>
          <cell r="M1404" t="str">
            <v>COBOS CARRASCO, JULIO</v>
          </cell>
          <cell r="N1404" t="str">
            <v>A</v>
          </cell>
          <cell r="O1404">
            <v>42206</v>
          </cell>
          <cell r="P1404">
            <v>0.37916666666666665</v>
          </cell>
          <cell r="Q1404">
            <v>30</v>
          </cell>
          <cell r="R1404">
            <v>2228</v>
          </cell>
          <cell r="S1404" t="str">
            <v>Mtto. Terminado</v>
          </cell>
          <cell r="T1404">
            <v>42206</v>
          </cell>
          <cell r="U1404">
            <v>0.45277777777777778</v>
          </cell>
          <cell r="V1404">
            <v>1.7666666667209938</v>
          </cell>
        </row>
        <row r="1405">
          <cell r="A1405"/>
          <cell r="B1405">
            <v>1394</v>
          </cell>
          <cell r="C1405">
            <v>605</v>
          </cell>
          <cell r="D1405" t="str">
            <v>Moto Bomba John Deere 6081AF001</v>
          </cell>
          <cell r="E1405" t="str">
            <v>100BB</v>
          </cell>
          <cell r="F1405" t="str">
            <v>Coazucar S. A.</v>
          </cell>
          <cell r="G1405">
            <v>791060405</v>
          </cell>
          <cell r="H1405">
            <v>7795550009</v>
          </cell>
          <cell r="I1405" t="str">
            <v>MTTO. EN EL CAMPO</v>
          </cell>
          <cell r="J1405" t="str">
            <v>Cambio aceite reductor</v>
          </cell>
          <cell r="K1405" t="str">
            <v>MTTO. PREVENTIVO</v>
          </cell>
          <cell r="L1405">
            <v>1946</v>
          </cell>
          <cell r="M1405" t="str">
            <v>VASQUEZ BERMEO, BENJAMIN</v>
          </cell>
          <cell r="N1405" t="str">
            <v>A</v>
          </cell>
          <cell r="O1405">
            <v>42206</v>
          </cell>
          <cell r="P1405">
            <v>0.38125000000000003</v>
          </cell>
          <cell r="Q1405">
            <v>30</v>
          </cell>
          <cell r="R1405"/>
          <cell r="S1405" t="str">
            <v>Mtto. Terminado</v>
          </cell>
          <cell r="T1405">
            <v>42206</v>
          </cell>
          <cell r="U1405">
            <v>0.44791666666666669</v>
          </cell>
          <cell r="V1405">
            <v>1.6000000000931323</v>
          </cell>
        </row>
        <row r="1406">
          <cell r="A1406"/>
          <cell r="B1406">
            <v>1395</v>
          </cell>
          <cell r="C1406" t="str">
            <v>MB13</v>
          </cell>
          <cell r="D1406" t="str">
            <v>Moto Bomba Perkins 1006-6TW</v>
          </cell>
          <cell r="E1406" t="str">
            <v>100BB</v>
          </cell>
          <cell r="F1406" t="str">
            <v>Coazucar S. A.</v>
          </cell>
          <cell r="G1406">
            <v>791060405</v>
          </cell>
          <cell r="H1406">
            <v>7795550092</v>
          </cell>
          <cell r="I1406" t="str">
            <v>MTTO. EN EL CAMPO</v>
          </cell>
          <cell r="J1406" t="str">
            <v>Cambio aceite reductor</v>
          </cell>
          <cell r="K1406" t="str">
            <v>MTTO. PREVENTIVO</v>
          </cell>
          <cell r="L1406">
            <v>1946</v>
          </cell>
          <cell r="M1406" t="str">
            <v>VASQUEZ BERMEO, BENJAMIN</v>
          </cell>
          <cell r="N1406" t="str">
            <v>A</v>
          </cell>
          <cell r="O1406">
            <v>42206</v>
          </cell>
          <cell r="P1406">
            <v>0.38125000000000003</v>
          </cell>
          <cell r="Q1406">
            <v>30</v>
          </cell>
          <cell r="R1406"/>
          <cell r="S1406" t="str">
            <v>Mtto. Terminado</v>
          </cell>
          <cell r="T1406">
            <v>42207</v>
          </cell>
          <cell r="U1406">
            <v>0.55555555555555558</v>
          </cell>
          <cell r="V1406">
            <v>28.183333333348855</v>
          </cell>
        </row>
        <row r="1407">
          <cell r="A1407"/>
          <cell r="B1407">
            <v>1396</v>
          </cell>
          <cell r="C1407" t="str">
            <v>MB65</v>
          </cell>
          <cell r="D1407" t="str">
            <v>Moto Bomba Perkins 1006- 6ta</v>
          </cell>
          <cell r="E1407" t="str">
            <v>100BB</v>
          </cell>
          <cell r="F1407" t="str">
            <v>Coazucar S. A.</v>
          </cell>
          <cell r="G1407">
            <v>791060405</v>
          </cell>
          <cell r="H1407">
            <v>791060405</v>
          </cell>
          <cell r="I1407" t="str">
            <v>MTTO. EN EL CAMPO</v>
          </cell>
          <cell r="J1407" t="str">
            <v>Cambio aceite reductor</v>
          </cell>
          <cell r="K1407" t="str">
            <v>MTTO. PREVENTIVO</v>
          </cell>
          <cell r="L1407">
            <v>1946</v>
          </cell>
          <cell r="M1407" t="str">
            <v>VASQUEZ BERMEO, BENJAMIN</v>
          </cell>
          <cell r="N1407" t="str">
            <v>A</v>
          </cell>
          <cell r="O1407">
            <v>42206</v>
          </cell>
          <cell r="P1407">
            <v>0.38125000000000003</v>
          </cell>
          <cell r="Q1407">
            <v>30</v>
          </cell>
          <cell r="R1407"/>
          <cell r="S1407" t="str">
            <v>Mtto. Terminado</v>
          </cell>
          <cell r="T1407">
            <v>42206</v>
          </cell>
          <cell r="U1407">
            <v>0.47569444444444442</v>
          </cell>
          <cell r="V1407">
            <v>2.2666666668374091</v>
          </cell>
        </row>
        <row r="1408">
          <cell r="A1408"/>
          <cell r="B1408">
            <v>1397</v>
          </cell>
          <cell r="C1408" t="str">
            <v>MB58</v>
          </cell>
          <cell r="D1408" t="str">
            <v>Motor Cummins</v>
          </cell>
          <cell r="E1408" t="str">
            <v>100BB</v>
          </cell>
          <cell r="F1408" t="str">
            <v>Coazucar S. A.</v>
          </cell>
          <cell r="G1408">
            <v>791060405</v>
          </cell>
          <cell r="H1408">
            <v>7795550164</v>
          </cell>
          <cell r="I1408" t="str">
            <v>MTTO. EN EL CAMPO</v>
          </cell>
          <cell r="J1408" t="str">
            <v>Cambio aceite reductor</v>
          </cell>
          <cell r="K1408" t="str">
            <v>MTTO. PREVENTIVO</v>
          </cell>
          <cell r="L1408">
            <v>1946</v>
          </cell>
          <cell r="M1408" t="str">
            <v>VASQUEZ BERMEO, BENJAMIN</v>
          </cell>
          <cell r="N1408" t="str">
            <v>A</v>
          </cell>
          <cell r="O1408">
            <v>42206</v>
          </cell>
          <cell r="P1408">
            <v>0.38125000000000003</v>
          </cell>
          <cell r="Q1408">
            <v>30</v>
          </cell>
          <cell r="R1408"/>
          <cell r="S1408" t="str">
            <v>Mtto. Terminado</v>
          </cell>
          <cell r="T1408">
            <v>42207</v>
          </cell>
          <cell r="U1408">
            <v>0.48958333333333331</v>
          </cell>
          <cell r="V1408">
            <v>26.600000000093132</v>
          </cell>
        </row>
        <row r="1409">
          <cell r="A1409"/>
          <cell r="B1409">
            <v>1398</v>
          </cell>
          <cell r="C1409" t="str">
            <v>JD46</v>
          </cell>
          <cell r="D1409" t="str">
            <v>Tractor Massey Ferguson MF7624</v>
          </cell>
          <cell r="E1409" t="str">
            <v>100JD</v>
          </cell>
          <cell r="F1409" t="str">
            <v>Coazucar S. A.</v>
          </cell>
          <cell r="G1409">
            <v>791060433</v>
          </cell>
          <cell r="H1409">
            <v>7795551101</v>
          </cell>
          <cell r="I1409" t="str">
            <v>MTTO. EN EL CAMPO</v>
          </cell>
          <cell r="J1409" t="str">
            <v>Revisar bateria</v>
          </cell>
          <cell r="K1409" t="str">
            <v>MTTO. CORRECTIVO</v>
          </cell>
          <cell r="L1409">
            <v>1530</v>
          </cell>
          <cell r="M1409" t="str">
            <v>PARRA ALVARADO, JOHN FITZGERALD</v>
          </cell>
          <cell r="N1409" t="str">
            <v>A</v>
          </cell>
          <cell r="O1409">
            <v>42206</v>
          </cell>
          <cell r="P1409">
            <v>0.38958333333333334</v>
          </cell>
          <cell r="Q1409">
            <v>30</v>
          </cell>
          <cell r="R1409"/>
          <cell r="S1409" t="str">
            <v>Mtto. Terminado</v>
          </cell>
          <cell r="T1409">
            <v>42206</v>
          </cell>
          <cell r="U1409">
            <v>0.54166666666666663</v>
          </cell>
          <cell r="V1409">
            <v>3.6500000001396984</v>
          </cell>
        </row>
        <row r="1410">
          <cell r="A1410"/>
          <cell r="B1410">
            <v>1399</v>
          </cell>
          <cell r="C1410">
            <v>324</v>
          </cell>
          <cell r="D1410" t="str">
            <v>Tractor de Llantas Cameco 305 AG</v>
          </cell>
          <cell r="E1410" t="str">
            <v>100CM</v>
          </cell>
          <cell r="F1410" t="str">
            <v>Coazucar S. A.</v>
          </cell>
          <cell r="G1410">
            <v>791060373</v>
          </cell>
          <cell r="H1410">
            <v>7795550331</v>
          </cell>
          <cell r="I1410" t="str">
            <v>MTTO. EN EL CAMPO</v>
          </cell>
          <cell r="J1410" t="str">
            <v>Orden de Inspección</v>
          </cell>
          <cell r="K1410" t="str">
            <v>MTTO. PREVENTIVO</v>
          </cell>
          <cell r="L1410">
            <v>1799</v>
          </cell>
          <cell r="M1410" t="str">
            <v>SANTILLAN AMBI, JORGE VICENTE</v>
          </cell>
          <cell r="N1410" t="str">
            <v>A</v>
          </cell>
          <cell r="O1410">
            <v>42206</v>
          </cell>
          <cell r="P1410">
            <v>0.3923611111111111</v>
          </cell>
          <cell r="Q1410">
            <v>30</v>
          </cell>
          <cell r="R1410"/>
          <cell r="S1410" t="str">
            <v>Mtto. Terminado</v>
          </cell>
          <cell r="T1410">
            <v>42206</v>
          </cell>
          <cell r="U1410">
            <v>0.77083333333333337</v>
          </cell>
          <cell r="V1410">
            <v>9.0833333333721384</v>
          </cell>
        </row>
        <row r="1411">
          <cell r="A1411"/>
          <cell r="B1411">
            <v>1400</v>
          </cell>
          <cell r="C1411">
            <v>324</v>
          </cell>
          <cell r="D1411" t="str">
            <v>Tractor de Llantas Cameco 305 AG</v>
          </cell>
          <cell r="E1411" t="str">
            <v>100CM</v>
          </cell>
          <cell r="F1411" t="str">
            <v>Coazucar S. A.</v>
          </cell>
          <cell r="G1411">
            <v>791060373</v>
          </cell>
          <cell r="H1411">
            <v>7795550331</v>
          </cell>
          <cell r="I1411" t="str">
            <v>MTTO. EN EL CAMPO</v>
          </cell>
          <cell r="J1411" t="str">
            <v>Cambio aceite y filtro motor</v>
          </cell>
          <cell r="K1411" t="str">
            <v>MTTO. PREVENTIVO</v>
          </cell>
          <cell r="L1411">
            <v>1799</v>
          </cell>
          <cell r="M1411" t="str">
            <v>SANTILLAN AMBI, JORGE VICENTE</v>
          </cell>
          <cell r="N1411" t="str">
            <v>A</v>
          </cell>
          <cell r="O1411">
            <v>42206</v>
          </cell>
          <cell r="P1411">
            <v>0.3923611111111111</v>
          </cell>
          <cell r="Q1411">
            <v>30</v>
          </cell>
          <cell r="R1411"/>
          <cell r="S1411" t="str">
            <v>Mtto. Terminado</v>
          </cell>
          <cell r="T1411">
            <v>42206</v>
          </cell>
          <cell r="U1411">
            <v>0.77083333333333337</v>
          </cell>
          <cell r="V1411">
            <v>9.0833333333721384</v>
          </cell>
        </row>
        <row r="1412">
          <cell r="A1412"/>
          <cell r="B1412">
            <v>1401</v>
          </cell>
          <cell r="C1412">
            <v>324</v>
          </cell>
          <cell r="D1412" t="str">
            <v>Tractor de Llantas Cameco 305 AG</v>
          </cell>
          <cell r="E1412" t="str">
            <v>100CM</v>
          </cell>
          <cell r="F1412" t="str">
            <v>Coazucar S. A.</v>
          </cell>
          <cell r="G1412">
            <v>791060373</v>
          </cell>
          <cell r="H1412">
            <v>7795550331</v>
          </cell>
          <cell r="I1412" t="str">
            <v>MTTO. EN EL CAMPO</v>
          </cell>
          <cell r="J1412" t="str">
            <v>Cambio filtro de combustible</v>
          </cell>
          <cell r="K1412" t="str">
            <v>MTTO. PREVENTIVO</v>
          </cell>
          <cell r="L1412">
            <v>1799</v>
          </cell>
          <cell r="M1412" t="str">
            <v>SANTILLAN AMBI, JORGE VICENTE</v>
          </cell>
          <cell r="N1412" t="str">
            <v>A</v>
          </cell>
          <cell r="O1412">
            <v>42206</v>
          </cell>
          <cell r="P1412">
            <v>0.3923611111111111</v>
          </cell>
          <cell r="Q1412">
            <v>30</v>
          </cell>
          <cell r="R1412"/>
          <cell r="S1412" t="str">
            <v>Mtto. Terminado</v>
          </cell>
          <cell r="T1412">
            <v>42206</v>
          </cell>
          <cell r="U1412">
            <v>0.77083333333333337</v>
          </cell>
          <cell r="V1412">
            <v>9.0833333333721384</v>
          </cell>
        </row>
        <row r="1413">
          <cell r="A1413"/>
          <cell r="B1413">
            <v>1402</v>
          </cell>
          <cell r="C1413">
            <v>520</v>
          </cell>
          <cell r="D1413" t="str">
            <v>Cargadora de Caña Vanguard V-1900</v>
          </cell>
          <cell r="E1413" t="str">
            <v>100LL</v>
          </cell>
          <cell r="F1413" t="str">
            <v>Coazucar S. A.</v>
          </cell>
          <cell r="G1413">
            <v>791060369</v>
          </cell>
          <cell r="H1413">
            <v>791060369</v>
          </cell>
          <cell r="I1413" t="str">
            <v>MTTO. EN EL CAMPO</v>
          </cell>
          <cell r="J1413" t="str">
            <v>Orden de Inspección</v>
          </cell>
          <cell r="K1413" t="str">
            <v>MTTO. PREVENTIVO</v>
          </cell>
          <cell r="L1413">
            <v>855</v>
          </cell>
          <cell r="M1413" t="str">
            <v>CEDEÑO ARTEAGA, JOFFRE YOVANNY</v>
          </cell>
          <cell r="N1413" t="str">
            <v>A</v>
          </cell>
          <cell r="O1413">
            <v>42206</v>
          </cell>
          <cell r="P1413">
            <v>0.3923611111111111</v>
          </cell>
          <cell r="Q1413">
            <v>30</v>
          </cell>
          <cell r="R1413"/>
          <cell r="S1413" t="str">
            <v>Mtto. Terminado</v>
          </cell>
          <cell r="T1413">
            <v>42207</v>
          </cell>
          <cell r="U1413">
            <v>0.58333333333333337</v>
          </cell>
          <cell r="V1413">
            <v>28.583333333372138</v>
          </cell>
        </row>
        <row r="1414">
          <cell r="A1414"/>
          <cell r="B1414">
            <v>1403</v>
          </cell>
          <cell r="C1414">
            <v>520</v>
          </cell>
          <cell r="D1414" t="str">
            <v>Cargadora de Caña Vanguard V-1900</v>
          </cell>
          <cell r="E1414" t="str">
            <v>100LL</v>
          </cell>
          <cell r="F1414" t="str">
            <v>Coazucar S. A.</v>
          </cell>
          <cell r="G1414">
            <v>791060369</v>
          </cell>
          <cell r="H1414">
            <v>791060369</v>
          </cell>
          <cell r="I1414" t="str">
            <v>MTTO. EN EL CAMPO</v>
          </cell>
          <cell r="J1414" t="str">
            <v>Cambio aceite y filtro motor</v>
          </cell>
          <cell r="K1414" t="str">
            <v>MTTO. PREVENTIVO</v>
          </cell>
          <cell r="L1414">
            <v>855</v>
          </cell>
          <cell r="M1414" t="str">
            <v>CEDEÑO ARTEAGA, JOFFRE YOVANNY</v>
          </cell>
          <cell r="N1414" t="str">
            <v>A</v>
          </cell>
          <cell r="O1414">
            <v>42206</v>
          </cell>
          <cell r="P1414">
            <v>0.3923611111111111</v>
          </cell>
          <cell r="Q1414">
            <v>30</v>
          </cell>
          <cell r="R1414"/>
          <cell r="S1414" t="str">
            <v>Mtto. Terminado</v>
          </cell>
          <cell r="T1414">
            <v>42207</v>
          </cell>
          <cell r="U1414">
            <v>0.58333333333333337</v>
          </cell>
          <cell r="V1414">
            <v>28.583333333372138</v>
          </cell>
        </row>
        <row r="1415">
          <cell r="A1415"/>
          <cell r="B1415">
            <v>1404</v>
          </cell>
          <cell r="C1415">
            <v>520</v>
          </cell>
          <cell r="D1415" t="str">
            <v>Cargadora de Caña Vanguard V-1900</v>
          </cell>
          <cell r="E1415" t="str">
            <v>100LL</v>
          </cell>
          <cell r="F1415" t="str">
            <v>Coazucar S. A.</v>
          </cell>
          <cell r="G1415">
            <v>791060369</v>
          </cell>
          <cell r="H1415">
            <v>791060369</v>
          </cell>
          <cell r="I1415" t="str">
            <v>MTTO. EN EL CAMPO</v>
          </cell>
          <cell r="J1415" t="str">
            <v>Cambio filtro de combustible</v>
          </cell>
          <cell r="K1415" t="str">
            <v>MTTO. PREVENTIVO</v>
          </cell>
          <cell r="L1415">
            <v>855</v>
          </cell>
          <cell r="M1415" t="str">
            <v>CEDEÑO ARTEAGA, JOFFRE YOVANNY</v>
          </cell>
          <cell r="N1415" t="str">
            <v>A</v>
          </cell>
          <cell r="O1415">
            <v>42206</v>
          </cell>
          <cell r="P1415">
            <v>0.3923611111111111</v>
          </cell>
          <cell r="Q1415">
            <v>30</v>
          </cell>
          <cell r="R1415"/>
          <cell r="S1415" t="str">
            <v>Mtto. Terminado</v>
          </cell>
          <cell r="T1415">
            <v>42207</v>
          </cell>
          <cell r="U1415">
            <v>0.58333333333333337</v>
          </cell>
          <cell r="V1415">
            <v>28.583333333372138</v>
          </cell>
        </row>
        <row r="1416">
          <cell r="A1416"/>
          <cell r="B1416">
            <v>1405</v>
          </cell>
          <cell r="C1416">
            <v>522</v>
          </cell>
          <cell r="D1416" t="str">
            <v>Cargadora de Caña Vanguard V-1900</v>
          </cell>
          <cell r="E1416" t="str">
            <v>100LL</v>
          </cell>
          <cell r="F1416" t="str">
            <v>Coazucar S. A.</v>
          </cell>
          <cell r="G1416">
            <v>791060369</v>
          </cell>
          <cell r="H1416">
            <v>791060369</v>
          </cell>
          <cell r="I1416" t="str">
            <v>MTTO. EN EL CAMPO</v>
          </cell>
          <cell r="J1416" t="str">
            <v>Orden de Inspección</v>
          </cell>
          <cell r="K1416" t="str">
            <v>MTTO. PREVENTIVO</v>
          </cell>
          <cell r="L1416">
            <v>1016</v>
          </cell>
          <cell r="M1416" t="str">
            <v>ESPINOZA CALLE, EFRAIN ALBERTO</v>
          </cell>
          <cell r="N1416" t="str">
            <v>A</v>
          </cell>
          <cell r="O1416">
            <v>42206</v>
          </cell>
          <cell r="P1416">
            <v>0.3923611111111111</v>
          </cell>
          <cell r="Q1416">
            <v>30</v>
          </cell>
          <cell r="R1416"/>
          <cell r="S1416" t="str">
            <v>Mtto. Terminado</v>
          </cell>
          <cell r="T1416">
            <v>42206</v>
          </cell>
          <cell r="U1416">
            <v>0.625</v>
          </cell>
          <cell r="V1416">
            <v>5.5833333333721384</v>
          </cell>
        </row>
        <row r="1417">
          <cell r="A1417"/>
          <cell r="B1417">
            <v>1406</v>
          </cell>
          <cell r="C1417">
            <v>522</v>
          </cell>
          <cell r="D1417" t="str">
            <v>Cargadora de Caña Vanguard V-1900</v>
          </cell>
          <cell r="E1417" t="str">
            <v>100LL</v>
          </cell>
          <cell r="F1417" t="str">
            <v>Coazucar S. A.</v>
          </cell>
          <cell r="G1417">
            <v>791060369</v>
          </cell>
          <cell r="H1417">
            <v>791060369</v>
          </cell>
          <cell r="I1417" t="str">
            <v>MTTO. EN EL CAMPO</v>
          </cell>
          <cell r="J1417" t="str">
            <v>Cambio aceite y filtro motor</v>
          </cell>
          <cell r="K1417" t="str">
            <v>MTTO. PREVENTIVO</v>
          </cell>
          <cell r="L1417">
            <v>1016</v>
          </cell>
          <cell r="M1417" t="str">
            <v>ESPINOZA CALLE, EFRAIN ALBERTO</v>
          </cell>
          <cell r="N1417" t="str">
            <v>A</v>
          </cell>
          <cell r="O1417">
            <v>42206</v>
          </cell>
          <cell r="P1417">
            <v>0.3923611111111111</v>
          </cell>
          <cell r="Q1417">
            <v>30</v>
          </cell>
          <cell r="R1417"/>
          <cell r="S1417" t="str">
            <v>Mtto. Terminado</v>
          </cell>
          <cell r="T1417">
            <v>42206</v>
          </cell>
          <cell r="U1417">
            <v>0.625</v>
          </cell>
          <cell r="V1417">
            <v>5.5833333333721384</v>
          </cell>
        </row>
        <row r="1418">
          <cell r="A1418"/>
          <cell r="B1418">
            <v>1407</v>
          </cell>
          <cell r="C1418">
            <v>522</v>
          </cell>
          <cell r="D1418" t="str">
            <v>Cargadora de Caña Vanguard V-1900</v>
          </cell>
          <cell r="E1418" t="str">
            <v>100LL</v>
          </cell>
          <cell r="F1418" t="str">
            <v>Coazucar S. A.</v>
          </cell>
          <cell r="G1418">
            <v>791060369</v>
          </cell>
          <cell r="H1418">
            <v>791060369</v>
          </cell>
          <cell r="I1418" t="str">
            <v>MTTO. EN EL CAMPO</v>
          </cell>
          <cell r="J1418" t="str">
            <v>Cambio filtro de combustible</v>
          </cell>
          <cell r="K1418" t="str">
            <v>MTTO. PREVENTIVO</v>
          </cell>
          <cell r="L1418">
            <v>1016</v>
          </cell>
          <cell r="M1418" t="str">
            <v>ESPINOZA CALLE, EFRAIN ALBERTO</v>
          </cell>
          <cell r="N1418" t="str">
            <v>A</v>
          </cell>
          <cell r="O1418">
            <v>42206</v>
          </cell>
          <cell r="P1418">
            <v>0.3923611111111111</v>
          </cell>
          <cell r="Q1418">
            <v>30</v>
          </cell>
          <cell r="R1418"/>
          <cell r="S1418" t="str">
            <v>Mtto. Terminado</v>
          </cell>
          <cell r="T1418">
            <v>42206</v>
          </cell>
          <cell r="U1418">
            <v>0.625</v>
          </cell>
          <cell r="V1418">
            <v>5.5833333333721384</v>
          </cell>
        </row>
        <row r="1419">
          <cell r="A1419"/>
          <cell r="B1419">
            <v>1408</v>
          </cell>
          <cell r="C1419">
            <v>523</v>
          </cell>
          <cell r="D1419" t="str">
            <v>Cargadora de Caña Vanguard V-1900</v>
          </cell>
          <cell r="E1419" t="str">
            <v>100LL</v>
          </cell>
          <cell r="F1419" t="str">
            <v>Coazucar S. A.</v>
          </cell>
          <cell r="G1419">
            <v>791060369</v>
          </cell>
          <cell r="H1419">
            <v>791060369</v>
          </cell>
          <cell r="I1419" t="str">
            <v>MTTO. EN EL CAMPO</v>
          </cell>
          <cell r="J1419" t="str">
            <v>Orden de Inspección</v>
          </cell>
          <cell r="K1419" t="str">
            <v>MTTO. PREVENTIVO</v>
          </cell>
          <cell r="L1419">
            <v>1861</v>
          </cell>
          <cell r="M1419" t="str">
            <v>SUQUILANDA MORANTE, FRANCISCO JAVIER</v>
          </cell>
          <cell r="N1419" t="str">
            <v>A</v>
          </cell>
          <cell r="O1419">
            <v>42206</v>
          </cell>
          <cell r="P1419">
            <v>0.3923611111111111</v>
          </cell>
          <cell r="Q1419">
            <v>30</v>
          </cell>
          <cell r="R1419"/>
          <cell r="S1419" t="str">
            <v>Mtto. Terminado</v>
          </cell>
          <cell r="T1419">
            <v>42206</v>
          </cell>
          <cell r="U1419">
            <v>0.66666666666666663</v>
          </cell>
          <cell r="V1419">
            <v>6.5833333333721384</v>
          </cell>
        </row>
        <row r="1420">
          <cell r="A1420"/>
          <cell r="B1420">
            <v>1409</v>
          </cell>
          <cell r="C1420">
            <v>523</v>
          </cell>
          <cell r="D1420" t="str">
            <v>Cargadora de Caña Vanguard V-1900</v>
          </cell>
          <cell r="E1420" t="str">
            <v>100LL</v>
          </cell>
          <cell r="F1420" t="str">
            <v>Coazucar S. A.</v>
          </cell>
          <cell r="G1420">
            <v>791060369</v>
          </cell>
          <cell r="H1420">
            <v>791060369</v>
          </cell>
          <cell r="I1420" t="str">
            <v>MTTO. EN EL CAMPO</v>
          </cell>
          <cell r="J1420" t="str">
            <v>Cambio aceite y filtro motor</v>
          </cell>
          <cell r="K1420" t="str">
            <v>MTTO. PREVENTIVO</v>
          </cell>
          <cell r="L1420">
            <v>1861</v>
          </cell>
          <cell r="M1420" t="str">
            <v>SUQUILANDA MORANTE, FRANCISCO JAVIER</v>
          </cell>
          <cell r="N1420" t="str">
            <v>A</v>
          </cell>
          <cell r="O1420">
            <v>42206</v>
          </cell>
          <cell r="P1420">
            <v>0.3923611111111111</v>
          </cell>
          <cell r="Q1420">
            <v>30</v>
          </cell>
          <cell r="R1420"/>
          <cell r="S1420" t="str">
            <v>Mtto. Terminado</v>
          </cell>
          <cell r="T1420">
            <v>42206</v>
          </cell>
          <cell r="U1420">
            <v>0.66666666666666663</v>
          </cell>
          <cell r="V1420">
            <v>6.5833333333721384</v>
          </cell>
        </row>
        <row r="1421">
          <cell r="A1421"/>
          <cell r="B1421">
            <v>1410</v>
          </cell>
          <cell r="C1421">
            <v>523</v>
          </cell>
          <cell r="D1421" t="str">
            <v>Cargadora de Caña Vanguard V-1900</v>
          </cell>
          <cell r="E1421" t="str">
            <v>100LL</v>
          </cell>
          <cell r="F1421" t="str">
            <v>Coazucar S. A.</v>
          </cell>
          <cell r="G1421">
            <v>791060369</v>
          </cell>
          <cell r="H1421">
            <v>791060369</v>
          </cell>
          <cell r="I1421" t="str">
            <v>MTTO. EN EL CAMPO</v>
          </cell>
          <cell r="J1421" t="str">
            <v>Cambio filtro de combustible</v>
          </cell>
          <cell r="K1421" t="str">
            <v>MTTO. PREVENTIVO</v>
          </cell>
          <cell r="L1421">
            <v>1861</v>
          </cell>
          <cell r="M1421" t="str">
            <v>SUQUILANDA MORANTE, FRANCISCO JAVIER</v>
          </cell>
          <cell r="N1421" t="str">
            <v>A</v>
          </cell>
          <cell r="O1421">
            <v>42206</v>
          </cell>
          <cell r="P1421">
            <v>0.3923611111111111</v>
          </cell>
          <cell r="Q1421">
            <v>30</v>
          </cell>
          <cell r="R1421"/>
          <cell r="S1421" t="str">
            <v>Mtto. Terminado</v>
          </cell>
          <cell r="T1421">
            <v>42206</v>
          </cell>
          <cell r="U1421">
            <v>0.66666666666666663</v>
          </cell>
          <cell r="V1421">
            <v>6.5833333333721384</v>
          </cell>
        </row>
        <row r="1422">
          <cell r="A1422"/>
          <cell r="B1422">
            <v>1411</v>
          </cell>
          <cell r="C1422" t="str">
            <v>LL02</v>
          </cell>
          <cell r="D1422" t="str">
            <v>Cargadora de Caña  SP- 1850</v>
          </cell>
          <cell r="E1422" t="str">
            <v>100LL</v>
          </cell>
          <cell r="F1422" t="str">
            <v>Coazucar S. A.</v>
          </cell>
          <cell r="G1422">
            <v>791060370</v>
          </cell>
          <cell r="H1422">
            <v>791060370</v>
          </cell>
          <cell r="I1422" t="str">
            <v>MTTO. EN EL CAMPO</v>
          </cell>
          <cell r="J1422" t="str">
            <v>Orden de Inspección</v>
          </cell>
          <cell r="K1422" t="str">
            <v>MTTO. PREVENTIVO</v>
          </cell>
          <cell r="L1422">
            <v>1732</v>
          </cell>
          <cell r="M1422" t="str">
            <v>ROJAS MERINO, LUIS GONZALO</v>
          </cell>
          <cell r="N1422" t="str">
            <v>A</v>
          </cell>
          <cell r="O1422">
            <v>42206</v>
          </cell>
          <cell r="P1422">
            <v>0.3923611111111111</v>
          </cell>
          <cell r="Q1422">
            <v>30</v>
          </cell>
          <cell r="R1422"/>
          <cell r="S1422" t="str">
            <v>Mtto. Terminado</v>
          </cell>
          <cell r="T1422">
            <v>42207</v>
          </cell>
          <cell r="U1422">
            <v>0.5</v>
          </cell>
          <cell r="V1422">
            <v>26.583333333372138</v>
          </cell>
        </row>
        <row r="1423">
          <cell r="A1423"/>
          <cell r="B1423">
            <v>1412</v>
          </cell>
          <cell r="C1423" t="str">
            <v>LL02</v>
          </cell>
          <cell r="D1423" t="str">
            <v>Cargadora de Caña  SP- 1850</v>
          </cell>
          <cell r="E1423" t="str">
            <v>100LL</v>
          </cell>
          <cell r="F1423" t="str">
            <v>Coazucar S. A.</v>
          </cell>
          <cell r="G1423">
            <v>791060370</v>
          </cell>
          <cell r="H1423">
            <v>791060370</v>
          </cell>
          <cell r="I1423" t="str">
            <v>MTTO. EN EL CAMPO</v>
          </cell>
          <cell r="J1423" t="str">
            <v>Cambio aceite y filtro motor</v>
          </cell>
          <cell r="K1423" t="str">
            <v>MTTO. PREVENTIVO</v>
          </cell>
          <cell r="L1423">
            <v>1732</v>
          </cell>
          <cell r="M1423" t="str">
            <v>ROJAS MERINO, LUIS GONZALO</v>
          </cell>
          <cell r="N1423" t="str">
            <v>A</v>
          </cell>
          <cell r="O1423">
            <v>42206</v>
          </cell>
          <cell r="P1423">
            <v>0.3923611111111111</v>
          </cell>
          <cell r="Q1423">
            <v>30</v>
          </cell>
          <cell r="R1423"/>
          <cell r="S1423" t="str">
            <v>Mtto. Terminado</v>
          </cell>
          <cell r="T1423">
            <v>42207</v>
          </cell>
          <cell r="U1423">
            <v>0.5</v>
          </cell>
          <cell r="V1423">
            <v>26.583333333372138</v>
          </cell>
        </row>
        <row r="1424">
          <cell r="A1424"/>
          <cell r="B1424">
            <v>1413</v>
          </cell>
          <cell r="C1424" t="str">
            <v>LL02</v>
          </cell>
          <cell r="D1424" t="str">
            <v>Cargadora de Caña  SP- 1850</v>
          </cell>
          <cell r="E1424" t="str">
            <v>100LL</v>
          </cell>
          <cell r="F1424" t="str">
            <v>Coazucar S. A.</v>
          </cell>
          <cell r="G1424">
            <v>791060370</v>
          </cell>
          <cell r="H1424">
            <v>791060370</v>
          </cell>
          <cell r="I1424" t="str">
            <v>MTTO. EN EL CAMPO</v>
          </cell>
          <cell r="J1424" t="str">
            <v>Cambio filtro de combustible</v>
          </cell>
          <cell r="K1424" t="str">
            <v>MTTO. PREVENTIVO</v>
          </cell>
          <cell r="L1424">
            <v>1732</v>
          </cell>
          <cell r="M1424" t="str">
            <v>ROJAS MERINO, LUIS GONZALO</v>
          </cell>
          <cell r="N1424" t="str">
            <v>A</v>
          </cell>
          <cell r="O1424">
            <v>42206</v>
          </cell>
          <cell r="P1424">
            <v>0.3923611111111111</v>
          </cell>
          <cell r="Q1424">
            <v>30</v>
          </cell>
          <cell r="R1424"/>
          <cell r="S1424" t="str">
            <v>Mtto. Terminado</v>
          </cell>
          <cell r="T1424">
            <v>42207</v>
          </cell>
          <cell r="U1424">
            <v>0.5</v>
          </cell>
          <cell r="V1424">
            <v>26.583333333372138</v>
          </cell>
        </row>
        <row r="1425">
          <cell r="A1425"/>
          <cell r="B1425">
            <v>1414</v>
          </cell>
          <cell r="C1425" t="str">
            <v>LL05</v>
          </cell>
          <cell r="D1425" t="str">
            <v>Cargadora de Caña JD SP.2250</v>
          </cell>
          <cell r="E1425" t="str">
            <v>100LL</v>
          </cell>
          <cell r="F1425" t="str">
            <v>Coazucar S. A.</v>
          </cell>
          <cell r="G1425">
            <v>791060423</v>
          </cell>
          <cell r="H1425">
            <v>791060423</v>
          </cell>
          <cell r="I1425" t="str">
            <v>MTTO. EN EL CAMPO</v>
          </cell>
          <cell r="J1425" t="str">
            <v>Orden de Inspección</v>
          </cell>
          <cell r="K1425" t="str">
            <v>MTTO. PREVENTIVO</v>
          </cell>
          <cell r="L1425">
            <v>1544</v>
          </cell>
          <cell r="M1425" t="str">
            <v>PAUCAR PARRA, SANTIAGO ELIAS</v>
          </cell>
          <cell r="N1425" t="str">
            <v>A</v>
          </cell>
          <cell r="O1425">
            <v>42206</v>
          </cell>
          <cell r="P1425">
            <v>0.3923611111111111</v>
          </cell>
          <cell r="Q1425">
            <v>30</v>
          </cell>
          <cell r="R1425"/>
          <cell r="S1425" t="str">
            <v>Mtto. Terminado</v>
          </cell>
          <cell r="T1425">
            <v>42207</v>
          </cell>
          <cell r="U1425">
            <v>0.45833333333333331</v>
          </cell>
          <cell r="V1425">
            <v>25.583333333372138</v>
          </cell>
        </row>
        <row r="1426">
          <cell r="A1426"/>
          <cell r="B1426">
            <v>1415</v>
          </cell>
          <cell r="C1426" t="str">
            <v>LL05</v>
          </cell>
          <cell r="D1426" t="str">
            <v>Cargadora de Caña JD SP.2250</v>
          </cell>
          <cell r="E1426" t="str">
            <v>100LL</v>
          </cell>
          <cell r="F1426" t="str">
            <v>Coazucar S. A.</v>
          </cell>
          <cell r="G1426">
            <v>791060423</v>
          </cell>
          <cell r="H1426">
            <v>791060423</v>
          </cell>
          <cell r="I1426" t="str">
            <v>MTTO. EN EL CAMPO</v>
          </cell>
          <cell r="J1426" t="str">
            <v>Cambio aceite y filtro motor</v>
          </cell>
          <cell r="K1426" t="str">
            <v>MTTO. PREVENTIVO</v>
          </cell>
          <cell r="L1426">
            <v>1544</v>
          </cell>
          <cell r="M1426" t="str">
            <v>PAUCAR PARRA, SANTIAGO ELIAS</v>
          </cell>
          <cell r="N1426" t="str">
            <v>A</v>
          </cell>
          <cell r="O1426">
            <v>42206</v>
          </cell>
          <cell r="P1426">
            <v>0.3923611111111111</v>
          </cell>
          <cell r="Q1426">
            <v>30</v>
          </cell>
          <cell r="R1426"/>
          <cell r="S1426" t="str">
            <v>Mtto. Terminado</v>
          </cell>
          <cell r="T1426">
            <v>42207</v>
          </cell>
          <cell r="U1426">
            <v>0.45833333333333331</v>
          </cell>
          <cell r="V1426">
            <v>25.583333333372138</v>
          </cell>
        </row>
        <row r="1427">
          <cell r="A1427"/>
          <cell r="B1427">
            <v>1416</v>
          </cell>
          <cell r="C1427" t="str">
            <v>LL05</v>
          </cell>
          <cell r="D1427" t="str">
            <v>Cargadora de Caña JD SP.2250</v>
          </cell>
          <cell r="E1427" t="str">
            <v>100LL</v>
          </cell>
          <cell r="F1427" t="str">
            <v>Coazucar S. A.</v>
          </cell>
          <cell r="G1427">
            <v>791060423</v>
          </cell>
          <cell r="H1427">
            <v>791060423</v>
          </cell>
          <cell r="I1427" t="str">
            <v>MTTO. EN EL CAMPO</v>
          </cell>
          <cell r="J1427" t="str">
            <v>Cambio filtro de combustible</v>
          </cell>
          <cell r="K1427" t="str">
            <v>MTTO. PREVENTIVO</v>
          </cell>
          <cell r="L1427">
            <v>1544</v>
          </cell>
          <cell r="M1427" t="str">
            <v>PAUCAR PARRA, SANTIAGO ELIAS</v>
          </cell>
          <cell r="N1427" t="str">
            <v>A</v>
          </cell>
          <cell r="O1427">
            <v>42206</v>
          </cell>
          <cell r="P1427">
            <v>0.3923611111111111</v>
          </cell>
          <cell r="Q1427">
            <v>30</v>
          </cell>
          <cell r="R1427"/>
          <cell r="S1427" t="str">
            <v>Mtto. Terminado</v>
          </cell>
          <cell r="T1427">
            <v>42207</v>
          </cell>
          <cell r="U1427">
            <v>0.45833333333333331</v>
          </cell>
          <cell r="V1427">
            <v>25.583333333372138</v>
          </cell>
        </row>
        <row r="1428">
          <cell r="A1428"/>
          <cell r="B1428">
            <v>1417</v>
          </cell>
          <cell r="C1428" t="str">
            <v>LL06</v>
          </cell>
          <cell r="D1428" t="str">
            <v>Cargadora de Caña JD. SP 2250</v>
          </cell>
          <cell r="E1428" t="str">
            <v>100LL</v>
          </cell>
          <cell r="F1428" t="str">
            <v>Coazucar S. A.</v>
          </cell>
          <cell r="G1428">
            <v>791060423</v>
          </cell>
          <cell r="H1428">
            <v>791060423</v>
          </cell>
          <cell r="I1428" t="str">
            <v>MTTO. EN EL CAMPO</v>
          </cell>
          <cell r="J1428" t="str">
            <v>Orden de Inspección</v>
          </cell>
          <cell r="K1428" t="str">
            <v>MTTO. PREVENTIVO</v>
          </cell>
          <cell r="L1428">
            <v>1847</v>
          </cell>
          <cell r="M1428" t="str">
            <v>SOLORZANO QUIJIJE, JOEL DANIEL</v>
          </cell>
          <cell r="N1428" t="str">
            <v>A</v>
          </cell>
          <cell r="O1428">
            <v>42206</v>
          </cell>
          <cell r="P1428">
            <v>0.3923611111111111</v>
          </cell>
          <cell r="Q1428">
            <v>30</v>
          </cell>
          <cell r="R1428"/>
          <cell r="S1428" t="str">
            <v>Mtto. Terminado</v>
          </cell>
          <cell r="T1428">
            <v>42207</v>
          </cell>
          <cell r="U1428">
            <v>0.375</v>
          </cell>
          <cell r="V1428">
            <v>23.583333333372138</v>
          </cell>
        </row>
        <row r="1429">
          <cell r="A1429"/>
          <cell r="B1429">
            <v>1418</v>
          </cell>
          <cell r="C1429" t="str">
            <v>LL06</v>
          </cell>
          <cell r="D1429" t="str">
            <v>Cargadora de Caña JD. SP 2250</v>
          </cell>
          <cell r="E1429" t="str">
            <v>100LL</v>
          </cell>
          <cell r="F1429" t="str">
            <v>Coazucar S. A.</v>
          </cell>
          <cell r="G1429">
            <v>791060423</v>
          </cell>
          <cell r="H1429">
            <v>791060423</v>
          </cell>
          <cell r="I1429" t="str">
            <v>MTTO. EN EL CAMPO</v>
          </cell>
          <cell r="J1429" t="str">
            <v>Cambio aceite y filtro motor</v>
          </cell>
          <cell r="K1429" t="str">
            <v>MTTO. PREVENTIVO</v>
          </cell>
          <cell r="L1429">
            <v>1847</v>
          </cell>
          <cell r="M1429" t="str">
            <v>SOLORZANO QUIJIJE, JOEL DANIEL</v>
          </cell>
          <cell r="N1429" t="str">
            <v>A</v>
          </cell>
          <cell r="O1429">
            <v>42206</v>
          </cell>
          <cell r="P1429">
            <v>0.3923611111111111</v>
          </cell>
          <cell r="Q1429">
            <v>30</v>
          </cell>
          <cell r="R1429"/>
          <cell r="S1429" t="str">
            <v>Mtto. Terminado</v>
          </cell>
          <cell r="T1429">
            <v>42207</v>
          </cell>
          <cell r="U1429">
            <v>0.375</v>
          </cell>
          <cell r="V1429">
            <v>23.583333333372138</v>
          </cell>
        </row>
        <row r="1430">
          <cell r="A1430"/>
          <cell r="B1430">
            <v>1419</v>
          </cell>
          <cell r="C1430" t="str">
            <v>LL06</v>
          </cell>
          <cell r="D1430" t="str">
            <v>Cargadora de Caña JD. SP 2250</v>
          </cell>
          <cell r="E1430" t="str">
            <v>100LL</v>
          </cell>
          <cell r="F1430" t="str">
            <v>Coazucar S. A.</v>
          </cell>
          <cell r="G1430">
            <v>791060423</v>
          </cell>
          <cell r="H1430">
            <v>791060423</v>
          </cell>
          <cell r="I1430" t="str">
            <v>MTTO. EN EL CAMPO</v>
          </cell>
          <cell r="J1430" t="str">
            <v>Cambio filtro de combustible</v>
          </cell>
          <cell r="K1430" t="str">
            <v>MTTO. PREVENTIVO</v>
          </cell>
          <cell r="L1430">
            <v>1847</v>
          </cell>
          <cell r="M1430" t="str">
            <v>SOLORZANO QUIJIJE, JOEL DANIEL</v>
          </cell>
          <cell r="N1430" t="str">
            <v>A</v>
          </cell>
          <cell r="O1430">
            <v>42206</v>
          </cell>
          <cell r="P1430">
            <v>0.3923611111111111</v>
          </cell>
          <cell r="Q1430">
            <v>30</v>
          </cell>
          <cell r="R1430"/>
          <cell r="S1430" t="str">
            <v>Mtto. Terminado</v>
          </cell>
          <cell r="T1430">
            <v>42207</v>
          </cell>
          <cell r="U1430">
            <v>0.375</v>
          </cell>
          <cell r="V1430">
            <v>23.583333333372138</v>
          </cell>
        </row>
        <row r="1431">
          <cell r="A1431"/>
          <cell r="B1431">
            <v>1420</v>
          </cell>
          <cell r="C1431">
            <v>272</v>
          </cell>
          <cell r="D1431" t="str">
            <v>Tractor John Deere 7800</v>
          </cell>
          <cell r="E1431" t="str">
            <v>100JD</v>
          </cell>
          <cell r="F1431" t="str">
            <v>Coazucar S. A.</v>
          </cell>
          <cell r="G1431">
            <v>791060391</v>
          </cell>
          <cell r="H1431">
            <v>7795550919</v>
          </cell>
          <cell r="I1431" t="str">
            <v>EQUIPO LIVIANO</v>
          </cell>
          <cell r="J1431" t="str">
            <v>Orden de Inspección</v>
          </cell>
          <cell r="K1431" t="str">
            <v>MTTO. PREVENTIVO</v>
          </cell>
          <cell r="L1431">
            <v>4819</v>
          </cell>
          <cell r="M1431" t="str">
            <v>PLUAS OLVERA, ROSENDO</v>
          </cell>
          <cell r="N1431" t="str">
            <v>A</v>
          </cell>
          <cell r="O1431">
            <v>42206</v>
          </cell>
          <cell r="P1431">
            <v>0.3979166666666667</v>
          </cell>
          <cell r="Q1431">
            <v>30</v>
          </cell>
          <cell r="R1431"/>
          <cell r="S1431" t="str">
            <v>Mtto. Terminado</v>
          </cell>
          <cell r="T1431">
            <v>42206</v>
          </cell>
          <cell r="U1431">
            <v>0.45833333333333331</v>
          </cell>
          <cell r="V1431">
            <v>1.4499999999534339</v>
          </cell>
        </row>
        <row r="1432">
          <cell r="A1432"/>
          <cell r="B1432">
            <v>1421</v>
          </cell>
          <cell r="C1432">
            <v>272</v>
          </cell>
          <cell r="D1432" t="str">
            <v>Tractor John Deere 7800</v>
          </cell>
          <cell r="E1432" t="str">
            <v>100JD</v>
          </cell>
          <cell r="F1432" t="str">
            <v>Coazucar S. A.</v>
          </cell>
          <cell r="G1432">
            <v>791060391</v>
          </cell>
          <cell r="H1432">
            <v>7795550919</v>
          </cell>
          <cell r="I1432" t="str">
            <v>LUBRICADORA</v>
          </cell>
          <cell r="J1432" t="str">
            <v>Cambio aceite y filtro motor</v>
          </cell>
          <cell r="K1432" t="str">
            <v>MTTO. PREVENTIVO</v>
          </cell>
          <cell r="L1432">
            <v>4819</v>
          </cell>
          <cell r="M1432" t="str">
            <v>PLUAS OLVERA, ROSENDO</v>
          </cell>
          <cell r="N1432" t="str">
            <v>A</v>
          </cell>
          <cell r="O1432">
            <v>42206</v>
          </cell>
          <cell r="P1432">
            <v>0.3979166666666667</v>
          </cell>
          <cell r="Q1432">
            <v>30</v>
          </cell>
          <cell r="R1432"/>
          <cell r="S1432" t="str">
            <v>Mtto. Terminado</v>
          </cell>
          <cell r="T1432">
            <v>42207</v>
          </cell>
          <cell r="U1432">
            <v>0.45833333333333331</v>
          </cell>
          <cell r="V1432">
            <v>25.449999999953434</v>
          </cell>
        </row>
        <row r="1433">
          <cell r="A1433"/>
          <cell r="B1433">
            <v>1422</v>
          </cell>
          <cell r="C1433">
            <v>272</v>
          </cell>
          <cell r="D1433" t="str">
            <v>Tractor John Deere 7800</v>
          </cell>
          <cell r="E1433" t="str">
            <v>100JD</v>
          </cell>
          <cell r="F1433" t="str">
            <v>Coazucar S. A.</v>
          </cell>
          <cell r="G1433">
            <v>791060391</v>
          </cell>
          <cell r="H1433">
            <v>7795550919</v>
          </cell>
          <cell r="I1433" t="str">
            <v>LUBRICADORA</v>
          </cell>
          <cell r="J1433" t="str">
            <v>Cambio filtro de combustible</v>
          </cell>
          <cell r="K1433" t="str">
            <v>MTTO. PREVENTIVO</v>
          </cell>
          <cell r="L1433">
            <v>4819</v>
          </cell>
          <cell r="M1433" t="str">
            <v>PLUAS OLVERA, ROSENDO</v>
          </cell>
          <cell r="N1433" t="str">
            <v>A</v>
          </cell>
          <cell r="O1433">
            <v>42206</v>
          </cell>
          <cell r="P1433">
            <v>0.3979166666666667</v>
          </cell>
          <cell r="Q1433">
            <v>30</v>
          </cell>
          <cell r="R1433"/>
          <cell r="S1433" t="str">
            <v>Mtto. Terminado</v>
          </cell>
          <cell r="T1433">
            <v>42207</v>
          </cell>
          <cell r="U1433">
            <v>0.45833333333333331</v>
          </cell>
          <cell r="V1433">
            <v>25.449999999953434</v>
          </cell>
        </row>
        <row r="1434">
          <cell r="A1434"/>
          <cell r="B1434">
            <v>1423</v>
          </cell>
          <cell r="C1434">
            <v>106</v>
          </cell>
          <cell r="D1434" t="str">
            <v>Tanquero de Agua</v>
          </cell>
          <cell r="E1434" t="str">
            <v>100TD</v>
          </cell>
          <cell r="F1434" t="str">
            <v>Coazucar S. A.</v>
          </cell>
          <cell r="G1434">
            <v>791060372</v>
          </cell>
          <cell r="H1434">
            <v>7795551150</v>
          </cell>
          <cell r="I1434" t="str">
            <v>MTTO. EN EL CAMPO</v>
          </cell>
          <cell r="J1434" t="str">
            <v xml:space="preserve">Cambiar llanta </v>
          </cell>
          <cell r="K1434" t="str">
            <v>MTTO. CORRECTIVO</v>
          </cell>
          <cell r="L1434">
            <v>1814</v>
          </cell>
          <cell r="M1434" t="str">
            <v>SARMIENTO CALLE, CARLOS</v>
          </cell>
          <cell r="N1434" t="str">
            <v>A</v>
          </cell>
          <cell r="O1434">
            <v>42206</v>
          </cell>
          <cell r="P1434">
            <v>0.40208333333333335</v>
          </cell>
          <cell r="Q1434">
            <v>30</v>
          </cell>
          <cell r="R1434"/>
          <cell r="S1434" t="str">
            <v>Mtto. Terminado</v>
          </cell>
          <cell r="T1434">
            <v>42206</v>
          </cell>
          <cell r="U1434">
            <v>0.41666666666666669</v>
          </cell>
          <cell r="V1434">
            <v>0.34999999997671694</v>
          </cell>
        </row>
        <row r="1435">
          <cell r="A1435"/>
          <cell r="B1435">
            <v>1424</v>
          </cell>
          <cell r="C1435">
            <v>383</v>
          </cell>
          <cell r="D1435" t="str">
            <v>Tractor John Deere 7400</v>
          </cell>
          <cell r="E1435" t="str">
            <v>100JD</v>
          </cell>
          <cell r="F1435" t="str">
            <v>Coazucar S. A.</v>
          </cell>
          <cell r="G1435">
            <v>791060390</v>
          </cell>
          <cell r="H1435">
            <v>7795550995</v>
          </cell>
          <cell r="I1435" t="str">
            <v>JOHN DEERE</v>
          </cell>
          <cell r="J1435" t="str">
            <v>Revisar radiador</v>
          </cell>
          <cell r="K1435" t="str">
            <v>MTTO. CORRECTIVO</v>
          </cell>
          <cell r="L1435">
            <v>1082</v>
          </cell>
          <cell r="M1435" t="str">
            <v>GARZON FERNANDEZ, ANGEL FABIAN</v>
          </cell>
          <cell r="N1435" t="str">
            <v>A</v>
          </cell>
          <cell r="O1435">
            <v>42206</v>
          </cell>
          <cell r="P1435">
            <v>0.40972222222222227</v>
          </cell>
          <cell r="Q1435">
            <v>30</v>
          </cell>
          <cell r="R1435"/>
          <cell r="S1435" t="str">
            <v>Mtto. Terminado</v>
          </cell>
          <cell r="T1435">
            <v>42207</v>
          </cell>
          <cell r="U1435">
            <v>0.34375</v>
          </cell>
          <cell r="V1435">
            <v>22.416666666744277</v>
          </cell>
        </row>
        <row r="1436">
          <cell r="A1436"/>
          <cell r="B1436">
            <v>1425</v>
          </cell>
          <cell r="C1436">
            <v>1365</v>
          </cell>
          <cell r="D1436" t="str">
            <v>Trayler</v>
          </cell>
          <cell r="E1436" t="str">
            <v>100TD</v>
          </cell>
          <cell r="F1436" t="str">
            <v>Coazucar S. A.</v>
          </cell>
          <cell r="G1436">
            <v>791060312</v>
          </cell>
          <cell r="H1436">
            <v>791060312</v>
          </cell>
          <cell r="I1436" t="str">
            <v>VULCANIZADORA</v>
          </cell>
          <cell r="J1436" t="str">
            <v>Cambiar llantas</v>
          </cell>
          <cell r="K1436" t="str">
            <v>MTTO. CORRECTIVO</v>
          </cell>
          <cell r="L1436">
            <v>1814</v>
          </cell>
          <cell r="M1436" t="str">
            <v>SARMIENTO CALLE, CARLOS</v>
          </cell>
          <cell r="N1436" t="str">
            <v>A</v>
          </cell>
          <cell r="O1436">
            <v>42206</v>
          </cell>
          <cell r="P1436">
            <v>0.41666666666666669</v>
          </cell>
          <cell r="Q1436">
            <v>30</v>
          </cell>
          <cell r="R1436"/>
          <cell r="S1436" t="str">
            <v>Mtto. Terminado</v>
          </cell>
          <cell r="T1436">
            <v>42206</v>
          </cell>
          <cell r="U1436">
            <v>0.45833333333333331</v>
          </cell>
          <cell r="V1436">
            <v>1</v>
          </cell>
        </row>
        <row r="1437">
          <cell r="A1437"/>
          <cell r="B1437">
            <v>1426</v>
          </cell>
          <cell r="C1437">
            <v>1342</v>
          </cell>
          <cell r="D1437" t="str">
            <v>Trayler</v>
          </cell>
          <cell r="E1437" t="str">
            <v>100TD</v>
          </cell>
          <cell r="F1437" t="str">
            <v>Coazucar S. A.</v>
          </cell>
          <cell r="G1437">
            <v>791060312</v>
          </cell>
          <cell r="H1437">
            <v>791060312</v>
          </cell>
          <cell r="I1437" t="str">
            <v>VULCANIZADORA</v>
          </cell>
          <cell r="J1437" t="str">
            <v>Cambiar llantas</v>
          </cell>
          <cell r="K1437" t="str">
            <v>MTTO. CORRECTIVO</v>
          </cell>
          <cell r="L1437">
            <v>1814</v>
          </cell>
          <cell r="M1437" t="str">
            <v>SARMIENTO CALLE, CARLOS</v>
          </cell>
          <cell r="N1437" t="str">
            <v>A</v>
          </cell>
          <cell r="O1437">
            <v>42206</v>
          </cell>
          <cell r="P1437">
            <v>0.41736111111111113</v>
          </cell>
          <cell r="Q1437">
            <v>30</v>
          </cell>
          <cell r="R1437"/>
          <cell r="S1437" t="str">
            <v>Mtto. Terminado</v>
          </cell>
          <cell r="T1437">
            <v>42206</v>
          </cell>
          <cell r="U1437">
            <v>0.5</v>
          </cell>
          <cell r="V1437">
            <v>1.9833333333954215</v>
          </cell>
        </row>
        <row r="1438">
          <cell r="A1438"/>
          <cell r="B1438">
            <v>1427</v>
          </cell>
          <cell r="C1438">
            <v>1453</v>
          </cell>
          <cell r="D1438" t="str">
            <v>Dollys</v>
          </cell>
          <cell r="E1438" t="str">
            <v>100DL</v>
          </cell>
          <cell r="F1438" t="str">
            <v>Coazucar S. A.</v>
          </cell>
          <cell r="G1438">
            <v>791060315</v>
          </cell>
          <cell r="H1438">
            <v>791060315</v>
          </cell>
          <cell r="I1438" t="str">
            <v>VULCANIZADORA</v>
          </cell>
          <cell r="J1438" t="str">
            <v>Cambiar llantas</v>
          </cell>
          <cell r="K1438" t="str">
            <v>MTTO. CORRECTIVO</v>
          </cell>
          <cell r="L1438">
            <v>1814</v>
          </cell>
          <cell r="M1438" t="str">
            <v>SARMIENTO CALLE, CARLOS</v>
          </cell>
          <cell r="N1438" t="str">
            <v>A</v>
          </cell>
          <cell r="O1438">
            <v>42206</v>
          </cell>
          <cell r="P1438">
            <v>0.41805555555555557</v>
          </cell>
          <cell r="Q1438">
            <v>30</v>
          </cell>
          <cell r="R1438"/>
          <cell r="S1438" t="str">
            <v>Mtto. Terminado</v>
          </cell>
          <cell r="T1438">
            <v>42206</v>
          </cell>
          <cell r="U1438">
            <v>0.5</v>
          </cell>
          <cell r="V1438">
            <v>1.9666666665580124</v>
          </cell>
        </row>
        <row r="1439">
          <cell r="A1439"/>
          <cell r="B1439">
            <v>1428</v>
          </cell>
          <cell r="C1439">
            <v>162</v>
          </cell>
          <cell r="D1439" t="str">
            <v>Cabezal M. Benz LS-2635</v>
          </cell>
          <cell r="E1439" t="str">
            <v>100CB</v>
          </cell>
          <cell r="F1439" t="str">
            <v>Coazucar S. A.</v>
          </cell>
          <cell r="G1439">
            <v>791060330</v>
          </cell>
          <cell r="H1439">
            <v>791060330</v>
          </cell>
          <cell r="I1439" t="str">
            <v>VULCANIZADORA</v>
          </cell>
          <cell r="J1439" t="str">
            <v>Cambiar llantas</v>
          </cell>
          <cell r="K1439" t="str">
            <v>MTTO. CORRECTIVO</v>
          </cell>
          <cell r="L1439">
            <v>1814</v>
          </cell>
          <cell r="M1439" t="str">
            <v>SARMIENTO CALLE, CARLOS</v>
          </cell>
          <cell r="N1439" t="str">
            <v>A</v>
          </cell>
          <cell r="O1439">
            <v>42206</v>
          </cell>
          <cell r="P1439">
            <v>0.41875000000000001</v>
          </cell>
          <cell r="Q1439">
            <v>30</v>
          </cell>
          <cell r="R1439"/>
          <cell r="S1439" t="str">
            <v>Mtto. Terminado</v>
          </cell>
          <cell r="T1439">
            <v>42206</v>
          </cell>
          <cell r="U1439">
            <v>0.5</v>
          </cell>
          <cell r="V1439">
            <v>1.9500000000698492</v>
          </cell>
        </row>
        <row r="1440">
          <cell r="A1440"/>
          <cell r="B1440">
            <v>1429</v>
          </cell>
          <cell r="C1440" t="str">
            <v>JD25</v>
          </cell>
          <cell r="D1440" t="str">
            <v>Tractor John Deere 6145J</v>
          </cell>
          <cell r="E1440" t="str">
            <v>100JD</v>
          </cell>
          <cell r="F1440" t="str">
            <v>Coazucar S. A.</v>
          </cell>
          <cell r="G1440">
            <v>791060443</v>
          </cell>
          <cell r="H1440">
            <v>7795551061</v>
          </cell>
          <cell r="I1440" t="str">
            <v>MTTO. EN EL CAMPO</v>
          </cell>
          <cell r="J1440" t="str">
            <v>Revisar sistema hidraulico</v>
          </cell>
          <cell r="K1440" t="str">
            <v>MTTO. CORRECTIVO</v>
          </cell>
          <cell r="L1440">
            <v>5385</v>
          </cell>
          <cell r="M1440" t="str">
            <v>COELLO GUERRERO,ORLY</v>
          </cell>
          <cell r="N1440" t="str">
            <v>A</v>
          </cell>
          <cell r="O1440">
            <v>42206</v>
          </cell>
          <cell r="P1440">
            <v>0.42152777777777778</v>
          </cell>
          <cell r="Q1440">
            <v>30</v>
          </cell>
          <cell r="R1440"/>
          <cell r="S1440" t="str">
            <v>Mtto. Terminado</v>
          </cell>
          <cell r="T1440">
            <v>42207</v>
          </cell>
          <cell r="U1440">
            <v>0.41666666666666669</v>
          </cell>
          <cell r="V1440">
            <v>23.883333333302289</v>
          </cell>
        </row>
        <row r="1441">
          <cell r="A1441"/>
          <cell r="B1441">
            <v>1430</v>
          </cell>
          <cell r="C1441">
            <v>286</v>
          </cell>
          <cell r="D1441" t="str">
            <v>Tractor John Deere 8200</v>
          </cell>
          <cell r="E1441" t="str">
            <v>100JD</v>
          </cell>
          <cell r="F1441" t="str">
            <v>Coazucar S. A.</v>
          </cell>
          <cell r="G1441">
            <v>791060442</v>
          </cell>
          <cell r="H1441">
            <v>7795550937</v>
          </cell>
          <cell r="I1441" t="str">
            <v>MTTO. EN EL CAMPO</v>
          </cell>
          <cell r="J1441" t="str">
            <v>Revisar motor</v>
          </cell>
          <cell r="K1441" t="str">
            <v>MTTO. CORRECTIVO</v>
          </cell>
          <cell r="L1441">
            <v>1853</v>
          </cell>
          <cell r="M1441" t="str">
            <v>SUAREZ SALAZAR, WILLIAM ARMANDO</v>
          </cell>
          <cell r="N1441" t="str">
            <v>A</v>
          </cell>
          <cell r="O1441">
            <v>42206</v>
          </cell>
          <cell r="P1441">
            <v>0.42430555555555555</v>
          </cell>
          <cell r="Q1441">
            <v>30</v>
          </cell>
          <cell r="R1441"/>
          <cell r="S1441" t="str">
            <v>Mtto. Terminado</v>
          </cell>
          <cell r="T1441">
            <v>42207</v>
          </cell>
          <cell r="U1441">
            <v>0.84722222222222221</v>
          </cell>
          <cell r="V1441">
            <v>34.149999999906868</v>
          </cell>
        </row>
        <row r="1442">
          <cell r="A1442"/>
          <cell r="B1442">
            <v>1431</v>
          </cell>
          <cell r="C1442">
            <v>311</v>
          </cell>
          <cell r="D1442" t="str">
            <v>Tractor John Deere 8220</v>
          </cell>
          <cell r="E1442" t="str">
            <v>100JD</v>
          </cell>
          <cell r="F1442" t="str">
            <v>Coazucar S. A.</v>
          </cell>
          <cell r="G1442">
            <v>791060393</v>
          </cell>
          <cell r="H1442">
            <v>7795550971</v>
          </cell>
          <cell r="I1442" t="str">
            <v>JOHN DEERE</v>
          </cell>
          <cell r="J1442" t="str">
            <v>Revisar doble</v>
          </cell>
          <cell r="K1442" t="str">
            <v>MTTO. CORRECTIVO</v>
          </cell>
          <cell r="L1442">
            <v>7500</v>
          </cell>
          <cell r="M1442" t="str">
            <v xml:space="preserve">PINZON ALVARADO, JAIRO </v>
          </cell>
          <cell r="N1442" t="str">
            <v>A</v>
          </cell>
          <cell r="O1442">
            <v>42206</v>
          </cell>
          <cell r="P1442">
            <v>0.43194444444444446</v>
          </cell>
          <cell r="Q1442">
            <v>30</v>
          </cell>
          <cell r="R1442">
            <v>2078</v>
          </cell>
          <cell r="S1442" t="str">
            <v>Mtto. Terminado</v>
          </cell>
          <cell r="T1442">
            <v>42206</v>
          </cell>
          <cell r="U1442">
            <v>0.95833333333333337</v>
          </cell>
          <cell r="V1442">
            <v>12.633333333418705</v>
          </cell>
        </row>
        <row r="1443">
          <cell r="A1443"/>
          <cell r="B1443">
            <v>1432</v>
          </cell>
          <cell r="C1443">
            <v>363</v>
          </cell>
          <cell r="D1443" t="str">
            <v>Tractor de Ruedas Vanguard V-275</v>
          </cell>
          <cell r="E1443" t="str">
            <v>100EP</v>
          </cell>
          <cell r="F1443" t="str">
            <v>Coazucar S. A.</v>
          </cell>
          <cell r="G1443">
            <v>791060439</v>
          </cell>
          <cell r="H1443">
            <v>7795550834</v>
          </cell>
          <cell r="I1443" t="str">
            <v>EQUIPO PESADO</v>
          </cell>
          <cell r="J1443" t="str">
            <v>Revisar barrilla de acelerador</v>
          </cell>
          <cell r="K1443" t="str">
            <v>MTTO. CORRECTIVO</v>
          </cell>
          <cell r="L1443">
            <v>955</v>
          </cell>
          <cell r="M1443" t="str">
            <v>CRESPO PEÑAFIEL, LUIS DE JESUS</v>
          </cell>
          <cell r="N1443" t="str">
            <v>A</v>
          </cell>
          <cell r="O1443">
            <v>42206</v>
          </cell>
          <cell r="P1443">
            <v>0.44444444444444442</v>
          </cell>
          <cell r="Q1443">
            <v>30</v>
          </cell>
          <cell r="R1443"/>
          <cell r="S1443" t="str">
            <v>Mtto. Terminado</v>
          </cell>
          <cell r="T1443">
            <v>42206</v>
          </cell>
          <cell r="U1443">
            <v>0.49305555555555558</v>
          </cell>
          <cell r="V1443">
            <v>1.1666666665114462</v>
          </cell>
        </row>
        <row r="1444">
          <cell r="A1444"/>
          <cell r="B1444">
            <v>1433</v>
          </cell>
          <cell r="C1444">
            <v>235</v>
          </cell>
          <cell r="D1444" t="str">
            <v xml:space="preserve">Camioneta Chevrolet </v>
          </cell>
          <cell r="E1444" t="str">
            <v>100EL</v>
          </cell>
          <cell r="F1444" t="str">
            <v>Coazucar S. A.</v>
          </cell>
          <cell r="G1444">
            <v>791063405</v>
          </cell>
          <cell r="H1444">
            <v>7795550728</v>
          </cell>
          <cell r="I1444" t="str">
            <v>EQUIPO LIVIANO</v>
          </cell>
          <cell r="J1444" t="str">
            <v>Orden de Inspección</v>
          </cell>
          <cell r="K1444" t="str">
            <v>MTTO. PREVENTIVO</v>
          </cell>
          <cell r="L1444">
            <v>544</v>
          </cell>
          <cell r="M1444" t="str">
            <v>ZAMORA OLIVOS, MARCOS</v>
          </cell>
          <cell r="N1444" t="str">
            <v>A</v>
          </cell>
          <cell r="O1444">
            <v>42206</v>
          </cell>
          <cell r="P1444">
            <v>0.45694444444444443</v>
          </cell>
          <cell r="Q1444">
            <v>30</v>
          </cell>
          <cell r="R1444">
            <v>274331</v>
          </cell>
          <cell r="S1444" t="str">
            <v>Mtto. Terminado</v>
          </cell>
          <cell r="T1444">
            <v>42206</v>
          </cell>
          <cell r="U1444">
            <v>0.58333333333333337</v>
          </cell>
          <cell r="V1444">
            <v>3.0333333334419876</v>
          </cell>
        </row>
        <row r="1445">
          <cell r="A1445"/>
          <cell r="B1445">
            <v>1434</v>
          </cell>
          <cell r="C1445">
            <v>235</v>
          </cell>
          <cell r="D1445" t="str">
            <v xml:space="preserve">Camioneta Chevrolet </v>
          </cell>
          <cell r="E1445" t="str">
            <v>100EL</v>
          </cell>
          <cell r="F1445" t="str">
            <v>Coazucar S. A.</v>
          </cell>
          <cell r="G1445">
            <v>791063405</v>
          </cell>
          <cell r="H1445">
            <v>7795550728</v>
          </cell>
          <cell r="I1445" t="str">
            <v>LUBRICADORA</v>
          </cell>
          <cell r="J1445" t="str">
            <v>Cambio aceite y filtro motor</v>
          </cell>
          <cell r="K1445" t="str">
            <v>MTTO. PREVENTIVO</v>
          </cell>
          <cell r="L1445">
            <v>544</v>
          </cell>
          <cell r="M1445" t="str">
            <v>ZAMORA OLIVOS, MARCOS</v>
          </cell>
          <cell r="N1445" t="str">
            <v>A</v>
          </cell>
          <cell r="O1445">
            <v>42206</v>
          </cell>
          <cell r="P1445">
            <v>0.45694444444444443</v>
          </cell>
          <cell r="Q1445">
            <v>30</v>
          </cell>
          <cell r="R1445">
            <v>274331</v>
          </cell>
          <cell r="S1445" t="str">
            <v>Mtto. Terminado</v>
          </cell>
          <cell r="T1445">
            <v>42206</v>
          </cell>
          <cell r="U1445">
            <v>0.66666666666666663</v>
          </cell>
          <cell r="V1445">
            <v>5.0333333334419876</v>
          </cell>
        </row>
        <row r="1446">
          <cell r="A1446"/>
          <cell r="B1446">
            <v>1435</v>
          </cell>
          <cell r="C1446">
            <v>235</v>
          </cell>
          <cell r="D1446" t="str">
            <v xml:space="preserve">Camioneta Chevrolet </v>
          </cell>
          <cell r="E1446" t="str">
            <v>100EL</v>
          </cell>
          <cell r="F1446" t="str">
            <v>Coazucar S. A.</v>
          </cell>
          <cell r="G1446">
            <v>791063405</v>
          </cell>
          <cell r="H1446">
            <v>7795550728</v>
          </cell>
          <cell r="I1446" t="str">
            <v>LUBRICADORA</v>
          </cell>
          <cell r="J1446" t="str">
            <v>Cambio filtro de combustible</v>
          </cell>
          <cell r="K1446" t="str">
            <v>MTTO. PREVENTIVO</v>
          </cell>
          <cell r="L1446">
            <v>544</v>
          </cell>
          <cell r="M1446" t="str">
            <v>ZAMORA OLIVOS, MARCOS</v>
          </cell>
          <cell r="N1446" t="str">
            <v>A</v>
          </cell>
          <cell r="O1446">
            <v>42206</v>
          </cell>
          <cell r="P1446">
            <v>0.45694444444444443</v>
          </cell>
          <cell r="Q1446">
            <v>30</v>
          </cell>
          <cell r="R1446">
            <v>274331</v>
          </cell>
          <cell r="S1446" t="str">
            <v>Mtto. Terminado</v>
          </cell>
          <cell r="T1446">
            <v>42206</v>
          </cell>
          <cell r="U1446">
            <v>0.66666666666666663</v>
          </cell>
          <cell r="V1446">
            <v>5.0333333334419876</v>
          </cell>
        </row>
        <row r="1447">
          <cell r="A1447"/>
          <cell r="B1447">
            <v>1436</v>
          </cell>
          <cell r="C1447">
            <v>194</v>
          </cell>
          <cell r="D1447" t="str">
            <v>Cabezal Kenworth T-800</v>
          </cell>
          <cell r="E1447" t="str">
            <v>100CB</v>
          </cell>
          <cell r="F1447" t="str">
            <v>Coazucar S. A.</v>
          </cell>
          <cell r="G1447">
            <v>791060332</v>
          </cell>
          <cell r="H1447">
            <v>791060332</v>
          </cell>
          <cell r="I1447" t="str">
            <v>CABEZALES</v>
          </cell>
          <cell r="J1447" t="str">
            <v>Revisar embrague y fuga de aceite hidraulico</v>
          </cell>
          <cell r="K1447" t="str">
            <v>MTTO. CORRECTIVO</v>
          </cell>
          <cell r="L1447">
            <v>712</v>
          </cell>
          <cell r="M1447" t="str">
            <v>BAUTISTA VILLA, JULIO PRACEDES</v>
          </cell>
          <cell r="N1447" t="str">
            <v>A</v>
          </cell>
          <cell r="O1447">
            <v>42206</v>
          </cell>
          <cell r="P1447">
            <v>0.45833333333333331</v>
          </cell>
          <cell r="Q1447">
            <v>30</v>
          </cell>
          <cell r="R1447">
            <v>15259</v>
          </cell>
          <cell r="S1447" t="str">
            <v>Mtto. Terminado</v>
          </cell>
          <cell r="T1447">
            <v>42206</v>
          </cell>
          <cell r="U1447">
            <v>0.60416666666666663</v>
          </cell>
          <cell r="V1447">
            <v>3.5</v>
          </cell>
        </row>
        <row r="1448">
          <cell r="A1448"/>
          <cell r="B1448">
            <v>1437</v>
          </cell>
          <cell r="C1448">
            <v>1254</v>
          </cell>
          <cell r="D1448" t="str">
            <v>Trayler</v>
          </cell>
          <cell r="E1448" t="str">
            <v>100TD</v>
          </cell>
          <cell r="F1448" t="str">
            <v>Coazucar S. A.</v>
          </cell>
          <cell r="G1448">
            <v>791060312</v>
          </cell>
          <cell r="H1448">
            <v>791060312</v>
          </cell>
          <cell r="I1448" t="str">
            <v>MTTO. EN EL CAMPO</v>
          </cell>
          <cell r="J1448" t="str">
            <v>Cambiar llanta</v>
          </cell>
          <cell r="K1448" t="str">
            <v>MTTO. CORRECTIVO</v>
          </cell>
          <cell r="L1448">
            <v>1814</v>
          </cell>
          <cell r="M1448" t="str">
            <v>SARMIENTO CALLE, CARLOS</v>
          </cell>
          <cell r="N1448" t="str">
            <v>A</v>
          </cell>
          <cell r="O1448">
            <v>42206</v>
          </cell>
          <cell r="P1448">
            <v>0.47013888888888888</v>
          </cell>
          <cell r="Q1448">
            <v>30</v>
          </cell>
          <cell r="R1448"/>
          <cell r="S1448" t="str">
            <v>Mtto. Terminado</v>
          </cell>
          <cell r="T1448">
            <v>42206</v>
          </cell>
          <cell r="U1448">
            <v>0.58333333333333337</v>
          </cell>
          <cell r="V1448">
            <v>2.716666666790843</v>
          </cell>
        </row>
        <row r="1449">
          <cell r="A1449"/>
          <cell r="B1449">
            <v>1438</v>
          </cell>
          <cell r="C1449" t="str">
            <v>CB03</v>
          </cell>
          <cell r="D1449" t="str">
            <v>Cabezal Volvo FM64T-L2H1</v>
          </cell>
          <cell r="E1449" t="str">
            <v>100CB</v>
          </cell>
          <cell r="F1449" t="str">
            <v>Coazucar S. A.</v>
          </cell>
          <cell r="G1449">
            <v>791060412</v>
          </cell>
          <cell r="H1449">
            <v>791060412</v>
          </cell>
          <cell r="I1449" t="str">
            <v>ENDER DE CABEZALES</v>
          </cell>
          <cell r="J1449" t="str">
            <v>Arreglar cabina</v>
          </cell>
          <cell r="K1449" t="str">
            <v>MTTO. CORRECTIVO</v>
          </cell>
          <cell r="L1449">
            <v>1291</v>
          </cell>
          <cell r="M1449" t="str">
            <v>MARIÑO TRIVIÑO, YEFERSON ARQUIMIDES</v>
          </cell>
          <cell r="N1449" t="str">
            <v>A</v>
          </cell>
          <cell r="O1449">
            <v>42206</v>
          </cell>
          <cell r="P1449">
            <v>0.47986111111111113</v>
          </cell>
          <cell r="Q1449">
            <v>30</v>
          </cell>
          <cell r="R1449">
            <v>8818</v>
          </cell>
          <cell r="S1449" t="str">
            <v>Mtto. Terminado</v>
          </cell>
          <cell r="T1449">
            <v>42206</v>
          </cell>
          <cell r="U1449">
            <v>0.73611111111111116</v>
          </cell>
          <cell r="V1449">
            <v>6.1500000000232831</v>
          </cell>
        </row>
        <row r="1450">
          <cell r="A1450"/>
          <cell r="B1450">
            <v>1439</v>
          </cell>
          <cell r="C1450">
            <v>329</v>
          </cell>
          <cell r="D1450" t="str">
            <v>Tractor de Llantas Cameco 305 AG</v>
          </cell>
          <cell r="E1450" t="str">
            <v>100CM</v>
          </cell>
          <cell r="F1450" t="str">
            <v>Coazucar S. A.</v>
          </cell>
          <cell r="G1450">
            <v>791060373</v>
          </cell>
          <cell r="H1450">
            <v>791060373</v>
          </cell>
          <cell r="I1450" t="str">
            <v>MTTO. EN EL CAMPO</v>
          </cell>
          <cell r="J1450" t="str">
            <v>Revisar sistema electrico</v>
          </cell>
          <cell r="K1450" t="str">
            <v>MTTO. CORRECTIVO</v>
          </cell>
          <cell r="L1450">
            <v>645</v>
          </cell>
          <cell r="M1450" t="str">
            <v>ARELLANO BURGOS,MARCOS</v>
          </cell>
          <cell r="N1450" t="str">
            <v>A</v>
          </cell>
          <cell r="O1450">
            <v>42206</v>
          </cell>
          <cell r="P1450">
            <v>0.4861111111111111</v>
          </cell>
          <cell r="Q1450">
            <v>30</v>
          </cell>
          <cell r="R1450"/>
          <cell r="S1450" t="str">
            <v>Mtto. Terminado</v>
          </cell>
          <cell r="T1450">
            <v>42207</v>
          </cell>
          <cell r="U1450">
            <v>0.375</v>
          </cell>
          <cell r="V1450">
            <v>21.333333333372138</v>
          </cell>
        </row>
        <row r="1451">
          <cell r="A1451"/>
          <cell r="B1451">
            <v>1440</v>
          </cell>
          <cell r="C1451">
            <v>731</v>
          </cell>
          <cell r="D1451" t="str">
            <v>Motoniveladora CAT-14G</v>
          </cell>
          <cell r="E1451" t="str">
            <v>100EP</v>
          </cell>
          <cell r="F1451" t="str">
            <v>Coazucar S. A.</v>
          </cell>
          <cell r="G1451">
            <v>791060410</v>
          </cell>
          <cell r="H1451">
            <v>7795550860</v>
          </cell>
          <cell r="I1451" t="str">
            <v>MTTO. EN EL CAMPO</v>
          </cell>
          <cell r="J1451" t="str">
            <v>Revisar sistema hidraulico</v>
          </cell>
          <cell r="K1451" t="str">
            <v>MTTO. CORRECTIVO</v>
          </cell>
          <cell r="L1451">
            <v>9034</v>
          </cell>
          <cell r="M1451" t="str">
            <v>CAICEDO PARRA,FABIAN</v>
          </cell>
          <cell r="N1451" t="str">
            <v>A</v>
          </cell>
          <cell r="O1451">
            <v>42206</v>
          </cell>
          <cell r="P1451">
            <v>0.5444444444444444</v>
          </cell>
          <cell r="Q1451">
            <v>30</v>
          </cell>
          <cell r="R1451"/>
          <cell r="S1451" t="str">
            <v>Mtto. Terminado</v>
          </cell>
          <cell r="T1451">
            <v>42206</v>
          </cell>
          <cell r="U1451">
            <v>0.70833333333333337</v>
          </cell>
          <cell r="V1451">
            <v>3.9333333333488554</v>
          </cell>
        </row>
        <row r="1452">
          <cell r="A1452"/>
          <cell r="B1452">
            <v>1441</v>
          </cell>
          <cell r="C1452" t="str">
            <v>CB04</v>
          </cell>
          <cell r="D1452" t="str">
            <v>Cabezal Volvo FM64T-L2H1</v>
          </cell>
          <cell r="E1452" t="str">
            <v>100CB</v>
          </cell>
          <cell r="F1452" t="str">
            <v>Coazucar S. A.</v>
          </cell>
          <cell r="G1452">
            <v>791060412</v>
          </cell>
          <cell r="H1452">
            <v>791060412</v>
          </cell>
          <cell r="I1452" t="str">
            <v>CABEZALES</v>
          </cell>
          <cell r="J1452" t="str">
            <v>Revisar frenos</v>
          </cell>
          <cell r="K1452" t="str">
            <v>MTTO. CORRECTIVO</v>
          </cell>
          <cell r="L1452">
            <v>7093</v>
          </cell>
          <cell r="M1452" t="str">
            <v>PICO PERALTA, FRANKLIN GEOVANNY</v>
          </cell>
          <cell r="N1452" t="str">
            <v>A</v>
          </cell>
          <cell r="O1452">
            <v>42206</v>
          </cell>
          <cell r="P1452">
            <v>0.54861111111111105</v>
          </cell>
          <cell r="Q1452">
            <v>30</v>
          </cell>
          <cell r="R1452">
            <v>8379</v>
          </cell>
          <cell r="S1452" t="str">
            <v>Mtto. Terminado</v>
          </cell>
          <cell r="T1452">
            <v>42206</v>
          </cell>
          <cell r="U1452">
            <v>0.73611111111111116</v>
          </cell>
          <cell r="V1452">
            <v>4.5</v>
          </cell>
        </row>
        <row r="1453">
          <cell r="A1453"/>
          <cell r="B1453">
            <v>1442</v>
          </cell>
          <cell r="C1453">
            <v>65</v>
          </cell>
          <cell r="D1453" t="str">
            <v xml:space="preserve">Jeep Chevrolet </v>
          </cell>
          <cell r="E1453" t="str">
            <v>100EL</v>
          </cell>
          <cell r="F1453" t="str">
            <v>Coazucar S. A.</v>
          </cell>
          <cell r="G1453">
            <v>791020115</v>
          </cell>
          <cell r="H1453">
            <v>7795550664</v>
          </cell>
          <cell r="I1453" t="str">
            <v>EQUIPO LIVIANO</v>
          </cell>
          <cell r="J1453" t="str">
            <v>Orden de Inspección</v>
          </cell>
          <cell r="K1453" t="str">
            <v>MTTO. PREVENTIVO</v>
          </cell>
          <cell r="L1453">
            <v>1548</v>
          </cell>
          <cell r="M1453" t="str">
            <v>PAZMIÑO URGILES, LUIS</v>
          </cell>
          <cell r="N1453" t="str">
            <v>A</v>
          </cell>
          <cell r="O1453">
            <v>42206</v>
          </cell>
          <cell r="P1453">
            <v>0.56388888888888888</v>
          </cell>
          <cell r="Q1453">
            <v>30</v>
          </cell>
          <cell r="R1453"/>
          <cell r="S1453" t="str">
            <v>Mtto. Terminado</v>
          </cell>
          <cell r="T1453">
            <v>42208</v>
          </cell>
          <cell r="U1453">
            <v>0.45833333333333331</v>
          </cell>
          <cell r="V1453">
            <v>45.466666666790843</v>
          </cell>
        </row>
        <row r="1454">
          <cell r="A1454"/>
          <cell r="B1454">
            <v>1443</v>
          </cell>
          <cell r="C1454">
            <v>65</v>
          </cell>
          <cell r="D1454" t="str">
            <v xml:space="preserve">Jeep Chevrolet </v>
          </cell>
          <cell r="E1454" t="str">
            <v>100EL</v>
          </cell>
          <cell r="F1454" t="str">
            <v>Coazucar S. A.</v>
          </cell>
          <cell r="G1454">
            <v>791020115</v>
          </cell>
          <cell r="H1454">
            <v>7795550664</v>
          </cell>
          <cell r="I1454" t="str">
            <v>LUBRICADORA</v>
          </cell>
          <cell r="J1454" t="str">
            <v>Cambio aceite y filtro motor</v>
          </cell>
          <cell r="K1454" t="str">
            <v>MTTO. PREVENTIVO</v>
          </cell>
          <cell r="L1454">
            <v>1548</v>
          </cell>
          <cell r="M1454" t="str">
            <v>PAZMIÑO URGILES, LUIS</v>
          </cell>
          <cell r="N1454" t="str">
            <v>A</v>
          </cell>
          <cell r="O1454">
            <v>42206</v>
          </cell>
          <cell r="P1454">
            <v>0.56388888888888888</v>
          </cell>
          <cell r="Q1454">
            <v>30</v>
          </cell>
          <cell r="R1454"/>
          <cell r="S1454" t="str">
            <v>Mtto. Terminado</v>
          </cell>
          <cell r="T1454">
            <v>42206</v>
          </cell>
          <cell r="U1454">
            <v>0.58333333333333337</v>
          </cell>
          <cell r="V1454">
            <v>0.46666666679084301</v>
          </cell>
        </row>
        <row r="1455">
          <cell r="A1455"/>
          <cell r="B1455">
            <v>1444</v>
          </cell>
          <cell r="C1455">
            <v>65</v>
          </cell>
          <cell r="D1455" t="str">
            <v xml:space="preserve">Jeep Chevrolet </v>
          </cell>
          <cell r="E1455" t="str">
            <v>100EL</v>
          </cell>
          <cell r="F1455" t="str">
            <v>Coazucar S. A.</v>
          </cell>
          <cell r="G1455">
            <v>791020115</v>
          </cell>
          <cell r="H1455">
            <v>7795550664</v>
          </cell>
          <cell r="I1455" t="str">
            <v>LUBRICADORA</v>
          </cell>
          <cell r="J1455" t="str">
            <v>Cambio filtro de combustible</v>
          </cell>
          <cell r="K1455" t="str">
            <v>MTTO. PREVENTIVO</v>
          </cell>
          <cell r="L1455">
            <v>1548</v>
          </cell>
          <cell r="M1455" t="str">
            <v>PAZMIÑO URGILES, LUIS</v>
          </cell>
          <cell r="N1455" t="str">
            <v>A</v>
          </cell>
          <cell r="O1455">
            <v>42206</v>
          </cell>
          <cell r="P1455">
            <v>0.56388888888888888</v>
          </cell>
          <cell r="Q1455">
            <v>30</v>
          </cell>
          <cell r="R1455"/>
          <cell r="S1455" t="str">
            <v>Mtto. Terminado</v>
          </cell>
          <cell r="T1455">
            <v>42206</v>
          </cell>
          <cell r="U1455">
            <v>0.58333333333333337</v>
          </cell>
          <cell r="V1455">
            <v>0.46666666679084301</v>
          </cell>
        </row>
        <row r="1456">
          <cell r="A1456"/>
          <cell r="B1456">
            <v>1445</v>
          </cell>
          <cell r="C1456" t="str">
            <v>JD05</v>
          </cell>
          <cell r="D1456" t="str">
            <v>Tractor John Deere 8270R</v>
          </cell>
          <cell r="E1456" t="str">
            <v>100JD</v>
          </cell>
          <cell r="F1456" t="str">
            <v>Coazucar S. A.</v>
          </cell>
          <cell r="G1456">
            <v>791060396</v>
          </cell>
          <cell r="H1456">
            <v>7795551021</v>
          </cell>
          <cell r="I1456" t="str">
            <v>JOHN DEERE</v>
          </cell>
          <cell r="J1456" t="str">
            <v>Soldar cañeria hidraulica</v>
          </cell>
          <cell r="K1456" t="str">
            <v>MTTO. CORRECTIVO</v>
          </cell>
          <cell r="L1456">
            <v>1726</v>
          </cell>
          <cell r="M1456" t="str">
            <v>RODRIGUEZ NIETO, FELIX WILFRIDO</v>
          </cell>
          <cell r="N1456" t="str">
            <v>A</v>
          </cell>
          <cell r="O1456">
            <v>42206</v>
          </cell>
          <cell r="P1456">
            <v>0.5708333333333333</v>
          </cell>
          <cell r="Q1456">
            <v>30</v>
          </cell>
          <cell r="R1456"/>
          <cell r="S1456" t="str">
            <v>Mtto. Terminado</v>
          </cell>
          <cell r="T1456">
            <v>42207</v>
          </cell>
          <cell r="U1456">
            <v>0.29166666666666669</v>
          </cell>
          <cell r="V1456">
            <v>17.300000000046566</v>
          </cell>
        </row>
        <row r="1457">
          <cell r="A1457"/>
          <cell r="B1457">
            <v>1446</v>
          </cell>
          <cell r="C1457">
            <v>668</v>
          </cell>
          <cell r="D1457" t="str">
            <v xml:space="preserve">Moto Bomba Perkins 4.236 </v>
          </cell>
          <cell r="E1457" t="str">
            <v>100BB</v>
          </cell>
          <cell r="F1457" t="str">
            <v>Coazucar S. A.</v>
          </cell>
          <cell r="G1457">
            <v>791060405</v>
          </cell>
          <cell r="H1457">
            <v>7795550042</v>
          </cell>
          <cell r="I1457" t="str">
            <v>MTTO. EN EL CAMPO</v>
          </cell>
          <cell r="J1457" t="str">
            <v>Instalar motor</v>
          </cell>
          <cell r="K1457" t="str">
            <v>MTTO. CORRECTIVO</v>
          </cell>
          <cell r="L1457">
            <v>1735</v>
          </cell>
          <cell r="M1457" t="str">
            <v>ROMERO ACOSTA, EDWIN</v>
          </cell>
          <cell r="N1457" t="str">
            <v>A</v>
          </cell>
          <cell r="O1457">
            <v>42206</v>
          </cell>
          <cell r="P1457">
            <v>0.5756944444444444</v>
          </cell>
          <cell r="Q1457">
            <v>30</v>
          </cell>
          <cell r="R1457"/>
          <cell r="S1457" t="str">
            <v>Mtto. Terminado</v>
          </cell>
          <cell r="T1457">
            <v>42207</v>
          </cell>
          <cell r="U1457">
            <v>0.10416666666666667</v>
          </cell>
          <cell r="V1457">
            <v>12.683333333348855</v>
          </cell>
        </row>
        <row r="1458">
          <cell r="A1458"/>
          <cell r="B1458">
            <v>1447</v>
          </cell>
          <cell r="C1458" t="str">
            <v>MB71</v>
          </cell>
          <cell r="D1458" t="str">
            <v>Moto Bomba DEUTZ TF6 L913</v>
          </cell>
          <cell r="E1458" t="str">
            <v>100BB</v>
          </cell>
          <cell r="F1458" t="str">
            <v>Coazucar S. A.</v>
          </cell>
          <cell r="G1458">
            <v>791060405</v>
          </cell>
          <cell r="H1458">
            <v>791060405</v>
          </cell>
          <cell r="I1458" t="str">
            <v>MTTO. EN EL CAMPO</v>
          </cell>
          <cell r="J1458" t="str">
            <v>Cambiar filtro de combustible</v>
          </cell>
          <cell r="K1458" t="str">
            <v>MTTO. CORRECTIVO</v>
          </cell>
          <cell r="L1458">
            <v>1946</v>
          </cell>
          <cell r="M1458" t="str">
            <v>VASQUEZ BERMEO, BENJAMIN</v>
          </cell>
          <cell r="N1458" t="str">
            <v>A</v>
          </cell>
          <cell r="O1458">
            <v>42206</v>
          </cell>
          <cell r="P1458">
            <v>0.58333333333333337</v>
          </cell>
          <cell r="Q1458">
            <v>30</v>
          </cell>
          <cell r="R1458"/>
          <cell r="S1458" t="str">
            <v>Mtto. Terminado</v>
          </cell>
          <cell r="T1458">
            <v>42206</v>
          </cell>
          <cell r="U1458">
            <v>0.66666666666666663</v>
          </cell>
          <cell r="V1458">
            <v>2</v>
          </cell>
        </row>
        <row r="1459">
          <cell r="A1459"/>
          <cell r="B1459">
            <v>1448</v>
          </cell>
          <cell r="C1459">
            <v>282</v>
          </cell>
          <cell r="D1459" t="str">
            <v>Tractor John Deere 8200</v>
          </cell>
          <cell r="E1459" t="str">
            <v>100JD</v>
          </cell>
          <cell r="F1459" t="str">
            <v>Coazucar S. A.</v>
          </cell>
          <cell r="G1459">
            <v>791060442</v>
          </cell>
          <cell r="H1459">
            <v>7795550931</v>
          </cell>
          <cell r="I1459" t="str">
            <v>JOHN DEERE</v>
          </cell>
          <cell r="J1459" t="str">
            <v>Cambiar visagra de la puerta</v>
          </cell>
          <cell r="K1459" t="str">
            <v>MTTO. CORRECTIVO</v>
          </cell>
          <cell r="L1459">
            <v>1366</v>
          </cell>
          <cell r="M1459" t="str">
            <v>MOLINA MOLINA, WALTER ELADIO</v>
          </cell>
          <cell r="N1459" t="str">
            <v>A</v>
          </cell>
          <cell r="O1459">
            <v>42206</v>
          </cell>
          <cell r="P1459">
            <v>0.58680555555555558</v>
          </cell>
          <cell r="Q1459">
            <v>30</v>
          </cell>
          <cell r="R1459"/>
          <cell r="S1459" t="str">
            <v>Mtto. Terminado</v>
          </cell>
          <cell r="T1459">
            <v>42206</v>
          </cell>
          <cell r="U1459">
            <v>0.64236111111111105</v>
          </cell>
          <cell r="V1459">
            <v>1.3333333333721384</v>
          </cell>
        </row>
        <row r="1460">
          <cell r="A1460"/>
          <cell r="B1460">
            <v>1449</v>
          </cell>
          <cell r="C1460">
            <v>1201</v>
          </cell>
          <cell r="D1460" t="str">
            <v>Cama Baja</v>
          </cell>
          <cell r="E1460" t="str">
            <v>100TD</v>
          </cell>
          <cell r="F1460" t="str">
            <v>Coazucar S. A.</v>
          </cell>
          <cell r="G1460">
            <v>791060318</v>
          </cell>
          <cell r="H1460">
            <v>7795551152</v>
          </cell>
          <cell r="I1460" t="str">
            <v>TRAYLER</v>
          </cell>
          <cell r="J1460" t="str">
            <v>Cambiar rodamientos</v>
          </cell>
          <cell r="K1460" t="str">
            <v>MTTO. CORRECTIVO</v>
          </cell>
          <cell r="L1460">
            <v>1401</v>
          </cell>
          <cell r="M1460" t="str">
            <v>MORAN ARIAS, EDUARDO JOSE</v>
          </cell>
          <cell r="N1460" t="str">
            <v>A</v>
          </cell>
          <cell r="O1460">
            <v>42206</v>
          </cell>
          <cell r="P1460">
            <v>0.58750000000000002</v>
          </cell>
          <cell r="Q1460">
            <v>30</v>
          </cell>
          <cell r="R1460"/>
          <cell r="S1460" t="str">
            <v>Mtto. Terminado</v>
          </cell>
          <cell r="T1460">
            <v>42206</v>
          </cell>
          <cell r="U1460">
            <v>0.75</v>
          </cell>
          <cell r="V1460">
            <v>3.8999999999068677</v>
          </cell>
        </row>
        <row r="1461">
          <cell r="A1461"/>
          <cell r="B1461">
            <v>1450</v>
          </cell>
          <cell r="C1461" t="str">
            <v>MB65</v>
          </cell>
          <cell r="D1461" t="str">
            <v>Moto Bomba Perkins 1006- 6ta</v>
          </cell>
          <cell r="E1461" t="str">
            <v>100BB</v>
          </cell>
          <cell r="F1461" t="str">
            <v>Coazucar S. A.</v>
          </cell>
          <cell r="G1461">
            <v>791060405</v>
          </cell>
          <cell r="H1461">
            <v>791060405</v>
          </cell>
          <cell r="I1461" t="str">
            <v>MTTO. EN EL CAMPO</v>
          </cell>
          <cell r="J1461" t="str">
            <v>Revisar motor</v>
          </cell>
          <cell r="K1461" t="str">
            <v>MTTO. CORRECTIVO</v>
          </cell>
          <cell r="L1461">
            <v>6476</v>
          </cell>
          <cell r="M1461" t="str">
            <v>LOPEZ GUAYTA, FRANKLIN</v>
          </cell>
          <cell r="N1461" t="str">
            <v>A</v>
          </cell>
          <cell r="O1461">
            <v>42206</v>
          </cell>
          <cell r="P1461">
            <v>0.59027777777777779</v>
          </cell>
          <cell r="Q1461">
            <v>30</v>
          </cell>
          <cell r="R1461"/>
          <cell r="S1461" t="str">
            <v>Mtto. Terminado</v>
          </cell>
          <cell r="T1461">
            <v>42206</v>
          </cell>
          <cell r="U1461">
            <v>0.70833333333333337</v>
          </cell>
          <cell r="V1461">
            <v>2.8333333332557231</v>
          </cell>
        </row>
        <row r="1462">
          <cell r="A1462"/>
          <cell r="B1462">
            <v>1451</v>
          </cell>
          <cell r="C1462" t="str">
            <v>MB03</v>
          </cell>
          <cell r="D1462" t="str">
            <v>Moto Bomba Perkins 1104A-44T</v>
          </cell>
          <cell r="E1462" t="str">
            <v>100BB</v>
          </cell>
          <cell r="F1462" t="str">
            <v>Coazucar S. A.</v>
          </cell>
          <cell r="G1462">
            <v>791060405</v>
          </cell>
          <cell r="H1462">
            <v>7795550082</v>
          </cell>
          <cell r="I1462" t="str">
            <v>MTTO. EN EL CAMPO</v>
          </cell>
          <cell r="J1462" t="str">
            <v>Revisar motor</v>
          </cell>
          <cell r="K1462" t="str">
            <v>MTTO. CORRECTIVO</v>
          </cell>
          <cell r="L1462">
            <v>6476</v>
          </cell>
          <cell r="M1462" t="str">
            <v>LOPEZ GUAYTA, FRANKLIN</v>
          </cell>
          <cell r="N1462" t="str">
            <v>A</v>
          </cell>
          <cell r="O1462">
            <v>42206</v>
          </cell>
          <cell r="P1462">
            <v>0.59097222222222223</v>
          </cell>
          <cell r="Q1462">
            <v>30</v>
          </cell>
          <cell r="R1462"/>
          <cell r="S1462" t="str">
            <v>Mtto. Terminado</v>
          </cell>
          <cell r="T1462">
            <v>42206</v>
          </cell>
          <cell r="U1462">
            <v>0.66666666666666663</v>
          </cell>
          <cell r="V1462">
            <v>1.8166666666511446</v>
          </cell>
        </row>
        <row r="1463">
          <cell r="A1463"/>
          <cell r="B1463">
            <v>1452</v>
          </cell>
          <cell r="C1463" t="str">
            <v>MB61</v>
          </cell>
          <cell r="D1463" t="str">
            <v>Motor Cummins</v>
          </cell>
          <cell r="E1463" t="str">
            <v>100BB</v>
          </cell>
          <cell r="F1463" t="str">
            <v>Coazucar S. A.</v>
          </cell>
          <cell r="G1463">
            <v>791060405</v>
          </cell>
          <cell r="H1463">
            <v>7795550170</v>
          </cell>
          <cell r="I1463" t="str">
            <v>MTTO. EN EL CAMPO</v>
          </cell>
          <cell r="J1463" t="str">
            <v>Cambio aceite y filtro motor</v>
          </cell>
          <cell r="K1463" t="str">
            <v>MTTO. PREVENTIVO</v>
          </cell>
          <cell r="L1463">
            <v>1476</v>
          </cell>
          <cell r="M1463" t="str">
            <v>ORELLANA CORDERO, JOSE</v>
          </cell>
          <cell r="N1463" t="str">
            <v>A</v>
          </cell>
          <cell r="O1463">
            <v>42206</v>
          </cell>
          <cell r="P1463">
            <v>0.59722222222222221</v>
          </cell>
          <cell r="Q1463">
            <v>30</v>
          </cell>
          <cell r="R1463"/>
          <cell r="S1463" t="str">
            <v>Mtto. Terminado</v>
          </cell>
          <cell r="T1463">
            <v>42207</v>
          </cell>
          <cell r="U1463">
            <v>0.41666666666666669</v>
          </cell>
          <cell r="V1463">
            <v>19.666666666744277</v>
          </cell>
        </row>
        <row r="1464">
          <cell r="A1464"/>
          <cell r="B1464">
            <v>1453</v>
          </cell>
          <cell r="C1464" t="str">
            <v>MB61</v>
          </cell>
          <cell r="D1464" t="str">
            <v>Motor Cummins</v>
          </cell>
          <cell r="E1464" t="str">
            <v>100BB</v>
          </cell>
          <cell r="F1464" t="str">
            <v>Coazucar S. A.</v>
          </cell>
          <cell r="G1464">
            <v>791060405</v>
          </cell>
          <cell r="H1464">
            <v>7795550170</v>
          </cell>
          <cell r="I1464" t="str">
            <v>MTTO. EN EL CAMPO</v>
          </cell>
          <cell r="J1464" t="str">
            <v>Cambio filtro de combustible</v>
          </cell>
          <cell r="K1464" t="str">
            <v>MTTO. PREVENTIVO</v>
          </cell>
          <cell r="L1464">
            <v>1476</v>
          </cell>
          <cell r="M1464" t="str">
            <v>ORELLANA CORDERO, JOSE</v>
          </cell>
          <cell r="N1464" t="str">
            <v>A</v>
          </cell>
          <cell r="O1464">
            <v>42206</v>
          </cell>
          <cell r="P1464">
            <v>0.59722222222222221</v>
          </cell>
          <cell r="Q1464">
            <v>30</v>
          </cell>
          <cell r="R1464"/>
          <cell r="S1464" t="str">
            <v>Mtto. Terminado</v>
          </cell>
          <cell r="T1464">
            <v>42207</v>
          </cell>
          <cell r="U1464">
            <v>0.41666666666666669</v>
          </cell>
          <cell r="V1464">
            <v>19.666666666744277</v>
          </cell>
        </row>
        <row r="1465">
          <cell r="A1465"/>
          <cell r="B1465">
            <v>1454</v>
          </cell>
          <cell r="C1465">
            <v>289</v>
          </cell>
          <cell r="D1465" t="str">
            <v>Tractor John Deere 8200</v>
          </cell>
          <cell r="E1465" t="str">
            <v>100JD</v>
          </cell>
          <cell r="F1465" t="str">
            <v>Coazucar S. A.</v>
          </cell>
          <cell r="G1465">
            <v>791060392</v>
          </cell>
          <cell r="H1465">
            <v>7795550941</v>
          </cell>
          <cell r="I1465" t="str">
            <v>JOHN DEERE</v>
          </cell>
          <cell r="J1465" t="str">
            <v>Apretar perno del filtro de aire</v>
          </cell>
          <cell r="K1465" t="str">
            <v>MTTO. CORRECTIVO</v>
          </cell>
          <cell r="L1465">
            <v>1912</v>
          </cell>
          <cell r="M1465" t="str">
            <v>TRIVIÑO, JOSE CRISTOBAL</v>
          </cell>
          <cell r="N1465" t="str">
            <v>A</v>
          </cell>
          <cell r="O1465">
            <v>42206</v>
          </cell>
          <cell r="P1465">
            <v>0.59930555555555554</v>
          </cell>
          <cell r="Q1465">
            <v>30</v>
          </cell>
          <cell r="R1465"/>
          <cell r="S1465" t="str">
            <v>Mtto. Terminado</v>
          </cell>
          <cell r="T1465">
            <v>42206</v>
          </cell>
          <cell r="U1465">
            <v>0.70833333333333337</v>
          </cell>
          <cell r="V1465">
            <v>2.6166666665812954</v>
          </cell>
        </row>
        <row r="1466">
          <cell r="A1466"/>
          <cell r="B1466">
            <v>1455</v>
          </cell>
          <cell r="C1466">
            <v>445</v>
          </cell>
          <cell r="D1466" t="str">
            <v>Carreton</v>
          </cell>
          <cell r="E1466" t="str">
            <v>100CA</v>
          </cell>
          <cell r="F1466" t="str">
            <v>Coazucar S. A.</v>
          </cell>
          <cell r="G1466">
            <v>791060326</v>
          </cell>
          <cell r="H1466">
            <v>791060326</v>
          </cell>
          <cell r="I1466" t="str">
            <v>MTTO. EN EL CAMPO</v>
          </cell>
          <cell r="J1466" t="str">
            <v>Cambiar llanta de tiro baja</v>
          </cell>
          <cell r="K1466" t="str">
            <v>MTTO. CORRECTIVO</v>
          </cell>
          <cell r="L1466">
            <v>1814</v>
          </cell>
          <cell r="M1466" t="str">
            <v>SARMIENTO CALLE, CARLOS</v>
          </cell>
          <cell r="N1466" t="str">
            <v>A</v>
          </cell>
          <cell r="O1466">
            <v>42206</v>
          </cell>
          <cell r="P1466">
            <v>0.60416666666666663</v>
          </cell>
          <cell r="Q1466">
            <v>30</v>
          </cell>
          <cell r="R1466"/>
          <cell r="S1466" t="str">
            <v>Mtto. Terminado</v>
          </cell>
          <cell r="T1466">
            <v>42206</v>
          </cell>
          <cell r="U1466">
            <v>0.66666666666666663</v>
          </cell>
          <cell r="V1466">
            <v>1.5</v>
          </cell>
        </row>
        <row r="1467">
          <cell r="A1467"/>
          <cell r="B1467">
            <v>1456</v>
          </cell>
          <cell r="C1467">
            <v>323</v>
          </cell>
          <cell r="D1467" t="str">
            <v>Tractor de Llantas Cameco 305 AG</v>
          </cell>
          <cell r="E1467" t="str">
            <v>100CM</v>
          </cell>
          <cell r="F1467" t="str">
            <v>Coazucar S. A.</v>
          </cell>
          <cell r="G1467">
            <v>791060373</v>
          </cell>
          <cell r="H1467">
            <v>791060373</v>
          </cell>
          <cell r="I1467" t="str">
            <v>MTTO. EN EL CAMPO</v>
          </cell>
          <cell r="J1467" t="str">
            <v>Revisar palanca de cambios</v>
          </cell>
          <cell r="K1467" t="str">
            <v>MTTO. CORRECTIVO</v>
          </cell>
          <cell r="L1467">
            <v>2077</v>
          </cell>
          <cell r="M1467" t="str">
            <v>ZUMBA ZUMBA, LUIS GERARDO</v>
          </cell>
          <cell r="N1467" t="str">
            <v>A</v>
          </cell>
          <cell r="O1467">
            <v>42206</v>
          </cell>
          <cell r="P1467">
            <v>0.60416666666666663</v>
          </cell>
          <cell r="Q1467">
            <v>30</v>
          </cell>
          <cell r="R1467"/>
          <cell r="S1467" t="str">
            <v>Mtto. Terminado</v>
          </cell>
          <cell r="T1467">
            <v>42206</v>
          </cell>
          <cell r="U1467">
            <v>0.77083333333333337</v>
          </cell>
          <cell r="V1467">
            <v>4</v>
          </cell>
        </row>
        <row r="1468">
          <cell r="A1468"/>
          <cell r="B1468">
            <v>1457</v>
          </cell>
          <cell r="C1468">
            <v>597</v>
          </cell>
          <cell r="D1468" t="str">
            <v>Cosechadora de CañaJohn Deere 3510</v>
          </cell>
          <cell r="E1468" t="str">
            <v>100CS</v>
          </cell>
          <cell r="F1468" t="str">
            <v>Coazucar S. A.</v>
          </cell>
          <cell r="G1468">
            <v>791060334</v>
          </cell>
          <cell r="H1468">
            <v>791060334</v>
          </cell>
          <cell r="I1468" t="str">
            <v>MTTO. EN EL CAMPO</v>
          </cell>
          <cell r="J1468" t="str">
            <v>Revisar mando finales</v>
          </cell>
          <cell r="K1468" t="str">
            <v>MTTO. CORRECTIVO</v>
          </cell>
          <cell r="L1468">
            <v>1552</v>
          </cell>
          <cell r="M1468" t="str">
            <v>PEÑA ASTUDILLO, MIGUEL</v>
          </cell>
          <cell r="N1468" t="str">
            <v>A</v>
          </cell>
          <cell r="O1468">
            <v>42206</v>
          </cell>
          <cell r="P1468">
            <v>0.61388888888888882</v>
          </cell>
          <cell r="Q1468">
            <v>30</v>
          </cell>
          <cell r="R1468"/>
          <cell r="S1468" t="str">
            <v>Mtto. Terminado</v>
          </cell>
          <cell r="T1468">
            <v>42206</v>
          </cell>
          <cell r="U1468">
            <v>0.75</v>
          </cell>
          <cell r="V1468">
            <v>3.2666666666045785</v>
          </cell>
        </row>
        <row r="1469">
          <cell r="A1469"/>
          <cell r="B1469">
            <v>1458</v>
          </cell>
          <cell r="C1469">
            <v>598</v>
          </cell>
          <cell r="D1469" t="str">
            <v>Cosechadora de CañaJohn Deere 3520</v>
          </cell>
          <cell r="E1469" t="str">
            <v>100CS</v>
          </cell>
          <cell r="F1469" t="str">
            <v>Coazucar S. A.</v>
          </cell>
          <cell r="G1469">
            <v>791060321</v>
          </cell>
          <cell r="H1469">
            <v>791060321</v>
          </cell>
          <cell r="I1469" t="str">
            <v>MTTO. EN EL CAMPO</v>
          </cell>
          <cell r="J1469" t="str">
            <v>Revisar mando finales</v>
          </cell>
          <cell r="K1469" t="str">
            <v>MTTO. CORRECTIVO</v>
          </cell>
          <cell r="L1469">
            <v>1552</v>
          </cell>
          <cell r="M1469" t="str">
            <v>PEÑA ASTUDILLO, MIGUEL</v>
          </cell>
          <cell r="N1469" t="str">
            <v>A</v>
          </cell>
          <cell r="O1469">
            <v>42206</v>
          </cell>
          <cell r="P1469">
            <v>0.61388888888888882</v>
          </cell>
          <cell r="Q1469">
            <v>30</v>
          </cell>
          <cell r="R1469"/>
          <cell r="S1469" t="str">
            <v>Mtto. Terminado</v>
          </cell>
          <cell r="T1469">
            <v>42206</v>
          </cell>
          <cell r="U1469">
            <v>0.75</v>
          </cell>
          <cell r="V1469">
            <v>3.2666666666045785</v>
          </cell>
        </row>
        <row r="1470">
          <cell r="A1470"/>
          <cell r="B1470">
            <v>1459</v>
          </cell>
          <cell r="C1470">
            <v>599</v>
          </cell>
          <cell r="D1470" t="str">
            <v>Cosechadora de CañaJohn Deere 3520</v>
          </cell>
          <cell r="E1470" t="str">
            <v>100CS</v>
          </cell>
          <cell r="F1470" t="str">
            <v>Coazucar S. A.</v>
          </cell>
          <cell r="G1470">
            <v>791060321</v>
          </cell>
          <cell r="H1470">
            <v>791060321</v>
          </cell>
          <cell r="I1470" t="str">
            <v>MTTO. EN EL CAMPO</v>
          </cell>
          <cell r="J1470" t="str">
            <v>Revisar mando finales</v>
          </cell>
          <cell r="K1470" t="str">
            <v>MTTO. CORRECTIVO</v>
          </cell>
          <cell r="L1470">
            <v>1552</v>
          </cell>
          <cell r="M1470" t="str">
            <v>PEÑA ASTUDILLO, MIGUEL</v>
          </cell>
          <cell r="N1470" t="str">
            <v>A</v>
          </cell>
          <cell r="O1470">
            <v>42206</v>
          </cell>
          <cell r="P1470">
            <v>0.61388888888888882</v>
          </cell>
          <cell r="Q1470">
            <v>30</v>
          </cell>
          <cell r="R1470"/>
          <cell r="S1470" t="str">
            <v>Mtto. Terminado</v>
          </cell>
          <cell r="T1470">
            <v>42206</v>
          </cell>
          <cell r="U1470">
            <v>0.75</v>
          </cell>
          <cell r="V1470">
            <v>3.2666666666045785</v>
          </cell>
        </row>
        <row r="1471">
          <cell r="A1471"/>
          <cell r="B1471">
            <v>1460</v>
          </cell>
          <cell r="C1471" t="str">
            <v>CS01</v>
          </cell>
          <cell r="D1471" t="str">
            <v>Cosechadora de CañaJohn Deere 3520</v>
          </cell>
          <cell r="E1471" t="str">
            <v>100CS</v>
          </cell>
          <cell r="F1471" t="str">
            <v>Coazucar S. A.</v>
          </cell>
          <cell r="G1471">
            <v>791060321</v>
          </cell>
          <cell r="H1471">
            <v>791060321</v>
          </cell>
          <cell r="I1471" t="str">
            <v>MTTO. EN EL CAMPO</v>
          </cell>
          <cell r="J1471" t="str">
            <v>Revisar mando finales</v>
          </cell>
          <cell r="K1471" t="str">
            <v>MTTO. CORRECTIVO</v>
          </cell>
          <cell r="L1471">
            <v>1552</v>
          </cell>
          <cell r="M1471" t="str">
            <v>PEÑA ASTUDILLO, MIGUEL</v>
          </cell>
          <cell r="N1471" t="str">
            <v>A</v>
          </cell>
          <cell r="O1471">
            <v>42206</v>
          </cell>
          <cell r="P1471">
            <v>0.61388888888888882</v>
          </cell>
          <cell r="Q1471">
            <v>30</v>
          </cell>
          <cell r="R1471"/>
          <cell r="S1471" t="str">
            <v>Mtto. Terminado</v>
          </cell>
          <cell r="T1471">
            <v>42206</v>
          </cell>
          <cell r="U1471">
            <v>0.75</v>
          </cell>
          <cell r="V1471">
            <v>3.2666666666045785</v>
          </cell>
        </row>
        <row r="1472">
          <cell r="A1472"/>
          <cell r="B1472">
            <v>1461</v>
          </cell>
          <cell r="C1472" t="str">
            <v>CS02</v>
          </cell>
          <cell r="D1472" t="str">
            <v>Cosechadora de CañaJohn Deere 3520</v>
          </cell>
          <cell r="E1472" t="str">
            <v>100CS</v>
          </cell>
          <cell r="F1472" t="str">
            <v>Coazucar S. A.</v>
          </cell>
          <cell r="G1472">
            <v>791060321</v>
          </cell>
          <cell r="H1472">
            <v>791060321</v>
          </cell>
          <cell r="I1472" t="str">
            <v>MTTO. EN EL CAMPO</v>
          </cell>
          <cell r="J1472" t="str">
            <v>Revisar mando finales</v>
          </cell>
          <cell r="K1472" t="str">
            <v>MTTO. CORRECTIVO</v>
          </cell>
          <cell r="L1472">
            <v>1552</v>
          </cell>
          <cell r="M1472" t="str">
            <v>PEÑA ASTUDILLO, MIGUEL</v>
          </cell>
          <cell r="N1472" t="str">
            <v>A</v>
          </cell>
          <cell r="O1472">
            <v>42206</v>
          </cell>
          <cell r="P1472">
            <v>0.61388888888888882</v>
          </cell>
          <cell r="Q1472">
            <v>30</v>
          </cell>
          <cell r="R1472"/>
          <cell r="S1472" t="str">
            <v>Mtto. Terminado</v>
          </cell>
          <cell r="T1472">
            <v>42206</v>
          </cell>
          <cell r="U1472">
            <v>0.75</v>
          </cell>
          <cell r="V1472">
            <v>3.2666666666045785</v>
          </cell>
        </row>
        <row r="1473">
          <cell r="A1473"/>
          <cell r="B1473">
            <v>1462</v>
          </cell>
          <cell r="C1473" t="str">
            <v>CS03</v>
          </cell>
          <cell r="D1473" t="str">
            <v>Cosechadora de CañaJohn Deere 3520</v>
          </cell>
          <cell r="E1473" t="str">
            <v>100CS</v>
          </cell>
          <cell r="F1473" t="str">
            <v>Coazucar S. A.</v>
          </cell>
          <cell r="G1473">
            <v>791060321</v>
          </cell>
          <cell r="H1473">
            <v>791060321</v>
          </cell>
          <cell r="I1473" t="str">
            <v>MTTO. EN EL CAMPO</v>
          </cell>
          <cell r="J1473" t="str">
            <v>Revisar mando finales</v>
          </cell>
          <cell r="K1473" t="str">
            <v>MTTO. CORRECTIVO</v>
          </cell>
          <cell r="L1473">
            <v>1552</v>
          </cell>
          <cell r="M1473" t="str">
            <v>PEÑA ASTUDILLO, MIGUEL</v>
          </cell>
          <cell r="N1473" t="str">
            <v>A</v>
          </cell>
          <cell r="O1473">
            <v>42206</v>
          </cell>
          <cell r="P1473">
            <v>0.61388888888888882</v>
          </cell>
          <cell r="Q1473">
            <v>30</v>
          </cell>
          <cell r="R1473"/>
          <cell r="S1473" t="str">
            <v>Mtto. Terminado</v>
          </cell>
          <cell r="T1473">
            <v>42206</v>
          </cell>
          <cell r="U1473">
            <v>0.70833333333333337</v>
          </cell>
          <cell r="V1473">
            <v>2.2666666666045785</v>
          </cell>
        </row>
        <row r="1474">
          <cell r="A1474"/>
          <cell r="B1474">
            <v>1463</v>
          </cell>
          <cell r="C1474" t="str">
            <v>CS04</v>
          </cell>
          <cell r="D1474" t="str">
            <v>Cosechadora de CañaJohn Deere 3520 W</v>
          </cell>
          <cell r="E1474" t="str">
            <v>100CS</v>
          </cell>
          <cell r="F1474" t="str">
            <v>Coazucar S. A.</v>
          </cell>
          <cell r="G1474">
            <v>791060417</v>
          </cell>
          <cell r="H1474">
            <v>791060417</v>
          </cell>
          <cell r="I1474" t="str">
            <v>MTTO. EN EL CAMPO</v>
          </cell>
          <cell r="J1474" t="str">
            <v>Revisar mando finales</v>
          </cell>
          <cell r="K1474" t="str">
            <v>MTTO. CORRECTIVO</v>
          </cell>
          <cell r="L1474">
            <v>1552</v>
          </cell>
          <cell r="M1474" t="str">
            <v>PEÑA ASTUDILLO, MIGUEL</v>
          </cell>
          <cell r="N1474" t="str">
            <v>A</v>
          </cell>
          <cell r="O1474">
            <v>42206</v>
          </cell>
          <cell r="P1474">
            <v>0.61388888888888882</v>
          </cell>
          <cell r="Q1474">
            <v>30</v>
          </cell>
          <cell r="R1474"/>
          <cell r="S1474" t="str">
            <v>Mtto. Terminado</v>
          </cell>
          <cell r="T1474">
            <v>42206</v>
          </cell>
          <cell r="U1474">
            <v>0.75</v>
          </cell>
          <cell r="V1474">
            <v>3.2666666666045785</v>
          </cell>
        </row>
        <row r="1475">
          <cell r="A1475"/>
          <cell r="B1475">
            <v>1464</v>
          </cell>
          <cell r="C1475" t="str">
            <v>CS05</v>
          </cell>
          <cell r="D1475" t="str">
            <v>Cosechadora de CañaJohn Deere 3520 W</v>
          </cell>
          <cell r="E1475" t="str">
            <v>100CS</v>
          </cell>
          <cell r="F1475" t="str">
            <v>Coazucar S. A.</v>
          </cell>
          <cell r="G1475">
            <v>791060417</v>
          </cell>
          <cell r="H1475">
            <v>791060417</v>
          </cell>
          <cell r="I1475" t="str">
            <v>MTTO. EN EL CAMPO</v>
          </cell>
          <cell r="J1475" t="str">
            <v>Revisar mando finales</v>
          </cell>
          <cell r="K1475" t="str">
            <v>MTTO. CORRECTIVO</v>
          </cell>
          <cell r="L1475">
            <v>1552</v>
          </cell>
          <cell r="M1475" t="str">
            <v>PEÑA ASTUDILLO, MIGUEL</v>
          </cell>
          <cell r="N1475" t="str">
            <v>A</v>
          </cell>
          <cell r="O1475">
            <v>42206</v>
          </cell>
          <cell r="P1475">
            <v>0.61388888888888882</v>
          </cell>
          <cell r="Q1475">
            <v>30</v>
          </cell>
          <cell r="R1475"/>
          <cell r="S1475" t="str">
            <v>Mtto. Terminado</v>
          </cell>
          <cell r="T1475">
            <v>42206</v>
          </cell>
          <cell r="U1475">
            <v>0.75</v>
          </cell>
          <cell r="V1475">
            <v>3.2666666666045785</v>
          </cell>
        </row>
        <row r="1476">
          <cell r="A1476"/>
          <cell r="B1476">
            <v>1465</v>
          </cell>
          <cell r="C1476" t="str">
            <v>CS06</v>
          </cell>
          <cell r="D1476" t="str">
            <v>Cosechadora de CañaJohn Deere 3520</v>
          </cell>
          <cell r="E1476" t="str">
            <v>100CS</v>
          </cell>
          <cell r="F1476" t="str">
            <v>Coazucar S. A.</v>
          </cell>
          <cell r="G1476">
            <v>791060321</v>
          </cell>
          <cell r="H1476">
            <v>791060321</v>
          </cell>
          <cell r="I1476" t="str">
            <v>MTTO. EN EL CAMPO</v>
          </cell>
          <cell r="J1476" t="str">
            <v>Revisar mando finales</v>
          </cell>
          <cell r="K1476" t="str">
            <v>MTTO. CORRECTIVO</v>
          </cell>
          <cell r="L1476">
            <v>1552</v>
          </cell>
          <cell r="M1476" t="str">
            <v>PEÑA ASTUDILLO, MIGUEL</v>
          </cell>
          <cell r="N1476" t="str">
            <v>A</v>
          </cell>
          <cell r="O1476">
            <v>42206</v>
          </cell>
          <cell r="P1476">
            <v>0.61388888888888882</v>
          </cell>
          <cell r="Q1476">
            <v>30</v>
          </cell>
          <cell r="R1476"/>
          <cell r="S1476" t="str">
            <v>Mtto. Terminado</v>
          </cell>
          <cell r="T1476">
            <v>42206</v>
          </cell>
          <cell r="U1476">
            <v>0.75</v>
          </cell>
          <cell r="V1476">
            <v>3.2666666666045785</v>
          </cell>
        </row>
        <row r="1477">
          <cell r="A1477"/>
          <cell r="B1477">
            <v>1466</v>
          </cell>
          <cell r="C1477">
            <v>639</v>
          </cell>
          <cell r="D1477" t="str">
            <v>Moto Bomba Big squirt(j d. 6068tf001)</v>
          </cell>
          <cell r="E1477" t="str">
            <v>100BB</v>
          </cell>
          <cell r="F1477" t="str">
            <v>Coazucar S. A.</v>
          </cell>
          <cell r="G1477">
            <v>791060405</v>
          </cell>
          <cell r="H1477">
            <v>7795550017</v>
          </cell>
          <cell r="I1477" t="str">
            <v>MTTO. EN EL CAMPO</v>
          </cell>
          <cell r="J1477" t="str">
            <v>Lllanta baja</v>
          </cell>
          <cell r="K1477" t="str">
            <v>MTTO. CORRECTIVO</v>
          </cell>
          <cell r="L1477">
            <v>5263</v>
          </cell>
          <cell r="M1477" t="str">
            <v>ZAMBRANO CARRIEL,VICTOR</v>
          </cell>
          <cell r="N1477" t="str">
            <v>A</v>
          </cell>
          <cell r="O1477">
            <v>42206</v>
          </cell>
          <cell r="P1477">
            <v>0.61736111111111114</v>
          </cell>
          <cell r="Q1477">
            <v>30</v>
          </cell>
          <cell r="R1477"/>
          <cell r="S1477" t="str">
            <v>Mtto. Terminado</v>
          </cell>
          <cell r="T1477">
            <v>42206</v>
          </cell>
          <cell r="U1477">
            <v>0.625</v>
          </cell>
          <cell r="V1477">
            <v>0.18333333334885538</v>
          </cell>
        </row>
        <row r="1478">
          <cell r="A1478"/>
          <cell r="B1478">
            <v>1467</v>
          </cell>
          <cell r="C1478">
            <v>207</v>
          </cell>
          <cell r="D1478" t="str">
            <v>Camión Chevrolet</v>
          </cell>
          <cell r="E1478" t="str">
            <v>100EL</v>
          </cell>
          <cell r="F1478" t="str">
            <v>Coazucar S. A.</v>
          </cell>
          <cell r="G1478">
            <v>791060303</v>
          </cell>
          <cell r="H1478">
            <v>7795550684</v>
          </cell>
          <cell r="I1478" t="str">
            <v>VULCANIZADORA</v>
          </cell>
          <cell r="J1478" t="str">
            <v>Lllanta baja</v>
          </cell>
          <cell r="K1478" t="str">
            <v>MTTO. CORRECTIVO</v>
          </cell>
          <cell r="L1478">
            <v>1814</v>
          </cell>
          <cell r="M1478" t="str">
            <v>SARMIENTO CALLE, CARLOS</v>
          </cell>
          <cell r="N1478" t="str">
            <v>A</v>
          </cell>
          <cell r="O1478">
            <v>42206</v>
          </cell>
          <cell r="P1478">
            <v>0.63680555555555551</v>
          </cell>
          <cell r="Q1478">
            <v>30</v>
          </cell>
          <cell r="R1478"/>
          <cell r="S1478" t="str">
            <v>Mtto. Terminado</v>
          </cell>
          <cell r="T1478">
            <v>42206</v>
          </cell>
          <cell r="U1478">
            <v>0.75</v>
          </cell>
          <cell r="V1478">
            <v>2.7166666665580124</v>
          </cell>
        </row>
        <row r="1479">
          <cell r="A1479"/>
          <cell r="B1479">
            <v>1468</v>
          </cell>
          <cell r="C1479">
            <v>232</v>
          </cell>
          <cell r="D1479" t="str">
            <v xml:space="preserve">Jeep Chevrolet </v>
          </cell>
          <cell r="E1479" t="str">
            <v>100EL</v>
          </cell>
          <cell r="F1479" t="str">
            <v>Coazucar S. A.</v>
          </cell>
          <cell r="G1479">
            <v>791020101</v>
          </cell>
          <cell r="H1479">
            <v>7795550722</v>
          </cell>
          <cell r="I1479" t="str">
            <v>EQUIPO LIVIANO</v>
          </cell>
          <cell r="J1479" t="str">
            <v>Revisar fuga de aceite de transmision</v>
          </cell>
          <cell r="K1479" t="str">
            <v>MTTO. CORRECTIVO</v>
          </cell>
          <cell r="L1479">
            <v>847</v>
          </cell>
          <cell r="M1479" t="str">
            <v>CASTRO, DIEGO</v>
          </cell>
          <cell r="N1479" t="str">
            <v>A</v>
          </cell>
          <cell r="O1479">
            <v>42206</v>
          </cell>
          <cell r="P1479">
            <v>0.64722222222222225</v>
          </cell>
          <cell r="Q1479">
            <v>30</v>
          </cell>
          <cell r="R1479"/>
          <cell r="S1479" t="str">
            <v>Mtto. Terminado</v>
          </cell>
          <cell r="T1479">
            <v>42206</v>
          </cell>
          <cell r="U1479">
            <v>0.66666666666666663</v>
          </cell>
          <cell r="V1479">
            <v>0.46666666667442769</v>
          </cell>
        </row>
        <row r="1480">
          <cell r="A1480"/>
          <cell r="B1480">
            <v>1469</v>
          </cell>
          <cell r="C1480">
            <v>1423</v>
          </cell>
          <cell r="D1480" t="str">
            <v>Dollys</v>
          </cell>
          <cell r="E1480" t="str">
            <v>100DL</v>
          </cell>
          <cell r="F1480" t="str">
            <v>Coazucar S. A.</v>
          </cell>
          <cell r="G1480">
            <v>791060315</v>
          </cell>
          <cell r="H1480">
            <v>791060315</v>
          </cell>
          <cell r="I1480" t="str">
            <v>DOLLYS</v>
          </cell>
          <cell r="J1480" t="str">
            <v>Reparar tiro</v>
          </cell>
          <cell r="K1480" t="str">
            <v>MTTO. CORRECTIVO</v>
          </cell>
          <cell r="L1480">
            <v>1417</v>
          </cell>
          <cell r="M1480" t="str">
            <v>MORENO ULLOA, SALOMON</v>
          </cell>
          <cell r="N1480" t="str">
            <v>A</v>
          </cell>
          <cell r="O1480">
            <v>42206</v>
          </cell>
          <cell r="P1480">
            <v>0.6479166666666667</v>
          </cell>
          <cell r="Q1480">
            <v>30</v>
          </cell>
          <cell r="R1480"/>
          <cell r="S1480" t="str">
            <v>Mtto. Terminado</v>
          </cell>
          <cell r="T1480">
            <v>42206</v>
          </cell>
          <cell r="U1480">
            <v>0.79166666666666663</v>
          </cell>
          <cell r="V1480">
            <v>3.4499999999534339</v>
          </cell>
        </row>
        <row r="1481">
          <cell r="A1481"/>
          <cell r="B1481">
            <v>1470</v>
          </cell>
          <cell r="C1481">
            <v>225</v>
          </cell>
          <cell r="D1481" t="str">
            <v xml:space="preserve">Chevrolet </v>
          </cell>
          <cell r="E1481" t="str">
            <v>100EL</v>
          </cell>
          <cell r="F1481" t="str">
            <v>Coazucar S. A.</v>
          </cell>
          <cell r="G1481">
            <v>791060308</v>
          </cell>
          <cell r="H1481">
            <v>7795550713</v>
          </cell>
          <cell r="I1481" t="str">
            <v>EQUIPO LIVIANO</v>
          </cell>
          <cell r="J1481" t="str">
            <v>Arreglar cañeria de freno</v>
          </cell>
          <cell r="K1481" t="str">
            <v>MTTO. CORRECTIVO</v>
          </cell>
          <cell r="L1481">
            <v>460</v>
          </cell>
          <cell r="M1481" t="str">
            <v>MERCHAN PEREZ, ARMANDO</v>
          </cell>
          <cell r="N1481" t="str">
            <v>A</v>
          </cell>
          <cell r="O1481">
            <v>42206</v>
          </cell>
          <cell r="P1481">
            <v>0.64930555555555558</v>
          </cell>
          <cell r="Q1481">
            <v>30</v>
          </cell>
          <cell r="R1481">
            <v>264042</v>
          </cell>
          <cell r="S1481" t="str">
            <v>Mtto. Terminado</v>
          </cell>
          <cell r="T1481">
            <v>42206</v>
          </cell>
          <cell r="U1481">
            <v>0.75</v>
          </cell>
          <cell r="V1481">
            <v>2.4166666667442769</v>
          </cell>
        </row>
        <row r="1482">
          <cell r="A1482"/>
          <cell r="B1482">
            <v>1471</v>
          </cell>
          <cell r="C1482" t="str">
            <v>CB02</v>
          </cell>
          <cell r="D1482" t="str">
            <v>Cabezal Volvo FM64T-L2H1</v>
          </cell>
          <cell r="E1482" t="str">
            <v>100CB</v>
          </cell>
          <cell r="F1482" t="str">
            <v>Coazucar S. A.</v>
          </cell>
          <cell r="G1482">
            <v>791060412</v>
          </cell>
          <cell r="H1482">
            <v>791060412</v>
          </cell>
          <cell r="I1482" t="str">
            <v>ELECTROMECANICOS</v>
          </cell>
          <cell r="J1482" t="str">
            <v>Revisar sistema electrico</v>
          </cell>
          <cell r="K1482" t="str">
            <v>MTTO. CORRECTIVO</v>
          </cell>
          <cell r="L1482">
            <v>1792</v>
          </cell>
          <cell r="M1482" t="str">
            <v>SANTAMARIA DELGADO, PATRICIO MARCELO</v>
          </cell>
          <cell r="N1482" t="str">
            <v>A</v>
          </cell>
          <cell r="O1482">
            <v>42206</v>
          </cell>
          <cell r="P1482">
            <v>0.65277777777777779</v>
          </cell>
          <cell r="Q1482">
            <v>30</v>
          </cell>
          <cell r="R1482"/>
          <cell r="S1482" t="str">
            <v>Mtto. Terminado</v>
          </cell>
          <cell r="T1482">
            <v>42206</v>
          </cell>
          <cell r="U1482">
            <v>0.75</v>
          </cell>
          <cell r="V1482">
            <v>2.3333333332557231</v>
          </cell>
        </row>
        <row r="1483">
          <cell r="A1483"/>
          <cell r="B1483">
            <v>1472</v>
          </cell>
          <cell r="C1483">
            <v>165</v>
          </cell>
          <cell r="D1483" t="str">
            <v>Cabezal M. Benz LS-2635</v>
          </cell>
          <cell r="E1483" t="str">
            <v>100CB</v>
          </cell>
          <cell r="F1483" t="str">
            <v>Coazucar S. A.</v>
          </cell>
          <cell r="G1483">
            <v>791060330</v>
          </cell>
          <cell r="H1483">
            <v>791060330</v>
          </cell>
          <cell r="I1483" t="str">
            <v>CABEZALES</v>
          </cell>
          <cell r="J1483" t="str">
            <v>Revisar fuga de aceite de motor</v>
          </cell>
          <cell r="K1483" t="str">
            <v>MTTO. CORRECTIVO</v>
          </cell>
          <cell r="L1483">
            <v>1067</v>
          </cell>
          <cell r="M1483" t="str">
            <v>GAMBOA VILLA, NELSON FELIX</v>
          </cell>
          <cell r="N1483" t="str">
            <v>A</v>
          </cell>
          <cell r="O1483">
            <v>42206</v>
          </cell>
          <cell r="P1483">
            <v>0.65694444444444444</v>
          </cell>
          <cell r="Q1483">
            <v>30</v>
          </cell>
          <cell r="R1483"/>
          <cell r="S1483" t="str">
            <v>Mtto. Terminado</v>
          </cell>
          <cell r="T1483">
            <v>42206</v>
          </cell>
          <cell r="U1483">
            <v>0.72916666666666663</v>
          </cell>
          <cell r="V1483">
            <v>1.7333333332790062</v>
          </cell>
        </row>
        <row r="1484">
          <cell r="A1484"/>
          <cell r="B1484">
            <v>1473</v>
          </cell>
          <cell r="C1484" t="str">
            <v>M16</v>
          </cell>
          <cell r="D1484" t="str">
            <v>Motocicleta Yamaha DT-175</v>
          </cell>
          <cell r="E1484" t="str">
            <v>100EL</v>
          </cell>
          <cell r="F1484" t="str">
            <v>Coazucar S. A.</v>
          </cell>
          <cell r="G1484">
            <v>791060103</v>
          </cell>
          <cell r="H1484">
            <v>7795550820</v>
          </cell>
          <cell r="I1484" t="str">
            <v>EQUIPO LIVIANO</v>
          </cell>
          <cell r="J1484" t="str">
            <v>Revisar carburador</v>
          </cell>
          <cell r="K1484" t="str">
            <v>MTTO. CORRECTIVO</v>
          </cell>
          <cell r="L1484">
            <v>5042</v>
          </cell>
          <cell r="M1484" t="str">
            <v>SERPA LATA, EMILIO</v>
          </cell>
          <cell r="N1484" t="str">
            <v>A</v>
          </cell>
          <cell r="O1484">
            <v>42206</v>
          </cell>
          <cell r="P1484">
            <v>0.66666666666666663</v>
          </cell>
          <cell r="Q1484">
            <v>30</v>
          </cell>
          <cell r="R1484"/>
          <cell r="S1484" t="str">
            <v>Mtto. Terminado</v>
          </cell>
          <cell r="T1484">
            <v>42206</v>
          </cell>
          <cell r="U1484">
            <v>0.375</v>
          </cell>
          <cell r="V1484">
            <v>-7</v>
          </cell>
        </row>
        <row r="1485">
          <cell r="A1485"/>
          <cell r="B1485">
            <v>1474</v>
          </cell>
          <cell r="C1485">
            <v>209</v>
          </cell>
          <cell r="D1485" t="str">
            <v>Camión Chevrolet</v>
          </cell>
          <cell r="E1485" t="str">
            <v>100EL</v>
          </cell>
          <cell r="F1485" t="str">
            <v>Coazucar S. A.</v>
          </cell>
          <cell r="G1485">
            <v>791060308</v>
          </cell>
          <cell r="H1485">
            <v>7795550688</v>
          </cell>
          <cell r="I1485" t="str">
            <v>EQUIPO LIVIANO</v>
          </cell>
          <cell r="J1485" t="str">
            <v>Revisar caja de cambios</v>
          </cell>
          <cell r="K1485" t="str">
            <v>MTTO. CORRECTIVO</v>
          </cell>
          <cell r="L1485">
            <v>7656</v>
          </cell>
          <cell r="M1485" t="str">
            <v>CADENA JACOME, MIGUEL ALFREDO</v>
          </cell>
          <cell r="N1485" t="str">
            <v>A</v>
          </cell>
          <cell r="O1485">
            <v>42206</v>
          </cell>
          <cell r="P1485">
            <v>0.67291666666666661</v>
          </cell>
          <cell r="Q1485">
            <v>30</v>
          </cell>
          <cell r="R1485"/>
          <cell r="S1485" t="str">
            <v>Mtto. Terminado</v>
          </cell>
          <cell r="T1485">
            <v>42206</v>
          </cell>
          <cell r="U1485">
            <v>0.85416666666666663</v>
          </cell>
          <cell r="V1485">
            <v>4.3499999998603016</v>
          </cell>
        </row>
        <row r="1486">
          <cell r="A1486"/>
          <cell r="B1486">
            <v>1475</v>
          </cell>
          <cell r="C1486">
            <v>151</v>
          </cell>
          <cell r="D1486" t="str">
            <v>Cabezal M. Benz LS-2635</v>
          </cell>
          <cell r="E1486" t="str">
            <v>100CB</v>
          </cell>
          <cell r="F1486" t="str">
            <v>Coazucar S. A.</v>
          </cell>
          <cell r="G1486">
            <v>791060330</v>
          </cell>
          <cell r="H1486">
            <v>791060330</v>
          </cell>
          <cell r="I1486" t="str">
            <v>CABEZALES</v>
          </cell>
          <cell r="J1486" t="str">
            <v>Orden de Inspección</v>
          </cell>
          <cell r="K1486" t="str">
            <v>MTTO. PREVENTIVO</v>
          </cell>
          <cell r="L1486">
            <v>1048</v>
          </cell>
          <cell r="M1486" t="str">
            <v>FLORES FARIAS, ISMAEL REIMUNDO</v>
          </cell>
          <cell r="N1486" t="str">
            <v>A</v>
          </cell>
          <cell r="O1486">
            <v>42206</v>
          </cell>
          <cell r="P1486">
            <v>0.67499999999999993</v>
          </cell>
          <cell r="Q1486">
            <v>30</v>
          </cell>
          <cell r="R1486"/>
          <cell r="S1486" t="str">
            <v>Mtto. Terminado</v>
          </cell>
          <cell r="T1486">
            <v>42206</v>
          </cell>
          <cell r="U1486">
            <v>0.73611111111111116</v>
          </cell>
          <cell r="V1486">
            <v>1.4666666665580124</v>
          </cell>
        </row>
        <row r="1487">
          <cell r="A1487"/>
          <cell r="B1487">
            <v>1476</v>
          </cell>
          <cell r="C1487">
            <v>151</v>
          </cell>
          <cell r="D1487" t="str">
            <v>Cabezal M. Benz LS-2635</v>
          </cell>
          <cell r="E1487" t="str">
            <v>100CB</v>
          </cell>
          <cell r="F1487" t="str">
            <v>Coazucar S. A.</v>
          </cell>
          <cell r="G1487">
            <v>791060330</v>
          </cell>
          <cell r="H1487">
            <v>791060330</v>
          </cell>
          <cell r="I1487" t="str">
            <v>LUBRICADORA</v>
          </cell>
          <cell r="J1487" t="str">
            <v>Cambio aceite y filtro motor</v>
          </cell>
          <cell r="K1487" t="str">
            <v>MTTO. PREVENTIVO</v>
          </cell>
          <cell r="L1487">
            <v>1048</v>
          </cell>
          <cell r="M1487" t="str">
            <v>FLORES FARIAS, ISMAEL REIMUNDO</v>
          </cell>
          <cell r="N1487" t="str">
            <v>A</v>
          </cell>
          <cell r="O1487">
            <v>42206</v>
          </cell>
          <cell r="P1487">
            <v>0.67499999999999993</v>
          </cell>
          <cell r="Q1487">
            <v>30</v>
          </cell>
          <cell r="R1487"/>
          <cell r="S1487" t="str">
            <v>Mtto. Terminado</v>
          </cell>
          <cell r="T1487">
            <v>42206</v>
          </cell>
          <cell r="U1487">
            <v>0.79166666666666663</v>
          </cell>
          <cell r="V1487">
            <v>2.7999999999301508</v>
          </cell>
        </row>
        <row r="1488">
          <cell r="A1488"/>
          <cell r="B1488">
            <v>1477</v>
          </cell>
          <cell r="C1488">
            <v>151</v>
          </cell>
          <cell r="D1488" t="str">
            <v>Cabezal M. Benz LS-2635</v>
          </cell>
          <cell r="E1488" t="str">
            <v>100CB</v>
          </cell>
          <cell r="F1488" t="str">
            <v>Coazucar S. A.</v>
          </cell>
          <cell r="G1488">
            <v>791060330</v>
          </cell>
          <cell r="H1488">
            <v>791060330</v>
          </cell>
          <cell r="I1488" t="str">
            <v>LUBRICADORA</v>
          </cell>
          <cell r="J1488" t="str">
            <v>Cambio filtro de combustible</v>
          </cell>
          <cell r="K1488" t="str">
            <v>MTTO. PREVENTIVO</v>
          </cell>
          <cell r="L1488">
            <v>1048</v>
          </cell>
          <cell r="M1488" t="str">
            <v>FLORES FARIAS, ISMAEL REIMUNDO</v>
          </cell>
          <cell r="N1488" t="str">
            <v>A</v>
          </cell>
          <cell r="O1488">
            <v>42206</v>
          </cell>
          <cell r="P1488">
            <v>0.67499999999999993</v>
          </cell>
          <cell r="Q1488">
            <v>30</v>
          </cell>
          <cell r="R1488"/>
          <cell r="S1488" t="str">
            <v>Mtto. Terminado</v>
          </cell>
          <cell r="T1488">
            <v>42206</v>
          </cell>
          <cell r="U1488">
            <v>0.79166666666666663</v>
          </cell>
          <cell r="V1488">
            <v>2.7999999999301508</v>
          </cell>
        </row>
        <row r="1489">
          <cell r="A1489"/>
          <cell r="B1489">
            <v>1478</v>
          </cell>
          <cell r="C1489" t="str">
            <v>JD34</v>
          </cell>
          <cell r="D1489" t="str">
            <v>Tractor John Deere 9460R</v>
          </cell>
          <cell r="E1489" t="str">
            <v>100JD</v>
          </cell>
          <cell r="F1489" t="str">
            <v>Coazucar S. A.</v>
          </cell>
          <cell r="G1489">
            <v>791060435</v>
          </cell>
          <cell r="H1489">
            <v>7795551079</v>
          </cell>
          <cell r="I1489" t="str">
            <v>MTTO. EN EL CAMPO</v>
          </cell>
          <cell r="J1489" t="str">
            <v>Cambio aceite y filtro motor</v>
          </cell>
          <cell r="K1489" t="str">
            <v>MTTO. PREVENTIVO</v>
          </cell>
          <cell r="L1489">
            <v>1137</v>
          </cell>
          <cell r="M1489" t="str">
            <v>GUERRERO MONTESDEOCA, DIEGO ARMANDO</v>
          </cell>
          <cell r="N1489" t="str">
            <v>A</v>
          </cell>
          <cell r="O1489">
            <v>42206</v>
          </cell>
          <cell r="P1489">
            <v>0.67638888888888893</v>
          </cell>
          <cell r="Q1489">
            <v>30</v>
          </cell>
          <cell r="R1489"/>
          <cell r="S1489" t="str">
            <v>Mtto. Terminado</v>
          </cell>
          <cell r="T1489">
            <v>42207</v>
          </cell>
          <cell r="U1489">
            <v>0.33333333333333331</v>
          </cell>
          <cell r="V1489">
            <v>15.766666666604578</v>
          </cell>
        </row>
        <row r="1490">
          <cell r="A1490"/>
          <cell r="B1490">
            <v>1479</v>
          </cell>
          <cell r="C1490">
            <v>167</v>
          </cell>
          <cell r="D1490" t="str">
            <v>Cabezal M. Benz LS-2635</v>
          </cell>
          <cell r="E1490" t="str">
            <v>100CB</v>
          </cell>
          <cell r="F1490" t="str">
            <v>Coazucar S. A.</v>
          </cell>
          <cell r="G1490">
            <v>791060330</v>
          </cell>
          <cell r="H1490">
            <v>791060330</v>
          </cell>
          <cell r="I1490" t="str">
            <v>CABEZALES</v>
          </cell>
          <cell r="J1490" t="str">
            <v>Cambiar base de radiador</v>
          </cell>
          <cell r="K1490" t="str">
            <v>MTTO. CORRECTIVO</v>
          </cell>
          <cell r="L1490">
            <v>1535</v>
          </cell>
          <cell r="M1490" t="str">
            <v>PARRAGA ZEA, UFREDO GREGORIO</v>
          </cell>
          <cell r="N1490" t="str">
            <v>A</v>
          </cell>
          <cell r="O1490">
            <v>42206</v>
          </cell>
          <cell r="P1490">
            <v>0.68333333333333324</v>
          </cell>
          <cell r="Q1490">
            <v>30</v>
          </cell>
          <cell r="R1490"/>
          <cell r="S1490" t="str">
            <v>Mtto. Terminado</v>
          </cell>
          <cell r="T1490">
            <v>42206</v>
          </cell>
          <cell r="U1490">
            <v>0.75</v>
          </cell>
          <cell r="V1490">
            <v>1.5999999999767169</v>
          </cell>
        </row>
        <row r="1491">
          <cell r="A1491"/>
          <cell r="B1491">
            <v>1480</v>
          </cell>
          <cell r="C1491">
            <v>161</v>
          </cell>
          <cell r="D1491" t="str">
            <v>Cabezal M. Benz LS-2635</v>
          </cell>
          <cell r="E1491" t="str">
            <v>100CB</v>
          </cell>
          <cell r="F1491" t="str">
            <v>Coazucar S. A.</v>
          </cell>
          <cell r="G1491">
            <v>791060330</v>
          </cell>
          <cell r="H1491">
            <v>791060330</v>
          </cell>
          <cell r="I1491" t="str">
            <v>CABEZALES</v>
          </cell>
          <cell r="J1491" t="str">
            <v>Arreglar visagra de capot</v>
          </cell>
          <cell r="K1491" t="str">
            <v>MTTO. CORRECTIVO</v>
          </cell>
          <cell r="L1491">
            <v>702</v>
          </cell>
          <cell r="M1491" t="str">
            <v>BARROSO AYALA, JAVIER FERNANDO</v>
          </cell>
          <cell r="N1491" t="str">
            <v>A</v>
          </cell>
          <cell r="O1491">
            <v>42206</v>
          </cell>
          <cell r="P1491">
            <v>0.68680555555555556</v>
          </cell>
          <cell r="Q1491">
            <v>30</v>
          </cell>
          <cell r="R1491"/>
          <cell r="S1491" t="str">
            <v>Mtto. Terminado</v>
          </cell>
          <cell r="T1491">
            <v>42206</v>
          </cell>
          <cell r="U1491">
            <v>0.75</v>
          </cell>
          <cell r="V1491">
            <v>1.5166666667209938</v>
          </cell>
        </row>
        <row r="1492">
          <cell r="A1492"/>
          <cell r="B1492">
            <v>1481</v>
          </cell>
          <cell r="C1492">
            <v>1264</v>
          </cell>
          <cell r="D1492" t="str">
            <v>Trayler</v>
          </cell>
          <cell r="E1492" t="str">
            <v>100TD</v>
          </cell>
          <cell r="F1492" t="str">
            <v>Coazucar S. A.</v>
          </cell>
          <cell r="G1492">
            <v>791060312</v>
          </cell>
          <cell r="H1492">
            <v>791060312</v>
          </cell>
          <cell r="I1492" t="str">
            <v>TRAYLER</v>
          </cell>
          <cell r="J1492" t="str">
            <v>Cambiar perno guia</v>
          </cell>
          <cell r="K1492" t="str">
            <v>MTTO. CORRECTIVO</v>
          </cell>
          <cell r="L1492">
            <v>1582</v>
          </cell>
          <cell r="M1492" t="str">
            <v>PILAY SANTOS, OSCAR</v>
          </cell>
          <cell r="N1492" t="str">
            <v>A</v>
          </cell>
          <cell r="O1492">
            <v>42206</v>
          </cell>
          <cell r="P1492">
            <v>0.69444444444444453</v>
          </cell>
          <cell r="Q1492">
            <v>30</v>
          </cell>
          <cell r="R1492"/>
          <cell r="S1492" t="str">
            <v>Mtto. Terminado</v>
          </cell>
          <cell r="T1492">
            <v>42207</v>
          </cell>
          <cell r="U1492">
            <v>0.25</v>
          </cell>
          <cell r="V1492">
            <v>13.333333333255723</v>
          </cell>
        </row>
        <row r="1493">
          <cell r="A1493"/>
          <cell r="B1493">
            <v>1482</v>
          </cell>
          <cell r="C1493">
            <v>162</v>
          </cell>
          <cell r="D1493" t="str">
            <v>Cabezal M. Benz LS-2635</v>
          </cell>
          <cell r="E1493" t="str">
            <v>100CB</v>
          </cell>
          <cell r="F1493" t="str">
            <v>Coazucar S. A.</v>
          </cell>
          <cell r="G1493">
            <v>791060330</v>
          </cell>
          <cell r="H1493">
            <v>791060330</v>
          </cell>
          <cell r="I1493" t="str">
            <v>CABEZALES</v>
          </cell>
          <cell r="J1493" t="str">
            <v>Revisar radiador</v>
          </cell>
          <cell r="K1493" t="str">
            <v>MTTO. CORRECTIVO</v>
          </cell>
          <cell r="L1493">
            <v>834</v>
          </cell>
          <cell r="M1493" t="str">
            <v>CARREÑO REINOSO, JOSE JAVIER</v>
          </cell>
          <cell r="N1493" t="str">
            <v>A</v>
          </cell>
          <cell r="O1493">
            <v>42206</v>
          </cell>
          <cell r="P1493">
            <v>0.7006944444444444</v>
          </cell>
          <cell r="Q1493">
            <v>30</v>
          </cell>
          <cell r="R1493"/>
          <cell r="S1493" t="str">
            <v>Mtto. Terminado</v>
          </cell>
          <cell r="T1493">
            <v>42206</v>
          </cell>
          <cell r="U1493">
            <v>0.84722222222222221</v>
          </cell>
          <cell r="V1493">
            <v>3.5166666666045785</v>
          </cell>
        </row>
        <row r="1494">
          <cell r="A1494"/>
          <cell r="B1494">
            <v>1483</v>
          </cell>
          <cell r="C1494">
            <v>723</v>
          </cell>
          <cell r="D1494" t="str">
            <v>Payloader CAT-966C</v>
          </cell>
          <cell r="E1494" t="str">
            <v>100EP</v>
          </cell>
          <cell r="F1494" t="str">
            <v>Coazucar S. A.</v>
          </cell>
          <cell r="G1494">
            <v>791060313</v>
          </cell>
          <cell r="H1494">
            <v>7795550854</v>
          </cell>
          <cell r="I1494" t="str">
            <v>LUBRICADORA</v>
          </cell>
          <cell r="J1494" t="str">
            <v>Cambio aceite y filtro motor</v>
          </cell>
          <cell r="K1494" t="str">
            <v>MTTO. PREVENTIVO</v>
          </cell>
          <cell r="L1494">
            <v>1476</v>
          </cell>
          <cell r="M1494" t="str">
            <v>ORELLANA CORDERO, JOSE</v>
          </cell>
          <cell r="N1494" t="str">
            <v>A</v>
          </cell>
          <cell r="O1494">
            <v>42206</v>
          </cell>
          <cell r="P1494">
            <v>0.70416666666666661</v>
          </cell>
          <cell r="Q1494">
            <v>30</v>
          </cell>
          <cell r="R1494"/>
          <cell r="S1494" t="str">
            <v>Mtto. Terminado</v>
          </cell>
          <cell r="T1494">
            <v>42206</v>
          </cell>
          <cell r="U1494">
            <v>0.75</v>
          </cell>
          <cell r="V1494">
            <v>1.0999999998603016</v>
          </cell>
        </row>
        <row r="1495">
          <cell r="A1495"/>
          <cell r="B1495">
            <v>1484</v>
          </cell>
          <cell r="C1495">
            <v>723</v>
          </cell>
          <cell r="D1495" t="str">
            <v>Payloader CAT-966C</v>
          </cell>
          <cell r="E1495" t="str">
            <v>100EP</v>
          </cell>
          <cell r="F1495" t="str">
            <v>Coazucar S. A.</v>
          </cell>
          <cell r="G1495">
            <v>791060313</v>
          </cell>
          <cell r="H1495">
            <v>7795550854</v>
          </cell>
          <cell r="I1495" t="str">
            <v>LUBRICADORA</v>
          </cell>
          <cell r="J1495" t="str">
            <v>Cambio filtro de combustible</v>
          </cell>
          <cell r="K1495" t="str">
            <v>MTTO. PREVENTIVO</v>
          </cell>
          <cell r="L1495">
            <v>1476</v>
          </cell>
          <cell r="M1495" t="str">
            <v>ORELLANA CORDERO, JOSE</v>
          </cell>
          <cell r="N1495" t="str">
            <v>A</v>
          </cell>
          <cell r="O1495">
            <v>42206</v>
          </cell>
          <cell r="P1495">
            <v>0.70416666666666661</v>
          </cell>
          <cell r="Q1495">
            <v>30</v>
          </cell>
          <cell r="R1495"/>
          <cell r="S1495" t="str">
            <v>Mtto. Terminado</v>
          </cell>
          <cell r="T1495">
            <v>42206</v>
          </cell>
          <cell r="U1495">
            <v>0.75</v>
          </cell>
          <cell r="V1495">
            <v>1.0999999998603016</v>
          </cell>
        </row>
        <row r="1496">
          <cell r="A1496"/>
          <cell r="B1496">
            <v>1485</v>
          </cell>
          <cell r="C1496" t="str">
            <v>127C</v>
          </cell>
          <cell r="D1496" t="str">
            <v>Camión Chevrolet</v>
          </cell>
          <cell r="E1496" t="str">
            <v>100EL</v>
          </cell>
          <cell r="F1496" t="str">
            <v>Coazucar S. A.</v>
          </cell>
          <cell r="G1496">
            <v>791060301</v>
          </cell>
          <cell r="H1496">
            <v>7795550752</v>
          </cell>
          <cell r="I1496" t="str">
            <v>EQUIPO LIVIANO</v>
          </cell>
          <cell r="J1496" t="str">
            <v>Orden de Inspección</v>
          </cell>
          <cell r="K1496" t="str">
            <v>MTTO. PREVENTIVO</v>
          </cell>
          <cell r="L1496">
            <v>1287</v>
          </cell>
          <cell r="M1496" t="str">
            <v>MARCA BONETE, MANUEL ANGEL</v>
          </cell>
          <cell r="N1496" t="str">
            <v>A</v>
          </cell>
          <cell r="O1496">
            <v>42206</v>
          </cell>
          <cell r="P1496">
            <v>0.71527777777777779</v>
          </cell>
          <cell r="Q1496">
            <v>30</v>
          </cell>
          <cell r="R1496"/>
          <cell r="S1496" t="str">
            <v>Mtto. Terminado</v>
          </cell>
          <cell r="T1496">
            <v>42207</v>
          </cell>
          <cell r="U1496">
            <v>0.375</v>
          </cell>
          <cell r="V1496">
            <v>15.833333333255723</v>
          </cell>
        </row>
        <row r="1497">
          <cell r="A1497"/>
          <cell r="B1497">
            <v>1486</v>
          </cell>
          <cell r="C1497" t="str">
            <v>127C</v>
          </cell>
          <cell r="D1497" t="str">
            <v>Camión Chevrolet</v>
          </cell>
          <cell r="E1497" t="str">
            <v>100EL</v>
          </cell>
          <cell r="F1497" t="str">
            <v>Coazucar S. A.</v>
          </cell>
          <cell r="G1497">
            <v>791060301</v>
          </cell>
          <cell r="H1497">
            <v>7795550752</v>
          </cell>
          <cell r="I1497" t="str">
            <v>LUBRICADORA</v>
          </cell>
          <cell r="J1497" t="str">
            <v>Cambio aceite y filtro motor</v>
          </cell>
          <cell r="K1497" t="str">
            <v>MTTO. PREVENTIVO</v>
          </cell>
          <cell r="L1497">
            <v>1287</v>
          </cell>
          <cell r="M1497" t="str">
            <v>MARCA BONETE, MANUEL ANGEL</v>
          </cell>
          <cell r="N1497" t="str">
            <v>A</v>
          </cell>
          <cell r="O1497">
            <v>42206</v>
          </cell>
          <cell r="P1497">
            <v>0.71527777777777779</v>
          </cell>
          <cell r="Q1497">
            <v>30</v>
          </cell>
          <cell r="R1497"/>
          <cell r="S1497" t="str">
            <v>Mtto. Terminado</v>
          </cell>
          <cell r="T1497">
            <v>42207</v>
          </cell>
          <cell r="U1497">
            <v>0.41666666666666669</v>
          </cell>
          <cell r="V1497">
            <v>16.833333333255723</v>
          </cell>
        </row>
        <row r="1498">
          <cell r="A1498"/>
          <cell r="B1498">
            <v>1487</v>
          </cell>
          <cell r="C1498" t="str">
            <v>127C</v>
          </cell>
          <cell r="D1498" t="str">
            <v>Camión Chevrolet</v>
          </cell>
          <cell r="E1498" t="str">
            <v>100EL</v>
          </cell>
          <cell r="F1498" t="str">
            <v>Coazucar S. A.</v>
          </cell>
          <cell r="G1498">
            <v>791060301</v>
          </cell>
          <cell r="H1498">
            <v>7795550752</v>
          </cell>
          <cell r="I1498" t="str">
            <v>LUBRICADORA</v>
          </cell>
          <cell r="J1498" t="str">
            <v>Cambio filtro de combustible</v>
          </cell>
          <cell r="K1498" t="str">
            <v>MTTO. PREVENTIVO</v>
          </cell>
          <cell r="L1498">
            <v>1287</v>
          </cell>
          <cell r="M1498" t="str">
            <v>MARCA BONETE, MANUEL ANGEL</v>
          </cell>
          <cell r="N1498" t="str">
            <v>A</v>
          </cell>
          <cell r="O1498">
            <v>42206</v>
          </cell>
          <cell r="P1498">
            <v>0.71527777777777779</v>
          </cell>
          <cell r="Q1498">
            <v>30</v>
          </cell>
          <cell r="R1498"/>
          <cell r="S1498" t="str">
            <v>Mtto. Terminado</v>
          </cell>
          <cell r="T1498">
            <v>42207</v>
          </cell>
          <cell r="U1498">
            <v>0.41666666666666669</v>
          </cell>
          <cell r="V1498">
            <v>16.833333333255723</v>
          </cell>
        </row>
        <row r="1499">
          <cell r="A1499"/>
          <cell r="B1499">
            <v>1488</v>
          </cell>
          <cell r="C1499" t="str">
            <v>127C</v>
          </cell>
          <cell r="D1499" t="str">
            <v>Camión Chevrolet</v>
          </cell>
          <cell r="E1499" t="str">
            <v>100EL</v>
          </cell>
          <cell r="F1499" t="str">
            <v>Coazucar S. A.</v>
          </cell>
          <cell r="G1499">
            <v>791060301</v>
          </cell>
          <cell r="H1499">
            <v>7795550752</v>
          </cell>
          <cell r="I1499" t="str">
            <v>LUBRICADORA</v>
          </cell>
          <cell r="J1499" t="str">
            <v>Cambio aceite diferencial</v>
          </cell>
          <cell r="K1499" t="str">
            <v>MTTO. PREVENTIVO</v>
          </cell>
          <cell r="L1499">
            <v>1287</v>
          </cell>
          <cell r="M1499" t="str">
            <v>MARCA BONETE, MANUEL ANGEL</v>
          </cell>
          <cell r="N1499" t="str">
            <v>A</v>
          </cell>
          <cell r="O1499">
            <v>42206</v>
          </cell>
          <cell r="P1499">
            <v>0.71527777777777779</v>
          </cell>
          <cell r="Q1499">
            <v>30</v>
          </cell>
          <cell r="R1499"/>
          <cell r="S1499" t="str">
            <v>Mtto. Terminado</v>
          </cell>
          <cell r="T1499">
            <v>42207</v>
          </cell>
          <cell r="U1499">
            <v>0.41666666666666669</v>
          </cell>
          <cell r="V1499">
            <v>16.833333333255723</v>
          </cell>
        </row>
        <row r="1500">
          <cell r="A1500"/>
          <cell r="B1500">
            <v>1489</v>
          </cell>
          <cell r="C1500" t="str">
            <v>127C</v>
          </cell>
          <cell r="D1500" t="str">
            <v>Camión Chevrolet</v>
          </cell>
          <cell r="E1500" t="str">
            <v>100EL</v>
          </cell>
          <cell r="F1500" t="str">
            <v>Coazucar S. A.</v>
          </cell>
          <cell r="G1500">
            <v>791060301</v>
          </cell>
          <cell r="H1500">
            <v>7795550752</v>
          </cell>
          <cell r="I1500" t="str">
            <v>LUBRICADORA</v>
          </cell>
          <cell r="J1500" t="str">
            <v>Cambio aceite transmisión</v>
          </cell>
          <cell r="K1500" t="str">
            <v>MTTO. PREVENTIVO</v>
          </cell>
          <cell r="L1500">
            <v>1287</v>
          </cell>
          <cell r="M1500" t="str">
            <v>MARCA BONETE, MANUEL ANGEL</v>
          </cell>
          <cell r="N1500" t="str">
            <v>A</v>
          </cell>
          <cell r="O1500">
            <v>42206</v>
          </cell>
          <cell r="P1500">
            <v>0.71527777777777779</v>
          </cell>
          <cell r="Q1500">
            <v>30</v>
          </cell>
          <cell r="R1500"/>
          <cell r="S1500" t="str">
            <v>Mtto. Terminado</v>
          </cell>
          <cell r="T1500">
            <v>42207</v>
          </cell>
          <cell r="U1500">
            <v>0.41666666666666669</v>
          </cell>
          <cell r="V1500">
            <v>16.833333333255723</v>
          </cell>
        </row>
        <row r="1501">
          <cell r="A1501"/>
          <cell r="B1501">
            <v>1490</v>
          </cell>
          <cell r="C1501" t="str">
            <v>127C</v>
          </cell>
          <cell r="D1501" t="str">
            <v>Camión Chevrolet</v>
          </cell>
          <cell r="E1501" t="str">
            <v>100EL</v>
          </cell>
          <cell r="F1501" t="str">
            <v>Coazucar S. A.</v>
          </cell>
          <cell r="G1501">
            <v>791060301</v>
          </cell>
          <cell r="H1501">
            <v>7795550752</v>
          </cell>
          <cell r="I1501" t="str">
            <v>LUBRICADORA</v>
          </cell>
          <cell r="J1501" t="str">
            <v>Cambio filtro de aire</v>
          </cell>
          <cell r="K1501" t="str">
            <v>MTTO. PREVENTIVO</v>
          </cell>
          <cell r="L1501">
            <v>1287</v>
          </cell>
          <cell r="M1501" t="str">
            <v>MARCA BONETE, MANUEL ANGEL</v>
          </cell>
          <cell r="N1501" t="str">
            <v>A</v>
          </cell>
          <cell r="O1501">
            <v>42206</v>
          </cell>
          <cell r="P1501">
            <v>0.71527777777777779</v>
          </cell>
          <cell r="Q1501">
            <v>30</v>
          </cell>
          <cell r="R1501"/>
          <cell r="S1501" t="str">
            <v>Mtto. Terminado</v>
          </cell>
          <cell r="T1501">
            <v>42207</v>
          </cell>
          <cell r="U1501">
            <v>0.41666666666666669</v>
          </cell>
          <cell r="V1501">
            <v>16.833333333255723</v>
          </cell>
        </row>
        <row r="1502">
          <cell r="A1502"/>
          <cell r="B1502">
            <v>1491</v>
          </cell>
          <cell r="C1502" t="str">
            <v>MB16</v>
          </cell>
          <cell r="D1502" t="str">
            <v>Moto Bomba Perkins 1006-6T</v>
          </cell>
          <cell r="E1502" t="str">
            <v>100BB</v>
          </cell>
          <cell r="F1502" t="str">
            <v>Coazucar S. A.</v>
          </cell>
          <cell r="G1502">
            <v>791060405</v>
          </cell>
          <cell r="H1502">
            <v>7795550098</v>
          </cell>
          <cell r="I1502" t="str">
            <v>MTTO. EN EL CAMPO</v>
          </cell>
          <cell r="J1502" t="str">
            <v>Cambiar filtro de combustible</v>
          </cell>
          <cell r="K1502" t="str">
            <v>MTTO. PREVENTIVO</v>
          </cell>
          <cell r="L1502">
            <v>1729</v>
          </cell>
          <cell r="M1502" t="str">
            <v>ROJAS BARRETO, FREDDY</v>
          </cell>
          <cell r="N1502" t="str">
            <v>A</v>
          </cell>
          <cell r="O1502">
            <v>42206</v>
          </cell>
          <cell r="P1502">
            <v>0.71875</v>
          </cell>
          <cell r="Q1502">
            <v>30</v>
          </cell>
          <cell r="R1502"/>
          <cell r="S1502" t="str">
            <v>Mtto. Terminado</v>
          </cell>
          <cell r="T1502">
            <v>42206</v>
          </cell>
          <cell r="U1502">
            <v>0.71875</v>
          </cell>
          <cell r="V1502">
            <v>0</v>
          </cell>
        </row>
        <row r="1503">
          <cell r="A1503"/>
          <cell r="B1503">
            <v>1492</v>
          </cell>
          <cell r="C1503">
            <v>215</v>
          </cell>
          <cell r="D1503" t="str">
            <v>Camión Chevrolet</v>
          </cell>
          <cell r="E1503" t="str">
            <v>100EL</v>
          </cell>
          <cell r="F1503" t="str">
            <v>Coazucar S. A.</v>
          </cell>
          <cell r="G1503">
            <v>791060202</v>
          </cell>
          <cell r="H1503">
            <v>7795550696</v>
          </cell>
          <cell r="I1503" t="str">
            <v>EQUIPO LIVIANO</v>
          </cell>
          <cell r="J1503" t="str">
            <v>Cambiar terminales de direccion</v>
          </cell>
          <cell r="K1503" t="str">
            <v>MTTO. CORRECTIVO</v>
          </cell>
          <cell r="L1503">
            <v>1780</v>
          </cell>
          <cell r="M1503" t="str">
            <v>SANCHEZ GAVILANEZ, ALEJANDRO</v>
          </cell>
          <cell r="N1503" t="str">
            <v>A</v>
          </cell>
          <cell r="O1503">
            <v>42206</v>
          </cell>
          <cell r="P1503">
            <v>0.73472222222222217</v>
          </cell>
          <cell r="Q1503">
            <v>30</v>
          </cell>
          <cell r="R1503"/>
          <cell r="S1503" t="str">
            <v>Mtto. Terminado</v>
          </cell>
          <cell r="T1503">
            <v>42207</v>
          </cell>
          <cell r="U1503">
            <v>0.25</v>
          </cell>
          <cell r="V1503">
            <v>12.366666666697711</v>
          </cell>
        </row>
        <row r="1504">
          <cell r="A1504"/>
          <cell r="B1504">
            <v>1493</v>
          </cell>
          <cell r="C1504" t="str">
            <v>CB04</v>
          </cell>
          <cell r="D1504" t="str">
            <v>Cabezal Volvo FM64T-L2H1</v>
          </cell>
          <cell r="E1504" t="str">
            <v>100CB</v>
          </cell>
          <cell r="F1504" t="str">
            <v>Coazucar S. A.</v>
          </cell>
          <cell r="G1504">
            <v>791060412</v>
          </cell>
          <cell r="H1504">
            <v>791060412</v>
          </cell>
          <cell r="I1504" t="str">
            <v>CABEZALES</v>
          </cell>
          <cell r="J1504" t="str">
            <v>Revisar fuga de aire del freno</v>
          </cell>
          <cell r="K1504" t="str">
            <v>MTTO. CORRECTIVO</v>
          </cell>
          <cell r="L1504">
            <v>7093</v>
          </cell>
          <cell r="M1504" t="str">
            <v>PICO PERALTA, FRANKLIN GEOVANNY</v>
          </cell>
          <cell r="N1504" t="str">
            <v>A</v>
          </cell>
          <cell r="O1504">
            <v>42206</v>
          </cell>
          <cell r="P1504">
            <v>0.7368055555555556</v>
          </cell>
          <cell r="Q1504">
            <v>30</v>
          </cell>
          <cell r="R1504"/>
          <cell r="S1504" t="str">
            <v>Mtto. Terminado</v>
          </cell>
          <cell r="T1504">
            <v>42206</v>
          </cell>
          <cell r="U1504">
            <v>0.76388888888888884</v>
          </cell>
          <cell r="V1504">
            <v>0.65000000002328306</v>
          </cell>
        </row>
        <row r="1505">
          <cell r="A1505"/>
          <cell r="B1505">
            <v>1494</v>
          </cell>
          <cell r="C1505">
            <v>1273</v>
          </cell>
          <cell r="D1505" t="str">
            <v>Trayler</v>
          </cell>
          <cell r="E1505" t="str">
            <v>100TD</v>
          </cell>
          <cell r="F1505" t="str">
            <v>Coazucar S. A.</v>
          </cell>
          <cell r="G1505">
            <v>791060312</v>
          </cell>
          <cell r="H1505">
            <v>791060312</v>
          </cell>
          <cell r="I1505" t="str">
            <v>TRAYLER</v>
          </cell>
          <cell r="J1505" t="str">
            <v xml:space="preserve">Revisar eje recorrido </v>
          </cell>
          <cell r="K1505" t="str">
            <v>MTTO. CORRECTIVO</v>
          </cell>
          <cell r="L1505">
            <v>1626</v>
          </cell>
          <cell r="M1505" t="str">
            <v xml:space="preserve">QUIMI CHANALATA, ERALDO </v>
          </cell>
          <cell r="N1505" t="str">
            <v>A</v>
          </cell>
          <cell r="O1505">
            <v>42206</v>
          </cell>
          <cell r="P1505">
            <v>0.74097222222222225</v>
          </cell>
          <cell r="Q1505">
            <v>30</v>
          </cell>
          <cell r="R1505"/>
          <cell r="S1505" t="str">
            <v>Mtto. Terminado</v>
          </cell>
          <cell r="T1505">
            <v>42206</v>
          </cell>
          <cell r="U1505">
            <v>0.75</v>
          </cell>
          <cell r="V1505">
            <v>0.21666666667442769</v>
          </cell>
        </row>
        <row r="1506">
          <cell r="A1506"/>
          <cell r="B1506">
            <v>1495</v>
          </cell>
          <cell r="C1506" t="str">
            <v>JD46</v>
          </cell>
          <cell r="D1506" t="str">
            <v>Tractor Massey Ferguson MF7624</v>
          </cell>
          <cell r="E1506" t="str">
            <v>100JD</v>
          </cell>
          <cell r="F1506" t="str">
            <v>Coazucar S. A.</v>
          </cell>
          <cell r="G1506">
            <v>791060433</v>
          </cell>
          <cell r="H1506">
            <v>7795551101</v>
          </cell>
          <cell r="I1506" t="str">
            <v>JOHN DEERE</v>
          </cell>
          <cell r="J1506" t="str">
            <v>Cambiar baterias</v>
          </cell>
          <cell r="K1506" t="str">
            <v>MTTO. CORRECTIVO</v>
          </cell>
          <cell r="L1506">
            <v>1530</v>
          </cell>
          <cell r="M1506" t="str">
            <v>PARRA ALVARADO, JOHN FITZGERALD</v>
          </cell>
          <cell r="N1506" t="str">
            <v>A</v>
          </cell>
          <cell r="O1506">
            <v>42206</v>
          </cell>
          <cell r="P1506">
            <v>0.74652777777777779</v>
          </cell>
          <cell r="Q1506">
            <v>30</v>
          </cell>
          <cell r="R1506"/>
          <cell r="S1506" t="str">
            <v>Mtto. Terminado</v>
          </cell>
          <cell r="T1506">
            <v>42206</v>
          </cell>
          <cell r="U1506">
            <v>0.75</v>
          </cell>
          <cell r="V1506">
            <v>8.3333333255723119E-2</v>
          </cell>
        </row>
        <row r="1507">
          <cell r="A1507"/>
          <cell r="B1507">
            <v>1496</v>
          </cell>
          <cell r="C1507">
            <v>732</v>
          </cell>
          <cell r="D1507" t="str">
            <v>Motoniveladora CAT-14G</v>
          </cell>
          <cell r="E1507" t="str">
            <v>100EP</v>
          </cell>
          <cell r="F1507" t="str">
            <v>Coazucar S. A.</v>
          </cell>
          <cell r="G1507">
            <v>791060410</v>
          </cell>
          <cell r="H1507">
            <v>7795550862</v>
          </cell>
          <cell r="I1507" t="str">
            <v>EQUIPO AGRICOLAS</v>
          </cell>
          <cell r="J1507" t="str">
            <v>Cambiar bocines del circolo</v>
          </cell>
          <cell r="K1507" t="str">
            <v>MTTO. CORRECTIVO</v>
          </cell>
          <cell r="L1507">
            <v>1522</v>
          </cell>
          <cell r="M1507" t="str">
            <v>PAREDES RIERA, CARLOS</v>
          </cell>
          <cell r="N1507" t="str">
            <v>A</v>
          </cell>
          <cell r="O1507">
            <v>42206</v>
          </cell>
          <cell r="P1507">
            <v>0.75486111111111109</v>
          </cell>
          <cell r="Q1507">
            <v>30</v>
          </cell>
          <cell r="R1507"/>
          <cell r="S1507" t="str">
            <v>Mtto. Terminado</v>
          </cell>
          <cell r="T1507">
            <v>42206</v>
          </cell>
          <cell r="U1507">
            <v>0.58263888888888882</v>
          </cell>
          <cell r="V1507">
            <v>-4.1333333333022892</v>
          </cell>
        </row>
        <row r="1508">
          <cell r="A1508"/>
          <cell r="B1508">
            <v>1497</v>
          </cell>
          <cell r="C1508" t="str">
            <v>JD33</v>
          </cell>
          <cell r="D1508" t="str">
            <v>Tractor John Deere 7230R</v>
          </cell>
          <cell r="E1508" t="str">
            <v>100JD</v>
          </cell>
          <cell r="F1508" t="str">
            <v>Coazucar S. A.</v>
          </cell>
          <cell r="G1508">
            <v>791060416</v>
          </cell>
          <cell r="H1508">
            <v>7795551077</v>
          </cell>
          <cell r="I1508" t="str">
            <v>JOHN DEERE</v>
          </cell>
          <cell r="J1508" t="str">
            <v>Arreglar pantalla</v>
          </cell>
          <cell r="K1508" t="str">
            <v>MTTO. CORRECTIVO</v>
          </cell>
          <cell r="L1508">
            <v>7131</v>
          </cell>
          <cell r="M1508" t="str">
            <v>FLORES GUACHICHULCA, ERWIN FABIAN</v>
          </cell>
          <cell r="N1508" t="str">
            <v>A</v>
          </cell>
          <cell r="O1508">
            <v>42206</v>
          </cell>
          <cell r="P1508">
            <v>0.75555555555555554</v>
          </cell>
          <cell r="Q1508">
            <v>30</v>
          </cell>
          <cell r="R1508"/>
          <cell r="S1508" t="str">
            <v>Mtto. Terminado</v>
          </cell>
          <cell r="T1508">
            <v>42206</v>
          </cell>
          <cell r="U1508">
            <v>0.875</v>
          </cell>
          <cell r="V1508">
            <v>2.8666666665812954</v>
          </cell>
        </row>
        <row r="1509">
          <cell r="A1509"/>
          <cell r="B1509">
            <v>1498</v>
          </cell>
          <cell r="C1509">
            <v>276</v>
          </cell>
          <cell r="D1509" t="str">
            <v>Tractor John Deere 8200</v>
          </cell>
          <cell r="E1509" t="str">
            <v>100JD</v>
          </cell>
          <cell r="F1509" t="str">
            <v>Coazucar S. A.</v>
          </cell>
          <cell r="G1509">
            <v>791060442</v>
          </cell>
          <cell r="H1509">
            <v>7795550923</v>
          </cell>
          <cell r="I1509" t="str">
            <v>JOHN DEERE</v>
          </cell>
          <cell r="J1509" t="str">
            <v>Orden de Inspección</v>
          </cell>
          <cell r="K1509" t="str">
            <v>MTTO. PREVENTIVO</v>
          </cell>
          <cell r="L1509">
            <v>1480</v>
          </cell>
          <cell r="M1509" t="str">
            <v>ORELLANA VICTOR, ANTONIO JUVENAL</v>
          </cell>
          <cell r="N1509" t="str">
            <v>A</v>
          </cell>
          <cell r="O1509">
            <v>42206</v>
          </cell>
          <cell r="P1509">
            <v>0.77222222222222225</v>
          </cell>
          <cell r="Q1509">
            <v>30</v>
          </cell>
          <cell r="R1509"/>
          <cell r="S1509" t="str">
            <v>Mtto. Terminado</v>
          </cell>
          <cell r="T1509">
            <v>42206</v>
          </cell>
          <cell r="U1509">
            <v>0.80555555555555547</v>
          </cell>
          <cell r="V1509">
            <v>0.79999999993015081</v>
          </cell>
        </row>
        <row r="1510">
          <cell r="A1510"/>
          <cell r="B1510">
            <v>1499</v>
          </cell>
          <cell r="C1510">
            <v>276</v>
          </cell>
          <cell r="D1510" t="str">
            <v>Tractor John Deere 8200</v>
          </cell>
          <cell r="E1510" t="str">
            <v>100JD</v>
          </cell>
          <cell r="F1510" t="str">
            <v>Coazucar S. A.</v>
          </cell>
          <cell r="G1510">
            <v>791060442</v>
          </cell>
          <cell r="H1510">
            <v>7795550923</v>
          </cell>
          <cell r="I1510" t="str">
            <v>LUBRICADORA</v>
          </cell>
          <cell r="J1510" t="str">
            <v>Cambio aceite y filtro motor</v>
          </cell>
          <cell r="K1510" t="str">
            <v>MTTO. PREVENTIVO</v>
          </cell>
          <cell r="L1510">
            <v>1480</v>
          </cell>
          <cell r="M1510" t="str">
            <v>ORELLANA VICTOR, ANTONIO JUVENAL</v>
          </cell>
          <cell r="N1510" t="str">
            <v>A</v>
          </cell>
          <cell r="O1510">
            <v>42206</v>
          </cell>
          <cell r="P1510">
            <v>0.77222222222222225</v>
          </cell>
          <cell r="Q1510">
            <v>30</v>
          </cell>
          <cell r="R1510"/>
          <cell r="S1510" t="str">
            <v>Mtto. Terminado</v>
          </cell>
          <cell r="T1510">
            <v>42206</v>
          </cell>
          <cell r="U1510">
            <v>0.91666666666666663</v>
          </cell>
          <cell r="V1510">
            <v>3.4666666666744277</v>
          </cell>
        </row>
        <row r="1511">
          <cell r="A1511"/>
          <cell r="B1511">
            <v>1500</v>
          </cell>
          <cell r="C1511">
            <v>276</v>
          </cell>
          <cell r="D1511" t="str">
            <v>Tractor John Deere 8200</v>
          </cell>
          <cell r="E1511" t="str">
            <v>100JD</v>
          </cell>
          <cell r="F1511" t="str">
            <v>Coazucar S. A.</v>
          </cell>
          <cell r="G1511">
            <v>791060442</v>
          </cell>
          <cell r="H1511">
            <v>7795550923</v>
          </cell>
          <cell r="I1511" t="str">
            <v>LUBRICADORA</v>
          </cell>
          <cell r="J1511" t="str">
            <v>Cambio filtro de combustible</v>
          </cell>
          <cell r="K1511" t="str">
            <v>MTTO. PREVENTIVO</v>
          </cell>
          <cell r="L1511">
            <v>1480</v>
          </cell>
          <cell r="M1511" t="str">
            <v>ORELLANA VICTOR, ANTONIO JUVENAL</v>
          </cell>
          <cell r="N1511" t="str">
            <v>A</v>
          </cell>
          <cell r="O1511">
            <v>42206</v>
          </cell>
          <cell r="P1511">
            <v>0.77222222222222225</v>
          </cell>
          <cell r="Q1511">
            <v>30</v>
          </cell>
          <cell r="R1511"/>
          <cell r="S1511" t="str">
            <v>Mtto. Terminado</v>
          </cell>
          <cell r="T1511">
            <v>42206</v>
          </cell>
          <cell r="U1511">
            <v>0.91666666666666663</v>
          </cell>
          <cell r="V1511">
            <v>3.4666666666744277</v>
          </cell>
        </row>
        <row r="1512">
          <cell r="A1512"/>
          <cell r="B1512">
            <v>1501</v>
          </cell>
          <cell r="C1512" t="str">
            <v>EP04</v>
          </cell>
          <cell r="D1512" t="str">
            <v>Motoniveladora Caterpillar</v>
          </cell>
          <cell r="E1512" t="str">
            <v>100EP</v>
          </cell>
          <cell r="F1512" t="str">
            <v>Coazucar S. A.</v>
          </cell>
          <cell r="G1512">
            <v>791060411</v>
          </cell>
          <cell r="H1512">
            <v>7795550883</v>
          </cell>
          <cell r="I1512" t="str">
            <v>EQUIPO PESADO</v>
          </cell>
          <cell r="J1512" t="str">
            <v>Revisar motor</v>
          </cell>
          <cell r="K1512" t="str">
            <v>MTTO. CORRECTIVO</v>
          </cell>
          <cell r="L1512">
            <v>8365</v>
          </cell>
          <cell r="M1512" t="str">
            <v>CHIVIHUSCA LLIVICURA,JOSE</v>
          </cell>
          <cell r="N1512" t="str">
            <v>A</v>
          </cell>
          <cell r="O1512">
            <v>42206</v>
          </cell>
          <cell r="P1512">
            <v>0.77500000000000002</v>
          </cell>
          <cell r="Q1512">
            <v>30</v>
          </cell>
          <cell r="R1512"/>
          <cell r="S1512" t="str">
            <v>Mtto. Terminado</v>
          </cell>
          <cell r="T1512">
            <v>42206</v>
          </cell>
          <cell r="U1512">
            <v>0.95833333333333337</v>
          </cell>
          <cell r="V1512">
            <v>4.3999999999068677</v>
          </cell>
        </row>
        <row r="1513">
          <cell r="A1513"/>
          <cell r="B1513">
            <v>1502</v>
          </cell>
          <cell r="C1513" t="str">
            <v>LL05</v>
          </cell>
          <cell r="D1513" t="str">
            <v>Cargadora de Caña JD SP.2250</v>
          </cell>
          <cell r="E1513" t="str">
            <v>100LL</v>
          </cell>
          <cell r="F1513" t="str">
            <v>Coazucar S. A.</v>
          </cell>
          <cell r="G1513">
            <v>791060423</v>
          </cell>
          <cell r="H1513">
            <v>791060423</v>
          </cell>
          <cell r="I1513" t="str">
            <v>MTTO. EN EL CAMPO</v>
          </cell>
          <cell r="J1513" t="str">
            <v>Revisar sistema electrico</v>
          </cell>
          <cell r="K1513" t="str">
            <v>MTTO. CORRECTIVO</v>
          </cell>
          <cell r="L1513">
            <v>1928</v>
          </cell>
          <cell r="M1513" t="str">
            <v>VALDIVIESO HARO, PABLO HERMEL</v>
          </cell>
          <cell r="N1513" t="str">
            <v>A</v>
          </cell>
          <cell r="O1513">
            <v>42206</v>
          </cell>
          <cell r="P1513">
            <v>0.77986111111111101</v>
          </cell>
          <cell r="Q1513">
            <v>30</v>
          </cell>
          <cell r="R1513"/>
          <cell r="S1513" t="str">
            <v>Mtto. Terminado</v>
          </cell>
          <cell r="T1513">
            <v>42207</v>
          </cell>
          <cell r="U1513">
            <v>0.83333333333333337</v>
          </cell>
          <cell r="V1513">
            <v>25.283333333209157</v>
          </cell>
        </row>
        <row r="1514">
          <cell r="A1514"/>
          <cell r="B1514">
            <v>1503</v>
          </cell>
          <cell r="C1514">
            <v>1253</v>
          </cell>
          <cell r="D1514" t="str">
            <v>Trayler</v>
          </cell>
          <cell r="E1514" t="str">
            <v>100TD</v>
          </cell>
          <cell r="F1514" t="str">
            <v>Coazucar S. A.</v>
          </cell>
          <cell r="G1514">
            <v>791060312</v>
          </cell>
          <cell r="H1514">
            <v>791060312</v>
          </cell>
          <cell r="I1514" t="str">
            <v>MTTO. EN EL CAMPO</v>
          </cell>
          <cell r="J1514" t="str">
            <v xml:space="preserve">Llanta baja </v>
          </cell>
          <cell r="K1514" t="str">
            <v>MTTO. CORRECTIVO</v>
          </cell>
          <cell r="L1514">
            <v>1814</v>
          </cell>
          <cell r="M1514" t="str">
            <v>SARMIENTO CALLE, CARLOS</v>
          </cell>
          <cell r="N1514" t="str">
            <v>A</v>
          </cell>
          <cell r="O1514">
            <v>42206</v>
          </cell>
          <cell r="P1514">
            <v>0.78819444444444453</v>
          </cell>
          <cell r="Q1514">
            <v>30</v>
          </cell>
          <cell r="R1514"/>
          <cell r="S1514" t="str">
            <v>Mtto. Terminado</v>
          </cell>
          <cell r="T1514">
            <v>42206</v>
          </cell>
          <cell r="U1514">
            <v>0.87152777777777779</v>
          </cell>
          <cell r="V1514">
            <v>2</v>
          </cell>
        </row>
        <row r="1515">
          <cell r="A1515"/>
          <cell r="B1515">
            <v>1504</v>
          </cell>
          <cell r="C1515">
            <v>407</v>
          </cell>
          <cell r="D1515" t="str">
            <v>Carreton</v>
          </cell>
          <cell r="E1515" t="str">
            <v>100CA</v>
          </cell>
          <cell r="F1515" t="str">
            <v>Coazucar S. A.</v>
          </cell>
          <cell r="G1515">
            <v>791060326</v>
          </cell>
          <cell r="H1515">
            <v>791060326</v>
          </cell>
          <cell r="I1515" t="str">
            <v>MTTO. EN EL CAMPO</v>
          </cell>
          <cell r="J1515" t="str">
            <v>Llanta baja de tiro</v>
          </cell>
          <cell r="K1515" t="str">
            <v>MTTO. CORRECTIVO</v>
          </cell>
          <cell r="L1515">
            <v>1353</v>
          </cell>
          <cell r="M1515" t="str">
            <v>MINA POROZO, XAVIER</v>
          </cell>
          <cell r="N1515" t="str">
            <v>B</v>
          </cell>
          <cell r="O1515">
            <v>42206</v>
          </cell>
          <cell r="P1515">
            <v>0.79652777777777783</v>
          </cell>
          <cell r="Q1515">
            <v>30</v>
          </cell>
          <cell r="R1515"/>
          <cell r="S1515" t="str">
            <v>Mtto. Terminado</v>
          </cell>
          <cell r="T1515">
            <v>42206</v>
          </cell>
          <cell r="U1515">
            <v>0.87986111111111109</v>
          </cell>
          <cell r="V1515">
            <v>2</v>
          </cell>
        </row>
        <row r="1516">
          <cell r="A1516"/>
          <cell r="B1516">
            <v>1505</v>
          </cell>
          <cell r="C1516">
            <v>430</v>
          </cell>
          <cell r="D1516" t="str">
            <v>Carreton</v>
          </cell>
          <cell r="E1516" t="str">
            <v>100CA</v>
          </cell>
          <cell r="F1516" t="str">
            <v>Coazucar S. A.</v>
          </cell>
          <cell r="G1516">
            <v>791060326</v>
          </cell>
          <cell r="H1516">
            <v>791060326</v>
          </cell>
          <cell r="I1516" t="str">
            <v>MTTO. EN EL CAMPO</v>
          </cell>
          <cell r="J1516" t="str">
            <v>Llanta baja delantera izquierda</v>
          </cell>
          <cell r="K1516" t="str">
            <v>MTTO. CORRECTIVO</v>
          </cell>
          <cell r="L1516">
            <v>1353</v>
          </cell>
          <cell r="M1516" t="str">
            <v>MINA POROZO, XAVIER</v>
          </cell>
          <cell r="N1516" t="str">
            <v>B</v>
          </cell>
          <cell r="O1516">
            <v>42206</v>
          </cell>
          <cell r="P1516">
            <v>0.80694444444444446</v>
          </cell>
          <cell r="Q1516">
            <v>30</v>
          </cell>
          <cell r="R1516"/>
          <cell r="S1516" t="str">
            <v>Mtto. Terminado</v>
          </cell>
          <cell r="T1516">
            <v>42206</v>
          </cell>
          <cell r="U1516">
            <v>0.93194444444444446</v>
          </cell>
          <cell r="V1516">
            <v>3</v>
          </cell>
        </row>
        <row r="1517">
          <cell r="A1517"/>
          <cell r="B1517">
            <v>1506</v>
          </cell>
          <cell r="C1517">
            <v>329</v>
          </cell>
          <cell r="D1517" t="str">
            <v>Tractor de Llantas Cameco 305 AG</v>
          </cell>
          <cell r="E1517" t="str">
            <v>100CM</v>
          </cell>
          <cell r="F1517" t="str">
            <v>Coazucar S. A.</v>
          </cell>
          <cell r="G1517">
            <v>791060373</v>
          </cell>
          <cell r="H1517">
            <v>791060373</v>
          </cell>
          <cell r="I1517" t="str">
            <v>MTTO. EN EL CAMPO</v>
          </cell>
          <cell r="J1517" t="str">
            <v>Revisar sistema hidraulico</v>
          </cell>
          <cell r="K1517" t="str">
            <v>MTTO. CORRECTIVO</v>
          </cell>
          <cell r="L1517">
            <v>1855</v>
          </cell>
          <cell r="M1517" t="str">
            <v>SUCUZHAÑAY LEMA, CARLOS</v>
          </cell>
          <cell r="N1517" t="str">
            <v>B</v>
          </cell>
          <cell r="O1517">
            <v>42206</v>
          </cell>
          <cell r="P1517">
            <v>0.8125</v>
          </cell>
          <cell r="Q1517">
            <v>30</v>
          </cell>
          <cell r="R1517"/>
          <cell r="S1517" t="str">
            <v>Mtto. Terminado</v>
          </cell>
          <cell r="T1517">
            <v>42206</v>
          </cell>
          <cell r="U1517">
            <v>0.99930555555555556</v>
          </cell>
          <cell r="V1517">
            <v>4.4833333332790062</v>
          </cell>
        </row>
        <row r="1518">
          <cell r="A1518"/>
          <cell r="B1518">
            <v>1507</v>
          </cell>
          <cell r="C1518" t="str">
            <v>MB16</v>
          </cell>
          <cell r="D1518" t="str">
            <v>Moto Bomba Perkins 1006-6T</v>
          </cell>
          <cell r="E1518" t="str">
            <v>100BB</v>
          </cell>
          <cell r="F1518" t="str">
            <v>Coazucar S. A.</v>
          </cell>
          <cell r="G1518">
            <v>791060405</v>
          </cell>
          <cell r="H1518">
            <v>7795550098</v>
          </cell>
          <cell r="I1518" t="str">
            <v>MTTO. EN EL CAMPO</v>
          </cell>
          <cell r="J1518" t="str">
            <v>Revisar motor</v>
          </cell>
          <cell r="K1518" t="str">
            <v>MTTO. CORRECTIVO</v>
          </cell>
          <cell r="L1518">
            <v>1467</v>
          </cell>
          <cell r="M1518" t="str">
            <v>OJEDA GONZAGA,YOBANY</v>
          </cell>
          <cell r="N1518" t="str">
            <v>B</v>
          </cell>
          <cell r="O1518">
            <v>42206</v>
          </cell>
          <cell r="P1518">
            <v>0.83611111111111114</v>
          </cell>
          <cell r="Q1518">
            <v>30</v>
          </cell>
          <cell r="R1518"/>
          <cell r="S1518" t="str">
            <v>Mtto. Terminado</v>
          </cell>
          <cell r="T1518">
            <v>42206</v>
          </cell>
          <cell r="U1518">
            <v>0.95833333333333337</v>
          </cell>
          <cell r="V1518">
            <v>2.9333333333488554</v>
          </cell>
        </row>
        <row r="1519">
          <cell r="A1519"/>
          <cell r="B1519">
            <v>1508</v>
          </cell>
          <cell r="C1519">
            <v>604</v>
          </cell>
          <cell r="D1519" t="str">
            <v>Moto Bomba John Deere 6068TF250</v>
          </cell>
          <cell r="E1519" t="str">
            <v>100BB</v>
          </cell>
          <cell r="F1519" t="str">
            <v>Coazucar S. A.</v>
          </cell>
          <cell r="G1519">
            <v>791060405</v>
          </cell>
          <cell r="H1519">
            <v>7795550007</v>
          </cell>
          <cell r="I1519" t="str">
            <v>MTTO. EN EL CAMPO</v>
          </cell>
          <cell r="J1519" t="str">
            <v>Revisar sistema electrico</v>
          </cell>
          <cell r="K1519" t="str">
            <v>MTTO. CORRECTIVO</v>
          </cell>
          <cell r="L1519">
            <v>1655</v>
          </cell>
          <cell r="M1519" t="str">
            <v>RAMON RAMON, FRANKLIN</v>
          </cell>
          <cell r="N1519" t="str">
            <v>B</v>
          </cell>
          <cell r="O1519">
            <v>42206</v>
          </cell>
          <cell r="P1519">
            <v>0.83750000000000002</v>
          </cell>
          <cell r="Q1519">
            <v>30</v>
          </cell>
          <cell r="R1519"/>
          <cell r="S1519" t="str">
            <v>Mtto. Terminado</v>
          </cell>
          <cell r="T1519">
            <v>42206</v>
          </cell>
          <cell r="U1519">
            <v>0.89583333333333337</v>
          </cell>
          <cell r="V1519">
            <v>1.3999999999068677</v>
          </cell>
        </row>
        <row r="1520">
          <cell r="A1520"/>
          <cell r="B1520">
            <v>1509</v>
          </cell>
          <cell r="C1520">
            <v>298</v>
          </cell>
          <cell r="D1520" t="str">
            <v>Tractor John Deere 8200</v>
          </cell>
          <cell r="E1520" t="str">
            <v>100JD</v>
          </cell>
          <cell r="F1520" t="str">
            <v>Coazucar S. A.</v>
          </cell>
          <cell r="G1520">
            <v>791060442</v>
          </cell>
          <cell r="H1520">
            <v>7795550951</v>
          </cell>
          <cell r="I1520" t="str">
            <v>MTTO. EN EL CAMPO</v>
          </cell>
          <cell r="J1520" t="str">
            <v>Revisar fuga de aceite hidraulico</v>
          </cell>
          <cell r="K1520" t="str">
            <v>MTTO. CORRECTIVO</v>
          </cell>
          <cell r="L1520">
            <v>1637</v>
          </cell>
          <cell r="M1520" t="str">
            <v>QUINTO RAMOS,JULIO</v>
          </cell>
          <cell r="N1520" t="str">
            <v>B</v>
          </cell>
          <cell r="O1520">
            <v>42206</v>
          </cell>
          <cell r="P1520">
            <v>0.85416666666666663</v>
          </cell>
          <cell r="Q1520">
            <v>30</v>
          </cell>
          <cell r="R1520"/>
          <cell r="S1520" t="str">
            <v>Mtto. Terminado</v>
          </cell>
          <cell r="T1520">
            <v>42206</v>
          </cell>
          <cell r="U1520">
            <v>0.95833333333333337</v>
          </cell>
          <cell r="V1520">
            <v>2.5</v>
          </cell>
        </row>
        <row r="1521">
          <cell r="A1521"/>
          <cell r="B1521">
            <v>1510</v>
          </cell>
          <cell r="C1521">
            <v>167</v>
          </cell>
          <cell r="D1521" t="str">
            <v>Cabezal M. Benz LS-2635</v>
          </cell>
          <cell r="E1521" t="str">
            <v>100CB</v>
          </cell>
          <cell r="F1521" t="str">
            <v>Coazucar S. A.</v>
          </cell>
          <cell r="G1521">
            <v>791060330</v>
          </cell>
          <cell r="H1521">
            <v>791060330</v>
          </cell>
          <cell r="I1521" t="str">
            <v>MTTO. EN EL CAMPO</v>
          </cell>
          <cell r="J1521" t="str">
            <v>Sin embrague</v>
          </cell>
          <cell r="K1521" t="str">
            <v>MTTO. CORRECTIVO</v>
          </cell>
          <cell r="L1521">
            <v>843</v>
          </cell>
          <cell r="M1521" t="str">
            <v>CASTILLO MALDONADO, CARLOS ADOLFO</v>
          </cell>
          <cell r="N1521" t="str">
            <v>B</v>
          </cell>
          <cell r="O1521">
            <v>42206</v>
          </cell>
          <cell r="P1521">
            <v>0.8569444444444444</v>
          </cell>
          <cell r="Q1521">
            <v>30</v>
          </cell>
          <cell r="R1521"/>
          <cell r="S1521" t="str">
            <v>Mtto. Terminado</v>
          </cell>
          <cell r="T1521">
            <v>42206</v>
          </cell>
          <cell r="U1521">
            <v>0.95833333333333337</v>
          </cell>
          <cell r="V1521">
            <v>2.4333333333488554</v>
          </cell>
        </row>
        <row r="1522">
          <cell r="A1522"/>
          <cell r="B1522">
            <v>1511</v>
          </cell>
          <cell r="C1522">
            <v>1317</v>
          </cell>
          <cell r="D1522" t="str">
            <v>Trayler</v>
          </cell>
          <cell r="E1522" t="str">
            <v>100TD</v>
          </cell>
          <cell r="F1522" t="str">
            <v>Coazucar S. A.</v>
          </cell>
          <cell r="G1522">
            <v>791060312</v>
          </cell>
          <cell r="H1522">
            <v>791060312</v>
          </cell>
          <cell r="I1522" t="str">
            <v>MTTO. EN EL CAMPO</v>
          </cell>
          <cell r="J1522" t="str">
            <v>Llanta baja</v>
          </cell>
          <cell r="K1522" t="str">
            <v>MTTO. CORRECTIVO</v>
          </cell>
          <cell r="L1522">
            <v>1353</v>
          </cell>
          <cell r="M1522" t="str">
            <v>MINA POROZO, XAVIER</v>
          </cell>
          <cell r="N1522" t="str">
            <v>B</v>
          </cell>
          <cell r="O1522">
            <v>42206</v>
          </cell>
          <cell r="P1522">
            <v>0.85902777777777783</v>
          </cell>
          <cell r="Q1522">
            <v>30</v>
          </cell>
          <cell r="R1522"/>
          <cell r="S1522" t="str">
            <v>Mtto. Terminado</v>
          </cell>
          <cell r="T1522">
            <v>42206</v>
          </cell>
          <cell r="U1522">
            <v>0.94236111111111109</v>
          </cell>
          <cell r="V1522">
            <v>2</v>
          </cell>
        </row>
        <row r="1523">
          <cell r="A1523"/>
          <cell r="B1523">
            <v>1512</v>
          </cell>
          <cell r="C1523">
            <v>325</v>
          </cell>
          <cell r="D1523" t="str">
            <v>Tractor de Llantas Cameco 305 AG</v>
          </cell>
          <cell r="E1523" t="str">
            <v>100CM</v>
          </cell>
          <cell r="F1523" t="str">
            <v>Coazucar S. A.</v>
          </cell>
          <cell r="G1523">
            <v>791060373</v>
          </cell>
          <cell r="H1523">
            <v>7795550333</v>
          </cell>
          <cell r="I1523" t="str">
            <v>MTTO. EN EL CAMPO</v>
          </cell>
          <cell r="J1523" t="str">
            <v>Problema del arranque y suena el cardan</v>
          </cell>
          <cell r="K1523" t="str">
            <v>MTTO. CORRECTIVO</v>
          </cell>
          <cell r="L1523">
            <v>775</v>
          </cell>
          <cell r="M1523" t="str">
            <v>CABRERA QUIZHPI, CARLOS GONZALO</v>
          </cell>
          <cell r="N1523" t="str">
            <v>B</v>
          </cell>
          <cell r="O1523">
            <v>42206</v>
          </cell>
          <cell r="P1523">
            <v>0.87013888888888891</v>
          </cell>
          <cell r="Q1523">
            <v>30</v>
          </cell>
          <cell r="R1523">
            <v>2173</v>
          </cell>
          <cell r="S1523" t="str">
            <v>Mtto. Terminado</v>
          </cell>
          <cell r="T1523">
            <v>42206</v>
          </cell>
          <cell r="U1523">
            <v>0.59375</v>
          </cell>
          <cell r="V1523">
            <v>-6.6333333333022892</v>
          </cell>
        </row>
        <row r="1524">
          <cell r="A1524"/>
          <cell r="B1524">
            <v>1513</v>
          </cell>
          <cell r="C1524">
            <v>167</v>
          </cell>
          <cell r="D1524" t="str">
            <v>Cabezal M. Benz LS-2635</v>
          </cell>
          <cell r="E1524" t="str">
            <v>100CB</v>
          </cell>
          <cell r="F1524" t="str">
            <v>Coazucar S. A.</v>
          </cell>
          <cell r="G1524">
            <v>791060330</v>
          </cell>
          <cell r="H1524">
            <v>791060330</v>
          </cell>
          <cell r="I1524" t="str">
            <v>MTTO. EN EL CAMPO</v>
          </cell>
          <cell r="J1524" t="str">
            <v>Sin arranque</v>
          </cell>
          <cell r="K1524" t="str">
            <v>MTTO. CORRECTIVO</v>
          </cell>
          <cell r="L1524">
            <v>843</v>
          </cell>
          <cell r="M1524" t="str">
            <v>CASTILLO MALDONADO, CARLOS ADOLFO</v>
          </cell>
          <cell r="N1524" t="str">
            <v>B</v>
          </cell>
          <cell r="O1524">
            <v>42206</v>
          </cell>
          <cell r="P1524">
            <v>0.97430555555555554</v>
          </cell>
          <cell r="Q1524">
            <v>30</v>
          </cell>
          <cell r="R1524"/>
          <cell r="S1524" t="str">
            <v>Mtto. Terminado</v>
          </cell>
          <cell r="T1524">
            <v>42207</v>
          </cell>
          <cell r="U1524">
            <v>1.0416666666666666E-2</v>
          </cell>
          <cell r="V1524">
            <v>0.86666666658129543</v>
          </cell>
        </row>
        <row r="1525">
          <cell r="A1525"/>
          <cell r="B1525">
            <v>1514</v>
          </cell>
          <cell r="C1525" t="str">
            <v>JD33</v>
          </cell>
          <cell r="D1525" t="str">
            <v>Tractor John Deere 7230R</v>
          </cell>
          <cell r="E1525" t="str">
            <v>100JD</v>
          </cell>
          <cell r="F1525" t="str">
            <v>Coazucar S. A.</v>
          </cell>
          <cell r="G1525">
            <v>791060416</v>
          </cell>
          <cell r="H1525">
            <v>7795551077</v>
          </cell>
          <cell r="I1525" t="str">
            <v>JOHN DEERE</v>
          </cell>
          <cell r="J1525" t="str">
            <v>Arreglar enganche</v>
          </cell>
          <cell r="K1525" t="str">
            <v>MTTO. CORRECTIVO</v>
          </cell>
          <cell r="L1525">
            <v>7131</v>
          </cell>
          <cell r="M1525" t="str">
            <v>FLORES GUACHICHULCA, ERWIN FABIAN</v>
          </cell>
          <cell r="N1525" t="str">
            <v>B</v>
          </cell>
          <cell r="O1525">
            <v>42207</v>
          </cell>
          <cell r="P1525">
            <v>1.5277777777777777E-2</v>
          </cell>
          <cell r="Q1525">
            <v>30</v>
          </cell>
          <cell r="R1525">
            <v>5222</v>
          </cell>
          <cell r="S1525" t="str">
            <v>Mtto. Terminado</v>
          </cell>
          <cell r="T1525">
            <v>42207</v>
          </cell>
          <cell r="U1525">
            <v>0.35416666666666669</v>
          </cell>
          <cell r="V1525">
            <v>8.1333333333022892</v>
          </cell>
        </row>
        <row r="1526">
          <cell r="A1526"/>
          <cell r="B1526">
            <v>1515</v>
          </cell>
          <cell r="C1526" t="str">
            <v>JD32</v>
          </cell>
          <cell r="D1526" t="str">
            <v>Tractor John Deere 7230R</v>
          </cell>
          <cell r="E1526" t="str">
            <v>100JD</v>
          </cell>
          <cell r="F1526" t="str">
            <v>Coazucar S. A.</v>
          </cell>
          <cell r="G1526">
            <v>791060416</v>
          </cell>
          <cell r="H1526">
            <v>7795551075</v>
          </cell>
          <cell r="I1526" t="str">
            <v>JOHN DEERE</v>
          </cell>
          <cell r="J1526" t="str">
            <v>Revisar filtros de combustibles</v>
          </cell>
          <cell r="K1526" t="str">
            <v>MTTO. CORRECTIVO</v>
          </cell>
          <cell r="L1526">
            <v>7415</v>
          </cell>
          <cell r="M1526" t="str">
            <v>VALENZUELA CASTAÑERA,HILARIO</v>
          </cell>
          <cell r="N1526" t="str">
            <v>B</v>
          </cell>
          <cell r="O1526">
            <v>42207</v>
          </cell>
          <cell r="P1526">
            <v>3.4722222222222224E-2</v>
          </cell>
          <cell r="Q1526">
            <v>30</v>
          </cell>
          <cell r="R1526">
            <v>5024</v>
          </cell>
          <cell r="S1526" t="str">
            <v>Mtto. Terminado</v>
          </cell>
          <cell r="T1526">
            <v>42207</v>
          </cell>
          <cell r="U1526">
            <v>0.29166666666666669</v>
          </cell>
          <cell r="V1526">
            <v>6.1666666667442769</v>
          </cell>
        </row>
        <row r="1527">
          <cell r="A1527"/>
          <cell r="B1527">
            <v>1516</v>
          </cell>
          <cell r="C1527">
            <v>331</v>
          </cell>
          <cell r="D1527" t="str">
            <v>Tractor de Llantas Cameco 305 AG</v>
          </cell>
          <cell r="E1527" t="str">
            <v>100CM</v>
          </cell>
          <cell r="F1527" t="str">
            <v>Coazucar S. A.</v>
          </cell>
          <cell r="G1527">
            <v>791060444</v>
          </cell>
          <cell r="H1527">
            <v>791060444</v>
          </cell>
          <cell r="I1527" t="str">
            <v>CAMECOS</v>
          </cell>
          <cell r="J1527" t="str">
            <v>Revisar uñeta</v>
          </cell>
          <cell r="K1527" t="str">
            <v>MTTO. CORRECTIVO</v>
          </cell>
          <cell r="L1527">
            <v>1118</v>
          </cell>
          <cell r="M1527" t="str">
            <v>GUAMAN LANDYN, LUIS ARIOLFO</v>
          </cell>
          <cell r="N1527" t="str">
            <v>B</v>
          </cell>
          <cell r="O1527">
            <v>42207</v>
          </cell>
          <cell r="P1527">
            <v>5.0694444444444452E-2</v>
          </cell>
          <cell r="Q1527">
            <v>30</v>
          </cell>
          <cell r="R1527">
            <v>345</v>
          </cell>
          <cell r="S1527" t="str">
            <v>Mtto. Terminado</v>
          </cell>
          <cell r="T1527">
            <v>42207</v>
          </cell>
          <cell r="U1527">
            <v>6.9444444444444434E-2</v>
          </cell>
          <cell r="V1527">
            <v>0.45000000018626451</v>
          </cell>
        </row>
        <row r="1528">
          <cell r="A1528"/>
          <cell r="B1528">
            <v>1517</v>
          </cell>
          <cell r="C1528">
            <v>1257</v>
          </cell>
          <cell r="D1528" t="str">
            <v>Trayler</v>
          </cell>
          <cell r="E1528" t="str">
            <v>100TD</v>
          </cell>
          <cell r="F1528" t="str">
            <v>Coazucar S. A.</v>
          </cell>
          <cell r="G1528">
            <v>791060312</v>
          </cell>
          <cell r="H1528">
            <v>791060312</v>
          </cell>
          <cell r="I1528" t="str">
            <v>TRAYLER</v>
          </cell>
          <cell r="J1528" t="str">
            <v>Colocar pin de biela</v>
          </cell>
          <cell r="K1528" t="str">
            <v>MTTO. CORRECTIVO</v>
          </cell>
          <cell r="L1528">
            <v>1500</v>
          </cell>
          <cell r="M1528" t="str">
            <v>ORTIZ YADAYCELA, NESTOR</v>
          </cell>
          <cell r="N1528" t="str">
            <v>B</v>
          </cell>
          <cell r="O1528">
            <v>42207</v>
          </cell>
          <cell r="P1528">
            <v>0.1076388888888889</v>
          </cell>
          <cell r="Q1528">
            <v>30</v>
          </cell>
          <cell r="R1528"/>
          <cell r="S1528" t="str">
            <v>Mtto. Terminado</v>
          </cell>
          <cell r="T1528">
            <v>42207</v>
          </cell>
          <cell r="U1528">
            <v>0.16666666666666666</v>
          </cell>
          <cell r="V1528">
            <v>1.4166666666278616</v>
          </cell>
        </row>
        <row r="1529">
          <cell r="A1529"/>
          <cell r="B1529">
            <v>1518</v>
          </cell>
          <cell r="C1529">
            <v>1304</v>
          </cell>
          <cell r="D1529" t="str">
            <v>Trayler</v>
          </cell>
          <cell r="E1529" t="str">
            <v>100TD</v>
          </cell>
          <cell r="F1529" t="str">
            <v>Coazucar S. A.</v>
          </cell>
          <cell r="G1529">
            <v>791060312</v>
          </cell>
          <cell r="H1529">
            <v>791060312</v>
          </cell>
          <cell r="I1529" t="str">
            <v>TRAYLER</v>
          </cell>
          <cell r="J1529" t="str">
            <v>Cambiar llanta baja</v>
          </cell>
          <cell r="K1529" t="str">
            <v>MTTO. CORRECTIVO</v>
          </cell>
          <cell r="L1529">
            <v>1353</v>
          </cell>
          <cell r="M1529" t="str">
            <v>MINA POROZO, XAVIER</v>
          </cell>
          <cell r="N1529" t="str">
            <v>B</v>
          </cell>
          <cell r="O1529">
            <v>42207</v>
          </cell>
          <cell r="P1529">
            <v>0.13680555555555554</v>
          </cell>
          <cell r="Q1529">
            <v>30</v>
          </cell>
          <cell r="R1529"/>
          <cell r="S1529" t="str">
            <v>Mtto. Terminado</v>
          </cell>
          <cell r="T1529">
            <v>42207</v>
          </cell>
          <cell r="U1529">
            <v>0.22013888888888888</v>
          </cell>
          <cell r="V1529">
            <v>1.9999999997671694</v>
          </cell>
        </row>
        <row r="1530">
          <cell r="A1530"/>
          <cell r="B1530">
            <v>1519</v>
          </cell>
          <cell r="C1530">
            <v>1253</v>
          </cell>
          <cell r="D1530" t="str">
            <v>Trayler</v>
          </cell>
          <cell r="E1530" t="str">
            <v>100TD</v>
          </cell>
          <cell r="F1530" t="str">
            <v>Coazucar S. A.</v>
          </cell>
          <cell r="G1530">
            <v>791060312</v>
          </cell>
          <cell r="H1530">
            <v>791060312</v>
          </cell>
          <cell r="I1530" t="str">
            <v>TRAYLER</v>
          </cell>
          <cell r="J1530" t="str">
            <v>Cambiar esparragos del 2do eje</v>
          </cell>
          <cell r="K1530" t="str">
            <v>MTTO. CORRECTIVO</v>
          </cell>
          <cell r="L1530">
            <v>1500</v>
          </cell>
          <cell r="M1530" t="str">
            <v>ORTIZ YADAYCELA, NESTOR</v>
          </cell>
          <cell r="N1530" t="str">
            <v>B</v>
          </cell>
          <cell r="O1530">
            <v>42207</v>
          </cell>
          <cell r="P1530">
            <v>0.17708333333333334</v>
          </cell>
          <cell r="Q1530">
            <v>30</v>
          </cell>
          <cell r="R1530"/>
          <cell r="S1530" t="str">
            <v>Mtto. Terminado</v>
          </cell>
          <cell r="T1530">
            <v>42207</v>
          </cell>
          <cell r="U1530">
            <v>0.625</v>
          </cell>
          <cell r="V1530">
            <v>10.75</v>
          </cell>
        </row>
        <row r="1531">
          <cell r="A1531"/>
          <cell r="B1531">
            <v>1520</v>
          </cell>
          <cell r="C1531">
            <v>326</v>
          </cell>
          <cell r="D1531" t="str">
            <v xml:space="preserve">Tractor de Llantas Cameco </v>
          </cell>
          <cell r="E1531" t="str">
            <v>100CM</v>
          </cell>
          <cell r="F1531" t="str">
            <v>Coazucar S. A.</v>
          </cell>
          <cell r="G1531">
            <v>791060373</v>
          </cell>
          <cell r="H1531">
            <v>791060373</v>
          </cell>
          <cell r="I1531" t="str">
            <v>MTTO. EN EL CAMPO</v>
          </cell>
          <cell r="J1531" t="str">
            <v>Completar aceite y cambiar bayoneta y CAÑERIA</v>
          </cell>
          <cell r="K1531" t="str">
            <v>MTTO. CORRECTIVO</v>
          </cell>
          <cell r="L1531">
            <v>707</v>
          </cell>
          <cell r="M1531" t="str">
            <v>BASTIDAS SANCHEZ, NELSON WILSON</v>
          </cell>
          <cell r="N1531" t="str">
            <v>B</v>
          </cell>
          <cell r="O1531">
            <v>42207</v>
          </cell>
          <cell r="P1531">
            <v>0.24027777777777778</v>
          </cell>
          <cell r="Q1531">
            <v>30</v>
          </cell>
          <cell r="R1531"/>
          <cell r="S1531" t="str">
            <v>Mtto. Terminado</v>
          </cell>
          <cell r="T1531">
            <v>42208</v>
          </cell>
          <cell r="U1531">
            <v>0.45833333333333331</v>
          </cell>
          <cell r="V1531">
            <v>29.233333333395422</v>
          </cell>
        </row>
        <row r="1532">
          <cell r="A1532"/>
          <cell r="B1532">
            <v>1521</v>
          </cell>
          <cell r="C1532">
            <v>280</v>
          </cell>
          <cell r="D1532" t="str">
            <v>Tractor John Deere 8200</v>
          </cell>
          <cell r="E1532" t="str">
            <v>100JD</v>
          </cell>
          <cell r="F1532" t="str">
            <v>Coazucar S. A.</v>
          </cell>
          <cell r="G1532">
            <v>791060442</v>
          </cell>
          <cell r="H1532">
            <v>7795550927</v>
          </cell>
          <cell r="I1532" t="str">
            <v>JOHN DEERE</v>
          </cell>
          <cell r="J1532" t="str">
            <v xml:space="preserve">Revisar codigo </v>
          </cell>
          <cell r="K1532" t="str">
            <v>MTTO. CORRECTIVO</v>
          </cell>
          <cell r="L1532">
            <v>7495</v>
          </cell>
          <cell r="M1532" t="str">
            <v>CARRANZA BURGOS, EDWIN</v>
          </cell>
          <cell r="N1532" t="str">
            <v>B</v>
          </cell>
          <cell r="O1532">
            <v>42207</v>
          </cell>
          <cell r="P1532">
            <v>0.24444444444444446</v>
          </cell>
          <cell r="Q1532">
            <v>30</v>
          </cell>
          <cell r="R1532">
            <v>7553</v>
          </cell>
          <cell r="S1532" t="str">
            <v>Mtto. Terminado</v>
          </cell>
          <cell r="T1532">
            <v>42207</v>
          </cell>
          <cell r="U1532">
            <v>0.25347222222222221</v>
          </cell>
          <cell r="V1532">
            <v>0.21666666667442769</v>
          </cell>
        </row>
        <row r="1533">
          <cell r="A1533"/>
          <cell r="B1533">
            <v>1522</v>
          </cell>
          <cell r="C1533" t="str">
            <v>CB11</v>
          </cell>
          <cell r="D1533" t="str">
            <v>Volqueta Mack GU813E</v>
          </cell>
          <cell r="E1533" t="str">
            <v>100CB</v>
          </cell>
          <cell r="F1533" t="str">
            <v>Coazucar S. A.</v>
          </cell>
          <cell r="G1533">
            <v>791060415</v>
          </cell>
          <cell r="H1533">
            <v>791060415</v>
          </cell>
          <cell r="I1533" t="str">
            <v>ENDER DE CABEZALES</v>
          </cell>
          <cell r="J1533" t="str">
            <v>Soldar compuerta</v>
          </cell>
          <cell r="K1533" t="str">
            <v>MTTO. CORRECTIVO</v>
          </cell>
          <cell r="L1533">
            <v>718</v>
          </cell>
          <cell r="M1533" t="str">
            <v>BELTRAN AURIA, EDDY XAVIER</v>
          </cell>
          <cell r="N1533" t="str">
            <v>B</v>
          </cell>
          <cell r="O1533">
            <v>42207</v>
          </cell>
          <cell r="P1533">
            <v>0.2590277777777778</v>
          </cell>
          <cell r="Q1533">
            <v>30</v>
          </cell>
          <cell r="R1533">
            <v>5012</v>
          </cell>
          <cell r="S1533" t="str">
            <v>Mtto. Terminado</v>
          </cell>
          <cell r="T1533">
            <v>42207</v>
          </cell>
          <cell r="U1533">
            <v>0.45833333333333331</v>
          </cell>
          <cell r="V1533">
            <v>4.7833333333255723</v>
          </cell>
        </row>
        <row r="1534">
          <cell r="A1534"/>
          <cell r="B1534">
            <v>1523</v>
          </cell>
          <cell r="C1534">
            <v>639</v>
          </cell>
          <cell r="D1534" t="str">
            <v>Moto Bomba Big squirt(j d. 6068tf001)</v>
          </cell>
          <cell r="E1534" t="str">
            <v>100BB</v>
          </cell>
          <cell r="F1534" t="str">
            <v>Coazucar S. A.</v>
          </cell>
          <cell r="G1534">
            <v>791060405</v>
          </cell>
          <cell r="H1534">
            <v>7795550017</v>
          </cell>
          <cell r="I1534" t="str">
            <v>MTTO. EN EL CAMPO</v>
          </cell>
          <cell r="J1534" t="str">
            <v>Cambiar llanta baja</v>
          </cell>
          <cell r="K1534" t="str">
            <v>MTTO. CORRECTIVO</v>
          </cell>
          <cell r="L1534">
            <v>1353</v>
          </cell>
          <cell r="M1534" t="str">
            <v>MINA POROZO, XAVIER</v>
          </cell>
          <cell r="N1534" t="str">
            <v>B</v>
          </cell>
          <cell r="O1534">
            <v>42207</v>
          </cell>
          <cell r="P1534">
            <v>0.28125</v>
          </cell>
          <cell r="Q1534">
            <v>30</v>
          </cell>
          <cell r="R1534"/>
          <cell r="S1534" t="str">
            <v>Mtto. Terminado</v>
          </cell>
          <cell r="T1534">
            <v>42207</v>
          </cell>
          <cell r="U1534">
            <v>0.41666666666666669</v>
          </cell>
          <cell r="V1534">
            <v>3.25</v>
          </cell>
        </row>
        <row r="1535">
          <cell r="A1535"/>
          <cell r="B1535">
            <v>1524</v>
          </cell>
          <cell r="C1535">
            <v>66</v>
          </cell>
          <cell r="D1535" t="str">
            <v xml:space="preserve">Jeep Chevrolet </v>
          </cell>
          <cell r="E1535" t="str">
            <v>100el</v>
          </cell>
          <cell r="F1535" t="str">
            <v>Coazucar S. A.</v>
          </cell>
          <cell r="G1535">
            <v>791063405</v>
          </cell>
          <cell r="H1535">
            <v>791063405</v>
          </cell>
          <cell r="I1535" t="str">
            <v>EQUIPO LIVIANO</v>
          </cell>
          <cell r="J1535" t="str">
            <v>Revisar motor de arranque</v>
          </cell>
          <cell r="K1535" t="str">
            <v>MTTO. CORRECTIVO</v>
          </cell>
          <cell r="L1535">
            <v>491</v>
          </cell>
          <cell r="M1535" t="str">
            <v>BARBERAN PINO, LUIS ALFREDO</v>
          </cell>
          <cell r="N1535" t="str">
            <v>A</v>
          </cell>
          <cell r="O1535">
            <v>42207</v>
          </cell>
          <cell r="P1535">
            <v>0.2951388888888889</v>
          </cell>
          <cell r="Q1535">
            <v>30</v>
          </cell>
          <cell r="R1535"/>
          <cell r="S1535" t="str">
            <v>Mtto. Terminado</v>
          </cell>
          <cell r="T1535">
            <v>42207</v>
          </cell>
          <cell r="U1535">
            <v>0.58333333333333337</v>
          </cell>
          <cell r="V1535">
            <v>6.9166666666278616</v>
          </cell>
        </row>
        <row r="1536">
          <cell r="A1536"/>
          <cell r="B1536">
            <v>1525</v>
          </cell>
          <cell r="C1536">
            <v>164</v>
          </cell>
          <cell r="D1536" t="str">
            <v>Cabezal M. Benz LS-2635</v>
          </cell>
          <cell r="E1536" t="str">
            <v>100CB</v>
          </cell>
          <cell r="F1536" t="str">
            <v>Coazucar S. A.</v>
          </cell>
          <cell r="G1536">
            <v>791060330</v>
          </cell>
          <cell r="H1536">
            <v>791060330</v>
          </cell>
          <cell r="I1536" t="str">
            <v>ELECTROMECANICOS</v>
          </cell>
          <cell r="J1536" t="str">
            <v>Revisar sistema electrico</v>
          </cell>
          <cell r="K1536" t="str">
            <v>MTTO. CORRECTIVO</v>
          </cell>
          <cell r="L1536">
            <v>1011</v>
          </cell>
          <cell r="M1536" t="str">
            <v>ESPEJO AREVALO, JACKSON MARIO</v>
          </cell>
          <cell r="N1536" t="str">
            <v>A</v>
          </cell>
          <cell r="O1536">
            <v>42207</v>
          </cell>
          <cell r="P1536">
            <v>0.2986111111111111</v>
          </cell>
          <cell r="Q1536">
            <v>30</v>
          </cell>
          <cell r="R1536"/>
          <cell r="S1536" t="str">
            <v>Mtto. Terminado</v>
          </cell>
          <cell r="T1536">
            <v>42207</v>
          </cell>
          <cell r="U1536">
            <v>0.43402777777777773</v>
          </cell>
          <cell r="V1536">
            <v>3.2500000001164153</v>
          </cell>
        </row>
        <row r="1537">
          <cell r="A1537"/>
          <cell r="B1537">
            <v>1526</v>
          </cell>
          <cell r="C1537">
            <v>1329</v>
          </cell>
          <cell r="D1537" t="str">
            <v>Trayler</v>
          </cell>
          <cell r="E1537" t="str">
            <v>100TD</v>
          </cell>
          <cell r="F1537" t="str">
            <v>Coazucar S. A.</v>
          </cell>
          <cell r="G1537">
            <v>791060312</v>
          </cell>
          <cell r="H1537">
            <v>791060312</v>
          </cell>
          <cell r="I1537" t="str">
            <v>MTTO. EN EL CAMPO</v>
          </cell>
          <cell r="J1537" t="str">
            <v>Cambiar llanta</v>
          </cell>
          <cell r="K1537" t="str">
            <v>MTTO. CORRECTIVO</v>
          </cell>
          <cell r="L1537">
            <v>1814</v>
          </cell>
          <cell r="M1537" t="str">
            <v>SARMIENTO CALLE, CARLOS</v>
          </cell>
          <cell r="N1537" t="str">
            <v>A</v>
          </cell>
          <cell r="O1537">
            <v>42207</v>
          </cell>
          <cell r="P1537">
            <v>0.30555555555555552</v>
          </cell>
          <cell r="Q1537">
            <v>30</v>
          </cell>
          <cell r="R1537"/>
          <cell r="S1537" t="str">
            <v>Mtto. Terminado</v>
          </cell>
          <cell r="T1537">
            <v>42210</v>
          </cell>
          <cell r="U1537">
            <v>0.33333333333333331</v>
          </cell>
          <cell r="V1537">
            <v>72.666666666744277</v>
          </cell>
        </row>
        <row r="1538">
          <cell r="A1538"/>
          <cell r="B1538">
            <v>1527</v>
          </cell>
          <cell r="C1538" t="str">
            <v>JD02</v>
          </cell>
          <cell r="D1538" t="str">
            <v>Tractor John Deere 9430R</v>
          </cell>
          <cell r="E1538" t="str">
            <v>100JD</v>
          </cell>
          <cell r="F1538" t="str">
            <v>Coazucar S. A.</v>
          </cell>
          <cell r="G1538">
            <v>791060394</v>
          </cell>
          <cell r="H1538">
            <v>7795551015</v>
          </cell>
          <cell r="I1538" t="str">
            <v>JOHN DEERE</v>
          </cell>
          <cell r="J1538" t="str">
            <v>Revisar aire acondicionado</v>
          </cell>
          <cell r="K1538" t="str">
            <v>MTTO. CORRECTIVO</v>
          </cell>
          <cell r="L1538">
            <v>1020</v>
          </cell>
          <cell r="M1538" t="str">
            <v>ESPINOZA MENDOZA, WALTER GABRIEL</v>
          </cell>
          <cell r="N1538" t="str">
            <v>A</v>
          </cell>
          <cell r="O1538">
            <v>42207</v>
          </cell>
          <cell r="P1538">
            <v>0.32222222222222224</v>
          </cell>
          <cell r="Q1538">
            <v>30</v>
          </cell>
          <cell r="R1538"/>
          <cell r="S1538" t="str">
            <v>Mtto. Terminado</v>
          </cell>
          <cell r="T1538">
            <v>42208</v>
          </cell>
          <cell r="U1538">
            <v>0.75</v>
          </cell>
          <cell r="V1538">
            <v>34.266666666604578</v>
          </cell>
        </row>
        <row r="1539">
          <cell r="A1539"/>
          <cell r="B1539">
            <v>1528</v>
          </cell>
          <cell r="C1539" t="str">
            <v>JD05</v>
          </cell>
          <cell r="D1539" t="str">
            <v>Tractor John Deere 8270R</v>
          </cell>
          <cell r="E1539" t="str">
            <v>100JD</v>
          </cell>
          <cell r="F1539" t="str">
            <v>Coazucar S. A.</v>
          </cell>
          <cell r="G1539">
            <v>791060396</v>
          </cell>
          <cell r="H1539">
            <v>7795551021</v>
          </cell>
          <cell r="I1539" t="str">
            <v>JOHN DEERE</v>
          </cell>
          <cell r="J1539" t="str">
            <v>Revisar sistema electrico</v>
          </cell>
          <cell r="K1539" t="str">
            <v>MTTO. CORRECTIVO</v>
          </cell>
          <cell r="L1539">
            <v>1727</v>
          </cell>
          <cell r="M1539" t="str">
            <v>RODRIGUEZ ORTEGA, ROY VICENTE</v>
          </cell>
          <cell r="N1539" t="str">
            <v>A</v>
          </cell>
          <cell r="O1539">
            <v>42207</v>
          </cell>
          <cell r="P1539">
            <v>0.32569444444444445</v>
          </cell>
          <cell r="Q1539">
            <v>30</v>
          </cell>
          <cell r="R1539"/>
          <cell r="S1539" t="str">
            <v>Mtto. Terminado</v>
          </cell>
          <cell r="T1539">
            <v>42207</v>
          </cell>
          <cell r="U1539">
            <v>0.69791666666666663</v>
          </cell>
          <cell r="V1539">
            <v>8.9333333333488554</v>
          </cell>
        </row>
        <row r="1540">
          <cell r="A1540"/>
          <cell r="B1540">
            <v>1529</v>
          </cell>
          <cell r="C1540" t="str">
            <v>EL14</v>
          </cell>
          <cell r="D1540" t="str">
            <v xml:space="preserve">Camioneta Chevrolet </v>
          </cell>
          <cell r="E1540" t="str">
            <v>100EL</v>
          </cell>
          <cell r="F1540" t="str">
            <v>Coazucar S. A.</v>
          </cell>
          <cell r="G1540">
            <v>791060303</v>
          </cell>
          <cell r="H1540">
            <v>7795550784</v>
          </cell>
          <cell r="I1540" t="str">
            <v>EQUIPO LIVIANO</v>
          </cell>
          <cell r="J1540" t="str">
            <v>Orden de Inspección</v>
          </cell>
          <cell r="K1540" t="str">
            <v>MTTO. PREVENTIVO</v>
          </cell>
          <cell r="L1540">
            <v>7971</v>
          </cell>
          <cell r="M1540" t="str">
            <v>ZAVALA INFANTE, ALBERTO</v>
          </cell>
          <cell r="N1540" t="str">
            <v>A</v>
          </cell>
          <cell r="O1540">
            <v>42207</v>
          </cell>
          <cell r="P1540">
            <v>0.32847222222222222</v>
          </cell>
          <cell r="Q1540">
            <v>30</v>
          </cell>
          <cell r="R1540"/>
          <cell r="S1540" t="str">
            <v>Mtto. Terminado</v>
          </cell>
          <cell r="T1540">
            <v>42207</v>
          </cell>
          <cell r="U1540">
            <v>0.33333333333333331</v>
          </cell>
          <cell r="V1540">
            <v>0.11666666669771075</v>
          </cell>
        </row>
        <row r="1541">
          <cell r="A1541"/>
          <cell r="B1541">
            <v>1530</v>
          </cell>
          <cell r="C1541" t="str">
            <v>EL14</v>
          </cell>
          <cell r="D1541" t="str">
            <v xml:space="preserve">Camioneta Chevrolet </v>
          </cell>
          <cell r="E1541" t="str">
            <v>100EL</v>
          </cell>
          <cell r="F1541" t="str">
            <v>Coazucar S. A.</v>
          </cell>
          <cell r="G1541">
            <v>791060303</v>
          </cell>
          <cell r="H1541">
            <v>7795550784</v>
          </cell>
          <cell r="I1541" t="str">
            <v>LUBRICADORA</v>
          </cell>
          <cell r="J1541" t="str">
            <v>Cambio aceite y filtro motor</v>
          </cell>
          <cell r="K1541" t="str">
            <v>MTTO. PREVENTIVO</v>
          </cell>
          <cell r="L1541">
            <v>7971</v>
          </cell>
          <cell r="M1541" t="str">
            <v>ZAVALA INFANTE, ALBERTO</v>
          </cell>
          <cell r="N1541" t="str">
            <v>A</v>
          </cell>
          <cell r="O1541">
            <v>42207</v>
          </cell>
          <cell r="P1541">
            <v>0.32847222222222222</v>
          </cell>
          <cell r="Q1541">
            <v>30</v>
          </cell>
          <cell r="R1541"/>
          <cell r="S1541" t="str">
            <v>Mtto. Terminado</v>
          </cell>
          <cell r="T1541">
            <v>42207</v>
          </cell>
          <cell r="U1541">
            <v>0.375</v>
          </cell>
          <cell r="V1541">
            <v>1.1166666666977108</v>
          </cell>
        </row>
        <row r="1542">
          <cell r="A1542"/>
          <cell r="B1542">
            <v>1531</v>
          </cell>
          <cell r="C1542" t="str">
            <v>EL14</v>
          </cell>
          <cell r="D1542" t="str">
            <v xml:space="preserve">Camioneta Chevrolet </v>
          </cell>
          <cell r="E1542" t="str">
            <v>100EL</v>
          </cell>
          <cell r="F1542" t="str">
            <v>Coazucar S. A.</v>
          </cell>
          <cell r="G1542">
            <v>791060303</v>
          </cell>
          <cell r="H1542">
            <v>7795550784</v>
          </cell>
          <cell r="I1542" t="str">
            <v>LUBRICADORA</v>
          </cell>
          <cell r="J1542" t="str">
            <v>Cambio filtro de combustible</v>
          </cell>
          <cell r="K1542" t="str">
            <v>MTTO. PREVENTIVO</v>
          </cell>
          <cell r="L1542">
            <v>7971</v>
          </cell>
          <cell r="M1542" t="str">
            <v>ZAVALA INFANTE, ALBERTO</v>
          </cell>
          <cell r="N1542" t="str">
            <v>A</v>
          </cell>
          <cell r="O1542">
            <v>42207</v>
          </cell>
          <cell r="P1542">
            <v>0.32847222222222222</v>
          </cell>
          <cell r="Q1542">
            <v>30</v>
          </cell>
          <cell r="R1542"/>
          <cell r="S1542" t="str">
            <v>Mtto. Terminado</v>
          </cell>
          <cell r="T1542">
            <v>42207</v>
          </cell>
          <cell r="U1542">
            <v>0.375</v>
          </cell>
          <cell r="V1542">
            <v>1.1166666666977108</v>
          </cell>
        </row>
        <row r="1543">
          <cell r="A1543"/>
          <cell r="B1543">
            <v>1532</v>
          </cell>
          <cell r="C1543">
            <v>282</v>
          </cell>
          <cell r="D1543" t="str">
            <v>Tractor John Deere 8200</v>
          </cell>
          <cell r="E1543" t="str">
            <v>100JD</v>
          </cell>
          <cell r="F1543" t="str">
            <v>Coazucar S. A.</v>
          </cell>
          <cell r="G1543">
            <v>791060442</v>
          </cell>
          <cell r="H1543">
            <v>7795550931</v>
          </cell>
          <cell r="I1543" t="str">
            <v>JOHN DEERE</v>
          </cell>
          <cell r="J1543" t="str">
            <v>Orden de Inspección</v>
          </cell>
          <cell r="K1543" t="str">
            <v>MTTO. PREVENTIVO</v>
          </cell>
          <cell r="L1543">
            <v>1366</v>
          </cell>
          <cell r="M1543" t="str">
            <v>MOLINA MOLINA, WALTER ELADIO</v>
          </cell>
          <cell r="N1543" t="str">
            <v>A</v>
          </cell>
          <cell r="O1543">
            <v>42207</v>
          </cell>
          <cell r="P1543">
            <v>0.32916666666666666</v>
          </cell>
          <cell r="Q1543">
            <v>30</v>
          </cell>
          <cell r="R1543"/>
          <cell r="S1543" t="str">
            <v>Mtto. Terminado</v>
          </cell>
          <cell r="T1543">
            <v>42207</v>
          </cell>
          <cell r="U1543">
            <v>0.44027777777777777</v>
          </cell>
          <cell r="V1543">
            <v>2.6666666665114462</v>
          </cell>
        </row>
        <row r="1544">
          <cell r="A1544"/>
          <cell r="B1544">
            <v>1533</v>
          </cell>
          <cell r="C1544">
            <v>282</v>
          </cell>
          <cell r="D1544" t="str">
            <v>Tractor John Deere 8200</v>
          </cell>
          <cell r="E1544" t="str">
            <v>100JD</v>
          </cell>
          <cell r="F1544" t="str">
            <v>Coazucar S. A.</v>
          </cell>
          <cell r="G1544">
            <v>791060442</v>
          </cell>
          <cell r="H1544">
            <v>7795550931</v>
          </cell>
          <cell r="I1544" t="str">
            <v>LUBRICADORA</v>
          </cell>
          <cell r="J1544" t="str">
            <v>Cambio aceite y filtro motor</v>
          </cell>
          <cell r="K1544" t="str">
            <v>MTTO. PREVENTIVO</v>
          </cell>
          <cell r="L1544">
            <v>1366</v>
          </cell>
          <cell r="M1544" t="str">
            <v>MOLINA MOLINA, WALTER ELADIO</v>
          </cell>
          <cell r="N1544" t="str">
            <v>A</v>
          </cell>
          <cell r="O1544">
            <v>42207</v>
          </cell>
          <cell r="P1544">
            <v>0.32916666666666666</v>
          </cell>
          <cell r="Q1544">
            <v>30</v>
          </cell>
          <cell r="R1544"/>
          <cell r="S1544" t="str">
            <v>Mtto. Terminado</v>
          </cell>
          <cell r="T1544">
            <v>42207</v>
          </cell>
          <cell r="U1544">
            <v>0.58333333333333337</v>
          </cell>
          <cell r="V1544">
            <v>6.0999999998603016</v>
          </cell>
        </row>
        <row r="1545">
          <cell r="A1545"/>
          <cell r="B1545">
            <v>1534</v>
          </cell>
          <cell r="C1545">
            <v>282</v>
          </cell>
          <cell r="D1545" t="str">
            <v>Tractor John Deere 8200</v>
          </cell>
          <cell r="E1545" t="str">
            <v>100JD</v>
          </cell>
          <cell r="F1545" t="str">
            <v>Coazucar S. A.</v>
          </cell>
          <cell r="G1545">
            <v>791060442</v>
          </cell>
          <cell r="H1545">
            <v>7795550931</v>
          </cell>
          <cell r="I1545" t="str">
            <v>LUBRICADORA</v>
          </cell>
          <cell r="J1545" t="str">
            <v>Cambio filtro de combustible</v>
          </cell>
          <cell r="K1545" t="str">
            <v>MTTO. PREVENTIVO</v>
          </cell>
          <cell r="L1545">
            <v>1366</v>
          </cell>
          <cell r="M1545" t="str">
            <v>MOLINA MOLINA, WALTER ELADIO</v>
          </cell>
          <cell r="N1545" t="str">
            <v>A</v>
          </cell>
          <cell r="O1545">
            <v>42207</v>
          </cell>
          <cell r="P1545">
            <v>0.32916666666666666</v>
          </cell>
          <cell r="Q1545">
            <v>30</v>
          </cell>
          <cell r="R1545"/>
          <cell r="S1545" t="str">
            <v>Mtto. Terminado</v>
          </cell>
          <cell r="T1545">
            <v>42207</v>
          </cell>
          <cell r="U1545">
            <v>0.58333333333333337</v>
          </cell>
          <cell r="V1545">
            <v>6.0999999998603016</v>
          </cell>
        </row>
        <row r="1546">
          <cell r="A1546"/>
          <cell r="B1546">
            <v>1535</v>
          </cell>
          <cell r="C1546" t="str">
            <v>JD32</v>
          </cell>
          <cell r="D1546" t="str">
            <v>Tractor John Deere 7230R</v>
          </cell>
          <cell r="E1546" t="str">
            <v>100JD</v>
          </cell>
          <cell r="F1546" t="str">
            <v>Coazucar S. A.</v>
          </cell>
          <cell r="G1546">
            <v>791060416</v>
          </cell>
          <cell r="H1546">
            <v>7795551075</v>
          </cell>
          <cell r="I1546" t="str">
            <v>JOHN DEERE</v>
          </cell>
          <cell r="J1546" t="str">
            <v>Orden de Inspección</v>
          </cell>
          <cell r="K1546" t="str">
            <v>MTTO. PREVENTIVO</v>
          </cell>
          <cell r="L1546">
            <v>742</v>
          </cell>
          <cell r="M1546" t="str">
            <v>BRAVO PARRA, MANUEL MECIAS</v>
          </cell>
          <cell r="N1546" t="str">
            <v>A</v>
          </cell>
          <cell r="O1546">
            <v>42207</v>
          </cell>
          <cell r="P1546">
            <v>0.33333333333333331</v>
          </cell>
          <cell r="Q1546">
            <v>30</v>
          </cell>
          <cell r="R1546"/>
          <cell r="S1546" t="str">
            <v>Mtto. Terminado</v>
          </cell>
          <cell r="T1546">
            <v>42207</v>
          </cell>
          <cell r="U1546">
            <v>0.3347222222222222</v>
          </cell>
          <cell r="V1546">
            <v>3.3333333325572312E-2</v>
          </cell>
        </row>
        <row r="1547">
          <cell r="A1547"/>
          <cell r="B1547">
            <v>1536</v>
          </cell>
          <cell r="C1547" t="str">
            <v>JD32</v>
          </cell>
          <cell r="D1547" t="str">
            <v>Tractor John Deere 7230R</v>
          </cell>
          <cell r="E1547" t="str">
            <v>100JD</v>
          </cell>
          <cell r="F1547" t="str">
            <v>Coazucar S. A.</v>
          </cell>
          <cell r="G1547">
            <v>791060416</v>
          </cell>
          <cell r="H1547">
            <v>7795551075</v>
          </cell>
          <cell r="I1547" t="str">
            <v>LUBRICADORA</v>
          </cell>
          <cell r="J1547" t="str">
            <v>Cambio aceite y filtro motor</v>
          </cell>
          <cell r="K1547" t="str">
            <v>MTTO. PREVENTIVO</v>
          </cell>
          <cell r="L1547">
            <v>742</v>
          </cell>
          <cell r="M1547" t="str">
            <v>BRAVO PARRA, MANUEL MECIAS</v>
          </cell>
          <cell r="N1547" t="str">
            <v>A</v>
          </cell>
          <cell r="O1547">
            <v>42207</v>
          </cell>
          <cell r="P1547">
            <v>0.33333333333333331</v>
          </cell>
          <cell r="Q1547">
            <v>30</v>
          </cell>
          <cell r="R1547"/>
          <cell r="S1547" t="str">
            <v>Mtto. Terminado</v>
          </cell>
          <cell r="T1547">
            <v>42207</v>
          </cell>
          <cell r="U1547">
            <v>0.625</v>
          </cell>
          <cell r="V1547">
            <v>7</v>
          </cell>
        </row>
        <row r="1548">
          <cell r="A1548"/>
          <cell r="B1548">
            <v>1537</v>
          </cell>
          <cell r="C1548" t="str">
            <v>JD32</v>
          </cell>
          <cell r="D1548" t="str">
            <v>Tractor John Deere 7230R</v>
          </cell>
          <cell r="E1548" t="str">
            <v>100JD</v>
          </cell>
          <cell r="F1548" t="str">
            <v>Coazucar S. A.</v>
          </cell>
          <cell r="G1548">
            <v>791060416</v>
          </cell>
          <cell r="H1548">
            <v>7795551075</v>
          </cell>
          <cell r="I1548" t="str">
            <v>LUBRICADORA</v>
          </cell>
          <cell r="J1548" t="str">
            <v>Cambio filtro de combustible</v>
          </cell>
          <cell r="K1548" t="str">
            <v>MTTO. PREVENTIVO</v>
          </cell>
          <cell r="L1548">
            <v>742</v>
          </cell>
          <cell r="M1548" t="str">
            <v>BRAVO PARRA, MANUEL MECIAS</v>
          </cell>
          <cell r="N1548" t="str">
            <v>A</v>
          </cell>
          <cell r="O1548">
            <v>42207</v>
          </cell>
          <cell r="P1548">
            <v>0.33333333333333331</v>
          </cell>
          <cell r="Q1548">
            <v>30</v>
          </cell>
          <cell r="R1548"/>
          <cell r="S1548" t="str">
            <v>Mtto. Terminado</v>
          </cell>
          <cell r="T1548">
            <v>42207</v>
          </cell>
          <cell r="U1548">
            <v>0.625</v>
          </cell>
          <cell r="V1548">
            <v>7</v>
          </cell>
        </row>
        <row r="1549">
          <cell r="A1549"/>
          <cell r="B1549">
            <v>1538</v>
          </cell>
          <cell r="C1549" t="str">
            <v>JD32</v>
          </cell>
          <cell r="D1549" t="str">
            <v>Tractor John Deere 7230R</v>
          </cell>
          <cell r="E1549" t="str">
            <v>100JD</v>
          </cell>
          <cell r="F1549" t="str">
            <v>Coazucar S. A.</v>
          </cell>
          <cell r="G1549">
            <v>791060416</v>
          </cell>
          <cell r="H1549">
            <v>7795551075</v>
          </cell>
          <cell r="I1549" t="str">
            <v>LUBRICADORA</v>
          </cell>
          <cell r="J1549" t="str">
            <v>Cambio aceite caja puente</v>
          </cell>
          <cell r="K1549" t="str">
            <v>MTTO. PREVENTIVO</v>
          </cell>
          <cell r="L1549">
            <v>742</v>
          </cell>
          <cell r="M1549" t="str">
            <v>BRAVO PARRA, MANUEL MECIAS</v>
          </cell>
          <cell r="N1549" t="str">
            <v>A</v>
          </cell>
          <cell r="O1549">
            <v>42207</v>
          </cell>
          <cell r="P1549">
            <v>0.33333333333333331</v>
          </cell>
          <cell r="Q1549">
            <v>30</v>
          </cell>
          <cell r="R1549"/>
          <cell r="S1549" t="str">
            <v>Mtto. Terminado</v>
          </cell>
          <cell r="T1549">
            <v>42207</v>
          </cell>
          <cell r="U1549">
            <v>0.625</v>
          </cell>
          <cell r="V1549">
            <v>7</v>
          </cell>
        </row>
        <row r="1550">
          <cell r="A1550"/>
          <cell r="B1550">
            <v>1539</v>
          </cell>
          <cell r="C1550" t="str">
            <v>JD32</v>
          </cell>
          <cell r="D1550" t="str">
            <v>Tractor John Deere 7230R</v>
          </cell>
          <cell r="E1550" t="str">
            <v>100JD</v>
          </cell>
          <cell r="F1550" t="str">
            <v>Coazucar S. A.</v>
          </cell>
          <cell r="G1550">
            <v>791060416</v>
          </cell>
          <cell r="H1550">
            <v>7795551075</v>
          </cell>
          <cell r="I1550" t="str">
            <v>LUBRICADORA</v>
          </cell>
          <cell r="J1550" t="str">
            <v>Cambio aceite cubo de rueda</v>
          </cell>
          <cell r="K1550" t="str">
            <v>MTTO. PREVENTIVO</v>
          </cell>
          <cell r="L1550">
            <v>742</v>
          </cell>
          <cell r="M1550" t="str">
            <v>BRAVO PARRA, MANUEL MECIAS</v>
          </cell>
          <cell r="N1550" t="str">
            <v>A</v>
          </cell>
          <cell r="O1550">
            <v>42207</v>
          </cell>
          <cell r="P1550">
            <v>0.33333333333333331</v>
          </cell>
          <cell r="Q1550">
            <v>30</v>
          </cell>
          <cell r="R1550"/>
          <cell r="S1550" t="str">
            <v>Mtto. Terminado</v>
          </cell>
          <cell r="T1550">
            <v>42207</v>
          </cell>
          <cell r="U1550">
            <v>0.625</v>
          </cell>
          <cell r="V1550">
            <v>7</v>
          </cell>
        </row>
        <row r="1551">
          <cell r="A1551"/>
          <cell r="B1551">
            <v>1540</v>
          </cell>
          <cell r="C1551" t="str">
            <v>JD32</v>
          </cell>
          <cell r="D1551" t="str">
            <v>Tractor John Deere 7230R</v>
          </cell>
          <cell r="E1551" t="str">
            <v>100JD</v>
          </cell>
          <cell r="F1551" t="str">
            <v>Coazucar S. A.</v>
          </cell>
          <cell r="G1551">
            <v>791060416</v>
          </cell>
          <cell r="H1551">
            <v>7795551075</v>
          </cell>
          <cell r="I1551" t="str">
            <v>LUBRICADORA</v>
          </cell>
          <cell r="J1551" t="str">
            <v>Cambio aceite de transmisión y Sist. Hidráulico</v>
          </cell>
          <cell r="K1551" t="str">
            <v>MTTO. PREVENTIVO</v>
          </cell>
          <cell r="L1551">
            <v>742</v>
          </cell>
          <cell r="M1551" t="str">
            <v>BRAVO PARRA, MANUEL MECIAS</v>
          </cell>
          <cell r="N1551" t="str">
            <v>A</v>
          </cell>
          <cell r="O1551">
            <v>42207</v>
          </cell>
          <cell r="P1551">
            <v>0.33333333333333331</v>
          </cell>
          <cell r="Q1551">
            <v>30</v>
          </cell>
          <cell r="R1551"/>
          <cell r="S1551" t="str">
            <v>Mtto. Terminado</v>
          </cell>
          <cell r="T1551">
            <v>42207</v>
          </cell>
          <cell r="U1551">
            <v>0.625</v>
          </cell>
          <cell r="V1551">
            <v>7</v>
          </cell>
        </row>
        <row r="1552">
          <cell r="A1552"/>
          <cell r="B1552">
            <v>1541</v>
          </cell>
          <cell r="C1552" t="str">
            <v>JD32</v>
          </cell>
          <cell r="D1552" t="str">
            <v>Tractor John Deere 7230R</v>
          </cell>
          <cell r="E1552" t="str">
            <v>100JD</v>
          </cell>
          <cell r="F1552" t="str">
            <v>Coazucar S. A.</v>
          </cell>
          <cell r="G1552">
            <v>791060416</v>
          </cell>
          <cell r="H1552">
            <v>7795551075</v>
          </cell>
          <cell r="I1552" t="str">
            <v>LUBRICADORA</v>
          </cell>
          <cell r="J1552" t="str">
            <v>Cambio de refrigerante</v>
          </cell>
          <cell r="K1552" t="str">
            <v>MTTO. PREVENTIVO</v>
          </cell>
          <cell r="L1552">
            <v>742</v>
          </cell>
          <cell r="M1552" t="str">
            <v>BRAVO PARRA, MANUEL MECIAS</v>
          </cell>
          <cell r="N1552" t="str">
            <v>A</v>
          </cell>
          <cell r="O1552">
            <v>42207</v>
          </cell>
          <cell r="P1552">
            <v>0.33333333333333331</v>
          </cell>
          <cell r="Q1552">
            <v>30</v>
          </cell>
          <cell r="R1552"/>
          <cell r="S1552" t="str">
            <v>Mtto. Terminado</v>
          </cell>
          <cell r="T1552">
            <v>42207</v>
          </cell>
          <cell r="U1552">
            <v>0.625</v>
          </cell>
          <cell r="V1552">
            <v>7</v>
          </cell>
        </row>
        <row r="1553">
          <cell r="A1553"/>
          <cell r="B1553">
            <v>1542</v>
          </cell>
          <cell r="C1553" t="str">
            <v>JD32</v>
          </cell>
          <cell r="D1553" t="str">
            <v>Tractor John Deere 7230R</v>
          </cell>
          <cell r="E1553" t="str">
            <v>100JD</v>
          </cell>
          <cell r="F1553" t="str">
            <v>Coazucar S. A.</v>
          </cell>
          <cell r="G1553">
            <v>791060416</v>
          </cell>
          <cell r="H1553">
            <v>7795551075</v>
          </cell>
          <cell r="I1553" t="str">
            <v>LUBRICADORA</v>
          </cell>
          <cell r="J1553" t="str">
            <v>Cambio filtro de aire</v>
          </cell>
          <cell r="K1553" t="str">
            <v>MTTO. PREVENTIVO</v>
          </cell>
          <cell r="L1553">
            <v>742</v>
          </cell>
          <cell r="M1553" t="str">
            <v>BRAVO PARRA, MANUEL MECIAS</v>
          </cell>
          <cell r="N1553" t="str">
            <v>A</v>
          </cell>
          <cell r="O1553">
            <v>42207</v>
          </cell>
          <cell r="P1553">
            <v>0.33333333333333331</v>
          </cell>
          <cell r="Q1553">
            <v>30</v>
          </cell>
          <cell r="R1553"/>
          <cell r="S1553" t="str">
            <v>Mtto. Terminado</v>
          </cell>
          <cell r="T1553">
            <v>42207</v>
          </cell>
          <cell r="U1553">
            <v>0.625</v>
          </cell>
          <cell r="V1553">
            <v>7</v>
          </cell>
        </row>
        <row r="1554">
          <cell r="A1554"/>
          <cell r="B1554">
            <v>1543</v>
          </cell>
          <cell r="C1554" t="str">
            <v>JD32</v>
          </cell>
          <cell r="D1554" t="str">
            <v>Tractor John Deere 7230R</v>
          </cell>
          <cell r="E1554" t="str">
            <v>100JD</v>
          </cell>
          <cell r="F1554" t="str">
            <v>Coazucar S. A.</v>
          </cell>
          <cell r="G1554">
            <v>791060416</v>
          </cell>
          <cell r="H1554">
            <v>7795551075</v>
          </cell>
          <cell r="I1554" t="str">
            <v>LUBRICADORA</v>
          </cell>
          <cell r="J1554" t="str">
            <v>Cambio filtro hidráulico</v>
          </cell>
          <cell r="K1554" t="str">
            <v>MTTO. PREVENTIVO</v>
          </cell>
          <cell r="L1554">
            <v>742</v>
          </cell>
          <cell r="M1554" t="str">
            <v>BRAVO PARRA, MANUEL MECIAS</v>
          </cell>
          <cell r="N1554" t="str">
            <v>A</v>
          </cell>
          <cell r="O1554">
            <v>42207</v>
          </cell>
          <cell r="P1554">
            <v>0.33333333333333331</v>
          </cell>
          <cell r="Q1554">
            <v>30</v>
          </cell>
          <cell r="R1554"/>
          <cell r="S1554" t="str">
            <v>Mtto. Terminado</v>
          </cell>
          <cell r="T1554">
            <v>42207</v>
          </cell>
          <cell r="U1554">
            <v>0.625</v>
          </cell>
          <cell r="V1554">
            <v>7</v>
          </cell>
        </row>
        <row r="1555">
          <cell r="A1555"/>
          <cell r="B1555">
            <v>1544</v>
          </cell>
          <cell r="C1555" t="str">
            <v>JD32</v>
          </cell>
          <cell r="D1555" t="str">
            <v>Tractor John Deere 7230R</v>
          </cell>
          <cell r="E1555" t="str">
            <v>100JD</v>
          </cell>
          <cell r="F1555" t="str">
            <v>Coazucar S. A.</v>
          </cell>
          <cell r="G1555">
            <v>791060416</v>
          </cell>
          <cell r="H1555">
            <v>7795551075</v>
          </cell>
          <cell r="I1555" t="str">
            <v>LUBRICADORA</v>
          </cell>
          <cell r="J1555" t="str">
            <v>Cambio filtro A/A</v>
          </cell>
          <cell r="K1555" t="str">
            <v>MTTO. PREVENTIVO</v>
          </cell>
          <cell r="L1555">
            <v>742</v>
          </cell>
          <cell r="M1555" t="str">
            <v>BRAVO PARRA, MANUEL MECIAS</v>
          </cell>
          <cell r="N1555" t="str">
            <v>A</v>
          </cell>
          <cell r="O1555">
            <v>42207</v>
          </cell>
          <cell r="P1555">
            <v>0.33333333333333331</v>
          </cell>
          <cell r="Q1555">
            <v>30</v>
          </cell>
          <cell r="R1555"/>
          <cell r="S1555" t="str">
            <v>Mtto. Terminado</v>
          </cell>
          <cell r="T1555">
            <v>42207</v>
          </cell>
          <cell r="U1555">
            <v>0.625</v>
          </cell>
          <cell r="V1555">
            <v>7</v>
          </cell>
        </row>
        <row r="1556">
          <cell r="A1556"/>
          <cell r="B1556">
            <v>1545</v>
          </cell>
          <cell r="C1556" t="str">
            <v>JD12</v>
          </cell>
          <cell r="D1556" t="str">
            <v>Tractor John Deere 8295R</v>
          </cell>
          <cell r="E1556" t="str">
            <v>100JD</v>
          </cell>
          <cell r="F1556" t="str">
            <v>Coazucar S. A.</v>
          </cell>
          <cell r="G1556">
            <v>791060397</v>
          </cell>
          <cell r="H1556">
            <v>7795551035</v>
          </cell>
          <cell r="I1556" t="str">
            <v>MTTO. EN EL CAMPO</v>
          </cell>
          <cell r="J1556" t="str">
            <v>Revisar parqueo</v>
          </cell>
          <cell r="K1556" t="str">
            <v>MTTO. CORRECTIVO</v>
          </cell>
          <cell r="L1556">
            <v>1377</v>
          </cell>
          <cell r="M1556" t="str">
            <v>MONTECEL ORTEGA, CRISTOBAL EUGENIO</v>
          </cell>
          <cell r="N1556" t="str">
            <v>A</v>
          </cell>
          <cell r="O1556">
            <v>42207</v>
          </cell>
          <cell r="P1556">
            <v>0.3347222222222222</v>
          </cell>
          <cell r="Q1556">
            <v>30</v>
          </cell>
          <cell r="R1556"/>
          <cell r="S1556" t="str">
            <v>Mtto. Terminado</v>
          </cell>
          <cell r="T1556">
            <v>42208</v>
          </cell>
          <cell r="U1556">
            <v>0.41666666666666669</v>
          </cell>
          <cell r="V1556">
            <v>25.966666666674428</v>
          </cell>
        </row>
        <row r="1557">
          <cell r="A1557"/>
          <cell r="B1557">
            <v>1546</v>
          </cell>
          <cell r="C1557" t="str">
            <v>JD42</v>
          </cell>
          <cell r="D1557" t="str">
            <v>Tractor Massey Fergunson</v>
          </cell>
          <cell r="E1557" t="str">
            <v>100JD</v>
          </cell>
          <cell r="F1557" t="str">
            <v>Coazucar S. A.</v>
          </cell>
          <cell r="G1557">
            <v>791060434</v>
          </cell>
          <cell r="H1557">
            <v>791060434</v>
          </cell>
          <cell r="I1557" t="str">
            <v>MTTO. EN EL CAMPO</v>
          </cell>
          <cell r="J1557" t="str">
            <v>Revisar fuga de aceite de la tapa del cambio de aceite</v>
          </cell>
          <cell r="K1557" t="str">
            <v>MTTO. CORRECTIVO</v>
          </cell>
          <cell r="L1557">
            <v>1059</v>
          </cell>
          <cell r="M1557" t="str">
            <v>FRIAS LARA, FAUSTO FABIAN</v>
          </cell>
          <cell r="N1557" t="str">
            <v>A</v>
          </cell>
          <cell r="O1557">
            <v>42207</v>
          </cell>
          <cell r="P1557">
            <v>0.3354166666666667</v>
          </cell>
          <cell r="Q1557">
            <v>30</v>
          </cell>
          <cell r="R1557"/>
          <cell r="S1557" t="str">
            <v>Mtto. Terminado</v>
          </cell>
          <cell r="T1557">
            <v>42207</v>
          </cell>
          <cell r="U1557">
            <v>0.41666666666666669</v>
          </cell>
          <cell r="V1557">
            <v>1.9499999999534339</v>
          </cell>
        </row>
        <row r="1558">
          <cell r="A1558"/>
          <cell r="B1558">
            <v>1547</v>
          </cell>
          <cell r="C1558" t="str">
            <v>JD43</v>
          </cell>
          <cell r="D1558" t="str">
            <v>Tractor Massey Ferguson MF8670</v>
          </cell>
          <cell r="E1558" t="str">
            <v>100JD</v>
          </cell>
          <cell r="F1558" t="str">
            <v>Coazucar S. A.</v>
          </cell>
          <cell r="G1558">
            <v>791060434</v>
          </cell>
          <cell r="H1558">
            <v>7795551095</v>
          </cell>
          <cell r="I1558" t="str">
            <v>MTTO. EN EL CAMPO</v>
          </cell>
          <cell r="J1558" t="str">
            <v>Revisar fuga de aceite de la tapa del cambio de aceite</v>
          </cell>
          <cell r="K1558" t="str">
            <v>MTTO. CORRECTIVO</v>
          </cell>
          <cell r="L1558">
            <v>1256</v>
          </cell>
          <cell r="M1558" t="str">
            <v>LORENTY BERMELLO, RAMON MODESTO</v>
          </cell>
          <cell r="N1558" t="str">
            <v>A</v>
          </cell>
          <cell r="O1558">
            <v>42207</v>
          </cell>
          <cell r="P1558">
            <v>0.33611111111111108</v>
          </cell>
          <cell r="Q1558">
            <v>30</v>
          </cell>
          <cell r="R1558"/>
          <cell r="S1558" t="str">
            <v>Mtto. Terminado</v>
          </cell>
          <cell r="T1558">
            <v>42207</v>
          </cell>
          <cell r="U1558">
            <v>0.45833333333333331</v>
          </cell>
          <cell r="V1558">
            <v>2.9333333333488554</v>
          </cell>
        </row>
        <row r="1559">
          <cell r="A1559"/>
          <cell r="B1559">
            <v>1548</v>
          </cell>
          <cell r="C1559">
            <v>667</v>
          </cell>
          <cell r="D1559" t="str">
            <v xml:space="preserve">Moto Bomba Perkins 4.236 </v>
          </cell>
          <cell r="E1559" t="str">
            <v>100BB</v>
          </cell>
          <cell r="F1559" t="str">
            <v>Coazucar S. A.</v>
          </cell>
          <cell r="G1559">
            <v>791060405</v>
          </cell>
          <cell r="H1559">
            <v>7795550040</v>
          </cell>
          <cell r="I1559" t="str">
            <v>MTTO. EN EL CAMPO</v>
          </cell>
          <cell r="J1559" t="str">
            <v>Instalar motor</v>
          </cell>
          <cell r="K1559" t="str">
            <v>MTTO. CORRECTIVO</v>
          </cell>
          <cell r="L1559">
            <v>1477</v>
          </cell>
          <cell r="M1559" t="str">
            <v>ORELLANA GARCIA, ENRIQUE</v>
          </cell>
          <cell r="N1559" t="str">
            <v>A</v>
          </cell>
          <cell r="O1559">
            <v>42207</v>
          </cell>
          <cell r="P1559">
            <v>0.34236111111111112</v>
          </cell>
          <cell r="Q1559">
            <v>30</v>
          </cell>
          <cell r="R1559"/>
          <cell r="S1559" t="str">
            <v>Mtto. Terminado</v>
          </cell>
          <cell r="T1559">
            <v>42207</v>
          </cell>
          <cell r="U1559">
            <v>0.47916666666666669</v>
          </cell>
          <cell r="V1559">
            <v>3.283333333209157</v>
          </cell>
        </row>
        <row r="1560">
          <cell r="A1560"/>
          <cell r="B1560">
            <v>1549</v>
          </cell>
          <cell r="C1560">
            <v>226</v>
          </cell>
          <cell r="D1560" t="str">
            <v>Camión KIA</v>
          </cell>
          <cell r="E1560" t="str">
            <v>100EL</v>
          </cell>
          <cell r="F1560" t="str">
            <v>Coazucar S. A.</v>
          </cell>
          <cell r="G1560">
            <v>791060202</v>
          </cell>
          <cell r="H1560">
            <v>7795550715</v>
          </cell>
          <cell r="I1560" t="str">
            <v>VULCANIZADORA</v>
          </cell>
          <cell r="J1560" t="str">
            <v>Parchar llanta</v>
          </cell>
          <cell r="K1560" t="str">
            <v>MTTO. CORRECTIVO</v>
          </cell>
          <cell r="L1560">
            <v>1814</v>
          </cell>
          <cell r="M1560" t="str">
            <v>SARMIENTO CALLE, CARLOS</v>
          </cell>
          <cell r="N1560" t="str">
            <v>A</v>
          </cell>
          <cell r="O1560">
            <v>42207</v>
          </cell>
          <cell r="P1560">
            <v>0.35000000000000003</v>
          </cell>
          <cell r="Q1560">
            <v>30</v>
          </cell>
          <cell r="R1560"/>
          <cell r="S1560" t="str">
            <v>Mtto. Terminado</v>
          </cell>
          <cell r="T1560">
            <v>42207</v>
          </cell>
          <cell r="U1560">
            <v>0.375</v>
          </cell>
          <cell r="V1560">
            <v>0.60000000009313226</v>
          </cell>
        </row>
        <row r="1561">
          <cell r="A1561"/>
          <cell r="B1561">
            <v>1550</v>
          </cell>
          <cell r="C1561">
            <v>1482</v>
          </cell>
          <cell r="D1561" t="str">
            <v>Dollys</v>
          </cell>
          <cell r="E1561" t="str">
            <v>100DL</v>
          </cell>
          <cell r="F1561" t="str">
            <v>Coazucar S. A.</v>
          </cell>
          <cell r="G1561">
            <v>791060315</v>
          </cell>
          <cell r="H1561">
            <v>791060315</v>
          </cell>
          <cell r="I1561" t="str">
            <v>MTTO. EN EL CAMPO</v>
          </cell>
          <cell r="J1561" t="str">
            <v>Cambiar esparragos</v>
          </cell>
          <cell r="K1561" t="str">
            <v>MTTO. CORRECTIVO</v>
          </cell>
          <cell r="L1561">
            <v>1582</v>
          </cell>
          <cell r="M1561" t="str">
            <v>PILAY SANTOS, OSCAR</v>
          </cell>
          <cell r="N1561" t="str">
            <v>A</v>
          </cell>
          <cell r="O1561">
            <v>42207</v>
          </cell>
          <cell r="P1561">
            <v>0.35138888888888892</v>
          </cell>
          <cell r="Q1561">
            <v>30</v>
          </cell>
          <cell r="R1561"/>
          <cell r="S1561" t="str">
            <v>Mtto. Terminado</v>
          </cell>
          <cell r="T1561">
            <v>42207</v>
          </cell>
          <cell r="U1561">
            <v>0.5</v>
          </cell>
          <cell r="V1561">
            <v>3.5666666666511446</v>
          </cell>
        </row>
        <row r="1562">
          <cell r="A1562"/>
          <cell r="B1562">
            <v>1551</v>
          </cell>
          <cell r="C1562">
            <v>1435</v>
          </cell>
          <cell r="D1562" t="str">
            <v>Dollys</v>
          </cell>
          <cell r="E1562" t="str">
            <v>100DL</v>
          </cell>
          <cell r="F1562" t="str">
            <v>Coazucar S. A.</v>
          </cell>
          <cell r="G1562">
            <v>791060315</v>
          </cell>
          <cell r="H1562">
            <v>791060315</v>
          </cell>
          <cell r="I1562" t="str">
            <v>MTTO. EN EL CAMPO</v>
          </cell>
          <cell r="J1562" t="str">
            <v>Cambiar llantas</v>
          </cell>
          <cell r="K1562" t="str">
            <v>MTTO. CORRECTIVO</v>
          </cell>
          <cell r="L1562">
            <v>1814</v>
          </cell>
          <cell r="M1562" t="str">
            <v>SARMIENTO CALLE, CARLOS</v>
          </cell>
          <cell r="N1562" t="str">
            <v>A</v>
          </cell>
          <cell r="O1562">
            <v>42207</v>
          </cell>
          <cell r="P1562">
            <v>0.35416666666666669</v>
          </cell>
          <cell r="Q1562">
            <v>30</v>
          </cell>
          <cell r="R1562"/>
          <cell r="S1562" t="str">
            <v>Mtto. Terminado</v>
          </cell>
          <cell r="T1562">
            <v>42207</v>
          </cell>
          <cell r="U1562">
            <v>0.4375</v>
          </cell>
          <cell r="V1562">
            <v>2</v>
          </cell>
        </row>
        <row r="1563">
          <cell r="A1563"/>
          <cell r="B1563">
            <v>1552</v>
          </cell>
          <cell r="C1563">
            <v>1253</v>
          </cell>
          <cell r="D1563" t="str">
            <v>Trayler</v>
          </cell>
          <cell r="E1563" t="str">
            <v>100TD</v>
          </cell>
          <cell r="F1563" t="str">
            <v>Coazucar S. A.</v>
          </cell>
          <cell r="G1563">
            <v>791060312</v>
          </cell>
          <cell r="H1563">
            <v>791060312</v>
          </cell>
          <cell r="I1563" t="str">
            <v>MTTO. EN EL CAMPO</v>
          </cell>
          <cell r="J1563" t="str">
            <v>Cambiar llanta posterior derecha</v>
          </cell>
          <cell r="K1563" t="str">
            <v>MTTO. CORRECTIVO</v>
          </cell>
          <cell r="L1563">
            <v>1814</v>
          </cell>
          <cell r="M1563" t="str">
            <v>SARMIENTO CALLE, CARLOS</v>
          </cell>
          <cell r="N1563" t="str">
            <v>A</v>
          </cell>
          <cell r="O1563">
            <v>42207</v>
          </cell>
          <cell r="P1563">
            <v>0.35486111111111113</v>
          </cell>
          <cell r="Q1563">
            <v>30</v>
          </cell>
          <cell r="R1563"/>
          <cell r="S1563" t="str">
            <v>Mtto. Terminado</v>
          </cell>
          <cell r="T1563">
            <v>42207</v>
          </cell>
          <cell r="U1563">
            <v>0.35486111111111113</v>
          </cell>
          <cell r="V1563">
            <v>0</v>
          </cell>
        </row>
        <row r="1564">
          <cell r="A1564"/>
          <cell r="B1564">
            <v>1553</v>
          </cell>
          <cell r="C1564">
            <v>281</v>
          </cell>
          <cell r="D1564" t="str">
            <v>Tractor John Deere 8200</v>
          </cell>
          <cell r="E1564" t="str">
            <v>100JD</v>
          </cell>
          <cell r="F1564" t="str">
            <v>Coazucar S. A.</v>
          </cell>
          <cell r="G1564">
            <v>791060442</v>
          </cell>
          <cell r="H1564">
            <v>7795550929</v>
          </cell>
          <cell r="I1564" t="str">
            <v>MTTO. EN EL CAMPO</v>
          </cell>
          <cell r="J1564" t="str">
            <v>Revisar traba</v>
          </cell>
          <cell r="K1564" t="str">
            <v>MTTO. CORRECTIVO</v>
          </cell>
          <cell r="L1564">
            <v>1245</v>
          </cell>
          <cell r="M1564" t="str">
            <v>ALVAREZ BERMEO, SEGUNDO NOE</v>
          </cell>
          <cell r="N1564" t="str">
            <v>A</v>
          </cell>
          <cell r="O1564">
            <v>42207</v>
          </cell>
          <cell r="P1564">
            <v>0.35833333333333334</v>
          </cell>
          <cell r="Q1564">
            <v>30</v>
          </cell>
          <cell r="R1564"/>
          <cell r="S1564" t="str">
            <v>Mtto. Terminado</v>
          </cell>
          <cell r="T1564">
            <v>42207</v>
          </cell>
          <cell r="U1564">
            <v>0.47916666666666669</v>
          </cell>
          <cell r="V1564">
            <v>2.9000000001396984</v>
          </cell>
        </row>
        <row r="1565">
          <cell r="A1565"/>
          <cell r="B1565">
            <v>1554</v>
          </cell>
          <cell r="C1565">
            <v>1349</v>
          </cell>
          <cell r="D1565" t="str">
            <v>Trayler</v>
          </cell>
          <cell r="E1565" t="str">
            <v>100TD</v>
          </cell>
          <cell r="F1565" t="str">
            <v>Coazucar S. A.</v>
          </cell>
          <cell r="G1565">
            <v>0</v>
          </cell>
          <cell r="H1565">
            <v>791060312</v>
          </cell>
          <cell r="I1565" t="str">
            <v>VULCANIZADORA</v>
          </cell>
          <cell r="J1565" t="str">
            <v>Cambiar llantas</v>
          </cell>
          <cell r="K1565" t="str">
            <v>MTTO. CORRECTIVO</v>
          </cell>
          <cell r="L1565">
            <v>1814</v>
          </cell>
          <cell r="M1565" t="str">
            <v>SARMIENTO CALLE, CARLOS</v>
          </cell>
          <cell r="N1565" t="str">
            <v>A</v>
          </cell>
          <cell r="O1565">
            <v>42207</v>
          </cell>
          <cell r="P1565">
            <v>0.36388888888888887</v>
          </cell>
          <cell r="Q1565">
            <v>30</v>
          </cell>
          <cell r="R1565"/>
          <cell r="S1565" t="str">
            <v>Mtto. Terminado</v>
          </cell>
          <cell r="T1565">
            <v>42207</v>
          </cell>
          <cell r="U1565">
            <v>0.45833333333333331</v>
          </cell>
          <cell r="V1565">
            <v>2.2666666666045785</v>
          </cell>
        </row>
        <row r="1566">
          <cell r="A1566"/>
          <cell r="B1566">
            <v>1555</v>
          </cell>
          <cell r="C1566" t="str">
            <v>EP07</v>
          </cell>
          <cell r="D1566" t="str">
            <v>Motonivemadora CAT 140K</v>
          </cell>
          <cell r="E1566" t="str">
            <v>100EP</v>
          </cell>
          <cell r="F1566" t="str">
            <v>Coazucar S. A.</v>
          </cell>
          <cell r="G1566">
            <v>791060419</v>
          </cell>
          <cell r="H1566">
            <v>7795550887</v>
          </cell>
          <cell r="I1566" t="str">
            <v>VULCANIZADORA</v>
          </cell>
          <cell r="J1566" t="str">
            <v>Cambiar llantas</v>
          </cell>
          <cell r="K1566" t="str">
            <v>MTTO. CORRECTIVO</v>
          </cell>
          <cell r="L1566">
            <v>1814</v>
          </cell>
          <cell r="M1566" t="str">
            <v>SARMIENTO CALLE, CARLOS</v>
          </cell>
          <cell r="N1566" t="str">
            <v>A</v>
          </cell>
          <cell r="O1566">
            <v>42207</v>
          </cell>
          <cell r="P1566">
            <v>0.36458333333333331</v>
          </cell>
          <cell r="Q1566">
            <v>30</v>
          </cell>
          <cell r="R1566"/>
          <cell r="S1566" t="str">
            <v>Mtto. Terminado</v>
          </cell>
          <cell r="T1566">
            <v>42207</v>
          </cell>
          <cell r="U1566">
            <v>0.4069444444444445</v>
          </cell>
          <cell r="V1566">
            <v>1.0166666667209938</v>
          </cell>
        </row>
        <row r="1567">
          <cell r="A1567"/>
          <cell r="B1567">
            <v>1556</v>
          </cell>
          <cell r="C1567">
            <v>731</v>
          </cell>
          <cell r="D1567" t="str">
            <v>Motoniveladora CAT-14G</v>
          </cell>
          <cell r="E1567" t="str">
            <v>100EP</v>
          </cell>
          <cell r="F1567" t="str">
            <v>Coazucar S. A.</v>
          </cell>
          <cell r="G1567">
            <v>791060410</v>
          </cell>
          <cell r="H1567">
            <v>7795550860</v>
          </cell>
          <cell r="I1567" t="str">
            <v>VULCANIZADORA</v>
          </cell>
          <cell r="J1567" t="str">
            <v>Cambiar llantas</v>
          </cell>
          <cell r="K1567" t="str">
            <v>MTTO. CORRECTIVO</v>
          </cell>
          <cell r="L1567">
            <v>1814</v>
          </cell>
          <cell r="M1567" t="str">
            <v>SARMIENTO CALLE, CARLOS</v>
          </cell>
          <cell r="N1567" t="str">
            <v>A</v>
          </cell>
          <cell r="O1567">
            <v>42207</v>
          </cell>
          <cell r="P1567">
            <v>0.36527777777777781</v>
          </cell>
          <cell r="Q1567">
            <v>30</v>
          </cell>
          <cell r="R1567"/>
          <cell r="S1567" t="str">
            <v>Mtto. Terminado</v>
          </cell>
          <cell r="T1567">
            <v>42207</v>
          </cell>
          <cell r="U1567">
            <v>0.41666666666666669</v>
          </cell>
          <cell r="V1567">
            <v>1.2333333333954215</v>
          </cell>
        </row>
        <row r="1568">
          <cell r="A1568"/>
          <cell r="B1568">
            <v>1557</v>
          </cell>
          <cell r="C1568">
            <v>425</v>
          </cell>
          <cell r="D1568" t="str">
            <v>Carreton</v>
          </cell>
          <cell r="E1568" t="str">
            <v>100CA</v>
          </cell>
          <cell r="F1568" t="str">
            <v>Coazucar S. A.</v>
          </cell>
          <cell r="G1568">
            <v>791060326</v>
          </cell>
          <cell r="H1568">
            <v>791060326</v>
          </cell>
          <cell r="I1568" t="str">
            <v>VULCANIZADORA</v>
          </cell>
          <cell r="J1568" t="str">
            <v>Cambiar llantas</v>
          </cell>
          <cell r="K1568" t="str">
            <v>MTTO. CORRECTIVO</v>
          </cell>
          <cell r="L1568">
            <v>1814</v>
          </cell>
          <cell r="M1568" t="str">
            <v>SARMIENTO CALLE, CARLOS</v>
          </cell>
          <cell r="N1568" t="str">
            <v>A</v>
          </cell>
          <cell r="O1568">
            <v>42207</v>
          </cell>
          <cell r="P1568">
            <v>0.3659722222222222</v>
          </cell>
          <cell r="Q1568">
            <v>30</v>
          </cell>
          <cell r="R1568"/>
          <cell r="S1568" t="str">
            <v>Mtto. Terminado</v>
          </cell>
          <cell r="T1568">
            <v>42207</v>
          </cell>
          <cell r="U1568">
            <v>0.41666666666666669</v>
          </cell>
          <cell r="V1568">
            <v>1.2166666666744277</v>
          </cell>
        </row>
        <row r="1569">
          <cell r="A1569"/>
          <cell r="B1569">
            <v>1558</v>
          </cell>
          <cell r="C1569" t="str">
            <v>CS02</v>
          </cell>
          <cell r="D1569" t="str">
            <v>Cosechadora de CañaJohn Deere 3520</v>
          </cell>
          <cell r="E1569" t="str">
            <v>100CS</v>
          </cell>
          <cell r="F1569" t="str">
            <v>Coazucar S. A.</v>
          </cell>
          <cell r="G1569">
            <v>791060321</v>
          </cell>
          <cell r="H1569">
            <v>791060321</v>
          </cell>
          <cell r="I1569" t="str">
            <v>VULCANIZADORA</v>
          </cell>
          <cell r="J1569" t="str">
            <v>Cambiar llantas</v>
          </cell>
          <cell r="K1569" t="str">
            <v>MTTO. CORRECTIVO</v>
          </cell>
          <cell r="L1569">
            <v>1814</v>
          </cell>
          <cell r="M1569" t="str">
            <v>SARMIENTO CALLE, CARLOS</v>
          </cell>
          <cell r="N1569" t="str">
            <v>A</v>
          </cell>
          <cell r="O1569">
            <v>42207</v>
          </cell>
          <cell r="P1569">
            <v>0.3666666666666667</v>
          </cell>
          <cell r="Q1569">
            <v>30</v>
          </cell>
          <cell r="R1569"/>
          <cell r="S1569" t="str">
            <v>Mtto. Terminado</v>
          </cell>
          <cell r="T1569">
            <v>42207</v>
          </cell>
          <cell r="U1569">
            <v>0.45833333333333331</v>
          </cell>
          <cell r="V1569">
            <v>2.1999999999534339</v>
          </cell>
        </row>
        <row r="1570">
          <cell r="A1570"/>
          <cell r="B1570">
            <v>1559</v>
          </cell>
          <cell r="C1570">
            <v>383</v>
          </cell>
          <cell r="D1570" t="str">
            <v>Tractor John Deere 7400</v>
          </cell>
          <cell r="E1570" t="str">
            <v>100JD</v>
          </cell>
          <cell r="F1570" t="str">
            <v>Coazucar S. A.</v>
          </cell>
          <cell r="G1570">
            <v>791060390</v>
          </cell>
          <cell r="H1570">
            <v>7795550995</v>
          </cell>
          <cell r="I1570" t="str">
            <v>LUBRICADORA</v>
          </cell>
          <cell r="J1570" t="str">
            <v>Cambio refrigerante</v>
          </cell>
          <cell r="K1570" t="str">
            <v>MTTO. PREVENTIVO</v>
          </cell>
          <cell r="L1570">
            <v>1082</v>
          </cell>
          <cell r="M1570" t="str">
            <v>GARZON FERNANDEZ, ANGEL FABIAN</v>
          </cell>
          <cell r="N1570" t="str">
            <v>A</v>
          </cell>
          <cell r="O1570">
            <v>42207</v>
          </cell>
          <cell r="P1570">
            <v>0.36736111111111108</v>
          </cell>
          <cell r="Q1570">
            <v>30</v>
          </cell>
          <cell r="R1570"/>
          <cell r="S1570" t="str">
            <v>Mtto. Terminado</v>
          </cell>
          <cell r="T1570">
            <v>42207</v>
          </cell>
          <cell r="U1570">
            <v>0.41666666666666669</v>
          </cell>
          <cell r="V1570">
            <v>1.1833333333488554</v>
          </cell>
        </row>
        <row r="1571">
          <cell r="A1571"/>
          <cell r="B1571">
            <v>1560</v>
          </cell>
          <cell r="C1571">
            <v>212</v>
          </cell>
          <cell r="D1571" t="str">
            <v>Camioneta Chevrolet</v>
          </cell>
          <cell r="E1571" t="str">
            <v>100EL</v>
          </cell>
          <cell r="F1571" t="str">
            <v>Coazucar S. A.</v>
          </cell>
          <cell r="G1571">
            <v>791020115</v>
          </cell>
          <cell r="H1571">
            <v>7795550692</v>
          </cell>
          <cell r="I1571" t="str">
            <v>MTTO. EN EL CAMPO</v>
          </cell>
          <cell r="J1571" t="str">
            <v>Revisar sistema de combustible</v>
          </cell>
          <cell r="K1571" t="str">
            <v>MTTO. CORRECTIVO</v>
          </cell>
          <cell r="L1571">
            <v>1621</v>
          </cell>
          <cell r="M1571" t="str">
            <v>QUEZADA FAJARDO, GALO</v>
          </cell>
          <cell r="N1571" t="str">
            <v>A</v>
          </cell>
          <cell r="O1571">
            <v>42207</v>
          </cell>
          <cell r="P1571">
            <v>0.37291666666666662</v>
          </cell>
          <cell r="Q1571">
            <v>30</v>
          </cell>
          <cell r="R1571"/>
          <cell r="S1571" t="str">
            <v>Mtto. Terminado</v>
          </cell>
          <cell r="T1571">
            <v>42207</v>
          </cell>
          <cell r="U1571">
            <v>0.58333333333333337</v>
          </cell>
          <cell r="V1571">
            <v>5.0500000000465661</v>
          </cell>
        </row>
        <row r="1572">
          <cell r="A1572"/>
          <cell r="B1572">
            <v>1561</v>
          </cell>
          <cell r="C1572" t="str">
            <v>LL01</v>
          </cell>
          <cell r="D1572" t="str">
            <v>Cargadora de Caña JD SP.1850</v>
          </cell>
          <cell r="E1572" t="str">
            <v>100LL</v>
          </cell>
          <cell r="F1572" t="str">
            <v>Coazucar S. A.</v>
          </cell>
          <cell r="G1572">
            <v>791060370</v>
          </cell>
          <cell r="H1572">
            <v>791060370</v>
          </cell>
          <cell r="I1572" t="str">
            <v>MTTO. EN EL CAMPO</v>
          </cell>
          <cell r="J1572" t="str">
            <v>Inspección 250 Horas</v>
          </cell>
          <cell r="K1572" t="str">
            <v>MTTO. PREVENTIVO</v>
          </cell>
          <cell r="L1572">
            <v>871</v>
          </cell>
          <cell r="M1572" t="str">
            <v>CEDILLO REDROVAN, EDGAR LEONARDO</v>
          </cell>
          <cell r="N1572" t="str">
            <v>A</v>
          </cell>
          <cell r="O1572">
            <v>42207</v>
          </cell>
          <cell r="P1572">
            <v>0.37291666666666662</v>
          </cell>
          <cell r="Q1572">
            <v>30</v>
          </cell>
          <cell r="R1572"/>
          <cell r="S1572" t="str">
            <v>Mtto. Terminado</v>
          </cell>
          <cell r="T1572">
            <v>42207</v>
          </cell>
          <cell r="U1572">
            <v>0.625</v>
          </cell>
          <cell r="V1572">
            <v>6.0500000000465661</v>
          </cell>
        </row>
        <row r="1573">
          <cell r="A1573"/>
          <cell r="B1573">
            <v>1562</v>
          </cell>
          <cell r="C1573" t="str">
            <v>LL01</v>
          </cell>
          <cell r="D1573" t="str">
            <v>Cargadora de Caña JD SP.1850</v>
          </cell>
          <cell r="E1573" t="str">
            <v>100LL</v>
          </cell>
          <cell r="F1573" t="str">
            <v>Coazucar S. A.</v>
          </cell>
          <cell r="G1573">
            <v>791060370</v>
          </cell>
          <cell r="H1573">
            <v>791060370</v>
          </cell>
          <cell r="I1573" t="str">
            <v>MTTO. EN EL CAMPO</v>
          </cell>
          <cell r="J1573" t="str">
            <v>Cambio Aceite  y filtro de motor</v>
          </cell>
          <cell r="K1573" t="str">
            <v>MTTO. PREVENTIVO</v>
          </cell>
          <cell r="L1573">
            <v>871</v>
          </cell>
          <cell r="M1573" t="str">
            <v>CEDILLO REDROVAN, EDGAR LEONARDO</v>
          </cell>
          <cell r="N1573" t="str">
            <v>A</v>
          </cell>
          <cell r="O1573">
            <v>42207</v>
          </cell>
          <cell r="P1573">
            <v>0.37291666666666662</v>
          </cell>
          <cell r="Q1573">
            <v>30</v>
          </cell>
          <cell r="R1573"/>
          <cell r="S1573" t="str">
            <v>Mtto. Terminado</v>
          </cell>
          <cell r="T1573">
            <v>42207</v>
          </cell>
          <cell r="U1573">
            <v>0.625</v>
          </cell>
          <cell r="V1573">
            <v>6.0500000000465661</v>
          </cell>
        </row>
        <row r="1574">
          <cell r="A1574"/>
          <cell r="B1574">
            <v>1563</v>
          </cell>
          <cell r="C1574" t="str">
            <v>LL01</v>
          </cell>
          <cell r="D1574" t="str">
            <v>Cargadora de Caña JD SP.1850</v>
          </cell>
          <cell r="E1574" t="str">
            <v>100LL</v>
          </cell>
          <cell r="F1574" t="str">
            <v>Coazucar S. A.</v>
          </cell>
          <cell r="G1574">
            <v>791060370</v>
          </cell>
          <cell r="H1574">
            <v>791060370</v>
          </cell>
          <cell r="I1574" t="str">
            <v>MTTO. EN EL CAMPO</v>
          </cell>
          <cell r="J1574" t="str">
            <v>Cambiar filtro de combustible</v>
          </cell>
          <cell r="K1574" t="str">
            <v>MTTO. PREVENTIVO</v>
          </cell>
          <cell r="L1574">
            <v>871</v>
          </cell>
          <cell r="M1574" t="str">
            <v>CEDILLO REDROVAN, EDGAR LEONARDO</v>
          </cell>
          <cell r="N1574" t="str">
            <v>A</v>
          </cell>
          <cell r="O1574">
            <v>42207</v>
          </cell>
          <cell r="P1574">
            <v>0.37291666666666662</v>
          </cell>
          <cell r="Q1574">
            <v>30</v>
          </cell>
          <cell r="R1574"/>
          <cell r="S1574" t="str">
            <v>Mtto. Terminado</v>
          </cell>
          <cell r="T1574">
            <v>42207</v>
          </cell>
          <cell r="U1574">
            <v>0.625</v>
          </cell>
          <cell r="V1574">
            <v>6.0500000000465661</v>
          </cell>
        </row>
        <row r="1575">
          <cell r="A1575"/>
          <cell r="B1575">
            <v>1564</v>
          </cell>
          <cell r="C1575" t="str">
            <v>LL03</v>
          </cell>
          <cell r="D1575" t="str">
            <v>Cargadora de Caña JD SP.1850</v>
          </cell>
          <cell r="E1575" t="str">
            <v>100LL</v>
          </cell>
          <cell r="F1575" t="str">
            <v>Coazucar S. A.</v>
          </cell>
          <cell r="G1575">
            <v>791060370</v>
          </cell>
          <cell r="H1575">
            <v>791060370</v>
          </cell>
          <cell r="I1575" t="str">
            <v>MTTO. EN EL CAMPO</v>
          </cell>
          <cell r="J1575" t="str">
            <v>Inspección 250 Horas</v>
          </cell>
          <cell r="K1575" t="str">
            <v>MTTO. PREVENTIVO</v>
          </cell>
          <cell r="L1575">
            <v>2000</v>
          </cell>
          <cell r="M1575" t="str">
            <v>VILLACIS CAIZAGUANO, SERGIO TARQUINO</v>
          </cell>
          <cell r="N1575" t="str">
            <v>A</v>
          </cell>
          <cell r="O1575">
            <v>42207</v>
          </cell>
          <cell r="P1575">
            <v>0.37291666666666662</v>
          </cell>
          <cell r="Q1575">
            <v>30</v>
          </cell>
          <cell r="R1575"/>
          <cell r="S1575" t="str">
            <v>Mtto. Terminado</v>
          </cell>
          <cell r="T1575">
            <v>42207</v>
          </cell>
          <cell r="U1575">
            <v>0.70833333333333337</v>
          </cell>
          <cell r="V1575">
            <v>8.0500000000465661</v>
          </cell>
        </row>
        <row r="1576">
          <cell r="A1576"/>
          <cell r="B1576">
            <v>1565</v>
          </cell>
          <cell r="C1576" t="str">
            <v>LL03</v>
          </cell>
          <cell r="D1576" t="str">
            <v>Cargadora de Caña JD SP.1850</v>
          </cell>
          <cell r="E1576" t="str">
            <v>100LL</v>
          </cell>
          <cell r="F1576" t="str">
            <v>Coazucar S. A.</v>
          </cell>
          <cell r="G1576">
            <v>791060370</v>
          </cell>
          <cell r="H1576">
            <v>791060370</v>
          </cell>
          <cell r="I1576" t="str">
            <v>MTTO. EN EL CAMPO</v>
          </cell>
          <cell r="J1576" t="str">
            <v>Cambio Aceite  y filtro de motor</v>
          </cell>
          <cell r="K1576" t="str">
            <v>MTTO. PREVENTIVO</v>
          </cell>
          <cell r="L1576">
            <v>2000</v>
          </cell>
          <cell r="M1576" t="str">
            <v>VILLACIS CAIZAGUANO, SERGIO TARQUINO</v>
          </cell>
          <cell r="N1576" t="str">
            <v>A</v>
          </cell>
          <cell r="O1576">
            <v>42207</v>
          </cell>
          <cell r="P1576">
            <v>0.37291666666666662</v>
          </cell>
          <cell r="Q1576">
            <v>30</v>
          </cell>
          <cell r="R1576"/>
          <cell r="S1576" t="str">
            <v>Mtto. Terminado</v>
          </cell>
          <cell r="T1576">
            <v>42207</v>
          </cell>
          <cell r="U1576">
            <v>0.70833333333333337</v>
          </cell>
          <cell r="V1576">
            <v>8.0500000000465661</v>
          </cell>
        </row>
        <row r="1577">
          <cell r="A1577"/>
          <cell r="B1577">
            <v>1566</v>
          </cell>
          <cell r="C1577" t="str">
            <v>LL03</v>
          </cell>
          <cell r="D1577" t="str">
            <v>Cargadora de Caña JD SP.1850</v>
          </cell>
          <cell r="E1577" t="str">
            <v>100LL</v>
          </cell>
          <cell r="F1577" t="str">
            <v>Coazucar S. A.</v>
          </cell>
          <cell r="G1577">
            <v>791060370</v>
          </cell>
          <cell r="H1577">
            <v>791060370</v>
          </cell>
          <cell r="I1577" t="str">
            <v>MTTO. EN EL CAMPO</v>
          </cell>
          <cell r="J1577" t="str">
            <v>Cambiar filtro de combustible</v>
          </cell>
          <cell r="K1577" t="str">
            <v>MTTO. PREVENTIVO</v>
          </cell>
          <cell r="L1577">
            <v>2000</v>
          </cell>
          <cell r="M1577" t="str">
            <v>VILLACIS CAIZAGUANO, SERGIO TARQUINO</v>
          </cell>
          <cell r="N1577" t="str">
            <v>A</v>
          </cell>
          <cell r="O1577">
            <v>42207</v>
          </cell>
          <cell r="P1577">
            <v>0.37291666666666662</v>
          </cell>
          <cell r="Q1577">
            <v>30</v>
          </cell>
          <cell r="R1577"/>
          <cell r="S1577" t="str">
            <v>Mtto. Terminado</v>
          </cell>
          <cell r="T1577">
            <v>42207</v>
          </cell>
          <cell r="U1577">
            <v>0.70833333333333337</v>
          </cell>
          <cell r="V1577">
            <v>8.0500000000465661</v>
          </cell>
        </row>
        <row r="1578">
          <cell r="A1578"/>
          <cell r="B1578">
            <v>1567</v>
          </cell>
          <cell r="C1578">
            <v>1288</v>
          </cell>
          <cell r="D1578" t="str">
            <v>Trayler</v>
          </cell>
          <cell r="E1578" t="str">
            <v>100TD</v>
          </cell>
          <cell r="F1578" t="str">
            <v>Coazucar S. A.</v>
          </cell>
          <cell r="G1578">
            <v>791060312</v>
          </cell>
          <cell r="H1578">
            <v>791060312</v>
          </cell>
          <cell r="I1578" t="str">
            <v>TRAYLER</v>
          </cell>
          <cell r="J1578" t="str">
            <v>Cambiar punta de eje</v>
          </cell>
          <cell r="K1578" t="str">
            <v>MTTO. CORRECTIVO</v>
          </cell>
          <cell r="L1578">
            <v>1626</v>
          </cell>
          <cell r="M1578" t="str">
            <v xml:space="preserve">QUIMI CHANALATA, ERALDO </v>
          </cell>
          <cell r="N1578" t="str">
            <v>A</v>
          </cell>
          <cell r="O1578">
            <v>42207</v>
          </cell>
          <cell r="P1578">
            <v>0.375</v>
          </cell>
          <cell r="Q1578">
            <v>30</v>
          </cell>
          <cell r="R1578"/>
          <cell r="S1578" t="str">
            <v>Mtto. Terminado</v>
          </cell>
          <cell r="T1578">
            <v>42207</v>
          </cell>
          <cell r="U1578">
            <v>0.58333333333333337</v>
          </cell>
          <cell r="V1578">
            <v>5</v>
          </cell>
        </row>
        <row r="1579">
          <cell r="A1579"/>
          <cell r="B1579">
            <v>1568</v>
          </cell>
          <cell r="C1579">
            <v>1264</v>
          </cell>
          <cell r="D1579" t="str">
            <v>Trayler</v>
          </cell>
          <cell r="E1579" t="str">
            <v>100TD</v>
          </cell>
          <cell r="F1579" t="str">
            <v>Coazucar S. A.</v>
          </cell>
          <cell r="G1579">
            <v>791060312</v>
          </cell>
          <cell r="H1579">
            <v>791060312</v>
          </cell>
          <cell r="I1579" t="str">
            <v>TRAYLER</v>
          </cell>
          <cell r="J1579" t="str">
            <v>Soldar viga y parante</v>
          </cell>
          <cell r="K1579" t="str">
            <v>MTTO. CORRECTIVO</v>
          </cell>
          <cell r="L1579">
            <v>1626</v>
          </cell>
          <cell r="M1579" t="str">
            <v xml:space="preserve">QUIMI CHANALATA, ERALDO </v>
          </cell>
          <cell r="N1579" t="str">
            <v>A</v>
          </cell>
          <cell r="O1579">
            <v>42207</v>
          </cell>
          <cell r="P1579">
            <v>0.3756944444444445</v>
          </cell>
          <cell r="Q1579">
            <v>30</v>
          </cell>
          <cell r="R1579"/>
          <cell r="S1579" t="str">
            <v>Mtto. Terminado</v>
          </cell>
          <cell r="T1579">
            <v>42207</v>
          </cell>
          <cell r="U1579">
            <v>0.41666666666666669</v>
          </cell>
          <cell r="V1579">
            <v>0.98333333327900618</v>
          </cell>
        </row>
        <row r="1580">
          <cell r="A1580"/>
          <cell r="B1580">
            <v>1569</v>
          </cell>
          <cell r="C1580">
            <v>1230</v>
          </cell>
          <cell r="D1580" t="str">
            <v>Trayler</v>
          </cell>
          <cell r="E1580" t="str">
            <v>100TD</v>
          </cell>
          <cell r="F1580" t="str">
            <v>Coazucar S. A.</v>
          </cell>
          <cell r="G1580">
            <v>791060312</v>
          </cell>
          <cell r="H1580">
            <v>791060312</v>
          </cell>
          <cell r="I1580" t="str">
            <v>TRAYLER</v>
          </cell>
          <cell r="J1580" t="str">
            <v>Colocar pin de biela</v>
          </cell>
          <cell r="K1580" t="str">
            <v>MTTO. CORRECTIVO</v>
          </cell>
          <cell r="L1580">
            <v>1626</v>
          </cell>
          <cell r="M1580" t="str">
            <v xml:space="preserve">QUIMI CHANALATA, ERALDO </v>
          </cell>
          <cell r="N1580" t="str">
            <v>A</v>
          </cell>
          <cell r="O1580">
            <v>42207</v>
          </cell>
          <cell r="P1580">
            <v>0.37638888888888888</v>
          </cell>
          <cell r="Q1580">
            <v>30</v>
          </cell>
          <cell r="R1580"/>
          <cell r="S1580" t="str">
            <v>Mtto. Terminado</v>
          </cell>
          <cell r="T1580">
            <v>42207</v>
          </cell>
          <cell r="U1580">
            <v>0.5</v>
          </cell>
          <cell r="V1580">
            <v>2.966666666790843</v>
          </cell>
        </row>
        <row r="1581">
          <cell r="A1581"/>
          <cell r="B1581">
            <v>1570</v>
          </cell>
          <cell r="C1581">
            <v>662</v>
          </cell>
          <cell r="D1581" t="str">
            <v>Moto Bomba Perkins 6.3544</v>
          </cell>
          <cell r="E1581" t="str">
            <v>100BB</v>
          </cell>
          <cell r="F1581" t="str">
            <v>Coazucar S. A.</v>
          </cell>
          <cell r="G1581">
            <v>791060405</v>
          </cell>
          <cell r="H1581">
            <v>7795550034</v>
          </cell>
          <cell r="I1581" t="str">
            <v>MTTO. EN EL CAMPO</v>
          </cell>
          <cell r="J1581" t="str">
            <v>Revisar bateria</v>
          </cell>
          <cell r="K1581" t="str">
            <v>MTTO. CORRECTIVO</v>
          </cell>
          <cell r="L1581">
            <v>1729</v>
          </cell>
          <cell r="M1581" t="str">
            <v>ROJAS BARRETO, FREDDY</v>
          </cell>
          <cell r="N1581" t="str">
            <v>A</v>
          </cell>
          <cell r="O1581">
            <v>42207</v>
          </cell>
          <cell r="P1581">
            <v>0.37777777777777777</v>
          </cell>
          <cell r="Q1581">
            <v>30</v>
          </cell>
          <cell r="R1581"/>
          <cell r="S1581" t="str">
            <v>Mtto. Terminado</v>
          </cell>
          <cell r="T1581">
            <v>42207</v>
          </cell>
          <cell r="U1581">
            <v>0.4375</v>
          </cell>
          <cell r="V1581">
            <v>1.4333333333488554</v>
          </cell>
        </row>
        <row r="1582">
          <cell r="A1582"/>
          <cell r="B1582">
            <v>1571</v>
          </cell>
          <cell r="C1582">
            <v>802</v>
          </cell>
          <cell r="D1582" t="str">
            <v>Grada 20D x 32"x1/2x2 1/8</v>
          </cell>
          <cell r="E1582" t="str">
            <v>100EA</v>
          </cell>
          <cell r="F1582" t="str">
            <v>Coazucar S. A.</v>
          </cell>
          <cell r="G1582">
            <v>791060345</v>
          </cell>
          <cell r="H1582">
            <v>7795550488</v>
          </cell>
          <cell r="I1582" t="str">
            <v>MTTO. EN EL CAMPO</v>
          </cell>
          <cell r="J1582" t="str">
            <v>Cambiar llanta lado izquierdo</v>
          </cell>
          <cell r="K1582" t="str">
            <v>MTTO. CORRECTIVO</v>
          </cell>
          <cell r="L1582">
            <v>1338</v>
          </cell>
          <cell r="M1582" t="str">
            <v>MENENDEZ LUQUE, JAIRO LEOPOLDO</v>
          </cell>
          <cell r="N1582" t="str">
            <v>A</v>
          </cell>
          <cell r="O1582">
            <v>42207</v>
          </cell>
          <cell r="P1582">
            <v>0.38472222222222219</v>
          </cell>
          <cell r="Q1582">
            <v>30</v>
          </cell>
          <cell r="R1582"/>
          <cell r="S1582" t="str">
            <v>Mtto. Terminado</v>
          </cell>
          <cell r="T1582">
            <v>42207</v>
          </cell>
          <cell r="U1582">
            <v>0.41666666666666669</v>
          </cell>
          <cell r="V1582">
            <v>0.7666666666045785</v>
          </cell>
        </row>
        <row r="1583">
          <cell r="A1583"/>
          <cell r="B1583">
            <v>1572</v>
          </cell>
          <cell r="C1583">
            <v>724</v>
          </cell>
          <cell r="D1583" t="str">
            <v>Payloader CAT-966C</v>
          </cell>
          <cell r="E1583" t="str">
            <v>100EP</v>
          </cell>
          <cell r="F1583" t="str">
            <v>Coazucar S. A.</v>
          </cell>
          <cell r="G1583">
            <v>791060313</v>
          </cell>
          <cell r="H1583">
            <v>7795550856</v>
          </cell>
          <cell r="I1583" t="str">
            <v>EQUIPO PESADO</v>
          </cell>
          <cell r="J1583" t="str">
            <v>Chequear cañeria hidraulica</v>
          </cell>
          <cell r="K1583" t="str">
            <v>MTTO. CORRECTIVO</v>
          </cell>
          <cell r="L1583">
            <v>861</v>
          </cell>
          <cell r="M1583" t="str">
            <v>CEDEÑO LOOR, GILBERTO</v>
          </cell>
          <cell r="N1583" t="str">
            <v>A</v>
          </cell>
          <cell r="O1583">
            <v>42207</v>
          </cell>
          <cell r="P1583">
            <v>0.38750000000000001</v>
          </cell>
          <cell r="Q1583">
            <v>30</v>
          </cell>
          <cell r="R1583"/>
          <cell r="S1583" t="str">
            <v>Mtto. Terminado</v>
          </cell>
          <cell r="T1583">
            <v>42206</v>
          </cell>
          <cell r="U1583">
            <v>0.62152777777777779</v>
          </cell>
          <cell r="V1583">
            <v>-18.383333333185874</v>
          </cell>
        </row>
        <row r="1584">
          <cell r="A1584"/>
          <cell r="B1584">
            <v>1573</v>
          </cell>
          <cell r="C1584">
            <v>509</v>
          </cell>
          <cell r="D1584" t="str">
            <v>Cargadora de Caña Cameco SP- 1800</v>
          </cell>
          <cell r="E1584" t="str">
            <v>100LL</v>
          </cell>
          <cell r="F1584" t="str">
            <v>Coazucar S. A.</v>
          </cell>
          <cell r="G1584">
            <v>791060368</v>
          </cell>
          <cell r="H1584">
            <v>791060368</v>
          </cell>
          <cell r="I1584" t="str">
            <v>MTTO. EN EL CAMPO</v>
          </cell>
          <cell r="J1584" t="str">
            <v>Arreglar manguera de jaiva</v>
          </cell>
          <cell r="K1584" t="str">
            <v>MTTO. CORRECTIVO</v>
          </cell>
          <cell r="L1584">
            <v>638</v>
          </cell>
          <cell r="M1584" t="str">
            <v>ANDRADE GONZALEZ, JOSE FABRICIO</v>
          </cell>
          <cell r="N1584" t="str">
            <v>A</v>
          </cell>
          <cell r="O1584">
            <v>42207</v>
          </cell>
          <cell r="P1584">
            <v>0.38819444444444445</v>
          </cell>
          <cell r="Q1584">
            <v>30</v>
          </cell>
          <cell r="R1584"/>
          <cell r="S1584" t="str">
            <v>Mtto. Terminado</v>
          </cell>
          <cell r="T1584">
            <v>42207</v>
          </cell>
          <cell r="U1584">
            <v>0.5</v>
          </cell>
          <cell r="V1584">
            <v>2.6833333333488554</v>
          </cell>
        </row>
        <row r="1585">
          <cell r="A1585"/>
          <cell r="B1585">
            <v>1574</v>
          </cell>
          <cell r="C1585" t="str">
            <v>EL15</v>
          </cell>
          <cell r="D1585" t="str">
            <v xml:space="preserve">Camioneta Chevrolet </v>
          </cell>
          <cell r="E1585" t="str">
            <v>100EL</v>
          </cell>
          <cell r="F1585" t="str">
            <v>Coazucar S. A.</v>
          </cell>
          <cell r="G1585">
            <v>791060303</v>
          </cell>
          <cell r="H1585">
            <v>7795550786</v>
          </cell>
          <cell r="I1585" t="str">
            <v>EQUIPO LIVIANO</v>
          </cell>
          <cell r="J1585" t="str">
            <v>Revision admision</v>
          </cell>
          <cell r="K1585" t="str">
            <v>MTTO. CORRECTIVO</v>
          </cell>
          <cell r="L1585">
            <v>1195</v>
          </cell>
          <cell r="M1585" t="str">
            <v>JUNCAL URGILES, LUIS</v>
          </cell>
          <cell r="N1585" t="str">
            <v>A</v>
          </cell>
          <cell r="O1585">
            <v>42207</v>
          </cell>
          <cell r="P1585">
            <v>0.39166666666666666</v>
          </cell>
          <cell r="Q1585">
            <v>30</v>
          </cell>
          <cell r="R1585"/>
          <cell r="S1585" t="str">
            <v>Mtto. Terminado</v>
          </cell>
          <cell r="T1585">
            <v>42207</v>
          </cell>
          <cell r="U1585">
            <v>0.625</v>
          </cell>
          <cell r="V1585">
            <v>5.5999999998603016</v>
          </cell>
        </row>
        <row r="1586">
          <cell r="A1586"/>
          <cell r="B1586">
            <v>1575</v>
          </cell>
          <cell r="C1586" t="str">
            <v>693A</v>
          </cell>
          <cell r="D1586" t="str">
            <v>Moto Bomba Jhon Deere 4039</v>
          </cell>
          <cell r="E1586" t="str">
            <v>100BB</v>
          </cell>
          <cell r="F1586" t="str">
            <v>Coazucar S. A.</v>
          </cell>
          <cell r="G1586">
            <v>791060405</v>
          </cell>
          <cell r="H1586">
            <v>7795550060</v>
          </cell>
          <cell r="I1586" t="str">
            <v>MTTO. EN EL CAMPO</v>
          </cell>
          <cell r="J1586" t="str">
            <v>Instalar motor</v>
          </cell>
          <cell r="K1586" t="str">
            <v>MTTO. CORRECTIVO</v>
          </cell>
          <cell r="L1586">
            <v>1830</v>
          </cell>
          <cell r="M1586" t="str">
            <v>SIGCHO SAMANIEGO, MAURO</v>
          </cell>
          <cell r="N1586" t="str">
            <v>A</v>
          </cell>
          <cell r="O1586">
            <v>42207</v>
          </cell>
          <cell r="P1586">
            <v>0.3923611111111111</v>
          </cell>
          <cell r="Q1586">
            <v>30</v>
          </cell>
          <cell r="R1586"/>
          <cell r="S1586" t="str">
            <v>Mtto. Terminado</v>
          </cell>
          <cell r="T1586">
            <v>42207</v>
          </cell>
          <cell r="U1586">
            <v>0.625</v>
          </cell>
          <cell r="V1586">
            <v>5.5833333333721384</v>
          </cell>
        </row>
        <row r="1587">
          <cell r="A1587"/>
          <cell r="B1587">
            <v>1576</v>
          </cell>
          <cell r="C1587" t="str">
            <v>MB65</v>
          </cell>
          <cell r="D1587" t="str">
            <v>Moto Bomba Perkins 1006- 6ta</v>
          </cell>
          <cell r="E1587" t="str">
            <v>100BB</v>
          </cell>
          <cell r="F1587" t="str">
            <v>Coazucar S. A.</v>
          </cell>
          <cell r="G1587">
            <v>791060405</v>
          </cell>
          <cell r="H1587">
            <v>791060405</v>
          </cell>
          <cell r="I1587" t="str">
            <v>MTTO. EN EL CAMPO</v>
          </cell>
          <cell r="J1587" t="str">
            <v>Revisar sistema electrico</v>
          </cell>
          <cell r="K1587" t="str">
            <v>MTTO. CORRECTIVO</v>
          </cell>
          <cell r="L1587">
            <v>1673</v>
          </cell>
          <cell r="M1587" t="str">
            <v>RIERA PALACIOS, RICARDO</v>
          </cell>
          <cell r="N1587" t="str">
            <v>A</v>
          </cell>
          <cell r="O1587">
            <v>42207</v>
          </cell>
          <cell r="P1587">
            <v>0.39513888888888887</v>
          </cell>
          <cell r="Q1587">
            <v>30</v>
          </cell>
          <cell r="R1587"/>
          <cell r="S1587" t="str">
            <v>Mtto. Terminado</v>
          </cell>
          <cell r="T1587">
            <v>42207</v>
          </cell>
          <cell r="U1587">
            <v>0.66666666666666663</v>
          </cell>
          <cell r="V1587">
            <v>6.5166666666045785</v>
          </cell>
        </row>
        <row r="1588">
          <cell r="A1588"/>
          <cell r="B1588">
            <v>1577</v>
          </cell>
          <cell r="C1588">
            <v>208</v>
          </cell>
          <cell r="D1588" t="str">
            <v>Camión Chevrolet</v>
          </cell>
          <cell r="E1588" t="str">
            <v>100EL</v>
          </cell>
          <cell r="F1588" t="str">
            <v>Coazucar S. A.</v>
          </cell>
          <cell r="G1588">
            <v>791060405</v>
          </cell>
          <cell r="H1588">
            <v>7795550686</v>
          </cell>
          <cell r="I1588" t="str">
            <v>EQUIPO LIVIANO</v>
          </cell>
          <cell r="J1588" t="str">
            <v>Inspección 250 Horas</v>
          </cell>
          <cell r="K1588" t="str">
            <v>MTTO. PREVENTIVO</v>
          </cell>
          <cell r="L1588">
            <v>1734</v>
          </cell>
          <cell r="M1588" t="str">
            <v>ROMAN VELEZ, JORGE LUIS</v>
          </cell>
          <cell r="N1588" t="str">
            <v>A</v>
          </cell>
          <cell r="O1588">
            <v>42207</v>
          </cell>
          <cell r="P1588">
            <v>0.39861111111111108</v>
          </cell>
          <cell r="Q1588">
            <v>30</v>
          </cell>
          <cell r="R1588"/>
          <cell r="S1588" t="str">
            <v>Mtto. Terminado</v>
          </cell>
          <cell r="T1588">
            <v>42207</v>
          </cell>
          <cell r="U1588">
            <v>0.41666666666666669</v>
          </cell>
          <cell r="V1588">
            <v>0.43333333334885538</v>
          </cell>
        </row>
        <row r="1589">
          <cell r="A1589"/>
          <cell r="B1589">
            <v>1578</v>
          </cell>
          <cell r="C1589">
            <v>208</v>
          </cell>
          <cell r="D1589" t="str">
            <v>Camión Chevrolet</v>
          </cell>
          <cell r="E1589" t="str">
            <v>100EL</v>
          </cell>
          <cell r="F1589" t="str">
            <v>Coazucar S. A.</v>
          </cell>
          <cell r="G1589">
            <v>791060405</v>
          </cell>
          <cell r="H1589">
            <v>7795550686</v>
          </cell>
          <cell r="I1589" t="str">
            <v>LUBRICADORA</v>
          </cell>
          <cell r="J1589" t="str">
            <v>Cambio Aceite  y filtro de motor</v>
          </cell>
          <cell r="K1589" t="str">
            <v>MTTO. PREVENTIVO</v>
          </cell>
          <cell r="L1589">
            <v>1734</v>
          </cell>
          <cell r="M1589" t="str">
            <v>ROMAN VELEZ, JORGE LUIS</v>
          </cell>
          <cell r="N1589" t="str">
            <v>A</v>
          </cell>
          <cell r="O1589">
            <v>42207</v>
          </cell>
          <cell r="P1589">
            <v>0.39861111111111108</v>
          </cell>
          <cell r="Q1589">
            <v>30</v>
          </cell>
          <cell r="R1589"/>
          <cell r="S1589" t="str">
            <v>Mtto. Terminado</v>
          </cell>
          <cell r="T1589">
            <v>42207</v>
          </cell>
          <cell r="U1589">
            <v>0.625</v>
          </cell>
          <cell r="V1589">
            <v>5.4333333333488554</v>
          </cell>
        </row>
        <row r="1590">
          <cell r="A1590"/>
          <cell r="B1590">
            <v>1579</v>
          </cell>
          <cell r="C1590">
            <v>208</v>
          </cell>
          <cell r="D1590" t="str">
            <v>Camión Chevrolet</v>
          </cell>
          <cell r="E1590" t="str">
            <v>100EL</v>
          </cell>
          <cell r="F1590" t="str">
            <v>Coazucar S. A.</v>
          </cell>
          <cell r="G1590">
            <v>791060405</v>
          </cell>
          <cell r="H1590">
            <v>7795550686</v>
          </cell>
          <cell r="I1590" t="str">
            <v>LUBRICADORA</v>
          </cell>
          <cell r="J1590" t="str">
            <v>Cambiar filtro de combustible</v>
          </cell>
          <cell r="K1590" t="str">
            <v>MTTO. PREVENTIVO</v>
          </cell>
          <cell r="L1590">
            <v>1734</v>
          </cell>
          <cell r="M1590" t="str">
            <v>ROMAN VELEZ, JORGE LUIS</v>
          </cell>
          <cell r="N1590" t="str">
            <v>A</v>
          </cell>
          <cell r="O1590">
            <v>42207</v>
          </cell>
          <cell r="P1590">
            <v>0.39861111111111108</v>
          </cell>
          <cell r="Q1590">
            <v>30</v>
          </cell>
          <cell r="R1590"/>
          <cell r="S1590" t="str">
            <v>Mtto. Terminado</v>
          </cell>
          <cell r="T1590">
            <v>42207</v>
          </cell>
          <cell r="U1590">
            <v>0.625</v>
          </cell>
          <cell r="V1590">
            <v>5.4333333333488554</v>
          </cell>
        </row>
        <row r="1591">
          <cell r="A1591"/>
          <cell r="B1591">
            <v>1580</v>
          </cell>
          <cell r="C1591">
            <v>723</v>
          </cell>
          <cell r="D1591" t="str">
            <v>Payloader CAT-966C</v>
          </cell>
          <cell r="E1591" t="str">
            <v>100EP</v>
          </cell>
          <cell r="F1591" t="str">
            <v>Coazucar S. A.</v>
          </cell>
          <cell r="G1591">
            <v>791060313</v>
          </cell>
          <cell r="H1591">
            <v>7795550854</v>
          </cell>
          <cell r="I1591" t="str">
            <v>EQUIPO PESADO</v>
          </cell>
          <cell r="J1591" t="str">
            <v>Revisar manguera de aire</v>
          </cell>
          <cell r="K1591" t="str">
            <v>MTTO. CORRECTIVO</v>
          </cell>
          <cell r="L1591">
            <v>1405</v>
          </cell>
          <cell r="M1591" t="str">
            <v>MORAN MORA, JACINTO FERMIN</v>
          </cell>
          <cell r="N1591" t="str">
            <v>A</v>
          </cell>
          <cell r="O1591">
            <v>42207</v>
          </cell>
          <cell r="P1591">
            <v>0.41180555555555554</v>
          </cell>
          <cell r="Q1591">
            <v>30</v>
          </cell>
          <cell r="R1591"/>
          <cell r="S1591" t="str">
            <v>Mtto. Terminado</v>
          </cell>
          <cell r="T1591">
            <v>42207</v>
          </cell>
          <cell r="U1591">
            <v>0.48888888888888887</v>
          </cell>
          <cell r="V1591">
            <v>1.8499999999767169</v>
          </cell>
        </row>
        <row r="1592">
          <cell r="A1592"/>
          <cell r="B1592">
            <v>1581</v>
          </cell>
          <cell r="C1592" t="str">
            <v>LL02</v>
          </cell>
          <cell r="D1592" t="str">
            <v>Cargadora de Caña  SP- 1850</v>
          </cell>
          <cell r="E1592" t="str">
            <v>100LL</v>
          </cell>
          <cell r="F1592" t="str">
            <v>Coazucar S. A.</v>
          </cell>
          <cell r="G1592">
            <v>791060370</v>
          </cell>
          <cell r="H1592">
            <v>791060370</v>
          </cell>
          <cell r="I1592" t="str">
            <v>LLENADORAS</v>
          </cell>
          <cell r="J1592" t="str">
            <v>Revision motor</v>
          </cell>
          <cell r="K1592" t="str">
            <v>MTTO. CORRECTIVO</v>
          </cell>
          <cell r="L1592">
            <v>1289</v>
          </cell>
          <cell r="M1592" t="str">
            <v>MARIN FAJARDO,ISAI</v>
          </cell>
          <cell r="N1592" t="str">
            <v>A</v>
          </cell>
          <cell r="O1592">
            <v>42207</v>
          </cell>
          <cell r="P1592">
            <v>0.4201388888888889</v>
          </cell>
          <cell r="Q1592">
            <v>30</v>
          </cell>
          <cell r="R1592"/>
          <cell r="S1592" t="str">
            <v>Mtto. Terminado</v>
          </cell>
          <cell r="T1592">
            <v>42207</v>
          </cell>
          <cell r="U1592">
            <v>0.58333333333333337</v>
          </cell>
          <cell r="V1592">
            <v>3.9166666666278616</v>
          </cell>
        </row>
        <row r="1593">
          <cell r="A1593"/>
          <cell r="B1593">
            <v>1582</v>
          </cell>
          <cell r="C1593">
            <v>731</v>
          </cell>
          <cell r="D1593" t="str">
            <v>Motoniveladora CAT-14G</v>
          </cell>
          <cell r="E1593" t="str">
            <v>100EP</v>
          </cell>
          <cell r="F1593" t="str">
            <v>Coazucar S. A.</v>
          </cell>
          <cell r="G1593">
            <v>791060410</v>
          </cell>
          <cell r="H1593">
            <v>7795550860</v>
          </cell>
          <cell r="I1593" t="str">
            <v>MTTO. EN EL CAMPO</v>
          </cell>
          <cell r="J1593" t="str">
            <v>Revisar caja de cambios</v>
          </cell>
          <cell r="K1593" t="str">
            <v>MTTO. CORRECTIVO</v>
          </cell>
          <cell r="L1593">
            <v>9034</v>
          </cell>
          <cell r="M1593" t="str">
            <v>CAICEDO PARRA,FABIAN</v>
          </cell>
          <cell r="N1593" t="str">
            <v>A</v>
          </cell>
          <cell r="O1593">
            <v>42207</v>
          </cell>
          <cell r="P1593">
            <v>0.42222222222222222</v>
          </cell>
          <cell r="Q1593">
            <v>30</v>
          </cell>
          <cell r="R1593"/>
          <cell r="S1593" t="str">
            <v>Mtto. Terminado</v>
          </cell>
          <cell r="T1593">
            <v>42207</v>
          </cell>
          <cell r="U1593">
            <v>0.58333333333333337</v>
          </cell>
          <cell r="V1593">
            <v>3.8666666666977108</v>
          </cell>
        </row>
        <row r="1594">
          <cell r="A1594"/>
          <cell r="B1594">
            <v>1583</v>
          </cell>
          <cell r="C1594">
            <v>420</v>
          </cell>
          <cell r="D1594" t="str">
            <v>Carreton</v>
          </cell>
          <cell r="E1594" t="str">
            <v>100CA</v>
          </cell>
          <cell r="F1594" t="str">
            <v>Coazucar S. A.</v>
          </cell>
          <cell r="G1594">
            <v>791060326</v>
          </cell>
          <cell r="H1594">
            <v>791060326</v>
          </cell>
          <cell r="I1594" t="str">
            <v>CARRETONES</v>
          </cell>
          <cell r="J1594" t="str">
            <v xml:space="preserve">Cambiar rodamientos </v>
          </cell>
          <cell r="K1594" t="str">
            <v>MTTO. CORRECTIVO</v>
          </cell>
          <cell r="L1594">
            <v>1417</v>
          </cell>
          <cell r="M1594" t="str">
            <v>MORENO ULLOA, SALOMON</v>
          </cell>
          <cell r="N1594" t="str">
            <v>A</v>
          </cell>
          <cell r="O1594">
            <v>42207</v>
          </cell>
          <cell r="P1594">
            <v>0.4236111111111111</v>
          </cell>
          <cell r="Q1594">
            <v>30</v>
          </cell>
          <cell r="R1594"/>
          <cell r="S1594" t="str">
            <v>Mtto. Terminado</v>
          </cell>
          <cell r="T1594">
            <v>42207</v>
          </cell>
          <cell r="U1594">
            <v>0.45833333333333331</v>
          </cell>
          <cell r="V1594">
            <v>0.83333333337213844</v>
          </cell>
        </row>
        <row r="1595">
          <cell r="A1595"/>
          <cell r="B1595">
            <v>1584</v>
          </cell>
          <cell r="C1595">
            <v>441</v>
          </cell>
          <cell r="D1595" t="str">
            <v>Carreton</v>
          </cell>
          <cell r="E1595" t="str">
            <v>100CA</v>
          </cell>
          <cell r="F1595" t="str">
            <v>Coazucar S. A.</v>
          </cell>
          <cell r="G1595">
            <v>0</v>
          </cell>
          <cell r="H1595">
            <v>791060326</v>
          </cell>
          <cell r="I1595" t="str">
            <v>CARRETONES</v>
          </cell>
          <cell r="J1595" t="str">
            <v>Soldar piso y cambiar rodamientos</v>
          </cell>
          <cell r="K1595" t="str">
            <v>MTTO. CORRECTIVO</v>
          </cell>
          <cell r="L1595">
            <v>1417</v>
          </cell>
          <cell r="M1595" t="str">
            <v>MORENO ULLOA, SALOMON</v>
          </cell>
          <cell r="N1595" t="str">
            <v>A</v>
          </cell>
          <cell r="O1595">
            <v>42207</v>
          </cell>
          <cell r="P1595">
            <v>0.42430555555555555</v>
          </cell>
          <cell r="Q1595">
            <v>30</v>
          </cell>
          <cell r="R1595"/>
          <cell r="S1595" t="str">
            <v>Mtto. Terminado</v>
          </cell>
          <cell r="T1595">
            <v>42208</v>
          </cell>
          <cell r="U1595">
            <v>0.75</v>
          </cell>
          <cell r="V1595">
            <v>31.816666666651145</v>
          </cell>
        </row>
        <row r="1596">
          <cell r="A1596"/>
          <cell r="B1596">
            <v>1585</v>
          </cell>
          <cell r="C1596" t="str">
            <v>JD07</v>
          </cell>
          <cell r="D1596" t="str">
            <v>Tractor John Deere 8270R</v>
          </cell>
          <cell r="E1596" t="str">
            <v>100JD</v>
          </cell>
          <cell r="F1596" t="str">
            <v>Coazucar S. A.</v>
          </cell>
          <cell r="G1596">
            <v>791060396</v>
          </cell>
          <cell r="H1596">
            <v>7795551025</v>
          </cell>
          <cell r="I1596" t="str">
            <v>JOHN DEERE</v>
          </cell>
          <cell r="J1596" t="str">
            <v>Revisar sistema electrico</v>
          </cell>
          <cell r="K1596" t="str">
            <v>MTTO. CORRECTIVO</v>
          </cell>
          <cell r="L1596">
            <v>8366</v>
          </cell>
          <cell r="M1596" t="str">
            <v>HERAS CORONEL,CARLOS</v>
          </cell>
          <cell r="N1596" t="str">
            <v>A</v>
          </cell>
          <cell r="O1596">
            <v>42207</v>
          </cell>
          <cell r="P1596">
            <v>0.42569444444444443</v>
          </cell>
          <cell r="Q1596">
            <v>30</v>
          </cell>
          <cell r="R1596"/>
          <cell r="S1596" t="str">
            <v>Mtto. Terminado</v>
          </cell>
          <cell r="T1596">
            <v>42207</v>
          </cell>
          <cell r="U1596">
            <v>0.59375</v>
          </cell>
          <cell r="V1596">
            <v>4.0333333334419876</v>
          </cell>
        </row>
        <row r="1597">
          <cell r="A1597"/>
          <cell r="B1597">
            <v>1586</v>
          </cell>
          <cell r="C1597">
            <v>163</v>
          </cell>
          <cell r="D1597" t="str">
            <v>Cabezal M. Benz LS-2635</v>
          </cell>
          <cell r="E1597" t="str">
            <v>100CB</v>
          </cell>
          <cell r="F1597" t="str">
            <v>Coazucar S. A.</v>
          </cell>
          <cell r="G1597">
            <v>791060330</v>
          </cell>
          <cell r="H1597">
            <v>791060330</v>
          </cell>
          <cell r="I1597" t="str">
            <v>CABEZALES</v>
          </cell>
          <cell r="J1597" t="str">
            <v>Revisar embrague</v>
          </cell>
          <cell r="K1597" t="str">
            <v>MTTO. CORRECTIVO</v>
          </cell>
          <cell r="L1597">
            <v>1564</v>
          </cell>
          <cell r="M1597" t="str">
            <v>PERALTA RODRIGUEZ, MANUEL ALFONSO</v>
          </cell>
          <cell r="N1597" t="str">
            <v>A</v>
          </cell>
          <cell r="O1597">
            <v>42207</v>
          </cell>
          <cell r="P1597">
            <v>0.4284722222222222</v>
          </cell>
          <cell r="Q1597">
            <v>30</v>
          </cell>
          <cell r="R1597"/>
          <cell r="S1597" t="str">
            <v>Mtto. Terminado</v>
          </cell>
          <cell r="T1597">
            <v>42207</v>
          </cell>
          <cell r="U1597">
            <v>0.62152777777777779</v>
          </cell>
          <cell r="V1597">
            <v>4.6333333334187046</v>
          </cell>
        </row>
        <row r="1598">
          <cell r="A1598"/>
          <cell r="B1598">
            <v>1587</v>
          </cell>
          <cell r="C1598" t="str">
            <v>JD33</v>
          </cell>
          <cell r="D1598" t="str">
            <v>Tractor John Deere 7230R</v>
          </cell>
          <cell r="E1598" t="str">
            <v>100JD</v>
          </cell>
          <cell r="F1598" t="str">
            <v>Coazucar S. A.</v>
          </cell>
          <cell r="G1598">
            <v>791060416</v>
          </cell>
          <cell r="H1598">
            <v>7795551077</v>
          </cell>
          <cell r="I1598" t="str">
            <v>JOHN DEERE</v>
          </cell>
          <cell r="J1598" t="str">
            <v>Sacar hilo a los 3 puntos</v>
          </cell>
          <cell r="K1598" t="str">
            <v>MTTO. CORRECTIVO</v>
          </cell>
          <cell r="L1598">
            <v>1575</v>
          </cell>
          <cell r="M1598" t="str">
            <v>PESANTES ARREAGA, CARLOS JORGE</v>
          </cell>
          <cell r="N1598" t="str">
            <v>A</v>
          </cell>
          <cell r="O1598">
            <v>42207</v>
          </cell>
          <cell r="P1598">
            <v>0.45902777777777781</v>
          </cell>
          <cell r="Q1598">
            <v>30</v>
          </cell>
          <cell r="R1598">
            <v>5227</v>
          </cell>
          <cell r="S1598" t="str">
            <v>Mtto. Terminado</v>
          </cell>
          <cell r="T1598">
            <v>42207</v>
          </cell>
          <cell r="U1598">
            <v>0.62152777777777779</v>
          </cell>
          <cell r="V1598">
            <v>3.9000000001396984</v>
          </cell>
        </row>
        <row r="1599">
          <cell r="A1599"/>
          <cell r="B1599">
            <v>1588</v>
          </cell>
          <cell r="C1599">
            <v>336</v>
          </cell>
          <cell r="D1599" t="str">
            <v>Tractor de Llantas Cameco 305 AG</v>
          </cell>
          <cell r="E1599" t="str">
            <v>100CM</v>
          </cell>
          <cell r="F1599" t="str">
            <v>Coazucar S. A.</v>
          </cell>
          <cell r="G1599">
            <v>791060444</v>
          </cell>
          <cell r="H1599">
            <v>791060444</v>
          </cell>
          <cell r="I1599" t="str">
            <v>CAMECOS</v>
          </cell>
          <cell r="J1599" t="str">
            <v>Revisar cilindro de direccion</v>
          </cell>
          <cell r="K1599" t="str">
            <v>MTTO. CORRECTIVO</v>
          </cell>
          <cell r="L1599">
            <v>1398</v>
          </cell>
          <cell r="M1599" t="str">
            <v>MORALES SARMIENTO, WILIAM MECIAS</v>
          </cell>
          <cell r="N1599" t="str">
            <v>A</v>
          </cell>
          <cell r="O1599">
            <v>42207</v>
          </cell>
          <cell r="P1599">
            <v>0.46111111111111108</v>
          </cell>
          <cell r="Q1599">
            <v>30</v>
          </cell>
          <cell r="R1599"/>
          <cell r="S1599" t="str">
            <v>Mtto. Terminado</v>
          </cell>
          <cell r="T1599">
            <v>42207</v>
          </cell>
          <cell r="U1599">
            <v>0.57986111111111105</v>
          </cell>
          <cell r="V1599">
            <v>2.8499999999767169</v>
          </cell>
        </row>
        <row r="1600">
          <cell r="A1600"/>
          <cell r="B1600">
            <v>1589</v>
          </cell>
          <cell r="C1600">
            <v>85</v>
          </cell>
          <cell r="D1600" t="str">
            <v>Camioneta Chevrolet</v>
          </cell>
          <cell r="E1600" t="str">
            <v>100EL</v>
          </cell>
          <cell r="F1600" t="str">
            <v>Coazucar S. A.</v>
          </cell>
          <cell r="G1600">
            <v>791060302</v>
          </cell>
          <cell r="H1600">
            <v>7795550670</v>
          </cell>
          <cell r="I1600" t="str">
            <v>VULCANIZADORA</v>
          </cell>
          <cell r="J1600" t="str">
            <v>Cambiar moñon de llanta</v>
          </cell>
          <cell r="K1600" t="str">
            <v>MTTO. CORRECTIVO</v>
          </cell>
          <cell r="L1600">
            <v>1006</v>
          </cell>
          <cell r="M1600" t="str">
            <v>ENDARA VILLALOBOS,JORGE</v>
          </cell>
          <cell r="N1600" t="str">
            <v>A</v>
          </cell>
          <cell r="O1600">
            <v>42207</v>
          </cell>
          <cell r="P1600">
            <v>0.46875</v>
          </cell>
          <cell r="Q1600">
            <v>30</v>
          </cell>
          <cell r="R1600"/>
          <cell r="S1600" t="str">
            <v>Mtto. Terminado</v>
          </cell>
          <cell r="T1600">
            <v>42207</v>
          </cell>
          <cell r="U1600">
            <v>0.5</v>
          </cell>
          <cell r="V1600">
            <v>0.75</v>
          </cell>
        </row>
        <row r="1601">
          <cell r="A1601"/>
          <cell r="B1601">
            <v>1590</v>
          </cell>
          <cell r="C1601">
            <v>640</v>
          </cell>
          <cell r="D1601" t="str">
            <v xml:space="preserve">Moto Bomba Big squirt (Detroit 4.53)   </v>
          </cell>
          <cell r="E1601" t="str">
            <v>100BB</v>
          </cell>
          <cell r="F1601" t="str">
            <v>Coazucar S. A.</v>
          </cell>
          <cell r="G1601">
            <v>791060405</v>
          </cell>
          <cell r="H1601">
            <v>7795550019</v>
          </cell>
          <cell r="I1601" t="str">
            <v>BOMBAS</v>
          </cell>
          <cell r="J1601" t="str">
            <v>Reparar guiador</v>
          </cell>
          <cell r="K1601" t="str">
            <v>MTTO. CORRECTIVO</v>
          </cell>
          <cell r="L1601">
            <v>1995</v>
          </cell>
          <cell r="M1601" t="str">
            <v>VICUÑA ONCE, CRISTIAN</v>
          </cell>
          <cell r="N1601" t="str">
            <v>A</v>
          </cell>
          <cell r="O1601">
            <v>42207</v>
          </cell>
          <cell r="P1601">
            <v>0.47013888888888888</v>
          </cell>
          <cell r="Q1601">
            <v>30</v>
          </cell>
          <cell r="R1601"/>
          <cell r="S1601" t="str">
            <v>Mtto. Terminado</v>
          </cell>
          <cell r="T1601">
            <v>42208</v>
          </cell>
          <cell r="U1601">
            <v>0.75</v>
          </cell>
          <cell r="V1601">
            <v>30.716666666790843</v>
          </cell>
        </row>
        <row r="1602">
          <cell r="A1602"/>
          <cell r="B1602">
            <v>1591</v>
          </cell>
          <cell r="C1602">
            <v>593</v>
          </cell>
          <cell r="D1602" t="str">
            <v>Cosechadora de CañaJohn Deere 3510</v>
          </cell>
          <cell r="E1602" t="str">
            <v>100CS</v>
          </cell>
          <cell r="F1602" t="str">
            <v>Coazucar S. A.</v>
          </cell>
          <cell r="G1602">
            <v>791060334</v>
          </cell>
          <cell r="H1602">
            <v>791060334</v>
          </cell>
          <cell r="I1602" t="str">
            <v>MTTO. EN EL CAMPO</v>
          </cell>
          <cell r="J1602" t="str">
            <v>Cambio Aceite  y filtro de motor</v>
          </cell>
          <cell r="K1602" t="str">
            <v>MTTO. PREVENTIVO</v>
          </cell>
          <cell r="L1602">
            <v>778</v>
          </cell>
          <cell r="M1602" t="str">
            <v>CACIERRA MACIAS, DAMACIO LUCIANO</v>
          </cell>
          <cell r="N1602" t="str">
            <v>A</v>
          </cell>
          <cell r="O1602">
            <v>42207</v>
          </cell>
          <cell r="P1602">
            <v>0.48333333333333334</v>
          </cell>
          <cell r="Q1602">
            <v>30</v>
          </cell>
          <cell r="R1602"/>
          <cell r="S1602" t="str">
            <v>Mtto. Terminado</v>
          </cell>
          <cell r="T1602">
            <v>42207</v>
          </cell>
          <cell r="U1602">
            <v>0.70833333333333337</v>
          </cell>
          <cell r="V1602">
            <v>5.4000000001396984</v>
          </cell>
        </row>
        <row r="1603">
          <cell r="A1603"/>
          <cell r="B1603">
            <v>1592</v>
          </cell>
          <cell r="C1603">
            <v>593</v>
          </cell>
          <cell r="D1603" t="str">
            <v>Cosechadora de CañaJohn Deere 3510</v>
          </cell>
          <cell r="E1603" t="str">
            <v>100CS</v>
          </cell>
          <cell r="F1603" t="str">
            <v>Coazucar S. A.</v>
          </cell>
          <cell r="G1603">
            <v>791060334</v>
          </cell>
          <cell r="H1603">
            <v>791060334</v>
          </cell>
          <cell r="I1603" t="str">
            <v>MTTO. EN EL CAMPO</v>
          </cell>
          <cell r="J1603" t="str">
            <v>Cambiar filtro de combustible</v>
          </cell>
          <cell r="K1603" t="str">
            <v>MTTO. PREVENTIVO</v>
          </cell>
          <cell r="L1603">
            <v>778</v>
          </cell>
          <cell r="M1603" t="str">
            <v>CACIERRA MACIAS, DAMACIO LUCIANO</v>
          </cell>
          <cell r="N1603" t="str">
            <v>A</v>
          </cell>
          <cell r="O1603">
            <v>42207</v>
          </cell>
          <cell r="P1603">
            <v>0.48333333333333334</v>
          </cell>
          <cell r="Q1603">
            <v>30</v>
          </cell>
          <cell r="R1603"/>
          <cell r="S1603" t="str">
            <v>Mtto. Terminado</v>
          </cell>
          <cell r="T1603">
            <v>42207</v>
          </cell>
          <cell r="U1603">
            <v>0.70833333333333337</v>
          </cell>
          <cell r="V1603">
            <v>5.4000000001396984</v>
          </cell>
        </row>
        <row r="1604">
          <cell r="A1604"/>
          <cell r="B1604">
            <v>1593</v>
          </cell>
          <cell r="C1604">
            <v>593</v>
          </cell>
          <cell r="D1604" t="str">
            <v>Cosechadora de CañaJohn Deere 3510</v>
          </cell>
          <cell r="E1604" t="str">
            <v>100CS</v>
          </cell>
          <cell r="F1604" t="str">
            <v>Coazucar S. A.</v>
          </cell>
          <cell r="G1604">
            <v>791060334</v>
          </cell>
          <cell r="H1604">
            <v>791060334</v>
          </cell>
          <cell r="I1604" t="str">
            <v>MTTO. EN EL CAMPO</v>
          </cell>
          <cell r="J1604" t="str">
            <v>Cambio Aceite a Mandos Finales</v>
          </cell>
          <cell r="K1604" t="str">
            <v>MTTO. PREVENTIVO</v>
          </cell>
          <cell r="L1604">
            <v>778</v>
          </cell>
          <cell r="M1604" t="str">
            <v>CACIERRA MACIAS, DAMACIO LUCIANO</v>
          </cell>
          <cell r="N1604" t="str">
            <v>A</v>
          </cell>
          <cell r="O1604">
            <v>42207</v>
          </cell>
          <cell r="P1604">
            <v>0.48333333333333334</v>
          </cell>
          <cell r="Q1604">
            <v>30</v>
          </cell>
          <cell r="R1604"/>
          <cell r="S1604" t="str">
            <v>Mtto. Terminado</v>
          </cell>
          <cell r="T1604">
            <v>42207</v>
          </cell>
          <cell r="U1604">
            <v>0.70833333333333337</v>
          </cell>
          <cell r="V1604">
            <v>5.4000000001396984</v>
          </cell>
        </row>
        <row r="1605">
          <cell r="A1605"/>
          <cell r="B1605">
            <v>1594</v>
          </cell>
          <cell r="C1605" t="str">
            <v>CS02</v>
          </cell>
          <cell r="D1605" t="str">
            <v>Cosechadora de CañaJohn Deere 3520</v>
          </cell>
          <cell r="E1605" t="str">
            <v>100CS</v>
          </cell>
          <cell r="F1605" t="str">
            <v>Coazucar S. A.</v>
          </cell>
          <cell r="G1605">
            <v>791060321</v>
          </cell>
          <cell r="H1605">
            <v>791060321</v>
          </cell>
          <cell r="I1605" t="str">
            <v>MTTO. EN EL CAMPO</v>
          </cell>
          <cell r="J1605" t="str">
            <v>Cambio Aceite  y filtro de motor</v>
          </cell>
          <cell r="K1605" t="str">
            <v>MTTO. PREVENTIVO</v>
          </cell>
          <cell r="L1605">
            <v>1379</v>
          </cell>
          <cell r="M1605" t="str">
            <v>MONTECEL ORTEGA, WASHINGTON ENRIQUE</v>
          </cell>
          <cell r="N1605" t="str">
            <v>A</v>
          </cell>
          <cell r="O1605">
            <v>42207</v>
          </cell>
          <cell r="P1605">
            <v>0.48333333333333334</v>
          </cell>
          <cell r="Q1605">
            <v>30</v>
          </cell>
          <cell r="R1605"/>
          <cell r="S1605" t="str">
            <v>Mtto. Terminado</v>
          </cell>
          <cell r="T1605">
            <v>42207</v>
          </cell>
          <cell r="U1605">
            <v>0.76041666666666663</v>
          </cell>
          <cell r="V1605">
            <v>6.6500000001396984</v>
          </cell>
        </row>
        <row r="1606">
          <cell r="A1606"/>
          <cell r="B1606">
            <v>1595</v>
          </cell>
          <cell r="C1606" t="str">
            <v>CS02</v>
          </cell>
          <cell r="D1606" t="str">
            <v>Cosechadora de CañaJohn Deere 3520</v>
          </cell>
          <cell r="E1606" t="str">
            <v>100CS</v>
          </cell>
          <cell r="F1606" t="str">
            <v>Coazucar S. A.</v>
          </cell>
          <cell r="G1606">
            <v>791060321</v>
          </cell>
          <cell r="H1606">
            <v>791060321</v>
          </cell>
          <cell r="I1606" t="str">
            <v>MTTO. EN EL CAMPO</v>
          </cell>
          <cell r="J1606" t="str">
            <v>Cambiar filtro de combustible</v>
          </cell>
          <cell r="K1606" t="str">
            <v>MTTO. PREVENTIVO</v>
          </cell>
          <cell r="L1606">
            <v>1379</v>
          </cell>
          <cell r="M1606" t="str">
            <v>MONTECEL ORTEGA, WASHINGTON ENRIQUE</v>
          </cell>
          <cell r="N1606" t="str">
            <v>A</v>
          </cell>
          <cell r="O1606">
            <v>42207</v>
          </cell>
          <cell r="P1606">
            <v>0.48333333333333334</v>
          </cell>
          <cell r="Q1606">
            <v>30</v>
          </cell>
          <cell r="R1606"/>
          <cell r="S1606" t="str">
            <v>Mtto. Terminado</v>
          </cell>
          <cell r="T1606">
            <v>42207</v>
          </cell>
          <cell r="U1606">
            <v>0.76041666666666663</v>
          </cell>
          <cell r="V1606">
            <v>6.6500000001396984</v>
          </cell>
        </row>
        <row r="1607">
          <cell r="A1607"/>
          <cell r="B1607">
            <v>1596</v>
          </cell>
          <cell r="C1607" t="str">
            <v>CS02</v>
          </cell>
          <cell r="D1607" t="str">
            <v>Cosechadora de CañaJohn Deere 3520</v>
          </cell>
          <cell r="E1607" t="str">
            <v>100CS</v>
          </cell>
          <cell r="F1607" t="str">
            <v>Coazucar S. A.</v>
          </cell>
          <cell r="G1607">
            <v>791060321</v>
          </cell>
          <cell r="H1607">
            <v>791060321</v>
          </cell>
          <cell r="I1607" t="str">
            <v>MTTO. EN EL CAMPO</v>
          </cell>
          <cell r="J1607" t="str">
            <v>Cambio Aceite a Mandos Finales</v>
          </cell>
          <cell r="K1607" t="str">
            <v>MTTO. PREVENTIVO</v>
          </cell>
          <cell r="L1607">
            <v>1379</v>
          </cell>
          <cell r="M1607" t="str">
            <v>MONTECEL ORTEGA, WASHINGTON ENRIQUE</v>
          </cell>
          <cell r="N1607" t="str">
            <v>A</v>
          </cell>
          <cell r="O1607">
            <v>42207</v>
          </cell>
          <cell r="P1607">
            <v>0.48333333333333334</v>
          </cell>
          <cell r="Q1607">
            <v>30</v>
          </cell>
          <cell r="R1607"/>
          <cell r="S1607" t="str">
            <v>Mtto. Terminado</v>
          </cell>
          <cell r="T1607">
            <v>42207</v>
          </cell>
          <cell r="U1607">
            <v>0.76041666666666663</v>
          </cell>
          <cell r="V1607">
            <v>6.6500000001396984</v>
          </cell>
        </row>
        <row r="1608">
          <cell r="A1608"/>
          <cell r="B1608">
            <v>1597</v>
          </cell>
          <cell r="C1608">
            <v>1453</v>
          </cell>
          <cell r="D1608" t="str">
            <v>Dollys</v>
          </cell>
          <cell r="E1608" t="str">
            <v>100DL</v>
          </cell>
          <cell r="F1608" t="str">
            <v>Coazucar S. A.</v>
          </cell>
          <cell r="G1608">
            <v>791060315</v>
          </cell>
          <cell r="H1608">
            <v>791060315</v>
          </cell>
          <cell r="I1608" t="str">
            <v>MTTO. EN EL CAMPO</v>
          </cell>
          <cell r="J1608" t="str">
            <v>Revisar rodamientos</v>
          </cell>
          <cell r="K1608" t="str">
            <v>MTTO. CORRECTIVO</v>
          </cell>
          <cell r="L1608">
            <v>1379</v>
          </cell>
          <cell r="M1608" t="str">
            <v>MONTECEL ORTEGA, WASHINGTON ENRIQUE</v>
          </cell>
          <cell r="N1608" t="str">
            <v>A</v>
          </cell>
          <cell r="O1608">
            <v>42207</v>
          </cell>
          <cell r="P1608">
            <v>0.49583333333333335</v>
          </cell>
          <cell r="Q1608">
            <v>30</v>
          </cell>
          <cell r="R1608"/>
          <cell r="S1608" t="str">
            <v>Mtto. Terminado</v>
          </cell>
          <cell r="T1608">
            <v>42207</v>
          </cell>
          <cell r="U1608">
            <v>0.79166666666666663</v>
          </cell>
          <cell r="V1608">
            <v>7.0999999999767169</v>
          </cell>
        </row>
        <row r="1609">
          <cell r="A1609"/>
          <cell r="B1609">
            <v>1598</v>
          </cell>
          <cell r="C1609" t="str">
            <v>JD12</v>
          </cell>
          <cell r="D1609" t="str">
            <v>Tractor John Deere 8295R</v>
          </cell>
          <cell r="E1609" t="str">
            <v>100JD</v>
          </cell>
          <cell r="F1609" t="str">
            <v>Coazucar S. A.</v>
          </cell>
          <cell r="G1609">
            <v>791060397</v>
          </cell>
          <cell r="H1609">
            <v>7795551035</v>
          </cell>
          <cell r="I1609" t="str">
            <v>MTTO. EN EL CAMPO</v>
          </cell>
          <cell r="J1609" t="str">
            <v xml:space="preserve">cambiar llanta delantera derecha </v>
          </cell>
          <cell r="K1609" t="str">
            <v>MTTO. CORRECTIVO</v>
          </cell>
          <cell r="L1609">
            <v>1333</v>
          </cell>
          <cell r="M1609" t="str">
            <v>MENDOZA LUNA, HECTOR ALBERTO</v>
          </cell>
          <cell r="N1609" t="str">
            <v>A</v>
          </cell>
          <cell r="O1609">
            <v>42207</v>
          </cell>
          <cell r="P1609">
            <v>0.49722222222222223</v>
          </cell>
          <cell r="Q1609">
            <v>30</v>
          </cell>
          <cell r="R1609"/>
          <cell r="S1609" t="str">
            <v>Mtto. Terminado</v>
          </cell>
          <cell r="T1609">
            <v>42207</v>
          </cell>
          <cell r="U1609">
            <v>0.58333333333333337</v>
          </cell>
          <cell r="V1609">
            <v>2.0666666666511446</v>
          </cell>
        </row>
        <row r="1610">
          <cell r="A1610"/>
          <cell r="B1610">
            <v>1599</v>
          </cell>
          <cell r="C1610">
            <v>167</v>
          </cell>
          <cell r="D1610" t="str">
            <v>Cabezal M. Benz LS-2635</v>
          </cell>
          <cell r="E1610" t="str">
            <v>100CB</v>
          </cell>
          <cell r="F1610" t="str">
            <v>Coazucar S. A.</v>
          </cell>
          <cell r="G1610">
            <v>791060330</v>
          </cell>
          <cell r="H1610">
            <v>791060330</v>
          </cell>
          <cell r="I1610" t="str">
            <v>MTTO. EN EL CAMPO</v>
          </cell>
          <cell r="J1610" t="str">
            <v xml:space="preserve">Colocar pernos en tanque de combustible </v>
          </cell>
          <cell r="K1610" t="str">
            <v>MTTO. CORRECTIVO</v>
          </cell>
          <cell r="L1610">
            <v>1535</v>
          </cell>
          <cell r="M1610" t="str">
            <v>PARRAGA ZEA, UFREDO GREGORIO</v>
          </cell>
          <cell r="N1610" t="str">
            <v>A</v>
          </cell>
          <cell r="O1610">
            <v>42207</v>
          </cell>
          <cell r="P1610">
            <v>0.53125</v>
          </cell>
          <cell r="Q1610">
            <v>30</v>
          </cell>
          <cell r="R1610"/>
          <cell r="S1610" t="str">
            <v>Mtto. Terminado</v>
          </cell>
          <cell r="T1610">
            <v>42207</v>
          </cell>
          <cell r="U1610">
            <v>0.6875</v>
          </cell>
          <cell r="V1610">
            <v>3.75</v>
          </cell>
        </row>
        <row r="1611">
          <cell r="A1611"/>
          <cell r="B1611">
            <v>1600</v>
          </cell>
          <cell r="C1611" t="str">
            <v>CA04</v>
          </cell>
          <cell r="D1611" t="str">
            <v>Carreta Autovolteable</v>
          </cell>
          <cell r="E1611" t="str">
            <v>100CA</v>
          </cell>
          <cell r="F1611" t="str">
            <v>Coazucar S. A.</v>
          </cell>
          <cell r="G1611">
            <v>791060325</v>
          </cell>
          <cell r="H1611">
            <v>791060325</v>
          </cell>
          <cell r="I1611" t="str">
            <v>MTTO. EN EL CAMPO</v>
          </cell>
          <cell r="J1611" t="str">
            <v>Cambiar Grasero</v>
          </cell>
          <cell r="K1611" t="str">
            <v>MTTO. CORRECTIVO</v>
          </cell>
          <cell r="L1611">
            <v>1379</v>
          </cell>
          <cell r="M1611" t="str">
            <v>MONTECEL ORTEGA, WASHINGTON ENRIQUE</v>
          </cell>
          <cell r="N1611" t="str">
            <v>A</v>
          </cell>
          <cell r="O1611">
            <v>42207</v>
          </cell>
          <cell r="P1611">
            <v>0.52777777777777779</v>
          </cell>
          <cell r="Q1611">
            <v>30</v>
          </cell>
          <cell r="R1611"/>
          <cell r="S1611" t="str">
            <v>Mtto. Terminado</v>
          </cell>
          <cell r="T1611">
            <v>42207</v>
          </cell>
          <cell r="U1611">
            <v>0.58333333333333337</v>
          </cell>
          <cell r="V1611">
            <v>1.3333333332557231</v>
          </cell>
        </row>
        <row r="1612">
          <cell r="A1612"/>
          <cell r="B1612">
            <v>1601</v>
          </cell>
          <cell r="C1612" t="str">
            <v>JD49</v>
          </cell>
          <cell r="D1612" t="str">
            <v>Tractor John Deere 6145J</v>
          </cell>
          <cell r="E1612" t="str">
            <v>100JD</v>
          </cell>
          <cell r="F1612" t="str">
            <v>Coazucar S. A.</v>
          </cell>
          <cell r="G1612">
            <v>791060443</v>
          </cell>
          <cell r="H1612">
            <v>7795551105</v>
          </cell>
          <cell r="I1612" t="str">
            <v>MTTO. EN EL CAMPO</v>
          </cell>
          <cell r="J1612" t="str">
            <v>Revisar encendido</v>
          </cell>
          <cell r="K1612" t="str">
            <v>MTTO. CORRECTIVO</v>
          </cell>
          <cell r="L1612">
            <v>1044</v>
          </cell>
          <cell r="M1612" t="str">
            <v>FERNANDEZ PAIDA, SEGUNDO DELFO</v>
          </cell>
          <cell r="N1612" t="str">
            <v>A</v>
          </cell>
          <cell r="O1612">
            <v>42207</v>
          </cell>
          <cell r="P1612">
            <v>0.53819444444444442</v>
          </cell>
          <cell r="Q1612">
            <v>30</v>
          </cell>
          <cell r="R1612">
            <v>29076</v>
          </cell>
          <cell r="S1612" t="str">
            <v>Mtto. Terminado</v>
          </cell>
          <cell r="T1612">
            <v>42207</v>
          </cell>
          <cell r="U1612">
            <v>0.625</v>
          </cell>
          <cell r="V1612">
            <v>2.0833333332557231</v>
          </cell>
        </row>
        <row r="1613">
          <cell r="A1613"/>
          <cell r="B1613">
            <v>1602</v>
          </cell>
          <cell r="C1613">
            <v>330</v>
          </cell>
          <cell r="D1613" t="str">
            <v>Tractor de llanta Cameco</v>
          </cell>
          <cell r="E1613" t="str">
            <v>100CM</v>
          </cell>
          <cell r="F1613" t="str">
            <v>Coazucar S. A.</v>
          </cell>
          <cell r="G1613">
            <v>791060444</v>
          </cell>
          <cell r="H1613">
            <v>791060444</v>
          </cell>
          <cell r="I1613" t="str">
            <v>CAMECOS</v>
          </cell>
          <cell r="J1613" t="str">
            <v>Revisar Pernos de la caja de cambio</v>
          </cell>
          <cell r="K1613" t="str">
            <v>MTTO. CORRECTIVO</v>
          </cell>
          <cell r="L1613">
            <v>870</v>
          </cell>
          <cell r="M1613" t="str">
            <v>CEDILLO OTERO, JULIO ARMANDO</v>
          </cell>
          <cell r="N1613" t="str">
            <v>A</v>
          </cell>
          <cell r="O1613">
            <v>42207</v>
          </cell>
          <cell r="P1613">
            <v>0.53472222222222221</v>
          </cell>
          <cell r="Q1613">
            <v>30</v>
          </cell>
          <cell r="R1613">
            <v>1670</v>
          </cell>
          <cell r="S1613" t="str">
            <v>Mtto. Terminado</v>
          </cell>
          <cell r="T1613">
            <v>42207</v>
          </cell>
          <cell r="U1613">
            <v>0.60416666666666663</v>
          </cell>
          <cell r="V1613">
            <v>1.6666666667442769</v>
          </cell>
        </row>
        <row r="1614">
          <cell r="A1614"/>
          <cell r="B1614">
            <v>1603</v>
          </cell>
          <cell r="C1614" t="str">
            <v>EP04</v>
          </cell>
          <cell r="D1614" t="str">
            <v>Motoniveladora Caterpillar</v>
          </cell>
          <cell r="E1614" t="str">
            <v>100EP</v>
          </cell>
          <cell r="F1614" t="str">
            <v>Coazucar S. A.</v>
          </cell>
          <cell r="G1614">
            <v>791060411</v>
          </cell>
          <cell r="H1614">
            <v>7795550883</v>
          </cell>
          <cell r="I1614" t="str">
            <v>MTTO. EN EL CAMPO</v>
          </cell>
          <cell r="J1614" t="str">
            <v>Revisar temperatura</v>
          </cell>
          <cell r="K1614" t="str">
            <v>MTTO. CORRECTIVO</v>
          </cell>
          <cell r="L1614">
            <v>8365</v>
          </cell>
          <cell r="M1614" t="str">
            <v>CHIVIHUSCA LLIVICURA,JOSE</v>
          </cell>
          <cell r="N1614" t="str">
            <v>A</v>
          </cell>
          <cell r="O1614">
            <v>42207</v>
          </cell>
          <cell r="P1614">
            <v>0.53819444444444442</v>
          </cell>
          <cell r="Q1614">
            <v>30</v>
          </cell>
          <cell r="R1614">
            <v>8245</v>
          </cell>
          <cell r="S1614" t="str">
            <v>Mtto. Terminado</v>
          </cell>
          <cell r="T1614">
            <v>42207</v>
          </cell>
          <cell r="U1614">
            <v>0.6875</v>
          </cell>
          <cell r="V1614">
            <v>3.5833333332557231</v>
          </cell>
        </row>
        <row r="1615">
          <cell r="A1615"/>
          <cell r="B1615">
            <v>1604</v>
          </cell>
          <cell r="C1615">
            <v>157</v>
          </cell>
          <cell r="D1615" t="str">
            <v>Cabezal M. Benz LS-2635</v>
          </cell>
          <cell r="E1615" t="str">
            <v>100CB</v>
          </cell>
          <cell r="F1615" t="str">
            <v>Coazucar S. A.</v>
          </cell>
          <cell r="G1615">
            <v>791060330</v>
          </cell>
          <cell r="H1615">
            <v>791060330</v>
          </cell>
          <cell r="I1615" t="str">
            <v>CABEZALES</v>
          </cell>
          <cell r="J1615" t="str">
            <v>Revisar Compresor de aire</v>
          </cell>
          <cell r="K1615" t="str">
            <v>MTTO. CORRECTIVO</v>
          </cell>
          <cell r="L1615">
            <v>1096</v>
          </cell>
          <cell r="M1615" t="str">
            <v>GONZALEZ MAZON, MESIAS EDUARDO</v>
          </cell>
          <cell r="N1615" t="str">
            <v>A</v>
          </cell>
          <cell r="O1615">
            <v>42207</v>
          </cell>
          <cell r="P1615">
            <v>0.55208333333333337</v>
          </cell>
          <cell r="Q1615">
            <v>30</v>
          </cell>
          <cell r="R1615">
            <v>33139</v>
          </cell>
          <cell r="S1615" t="str">
            <v>Mtto. Terminado</v>
          </cell>
          <cell r="T1615">
            <v>42207</v>
          </cell>
          <cell r="U1615">
            <v>0.6875</v>
          </cell>
          <cell r="V1615">
            <v>3.25</v>
          </cell>
        </row>
        <row r="1616">
          <cell r="A1616"/>
          <cell r="B1616">
            <v>1605</v>
          </cell>
          <cell r="C1616">
            <v>506</v>
          </cell>
          <cell r="D1616" t="str">
            <v>Cargadora de Caña Cameco SP- 1800</v>
          </cell>
          <cell r="E1616" t="str">
            <v>100LL</v>
          </cell>
          <cell r="F1616" t="str">
            <v>Coazucar S. A.</v>
          </cell>
          <cell r="G1616">
            <v>791060368</v>
          </cell>
          <cell r="H1616">
            <v>791060368</v>
          </cell>
          <cell r="I1616" t="str">
            <v>MTTO. EN EL CAMPO</v>
          </cell>
          <cell r="J1616" t="str">
            <v>Revisar manguera hidraulica</v>
          </cell>
          <cell r="K1616" t="str">
            <v>MTTO. CORRECTIVO</v>
          </cell>
          <cell r="L1616">
            <v>1111</v>
          </cell>
          <cell r="M1616" t="str">
            <v xml:space="preserve">GUAICHA ESPINOZA JAMIL </v>
          </cell>
          <cell r="N1616" t="str">
            <v>A</v>
          </cell>
          <cell r="O1616">
            <v>42207</v>
          </cell>
          <cell r="P1616">
            <v>0.55208333333333337</v>
          </cell>
          <cell r="Q1616">
            <v>30</v>
          </cell>
          <cell r="R1616"/>
          <cell r="S1616" t="str">
            <v>Mtto. Terminado</v>
          </cell>
          <cell r="T1616">
            <v>42207</v>
          </cell>
          <cell r="U1616">
            <v>0.66666666666666663</v>
          </cell>
          <cell r="V1616">
            <v>2.75</v>
          </cell>
        </row>
        <row r="1617">
          <cell r="A1617"/>
          <cell r="B1617">
            <v>1606</v>
          </cell>
          <cell r="C1617">
            <v>508</v>
          </cell>
          <cell r="D1617" t="str">
            <v>Cargadora de Caña Cameco SP- 1800</v>
          </cell>
          <cell r="E1617" t="str">
            <v>100LL</v>
          </cell>
          <cell r="F1617" t="str">
            <v>Coazucar S. A.</v>
          </cell>
          <cell r="G1617">
            <v>791060368</v>
          </cell>
          <cell r="H1617">
            <v>791060368</v>
          </cell>
          <cell r="I1617" t="str">
            <v>MTTO. EN EL CAMPO</v>
          </cell>
          <cell r="J1617" t="str">
            <v xml:space="preserve">Revisar manguera hidraulica, banda de motor </v>
          </cell>
          <cell r="K1617" t="str">
            <v>MTTO. CORRECTIVO</v>
          </cell>
          <cell r="L1617">
            <v>1111</v>
          </cell>
          <cell r="M1617" t="str">
            <v xml:space="preserve">GUAICHA ESPINOZA JAMIL </v>
          </cell>
          <cell r="N1617" t="str">
            <v>A</v>
          </cell>
          <cell r="O1617">
            <v>42207</v>
          </cell>
          <cell r="P1617">
            <v>0.55208333333333337</v>
          </cell>
          <cell r="Q1617">
            <v>30</v>
          </cell>
          <cell r="R1617"/>
          <cell r="S1617" t="str">
            <v>Mtto. Terminado</v>
          </cell>
          <cell r="T1617">
            <v>42207</v>
          </cell>
          <cell r="U1617">
            <v>0.66666666666666663</v>
          </cell>
          <cell r="V1617">
            <v>2.75</v>
          </cell>
        </row>
        <row r="1618">
          <cell r="A1618"/>
          <cell r="B1618">
            <v>1607</v>
          </cell>
          <cell r="C1618">
            <v>335</v>
          </cell>
          <cell r="D1618" t="str">
            <v>Tractor de llanta Cameco</v>
          </cell>
          <cell r="E1618" t="str">
            <v>100CM</v>
          </cell>
          <cell r="F1618" t="str">
            <v>Coazucar S. A.</v>
          </cell>
          <cell r="G1618">
            <v>791060444</v>
          </cell>
          <cell r="H1618">
            <v>791060444</v>
          </cell>
          <cell r="I1618" t="str">
            <v>CAMECOS</v>
          </cell>
          <cell r="J1618" t="str">
            <v xml:space="preserve">soldar cañeria de combustible </v>
          </cell>
          <cell r="K1618" t="str">
            <v>MTTO. CORRECTIVO</v>
          </cell>
          <cell r="L1618">
            <v>1499</v>
          </cell>
          <cell r="M1618" t="str">
            <v>ORTIZ VILLAVICENCIO, CRUZ HUMBERTO</v>
          </cell>
          <cell r="N1618" t="str">
            <v>A</v>
          </cell>
          <cell r="O1618">
            <v>42207</v>
          </cell>
          <cell r="P1618">
            <v>0.56874999999999998</v>
          </cell>
          <cell r="Q1618">
            <v>30</v>
          </cell>
          <cell r="R1618">
            <v>4552.1000000000004</v>
          </cell>
          <cell r="S1618" t="str">
            <v>Mtto. Terminado</v>
          </cell>
          <cell r="T1618">
            <v>42207</v>
          </cell>
          <cell r="U1618">
            <v>0.63541666666666663</v>
          </cell>
          <cell r="V1618">
            <v>1.6000000000931323</v>
          </cell>
        </row>
        <row r="1619">
          <cell r="A1619"/>
          <cell r="B1619">
            <v>1608</v>
          </cell>
          <cell r="C1619" t="str">
            <v>CS03</v>
          </cell>
          <cell r="D1619" t="str">
            <v>Cosechadora de CañaJohn Deere 3520</v>
          </cell>
          <cell r="E1619" t="str">
            <v>100CS</v>
          </cell>
          <cell r="F1619" t="str">
            <v>Coazucar S. A.</v>
          </cell>
          <cell r="G1619">
            <v>791060321</v>
          </cell>
          <cell r="H1619">
            <v>791060321</v>
          </cell>
          <cell r="I1619" t="str">
            <v>COSECHADORAS</v>
          </cell>
          <cell r="J1619" t="str">
            <v>Revisar sistema hidraulico</v>
          </cell>
          <cell r="K1619" t="str">
            <v>MTTO. CORRECTIVO</v>
          </cell>
          <cell r="L1619">
            <v>1552</v>
          </cell>
          <cell r="M1619" t="str">
            <v>PEÑA ASTUDILLO, MIGUEL</v>
          </cell>
          <cell r="N1619" t="str">
            <v>A</v>
          </cell>
          <cell r="O1619">
            <v>42207</v>
          </cell>
          <cell r="P1619">
            <v>0.57291666666666663</v>
          </cell>
          <cell r="Q1619">
            <v>30</v>
          </cell>
          <cell r="R1619"/>
          <cell r="S1619" t="str">
            <v>Mtto. Terminado</v>
          </cell>
          <cell r="T1619">
            <v>42207</v>
          </cell>
          <cell r="U1619">
            <v>0.70833333333333337</v>
          </cell>
          <cell r="V1619">
            <v>3.25</v>
          </cell>
        </row>
        <row r="1620">
          <cell r="A1620"/>
          <cell r="B1620">
            <v>1609</v>
          </cell>
          <cell r="C1620" t="str">
            <v>CS02</v>
          </cell>
          <cell r="D1620" t="str">
            <v>Cosechadora de CañaJohn Deere 3520</v>
          </cell>
          <cell r="E1620" t="str">
            <v>100CS</v>
          </cell>
          <cell r="F1620" t="str">
            <v>Coazucar S. A.</v>
          </cell>
          <cell r="G1620">
            <v>791060321</v>
          </cell>
          <cell r="H1620">
            <v>791060321</v>
          </cell>
          <cell r="I1620" t="str">
            <v>COSECHADORAS</v>
          </cell>
          <cell r="J1620" t="str">
            <v>Revisar sistema hidraulico</v>
          </cell>
          <cell r="K1620" t="str">
            <v>MTTO. CORRECTIVO</v>
          </cell>
          <cell r="L1620">
            <v>1379</v>
          </cell>
          <cell r="M1620" t="str">
            <v>MONTECEL ORTEGA, WASHINGTON ENRIQUE</v>
          </cell>
          <cell r="N1620" t="str">
            <v>A</v>
          </cell>
          <cell r="O1620">
            <v>42207</v>
          </cell>
          <cell r="P1620">
            <v>0.57291666666666663</v>
          </cell>
          <cell r="Q1620">
            <v>30</v>
          </cell>
          <cell r="R1620"/>
          <cell r="S1620" t="str">
            <v>Mtto. Terminado</v>
          </cell>
          <cell r="T1620">
            <v>42207</v>
          </cell>
          <cell r="U1620">
            <v>0.70833333333333337</v>
          </cell>
          <cell r="V1620">
            <v>3.25</v>
          </cell>
        </row>
        <row r="1621">
          <cell r="A1621"/>
          <cell r="B1621">
            <v>1610</v>
          </cell>
          <cell r="C1621" t="str">
            <v>LL03</v>
          </cell>
          <cell r="D1621" t="str">
            <v>Cargadora de Caña JD SP.1850</v>
          </cell>
          <cell r="E1621" t="str">
            <v>100LL</v>
          </cell>
          <cell r="F1621" t="str">
            <v>Coazucar S. A.</v>
          </cell>
          <cell r="G1621">
            <v>791060370</v>
          </cell>
          <cell r="H1621">
            <v>791060370</v>
          </cell>
          <cell r="I1621" t="str">
            <v>MTTO. EN EL CAMPO</v>
          </cell>
          <cell r="J1621" t="str">
            <v>Revisar sistema hidraulico</v>
          </cell>
          <cell r="K1621" t="str">
            <v>MTTO. CORRECTIVO</v>
          </cell>
          <cell r="L1621">
            <v>1195</v>
          </cell>
          <cell r="M1621" t="str">
            <v>JUNCAL URGILES, LUIS</v>
          </cell>
          <cell r="N1621" t="str">
            <v>A</v>
          </cell>
          <cell r="O1621">
            <v>42207</v>
          </cell>
          <cell r="P1621">
            <v>0.57986111111111105</v>
          </cell>
          <cell r="Q1621">
            <v>30</v>
          </cell>
          <cell r="R1621"/>
          <cell r="S1621" t="str">
            <v>Mtto. Terminado</v>
          </cell>
          <cell r="T1621">
            <v>42207</v>
          </cell>
          <cell r="U1621">
            <v>0.625</v>
          </cell>
          <cell r="V1621">
            <v>1.0833333333721384</v>
          </cell>
        </row>
        <row r="1622">
          <cell r="A1622"/>
          <cell r="B1622">
            <v>1611</v>
          </cell>
          <cell r="C1622" t="str">
            <v>TD02</v>
          </cell>
          <cell r="D1622" t="str">
            <v>Cama Baja</v>
          </cell>
          <cell r="E1622" t="str">
            <v>100TD</v>
          </cell>
          <cell r="F1622" t="str">
            <v>Coazucar S. A.</v>
          </cell>
          <cell r="G1622">
            <v>791060318</v>
          </cell>
          <cell r="H1622">
            <v>7795551311</v>
          </cell>
          <cell r="I1622" t="str">
            <v>MTTO. EN EL CAMPO</v>
          </cell>
          <cell r="J1622" t="str">
            <v>CAMBIAR LLANTA</v>
          </cell>
          <cell r="K1622" t="str">
            <v>MTTO. CORRECTIVO</v>
          </cell>
          <cell r="L1622">
            <v>1401</v>
          </cell>
          <cell r="M1622" t="str">
            <v>MORAN ARIAS, EDUARDO JOSE</v>
          </cell>
          <cell r="N1622" t="str">
            <v>A</v>
          </cell>
          <cell r="O1622">
            <v>42207</v>
          </cell>
          <cell r="P1622">
            <v>0.58263888888888882</v>
          </cell>
          <cell r="Q1622">
            <v>30</v>
          </cell>
          <cell r="R1622"/>
          <cell r="S1622" t="str">
            <v>Mtto. Terminado</v>
          </cell>
          <cell r="T1622">
            <v>42207</v>
          </cell>
          <cell r="U1622">
            <v>0.66666666666666663</v>
          </cell>
          <cell r="V1622">
            <v>2.0166666666045785</v>
          </cell>
        </row>
        <row r="1623">
          <cell r="A1623"/>
          <cell r="B1623">
            <v>1612</v>
          </cell>
          <cell r="C1623">
            <v>602</v>
          </cell>
          <cell r="D1623" t="str">
            <v>Moto Bomba John Deere 6068TF250</v>
          </cell>
          <cell r="E1623" t="str">
            <v>100BB</v>
          </cell>
          <cell r="F1623" t="str">
            <v>Coazucar S. A.</v>
          </cell>
          <cell r="G1623">
            <v>791060405</v>
          </cell>
          <cell r="H1623">
            <v>7795550003</v>
          </cell>
          <cell r="I1623" t="str">
            <v>MTTO. EN EL CAMPO</v>
          </cell>
          <cell r="J1623" t="str">
            <v xml:space="preserve">reparar radiador </v>
          </cell>
          <cell r="K1623" t="str">
            <v>MTTO. CORRECTIVO</v>
          </cell>
          <cell r="L1623">
            <v>1729</v>
          </cell>
          <cell r="M1623" t="str">
            <v>ROJAS BARRETO, FREDDY</v>
          </cell>
          <cell r="N1623" t="str">
            <v>A</v>
          </cell>
          <cell r="O1623">
            <v>42207</v>
          </cell>
          <cell r="P1623">
            <v>0.59375</v>
          </cell>
          <cell r="Q1623">
            <v>30</v>
          </cell>
          <cell r="R1623"/>
          <cell r="S1623" t="str">
            <v>Mtto. Terminado</v>
          </cell>
          <cell r="T1623">
            <v>42207</v>
          </cell>
          <cell r="U1623">
            <v>0.6875</v>
          </cell>
          <cell r="V1623">
            <v>2.25</v>
          </cell>
        </row>
        <row r="1624">
          <cell r="A1624"/>
          <cell r="B1624">
            <v>1613</v>
          </cell>
          <cell r="C1624">
            <v>1296</v>
          </cell>
          <cell r="D1624" t="str">
            <v>Trayler</v>
          </cell>
          <cell r="E1624" t="str">
            <v>100TD</v>
          </cell>
          <cell r="F1624" t="str">
            <v>Coazucar S. A.</v>
          </cell>
          <cell r="G1624">
            <v>791060312</v>
          </cell>
          <cell r="H1624">
            <v>791060312</v>
          </cell>
          <cell r="I1624" t="str">
            <v>TRAYLER</v>
          </cell>
          <cell r="J1624" t="str">
            <v xml:space="preserve">soldar viga y visagra </v>
          </cell>
          <cell r="K1624" t="str">
            <v>MTTO. CORRECTIVO</v>
          </cell>
          <cell r="L1624">
            <v>1626</v>
          </cell>
          <cell r="M1624" t="str">
            <v xml:space="preserve">QUIMI CHANALATA, ERALDO </v>
          </cell>
          <cell r="N1624" t="str">
            <v>A</v>
          </cell>
          <cell r="O1624">
            <v>42207</v>
          </cell>
          <cell r="P1624">
            <v>0.60763888888888895</v>
          </cell>
          <cell r="Q1624">
            <v>30</v>
          </cell>
          <cell r="R1624"/>
          <cell r="S1624" t="str">
            <v>Mtto. Terminado</v>
          </cell>
          <cell r="T1624">
            <v>42207</v>
          </cell>
          <cell r="U1624">
            <v>0.75</v>
          </cell>
          <cell r="V1624">
            <v>3.4166666666278616</v>
          </cell>
        </row>
        <row r="1625">
          <cell r="A1625"/>
          <cell r="B1625">
            <v>1614</v>
          </cell>
          <cell r="C1625" t="str">
            <v>JD30</v>
          </cell>
          <cell r="D1625" t="str">
            <v>Tractor John Deere 7230R</v>
          </cell>
          <cell r="E1625" t="str">
            <v>100JD</v>
          </cell>
          <cell r="F1625" t="str">
            <v>Coazucar S. A.</v>
          </cell>
          <cell r="G1625">
            <v>791060416</v>
          </cell>
          <cell r="H1625">
            <v>7795551071</v>
          </cell>
          <cell r="I1625" t="str">
            <v>JOHN DEERE</v>
          </cell>
          <cell r="J1625" t="str">
            <v xml:space="preserve">revisar enganche </v>
          </cell>
          <cell r="K1625" t="str">
            <v>MTTO. CORRECTIVO</v>
          </cell>
          <cell r="L1625">
            <v>1130</v>
          </cell>
          <cell r="M1625" t="str">
            <v>GUARANDA FAJARDO, CARLOS EPIFANIO</v>
          </cell>
          <cell r="N1625" t="str">
            <v>A</v>
          </cell>
          <cell r="O1625">
            <v>42207</v>
          </cell>
          <cell r="P1625">
            <v>0.60763888888888895</v>
          </cell>
          <cell r="Q1625">
            <v>30</v>
          </cell>
          <cell r="R1625">
            <v>6260</v>
          </cell>
          <cell r="S1625" t="str">
            <v>Mtto. Terminado</v>
          </cell>
          <cell r="T1625">
            <v>42207</v>
          </cell>
          <cell r="U1625">
            <v>0.70624999999999993</v>
          </cell>
          <cell r="V1625">
            <v>2.3666666666977108</v>
          </cell>
        </row>
        <row r="1626">
          <cell r="A1626"/>
          <cell r="B1626">
            <v>1615</v>
          </cell>
          <cell r="C1626" t="str">
            <v>JD46</v>
          </cell>
          <cell r="D1626" t="str">
            <v>Tractor Massey Ferguson MF7624</v>
          </cell>
          <cell r="E1626" t="str">
            <v>100JD</v>
          </cell>
          <cell r="F1626" t="str">
            <v>Coazucar S. A.</v>
          </cell>
          <cell r="G1626">
            <v>791060433</v>
          </cell>
          <cell r="H1626">
            <v>7795551101</v>
          </cell>
          <cell r="I1626" t="str">
            <v>ELECTROMECANICOS</v>
          </cell>
          <cell r="J1626" t="str">
            <v>Cambiar baterias</v>
          </cell>
          <cell r="K1626" t="str">
            <v>MTTO. CORRECTIVO</v>
          </cell>
          <cell r="L1626">
            <v>1111</v>
          </cell>
          <cell r="M1626" t="str">
            <v xml:space="preserve">GUAICHA ESPINOZA JAMIL </v>
          </cell>
          <cell r="N1626" t="str">
            <v>A</v>
          </cell>
          <cell r="O1626">
            <v>42207</v>
          </cell>
          <cell r="P1626">
            <v>0.61458333333333337</v>
          </cell>
          <cell r="Q1626">
            <v>30</v>
          </cell>
          <cell r="R1626"/>
          <cell r="S1626" t="str">
            <v>Mtto. Terminado</v>
          </cell>
          <cell r="T1626">
            <v>42207</v>
          </cell>
          <cell r="U1626">
            <v>0.625</v>
          </cell>
          <cell r="V1626">
            <v>0.25</v>
          </cell>
        </row>
        <row r="1627">
          <cell r="A1627"/>
          <cell r="B1627">
            <v>1616</v>
          </cell>
          <cell r="C1627">
            <v>330</v>
          </cell>
          <cell r="D1627" t="str">
            <v>Tractor de llanta Cameco</v>
          </cell>
          <cell r="E1627" t="str">
            <v>100CM</v>
          </cell>
          <cell r="F1627" t="str">
            <v>Coazucar S. A.</v>
          </cell>
          <cell r="G1627">
            <v>791060444</v>
          </cell>
          <cell r="H1627">
            <v>791060444</v>
          </cell>
          <cell r="I1627" t="str">
            <v>CAMECOS</v>
          </cell>
          <cell r="J1627" t="str">
            <v>Orden de Inspección</v>
          </cell>
          <cell r="K1627" t="str">
            <v>MTTO. PREVENTIVO</v>
          </cell>
          <cell r="L1627">
            <v>870</v>
          </cell>
          <cell r="M1627" t="str">
            <v>CEDILLO OTERO, JULIO ARMANDO</v>
          </cell>
          <cell r="N1627" t="str">
            <v>A</v>
          </cell>
          <cell r="O1627">
            <v>42207</v>
          </cell>
          <cell r="P1627">
            <v>0.62152777777777779</v>
          </cell>
          <cell r="Q1627">
            <v>30</v>
          </cell>
          <cell r="R1627">
            <v>1670</v>
          </cell>
          <cell r="S1627" t="str">
            <v>Mtto. Terminado</v>
          </cell>
          <cell r="T1627">
            <v>42207</v>
          </cell>
          <cell r="U1627">
            <v>0.63541666666666663</v>
          </cell>
          <cell r="V1627">
            <v>0.33333333325572312</v>
          </cell>
        </row>
        <row r="1628">
          <cell r="A1628"/>
          <cell r="B1628">
            <v>1617</v>
          </cell>
          <cell r="C1628">
            <v>330</v>
          </cell>
          <cell r="D1628" t="str">
            <v>Tractor de llanta Cameco</v>
          </cell>
          <cell r="E1628" t="str">
            <v>100CM</v>
          </cell>
          <cell r="F1628" t="str">
            <v>Coazucar S. A.</v>
          </cell>
          <cell r="G1628">
            <v>791060444</v>
          </cell>
          <cell r="H1628">
            <v>791060444</v>
          </cell>
          <cell r="I1628" t="str">
            <v>LUBRICADORA</v>
          </cell>
          <cell r="J1628" t="str">
            <v>Cambio aceite y filtro motor</v>
          </cell>
          <cell r="K1628" t="str">
            <v>MTTO. PREVENTIVO</v>
          </cell>
          <cell r="L1628">
            <v>870</v>
          </cell>
          <cell r="M1628" t="str">
            <v>CEDILLO OTERO, JULIO ARMANDO</v>
          </cell>
          <cell r="N1628" t="str">
            <v>A</v>
          </cell>
          <cell r="O1628">
            <v>42207</v>
          </cell>
          <cell r="P1628">
            <v>0.62152777777777779</v>
          </cell>
          <cell r="Q1628">
            <v>30</v>
          </cell>
          <cell r="R1628">
            <v>1670</v>
          </cell>
          <cell r="S1628" t="str">
            <v>Mtto. Terminado</v>
          </cell>
          <cell r="T1628">
            <v>42207</v>
          </cell>
          <cell r="U1628">
            <v>0.66666666666666663</v>
          </cell>
          <cell r="V1628">
            <v>1.0833333332557231</v>
          </cell>
        </row>
        <row r="1629">
          <cell r="A1629"/>
          <cell r="B1629">
            <v>1618</v>
          </cell>
          <cell r="C1629">
            <v>330</v>
          </cell>
          <cell r="D1629" t="str">
            <v>Tractor de llanta Cameco</v>
          </cell>
          <cell r="E1629" t="str">
            <v>100CM</v>
          </cell>
          <cell r="F1629" t="str">
            <v>Coazucar S. A.</v>
          </cell>
          <cell r="G1629">
            <v>791060444</v>
          </cell>
          <cell r="H1629">
            <v>791060444</v>
          </cell>
          <cell r="I1629" t="str">
            <v>LUBRICADORA</v>
          </cell>
          <cell r="J1629" t="str">
            <v>Cambio filtro de combustible</v>
          </cell>
          <cell r="K1629" t="str">
            <v>MTTO. PREVENTIVO</v>
          </cell>
          <cell r="L1629">
            <v>870</v>
          </cell>
          <cell r="M1629" t="str">
            <v>CEDILLO OTERO, JULIO ARMANDO</v>
          </cell>
          <cell r="N1629" t="str">
            <v>A</v>
          </cell>
          <cell r="O1629">
            <v>42207</v>
          </cell>
          <cell r="P1629">
            <v>0.62152777777777779</v>
          </cell>
          <cell r="Q1629">
            <v>30</v>
          </cell>
          <cell r="R1629">
            <v>1670</v>
          </cell>
          <cell r="S1629" t="str">
            <v>Mtto. Terminado</v>
          </cell>
          <cell r="T1629">
            <v>42207</v>
          </cell>
          <cell r="U1629">
            <v>0.66666666666666663</v>
          </cell>
          <cell r="V1629">
            <v>1.0833333332557231</v>
          </cell>
        </row>
        <row r="1630">
          <cell r="A1630"/>
          <cell r="B1630">
            <v>1619</v>
          </cell>
          <cell r="C1630" t="str">
            <v>JD27</v>
          </cell>
          <cell r="D1630" t="str">
            <v>Tractor John Deere 6145J</v>
          </cell>
          <cell r="E1630" t="str">
            <v>100JD</v>
          </cell>
          <cell r="F1630" t="str">
            <v>Coazucar S. A.</v>
          </cell>
          <cell r="G1630">
            <v>791060443</v>
          </cell>
          <cell r="H1630">
            <v>7795551065</v>
          </cell>
          <cell r="I1630" t="str">
            <v>MTTO. EN EL CAMPO</v>
          </cell>
          <cell r="J1630" t="str">
            <v>Revisar filtros de A/C</v>
          </cell>
          <cell r="K1630" t="str">
            <v>MTTO. CORRECTIVO</v>
          </cell>
          <cell r="L1630">
            <v>1111</v>
          </cell>
          <cell r="M1630" t="str">
            <v xml:space="preserve">GUAICHA ESPINOZA JAMIL </v>
          </cell>
          <cell r="N1630" t="str">
            <v>A</v>
          </cell>
          <cell r="O1630">
            <v>42207</v>
          </cell>
          <cell r="P1630">
            <v>0.63541666666666663</v>
          </cell>
          <cell r="Q1630">
            <v>30</v>
          </cell>
          <cell r="R1630"/>
          <cell r="S1630" t="str">
            <v>Mtto. Terminado</v>
          </cell>
          <cell r="T1630">
            <v>42207</v>
          </cell>
          <cell r="U1630">
            <v>0.91666666666666663</v>
          </cell>
          <cell r="V1630">
            <v>6.75</v>
          </cell>
        </row>
        <row r="1631">
          <cell r="A1631"/>
          <cell r="B1631">
            <v>1620</v>
          </cell>
          <cell r="C1631">
            <v>464</v>
          </cell>
          <cell r="D1631" t="str">
            <v>Carreton</v>
          </cell>
          <cell r="E1631" t="str">
            <v>100CA</v>
          </cell>
          <cell r="F1631" t="str">
            <v>Coazucar S. A.</v>
          </cell>
          <cell r="G1631">
            <v>791060326</v>
          </cell>
          <cell r="H1631">
            <v>791060326</v>
          </cell>
          <cell r="I1631" t="str">
            <v>CARRETONES</v>
          </cell>
          <cell r="J1631" t="str">
            <v>Reparar tasa y esparrago</v>
          </cell>
          <cell r="K1631" t="str">
            <v>MTTO. CORRECTIVO</v>
          </cell>
          <cell r="L1631">
            <v>1626</v>
          </cell>
          <cell r="M1631" t="str">
            <v xml:space="preserve">QUIMI CHANALATA, ERALDO </v>
          </cell>
          <cell r="N1631" t="str">
            <v>A</v>
          </cell>
          <cell r="O1631">
            <v>42207</v>
          </cell>
          <cell r="P1631">
            <v>0.64097222222222217</v>
          </cell>
          <cell r="Q1631">
            <v>30</v>
          </cell>
          <cell r="R1631"/>
          <cell r="S1631" t="str">
            <v>Mtto. Terminado</v>
          </cell>
          <cell r="T1631">
            <v>42207</v>
          </cell>
          <cell r="U1631">
            <v>0.75</v>
          </cell>
          <cell r="V1631">
            <v>2.6166666666977108</v>
          </cell>
        </row>
        <row r="1632">
          <cell r="A1632"/>
          <cell r="B1632">
            <v>1621</v>
          </cell>
          <cell r="C1632">
            <v>509</v>
          </cell>
          <cell r="D1632" t="str">
            <v>Cargadora de Caña Cameco SP- 1800</v>
          </cell>
          <cell r="E1632" t="str">
            <v>100LL</v>
          </cell>
          <cell r="F1632" t="str">
            <v>Coazucar S. A.</v>
          </cell>
          <cell r="G1632">
            <v>791060368</v>
          </cell>
          <cell r="H1632">
            <v>791060368</v>
          </cell>
          <cell r="I1632" t="str">
            <v>MTTO. EN EL CAMPO</v>
          </cell>
          <cell r="J1632" t="str">
            <v xml:space="preserve">Revisar Cajetin de 3 mandos </v>
          </cell>
          <cell r="K1632" t="str">
            <v>MTTO. CORRECTIVO</v>
          </cell>
          <cell r="L1632">
            <v>1111</v>
          </cell>
          <cell r="M1632" t="str">
            <v xml:space="preserve">GUAICHA ESPINOZA JAMIL </v>
          </cell>
          <cell r="N1632" t="str">
            <v>A</v>
          </cell>
          <cell r="O1632">
            <v>42207</v>
          </cell>
          <cell r="P1632">
            <v>0.66319444444444442</v>
          </cell>
          <cell r="Q1632">
            <v>30</v>
          </cell>
          <cell r="R1632"/>
          <cell r="S1632" t="str">
            <v>Mtto. Terminado</v>
          </cell>
          <cell r="T1632">
            <v>42207</v>
          </cell>
          <cell r="U1632">
            <v>0.75</v>
          </cell>
          <cell r="V1632">
            <v>2.0833333332557231</v>
          </cell>
        </row>
        <row r="1633">
          <cell r="A1633"/>
          <cell r="B1633">
            <v>1622</v>
          </cell>
          <cell r="C1633">
            <v>1357</v>
          </cell>
          <cell r="D1633" t="str">
            <v>Trayler</v>
          </cell>
          <cell r="E1633" t="str">
            <v>100TD</v>
          </cell>
          <cell r="F1633" t="str">
            <v>Coazucar S. A.</v>
          </cell>
          <cell r="G1633">
            <v>791060312</v>
          </cell>
          <cell r="H1633">
            <v>791060312</v>
          </cell>
          <cell r="I1633" t="str">
            <v>TRAYLER</v>
          </cell>
          <cell r="J1633" t="str">
            <v>Cambiar perno guia</v>
          </cell>
          <cell r="K1633" t="str">
            <v>MTTO. CORRECTIVO</v>
          </cell>
          <cell r="L1633">
            <v>1626</v>
          </cell>
          <cell r="M1633" t="str">
            <v xml:space="preserve">QUIMI CHANALATA, ERALDO </v>
          </cell>
          <cell r="N1633" t="str">
            <v>A</v>
          </cell>
          <cell r="O1633">
            <v>42207</v>
          </cell>
          <cell r="P1633">
            <v>0.66388888888888886</v>
          </cell>
          <cell r="Q1633">
            <v>30</v>
          </cell>
          <cell r="R1633"/>
          <cell r="S1633" t="str">
            <v>Mtto. Terminado</v>
          </cell>
          <cell r="T1633">
            <v>42208</v>
          </cell>
          <cell r="U1633">
            <v>0.75</v>
          </cell>
          <cell r="V1633">
            <v>26.066666666651145</v>
          </cell>
        </row>
        <row r="1634">
          <cell r="A1634"/>
          <cell r="B1634">
            <v>1623</v>
          </cell>
          <cell r="C1634">
            <v>479</v>
          </cell>
          <cell r="D1634" t="str">
            <v>Carreton</v>
          </cell>
          <cell r="E1634" t="str">
            <v>100CA</v>
          </cell>
          <cell r="F1634" t="str">
            <v>Coazucar S. A.</v>
          </cell>
          <cell r="G1634">
            <v>0</v>
          </cell>
          <cell r="H1634">
            <v>791060408</v>
          </cell>
          <cell r="I1634" t="str">
            <v>CARRETONES</v>
          </cell>
          <cell r="J1634" t="str">
            <v>Cambiar visagra de la carreta</v>
          </cell>
          <cell r="K1634" t="str">
            <v>MTTO. CORRECTIVO</v>
          </cell>
          <cell r="L1634">
            <v>1608</v>
          </cell>
          <cell r="M1634" t="str">
            <v>PRADO CACAY, GILBER EDUARDO</v>
          </cell>
          <cell r="N1634" t="str">
            <v>A</v>
          </cell>
          <cell r="O1634">
            <v>42207</v>
          </cell>
          <cell r="P1634">
            <v>0.6791666666666667</v>
          </cell>
          <cell r="Q1634">
            <v>30</v>
          </cell>
          <cell r="R1634"/>
          <cell r="S1634" t="str">
            <v>Mtto. Terminado</v>
          </cell>
          <cell r="T1634">
            <v>42207</v>
          </cell>
          <cell r="U1634">
            <v>0.79166666666666663</v>
          </cell>
          <cell r="V1634">
            <v>2.6999999999534339</v>
          </cell>
        </row>
        <row r="1635">
          <cell r="A1635"/>
          <cell r="B1635">
            <v>1624</v>
          </cell>
          <cell r="C1635" t="str">
            <v>JD31</v>
          </cell>
          <cell r="D1635" t="str">
            <v>Tractor John Deere 7230R</v>
          </cell>
          <cell r="E1635" t="str">
            <v>100JD</v>
          </cell>
          <cell r="F1635" t="str">
            <v>Coazucar S. A.</v>
          </cell>
          <cell r="G1635">
            <v>791060416</v>
          </cell>
          <cell r="H1635">
            <v>7795551073</v>
          </cell>
          <cell r="I1635" t="str">
            <v>VULCANIZADORA</v>
          </cell>
          <cell r="J1635" t="str">
            <v>Cambiar tubo</v>
          </cell>
          <cell r="K1635" t="str">
            <v>MTTO. CORRECTIVO</v>
          </cell>
          <cell r="L1635">
            <v>1125</v>
          </cell>
          <cell r="M1635" t="str">
            <v>GUAMBO CELA, JOSE</v>
          </cell>
          <cell r="N1635" t="str">
            <v>A</v>
          </cell>
          <cell r="O1635">
            <v>42207</v>
          </cell>
          <cell r="P1635">
            <v>0.68194444444444446</v>
          </cell>
          <cell r="Q1635">
            <v>30</v>
          </cell>
          <cell r="R1635"/>
          <cell r="S1635" t="str">
            <v>Mtto. Terminado</v>
          </cell>
          <cell r="T1635">
            <v>42207</v>
          </cell>
          <cell r="U1635">
            <v>0.70833333333333337</v>
          </cell>
          <cell r="V1635">
            <v>0.63333333341870457</v>
          </cell>
        </row>
        <row r="1636">
          <cell r="A1636"/>
          <cell r="B1636">
            <v>1625</v>
          </cell>
          <cell r="C1636">
            <v>293</v>
          </cell>
          <cell r="D1636" t="str">
            <v>Tractor John Deere 8200</v>
          </cell>
          <cell r="E1636" t="str">
            <v>100JD</v>
          </cell>
          <cell r="F1636" t="str">
            <v>Coazucar S. A.</v>
          </cell>
          <cell r="G1636">
            <v>791060392</v>
          </cell>
          <cell r="H1636">
            <v>7795550945</v>
          </cell>
          <cell r="I1636" t="str">
            <v>JOHN DEERE</v>
          </cell>
          <cell r="J1636" t="str">
            <v>Revisar caja de cambios</v>
          </cell>
          <cell r="K1636" t="str">
            <v>MTTO. CORRECTIVO</v>
          </cell>
          <cell r="L1636">
            <v>1853</v>
          </cell>
          <cell r="M1636" t="str">
            <v>SUAREZ SALAZAR, WILLIAM ARMANDO</v>
          </cell>
          <cell r="N1636" t="str">
            <v>A</v>
          </cell>
          <cell r="O1636">
            <v>42207</v>
          </cell>
          <cell r="P1636">
            <v>0.68611111111111101</v>
          </cell>
          <cell r="Q1636">
            <v>30</v>
          </cell>
          <cell r="R1636"/>
          <cell r="S1636" t="str">
            <v>Mtto. Terminado</v>
          </cell>
          <cell r="T1636">
            <v>42207</v>
          </cell>
          <cell r="U1636">
            <v>0.75</v>
          </cell>
          <cell r="V1636">
            <v>1.533333333209157</v>
          </cell>
        </row>
        <row r="1637">
          <cell r="A1637"/>
          <cell r="B1637">
            <v>1626</v>
          </cell>
          <cell r="C1637" t="str">
            <v>JD32</v>
          </cell>
          <cell r="D1637" t="str">
            <v>Tractor John Deere 7230R</v>
          </cell>
          <cell r="E1637" t="str">
            <v>100JD</v>
          </cell>
          <cell r="F1637" t="str">
            <v>Coazucar S. A.</v>
          </cell>
          <cell r="G1637">
            <v>791060416</v>
          </cell>
          <cell r="H1637">
            <v>7795551075</v>
          </cell>
          <cell r="I1637" t="str">
            <v>JOHN DEERE</v>
          </cell>
          <cell r="J1637" t="str">
            <v>Revisar bateria</v>
          </cell>
          <cell r="K1637" t="str">
            <v>MTTO. CORRECTIVO</v>
          </cell>
          <cell r="L1637">
            <v>742</v>
          </cell>
          <cell r="M1637" t="str">
            <v>BRAVO PARRA, MANUEL MECIAS</v>
          </cell>
          <cell r="N1637" t="str">
            <v>A</v>
          </cell>
          <cell r="O1637">
            <v>42207</v>
          </cell>
          <cell r="P1637">
            <v>0.6875</v>
          </cell>
          <cell r="Q1637">
            <v>30</v>
          </cell>
          <cell r="R1637"/>
          <cell r="S1637" t="str">
            <v>Mtto. Terminado</v>
          </cell>
          <cell r="T1637">
            <v>42207</v>
          </cell>
          <cell r="U1637">
            <v>0.91666666666666663</v>
          </cell>
          <cell r="V1637">
            <v>5.5</v>
          </cell>
        </row>
        <row r="1638">
          <cell r="A1638"/>
          <cell r="B1638">
            <v>1627</v>
          </cell>
          <cell r="C1638">
            <v>452</v>
          </cell>
          <cell r="D1638" t="str">
            <v>Carreton</v>
          </cell>
          <cell r="E1638" t="str">
            <v>100CA</v>
          </cell>
          <cell r="F1638" t="str">
            <v>Coazucar S. A.</v>
          </cell>
          <cell r="G1638">
            <v>791060326</v>
          </cell>
          <cell r="H1638">
            <v>791060326</v>
          </cell>
          <cell r="I1638" t="str">
            <v>MTTO. EN EL CAMPO</v>
          </cell>
          <cell r="J1638" t="str">
            <v>Cambiar llanta de tiro baja</v>
          </cell>
          <cell r="K1638" t="str">
            <v>MTTO. CORRECTIVO</v>
          </cell>
          <cell r="L1638">
            <v>1814</v>
          </cell>
          <cell r="M1638" t="str">
            <v>SARMIENTO CALLE, CARLOS</v>
          </cell>
          <cell r="N1638" t="str">
            <v>A</v>
          </cell>
          <cell r="O1638">
            <v>42207</v>
          </cell>
          <cell r="P1638">
            <v>0.70138888888888884</v>
          </cell>
          <cell r="Q1638">
            <v>30</v>
          </cell>
          <cell r="R1638"/>
          <cell r="S1638" t="str">
            <v>Mtto. Terminado</v>
          </cell>
          <cell r="T1638">
            <v>42207</v>
          </cell>
          <cell r="U1638">
            <v>0.75</v>
          </cell>
          <cell r="V1638">
            <v>1.1666666666278616</v>
          </cell>
        </row>
        <row r="1639">
          <cell r="A1639"/>
          <cell r="B1639">
            <v>1628</v>
          </cell>
          <cell r="C1639" t="str">
            <v>CS01</v>
          </cell>
          <cell r="D1639" t="str">
            <v>Cosechadora de CañaJohn Deere 3520</v>
          </cell>
          <cell r="E1639" t="str">
            <v>100CS</v>
          </cell>
          <cell r="F1639" t="str">
            <v>Coazucar S. A.</v>
          </cell>
          <cell r="G1639">
            <v>791060321</v>
          </cell>
          <cell r="H1639">
            <v>791060321</v>
          </cell>
          <cell r="I1639" t="str">
            <v>MTTO. EN EL CAMPO</v>
          </cell>
          <cell r="J1639" t="str">
            <v>Reparar motor</v>
          </cell>
          <cell r="K1639" t="str">
            <v>MTTO. CORRECTIVO</v>
          </cell>
          <cell r="L1639">
            <v>767</v>
          </cell>
          <cell r="M1639" t="str">
            <v>CABALLERO IZQUIERDO, WILMER WILFRIDO</v>
          </cell>
          <cell r="N1639" t="str">
            <v>A</v>
          </cell>
          <cell r="O1639">
            <v>42207</v>
          </cell>
          <cell r="P1639">
            <v>0.71875</v>
          </cell>
          <cell r="Q1639">
            <v>30</v>
          </cell>
          <cell r="R1639"/>
          <cell r="S1639" t="str">
            <v>Mtto. Terminado</v>
          </cell>
          <cell r="T1639">
            <v>42216</v>
          </cell>
          <cell r="U1639">
            <v>0.54166666666666663</v>
          </cell>
          <cell r="V1639">
            <v>211.75</v>
          </cell>
        </row>
        <row r="1640">
          <cell r="A1640"/>
          <cell r="B1640">
            <v>1629</v>
          </cell>
          <cell r="C1640">
            <v>1347</v>
          </cell>
          <cell r="D1640" t="str">
            <v>Trayler</v>
          </cell>
          <cell r="E1640" t="str">
            <v>100TD</v>
          </cell>
          <cell r="F1640" t="str">
            <v>Coazucar S. A.</v>
          </cell>
          <cell r="G1640">
            <v>791060312</v>
          </cell>
          <cell r="H1640">
            <v>791060312</v>
          </cell>
          <cell r="I1640" t="str">
            <v>MTTO. EN EL CAMPO</v>
          </cell>
          <cell r="J1640" t="str">
            <v xml:space="preserve">Cambiar llanta de araña  baja </v>
          </cell>
          <cell r="K1640" t="str">
            <v>MTTO. CORRECTIVO</v>
          </cell>
          <cell r="L1640">
            <v>1814</v>
          </cell>
          <cell r="M1640" t="str">
            <v>SARMIENTO CALLE, CARLOS</v>
          </cell>
          <cell r="N1640" t="str">
            <v>A</v>
          </cell>
          <cell r="O1640">
            <v>42207</v>
          </cell>
          <cell r="P1640">
            <v>0.72777777777777775</v>
          </cell>
          <cell r="Q1640">
            <v>30</v>
          </cell>
          <cell r="R1640"/>
          <cell r="S1640" t="str">
            <v>Mtto. Terminado</v>
          </cell>
          <cell r="T1640">
            <v>42207</v>
          </cell>
          <cell r="U1640">
            <v>0.75</v>
          </cell>
          <cell r="V1640">
            <v>0.53333333332557231</v>
          </cell>
        </row>
        <row r="1641">
          <cell r="A1641"/>
          <cell r="B1641">
            <v>1630</v>
          </cell>
          <cell r="C1641">
            <v>198</v>
          </cell>
          <cell r="D1641" t="str">
            <v>Cabezal Kenworth T-800</v>
          </cell>
          <cell r="E1641" t="str">
            <v>100CB</v>
          </cell>
          <cell r="F1641" t="str">
            <v>Coazucar S. A.</v>
          </cell>
          <cell r="G1641">
            <v>791060332</v>
          </cell>
          <cell r="H1641">
            <v>7795550313</v>
          </cell>
          <cell r="I1641" t="str">
            <v>CABEZALES</v>
          </cell>
          <cell r="J1641" t="str">
            <v>Revisar sistema de inyeccion</v>
          </cell>
          <cell r="K1641" t="str">
            <v>MTTO. CORRECTIVO</v>
          </cell>
          <cell r="L1641">
            <v>1512</v>
          </cell>
          <cell r="M1641" t="str">
            <v>PALACIOS SEVILLA, DAVID</v>
          </cell>
          <cell r="N1641" t="str">
            <v>A</v>
          </cell>
          <cell r="O1641">
            <v>42207</v>
          </cell>
          <cell r="P1641">
            <v>0.73402777777777783</v>
          </cell>
          <cell r="Q1641">
            <v>30</v>
          </cell>
          <cell r="R1641"/>
          <cell r="S1641" t="str">
            <v>Mtto. Terminado</v>
          </cell>
          <cell r="T1641">
            <v>42207</v>
          </cell>
          <cell r="U1641">
            <v>0.75</v>
          </cell>
          <cell r="V1641">
            <v>0.38333333330228925</v>
          </cell>
        </row>
        <row r="1642">
          <cell r="A1642"/>
          <cell r="B1642">
            <v>1631</v>
          </cell>
          <cell r="C1642">
            <v>751</v>
          </cell>
          <cell r="D1642" t="str">
            <v>Excavadora Volvo EC210BLC</v>
          </cell>
          <cell r="E1642" t="str">
            <v>100EP</v>
          </cell>
          <cell r="F1642" t="str">
            <v>Coazucar S. A.</v>
          </cell>
          <cell r="G1642">
            <v>791060381</v>
          </cell>
          <cell r="H1642">
            <v>7795550872</v>
          </cell>
          <cell r="I1642" t="str">
            <v>EQUIPO PESADO</v>
          </cell>
          <cell r="J1642" t="str">
            <v>Orden de Inspección</v>
          </cell>
          <cell r="K1642" t="str">
            <v>MTTO. PREVENTIVO</v>
          </cell>
          <cell r="L1642">
            <v>6878</v>
          </cell>
          <cell r="M1642" t="str">
            <v>CASCO GRANJA, JAVIER LEONARDO</v>
          </cell>
          <cell r="N1642" t="str">
            <v>A</v>
          </cell>
          <cell r="O1642">
            <v>42207</v>
          </cell>
          <cell r="P1642">
            <v>0.74513888888888891</v>
          </cell>
          <cell r="Q1642">
            <v>30</v>
          </cell>
          <cell r="R1642">
            <v>13076</v>
          </cell>
          <cell r="S1642" t="str">
            <v>Mtto. Terminado</v>
          </cell>
          <cell r="T1642">
            <v>42208</v>
          </cell>
          <cell r="U1642">
            <v>2.0833333333333332E-2</v>
          </cell>
          <cell r="V1642">
            <v>6.6166666666977108</v>
          </cell>
        </row>
        <row r="1643">
          <cell r="A1643"/>
          <cell r="B1643">
            <v>1632</v>
          </cell>
          <cell r="C1643">
            <v>751</v>
          </cell>
          <cell r="D1643" t="str">
            <v>Excavadora Volvo EC210BLC</v>
          </cell>
          <cell r="E1643" t="str">
            <v>100EP</v>
          </cell>
          <cell r="F1643" t="str">
            <v>Coazucar S. A.</v>
          </cell>
          <cell r="G1643">
            <v>791060381</v>
          </cell>
          <cell r="H1643">
            <v>7795550872</v>
          </cell>
          <cell r="I1643" t="str">
            <v>LUBRICADORA</v>
          </cell>
          <cell r="J1643" t="str">
            <v>Cambio aceite y filtro motor</v>
          </cell>
          <cell r="K1643" t="str">
            <v>MTTO. PREVENTIVO</v>
          </cell>
          <cell r="L1643">
            <v>6878</v>
          </cell>
          <cell r="M1643" t="str">
            <v>CASCO GRANJA, JAVIER LEONARDO</v>
          </cell>
          <cell r="N1643" t="str">
            <v>A</v>
          </cell>
          <cell r="O1643">
            <v>42207</v>
          </cell>
          <cell r="P1643">
            <v>0.74513888888888891</v>
          </cell>
          <cell r="Q1643">
            <v>30</v>
          </cell>
          <cell r="R1643">
            <v>13076</v>
          </cell>
          <cell r="S1643" t="str">
            <v>Mtto. Terminado</v>
          </cell>
          <cell r="T1643">
            <v>42208</v>
          </cell>
          <cell r="U1643">
            <v>0</v>
          </cell>
          <cell r="V1643">
            <v>6.1166666666977108</v>
          </cell>
        </row>
        <row r="1644">
          <cell r="A1644"/>
          <cell r="B1644">
            <v>1633</v>
          </cell>
          <cell r="C1644">
            <v>751</v>
          </cell>
          <cell r="D1644" t="str">
            <v>Excavadora Volvo EC210BLC</v>
          </cell>
          <cell r="E1644" t="str">
            <v>100EP</v>
          </cell>
          <cell r="F1644" t="str">
            <v>Coazucar S. A.</v>
          </cell>
          <cell r="G1644">
            <v>791060381</v>
          </cell>
          <cell r="H1644">
            <v>7795550872</v>
          </cell>
          <cell r="I1644" t="str">
            <v>LUBRICADORA</v>
          </cell>
          <cell r="J1644" t="str">
            <v>Cambio filtro de combustible</v>
          </cell>
          <cell r="K1644" t="str">
            <v>MTTO. PREVENTIVO</v>
          </cell>
          <cell r="L1644">
            <v>6878</v>
          </cell>
          <cell r="M1644" t="str">
            <v>CASCO GRANJA, JAVIER LEONARDO</v>
          </cell>
          <cell r="N1644" t="str">
            <v>A</v>
          </cell>
          <cell r="O1644">
            <v>42207</v>
          </cell>
          <cell r="P1644">
            <v>0.74513888888888891</v>
          </cell>
          <cell r="Q1644">
            <v>30</v>
          </cell>
          <cell r="R1644">
            <v>13076</v>
          </cell>
          <cell r="S1644" t="str">
            <v>Mtto. Terminado</v>
          </cell>
          <cell r="T1644">
            <v>42208</v>
          </cell>
          <cell r="U1644">
            <v>0</v>
          </cell>
          <cell r="V1644">
            <v>6.1166666666977108</v>
          </cell>
        </row>
        <row r="1645">
          <cell r="A1645"/>
          <cell r="B1645">
            <v>1634</v>
          </cell>
          <cell r="C1645">
            <v>751</v>
          </cell>
          <cell r="D1645" t="str">
            <v>Excavadora Volvo EC210BLC</v>
          </cell>
          <cell r="E1645" t="str">
            <v>100EP</v>
          </cell>
          <cell r="F1645" t="str">
            <v>Coazucar S. A.</v>
          </cell>
          <cell r="G1645">
            <v>791060381</v>
          </cell>
          <cell r="H1645">
            <v>7795550872</v>
          </cell>
          <cell r="I1645" t="str">
            <v>LUBRICADORA</v>
          </cell>
          <cell r="J1645" t="str">
            <v>Cambio filtro hidráulico</v>
          </cell>
          <cell r="K1645" t="str">
            <v>MTTO. PREVENTIVO</v>
          </cell>
          <cell r="L1645">
            <v>6878</v>
          </cell>
          <cell r="M1645" t="str">
            <v>CASCO GRANJA, JAVIER LEONARDO</v>
          </cell>
          <cell r="N1645" t="str">
            <v>A</v>
          </cell>
          <cell r="O1645">
            <v>42207</v>
          </cell>
          <cell r="P1645">
            <v>0.74513888888888891</v>
          </cell>
          <cell r="Q1645">
            <v>30</v>
          </cell>
          <cell r="R1645">
            <v>13076</v>
          </cell>
          <cell r="S1645" t="str">
            <v>Mtto. Terminado</v>
          </cell>
          <cell r="T1645">
            <v>42208</v>
          </cell>
          <cell r="U1645">
            <v>0</v>
          </cell>
          <cell r="V1645">
            <v>6.1166666666977108</v>
          </cell>
        </row>
        <row r="1646">
          <cell r="A1646"/>
          <cell r="B1646">
            <v>1635</v>
          </cell>
          <cell r="C1646">
            <v>751</v>
          </cell>
          <cell r="D1646" t="str">
            <v>Excavadora Volvo EC210BLC</v>
          </cell>
          <cell r="E1646" t="str">
            <v>100EP</v>
          </cell>
          <cell r="F1646" t="str">
            <v>Coazucar S. A.</v>
          </cell>
          <cell r="G1646">
            <v>791060381</v>
          </cell>
          <cell r="H1646">
            <v>7795550872</v>
          </cell>
          <cell r="I1646" t="str">
            <v>LUBRICADORA</v>
          </cell>
          <cell r="J1646" t="str">
            <v>Cambio aceite sistema hidráulico</v>
          </cell>
          <cell r="K1646" t="str">
            <v>MTTO. PREVENTIVO</v>
          </cell>
          <cell r="L1646">
            <v>6878</v>
          </cell>
          <cell r="M1646" t="str">
            <v>CASCO GRANJA, JAVIER LEONARDO</v>
          </cell>
          <cell r="N1646" t="str">
            <v>A</v>
          </cell>
          <cell r="O1646">
            <v>42207</v>
          </cell>
          <cell r="P1646">
            <v>0.74513888888888891</v>
          </cell>
          <cell r="Q1646">
            <v>30</v>
          </cell>
          <cell r="R1646">
            <v>13076</v>
          </cell>
          <cell r="S1646" t="str">
            <v>Mtto. Terminado</v>
          </cell>
          <cell r="T1646">
            <v>42208</v>
          </cell>
          <cell r="U1646">
            <v>0</v>
          </cell>
          <cell r="V1646">
            <v>6.1166666666977108</v>
          </cell>
        </row>
        <row r="1647">
          <cell r="A1647"/>
          <cell r="B1647">
            <v>1636</v>
          </cell>
          <cell r="C1647">
            <v>751</v>
          </cell>
          <cell r="D1647" t="str">
            <v>Excavadora Volvo EC210BLC</v>
          </cell>
          <cell r="E1647" t="str">
            <v>100EP</v>
          </cell>
          <cell r="F1647" t="str">
            <v>Coazucar S. A.</v>
          </cell>
          <cell r="G1647">
            <v>791060381</v>
          </cell>
          <cell r="H1647">
            <v>7795550872</v>
          </cell>
          <cell r="I1647" t="str">
            <v>LUBRICADORA</v>
          </cell>
          <cell r="J1647" t="str">
            <v>CAMBIAR ACEITE MANDOS FINALES</v>
          </cell>
          <cell r="K1647" t="str">
            <v>MTTO. PREVENTIVO</v>
          </cell>
          <cell r="L1647">
            <v>6878</v>
          </cell>
          <cell r="M1647" t="str">
            <v>CASCO GRANJA, JAVIER LEONARDO</v>
          </cell>
          <cell r="N1647" t="str">
            <v>A</v>
          </cell>
          <cell r="O1647">
            <v>42207</v>
          </cell>
          <cell r="P1647">
            <v>0.74513888888888891</v>
          </cell>
          <cell r="Q1647">
            <v>30</v>
          </cell>
          <cell r="R1647">
            <v>13076</v>
          </cell>
          <cell r="S1647" t="str">
            <v>Mtto. Terminado</v>
          </cell>
          <cell r="T1647">
            <v>42208</v>
          </cell>
          <cell r="U1647">
            <v>0</v>
          </cell>
          <cell r="V1647">
            <v>6.1166666666977108</v>
          </cell>
        </row>
        <row r="1648">
          <cell r="A1648"/>
          <cell r="B1648">
            <v>1637</v>
          </cell>
          <cell r="C1648">
            <v>751</v>
          </cell>
          <cell r="D1648" t="str">
            <v>Excavadora Volvo EC210BLC</v>
          </cell>
          <cell r="E1648" t="str">
            <v>100EP</v>
          </cell>
          <cell r="F1648" t="str">
            <v>Coazucar S. A.</v>
          </cell>
          <cell r="G1648">
            <v>791060381</v>
          </cell>
          <cell r="H1648">
            <v>7795550872</v>
          </cell>
          <cell r="I1648" t="str">
            <v>LUBRICADORA</v>
          </cell>
          <cell r="J1648" t="str">
            <v>CAMBIAR ACEITE CAJA PIÑON DEL CIRCULO</v>
          </cell>
          <cell r="K1648" t="str">
            <v>MTTO. PREVENTIVO</v>
          </cell>
          <cell r="L1648">
            <v>6878</v>
          </cell>
          <cell r="M1648" t="str">
            <v>CASCO GRANJA, JAVIER LEONARDO</v>
          </cell>
          <cell r="N1648" t="str">
            <v>A</v>
          </cell>
          <cell r="O1648">
            <v>42207</v>
          </cell>
          <cell r="P1648">
            <v>0.74513888888888891</v>
          </cell>
          <cell r="Q1648">
            <v>30</v>
          </cell>
          <cell r="R1648">
            <v>13076</v>
          </cell>
          <cell r="S1648" t="str">
            <v>Mtto. Terminado</v>
          </cell>
          <cell r="T1648">
            <v>42208</v>
          </cell>
          <cell r="U1648">
            <v>0</v>
          </cell>
          <cell r="V1648">
            <v>6.1166666666977108</v>
          </cell>
        </row>
        <row r="1649">
          <cell r="A1649"/>
          <cell r="B1649">
            <v>1638</v>
          </cell>
          <cell r="C1649">
            <v>751</v>
          </cell>
          <cell r="D1649" t="str">
            <v>Excavadora Volvo EC210BLC</v>
          </cell>
          <cell r="E1649" t="str">
            <v>100EP</v>
          </cell>
          <cell r="F1649" t="str">
            <v>Coazucar S. A.</v>
          </cell>
          <cell r="G1649">
            <v>791060381</v>
          </cell>
          <cell r="H1649">
            <v>7795550872</v>
          </cell>
          <cell r="I1649" t="str">
            <v>LUBRICADORA</v>
          </cell>
          <cell r="J1649" t="str">
            <v>Cambio filtros aire</v>
          </cell>
          <cell r="K1649" t="str">
            <v>MTTO. PREVENTIVO</v>
          </cell>
          <cell r="L1649">
            <v>6878</v>
          </cell>
          <cell r="M1649" t="str">
            <v>CASCO GRANJA, JAVIER LEONARDO</v>
          </cell>
          <cell r="N1649" t="str">
            <v>A</v>
          </cell>
          <cell r="O1649">
            <v>42207</v>
          </cell>
          <cell r="P1649">
            <v>0.74513888888888891</v>
          </cell>
          <cell r="Q1649">
            <v>30</v>
          </cell>
          <cell r="R1649">
            <v>13076</v>
          </cell>
          <cell r="S1649" t="str">
            <v>Mtto. Terminado</v>
          </cell>
          <cell r="T1649">
            <v>42208</v>
          </cell>
          <cell r="U1649">
            <v>0</v>
          </cell>
          <cell r="V1649">
            <v>6.1166666666977108</v>
          </cell>
        </row>
        <row r="1650">
          <cell r="A1650"/>
          <cell r="B1650">
            <v>1639</v>
          </cell>
          <cell r="C1650" t="str">
            <v>CA08</v>
          </cell>
          <cell r="D1650" t="str">
            <v>Carreta Autovolteable</v>
          </cell>
          <cell r="E1650" t="str">
            <v>100CA</v>
          </cell>
          <cell r="F1650" t="str">
            <v>Coazucar S. A.</v>
          </cell>
          <cell r="G1650">
            <v>791060325</v>
          </cell>
          <cell r="H1650">
            <v>791060325</v>
          </cell>
          <cell r="I1650" t="str">
            <v>MTTO. EN EL CAMPO</v>
          </cell>
          <cell r="J1650" t="str">
            <v>Cambiar llanta baja</v>
          </cell>
          <cell r="K1650" t="str">
            <v>MTTO. CORRECTIVO</v>
          </cell>
          <cell r="L1650">
            <v>1353</v>
          </cell>
          <cell r="M1650" t="str">
            <v>MINA POROZO, XAVIER</v>
          </cell>
          <cell r="N1650" t="str">
            <v>B</v>
          </cell>
          <cell r="O1650">
            <v>42207</v>
          </cell>
          <cell r="P1650">
            <v>0.81597222222222221</v>
          </cell>
          <cell r="Q1650">
            <v>30</v>
          </cell>
          <cell r="R1650"/>
          <cell r="S1650" t="str">
            <v>Mtto. Terminado</v>
          </cell>
          <cell r="T1650">
            <v>42207</v>
          </cell>
          <cell r="U1650">
            <v>0.875</v>
          </cell>
          <cell r="V1650">
            <v>1.4166666667442769</v>
          </cell>
        </row>
        <row r="1651">
          <cell r="A1651"/>
          <cell r="B1651">
            <v>1640</v>
          </cell>
          <cell r="C1651" t="str">
            <v>CS05</v>
          </cell>
          <cell r="D1651" t="str">
            <v>Cosechadora de CañaJohn Deere 3520 W</v>
          </cell>
          <cell r="E1651" t="str">
            <v>100CS</v>
          </cell>
          <cell r="F1651" t="str">
            <v>Coazucar S. A.</v>
          </cell>
          <cell r="G1651">
            <v>791060417</v>
          </cell>
          <cell r="H1651">
            <v>791060417</v>
          </cell>
          <cell r="I1651" t="str">
            <v>MTTO. EN EL CAMPO</v>
          </cell>
          <cell r="J1651" t="str">
            <v>Revisar suspension</v>
          </cell>
          <cell r="K1651" t="str">
            <v>MTTO. CORRECTIVO</v>
          </cell>
          <cell r="L1651">
            <v>803</v>
          </cell>
          <cell r="M1651" t="str">
            <v>CALLE SOLIZ, LUIS</v>
          </cell>
          <cell r="N1651" t="str">
            <v>B</v>
          </cell>
          <cell r="O1651">
            <v>42207</v>
          </cell>
          <cell r="P1651">
            <v>0.81944444444444453</v>
          </cell>
          <cell r="Q1651">
            <v>30</v>
          </cell>
          <cell r="R1651"/>
          <cell r="S1651" t="str">
            <v>Mtto. Terminado</v>
          </cell>
          <cell r="T1651">
            <v>42208</v>
          </cell>
          <cell r="U1651">
            <v>0.16666666666666666</v>
          </cell>
          <cell r="V1651">
            <v>8.3333333332557231</v>
          </cell>
        </row>
        <row r="1652">
          <cell r="A1652"/>
          <cell r="B1652">
            <v>1641</v>
          </cell>
          <cell r="C1652" t="str">
            <v>TD02</v>
          </cell>
          <cell r="D1652" t="str">
            <v>Cama Baja</v>
          </cell>
          <cell r="E1652" t="str">
            <v>100TD</v>
          </cell>
          <cell r="F1652" t="str">
            <v>Coazucar S. A.</v>
          </cell>
          <cell r="G1652">
            <v>791060318</v>
          </cell>
          <cell r="H1652">
            <v>7795551311</v>
          </cell>
          <cell r="I1652" t="str">
            <v>ELECTROMECANICOS</v>
          </cell>
          <cell r="J1652" t="str">
            <v>Revisar luces</v>
          </cell>
          <cell r="K1652" t="str">
            <v>MTTO. CORRECTIVO</v>
          </cell>
          <cell r="L1652">
            <v>1886</v>
          </cell>
          <cell r="M1652" t="str">
            <v>TIBILLIN GUTAMA, JACINTO MARIA</v>
          </cell>
          <cell r="N1652" t="str">
            <v>B</v>
          </cell>
          <cell r="O1652">
            <v>42207</v>
          </cell>
          <cell r="P1652">
            <v>0.8208333333333333</v>
          </cell>
          <cell r="Q1652">
            <v>30</v>
          </cell>
          <cell r="R1652"/>
          <cell r="S1652" t="str">
            <v>Mtto. Terminado</v>
          </cell>
          <cell r="T1652">
            <v>42207</v>
          </cell>
          <cell r="U1652">
            <v>0.84722222222222221</v>
          </cell>
          <cell r="V1652">
            <v>0.63333333330228925</v>
          </cell>
        </row>
        <row r="1653">
          <cell r="A1653"/>
          <cell r="B1653">
            <v>1642</v>
          </cell>
          <cell r="C1653">
            <v>732</v>
          </cell>
          <cell r="D1653" t="str">
            <v>Motoniveladora CAT-14G</v>
          </cell>
          <cell r="E1653" t="str">
            <v>100EP</v>
          </cell>
          <cell r="F1653" t="str">
            <v>Coazucar S. A.</v>
          </cell>
          <cell r="G1653">
            <v>791060410</v>
          </cell>
          <cell r="H1653">
            <v>7795550862</v>
          </cell>
          <cell r="I1653" t="str">
            <v>EQUIPO PESADO</v>
          </cell>
          <cell r="J1653" t="str">
            <v>Revisar fduga de aceite</v>
          </cell>
          <cell r="K1653" t="str">
            <v>MTTO. CORRECTIVO</v>
          </cell>
          <cell r="L1653">
            <v>1001</v>
          </cell>
          <cell r="M1653" t="str">
            <v>ECHEVERRIA CHICHANDE, ANTONIO</v>
          </cell>
          <cell r="N1653" t="str">
            <v>B</v>
          </cell>
          <cell r="O1653">
            <v>42207</v>
          </cell>
          <cell r="P1653">
            <v>0.82638888888888884</v>
          </cell>
          <cell r="Q1653">
            <v>30</v>
          </cell>
          <cell r="R1653"/>
          <cell r="S1653" t="str">
            <v>Mtto. Terminado</v>
          </cell>
          <cell r="T1653">
            <v>42207</v>
          </cell>
          <cell r="U1653">
            <v>0.97916666666666663</v>
          </cell>
          <cell r="V1653">
            <v>3.6666666666278616</v>
          </cell>
        </row>
        <row r="1654">
          <cell r="A1654"/>
          <cell r="B1654">
            <v>1643</v>
          </cell>
          <cell r="C1654">
            <v>153</v>
          </cell>
          <cell r="D1654" t="str">
            <v>Cabezal M. Benz LS-2635</v>
          </cell>
          <cell r="E1654" t="str">
            <v>100CB</v>
          </cell>
          <cell r="F1654" t="str">
            <v>Coazucar S. A.</v>
          </cell>
          <cell r="G1654">
            <v>791060330</v>
          </cell>
          <cell r="H1654">
            <v>791060330</v>
          </cell>
          <cell r="I1654" t="str">
            <v>ELECTROMECANICOS</v>
          </cell>
          <cell r="J1654" t="str">
            <v>Revisar sistema electrico</v>
          </cell>
          <cell r="K1654" t="str">
            <v>MTTO. CORRECTIVO</v>
          </cell>
          <cell r="L1654">
            <v>696</v>
          </cell>
          <cell r="M1654" t="str">
            <v>BARRERA ORTIZ, CELSON OSWALDO</v>
          </cell>
          <cell r="N1654" t="str">
            <v>B</v>
          </cell>
          <cell r="O1654">
            <v>42207</v>
          </cell>
          <cell r="P1654">
            <v>0.84097222222222223</v>
          </cell>
          <cell r="Q1654">
            <v>30</v>
          </cell>
          <cell r="R1654"/>
          <cell r="S1654" t="str">
            <v>Mtto. Terminado</v>
          </cell>
          <cell r="T1654">
            <v>42207</v>
          </cell>
          <cell r="U1654">
            <v>0.95833333333333337</v>
          </cell>
          <cell r="V1654">
            <v>2.8166666666511446</v>
          </cell>
        </row>
        <row r="1655">
          <cell r="A1655"/>
          <cell r="B1655">
            <v>1644</v>
          </cell>
          <cell r="C1655">
            <v>336</v>
          </cell>
          <cell r="D1655" t="str">
            <v>Tractor de Llantas Cameco 305 AG</v>
          </cell>
          <cell r="E1655" t="str">
            <v>100CM</v>
          </cell>
          <cell r="F1655" t="str">
            <v>Coazucar S. A.</v>
          </cell>
          <cell r="G1655">
            <v>791060444</v>
          </cell>
          <cell r="H1655">
            <v>791060444</v>
          </cell>
          <cell r="I1655" t="str">
            <v>CAMECOS</v>
          </cell>
          <cell r="J1655" t="str">
            <v>Apretar pernos de la campana</v>
          </cell>
          <cell r="K1655" t="str">
            <v>MTTO. CORRECTIVO</v>
          </cell>
          <cell r="L1655">
            <v>1787</v>
          </cell>
          <cell r="M1655" t="str">
            <v>SANCHEZ TADAY, ENRIQUE ANTONIO</v>
          </cell>
          <cell r="N1655" t="str">
            <v>B</v>
          </cell>
          <cell r="O1655">
            <v>42207</v>
          </cell>
          <cell r="P1655">
            <v>0.85</v>
          </cell>
          <cell r="Q1655">
            <v>30</v>
          </cell>
          <cell r="R1655">
            <v>264</v>
          </cell>
          <cell r="S1655" t="str">
            <v>Mtto. Terminado</v>
          </cell>
          <cell r="T1655">
            <v>42208</v>
          </cell>
          <cell r="U1655">
            <v>8.3333333333333329E-2</v>
          </cell>
          <cell r="V1655">
            <v>5.6000000000931323</v>
          </cell>
        </row>
        <row r="1656">
          <cell r="A1656"/>
          <cell r="B1656">
            <v>1645</v>
          </cell>
          <cell r="C1656">
            <v>453</v>
          </cell>
          <cell r="D1656" t="str">
            <v>Carreton</v>
          </cell>
          <cell r="E1656" t="str">
            <v>100CA</v>
          </cell>
          <cell r="F1656" t="str">
            <v>Coazucar S. A.</v>
          </cell>
          <cell r="G1656">
            <v>791060326</v>
          </cell>
          <cell r="H1656">
            <v>791060326</v>
          </cell>
          <cell r="I1656" t="str">
            <v>MTTO. EN EL CAMPO</v>
          </cell>
          <cell r="J1656" t="str">
            <v>Cambiar llanta baja de tiro</v>
          </cell>
          <cell r="K1656" t="str">
            <v>MTTO. CORRECTIVO</v>
          </cell>
          <cell r="L1656">
            <v>1353</v>
          </cell>
          <cell r="M1656" t="str">
            <v>MINA POROZO, XAVIER</v>
          </cell>
          <cell r="N1656" t="str">
            <v>B</v>
          </cell>
          <cell r="O1656">
            <v>42207</v>
          </cell>
          <cell r="P1656">
            <v>0.86319444444444438</v>
          </cell>
          <cell r="Q1656">
            <v>30</v>
          </cell>
          <cell r="R1656"/>
          <cell r="S1656" t="str">
            <v>Mtto. Terminado</v>
          </cell>
          <cell r="T1656">
            <v>42207</v>
          </cell>
          <cell r="U1656">
            <v>0.89583333333333337</v>
          </cell>
          <cell r="V1656">
            <v>0.78333333344198763</v>
          </cell>
        </row>
        <row r="1657">
          <cell r="A1657"/>
          <cell r="B1657">
            <v>1646</v>
          </cell>
          <cell r="C1657" t="str">
            <v>LL06</v>
          </cell>
          <cell r="D1657" t="str">
            <v>Cargadora de Caña JD. SP 2250</v>
          </cell>
          <cell r="E1657" t="str">
            <v>100LL</v>
          </cell>
          <cell r="F1657" t="str">
            <v>Coazucar S. A.</v>
          </cell>
          <cell r="G1657">
            <v>791060423</v>
          </cell>
          <cell r="H1657">
            <v>791060423</v>
          </cell>
          <cell r="I1657" t="str">
            <v>MTTO. EN EL CAMPO</v>
          </cell>
          <cell r="J1657" t="str">
            <v>Bombillos quemados</v>
          </cell>
          <cell r="K1657" t="str">
            <v>MTTO. CORRECTIVO</v>
          </cell>
          <cell r="L1657">
            <v>1448</v>
          </cell>
          <cell r="M1657" t="str">
            <v>NIETO OLEA, MARCELO GENRRI</v>
          </cell>
          <cell r="N1657" t="str">
            <v>B</v>
          </cell>
          <cell r="O1657">
            <v>42207</v>
          </cell>
          <cell r="P1657">
            <v>0.875</v>
          </cell>
          <cell r="Q1657">
            <v>30</v>
          </cell>
          <cell r="R1657"/>
          <cell r="S1657" t="str">
            <v>Mtto. Terminado</v>
          </cell>
          <cell r="T1657">
            <v>42207</v>
          </cell>
          <cell r="U1657">
            <v>0.95833333333333337</v>
          </cell>
          <cell r="V1657">
            <v>2</v>
          </cell>
        </row>
        <row r="1658">
          <cell r="A1658"/>
          <cell r="B1658">
            <v>1647</v>
          </cell>
          <cell r="C1658">
            <v>160</v>
          </cell>
          <cell r="D1658" t="str">
            <v>Cabezal M. Benz LS-2635</v>
          </cell>
          <cell r="E1658" t="str">
            <v>100CB</v>
          </cell>
          <cell r="F1658" t="str">
            <v>Coazucar S. A.</v>
          </cell>
          <cell r="G1658">
            <v>791060330</v>
          </cell>
          <cell r="H1658">
            <v>791060330</v>
          </cell>
          <cell r="I1658" t="str">
            <v>CABEZALES</v>
          </cell>
          <cell r="J1658" t="str">
            <v>Soldar abrazaderas de los tanques de aire</v>
          </cell>
          <cell r="K1658" t="str">
            <v>MTTO. CORRECTIVO</v>
          </cell>
          <cell r="L1658">
            <v>741</v>
          </cell>
          <cell r="M1658" t="str">
            <v>BRAVO PARRA, CARLOS KLEBER</v>
          </cell>
          <cell r="N1658" t="str">
            <v>B</v>
          </cell>
          <cell r="O1658">
            <v>42207</v>
          </cell>
          <cell r="P1658">
            <v>0.89236111111111116</v>
          </cell>
          <cell r="Q1658">
            <v>30</v>
          </cell>
          <cell r="R1658"/>
          <cell r="S1658" t="str">
            <v>Mtto. Terminado</v>
          </cell>
          <cell r="T1658">
            <v>42207</v>
          </cell>
          <cell r="U1658">
            <v>0.94444444444444453</v>
          </cell>
          <cell r="V1658">
            <v>1.2500000001164153</v>
          </cell>
        </row>
        <row r="1659">
          <cell r="A1659"/>
          <cell r="B1659">
            <v>1648</v>
          </cell>
          <cell r="C1659">
            <v>1307</v>
          </cell>
          <cell r="D1659" t="str">
            <v>Trayler</v>
          </cell>
          <cell r="E1659" t="str">
            <v>100TD</v>
          </cell>
          <cell r="F1659" t="str">
            <v>Coazucar S. A.</v>
          </cell>
          <cell r="G1659">
            <v>791060312</v>
          </cell>
          <cell r="H1659">
            <v>791060312</v>
          </cell>
          <cell r="I1659" t="str">
            <v>TRAYLER</v>
          </cell>
          <cell r="J1659" t="str">
            <v>Reparar templador</v>
          </cell>
          <cell r="K1659" t="str">
            <v>MTTO. CORRECTIVO</v>
          </cell>
          <cell r="L1659">
            <v>1500</v>
          </cell>
          <cell r="M1659" t="str">
            <v>ORTIZ YADAYCELA, NESTOR</v>
          </cell>
          <cell r="N1659" t="str">
            <v>B</v>
          </cell>
          <cell r="O1659">
            <v>42207</v>
          </cell>
          <cell r="P1659">
            <v>0.8979166666666667</v>
          </cell>
          <cell r="Q1659">
            <v>30</v>
          </cell>
          <cell r="R1659"/>
          <cell r="S1659" t="str">
            <v>Mtto. Terminado</v>
          </cell>
          <cell r="T1659">
            <v>42207</v>
          </cell>
          <cell r="U1659">
            <v>0.95833333333333337</v>
          </cell>
          <cell r="V1659">
            <v>1.4499999999534339</v>
          </cell>
        </row>
        <row r="1660">
          <cell r="A1660"/>
          <cell r="B1660">
            <v>1649</v>
          </cell>
          <cell r="C1660">
            <v>1349</v>
          </cell>
          <cell r="D1660" t="str">
            <v>Trayler</v>
          </cell>
          <cell r="E1660" t="str">
            <v>100TD</v>
          </cell>
          <cell r="F1660" t="str">
            <v>Coazucar S. A.</v>
          </cell>
          <cell r="G1660">
            <v>0</v>
          </cell>
          <cell r="H1660">
            <v>791060312</v>
          </cell>
          <cell r="I1660" t="str">
            <v>TRAYLER</v>
          </cell>
          <cell r="J1660" t="str">
            <v>Cambiar esparragos</v>
          </cell>
          <cell r="K1660" t="str">
            <v>MTTO. CORRECTIVO</v>
          </cell>
          <cell r="L1660">
            <v>1500</v>
          </cell>
          <cell r="M1660" t="str">
            <v>ORTIZ YADAYCELA, NESTOR</v>
          </cell>
          <cell r="N1660" t="str">
            <v>B</v>
          </cell>
          <cell r="O1660">
            <v>42207</v>
          </cell>
          <cell r="P1660">
            <v>0.8979166666666667</v>
          </cell>
          <cell r="Q1660">
            <v>30</v>
          </cell>
          <cell r="R1660"/>
          <cell r="S1660" t="str">
            <v>Mtto. Terminado</v>
          </cell>
          <cell r="T1660">
            <v>42207</v>
          </cell>
          <cell r="U1660">
            <v>0.95833333333333337</v>
          </cell>
          <cell r="V1660">
            <v>1.4499999999534339</v>
          </cell>
        </row>
        <row r="1661">
          <cell r="A1661"/>
          <cell r="B1661">
            <v>1650</v>
          </cell>
          <cell r="C1661">
            <v>1309</v>
          </cell>
          <cell r="D1661" t="str">
            <v>Trayler</v>
          </cell>
          <cell r="E1661" t="str">
            <v>100TD</v>
          </cell>
          <cell r="F1661" t="str">
            <v>Coazucar S. A.</v>
          </cell>
          <cell r="G1661">
            <v>791060312</v>
          </cell>
          <cell r="H1661">
            <v>791060312</v>
          </cell>
          <cell r="I1661" t="str">
            <v>TRAYLER</v>
          </cell>
          <cell r="J1661" t="str">
            <v>Cambiar perno de guia</v>
          </cell>
          <cell r="K1661" t="str">
            <v>MTTO. CORRECTIVO</v>
          </cell>
          <cell r="L1661">
            <v>1500</v>
          </cell>
          <cell r="M1661" t="str">
            <v>ORTIZ YADAYCELA, NESTOR</v>
          </cell>
          <cell r="N1661" t="str">
            <v>B</v>
          </cell>
          <cell r="O1661">
            <v>42207</v>
          </cell>
          <cell r="P1661">
            <v>0.8979166666666667</v>
          </cell>
          <cell r="Q1661">
            <v>30</v>
          </cell>
          <cell r="R1661"/>
          <cell r="S1661" t="str">
            <v>Mtto. Terminado</v>
          </cell>
          <cell r="T1661">
            <v>42207</v>
          </cell>
          <cell r="U1661">
            <v>0.95833333333333337</v>
          </cell>
          <cell r="V1661">
            <v>1.4499999999534339</v>
          </cell>
        </row>
        <row r="1662">
          <cell r="A1662"/>
          <cell r="B1662">
            <v>1651</v>
          </cell>
          <cell r="C1662">
            <v>332</v>
          </cell>
          <cell r="D1662" t="str">
            <v>Tractor de Llantas Cameco 305 AG</v>
          </cell>
          <cell r="E1662" t="str">
            <v>100CM</v>
          </cell>
          <cell r="F1662" t="str">
            <v>Coazucar S. A.</v>
          </cell>
          <cell r="G1662">
            <v>791060444</v>
          </cell>
          <cell r="H1662">
            <v>791060444</v>
          </cell>
          <cell r="I1662" t="str">
            <v>CAMECOS</v>
          </cell>
          <cell r="J1662" t="str">
            <v>Revisar uñeta</v>
          </cell>
          <cell r="K1662" t="str">
            <v>MTTO. CORRECTIVO</v>
          </cell>
          <cell r="L1662">
            <v>1693</v>
          </cell>
          <cell r="M1662" t="str">
            <v>ROBLES LOPEZ, CESAR POLIVIO</v>
          </cell>
          <cell r="N1662" t="str">
            <v>B</v>
          </cell>
          <cell r="O1662">
            <v>42207</v>
          </cell>
          <cell r="P1662">
            <v>0.90486111111111101</v>
          </cell>
          <cell r="Q1662">
            <v>30</v>
          </cell>
          <cell r="R1662">
            <v>1712</v>
          </cell>
          <cell r="S1662" t="str">
            <v>Mtto. Terminado</v>
          </cell>
          <cell r="T1662">
            <v>42207</v>
          </cell>
          <cell r="U1662">
            <v>0.92361111111111116</v>
          </cell>
          <cell r="V1662">
            <v>0.44999999983701855</v>
          </cell>
        </row>
        <row r="1663">
          <cell r="A1663"/>
          <cell r="B1663">
            <v>1652</v>
          </cell>
          <cell r="C1663">
            <v>286</v>
          </cell>
          <cell r="D1663" t="str">
            <v>Tractor John Deere 8200</v>
          </cell>
          <cell r="E1663" t="str">
            <v>100JD</v>
          </cell>
          <cell r="F1663" t="str">
            <v>Coazucar S. A.</v>
          </cell>
          <cell r="G1663">
            <v>791060442</v>
          </cell>
          <cell r="H1663">
            <v>7795550937</v>
          </cell>
          <cell r="I1663" t="str">
            <v>MTTO. EN EL CAMPO</v>
          </cell>
          <cell r="J1663" t="str">
            <v>Cambiar manguera del gato de la direccion</v>
          </cell>
          <cell r="K1663" t="str">
            <v>MTTO. CORRECTIVO</v>
          </cell>
          <cell r="L1663">
            <v>1208</v>
          </cell>
          <cell r="M1663" t="str">
            <v>LARA PESANTES, WALTHER EDUARDO</v>
          </cell>
          <cell r="N1663" t="str">
            <v>B</v>
          </cell>
          <cell r="O1663">
            <v>42207</v>
          </cell>
          <cell r="P1663">
            <v>0.90694444444444444</v>
          </cell>
          <cell r="Q1663">
            <v>30</v>
          </cell>
          <cell r="R1663"/>
          <cell r="S1663" t="str">
            <v>Mtto. Terminado</v>
          </cell>
          <cell r="T1663">
            <v>42208</v>
          </cell>
          <cell r="U1663">
            <v>0.41666666666666669</v>
          </cell>
          <cell r="V1663">
            <v>12.233333333279006</v>
          </cell>
        </row>
        <row r="1664">
          <cell r="A1664"/>
          <cell r="B1664">
            <v>1653</v>
          </cell>
          <cell r="C1664" t="str">
            <v>JD29</v>
          </cell>
          <cell r="D1664" t="str">
            <v>Tractor John Deere 7230R</v>
          </cell>
          <cell r="E1664" t="str">
            <v>100JD</v>
          </cell>
          <cell r="F1664" t="str">
            <v>Coazucar S. A.</v>
          </cell>
          <cell r="G1664">
            <v>791060416</v>
          </cell>
          <cell r="H1664">
            <v>7795551069</v>
          </cell>
          <cell r="I1664" t="str">
            <v>MTTO. EN EL CAMPO</v>
          </cell>
          <cell r="J1664" t="str">
            <v>Revisar sistema hidraulico</v>
          </cell>
          <cell r="K1664" t="str">
            <v>MTTO. CORRECTIVO</v>
          </cell>
          <cell r="L1664">
            <v>794</v>
          </cell>
          <cell r="M1664" t="str">
            <v>CALI QUEZADA, LUIS GERARDO</v>
          </cell>
          <cell r="N1664" t="str">
            <v>B</v>
          </cell>
          <cell r="O1664">
            <v>42207</v>
          </cell>
          <cell r="P1664">
            <v>0.91249999999999998</v>
          </cell>
          <cell r="Q1664">
            <v>30</v>
          </cell>
          <cell r="R1664"/>
          <cell r="S1664" t="str">
            <v>Mtto. Terminado</v>
          </cell>
          <cell r="T1664">
            <v>42207</v>
          </cell>
          <cell r="U1664">
            <v>0.95833333333333337</v>
          </cell>
          <cell r="V1664">
            <v>1.1000000000931323</v>
          </cell>
        </row>
        <row r="1665">
          <cell r="A1665"/>
          <cell r="B1665">
            <v>1654</v>
          </cell>
          <cell r="C1665">
            <v>295</v>
          </cell>
          <cell r="D1665" t="str">
            <v>Tractor John Deere 8200</v>
          </cell>
          <cell r="E1665" t="str">
            <v>100JD</v>
          </cell>
          <cell r="F1665" t="str">
            <v>Coazucar S. A.</v>
          </cell>
          <cell r="G1665">
            <v>791060442</v>
          </cell>
          <cell r="H1665">
            <v>7795550947</v>
          </cell>
          <cell r="I1665" t="str">
            <v>MTTO. EN EL CAMPO</v>
          </cell>
          <cell r="J1665" t="str">
            <v>Cambiar llanta posterior derecha baja</v>
          </cell>
          <cell r="K1665" t="str">
            <v>MTTO. CORRECTIVO</v>
          </cell>
          <cell r="L1665">
            <v>810</v>
          </cell>
          <cell r="M1665" t="str">
            <v>CAMPOVERDE BURGOS, DARWIN ALONSO</v>
          </cell>
          <cell r="N1665" t="str">
            <v>B</v>
          </cell>
          <cell r="O1665">
            <v>42207</v>
          </cell>
          <cell r="P1665">
            <v>0.93402777777777779</v>
          </cell>
          <cell r="Q1665">
            <v>30</v>
          </cell>
          <cell r="R1665"/>
          <cell r="S1665" t="str">
            <v>Mtto. Terminado</v>
          </cell>
          <cell r="T1665">
            <v>42207</v>
          </cell>
          <cell r="U1665">
            <v>0.96875</v>
          </cell>
          <cell r="V1665">
            <v>0.83333333325572312</v>
          </cell>
        </row>
        <row r="1666">
          <cell r="A1666"/>
          <cell r="B1666">
            <v>1655</v>
          </cell>
          <cell r="C1666">
            <v>595</v>
          </cell>
          <cell r="D1666" t="str">
            <v>Cosechadora de CañaJohn Deere 3510</v>
          </cell>
          <cell r="E1666" t="str">
            <v>100CS</v>
          </cell>
          <cell r="F1666" t="str">
            <v>Coazucar S. A.</v>
          </cell>
          <cell r="G1666">
            <v>791060334</v>
          </cell>
          <cell r="H1666">
            <v>791060334</v>
          </cell>
          <cell r="I1666" t="str">
            <v>MTTO. EN EL CAMPO</v>
          </cell>
          <cell r="J1666" t="str">
            <v>Revisar sistema de combustible</v>
          </cell>
          <cell r="K1666" t="str">
            <v>MTTO. CORRECTIVO</v>
          </cell>
          <cell r="L1666">
            <v>1603</v>
          </cell>
          <cell r="M1666" t="str">
            <v>PONCE TENE, EDISON JAVIER</v>
          </cell>
          <cell r="N1666" t="str">
            <v>B</v>
          </cell>
          <cell r="O1666">
            <v>42207</v>
          </cell>
          <cell r="P1666">
            <v>0.95972222222222225</v>
          </cell>
          <cell r="Q1666">
            <v>30</v>
          </cell>
          <cell r="R1666">
            <v>13734</v>
          </cell>
          <cell r="S1666" t="str">
            <v>Mtto. Terminado</v>
          </cell>
          <cell r="T1666">
            <v>42208</v>
          </cell>
          <cell r="U1666">
            <v>4.1666666666666664E-2</v>
          </cell>
          <cell r="V1666">
            <v>1.9666666666744277</v>
          </cell>
        </row>
        <row r="1667">
          <cell r="A1667"/>
          <cell r="B1667">
            <v>1656</v>
          </cell>
          <cell r="C1667">
            <v>522</v>
          </cell>
          <cell r="D1667" t="str">
            <v>Cargadora de Caña Vanguard V-1900</v>
          </cell>
          <cell r="E1667" t="str">
            <v>100LL</v>
          </cell>
          <cell r="F1667" t="str">
            <v>Coazucar S. A.</v>
          </cell>
          <cell r="G1667">
            <v>791060369</v>
          </cell>
          <cell r="H1667">
            <v>791060369</v>
          </cell>
          <cell r="I1667" t="str">
            <v>MTTO. EN EL CAMPO</v>
          </cell>
          <cell r="J1667" t="str">
            <v>Revisar chasis</v>
          </cell>
          <cell r="K1667" t="str">
            <v>MTTO. CORRECTIVO</v>
          </cell>
          <cell r="L1667">
            <v>1740</v>
          </cell>
          <cell r="M1667" t="str">
            <v>ROMERO CHAVEZ, CARLOS MICHAEL</v>
          </cell>
          <cell r="N1667" t="str">
            <v>B</v>
          </cell>
          <cell r="O1667">
            <v>42207</v>
          </cell>
          <cell r="P1667">
            <v>0.98333333333333339</v>
          </cell>
          <cell r="Q1667">
            <v>30</v>
          </cell>
          <cell r="R1667"/>
          <cell r="S1667" t="str">
            <v>Mtto. Terminado</v>
          </cell>
          <cell r="T1667">
            <v>42208</v>
          </cell>
          <cell r="U1667">
            <v>0.125</v>
          </cell>
          <cell r="V1667">
            <v>3.4000000001396984</v>
          </cell>
        </row>
        <row r="1668">
          <cell r="A1668"/>
          <cell r="B1668">
            <v>1657</v>
          </cell>
          <cell r="C1668">
            <v>1237</v>
          </cell>
          <cell r="D1668" t="str">
            <v>Trayler</v>
          </cell>
          <cell r="E1668" t="str">
            <v>100TD</v>
          </cell>
          <cell r="F1668" t="str">
            <v>Coazucar S. A.</v>
          </cell>
          <cell r="G1668">
            <v>791060312</v>
          </cell>
          <cell r="H1668">
            <v>791060312</v>
          </cell>
          <cell r="I1668" t="str">
            <v>TRAYLER</v>
          </cell>
          <cell r="J1668" t="str">
            <v>Revisar rodamientos</v>
          </cell>
          <cell r="K1668" t="str">
            <v>MTTO. CORRECTIVO</v>
          </cell>
          <cell r="L1668">
            <v>1500</v>
          </cell>
          <cell r="M1668" t="str">
            <v>ORTIZ YADAYCELA, NESTOR</v>
          </cell>
          <cell r="N1668" t="str">
            <v>B</v>
          </cell>
          <cell r="O1668">
            <v>42207</v>
          </cell>
          <cell r="P1668">
            <v>0.9902777777777777</v>
          </cell>
          <cell r="Q1668">
            <v>30</v>
          </cell>
          <cell r="R1668"/>
          <cell r="S1668" t="str">
            <v>Mtto. Terminado</v>
          </cell>
          <cell r="T1668">
            <v>42208</v>
          </cell>
          <cell r="U1668">
            <v>8.3333333333333329E-2</v>
          </cell>
          <cell r="V1668">
            <v>2.2333333333954215</v>
          </cell>
        </row>
        <row r="1669">
          <cell r="A1669"/>
          <cell r="B1669">
            <v>1658</v>
          </cell>
          <cell r="C1669">
            <v>452</v>
          </cell>
          <cell r="D1669" t="str">
            <v>Carreton</v>
          </cell>
          <cell r="E1669" t="str">
            <v>100CA</v>
          </cell>
          <cell r="F1669" t="str">
            <v>Coazucar S. A.</v>
          </cell>
          <cell r="G1669">
            <v>791060326</v>
          </cell>
          <cell r="H1669">
            <v>791060326</v>
          </cell>
          <cell r="I1669" t="str">
            <v>CARRETONES</v>
          </cell>
          <cell r="J1669" t="str">
            <v>Revisar suspension</v>
          </cell>
          <cell r="K1669" t="str">
            <v>MTTO. CORRECTIVO</v>
          </cell>
          <cell r="L1669">
            <v>1500</v>
          </cell>
          <cell r="M1669" t="str">
            <v>ORTIZ YADAYCELA, NESTOR</v>
          </cell>
          <cell r="N1669" t="str">
            <v>B</v>
          </cell>
          <cell r="O1669">
            <v>42207</v>
          </cell>
          <cell r="P1669">
            <v>0.9902777777777777</v>
          </cell>
          <cell r="Q1669">
            <v>30</v>
          </cell>
          <cell r="R1669"/>
          <cell r="S1669" t="str">
            <v>Mtto. Terminado</v>
          </cell>
          <cell r="T1669">
            <v>42208</v>
          </cell>
          <cell r="U1669">
            <v>8.3333333333333329E-2</v>
          </cell>
          <cell r="V1669">
            <v>2.2333333333954215</v>
          </cell>
        </row>
        <row r="1670">
          <cell r="A1670"/>
          <cell r="B1670">
            <v>1659</v>
          </cell>
          <cell r="C1670">
            <v>295</v>
          </cell>
          <cell r="D1670" t="str">
            <v>Tractor John Deere 8200</v>
          </cell>
          <cell r="E1670" t="str">
            <v>100JD</v>
          </cell>
          <cell r="F1670" t="str">
            <v>Coazucar S. A.</v>
          </cell>
          <cell r="G1670">
            <v>791060442</v>
          </cell>
          <cell r="H1670">
            <v>7795550947</v>
          </cell>
          <cell r="I1670" t="str">
            <v>MTTO. EN EL CAMPO</v>
          </cell>
          <cell r="J1670" t="str">
            <v>Cambiar llanta posterior izquierda baja</v>
          </cell>
          <cell r="K1670" t="str">
            <v>MTTO. CORRECTIVO</v>
          </cell>
          <cell r="L1670">
            <v>810</v>
          </cell>
          <cell r="M1670" t="str">
            <v>CAMPOVERDE BURGOS, DARWIN ALONSO</v>
          </cell>
          <cell r="N1670" t="str">
            <v>B</v>
          </cell>
          <cell r="O1670">
            <v>42208</v>
          </cell>
          <cell r="P1670">
            <v>0.15</v>
          </cell>
          <cell r="Q1670">
            <v>30</v>
          </cell>
          <cell r="R1670"/>
          <cell r="S1670" t="str">
            <v>Mtto. Terminado</v>
          </cell>
          <cell r="T1670">
            <v>42208</v>
          </cell>
          <cell r="U1670">
            <v>0.22569444444444445</v>
          </cell>
          <cell r="V1670">
            <v>1.8166666666511446</v>
          </cell>
        </row>
        <row r="1671">
          <cell r="A1671"/>
          <cell r="B1671">
            <v>1660</v>
          </cell>
          <cell r="C1671">
            <v>595</v>
          </cell>
          <cell r="D1671" t="str">
            <v>Cosechadora de CañaJohn Deere 3510</v>
          </cell>
          <cell r="E1671" t="str">
            <v>100CS</v>
          </cell>
          <cell r="F1671" t="str">
            <v>Coazucar S. A.</v>
          </cell>
          <cell r="G1671">
            <v>791060334</v>
          </cell>
          <cell r="H1671">
            <v>791060334</v>
          </cell>
          <cell r="I1671" t="str">
            <v>MTTO. EN EL CAMPO</v>
          </cell>
          <cell r="J1671" t="str">
            <v>Cambiar llanta delantera izquierda baja</v>
          </cell>
          <cell r="K1671" t="str">
            <v>MTTO. CORRECTIVO</v>
          </cell>
          <cell r="L1671">
            <v>1603</v>
          </cell>
          <cell r="M1671" t="str">
            <v>PONCE TENE, EDISON JAVIER</v>
          </cell>
          <cell r="N1671" t="str">
            <v>B</v>
          </cell>
          <cell r="O1671">
            <v>42208</v>
          </cell>
          <cell r="P1671">
            <v>0.15277777777777776</v>
          </cell>
          <cell r="Q1671">
            <v>30</v>
          </cell>
          <cell r="R1671"/>
          <cell r="S1671" t="str">
            <v>Mtto. Terminado</v>
          </cell>
          <cell r="T1671">
            <v>42208</v>
          </cell>
          <cell r="U1671">
            <v>0.19791666666666666</v>
          </cell>
          <cell r="V1671">
            <v>1.0833333332557231</v>
          </cell>
        </row>
        <row r="1672">
          <cell r="A1672"/>
          <cell r="B1672">
            <v>1661</v>
          </cell>
          <cell r="C1672">
            <v>1253</v>
          </cell>
          <cell r="D1672" t="str">
            <v>Trayler</v>
          </cell>
          <cell r="E1672" t="str">
            <v>100TD</v>
          </cell>
          <cell r="F1672" t="str">
            <v>Coazucar S. A.</v>
          </cell>
          <cell r="G1672">
            <v>791060312</v>
          </cell>
          <cell r="H1672">
            <v>791060312</v>
          </cell>
          <cell r="I1672" t="str">
            <v>MTTO. EN EL CAMPO</v>
          </cell>
          <cell r="J1672" t="str">
            <v>Cambiar llanta baja</v>
          </cell>
          <cell r="K1672" t="str">
            <v>MTTO. CORRECTIVO</v>
          </cell>
          <cell r="L1672">
            <v>1353</v>
          </cell>
          <cell r="M1672" t="str">
            <v>MINA POROZO, XAVIER</v>
          </cell>
          <cell r="N1672" t="str">
            <v>B</v>
          </cell>
          <cell r="O1672">
            <v>42208</v>
          </cell>
          <cell r="P1672">
            <v>0.17708333333333334</v>
          </cell>
          <cell r="Q1672">
            <v>30</v>
          </cell>
          <cell r="R1672"/>
          <cell r="S1672" t="str">
            <v>Mtto. Terminado</v>
          </cell>
          <cell r="T1672">
            <v>42208</v>
          </cell>
          <cell r="U1672">
            <v>0.70833333333333337</v>
          </cell>
          <cell r="V1672">
            <v>12.75</v>
          </cell>
        </row>
        <row r="1673">
          <cell r="A1673"/>
          <cell r="B1673">
            <v>1662</v>
          </cell>
          <cell r="C1673" t="str">
            <v>CA05</v>
          </cell>
          <cell r="D1673" t="str">
            <v>Carreta Autovolteable</v>
          </cell>
          <cell r="E1673" t="str">
            <v>100CA</v>
          </cell>
          <cell r="F1673" t="str">
            <v>Coazucar S. A.</v>
          </cell>
          <cell r="G1673">
            <v>791060325</v>
          </cell>
          <cell r="H1673">
            <v>791060325</v>
          </cell>
          <cell r="I1673" t="str">
            <v>MTTO. EN EL CAMPO</v>
          </cell>
          <cell r="J1673" t="str">
            <v>Cambiar llanta baja</v>
          </cell>
          <cell r="K1673" t="str">
            <v>MTTO. CORRECTIVO</v>
          </cell>
          <cell r="L1673">
            <v>1353</v>
          </cell>
          <cell r="M1673" t="str">
            <v>MINA POROZO, XAVIER</v>
          </cell>
          <cell r="N1673" t="str">
            <v>B</v>
          </cell>
          <cell r="O1673">
            <v>42208</v>
          </cell>
          <cell r="P1673">
            <v>0.18055555555555555</v>
          </cell>
          <cell r="Q1673">
            <v>30</v>
          </cell>
          <cell r="R1673"/>
          <cell r="S1673" t="str">
            <v>Mtto. Terminado</v>
          </cell>
          <cell r="T1673">
            <v>42208</v>
          </cell>
          <cell r="U1673">
            <v>0.6875</v>
          </cell>
          <cell r="V1673">
            <v>12.166666666744277</v>
          </cell>
        </row>
        <row r="1674">
          <cell r="A1674"/>
          <cell r="B1674">
            <v>1663</v>
          </cell>
          <cell r="C1674">
            <v>1362</v>
          </cell>
          <cell r="D1674" t="str">
            <v>Trayler</v>
          </cell>
          <cell r="E1674" t="str">
            <v>100TD</v>
          </cell>
          <cell r="F1674" t="str">
            <v>Coazucar S. A.</v>
          </cell>
          <cell r="G1674">
            <v>791060312</v>
          </cell>
          <cell r="H1674">
            <v>791060312</v>
          </cell>
          <cell r="I1674" t="str">
            <v>TRAYLER</v>
          </cell>
          <cell r="J1674" t="str">
            <v>Eje recorrido</v>
          </cell>
          <cell r="K1674" t="str">
            <v>MTTO. CORRECTIVO</v>
          </cell>
          <cell r="L1674">
            <v>1500</v>
          </cell>
          <cell r="M1674" t="str">
            <v>ORTIZ YADAYCELA, NESTOR</v>
          </cell>
          <cell r="N1674" t="str">
            <v>B</v>
          </cell>
          <cell r="O1674">
            <v>42208</v>
          </cell>
          <cell r="P1674">
            <v>0.20486111111111113</v>
          </cell>
          <cell r="Q1674">
            <v>30</v>
          </cell>
          <cell r="R1674"/>
          <cell r="S1674" t="str">
            <v>Mtto. Terminado</v>
          </cell>
          <cell r="T1674">
            <v>42208</v>
          </cell>
          <cell r="U1674">
            <v>0.625</v>
          </cell>
          <cell r="V1674">
            <v>10.083333333372138</v>
          </cell>
        </row>
        <row r="1675">
          <cell r="A1675"/>
          <cell r="B1675">
            <v>1664</v>
          </cell>
          <cell r="C1675">
            <v>1304</v>
          </cell>
          <cell r="D1675" t="str">
            <v>Trayler</v>
          </cell>
          <cell r="E1675" t="str">
            <v>100TD</v>
          </cell>
          <cell r="F1675" t="str">
            <v>Coazucar S. A.</v>
          </cell>
          <cell r="G1675">
            <v>791060312</v>
          </cell>
          <cell r="H1675">
            <v>791060312</v>
          </cell>
          <cell r="I1675" t="str">
            <v>TRAYLER</v>
          </cell>
          <cell r="J1675" t="str">
            <v>Soldar patas</v>
          </cell>
          <cell r="K1675" t="str">
            <v>MTTO. CORRECTIVO</v>
          </cell>
          <cell r="L1675">
            <v>1500</v>
          </cell>
          <cell r="M1675" t="str">
            <v>ORTIZ YADAYCELA, NESTOR</v>
          </cell>
          <cell r="N1675" t="str">
            <v>B</v>
          </cell>
          <cell r="O1675">
            <v>42208</v>
          </cell>
          <cell r="P1675">
            <v>0.20486111111111113</v>
          </cell>
          <cell r="Q1675">
            <v>30</v>
          </cell>
          <cell r="R1675"/>
          <cell r="S1675" t="str">
            <v>Mtto. Terminado</v>
          </cell>
          <cell r="T1675">
            <v>42208</v>
          </cell>
          <cell r="U1675">
            <v>0.625</v>
          </cell>
          <cell r="V1675">
            <v>10.083333333372138</v>
          </cell>
        </row>
        <row r="1676">
          <cell r="A1676"/>
          <cell r="B1676">
            <v>1665</v>
          </cell>
          <cell r="C1676">
            <v>449</v>
          </cell>
          <cell r="D1676" t="str">
            <v>Carreton</v>
          </cell>
          <cell r="E1676" t="str">
            <v>100CA</v>
          </cell>
          <cell r="F1676" t="str">
            <v>Coazucar S. A.</v>
          </cell>
          <cell r="G1676">
            <v>791060326</v>
          </cell>
          <cell r="H1676">
            <v>791060326</v>
          </cell>
          <cell r="I1676" t="str">
            <v>CARRETONES</v>
          </cell>
          <cell r="J1676" t="str">
            <v>Colocar pernos de tasa</v>
          </cell>
          <cell r="K1676" t="str">
            <v>MTTO. CORRECTIVO</v>
          </cell>
          <cell r="L1676">
            <v>1500</v>
          </cell>
          <cell r="M1676" t="str">
            <v>ORTIZ YADAYCELA, NESTOR</v>
          </cell>
          <cell r="N1676" t="str">
            <v>B</v>
          </cell>
          <cell r="O1676">
            <v>42208</v>
          </cell>
          <cell r="P1676">
            <v>0.20486111111111113</v>
          </cell>
          <cell r="Q1676">
            <v>30</v>
          </cell>
          <cell r="R1676"/>
          <cell r="S1676" t="str">
            <v>Mtto. Terminado</v>
          </cell>
          <cell r="T1676">
            <v>42208</v>
          </cell>
          <cell r="U1676">
            <v>0.41666666666666669</v>
          </cell>
          <cell r="V1676">
            <v>5.0833333333721384</v>
          </cell>
        </row>
        <row r="1677">
          <cell r="A1677"/>
          <cell r="B1677">
            <v>1666</v>
          </cell>
          <cell r="C1677">
            <v>457</v>
          </cell>
          <cell r="D1677" t="str">
            <v>Carreton</v>
          </cell>
          <cell r="E1677" t="str">
            <v>100CA</v>
          </cell>
          <cell r="F1677" t="str">
            <v>Coazucar S. A.</v>
          </cell>
          <cell r="G1677">
            <v>791060326</v>
          </cell>
          <cell r="H1677">
            <v>791060326</v>
          </cell>
          <cell r="I1677" t="str">
            <v>CARRETONES</v>
          </cell>
          <cell r="J1677" t="str">
            <v>Colocar pin de biela</v>
          </cell>
          <cell r="K1677" t="str">
            <v>MTTO. CORRECTIVO</v>
          </cell>
          <cell r="L1677">
            <v>1500</v>
          </cell>
          <cell r="M1677" t="str">
            <v>ORTIZ YADAYCELA, NESTOR</v>
          </cell>
          <cell r="N1677" t="str">
            <v>B</v>
          </cell>
          <cell r="O1677">
            <v>42208</v>
          </cell>
          <cell r="P1677">
            <v>0.20486111111111113</v>
          </cell>
          <cell r="Q1677">
            <v>30</v>
          </cell>
          <cell r="R1677"/>
          <cell r="S1677" t="str">
            <v>Mtto. Terminado</v>
          </cell>
          <cell r="T1677">
            <v>42208</v>
          </cell>
          <cell r="U1677">
            <v>0.20833333333333334</v>
          </cell>
          <cell r="V1677">
            <v>8.3333333372138441E-2</v>
          </cell>
        </row>
        <row r="1678">
          <cell r="A1678"/>
          <cell r="B1678">
            <v>1667</v>
          </cell>
          <cell r="C1678">
            <v>153</v>
          </cell>
          <cell r="D1678" t="str">
            <v>Cabezal M. Benz LS-2635</v>
          </cell>
          <cell r="E1678" t="str">
            <v>100CB</v>
          </cell>
          <cell r="F1678" t="str">
            <v>Coazucar S. A.</v>
          </cell>
          <cell r="G1678">
            <v>791060330</v>
          </cell>
          <cell r="H1678">
            <v>791060330</v>
          </cell>
          <cell r="I1678" t="str">
            <v>ENDER DE CABEZALES</v>
          </cell>
          <cell r="J1678" t="str">
            <v>Revisar cabina y parabrisas</v>
          </cell>
          <cell r="K1678" t="str">
            <v>MTTO. CORRECTIVO</v>
          </cell>
          <cell r="L1678">
            <v>696</v>
          </cell>
          <cell r="M1678" t="str">
            <v>BARRERA ORTIZ, CELSON OSWALDO</v>
          </cell>
          <cell r="N1678" t="str">
            <v>B</v>
          </cell>
          <cell r="O1678">
            <v>42208</v>
          </cell>
          <cell r="P1678">
            <v>0.23750000000000002</v>
          </cell>
          <cell r="Q1678">
            <v>30</v>
          </cell>
          <cell r="R1678"/>
          <cell r="S1678" t="str">
            <v>Mtto. Terminado</v>
          </cell>
          <cell r="T1678">
            <v>42208</v>
          </cell>
          <cell r="U1678">
            <v>0.75</v>
          </cell>
          <cell r="V1678">
            <v>12.299999999930151</v>
          </cell>
        </row>
        <row r="1679">
          <cell r="A1679"/>
          <cell r="B1679">
            <v>1668</v>
          </cell>
          <cell r="C1679">
            <v>161</v>
          </cell>
          <cell r="D1679" t="str">
            <v>Cabezal M. Benz LS-2635</v>
          </cell>
          <cell r="E1679" t="str">
            <v>100CB</v>
          </cell>
          <cell r="F1679" t="str">
            <v>Coazucar S. A.</v>
          </cell>
          <cell r="G1679">
            <v>791060330</v>
          </cell>
          <cell r="H1679">
            <v>791060330</v>
          </cell>
          <cell r="I1679" t="str">
            <v>ENDER DE CABEZALES</v>
          </cell>
          <cell r="J1679" t="str">
            <v>Revisar visagras del capot</v>
          </cell>
          <cell r="K1679" t="str">
            <v>MTTO. CORRECTIVO</v>
          </cell>
          <cell r="L1679">
            <v>702</v>
          </cell>
          <cell r="M1679" t="str">
            <v>BARROSO AYALA, JAVIER FERNANDO</v>
          </cell>
          <cell r="N1679" t="str">
            <v>B</v>
          </cell>
          <cell r="O1679">
            <v>42208</v>
          </cell>
          <cell r="P1679">
            <v>0.27291666666666664</v>
          </cell>
          <cell r="Q1679">
            <v>30</v>
          </cell>
          <cell r="R1679">
            <v>931484</v>
          </cell>
          <cell r="S1679" t="str">
            <v>Mtto. Terminado</v>
          </cell>
          <cell r="T1679">
            <v>42208</v>
          </cell>
          <cell r="U1679">
            <v>0.47222222222222227</v>
          </cell>
          <cell r="V1679">
            <v>4.783333333209157</v>
          </cell>
        </row>
        <row r="1680">
          <cell r="A1680"/>
          <cell r="B1680">
            <v>1669</v>
          </cell>
          <cell r="C1680">
            <v>158</v>
          </cell>
          <cell r="D1680" t="str">
            <v>Cabezal M. Benz LS-2635</v>
          </cell>
          <cell r="E1680" t="str">
            <v>100CB</v>
          </cell>
          <cell r="F1680" t="str">
            <v>Coazucar S. A.</v>
          </cell>
          <cell r="G1680">
            <v>791060330</v>
          </cell>
          <cell r="H1680">
            <v>7795550286</v>
          </cell>
          <cell r="I1680" t="str">
            <v>MTTO. EN EL CAMPO</v>
          </cell>
          <cell r="J1680" t="str">
            <v>Manguera de aire rota</v>
          </cell>
          <cell r="K1680" t="str">
            <v>MTTO. CORRECTIVO</v>
          </cell>
          <cell r="L1680">
            <v>7096</v>
          </cell>
          <cell r="M1680" t="str">
            <v>GOMEZ TOLEDO, VICTOR MANUEL</v>
          </cell>
          <cell r="N1680" t="str">
            <v>B</v>
          </cell>
          <cell r="O1680">
            <v>42208</v>
          </cell>
          <cell r="P1680">
            <v>0.28472222222222221</v>
          </cell>
          <cell r="Q1680">
            <v>30</v>
          </cell>
          <cell r="R1680"/>
          <cell r="S1680" t="str">
            <v>Mtto. Terminado</v>
          </cell>
          <cell r="T1680">
            <v>42208</v>
          </cell>
          <cell r="U1680">
            <v>0.75</v>
          </cell>
          <cell r="V1680">
            <v>11.166666666744277</v>
          </cell>
        </row>
        <row r="1681">
          <cell r="A1681"/>
          <cell r="B1681">
            <v>1670</v>
          </cell>
          <cell r="C1681">
            <v>284</v>
          </cell>
          <cell r="D1681" t="str">
            <v>Tractor John Deere 8200</v>
          </cell>
          <cell r="E1681" t="str">
            <v>100JD</v>
          </cell>
          <cell r="F1681" t="str">
            <v>Coazucar S. A.</v>
          </cell>
          <cell r="G1681">
            <v>791060442</v>
          </cell>
          <cell r="H1681">
            <v>7795550935</v>
          </cell>
          <cell r="I1681" t="str">
            <v>JOHN DEERE</v>
          </cell>
          <cell r="J1681" t="str">
            <v>Revisar cambios</v>
          </cell>
          <cell r="K1681" t="str">
            <v>MTTO. CORRECTIVO</v>
          </cell>
          <cell r="L1681">
            <v>1979</v>
          </cell>
          <cell r="M1681" t="str">
            <v>VERA DIAZ, RAUL AMIRO</v>
          </cell>
          <cell r="N1681" t="str">
            <v>B</v>
          </cell>
          <cell r="O1681">
            <v>42208</v>
          </cell>
          <cell r="P1681">
            <v>0.29166666666666669</v>
          </cell>
          <cell r="Q1681">
            <v>30</v>
          </cell>
          <cell r="R1681">
            <v>2490</v>
          </cell>
          <cell r="S1681" t="str">
            <v>Mtto. Terminado</v>
          </cell>
          <cell r="T1681">
            <v>42208</v>
          </cell>
          <cell r="U1681">
            <v>0.41666666666666669</v>
          </cell>
          <cell r="V1681">
            <v>3</v>
          </cell>
        </row>
        <row r="1682">
          <cell r="A1682"/>
          <cell r="B1682">
            <v>1671</v>
          </cell>
          <cell r="C1682">
            <v>276</v>
          </cell>
          <cell r="D1682" t="str">
            <v>Tractor John Deere 8200</v>
          </cell>
          <cell r="E1682" t="str">
            <v>100JD</v>
          </cell>
          <cell r="F1682" t="str">
            <v>Coazucar S. A.</v>
          </cell>
          <cell r="G1682">
            <v>791060442</v>
          </cell>
          <cell r="H1682">
            <v>7795550923</v>
          </cell>
          <cell r="I1682" t="str">
            <v>MTTO. EN EL CAMPO</v>
          </cell>
          <cell r="J1682" t="str">
            <v>Cambiar llanta posterior derecha baja</v>
          </cell>
          <cell r="K1682" t="str">
            <v>MTTO. CORRECTIVO</v>
          </cell>
          <cell r="L1682">
            <v>1418</v>
          </cell>
          <cell r="M1682" t="str">
            <v>MORETA SANTOS, LUIS ARMANDO</v>
          </cell>
          <cell r="N1682" t="str">
            <v>A</v>
          </cell>
          <cell r="O1682">
            <v>42208</v>
          </cell>
          <cell r="P1682">
            <v>0.2986111111111111</v>
          </cell>
          <cell r="Q1682">
            <v>30</v>
          </cell>
          <cell r="R1682"/>
          <cell r="S1682" t="str">
            <v>Mtto. Terminado</v>
          </cell>
          <cell r="T1682">
            <v>42208</v>
          </cell>
          <cell r="U1682">
            <v>0.375</v>
          </cell>
          <cell r="V1682">
            <v>1.8333333333721384</v>
          </cell>
        </row>
        <row r="1683">
          <cell r="A1683"/>
          <cell r="B1683">
            <v>1672</v>
          </cell>
          <cell r="C1683">
            <v>1446</v>
          </cell>
          <cell r="D1683" t="str">
            <v>Dollys</v>
          </cell>
          <cell r="E1683" t="str">
            <v>100DL</v>
          </cell>
          <cell r="F1683" t="str">
            <v>Coazucar S. A.</v>
          </cell>
          <cell r="G1683">
            <v>0</v>
          </cell>
          <cell r="H1683">
            <v>791060315</v>
          </cell>
          <cell r="I1683" t="str">
            <v>MTTO. EN EL CAMPO</v>
          </cell>
          <cell r="J1683" t="str">
            <v>Cambiar llanta</v>
          </cell>
          <cell r="K1683" t="str">
            <v>MTTO. CORRECTIVO</v>
          </cell>
          <cell r="L1683">
            <v>1418</v>
          </cell>
          <cell r="M1683" t="str">
            <v>MORETA SANTOS, LUIS ARMANDO</v>
          </cell>
          <cell r="N1683" t="str">
            <v>A</v>
          </cell>
          <cell r="O1683">
            <v>42208</v>
          </cell>
          <cell r="P1683">
            <v>0.29930555555555555</v>
          </cell>
          <cell r="Q1683">
            <v>30</v>
          </cell>
          <cell r="R1683"/>
          <cell r="S1683" t="str">
            <v>Mtto. Terminado</v>
          </cell>
          <cell r="T1683">
            <v>42208</v>
          </cell>
          <cell r="U1683">
            <v>0.33333333333333331</v>
          </cell>
          <cell r="V1683">
            <v>0.81666666665114462</v>
          </cell>
        </row>
        <row r="1684">
          <cell r="A1684"/>
          <cell r="B1684">
            <v>1673</v>
          </cell>
          <cell r="C1684">
            <v>1467</v>
          </cell>
          <cell r="D1684" t="str">
            <v>Dollys</v>
          </cell>
          <cell r="E1684" t="str">
            <v>100DL</v>
          </cell>
          <cell r="F1684" t="str">
            <v>Coazucar S. A.</v>
          </cell>
          <cell r="G1684">
            <v>791060315</v>
          </cell>
          <cell r="H1684">
            <v>791060315</v>
          </cell>
          <cell r="I1684" t="str">
            <v>MTTO. EN EL CAMPO</v>
          </cell>
          <cell r="J1684" t="str">
            <v>Cambiar llanta</v>
          </cell>
          <cell r="K1684" t="str">
            <v>MTTO. CORRECTIVO</v>
          </cell>
          <cell r="L1684">
            <v>1418</v>
          </cell>
          <cell r="M1684" t="str">
            <v>MORETA SANTOS, LUIS ARMANDO</v>
          </cell>
          <cell r="N1684" t="str">
            <v>A</v>
          </cell>
          <cell r="O1684">
            <v>42208</v>
          </cell>
          <cell r="P1684">
            <v>0.3</v>
          </cell>
          <cell r="Q1684">
            <v>30</v>
          </cell>
          <cell r="R1684"/>
          <cell r="S1684" t="str">
            <v>Mtto. Terminado</v>
          </cell>
          <cell r="T1684">
            <v>42210</v>
          </cell>
          <cell r="U1684">
            <v>0.75</v>
          </cell>
          <cell r="V1684">
            <v>58.799999999930151</v>
          </cell>
        </row>
        <row r="1685">
          <cell r="A1685"/>
          <cell r="B1685">
            <v>1674</v>
          </cell>
          <cell r="C1685" t="str">
            <v>EP07</v>
          </cell>
          <cell r="D1685" t="str">
            <v>Motonivemadora CAT 140K</v>
          </cell>
          <cell r="E1685" t="str">
            <v>100EP</v>
          </cell>
          <cell r="F1685" t="str">
            <v>Coazucar S. A.</v>
          </cell>
          <cell r="G1685">
            <v>791060419</v>
          </cell>
          <cell r="H1685">
            <v>7795550887</v>
          </cell>
          <cell r="I1685" t="str">
            <v>VULCANIZADORA</v>
          </cell>
          <cell r="J1685" t="str">
            <v>Cambiar llanta</v>
          </cell>
          <cell r="K1685" t="str">
            <v>MTTO. CORRECTIVO</v>
          </cell>
          <cell r="L1685">
            <v>1968</v>
          </cell>
          <cell r="M1685" t="str">
            <v>VELIZ JIMENEZ, MAGNO STALIN</v>
          </cell>
          <cell r="N1685" t="str">
            <v>A</v>
          </cell>
          <cell r="O1685">
            <v>42208</v>
          </cell>
          <cell r="P1685">
            <v>0.31319444444444444</v>
          </cell>
          <cell r="Q1685">
            <v>30</v>
          </cell>
          <cell r="R1685">
            <v>4545</v>
          </cell>
          <cell r="S1685" t="str">
            <v>Mtto. Terminado</v>
          </cell>
          <cell r="T1685">
            <v>42208</v>
          </cell>
          <cell r="U1685">
            <v>0.41666666666666669</v>
          </cell>
          <cell r="V1685">
            <v>2.4833333332790062</v>
          </cell>
        </row>
        <row r="1686">
          <cell r="A1686"/>
          <cell r="B1686">
            <v>1675</v>
          </cell>
          <cell r="C1686" t="str">
            <v>JD39</v>
          </cell>
          <cell r="D1686" t="str">
            <v>Tractor John Deere 9460R</v>
          </cell>
          <cell r="E1686" t="str">
            <v>100JD</v>
          </cell>
          <cell r="F1686" t="str">
            <v>Coazucar S. A.</v>
          </cell>
          <cell r="G1686">
            <v>791060435</v>
          </cell>
          <cell r="H1686">
            <v>7795551089</v>
          </cell>
          <cell r="I1686" t="str">
            <v>MTTO. EN EL CAMPO</v>
          </cell>
          <cell r="J1686" t="str">
            <v>Revisar sistema electrico</v>
          </cell>
          <cell r="K1686" t="str">
            <v>MTTO. CORRECTIVO</v>
          </cell>
          <cell r="L1686">
            <v>1590</v>
          </cell>
          <cell r="M1686" t="str">
            <v>PINCAY CABERO, JULIO BENJAMIN</v>
          </cell>
          <cell r="N1686" t="str">
            <v>A</v>
          </cell>
          <cell r="O1686">
            <v>42208</v>
          </cell>
          <cell r="P1686">
            <v>0.31597222222222221</v>
          </cell>
          <cell r="Q1686">
            <v>30</v>
          </cell>
          <cell r="R1686"/>
          <cell r="S1686" t="str">
            <v>Mtto. Terminado</v>
          </cell>
          <cell r="T1686">
            <v>42208</v>
          </cell>
          <cell r="U1686">
            <v>0.33333333333333331</v>
          </cell>
          <cell r="V1686">
            <v>0.41666666674427688</v>
          </cell>
        </row>
        <row r="1687">
          <cell r="A1687"/>
          <cell r="B1687">
            <v>1676</v>
          </cell>
          <cell r="C1687">
            <v>284</v>
          </cell>
          <cell r="D1687" t="str">
            <v>Tractor John Deere 8200</v>
          </cell>
          <cell r="E1687" t="str">
            <v>100JD</v>
          </cell>
          <cell r="F1687" t="str">
            <v>Coazucar S. A.</v>
          </cell>
          <cell r="G1687">
            <v>791060442</v>
          </cell>
          <cell r="H1687">
            <v>7795550935</v>
          </cell>
          <cell r="I1687" t="str">
            <v>JOHN DEERE</v>
          </cell>
          <cell r="J1687" t="str">
            <v>Orden de Inspección</v>
          </cell>
          <cell r="K1687" t="str">
            <v>MTTO. PREVENTIVO</v>
          </cell>
          <cell r="L1687">
            <v>1979</v>
          </cell>
          <cell r="M1687" t="str">
            <v>VERA DIAZ, RAUL AMIRO</v>
          </cell>
          <cell r="N1687" t="str">
            <v>A</v>
          </cell>
          <cell r="O1687">
            <v>42208</v>
          </cell>
          <cell r="P1687">
            <v>0.3215277777777778</v>
          </cell>
          <cell r="Q1687">
            <v>30</v>
          </cell>
          <cell r="R1687"/>
          <cell r="S1687" t="str">
            <v>Mtto. Terminado</v>
          </cell>
          <cell r="T1687">
            <v>42208</v>
          </cell>
          <cell r="U1687">
            <v>0.4375</v>
          </cell>
          <cell r="V1687">
            <v>2.7833333333255723</v>
          </cell>
        </row>
        <row r="1688">
          <cell r="A1688"/>
          <cell r="B1688">
            <v>1677</v>
          </cell>
          <cell r="C1688">
            <v>284</v>
          </cell>
          <cell r="D1688" t="str">
            <v>Tractor John Deere 8200</v>
          </cell>
          <cell r="E1688" t="str">
            <v>100JD</v>
          </cell>
          <cell r="F1688" t="str">
            <v>Coazucar S. A.</v>
          </cell>
          <cell r="G1688">
            <v>791060442</v>
          </cell>
          <cell r="H1688">
            <v>7795550935</v>
          </cell>
          <cell r="I1688" t="str">
            <v>LUBRICADORA</v>
          </cell>
          <cell r="J1688" t="str">
            <v>Cambio aceite y filtro motor</v>
          </cell>
          <cell r="K1688" t="str">
            <v>MTTO. PREVENTIVO</v>
          </cell>
          <cell r="L1688">
            <v>1979</v>
          </cell>
          <cell r="M1688" t="str">
            <v>VERA DIAZ, RAUL AMIRO</v>
          </cell>
          <cell r="N1688" t="str">
            <v>A</v>
          </cell>
          <cell r="O1688">
            <v>42208</v>
          </cell>
          <cell r="P1688">
            <v>0.3215277777777778</v>
          </cell>
          <cell r="Q1688">
            <v>30</v>
          </cell>
          <cell r="R1688"/>
          <cell r="S1688" t="str">
            <v>Mtto. Terminado</v>
          </cell>
          <cell r="T1688">
            <v>42208</v>
          </cell>
          <cell r="U1688">
            <v>0.41666666666666669</v>
          </cell>
          <cell r="V1688">
            <v>2.2833333333255723</v>
          </cell>
        </row>
        <row r="1689">
          <cell r="A1689"/>
          <cell r="B1689">
            <v>1678</v>
          </cell>
          <cell r="C1689">
            <v>284</v>
          </cell>
          <cell r="D1689" t="str">
            <v>Tractor John Deere 8200</v>
          </cell>
          <cell r="E1689" t="str">
            <v>100JD</v>
          </cell>
          <cell r="F1689" t="str">
            <v>Coazucar S. A.</v>
          </cell>
          <cell r="G1689">
            <v>791060442</v>
          </cell>
          <cell r="H1689">
            <v>7795550935</v>
          </cell>
          <cell r="I1689" t="str">
            <v>LUBRICADORA</v>
          </cell>
          <cell r="J1689" t="str">
            <v>Cambio filtro de combustible</v>
          </cell>
          <cell r="K1689" t="str">
            <v>MTTO. PREVENTIVO</v>
          </cell>
          <cell r="L1689">
            <v>1979</v>
          </cell>
          <cell r="M1689" t="str">
            <v>VERA DIAZ, RAUL AMIRO</v>
          </cell>
          <cell r="N1689" t="str">
            <v>A</v>
          </cell>
          <cell r="O1689">
            <v>42208</v>
          </cell>
          <cell r="P1689">
            <v>0.3215277777777778</v>
          </cell>
          <cell r="Q1689">
            <v>30</v>
          </cell>
          <cell r="R1689"/>
          <cell r="S1689" t="str">
            <v>Mtto. Terminado</v>
          </cell>
          <cell r="T1689">
            <v>42208</v>
          </cell>
          <cell r="U1689">
            <v>0.41666666666666669</v>
          </cell>
          <cell r="V1689">
            <v>2.2833333333255723</v>
          </cell>
        </row>
        <row r="1690">
          <cell r="A1690"/>
          <cell r="B1690">
            <v>1679</v>
          </cell>
          <cell r="C1690">
            <v>232</v>
          </cell>
          <cell r="D1690" t="str">
            <v xml:space="preserve">Jeep Chevrolet </v>
          </cell>
          <cell r="E1690" t="str">
            <v>100EL</v>
          </cell>
          <cell r="F1690" t="str">
            <v>Coazucar S. A.</v>
          </cell>
          <cell r="G1690">
            <v>791020101</v>
          </cell>
          <cell r="H1690">
            <v>7795550722</v>
          </cell>
          <cell r="I1690" t="str">
            <v>EQUIPO LIVIANO</v>
          </cell>
          <cell r="J1690" t="str">
            <v>Revisar fuga de aceite del motor</v>
          </cell>
          <cell r="K1690" t="str">
            <v>MTTO. CORRECTIVO</v>
          </cell>
          <cell r="L1690">
            <v>101</v>
          </cell>
          <cell r="M1690" t="str">
            <v>CONDO GUACHUN, MARCO</v>
          </cell>
          <cell r="N1690" t="str">
            <v>A</v>
          </cell>
          <cell r="O1690">
            <v>42208</v>
          </cell>
          <cell r="P1690">
            <v>0.32569444444444445</v>
          </cell>
          <cell r="Q1690">
            <v>30</v>
          </cell>
          <cell r="R1690"/>
          <cell r="S1690" t="str">
            <v>Mtto. Terminado</v>
          </cell>
          <cell r="T1690">
            <v>42208</v>
          </cell>
          <cell r="U1690">
            <v>0.70833333333333337</v>
          </cell>
          <cell r="V1690">
            <v>9.1833333333488554</v>
          </cell>
        </row>
        <row r="1691">
          <cell r="A1691"/>
          <cell r="B1691">
            <v>1680</v>
          </cell>
          <cell r="C1691" t="str">
            <v>EL22</v>
          </cell>
          <cell r="D1691" t="str">
            <v xml:space="preserve">Camioneta Chevrolet </v>
          </cell>
          <cell r="E1691" t="str">
            <v>100EL</v>
          </cell>
          <cell r="F1691" t="str">
            <v>Coazucar S. A.</v>
          </cell>
          <cell r="G1691">
            <v>791060102</v>
          </cell>
          <cell r="H1691">
            <v>7795550797</v>
          </cell>
          <cell r="I1691" t="str">
            <v>MTTO. EN EL CAMPO</v>
          </cell>
          <cell r="J1691" t="str">
            <v>Revisar motor</v>
          </cell>
          <cell r="K1691" t="str">
            <v>MTTO. CORRECTIVO</v>
          </cell>
          <cell r="L1691">
            <v>7104</v>
          </cell>
          <cell r="M1691" t="str">
            <v>RIVAS MIRANDA, IVAN</v>
          </cell>
          <cell r="N1691" t="str">
            <v>A</v>
          </cell>
          <cell r="O1691">
            <v>42208</v>
          </cell>
          <cell r="P1691">
            <v>0.32708333333333334</v>
          </cell>
          <cell r="Q1691">
            <v>30</v>
          </cell>
          <cell r="R1691"/>
          <cell r="S1691" t="str">
            <v>Mtto. Terminado</v>
          </cell>
          <cell r="T1691">
            <v>42208</v>
          </cell>
          <cell r="U1691">
            <v>0.63888888888888895</v>
          </cell>
          <cell r="V1691">
            <v>7.4833333335118368</v>
          </cell>
        </row>
        <row r="1692">
          <cell r="A1692"/>
          <cell r="B1692">
            <v>1681</v>
          </cell>
          <cell r="C1692" t="str">
            <v>EL05</v>
          </cell>
          <cell r="D1692" t="str">
            <v xml:space="preserve">Camioneta Chevrolet </v>
          </cell>
          <cell r="E1692" t="str">
            <v>100EL</v>
          </cell>
          <cell r="F1692" t="str">
            <v>Coazucar S. A.</v>
          </cell>
          <cell r="G1692">
            <v>791060102</v>
          </cell>
          <cell r="H1692">
            <v>7795550767</v>
          </cell>
          <cell r="I1692" t="str">
            <v>ELECTROMECANICOS</v>
          </cell>
          <cell r="J1692" t="str">
            <v>Revisar sistema electrico</v>
          </cell>
          <cell r="K1692" t="str">
            <v>MTTO. CORRECTIVO</v>
          </cell>
          <cell r="L1692">
            <v>1006</v>
          </cell>
          <cell r="M1692" t="str">
            <v>ENDARA VILLALOBOS,JORGE</v>
          </cell>
          <cell r="N1692" t="str">
            <v>A</v>
          </cell>
          <cell r="O1692">
            <v>42208</v>
          </cell>
          <cell r="P1692">
            <v>0.33124999999999999</v>
          </cell>
          <cell r="Q1692">
            <v>30</v>
          </cell>
          <cell r="R1692"/>
          <cell r="S1692" t="str">
            <v>Mtto. Terminado</v>
          </cell>
          <cell r="T1692">
            <v>42208</v>
          </cell>
          <cell r="U1692">
            <v>0.41666666666666669</v>
          </cell>
          <cell r="V1692">
            <v>2.0499999999301508</v>
          </cell>
        </row>
        <row r="1693">
          <cell r="A1693"/>
          <cell r="B1693">
            <v>1682</v>
          </cell>
          <cell r="C1693">
            <v>523</v>
          </cell>
          <cell r="D1693" t="str">
            <v>Cargadora de Caña Vanguard V-1900</v>
          </cell>
          <cell r="E1693" t="str">
            <v>100LL</v>
          </cell>
          <cell r="F1693" t="str">
            <v>Coazucar S. A.</v>
          </cell>
          <cell r="G1693">
            <v>791060369</v>
          </cell>
          <cell r="H1693">
            <v>791060369</v>
          </cell>
          <cell r="I1693" t="str">
            <v>MTTO. EN EL CAMPO</v>
          </cell>
          <cell r="J1693" t="str">
            <v>Revisar bateria</v>
          </cell>
          <cell r="K1693" t="str">
            <v>MTTO. CORRECTIVO</v>
          </cell>
          <cell r="L1693">
            <v>1861</v>
          </cell>
          <cell r="M1693" t="str">
            <v>SUQUILANDA MORANTE, FRANCISCO JAVIER</v>
          </cell>
          <cell r="N1693" t="str">
            <v>A</v>
          </cell>
          <cell r="O1693">
            <v>42208</v>
          </cell>
          <cell r="P1693">
            <v>0.33402777777777781</v>
          </cell>
          <cell r="Q1693">
            <v>30</v>
          </cell>
          <cell r="R1693"/>
          <cell r="S1693" t="str">
            <v>Mtto. Terminado</v>
          </cell>
          <cell r="T1693">
            <v>42208</v>
          </cell>
          <cell r="U1693">
            <v>0.45833333333333331</v>
          </cell>
          <cell r="V1693">
            <v>2.9833333333954215</v>
          </cell>
        </row>
        <row r="1694">
          <cell r="A1694"/>
          <cell r="B1694">
            <v>1683</v>
          </cell>
          <cell r="C1694">
            <v>1473</v>
          </cell>
          <cell r="D1694" t="str">
            <v>Dollys</v>
          </cell>
          <cell r="E1694" t="str">
            <v>100DL</v>
          </cell>
          <cell r="F1694" t="str">
            <v>Coazucar S. A.</v>
          </cell>
          <cell r="G1694">
            <v>791060315</v>
          </cell>
          <cell r="H1694">
            <v>791060315</v>
          </cell>
          <cell r="I1694" t="str">
            <v>DOLLYS</v>
          </cell>
          <cell r="J1694" t="str">
            <v>Cambiar esparragos</v>
          </cell>
          <cell r="K1694" t="str">
            <v>MTTO. CORRECTIVO</v>
          </cell>
          <cell r="L1694">
            <v>1504</v>
          </cell>
          <cell r="M1694" t="str">
            <v>PACHECO BETANCOURT, VICENTE</v>
          </cell>
          <cell r="N1694" t="str">
            <v>A</v>
          </cell>
          <cell r="O1694">
            <v>42208</v>
          </cell>
          <cell r="P1694">
            <v>0.35486111111111113</v>
          </cell>
          <cell r="Q1694">
            <v>30</v>
          </cell>
          <cell r="R1694"/>
          <cell r="S1694" t="str">
            <v>Mtto. Terminado</v>
          </cell>
          <cell r="T1694">
            <v>42208</v>
          </cell>
          <cell r="U1694">
            <v>0.5</v>
          </cell>
          <cell r="V1694">
            <v>3.4833333333954215</v>
          </cell>
        </row>
        <row r="1695">
          <cell r="A1695"/>
          <cell r="B1695">
            <v>1684</v>
          </cell>
          <cell r="C1695">
            <v>332</v>
          </cell>
          <cell r="D1695" t="str">
            <v>Tractor de Llantas Cameco 305 AG</v>
          </cell>
          <cell r="E1695" t="str">
            <v>100CM</v>
          </cell>
          <cell r="F1695" t="str">
            <v>Coazucar S. A.</v>
          </cell>
          <cell r="G1695">
            <v>791060444</v>
          </cell>
          <cell r="H1695">
            <v>791060444</v>
          </cell>
          <cell r="I1695" t="str">
            <v>CAMECOS</v>
          </cell>
          <cell r="J1695" t="str">
            <v>Orden de Inspección</v>
          </cell>
          <cell r="K1695" t="str">
            <v>MTTO. PREVENTIVO</v>
          </cell>
          <cell r="L1695">
            <v>1053</v>
          </cell>
          <cell r="M1695" t="str">
            <v>FLORES SALAZAR, FRANKLIN RENE</v>
          </cell>
          <cell r="N1695" t="str">
            <v>A</v>
          </cell>
          <cell r="O1695">
            <v>42208</v>
          </cell>
          <cell r="P1695">
            <v>0.3611111111111111</v>
          </cell>
          <cell r="Q1695">
            <v>30</v>
          </cell>
          <cell r="R1695"/>
          <cell r="S1695" t="str">
            <v>Mtto. Terminado</v>
          </cell>
          <cell r="T1695">
            <v>42208</v>
          </cell>
          <cell r="U1695">
            <v>0.45416666666666666</v>
          </cell>
          <cell r="V1695">
            <v>2.2333333335118368</v>
          </cell>
        </row>
        <row r="1696">
          <cell r="A1696"/>
          <cell r="B1696">
            <v>1685</v>
          </cell>
          <cell r="C1696">
            <v>332</v>
          </cell>
          <cell r="D1696" t="str">
            <v>Tractor de Llantas Cameco 305 AG</v>
          </cell>
          <cell r="E1696" t="str">
            <v>100CM</v>
          </cell>
          <cell r="F1696" t="str">
            <v>Coazucar S. A.</v>
          </cell>
          <cell r="G1696">
            <v>791060444</v>
          </cell>
          <cell r="H1696">
            <v>791060444</v>
          </cell>
          <cell r="I1696" t="str">
            <v>LUBRICADORA</v>
          </cell>
          <cell r="J1696" t="str">
            <v>Cambio aceite y filtro motor</v>
          </cell>
          <cell r="K1696" t="str">
            <v>MTTO. PREVENTIVO</v>
          </cell>
          <cell r="L1696">
            <v>1053</v>
          </cell>
          <cell r="M1696" t="str">
            <v>FLORES SALAZAR, FRANKLIN RENE</v>
          </cell>
          <cell r="N1696" t="str">
            <v>A</v>
          </cell>
          <cell r="O1696">
            <v>42208</v>
          </cell>
          <cell r="P1696">
            <v>0.3611111111111111</v>
          </cell>
          <cell r="Q1696">
            <v>30</v>
          </cell>
          <cell r="R1696"/>
          <cell r="S1696" t="str">
            <v>Mtto. Terminado</v>
          </cell>
          <cell r="T1696">
            <v>42208</v>
          </cell>
          <cell r="U1696">
            <v>0.45833333333333331</v>
          </cell>
          <cell r="V1696">
            <v>2.3333333333721384</v>
          </cell>
        </row>
        <row r="1697">
          <cell r="A1697"/>
          <cell r="B1697">
            <v>1686</v>
          </cell>
          <cell r="C1697">
            <v>332</v>
          </cell>
          <cell r="D1697" t="str">
            <v>Tractor de Llantas Cameco 305 AG</v>
          </cell>
          <cell r="E1697" t="str">
            <v>100CM</v>
          </cell>
          <cell r="F1697" t="str">
            <v>Coazucar S. A.</v>
          </cell>
          <cell r="G1697">
            <v>791060444</v>
          </cell>
          <cell r="H1697">
            <v>791060444</v>
          </cell>
          <cell r="I1697" t="str">
            <v>LUBRICADORA</v>
          </cell>
          <cell r="J1697" t="str">
            <v>Cambio filtro de combustible</v>
          </cell>
          <cell r="K1697" t="str">
            <v>MTTO. PREVENTIVO</v>
          </cell>
          <cell r="L1697">
            <v>1053</v>
          </cell>
          <cell r="M1697" t="str">
            <v>FLORES SALAZAR, FRANKLIN RENE</v>
          </cell>
          <cell r="N1697" t="str">
            <v>A</v>
          </cell>
          <cell r="O1697">
            <v>42208</v>
          </cell>
          <cell r="P1697">
            <v>0.3611111111111111</v>
          </cell>
          <cell r="Q1697">
            <v>30</v>
          </cell>
          <cell r="R1697"/>
          <cell r="S1697" t="str">
            <v>Mtto. Terminado</v>
          </cell>
          <cell r="T1697">
            <v>42208</v>
          </cell>
          <cell r="U1697">
            <v>0.45833333333333331</v>
          </cell>
          <cell r="V1697">
            <v>2.3333333333721384</v>
          </cell>
        </row>
        <row r="1698">
          <cell r="A1698"/>
          <cell r="B1698">
            <v>1687</v>
          </cell>
          <cell r="C1698">
            <v>196</v>
          </cell>
          <cell r="D1698" t="str">
            <v>Cabezal Kenworth T-800</v>
          </cell>
          <cell r="E1698" t="str">
            <v>100CB</v>
          </cell>
          <cell r="F1698" t="str">
            <v>Coazucar S. A.</v>
          </cell>
          <cell r="G1698">
            <v>791060332</v>
          </cell>
          <cell r="H1698">
            <v>7795550309</v>
          </cell>
          <cell r="I1698" t="str">
            <v>ELECTROMECANICOS</v>
          </cell>
          <cell r="J1698" t="str">
            <v>Revisar sistema electrico</v>
          </cell>
          <cell r="K1698" t="str">
            <v>MTTO. CORRECTIVO</v>
          </cell>
          <cell r="L1698">
            <v>2049</v>
          </cell>
          <cell r="M1698" t="str">
            <v>ZAMBRANO GANCHOZO, HERMOGENES</v>
          </cell>
          <cell r="N1698" t="str">
            <v>A</v>
          </cell>
          <cell r="O1698">
            <v>42208</v>
          </cell>
          <cell r="P1698">
            <v>0.36458333333333331</v>
          </cell>
          <cell r="Q1698">
            <v>30</v>
          </cell>
          <cell r="R1698"/>
          <cell r="S1698" t="str">
            <v>Mtto. Terminado</v>
          </cell>
          <cell r="T1698">
            <v>42208</v>
          </cell>
          <cell r="U1698">
            <v>0.875</v>
          </cell>
          <cell r="V1698">
            <v>12.25</v>
          </cell>
        </row>
        <row r="1699">
          <cell r="A1699"/>
          <cell r="B1699">
            <v>1688</v>
          </cell>
          <cell r="C1699">
            <v>708</v>
          </cell>
          <cell r="D1699" t="str">
            <v>Tractor de Orugas CAT-D6C</v>
          </cell>
          <cell r="E1699" t="str">
            <v>100EP</v>
          </cell>
          <cell r="F1699" t="str">
            <v>Coazucar S. A.</v>
          </cell>
          <cell r="G1699">
            <v>791060377</v>
          </cell>
          <cell r="H1699">
            <v>7795550842</v>
          </cell>
          <cell r="I1699" t="str">
            <v>EQUIPO PESADO</v>
          </cell>
          <cell r="J1699" t="str">
            <v>Revisar alternador</v>
          </cell>
          <cell r="K1699" t="str">
            <v>MTTO. CORRECTIVO</v>
          </cell>
          <cell r="L1699">
            <v>1673</v>
          </cell>
          <cell r="M1699" t="str">
            <v>RIERA PALACIOS, RICARDO</v>
          </cell>
          <cell r="N1699" t="str">
            <v>A</v>
          </cell>
          <cell r="O1699">
            <v>42208</v>
          </cell>
          <cell r="P1699">
            <v>0.3666666666666667</v>
          </cell>
          <cell r="Q1699">
            <v>30</v>
          </cell>
          <cell r="R1699"/>
          <cell r="S1699" t="str">
            <v>Mtto. Terminado</v>
          </cell>
          <cell r="T1699">
            <v>42208</v>
          </cell>
          <cell r="U1699">
            <v>0.43055555555555558</v>
          </cell>
          <cell r="V1699">
            <v>1.533333333209157</v>
          </cell>
        </row>
        <row r="1700">
          <cell r="A1700"/>
          <cell r="B1700">
            <v>1689</v>
          </cell>
          <cell r="C1700">
            <v>63</v>
          </cell>
          <cell r="D1700" t="str">
            <v xml:space="preserve">Jeep Chevrolet </v>
          </cell>
          <cell r="E1700" t="str">
            <v>100EL</v>
          </cell>
          <cell r="F1700" t="str">
            <v>Coazucar S. A.</v>
          </cell>
          <cell r="G1700">
            <v>791060309</v>
          </cell>
          <cell r="H1700">
            <v>7795550662</v>
          </cell>
          <cell r="I1700" t="str">
            <v>EQUIPO LIVIANO</v>
          </cell>
          <cell r="J1700" t="str">
            <v>Orden de Inspección</v>
          </cell>
          <cell r="K1700" t="str">
            <v>MTTO. PREVENTIVO</v>
          </cell>
          <cell r="L1700">
            <v>2124</v>
          </cell>
          <cell r="M1700" t="str">
            <v>SALAZAR GONZALES,JONATHAN</v>
          </cell>
          <cell r="N1700" t="str">
            <v>A</v>
          </cell>
          <cell r="O1700">
            <v>42208</v>
          </cell>
          <cell r="P1700">
            <v>0.37083333333333335</v>
          </cell>
          <cell r="Q1700">
            <v>30</v>
          </cell>
          <cell r="R1700"/>
          <cell r="S1700" t="str">
            <v>Mtto. Terminado</v>
          </cell>
          <cell r="T1700">
            <v>42208</v>
          </cell>
          <cell r="U1700">
            <v>0.375</v>
          </cell>
          <cell r="V1700">
            <v>9.9999999976716936E-2</v>
          </cell>
        </row>
        <row r="1701">
          <cell r="A1701"/>
          <cell r="B1701">
            <v>1690</v>
          </cell>
          <cell r="C1701">
            <v>63</v>
          </cell>
          <cell r="D1701" t="str">
            <v xml:space="preserve">Jeep Chevrolet </v>
          </cell>
          <cell r="E1701" t="str">
            <v>100EL</v>
          </cell>
          <cell r="F1701" t="str">
            <v>Coazucar S. A.</v>
          </cell>
          <cell r="G1701">
            <v>791060309</v>
          </cell>
          <cell r="H1701">
            <v>7795550662</v>
          </cell>
          <cell r="I1701" t="str">
            <v>LUBRICADORA</v>
          </cell>
          <cell r="J1701" t="str">
            <v>Cambio aceite y filtro motor</v>
          </cell>
          <cell r="K1701" t="str">
            <v>MTTO. PREVENTIVO</v>
          </cell>
          <cell r="L1701">
            <v>2124</v>
          </cell>
          <cell r="M1701" t="str">
            <v>SALAZAR GONZALES,JONATHAN</v>
          </cell>
          <cell r="N1701" t="str">
            <v>A</v>
          </cell>
          <cell r="O1701">
            <v>42208</v>
          </cell>
          <cell r="P1701">
            <v>0.37083333333333335</v>
          </cell>
          <cell r="Q1701">
            <v>30</v>
          </cell>
          <cell r="R1701"/>
          <cell r="S1701" t="str">
            <v>Mtto. Terminado</v>
          </cell>
          <cell r="T1701">
            <v>42208</v>
          </cell>
          <cell r="U1701">
            <v>0.5</v>
          </cell>
          <cell r="V1701">
            <v>3.0999999999767169</v>
          </cell>
        </row>
        <row r="1702">
          <cell r="A1702"/>
          <cell r="B1702">
            <v>1691</v>
          </cell>
          <cell r="C1702">
            <v>63</v>
          </cell>
          <cell r="D1702" t="str">
            <v xml:space="preserve">Jeep Chevrolet </v>
          </cell>
          <cell r="E1702" t="str">
            <v>100EL</v>
          </cell>
          <cell r="F1702" t="str">
            <v>Coazucar S. A.</v>
          </cell>
          <cell r="G1702">
            <v>791060309</v>
          </cell>
          <cell r="H1702">
            <v>7795550662</v>
          </cell>
          <cell r="I1702" t="str">
            <v>LUBRICADORA</v>
          </cell>
          <cell r="J1702" t="str">
            <v>Cambio filtro de combustible</v>
          </cell>
          <cell r="K1702" t="str">
            <v>MTTO. PREVENTIVO</v>
          </cell>
          <cell r="L1702">
            <v>2124</v>
          </cell>
          <cell r="M1702" t="str">
            <v>SALAZAR GONZALES,JONATHAN</v>
          </cell>
          <cell r="N1702" t="str">
            <v>A</v>
          </cell>
          <cell r="O1702">
            <v>42208</v>
          </cell>
          <cell r="P1702">
            <v>0.37083333333333335</v>
          </cell>
          <cell r="Q1702">
            <v>30</v>
          </cell>
          <cell r="R1702"/>
          <cell r="S1702" t="str">
            <v>Mtto. Terminado</v>
          </cell>
          <cell r="T1702">
            <v>42208</v>
          </cell>
          <cell r="U1702">
            <v>0.5</v>
          </cell>
          <cell r="V1702">
            <v>3.0999999999767169</v>
          </cell>
        </row>
        <row r="1703">
          <cell r="A1703"/>
          <cell r="B1703">
            <v>1692</v>
          </cell>
          <cell r="C1703">
            <v>63</v>
          </cell>
          <cell r="D1703" t="str">
            <v xml:space="preserve">Jeep Chevrolet </v>
          </cell>
          <cell r="E1703" t="str">
            <v>100EL</v>
          </cell>
          <cell r="F1703" t="str">
            <v>Coazucar S. A.</v>
          </cell>
          <cell r="G1703">
            <v>791060309</v>
          </cell>
          <cell r="H1703">
            <v>7795550662</v>
          </cell>
          <cell r="I1703" t="str">
            <v>LUBRICADORA</v>
          </cell>
          <cell r="J1703" t="str">
            <v>Cambio aceite  diferencial</v>
          </cell>
          <cell r="K1703" t="str">
            <v>MTTO. PREVENTIVO</v>
          </cell>
          <cell r="L1703">
            <v>2124</v>
          </cell>
          <cell r="M1703" t="str">
            <v>SALAZAR GONZALES,JONATHAN</v>
          </cell>
          <cell r="N1703" t="str">
            <v>A</v>
          </cell>
          <cell r="O1703">
            <v>42208</v>
          </cell>
          <cell r="P1703">
            <v>0.37083333333333335</v>
          </cell>
          <cell r="Q1703">
            <v>30</v>
          </cell>
          <cell r="R1703"/>
          <cell r="S1703" t="str">
            <v>Mtto. Terminado</v>
          </cell>
          <cell r="T1703">
            <v>42208</v>
          </cell>
          <cell r="U1703">
            <v>0.5</v>
          </cell>
          <cell r="V1703">
            <v>3.0999999999767169</v>
          </cell>
        </row>
        <row r="1704">
          <cell r="A1704"/>
          <cell r="B1704">
            <v>1693</v>
          </cell>
          <cell r="C1704">
            <v>63</v>
          </cell>
          <cell r="D1704" t="str">
            <v xml:space="preserve">Jeep Chevrolet </v>
          </cell>
          <cell r="E1704" t="str">
            <v>100EL</v>
          </cell>
          <cell r="F1704" t="str">
            <v>Coazucar S. A.</v>
          </cell>
          <cell r="G1704">
            <v>791060309</v>
          </cell>
          <cell r="H1704">
            <v>7795550662</v>
          </cell>
          <cell r="I1704" t="str">
            <v>LUBRICADORA</v>
          </cell>
          <cell r="J1704" t="str">
            <v>Cambio aceite transmisión</v>
          </cell>
          <cell r="K1704" t="str">
            <v>MTTO. PREVENTIVO</v>
          </cell>
          <cell r="L1704">
            <v>2124</v>
          </cell>
          <cell r="M1704" t="str">
            <v>SALAZAR GONZALES,JONATHAN</v>
          </cell>
          <cell r="N1704" t="str">
            <v>A</v>
          </cell>
          <cell r="O1704">
            <v>42208</v>
          </cell>
          <cell r="P1704">
            <v>0.37083333333333335</v>
          </cell>
          <cell r="Q1704">
            <v>30</v>
          </cell>
          <cell r="R1704"/>
          <cell r="S1704" t="str">
            <v>Mtto. Terminado</v>
          </cell>
          <cell r="T1704">
            <v>42208</v>
          </cell>
          <cell r="U1704">
            <v>0.5</v>
          </cell>
          <cell r="V1704">
            <v>3.0999999999767169</v>
          </cell>
        </row>
        <row r="1705">
          <cell r="A1705"/>
          <cell r="B1705">
            <v>1694</v>
          </cell>
          <cell r="C1705">
            <v>63</v>
          </cell>
          <cell r="D1705" t="str">
            <v xml:space="preserve">Jeep Chevrolet </v>
          </cell>
          <cell r="E1705" t="str">
            <v>100EL</v>
          </cell>
          <cell r="F1705" t="str">
            <v>Coazucar S. A.</v>
          </cell>
          <cell r="G1705">
            <v>791060309</v>
          </cell>
          <cell r="H1705">
            <v>7795550662</v>
          </cell>
          <cell r="I1705" t="str">
            <v>LUBRICADORA</v>
          </cell>
          <cell r="J1705" t="str">
            <v>Cambio filtro de aire</v>
          </cell>
          <cell r="K1705" t="str">
            <v>MTTO. PREVENTIVO</v>
          </cell>
          <cell r="L1705">
            <v>2124</v>
          </cell>
          <cell r="M1705" t="str">
            <v>SALAZAR GONZALES,JONATHAN</v>
          </cell>
          <cell r="N1705" t="str">
            <v>A</v>
          </cell>
          <cell r="O1705">
            <v>42208</v>
          </cell>
          <cell r="P1705">
            <v>0.37083333333333335</v>
          </cell>
          <cell r="Q1705">
            <v>30</v>
          </cell>
          <cell r="R1705"/>
          <cell r="S1705" t="str">
            <v>Mtto. Terminado</v>
          </cell>
          <cell r="T1705">
            <v>42208</v>
          </cell>
          <cell r="U1705">
            <v>0.5</v>
          </cell>
          <cell r="V1705">
            <v>3.0999999999767169</v>
          </cell>
        </row>
        <row r="1706">
          <cell r="A1706"/>
          <cell r="B1706">
            <v>1695</v>
          </cell>
          <cell r="C1706">
            <v>63</v>
          </cell>
          <cell r="D1706" t="str">
            <v xml:space="preserve">Jeep Chevrolet </v>
          </cell>
          <cell r="E1706" t="str">
            <v>100EL</v>
          </cell>
          <cell r="F1706" t="str">
            <v>Coazucar S. A.</v>
          </cell>
          <cell r="G1706">
            <v>791060309</v>
          </cell>
          <cell r="H1706">
            <v>7795550662</v>
          </cell>
          <cell r="I1706" t="str">
            <v>LUBRICADORA</v>
          </cell>
          <cell r="J1706" t="str">
            <v>Refrigerante</v>
          </cell>
          <cell r="K1706" t="str">
            <v>MTTO. PREVENTIVO</v>
          </cell>
          <cell r="L1706">
            <v>2124</v>
          </cell>
          <cell r="M1706" t="str">
            <v>SALAZAR GONZALES,JONATHAN</v>
          </cell>
          <cell r="N1706" t="str">
            <v>A</v>
          </cell>
          <cell r="O1706">
            <v>42208</v>
          </cell>
          <cell r="P1706">
            <v>0.37083333333333335</v>
          </cell>
          <cell r="Q1706">
            <v>30</v>
          </cell>
          <cell r="R1706"/>
          <cell r="S1706" t="str">
            <v>Mtto. Terminado</v>
          </cell>
          <cell r="T1706">
            <v>42208</v>
          </cell>
          <cell r="U1706">
            <v>0.5</v>
          </cell>
          <cell r="V1706">
            <v>3.0999999999767169</v>
          </cell>
        </row>
        <row r="1707">
          <cell r="A1707"/>
          <cell r="B1707">
            <v>1696</v>
          </cell>
          <cell r="C1707">
            <v>223</v>
          </cell>
          <cell r="D1707" t="str">
            <v xml:space="preserve">Camioneta Chevrolet </v>
          </cell>
          <cell r="E1707" t="str">
            <v>100EL</v>
          </cell>
          <cell r="F1707" t="str">
            <v>Coazucar S. A.</v>
          </cell>
          <cell r="G1707">
            <v>791020111</v>
          </cell>
          <cell r="H1707">
            <v>7795550709</v>
          </cell>
          <cell r="I1707" t="str">
            <v>EQUIPO LIVIANO</v>
          </cell>
          <cell r="J1707" t="str">
            <v>Revisar encendido</v>
          </cell>
          <cell r="K1707" t="str">
            <v>MTTO. CORRECTIVO</v>
          </cell>
          <cell r="L1707">
            <v>8000</v>
          </cell>
          <cell r="M1707" t="str">
            <v>LATORRE ANDRADE,ROGELIO</v>
          </cell>
          <cell r="N1707" t="str">
            <v>A</v>
          </cell>
          <cell r="O1707">
            <v>42208</v>
          </cell>
          <cell r="P1707">
            <v>0.375</v>
          </cell>
          <cell r="Q1707">
            <v>30</v>
          </cell>
          <cell r="R1707"/>
          <cell r="S1707" t="str">
            <v>Mtto. Terminado</v>
          </cell>
          <cell r="T1707">
            <v>42208</v>
          </cell>
          <cell r="U1707">
            <v>0.70833333333333337</v>
          </cell>
          <cell r="V1707">
            <v>8</v>
          </cell>
        </row>
        <row r="1708">
          <cell r="A1708"/>
          <cell r="B1708">
            <v>1697</v>
          </cell>
          <cell r="C1708">
            <v>201</v>
          </cell>
          <cell r="D1708" t="str">
            <v>Camión Chevrolet</v>
          </cell>
          <cell r="E1708" t="str">
            <v>100EL</v>
          </cell>
          <cell r="F1708" t="str">
            <v>Coazucar S. A.</v>
          </cell>
          <cell r="G1708">
            <v>791060309</v>
          </cell>
          <cell r="H1708">
            <v>7795550678</v>
          </cell>
          <cell r="I1708" t="str">
            <v>EQUIPO LIVIANO</v>
          </cell>
          <cell r="J1708" t="str">
            <v>Orden de Inspección</v>
          </cell>
          <cell r="K1708" t="str">
            <v>MTTO. PREVENTIVO</v>
          </cell>
          <cell r="L1708">
            <v>1449</v>
          </cell>
          <cell r="M1708" t="str">
            <v>NUMERABLE RUIZ, JOSE DOMINGO</v>
          </cell>
          <cell r="N1708" t="str">
            <v>A</v>
          </cell>
          <cell r="O1708">
            <v>42208</v>
          </cell>
          <cell r="P1708">
            <v>0.39861111111111108</v>
          </cell>
          <cell r="Q1708">
            <v>30</v>
          </cell>
          <cell r="R1708">
            <v>447819</v>
          </cell>
          <cell r="S1708" t="str">
            <v>Mtto. Terminado</v>
          </cell>
          <cell r="T1708">
            <v>42208</v>
          </cell>
          <cell r="U1708">
            <v>0.54166666666666663</v>
          </cell>
          <cell r="V1708">
            <v>3.4333333333488554</v>
          </cell>
        </row>
        <row r="1709">
          <cell r="A1709"/>
          <cell r="B1709">
            <v>1698</v>
          </cell>
          <cell r="C1709">
            <v>201</v>
          </cell>
          <cell r="D1709" t="str">
            <v>Camión Chevrolet</v>
          </cell>
          <cell r="E1709" t="str">
            <v>100EL</v>
          </cell>
          <cell r="F1709" t="str">
            <v>Coazucar S. A.</v>
          </cell>
          <cell r="G1709">
            <v>791060309</v>
          </cell>
          <cell r="H1709">
            <v>7795550678</v>
          </cell>
          <cell r="I1709" t="str">
            <v>LUBRICADORA</v>
          </cell>
          <cell r="J1709" t="str">
            <v>Cambio aceite y filtro motor</v>
          </cell>
          <cell r="K1709" t="str">
            <v>MTTO. PREVENTIVO</v>
          </cell>
          <cell r="L1709">
            <v>1449</v>
          </cell>
          <cell r="M1709" t="str">
            <v>NUMERABLE RUIZ, JOSE DOMINGO</v>
          </cell>
          <cell r="N1709" t="str">
            <v>A</v>
          </cell>
          <cell r="O1709">
            <v>42208</v>
          </cell>
          <cell r="P1709">
            <v>0.39861111111111108</v>
          </cell>
          <cell r="Q1709">
            <v>30</v>
          </cell>
          <cell r="R1709">
            <v>447819</v>
          </cell>
          <cell r="S1709" t="str">
            <v>Mtto. Terminado</v>
          </cell>
          <cell r="T1709">
            <v>42208</v>
          </cell>
          <cell r="U1709">
            <v>0.625</v>
          </cell>
          <cell r="V1709">
            <v>5.4333333333488554</v>
          </cell>
        </row>
        <row r="1710">
          <cell r="A1710"/>
          <cell r="B1710">
            <v>1699</v>
          </cell>
          <cell r="C1710">
            <v>201</v>
          </cell>
          <cell r="D1710" t="str">
            <v>Camión Chevrolet</v>
          </cell>
          <cell r="E1710" t="str">
            <v>100EL</v>
          </cell>
          <cell r="F1710" t="str">
            <v>Coazucar S. A.</v>
          </cell>
          <cell r="G1710">
            <v>791060309</v>
          </cell>
          <cell r="H1710">
            <v>7795550678</v>
          </cell>
          <cell r="I1710" t="str">
            <v>LUBRICADORA</v>
          </cell>
          <cell r="J1710" t="str">
            <v>Cambio filtro de combustible</v>
          </cell>
          <cell r="K1710" t="str">
            <v>MTTO. PREVENTIVO</v>
          </cell>
          <cell r="L1710">
            <v>1449</v>
          </cell>
          <cell r="M1710" t="str">
            <v>NUMERABLE RUIZ, JOSE DOMINGO</v>
          </cell>
          <cell r="N1710" t="str">
            <v>A</v>
          </cell>
          <cell r="O1710">
            <v>42208</v>
          </cell>
          <cell r="P1710">
            <v>0.39861111111111108</v>
          </cell>
          <cell r="Q1710">
            <v>30</v>
          </cell>
          <cell r="R1710">
            <v>447819</v>
          </cell>
          <cell r="S1710" t="str">
            <v>Mtto. Terminado</v>
          </cell>
          <cell r="T1710">
            <v>42208</v>
          </cell>
          <cell r="U1710">
            <v>0.625</v>
          </cell>
          <cell r="V1710">
            <v>5.4333333333488554</v>
          </cell>
        </row>
        <row r="1711">
          <cell r="A1711"/>
          <cell r="B1711">
            <v>1700</v>
          </cell>
          <cell r="C1711" t="str">
            <v>EL11</v>
          </cell>
          <cell r="D1711" t="str">
            <v xml:space="preserve">Camión Chevrolet </v>
          </cell>
          <cell r="E1711" t="str">
            <v>100EL</v>
          </cell>
          <cell r="F1711" t="str">
            <v>Coazucar S. A.</v>
          </cell>
          <cell r="G1711">
            <v>791060309</v>
          </cell>
          <cell r="H1711">
            <v>7795550779</v>
          </cell>
          <cell r="I1711" t="str">
            <v>EQUIPO LIVIANO</v>
          </cell>
          <cell r="J1711" t="str">
            <v>Revisar alternador</v>
          </cell>
          <cell r="K1711" t="str">
            <v>MTTO. CORRECTIVO</v>
          </cell>
          <cell r="L1711">
            <v>57</v>
          </cell>
          <cell r="M1711" t="str">
            <v>PEREZ TACOMAN,SAUL</v>
          </cell>
          <cell r="N1711" t="str">
            <v>A</v>
          </cell>
          <cell r="O1711">
            <v>42208</v>
          </cell>
          <cell r="P1711">
            <v>0.41597222222222219</v>
          </cell>
          <cell r="Q1711">
            <v>30</v>
          </cell>
          <cell r="R1711"/>
          <cell r="S1711" t="str">
            <v>Mtto. Terminado</v>
          </cell>
          <cell r="T1711">
            <v>42208</v>
          </cell>
          <cell r="U1711">
            <v>0.625</v>
          </cell>
          <cell r="V1711">
            <v>5.0166666666045785</v>
          </cell>
        </row>
        <row r="1712">
          <cell r="A1712"/>
          <cell r="B1712">
            <v>1701</v>
          </cell>
          <cell r="C1712">
            <v>280</v>
          </cell>
          <cell r="D1712" t="str">
            <v>Tractor John Deere 8200</v>
          </cell>
          <cell r="E1712" t="str">
            <v>100JD</v>
          </cell>
          <cell r="F1712" t="str">
            <v>Coazucar S. A.</v>
          </cell>
          <cell r="G1712">
            <v>791060442</v>
          </cell>
          <cell r="H1712">
            <v>7795550927</v>
          </cell>
          <cell r="I1712" t="str">
            <v>JOHN DEERE</v>
          </cell>
          <cell r="J1712" t="str">
            <v>Soldar base de guardafango</v>
          </cell>
          <cell r="K1712" t="str">
            <v>MTTO. CORRECTIVO</v>
          </cell>
          <cell r="L1712">
            <v>7495</v>
          </cell>
          <cell r="M1712" t="str">
            <v>CARRANZA BURGOS, EDWIN</v>
          </cell>
          <cell r="N1712" t="str">
            <v>A</v>
          </cell>
          <cell r="O1712">
            <v>42208</v>
          </cell>
          <cell r="P1712">
            <v>0.41736111111111113</v>
          </cell>
          <cell r="Q1712">
            <v>30</v>
          </cell>
          <cell r="R1712"/>
          <cell r="S1712" t="str">
            <v>Mtto. Terminado</v>
          </cell>
          <cell r="T1712">
            <v>42208</v>
          </cell>
          <cell r="U1712">
            <v>0.45833333333333331</v>
          </cell>
          <cell r="V1712">
            <v>0.9833333333954215</v>
          </cell>
        </row>
        <row r="1713">
          <cell r="A1713"/>
          <cell r="B1713">
            <v>1702</v>
          </cell>
          <cell r="C1713">
            <v>1474</v>
          </cell>
          <cell r="D1713" t="str">
            <v>Dollys</v>
          </cell>
          <cell r="E1713" t="str">
            <v>100DL</v>
          </cell>
          <cell r="F1713" t="str">
            <v>Coazucar S. A.</v>
          </cell>
          <cell r="G1713">
            <v>0</v>
          </cell>
          <cell r="H1713">
            <v>791060315</v>
          </cell>
          <cell r="I1713" t="str">
            <v>DOLLYS</v>
          </cell>
          <cell r="J1713" t="str">
            <v>Colocar esparragos</v>
          </cell>
          <cell r="K1713" t="str">
            <v>MTTO. CORRECTIVO</v>
          </cell>
          <cell r="L1713">
            <v>1417</v>
          </cell>
          <cell r="M1713" t="str">
            <v>MORENO ULLOA, SALOMON</v>
          </cell>
          <cell r="N1713" t="str">
            <v>A</v>
          </cell>
          <cell r="O1713">
            <v>42208</v>
          </cell>
          <cell r="P1713">
            <v>0.42083333333333334</v>
          </cell>
          <cell r="Q1713">
            <v>30</v>
          </cell>
          <cell r="R1713"/>
          <cell r="S1713" t="str">
            <v>Mtto. Terminado</v>
          </cell>
          <cell r="T1713">
            <v>42208</v>
          </cell>
          <cell r="U1713">
            <v>0.79166666666666663</v>
          </cell>
          <cell r="V1713">
            <v>8.9000000001396984</v>
          </cell>
        </row>
        <row r="1714">
          <cell r="A1714"/>
          <cell r="B1714">
            <v>1703</v>
          </cell>
          <cell r="C1714">
            <v>1458</v>
          </cell>
          <cell r="D1714" t="str">
            <v>Dollys</v>
          </cell>
          <cell r="E1714" t="str">
            <v>100DL</v>
          </cell>
          <cell r="F1714" t="str">
            <v>Coazucar S. A.</v>
          </cell>
          <cell r="G1714">
            <v>791060315</v>
          </cell>
          <cell r="H1714">
            <v>791060315</v>
          </cell>
          <cell r="I1714" t="str">
            <v>DOLLYS</v>
          </cell>
          <cell r="J1714" t="str">
            <v>Revisar suspension</v>
          </cell>
          <cell r="K1714" t="str">
            <v>MTTO. CORRECTIVO</v>
          </cell>
          <cell r="L1714">
            <v>1417</v>
          </cell>
          <cell r="M1714" t="str">
            <v>MORENO ULLOA, SALOMON</v>
          </cell>
          <cell r="N1714" t="str">
            <v>A</v>
          </cell>
          <cell r="O1714">
            <v>42208</v>
          </cell>
          <cell r="P1714">
            <v>0.42152777777777778</v>
          </cell>
          <cell r="Q1714">
            <v>30</v>
          </cell>
          <cell r="R1714"/>
          <cell r="S1714" t="str">
            <v>Mtto. Terminado</v>
          </cell>
          <cell r="T1714">
            <v>42208</v>
          </cell>
          <cell r="U1714">
            <v>0.66666666666666663</v>
          </cell>
          <cell r="V1714">
            <v>5.8833333333022892</v>
          </cell>
        </row>
        <row r="1715">
          <cell r="A1715"/>
          <cell r="B1715">
            <v>1704</v>
          </cell>
          <cell r="C1715">
            <v>520</v>
          </cell>
          <cell r="D1715" t="str">
            <v>Cargadora de Caña Vanguard V-1900</v>
          </cell>
          <cell r="E1715" t="str">
            <v>100LL</v>
          </cell>
          <cell r="F1715" t="str">
            <v>Coazucar S. A.</v>
          </cell>
          <cell r="G1715">
            <v>791060369</v>
          </cell>
          <cell r="H1715">
            <v>791060369</v>
          </cell>
          <cell r="I1715" t="str">
            <v>MTTO. EN EL CAMPO</v>
          </cell>
          <cell r="J1715" t="str">
            <v>Revisar sistema hidraulico</v>
          </cell>
          <cell r="K1715" t="str">
            <v>MTTO. CORRECTIVO</v>
          </cell>
          <cell r="L1715">
            <v>1195</v>
          </cell>
          <cell r="M1715" t="str">
            <v>JUNCAL URGILES, LUIS</v>
          </cell>
          <cell r="N1715" t="str">
            <v>A</v>
          </cell>
          <cell r="O1715">
            <v>42208</v>
          </cell>
          <cell r="P1715">
            <v>0.43888888888888888</v>
          </cell>
          <cell r="Q1715">
            <v>30</v>
          </cell>
          <cell r="R1715"/>
          <cell r="S1715" t="str">
            <v>Mtto. Terminado</v>
          </cell>
          <cell r="T1715">
            <v>42208</v>
          </cell>
          <cell r="U1715">
            <v>0.625</v>
          </cell>
          <cell r="V1715">
            <v>4.466666666790843</v>
          </cell>
        </row>
        <row r="1716">
          <cell r="A1716"/>
          <cell r="B1716">
            <v>1705</v>
          </cell>
          <cell r="C1716" t="str">
            <v>EL37</v>
          </cell>
          <cell r="D1716" t="str">
            <v>Camión Hino 5.5 TN</v>
          </cell>
          <cell r="E1716" t="str">
            <v>100EL</v>
          </cell>
          <cell r="F1716" t="str">
            <v>Coazucar S. A.</v>
          </cell>
          <cell r="G1716">
            <v>791060303</v>
          </cell>
          <cell r="H1716">
            <v>7795550812</v>
          </cell>
          <cell r="I1716" t="str">
            <v>ELECTROMECANICOS</v>
          </cell>
          <cell r="J1716" t="str">
            <v>Revisar luces</v>
          </cell>
          <cell r="K1716" t="str">
            <v>MTTO. CORRECTIVO</v>
          </cell>
          <cell r="L1716">
            <v>996</v>
          </cell>
          <cell r="M1716" t="str">
            <v>DUCHITANGA OCHOA, FREDDY ROLANDO</v>
          </cell>
          <cell r="N1716" t="str">
            <v>A</v>
          </cell>
          <cell r="O1716">
            <v>42208</v>
          </cell>
          <cell r="P1716">
            <v>0.43958333333333338</v>
          </cell>
          <cell r="Q1716">
            <v>30</v>
          </cell>
          <cell r="R1716"/>
          <cell r="S1716" t="str">
            <v>Mtto. Terminado</v>
          </cell>
          <cell r="T1716">
            <v>42208</v>
          </cell>
          <cell r="U1716">
            <v>0.49305555555555558</v>
          </cell>
          <cell r="V1716">
            <v>1.283333333209157</v>
          </cell>
        </row>
        <row r="1717">
          <cell r="A1717"/>
          <cell r="B1717">
            <v>1706</v>
          </cell>
          <cell r="C1717">
            <v>166</v>
          </cell>
          <cell r="D1717" t="str">
            <v>Cabezal M. Benz LS-2635</v>
          </cell>
          <cell r="E1717" t="str">
            <v>100CB</v>
          </cell>
          <cell r="F1717" t="str">
            <v>Coazucar S. A.</v>
          </cell>
          <cell r="G1717">
            <v>791060330</v>
          </cell>
          <cell r="H1717">
            <v>791060330</v>
          </cell>
          <cell r="I1717" t="str">
            <v>MTTO. EN EL CAMPO</v>
          </cell>
          <cell r="J1717" t="str">
            <v>Revisar sistema de combustible</v>
          </cell>
          <cell r="K1717" t="str">
            <v>MTTO. CORRECTIVO</v>
          </cell>
          <cell r="L1717">
            <v>1512</v>
          </cell>
          <cell r="M1717" t="str">
            <v>PALACIOS SEVILLA, DAVID</v>
          </cell>
          <cell r="N1717" t="str">
            <v>A</v>
          </cell>
          <cell r="O1717">
            <v>42208</v>
          </cell>
          <cell r="P1717">
            <v>0.44444444444444442</v>
          </cell>
          <cell r="Q1717">
            <v>30</v>
          </cell>
          <cell r="R1717"/>
          <cell r="S1717" t="str">
            <v>Mtto. Terminado</v>
          </cell>
          <cell r="T1717">
            <v>42208</v>
          </cell>
          <cell r="U1717">
            <v>0.54166666666666663</v>
          </cell>
          <cell r="V1717">
            <v>2.3333333332557231</v>
          </cell>
        </row>
        <row r="1718">
          <cell r="A1718"/>
          <cell r="B1718">
            <v>1707</v>
          </cell>
          <cell r="C1718">
            <v>744</v>
          </cell>
          <cell r="D1718" t="str">
            <v>Mini Cargadora New Holl L170</v>
          </cell>
          <cell r="E1718" t="str">
            <v>100EP</v>
          </cell>
          <cell r="F1718" t="str">
            <v>Coazucar S. A.</v>
          </cell>
          <cell r="G1718">
            <v>791060385</v>
          </cell>
          <cell r="H1718">
            <v>7795550866</v>
          </cell>
          <cell r="I1718" t="str">
            <v>EQUIPO PESADO</v>
          </cell>
          <cell r="J1718" t="str">
            <v>Arreglar gato hidraulico del cucharon</v>
          </cell>
          <cell r="K1718" t="str">
            <v>MTTO. CORRECTIVO</v>
          </cell>
          <cell r="L1718">
            <v>7418</v>
          </cell>
          <cell r="M1718" t="str">
            <v>GARAICOA ORTEGA, LUIS VIRGILIO</v>
          </cell>
          <cell r="N1718" t="str">
            <v>A</v>
          </cell>
          <cell r="O1718">
            <v>42208</v>
          </cell>
          <cell r="P1718">
            <v>0.44791666666666669</v>
          </cell>
          <cell r="Q1718">
            <v>30</v>
          </cell>
          <cell r="R1718">
            <v>3910</v>
          </cell>
          <cell r="S1718" t="str">
            <v>Mtto. Terminado</v>
          </cell>
          <cell r="T1718">
            <v>42208</v>
          </cell>
          <cell r="U1718">
            <v>0.67222222222222217</v>
          </cell>
          <cell r="V1718">
            <v>5.3833333333022892</v>
          </cell>
        </row>
        <row r="1719">
          <cell r="A1719"/>
          <cell r="B1719">
            <v>1708</v>
          </cell>
          <cell r="C1719">
            <v>328</v>
          </cell>
          <cell r="D1719" t="str">
            <v>Tractor de llanta Cameco</v>
          </cell>
          <cell r="E1719" t="str">
            <v>100CM</v>
          </cell>
          <cell r="F1719" t="str">
            <v>Coazucar S. A.</v>
          </cell>
          <cell r="G1719">
            <v>791060373</v>
          </cell>
          <cell r="H1719">
            <v>791060373</v>
          </cell>
          <cell r="I1719" t="str">
            <v>MTTO. EN EL CAMPO</v>
          </cell>
          <cell r="J1719" t="str">
            <v>Revisar cruceta</v>
          </cell>
          <cell r="K1719" t="str">
            <v>MTTO. CORRECTIVO</v>
          </cell>
          <cell r="L1719">
            <v>645</v>
          </cell>
          <cell r="M1719" t="str">
            <v>ARELLANO BURGOS,MARCOS</v>
          </cell>
          <cell r="N1719" t="str">
            <v>A</v>
          </cell>
          <cell r="O1719">
            <v>42208</v>
          </cell>
          <cell r="P1719">
            <v>0.45833333333333331</v>
          </cell>
          <cell r="Q1719">
            <v>30</v>
          </cell>
          <cell r="R1719"/>
          <cell r="S1719" t="str">
            <v>Mtto. Terminado</v>
          </cell>
          <cell r="T1719">
            <v>42208</v>
          </cell>
          <cell r="U1719">
            <v>0.58333333333333337</v>
          </cell>
          <cell r="V1719">
            <v>3</v>
          </cell>
        </row>
        <row r="1720">
          <cell r="A1720"/>
          <cell r="B1720">
            <v>1709</v>
          </cell>
          <cell r="C1720">
            <v>286</v>
          </cell>
          <cell r="D1720" t="str">
            <v>Tractor John Deere 8200</v>
          </cell>
          <cell r="E1720" t="str">
            <v>100JD</v>
          </cell>
          <cell r="F1720" t="str">
            <v>Coazucar S. A.</v>
          </cell>
          <cell r="G1720">
            <v>791060442</v>
          </cell>
          <cell r="H1720">
            <v>7795550937</v>
          </cell>
          <cell r="I1720" t="str">
            <v>MTTO. EN EL CAMPO</v>
          </cell>
          <cell r="J1720" t="str">
            <v>Revisar aire acondicionado</v>
          </cell>
          <cell r="K1720" t="str">
            <v>MTTO. CORRECTIVO</v>
          </cell>
          <cell r="L1720">
            <v>1153</v>
          </cell>
          <cell r="M1720" t="str">
            <v>HERAS VERDUGO, BLANCO BOLIVAR</v>
          </cell>
          <cell r="N1720" t="str">
            <v>A</v>
          </cell>
          <cell r="O1720">
            <v>42208</v>
          </cell>
          <cell r="P1720">
            <v>0.45902777777777781</v>
          </cell>
          <cell r="Q1720">
            <v>30</v>
          </cell>
          <cell r="R1720"/>
          <cell r="S1720" t="str">
            <v>Mtto. Terminado</v>
          </cell>
          <cell r="T1720">
            <v>42208</v>
          </cell>
          <cell r="U1720">
            <v>0.99305555555555547</v>
          </cell>
          <cell r="V1720">
            <v>12.816666666651145</v>
          </cell>
        </row>
        <row r="1721">
          <cell r="A1721"/>
          <cell r="B1721">
            <v>1710</v>
          </cell>
          <cell r="C1721">
            <v>288</v>
          </cell>
          <cell r="D1721" t="str">
            <v>Tractor John Deere 8200</v>
          </cell>
          <cell r="E1721" t="str">
            <v>100JD</v>
          </cell>
          <cell r="F1721" t="str">
            <v>Coazucar S. A.</v>
          </cell>
          <cell r="G1721">
            <v>791060442</v>
          </cell>
          <cell r="H1721">
            <v>7795550939</v>
          </cell>
          <cell r="I1721" t="str">
            <v>MTTO. EN EL CAMPO</v>
          </cell>
          <cell r="J1721" t="str">
            <v>Revisar transmision</v>
          </cell>
          <cell r="K1721" t="str">
            <v>MTTO. CORRECTIVO</v>
          </cell>
          <cell r="L1721">
            <v>980</v>
          </cell>
          <cell r="M1721" t="str">
            <v>CUSCO LOPEZ, JUAN GABRIEL</v>
          </cell>
          <cell r="N1721" t="str">
            <v>A</v>
          </cell>
          <cell r="O1721">
            <v>42208</v>
          </cell>
          <cell r="P1721">
            <v>0.4597222222222222</v>
          </cell>
          <cell r="Q1721">
            <v>30</v>
          </cell>
          <cell r="R1721"/>
          <cell r="S1721" t="str">
            <v>Mtto. Terminado</v>
          </cell>
          <cell r="T1721">
            <v>42208</v>
          </cell>
          <cell r="U1721">
            <v>0.625</v>
          </cell>
          <cell r="V1721">
            <v>3.9666666666744277</v>
          </cell>
        </row>
        <row r="1722">
          <cell r="A1722"/>
          <cell r="B1722">
            <v>1711</v>
          </cell>
          <cell r="C1722" t="str">
            <v>EA53</v>
          </cell>
          <cell r="D1722" t="str">
            <v>Surcadora de 3 Vastagos</v>
          </cell>
          <cell r="E1722" t="str">
            <v>100EEA</v>
          </cell>
          <cell r="F1722" t="str">
            <v>Coazucar S. A.</v>
          </cell>
          <cell r="G1722">
            <v>0</v>
          </cell>
          <cell r="H1722">
            <v>791060362</v>
          </cell>
          <cell r="I1722" t="str">
            <v>EQUIPO AGRICOLAS</v>
          </cell>
          <cell r="J1722" t="str">
            <v>Revisar surcadora</v>
          </cell>
          <cell r="K1722" t="str">
            <v>MTTO. CORRECTIVO</v>
          </cell>
          <cell r="L1722">
            <v>4318</v>
          </cell>
          <cell r="M1722" t="str">
            <v>FRIAS LARA,MANUEL</v>
          </cell>
          <cell r="N1722" t="str">
            <v>A</v>
          </cell>
          <cell r="O1722">
            <v>42208</v>
          </cell>
          <cell r="P1722">
            <v>0.47291666666666665</v>
          </cell>
          <cell r="Q1722">
            <v>30</v>
          </cell>
          <cell r="R1722"/>
          <cell r="S1722" t="str">
            <v>Mtto. Terminado</v>
          </cell>
          <cell r="T1722">
            <v>42208</v>
          </cell>
          <cell r="U1722">
            <v>0.79166666666666663</v>
          </cell>
          <cell r="V1722">
            <v>7.6500000000232831</v>
          </cell>
        </row>
        <row r="1723">
          <cell r="A1723"/>
          <cell r="B1723">
            <v>1712</v>
          </cell>
          <cell r="C1723">
            <v>509</v>
          </cell>
          <cell r="D1723" t="str">
            <v>Cargadora de Caña Cameco SP- 1800</v>
          </cell>
          <cell r="E1723" t="str">
            <v>100LL</v>
          </cell>
          <cell r="F1723" t="str">
            <v>Coazucar S. A.</v>
          </cell>
          <cell r="G1723">
            <v>791060368</v>
          </cell>
          <cell r="H1723">
            <v>791060368</v>
          </cell>
          <cell r="I1723" t="str">
            <v>MTTO. EN EL CAMPO</v>
          </cell>
          <cell r="J1723" t="str">
            <v>Revisar motor</v>
          </cell>
          <cell r="K1723" t="str">
            <v>MTTO. CORRECTIVO</v>
          </cell>
          <cell r="L1723">
            <v>1195</v>
          </cell>
          <cell r="M1723" t="str">
            <v>JUNCAL URGILES, LUIS</v>
          </cell>
          <cell r="N1723" t="str">
            <v>A</v>
          </cell>
          <cell r="O1723">
            <v>42208</v>
          </cell>
          <cell r="P1723">
            <v>0.4826388888888889</v>
          </cell>
          <cell r="Q1723">
            <v>30</v>
          </cell>
          <cell r="R1723"/>
          <cell r="S1723" t="str">
            <v>Mtto. Terminado</v>
          </cell>
          <cell r="T1723">
            <v>42208</v>
          </cell>
          <cell r="U1723">
            <v>0.625</v>
          </cell>
          <cell r="V1723">
            <v>3.4166666666278616</v>
          </cell>
        </row>
        <row r="1724">
          <cell r="A1724"/>
          <cell r="B1724">
            <v>1713</v>
          </cell>
          <cell r="C1724">
            <v>452</v>
          </cell>
          <cell r="D1724" t="str">
            <v>Carreton</v>
          </cell>
          <cell r="E1724" t="str">
            <v>100CA</v>
          </cell>
          <cell r="F1724" t="str">
            <v>Coazucar S. A.</v>
          </cell>
          <cell r="G1724">
            <v>791060326</v>
          </cell>
          <cell r="H1724">
            <v>791060326</v>
          </cell>
          <cell r="I1724" t="str">
            <v>MTTO. EN EL CAMPO</v>
          </cell>
          <cell r="J1724" t="str">
            <v>Cambiar llanta de tiro baja</v>
          </cell>
          <cell r="K1724" t="str">
            <v>MTTO. CORRECTIVO</v>
          </cell>
          <cell r="L1724">
            <v>1814</v>
          </cell>
          <cell r="M1724" t="str">
            <v>SARMIENTO CALLE, CARLOS</v>
          </cell>
          <cell r="N1724" t="str">
            <v>A</v>
          </cell>
          <cell r="O1724">
            <v>42208</v>
          </cell>
          <cell r="P1724">
            <v>0.4861111111111111</v>
          </cell>
          <cell r="Q1724">
            <v>30</v>
          </cell>
          <cell r="R1724"/>
          <cell r="S1724" t="str">
            <v>Mtto. Terminado</v>
          </cell>
          <cell r="T1724">
            <v>42208</v>
          </cell>
          <cell r="U1724">
            <v>0.54166666666666663</v>
          </cell>
          <cell r="V1724">
            <v>1.3333333333721384</v>
          </cell>
        </row>
        <row r="1725">
          <cell r="A1725"/>
          <cell r="B1725">
            <v>1714</v>
          </cell>
          <cell r="C1725">
            <v>281</v>
          </cell>
          <cell r="D1725" t="str">
            <v>Tractor John Deere 8200</v>
          </cell>
          <cell r="E1725" t="str">
            <v>100JD</v>
          </cell>
          <cell r="F1725" t="str">
            <v>Coazucar S. A.</v>
          </cell>
          <cell r="G1725">
            <v>791060442</v>
          </cell>
          <cell r="H1725">
            <v>7795550929</v>
          </cell>
          <cell r="I1725" t="str">
            <v>MTTO. EN EL CAMPO</v>
          </cell>
          <cell r="J1725" t="str">
            <v>Cambio aceite y filtro motor</v>
          </cell>
          <cell r="K1725" t="str">
            <v>MTTO. PREVENTIVO</v>
          </cell>
          <cell r="L1725">
            <v>1073</v>
          </cell>
          <cell r="M1725" t="str">
            <v>GARCIA BENAVIDES, EDISON ALCIDES</v>
          </cell>
          <cell r="N1725" t="str">
            <v>A</v>
          </cell>
          <cell r="O1725">
            <v>42208</v>
          </cell>
          <cell r="P1725">
            <v>0.49305555555555558</v>
          </cell>
          <cell r="Q1725">
            <v>30</v>
          </cell>
          <cell r="R1725"/>
          <cell r="S1725" t="str">
            <v>Mtto. Terminado</v>
          </cell>
          <cell r="T1725">
            <v>42209</v>
          </cell>
          <cell r="U1725">
            <v>0.375</v>
          </cell>
          <cell r="V1725">
            <v>21.166666666744277</v>
          </cell>
        </row>
        <row r="1726">
          <cell r="A1726"/>
          <cell r="B1726">
            <v>1715</v>
          </cell>
          <cell r="C1726">
            <v>281</v>
          </cell>
          <cell r="D1726" t="str">
            <v>Tractor John Deere 8200</v>
          </cell>
          <cell r="E1726" t="str">
            <v>100JD</v>
          </cell>
          <cell r="F1726" t="str">
            <v>Coazucar S. A.</v>
          </cell>
          <cell r="G1726">
            <v>791060442</v>
          </cell>
          <cell r="H1726">
            <v>7795550929</v>
          </cell>
          <cell r="I1726" t="str">
            <v>MTTO. EN EL CAMPO</v>
          </cell>
          <cell r="J1726" t="str">
            <v>Cambio filtro de combustible</v>
          </cell>
          <cell r="K1726" t="str">
            <v>MTTO. PREVENTIVO</v>
          </cell>
          <cell r="L1726">
            <v>1073</v>
          </cell>
          <cell r="M1726" t="str">
            <v>GARCIA BENAVIDES, EDISON ALCIDES</v>
          </cell>
          <cell r="N1726" t="str">
            <v>A</v>
          </cell>
          <cell r="O1726">
            <v>42208</v>
          </cell>
          <cell r="P1726">
            <v>0.49305555555555558</v>
          </cell>
          <cell r="Q1726">
            <v>30</v>
          </cell>
          <cell r="R1726"/>
          <cell r="S1726" t="str">
            <v>Mtto. Terminado</v>
          </cell>
          <cell r="T1726">
            <v>42209</v>
          </cell>
          <cell r="U1726">
            <v>0.375</v>
          </cell>
          <cell r="V1726">
            <v>21.166666666744277</v>
          </cell>
        </row>
        <row r="1727">
          <cell r="A1727"/>
          <cell r="B1727">
            <v>1716</v>
          </cell>
          <cell r="C1727">
            <v>288</v>
          </cell>
          <cell r="D1727" t="str">
            <v>Tractor John Deere 8200</v>
          </cell>
          <cell r="E1727" t="str">
            <v>100JD</v>
          </cell>
          <cell r="F1727" t="str">
            <v>Coazucar S. A.</v>
          </cell>
          <cell r="G1727">
            <v>791060442</v>
          </cell>
          <cell r="H1727">
            <v>7795550939</v>
          </cell>
          <cell r="I1727" t="str">
            <v>MTTO. EN EL CAMPO</v>
          </cell>
          <cell r="J1727" t="str">
            <v>Cambio aceite y filtro motor</v>
          </cell>
          <cell r="K1727" t="str">
            <v>MTTO. PREVENTIVO</v>
          </cell>
          <cell r="L1727">
            <v>728</v>
          </cell>
          <cell r="M1727" t="str">
            <v>BOLAÑOS CHICHANDI, ROSENDO CRISTOBAL</v>
          </cell>
          <cell r="N1727" t="str">
            <v>A</v>
          </cell>
          <cell r="O1727">
            <v>42208</v>
          </cell>
          <cell r="P1727">
            <v>0.49305555555555558</v>
          </cell>
          <cell r="Q1727">
            <v>30</v>
          </cell>
          <cell r="R1727"/>
          <cell r="S1727" t="str">
            <v>Mtto. Terminado</v>
          </cell>
          <cell r="T1727">
            <v>42208</v>
          </cell>
          <cell r="U1727">
            <v>0.83333333333333337</v>
          </cell>
          <cell r="V1727">
            <v>8.1666666667442769</v>
          </cell>
        </row>
        <row r="1728">
          <cell r="A1728"/>
          <cell r="B1728">
            <v>1717</v>
          </cell>
          <cell r="C1728">
            <v>288</v>
          </cell>
          <cell r="D1728" t="str">
            <v>Tractor John Deere 8200</v>
          </cell>
          <cell r="E1728" t="str">
            <v>100JD</v>
          </cell>
          <cell r="F1728" t="str">
            <v>Coazucar S. A.</v>
          </cell>
          <cell r="G1728">
            <v>791060442</v>
          </cell>
          <cell r="H1728">
            <v>7795550939</v>
          </cell>
          <cell r="I1728" t="str">
            <v>MTTO. EN EL CAMPO</v>
          </cell>
          <cell r="J1728" t="str">
            <v>Cambio filtro de combustible</v>
          </cell>
          <cell r="K1728" t="str">
            <v>MTTO. PREVENTIVO</v>
          </cell>
          <cell r="L1728">
            <v>728</v>
          </cell>
          <cell r="M1728" t="str">
            <v>BOLAÑOS CHICHANDI, ROSENDO CRISTOBAL</v>
          </cell>
          <cell r="N1728" t="str">
            <v>A</v>
          </cell>
          <cell r="O1728">
            <v>42208</v>
          </cell>
          <cell r="P1728">
            <v>0.49305555555555558</v>
          </cell>
          <cell r="Q1728">
            <v>30</v>
          </cell>
          <cell r="R1728"/>
          <cell r="S1728" t="str">
            <v>Mtto. Terminado</v>
          </cell>
          <cell r="T1728">
            <v>42208</v>
          </cell>
          <cell r="U1728">
            <v>0.83333333333333337</v>
          </cell>
          <cell r="V1728">
            <v>8.1666666667442769</v>
          </cell>
        </row>
        <row r="1729">
          <cell r="A1729"/>
          <cell r="B1729">
            <v>1718</v>
          </cell>
          <cell r="C1729" t="str">
            <v>JD21</v>
          </cell>
          <cell r="D1729" t="str">
            <v>Tractor John Deere 6145J</v>
          </cell>
          <cell r="E1729" t="str">
            <v>100JD</v>
          </cell>
          <cell r="F1729" t="str">
            <v>Coazucar S. A.</v>
          </cell>
          <cell r="G1729">
            <v>791060443</v>
          </cell>
          <cell r="H1729">
            <v>7795551053</v>
          </cell>
          <cell r="I1729" t="str">
            <v>MTTO. EN EL CAMPO</v>
          </cell>
          <cell r="J1729" t="str">
            <v>Cambio aceite y filtro motor</v>
          </cell>
          <cell r="K1729" t="str">
            <v>MTTO. PREVENTIVO</v>
          </cell>
          <cell r="L1729">
            <v>7498</v>
          </cell>
          <cell r="M1729" t="str">
            <v>CAMPOVERDE SUQUITANA, DAVID</v>
          </cell>
          <cell r="N1729" t="str">
            <v>A</v>
          </cell>
          <cell r="O1729">
            <v>42208</v>
          </cell>
          <cell r="P1729">
            <v>0.49305555555555558</v>
          </cell>
          <cell r="Q1729">
            <v>30</v>
          </cell>
          <cell r="R1729"/>
          <cell r="S1729" t="str">
            <v>Mtto. Terminado</v>
          </cell>
          <cell r="T1729">
            <v>42209</v>
          </cell>
          <cell r="U1729">
            <v>0.33333333333333331</v>
          </cell>
          <cell r="V1729">
            <v>20.166666666744277</v>
          </cell>
        </row>
        <row r="1730">
          <cell r="A1730"/>
          <cell r="B1730">
            <v>1719</v>
          </cell>
          <cell r="C1730" t="str">
            <v>JD21</v>
          </cell>
          <cell r="D1730" t="str">
            <v>Tractor John Deere 6145J</v>
          </cell>
          <cell r="E1730" t="str">
            <v>100JD</v>
          </cell>
          <cell r="F1730" t="str">
            <v>Coazucar S. A.</v>
          </cell>
          <cell r="G1730">
            <v>791060443</v>
          </cell>
          <cell r="H1730">
            <v>7795551053</v>
          </cell>
          <cell r="I1730" t="str">
            <v>MTTO. EN EL CAMPO</v>
          </cell>
          <cell r="J1730" t="str">
            <v>Cambio filtro de combustible</v>
          </cell>
          <cell r="K1730" t="str">
            <v>MTTO. PREVENTIVO</v>
          </cell>
          <cell r="L1730">
            <v>7498</v>
          </cell>
          <cell r="M1730" t="str">
            <v>CAMPOVERDE SUQUITANA, DAVID</v>
          </cell>
          <cell r="N1730" t="str">
            <v>A</v>
          </cell>
          <cell r="O1730">
            <v>42208</v>
          </cell>
          <cell r="P1730">
            <v>0.49305555555555558</v>
          </cell>
          <cell r="Q1730">
            <v>30</v>
          </cell>
          <cell r="R1730"/>
          <cell r="S1730" t="str">
            <v>Mtto. Terminado</v>
          </cell>
          <cell r="T1730">
            <v>42209</v>
          </cell>
          <cell r="U1730">
            <v>0.33333333333333331</v>
          </cell>
          <cell r="V1730">
            <v>20.166666666744277</v>
          </cell>
        </row>
        <row r="1731">
          <cell r="A1731"/>
          <cell r="B1731">
            <v>1720</v>
          </cell>
          <cell r="C1731" t="str">
            <v>JD22</v>
          </cell>
          <cell r="D1731" t="str">
            <v>Tractor John Deere 6145J</v>
          </cell>
          <cell r="E1731" t="str">
            <v>100JD</v>
          </cell>
          <cell r="F1731" t="str">
            <v>Coazucar S. A.</v>
          </cell>
          <cell r="G1731">
            <v>791060443</v>
          </cell>
          <cell r="H1731">
            <v>7795551055</v>
          </cell>
          <cell r="I1731" t="str">
            <v>MTTO. EN EL CAMPO</v>
          </cell>
          <cell r="J1731" t="str">
            <v>Cambio aceite y filtro motor</v>
          </cell>
          <cell r="K1731" t="str">
            <v>MTTO. PREVENTIVO</v>
          </cell>
          <cell r="L1731">
            <v>7142</v>
          </cell>
          <cell r="M1731" t="str">
            <v>CHOEZ CHOEZ, IDEL CRUZ</v>
          </cell>
          <cell r="N1731" t="str">
            <v>A</v>
          </cell>
          <cell r="O1731">
            <v>42208</v>
          </cell>
          <cell r="P1731">
            <v>0.49305555555555558</v>
          </cell>
          <cell r="Q1731">
            <v>30</v>
          </cell>
          <cell r="R1731"/>
          <cell r="S1731" t="str">
            <v>Mtto. Terminado</v>
          </cell>
          <cell r="T1731">
            <v>42209</v>
          </cell>
          <cell r="U1731">
            <v>0.3611111111111111</v>
          </cell>
          <cell r="V1731">
            <v>20.833333333372138</v>
          </cell>
        </row>
        <row r="1732">
          <cell r="A1732"/>
          <cell r="B1732">
            <v>1721</v>
          </cell>
          <cell r="C1732" t="str">
            <v>JD22</v>
          </cell>
          <cell r="D1732" t="str">
            <v>Tractor John Deere 6145J</v>
          </cell>
          <cell r="E1732" t="str">
            <v>100JD</v>
          </cell>
          <cell r="F1732" t="str">
            <v>Coazucar S. A.</v>
          </cell>
          <cell r="G1732">
            <v>791060443</v>
          </cell>
          <cell r="H1732">
            <v>7795551055</v>
          </cell>
          <cell r="I1732" t="str">
            <v>MTTO. EN EL CAMPO</v>
          </cell>
          <cell r="J1732" t="str">
            <v>Cambio filtro de combustible</v>
          </cell>
          <cell r="K1732" t="str">
            <v>MTTO. PREVENTIVO</v>
          </cell>
          <cell r="L1732">
            <v>7142</v>
          </cell>
          <cell r="M1732" t="str">
            <v>CHOEZ CHOEZ, IDEL CRUZ</v>
          </cell>
          <cell r="N1732" t="str">
            <v>A</v>
          </cell>
          <cell r="O1732">
            <v>42208</v>
          </cell>
          <cell r="P1732">
            <v>0.49305555555555558</v>
          </cell>
          <cell r="Q1732">
            <v>30</v>
          </cell>
          <cell r="R1732"/>
          <cell r="S1732" t="str">
            <v>Mtto. Terminado</v>
          </cell>
          <cell r="T1732">
            <v>42209</v>
          </cell>
          <cell r="U1732">
            <v>0.3611111111111111</v>
          </cell>
          <cell r="V1732">
            <v>20.833333333372138</v>
          </cell>
        </row>
        <row r="1733">
          <cell r="A1733"/>
          <cell r="B1733">
            <v>1722</v>
          </cell>
          <cell r="C1733" t="str">
            <v>JD23</v>
          </cell>
          <cell r="D1733" t="str">
            <v>Tractor John Deere 6145J</v>
          </cell>
          <cell r="E1733" t="str">
            <v>100JD</v>
          </cell>
          <cell r="F1733" t="str">
            <v>Coazucar S. A.</v>
          </cell>
          <cell r="G1733">
            <v>791060443</v>
          </cell>
          <cell r="H1733">
            <v>7795551057</v>
          </cell>
          <cell r="I1733" t="str">
            <v>MTTO. EN EL CAMPO</v>
          </cell>
          <cell r="J1733" t="str">
            <v>Cambio aceite y filtro motor</v>
          </cell>
          <cell r="K1733" t="str">
            <v>MTTO. PREVENTIVO</v>
          </cell>
          <cell r="L1733">
            <v>7139</v>
          </cell>
          <cell r="M1733" t="str">
            <v>PINZON BERMUDEZ, EDGAR VICENTE</v>
          </cell>
          <cell r="N1733" t="str">
            <v>A</v>
          </cell>
          <cell r="O1733">
            <v>42208</v>
          </cell>
          <cell r="P1733">
            <v>0.49305555555555558</v>
          </cell>
          <cell r="Q1733">
            <v>30</v>
          </cell>
          <cell r="R1733"/>
          <cell r="S1733" t="str">
            <v>Mtto. Terminado</v>
          </cell>
          <cell r="T1733">
            <v>42208</v>
          </cell>
          <cell r="U1733">
            <v>0.625</v>
          </cell>
          <cell r="V1733">
            <v>3.1666666667442769</v>
          </cell>
        </row>
        <row r="1734">
          <cell r="A1734"/>
          <cell r="B1734">
            <v>1723</v>
          </cell>
          <cell r="C1734" t="str">
            <v>JD23</v>
          </cell>
          <cell r="D1734" t="str">
            <v>Tractor John Deere 6145J</v>
          </cell>
          <cell r="E1734" t="str">
            <v>100JD</v>
          </cell>
          <cell r="F1734" t="str">
            <v>Coazucar S. A.</v>
          </cell>
          <cell r="G1734">
            <v>791060443</v>
          </cell>
          <cell r="H1734">
            <v>7795551057</v>
          </cell>
          <cell r="I1734" t="str">
            <v>MTTO. EN EL CAMPO</v>
          </cell>
          <cell r="J1734" t="str">
            <v>Cambio filtro de combustible</v>
          </cell>
          <cell r="K1734" t="str">
            <v>MTTO. PREVENTIVO</v>
          </cell>
          <cell r="L1734">
            <v>7139</v>
          </cell>
          <cell r="M1734" t="str">
            <v>PINZON BERMUDEZ, EDGAR VICENTE</v>
          </cell>
          <cell r="N1734" t="str">
            <v>A</v>
          </cell>
          <cell r="O1734">
            <v>42208</v>
          </cell>
          <cell r="P1734">
            <v>0.49305555555555558</v>
          </cell>
          <cell r="Q1734">
            <v>30</v>
          </cell>
          <cell r="R1734"/>
          <cell r="S1734" t="str">
            <v>Mtto. Terminado</v>
          </cell>
          <cell r="T1734">
            <v>42208</v>
          </cell>
          <cell r="U1734">
            <v>0.625</v>
          </cell>
          <cell r="V1734">
            <v>3.1666666667442769</v>
          </cell>
        </row>
        <row r="1735">
          <cell r="A1735"/>
          <cell r="B1735">
            <v>1724</v>
          </cell>
          <cell r="C1735" t="str">
            <v>JD24</v>
          </cell>
          <cell r="D1735" t="str">
            <v>Tractor John Deere 6145J</v>
          </cell>
          <cell r="E1735" t="str">
            <v>100JD</v>
          </cell>
          <cell r="F1735" t="str">
            <v>Coazucar S. A.</v>
          </cell>
          <cell r="G1735">
            <v>791060443</v>
          </cell>
          <cell r="H1735">
            <v>7795551059</v>
          </cell>
          <cell r="I1735" t="str">
            <v>MTTO. EN EL CAMPO</v>
          </cell>
          <cell r="J1735" t="str">
            <v>Cambio aceite y filtro motor</v>
          </cell>
          <cell r="K1735" t="str">
            <v>MTTO. PREVENTIVO</v>
          </cell>
          <cell r="L1735">
            <v>7136</v>
          </cell>
          <cell r="M1735" t="str">
            <v>CEVALLOS NAULA, CESAR REINALDO</v>
          </cell>
          <cell r="N1735" t="str">
            <v>A</v>
          </cell>
          <cell r="O1735">
            <v>42208</v>
          </cell>
          <cell r="P1735">
            <v>0.49305555555555558</v>
          </cell>
          <cell r="Q1735">
            <v>30</v>
          </cell>
          <cell r="R1735"/>
          <cell r="S1735" t="str">
            <v>Mtto. Terminado</v>
          </cell>
          <cell r="T1735">
            <v>42209</v>
          </cell>
          <cell r="U1735">
            <v>0.44097222222222227</v>
          </cell>
          <cell r="V1735">
            <v>22.75</v>
          </cell>
        </row>
        <row r="1736">
          <cell r="A1736"/>
          <cell r="B1736">
            <v>1725</v>
          </cell>
          <cell r="C1736" t="str">
            <v>JD24</v>
          </cell>
          <cell r="D1736" t="str">
            <v>Tractor John Deere 6145J</v>
          </cell>
          <cell r="E1736" t="str">
            <v>100JD</v>
          </cell>
          <cell r="F1736" t="str">
            <v>Coazucar S. A.</v>
          </cell>
          <cell r="G1736">
            <v>791060443</v>
          </cell>
          <cell r="H1736">
            <v>7795551059</v>
          </cell>
          <cell r="I1736" t="str">
            <v>MTTO. EN EL CAMPO</v>
          </cell>
          <cell r="J1736" t="str">
            <v>Cambio filtro de combustible</v>
          </cell>
          <cell r="K1736" t="str">
            <v>MTTO. PREVENTIVO</v>
          </cell>
          <cell r="L1736">
            <v>7136</v>
          </cell>
          <cell r="M1736" t="str">
            <v>CEVALLOS NAULA, CESAR REINALDO</v>
          </cell>
          <cell r="N1736" t="str">
            <v>A</v>
          </cell>
          <cell r="O1736">
            <v>42208</v>
          </cell>
          <cell r="P1736">
            <v>0.49305555555555558</v>
          </cell>
          <cell r="Q1736">
            <v>30</v>
          </cell>
          <cell r="R1736"/>
          <cell r="S1736" t="str">
            <v>Mtto. Terminado</v>
          </cell>
          <cell r="T1736">
            <v>42209</v>
          </cell>
          <cell r="U1736">
            <v>0.44097222222222227</v>
          </cell>
          <cell r="V1736">
            <v>22.75</v>
          </cell>
        </row>
        <row r="1737">
          <cell r="A1737"/>
          <cell r="B1737">
            <v>1726</v>
          </cell>
          <cell r="C1737" t="str">
            <v>JD25</v>
          </cell>
          <cell r="D1737" t="str">
            <v>Tractor John Deere 6145J</v>
          </cell>
          <cell r="E1737" t="str">
            <v>100JD</v>
          </cell>
          <cell r="F1737" t="str">
            <v>Coazucar S. A.</v>
          </cell>
          <cell r="G1737">
            <v>791060443</v>
          </cell>
          <cell r="H1737">
            <v>7795551061</v>
          </cell>
          <cell r="I1737" t="str">
            <v>MTTO. EN EL CAMPO</v>
          </cell>
          <cell r="J1737" t="str">
            <v>Cambio aceite y filtro motor</v>
          </cell>
          <cell r="K1737" t="str">
            <v>MTTO. PREVENTIVO</v>
          </cell>
          <cell r="L1737">
            <v>1628</v>
          </cell>
          <cell r="M1737" t="str">
            <v>QUIÑONEZ CASTILLO, DANIEL OSEAS</v>
          </cell>
          <cell r="N1737" t="str">
            <v>A</v>
          </cell>
          <cell r="O1737">
            <v>42208</v>
          </cell>
          <cell r="P1737">
            <v>0.49305555555555558</v>
          </cell>
          <cell r="Q1737">
            <v>30</v>
          </cell>
          <cell r="R1737"/>
          <cell r="S1737" t="str">
            <v>Mtto. Terminado</v>
          </cell>
          <cell r="T1737">
            <v>42209</v>
          </cell>
          <cell r="U1737">
            <v>0.31944444444444448</v>
          </cell>
          <cell r="V1737">
            <v>19.833333333488554</v>
          </cell>
        </row>
        <row r="1738">
          <cell r="A1738"/>
          <cell r="B1738">
            <v>1727</v>
          </cell>
          <cell r="C1738" t="str">
            <v>JD25</v>
          </cell>
          <cell r="D1738" t="str">
            <v>Tractor John Deere 6145J</v>
          </cell>
          <cell r="E1738" t="str">
            <v>100JD</v>
          </cell>
          <cell r="F1738" t="str">
            <v>Coazucar S. A.</v>
          </cell>
          <cell r="G1738">
            <v>791060443</v>
          </cell>
          <cell r="H1738">
            <v>7795551061</v>
          </cell>
          <cell r="I1738" t="str">
            <v>MTTO. EN EL CAMPO</v>
          </cell>
          <cell r="J1738" t="str">
            <v>Cambio filtro de combustible</v>
          </cell>
          <cell r="K1738" t="str">
            <v>MTTO. PREVENTIVO</v>
          </cell>
          <cell r="L1738">
            <v>1628</v>
          </cell>
          <cell r="M1738" t="str">
            <v>QUIÑONEZ CASTILLO, DANIEL OSEAS</v>
          </cell>
          <cell r="N1738" t="str">
            <v>A</v>
          </cell>
          <cell r="O1738">
            <v>42208</v>
          </cell>
          <cell r="P1738">
            <v>0.49305555555555558</v>
          </cell>
          <cell r="Q1738">
            <v>30</v>
          </cell>
          <cell r="R1738"/>
          <cell r="S1738" t="str">
            <v>Mtto. Terminado</v>
          </cell>
          <cell r="T1738">
            <v>42209</v>
          </cell>
          <cell r="U1738">
            <v>0.31944444444444448</v>
          </cell>
          <cell r="V1738">
            <v>19.833333333488554</v>
          </cell>
        </row>
        <row r="1739">
          <cell r="A1739"/>
          <cell r="B1739">
            <v>1728</v>
          </cell>
          <cell r="C1739" t="str">
            <v>JD28</v>
          </cell>
          <cell r="D1739" t="str">
            <v>Tractor John Deere 6145J</v>
          </cell>
          <cell r="E1739" t="str">
            <v>100JD</v>
          </cell>
          <cell r="F1739" t="str">
            <v>Coazucar S. A.</v>
          </cell>
          <cell r="G1739">
            <v>791060443</v>
          </cell>
          <cell r="H1739">
            <v>7795551067</v>
          </cell>
          <cell r="I1739" t="str">
            <v>MTTO. EN EL CAMPO</v>
          </cell>
          <cell r="J1739" t="str">
            <v>Cambio aceite y filtro motor</v>
          </cell>
          <cell r="K1739" t="str">
            <v>MTTO. PREVENTIVO</v>
          </cell>
          <cell r="L1739">
            <v>1578</v>
          </cell>
          <cell r="M1739" t="str">
            <v>PICO BAYAS, JOHN JOSELITO</v>
          </cell>
          <cell r="N1739" t="str">
            <v>A</v>
          </cell>
          <cell r="O1739">
            <v>42208</v>
          </cell>
          <cell r="P1739">
            <v>0.49305555555555558</v>
          </cell>
          <cell r="Q1739">
            <v>30</v>
          </cell>
          <cell r="R1739"/>
          <cell r="S1739" t="str">
            <v>Mtto. Terminado</v>
          </cell>
          <cell r="T1739">
            <v>42208</v>
          </cell>
          <cell r="U1739">
            <v>0.91666666666666663</v>
          </cell>
          <cell r="V1739">
            <v>10.166666666744277</v>
          </cell>
        </row>
        <row r="1740">
          <cell r="A1740"/>
          <cell r="B1740">
            <v>1729</v>
          </cell>
          <cell r="C1740" t="str">
            <v>JD28</v>
          </cell>
          <cell r="D1740" t="str">
            <v>Tractor John Deere 6145J</v>
          </cell>
          <cell r="E1740" t="str">
            <v>100JD</v>
          </cell>
          <cell r="F1740" t="str">
            <v>Coazucar S. A.</v>
          </cell>
          <cell r="G1740">
            <v>791060443</v>
          </cell>
          <cell r="H1740">
            <v>7795551067</v>
          </cell>
          <cell r="I1740" t="str">
            <v>MTTO. EN EL CAMPO</v>
          </cell>
          <cell r="J1740" t="str">
            <v>Cambio filtro de combustible</v>
          </cell>
          <cell r="K1740" t="str">
            <v>MTTO. PREVENTIVO</v>
          </cell>
          <cell r="L1740">
            <v>1578</v>
          </cell>
          <cell r="M1740" t="str">
            <v>PICO BAYAS, JOHN JOSELITO</v>
          </cell>
          <cell r="N1740" t="str">
            <v>A</v>
          </cell>
          <cell r="O1740">
            <v>42208</v>
          </cell>
          <cell r="P1740">
            <v>0.49305555555555558</v>
          </cell>
          <cell r="Q1740">
            <v>30</v>
          </cell>
          <cell r="R1740"/>
          <cell r="S1740" t="str">
            <v>Mtto. Terminado</v>
          </cell>
          <cell r="T1740">
            <v>42208</v>
          </cell>
          <cell r="U1740">
            <v>0.91666666666666663</v>
          </cell>
          <cell r="V1740">
            <v>10.166666666744277</v>
          </cell>
        </row>
        <row r="1741">
          <cell r="A1741"/>
          <cell r="B1741">
            <v>1730</v>
          </cell>
          <cell r="C1741">
            <v>299</v>
          </cell>
          <cell r="D1741" t="str">
            <v>Tractor John Deere 8200</v>
          </cell>
          <cell r="E1741" t="str">
            <v>100JD</v>
          </cell>
          <cell r="F1741" t="str">
            <v>Coazucar S. A.</v>
          </cell>
          <cell r="G1741">
            <v>791060392</v>
          </cell>
          <cell r="H1741">
            <v>7795550953</v>
          </cell>
          <cell r="I1741" t="str">
            <v>JOHN DEERE</v>
          </cell>
          <cell r="J1741" t="str">
            <v>Revisar sistema de combustible</v>
          </cell>
          <cell r="K1741" t="str">
            <v>MTTO. CORRECTIVO</v>
          </cell>
          <cell r="L1741">
            <v>1661</v>
          </cell>
          <cell r="M1741" t="str">
            <v>REGALADO ANDRADE, JUAN LEONARDO</v>
          </cell>
          <cell r="N1741" t="str">
            <v>A</v>
          </cell>
          <cell r="O1741">
            <v>42208</v>
          </cell>
          <cell r="P1741">
            <v>0.49444444444444446</v>
          </cell>
          <cell r="Q1741">
            <v>30</v>
          </cell>
          <cell r="R1741"/>
          <cell r="S1741" t="str">
            <v>Mtto. Terminado</v>
          </cell>
          <cell r="T1741">
            <v>42208</v>
          </cell>
          <cell r="U1741">
            <v>0.83333333333333337</v>
          </cell>
          <cell r="V1741">
            <v>8.1333333334187046</v>
          </cell>
        </row>
        <row r="1742">
          <cell r="A1742"/>
          <cell r="B1742">
            <v>1731</v>
          </cell>
          <cell r="C1742" t="str">
            <v>JD54</v>
          </cell>
          <cell r="D1742" t="str">
            <v>Tractor John Deere 6145J</v>
          </cell>
          <cell r="E1742" t="str">
            <v>100JD</v>
          </cell>
          <cell r="F1742" t="str">
            <v>Coazucar S. A.</v>
          </cell>
          <cell r="G1742">
            <v>791060443</v>
          </cell>
          <cell r="H1742">
            <v>7795551115</v>
          </cell>
          <cell r="I1742" t="str">
            <v>MTTO. EN EL CAMPO</v>
          </cell>
          <cell r="J1742" t="str">
            <v>Revisar aire acondicionado</v>
          </cell>
          <cell r="K1742" t="str">
            <v>MTTO. CORRECTIVO</v>
          </cell>
          <cell r="L1742">
            <v>1713</v>
          </cell>
          <cell r="M1742" t="str">
            <v>RODRIGUEZ CABRERA, ROBERTO PRIMITIVO</v>
          </cell>
          <cell r="N1742" t="str">
            <v>A</v>
          </cell>
          <cell r="O1742">
            <v>42208</v>
          </cell>
          <cell r="P1742">
            <v>0.49513888888888885</v>
          </cell>
          <cell r="Q1742">
            <v>30</v>
          </cell>
          <cell r="R1742"/>
          <cell r="S1742" t="str">
            <v>Mtto. Terminado</v>
          </cell>
          <cell r="T1742">
            <v>42208</v>
          </cell>
          <cell r="U1742">
            <v>0.58333333333333337</v>
          </cell>
          <cell r="V1742">
            <v>2.1166666666977108</v>
          </cell>
        </row>
        <row r="1743">
          <cell r="A1743"/>
          <cell r="B1743">
            <v>1732</v>
          </cell>
          <cell r="C1743">
            <v>281</v>
          </cell>
          <cell r="D1743" t="str">
            <v>Tractor John Deere 8200</v>
          </cell>
          <cell r="E1743" t="str">
            <v>100JD</v>
          </cell>
          <cell r="F1743" t="str">
            <v>Coazucar S. A.</v>
          </cell>
          <cell r="G1743">
            <v>791060442</v>
          </cell>
          <cell r="H1743">
            <v>7795550929</v>
          </cell>
          <cell r="I1743" t="str">
            <v>MTTO. EN EL CAMPO</v>
          </cell>
          <cell r="J1743" t="str">
            <v>Cambiar filtro aire</v>
          </cell>
          <cell r="K1743" t="str">
            <v>MTTO. PREVENTIVO</v>
          </cell>
          <cell r="L1743">
            <v>1073</v>
          </cell>
          <cell r="M1743" t="str">
            <v>GARCIA BENAVIDES, EDISON ALCIDES</v>
          </cell>
          <cell r="N1743" t="str">
            <v>A</v>
          </cell>
          <cell r="O1743">
            <v>42208</v>
          </cell>
          <cell r="P1743">
            <v>0.47500000000000003</v>
          </cell>
          <cell r="Q1743">
            <v>30</v>
          </cell>
          <cell r="R1743"/>
          <cell r="S1743" t="str">
            <v>Mtto. Terminado</v>
          </cell>
          <cell r="T1743">
            <v>42209</v>
          </cell>
          <cell r="U1743">
            <v>0.375</v>
          </cell>
          <cell r="V1743">
            <v>21.600000000093132</v>
          </cell>
        </row>
        <row r="1744">
          <cell r="A1744"/>
          <cell r="B1744">
            <v>1733</v>
          </cell>
          <cell r="C1744" t="str">
            <v>JD25</v>
          </cell>
          <cell r="D1744" t="str">
            <v>Tractor John Deere 6145J</v>
          </cell>
          <cell r="E1744" t="str">
            <v>100JD</v>
          </cell>
          <cell r="F1744" t="str">
            <v>Coazucar S. A.</v>
          </cell>
          <cell r="G1744">
            <v>791060443</v>
          </cell>
          <cell r="H1744">
            <v>7795551061</v>
          </cell>
          <cell r="I1744" t="str">
            <v>MTTO. EN EL CAMPO</v>
          </cell>
          <cell r="J1744" t="str">
            <v>Revisar embrague</v>
          </cell>
          <cell r="K1744" t="str">
            <v>MTTO. CORRECTIVO</v>
          </cell>
          <cell r="L1744">
            <v>5385</v>
          </cell>
          <cell r="M1744" t="str">
            <v>COELLO GUERRERO,ORLY</v>
          </cell>
          <cell r="N1744" t="str">
            <v>A</v>
          </cell>
          <cell r="O1744">
            <v>42208</v>
          </cell>
          <cell r="P1744">
            <v>0.55069444444444449</v>
          </cell>
          <cell r="Q1744">
            <v>30</v>
          </cell>
          <cell r="R1744"/>
          <cell r="S1744" t="str">
            <v>Mtto. Terminado</v>
          </cell>
          <cell r="T1744">
            <v>42208</v>
          </cell>
          <cell r="U1744">
            <v>0.625</v>
          </cell>
          <cell r="V1744">
            <v>1.7833333334419876</v>
          </cell>
        </row>
        <row r="1745">
          <cell r="A1745"/>
          <cell r="B1745">
            <v>1734</v>
          </cell>
          <cell r="C1745" t="str">
            <v>EL37</v>
          </cell>
          <cell r="D1745" t="str">
            <v>Camión Hino 5.5 TN</v>
          </cell>
          <cell r="E1745" t="str">
            <v>100EL</v>
          </cell>
          <cell r="F1745" t="str">
            <v>Coazucar S. A.</v>
          </cell>
          <cell r="G1745">
            <v>791060303</v>
          </cell>
          <cell r="H1745">
            <v>7795550812</v>
          </cell>
          <cell r="I1745" t="str">
            <v>ENDER EQUIPO LIVIANO</v>
          </cell>
          <cell r="J1745" t="str">
            <v>Colocar caucho de guardapolvo</v>
          </cell>
          <cell r="K1745" t="str">
            <v>MTTO. CORRECTIVO</v>
          </cell>
          <cell r="L1745">
            <v>996</v>
          </cell>
          <cell r="M1745" t="str">
            <v>DUCHITANGA OCHOA, FREDDY ROLANDO</v>
          </cell>
          <cell r="N1745" t="str">
            <v>A</v>
          </cell>
          <cell r="O1745">
            <v>42208</v>
          </cell>
          <cell r="P1745">
            <v>0.5541666666666667</v>
          </cell>
          <cell r="Q1745">
            <v>30</v>
          </cell>
          <cell r="R1745"/>
          <cell r="S1745" t="str">
            <v>Mtto. Terminado</v>
          </cell>
          <cell r="T1745">
            <v>42208</v>
          </cell>
          <cell r="U1745">
            <v>0.70833333333333337</v>
          </cell>
          <cell r="V1745">
            <v>3.6999999999534339</v>
          </cell>
        </row>
        <row r="1746">
          <cell r="A1746"/>
          <cell r="B1746">
            <v>1735</v>
          </cell>
          <cell r="C1746">
            <v>329</v>
          </cell>
          <cell r="D1746" t="str">
            <v>Tractor de Llantas Cameco 305 AG</v>
          </cell>
          <cell r="E1746" t="str">
            <v>100CM</v>
          </cell>
          <cell r="F1746" t="str">
            <v>Coazucar S. A.</v>
          </cell>
          <cell r="G1746">
            <v>791060373</v>
          </cell>
          <cell r="H1746">
            <v>791060373</v>
          </cell>
          <cell r="I1746" t="str">
            <v>MTTO. EN EL CAMPO</v>
          </cell>
          <cell r="J1746" t="str">
            <v>Manguera de sistema hidraulico</v>
          </cell>
          <cell r="K1746" t="str">
            <v>MTTO. CORRECTIVO</v>
          </cell>
          <cell r="L1746">
            <v>7419</v>
          </cell>
          <cell r="M1746" t="str">
            <v>CASTRO CADENA,JUSTO</v>
          </cell>
          <cell r="N1746" t="str">
            <v>A</v>
          </cell>
          <cell r="O1746">
            <v>42208</v>
          </cell>
          <cell r="P1746">
            <v>0.55625000000000002</v>
          </cell>
          <cell r="Q1746">
            <v>30</v>
          </cell>
          <cell r="R1746"/>
          <cell r="S1746" t="str">
            <v>Mtto. Terminado</v>
          </cell>
          <cell r="T1746">
            <v>42208</v>
          </cell>
          <cell r="U1746">
            <v>0.68055555555555547</v>
          </cell>
          <cell r="V1746">
            <v>2.9833333331625909</v>
          </cell>
        </row>
        <row r="1747">
          <cell r="A1747"/>
          <cell r="B1747">
            <v>1736</v>
          </cell>
          <cell r="C1747" t="str">
            <v>MB60</v>
          </cell>
          <cell r="D1747" t="str">
            <v>Motor Cummins</v>
          </cell>
          <cell r="E1747" t="str">
            <v>100BB</v>
          </cell>
          <cell r="F1747" t="str">
            <v>Coazucar S. A.</v>
          </cell>
          <cell r="G1747">
            <v>791060405</v>
          </cell>
          <cell r="H1747">
            <v>7795550168</v>
          </cell>
          <cell r="I1747" t="str">
            <v>MTTO. EN EL CAMPO</v>
          </cell>
          <cell r="J1747" t="str">
            <v>Instalar motor</v>
          </cell>
          <cell r="K1747" t="str">
            <v>MTTO. CORRECTIVO</v>
          </cell>
          <cell r="L1747">
            <v>953</v>
          </cell>
          <cell r="M1747" t="str">
            <v>CORTEZ MICOLTA,  CRUZ</v>
          </cell>
          <cell r="N1747" t="str">
            <v>A</v>
          </cell>
          <cell r="O1747">
            <v>42208</v>
          </cell>
          <cell r="P1747">
            <v>0.55763888888888891</v>
          </cell>
          <cell r="Q1747">
            <v>30</v>
          </cell>
          <cell r="R1747"/>
          <cell r="S1747" t="str">
            <v>Mtto. Terminado</v>
          </cell>
          <cell r="T1747">
            <v>42208</v>
          </cell>
          <cell r="U1747">
            <v>0.72916666666666663</v>
          </cell>
          <cell r="V1747">
            <v>4.1166666666977108</v>
          </cell>
        </row>
        <row r="1748">
          <cell r="A1748"/>
          <cell r="B1748">
            <v>1737</v>
          </cell>
          <cell r="C1748">
            <v>633</v>
          </cell>
          <cell r="D1748" t="str">
            <v>Moto Bomba Cummins 6bt5.9-p</v>
          </cell>
          <cell r="E1748" t="str">
            <v>100BB</v>
          </cell>
          <cell r="F1748" t="str">
            <v>Coazucar S. A.</v>
          </cell>
          <cell r="G1748">
            <v>791060405</v>
          </cell>
          <cell r="H1748">
            <v>7795550011</v>
          </cell>
          <cell r="I1748" t="str">
            <v>MTTO. EN EL CAMPO</v>
          </cell>
          <cell r="J1748" t="str">
            <v>Revisar motor</v>
          </cell>
          <cell r="K1748" t="str">
            <v>MTTO. CORRECTIVO</v>
          </cell>
          <cell r="L1748">
            <v>4012</v>
          </cell>
          <cell r="M1748" t="str">
            <v>BECERRA IDROVO, FRANCISCO</v>
          </cell>
          <cell r="N1748" t="str">
            <v>A</v>
          </cell>
          <cell r="O1748">
            <v>42208</v>
          </cell>
          <cell r="P1748">
            <v>0.5625</v>
          </cell>
          <cell r="Q1748">
            <v>30</v>
          </cell>
          <cell r="R1748"/>
          <cell r="S1748" t="str">
            <v>Mtto. Terminado</v>
          </cell>
          <cell r="T1748">
            <v>42208</v>
          </cell>
          <cell r="U1748">
            <v>0.625</v>
          </cell>
          <cell r="V1748">
            <v>1.5</v>
          </cell>
        </row>
        <row r="1749">
          <cell r="A1749"/>
          <cell r="B1749">
            <v>1738</v>
          </cell>
          <cell r="C1749" t="str">
            <v>MB24</v>
          </cell>
          <cell r="D1749" t="str">
            <v>Moto Bomba Iveco f4ge0684e*d650</v>
          </cell>
          <cell r="E1749" t="str">
            <v>100BB</v>
          </cell>
          <cell r="F1749" t="str">
            <v>Coazucar S. A.</v>
          </cell>
          <cell r="G1749">
            <v>791060405</v>
          </cell>
          <cell r="H1749">
            <v>7795550112</v>
          </cell>
          <cell r="I1749" t="str">
            <v>MTTO. EN EL CAMPO</v>
          </cell>
          <cell r="J1749" t="str">
            <v>Revisar motor</v>
          </cell>
          <cell r="K1749" t="str">
            <v>MTTO. CORRECTIVO</v>
          </cell>
          <cell r="L1749">
            <v>4012</v>
          </cell>
          <cell r="M1749" t="str">
            <v>BECERRA IDROVO, FRANCISCO</v>
          </cell>
          <cell r="N1749" t="str">
            <v>A</v>
          </cell>
          <cell r="O1749">
            <v>42208</v>
          </cell>
          <cell r="P1749">
            <v>0.56319444444444444</v>
          </cell>
          <cell r="Q1749">
            <v>30</v>
          </cell>
          <cell r="R1749"/>
          <cell r="S1749" t="str">
            <v>Mtto. Terminado</v>
          </cell>
          <cell r="T1749">
            <v>42208</v>
          </cell>
          <cell r="U1749">
            <v>0.6875</v>
          </cell>
          <cell r="V1749">
            <v>2.9833333332790062</v>
          </cell>
        </row>
        <row r="1750">
          <cell r="A1750"/>
          <cell r="B1750">
            <v>1739</v>
          </cell>
          <cell r="C1750">
            <v>662</v>
          </cell>
          <cell r="D1750" t="str">
            <v>Moto Bomba Perkins 6.3544</v>
          </cell>
          <cell r="E1750" t="str">
            <v>100BB</v>
          </cell>
          <cell r="F1750" t="str">
            <v>Coazucar S. A.</v>
          </cell>
          <cell r="G1750">
            <v>791060405</v>
          </cell>
          <cell r="H1750">
            <v>7795550034</v>
          </cell>
          <cell r="I1750" t="str">
            <v>MTTO. EN EL CAMPO</v>
          </cell>
          <cell r="J1750" t="str">
            <v>Revisar motor</v>
          </cell>
          <cell r="K1750" t="str">
            <v>MTTO. CORRECTIVO</v>
          </cell>
          <cell r="L1750">
            <v>4012</v>
          </cell>
          <cell r="M1750" t="str">
            <v>BECERRA IDROVO, FRANCISCO</v>
          </cell>
          <cell r="N1750" t="str">
            <v>A</v>
          </cell>
          <cell r="O1750">
            <v>42208</v>
          </cell>
          <cell r="P1750">
            <v>0.56388888888888888</v>
          </cell>
          <cell r="Q1750">
            <v>30</v>
          </cell>
          <cell r="R1750"/>
          <cell r="S1750" t="str">
            <v>Mtto. Terminado</v>
          </cell>
          <cell r="T1750">
            <v>42208</v>
          </cell>
          <cell r="U1750">
            <v>0.58333333333333337</v>
          </cell>
          <cell r="V1750">
            <v>0.46666666679084301</v>
          </cell>
        </row>
        <row r="1751">
          <cell r="A1751"/>
          <cell r="B1751">
            <v>1740</v>
          </cell>
          <cell r="C1751" t="str">
            <v>LL05</v>
          </cell>
          <cell r="D1751" t="str">
            <v>Cargadora de Caña JD SP.2250</v>
          </cell>
          <cell r="E1751" t="str">
            <v>100LL</v>
          </cell>
          <cell r="F1751" t="str">
            <v>Coazucar S. A.</v>
          </cell>
          <cell r="G1751">
            <v>791060423</v>
          </cell>
          <cell r="H1751">
            <v>791060423</v>
          </cell>
          <cell r="I1751" t="str">
            <v>MTTO. EN EL CAMPO</v>
          </cell>
          <cell r="J1751" t="str">
            <v>Revisar luces</v>
          </cell>
          <cell r="K1751" t="str">
            <v>MTTO. CORRECTIVO</v>
          </cell>
          <cell r="L1751">
            <v>1544</v>
          </cell>
          <cell r="M1751" t="str">
            <v>PAUCAR PARRA, SANTIAGO ELIAS</v>
          </cell>
          <cell r="N1751" t="str">
            <v>A</v>
          </cell>
          <cell r="O1751">
            <v>42208</v>
          </cell>
          <cell r="P1751">
            <v>0.56458333333333333</v>
          </cell>
          <cell r="Q1751">
            <v>30</v>
          </cell>
          <cell r="R1751"/>
          <cell r="S1751" t="str">
            <v>Mtto. Terminado</v>
          </cell>
          <cell r="T1751">
            <v>42208</v>
          </cell>
          <cell r="U1751">
            <v>0.70833333333333337</v>
          </cell>
          <cell r="V1751">
            <v>3.4499999999534339</v>
          </cell>
        </row>
        <row r="1752">
          <cell r="A1752"/>
          <cell r="B1752">
            <v>1741</v>
          </cell>
          <cell r="C1752" t="str">
            <v>CB03</v>
          </cell>
          <cell r="D1752" t="str">
            <v>Cabezal Volvo FM64T-L2H1</v>
          </cell>
          <cell r="E1752" t="str">
            <v>100CB</v>
          </cell>
          <cell r="F1752" t="str">
            <v>Coazucar S. A.</v>
          </cell>
          <cell r="G1752">
            <v>791060412</v>
          </cell>
          <cell r="H1752">
            <v>791060412</v>
          </cell>
          <cell r="I1752" t="str">
            <v>ELECTROMECANICOS</v>
          </cell>
          <cell r="J1752" t="str">
            <v>Revisar sistema electrico</v>
          </cell>
          <cell r="K1752" t="str">
            <v>MTTO. CORRECTIVO</v>
          </cell>
          <cell r="L1752">
            <v>1291</v>
          </cell>
          <cell r="M1752" t="str">
            <v>MARIÑO TRIVIÑO, YEFERSON ARQUIMIDES</v>
          </cell>
          <cell r="N1752" t="str">
            <v>A</v>
          </cell>
          <cell r="O1752">
            <v>42208</v>
          </cell>
          <cell r="P1752">
            <v>0.57291666666666663</v>
          </cell>
          <cell r="Q1752">
            <v>30</v>
          </cell>
          <cell r="R1752"/>
          <cell r="S1752" t="str">
            <v>Mtto. Terminado</v>
          </cell>
          <cell r="T1752">
            <v>42208</v>
          </cell>
          <cell r="U1752">
            <v>0.72916666666666663</v>
          </cell>
          <cell r="V1752">
            <v>3.75</v>
          </cell>
        </row>
        <row r="1753">
          <cell r="A1753"/>
          <cell r="B1753">
            <v>1742</v>
          </cell>
          <cell r="C1753" t="str">
            <v>EP05</v>
          </cell>
          <cell r="D1753" t="str">
            <v>Excavadora Caterpillar</v>
          </cell>
          <cell r="E1753" t="str">
            <v>100EP</v>
          </cell>
          <cell r="F1753" t="str">
            <v>Coazucar S. A.</v>
          </cell>
          <cell r="G1753">
            <v>791060419</v>
          </cell>
          <cell r="H1753">
            <v>7795550885</v>
          </cell>
          <cell r="I1753" t="str">
            <v>EQUIPO PESADO</v>
          </cell>
          <cell r="J1753" t="str">
            <v>Cambiar manguera hidraulica</v>
          </cell>
          <cell r="K1753" t="str">
            <v>MTTO. CORRECTIVO</v>
          </cell>
          <cell r="L1753">
            <v>865</v>
          </cell>
          <cell r="M1753" t="str">
            <v>CEDEÑO SANCHEZ, JOSE KLEVER</v>
          </cell>
          <cell r="N1753" t="str">
            <v>A</v>
          </cell>
          <cell r="O1753">
            <v>42208</v>
          </cell>
          <cell r="P1753">
            <v>0.5756944444444444</v>
          </cell>
          <cell r="Q1753">
            <v>30</v>
          </cell>
          <cell r="R1753"/>
          <cell r="S1753" t="str">
            <v>Mtto. Terminado</v>
          </cell>
          <cell r="T1753">
            <v>42208</v>
          </cell>
          <cell r="U1753">
            <v>0.75</v>
          </cell>
          <cell r="V1753">
            <v>4.1833333333488554</v>
          </cell>
        </row>
        <row r="1754">
          <cell r="A1754"/>
          <cell r="B1754">
            <v>1743</v>
          </cell>
          <cell r="C1754">
            <v>1272</v>
          </cell>
          <cell r="D1754" t="str">
            <v>Trayler</v>
          </cell>
          <cell r="E1754" t="str">
            <v>100TD</v>
          </cell>
          <cell r="F1754" t="str">
            <v>Coazucar S. A.</v>
          </cell>
          <cell r="G1754">
            <v>0</v>
          </cell>
          <cell r="H1754">
            <v>791060312</v>
          </cell>
          <cell r="I1754" t="str">
            <v>TRAYLER</v>
          </cell>
          <cell r="J1754" t="str">
            <v>Soldar viga</v>
          </cell>
          <cell r="K1754" t="str">
            <v>MTTO. CORRECTIVO</v>
          </cell>
          <cell r="L1754">
            <v>1582</v>
          </cell>
          <cell r="M1754" t="str">
            <v>PILAY SANTOS, OSCAR</v>
          </cell>
          <cell r="N1754" t="str">
            <v>A</v>
          </cell>
          <cell r="O1754">
            <v>42208</v>
          </cell>
          <cell r="P1754">
            <v>0.58680555555555558</v>
          </cell>
          <cell r="Q1754">
            <v>30</v>
          </cell>
          <cell r="R1754"/>
          <cell r="S1754" t="str">
            <v>Mtto. Terminado</v>
          </cell>
          <cell r="T1754">
            <v>42208</v>
          </cell>
          <cell r="U1754">
            <v>0.75</v>
          </cell>
          <cell r="V1754">
            <v>3.9166666667442769</v>
          </cell>
        </row>
        <row r="1755">
          <cell r="A1755"/>
          <cell r="B1755">
            <v>1744</v>
          </cell>
          <cell r="C1755">
            <v>233</v>
          </cell>
          <cell r="D1755" t="str">
            <v xml:space="preserve">Jeep Chevrolet </v>
          </cell>
          <cell r="E1755" t="str">
            <v>100EL</v>
          </cell>
          <cell r="F1755" t="str">
            <v>Coazucar S. A.</v>
          </cell>
          <cell r="G1755">
            <v>791010701</v>
          </cell>
          <cell r="H1755">
            <v>7795550724</v>
          </cell>
          <cell r="I1755" t="str">
            <v>EQUIPO LIVIANO</v>
          </cell>
          <cell r="J1755" t="str">
            <v>Orden de Inspección</v>
          </cell>
          <cell r="K1755" t="str">
            <v>MTTO. PREVENTIVO</v>
          </cell>
          <cell r="L1755">
            <v>85</v>
          </cell>
          <cell r="M1755" t="str">
            <v>BELTRAN DAVILA, RONALD</v>
          </cell>
          <cell r="N1755" t="str">
            <v>A</v>
          </cell>
          <cell r="O1755">
            <v>42208</v>
          </cell>
          <cell r="P1755">
            <v>0.6020833333333333</v>
          </cell>
          <cell r="Q1755">
            <v>30</v>
          </cell>
          <cell r="R1755"/>
          <cell r="S1755" t="str">
            <v>Mtto. Terminado</v>
          </cell>
          <cell r="T1755">
            <v>42208</v>
          </cell>
          <cell r="U1755">
            <v>0.83333333333333337</v>
          </cell>
          <cell r="V1755">
            <v>5.5500000000465661</v>
          </cell>
        </row>
        <row r="1756">
          <cell r="A1756"/>
          <cell r="B1756">
            <v>1745</v>
          </cell>
          <cell r="C1756">
            <v>233</v>
          </cell>
          <cell r="D1756" t="str">
            <v xml:space="preserve">Jeep Chevrolet </v>
          </cell>
          <cell r="E1756" t="str">
            <v>100EL</v>
          </cell>
          <cell r="F1756" t="str">
            <v>Coazucar S. A.</v>
          </cell>
          <cell r="G1756">
            <v>791010701</v>
          </cell>
          <cell r="H1756">
            <v>7795550724</v>
          </cell>
          <cell r="I1756" t="str">
            <v>LUBRICADORA</v>
          </cell>
          <cell r="J1756" t="str">
            <v>Cambio aceite y filtro motor</v>
          </cell>
          <cell r="K1756" t="str">
            <v>MTTO. PREVENTIVO</v>
          </cell>
          <cell r="L1756">
            <v>85</v>
          </cell>
          <cell r="M1756" t="str">
            <v>BELTRAN DAVILA, RONALD</v>
          </cell>
          <cell r="N1756" t="str">
            <v>A</v>
          </cell>
          <cell r="O1756">
            <v>42208</v>
          </cell>
          <cell r="P1756">
            <v>0.6020833333333333</v>
          </cell>
          <cell r="Q1756">
            <v>30</v>
          </cell>
          <cell r="R1756"/>
          <cell r="S1756" t="str">
            <v>Mtto. Terminado</v>
          </cell>
          <cell r="T1756">
            <v>42208</v>
          </cell>
          <cell r="U1756">
            <v>0.6020833333333333</v>
          </cell>
          <cell r="V1756">
            <v>0</v>
          </cell>
        </row>
        <row r="1757">
          <cell r="A1757"/>
          <cell r="B1757">
            <v>1746</v>
          </cell>
          <cell r="C1757">
            <v>233</v>
          </cell>
          <cell r="D1757" t="str">
            <v xml:space="preserve">Jeep Chevrolet </v>
          </cell>
          <cell r="E1757" t="str">
            <v>100EL</v>
          </cell>
          <cell r="F1757" t="str">
            <v>Coazucar S. A.</v>
          </cell>
          <cell r="G1757">
            <v>791010701</v>
          </cell>
          <cell r="H1757">
            <v>7795550724</v>
          </cell>
          <cell r="I1757" t="str">
            <v>LUBRICADORA</v>
          </cell>
          <cell r="J1757" t="str">
            <v>Cambio filtro de combustible</v>
          </cell>
          <cell r="K1757" t="str">
            <v>MTTO. PREVENTIVO</v>
          </cell>
          <cell r="L1757">
            <v>85</v>
          </cell>
          <cell r="M1757" t="str">
            <v>BELTRAN DAVILA, RONALD</v>
          </cell>
          <cell r="N1757" t="str">
            <v>A</v>
          </cell>
          <cell r="O1757">
            <v>42208</v>
          </cell>
          <cell r="P1757">
            <v>0.6020833333333333</v>
          </cell>
          <cell r="Q1757">
            <v>30</v>
          </cell>
          <cell r="R1757"/>
          <cell r="S1757" t="str">
            <v>Mtto. Terminado</v>
          </cell>
          <cell r="T1757">
            <v>42209</v>
          </cell>
          <cell r="U1757">
            <v>0.45833333333333331</v>
          </cell>
          <cell r="V1757">
            <v>20.550000000046566</v>
          </cell>
        </row>
        <row r="1758">
          <cell r="A1758"/>
          <cell r="B1758">
            <v>1747</v>
          </cell>
          <cell r="C1758" t="str">
            <v>JD49</v>
          </cell>
          <cell r="D1758" t="str">
            <v>Tractor John Deere 6145J</v>
          </cell>
          <cell r="E1758" t="str">
            <v>100JD</v>
          </cell>
          <cell r="F1758" t="str">
            <v>Coazucar S. A.</v>
          </cell>
          <cell r="G1758">
            <v>791060443</v>
          </cell>
          <cell r="H1758">
            <v>7795551105</v>
          </cell>
          <cell r="I1758" t="str">
            <v>MTTO. EN EL CAMPO</v>
          </cell>
          <cell r="J1758" t="str">
            <v>Cambiar llanta posterior izquierda baja</v>
          </cell>
          <cell r="K1758" t="str">
            <v>MTTO. CORRECTIVO</v>
          </cell>
          <cell r="L1758">
            <v>1044</v>
          </cell>
          <cell r="M1758" t="str">
            <v>FERNANDEZ PAIDA, SEGUNDO DELFO</v>
          </cell>
          <cell r="N1758" t="str">
            <v>A</v>
          </cell>
          <cell r="O1758">
            <v>42208</v>
          </cell>
          <cell r="P1758">
            <v>0.6069444444444444</v>
          </cell>
          <cell r="Q1758">
            <v>30</v>
          </cell>
          <cell r="R1758"/>
          <cell r="S1758" t="str">
            <v>Mtto. Terminado</v>
          </cell>
          <cell r="T1758">
            <v>42208</v>
          </cell>
          <cell r="U1758">
            <v>0.70833333333333337</v>
          </cell>
          <cell r="V1758">
            <v>2.4333333333488554</v>
          </cell>
        </row>
        <row r="1759">
          <cell r="A1759"/>
          <cell r="B1759">
            <v>1748</v>
          </cell>
          <cell r="C1759">
            <v>194</v>
          </cell>
          <cell r="D1759" t="str">
            <v>Cabezal Kenworth T-800</v>
          </cell>
          <cell r="E1759" t="str">
            <v>100CB</v>
          </cell>
          <cell r="F1759" t="str">
            <v>Coazucar S. A.</v>
          </cell>
          <cell r="G1759">
            <v>791060332</v>
          </cell>
          <cell r="H1759">
            <v>791060332</v>
          </cell>
          <cell r="I1759" t="str">
            <v>CABEZALES</v>
          </cell>
          <cell r="J1759" t="str">
            <v>Revisar embrague</v>
          </cell>
          <cell r="K1759" t="str">
            <v>MTTO. CORRECTIVO</v>
          </cell>
          <cell r="L1759">
            <v>712</v>
          </cell>
          <cell r="M1759" t="str">
            <v>BAUTISTA VILLA, JULIO PRACEDES</v>
          </cell>
          <cell r="N1759" t="str">
            <v>A</v>
          </cell>
          <cell r="O1759">
            <v>42208</v>
          </cell>
          <cell r="P1759">
            <v>0.61041666666666672</v>
          </cell>
          <cell r="Q1759">
            <v>30</v>
          </cell>
          <cell r="R1759"/>
          <cell r="S1759" t="str">
            <v>Mtto. Terminado</v>
          </cell>
          <cell r="T1759">
            <v>42208</v>
          </cell>
          <cell r="U1759">
            <v>0.70833333333333337</v>
          </cell>
          <cell r="V1759">
            <v>2.3499999998603016</v>
          </cell>
        </row>
        <row r="1760">
          <cell r="A1760"/>
          <cell r="B1760">
            <v>1749</v>
          </cell>
          <cell r="C1760">
            <v>425</v>
          </cell>
          <cell r="D1760" t="str">
            <v>Carreton</v>
          </cell>
          <cell r="E1760" t="str">
            <v>100CA</v>
          </cell>
          <cell r="F1760" t="str">
            <v>Coazucar S. A.</v>
          </cell>
          <cell r="G1760">
            <v>791060326</v>
          </cell>
          <cell r="H1760">
            <v>791060326</v>
          </cell>
          <cell r="I1760" t="str">
            <v>CARRETONES</v>
          </cell>
          <cell r="J1760" t="str">
            <v>Soldar argolla de volteo</v>
          </cell>
          <cell r="K1760" t="str">
            <v>MTTO. CORRECTIVO</v>
          </cell>
          <cell r="L1760">
            <v>1417</v>
          </cell>
          <cell r="M1760" t="str">
            <v>MORENO ULLOA, SALOMON</v>
          </cell>
          <cell r="N1760" t="str">
            <v>A</v>
          </cell>
          <cell r="O1760">
            <v>42208</v>
          </cell>
          <cell r="P1760">
            <v>0.61319444444444449</v>
          </cell>
          <cell r="Q1760">
            <v>30</v>
          </cell>
          <cell r="R1760"/>
          <cell r="S1760" t="str">
            <v>Mtto. Terminado</v>
          </cell>
          <cell r="T1760">
            <v>42208</v>
          </cell>
          <cell r="U1760">
            <v>0.79166666666666663</v>
          </cell>
          <cell r="V1760">
            <v>4.2833333334419876</v>
          </cell>
        </row>
        <row r="1761">
          <cell r="A1761"/>
          <cell r="B1761">
            <v>1750</v>
          </cell>
          <cell r="C1761" t="str">
            <v>CS02</v>
          </cell>
          <cell r="D1761" t="str">
            <v>Cosechadora de CañaJohn Deere 3520</v>
          </cell>
          <cell r="E1761" t="str">
            <v>100CS</v>
          </cell>
          <cell r="F1761" t="str">
            <v>Coazucar S. A.</v>
          </cell>
          <cell r="G1761">
            <v>791060321</v>
          </cell>
          <cell r="H1761">
            <v>791060321</v>
          </cell>
          <cell r="I1761" t="str">
            <v>MTTO. EN EL CAMPO</v>
          </cell>
          <cell r="J1761" t="str">
            <v>Cambiar llanta delantera izquierda baja</v>
          </cell>
          <cell r="K1761" t="str">
            <v>MTTO. CORRECTIVO</v>
          </cell>
          <cell r="L1761">
            <v>1379</v>
          </cell>
          <cell r="M1761" t="str">
            <v>MONTECEL ORTEGA, WASHINGTON ENRIQUE</v>
          </cell>
          <cell r="N1761" t="str">
            <v>A</v>
          </cell>
          <cell r="O1761">
            <v>42208</v>
          </cell>
          <cell r="P1761">
            <v>0.61805555555555558</v>
          </cell>
          <cell r="Q1761">
            <v>30</v>
          </cell>
          <cell r="R1761"/>
          <cell r="S1761" t="str">
            <v>Mtto. Terminado</v>
          </cell>
          <cell r="T1761">
            <v>42208</v>
          </cell>
          <cell r="U1761">
            <v>0.66666666666666663</v>
          </cell>
          <cell r="V1761">
            <v>1.1666666667442769</v>
          </cell>
        </row>
        <row r="1762">
          <cell r="A1762"/>
          <cell r="B1762">
            <v>1751</v>
          </cell>
          <cell r="C1762">
            <v>339</v>
          </cell>
          <cell r="D1762" t="str">
            <v>Tractor de Llantas Cameco 305 AG</v>
          </cell>
          <cell r="E1762" t="str">
            <v>100CM</v>
          </cell>
          <cell r="F1762" t="str">
            <v>Coazucar S. A.</v>
          </cell>
          <cell r="G1762">
            <v>791060444</v>
          </cell>
          <cell r="H1762">
            <v>7795550348</v>
          </cell>
          <cell r="I1762" t="str">
            <v>CAMECOS</v>
          </cell>
          <cell r="J1762" t="str">
            <v>Cambiar botella de la direccion</v>
          </cell>
          <cell r="K1762" t="str">
            <v>MTTO. CORRECTIVO</v>
          </cell>
          <cell r="L1762">
            <v>1255</v>
          </cell>
          <cell r="M1762" t="str">
            <v>LOPEZ TORRES, MANUEL ALADINO</v>
          </cell>
          <cell r="N1762" t="str">
            <v>A</v>
          </cell>
          <cell r="O1762">
            <v>42208</v>
          </cell>
          <cell r="P1762">
            <v>0.62916666666666665</v>
          </cell>
          <cell r="Q1762">
            <v>30</v>
          </cell>
          <cell r="R1762"/>
          <cell r="S1762" t="str">
            <v>Mtto. Terminado</v>
          </cell>
          <cell r="T1762">
            <v>42208</v>
          </cell>
          <cell r="U1762">
            <v>0.71875</v>
          </cell>
          <cell r="V1762">
            <v>2.1500000000232831</v>
          </cell>
        </row>
        <row r="1763">
          <cell r="A1763"/>
          <cell r="B1763">
            <v>1752</v>
          </cell>
          <cell r="C1763" t="str">
            <v>EL22</v>
          </cell>
          <cell r="D1763" t="str">
            <v xml:space="preserve">Camioneta Chevrolet </v>
          </cell>
          <cell r="E1763" t="str">
            <v>100EL</v>
          </cell>
          <cell r="F1763" t="str">
            <v>Coazucar S. A.</v>
          </cell>
          <cell r="G1763">
            <v>791060102</v>
          </cell>
          <cell r="H1763">
            <v>7795550797</v>
          </cell>
          <cell r="I1763" t="str">
            <v>EQUIPO LIVIANO</v>
          </cell>
          <cell r="J1763" t="str">
            <v>Orden de Inspección</v>
          </cell>
          <cell r="K1763" t="str">
            <v>MTTO. PREVENTIVO</v>
          </cell>
          <cell r="L1763">
            <v>4370</v>
          </cell>
          <cell r="M1763" t="str">
            <v>GUALPA TOMALA, JOSE</v>
          </cell>
          <cell r="N1763" t="str">
            <v>A</v>
          </cell>
          <cell r="O1763">
            <v>42208</v>
          </cell>
          <cell r="P1763">
            <v>0.63194444444444442</v>
          </cell>
          <cell r="Q1763">
            <v>30</v>
          </cell>
          <cell r="R1763">
            <v>262644</v>
          </cell>
          <cell r="S1763" t="str">
            <v>Mtto. Terminado</v>
          </cell>
          <cell r="T1763">
            <v>42208</v>
          </cell>
          <cell r="U1763">
            <v>0.70833333333333337</v>
          </cell>
          <cell r="V1763">
            <v>1.8333333332557231</v>
          </cell>
        </row>
        <row r="1764">
          <cell r="A1764"/>
          <cell r="B1764">
            <v>1753</v>
          </cell>
          <cell r="C1764" t="str">
            <v>EL22</v>
          </cell>
          <cell r="D1764" t="str">
            <v xml:space="preserve">Camioneta Chevrolet </v>
          </cell>
          <cell r="E1764" t="str">
            <v>100EL</v>
          </cell>
          <cell r="F1764" t="str">
            <v>Coazucar S. A.</v>
          </cell>
          <cell r="G1764">
            <v>791060102</v>
          </cell>
          <cell r="H1764">
            <v>7795550797</v>
          </cell>
          <cell r="I1764" t="str">
            <v>LUBRICADORA</v>
          </cell>
          <cell r="J1764" t="str">
            <v>Cambio aceite y filtro motor</v>
          </cell>
          <cell r="K1764" t="str">
            <v>MTTO. PREVENTIVO</v>
          </cell>
          <cell r="L1764">
            <v>4370</v>
          </cell>
          <cell r="M1764" t="str">
            <v>GUALPA TOMALA, JOSE</v>
          </cell>
          <cell r="N1764" t="str">
            <v>A</v>
          </cell>
          <cell r="O1764">
            <v>42208</v>
          </cell>
          <cell r="P1764">
            <v>0.63194444444444442</v>
          </cell>
          <cell r="Q1764">
            <v>30</v>
          </cell>
          <cell r="R1764">
            <v>262644</v>
          </cell>
          <cell r="S1764" t="str">
            <v>Mtto. Terminado</v>
          </cell>
          <cell r="T1764">
            <v>42208</v>
          </cell>
          <cell r="U1764">
            <v>0.70833333333333337</v>
          </cell>
          <cell r="V1764">
            <v>1.8333333332557231</v>
          </cell>
        </row>
        <row r="1765">
          <cell r="A1765"/>
          <cell r="B1765">
            <v>1754</v>
          </cell>
          <cell r="C1765" t="str">
            <v>EL22</v>
          </cell>
          <cell r="D1765" t="str">
            <v xml:space="preserve">Camioneta Chevrolet </v>
          </cell>
          <cell r="E1765" t="str">
            <v>100EL</v>
          </cell>
          <cell r="F1765" t="str">
            <v>Coazucar S. A.</v>
          </cell>
          <cell r="G1765">
            <v>791060102</v>
          </cell>
          <cell r="H1765">
            <v>7795550797</v>
          </cell>
          <cell r="I1765" t="str">
            <v>LUBRICADORA</v>
          </cell>
          <cell r="J1765" t="str">
            <v>Cambio filtro de combustible</v>
          </cell>
          <cell r="K1765" t="str">
            <v>MTTO. PREVENTIVO</v>
          </cell>
          <cell r="L1765">
            <v>4370</v>
          </cell>
          <cell r="M1765" t="str">
            <v>GUALPA TOMALA, JOSE</v>
          </cell>
          <cell r="N1765" t="str">
            <v>A</v>
          </cell>
          <cell r="O1765">
            <v>42208</v>
          </cell>
          <cell r="P1765">
            <v>0.63194444444444442</v>
          </cell>
          <cell r="Q1765">
            <v>30</v>
          </cell>
          <cell r="R1765">
            <v>262644</v>
          </cell>
          <cell r="S1765" t="str">
            <v>Mtto. Terminado</v>
          </cell>
          <cell r="T1765">
            <v>42208</v>
          </cell>
          <cell r="U1765">
            <v>0.70833333333333337</v>
          </cell>
          <cell r="V1765">
            <v>1.8333333332557231</v>
          </cell>
        </row>
        <row r="1766">
          <cell r="A1766"/>
          <cell r="B1766">
            <v>1755</v>
          </cell>
          <cell r="C1766" t="str">
            <v>EL22</v>
          </cell>
          <cell r="D1766" t="str">
            <v xml:space="preserve">Camioneta Chevrolet </v>
          </cell>
          <cell r="E1766" t="str">
            <v>100EL</v>
          </cell>
          <cell r="F1766" t="str">
            <v>Coazucar S. A.</v>
          </cell>
          <cell r="G1766">
            <v>791060102</v>
          </cell>
          <cell r="H1766">
            <v>7795550797</v>
          </cell>
          <cell r="I1766" t="str">
            <v>LUBRICADORA</v>
          </cell>
          <cell r="J1766" t="str">
            <v>Cambio aceite diferencial</v>
          </cell>
          <cell r="K1766" t="str">
            <v>MTTO. PREVENTIVO</v>
          </cell>
          <cell r="L1766">
            <v>4370</v>
          </cell>
          <cell r="M1766" t="str">
            <v>GUALPA TOMALA, JOSE</v>
          </cell>
          <cell r="N1766" t="str">
            <v>A</v>
          </cell>
          <cell r="O1766">
            <v>42208</v>
          </cell>
          <cell r="P1766">
            <v>0.63194444444444442</v>
          </cell>
          <cell r="Q1766">
            <v>30</v>
          </cell>
          <cell r="R1766">
            <v>262644</v>
          </cell>
          <cell r="S1766" t="str">
            <v>Mtto. Terminado</v>
          </cell>
          <cell r="T1766">
            <v>42208</v>
          </cell>
          <cell r="U1766">
            <v>0.70833333333333337</v>
          </cell>
          <cell r="V1766">
            <v>1.8333333332557231</v>
          </cell>
        </row>
        <row r="1767">
          <cell r="A1767"/>
          <cell r="B1767">
            <v>1756</v>
          </cell>
          <cell r="C1767" t="str">
            <v>EL22</v>
          </cell>
          <cell r="D1767" t="str">
            <v xml:space="preserve">Camioneta Chevrolet </v>
          </cell>
          <cell r="E1767" t="str">
            <v>100EL</v>
          </cell>
          <cell r="F1767" t="str">
            <v>Coazucar S. A.</v>
          </cell>
          <cell r="G1767">
            <v>791060102</v>
          </cell>
          <cell r="H1767">
            <v>7795550797</v>
          </cell>
          <cell r="I1767" t="str">
            <v>LUBRICADORA</v>
          </cell>
          <cell r="J1767" t="str">
            <v>Cambio aceite transmisión</v>
          </cell>
          <cell r="K1767" t="str">
            <v>MTTO. PREVENTIVO</v>
          </cell>
          <cell r="L1767">
            <v>4370</v>
          </cell>
          <cell r="M1767" t="str">
            <v>GUALPA TOMALA, JOSE</v>
          </cell>
          <cell r="N1767" t="str">
            <v>A</v>
          </cell>
          <cell r="O1767">
            <v>42208</v>
          </cell>
          <cell r="P1767">
            <v>0.63194444444444442</v>
          </cell>
          <cell r="Q1767">
            <v>30</v>
          </cell>
          <cell r="R1767">
            <v>262644</v>
          </cell>
          <cell r="S1767" t="str">
            <v>Mtto. Terminado</v>
          </cell>
          <cell r="T1767">
            <v>42208</v>
          </cell>
          <cell r="U1767">
            <v>0.70833333333333337</v>
          </cell>
          <cell r="V1767">
            <v>1.8333333332557231</v>
          </cell>
        </row>
        <row r="1768">
          <cell r="A1768"/>
          <cell r="B1768">
            <v>1757</v>
          </cell>
          <cell r="C1768" t="str">
            <v>EL22</v>
          </cell>
          <cell r="D1768" t="str">
            <v xml:space="preserve">Camioneta Chevrolet </v>
          </cell>
          <cell r="E1768" t="str">
            <v>100EL</v>
          </cell>
          <cell r="F1768" t="str">
            <v>Coazucar S. A.</v>
          </cell>
          <cell r="G1768">
            <v>791060102</v>
          </cell>
          <cell r="H1768">
            <v>7795550797</v>
          </cell>
          <cell r="I1768" t="str">
            <v>LUBRICADORA</v>
          </cell>
          <cell r="J1768" t="str">
            <v>Cambio filtro de aire</v>
          </cell>
          <cell r="K1768" t="str">
            <v>MTTO. PREVENTIVO</v>
          </cell>
          <cell r="L1768">
            <v>4370</v>
          </cell>
          <cell r="M1768" t="str">
            <v>GUALPA TOMALA, JOSE</v>
          </cell>
          <cell r="N1768" t="str">
            <v>A</v>
          </cell>
          <cell r="O1768">
            <v>42208</v>
          </cell>
          <cell r="P1768">
            <v>0.63194444444444442</v>
          </cell>
          <cell r="Q1768">
            <v>30</v>
          </cell>
          <cell r="R1768">
            <v>262644</v>
          </cell>
          <cell r="S1768" t="str">
            <v>Mtto. Terminado</v>
          </cell>
          <cell r="T1768">
            <v>42208</v>
          </cell>
          <cell r="U1768">
            <v>0.70833333333333337</v>
          </cell>
          <cell r="V1768">
            <v>1.8333333332557231</v>
          </cell>
        </row>
        <row r="1769">
          <cell r="A1769"/>
          <cell r="B1769">
            <v>1758</v>
          </cell>
          <cell r="C1769" t="str">
            <v>JD31</v>
          </cell>
          <cell r="D1769" t="str">
            <v>Tractor John Deere 7230R</v>
          </cell>
          <cell r="E1769" t="str">
            <v>100JD</v>
          </cell>
          <cell r="F1769" t="str">
            <v>Coazucar S. A.</v>
          </cell>
          <cell r="G1769">
            <v>791060416</v>
          </cell>
          <cell r="H1769">
            <v>7795551073</v>
          </cell>
          <cell r="I1769" t="str">
            <v>MTTO. EN EL CAMPO</v>
          </cell>
          <cell r="J1769" t="str">
            <v>Cambio aceite y filtro motor</v>
          </cell>
          <cell r="K1769" t="str">
            <v>MTTO. CORRECTIVO</v>
          </cell>
          <cell r="L1769">
            <v>1125</v>
          </cell>
          <cell r="M1769" t="str">
            <v>GUAMBO CELA, JOSE</v>
          </cell>
          <cell r="N1769" t="str">
            <v>A</v>
          </cell>
          <cell r="O1769">
            <v>42208</v>
          </cell>
          <cell r="P1769">
            <v>0.66319444444444442</v>
          </cell>
          <cell r="Q1769">
            <v>30</v>
          </cell>
          <cell r="R1769"/>
          <cell r="S1769" t="str">
            <v>Mtto. Terminado</v>
          </cell>
          <cell r="T1769">
            <v>42209</v>
          </cell>
          <cell r="U1769">
            <v>0.58333333333333337</v>
          </cell>
          <cell r="V1769">
            <v>22.083333333255723</v>
          </cell>
        </row>
        <row r="1770">
          <cell r="A1770"/>
          <cell r="B1770">
            <v>1759</v>
          </cell>
          <cell r="C1770" t="str">
            <v>JD31</v>
          </cell>
          <cell r="D1770" t="str">
            <v>Tractor John Deere 7230R</v>
          </cell>
          <cell r="E1770" t="str">
            <v>100JD</v>
          </cell>
          <cell r="F1770" t="str">
            <v>Coazucar S. A.</v>
          </cell>
          <cell r="G1770">
            <v>791060416</v>
          </cell>
          <cell r="H1770">
            <v>7795551073</v>
          </cell>
          <cell r="I1770" t="str">
            <v>MTTO. EN EL CAMPO</v>
          </cell>
          <cell r="J1770" t="str">
            <v>Cambio filtro de combustible</v>
          </cell>
          <cell r="K1770" t="str">
            <v>MTTO. CORRECTIVO</v>
          </cell>
          <cell r="L1770">
            <v>1125</v>
          </cell>
          <cell r="M1770" t="str">
            <v>GUAMBO CELA, JOSE</v>
          </cell>
          <cell r="N1770" t="str">
            <v>A</v>
          </cell>
          <cell r="O1770">
            <v>42208</v>
          </cell>
          <cell r="P1770">
            <v>0.66319444444444442</v>
          </cell>
          <cell r="Q1770">
            <v>30</v>
          </cell>
          <cell r="R1770"/>
          <cell r="S1770" t="str">
            <v>Mtto. Terminado</v>
          </cell>
          <cell r="T1770">
            <v>42209</v>
          </cell>
          <cell r="U1770">
            <v>0.58333333333333337</v>
          </cell>
          <cell r="V1770">
            <v>22.083333333255723</v>
          </cell>
        </row>
        <row r="1771">
          <cell r="A1771"/>
          <cell r="B1771">
            <v>1760</v>
          </cell>
          <cell r="C1771">
            <v>334</v>
          </cell>
          <cell r="D1771" t="str">
            <v>Tractor de Llantas Cameco 305 AG</v>
          </cell>
          <cell r="E1771" t="str">
            <v>100CM</v>
          </cell>
          <cell r="F1771" t="str">
            <v>Coazucar S. A.</v>
          </cell>
          <cell r="G1771">
            <v>791060444</v>
          </cell>
          <cell r="H1771">
            <v>7795550343</v>
          </cell>
          <cell r="I1771" t="str">
            <v>CAMECOS</v>
          </cell>
          <cell r="J1771" t="str">
            <v>Revisar fuga de aceite de la corona</v>
          </cell>
          <cell r="K1771" t="str">
            <v>MTTO. CORRECTIVO</v>
          </cell>
          <cell r="L1771">
            <v>1742</v>
          </cell>
          <cell r="M1771" t="str">
            <v>ROMERO GUAMAN, VALENTIN</v>
          </cell>
          <cell r="N1771" t="str">
            <v>A</v>
          </cell>
          <cell r="O1771">
            <v>42208</v>
          </cell>
          <cell r="P1771">
            <v>0.6694444444444444</v>
          </cell>
          <cell r="Q1771">
            <v>30</v>
          </cell>
          <cell r="R1771"/>
          <cell r="S1771" t="str">
            <v>Mtto. Terminado</v>
          </cell>
          <cell r="T1771">
            <v>42208</v>
          </cell>
          <cell r="U1771">
            <v>0.72222222222222221</v>
          </cell>
          <cell r="V1771">
            <v>1.2666666666045785</v>
          </cell>
        </row>
        <row r="1772">
          <cell r="A1772"/>
          <cell r="B1772">
            <v>1761</v>
          </cell>
          <cell r="C1772" t="str">
            <v>LL01</v>
          </cell>
          <cell r="D1772" t="str">
            <v>Cargadora de Caña JD SP.1850</v>
          </cell>
          <cell r="E1772" t="str">
            <v>100LL</v>
          </cell>
          <cell r="F1772" t="str">
            <v>Coazucar S. A.</v>
          </cell>
          <cell r="G1772">
            <v>791060370</v>
          </cell>
          <cell r="H1772">
            <v>791060370</v>
          </cell>
          <cell r="I1772" t="str">
            <v>MTTO. EN EL CAMPO</v>
          </cell>
          <cell r="J1772" t="str">
            <v>Revisar luces</v>
          </cell>
          <cell r="K1772" t="str">
            <v>MTTO. CORRECTIVO</v>
          </cell>
          <cell r="L1772">
            <v>1483</v>
          </cell>
          <cell r="M1772" t="str">
            <v>ORMAZA CATUTO, FELIX NELSON</v>
          </cell>
          <cell r="N1772" t="str">
            <v>A</v>
          </cell>
          <cell r="O1772">
            <v>42208</v>
          </cell>
          <cell r="P1772">
            <v>0.67847222222222225</v>
          </cell>
          <cell r="Q1772">
            <v>30</v>
          </cell>
          <cell r="R1772"/>
          <cell r="S1772" t="str">
            <v>Mtto. Terminado</v>
          </cell>
          <cell r="T1772">
            <v>42208</v>
          </cell>
          <cell r="U1772">
            <v>0.79166666666666663</v>
          </cell>
          <cell r="V1772">
            <v>2.7166666666744277</v>
          </cell>
        </row>
        <row r="1773">
          <cell r="A1773"/>
          <cell r="B1773">
            <v>1762</v>
          </cell>
          <cell r="C1773">
            <v>305</v>
          </cell>
          <cell r="D1773" t="str">
            <v>Tractor John Deere 8220</v>
          </cell>
          <cell r="E1773" t="str">
            <v>100JD</v>
          </cell>
          <cell r="F1773" t="str">
            <v>Coazucar S. A.</v>
          </cell>
          <cell r="G1773">
            <v>791060393</v>
          </cell>
          <cell r="H1773">
            <v>7795550961</v>
          </cell>
          <cell r="I1773" t="str">
            <v>MTTO. EN EL CAMPO</v>
          </cell>
          <cell r="J1773" t="str">
            <v>Cambiar llanta delantera izquierda baja</v>
          </cell>
          <cell r="K1773" t="str">
            <v>MTTO. CORRECTIVO</v>
          </cell>
          <cell r="L1773">
            <v>4655</v>
          </cell>
          <cell r="M1773" t="str">
            <v>MOREIRA CACAO, ISAAC</v>
          </cell>
          <cell r="N1773" t="str">
            <v>A</v>
          </cell>
          <cell r="O1773">
            <v>42208</v>
          </cell>
          <cell r="P1773">
            <v>0.6791666666666667</v>
          </cell>
          <cell r="Q1773">
            <v>30</v>
          </cell>
          <cell r="R1773"/>
          <cell r="S1773" t="str">
            <v>Mtto. Terminado</v>
          </cell>
          <cell r="T1773">
            <v>42208</v>
          </cell>
          <cell r="U1773">
            <v>0.91527777777777775</v>
          </cell>
          <cell r="V1773">
            <v>5.6666666666278616</v>
          </cell>
        </row>
        <row r="1774">
          <cell r="A1774"/>
          <cell r="B1774">
            <v>1763</v>
          </cell>
          <cell r="C1774" t="str">
            <v>CS04</v>
          </cell>
          <cell r="D1774" t="str">
            <v>Cosechadora de CañaJohn Deere 3520 W</v>
          </cell>
          <cell r="E1774" t="str">
            <v>100CS</v>
          </cell>
          <cell r="F1774" t="str">
            <v>Coazucar S. A.</v>
          </cell>
          <cell r="G1774">
            <v>791060417</v>
          </cell>
          <cell r="H1774">
            <v>791060417</v>
          </cell>
          <cell r="I1774" t="str">
            <v>MTTO. EN EL CAMPO</v>
          </cell>
          <cell r="J1774" t="str">
            <v>Revisar mando finales</v>
          </cell>
          <cell r="K1774" t="str">
            <v>MTTO. CORRECTIVO</v>
          </cell>
          <cell r="L1774">
            <v>1355</v>
          </cell>
          <cell r="M1774" t="str">
            <v>MINCHALA CHICA, ABEL ENRIQUE</v>
          </cell>
          <cell r="N1774" t="str">
            <v>A</v>
          </cell>
          <cell r="O1774">
            <v>42208</v>
          </cell>
          <cell r="P1774">
            <v>0.68263888888888891</v>
          </cell>
          <cell r="Q1774">
            <v>30</v>
          </cell>
          <cell r="R1774">
            <v>4691</v>
          </cell>
          <cell r="S1774" t="str">
            <v>Mtto. Terminado</v>
          </cell>
          <cell r="T1774">
            <v>42208</v>
          </cell>
          <cell r="U1774">
            <v>0.79166666666666663</v>
          </cell>
          <cell r="V1774">
            <v>2.6166666666977108</v>
          </cell>
        </row>
        <row r="1775">
          <cell r="A1775"/>
          <cell r="B1775">
            <v>1764</v>
          </cell>
          <cell r="C1775">
            <v>751</v>
          </cell>
          <cell r="D1775" t="str">
            <v>Excavadora Volvo EC210BLC</v>
          </cell>
          <cell r="E1775" t="str">
            <v>100EP</v>
          </cell>
          <cell r="F1775" t="str">
            <v>Coazucar S. A.</v>
          </cell>
          <cell r="G1775">
            <v>791060381</v>
          </cell>
          <cell r="H1775">
            <v>7795550872</v>
          </cell>
          <cell r="I1775" t="str">
            <v>EQUIPO PESADO</v>
          </cell>
          <cell r="J1775" t="str">
            <v>Revisar tanque hidraulico</v>
          </cell>
          <cell r="K1775" t="str">
            <v>MTTO. CORRECTIVO</v>
          </cell>
          <cell r="L1775">
            <v>6878</v>
          </cell>
          <cell r="M1775" t="str">
            <v>CASCO GRANJA, JAVIER LEONARDO</v>
          </cell>
          <cell r="N1775" t="str">
            <v>A</v>
          </cell>
          <cell r="O1775">
            <v>42208</v>
          </cell>
          <cell r="P1775">
            <v>0.68680555555555556</v>
          </cell>
          <cell r="Q1775">
            <v>30</v>
          </cell>
          <cell r="R1775"/>
          <cell r="S1775" t="str">
            <v>Mtto. Terminado</v>
          </cell>
          <cell r="T1775">
            <v>42208</v>
          </cell>
          <cell r="U1775">
            <v>0.75</v>
          </cell>
          <cell r="V1775">
            <v>1.5166666667209938</v>
          </cell>
        </row>
        <row r="1776">
          <cell r="A1776"/>
          <cell r="B1776">
            <v>1765</v>
          </cell>
          <cell r="C1776">
            <v>1473</v>
          </cell>
          <cell r="D1776" t="str">
            <v>Dollys</v>
          </cell>
          <cell r="E1776" t="str">
            <v>100DL</v>
          </cell>
          <cell r="F1776" t="str">
            <v>Coazucar S. A.</v>
          </cell>
          <cell r="G1776">
            <v>791060315</v>
          </cell>
          <cell r="H1776">
            <v>791060315</v>
          </cell>
          <cell r="I1776" t="str">
            <v>MTTO. EN EL CAMPO</v>
          </cell>
          <cell r="J1776" t="str">
            <v xml:space="preserve">Cambiar llanta </v>
          </cell>
          <cell r="K1776" t="str">
            <v>MTTO. CORRECTIVO</v>
          </cell>
          <cell r="L1776">
            <v>1814</v>
          </cell>
          <cell r="M1776" t="str">
            <v>SARMIENTO CALLE, CARLOS</v>
          </cell>
          <cell r="N1776" t="str">
            <v>A</v>
          </cell>
          <cell r="O1776">
            <v>42208</v>
          </cell>
          <cell r="P1776">
            <v>0.68888888888888899</v>
          </cell>
          <cell r="Q1776">
            <v>30</v>
          </cell>
          <cell r="R1776"/>
          <cell r="S1776" t="str">
            <v>Mtto. Terminado</v>
          </cell>
          <cell r="T1776">
            <v>42208</v>
          </cell>
          <cell r="U1776">
            <v>0.77083333333333337</v>
          </cell>
          <cell r="V1776">
            <v>1.966666666790843</v>
          </cell>
        </row>
        <row r="1777">
          <cell r="A1777"/>
          <cell r="B1777">
            <v>1766</v>
          </cell>
          <cell r="C1777">
            <v>190</v>
          </cell>
          <cell r="D1777" t="str">
            <v>Cabezal Kenworth T-800</v>
          </cell>
          <cell r="E1777" t="str">
            <v>100CB</v>
          </cell>
          <cell r="F1777" t="str">
            <v>Coazucar S. A.</v>
          </cell>
          <cell r="G1777">
            <v>791060438</v>
          </cell>
          <cell r="H1777">
            <v>7795550303</v>
          </cell>
          <cell r="I1777" t="str">
            <v>CABEZALES</v>
          </cell>
          <cell r="J1777" t="str">
            <v>Revisar sistema de admision</v>
          </cell>
          <cell r="K1777" t="str">
            <v>MTTO. CORRECTIVO</v>
          </cell>
          <cell r="L1777">
            <v>1512</v>
          </cell>
          <cell r="M1777" t="str">
            <v>PALACIOS SEVILLA, DAVID</v>
          </cell>
          <cell r="N1777" t="str">
            <v>A</v>
          </cell>
          <cell r="O1777">
            <v>42208</v>
          </cell>
          <cell r="P1777">
            <v>0.69027777777777777</v>
          </cell>
          <cell r="Q1777">
            <v>30</v>
          </cell>
          <cell r="R1777"/>
          <cell r="S1777" t="str">
            <v>Mtto. Terminado</v>
          </cell>
          <cell r="T1777">
            <v>42208</v>
          </cell>
          <cell r="U1777">
            <v>0.75</v>
          </cell>
          <cell r="V1777">
            <v>1.4333333333488554</v>
          </cell>
        </row>
        <row r="1778">
          <cell r="A1778"/>
          <cell r="B1778">
            <v>1767</v>
          </cell>
          <cell r="C1778">
            <v>847</v>
          </cell>
          <cell r="D1778" t="str">
            <v>Zanjadoras</v>
          </cell>
          <cell r="E1778" t="str">
            <v>100EA</v>
          </cell>
          <cell r="F1778" t="str">
            <v>Coazucar S. A.</v>
          </cell>
          <cell r="G1778">
            <v>791060367</v>
          </cell>
          <cell r="H1778">
            <v>7795550510</v>
          </cell>
          <cell r="I1778" t="str">
            <v>EQUIPO AGRICOLAS</v>
          </cell>
          <cell r="J1778" t="str">
            <v>Ajustar perno</v>
          </cell>
          <cell r="K1778" t="str">
            <v>MTTO. CORRECTIVO</v>
          </cell>
          <cell r="L1778">
            <v>1587</v>
          </cell>
          <cell r="M1778" t="str">
            <v>PIÑA VICTOR, VICENTE FEDERICO</v>
          </cell>
          <cell r="N1778" t="str">
            <v>A</v>
          </cell>
          <cell r="O1778">
            <v>42208</v>
          </cell>
          <cell r="P1778">
            <v>0.69374999999999998</v>
          </cell>
          <cell r="Q1778">
            <v>30</v>
          </cell>
          <cell r="R1778"/>
          <cell r="S1778" t="str">
            <v>Mtto. Terminado</v>
          </cell>
          <cell r="T1778">
            <v>42208</v>
          </cell>
          <cell r="U1778">
            <v>0.79166666666666663</v>
          </cell>
          <cell r="V1778">
            <v>2.3500000000931323</v>
          </cell>
        </row>
        <row r="1779">
          <cell r="A1779"/>
          <cell r="B1779">
            <v>1768</v>
          </cell>
          <cell r="C1779">
            <v>1273</v>
          </cell>
          <cell r="D1779" t="str">
            <v>Trayler</v>
          </cell>
          <cell r="E1779" t="str">
            <v>100TD</v>
          </cell>
          <cell r="F1779" t="str">
            <v>Coazucar S. A.</v>
          </cell>
          <cell r="G1779">
            <v>791060312</v>
          </cell>
          <cell r="H1779">
            <v>791060312</v>
          </cell>
          <cell r="I1779" t="str">
            <v>MTTO. EN EL CAMPO</v>
          </cell>
          <cell r="J1779" t="str">
            <v>Eje recorrido</v>
          </cell>
          <cell r="K1779" t="str">
            <v>MTTO. CORRECTIVO</v>
          </cell>
          <cell r="L1779">
            <v>1814</v>
          </cell>
          <cell r="M1779" t="str">
            <v>SARMIENTO CALLE, CARLOS</v>
          </cell>
          <cell r="N1779" t="str">
            <v>A</v>
          </cell>
          <cell r="O1779">
            <v>42208</v>
          </cell>
          <cell r="P1779">
            <v>0.70138888888888884</v>
          </cell>
          <cell r="Q1779">
            <v>30</v>
          </cell>
          <cell r="R1779"/>
          <cell r="S1779" t="str">
            <v>Mtto. Terminado</v>
          </cell>
          <cell r="T1779">
            <v>42209</v>
          </cell>
          <cell r="U1779">
            <v>0.29166666666666669</v>
          </cell>
          <cell r="V1779">
            <v>14.166666666627862</v>
          </cell>
        </row>
        <row r="1780">
          <cell r="A1780"/>
          <cell r="B1780">
            <v>1769</v>
          </cell>
          <cell r="C1780" t="str">
            <v>EP05</v>
          </cell>
          <cell r="D1780" t="str">
            <v>Excavadora Caterpillar</v>
          </cell>
          <cell r="E1780" t="str">
            <v>100EP</v>
          </cell>
          <cell r="F1780" t="str">
            <v>Coazucar S. A.</v>
          </cell>
          <cell r="G1780">
            <v>791060419</v>
          </cell>
          <cell r="H1780">
            <v>7795550885</v>
          </cell>
          <cell r="I1780" t="str">
            <v>MTTO. EN EL CAMPO</v>
          </cell>
          <cell r="J1780" t="str">
            <v>Cambio aceite y filtro motor</v>
          </cell>
          <cell r="K1780" t="str">
            <v>MTTO. CORRECTIVO</v>
          </cell>
          <cell r="L1780">
            <v>1946</v>
          </cell>
          <cell r="M1780" t="str">
            <v>VASQUEZ BERMEO, BENJAMIN</v>
          </cell>
          <cell r="N1780" t="str">
            <v>A</v>
          </cell>
          <cell r="O1780">
            <v>42208</v>
          </cell>
          <cell r="P1780">
            <v>0.71736111111111101</v>
          </cell>
          <cell r="Q1780">
            <v>30</v>
          </cell>
          <cell r="R1780">
            <v>8573</v>
          </cell>
          <cell r="S1780" t="str">
            <v>Mtto. Terminado</v>
          </cell>
          <cell r="T1780">
            <v>42209</v>
          </cell>
          <cell r="U1780">
            <v>0.38194444444444442</v>
          </cell>
          <cell r="V1780">
            <v>15.949999999953434</v>
          </cell>
        </row>
        <row r="1781">
          <cell r="A1781"/>
          <cell r="B1781">
            <v>1770</v>
          </cell>
          <cell r="C1781" t="str">
            <v>EP05</v>
          </cell>
          <cell r="D1781" t="str">
            <v>Excavadora Caterpillar</v>
          </cell>
          <cell r="E1781" t="str">
            <v>100EP</v>
          </cell>
          <cell r="F1781" t="str">
            <v>Coazucar S. A.</v>
          </cell>
          <cell r="G1781">
            <v>791060419</v>
          </cell>
          <cell r="H1781">
            <v>7795550885</v>
          </cell>
          <cell r="I1781" t="str">
            <v>MTTO. EN EL CAMPO</v>
          </cell>
          <cell r="J1781" t="str">
            <v>Cambio filtro de combustible</v>
          </cell>
          <cell r="K1781" t="str">
            <v>MTTO. CORRECTIVO</v>
          </cell>
          <cell r="L1781">
            <v>1946</v>
          </cell>
          <cell r="M1781" t="str">
            <v>VASQUEZ BERMEO, BENJAMIN</v>
          </cell>
          <cell r="N1781" t="str">
            <v>A</v>
          </cell>
          <cell r="O1781">
            <v>42208</v>
          </cell>
          <cell r="P1781">
            <v>0.71736111111111101</v>
          </cell>
          <cell r="Q1781">
            <v>30</v>
          </cell>
          <cell r="R1781">
            <v>8573</v>
          </cell>
          <cell r="S1781" t="str">
            <v>Mtto. Terminado</v>
          </cell>
          <cell r="T1781">
            <v>42209</v>
          </cell>
          <cell r="U1781">
            <v>0.38194444444444442</v>
          </cell>
          <cell r="V1781">
            <v>15.949999999953434</v>
          </cell>
        </row>
        <row r="1782">
          <cell r="A1782"/>
          <cell r="B1782">
            <v>1771</v>
          </cell>
          <cell r="C1782">
            <v>329</v>
          </cell>
          <cell r="D1782" t="str">
            <v>Tractor de Llantas Cameco 305 AG</v>
          </cell>
          <cell r="E1782" t="str">
            <v>100CM</v>
          </cell>
          <cell r="F1782" t="str">
            <v>Coazucar S. A.</v>
          </cell>
          <cell r="G1782">
            <v>791060373</v>
          </cell>
          <cell r="H1782">
            <v>791060373</v>
          </cell>
          <cell r="I1782" t="str">
            <v>CAMECOS</v>
          </cell>
          <cell r="J1782" t="str">
            <v>Manguera de sistema hidraulico</v>
          </cell>
          <cell r="K1782" t="str">
            <v>MTTO. CORRECTIVO</v>
          </cell>
          <cell r="L1782">
            <v>7419</v>
          </cell>
          <cell r="M1782" t="str">
            <v>CASTRO CADENA,JUSTO</v>
          </cell>
          <cell r="N1782" t="str">
            <v>A</v>
          </cell>
          <cell r="O1782">
            <v>42208</v>
          </cell>
          <cell r="P1782">
            <v>0.71805555555555556</v>
          </cell>
          <cell r="Q1782">
            <v>30</v>
          </cell>
          <cell r="R1782"/>
          <cell r="S1782" t="str">
            <v>Mtto. Terminado</v>
          </cell>
          <cell r="T1782">
            <v>42208</v>
          </cell>
          <cell r="U1782">
            <v>0.95833333333333337</v>
          </cell>
          <cell r="V1782">
            <v>5.7666666667209938</v>
          </cell>
        </row>
        <row r="1783">
          <cell r="A1783"/>
          <cell r="B1783">
            <v>1772</v>
          </cell>
          <cell r="C1783">
            <v>284</v>
          </cell>
          <cell r="D1783" t="str">
            <v>Tractor John Deere 8200</v>
          </cell>
          <cell r="E1783" t="str">
            <v>100JD</v>
          </cell>
          <cell r="F1783" t="str">
            <v>Coazucar S. A.</v>
          </cell>
          <cell r="G1783">
            <v>791060442</v>
          </cell>
          <cell r="H1783">
            <v>7795550935</v>
          </cell>
          <cell r="I1783" t="str">
            <v>JOHN DEERE</v>
          </cell>
          <cell r="J1783" t="str">
            <v>Cambiar plumas</v>
          </cell>
          <cell r="K1783" t="str">
            <v>MTTO. CORRECTIVO</v>
          </cell>
          <cell r="L1783">
            <v>677</v>
          </cell>
          <cell r="M1783" t="str">
            <v>AYOVI VASQUEZ, JOHNNY LENIN</v>
          </cell>
          <cell r="N1783" t="str">
            <v>A</v>
          </cell>
          <cell r="O1783">
            <v>42208</v>
          </cell>
          <cell r="P1783">
            <v>0.72083333333333333</v>
          </cell>
          <cell r="Q1783">
            <v>30</v>
          </cell>
          <cell r="R1783"/>
          <cell r="S1783" t="str">
            <v>Mtto. Terminado</v>
          </cell>
          <cell r="T1783">
            <v>42208</v>
          </cell>
          <cell r="U1783">
            <v>0.75</v>
          </cell>
          <cell r="V1783">
            <v>0.69999999995343387</v>
          </cell>
        </row>
        <row r="1784">
          <cell r="A1784"/>
          <cell r="B1784">
            <v>1773</v>
          </cell>
          <cell r="C1784">
            <v>323</v>
          </cell>
          <cell r="D1784" t="str">
            <v>Tractor de Llantas Cameco 305 AG</v>
          </cell>
          <cell r="E1784" t="str">
            <v>100CM</v>
          </cell>
          <cell r="F1784" t="str">
            <v>Coazucar S. A.</v>
          </cell>
          <cell r="G1784">
            <v>791060373</v>
          </cell>
          <cell r="H1784">
            <v>791060373</v>
          </cell>
          <cell r="I1784" t="str">
            <v>MTTO. EN EL CAMPO</v>
          </cell>
          <cell r="J1784" t="str">
            <v>Revisar cruceta</v>
          </cell>
          <cell r="K1784" t="str">
            <v>MTTO. CORRECTIVO</v>
          </cell>
          <cell r="L1784">
            <v>1855</v>
          </cell>
          <cell r="M1784" t="str">
            <v>SUCUZHAÑAY LEMA, CARLOS</v>
          </cell>
          <cell r="N1784" t="str">
            <v>A</v>
          </cell>
          <cell r="O1784">
            <v>42208</v>
          </cell>
          <cell r="P1784">
            <v>0.72291666666666676</v>
          </cell>
          <cell r="Q1784">
            <v>30</v>
          </cell>
          <cell r="R1784"/>
          <cell r="S1784" t="str">
            <v>Mtto. Terminado</v>
          </cell>
          <cell r="T1784">
            <v>42208</v>
          </cell>
          <cell r="U1784">
            <v>0.875</v>
          </cell>
          <cell r="V1784">
            <v>3.6500000000232831</v>
          </cell>
        </row>
        <row r="1785">
          <cell r="A1785"/>
          <cell r="B1785">
            <v>1774</v>
          </cell>
          <cell r="C1785" t="str">
            <v>JD26</v>
          </cell>
          <cell r="D1785" t="str">
            <v>Tractor John Deere 6145J</v>
          </cell>
          <cell r="E1785" t="str">
            <v>100JD</v>
          </cell>
          <cell r="F1785" t="str">
            <v>Coazucar S. A.</v>
          </cell>
          <cell r="G1785">
            <v>791060443</v>
          </cell>
          <cell r="H1785">
            <v>7795551063</v>
          </cell>
          <cell r="I1785" t="str">
            <v>JOHN DEERE</v>
          </cell>
          <cell r="J1785" t="str">
            <v>Orden de Inspección</v>
          </cell>
          <cell r="K1785" t="str">
            <v>MTTO. PREVENTIVO</v>
          </cell>
          <cell r="L1785">
            <v>1688</v>
          </cell>
          <cell r="M1785" t="str">
            <v>RIVERA SOLIS CESAR</v>
          </cell>
          <cell r="N1785" t="str">
            <v>A</v>
          </cell>
          <cell r="O1785">
            <v>42208</v>
          </cell>
          <cell r="P1785">
            <v>0.72777777777777775</v>
          </cell>
          <cell r="Q1785">
            <v>30</v>
          </cell>
          <cell r="R1785"/>
          <cell r="S1785" t="str">
            <v>Mtto. Terminado</v>
          </cell>
          <cell r="T1785">
            <v>42208</v>
          </cell>
          <cell r="U1785">
            <v>0.75</v>
          </cell>
          <cell r="V1785">
            <v>0.53333333332557231</v>
          </cell>
        </row>
        <row r="1786">
          <cell r="A1786"/>
          <cell r="B1786">
            <v>1775</v>
          </cell>
          <cell r="C1786" t="str">
            <v>JD26</v>
          </cell>
          <cell r="D1786" t="str">
            <v>Tractor John Deere 6145J</v>
          </cell>
          <cell r="E1786" t="str">
            <v>100JD</v>
          </cell>
          <cell r="F1786" t="str">
            <v>Coazucar S. A.</v>
          </cell>
          <cell r="G1786">
            <v>791060443</v>
          </cell>
          <cell r="H1786">
            <v>7795551063</v>
          </cell>
          <cell r="I1786" t="str">
            <v>LUBRICADORA</v>
          </cell>
          <cell r="J1786" t="str">
            <v>Cambio aceite y filtro motor</v>
          </cell>
          <cell r="K1786" t="str">
            <v>MTTO. PREVENTIVO</v>
          </cell>
          <cell r="L1786">
            <v>1688</v>
          </cell>
          <cell r="M1786" t="str">
            <v>RIVERA SOLIS CESAR</v>
          </cell>
          <cell r="N1786" t="str">
            <v>A</v>
          </cell>
          <cell r="O1786">
            <v>42208</v>
          </cell>
          <cell r="P1786">
            <v>0.72777777777777775</v>
          </cell>
          <cell r="Q1786">
            <v>30</v>
          </cell>
          <cell r="R1786"/>
          <cell r="S1786" t="str">
            <v>Mtto. Terminado</v>
          </cell>
          <cell r="T1786">
            <v>42208</v>
          </cell>
          <cell r="U1786">
            <v>0.79166666666666663</v>
          </cell>
          <cell r="V1786">
            <v>1.5333333333255723</v>
          </cell>
        </row>
        <row r="1787">
          <cell r="A1787"/>
          <cell r="B1787">
            <v>1776</v>
          </cell>
          <cell r="C1787" t="str">
            <v>JD26</v>
          </cell>
          <cell r="D1787" t="str">
            <v>Tractor John Deere 6145J</v>
          </cell>
          <cell r="E1787" t="str">
            <v>100JD</v>
          </cell>
          <cell r="F1787" t="str">
            <v>Coazucar S. A.</v>
          </cell>
          <cell r="G1787">
            <v>791060443</v>
          </cell>
          <cell r="H1787">
            <v>7795551063</v>
          </cell>
          <cell r="I1787" t="str">
            <v>LUBRICADORA</v>
          </cell>
          <cell r="J1787" t="str">
            <v>Cambio filtro de combustible</v>
          </cell>
          <cell r="K1787" t="str">
            <v>MTTO. PREVENTIVO</v>
          </cell>
          <cell r="L1787">
            <v>1688</v>
          </cell>
          <cell r="M1787" t="str">
            <v>RIVERA SOLIS CESAR</v>
          </cell>
          <cell r="N1787" t="str">
            <v>A</v>
          </cell>
          <cell r="O1787">
            <v>42208</v>
          </cell>
          <cell r="P1787">
            <v>0.72777777777777775</v>
          </cell>
          <cell r="Q1787">
            <v>30</v>
          </cell>
          <cell r="R1787"/>
          <cell r="S1787" t="str">
            <v>Mtto. Terminado</v>
          </cell>
          <cell r="T1787">
            <v>42208</v>
          </cell>
          <cell r="U1787">
            <v>0.79166666666666663</v>
          </cell>
          <cell r="V1787">
            <v>1.5333333333255723</v>
          </cell>
        </row>
        <row r="1788">
          <cell r="A1788"/>
          <cell r="B1788">
            <v>1777</v>
          </cell>
          <cell r="C1788">
            <v>334</v>
          </cell>
          <cell r="D1788" t="str">
            <v>Tractor de Llantas Cameco 305 AG</v>
          </cell>
          <cell r="E1788" t="str">
            <v>100CM</v>
          </cell>
          <cell r="F1788" t="str">
            <v>Coazucar S. A.</v>
          </cell>
          <cell r="G1788">
            <v>791060444</v>
          </cell>
          <cell r="H1788">
            <v>7795550343</v>
          </cell>
          <cell r="I1788" t="str">
            <v>CAMECOS</v>
          </cell>
          <cell r="J1788" t="str">
            <v>Orden de Inspección</v>
          </cell>
          <cell r="K1788" t="str">
            <v>MTTO. PREVENTIVO</v>
          </cell>
          <cell r="L1788">
            <v>1558</v>
          </cell>
          <cell r="M1788" t="str">
            <v>PERALTA LEON, MIGUEL ROLANDO</v>
          </cell>
          <cell r="N1788" t="str">
            <v>A</v>
          </cell>
          <cell r="O1788">
            <v>42208</v>
          </cell>
          <cell r="P1788">
            <v>0.73263888888888884</v>
          </cell>
          <cell r="Q1788">
            <v>30</v>
          </cell>
          <cell r="R1788"/>
          <cell r="S1788" t="str">
            <v>Mtto. Terminado</v>
          </cell>
          <cell r="T1788">
            <v>42208</v>
          </cell>
          <cell r="U1788">
            <v>0.75</v>
          </cell>
          <cell r="V1788">
            <v>0.41666666662786156</v>
          </cell>
        </row>
        <row r="1789">
          <cell r="A1789"/>
          <cell r="B1789">
            <v>1778</v>
          </cell>
          <cell r="C1789">
            <v>334</v>
          </cell>
          <cell r="D1789" t="str">
            <v>Tractor de Llantas Cameco 305 AG</v>
          </cell>
          <cell r="E1789" t="str">
            <v>100CM</v>
          </cell>
          <cell r="F1789" t="str">
            <v>Coazucar S. A.</v>
          </cell>
          <cell r="G1789">
            <v>791060444</v>
          </cell>
          <cell r="H1789">
            <v>7795550343</v>
          </cell>
          <cell r="I1789" t="str">
            <v>LUBRICADORA</v>
          </cell>
          <cell r="J1789" t="str">
            <v>Cambio aceite y filtro motor</v>
          </cell>
          <cell r="K1789" t="str">
            <v>MTTO. PREVENTIVO</v>
          </cell>
          <cell r="L1789">
            <v>1558</v>
          </cell>
          <cell r="M1789" t="str">
            <v>PERALTA LEON, MIGUEL ROLANDO</v>
          </cell>
          <cell r="N1789" t="str">
            <v>A</v>
          </cell>
          <cell r="O1789">
            <v>42208</v>
          </cell>
          <cell r="P1789">
            <v>0.73263888888888884</v>
          </cell>
          <cell r="Q1789">
            <v>30</v>
          </cell>
          <cell r="R1789"/>
          <cell r="S1789" t="str">
            <v>Mtto. Terminado</v>
          </cell>
          <cell r="T1789">
            <v>42209</v>
          </cell>
          <cell r="U1789">
            <v>0.33333333333333331</v>
          </cell>
          <cell r="V1789">
            <v>14.416666666627862</v>
          </cell>
        </row>
        <row r="1790">
          <cell r="A1790"/>
          <cell r="B1790">
            <v>1779</v>
          </cell>
          <cell r="C1790">
            <v>334</v>
          </cell>
          <cell r="D1790" t="str">
            <v>Tractor de Llantas Cameco 305 AG</v>
          </cell>
          <cell r="E1790" t="str">
            <v>100CM</v>
          </cell>
          <cell r="F1790" t="str">
            <v>Coazucar S. A.</v>
          </cell>
          <cell r="G1790">
            <v>791060444</v>
          </cell>
          <cell r="H1790">
            <v>7795550343</v>
          </cell>
          <cell r="I1790" t="str">
            <v>LUBRICADORA</v>
          </cell>
          <cell r="J1790" t="str">
            <v>Cambio filtro de combustible</v>
          </cell>
          <cell r="K1790" t="str">
            <v>MTTO. PREVENTIVO</v>
          </cell>
          <cell r="L1790">
            <v>1558</v>
          </cell>
          <cell r="M1790" t="str">
            <v>PERALTA LEON, MIGUEL ROLANDO</v>
          </cell>
          <cell r="N1790" t="str">
            <v>A</v>
          </cell>
          <cell r="O1790">
            <v>42208</v>
          </cell>
          <cell r="P1790">
            <v>0.73263888888888884</v>
          </cell>
          <cell r="Q1790">
            <v>30</v>
          </cell>
          <cell r="R1790"/>
          <cell r="S1790" t="str">
            <v>Mtto. Terminado</v>
          </cell>
          <cell r="T1790">
            <v>42209</v>
          </cell>
          <cell r="U1790">
            <v>0.33333333333333331</v>
          </cell>
          <cell r="V1790">
            <v>14.416666666627862</v>
          </cell>
        </row>
        <row r="1791">
          <cell r="A1791"/>
          <cell r="B1791">
            <v>1780</v>
          </cell>
          <cell r="C1791">
            <v>669</v>
          </cell>
          <cell r="D1791" t="str">
            <v xml:space="preserve">Moto Bomba Perkins 4.236 </v>
          </cell>
          <cell r="E1791" t="str">
            <v>100BB</v>
          </cell>
          <cell r="F1791" t="str">
            <v>Coazucar S. A.</v>
          </cell>
          <cell r="G1791">
            <v>791060405</v>
          </cell>
          <cell r="H1791">
            <v>7795550044</v>
          </cell>
          <cell r="I1791" t="str">
            <v>LUBRICADORA</v>
          </cell>
          <cell r="J1791" t="str">
            <v>Cambio filtro de combustible</v>
          </cell>
          <cell r="K1791" t="str">
            <v>MTTO. PREVENTIVO</v>
          </cell>
          <cell r="L1791">
            <v>1476</v>
          </cell>
          <cell r="M1791" t="str">
            <v>ORELLANA CORDERO, JOSE</v>
          </cell>
          <cell r="N1791" t="str">
            <v>A</v>
          </cell>
          <cell r="O1791">
            <v>42208</v>
          </cell>
          <cell r="P1791">
            <v>0.74583333333333324</v>
          </cell>
          <cell r="Q1791">
            <v>30</v>
          </cell>
          <cell r="R1791"/>
          <cell r="S1791" t="str">
            <v>Mtto. Terminado</v>
          </cell>
          <cell r="T1791">
            <v>42210</v>
          </cell>
          <cell r="U1791">
            <v>0.70833333333333337</v>
          </cell>
          <cell r="V1791">
            <v>47.099999999976717</v>
          </cell>
        </row>
        <row r="1792">
          <cell r="A1792"/>
          <cell r="B1792">
            <v>1781</v>
          </cell>
          <cell r="C1792">
            <v>669</v>
          </cell>
          <cell r="D1792" t="str">
            <v xml:space="preserve">Moto Bomba Perkins 4.236 </v>
          </cell>
          <cell r="E1792" t="str">
            <v>100BB</v>
          </cell>
          <cell r="F1792" t="str">
            <v>Coazucar S. A.</v>
          </cell>
          <cell r="G1792">
            <v>791060405</v>
          </cell>
          <cell r="H1792">
            <v>7795550044</v>
          </cell>
          <cell r="I1792" t="str">
            <v>LUBRICADORA</v>
          </cell>
          <cell r="J1792" t="str">
            <v>Cambio aceite y filtro motor</v>
          </cell>
          <cell r="K1792" t="str">
            <v>MTTO. PREVENTIVO</v>
          </cell>
          <cell r="L1792">
            <v>1476</v>
          </cell>
          <cell r="M1792" t="str">
            <v>ORELLANA CORDERO, JOSE</v>
          </cell>
          <cell r="N1792" t="str">
            <v>A</v>
          </cell>
          <cell r="O1792">
            <v>42208</v>
          </cell>
          <cell r="P1792">
            <v>0.74583333333333324</v>
          </cell>
          <cell r="Q1792">
            <v>30</v>
          </cell>
          <cell r="R1792"/>
          <cell r="S1792" t="str">
            <v>Mtto. Terminado</v>
          </cell>
          <cell r="T1792">
            <v>42210</v>
          </cell>
          <cell r="U1792">
            <v>0.70833333333333337</v>
          </cell>
          <cell r="V1792">
            <v>47.099999999976717</v>
          </cell>
        </row>
        <row r="1793">
          <cell r="A1793"/>
          <cell r="B1793">
            <v>1782</v>
          </cell>
          <cell r="C1793">
            <v>276</v>
          </cell>
          <cell r="D1793" t="str">
            <v>Tractor John Deere 8200</v>
          </cell>
          <cell r="E1793" t="str">
            <v>100JD</v>
          </cell>
          <cell r="F1793" t="str">
            <v>Coazucar S. A.</v>
          </cell>
          <cell r="G1793">
            <v>791060442</v>
          </cell>
          <cell r="H1793"/>
          <cell r="I1793" t="str">
            <v>MTTO. EN EL CAMPO</v>
          </cell>
          <cell r="J1793" t="str">
            <v>Colocar protector de la bateria</v>
          </cell>
          <cell r="K1793" t="str">
            <v>MTTO. CORRECTIVO</v>
          </cell>
          <cell r="L1793">
            <v>1480</v>
          </cell>
          <cell r="M1793" t="str">
            <v>ORELLANA VICTOR, ANTONIO JUVENAL</v>
          </cell>
          <cell r="N1793" t="str">
            <v>A</v>
          </cell>
          <cell r="O1793">
            <v>42208</v>
          </cell>
          <cell r="P1793">
            <v>0.75</v>
          </cell>
          <cell r="Q1793">
            <v>30</v>
          </cell>
          <cell r="R1793"/>
          <cell r="S1793" t="str">
            <v>Mtto. Terminado</v>
          </cell>
          <cell r="T1793">
            <v>42208</v>
          </cell>
          <cell r="U1793">
            <v>0.79166666666666663</v>
          </cell>
          <cell r="V1793">
            <v>1</v>
          </cell>
        </row>
        <row r="1794">
          <cell r="A1794"/>
          <cell r="B1794">
            <v>1783</v>
          </cell>
          <cell r="C1794">
            <v>106</v>
          </cell>
          <cell r="D1794" t="str">
            <v>Tanquero de Agua</v>
          </cell>
          <cell r="E1794" t="str">
            <v>100TD</v>
          </cell>
          <cell r="F1794" t="str">
            <v>Coazucar S. A.</v>
          </cell>
          <cell r="G1794">
            <v>791060372</v>
          </cell>
          <cell r="H1794">
            <v>7795551150</v>
          </cell>
          <cell r="I1794" t="str">
            <v>CARRETONES</v>
          </cell>
          <cell r="J1794" t="str">
            <v>Arreglar paquete de hojas</v>
          </cell>
          <cell r="K1794" t="str">
            <v>MTTO. CORRECTIVO</v>
          </cell>
          <cell r="L1794">
            <v>7132</v>
          </cell>
          <cell r="M1794" t="str">
            <v>CRISTOBAL PIGUAVE, CESAR LUCIANO</v>
          </cell>
          <cell r="N1794" t="str">
            <v>A</v>
          </cell>
          <cell r="O1794">
            <v>42208</v>
          </cell>
          <cell r="P1794">
            <v>0.76527777777777783</v>
          </cell>
          <cell r="Q1794">
            <v>30</v>
          </cell>
          <cell r="R1794"/>
          <cell r="S1794" t="str">
            <v>Mtto. Terminado</v>
          </cell>
          <cell r="T1794">
            <v>42208</v>
          </cell>
          <cell r="U1794">
            <v>0.95833333333333337</v>
          </cell>
          <cell r="V1794">
            <v>4.6333333333022892</v>
          </cell>
        </row>
        <row r="1795">
          <cell r="A1795"/>
          <cell r="B1795">
            <v>1784</v>
          </cell>
          <cell r="C1795">
            <v>460</v>
          </cell>
          <cell r="D1795" t="str">
            <v>Carreton</v>
          </cell>
          <cell r="E1795" t="str">
            <v>100CA</v>
          </cell>
          <cell r="F1795" t="str">
            <v>Coazucar S. A.</v>
          </cell>
          <cell r="G1795">
            <v>791060326</v>
          </cell>
          <cell r="H1795">
            <v>791060326</v>
          </cell>
          <cell r="I1795" t="str">
            <v>MTTO. EN EL CAMPO</v>
          </cell>
          <cell r="J1795" t="str">
            <v>Cambiar llanta de tiro baja</v>
          </cell>
          <cell r="K1795" t="str">
            <v>MTTO. CORRECTIVO</v>
          </cell>
          <cell r="L1795">
            <v>1814</v>
          </cell>
          <cell r="M1795" t="str">
            <v>SARMIENTO CALLE, CARLOS</v>
          </cell>
          <cell r="N1795" t="str">
            <v>A</v>
          </cell>
          <cell r="O1795">
            <v>42208</v>
          </cell>
          <cell r="P1795">
            <v>0.77430555555555547</v>
          </cell>
          <cell r="Q1795">
            <v>30</v>
          </cell>
          <cell r="R1795"/>
          <cell r="S1795" t="str">
            <v>Mtto. Terminado</v>
          </cell>
          <cell r="T1795">
            <v>42208</v>
          </cell>
          <cell r="U1795">
            <v>0.86458333333333337</v>
          </cell>
          <cell r="V1795">
            <v>2.1666666667442769</v>
          </cell>
        </row>
        <row r="1796">
          <cell r="A1796"/>
          <cell r="B1796">
            <v>1785</v>
          </cell>
          <cell r="C1796">
            <v>332</v>
          </cell>
          <cell r="D1796" t="str">
            <v>Tractor de Llantas Cameco 305 AG</v>
          </cell>
          <cell r="E1796" t="str">
            <v>100CM</v>
          </cell>
          <cell r="F1796" t="str">
            <v>Coazucar S. A.</v>
          </cell>
          <cell r="G1796">
            <v>791060444</v>
          </cell>
          <cell r="H1796">
            <v>791060444</v>
          </cell>
          <cell r="I1796" t="str">
            <v>CAMECOS</v>
          </cell>
          <cell r="J1796" t="str">
            <v>Revisar uñeta y frenos</v>
          </cell>
          <cell r="K1796" t="str">
            <v>MTTO. CORRECTIVO</v>
          </cell>
          <cell r="L1796">
            <v>1693</v>
          </cell>
          <cell r="M1796" t="str">
            <v>ROBLES LOPEZ, CESAR POLIVIO</v>
          </cell>
          <cell r="N1796" t="str">
            <v>A</v>
          </cell>
          <cell r="O1796">
            <v>42208</v>
          </cell>
          <cell r="P1796">
            <v>0.77916666666666667</v>
          </cell>
          <cell r="Q1796">
            <v>30</v>
          </cell>
          <cell r="R1796"/>
          <cell r="S1796" t="str">
            <v>Mtto. Terminado</v>
          </cell>
          <cell r="T1796">
            <v>42208</v>
          </cell>
          <cell r="U1796">
            <v>0.89583333333333337</v>
          </cell>
          <cell r="V1796">
            <v>2.8000000000465661</v>
          </cell>
        </row>
        <row r="1797">
          <cell r="A1797"/>
          <cell r="B1797">
            <v>1786</v>
          </cell>
          <cell r="C1797">
            <v>1319</v>
          </cell>
          <cell r="D1797" t="str">
            <v>Trayler</v>
          </cell>
          <cell r="E1797" t="str">
            <v>100TD</v>
          </cell>
          <cell r="F1797" t="str">
            <v>Coazucar S. A.</v>
          </cell>
          <cell r="G1797">
            <v>0</v>
          </cell>
          <cell r="H1797">
            <v>791060312</v>
          </cell>
          <cell r="I1797" t="str">
            <v>TRAYLER</v>
          </cell>
          <cell r="J1797" t="str">
            <v>Revisar templador</v>
          </cell>
          <cell r="K1797" t="str">
            <v>MTTO. CORRECTIVO</v>
          </cell>
          <cell r="L1797">
            <v>1500</v>
          </cell>
          <cell r="M1797" t="str">
            <v>ORTIZ YADAYCELA, NESTOR</v>
          </cell>
          <cell r="N1797" t="str">
            <v>B</v>
          </cell>
          <cell r="O1797">
            <v>42208</v>
          </cell>
          <cell r="P1797">
            <v>0.8125</v>
          </cell>
          <cell r="Q1797">
            <v>30</v>
          </cell>
          <cell r="R1797"/>
          <cell r="S1797" t="str">
            <v>Mtto. Terminado</v>
          </cell>
          <cell r="T1797">
            <v>42208</v>
          </cell>
          <cell r="U1797">
            <v>0.95833333333333337</v>
          </cell>
          <cell r="V1797">
            <v>3.5</v>
          </cell>
        </row>
        <row r="1798">
          <cell r="A1798"/>
          <cell r="B1798">
            <v>1787</v>
          </cell>
          <cell r="C1798">
            <v>1434</v>
          </cell>
          <cell r="D1798" t="str">
            <v>Dolly</v>
          </cell>
          <cell r="E1798" t="str">
            <v>100DL</v>
          </cell>
          <cell r="F1798" t="str">
            <v>Coazucar S. A.</v>
          </cell>
          <cell r="G1798">
            <v>791060315</v>
          </cell>
          <cell r="H1798">
            <v>791060315</v>
          </cell>
          <cell r="I1798" t="str">
            <v>DOLLYS</v>
          </cell>
          <cell r="J1798" t="str">
            <v>Revisar tren de rodaje</v>
          </cell>
          <cell r="K1798" t="str">
            <v>MTTO. CORRECTIVO</v>
          </cell>
          <cell r="L1798">
            <v>1500</v>
          </cell>
          <cell r="M1798" t="str">
            <v>ORTIZ YADAYCELA, NESTOR</v>
          </cell>
          <cell r="N1798" t="str">
            <v>B</v>
          </cell>
          <cell r="O1798">
            <v>42208</v>
          </cell>
          <cell r="P1798">
            <v>0.8125</v>
          </cell>
          <cell r="Q1798">
            <v>30</v>
          </cell>
          <cell r="R1798"/>
          <cell r="S1798" t="str">
            <v>Mtto. Terminado</v>
          </cell>
          <cell r="T1798">
            <v>42208</v>
          </cell>
          <cell r="U1798">
            <v>0.875</v>
          </cell>
          <cell r="V1798">
            <v>1.5</v>
          </cell>
        </row>
        <row r="1799">
          <cell r="A1799"/>
          <cell r="B1799">
            <v>1788</v>
          </cell>
          <cell r="C1799">
            <v>1495</v>
          </cell>
          <cell r="D1799" t="str">
            <v>Dollys</v>
          </cell>
          <cell r="E1799" t="str">
            <v>100DL</v>
          </cell>
          <cell r="F1799" t="str">
            <v>Coazucar S. A.</v>
          </cell>
          <cell r="G1799">
            <v>0</v>
          </cell>
          <cell r="H1799">
            <v>791060315</v>
          </cell>
          <cell r="I1799" t="str">
            <v>DOLLYS</v>
          </cell>
          <cell r="J1799" t="str">
            <v>Colocar simbra</v>
          </cell>
          <cell r="K1799" t="str">
            <v>MTTO. CORRECTIVO</v>
          </cell>
          <cell r="L1799">
            <v>1500</v>
          </cell>
          <cell r="M1799" t="str">
            <v>ORTIZ YADAYCELA, NESTOR</v>
          </cell>
          <cell r="N1799" t="str">
            <v>B</v>
          </cell>
          <cell r="O1799">
            <v>42208</v>
          </cell>
          <cell r="P1799">
            <v>0.8125</v>
          </cell>
          <cell r="Q1799">
            <v>30</v>
          </cell>
          <cell r="R1799"/>
          <cell r="S1799" t="str">
            <v>Mtto. Terminado</v>
          </cell>
          <cell r="T1799">
            <v>42209</v>
          </cell>
          <cell r="U1799">
            <v>8.3333333333333329E-2</v>
          </cell>
          <cell r="V1799">
            <v>6.5</v>
          </cell>
        </row>
        <row r="1800">
          <cell r="A1800"/>
          <cell r="B1800">
            <v>1789</v>
          </cell>
          <cell r="C1800">
            <v>1484</v>
          </cell>
          <cell r="D1800" t="str">
            <v>Dollys</v>
          </cell>
          <cell r="E1800" t="str">
            <v>100DL</v>
          </cell>
          <cell r="F1800" t="str">
            <v>Coazucar S. A.</v>
          </cell>
          <cell r="G1800">
            <v>0</v>
          </cell>
          <cell r="H1800">
            <v>791060315</v>
          </cell>
          <cell r="I1800" t="str">
            <v>DOLLYS</v>
          </cell>
          <cell r="J1800" t="str">
            <v>Colocar simbra</v>
          </cell>
          <cell r="K1800" t="str">
            <v>MTTO. CORRECTIVO</v>
          </cell>
          <cell r="L1800">
            <v>1500</v>
          </cell>
          <cell r="M1800" t="str">
            <v>ORTIZ YADAYCELA, NESTOR</v>
          </cell>
          <cell r="N1800" t="str">
            <v>B</v>
          </cell>
          <cell r="O1800">
            <v>42208</v>
          </cell>
          <cell r="P1800">
            <v>0.8125</v>
          </cell>
          <cell r="Q1800">
            <v>30</v>
          </cell>
          <cell r="R1800"/>
          <cell r="S1800" t="str">
            <v>Mtto. Terminado</v>
          </cell>
          <cell r="T1800">
            <v>42208</v>
          </cell>
          <cell r="U1800">
            <v>0.99930555555555556</v>
          </cell>
          <cell r="V1800">
            <v>4.4833333332790062</v>
          </cell>
        </row>
        <row r="1801">
          <cell r="A1801"/>
          <cell r="B1801">
            <v>1790</v>
          </cell>
          <cell r="C1801">
            <v>152</v>
          </cell>
          <cell r="D1801" t="str">
            <v>Cabezal M. Benz LS-2635</v>
          </cell>
          <cell r="E1801" t="str">
            <v>100CB</v>
          </cell>
          <cell r="F1801" t="str">
            <v>Coazucar S. A.</v>
          </cell>
          <cell r="G1801">
            <v>791060330</v>
          </cell>
          <cell r="H1801">
            <v>791060330</v>
          </cell>
          <cell r="I1801" t="str">
            <v>CABEZALES</v>
          </cell>
          <cell r="J1801" t="str">
            <v>Cambiar radiador</v>
          </cell>
          <cell r="K1801" t="str">
            <v>MTTO. CORRECTIVO</v>
          </cell>
          <cell r="L1801">
            <v>1840</v>
          </cell>
          <cell r="M1801" t="str">
            <v>SISLEMA LAZO, JESUS ESTEBAN</v>
          </cell>
          <cell r="N1801" t="str">
            <v>B</v>
          </cell>
          <cell r="O1801">
            <v>42208</v>
          </cell>
          <cell r="P1801">
            <v>0.81736111111111109</v>
          </cell>
          <cell r="Q1801">
            <v>30</v>
          </cell>
          <cell r="R1801">
            <v>75852</v>
          </cell>
          <cell r="S1801" t="str">
            <v>Mtto. Terminado</v>
          </cell>
          <cell r="T1801">
            <v>42208</v>
          </cell>
          <cell r="U1801">
            <v>0.88541666666666663</v>
          </cell>
          <cell r="V1801">
            <v>1.6333333333022892</v>
          </cell>
        </row>
        <row r="1802">
          <cell r="A1802"/>
          <cell r="B1802">
            <v>1791</v>
          </cell>
          <cell r="C1802" t="str">
            <v>EP05</v>
          </cell>
          <cell r="D1802" t="str">
            <v>Excavadora Caterpillar</v>
          </cell>
          <cell r="E1802" t="str">
            <v>100EP</v>
          </cell>
          <cell r="F1802" t="str">
            <v>Coazucar S. A.</v>
          </cell>
          <cell r="G1802">
            <v>791060419</v>
          </cell>
          <cell r="H1802">
            <v>7795550885</v>
          </cell>
          <cell r="I1802" t="str">
            <v>MTTO. EN EL CAMPO</v>
          </cell>
          <cell r="J1802" t="str">
            <v>Cambiar manguera hidraulica</v>
          </cell>
          <cell r="K1802" t="str">
            <v>MTTO. CORRECTIVO</v>
          </cell>
          <cell r="L1802">
            <v>886</v>
          </cell>
          <cell r="M1802" t="str">
            <v>CHANALATA SANTOS, HENRY</v>
          </cell>
          <cell r="N1802" t="str">
            <v>B</v>
          </cell>
          <cell r="O1802">
            <v>42208</v>
          </cell>
          <cell r="P1802">
            <v>0.82013888888888886</v>
          </cell>
          <cell r="Q1802">
            <v>30</v>
          </cell>
          <cell r="R1802"/>
          <cell r="S1802" t="str">
            <v>Mtto. Terminado</v>
          </cell>
          <cell r="T1802">
            <v>42209</v>
          </cell>
          <cell r="U1802">
            <v>8.3333333333333329E-2</v>
          </cell>
          <cell r="V1802">
            <v>6.3166666666511446</v>
          </cell>
        </row>
        <row r="1803">
          <cell r="A1803"/>
          <cell r="B1803">
            <v>1792</v>
          </cell>
          <cell r="C1803" t="str">
            <v>EM07</v>
          </cell>
          <cell r="D1803" t="str">
            <v>Compresor a Gasolina</v>
          </cell>
          <cell r="E1803" t="str">
            <v>100EQM</v>
          </cell>
          <cell r="F1803" t="str">
            <v>Coazucar S. A.</v>
          </cell>
          <cell r="G1803">
            <v>791060305</v>
          </cell>
          <cell r="H1803">
            <v>7795550912</v>
          </cell>
          <cell r="I1803" t="str">
            <v>MTTO. EN EL CAMPO</v>
          </cell>
          <cell r="J1803" t="str">
            <v>Revisar motor</v>
          </cell>
          <cell r="K1803" t="str">
            <v>MTTO. CORRECTIVO</v>
          </cell>
          <cell r="L1803">
            <v>6292</v>
          </cell>
          <cell r="M1803" t="str">
            <v>ANDRADE SANCHEZ, FABIAN</v>
          </cell>
          <cell r="N1803" t="str">
            <v>B</v>
          </cell>
          <cell r="O1803">
            <v>42208</v>
          </cell>
          <cell r="P1803">
            <v>0.82152777777777775</v>
          </cell>
          <cell r="Q1803">
            <v>30</v>
          </cell>
          <cell r="R1803"/>
          <cell r="S1803" t="str">
            <v>Mtto. Terminado</v>
          </cell>
          <cell r="T1803">
            <v>42209</v>
          </cell>
          <cell r="U1803">
            <v>0.29166666666666669</v>
          </cell>
          <cell r="V1803">
            <v>11.283333333325572</v>
          </cell>
        </row>
        <row r="1804">
          <cell r="A1804"/>
          <cell r="B1804">
            <v>1793</v>
          </cell>
          <cell r="C1804">
            <v>331</v>
          </cell>
          <cell r="D1804" t="str">
            <v>Tractor de Llantas Cameco 305 AG</v>
          </cell>
          <cell r="E1804" t="str">
            <v>100CM</v>
          </cell>
          <cell r="F1804" t="str">
            <v>Coazucar S. A.</v>
          </cell>
          <cell r="G1804">
            <v>791060444</v>
          </cell>
          <cell r="H1804">
            <v>791060444</v>
          </cell>
          <cell r="I1804" t="str">
            <v>CAMECOS</v>
          </cell>
          <cell r="J1804" t="str">
            <v>Revisar fuga de aceite</v>
          </cell>
          <cell r="K1804" t="str">
            <v>MTTO. CORRECTIVO</v>
          </cell>
          <cell r="L1804">
            <v>1118</v>
          </cell>
          <cell r="M1804" t="str">
            <v>GUAMAN LANDYN, LUIS ARIOLFO</v>
          </cell>
          <cell r="N1804" t="str">
            <v>B</v>
          </cell>
          <cell r="O1804">
            <v>42208</v>
          </cell>
          <cell r="P1804">
            <v>0.82500000000000007</v>
          </cell>
          <cell r="Q1804">
            <v>30</v>
          </cell>
          <cell r="R1804">
            <v>748</v>
          </cell>
          <cell r="S1804" t="str">
            <v>Mtto. Terminado</v>
          </cell>
          <cell r="T1804">
            <v>42208</v>
          </cell>
          <cell r="U1804">
            <v>0.96527777777777779</v>
          </cell>
          <cell r="V1804">
            <v>3.3666666668141261</v>
          </cell>
        </row>
        <row r="1805">
          <cell r="A1805"/>
          <cell r="B1805">
            <v>1794</v>
          </cell>
          <cell r="C1805" t="str">
            <v>MB20</v>
          </cell>
          <cell r="D1805" t="str">
            <v>Moto Bomba Cummins 6bt5.9-c150</v>
          </cell>
          <cell r="E1805" t="str">
            <v>100BB</v>
          </cell>
          <cell r="F1805" t="str">
            <v>Coazucar S. A.</v>
          </cell>
          <cell r="G1805">
            <v>791060405</v>
          </cell>
          <cell r="H1805">
            <v>7795550106</v>
          </cell>
          <cell r="I1805" t="str">
            <v>MTTO. EN EL CAMPO</v>
          </cell>
          <cell r="J1805" t="str">
            <v>Cambiar banda</v>
          </cell>
          <cell r="K1805" t="str">
            <v>MTTO. CORRECTIVO</v>
          </cell>
          <cell r="L1805">
            <v>1467</v>
          </cell>
          <cell r="M1805" t="str">
            <v>OJEDA GONZAGA,YOBANY</v>
          </cell>
          <cell r="N1805" t="str">
            <v>B</v>
          </cell>
          <cell r="O1805">
            <v>42208</v>
          </cell>
          <cell r="P1805">
            <v>0.83333333333333337</v>
          </cell>
          <cell r="Q1805">
            <v>30</v>
          </cell>
          <cell r="R1805"/>
          <cell r="S1805" t="str">
            <v>Mtto. Terminado</v>
          </cell>
          <cell r="T1805">
            <v>0.99930555555555556</v>
          </cell>
          <cell r="U1805"/>
          <cell r="V1805" t="str">
            <v/>
          </cell>
        </row>
        <row r="1806">
          <cell r="A1806"/>
          <cell r="B1806">
            <v>1795</v>
          </cell>
          <cell r="C1806" t="str">
            <v>MB44</v>
          </cell>
          <cell r="D1806" t="str">
            <v>Moto Boma Perkins1006-6TZ09</v>
          </cell>
          <cell r="E1806" t="str">
            <v>100BB</v>
          </cell>
          <cell r="F1806" t="str">
            <v>Coazucar S. A.</v>
          </cell>
          <cell r="G1806">
            <v>791060405</v>
          </cell>
          <cell r="H1806">
            <v>7795550142</v>
          </cell>
          <cell r="I1806" t="str">
            <v>MTTO. EN EL CAMPO</v>
          </cell>
          <cell r="J1806" t="str">
            <v>Cambiar banda</v>
          </cell>
          <cell r="K1806" t="str">
            <v>MTTO. CORRECTIVO</v>
          </cell>
          <cell r="L1806">
            <v>1467</v>
          </cell>
          <cell r="M1806" t="str">
            <v>OJEDA GONZAGA,YOBANY</v>
          </cell>
          <cell r="N1806" t="str">
            <v>B</v>
          </cell>
          <cell r="O1806">
            <v>42208</v>
          </cell>
          <cell r="P1806">
            <v>0.83333333333333337</v>
          </cell>
          <cell r="Q1806">
            <v>30</v>
          </cell>
          <cell r="R1806"/>
          <cell r="S1806" t="str">
            <v>Mtto. Terminado</v>
          </cell>
          <cell r="T1806">
            <v>42208</v>
          </cell>
          <cell r="U1806">
            <v>0.95138888888888884</v>
          </cell>
          <cell r="V1806">
            <v>2.8333333333721384</v>
          </cell>
        </row>
        <row r="1807">
          <cell r="A1807"/>
          <cell r="B1807">
            <v>1796</v>
          </cell>
          <cell r="C1807" t="str">
            <v>EA06</v>
          </cell>
          <cell r="D1807" t="str">
            <v>Roturador 6 Vastagos</v>
          </cell>
          <cell r="E1807" t="str">
            <v>100EA</v>
          </cell>
          <cell r="F1807" t="str">
            <v>Coazucar S. A.</v>
          </cell>
          <cell r="G1807">
            <v>791060355</v>
          </cell>
          <cell r="H1807">
            <v>7795550556</v>
          </cell>
          <cell r="I1807" t="str">
            <v>MTTO. EN EL CAMPO</v>
          </cell>
          <cell r="J1807" t="str">
            <v>No valen las puntas</v>
          </cell>
          <cell r="K1807" t="str">
            <v>MTTO. CORRECTIVO</v>
          </cell>
          <cell r="L1807">
            <v>4942</v>
          </cell>
          <cell r="M1807" t="str">
            <v>ROMAN VELEZ, PEDRO</v>
          </cell>
          <cell r="N1807" t="str">
            <v>B</v>
          </cell>
          <cell r="O1807">
            <v>42208</v>
          </cell>
          <cell r="P1807">
            <v>0.8833333333333333</v>
          </cell>
          <cell r="Q1807">
            <v>30</v>
          </cell>
          <cell r="R1807">
            <v>6910</v>
          </cell>
          <cell r="S1807" t="str">
            <v>Mtto. Terminado</v>
          </cell>
          <cell r="T1807">
            <v>42209</v>
          </cell>
          <cell r="U1807">
            <v>0.5</v>
          </cell>
          <cell r="V1807">
            <v>14.800000000046566</v>
          </cell>
        </row>
        <row r="1808">
          <cell r="A1808"/>
          <cell r="B1808">
            <v>1797</v>
          </cell>
          <cell r="C1808">
            <v>276</v>
          </cell>
          <cell r="D1808" t="str">
            <v>Tractor John Deere 8200</v>
          </cell>
          <cell r="E1808" t="str">
            <v>100JD</v>
          </cell>
          <cell r="F1808" t="str">
            <v>Coazucar S. A.</v>
          </cell>
          <cell r="G1808">
            <v>791060442</v>
          </cell>
          <cell r="H1808">
            <v>7795550923</v>
          </cell>
          <cell r="I1808" t="str">
            <v>MTTO. EN EL CAMPO</v>
          </cell>
          <cell r="J1808" t="str">
            <v>Revisar luces</v>
          </cell>
          <cell r="K1808" t="str">
            <v>MTTO. CORRECTIVO</v>
          </cell>
          <cell r="L1808">
            <v>1480</v>
          </cell>
          <cell r="M1808" t="str">
            <v>ORELLANA VICTOR, ANTONIO JUVENAL</v>
          </cell>
          <cell r="N1808" t="str">
            <v>B</v>
          </cell>
          <cell r="O1808">
            <v>42208</v>
          </cell>
          <cell r="P1808">
            <v>0.90972222222222221</v>
          </cell>
          <cell r="Q1808">
            <v>30</v>
          </cell>
          <cell r="R1808"/>
          <cell r="S1808" t="str">
            <v>Mtto. Terminado</v>
          </cell>
          <cell r="T1808">
            <v>42208</v>
          </cell>
          <cell r="U1808">
            <v>0.91666666666666663</v>
          </cell>
          <cell r="V1808">
            <v>0.16666666674427688</v>
          </cell>
        </row>
        <row r="1809">
          <cell r="A1809"/>
          <cell r="B1809">
            <v>1798</v>
          </cell>
          <cell r="C1809">
            <v>295</v>
          </cell>
          <cell r="D1809" t="str">
            <v>Tractor John Deere 8200</v>
          </cell>
          <cell r="E1809" t="str">
            <v>100JD</v>
          </cell>
          <cell r="F1809" t="str">
            <v>Coazucar S. A.</v>
          </cell>
          <cell r="G1809">
            <v>791060442</v>
          </cell>
          <cell r="H1809">
            <v>7795550947</v>
          </cell>
          <cell r="I1809" t="str">
            <v>MTTO. EN EL CAMPO</v>
          </cell>
          <cell r="J1809" t="str">
            <v>Revisar luces</v>
          </cell>
          <cell r="K1809" t="str">
            <v>MTTO. CORRECTIVO</v>
          </cell>
          <cell r="L1809">
            <v>810</v>
          </cell>
          <cell r="M1809" t="str">
            <v>CAMPOVERDE BURGOS, DARWIN ALONSO</v>
          </cell>
          <cell r="N1809" t="str">
            <v>B</v>
          </cell>
          <cell r="O1809">
            <v>42208</v>
          </cell>
          <cell r="P1809">
            <v>0.90972222222222221</v>
          </cell>
          <cell r="Q1809">
            <v>30</v>
          </cell>
          <cell r="R1809"/>
          <cell r="S1809" t="str">
            <v>Mtto. Terminado</v>
          </cell>
          <cell r="T1809">
            <v>42208</v>
          </cell>
          <cell r="U1809">
            <v>0.9375</v>
          </cell>
          <cell r="V1809">
            <v>0.66666666674427688</v>
          </cell>
        </row>
        <row r="1810">
          <cell r="A1810"/>
          <cell r="B1810">
            <v>1799</v>
          </cell>
          <cell r="C1810">
            <v>335</v>
          </cell>
          <cell r="D1810" t="str">
            <v>Tractor de llanta Cameco</v>
          </cell>
          <cell r="E1810" t="str">
            <v>100CM</v>
          </cell>
          <cell r="F1810" t="str">
            <v>Coazucar S. A.</v>
          </cell>
          <cell r="G1810">
            <v>791060444</v>
          </cell>
          <cell r="H1810">
            <v>791060444</v>
          </cell>
          <cell r="I1810" t="str">
            <v>CAMECOS</v>
          </cell>
          <cell r="J1810" t="str">
            <v>Revisar luces</v>
          </cell>
          <cell r="K1810" t="str">
            <v>MTTO. CORRECTIVO</v>
          </cell>
          <cell r="L1810">
            <v>1862</v>
          </cell>
          <cell r="M1810" t="str">
            <v>TADAY PAREDES, JOSE MIGUEL</v>
          </cell>
          <cell r="N1810" t="str">
            <v>B</v>
          </cell>
          <cell r="O1810">
            <v>42208</v>
          </cell>
          <cell r="P1810">
            <v>0.99305555555555547</v>
          </cell>
          <cell r="Q1810">
            <v>30</v>
          </cell>
          <cell r="R1810">
            <v>81</v>
          </cell>
          <cell r="S1810" t="str">
            <v>Mtto. Terminado</v>
          </cell>
          <cell r="T1810">
            <v>42209</v>
          </cell>
          <cell r="U1810">
            <v>5.9722222222222225E-2</v>
          </cell>
          <cell r="V1810">
            <v>1.6000000000931323</v>
          </cell>
        </row>
        <row r="1811">
          <cell r="A1811"/>
          <cell r="B1811">
            <v>1800</v>
          </cell>
          <cell r="C1811" t="str">
            <v>JD25</v>
          </cell>
          <cell r="D1811" t="str">
            <v>Tractor John Deere 6145J</v>
          </cell>
          <cell r="E1811" t="str">
            <v>100JD</v>
          </cell>
          <cell r="F1811" t="str">
            <v>Coazucar S. A.</v>
          </cell>
          <cell r="G1811">
            <v>791060443</v>
          </cell>
          <cell r="H1811">
            <v>7795551061</v>
          </cell>
          <cell r="I1811" t="str">
            <v>MTTO. EN EL CAMPO</v>
          </cell>
          <cell r="J1811" t="str">
            <v>Revisar transmision</v>
          </cell>
          <cell r="K1811" t="str">
            <v>MTTO. CORRECTIVO</v>
          </cell>
          <cell r="L1811">
            <v>1628</v>
          </cell>
          <cell r="M1811" t="str">
            <v>QUIÑONEZ CASTILLO, DANIEL OSEAS</v>
          </cell>
          <cell r="N1811" t="str">
            <v>B</v>
          </cell>
          <cell r="O1811">
            <v>42209</v>
          </cell>
          <cell r="P1811">
            <v>8.3333333333333329E-2</v>
          </cell>
          <cell r="Q1811">
            <v>30</v>
          </cell>
          <cell r="R1811"/>
          <cell r="S1811" t="str">
            <v>Mtto. Terminado</v>
          </cell>
          <cell r="T1811">
            <v>42209</v>
          </cell>
          <cell r="U1811">
            <v>0.125</v>
          </cell>
          <cell r="V1811">
            <v>1</v>
          </cell>
        </row>
        <row r="1812">
          <cell r="A1812"/>
          <cell r="B1812">
            <v>1801</v>
          </cell>
          <cell r="C1812">
            <v>1304</v>
          </cell>
          <cell r="D1812" t="str">
            <v>Trayler</v>
          </cell>
          <cell r="E1812" t="str">
            <v>100TD</v>
          </cell>
          <cell r="F1812" t="str">
            <v>Coazucar S. A.</v>
          </cell>
          <cell r="G1812">
            <v>791060312</v>
          </cell>
          <cell r="H1812">
            <v>791060312</v>
          </cell>
          <cell r="I1812" t="str">
            <v>MTTO. EN EL CAMPO</v>
          </cell>
          <cell r="J1812" t="str">
            <v>Llanta baja</v>
          </cell>
          <cell r="K1812" t="str">
            <v>MTTO. CORRECTIVO</v>
          </cell>
          <cell r="L1812">
            <v>1353</v>
          </cell>
          <cell r="M1812" t="str">
            <v>MINA POROZO, XAVIER</v>
          </cell>
          <cell r="N1812" t="str">
            <v>B</v>
          </cell>
          <cell r="O1812">
            <v>42209</v>
          </cell>
          <cell r="P1812">
            <v>0.15277777777777776</v>
          </cell>
          <cell r="Q1812">
            <v>30</v>
          </cell>
          <cell r="R1812"/>
          <cell r="S1812" t="str">
            <v>Mtto. Terminado</v>
          </cell>
          <cell r="T1812">
            <v>42209</v>
          </cell>
          <cell r="U1812">
            <v>0.16666666666666666</v>
          </cell>
          <cell r="V1812">
            <v>0.33333333325572312</v>
          </cell>
        </row>
        <row r="1813">
          <cell r="A1813"/>
          <cell r="B1813">
            <v>1802</v>
          </cell>
          <cell r="C1813">
            <v>281</v>
          </cell>
          <cell r="D1813" t="str">
            <v>Tractor John Deere 8200</v>
          </cell>
          <cell r="E1813" t="str">
            <v>100JD</v>
          </cell>
          <cell r="F1813" t="str">
            <v>Coazucar S. A.</v>
          </cell>
          <cell r="G1813">
            <v>791060442</v>
          </cell>
          <cell r="H1813">
            <v>7795550929</v>
          </cell>
          <cell r="I1813" t="str">
            <v>MTTO. EN EL CAMPO</v>
          </cell>
          <cell r="J1813" t="str">
            <v>Tiene problemas con los fusibles</v>
          </cell>
          <cell r="K1813" t="str">
            <v>MTTO. CORRECTIVO</v>
          </cell>
          <cell r="L1813">
            <v>1073</v>
          </cell>
          <cell r="M1813" t="str">
            <v>GARCIA BENAVIDES, EDISON ALCIDES</v>
          </cell>
          <cell r="N1813" t="str">
            <v>B</v>
          </cell>
          <cell r="O1813">
            <v>42209</v>
          </cell>
          <cell r="P1813">
            <v>0.17152777777777775</v>
          </cell>
          <cell r="Q1813">
            <v>30</v>
          </cell>
          <cell r="R1813"/>
          <cell r="S1813" t="str">
            <v>Mtto. Terminado</v>
          </cell>
          <cell r="T1813">
            <v>42209</v>
          </cell>
          <cell r="U1813">
            <v>0.45833333333333331</v>
          </cell>
          <cell r="V1813">
            <v>6.8833333333022892</v>
          </cell>
        </row>
        <row r="1814">
          <cell r="A1814"/>
          <cell r="B1814">
            <v>1803</v>
          </cell>
          <cell r="C1814" t="str">
            <v>CA15</v>
          </cell>
          <cell r="D1814" t="str">
            <v>Carreta Autovolteable</v>
          </cell>
          <cell r="E1814" t="str">
            <v>100CA</v>
          </cell>
          <cell r="F1814" t="str">
            <v>Coazucar S. A.</v>
          </cell>
          <cell r="G1814">
            <v>791060325</v>
          </cell>
          <cell r="H1814">
            <v>791060325</v>
          </cell>
          <cell r="I1814" t="str">
            <v>MTTO. EN EL CAMPO</v>
          </cell>
          <cell r="J1814" t="str">
            <v>Cambiar llanta baja</v>
          </cell>
          <cell r="K1814" t="str">
            <v>MTTO. CORRECTIVO</v>
          </cell>
          <cell r="L1814">
            <v>1814</v>
          </cell>
          <cell r="M1814" t="str">
            <v>SARMIENTO CALLE, CARLOS</v>
          </cell>
          <cell r="N1814" t="str">
            <v>B</v>
          </cell>
          <cell r="O1814">
            <v>42209</v>
          </cell>
          <cell r="P1814">
            <v>0.25208333333333333</v>
          </cell>
          <cell r="Q1814">
            <v>30</v>
          </cell>
          <cell r="R1814"/>
          <cell r="S1814" t="str">
            <v>Mtto. Terminado</v>
          </cell>
          <cell r="T1814">
            <v>42209</v>
          </cell>
          <cell r="U1814">
            <v>0.95833333333333337</v>
          </cell>
          <cell r="V1814">
            <v>16.949999999953434</v>
          </cell>
        </row>
        <row r="1815">
          <cell r="A1815"/>
          <cell r="B1815">
            <v>1804</v>
          </cell>
          <cell r="C1815" t="str">
            <v>JD51</v>
          </cell>
          <cell r="D1815" t="str">
            <v>Tractor John Deere 6145J</v>
          </cell>
          <cell r="E1815" t="str">
            <v>100JD</v>
          </cell>
          <cell r="F1815" t="str">
            <v>Coazucar S. A.</v>
          </cell>
          <cell r="G1815">
            <v>791060443</v>
          </cell>
          <cell r="H1815">
            <v>7795551109</v>
          </cell>
          <cell r="I1815" t="str">
            <v>MTTO. EN EL CAMPO</v>
          </cell>
          <cell r="J1815" t="str">
            <v>Revisar encendido</v>
          </cell>
          <cell r="K1815" t="str">
            <v>MTTO. CORRECTIVO</v>
          </cell>
          <cell r="L1815">
            <v>1521</v>
          </cell>
          <cell r="M1815" t="str">
            <v>PAREDES MOREIRA, JUAN CELIANO</v>
          </cell>
          <cell r="N1815" t="str">
            <v>B</v>
          </cell>
          <cell r="O1815">
            <v>42209</v>
          </cell>
          <cell r="P1815">
            <v>0.26597222222222222</v>
          </cell>
          <cell r="Q1815">
            <v>30</v>
          </cell>
          <cell r="R1815"/>
          <cell r="S1815" t="str">
            <v>Mtto. Terminado</v>
          </cell>
          <cell r="T1815">
            <v>42209</v>
          </cell>
          <cell r="U1815">
            <v>0.45833333333333331</v>
          </cell>
          <cell r="V1815">
            <v>4.6166666666977108</v>
          </cell>
        </row>
        <row r="1816">
          <cell r="A1816"/>
          <cell r="B1816">
            <v>1805</v>
          </cell>
          <cell r="C1816">
            <v>1612</v>
          </cell>
          <cell r="D1816" t="str">
            <v>Subsolador Parab 6 Vastagos</v>
          </cell>
          <cell r="E1816" t="str">
            <v>100EA</v>
          </cell>
          <cell r="F1816" t="str">
            <v>Coazucar S. A.</v>
          </cell>
          <cell r="G1816">
            <v>791060360</v>
          </cell>
          <cell r="H1816">
            <v>7795550532</v>
          </cell>
          <cell r="I1816" t="str">
            <v>EQUIPO AGRICOLAS</v>
          </cell>
          <cell r="J1816" t="str">
            <v>Cambiar pines del implemento</v>
          </cell>
          <cell r="K1816" t="str">
            <v>MTTO. CORRECTIVO</v>
          </cell>
          <cell r="L1816">
            <v>742</v>
          </cell>
          <cell r="M1816" t="str">
            <v>BRAVO PARRA, MANUEL MECIAS</v>
          </cell>
          <cell r="N1816" t="str">
            <v>B</v>
          </cell>
          <cell r="O1816">
            <v>42209</v>
          </cell>
          <cell r="P1816">
            <v>0.26944444444444443</v>
          </cell>
          <cell r="Q1816">
            <v>30</v>
          </cell>
          <cell r="R1816"/>
          <cell r="S1816" t="str">
            <v>Mtto. Terminado</v>
          </cell>
          <cell r="T1816">
            <v>42209</v>
          </cell>
          <cell r="U1816">
            <v>0.3298611111111111</v>
          </cell>
          <cell r="V1816">
            <v>1.4500000000698492</v>
          </cell>
        </row>
        <row r="1817">
          <cell r="A1817"/>
          <cell r="B1817">
            <v>1806</v>
          </cell>
          <cell r="C1817">
            <v>282</v>
          </cell>
          <cell r="D1817" t="str">
            <v>Tractor John Deere 8200</v>
          </cell>
          <cell r="E1817" t="str">
            <v>100JD</v>
          </cell>
          <cell r="F1817" t="str">
            <v>Coazucar S. A.</v>
          </cell>
          <cell r="G1817">
            <v>791060442</v>
          </cell>
          <cell r="H1817">
            <v>7795550931</v>
          </cell>
          <cell r="I1817" t="str">
            <v>MTTO. EN EL CAMPO</v>
          </cell>
          <cell r="J1817" t="str">
            <v>No enciende</v>
          </cell>
          <cell r="K1817" t="str">
            <v>MTTO. CORRECTIVO</v>
          </cell>
          <cell r="L1817">
            <v>1366</v>
          </cell>
          <cell r="M1817" t="str">
            <v>MOLINA MOLINA, WALTER ELADIO</v>
          </cell>
          <cell r="N1817" t="str">
            <v>B</v>
          </cell>
          <cell r="O1817">
            <v>42209</v>
          </cell>
          <cell r="P1817">
            <v>0.27083333333333331</v>
          </cell>
          <cell r="Q1817">
            <v>30</v>
          </cell>
          <cell r="R1817"/>
          <cell r="S1817" t="str">
            <v>Mtto. Terminado</v>
          </cell>
          <cell r="T1817">
            <v>42209</v>
          </cell>
          <cell r="U1817">
            <v>0.45833333333333331</v>
          </cell>
          <cell r="V1817">
            <v>4.5</v>
          </cell>
        </row>
        <row r="1818">
          <cell r="A1818"/>
          <cell r="B1818">
            <v>1807</v>
          </cell>
          <cell r="C1818">
            <v>325</v>
          </cell>
          <cell r="D1818" t="str">
            <v>Tractor de Llantas Cameco 305 AG</v>
          </cell>
          <cell r="E1818" t="str">
            <v>100CM</v>
          </cell>
          <cell r="F1818" t="str">
            <v>Coazucar S. A.</v>
          </cell>
          <cell r="G1818">
            <v>791060373</v>
          </cell>
          <cell r="H1818">
            <v>7795550333</v>
          </cell>
          <cell r="I1818" t="str">
            <v>MTTO. EN EL CAMPO</v>
          </cell>
          <cell r="J1818" t="str">
            <v>Problemas con la uñeta</v>
          </cell>
          <cell r="K1818" t="str">
            <v>MTTO. CORRECTIVO</v>
          </cell>
          <cell r="L1818">
            <v>1553</v>
          </cell>
          <cell r="M1818" t="str">
            <v>PEÑA BARAHONA, MIGUEL ERNESTO</v>
          </cell>
          <cell r="N1818" t="str">
            <v>B</v>
          </cell>
          <cell r="O1818">
            <v>42209</v>
          </cell>
          <cell r="P1818">
            <v>0.27083333333333331</v>
          </cell>
          <cell r="Q1818">
            <v>30</v>
          </cell>
          <cell r="R1818"/>
          <cell r="S1818" t="str">
            <v>Mtto. Terminado</v>
          </cell>
          <cell r="T1818">
            <v>42209</v>
          </cell>
          <cell r="U1818">
            <v>0.72569444444444453</v>
          </cell>
          <cell r="V1818">
            <v>10.916666666744277</v>
          </cell>
        </row>
        <row r="1819">
          <cell r="A1819"/>
          <cell r="B1819">
            <v>1808</v>
          </cell>
          <cell r="C1819">
            <v>324</v>
          </cell>
          <cell r="D1819" t="str">
            <v>Tractor de Llantas Cameco 305 AG</v>
          </cell>
          <cell r="E1819" t="str">
            <v>100CM</v>
          </cell>
          <cell r="F1819" t="str">
            <v>Coazucar S. A.</v>
          </cell>
          <cell r="G1819">
            <v>791060373</v>
          </cell>
          <cell r="H1819">
            <v>7795550331</v>
          </cell>
          <cell r="I1819" t="str">
            <v>MTTO. EN EL CAMPO</v>
          </cell>
          <cell r="J1819" t="str">
            <v>Sin embrague</v>
          </cell>
          <cell r="K1819" t="str">
            <v>MTTO. CORRECTIVO</v>
          </cell>
          <cell r="L1819">
            <v>1799</v>
          </cell>
          <cell r="M1819" t="str">
            <v>SANTILLAN AMBI, JORGE VICENTE</v>
          </cell>
          <cell r="N1819" t="str">
            <v>B</v>
          </cell>
          <cell r="O1819">
            <v>42209</v>
          </cell>
          <cell r="P1819">
            <v>0.27916666666666667</v>
          </cell>
          <cell r="Q1819">
            <v>30</v>
          </cell>
          <cell r="R1819"/>
          <cell r="S1819" t="str">
            <v>Mtto. Terminado</v>
          </cell>
          <cell r="T1819">
            <v>42209</v>
          </cell>
          <cell r="U1819">
            <v>0.875</v>
          </cell>
          <cell r="V1819">
            <v>14.300000000046566</v>
          </cell>
        </row>
        <row r="1820">
          <cell r="A1820"/>
          <cell r="B1820">
            <v>1809</v>
          </cell>
          <cell r="C1820">
            <v>389</v>
          </cell>
          <cell r="D1820" t="str">
            <v>Tractor John Deere 7400</v>
          </cell>
          <cell r="E1820" t="str">
            <v>100JD</v>
          </cell>
          <cell r="F1820" t="str">
            <v>Coazucar S. A.</v>
          </cell>
          <cell r="G1820">
            <v>791060390</v>
          </cell>
          <cell r="H1820">
            <v>7795551005</v>
          </cell>
          <cell r="I1820" t="str">
            <v>JOHN DEERE</v>
          </cell>
          <cell r="J1820" t="str">
            <v>Revisar fuga de aceite x la transmision</v>
          </cell>
          <cell r="K1820" t="str">
            <v>MTTO. CORRECTIVO</v>
          </cell>
          <cell r="L1820">
            <v>1481</v>
          </cell>
          <cell r="M1820" t="str">
            <v>ORELLANA VIVAR, RAUL ALBERTO</v>
          </cell>
          <cell r="N1820" t="str">
            <v>B</v>
          </cell>
          <cell r="O1820">
            <v>42209</v>
          </cell>
          <cell r="P1820">
            <v>0.28750000000000003</v>
          </cell>
          <cell r="Q1820">
            <v>30</v>
          </cell>
          <cell r="R1820">
            <v>4207</v>
          </cell>
          <cell r="S1820" t="str">
            <v>Mtto. Terminado</v>
          </cell>
          <cell r="T1820">
            <v>42214</v>
          </cell>
          <cell r="U1820">
            <v>0.39583333333333331</v>
          </cell>
          <cell r="V1820">
            <v>122.60000000009313</v>
          </cell>
        </row>
        <row r="1821">
          <cell r="A1821"/>
          <cell r="B1821">
            <v>1810</v>
          </cell>
          <cell r="C1821" t="str">
            <v>MB44</v>
          </cell>
          <cell r="D1821" t="str">
            <v>Moto Boma Perkins1006-6TZ09</v>
          </cell>
          <cell r="E1821" t="str">
            <v>100BB</v>
          </cell>
          <cell r="F1821" t="str">
            <v>Coazucar S. A.</v>
          </cell>
          <cell r="G1821">
            <v>791060405</v>
          </cell>
          <cell r="H1821">
            <v>7795550142</v>
          </cell>
          <cell r="I1821" t="str">
            <v>MTTO. EN EL CAMPO</v>
          </cell>
          <cell r="J1821" t="str">
            <v>Cambiar bandas</v>
          </cell>
          <cell r="K1821" t="str">
            <v>MTTO. CORRECTIVO</v>
          </cell>
          <cell r="L1821">
            <v>1735</v>
          </cell>
          <cell r="M1821" t="str">
            <v>ROMERO ACOSTA, EDWIN</v>
          </cell>
          <cell r="N1821" t="str">
            <v>A</v>
          </cell>
          <cell r="O1821">
            <v>42209</v>
          </cell>
          <cell r="P1821">
            <v>0.30624999999999997</v>
          </cell>
          <cell r="Q1821">
            <v>30</v>
          </cell>
          <cell r="R1821"/>
          <cell r="S1821" t="str">
            <v>Mtto. Terminado</v>
          </cell>
          <cell r="T1821">
            <v>42209</v>
          </cell>
          <cell r="U1821">
            <v>0.58333333333333337</v>
          </cell>
          <cell r="V1821">
            <v>6.6499999999068677</v>
          </cell>
        </row>
        <row r="1822">
          <cell r="A1822"/>
          <cell r="B1822">
            <v>1811</v>
          </cell>
          <cell r="C1822" t="str">
            <v>MB13</v>
          </cell>
          <cell r="D1822" t="str">
            <v>Moto Bomba Perkins 1006-6TW</v>
          </cell>
          <cell r="E1822" t="str">
            <v>100BB</v>
          </cell>
          <cell r="F1822" t="str">
            <v>Coazucar S. A.</v>
          </cell>
          <cell r="G1822">
            <v>791060405</v>
          </cell>
          <cell r="H1822">
            <v>7795550092</v>
          </cell>
          <cell r="I1822" t="str">
            <v>MTTO. EN EL CAMPO</v>
          </cell>
          <cell r="J1822" t="str">
            <v>Cambiar bandas</v>
          </cell>
          <cell r="K1822" t="str">
            <v>MTTO. CORRECTIVO</v>
          </cell>
          <cell r="L1822">
            <v>1735</v>
          </cell>
          <cell r="M1822" t="str">
            <v>ROMERO ACOSTA, EDWIN</v>
          </cell>
          <cell r="N1822" t="str">
            <v>A</v>
          </cell>
          <cell r="O1822">
            <v>42209</v>
          </cell>
          <cell r="P1822">
            <v>0.30694444444444441</v>
          </cell>
          <cell r="Q1822">
            <v>30</v>
          </cell>
          <cell r="R1822"/>
          <cell r="S1822" t="str">
            <v>Mtto. Terminado</v>
          </cell>
          <cell r="T1822">
            <v>42209</v>
          </cell>
          <cell r="U1822">
            <v>0.45833333333333331</v>
          </cell>
          <cell r="V1822">
            <v>3.6333333334187046</v>
          </cell>
        </row>
        <row r="1823">
          <cell r="A1823"/>
          <cell r="B1823">
            <v>1812</v>
          </cell>
          <cell r="C1823" t="str">
            <v>MB20</v>
          </cell>
          <cell r="D1823" t="str">
            <v>Moto Bomba Cummins 6bt5.9-c150</v>
          </cell>
          <cell r="E1823" t="str">
            <v>100BB</v>
          </cell>
          <cell r="F1823" t="str">
            <v>Coazucar S. A.</v>
          </cell>
          <cell r="G1823">
            <v>791060405</v>
          </cell>
          <cell r="H1823">
            <v>7795550106</v>
          </cell>
          <cell r="I1823" t="str">
            <v>MTTO. EN EL CAMPO</v>
          </cell>
          <cell r="J1823" t="str">
            <v>Cambiar bandas</v>
          </cell>
          <cell r="K1823" t="str">
            <v>MTTO. CORRECTIVO</v>
          </cell>
          <cell r="L1823">
            <v>1735</v>
          </cell>
          <cell r="M1823" t="str">
            <v>ROMERO ACOSTA, EDWIN</v>
          </cell>
          <cell r="N1823" t="str">
            <v>A</v>
          </cell>
          <cell r="O1823">
            <v>42209</v>
          </cell>
          <cell r="P1823">
            <v>0.30763888888888891</v>
          </cell>
          <cell r="Q1823">
            <v>30</v>
          </cell>
          <cell r="R1823"/>
          <cell r="S1823" t="str">
            <v>Mtto. Terminado</v>
          </cell>
          <cell r="T1823">
            <v>42209</v>
          </cell>
          <cell r="U1823">
            <v>0.41666666666666669</v>
          </cell>
          <cell r="V1823">
            <v>2.6166666666977108</v>
          </cell>
        </row>
        <row r="1824">
          <cell r="A1824"/>
          <cell r="B1824">
            <v>1813</v>
          </cell>
          <cell r="C1824">
            <v>1348</v>
          </cell>
          <cell r="D1824" t="str">
            <v>Trayler</v>
          </cell>
          <cell r="E1824" t="str">
            <v>100TD</v>
          </cell>
          <cell r="F1824" t="str">
            <v>Coazucar S. A.</v>
          </cell>
          <cell r="G1824">
            <v>791060312</v>
          </cell>
          <cell r="H1824">
            <v>791060312</v>
          </cell>
          <cell r="I1824" t="str">
            <v>TRAYLER</v>
          </cell>
          <cell r="J1824" t="str">
            <v xml:space="preserve">Arreglar Templador </v>
          </cell>
          <cell r="K1824" t="str">
            <v>MTTO. CORRECTIVO</v>
          </cell>
          <cell r="L1824">
            <v>1626</v>
          </cell>
          <cell r="M1824" t="str">
            <v xml:space="preserve">QUIMI CHANALATA, ERALDO </v>
          </cell>
          <cell r="N1824" t="str">
            <v>A</v>
          </cell>
          <cell r="O1824">
            <v>42209</v>
          </cell>
          <cell r="P1824">
            <v>0.31319444444444444</v>
          </cell>
          <cell r="Q1824">
            <v>30</v>
          </cell>
          <cell r="R1824"/>
          <cell r="S1824" t="str">
            <v>Mtto. Terminado</v>
          </cell>
          <cell r="T1824">
            <v>42209</v>
          </cell>
          <cell r="U1824">
            <v>0.5</v>
          </cell>
          <cell r="V1824">
            <v>4.4833333332790062</v>
          </cell>
        </row>
        <row r="1825">
          <cell r="A1825"/>
          <cell r="B1825">
            <v>1814</v>
          </cell>
          <cell r="C1825">
            <v>1325</v>
          </cell>
          <cell r="D1825" t="str">
            <v>Trayler</v>
          </cell>
          <cell r="E1825" t="str">
            <v>100TD</v>
          </cell>
          <cell r="F1825" t="str">
            <v>Coazucar S. A.</v>
          </cell>
          <cell r="G1825">
            <v>791060312</v>
          </cell>
          <cell r="H1825">
            <v>791060312</v>
          </cell>
          <cell r="I1825" t="str">
            <v>TRAYLER</v>
          </cell>
          <cell r="J1825" t="str">
            <v>Cambiar visagra</v>
          </cell>
          <cell r="K1825" t="str">
            <v>MTTO. CORRECTIVO</v>
          </cell>
          <cell r="L1825">
            <v>1626</v>
          </cell>
          <cell r="M1825" t="str">
            <v xml:space="preserve">QUIMI CHANALATA, ERALDO </v>
          </cell>
          <cell r="N1825" t="str">
            <v>A</v>
          </cell>
          <cell r="O1825">
            <v>42209</v>
          </cell>
          <cell r="P1825">
            <v>0.31319444444444444</v>
          </cell>
          <cell r="Q1825">
            <v>30</v>
          </cell>
          <cell r="R1825"/>
          <cell r="S1825" t="str">
            <v>Mtto. Terminado</v>
          </cell>
          <cell r="T1825">
            <v>42209</v>
          </cell>
          <cell r="U1825">
            <v>0.66666666666666663</v>
          </cell>
          <cell r="V1825">
            <v>8.4833333332790062</v>
          </cell>
        </row>
        <row r="1826">
          <cell r="A1826"/>
          <cell r="B1826">
            <v>1815</v>
          </cell>
          <cell r="C1826">
            <v>196</v>
          </cell>
          <cell r="D1826" t="str">
            <v>Cabezal Kenworth T-800</v>
          </cell>
          <cell r="E1826" t="str">
            <v>100CB</v>
          </cell>
          <cell r="F1826" t="str">
            <v>Coazucar S. A.</v>
          </cell>
          <cell r="G1826">
            <v>791060332</v>
          </cell>
          <cell r="H1826">
            <v>7795550309</v>
          </cell>
          <cell r="I1826" t="str">
            <v>CABEZALES</v>
          </cell>
          <cell r="J1826" t="str">
            <v>Cambio aceite y filtro motor</v>
          </cell>
          <cell r="K1826" t="str">
            <v>MTTO. PREVENTIVO</v>
          </cell>
          <cell r="L1826">
            <v>1123</v>
          </cell>
          <cell r="M1826" t="str">
            <v>GUAMAN, RUBEN</v>
          </cell>
          <cell r="N1826" t="str">
            <v>A</v>
          </cell>
          <cell r="O1826">
            <v>42209</v>
          </cell>
          <cell r="P1826">
            <v>0.32083333333333336</v>
          </cell>
          <cell r="Q1826">
            <v>30</v>
          </cell>
          <cell r="R1826"/>
          <cell r="S1826" t="str">
            <v>Mtto. Terminado</v>
          </cell>
          <cell r="T1826">
            <v>42209</v>
          </cell>
          <cell r="U1826">
            <v>0.39583333333333331</v>
          </cell>
          <cell r="V1826">
            <v>1.8000000000465661</v>
          </cell>
        </row>
        <row r="1827">
          <cell r="A1827"/>
          <cell r="B1827">
            <v>1816</v>
          </cell>
          <cell r="C1827">
            <v>601</v>
          </cell>
          <cell r="D1827" t="str">
            <v>Moto Bomba John Deere 4045TF270</v>
          </cell>
          <cell r="E1827" t="str">
            <v>100BB</v>
          </cell>
          <cell r="F1827" t="str">
            <v>Coazucar S. A.</v>
          </cell>
          <cell r="G1827">
            <v>791060405</v>
          </cell>
          <cell r="H1827">
            <v>7795550001</v>
          </cell>
          <cell r="I1827" t="str">
            <v>MTTO. EN EL CAMPO</v>
          </cell>
          <cell r="J1827" t="str">
            <v>Reparar cheque</v>
          </cell>
          <cell r="K1827" t="str">
            <v>MTTO. CORRECTIVO</v>
          </cell>
          <cell r="L1827">
            <v>1804</v>
          </cell>
          <cell r="M1827" t="str">
            <v>SANTOS LEON, FRANKLIN ESTALIN</v>
          </cell>
          <cell r="N1827" t="str">
            <v>A</v>
          </cell>
          <cell r="O1827">
            <v>42209</v>
          </cell>
          <cell r="P1827">
            <v>0.32222222222222224</v>
          </cell>
          <cell r="Q1827">
            <v>30</v>
          </cell>
          <cell r="R1827"/>
          <cell r="S1827" t="str">
            <v>Mtto. Terminado</v>
          </cell>
          <cell r="T1827">
            <v>42209</v>
          </cell>
          <cell r="U1827">
            <v>0.47916666666666669</v>
          </cell>
          <cell r="V1827">
            <v>3.7666666666045785</v>
          </cell>
        </row>
        <row r="1828">
          <cell r="A1828"/>
          <cell r="B1828">
            <v>1817</v>
          </cell>
          <cell r="C1828">
            <v>219</v>
          </cell>
          <cell r="D1828" t="str">
            <v xml:space="preserve">Automovil Chevrolet </v>
          </cell>
          <cell r="E1828" t="str">
            <v>100EL</v>
          </cell>
          <cell r="F1828" t="str">
            <v>Coazucar S. A.</v>
          </cell>
          <cell r="G1828">
            <v>791060308</v>
          </cell>
          <cell r="H1828">
            <v>7795550703</v>
          </cell>
          <cell r="I1828" t="str">
            <v>EQUIPO LIVIANO</v>
          </cell>
          <cell r="J1828" t="str">
            <v>Revisar frenos</v>
          </cell>
          <cell r="K1828" t="str">
            <v>MTTO. CORRECTIVO</v>
          </cell>
          <cell r="L1828">
            <v>850</v>
          </cell>
          <cell r="M1828" t="str">
            <v>CASTRO LOPEZ, JOSE FERNANDO</v>
          </cell>
          <cell r="N1828" t="str">
            <v>A</v>
          </cell>
          <cell r="O1828">
            <v>42209</v>
          </cell>
          <cell r="P1828">
            <v>0.32500000000000001</v>
          </cell>
          <cell r="Q1828">
            <v>30</v>
          </cell>
          <cell r="R1828"/>
          <cell r="S1828" t="str">
            <v>Mtto. Terminado</v>
          </cell>
          <cell r="T1828">
            <v>42209</v>
          </cell>
          <cell r="U1828">
            <v>0.625</v>
          </cell>
          <cell r="V1828">
            <v>7.2000000000698492</v>
          </cell>
        </row>
        <row r="1829">
          <cell r="A1829"/>
          <cell r="B1829">
            <v>1818</v>
          </cell>
          <cell r="C1829">
            <v>230</v>
          </cell>
          <cell r="D1829" t="str">
            <v>Camión KIA</v>
          </cell>
          <cell r="E1829" t="str">
            <v>100EL</v>
          </cell>
          <cell r="F1829" t="str">
            <v>Coazucar S. A.</v>
          </cell>
          <cell r="G1829">
            <v>791060309</v>
          </cell>
          <cell r="H1829">
            <v>7795550718</v>
          </cell>
          <cell r="I1829" t="str">
            <v>ELECTROMECANICOS</v>
          </cell>
          <cell r="J1829" t="str">
            <v>Revisar sistema electrico</v>
          </cell>
          <cell r="K1829" t="str">
            <v>MTTO. CORRECTIVO</v>
          </cell>
          <cell r="L1829">
            <v>1635</v>
          </cell>
          <cell r="M1829" t="str">
            <v>QUINTO DOMINGUEZ, JULIO</v>
          </cell>
          <cell r="N1829" t="str">
            <v>A</v>
          </cell>
          <cell r="O1829">
            <v>42209</v>
          </cell>
          <cell r="P1829">
            <v>0.32708333333333334</v>
          </cell>
          <cell r="Q1829">
            <v>30</v>
          </cell>
          <cell r="R1829"/>
          <cell r="S1829" t="str">
            <v>Mtto. Terminado</v>
          </cell>
          <cell r="T1829">
            <v>42209</v>
          </cell>
          <cell r="U1829">
            <v>0.33333333333333331</v>
          </cell>
          <cell r="V1829">
            <v>0.15000000013969839</v>
          </cell>
        </row>
        <row r="1830">
          <cell r="A1830"/>
          <cell r="B1830">
            <v>1819</v>
          </cell>
          <cell r="C1830">
            <v>203</v>
          </cell>
          <cell r="D1830" t="str">
            <v>Camión Chevrolet</v>
          </cell>
          <cell r="E1830" t="str">
            <v>100EL</v>
          </cell>
          <cell r="F1830" t="str">
            <v>Coazucar S. A.</v>
          </cell>
          <cell r="G1830">
            <v>791060303</v>
          </cell>
          <cell r="H1830">
            <v>7795550682</v>
          </cell>
          <cell r="I1830" t="str">
            <v>VULCANIZADORA</v>
          </cell>
          <cell r="J1830" t="str">
            <v>Cambiar tubo</v>
          </cell>
          <cell r="K1830" t="str">
            <v>MTTO. CORRECTIVO</v>
          </cell>
          <cell r="L1830">
            <v>1449</v>
          </cell>
          <cell r="M1830" t="str">
            <v>NUMERABLE RUIZ, JOSE DOMINGO</v>
          </cell>
          <cell r="N1830" t="str">
            <v>A</v>
          </cell>
          <cell r="O1830">
            <v>42209</v>
          </cell>
          <cell r="P1830">
            <v>0.32777777777777778</v>
          </cell>
          <cell r="Q1830">
            <v>30</v>
          </cell>
          <cell r="R1830"/>
          <cell r="S1830" t="str">
            <v>Mtto. Terminado</v>
          </cell>
          <cell r="T1830">
            <v>42209</v>
          </cell>
          <cell r="U1830">
            <v>0.36458333333333331</v>
          </cell>
          <cell r="V1830">
            <v>0.88333333330228925</v>
          </cell>
        </row>
        <row r="1831">
          <cell r="A1831"/>
          <cell r="B1831">
            <v>1820</v>
          </cell>
          <cell r="C1831" t="str">
            <v>JD29</v>
          </cell>
          <cell r="D1831" t="str">
            <v>Tractor John Deere 7230R</v>
          </cell>
          <cell r="E1831" t="str">
            <v>100JD</v>
          </cell>
          <cell r="F1831" t="str">
            <v>Coazucar S. A.</v>
          </cell>
          <cell r="G1831">
            <v>791060416</v>
          </cell>
          <cell r="H1831">
            <v>7795551069</v>
          </cell>
          <cell r="I1831" t="str">
            <v>JOHN DEERE</v>
          </cell>
          <cell r="J1831" t="str">
            <v>Arreglar guardafango Y Revisar codigo</v>
          </cell>
          <cell r="K1831" t="str">
            <v>MTTO. CORRECTIVO</v>
          </cell>
          <cell r="L1831">
            <v>833</v>
          </cell>
          <cell r="M1831" t="str">
            <v>CARRANZA RAMOS, XAVIER JHON</v>
          </cell>
          <cell r="N1831" t="str">
            <v>A</v>
          </cell>
          <cell r="O1831">
            <v>42209</v>
          </cell>
          <cell r="P1831">
            <v>0.32916666666666666</v>
          </cell>
          <cell r="Q1831">
            <v>30</v>
          </cell>
          <cell r="R1831"/>
          <cell r="S1831" t="str">
            <v>Mtto. Terminado</v>
          </cell>
          <cell r="T1831">
            <v>42210</v>
          </cell>
          <cell r="U1831">
            <v>0.64930555555555558</v>
          </cell>
          <cell r="V1831">
            <v>31.683333333116025</v>
          </cell>
        </row>
        <row r="1832">
          <cell r="A1832"/>
          <cell r="B1832">
            <v>1821</v>
          </cell>
          <cell r="C1832">
            <v>233</v>
          </cell>
          <cell r="D1832" t="str">
            <v xml:space="preserve">Jeep Chevrolet </v>
          </cell>
          <cell r="E1832" t="str">
            <v>100EL</v>
          </cell>
          <cell r="F1832" t="str">
            <v>Coazucar S. A.</v>
          </cell>
          <cell r="G1832">
            <v>791010701</v>
          </cell>
          <cell r="H1832">
            <v>7795550724</v>
          </cell>
          <cell r="I1832" t="str">
            <v>EQUIPO LIVIANO</v>
          </cell>
          <cell r="J1832" t="str">
            <v>Calibra freno de mano y revisar tacometro</v>
          </cell>
          <cell r="K1832" t="str">
            <v>MTTO. CORRECTIVO</v>
          </cell>
          <cell r="L1832">
            <v>85</v>
          </cell>
          <cell r="M1832" t="str">
            <v>BELTRAN DAVILA, RONALD</v>
          </cell>
          <cell r="N1832" t="str">
            <v>A</v>
          </cell>
          <cell r="O1832">
            <v>42209</v>
          </cell>
          <cell r="P1832">
            <v>0.33333333333333331</v>
          </cell>
          <cell r="Q1832">
            <v>30</v>
          </cell>
          <cell r="R1832"/>
          <cell r="S1832" t="str">
            <v>Mtto. Terminado</v>
          </cell>
          <cell r="T1832">
            <v>42209</v>
          </cell>
          <cell r="U1832">
            <v>0.54166666666666663</v>
          </cell>
          <cell r="V1832">
            <v>5</v>
          </cell>
        </row>
        <row r="1833">
          <cell r="A1833"/>
          <cell r="B1833">
            <v>1822</v>
          </cell>
          <cell r="C1833" t="str">
            <v>MB17</v>
          </cell>
          <cell r="D1833" t="str">
            <v>Moto Bomba John Deere 6068TF250</v>
          </cell>
          <cell r="E1833" t="str">
            <v>100BB</v>
          </cell>
          <cell r="F1833" t="str">
            <v>Coazucar S. A.</v>
          </cell>
          <cell r="G1833">
            <v>791060405</v>
          </cell>
          <cell r="H1833">
            <v>7795550100</v>
          </cell>
          <cell r="I1833" t="str">
            <v>MTTO. EN EL CAMPO</v>
          </cell>
          <cell r="J1833" t="str">
            <v>Chequear motor</v>
          </cell>
          <cell r="K1833" t="str">
            <v>MTTO. CORRECTIVO</v>
          </cell>
          <cell r="L1833">
            <v>1735</v>
          </cell>
          <cell r="M1833" t="str">
            <v>ROMERO ACOSTA, EDWIN</v>
          </cell>
          <cell r="N1833" t="str">
            <v>A</v>
          </cell>
          <cell r="O1833">
            <v>42209</v>
          </cell>
          <cell r="P1833">
            <v>0.33819444444444446</v>
          </cell>
          <cell r="Q1833">
            <v>30</v>
          </cell>
          <cell r="R1833"/>
          <cell r="S1833" t="str">
            <v>Mtto. Terminado</v>
          </cell>
          <cell r="T1833">
            <v>42209</v>
          </cell>
          <cell r="U1833">
            <v>0.39583333333333331</v>
          </cell>
          <cell r="V1833">
            <v>1.3833333334187046</v>
          </cell>
        </row>
        <row r="1834">
          <cell r="A1834"/>
          <cell r="B1834">
            <v>1823</v>
          </cell>
          <cell r="C1834">
            <v>8018</v>
          </cell>
          <cell r="D1834" t="str">
            <v>Moto Bomba de 6 Cilindros</v>
          </cell>
          <cell r="E1834" t="str">
            <v>100BB</v>
          </cell>
          <cell r="F1834" t="str">
            <v>Coazucar S. A.</v>
          </cell>
          <cell r="G1834">
            <v>791060405</v>
          </cell>
          <cell r="H1834">
            <v>7795550056</v>
          </cell>
          <cell r="I1834" t="str">
            <v>MTTO. EN EL CAMPO</v>
          </cell>
          <cell r="J1834" t="str">
            <v>Chequear motor</v>
          </cell>
          <cell r="K1834" t="str">
            <v>MTTO. CORRECTIVO</v>
          </cell>
          <cell r="L1834">
            <v>1735</v>
          </cell>
          <cell r="M1834" t="str">
            <v>ROMERO ACOSTA, EDWIN</v>
          </cell>
          <cell r="N1834" t="str">
            <v>A</v>
          </cell>
          <cell r="O1834">
            <v>42209</v>
          </cell>
          <cell r="P1834">
            <v>0.33888888888888885</v>
          </cell>
          <cell r="Q1834">
            <v>30</v>
          </cell>
          <cell r="R1834"/>
          <cell r="S1834" t="str">
            <v>Mtto. Terminado</v>
          </cell>
          <cell r="T1834">
            <v>42209</v>
          </cell>
          <cell r="U1834">
            <v>0.47916666666666669</v>
          </cell>
          <cell r="V1834">
            <v>3.3666666666977108</v>
          </cell>
        </row>
        <row r="1835">
          <cell r="A1835"/>
          <cell r="B1835">
            <v>1824</v>
          </cell>
          <cell r="C1835" t="str">
            <v>LL05</v>
          </cell>
          <cell r="D1835" t="str">
            <v>Cargadora de Caña JD SP.2250</v>
          </cell>
          <cell r="E1835" t="str">
            <v>100LL</v>
          </cell>
          <cell r="F1835" t="str">
            <v>Coazucar S. A.</v>
          </cell>
          <cell r="G1835">
            <v>791060423</v>
          </cell>
          <cell r="H1835">
            <v>791060423</v>
          </cell>
          <cell r="I1835" t="str">
            <v>MTTO. EN EL CAMPO</v>
          </cell>
          <cell r="J1835" t="str">
            <v>Revisar motor</v>
          </cell>
          <cell r="K1835" t="str">
            <v>MTTO. CORRECTIVO</v>
          </cell>
          <cell r="L1835">
            <v>1195</v>
          </cell>
          <cell r="M1835" t="str">
            <v>JUNCAL URGILES, LUIS</v>
          </cell>
          <cell r="N1835" t="str">
            <v>A</v>
          </cell>
          <cell r="O1835">
            <v>42209</v>
          </cell>
          <cell r="P1835">
            <v>0.34097222222222223</v>
          </cell>
          <cell r="Q1835">
            <v>30</v>
          </cell>
          <cell r="R1835"/>
          <cell r="S1835" t="str">
            <v>Mtto. Terminado</v>
          </cell>
          <cell r="T1835">
            <v>42209</v>
          </cell>
          <cell r="U1835">
            <v>0.45833333333333331</v>
          </cell>
          <cell r="V1835">
            <v>2.8166666666511446</v>
          </cell>
        </row>
        <row r="1836">
          <cell r="A1836"/>
          <cell r="B1836">
            <v>1825</v>
          </cell>
          <cell r="C1836" t="str">
            <v>LL06</v>
          </cell>
          <cell r="D1836" t="str">
            <v>Cargadora de Caña JD. SP 2250</v>
          </cell>
          <cell r="E1836" t="str">
            <v>100LL</v>
          </cell>
          <cell r="F1836" t="str">
            <v>Coazucar S. A.</v>
          </cell>
          <cell r="G1836">
            <v>791060423</v>
          </cell>
          <cell r="H1836">
            <v>791060423</v>
          </cell>
          <cell r="I1836" t="str">
            <v>MTTO. EN EL CAMPO</v>
          </cell>
          <cell r="J1836" t="str">
            <v>Revisar sistema hidraulico</v>
          </cell>
          <cell r="K1836" t="str">
            <v>MTTO. CORRECTIVO</v>
          </cell>
          <cell r="L1836">
            <v>1195</v>
          </cell>
          <cell r="M1836" t="str">
            <v>JUNCAL URGILES, LUIS</v>
          </cell>
          <cell r="N1836" t="str">
            <v>A</v>
          </cell>
          <cell r="O1836">
            <v>42209</v>
          </cell>
          <cell r="P1836">
            <v>0.34166666666666662</v>
          </cell>
          <cell r="Q1836">
            <v>30</v>
          </cell>
          <cell r="R1836"/>
          <cell r="S1836" t="str">
            <v>Mtto. Terminado</v>
          </cell>
          <cell r="T1836">
            <v>42209</v>
          </cell>
          <cell r="U1836">
            <v>0.5</v>
          </cell>
          <cell r="V1836">
            <v>3.8000000000465661</v>
          </cell>
        </row>
        <row r="1837">
          <cell r="A1837"/>
          <cell r="B1837">
            <v>1826</v>
          </cell>
          <cell r="C1837">
            <v>1237</v>
          </cell>
          <cell r="D1837" t="str">
            <v>Trayler</v>
          </cell>
          <cell r="E1837" t="str">
            <v>100TD</v>
          </cell>
          <cell r="F1837" t="str">
            <v>Coazucar S. A.</v>
          </cell>
          <cell r="G1837">
            <v>791060312</v>
          </cell>
          <cell r="H1837">
            <v>791060312</v>
          </cell>
          <cell r="I1837" t="str">
            <v>MTTO. EN EL CAMPO</v>
          </cell>
          <cell r="J1837" t="str">
            <v>Cambiar araña</v>
          </cell>
          <cell r="K1837" t="str">
            <v>MTTO. CORRECTIVO</v>
          </cell>
          <cell r="L1837">
            <v>1582</v>
          </cell>
          <cell r="M1837" t="str">
            <v>PILAY SANTOS, OSCAR</v>
          </cell>
          <cell r="N1837" t="str">
            <v>A</v>
          </cell>
          <cell r="O1837">
            <v>42209</v>
          </cell>
          <cell r="P1837">
            <v>0.34236111111111112</v>
          </cell>
          <cell r="Q1837">
            <v>30</v>
          </cell>
          <cell r="R1837"/>
          <cell r="S1837" t="str">
            <v>Mtto. Terminado</v>
          </cell>
          <cell r="T1837">
            <v>42209</v>
          </cell>
          <cell r="U1837">
            <v>0.5</v>
          </cell>
          <cell r="V1837">
            <v>3.783333333209157</v>
          </cell>
        </row>
        <row r="1838">
          <cell r="A1838"/>
          <cell r="B1838">
            <v>1827</v>
          </cell>
          <cell r="C1838">
            <v>603</v>
          </cell>
          <cell r="D1838" t="str">
            <v>Moto Bomba John Deere 6081AF001</v>
          </cell>
          <cell r="E1838" t="str">
            <v>100BB</v>
          </cell>
          <cell r="F1838" t="str">
            <v>Coazucar S. A.</v>
          </cell>
          <cell r="G1838">
            <v>791060405</v>
          </cell>
          <cell r="H1838">
            <v>7795550005</v>
          </cell>
          <cell r="I1838" t="str">
            <v>BOMBAS</v>
          </cell>
          <cell r="J1838" t="str">
            <v>Sacar bomba de inyeccion</v>
          </cell>
          <cell r="K1838" t="str">
            <v>MTTO. CORRECTIVO</v>
          </cell>
          <cell r="L1838">
            <v>745</v>
          </cell>
          <cell r="M1838" t="str">
            <v>BRAVO ROSADO, ROBERTO</v>
          </cell>
          <cell r="N1838" t="str">
            <v>A</v>
          </cell>
          <cell r="O1838">
            <v>42209</v>
          </cell>
          <cell r="P1838">
            <v>0.34513888888888888</v>
          </cell>
          <cell r="Q1838">
            <v>30</v>
          </cell>
          <cell r="R1838"/>
          <cell r="S1838" t="str">
            <v>Mtto. Terminado</v>
          </cell>
          <cell r="T1838">
            <v>42209</v>
          </cell>
          <cell r="U1838">
            <v>0.41666666666666669</v>
          </cell>
          <cell r="V1838">
            <v>1.716666666790843</v>
          </cell>
        </row>
        <row r="1839">
          <cell r="A1839"/>
          <cell r="B1839">
            <v>1828</v>
          </cell>
          <cell r="C1839" t="str">
            <v>MB35</v>
          </cell>
          <cell r="D1839" t="str">
            <v>Enrolladorocmis VIR7M-D125-MT502</v>
          </cell>
          <cell r="E1839" t="str">
            <v>100BB</v>
          </cell>
          <cell r="F1839" t="str">
            <v>Coazucar S. A.</v>
          </cell>
          <cell r="G1839">
            <v>791060405</v>
          </cell>
          <cell r="H1839">
            <v>7795550124</v>
          </cell>
          <cell r="I1839" t="str">
            <v>BOMBAS</v>
          </cell>
          <cell r="J1839" t="str">
            <v>Sacar bomba de inyeccion</v>
          </cell>
          <cell r="K1839" t="str">
            <v>MTTO. CORRECTIVO</v>
          </cell>
          <cell r="L1839">
            <v>6476</v>
          </cell>
          <cell r="M1839" t="str">
            <v>LOPEZ GUAYTA, FRANKLIN</v>
          </cell>
          <cell r="N1839" t="str">
            <v>A</v>
          </cell>
          <cell r="O1839">
            <v>42209</v>
          </cell>
          <cell r="P1839">
            <v>0.34583333333333338</v>
          </cell>
          <cell r="Q1839">
            <v>30</v>
          </cell>
          <cell r="R1839"/>
          <cell r="S1839" t="str">
            <v>Mtto. Terminado</v>
          </cell>
          <cell r="T1839">
            <v>42209</v>
          </cell>
          <cell r="U1839">
            <v>0.5</v>
          </cell>
          <cell r="V1839">
            <v>3.6999999999534339</v>
          </cell>
        </row>
        <row r="1840">
          <cell r="A1840"/>
          <cell r="B1840">
            <v>1829</v>
          </cell>
          <cell r="C1840">
            <v>303</v>
          </cell>
          <cell r="D1840" t="str">
            <v>Tractor John Deere 8220</v>
          </cell>
          <cell r="E1840" t="str">
            <v>100JD</v>
          </cell>
          <cell r="F1840" t="str">
            <v>Coazucar S. A.</v>
          </cell>
          <cell r="G1840">
            <v>791060393</v>
          </cell>
          <cell r="H1840">
            <v>7795550959</v>
          </cell>
          <cell r="I1840" t="str">
            <v>MTTO. EN EL CAMPO</v>
          </cell>
          <cell r="J1840" t="str">
            <v>Revisar bomba de inyeccion</v>
          </cell>
          <cell r="K1840" t="str">
            <v>MTTO. CORRECTIVO</v>
          </cell>
          <cell r="L1840">
            <v>1338</v>
          </cell>
          <cell r="M1840" t="str">
            <v>MENENDEZ LUQUE, JAIRO LEOPOLDO</v>
          </cell>
          <cell r="N1840" t="str">
            <v>A</v>
          </cell>
          <cell r="O1840">
            <v>42209</v>
          </cell>
          <cell r="P1840">
            <v>0.35972222222222222</v>
          </cell>
          <cell r="Q1840">
            <v>30</v>
          </cell>
          <cell r="R1840"/>
          <cell r="S1840" t="str">
            <v>Mtto. Terminado</v>
          </cell>
          <cell r="T1840">
            <v>42209</v>
          </cell>
          <cell r="U1840">
            <v>0.45833333333333331</v>
          </cell>
          <cell r="V1840">
            <v>2.3666666666977108</v>
          </cell>
        </row>
        <row r="1841">
          <cell r="A1841"/>
          <cell r="B1841">
            <v>1830</v>
          </cell>
          <cell r="C1841" t="str">
            <v>EP05</v>
          </cell>
          <cell r="D1841" t="str">
            <v>Excavadora Caterpillar</v>
          </cell>
          <cell r="E1841" t="str">
            <v>100EP</v>
          </cell>
          <cell r="F1841" t="str">
            <v>Coazucar S. A.</v>
          </cell>
          <cell r="G1841">
            <v>791060419</v>
          </cell>
          <cell r="H1841">
            <v>7795550885</v>
          </cell>
          <cell r="I1841" t="str">
            <v>MTTO. EN EL CAMPO</v>
          </cell>
          <cell r="J1841" t="str">
            <v>Cambiar manguera hidraulica y completar aceite hidraulico</v>
          </cell>
          <cell r="K1841" t="str">
            <v>MTTO. CORRECTIVO</v>
          </cell>
          <cell r="L1841">
            <v>865</v>
          </cell>
          <cell r="M1841" t="str">
            <v>CEDEÑO SANCHEZ, JOSE KLEVER</v>
          </cell>
          <cell r="N1841" t="str">
            <v>A</v>
          </cell>
          <cell r="O1841">
            <v>42209</v>
          </cell>
          <cell r="P1841">
            <v>0.36180555555555555</v>
          </cell>
          <cell r="Q1841">
            <v>30</v>
          </cell>
          <cell r="R1841"/>
          <cell r="S1841" t="str">
            <v>Mtto. Terminado</v>
          </cell>
          <cell r="T1841">
            <v>42209</v>
          </cell>
          <cell r="U1841">
            <v>0.77777777777777779</v>
          </cell>
          <cell r="V1841">
            <v>9.9833333333954215</v>
          </cell>
        </row>
        <row r="1842">
          <cell r="A1842"/>
          <cell r="B1842">
            <v>1831</v>
          </cell>
          <cell r="C1842">
            <v>299</v>
          </cell>
          <cell r="D1842" t="str">
            <v>Tractor John Deere 8200</v>
          </cell>
          <cell r="E1842" t="str">
            <v>100JD</v>
          </cell>
          <cell r="F1842" t="str">
            <v>Coazucar S. A.</v>
          </cell>
          <cell r="G1842">
            <v>791060392</v>
          </cell>
          <cell r="H1842">
            <v>7795550953</v>
          </cell>
          <cell r="I1842" t="str">
            <v>JOHN DEERE</v>
          </cell>
          <cell r="J1842" t="str">
            <v>Revisar filtro de combustible</v>
          </cell>
          <cell r="K1842" t="str">
            <v>MTTO. CORRECTIVO</v>
          </cell>
          <cell r="L1842">
            <v>1661</v>
          </cell>
          <cell r="M1842" t="str">
            <v>REGALADO ANDRADE, JUAN LEONARDO</v>
          </cell>
          <cell r="N1842" t="str">
            <v>A</v>
          </cell>
          <cell r="O1842">
            <v>42209</v>
          </cell>
          <cell r="P1842">
            <v>0.36388888888888887</v>
          </cell>
          <cell r="Q1842">
            <v>30</v>
          </cell>
          <cell r="R1842"/>
          <cell r="S1842" t="str">
            <v>Mtto. Terminado</v>
          </cell>
          <cell r="T1842">
            <v>42209</v>
          </cell>
          <cell r="U1842">
            <v>0.4375</v>
          </cell>
          <cell r="V1842">
            <v>1.7666666666045785</v>
          </cell>
        </row>
        <row r="1843">
          <cell r="A1843"/>
          <cell r="B1843">
            <v>1832</v>
          </cell>
          <cell r="C1843" t="str">
            <v>LL01</v>
          </cell>
          <cell r="D1843" t="str">
            <v>Cargadora de Caña JD SP.1850</v>
          </cell>
          <cell r="E1843" t="str">
            <v>100LL</v>
          </cell>
          <cell r="F1843" t="str">
            <v>Coazucar S. A.</v>
          </cell>
          <cell r="G1843">
            <v>791060370</v>
          </cell>
          <cell r="H1843">
            <v>791060370</v>
          </cell>
          <cell r="I1843" t="str">
            <v>MTTO. EN EL CAMPO</v>
          </cell>
          <cell r="J1843" t="str">
            <v>Revisar aire acondicionado</v>
          </cell>
          <cell r="K1843" t="str">
            <v>MTTO. CORRECTIVO</v>
          </cell>
          <cell r="L1843">
            <v>1483</v>
          </cell>
          <cell r="M1843" t="str">
            <v>ORMAZA CATUTO, FELIX NELSON</v>
          </cell>
          <cell r="N1843" t="str">
            <v>A</v>
          </cell>
          <cell r="O1843">
            <v>42209</v>
          </cell>
          <cell r="P1843">
            <v>0.36527777777777781</v>
          </cell>
          <cell r="Q1843">
            <v>30</v>
          </cell>
          <cell r="R1843"/>
          <cell r="S1843" t="str">
            <v>Mtto. Terminado</v>
          </cell>
          <cell r="T1843">
            <v>42209</v>
          </cell>
          <cell r="U1843">
            <v>0.58333333333333337</v>
          </cell>
          <cell r="V1843">
            <v>5.2333333333954215</v>
          </cell>
        </row>
        <row r="1844">
          <cell r="A1844"/>
          <cell r="B1844">
            <v>1833</v>
          </cell>
          <cell r="C1844" t="str">
            <v>JD34</v>
          </cell>
          <cell r="D1844" t="str">
            <v>Tractor John Deere 9460R</v>
          </cell>
          <cell r="E1844" t="str">
            <v>100JD</v>
          </cell>
          <cell r="F1844" t="str">
            <v>Coazucar S. A.</v>
          </cell>
          <cell r="G1844">
            <v>791060435</v>
          </cell>
          <cell r="H1844">
            <v>7795551079</v>
          </cell>
          <cell r="I1844" t="str">
            <v>MTTO. EN EL CAMPO</v>
          </cell>
          <cell r="J1844" t="str">
            <v>Revisar codigo AC16803</v>
          </cell>
          <cell r="K1844" t="str">
            <v>MTTO. CORRECTIVO</v>
          </cell>
          <cell r="L1844">
            <v>1137</v>
          </cell>
          <cell r="M1844" t="str">
            <v>GUERRERO MONTESDEOCA, DIEGO ARMANDO</v>
          </cell>
          <cell r="N1844" t="str">
            <v>A</v>
          </cell>
          <cell r="O1844">
            <v>42209</v>
          </cell>
          <cell r="P1844">
            <v>0.37152777777777773</v>
          </cell>
          <cell r="Q1844">
            <v>30</v>
          </cell>
          <cell r="R1844"/>
          <cell r="S1844" t="str">
            <v>Mtto. Terminado</v>
          </cell>
          <cell r="T1844">
            <v>42209</v>
          </cell>
          <cell r="U1844">
            <v>0.875</v>
          </cell>
          <cell r="V1844">
            <v>12.083333333255723</v>
          </cell>
        </row>
        <row r="1845">
          <cell r="A1845"/>
          <cell r="B1845">
            <v>1834</v>
          </cell>
          <cell r="C1845" t="str">
            <v>EA46</v>
          </cell>
          <cell r="D1845" t="str">
            <v>Abonadora de 4 Tolvas Multiple</v>
          </cell>
          <cell r="E1845" t="str">
            <v>100EA</v>
          </cell>
          <cell r="F1845" t="str">
            <v>Coazucar S. A.</v>
          </cell>
          <cell r="G1845">
            <v>791060429</v>
          </cell>
          <cell r="H1845">
            <v>7795550614</v>
          </cell>
          <cell r="I1845" t="str">
            <v>EQUIPO AGRICOLAS</v>
          </cell>
          <cell r="J1845" t="str">
            <v>Cambiar puntas</v>
          </cell>
          <cell r="K1845" t="str">
            <v>MTTO. CORRECTIVO</v>
          </cell>
          <cell r="L1845">
            <v>760</v>
          </cell>
          <cell r="M1845" t="str">
            <v>BUÑAY LEON, SEGUNDO ROSENDO</v>
          </cell>
          <cell r="N1845" t="str">
            <v>A</v>
          </cell>
          <cell r="O1845">
            <v>42209</v>
          </cell>
          <cell r="P1845">
            <v>0.3756944444444445</v>
          </cell>
          <cell r="Q1845">
            <v>30</v>
          </cell>
          <cell r="R1845"/>
          <cell r="S1845" t="str">
            <v>Mtto. Terminado</v>
          </cell>
          <cell r="T1845">
            <v>42209</v>
          </cell>
          <cell r="U1845">
            <v>0.45833333333333331</v>
          </cell>
          <cell r="V1845">
            <v>1.9833333332790062</v>
          </cell>
        </row>
        <row r="1846">
          <cell r="A1846"/>
          <cell r="B1846">
            <v>1835</v>
          </cell>
          <cell r="C1846" t="str">
            <v>EA48</v>
          </cell>
          <cell r="D1846" t="str">
            <v>Abonadora de 4 Tolvas Multiple</v>
          </cell>
          <cell r="E1846" t="str">
            <v>100EA</v>
          </cell>
          <cell r="F1846" t="str">
            <v>Coazucar S. A.</v>
          </cell>
          <cell r="G1846">
            <v>791060429</v>
          </cell>
          <cell r="H1846">
            <v>7795550618</v>
          </cell>
          <cell r="I1846" t="str">
            <v>EQUIPO AGRICOLAS</v>
          </cell>
          <cell r="J1846" t="str">
            <v>Cambiar pernos</v>
          </cell>
          <cell r="K1846" t="str">
            <v>MTTO. CORRECTIVO</v>
          </cell>
          <cell r="L1846">
            <v>760</v>
          </cell>
          <cell r="M1846" t="str">
            <v>BUÑAY LEON, SEGUNDO ROSENDO</v>
          </cell>
          <cell r="N1846" t="str">
            <v>A</v>
          </cell>
          <cell r="O1846">
            <v>42209</v>
          </cell>
          <cell r="P1846">
            <v>0.37638888888888888</v>
          </cell>
          <cell r="Q1846">
            <v>30</v>
          </cell>
          <cell r="R1846"/>
          <cell r="S1846" t="str">
            <v>Mtto. Terminado</v>
          </cell>
          <cell r="T1846">
            <v>42209</v>
          </cell>
          <cell r="U1846">
            <v>0.5</v>
          </cell>
          <cell r="V1846">
            <v>2.966666666790843</v>
          </cell>
        </row>
        <row r="1847">
          <cell r="A1847"/>
          <cell r="B1847">
            <v>1836</v>
          </cell>
          <cell r="C1847">
            <v>336</v>
          </cell>
          <cell r="D1847" t="str">
            <v>Tractor de Llantas Cameco 305 AG</v>
          </cell>
          <cell r="E1847" t="str">
            <v>100CM</v>
          </cell>
          <cell r="F1847" t="str">
            <v>Coazucar S. A.</v>
          </cell>
          <cell r="G1847">
            <v>791060444</v>
          </cell>
          <cell r="H1847">
            <v>791060444</v>
          </cell>
          <cell r="I1847" t="str">
            <v>CAMECOS</v>
          </cell>
          <cell r="J1847" t="str">
            <v>Revisar uñeta</v>
          </cell>
          <cell r="K1847" t="str">
            <v>MTTO. CORRECTIVO</v>
          </cell>
          <cell r="L1847">
            <v>1398</v>
          </cell>
          <cell r="M1847" t="str">
            <v>MORALES SARMIENTO, WILIAM MECIAS</v>
          </cell>
          <cell r="N1847" t="str">
            <v>A</v>
          </cell>
          <cell r="O1847">
            <v>42209</v>
          </cell>
          <cell r="P1847">
            <v>0.37777777777777777</v>
          </cell>
          <cell r="Q1847">
            <v>30</v>
          </cell>
          <cell r="R1847"/>
          <cell r="S1847" t="str">
            <v>Mtto. Terminado</v>
          </cell>
          <cell r="T1847">
            <v>42209</v>
          </cell>
          <cell r="U1847">
            <v>0.44097222222222227</v>
          </cell>
          <cell r="V1847">
            <v>1.5166666666045785</v>
          </cell>
        </row>
        <row r="1848">
          <cell r="A1848"/>
          <cell r="B1848">
            <v>1837</v>
          </cell>
          <cell r="C1848">
            <v>436</v>
          </cell>
          <cell r="D1848" t="str">
            <v>Carreton</v>
          </cell>
          <cell r="E1848" t="str">
            <v>100CA</v>
          </cell>
          <cell r="F1848" t="str">
            <v>Coazucar S. A.</v>
          </cell>
          <cell r="G1848">
            <v>791060326</v>
          </cell>
          <cell r="H1848">
            <v>791060326</v>
          </cell>
          <cell r="I1848" t="str">
            <v>MTTO. EN EL CAMPO</v>
          </cell>
          <cell r="J1848" t="str">
            <v>Cambiar llanta de tiro baja</v>
          </cell>
          <cell r="K1848" t="str">
            <v>MTTO. CORRECTIVO</v>
          </cell>
          <cell r="L1848">
            <v>1418</v>
          </cell>
          <cell r="M1848" t="str">
            <v>MORETA SANTOS, LUIS ARMANDO</v>
          </cell>
          <cell r="N1848" t="str">
            <v>A</v>
          </cell>
          <cell r="O1848">
            <v>42209</v>
          </cell>
          <cell r="P1848">
            <v>0.38055555555555554</v>
          </cell>
          <cell r="Q1848">
            <v>30</v>
          </cell>
          <cell r="R1848"/>
          <cell r="S1848" t="str">
            <v>Mtto. Terminado</v>
          </cell>
          <cell r="T1848">
            <v>42209</v>
          </cell>
          <cell r="U1848">
            <v>0.41666666666666669</v>
          </cell>
          <cell r="V1848">
            <v>0.86666666658129543</v>
          </cell>
        </row>
        <row r="1849">
          <cell r="A1849"/>
          <cell r="B1849">
            <v>1838</v>
          </cell>
          <cell r="C1849">
            <v>361</v>
          </cell>
          <cell r="D1849" t="str">
            <v>Tractor de Ruedas Vanguard V-275</v>
          </cell>
          <cell r="E1849" t="str">
            <v>100EP</v>
          </cell>
          <cell r="F1849" t="str">
            <v>Coazucar S. A.</v>
          </cell>
          <cell r="G1849">
            <v>791060375</v>
          </cell>
          <cell r="H1849">
            <v>7795550832</v>
          </cell>
          <cell r="I1849" t="str">
            <v>EQUIPO PESADO</v>
          </cell>
          <cell r="J1849" t="str">
            <v>Orden de Inspección</v>
          </cell>
          <cell r="K1849" t="str">
            <v>MTTO. PREVENTIVO</v>
          </cell>
          <cell r="L1849">
            <v>2066</v>
          </cell>
          <cell r="M1849" t="str">
            <v>ZHAPAN REMACHE, VICTOR ANIBAL</v>
          </cell>
          <cell r="N1849" t="str">
            <v>A</v>
          </cell>
          <cell r="O1849">
            <v>42209</v>
          </cell>
          <cell r="P1849">
            <v>0.37847222222222227</v>
          </cell>
          <cell r="Q1849">
            <v>30</v>
          </cell>
          <cell r="R1849"/>
          <cell r="S1849" t="str">
            <v>Mtto. Terminado</v>
          </cell>
          <cell r="T1849">
            <v>42209</v>
          </cell>
          <cell r="U1849">
            <v>0.4513888888888889</v>
          </cell>
          <cell r="V1849">
            <v>1.7500000001164153</v>
          </cell>
        </row>
        <row r="1850">
          <cell r="A1850"/>
          <cell r="B1850">
            <v>1839</v>
          </cell>
          <cell r="C1850">
            <v>361</v>
          </cell>
          <cell r="D1850" t="str">
            <v>Tractor de Ruedas Vanguard V-275</v>
          </cell>
          <cell r="E1850" t="str">
            <v>100EP</v>
          </cell>
          <cell r="F1850" t="str">
            <v>Coazucar S. A.</v>
          </cell>
          <cell r="G1850">
            <v>791060375</v>
          </cell>
          <cell r="H1850">
            <v>7795550832</v>
          </cell>
          <cell r="I1850" t="str">
            <v>LUBRICADORA</v>
          </cell>
          <cell r="J1850" t="str">
            <v>Cambio aceite y filtro motor</v>
          </cell>
          <cell r="K1850" t="str">
            <v>MTTO. PREVENTIVO</v>
          </cell>
          <cell r="L1850">
            <v>2066</v>
          </cell>
          <cell r="M1850" t="str">
            <v>ZHAPAN REMACHE, VICTOR ANIBAL</v>
          </cell>
          <cell r="N1850" t="str">
            <v>A</v>
          </cell>
          <cell r="O1850">
            <v>42209</v>
          </cell>
          <cell r="P1850">
            <v>0.37847222222222227</v>
          </cell>
          <cell r="Q1850">
            <v>30</v>
          </cell>
          <cell r="R1850"/>
          <cell r="S1850" t="str">
            <v>Mtto. Terminado</v>
          </cell>
          <cell r="T1850">
            <v>42209</v>
          </cell>
          <cell r="U1850">
            <v>0.45833333333333331</v>
          </cell>
          <cell r="V1850">
            <v>1.9166666667442769</v>
          </cell>
        </row>
        <row r="1851">
          <cell r="A1851"/>
          <cell r="B1851">
            <v>1840</v>
          </cell>
          <cell r="C1851">
            <v>361</v>
          </cell>
          <cell r="D1851" t="str">
            <v>Tractor de Ruedas Vanguard V-275</v>
          </cell>
          <cell r="E1851" t="str">
            <v>100EP</v>
          </cell>
          <cell r="F1851" t="str">
            <v>Coazucar S. A.</v>
          </cell>
          <cell r="G1851">
            <v>791060375</v>
          </cell>
          <cell r="H1851">
            <v>7795550832</v>
          </cell>
          <cell r="I1851" t="str">
            <v>LUBRICADORA</v>
          </cell>
          <cell r="J1851" t="str">
            <v>Cambio filtro de combustible</v>
          </cell>
          <cell r="K1851" t="str">
            <v>MTTO. PREVENTIVO</v>
          </cell>
          <cell r="L1851">
            <v>2066</v>
          </cell>
          <cell r="M1851" t="str">
            <v>ZHAPAN REMACHE, VICTOR ANIBAL</v>
          </cell>
          <cell r="N1851" t="str">
            <v>A</v>
          </cell>
          <cell r="O1851">
            <v>42209</v>
          </cell>
          <cell r="P1851">
            <v>0.37847222222222227</v>
          </cell>
          <cell r="Q1851">
            <v>30</v>
          </cell>
          <cell r="R1851"/>
          <cell r="S1851" t="str">
            <v>Mtto. Terminado</v>
          </cell>
          <cell r="T1851">
            <v>42209</v>
          </cell>
          <cell r="U1851">
            <v>0.45833333333333331</v>
          </cell>
          <cell r="V1851">
            <v>1.9166666667442769</v>
          </cell>
        </row>
        <row r="1852">
          <cell r="A1852"/>
          <cell r="B1852">
            <v>1841</v>
          </cell>
          <cell r="C1852">
            <v>224</v>
          </cell>
          <cell r="D1852" t="str">
            <v xml:space="preserve">Camioneta Chevrolet </v>
          </cell>
          <cell r="E1852" t="str">
            <v>100EL</v>
          </cell>
          <cell r="F1852" t="str">
            <v>Coazucar S. A.</v>
          </cell>
          <cell r="G1852">
            <v>791010701</v>
          </cell>
          <cell r="H1852">
            <v>7795550711</v>
          </cell>
          <cell r="I1852" t="str">
            <v>EQUIPO LIVIANO</v>
          </cell>
          <cell r="J1852" t="str">
            <v>Revisar direccion</v>
          </cell>
          <cell r="K1852" t="str">
            <v>MTTO. CORRECTIVO</v>
          </cell>
          <cell r="L1852">
            <v>164</v>
          </cell>
          <cell r="M1852" t="str">
            <v>BAJAÑA LEON, LEONARDO</v>
          </cell>
          <cell r="N1852" t="str">
            <v>A</v>
          </cell>
          <cell r="O1852">
            <v>42209</v>
          </cell>
          <cell r="P1852">
            <v>0.40208333333333335</v>
          </cell>
          <cell r="Q1852">
            <v>30</v>
          </cell>
          <cell r="R1852"/>
          <cell r="S1852" t="str">
            <v>Mtto. Terminado</v>
          </cell>
          <cell r="T1852">
            <v>42209</v>
          </cell>
          <cell r="U1852">
            <v>0.54166666666666663</v>
          </cell>
          <cell r="V1852">
            <v>3.3499999999767169</v>
          </cell>
        </row>
        <row r="1853">
          <cell r="A1853"/>
          <cell r="B1853">
            <v>1842</v>
          </cell>
          <cell r="C1853">
            <v>340</v>
          </cell>
          <cell r="D1853" t="str">
            <v>Tractor de Llantas Cameco 305 AG</v>
          </cell>
          <cell r="E1853" t="str">
            <v>100CM</v>
          </cell>
          <cell r="F1853" t="str">
            <v>Coazucar S. A.</v>
          </cell>
          <cell r="G1853">
            <v>791060444</v>
          </cell>
          <cell r="H1853">
            <v>7795550350</v>
          </cell>
          <cell r="I1853" t="str">
            <v>CAMECOS</v>
          </cell>
          <cell r="J1853" t="str">
            <v>Revisar fuga de aceite del motor</v>
          </cell>
          <cell r="K1853" t="str">
            <v>MTTO. CORRECTIVO</v>
          </cell>
          <cell r="L1853">
            <v>5175</v>
          </cell>
          <cell r="M1853" t="str">
            <v>VERA COBEÑA, VICTOR</v>
          </cell>
          <cell r="N1853" t="str">
            <v>A</v>
          </cell>
          <cell r="O1853">
            <v>42209</v>
          </cell>
          <cell r="P1853">
            <v>0.39999999999999997</v>
          </cell>
          <cell r="Q1853">
            <v>30</v>
          </cell>
          <cell r="R1853"/>
          <cell r="S1853" t="str">
            <v>Mtto. Terminado</v>
          </cell>
          <cell r="T1853">
            <v>42209</v>
          </cell>
          <cell r="U1853">
            <v>0.60833333333333328</v>
          </cell>
          <cell r="V1853">
            <v>4.9999999997671694</v>
          </cell>
        </row>
        <row r="1854">
          <cell r="A1854"/>
          <cell r="B1854">
            <v>1843</v>
          </cell>
          <cell r="C1854" t="str">
            <v>EA76</v>
          </cell>
          <cell r="D1854" t="str">
            <v>Traillas John Deere 1812C</v>
          </cell>
          <cell r="E1854" t="str">
            <v>100EA</v>
          </cell>
          <cell r="F1854" t="str">
            <v>Coazucar S. A.</v>
          </cell>
          <cell r="G1854">
            <v>791060432</v>
          </cell>
          <cell r="H1854">
            <v>7795550634</v>
          </cell>
          <cell r="I1854" t="str">
            <v>MTTO. EN EL CAMPO</v>
          </cell>
          <cell r="J1854" t="str">
            <v>Revision manguera hidraulica</v>
          </cell>
          <cell r="K1854" t="str">
            <v>MTTO. CORRECTIVO</v>
          </cell>
          <cell r="L1854">
            <v>1514</v>
          </cell>
          <cell r="M1854" t="str">
            <v>PALOMEQUE SUCUZHANAY, NELSON ERNESTO</v>
          </cell>
          <cell r="N1854" t="str">
            <v>A</v>
          </cell>
          <cell r="O1854">
            <v>42209</v>
          </cell>
          <cell r="P1854">
            <v>0.40486111111111112</v>
          </cell>
          <cell r="Q1854">
            <v>30</v>
          </cell>
          <cell r="R1854"/>
          <cell r="S1854" t="str">
            <v>Mtto. Terminado</v>
          </cell>
          <cell r="T1854">
            <v>42209</v>
          </cell>
          <cell r="U1854">
            <v>0.75</v>
          </cell>
          <cell r="V1854">
            <v>8.283333333209157</v>
          </cell>
        </row>
        <row r="1855">
          <cell r="A1855"/>
          <cell r="B1855">
            <v>1844</v>
          </cell>
          <cell r="C1855">
            <v>341</v>
          </cell>
          <cell r="D1855" t="str">
            <v xml:space="preserve">Tractor de Ruedas Vanguard V-167        </v>
          </cell>
          <cell r="E1855" t="str">
            <v>100EP</v>
          </cell>
          <cell r="F1855" t="str">
            <v>Coazucar S. A.</v>
          </cell>
          <cell r="G1855">
            <v>791060374</v>
          </cell>
          <cell r="H1855">
            <v>7795550826</v>
          </cell>
          <cell r="I1855" t="str">
            <v>EQUIPO PESADO</v>
          </cell>
          <cell r="J1855" t="str">
            <v>Revisar transmision</v>
          </cell>
          <cell r="K1855" t="str">
            <v>MTTO. CORRECTIVO</v>
          </cell>
          <cell r="L1855">
            <v>1522</v>
          </cell>
          <cell r="M1855" t="str">
            <v>PAREDES RIERA, CARLOS</v>
          </cell>
          <cell r="N1855" t="str">
            <v>A</v>
          </cell>
          <cell r="O1855">
            <v>42209</v>
          </cell>
          <cell r="P1855">
            <v>0.40625</v>
          </cell>
          <cell r="Q1855">
            <v>30</v>
          </cell>
          <cell r="R1855"/>
          <cell r="S1855" t="str">
            <v>Mtto. Terminado</v>
          </cell>
          <cell r="T1855">
            <v>42214</v>
          </cell>
          <cell r="U1855">
            <v>0.4375</v>
          </cell>
          <cell r="V1855">
            <v>120.75</v>
          </cell>
        </row>
        <row r="1856">
          <cell r="A1856"/>
          <cell r="B1856">
            <v>1845</v>
          </cell>
          <cell r="C1856">
            <v>331</v>
          </cell>
          <cell r="D1856" t="str">
            <v>Tractor de Llantas Cameco 305 AG</v>
          </cell>
          <cell r="E1856" t="str">
            <v>100CM</v>
          </cell>
          <cell r="F1856" t="str">
            <v>Coazucar S. A.</v>
          </cell>
          <cell r="G1856">
            <v>791060444</v>
          </cell>
          <cell r="H1856">
            <v>791060444</v>
          </cell>
          <cell r="I1856" t="str">
            <v>CAMECOS</v>
          </cell>
          <cell r="J1856" t="str">
            <v>Revisar fuga de aceite de la caja de transferencia,fuga de aire</v>
          </cell>
          <cell r="K1856" t="str">
            <v>MTTO. CORRECTIVO</v>
          </cell>
          <cell r="L1856">
            <v>1309</v>
          </cell>
          <cell r="M1856" t="str">
            <v>MEDINA CARRANZA, WILSON JAVIER</v>
          </cell>
          <cell r="N1856" t="str">
            <v>A</v>
          </cell>
          <cell r="O1856">
            <v>42209</v>
          </cell>
          <cell r="P1856">
            <v>0.40763888888888888</v>
          </cell>
          <cell r="Q1856">
            <v>30</v>
          </cell>
          <cell r="R1856"/>
          <cell r="S1856" t="str">
            <v>Mtto. Terminado</v>
          </cell>
          <cell r="T1856">
            <v>42209</v>
          </cell>
          <cell r="U1856">
            <v>0.60902777777777783</v>
          </cell>
          <cell r="V1856">
            <v>4.8333333334885538</v>
          </cell>
        </row>
        <row r="1857">
          <cell r="A1857"/>
          <cell r="B1857">
            <v>1846</v>
          </cell>
          <cell r="C1857" t="str">
            <v>EA05</v>
          </cell>
          <cell r="D1857" t="str">
            <v>Roturador 6 Vastagos</v>
          </cell>
          <cell r="E1857" t="str">
            <v>100EA</v>
          </cell>
          <cell r="F1857" t="str">
            <v>Coazucar S. A.</v>
          </cell>
          <cell r="G1857">
            <v>791060355</v>
          </cell>
          <cell r="H1857">
            <v>7795550554</v>
          </cell>
          <cell r="I1857" t="str">
            <v>EQUIPO AGRICOLAS</v>
          </cell>
          <cell r="J1857" t="str">
            <v>Cambiar puntas y pernos</v>
          </cell>
          <cell r="K1857" t="str">
            <v>MTTO. CORRECTIVO</v>
          </cell>
          <cell r="L1857">
            <v>760</v>
          </cell>
          <cell r="M1857" t="str">
            <v>BUÑAY LEON, SEGUNDO ROSENDO</v>
          </cell>
          <cell r="N1857" t="str">
            <v>A</v>
          </cell>
          <cell r="O1857">
            <v>42209</v>
          </cell>
          <cell r="P1857">
            <v>0.40833333333333338</v>
          </cell>
          <cell r="Q1857">
            <v>30</v>
          </cell>
          <cell r="R1857"/>
          <cell r="S1857" t="str">
            <v>Mtto. Terminado</v>
          </cell>
          <cell r="T1857">
            <v>42209</v>
          </cell>
          <cell r="U1857">
            <v>0.45833333333333331</v>
          </cell>
          <cell r="V1857">
            <v>1.1999999999534339</v>
          </cell>
        </row>
        <row r="1858">
          <cell r="A1858"/>
          <cell r="B1858">
            <v>1847</v>
          </cell>
          <cell r="C1858">
            <v>1310</v>
          </cell>
          <cell r="D1858" t="str">
            <v>Trayler</v>
          </cell>
          <cell r="E1858" t="str">
            <v>100TD</v>
          </cell>
          <cell r="F1858" t="str">
            <v>Coazucar S. A.</v>
          </cell>
          <cell r="G1858">
            <v>791060312</v>
          </cell>
          <cell r="H1858">
            <v>791060312</v>
          </cell>
          <cell r="I1858" t="str">
            <v>MTTO. EN EL CAMPO</v>
          </cell>
          <cell r="J1858" t="str">
            <v xml:space="preserve">Revisar rodamientos </v>
          </cell>
          <cell r="K1858" t="str">
            <v>MTTO. CORRECTIVO</v>
          </cell>
          <cell r="L1858">
            <v>1582</v>
          </cell>
          <cell r="M1858" t="str">
            <v>PILAY SANTOS, OSCAR</v>
          </cell>
          <cell r="N1858" t="str">
            <v>A</v>
          </cell>
          <cell r="O1858">
            <v>42209</v>
          </cell>
          <cell r="P1858">
            <v>0.40902777777777777</v>
          </cell>
          <cell r="Q1858">
            <v>30</v>
          </cell>
          <cell r="R1858"/>
          <cell r="S1858" t="str">
            <v>Mtto. Terminado</v>
          </cell>
          <cell r="T1858">
            <v>42209</v>
          </cell>
          <cell r="U1858">
            <v>0.66666666666666663</v>
          </cell>
          <cell r="V1858">
            <v>6.1833333333488554</v>
          </cell>
        </row>
        <row r="1859">
          <cell r="A1859"/>
          <cell r="B1859">
            <v>1848</v>
          </cell>
          <cell r="C1859" t="str">
            <v>EL04</v>
          </cell>
          <cell r="D1859" t="str">
            <v xml:space="preserve">Camión Chevrolet </v>
          </cell>
          <cell r="E1859" t="str">
            <v>100EL</v>
          </cell>
          <cell r="F1859" t="str">
            <v>Coazucar S. A.</v>
          </cell>
          <cell r="G1859">
            <v>791060303</v>
          </cell>
          <cell r="H1859">
            <v>7795550765</v>
          </cell>
          <cell r="I1859" t="str">
            <v>ELECTROMECANICOS</v>
          </cell>
          <cell r="J1859" t="str">
            <v>Colocar guias</v>
          </cell>
          <cell r="K1859" t="str">
            <v>MTTO. CORRECTIVO</v>
          </cell>
          <cell r="L1859">
            <v>1660</v>
          </cell>
          <cell r="M1859" t="str">
            <v>REDROVAN GOMEZ,MANUEL</v>
          </cell>
          <cell r="N1859" t="str">
            <v>A</v>
          </cell>
          <cell r="O1859">
            <v>42209</v>
          </cell>
          <cell r="P1859">
            <v>0.41666666666666669</v>
          </cell>
          <cell r="Q1859">
            <v>30</v>
          </cell>
          <cell r="R1859"/>
          <cell r="S1859" t="str">
            <v>Mtto. Terminado</v>
          </cell>
          <cell r="T1859">
            <v>42209</v>
          </cell>
          <cell r="U1859">
            <v>0.4375</v>
          </cell>
          <cell r="V1859">
            <v>0.5</v>
          </cell>
        </row>
        <row r="1860">
          <cell r="A1860"/>
          <cell r="B1860">
            <v>1849</v>
          </cell>
          <cell r="C1860" t="str">
            <v>MB60</v>
          </cell>
          <cell r="D1860" t="str">
            <v>Motor Cummins</v>
          </cell>
          <cell r="E1860" t="str">
            <v>100BB</v>
          </cell>
          <cell r="F1860" t="str">
            <v>Coazucar S. A.</v>
          </cell>
          <cell r="G1860">
            <v>791060405</v>
          </cell>
          <cell r="H1860">
            <v>7795550168</v>
          </cell>
          <cell r="I1860" t="str">
            <v>MTTO. EN EL CAMPO</v>
          </cell>
          <cell r="J1860" t="str">
            <v>Revisar motor</v>
          </cell>
          <cell r="K1860" t="str">
            <v>MTTO. CORRECTIVO</v>
          </cell>
          <cell r="L1860">
            <v>6476</v>
          </cell>
          <cell r="M1860" t="str">
            <v>LOPEZ GUAYTA, FRANKLIN</v>
          </cell>
          <cell r="N1860" t="str">
            <v>A</v>
          </cell>
          <cell r="O1860">
            <v>42209</v>
          </cell>
          <cell r="P1860">
            <v>0.44305555555555554</v>
          </cell>
          <cell r="Q1860">
            <v>30</v>
          </cell>
          <cell r="R1860"/>
          <cell r="S1860" t="str">
            <v>Mtto. Terminado</v>
          </cell>
          <cell r="T1860">
            <v>42209</v>
          </cell>
          <cell r="U1860">
            <v>0.625</v>
          </cell>
          <cell r="V1860">
            <v>4.3666666665812954</v>
          </cell>
        </row>
        <row r="1861">
          <cell r="A1861"/>
          <cell r="B1861">
            <v>1850</v>
          </cell>
          <cell r="C1861" t="str">
            <v>MB73</v>
          </cell>
          <cell r="D1861" t="str">
            <v>Moto Bomba Cunmis 6cta 8.3</v>
          </cell>
          <cell r="E1861" t="str">
            <v>100BB</v>
          </cell>
          <cell r="F1861" t="str">
            <v>Coazucar S. A.</v>
          </cell>
          <cell r="G1861">
            <v>791060405</v>
          </cell>
          <cell r="H1861">
            <v>791060405</v>
          </cell>
          <cell r="I1861" t="str">
            <v>MTTO. EN EL CAMPO</v>
          </cell>
          <cell r="J1861" t="str">
            <v>Revisar filtro de combustible</v>
          </cell>
          <cell r="K1861" t="str">
            <v>MTTO. CORRECTIVO</v>
          </cell>
          <cell r="L1861">
            <v>176</v>
          </cell>
          <cell r="M1861" t="str">
            <v>ILAÑO LAURA, VINICIO</v>
          </cell>
          <cell r="N1861" t="str">
            <v>A</v>
          </cell>
          <cell r="O1861">
            <v>42209</v>
          </cell>
          <cell r="P1861">
            <v>0.46319444444444446</v>
          </cell>
          <cell r="Q1861">
            <v>30</v>
          </cell>
          <cell r="R1861"/>
          <cell r="S1861" t="str">
            <v>Mtto. Terminado</v>
          </cell>
          <cell r="T1861">
            <v>42209</v>
          </cell>
          <cell r="U1861">
            <v>0.64583333333333337</v>
          </cell>
          <cell r="V1861">
            <v>4.3833333334187046</v>
          </cell>
        </row>
        <row r="1862">
          <cell r="A1862"/>
          <cell r="B1862">
            <v>1851</v>
          </cell>
          <cell r="C1862" t="str">
            <v>JD24</v>
          </cell>
          <cell r="D1862" t="str">
            <v>Tractor John Deere 6145J</v>
          </cell>
          <cell r="E1862" t="str">
            <v>100JD</v>
          </cell>
          <cell r="F1862" t="str">
            <v>Coazucar S. A.</v>
          </cell>
          <cell r="G1862">
            <v>791060443</v>
          </cell>
          <cell r="H1862">
            <v>7795551059</v>
          </cell>
          <cell r="I1862" t="str">
            <v>MTTO. EN EL CAMPO</v>
          </cell>
          <cell r="J1862" t="str">
            <v>Revisar filtro de aire acondicionado</v>
          </cell>
          <cell r="K1862" t="str">
            <v>MTTO. CORRECTIVO</v>
          </cell>
          <cell r="L1862">
            <v>5859</v>
          </cell>
          <cell r="M1862" t="str">
            <v>ABARCA RODRIGUEZ, DAVID CLEMENTE</v>
          </cell>
          <cell r="N1862" t="str">
            <v>A</v>
          </cell>
          <cell r="O1862">
            <v>42209</v>
          </cell>
          <cell r="P1862">
            <v>0.46388888888888885</v>
          </cell>
          <cell r="Q1862">
            <v>30</v>
          </cell>
          <cell r="R1862"/>
          <cell r="S1862" t="str">
            <v>Mtto. Terminado</v>
          </cell>
          <cell r="T1862">
            <v>42209</v>
          </cell>
          <cell r="U1862">
            <v>0.99930555555555556</v>
          </cell>
          <cell r="V1862">
            <v>12.849999999976717</v>
          </cell>
        </row>
        <row r="1863">
          <cell r="A1863"/>
          <cell r="B1863">
            <v>1852</v>
          </cell>
          <cell r="C1863">
            <v>190</v>
          </cell>
          <cell r="D1863" t="str">
            <v>Cabezal Kenworth T-800</v>
          </cell>
          <cell r="E1863" t="str">
            <v>100CB</v>
          </cell>
          <cell r="F1863" t="str">
            <v>Coazucar S. A.</v>
          </cell>
          <cell r="G1863">
            <v>791060438</v>
          </cell>
          <cell r="H1863">
            <v>7795550303</v>
          </cell>
          <cell r="I1863" t="str">
            <v>DOLLYS</v>
          </cell>
          <cell r="J1863" t="str">
            <v>Ajurtar perno de la 5ta rueda</v>
          </cell>
          <cell r="K1863" t="str">
            <v>MTTO. CORRECTIVO</v>
          </cell>
          <cell r="L1863">
            <v>1192</v>
          </cell>
          <cell r="M1863" t="str">
            <v>JUELA BERMEO, JOSE MAURICIO</v>
          </cell>
          <cell r="N1863" t="str">
            <v>A</v>
          </cell>
          <cell r="O1863">
            <v>42209</v>
          </cell>
          <cell r="P1863">
            <v>0.46527777777777773</v>
          </cell>
          <cell r="Q1863">
            <v>30</v>
          </cell>
          <cell r="R1863"/>
          <cell r="S1863" t="str">
            <v>Mtto. Terminado</v>
          </cell>
          <cell r="T1863">
            <v>42209</v>
          </cell>
          <cell r="U1863">
            <v>0.70833333333333337</v>
          </cell>
          <cell r="V1863">
            <v>5.8333333332557231</v>
          </cell>
        </row>
        <row r="1864">
          <cell r="A1864"/>
          <cell r="B1864">
            <v>1853</v>
          </cell>
          <cell r="C1864">
            <v>1253</v>
          </cell>
          <cell r="D1864" t="str">
            <v>Trayler</v>
          </cell>
          <cell r="E1864" t="str">
            <v>100TD</v>
          </cell>
          <cell r="F1864" t="str">
            <v>Coazucar S. A.</v>
          </cell>
          <cell r="G1864">
            <v>791060312</v>
          </cell>
          <cell r="H1864">
            <v>791060312</v>
          </cell>
          <cell r="I1864" t="str">
            <v>MTTO. EN EL CAMPO</v>
          </cell>
          <cell r="J1864" t="str">
            <v>Revisar rose de llanta lado derecho ultimo eje</v>
          </cell>
          <cell r="K1864" t="str">
            <v>MTTO. CORRECTIVO</v>
          </cell>
          <cell r="L1864">
            <v>1582</v>
          </cell>
          <cell r="M1864" t="str">
            <v>PILAY SANTOS, OSCAR</v>
          </cell>
          <cell r="N1864" t="str">
            <v>A</v>
          </cell>
          <cell r="O1864">
            <v>42209</v>
          </cell>
          <cell r="P1864">
            <v>0.46597222222222223</v>
          </cell>
          <cell r="Q1864">
            <v>30</v>
          </cell>
          <cell r="R1864"/>
          <cell r="S1864" t="str">
            <v>Mtto. Terminado</v>
          </cell>
          <cell r="T1864">
            <v>42209</v>
          </cell>
          <cell r="U1864">
            <v>0.79166666666666663</v>
          </cell>
          <cell r="V1864">
            <v>7.8166666666511446</v>
          </cell>
        </row>
        <row r="1865">
          <cell r="A1865"/>
          <cell r="B1865">
            <v>1854</v>
          </cell>
          <cell r="C1865">
            <v>65</v>
          </cell>
          <cell r="D1865" t="str">
            <v xml:space="preserve">Jeep Chevrolet </v>
          </cell>
          <cell r="E1865" t="str">
            <v>100EL</v>
          </cell>
          <cell r="F1865" t="str">
            <v>Coazucar S. A.</v>
          </cell>
          <cell r="G1865">
            <v>791020115</v>
          </cell>
          <cell r="H1865">
            <v>7795550664</v>
          </cell>
          <cell r="I1865" t="str">
            <v>EQUIPO LIVIANO</v>
          </cell>
          <cell r="J1865" t="str">
            <v>Revisar suspension</v>
          </cell>
          <cell r="K1865" t="str">
            <v>MTTO. CORRECTIVO</v>
          </cell>
          <cell r="L1865">
            <v>1621</v>
          </cell>
          <cell r="M1865" t="str">
            <v>QUEZADA FAJARDO, GALO</v>
          </cell>
          <cell r="N1865" t="str">
            <v>A</v>
          </cell>
          <cell r="O1865">
            <v>42209</v>
          </cell>
          <cell r="P1865">
            <v>0.54236111111111118</v>
          </cell>
          <cell r="Q1865">
            <v>30</v>
          </cell>
          <cell r="R1865"/>
          <cell r="S1865" t="str">
            <v>Mtto. Terminado</v>
          </cell>
          <cell r="T1865">
            <v>42218</v>
          </cell>
          <cell r="U1865">
            <v>0.45833333333333331</v>
          </cell>
          <cell r="V1865">
            <v>213.98333333339542</v>
          </cell>
        </row>
        <row r="1866">
          <cell r="A1866"/>
          <cell r="B1866">
            <v>1855</v>
          </cell>
          <cell r="C1866">
            <v>522</v>
          </cell>
          <cell r="D1866" t="str">
            <v>Cargadora de Caña Vanguard V-1900</v>
          </cell>
          <cell r="E1866" t="str">
            <v>100LL</v>
          </cell>
          <cell r="F1866" t="str">
            <v>Coazucar S. A.</v>
          </cell>
          <cell r="G1866">
            <v>791060369</v>
          </cell>
          <cell r="H1866">
            <v>791060369</v>
          </cell>
          <cell r="I1866" t="str">
            <v>MTTO. EN EL CAMPO</v>
          </cell>
          <cell r="J1866" t="str">
            <v>Revisar motor</v>
          </cell>
          <cell r="K1866" t="str">
            <v>MTTO. CORRECTIVO</v>
          </cell>
          <cell r="L1866">
            <v>1195</v>
          </cell>
          <cell r="M1866" t="str">
            <v>JUNCAL URGILES, LUIS</v>
          </cell>
          <cell r="N1866" t="str">
            <v>A</v>
          </cell>
          <cell r="O1866">
            <v>42209</v>
          </cell>
          <cell r="P1866">
            <v>0.56597222222222221</v>
          </cell>
          <cell r="Q1866">
            <v>30</v>
          </cell>
          <cell r="R1866"/>
          <cell r="S1866" t="str">
            <v>Mtto. Terminado</v>
          </cell>
          <cell r="T1866">
            <v>42209</v>
          </cell>
          <cell r="U1866">
            <v>0.66666666666666663</v>
          </cell>
          <cell r="V1866">
            <v>2.4166666667442769</v>
          </cell>
        </row>
        <row r="1867">
          <cell r="A1867"/>
          <cell r="B1867">
            <v>1856</v>
          </cell>
          <cell r="C1867">
            <v>4002</v>
          </cell>
          <cell r="D1867" t="str">
            <v>Dollys</v>
          </cell>
          <cell r="E1867" t="str">
            <v>100DL</v>
          </cell>
          <cell r="F1867" t="str">
            <v>Coazucar S. A.</v>
          </cell>
          <cell r="G1867">
            <v>0</v>
          </cell>
          <cell r="H1867">
            <v>791060315</v>
          </cell>
          <cell r="I1867" t="str">
            <v>DOLLYS</v>
          </cell>
          <cell r="J1867" t="str">
            <v>Revisar suspension</v>
          </cell>
          <cell r="K1867" t="str">
            <v>MTTO. CORRECTIVO</v>
          </cell>
          <cell r="L1867">
            <v>1417</v>
          </cell>
          <cell r="M1867" t="str">
            <v>MORENO ULLOA, SALOMON</v>
          </cell>
          <cell r="N1867" t="str">
            <v>A</v>
          </cell>
          <cell r="O1867">
            <v>42209</v>
          </cell>
          <cell r="P1867">
            <v>0.56874999999999998</v>
          </cell>
          <cell r="Q1867">
            <v>30</v>
          </cell>
          <cell r="R1867"/>
          <cell r="S1867" t="str">
            <v>Mtto. Terminado</v>
          </cell>
          <cell r="T1867">
            <v>42209</v>
          </cell>
          <cell r="U1867">
            <v>0.66666666666666663</v>
          </cell>
          <cell r="V1867">
            <v>2.3500000000931323</v>
          </cell>
        </row>
        <row r="1868">
          <cell r="A1868"/>
          <cell r="B1868">
            <v>1857</v>
          </cell>
          <cell r="C1868">
            <v>298</v>
          </cell>
          <cell r="D1868" t="str">
            <v>Tractor John Deere 8200</v>
          </cell>
          <cell r="E1868" t="str">
            <v>100JD</v>
          </cell>
          <cell r="F1868" t="str">
            <v>Coazucar S. A.</v>
          </cell>
          <cell r="G1868">
            <v>791060442</v>
          </cell>
          <cell r="H1868">
            <v>7795550951</v>
          </cell>
          <cell r="I1868" t="str">
            <v>MTTO. EN EL CAMPO</v>
          </cell>
          <cell r="J1868" t="str">
            <v>Cambiar llanta posterior derecho baja</v>
          </cell>
          <cell r="K1868" t="str">
            <v>MTTO. CORRECTIVO</v>
          </cell>
          <cell r="L1868">
            <v>1814</v>
          </cell>
          <cell r="M1868" t="str">
            <v>SARMIENTO CALLE, CARLOS</v>
          </cell>
          <cell r="N1868" t="str">
            <v>A</v>
          </cell>
          <cell r="O1868">
            <v>42209</v>
          </cell>
          <cell r="P1868">
            <v>0.5708333333333333</v>
          </cell>
          <cell r="Q1868">
            <v>30</v>
          </cell>
          <cell r="R1868"/>
          <cell r="S1868" t="str">
            <v>Mtto. Terminado</v>
          </cell>
          <cell r="T1868">
            <v>42209</v>
          </cell>
          <cell r="U1868">
            <v>0.58333333333333337</v>
          </cell>
          <cell r="V1868">
            <v>0.30000000004656613</v>
          </cell>
        </row>
        <row r="1869">
          <cell r="A1869"/>
          <cell r="B1869">
            <v>1858</v>
          </cell>
          <cell r="C1869">
            <v>1273</v>
          </cell>
          <cell r="D1869" t="str">
            <v>Trayler</v>
          </cell>
          <cell r="E1869" t="str">
            <v>100TD</v>
          </cell>
          <cell r="F1869" t="str">
            <v>Coazucar S. A.</v>
          </cell>
          <cell r="G1869">
            <v>791060312</v>
          </cell>
          <cell r="H1869">
            <v>791060312</v>
          </cell>
          <cell r="I1869" t="str">
            <v>MTTO. EN EL CAMPO</v>
          </cell>
          <cell r="J1869" t="str">
            <v>Cambiar perno guia</v>
          </cell>
          <cell r="K1869" t="str">
            <v>MTTO. CORRECTIVO</v>
          </cell>
          <cell r="L1869">
            <v>1626</v>
          </cell>
          <cell r="M1869" t="str">
            <v xml:space="preserve">QUIMI CHANALATA, ERALDO </v>
          </cell>
          <cell r="N1869" t="str">
            <v>A</v>
          </cell>
          <cell r="O1869">
            <v>42209</v>
          </cell>
          <cell r="P1869">
            <v>0.58750000000000002</v>
          </cell>
          <cell r="Q1869">
            <v>30</v>
          </cell>
          <cell r="R1869"/>
          <cell r="S1869" t="str">
            <v>Mtto. Terminado</v>
          </cell>
          <cell r="T1869">
            <v>42209</v>
          </cell>
          <cell r="U1869">
            <v>0.66666666666666663</v>
          </cell>
          <cell r="V1869">
            <v>1.8999999999068677</v>
          </cell>
        </row>
        <row r="1870">
          <cell r="A1870"/>
          <cell r="B1870">
            <v>1859</v>
          </cell>
          <cell r="C1870">
            <v>752</v>
          </cell>
          <cell r="D1870" t="str">
            <v>Motoniveladora Komatsu D555-3A</v>
          </cell>
          <cell r="E1870" t="str">
            <v>100EP</v>
          </cell>
          <cell r="F1870" t="str">
            <v>Coazucar S. A.</v>
          </cell>
          <cell r="G1870">
            <v>791060382</v>
          </cell>
          <cell r="H1870">
            <v>7795550874</v>
          </cell>
          <cell r="I1870" t="str">
            <v>VULCANIZADORA</v>
          </cell>
          <cell r="J1870" t="str">
            <v>Cambiar 2 llantas</v>
          </cell>
          <cell r="K1870" t="str">
            <v>MTTO. CORRECTIVO</v>
          </cell>
          <cell r="L1870">
            <v>1233</v>
          </cell>
          <cell r="M1870" t="str">
            <v>LLIVICHUZHCA MOROCHO, LUIS HUMBERTO</v>
          </cell>
          <cell r="N1870" t="str">
            <v>A</v>
          </cell>
          <cell r="O1870">
            <v>42209</v>
          </cell>
          <cell r="P1870">
            <v>0.59027777777777779</v>
          </cell>
          <cell r="Q1870">
            <v>30</v>
          </cell>
          <cell r="R1870">
            <v>94</v>
          </cell>
          <cell r="S1870" t="str">
            <v>Mtto. Terminado</v>
          </cell>
          <cell r="T1870">
            <v>42209</v>
          </cell>
          <cell r="U1870">
            <v>0.70833333333333337</v>
          </cell>
          <cell r="V1870">
            <v>2.8333333332557231</v>
          </cell>
        </row>
        <row r="1871">
          <cell r="A1871"/>
          <cell r="B1871">
            <v>1860</v>
          </cell>
          <cell r="C1871">
            <v>328</v>
          </cell>
          <cell r="D1871" t="str">
            <v>Tractor de llanta Cameco</v>
          </cell>
          <cell r="E1871" t="str">
            <v>100CM</v>
          </cell>
          <cell r="F1871" t="str">
            <v>Coazucar S. A.</v>
          </cell>
          <cell r="G1871">
            <v>791060373</v>
          </cell>
          <cell r="H1871">
            <v>791060373</v>
          </cell>
          <cell r="I1871" t="str">
            <v>ELECTROMECANICOS</v>
          </cell>
          <cell r="J1871" t="str">
            <v>Revisar luces</v>
          </cell>
          <cell r="K1871" t="str">
            <v>MTTO. CORRECTIVO</v>
          </cell>
          <cell r="L1871">
            <v>1414</v>
          </cell>
          <cell r="M1871" t="str">
            <v>MOREIRA VASQUEZ, ALBERTO GERARDO</v>
          </cell>
          <cell r="N1871" t="str">
            <v>A</v>
          </cell>
          <cell r="O1871">
            <v>42209</v>
          </cell>
          <cell r="P1871">
            <v>0.59166666666666667</v>
          </cell>
          <cell r="Q1871">
            <v>30</v>
          </cell>
          <cell r="R1871"/>
          <cell r="S1871" t="str">
            <v>Mtto. Terminado</v>
          </cell>
          <cell r="T1871">
            <v>42209</v>
          </cell>
          <cell r="U1871">
            <v>0.64236111111111105</v>
          </cell>
          <cell r="V1871">
            <v>1.2166666666744277</v>
          </cell>
        </row>
        <row r="1872">
          <cell r="A1872"/>
          <cell r="B1872">
            <v>1861</v>
          </cell>
          <cell r="C1872" t="str">
            <v>CS04</v>
          </cell>
          <cell r="D1872" t="str">
            <v>Cosechadora de CañaJohn Deere 3520 W</v>
          </cell>
          <cell r="E1872" t="str">
            <v>100CS</v>
          </cell>
          <cell r="F1872" t="str">
            <v>Coazucar S. A.</v>
          </cell>
          <cell r="G1872">
            <v>791060417</v>
          </cell>
          <cell r="H1872">
            <v>791060417</v>
          </cell>
          <cell r="I1872" t="str">
            <v>MTTO. EN EL CAMPO</v>
          </cell>
          <cell r="J1872" t="str">
            <v>Cambiar Llanta delantera</v>
          </cell>
          <cell r="K1872" t="str">
            <v>MTTO. CORRECTIVO</v>
          </cell>
          <cell r="L1872">
            <v>1421</v>
          </cell>
          <cell r="M1872" t="str">
            <v>MOROCHO GUAYARA, MANUEL RICARDO</v>
          </cell>
          <cell r="N1872" t="str">
            <v>A</v>
          </cell>
          <cell r="O1872">
            <v>42209</v>
          </cell>
          <cell r="P1872">
            <v>0.59861111111111109</v>
          </cell>
          <cell r="Q1872">
            <v>30</v>
          </cell>
          <cell r="R1872"/>
          <cell r="S1872" t="str">
            <v>Mtto. Terminado</v>
          </cell>
          <cell r="T1872">
            <v>42209</v>
          </cell>
          <cell r="U1872">
            <v>0.66666666666666663</v>
          </cell>
          <cell r="V1872">
            <v>1.6333333333022892</v>
          </cell>
        </row>
        <row r="1873">
          <cell r="A1873"/>
          <cell r="B1873">
            <v>1862</v>
          </cell>
          <cell r="C1873" t="str">
            <v>JD33</v>
          </cell>
          <cell r="D1873" t="str">
            <v>Tractor John Deere 7230R</v>
          </cell>
          <cell r="E1873" t="str">
            <v>100JD</v>
          </cell>
          <cell r="F1873" t="str">
            <v>Coazucar S. A.</v>
          </cell>
          <cell r="G1873">
            <v>791060416</v>
          </cell>
          <cell r="H1873">
            <v>7795551077</v>
          </cell>
          <cell r="I1873" t="str">
            <v>MTTO. EN EL CAMPO</v>
          </cell>
          <cell r="J1873" t="str">
            <v>Cambiar sistema de combustible</v>
          </cell>
          <cell r="K1873" t="str">
            <v>MTTO. CORRECTIVO</v>
          </cell>
          <cell r="L1873">
            <v>1575</v>
          </cell>
          <cell r="M1873" t="str">
            <v>PESANTES ARREAGA, CARLOS JORGE</v>
          </cell>
          <cell r="N1873" t="str">
            <v>A</v>
          </cell>
          <cell r="O1873">
            <v>42209</v>
          </cell>
          <cell r="P1873">
            <v>0.59930555555555554</v>
          </cell>
          <cell r="Q1873">
            <v>30</v>
          </cell>
          <cell r="R1873"/>
          <cell r="S1873" t="str">
            <v>Mtto. Terminado</v>
          </cell>
          <cell r="T1873">
            <v>42209</v>
          </cell>
          <cell r="U1873">
            <v>0.91666666666666663</v>
          </cell>
          <cell r="V1873">
            <v>7.6166666665812954</v>
          </cell>
        </row>
        <row r="1874">
          <cell r="A1874"/>
          <cell r="B1874">
            <v>1863</v>
          </cell>
          <cell r="C1874">
            <v>283</v>
          </cell>
          <cell r="D1874" t="str">
            <v>Tractor John Deere 8200</v>
          </cell>
          <cell r="E1874" t="str">
            <v>100JD</v>
          </cell>
          <cell r="F1874" t="str">
            <v>Coazucar S. A.</v>
          </cell>
          <cell r="G1874">
            <v>791060442</v>
          </cell>
          <cell r="H1874">
            <v>7795550933</v>
          </cell>
          <cell r="I1874" t="str">
            <v>MTTO. EN EL CAMPO</v>
          </cell>
          <cell r="J1874" t="str">
            <v>Cambiar llanta delantera derecha baja</v>
          </cell>
          <cell r="K1874" t="str">
            <v>MTTO. CORRECTIVO</v>
          </cell>
          <cell r="L1874">
            <v>1711</v>
          </cell>
          <cell r="M1874" t="str">
            <v>RODRIGUEZ CABRERA, JORGE JESUS</v>
          </cell>
          <cell r="N1874" t="str">
            <v>A</v>
          </cell>
          <cell r="O1874">
            <v>42209</v>
          </cell>
          <cell r="P1874">
            <v>0.60138888888888886</v>
          </cell>
          <cell r="Q1874">
            <v>30</v>
          </cell>
          <cell r="R1874"/>
          <cell r="S1874" t="str">
            <v>Mtto. Terminado</v>
          </cell>
          <cell r="T1874">
            <v>42209</v>
          </cell>
          <cell r="U1874">
            <v>0.625</v>
          </cell>
          <cell r="V1874">
            <v>0.56666666665114462</v>
          </cell>
        </row>
        <row r="1875">
          <cell r="A1875"/>
          <cell r="B1875">
            <v>1864</v>
          </cell>
          <cell r="C1875">
            <v>368</v>
          </cell>
          <cell r="D1875" t="str">
            <v>Tractor de Ruedas Camecos 405B</v>
          </cell>
          <cell r="E1875" t="str">
            <v>100EP</v>
          </cell>
          <cell r="F1875" t="str">
            <v>Coazucar S. A.</v>
          </cell>
          <cell r="G1875">
            <v>791060376</v>
          </cell>
          <cell r="H1875">
            <v>7795550836</v>
          </cell>
          <cell r="I1875" t="str">
            <v>EQUIPO PESADO</v>
          </cell>
          <cell r="J1875" t="str">
            <v>Orden de Inspección</v>
          </cell>
          <cell r="K1875" t="str">
            <v>MTTO. PREVENTIVO</v>
          </cell>
          <cell r="L1875">
            <v>1166</v>
          </cell>
          <cell r="M1875" t="str">
            <v>ILBAY BALSECA, HUGO ARTURO</v>
          </cell>
          <cell r="N1875" t="str">
            <v>A</v>
          </cell>
          <cell r="O1875">
            <v>42209</v>
          </cell>
          <cell r="P1875">
            <v>0.60416666666666663</v>
          </cell>
          <cell r="Q1875">
            <v>30</v>
          </cell>
          <cell r="R1875"/>
          <cell r="S1875" t="str">
            <v>Mtto. Terminado</v>
          </cell>
          <cell r="T1875">
            <v>42209</v>
          </cell>
          <cell r="U1875">
            <v>0.74305555555555547</v>
          </cell>
          <cell r="V1875">
            <v>3.3333333332557231</v>
          </cell>
        </row>
        <row r="1876">
          <cell r="A1876"/>
          <cell r="B1876">
            <v>1865</v>
          </cell>
          <cell r="C1876">
            <v>368</v>
          </cell>
          <cell r="D1876" t="str">
            <v>Tractor de Ruedas Camecos 405B</v>
          </cell>
          <cell r="E1876" t="str">
            <v>100EP</v>
          </cell>
          <cell r="F1876" t="str">
            <v>Coazucar S. A.</v>
          </cell>
          <cell r="G1876">
            <v>791060376</v>
          </cell>
          <cell r="H1876">
            <v>7795550836</v>
          </cell>
          <cell r="I1876" t="str">
            <v>LUBRICADORA</v>
          </cell>
          <cell r="J1876" t="str">
            <v>Cambio aceite y filtro motor</v>
          </cell>
          <cell r="K1876" t="str">
            <v>MTTO. PREVENTIVO</v>
          </cell>
          <cell r="L1876">
            <v>1166</v>
          </cell>
          <cell r="M1876" t="str">
            <v>ILBAY BALSECA, HUGO ARTURO</v>
          </cell>
          <cell r="N1876" t="str">
            <v>A</v>
          </cell>
          <cell r="O1876">
            <v>42209</v>
          </cell>
          <cell r="P1876">
            <v>0.60416666666666663</v>
          </cell>
          <cell r="Q1876">
            <v>30</v>
          </cell>
          <cell r="R1876"/>
          <cell r="S1876" t="str">
            <v>Mtto. Terminado</v>
          </cell>
          <cell r="T1876">
            <v>42209</v>
          </cell>
          <cell r="U1876">
            <v>0.75</v>
          </cell>
          <cell r="V1876">
            <v>3.5</v>
          </cell>
        </row>
        <row r="1877">
          <cell r="A1877"/>
          <cell r="B1877">
            <v>1866</v>
          </cell>
          <cell r="C1877">
            <v>368</v>
          </cell>
          <cell r="D1877" t="str">
            <v>Tractor de Ruedas Camecos 405B</v>
          </cell>
          <cell r="E1877" t="str">
            <v>100EP</v>
          </cell>
          <cell r="F1877" t="str">
            <v>Coazucar S. A.</v>
          </cell>
          <cell r="G1877">
            <v>791060376</v>
          </cell>
          <cell r="H1877">
            <v>7795550836</v>
          </cell>
          <cell r="I1877" t="str">
            <v>LUBRICADORA</v>
          </cell>
          <cell r="J1877" t="str">
            <v>Cambio filtro de combustible</v>
          </cell>
          <cell r="K1877" t="str">
            <v>MTTO. PREVENTIVO</v>
          </cell>
          <cell r="L1877">
            <v>1166</v>
          </cell>
          <cell r="M1877" t="str">
            <v>ILBAY BALSECA, HUGO ARTURO</v>
          </cell>
          <cell r="N1877" t="str">
            <v>A</v>
          </cell>
          <cell r="O1877">
            <v>42209</v>
          </cell>
          <cell r="P1877">
            <v>0.60416666666666663</v>
          </cell>
          <cell r="Q1877">
            <v>30</v>
          </cell>
          <cell r="R1877"/>
          <cell r="S1877" t="str">
            <v>Mtto. Terminado</v>
          </cell>
          <cell r="T1877">
            <v>42209</v>
          </cell>
          <cell r="U1877">
            <v>0.75</v>
          </cell>
          <cell r="V1877">
            <v>3.5</v>
          </cell>
        </row>
        <row r="1878">
          <cell r="A1878"/>
          <cell r="B1878">
            <v>1867</v>
          </cell>
          <cell r="C1878">
            <v>745</v>
          </cell>
          <cell r="D1878" t="str">
            <v>Mini Cargadora Case 440-SSL</v>
          </cell>
          <cell r="E1878" t="str">
            <v>100EP</v>
          </cell>
          <cell r="F1878" t="str">
            <v>Coazucar S. A.</v>
          </cell>
          <cell r="G1878">
            <v>791060386</v>
          </cell>
          <cell r="H1878">
            <v>7795550868</v>
          </cell>
          <cell r="I1878" t="str">
            <v>EQUIPO PESADO</v>
          </cell>
          <cell r="J1878" t="str">
            <v>Cambio filtro de combustible</v>
          </cell>
          <cell r="K1878" t="str">
            <v>MTTO. PREVENTIVO</v>
          </cell>
          <cell r="L1878">
            <v>1522</v>
          </cell>
          <cell r="M1878" t="str">
            <v>PAREDES RIERA, CARLOS</v>
          </cell>
          <cell r="N1878" t="str">
            <v>A</v>
          </cell>
          <cell r="O1878">
            <v>42209</v>
          </cell>
          <cell r="P1878">
            <v>0.61111111111111105</v>
          </cell>
          <cell r="Q1878">
            <v>30</v>
          </cell>
          <cell r="R1878"/>
          <cell r="S1878" t="str">
            <v>Mtto. Terminado</v>
          </cell>
          <cell r="T1878">
            <v>42209</v>
          </cell>
          <cell r="U1878">
            <v>0.625</v>
          </cell>
          <cell r="V1878">
            <v>0.33333333337213844</v>
          </cell>
        </row>
        <row r="1879">
          <cell r="A1879"/>
          <cell r="B1879">
            <v>1868</v>
          </cell>
          <cell r="C1879">
            <v>202</v>
          </cell>
          <cell r="D1879" t="str">
            <v>Camión Chevrolet</v>
          </cell>
          <cell r="E1879" t="str">
            <v>100EL</v>
          </cell>
          <cell r="F1879" t="str">
            <v>Coazucar S. A.</v>
          </cell>
          <cell r="G1879">
            <v>791060303</v>
          </cell>
          <cell r="H1879">
            <v>7795550680</v>
          </cell>
          <cell r="I1879" t="str">
            <v>ENDER EQUIPO LIVIANO</v>
          </cell>
          <cell r="J1879" t="str">
            <v>Colocar guardapolvo</v>
          </cell>
          <cell r="K1879" t="str">
            <v>MTTO. CORRECTIVO</v>
          </cell>
          <cell r="L1879">
            <v>1635</v>
          </cell>
          <cell r="M1879" t="str">
            <v>QUINTO DOMINGUEZ, JULIO</v>
          </cell>
          <cell r="N1879" t="str">
            <v>A</v>
          </cell>
          <cell r="O1879">
            <v>42209</v>
          </cell>
          <cell r="P1879">
            <v>0.61805555555555558</v>
          </cell>
          <cell r="Q1879">
            <v>30</v>
          </cell>
          <cell r="R1879"/>
          <cell r="S1879" t="str">
            <v>Mtto. Terminado</v>
          </cell>
          <cell r="T1879">
            <v>42210</v>
          </cell>
          <cell r="U1879">
            <v>0.625</v>
          </cell>
          <cell r="V1879">
            <v>24.166666666744277</v>
          </cell>
        </row>
        <row r="1880">
          <cell r="A1880"/>
          <cell r="B1880">
            <v>1869</v>
          </cell>
          <cell r="C1880">
            <v>63</v>
          </cell>
          <cell r="D1880" t="str">
            <v xml:space="preserve">Jeep Chevrolet </v>
          </cell>
          <cell r="E1880" t="str">
            <v>100EL</v>
          </cell>
          <cell r="F1880" t="str">
            <v>Coazucar S. A.</v>
          </cell>
          <cell r="G1880">
            <v>791060309</v>
          </cell>
          <cell r="H1880">
            <v>7795550662</v>
          </cell>
          <cell r="I1880" t="str">
            <v>ENDER EQUIPO LIVIANO</v>
          </cell>
          <cell r="J1880" t="str">
            <v>Arreglar cabina y construir base de chasis,cauchos de la base cabina</v>
          </cell>
          <cell r="K1880" t="str">
            <v>MTTO. CORRECTIVO</v>
          </cell>
          <cell r="L1880">
            <v>1030</v>
          </cell>
          <cell r="M1880" t="str">
            <v>FAJARDO GUAMAN, IVAN</v>
          </cell>
          <cell r="N1880" t="str">
            <v>A</v>
          </cell>
          <cell r="O1880">
            <v>42209</v>
          </cell>
          <cell r="P1880">
            <v>0.62430555555555556</v>
          </cell>
          <cell r="Q1880">
            <v>30</v>
          </cell>
          <cell r="R1880"/>
          <cell r="S1880">
            <v>37054.746705555473</v>
          </cell>
          <cell r="T1880"/>
          <cell r="U1880"/>
          <cell r="V1880" t="str">
            <v/>
          </cell>
        </row>
        <row r="1881">
          <cell r="A1881"/>
          <cell r="B1881">
            <v>1870</v>
          </cell>
          <cell r="C1881" t="str">
            <v>JD53</v>
          </cell>
          <cell r="D1881" t="str">
            <v>Tractor John Deere 6145J</v>
          </cell>
          <cell r="E1881" t="str">
            <v>100JD</v>
          </cell>
          <cell r="F1881" t="str">
            <v>Coazucar S. A.</v>
          </cell>
          <cell r="G1881">
            <v>791060443</v>
          </cell>
          <cell r="H1881">
            <v>7795551113</v>
          </cell>
          <cell r="I1881" t="str">
            <v>JOHN DEERE</v>
          </cell>
          <cell r="J1881" t="str">
            <v>Orden de Inspección</v>
          </cell>
          <cell r="K1881" t="str">
            <v>MTTO. PREVENTIVO</v>
          </cell>
          <cell r="L1881">
            <v>683</v>
          </cell>
          <cell r="M1881" t="str">
            <v>BANCHON NAVAS, ANSELMO BENITO</v>
          </cell>
          <cell r="N1881" t="str">
            <v>A</v>
          </cell>
          <cell r="O1881">
            <v>42209</v>
          </cell>
          <cell r="P1881">
            <v>0.63055555555555554</v>
          </cell>
          <cell r="Q1881">
            <v>30</v>
          </cell>
          <cell r="R1881"/>
          <cell r="S1881" t="str">
            <v>Mtto. Terminado</v>
          </cell>
          <cell r="T1881">
            <v>42209</v>
          </cell>
          <cell r="U1881">
            <v>0.64583333333333337</v>
          </cell>
          <cell r="V1881">
            <v>0.36666666658129543</v>
          </cell>
        </row>
        <row r="1882">
          <cell r="A1882"/>
          <cell r="B1882">
            <v>1871</v>
          </cell>
          <cell r="C1882" t="str">
            <v>JD53</v>
          </cell>
          <cell r="D1882" t="str">
            <v>Tractor John Deere 6145J</v>
          </cell>
          <cell r="E1882" t="str">
            <v>100JD</v>
          </cell>
          <cell r="F1882" t="str">
            <v>Coazucar S. A.</v>
          </cell>
          <cell r="G1882">
            <v>791060443</v>
          </cell>
          <cell r="H1882">
            <v>7795551113</v>
          </cell>
          <cell r="I1882" t="str">
            <v>LUBRICADORA</v>
          </cell>
          <cell r="J1882" t="str">
            <v>Cambio aceite y filtro motor</v>
          </cell>
          <cell r="K1882" t="str">
            <v>MTTO. PREVENTIVO</v>
          </cell>
          <cell r="L1882">
            <v>683</v>
          </cell>
          <cell r="M1882" t="str">
            <v>BANCHON NAVAS, ANSELMO BENITO</v>
          </cell>
          <cell r="N1882" t="str">
            <v>A</v>
          </cell>
          <cell r="O1882">
            <v>42209</v>
          </cell>
          <cell r="P1882">
            <v>0.63055555555555554</v>
          </cell>
          <cell r="Q1882">
            <v>30</v>
          </cell>
          <cell r="R1882"/>
          <cell r="S1882" t="str">
            <v>Mtto. Terminado</v>
          </cell>
          <cell r="T1882">
            <v>42209</v>
          </cell>
          <cell r="U1882">
            <v>0.70833333333333337</v>
          </cell>
          <cell r="V1882">
            <v>1.8666666665812954</v>
          </cell>
        </row>
        <row r="1883">
          <cell r="A1883"/>
          <cell r="B1883">
            <v>1872</v>
          </cell>
          <cell r="C1883" t="str">
            <v>JD53</v>
          </cell>
          <cell r="D1883" t="str">
            <v>Tractor John Deere 6145J</v>
          </cell>
          <cell r="E1883" t="str">
            <v>100JD</v>
          </cell>
          <cell r="F1883" t="str">
            <v>Coazucar S. A.</v>
          </cell>
          <cell r="G1883">
            <v>791060443</v>
          </cell>
          <cell r="H1883">
            <v>7795551113</v>
          </cell>
          <cell r="I1883" t="str">
            <v>LUBRICADORA</v>
          </cell>
          <cell r="J1883" t="str">
            <v>Cambio filtro de combustible</v>
          </cell>
          <cell r="K1883" t="str">
            <v>MTTO. PREVENTIVO</v>
          </cell>
          <cell r="L1883">
            <v>683</v>
          </cell>
          <cell r="M1883" t="str">
            <v>BANCHON NAVAS, ANSELMO BENITO</v>
          </cell>
          <cell r="N1883" t="str">
            <v>A</v>
          </cell>
          <cell r="O1883">
            <v>42209</v>
          </cell>
          <cell r="P1883">
            <v>0.63055555555555554</v>
          </cell>
          <cell r="Q1883">
            <v>30</v>
          </cell>
          <cell r="R1883"/>
          <cell r="S1883" t="str">
            <v>Mtto. Terminado</v>
          </cell>
          <cell r="T1883">
            <v>42209</v>
          </cell>
          <cell r="U1883">
            <v>0.70833333333333337</v>
          </cell>
          <cell r="V1883">
            <v>1.8666666665812954</v>
          </cell>
        </row>
        <row r="1884">
          <cell r="A1884"/>
          <cell r="B1884">
            <v>1873</v>
          </cell>
          <cell r="C1884">
            <v>232</v>
          </cell>
          <cell r="D1884" t="str">
            <v xml:space="preserve">Jeep Chevrolet </v>
          </cell>
          <cell r="E1884" t="str">
            <v>100EL</v>
          </cell>
          <cell r="F1884" t="str">
            <v>Coazucar S. A.</v>
          </cell>
          <cell r="G1884">
            <v>791020101</v>
          </cell>
          <cell r="H1884">
            <v>7795550722</v>
          </cell>
          <cell r="I1884" t="str">
            <v>EQUIPO LIVIANO</v>
          </cell>
          <cell r="J1884" t="str">
            <v>Revisar embrague</v>
          </cell>
          <cell r="K1884" t="str">
            <v>MTTO. CORRECTIVO</v>
          </cell>
          <cell r="L1884">
            <v>847</v>
          </cell>
          <cell r="M1884" t="str">
            <v>CASTRO, DIEGO</v>
          </cell>
          <cell r="N1884" t="str">
            <v>A</v>
          </cell>
          <cell r="O1884">
            <v>42209</v>
          </cell>
          <cell r="P1884">
            <v>0.63402777777777775</v>
          </cell>
          <cell r="Q1884">
            <v>30</v>
          </cell>
          <cell r="R1884"/>
          <cell r="S1884" t="str">
            <v>Mtto. Terminado</v>
          </cell>
          <cell r="T1884">
            <v>42209</v>
          </cell>
          <cell r="U1884">
            <v>0.64583333333333337</v>
          </cell>
          <cell r="V1884">
            <v>0.28333333332557231</v>
          </cell>
        </row>
        <row r="1885">
          <cell r="A1885"/>
          <cell r="B1885">
            <v>1874</v>
          </cell>
          <cell r="C1885">
            <v>8004</v>
          </cell>
          <cell r="D1885" t="str">
            <v>GRADA P/Trac. New Hollan</v>
          </cell>
          <cell r="E1885" t="str">
            <v>100EA</v>
          </cell>
          <cell r="F1885" t="str">
            <v>Coazucar S. A.</v>
          </cell>
          <cell r="G1885">
            <v>791060346</v>
          </cell>
          <cell r="H1885">
            <v>791060346</v>
          </cell>
          <cell r="I1885" t="str">
            <v>MTTO. EN EL CAMPO</v>
          </cell>
          <cell r="J1885" t="str">
            <v>Cambiar llanta baja</v>
          </cell>
          <cell r="K1885" t="str">
            <v>MTTO. CORRECTIVO</v>
          </cell>
          <cell r="L1885">
            <v>1814</v>
          </cell>
          <cell r="M1885" t="str">
            <v>SARMIENTO CALLE, CARLOS</v>
          </cell>
          <cell r="N1885" t="str">
            <v>A</v>
          </cell>
          <cell r="O1885">
            <v>42209</v>
          </cell>
          <cell r="P1885">
            <v>0.63541666666666663</v>
          </cell>
          <cell r="Q1885">
            <v>30</v>
          </cell>
          <cell r="R1885"/>
          <cell r="S1885" t="str">
            <v>Mtto. Terminado</v>
          </cell>
          <cell r="T1885">
            <v>42209</v>
          </cell>
          <cell r="U1885">
            <v>0.88750000000000007</v>
          </cell>
          <cell r="V1885">
            <v>6.0499999999301508</v>
          </cell>
        </row>
        <row r="1886">
          <cell r="A1886"/>
          <cell r="B1886">
            <v>1875</v>
          </cell>
          <cell r="C1886">
            <v>594</v>
          </cell>
          <cell r="D1886" t="str">
            <v>Cosechadora de caña John Deere 3510</v>
          </cell>
          <cell r="E1886" t="str">
            <v>100CS</v>
          </cell>
          <cell r="F1886" t="str">
            <v>Coazucar S. A.</v>
          </cell>
          <cell r="G1886">
            <v>791060334</v>
          </cell>
          <cell r="H1886">
            <v>791060334</v>
          </cell>
          <cell r="I1886" t="str">
            <v>MTTO. EN EL CAMPO</v>
          </cell>
          <cell r="J1886" t="str">
            <v>Cambiar valvula</v>
          </cell>
          <cell r="K1886" t="str">
            <v>MTTO. CORRECTIVO</v>
          </cell>
          <cell r="L1886">
            <v>2069</v>
          </cell>
          <cell r="M1886" t="str">
            <v>CELSO PILLIGUA,ZHUNIO</v>
          </cell>
          <cell r="N1886" t="str">
            <v>A</v>
          </cell>
          <cell r="O1886">
            <v>42209</v>
          </cell>
          <cell r="P1886">
            <v>0.63750000000000007</v>
          </cell>
          <cell r="Q1886">
            <v>30</v>
          </cell>
          <cell r="R1886"/>
          <cell r="S1886" t="str">
            <v>Mtto. Terminado</v>
          </cell>
          <cell r="T1886">
            <v>42209</v>
          </cell>
          <cell r="U1886">
            <v>0.79166666666666663</v>
          </cell>
          <cell r="V1886">
            <v>3.7000000000698492</v>
          </cell>
        </row>
        <row r="1887">
          <cell r="A1887"/>
          <cell r="B1887">
            <v>1876</v>
          </cell>
          <cell r="C1887">
            <v>595</v>
          </cell>
          <cell r="D1887" t="str">
            <v>Cosechadora de CañaJohn Deere 3510</v>
          </cell>
          <cell r="E1887" t="str">
            <v>100CS</v>
          </cell>
          <cell r="F1887" t="str">
            <v>Coazucar S. A.</v>
          </cell>
          <cell r="G1887">
            <v>791060334</v>
          </cell>
          <cell r="H1887">
            <v>791060334</v>
          </cell>
          <cell r="I1887" t="str">
            <v>MTTO. EN EL CAMPO</v>
          </cell>
          <cell r="J1887" t="str">
            <v>Cambiar piñones de comductor</v>
          </cell>
          <cell r="K1887" t="str">
            <v>MTTO. CORRECTIVO</v>
          </cell>
          <cell r="L1887">
            <v>2069</v>
          </cell>
          <cell r="M1887" t="str">
            <v>CELSO PILLIGUA,ZHUNIO</v>
          </cell>
          <cell r="N1887" t="str">
            <v>A</v>
          </cell>
          <cell r="O1887">
            <v>42209</v>
          </cell>
          <cell r="P1887">
            <v>0.63750000000000007</v>
          </cell>
          <cell r="Q1887">
            <v>30</v>
          </cell>
          <cell r="R1887"/>
          <cell r="S1887" t="str">
            <v>Mtto. Terminado</v>
          </cell>
          <cell r="T1887">
            <v>42209</v>
          </cell>
          <cell r="U1887">
            <v>0.79166666666666663</v>
          </cell>
          <cell r="V1887">
            <v>3.7000000000698492</v>
          </cell>
        </row>
        <row r="1888">
          <cell r="A1888"/>
          <cell r="B1888">
            <v>1877</v>
          </cell>
          <cell r="C1888" t="str">
            <v>EL16</v>
          </cell>
          <cell r="D1888" t="str">
            <v xml:space="preserve">Camioneta Chevrolet </v>
          </cell>
          <cell r="E1888" t="str">
            <v>100EL</v>
          </cell>
          <cell r="F1888" t="str">
            <v>Coazucar S. A.</v>
          </cell>
          <cell r="G1888">
            <v>791060101</v>
          </cell>
          <cell r="H1888">
            <v>7795550788</v>
          </cell>
          <cell r="I1888" t="str">
            <v>VULCANIZADORA</v>
          </cell>
          <cell r="J1888" t="str">
            <v>Cambiar llantas</v>
          </cell>
          <cell r="K1888" t="str">
            <v>MTTO. CORRECTIVO</v>
          </cell>
          <cell r="L1888">
            <v>537</v>
          </cell>
          <cell r="M1888" t="str">
            <v>VICUÑA VIVAR,  ISRAEL</v>
          </cell>
          <cell r="N1888" t="str">
            <v>A</v>
          </cell>
          <cell r="O1888">
            <v>42209</v>
          </cell>
          <cell r="P1888">
            <v>0.64513888888888882</v>
          </cell>
          <cell r="Q1888">
            <v>30</v>
          </cell>
          <cell r="R1888"/>
          <cell r="S1888" t="str">
            <v>Mtto. Terminado</v>
          </cell>
          <cell r="T1888">
            <v>42210</v>
          </cell>
          <cell r="U1888">
            <v>0.66666666666666663</v>
          </cell>
          <cell r="V1888">
            <v>24.516666666604578</v>
          </cell>
        </row>
        <row r="1889">
          <cell r="A1889"/>
          <cell r="B1889">
            <v>1878</v>
          </cell>
          <cell r="C1889">
            <v>286</v>
          </cell>
          <cell r="D1889" t="str">
            <v>Tractor John Deere 8200</v>
          </cell>
          <cell r="E1889" t="str">
            <v>100JD</v>
          </cell>
          <cell r="F1889" t="str">
            <v>Coazucar S. A.</v>
          </cell>
          <cell r="G1889">
            <v>791060442</v>
          </cell>
          <cell r="H1889">
            <v>7795550937</v>
          </cell>
          <cell r="I1889" t="str">
            <v>JOHN DEERE</v>
          </cell>
          <cell r="J1889" t="str">
            <v>Revisar aire acondicionado</v>
          </cell>
          <cell r="K1889" t="str">
            <v>MTTO. CORRECTIVO</v>
          </cell>
          <cell r="L1889">
            <v>1853</v>
          </cell>
          <cell r="M1889" t="str">
            <v>SUAREZ SALAZAR, WILLIAM ARMANDO</v>
          </cell>
          <cell r="N1889" t="str">
            <v>A</v>
          </cell>
          <cell r="O1889">
            <v>42209</v>
          </cell>
          <cell r="P1889">
            <v>0.65555555555555556</v>
          </cell>
          <cell r="Q1889">
            <v>30</v>
          </cell>
          <cell r="R1889"/>
          <cell r="S1889" t="str">
            <v>Mtto. Terminado</v>
          </cell>
          <cell r="T1889">
            <v>42209</v>
          </cell>
          <cell r="U1889">
            <v>0.70833333333333337</v>
          </cell>
          <cell r="V1889">
            <v>1.2666666667209938</v>
          </cell>
        </row>
        <row r="1890">
          <cell r="A1890"/>
          <cell r="B1890">
            <v>1879</v>
          </cell>
          <cell r="C1890" t="str">
            <v>EA53</v>
          </cell>
          <cell r="D1890" t="str">
            <v>Surcadora de 3 Vastagos</v>
          </cell>
          <cell r="E1890" t="str">
            <v>100EEA</v>
          </cell>
          <cell r="F1890" t="str">
            <v>Coazucar S. A.</v>
          </cell>
          <cell r="G1890">
            <v>0</v>
          </cell>
          <cell r="H1890">
            <v>791060362</v>
          </cell>
          <cell r="I1890" t="str">
            <v>EQUIPO AGRICOLAS</v>
          </cell>
          <cell r="J1890" t="str">
            <v>Enderesar aletas,cambir puntas</v>
          </cell>
          <cell r="K1890" t="str">
            <v>MTTO. CORRECTIVO</v>
          </cell>
          <cell r="L1890">
            <v>4318</v>
          </cell>
          <cell r="M1890" t="str">
            <v>FRIAS LARA,MANUEL</v>
          </cell>
          <cell r="N1890" t="str">
            <v>A</v>
          </cell>
          <cell r="O1890">
            <v>42209</v>
          </cell>
          <cell r="P1890">
            <v>0.69930555555555562</v>
          </cell>
          <cell r="Q1890">
            <v>30</v>
          </cell>
          <cell r="R1890"/>
          <cell r="S1890" t="str">
            <v>Mtto. Terminado</v>
          </cell>
          <cell r="T1890">
            <v>42209</v>
          </cell>
          <cell r="U1890">
            <v>0.75</v>
          </cell>
          <cell r="V1890">
            <v>1.2166666665580124</v>
          </cell>
        </row>
        <row r="1891">
          <cell r="A1891"/>
          <cell r="B1891">
            <v>1880</v>
          </cell>
          <cell r="C1891">
            <v>445</v>
          </cell>
          <cell r="D1891" t="str">
            <v>Carreton</v>
          </cell>
          <cell r="E1891" t="str">
            <v>100CA</v>
          </cell>
          <cell r="F1891" t="str">
            <v>Coazucar S. A.</v>
          </cell>
          <cell r="G1891">
            <v>791060326</v>
          </cell>
          <cell r="H1891">
            <v>791060326</v>
          </cell>
          <cell r="I1891" t="str">
            <v>MTTO. EN EL CAMPO</v>
          </cell>
          <cell r="J1891" t="str">
            <v>Cambiar llanta de tiro baja</v>
          </cell>
          <cell r="K1891" t="str">
            <v>MTTO. CORRECTIVO</v>
          </cell>
          <cell r="L1891">
            <v>1814</v>
          </cell>
          <cell r="M1891" t="str">
            <v>SARMIENTO CALLE, CARLOS</v>
          </cell>
          <cell r="N1891" t="str">
            <v>A</v>
          </cell>
          <cell r="O1891">
            <v>42209</v>
          </cell>
          <cell r="P1891">
            <v>0.70000000000000007</v>
          </cell>
          <cell r="Q1891">
            <v>30</v>
          </cell>
          <cell r="R1891"/>
          <cell r="S1891" t="str">
            <v>Mtto. Terminado</v>
          </cell>
          <cell r="T1891">
            <v>42209</v>
          </cell>
          <cell r="U1891">
            <v>0.70833333333333337</v>
          </cell>
          <cell r="V1891">
            <v>0.20000000006984919</v>
          </cell>
        </row>
        <row r="1892">
          <cell r="A1892"/>
          <cell r="B1892">
            <v>1881</v>
          </cell>
          <cell r="C1892">
            <v>1306</v>
          </cell>
          <cell r="D1892" t="str">
            <v>Trayler</v>
          </cell>
          <cell r="E1892" t="str">
            <v>100TD</v>
          </cell>
          <cell r="F1892" t="str">
            <v>Coazucar S. A.</v>
          </cell>
          <cell r="G1892">
            <v>0</v>
          </cell>
          <cell r="H1892">
            <v>791060312</v>
          </cell>
          <cell r="I1892" t="str">
            <v>TRAYLER</v>
          </cell>
          <cell r="J1892" t="str">
            <v xml:space="preserve">Arreglar Templador </v>
          </cell>
          <cell r="K1892" t="str">
            <v>MTTO. CORRECTIVO</v>
          </cell>
          <cell r="L1892">
            <v>1582</v>
          </cell>
          <cell r="M1892" t="str">
            <v>PILAY SANTOS, OSCAR</v>
          </cell>
          <cell r="N1892" t="str">
            <v>A</v>
          </cell>
          <cell r="O1892">
            <v>42209</v>
          </cell>
          <cell r="P1892">
            <v>0.70624999999999993</v>
          </cell>
          <cell r="Q1892">
            <v>30</v>
          </cell>
          <cell r="R1892"/>
          <cell r="S1892" t="str">
            <v>Mtto. Terminado</v>
          </cell>
          <cell r="T1892">
            <v>42210</v>
          </cell>
          <cell r="U1892">
            <v>0.33333333333333331</v>
          </cell>
          <cell r="V1892">
            <v>15.049999999930151</v>
          </cell>
        </row>
        <row r="1893">
          <cell r="A1893"/>
          <cell r="B1893">
            <v>1882</v>
          </cell>
          <cell r="C1893">
            <v>731</v>
          </cell>
          <cell r="D1893" t="str">
            <v>Motoniveladora CAT-14G</v>
          </cell>
          <cell r="E1893" t="str">
            <v>100EP</v>
          </cell>
          <cell r="F1893" t="str">
            <v>Coazucar S. A.</v>
          </cell>
          <cell r="G1893">
            <v>791060410</v>
          </cell>
          <cell r="H1893">
            <v>7795550860</v>
          </cell>
          <cell r="I1893" t="str">
            <v>MTTO. EN EL CAMPO</v>
          </cell>
          <cell r="J1893" t="str">
            <v>Revisar encendido</v>
          </cell>
          <cell r="K1893" t="str">
            <v>MTTO. CORRECTIVO</v>
          </cell>
          <cell r="L1893">
            <v>9034</v>
          </cell>
          <cell r="M1893" t="str">
            <v>CAICEDO PARRA,FABIAN</v>
          </cell>
          <cell r="N1893" t="str">
            <v>A</v>
          </cell>
          <cell r="O1893">
            <v>42209</v>
          </cell>
          <cell r="P1893">
            <v>0.71111111111111114</v>
          </cell>
          <cell r="Q1893">
            <v>30</v>
          </cell>
          <cell r="R1893"/>
          <cell r="S1893" t="str">
            <v>Mtto. Terminado</v>
          </cell>
          <cell r="T1893">
            <v>42209</v>
          </cell>
          <cell r="U1893">
            <v>0.91666666666666663</v>
          </cell>
          <cell r="V1893">
            <v>4.9333333333488554</v>
          </cell>
        </row>
        <row r="1894">
          <cell r="A1894"/>
          <cell r="B1894">
            <v>1883</v>
          </cell>
          <cell r="C1894">
            <v>418</v>
          </cell>
          <cell r="D1894" t="str">
            <v>Carreton</v>
          </cell>
          <cell r="E1894" t="str">
            <v>100CA</v>
          </cell>
          <cell r="F1894" t="str">
            <v>Coazucar S. A.</v>
          </cell>
          <cell r="G1894">
            <v>791060326</v>
          </cell>
          <cell r="H1894">
            <v>791060326</v>
          </cell>
          <cell r="I1894" t="str">
            <v>MTTO. EN EL CAMPO</v>
          </cell>
          <cell r="J1894" t="str">
            <v>Cambiar llanta de tiro baja</v>
          </cell>
          <cell r="K1894" t="str">
            <v>MTTO. CORRECTIVO</v>
          </cell>
          <cell r="L1894">
            <v>1814</v>
          </cell>
          <cell r="M1894" t="str">
            <v>SARMIENTO CALLE, CARLOS</v>
          </cell>
          <cell r="N1894" t="str">
            <v>A</v>
          </cell>
          <cell r="O1894">
            <v>42209</v>
          </cell>
          <cell r="P1894">
            <v>0.71875</v>
          </cell>
          <cell r="Q1894">
            <v>30</v>
          </cell>
          <cell r="R1894"/>
          <cell r="S1894" t="str">
            <v>Mtto. Terminado</v>
          </cell>
          <cell r="T1894">
            <v>42209</v>
          </cell>
          <cell r="U1894">
            <v>0.71875</v>
          </cell>
          <cell r="V1894">
            <v>0</v>
          </cell>
        </row>
        <row r="1895">
          <cell r="A1895"/>
          <cell r="B1895">
            <v>1884</v>
          </cell>
          <cell r="C1895">
            <v>336</v>
          </cell>
          <cell r="D1895" t="str">
            <v>Tractor de Llantas Cameco 305 AG</v>
          </cell>
          <cell r="E1895" t="str">
            <v>100CM</v>
          </cell>
          <cell r="F1895" t="str">
            <v>Coazucar S. A.</v>
          </cell>
          <cell r="G1895">
            <v>791060444</v>
          </cell>
          <cell r="H1895">
            <v>791060444</v>
          </cell>
          <cell r="I1895" t="str">
            <v>CAMECOS</v>
          </cell>
          <cell r="J1895" t="str">
            <v>Revisar campana</v>
          </cell>
          <cell r="K1895" t="str">
            <v>MTTO. CORRECTIVO</v>
          </cell>
          <cell r="L1895">
            <v>1787</v>
          </cell>
          <cell r="M1895" t="str">
            <v>SANCHEZ TADAY, ENRIQUE ANTONIO</v>
          </cell>
          <cell r="N1895" t="str">
            <v>A</v>
          </cell>
          <cell r="O1895">
            <v>42209</v>
          </cell>
          <cell r="P1895">
            <v>0.72499999999999998</v>
          </cell>
          <cell r="Q1895">
            <v>30</v>
          </cell>
          <cell r="R1895"/>
          <cell r="S1895" t="str">
            <v>Mtto. Terminado</v>
          </cell>
          <cell r="T1895">
            <v>42209</v>
          </cell>
          <cell r="U1895">
            <v>0.92708333333333337</v>
          </cell>
          <cell r="V1895">
            <v>4.8500000000931323</v>
          </cell>
        </row>
        <row r="1896">
          <cell r="A1896"/>
          <cell r="B1896">
            <v>1885</v>
          </cell>
          <cell r="C1896" t="str">
            <v>EP04</v>
          </cell>
          <cell r="D1896" t="str">
            <v>Motoniveladora Caterpillar</v>
          </cell>
          <cell r="E1896" t="str">
            <v>100EP</v>
          </cell>
          <cell r="F1896" t="str">
            <v>Coazucar S. A.</v>
          </cell>
          <cell r="G1896">
            <v>791060411</v>
          </cell>
          <cell r="H1896">
            <v>7795550883</v>
          </cell>
          <cell r="I1896" t="str">
            <v>MTTO. EN EL CAMPO</v>
          </cell>
          <cell r="J1896" t="str">
            <v>Revisar tander</v>
          </cell>
          <cell r="K1896" t="str">
            <v>MTTO. CORRECTIVO</v>
          </cell>
          <cell r="L1896">
            <v>8365</v>
          </cell>
          <cell r="M1896" t="str">
            <v>CHIVIHUSCA LLIVICURA,JOSE</v>
          </cell>
          <cell r="N1896" t="str">
            <v>A</v>
          </cell>
          <cell r="O1896">
            <v>42209</v>
          </cell>
          <cell r="P1896">
            <v>0.72777777777777775</v>
          </cell>
          <cell r="Q1896">
            <v>30</v>
          </cell>
          <cell r="R1896">
            <v>8272</v>
          </cell>
          <cell r="S1896" t="str">
            <v>Mtto. Terminado</v>
          </cell>
          <cell r="T1896">
            <v>42210</v>
          </cell>
          <cell r="U1896">
            <v>2.0833333333333332E-2</v>
          </cell>
          <cell r="V1896">
            <v>7.0333333333255723</v>
          </cell>
        </row>
        <row r="1897">
          <cell r="A1897"/>
          <cell r="B1897">
            <v>1886</v>
          </cell>
          <cell r="C1897">
            <v>604</v>
          </cell>
          <cell r="D1897" t="str">
            <v>Moto Bomba John Deere 6068TF250</v>
          </cell>
          <cell r="E1897" t="str">
            <v>100BB</v>
          </cell>
          <cell r="F1897" t="str">
            <v>Coazucar S. A.</v>
          </cell>
          <cell r="G1897">
            <v>791060405</v>
          </cell>
          <cell r="H1897">
            <v>7795550007</v>
          </cell>
          <cell r="I1897" t="str">
            <v>MTTO. EN EL CAMPO</v>
          </cell>
          <cell r="J1897" t="str">
            <v>Reparar turbina</v>
          </cell>
          <cell r="K1897" t="str">
            <v>MTTO. CORRECTIVO</v>
          </cell>
          <cell r="L1897">
            <v>1735</v>
          </cell>
          <cell r="M1897" t="str">
            <v>ROMERO ACOSTA, EDWIN</v>
          </cell>
          <cell r="N1897" t="str">
            <v>A</v>
          </cell>
          <cell r="O1897">
            <v>42209</v>
          </cell>
          <cell r="P1897">
            <v>0.75624999999999998</v>
          </cell>
          <cell r="Q1897">
            <v>30</v>
          </cell>
          <cell r="R1897"/>
          <cell r="S1897" t="str">
            <v>Mtto. Terminado</v>
          </cell>
          <cell r="T1897">
            <v>42210</v>
          </cell>
          <cell r="U1897">
            <v>0.625</v>
          </cell>
          <cell r="V1897">
            <v>20.850000000093132</v>
          </cell>
        </row>
        <row r="1898">
          <cell r="A1898"/>
          <cell r="B1898">
            <v>1887</v>
          </cell>
          <cell r="C1898">
            <v>153</v>
          </cell>
          <cell r="D1898" t="str">
            <v>Cabezal M. Benz LS-2635</v>
          </cell>
          <cell r="E1898" t="str">
            <v>100CB</v>
          </cell>
          <cell r="F1898" t="str">
            <v>Coazucar S. A.</v>
          </cell>
          <cell r="G1898">
            <v>791060330</v>
          </cell>
          <cell r="H1898">
            <v>791060330</v>
          </cell>
          <cell r="I1898" t="str">
            <v>MTTO. EN EL CAMPO</v>
          </cell>
          <cell r="J1898" t="str">
            <v>Revisar pase de combustible</v>
          </cell>
          <cell r="K1898" t="str">
            <v>MTTO. CORRECTIVO</v>
          </cell>
          <cell r="L1898">
            <v>696</v>
          </cell>
          <cell r="M1898" t="str">
            <v>BARRERA ORTIZ, CELSON OSWALDO</v>
          </cell>
          <cell r="N1898" t="str">
            <v>A</v>
          </cell>
          <cell r="O1898">
            <v>42209</v>
          </cell>
          <cell r="P1898">
            <v>0.7597222222222223</v>
          </cell>
          <cell r="Q1898">
            <v>30</v>
          </cell>
          <cell r="R1898"/>
          <cell r="S1898" t="str">
            <v>Mtto. Terminado</v>
          </cell>
          <cell r="T1898">
            <v>42210</v>
          </cell>
          <cell r="U1898">
            <v>0.57916666666666672</v>
          </cell>
          <cell r="V1898">
            <v>19.666666666744277</v>
          </cell>
        </row>
        <row r="1899">
          <cell r="A1899"/>
          <cell r="B1899">
            <v>1888</v>
          </cell>
          <cell r="C1899">
            <v>1218</v>
          </cell>
          <cell r="D1899" t="str">
            <v>Trayler</v>
          </cell>
          <cell r="E1899" t="str">
            <v>100TD</v>
          </cell>
          <cell r="F1899" t="str">
            <v>Coazucar S. A.</v>
          </cell>
          <cell r="G1899">
            <v>0</v>
          </cell>
          <cell r="H1899">
            <v>791060312</v>
          </cell>
          <cell r="I1899" t="str">
            <v>MTTO. EN EL CAMPO</v>
          </cell>
          <cell r="J1899" t="str">
            <v>Cambiar 2 llantas bajas</v>
          </cell>
          <cell r="K1899" t="str">
            <v>MTTO. CORRECTIVO</v>
          </cell>
          <cell r="L1899">
            <v>1353</v>
          </cell>
          <cell r="M1899" t="str">
            <v>MINA POROZO, XAVIER</v>
          </cell>
          <cell r="N1899" t="str">
            <v>B</v>
          </cell>
          <cell r="O1899">
            <v>42209</v>
          </cell>
          <cell r="P1899">
            <v>0.79861111111111116</v>
          </cell>
          <cell r="Q1899">
            <v>30</v>
          </cell>
          <cell r="R1899"/>
          <cell r="S1899" t="str">
            <v>Mtto. Terminado</v>
          </cell>
          <cell r="T1899">
            <v>42209</v>
          </cell>
          <cell r="U1899">
            <v>0.9375</v>
          </cell>
          <cell r="V1899">
            <v>3.3333333333721384</v>
          </cell>
        </row>
        <row r="1900">
          <cell r="A1900"/>
          <cell r="B1900">
            <v>1889</v>
          </cell>
          <cell r="C1900">
            <v>418</v>
          </cell>
          <cell r="D1900" t="str">
            <v>Carreton</v>
          </cell>
          <cell r="E1900" t="str">
            <v>100CA</v>
          </cell>
          <cell r="F1900" t="str">
            <v>Coazucar S. A.</v>
          </cell>
          <cell r="G1900">
            <v>791060326</v>
          </cell>
          <cell r="H1900">
            <v>791060326</v>
          </cell>
          <cell r="I1900" t="str">
            <v>MTTO. EN EL CAMPO</v>
          </cell>
          <cell r="J1900" t="str">
            <v>Cambiar llanta baja</v>
          </cell>
          <cell r="K1900" t="str">
            <v>MTTO. CORRECTIVO</v>
          </cell>
          <cell r="L1900">
            <v>1353</v>
          </cell>
          <cell r="M1900" t="str">
            <v>MINA POROZO, XAVIER</v>
          </cell>
          <cell r="N1900" t="str">
            <v>B</v>
          </cell>
          <cell r="O1900">
            <v>42209</v>
          </cell>
          <cell r="P1900">
            <v>0.80347222222222225</v>
          </cell>
          <cell r="Q1900">
            <v>30</v>
          </cell>
          <cell r="R1900"/>
          <cell r="S1900" t="str">
            <v>Mtto. Terminado</v>
          </cell>
          <cell r="T1900">
            <v>42209</v>
          </cell>
          <cell r="U1900">
            <v>0.84375</v>
          </cell>
          <cell r="V1900">
            <v>0.96666666667442769</v>
          </cell>
        </row>
        <row r="1901">
          <cell r="A1901"/>
          <cell r="B1901">
            <v>1890</v>
          </cell>
          <cell r="C1901">
            <v>1253</v>
          </cell>
          <cell r="D1901" t="str">
            <v>Trayler</v>
          </cell>
          <cell r="E1901" t="str">
            <v>100TD</v>
          </cell>
          <cell r="F1901" t="str">
            <v>Coazucar S. A.</v>
          </cell>
          <cell r="G1901">
            <v>791060312</v>
          </cell>
          <cell r="H1901">
            <v>791060312</v>
          </cell>
          <cell r="I1901" t="str">
            <v>MTTO. EN EL CAMPO</v>
          </cell>
          <cell r="J1901" t="str">
            <v>Cambiar llanta con ceja</v>
          </cell>
          <cell r="K1901" t="str">
            <v>MTTO. CORRECTIVO</v>
          </cell>
          <cell r="L1901">
            <v>1353</v>
          </cell>
          <cell r="M1901" t="str">
            <v>MINA POROZO, XAVIER</v>
          </cell>
          <cell r="N1901" t="str">
            <v>B</v>
          </cell>
          <cell r="O1901">
            <v>42209</v>
          </cell>
          <cell r="P1901">
            <v>0.80763888888888891</v>
          </cell>
          <cell r="Q1901">
            <v>30</v>
          </cell>
          <cell r="R1901"/>
          <cell r="S1901" t="str">
            <v>Mtto. Terminado</v>
          </cell>
          <cell r="T1901">
            <v>42209</v>
          </cell>
          <cell r="U1901">
            <v>0.89097222222222217</v>
          </cell>
          <cell r="V1901">
            <v>2</v>
          </cell>
        </row>
        <row r="1902">
          <cell r="A1902"/>
          <cell r="B1902">
            <v>1891</v>
          </cell>
          <cell r="C1902">
            <v>1235</v>
          </cell>
          <cell r="D1902" t="str">
            <v>Trayler</v>
          </cell>
          <cell r="E1902" t="str">
            <v>100TD</v>
          </cell>
          <cell r="F1902" t="str">
            <v>Coazucar S. A.</v>
          </cell>
          <cell r="G1902">
            <v>791060312</v>
          </cell>
          <cell r="H1902">
            <v>791060312</v>
          </cell>
          <cell r="I1902" t="str">
            <v>TRAYLER</v>
          </cell>
          <cell r="J1902" t="str">
            <v>Colocar argolla de volteo</v>
          </cell>
          <cell r="K1902" t="str">
            <v>MTTO. CORRECTIVO</v>
          </cell>
          <cell r="L1902">
            <v>1500</v>
          </cell>
          <cell r="M1902" t="str">
            <v>ORTIZ YADAYCELA, NESTOR</v>
          </cell>
          <cell r="N1902" t="str">
            <v>B</v>
          </cell>
          <cell r="O1902">
            <v>42209</v>
          </cell>
          <cell r="P1902">
            <v>0.81458333333333333</v>
          </cell>
          <cell r="Q1902">
            <v>30</v>
          </cell>
          <cell r="R1902"/>
          <cell r="S1902" t="str">
            <v>Mtto. Terminado</v>
          </cell>
          <cell r="T1902">
            <v>42209</v>
          </cell>
          <cell r="U1902">
            <v>0.91666666666666663</v>
          </cell>
          <cell r="V1902">
            <v>2.4499999999534339</v>
          </cell>
        </row>
        <row r="1903">
          <cell r="A1903"/>
          <cell r="B1903">
            <v>1892</v>
          </cell>
          <cell r="C1903">
            <v>1256</v>
          </cell>
          <cell r="D1903" t="str">
            <v>Trayler</v>
          </cell>
          <cell r="E1903" t="str">
            <v>100TD</v>
          </cell>
          <cell r="F1903" t="str">
            <v>Coazucar S. A.</v>
          </cell>
          <cell r="G1903">
            <v>791060312</v>
          </cell>
          <cell r="H1903">
            <v>791060312</v>
          </cell>
          <cell r="I1903" t="str">
            <v>TRAYLER</v>
          </cell>
          <cell r="J1903" t="str">
            <v>Cambiar perno de guia</v>
          </cell>
          <cell r="K1903" t="str">
            <v>MTTO. CORRECTIVO</v>
          </cell>
          <cell r="L1903">
            <v>1500</v>
          </cell>
          <cell r="M1903" t="str">
            <v>ORTIZ YADAYCELA, NESTOR</v>
          </cell>
          <cell r="N1903" t="str">
            <v>B</v>
          </cell>
          <cell r="O1903">
            <v>42209</v>
          </cell>
          <cell r="P1903">
            <v>0.81458333333333333</v>
          </cell>
          <cell r="Q1903">
            <v>30</v>
          </cell>
          <cell r="R1903"/>
          <cell r="S1903" t="str">
            <v>Mtto. Terminado</v>
          </cell>
          <cell r="T1903">
            <v>42209</v>
          </cell>
          <cell r="U1903">
            <v>0.91666666666666663</v>
          </cell>
          <cell r="V1903">
            <v>2.4499999999534339</v>
          </cell>
        </row>
        <row r="1904">
          <cell r="A1904"/>
          <cell r="B1904">
            <v>1893</v>
          </cell>
          <cell r="C1904">
            <v>4003</v>
          </cell>
          <cell r="D1904" t="str">
            <v>Dollys</v>
          </cell>
          <cell r="E1904" t="str">
            <v>100DL</v>
          </cell>
          <cell r="F1904" t="str">
            <v>Coazucar S. A.</v>
          </cell>
          <cell r="G1904">
            <v>0</v>
          </cell>
          <cell r="H1904">
            <v>791060315</v>
          </cell>
          <cell r="I1904" t="str">
            <v>DOLLYS</v>
          </cell>
          <cell r="J1904" t="str">
            <v>Cambiar rodamientos</v>
          </cell>
          <cell r="K1904" t="str">
            <v>MTTO. CORRECTIVO</v>
          </cell>
          <cell r="L1904">
            <v>1500</v>
          </cell>
          <cell r="M1904" t="str">
            <v>ORTIZ YADAYCELA, NESTOR</v>
          </cell>
          <cell r="N1904" t="str">
            <v>B</v>
          </cell>
          <cell r="O1904">
            <v>42209</v>
          </cell>
          <cell r="P1904">
            <v>0.84375</v>
          </cell>
          <cell r="Q1904">
            <v>30</v>
          </cell>
          <cell r="R1904"/>
          <cell r="S1904" t="str">
            <v>Mtto. Terminado</v>
          </cell>
          <cell r="T1904">
            <v>42209</v>
          </cell>
          <cell r="U1904">
            <v>0.91666666666666663</v>
          </cell>
          <cell r="V1904">
            <v>1.75</v>
          </cell>
        </row>
        <row r="1905">
          <cell r="A1905"/>
          <cell r="B1905">
            <v>1894</v>
          </cell>
          <cell r="C1905">
            <v>605</v>
          </cell>
          <cell r="D1905" t="str">
            <v>Moto Bomba John Deere 6081AF001</v>
          </cell>
          <cell r="E1905" t="str">
            <v>100BB</v>
          </cell>
          <cell r="F1905" t="str">
            <v>Coazucar S. A.</v>
          </cell>
          <cell r="G1905">
            <v>791060405</v>
          </cell>
          <cell r="H1905">
            <v>7795550009</v>
          </cell>
          <cell r="I1905" t="str">
            <v>MTTO. EN EL CAMPO</v>
          </cell>
          <cell r="J1905" t="str">
            <v>Cambiar banda y revisar el motor</v>
          </cell>
          <cell r="K1905" t="str">
            <v>MTTO. CORRECTIVO</v>
          </cell>
          <cell r="L1905">
            <v>1467</v>
          </cell>
          <cell r="M1905" t="str">
            <v>OJEDA GONZAGA,YOBANY</v>
          </cell>
          <cell r="N1905" t="str">
            <v>B</v>
          </cell>
          <cell r="O1905">
            <v>42209</v>
          </cell>
          <cell r="P1905">
            <v>0.84791666666666676</v>
          </cell>
          <cell r="Q1905">
            <v>30</v>
          </cell>
          <cell r="R1905"/>
          <cell r="S1905" t="str">
            <v>Mtto. Terminado</v>
          </cell>
          <cell r="T1905">
            <v>42210</v>
          </cell>
          <cell r="U1905">
            <v>4.1666666666666664E-2</v>
          </cell>
          <cell r="V1905">
            <v>4.6500000000232831</v>
          </cell>
        </row>
        <row r="1906">
          <cell r="A1906"/>
          <cell r="B1906">
            <v>1895</v>
          </cell>
          <cell r="C1906" t="str">
            <v>MB03</v>
          </cell>
          <cell r="D1906" t="str">
            <v>Moto Bomba Perkins 1104A-44T</v>
          </cell>
          <cell r="E1906" t="str">
            <v>100BB</v>
          </cell>
          <cell r="F1906" t="str">
            <v>Coazucar S. A.</v>
          </cell>
          <cell r="G1906">
            <v>791060405</v>
          </cell>
          <cell r="H1906">
            <v>7795550082</v>
          </cell>
          <cell r="I1906" t="str">
            <v>MTTO. EN EL CAMPO</v>
          </cell>
          <cell r="J1906" t="str">
            <v>Cambiar banda y revisar el motor</v>
          </cell>
          <cell r="K1906" t="str">
            <v>MTTO. CORRECTIVO</v>
          </cell>
          <cell r="L1906">
            <v>1467</v>
          </cell>
          <cell r="M1906" t="str">
            <v>OJEDA GONZAGA,YOBANY</v>
          </cell>
          <cell r="N1906" t="str">
            <v>B</v>
          </cell>
          <cell r="O1906">
            <v>42209</v>
          </cell>
          <cell r="P1906">
            <v>0.84791666666666676</v>
          </cell>
          <cell r="Q1906">
            <v>30</v>
          </cell>
          <cell r="R1906"/>
          <cell r="S1906" t="str">
            <v>Mtto. Terminado</v>
          </cell>
          <cell r="T1906">
            <v>42210</v>
          </cell>
          <cell r="U1906">
            <v>4.1666666666666664E-2</v>
          </cell>
          <cell r="V1906">
            <v>4.6500000000232831</v>
          </cell>
        </row>
        <row r="1907">
          <cell r="A1907"/>
          <cell r="B1907">
            <v>1896</v>
          </cell>
          <cell r="C1907">
            <v>207</v>
          </cell>
          <cell r="D1907" t="str">
            <v>Camión Chevrolet</v>
          </cell>
          <cell r="E1907" t="str">
            <v>100EL</v>
          </cell>
          <cell r="F1907" t="str">
            <v>Coazucar S. A.</v>
          </cell>
          <cell r="G1907">
            <v>791060303</v>
          </cell>
          <cell r="H1907">
            <v>7795550684</v>
          </cell>
          <cell r="I1907" t="str">
            <v>MTTO. EN EL CAMPO</v>
          </cell>
          <cell r="J1907" t="str">
            <v>Cambiar llanta baja</v>
          </cell>
          <cell r="K1907" t="str">
            <v>MTTO. CORRECTIVO</v>
          </cell>
          <cell r="L1907">
            <v>1356</v>
          </cell>
          <cell r="M1907" t="str">
            <v>MIRANDA ARIAS, DION SIXTO</v>
          </cell>
          <cell r="N1907" t="str">
            <v>B</v>
          </cell>
          <cell r="O1907">
            <v>42209</v>
          </cell>
          <cell r="P1907">
            <v>0.875</v>
          </cell>
          <cell r="Q1907">
            <v>30</v>
          </cell>
          <cell r="R1907"/>
          <cell r="S1907" t="str">
            <v>Mtto. Terminado</v>
          </cell>
          <cell r="T1907">
            <v>42210</v>
          </cell>
          <cell r="U1907">
            <v>8.3333333333333329E-2</v>
          </cell>
          <cell r="V1907">
            <v>5</v>
          </cell>
        </row>
        <row r="1908">
          <cell r="A1908"/>
          <cell r="B1908">
            <v>1897</v>
          </cell>
          <cell r="C1908">
            <v>1362</v>
          </cell>
          <cell r="D1908" t="str">
            <v>Trayler</v>
          </cell>
          <cell r="E1908" t="str">
            <v>100TD</v>
          </cell>
          <cell r="F1908" t="str">
            <v>Coazucar S. A.</v>
          </cell>
          <cell r="G1908">
            <v>791060312</v>
          </cell>
          <cell r="H1908">
            <v>791060312</v>
          </cell>
          <cell r="I1908" t="str">
            <v>TRAYLER</v>
          </cell>
          <cell r="J1908" t="str">
            <v>Cambiar taza</v>
          </cell>
          <cell r="K1908" t="str">
            <v>MTTO. CORRECTIVO</v>
          </cell>
          <cell r="L1908">
            <v>1500</v>
          </cell>
          <cell r="M1908" t="str">
            <v>ORTIZ YADAYCELA, NESTOR</v>
          </cell>
          <cell r="N1908" t="str">
            <v>B</v>
          </cell>
          <cell r="O1908">
            <v>42209</v>
          </cell>
          <cell r="P1908">
            <v>0.93541666666666667</v>
          </cell>
          <cell r="Q1908">
            <v>30</v>
          </cell>
          <cell r="R1908"/>
          <cell r="S1908" t="str">
            <v>Mtto. Terminado</v>
          </cell>
          <cell r="T1908">
            <v>42209</v>
          </cell>
          <cell r="U1908">
            <v>0.99930555555555556</v>
          </cell>
          <cell r="V1908">
            <v>1.5333333333255723</v>
          </cell>
        </row>
        <row r="1909">
          <cell r="A1909"/>
          <cell r="B1909">
            <v>1898</v>
          </cell>
          <cell r="C1909">
            <v>1350</v>
          </cell>
          <cell r="D1909" t="str">
            <v>Trayler</v>
          </cell>
          <cell r="E1909" t="str">
            <v>100TD</v>
          </cell>
          <cell r="F1909" t="str">
            <v>Coazucar S. A.</v>
          </cell>
          <cell r="G1909">
            <v>791060312</v>
          </cell>
          <cell r="H1909">
            <v>791060312</v>
          </cell>
          <cell r="I1909" t="str">
            <v>TRAYLER</v>
          </cell>
          <cell r="J1909" t="str">
            <v>Colocar templador</v>
          </cell>
          <cell r="K1909" t="str">
            <v>MTTO. CORRECTIVO</v>
          </cell>
          <cell r="L1909">
            <v>1500</v>
          </cell>
          <cell r="M1909" t="str">
            <v>ORTIZ YADAYCELA, NESTOR</v>
          </cell>
          <cell r="N1909" t="str">
            <v>B</v>
          </cell>
          <cell r="O1909">
            <v>42209</v>
          </cell>
          <cell r="P1909">
            <v>0.93541666666666667</v>
          </cell>
          <cell r="Q1909">
            <v>30</v>
          </cell>
          <cell r="R1909"/>
          <cell r="S1909" t="str">
            <v>Mtto. Terminado</v>
          </cell>
          <cell r="T1909">
            <v>42209</v>
          </cell>
          <cell r="U1909">
            <v>0.99930555555555556</v>
          </cell>
          <cell r="V1909">
            <v>1.5333333333255723</v>
          </cell>
        </row>
        <row r="1910">
          <cell r="A1910"/>
          <cell r="B1910">
            <v>1899</v>
          </cell>
          <cell r="C1910">
            <v>1286</v>
          </cell>
          <cell r="D1910" t="str">
            <v>Trayler</v>
          </cell>
          <cell r="E1910" t="str">
            <v>100TD</v>
          </cell>
          <cell r="F1910" t="str">
            <v>Coazucar S. A.</v>
          </cell>
          <cell r="G1910">
            <v>791060312</v>
          </cell>
          <cell r="H1910">
            <v>791060312</v>
          </cell>
          <cell r="I1910" t="str">
            <v>TRAYLER</v>
          </cell>
          <cell r="J1910" t="str">
            <v>Colocar pin de pata</v>
          </cell>
          <cell r="K1910" t="str">
            <v>MTTO. CORRECTIVO</v>
          </cell>
          <cell r="L1910">
            <v>1500</v>
          </cell>
          <cell r="M1910" t="str">
            <v>ORTIZ YADAYCELA, NESTOR</v>
          </cell>
          <cell r="N1910" t="str">
            <v>B</v>
          </cell>
          <cell r="O1910">
            <v>42209</v>
          </cell>
          <cell r="P1910">
            <v>0.93541666666666667</v>
          </cell>
          <cell r="Q1910">
            <v>30</v>
          </cell>
          <cell r="R1910"/>
          <cell r="S1910" t="str">
            <v>Mtto. Terminado</v>
          </cell>
          <cell r="T1910">
            <v>42209</v>
          </cell>
          <cell r="U1910">
            <v>0.99930555555555556</v>
          </cell>
          <cell r="V1910">
            <v>1.5333333333255723</v>
          </cell>
        </row>
        <row r="1911">
          <cell r="A1911"/>
          <cell r="B1911">
            <v>1900</v>
          </cell>
          <cell r="C1911" t="str">
            <v>EA05</v>
          </cell>
          <cell r="D1911" t="str">
            <v>Roturador 6 Vastagos</v>
          </cell>
          <cell r="E1911" t="str">
            <v>100EA</v>
          </cell>
          <cell r="F1911" t="str">
            <v>Coazucar S. A.</v>
          </cell>
          <cell r="G1911">
            <v>791060355</v>
          </cell>
          <cell r="H1911">
            <v>7795550554</v>
          </cell>
          <cell r="I1911" t="str">
            <v>EQUIPO AGRICOLAS</v>
          </cell>
          <cell r="J1911" t="str">
            <v>Colocar punta y perno</v>
          </cell>
          <cell r="K1911" t="str">
            <v>MTTO. CORRECTIVO</v>
          </cell>
          <cell r="L1911">
            <v>8363</v>
          </cell>
          <cell r="M1911" t="str">
            <v>ASITIMBAY PEREZ, MARIO</v>
          </cell>
          <cell r="N1911" t="str">
            <v>B</v>
          </cell>
          <cell r="O1911">
            <v>42209</v>
          </cell>
          <cell r="P1911">
            <v>0.93680555555555556</v>
          </cell>
          <cell r="Q1911">
            <v>30</v>
          </cell>
          <cell r="R1911"/>
          <cell r="S1911" t="str">
            <v>Mtto. Terminado</v>
          </cell>
          <cell r="T1911">
            <v>42210</v>
          </cell>
          <cell r="U1911">
            <v>0.45833333333333331</v>
          </cell>
          <cell r="V1911">
            <v>12.516666666720994</v>
          </cell>
        </row>
        <row r="1912">
          <cell r="A1912"/>
          <cell r="B1912">
            <v>1901</v>
          </cell>
          <cell r="C1912">
            <v>326</v>
          </cell>
          <cell r="D1912" t="str">
            <v xml:space="preserve">Tractor de Llantas Cameco </v>
          </cell>
          <cell r="E1912" t="str">
            <v>100CM</v>
          </cell>
          <cell r="F1912" t="str">
            <v>Coazucar S. A.</v>
          </cell>
          <cell r="G1912">
            <v>791060373</v>
          </cell>
          <cell r="H1912">
            <v>791060373</v>
          </cell>
          <cell r="I1912" t="str">
            <v>MTTO. EN EL CAMPO</v>
          </cell>
          <cell r="J1912" t="str">
            <v>Cruceta rota</v>
          </cell>
          <cell r="K1912" t="str">
            <v>MTTO. CORRECTIVO</v>
          </cell>
          <cell r="L1912">
            <v>1539</v>
          </cell>
          <cell r="M1912" t="str">
            <v>PATIÑO QUIMI, GELBER ALONSO</v>
          </cell>
          <cell r="N1912" t="str">
            <v>B</v>
          </cell>
          <cell r="O1912">
            <v>42209</v>
          </cell>
          <cell r="P1912">
            <v>0.98611111111111116</v>
          </cell>
          <cell r="Q1912">
            <v>30</v>
          </cell>
          <cell r="R1912">
            <v>98</v>
          </cell>
          <cell r="S1912" t="str">
            <v>Mtto. Terminado</v>
          </cell>
          <cell r="T1912">
            <v>42210</v>
          </cell>
          <cell r="U1912">
            <v>4.1666666666666664E-2</v>
          </cell>
          <cell r="V1912">
            <v>1.3333333333721384</v>
          </cell>
        </row>
        <row r="1913">
          <cell r="A1913"/>
          <cell r="B1913">
            <v>1902</v>
          </cell>
          <cell r="C1913">
            <v>164</v>
          </cell>
          <cell r="D1913" t="str">
            <v>Cabezal M. Benz LS-2635</v>
          </cell>
          <cell r="E1913" t="str">
            <v>100CB</v>
          </cell>
          <cell r="F1913" t="str">
            <v>Coazucar S. A.</v>
          </cell>
          <cell r="G1913">
            <v>791060330</v>
          </cell>
          <cell r="H1913">
            <v>791060330</v>
          </cell>
          <cell r="I1913" t="str">
            <v>CABEZALES</v>
          </cell>
          <cell r="J1913" t="str">
            <v>Revisar sistema electrico y fuga de aire</v>
          </cell>
          <cell r="K1913" t="str">
            <v>MTTO. CORRECTIVO</v>
          </cell>
          <cell r="L1913">
            <v>1651</v>
          </cell>
          <cell r="M1913" t="str">
            <v>RAMIREZ LOPEZ, LUIS ENRIQUE</v>
          </cell>
          <cell r="N1913" t="str">
            <v>B</v>
          </cell>
          <cell r="O1913">
            <v>42210</v>
          </cell>
          <cell r="P1913">
            <v>1.0416666666666666E-2</v>
          </cell>
          <cell r="Q1913">
            <v>30</v>
          </cell>
          <cell r="R1913">
            <v>33128</v>
          </cell>
          <cell r="S1913" t="str">
            <v>Mtto. Terminado</v>
          </cell>
          <cell r="T1913">
            <v>42210</v>
          </cell>
          <cell r="U1913">
            <v>5.347222222222222E-2</v>
          </cell>
          <cell r="V1913">
            <v>1.0333333333255723</v>
          </cell>
        </row>
        <row r="1914">
          <cell r="A1914"/>
          <cell r="B1914">
            <v>1903</v>
          </cell>
          <cell r="C1914">
            <v>1356</v>
          </cell>
          <cell r="D1914" t="str">
            <v>Trayler</v>
          </cell>
          <cell r="E1914" t="str">
            <v>100TD</v>
          </cell>
          <cell r="F1914" t="str">
            <v>Coazucar S. A.</v>
          </cell>
          <cell r="G1914">
            <v>0</v>
          </cell>
          <cell r="H1914">
            <v>791060312</v>
          </cell>
          <cell r="I1914" t="str">
            <v>TRAYLER</v>
          </cell>
          <cell r="J1914" t="str">
            <v>Soldar viga y colocar pin de biela</v>
          </cell>
          <cell r="K1914" t="str">
            <v>MTTO. CORRECTIVO</v>
          </cell>
          <cell r="L1914">
            <v>1500</v>
          </cell>
          <cell r="M1914" t="str">
            <v>ORTIZ YADAYCELA, NESTOR</v>
          </cell>
          <cell r="N1914" t="str">
            <v>B</v>
          </cell>
          <cell r="O1914">
            <v>42210</v>
          </cell>
          <cell r="P1914">
            <v>2.0833333333333332E-2</v>
          </cell>
          <cell r="Q1914">
            <v>30</v>
          </cell>
          <cell r="R1914"/>
          <cell r="S1914" t="str">
            <v>Mtto. Terminado</v>
          </cell>
          <cell r="T1914">
            <v>42210</v>
          </cell>
          <cell r="U1914">
            <v>0.16666666666666666</v>
          </cell>
          <cell r="V1914">
            <v>3.5</v>
          </cell>
        </row>
        <row r="1915">
          <cell r="A1915"/>
          <cell r="B1915">
            <v>1904</v>
          </cell>
          <cell r="C1915">
            <v>445</v>
          </cell>
          <cell r="D1915" t="str">
            <v>Carreton</v>
          </cell>
          <cell r="E1915" t="str">
            <v>100CA</v>
          </cell>
          <cell r="F1915" t="str">
            <v>Coazucar S. A.</v>
          </cell>
          <cell r="G1915">
            <v>791060326</v>
          </cell>
          <cell r="H1915">
            <v>791060326</v>
          </cell>
          <cell r="I1915" t="str">
            <v>CARRETONES</v>
          </cell>
          <cell r="J1915" t="str">
            <v>Cambiar hojas de resorte</v>
          </cell>
          <cell r="K1915" t="str">
            <v>MTTO. CORRECTIVO</v>
          </cell>
          <cell r="L1915">
            <v>1500</v>
          </cell>
          <cell r="M1915" t="str">
            <v>ORTIZ YADAYCELA, NESTOR</v>
          </cell>
          <cell r="N1915" t="str">
            <v>B</v>
          </cell>
          <cell r="O1915">
            <v>42210</v>
          </cell>
          <cell r="P1915">
            <v>2.0833333333333332E-2</v>
          </cell>
          <cell r="Q1915">
            <v>30</v>
          </cell>
          <cell r="R1915"/>
          <cell r="S1915" t="str">
            <v>Mtto. Terminado</v>
          </cell>
          <cell r="T1915">
            <v>42210</v>
          </cell>
          <cell r="U1915">
            <v>8.3333333333333329E-2</v>
          </cell>
          <cell r="V1915">
            <v>1.5</v>
          </cell>
        </row>
        <row r="1916">
          <cell r="A1916"/>
          <cell r="B1916">
            <v>1905</v>
          </cell>
          <cell r="C1916">
            <v>1357</v>
          </cell>
          <cell r="D1916" t="str">
            <v>Trayler</v>
          </cell>
          <cell r="E1916" t="str">
            <v>100TD</v>
          </cell>
          <cell r="F1916" t="str">
            <v>Coazucar S. A.</v>
          </cell>
          <cell r="G1916">
            <v>791060312</v>
          </cell>
          <cell r="H1916">
            <v>791060312</v>
          </cell>
          <cell r="I1916" t="str">
            <v>TRAYLER</v>
          </cell>
          <cell r="J1916" t="str">
            <v>Eje recorrido</v>
          </cell>
          <cell r="K1916" t="str">
            <v>MTTO. CORRECTIVO</v>
          </cell>
          <cell r="L1916">
            <v>1500</v>
          </cell>
          <cell r="M1916" t="str">
            <v>ORTIZ YADAYCELA, NESTOR</v>
          </cell>
          <cell r="N1916" t="str">
            <v>B</v>
          </cell>
          <cell r="O1916">
            <v>42210</v>
          </cell>
          <cell r="P1916">
            <v>8.4722222222222213E-2</v>
          </cell>
          <cell r="Q1916">
            <v>30</v>
          </cell>
          <cell r="R1916"/>
          <cell r="S1916" t="str">
            <v>Mtto. Terminado</v>
          </cell>
          <cell r="T1916">
            <v>42210</v>
          </cell>
          <cell r="U1916">
            <v>0.16666666666666666</v>
          </cell>
          <cell r="V1916">
            <v>1.9666666666744277</v>
          </cell>
        </row>
        <row r="1917">
          <cell r="A1917"/>
          <cell r="B1917">
            <v>1906</v>
          </cell>
          <cell r="C1917">
            <v>288</v>
          </cell>
          <cell r="D1917" t="str">
            <v>Tractor John Deere 8200</v>
          </cell>
          <cell r="E1917" t="str">
            <v>100JD</v>
          </cell>
          <cell r="F1917" t="str">
            <v>Coazucar S. A.</v>
          </cell>
          <cell r="G1917">
            <v>791060442</v>
          </cell>
          <cell r="H1917">
            <v>7795550939</v>
          </cell>
          <cell r="I1917" t="str">
            <v>MTTO. EN EL CAMPO</v>
          </cell>
          <cell r="J1917" t="str">
            <v>Revisar fuerza del equipo</v>
          </cell>
          <cell r="K1917" t="str">
            <v>MTTO. CORRECTIVO</v>
          </cell>
          <cell r="L1917">
            <v>980</v>
          </cell>
          <cell r="M1917" t="str">
            <v>CUSCO LOPEZ, JUAN GABRIEL</v>
          </cell>
          <cell r="N1917" t="str">
            <v>B</v>
          </cell>
          <cell r="O1917">
            <v>42210</v>
          </cell>
          <cell r="P1917">
            <v>8.7500000000000008E-2</v>
          </cell>
          <cell r="Q1917">
            <v>30</v>
          </cell>
          <cell r="R1917">
            <v>2100</v>
          </cell>
          <cell r="S1917" t="str">
            <v>Mtto. Terminado</v>
          </cell>
          <cell r="T1917">
            <v>42211</v>
          </cell>
          <cell r="U1917">
            <v>0.5</v>
          </cell>
          <cell r="V1917">
            <v>33.899999999906868</v>
          </cell>
        </row>
        <row r="1918">
          <cell r="A1918"/>
          <cell r="B1918">
            <v>1907</v>
          </cell>
          <cell r="C1918">
            <v>325</v>
          </cell>
          <cell r="D1918" t="str">
            <v>Tractor de Llantas Cameco 305 AG</v>
          </cell>
          <cell r="E1918" t="str">
            <v>100CM</v>
          </cell>
          <cell r="F1918" t="str">
            <v>Coazucar S. A.</v>
          </cell>
          <cell r="G1918">
            <v>791060373</v>
          </cell>
          <cell r="H1918">
            <v>7795550333</v>
          </cell>
          <cell r="I1918" t="str">
            <v>MTTO. EN EL CAMPO</v>
          </cell>
          <cell r="J1918" t="str">
            <v>Revisar fuga de aire por la tapa del compresor</v>
          </cell>
          <cell r="K1918" t="str">
            <v>MTTO. CORRECTIVO</v>
          </cell>
          <cell r="L1918">
            <v>775</v>
          </cell>
          <cell r="M1918" t="str">
            <v>CABRERA QUIZHPI, CARLOS GONZALO</v>
          </cell>
          <cell r="N1918" t="str">
            <v>B</v>
          </cell>
          <cell r="O1918">
            <v>42210</v>
          </cell>
          <cell r="P1918">
            <v>9.9999999999999992E-2</v>
          </cell>
          <cell r="Q1918">
            <v>30</v>
          </cell>
          <cell r="R1918">
            <v>2215</v>
          </cell>
          <cell r="S1918" t="str">
            <v>Mtto. Terminado</v>
          </cell>
          <cell r="T1918">
            <v>42210</v>
          </cell>
          <cell r="U1918">
            <v>0.22222222222222221</v>
          </cell>
          <cell r="V1918">
            <v>2.9333333333488554</v>
          </cell>
        </row>
        <row r="1919">
          <cell r="A1919"/>
          <cell r="B1919">
            <v>1908</v>
          </cell>
          <cell r="C1919">
            <v>1308</v>
          </cell>
          <cell r="D1919" t="str">
            <v>Trayler</v>
          </cell>
          <cell r="E1919" t="str">
            <v>100TD</v>
          </cell>
          <cell r="F1919" t="str">
            <v>Coazucar S. A.</v>
          </cell>
          <cell r="G1919">
            <v>791060312</v>
          </cell>
          <cell r="H1919">
            <v>791060312</v>
          </cell>
          <cell r="I1919" t="str">
            <v>MTTO. EN EL CAMPO</v>
          </cell>
          <cell r="J1919" t="str">
            <v>Colocar llantas salidas</v>
          </cell>
          <cell r="K1919" t="str">
            <v>MTTO. CORRECTIVO</v>
          </cell>
          <cell r="L1919">
            <v>1353</v>
          </cell>
          <cell r="M1919" t="str">
            <v>MINA POROZO, XAVIER</v>
          </cell>
          <cell r="N1919" t="str">
            <v>B</v>
          </cell>
          <cell r="O1919">
            <v>42210</v>
          </cell>
          <cell r="P1919">
            <v>0.13541666666666666</v>
          </cell>
          <cell r="Q1919">
            <v>30</v>
          </cell>
          <cell r="R1919"/>
          <cell r="S1919" t="str">
            <v>Mtto. Terminado</v>
          </cell>
          <cell r="T1919">
            <v>42210</v>
          </cell>
          <cell r="U1919">
            <v>0.16666666666666666</v>
          </cell>
          <cell r="V1919">
            <v>0.75</v>
          </cell>
        </row>
        <row r="1920">
          <cell r="A1920"/>
          <cell r="B1920">
            <v>1909</v>
          </cell>
          <cell r="C1920">
            <v>1271</v>
          </cell>
          <cell r="D1920" t="str">
            <v>Trayler</v>
          </cell>
          <cell r="E1920" t="str">
            <v>100TD</v>
          </cell>
          <cell r="F1920" t="str">
            <v>Coazucar S. A.</v>
          </cell>
          <cell r="G1920">
            <v>791060312</v>
          </cell>
          <cell r="H1920">
            <v>791060312</v>
          </cell>
          <cell r="I1920" t="str">
            <v>TRAYLER</v>
          </cell>
          <cell r="J1920" t="str">
            <v>Colocar abrazaderas</v>
          </cell>
          <cell r="K1920" t="str">
            <v>MTTO. CORRECTIVO</v>
          </cell>
          <cell r="L1920">
            <v>1500</v>
          </cell>
          <cell r="M1920" t="str">
            <v>ORTIZ YADAYCELA, NESTOR</v>
          </cell>
          <cell r="N1920" t="str">
            <v>B</v>
          </cell>
          <cell r="O1920">
            <v>42210</v>
          </cell>
          <cell r="P1920">
            <v>0.14861111111111111</v>
          </cell>
          <cell r="Q1920">
            <v>30</v>
          </cell>
          <cell r="R1920"/>
          <cell r="S1920" t="str">
            <v>Mtto. Terminado</v>
          </cell>
          <cell r="T1920">
            <v>42210</v>
          </cell>
          <cell r="U1920">
            <v>0.20833333333333334</v>
          </cell>
          <cell r="V1920">
            <v>1.4333333333488554</v>
          </cell>
        </row>
        <row r="1921">
          <cell r="A1921"/>
          <cell r="B1921">
            <v>1910</v>
          </cell>
          <cell r="C1921">
            <v>1472</v>
          </cell>
          <cell r="D1921" t="str">
            <v>Dollys</v>
          </cell>
          <cell r="E1921" t="str">
            <v>100DL</v>
          </cell>
          <cell r="F1921" t="str">
            <v>Coazucar S. A.</v>
          </cell>
          <cell r="G1921">
            <v>791060315</v>
          </cell>
          <cell r="H1921">
            <v>791060315</v>
          </cell>
          <cell r="I1921" t="str">
            <v>TRAYLER</v>
          </cell>
          <cell r="J1921" t="str">
            <v>Colocar llanta salida</v>
          </cell>
          <cell r="K1921" t="str">
            <v>MTTO. CORRECTIVO</v>
          </cell>
          <cell r="L1921">
            <v>1353</v>
          </cell>
          <cell r="M1921" t="str">
            <v>MINA POROZO, XAVIER</v>
          </cell>
          <cell r="N1921" t="str">
            <v>B</v>
          </cell>
          <cell r="O1921">
            <v>42210</v>
          </cell>
          <cell r="P1921">
            <v>0.15486111111111112</v>
          </cell>
          <cell r="Q1921">
            <v>30</v>
          </cell>
          <cell r="R1921"/>
          <cell r="S1921" t="str">
            <v>Mtto. Terminado</v>
          </cell>
          <cell r="T1921">
            <v>42210</v>
          </cell>
          <cell r="U1921">
            <v>0.19097222222222221</v>
          </cell>
          <cell r="V1921">
            <v>0.86666666646488011</v>
          </cell>
        </row>
        <row r="1922">
          <cell r="A1922"/>
          <cell r="B1922">
            <v>1911</v>
          </cell>
          <cell r="C1922">
            <v>210</v>
          </cell>
          <cell r="D1922" t="str">
            <v>Camión Chevrolet</v>
          </cell>
          <cell r="E1922" t="str">
            <v>100EL</v>
          </cell>
          <cell r="F1922" t="str">
            <v>Coazucar S. A.</v>
          </cell>
          <cell r="G1922">
            <v>791060405</v>
          </cell>
          <cell r="H1922">
            <v>7795550690</v>
          </cell>
          <cell r="I1922" t="str">
            <v>EQUIPO LIVIANO</v>
          </cell>
          <cell r="J1922" t="str">
            <v>Revisar sistema de combustible</v>
          </cell>
          <cell r="K1922" t="str">
            <v>MTTO. CORRECTIVO</v>
          </cell>
          <cell r="L1922">
            <v>787</v>
          </cell>
          <cell r="M1922" t="str">
            <v>CAJAMARCA ROMERO, RAUL FERNANDO</v>
          </cell>
          <cell r="N1922" t="str">
            <v>B</v>
          </cell>
          <cell r="O1922">
            <v>42210</v>
          </cell>
          <cell r="P1922">
            <v>0.26666666666666666</v>
          </cell>
          <cell r="Q1922">
            <v>30</v>
          </cell>
          <cell r="R1922">
            <v>89505</v>
          </cell>
          <cell r="S1922" t="str">
            <v>Mtto. Terminado</v>
          </cell>
          <cell r="T1922">
            <v>42210</v>
          </cell>
          <cell r="U1922">
            <v>0.41666666666666669</v>
          </cell>
          <cell r="V1922">
            <v>3.5999999998603016</v>
          </cell>
        </row>
        <row r="1923">
          <cell r="A1923"/>
          <cell r="B1923">
            <v>1912</v>
          </cell>
          <cell r="C1923">
            <v>282</v>
          </cell>
          <cell r="D1923" t="str">
            <v>Tractor John Deere 8200</v>
          </cell>
          <cell r="E1923" t="str">
            <v>100JD</v>
          </cell>
          <cell r="F1923" t="str">
            <v>Coazucar S. A.</v>
          </cell>
          <cell r="G1923">
            <v>791060442</v>
          </cell>
          <cell r="H1923">
            <v>7795550931</v>
          </cell>
          <cell r="I1923" t="str">
            <v>MTTO. EN EL CAMPO</v>
          </cell>
          <cell r="J1923" t="str">
            <v>Problemas electricos- revisar encendido</v>
          </cell>
          <cell r="K1923" t="str">
            <v>MTTO. CORRECTIVO</v>
          </cell>
          <cell r="L1923">
            <v>1376</v>
          </cell>
          <cell r="M1923" t="str">
            <v>MONTECEL ORTEGA, CRISTHIAN DAVID</v>
          </cell>
          <cell r="N1923" t="str">
            <v>B</v>
          </cell>
          <cell r="O1923">
            <v>42210</v>
          </cell>
          <cell r="P1923">
            <v>0.26805555555555555</v>
          </cell>
          <cell r="Q1923">
            <v>30</v>
          </cell>
          <cell r="R1923">
            <v>2895</v>
          </cell>
          <cell r="S1923" t="str">
            <v>Mtto. Terminado</v>
          </cell>
          <cell r="T1923">
            <v>42210</v>
          </cell>
          <cell r="U1923">
            <v>0.45833333333333331</v>
          </cell>
          <cell r="V1923">
            <v>4.5666666666511446</v>
          </cell>
        </row>
        <row r="1924">
          <cell r="A1924"/>
          <cell r="B1924">
            <v>1913</v>
          </cell>
          <cell r="C1924" t="str">
            <v>JD08</v>
          </cell>
          <cell r="D1924" t="str">
            <v>Tractor John Deere 8270R</v>
          </cell>
          <cell r="E1924" t="str">
            <v>100JD</v>
          </cell>
          <cell r="F1924" t="str">
            <v>Coazucar S. A.</v>
          </cell>
          <cell r="G1924">
            <v>791060396</v>
          </cell>
          <cell r="H1924">
            <v>7795551027</v>
          </cell>
          <cell r="I1924" t="str">
            <v>JOHN DEERE</v>
          </cell>
          <cell r="J1924" t="str">
            <v>Revisar A/A</v>
          </cell>
          <cell r="K1924" t="str">
            <v>MTTO. CORRECTIVO</v>
          </cell>
          <cell r="L1924">
            <v>925</v>
          </cell>
          <cell r="M1924" t="str">
            <v>CONCHA TORRES, CARLOS GEOVANNY</v>
          </cell>
          <cell r="N1924" t="str">
            <v>B</v>
          </cell>
          <cell r="O1924">
            <v>42210</v>
          </cell>
          <cell r="P1924">
            <v>0.27291666666666664</v>
          </cell>
          <cell r="Q1924">
            <v>30</v>
          </cell>
          <cell r="R1924">
            <v>13261</v>
          </cell>
          <cell r="S1924" t="str">
            <v>Mtto. Terminado</v>
          </cell>
          <cell r="T1924">
            <v>42212</v>
          </cell>
          <cell r="U1924">
            <v>0.72569444444444453</v>
          </cell>
          <cell r="V1924">
            <v>58.866666666697711</v>
          </cell>
        </row>
        <row r="1925">
          <cell r="A1925"/>
          <cell r="B1925">
            <v>1914</v>
          </cell>
          <cell r="C1925">
            <v>305</v>
          </cell>
          <cell r="D1925" t="str">
            <v>Tractor John Deere 8220</v>
          </cell>
          <cell r="E1925" t="str">
            <v>100JD</v>
          </cell>
          <cell r="F1925" t="str">
            <v>Coazucar S. A.</v>
          </cell>
          <cell r="G1925">
            <v>791060393</v>
          </cell>
          <cell r="H1925">
            <v>7795550961</v>
          </cell>
          <cell r="I1925" t="str">
            <v>MTTO. EN EL CAMPO</v>
          </cell>
          <cell r="J1925" t="str">
            <v>Cambiar llanta baja</v>
          </cell>
          <cell r="K1925" t="str">
            <v>MTTO. CORRECTIVO</v>
          </cell>
          <cell r="L1925">
            <v>4655</v>
          </cell>
          <cell r="M1925" t="str">
            <v>MOREIRA CACAO, ISAAC</v>
          </cell>
          <cell r="N1925" t="str">
            <v>B</v>
          </cell>
          <cell r="O1925">
            <v>42210</v>
          </cell>
          <cell r="P1925">
            <v>0.27430555555555552</v>
          </cell>
          <cell r="Q1925">
            <v>30</v>
          </cell>
          <cell r="R1925"/>
          <cell r="S1925" t="str">
            <v>Mtto. Terminado</v>
          </cell>
          <cell r="T1925">
            <v>42210</v>
          </cell>
          <cell r="U1925">
            <v>0.375</v>
          </cell>
          <cell r="V1925">
            <v>2.4166666667442769</v>
          </cell>
        </row>
        <row r="1926">
          <cell r="A1926"/>
          <cell r="B1926">
            <v>1915</v>
          </cell>
          <cell r="C1926">
            <v>292</v>
          </cell>
          <cell r="D1926" t="str">
            <v>Tractor John Deere 8200</v>
          </cell>
          <cell r="E1926" t="str">
            <v>100JD</v>
          </cell>
          <cell r="F1926" t="str">
            <v>Coazucar S. A.</v>
          </cell>
          <cell r="G1926">
            <v>791060442</v>
          </cell>
          <cell r="H1926">
            <v>7795550943</v>
          </cell>
          <cell r="I1926" t="str">
            <v>MTTO. EN EL CAMPO</v>
          </cell>
          <cell r="J1926" t="str">
            <v>Cambiar llanta baja posterior derecha</v>
          </cell>
          <cell r="K1926" t="str">
            <v>MTTO. CORRECTIVO</v>
          </cell>
          <cell r="L1926">
            <v>1712</v>
          </cell>
          <cell r="M1926" t="str">
            <v>RODRIGUEZ CABRERA, JOSE LUIS</v>
          </cell>
          <cell r="N1926" t="str">
            <v>B</v>
          </cell>
          <cell r="O1926">
            <v>42210</v>
          </cell>
          <cell r="P1926">
            <v>0.28263888888888888</v>
          </cell>
          <cell r="Q1926">
            <v>30</v>
          </cell>
          <cell r="R1926"/>
          <cell r="S1926" t="str">
            <v>Mtto. Terminado</v>
          </cell>
          <cell r="T1926">
            <v>42210</v>
          </cell>
          <cell r="U1926">
            <v>0.29166666666666669</v>
          </cell>
          <cell r="V1926">
            <v>0.21666666679084301</v>
          </cell>
        </row>
        <row r="1927">
          <cell r="A1927"/>
          <cell r="B1927">
            <v>1916</v>
          </cell>
          <cell r="C1927" t="str">
            <v>493c</v>
          </cell>
          <cell r="D1927" t="str">
            <v>Plataforma de mantenimiento Estacionaria</v>
          </cell>
          <cell r="E1927" t="str">
            <v>100CA</v>
          </cell>
          <cell r="F1927" t="str">
            <v>Coazucar S. A.</v>
          </cell>
          <cell r="G1927">
            <v>0</v>
          </cell>
          <cell r="H1927">
            <v>791060409</v>
          </cell>
          <cell r="I1927" t="str">
            <v>MTTO. EN EL CAMPO</v>
          </cell>
          <cell r="J1927" t="str">
            <v>Cambiar 2 llantas bajas</v>
          </cell>
          <cell r="K1927" t="str">
            <v>MTTO. CORRECTIVO</v>
          </cell>
          <cell r="L1927">
            <v>1814</v>
          </cell>
          <cell r="M1927" t="str">
            <v>SARMIENTO CALLE, CARLOS</v>
          </cell>
          <cell r="N1927" t="str">
            <v>B</v>
          </cell>
          <cell r="O1927">
            <v>42210</v>
          </cell>
          <cell r="P1927">
            <v>0.28819444444444448</v>
          </cell>
          <cell r="Q1927">
            <v>30</v>
          </cell>
          <cell r="R1927"/>
          <cell r="S1927" t="str">
            <v>Mtto. Terminado</v>
          </cell>
          <cell r="T1927">
            <v>42210</v>
          </cell>
          <cell r="U1927">
            <v>0.33333333333333331</v>
          </cell>
          <cell r="V1927">
            <v>1.0833333332557231</v>
          </cell>
        </row>
        <row r="1928">
          <cell r="A1928"/>
          <cell r="B1928">
            <v>1917</v>
          </cell>
          <cell r="C1928" t="str">
            <v>LL01</v>
          </cell>
          <cell r="D1928" t="str">
            <v>Cargadora de Caña JD SP.1850</v>
          </cell>
          <cell r="E1928" t="str">
            <v>100LL</v>
          </cell>
          <cell r="F1928" t="str">
            <v>Coazucar S. A.</v>
          </cell>
          <cell r="G1928">
            <v>791060370</v>
          </cell>
          <cell r="H1928">
            <v>791060370</v>
          </cell>
          <cell r="I1928" t="str">
            <v>MTTO. EN EL CAMPO</v>
          </cell>
          <cell r="J1928" t="str">
            <v>Revisar sistema hidraulico</v>
          </cell>
          <cell r="K1928" t="str">
            <v>MTTO. CORRECTIVO</v>
          </cell>
          <cell r="L1928">
            <v>1195</v>
          </cell>
          <cell r="M1928" t="str">
            <v>JUNCAL URGILES, LUIS</v>
          </cell>
          <cell r="N1928" t="str">
            <v>A</v>
          </cell>
          <cell r="O1928">
            <v>42210</v>
          </cell>
          <cell r="P1928">
            <v>0.30208333333333331</v>
          </cell>
          <cell r="Q1928">
            <v>30</v>
          </cell>
          <cell r="R1928"/>
          <cell r="S1928" t="str">
            <v>Mtto. Terminado</v>
          </cell>
          <cell r="T1928">
            <v>42210</v>
          </cell>
          <cell r="U1928">
            <v>0.375</v>
          </cell>
          <cell r="V1928">
            <v>1.75</v>
          </cell>
        </row>
        <row r="1929">
          <cell r="A1929"/>
          <cell r="B1929">
            <v>1918</v>
          </cell>
          <cell r="C1929">
            <v>509</v>
          </cell>
          <cell r="D1929" t="str">
            <v>Cargadora de Caña Cameco SP- 1800</v>
          </cell>
          <cell r="E1929" t="str">
            <v>100LL</v>
          </cell>
          <cell r="F1929" t="str">
            <v>Coazucar S. A.</v>
          </cell>
          <cell r="G1929">
            <v>791060368</v>
          </cell>
          <cell r="H1929">
            <v>791060368</v>
          </cell>
          <cell r="I1929" t="str">
            <v>MTTO. EN EL CAMPO</v>
          </cell>
          <cell r="J1929" t="str">
            <v>Revisar sistema hidraulico</v>
          </cell>
          <cell r="K1929" t="str">
            <v>MTTO. CORRECTIVO</v>
          </cell>
          <cell r="L1929">
            <v>1195</v>
          </cell>
          <cell r="M1929" t="str">
            <v>JUNCAL URGILES, LUIS</v>
          </cell>
          <cell r="N1929" t="str">
            <v>A</v>
          </cell>
          <cell r="O1929">
            <v>42210</v>
          </cell>
          <cell r="P1929">
            <v>0.30277777777777776</v>
          </cell>
          <cell r="Q1929">
            <v>30</v>
          </cell>
          <cell r="R1929"/>
          <cell r="S1929" t="str">
            <v>Mtto. Terminado</v>
          </cell>
          <cell r="T1929">
            <v>42210</v>
          </cell>
          <cell r="U1929">
            <v>0.66666666666666663</v>
          </cell>
          <cell r="V1929">
            <v>8.7333333333954215</v>
          </cell>
        </row>
        <row r="1930">
          <cell r="A1930"/>
          <cell r="B1930">
            <v>1919</v>
          </cell>
          <cell r="C1930">
            <v>523</v>
          </cell>
          <cell r="D1930" t="str">
            <v>Cargadora de Caña Vanguard V-1900</v>
          </cell>
          <cell r="E1930" t="str">
            <v>100LL</v>
          </cell>
          <cell r="F1930" t="str">
            <v>Coazucar S. A.</v>
          </cell>
          <cell r="G1930">
            <v>791060369</v>
          </cell>
          <cell r="H1930">
            <v>791060369</v>
          </cell>
          <cell r="I1930" t="str">
            <v>MTTO. EN EL CAMPO</v>
          </cell>
          <cell r="J1930" t="str">
            <v>Revisar chasis</v>
          </cell>
          <cell r="K1930" t="str">
            <v>MTTO. CORRECTIVO</v>
          </cell>
          <cell r="L1930">
            <v>1195</v>
          </cell>
          <cell r="M1930" t="str">
            <v>JUNCAL URGILES, LUIS</v>
          </cell>
          <cell r="N1930" t="str">
            <v>A</v>
          </cell>
          <cell r="O1930">
            <v>42210</v>
          </cell>
          <cell r="P1930">
            <v>0.3034722222222222</v>
          </cell>
          <cell r="Q1930">
            <v>30</v>
          </cell>
          <cell r="R1930"/>
          <cell r="S1930" t="str">
            <v>Mtto. Terminado</v>
          </cell>
          <cell r="T1930">
            <v>42210</v>
          </cell>
          <cell r="U1930">
            <v>0.375</v>
          </cell>
          <cell r="V1930">
            <v>1.7166666666744277</v>
          </cell>
        </row>
        <row r="1931">
          <cell r="A1931"/>
          <cell r="B1931">
            <v>1920</v>
          </cell>
          <cell r="C1931" t="str">
            <v>79B</v>
          </cell>
          <cell r="D1931" t="str">
            <v>Camioneta Chevrolet</v>
          </cell>
          <cell r="E1931" t="str">
            <v>100EL</v>
          </cell>
          <cell r="F1931" t="str">
            <v>Coazucar S. A.</v>
          </cell>
          <cell r="G1931">
            <v>791060103</v>
          </cell>
          <cell r="H1931">
            <v>7795550756</v>
          </cell>
          <cell r="I1931" t="str">
            <v>VULCANIZADORA</v>
          </cell>
          <cell r="J1931" t="str">
            <v>Cambiar llantas</v>
          </cell>
          <cell r="K1931" t="str">
            <v>MTTO. CORRECTIVO</v>
          </cell>
          <cell r="L1931">
            <v>481</v>
          </cell>
          <cell r="M1931" t="str">
            <v>ROJAS VARGAS, RAUL</v>
          </cell>
          <cell r="N1931" t="str">
            <v>A</v>
          </cell>
          <cell r="O1931">
            <v>42210</v>
          </cell>
          <cell r="P1931">
            <v>0.30416666666666664</v>
          </cell>
          <cell r="Q1931">
            <v>30</v>
          </cell>
          <cell r="R1931">
            <v>484101</v>
          </cell>
          <cell r="S1931" t="str">
            <v>Mtto. Terminado</v>
          </cell>
          <cell r="T1931">
            <v>42210</v>
          </cell>
          <cell r="U1931">
            <v>0.375</v>
          </cell>
          <cell r="V1931">
            <v>1.6999999999534339</v>
          </cell>
        </row>
        <row r="1932">
          <cell r="A1932"/>
          <cell r="B1932">
            <v>1921</v>
          </cell>
          <cell r="C1932" t="str">
            <v>MB53</v>
          </cell>
          <cell r="D1932" t="str">
            <v>Motor John Deere R504850</v>
          </cell>
          <cell r="E1932" t="str">
            <v>100BB</v>
          </cell>
          <cell r="F1932" t="str">
            <v>Coazucar S. A.</v>
          </cell>
          <cell r="G1932">
            <v>791060405</v>
          </cell>
          <cell r="H1932">
            <v>7795550158</v>
          </cell>
          <cell r="I1932" t="str">
            <v>MTTO. EN EL CAMPO</v>
          </cell>
          <cell r="J1932" t="str">
            <v>Cambiar banda</v>
          </cell>
          <cell r="K1932" t="str">
            <v>MTTO. CORRECTIVO</v>
          </cell>
          <cell r="L1932">
            <v>1735</v>
          </cell>
          <cell r="M1932" t="str">
            <v>ROMERO ACOSTA, EDWIN</v>
          </cell>
          <cell r="N1932" t="str">
            <v>A</v>
          </cell>
          <cell r="O1932">
            <v>42210</v>
          </cell>
          <cell r="P1932">
            <v>0.30555555555555552</v>
          </cell>
          <cell r="Q1932">
            <v>30</v>
          </cell>
          <cell r="R1932"/>
          <cell r="S1932" t="str">
            <v>Mtto. Terminado</v>
          </cell>
          <cell r="T1932">
            <v>42210</v>
          </cell>
          <cell r="U1932">
            <v>0.375</v>
          </cell>
          <cell r="V1932">
            <v>1.6666666667442769</v>
          </cell>
        </row>
        <row r="1933">
          <cell r="A1933"/>
          <cell r="B1933">
            <v>1922</v>
          </cell>
          <cell r="C1933" t="str">
            <v>MB54</v>
          </cell>
          <cell r="D1933" t="str">
            <v>Motor John Deere R504850</v>
          </cell>
          <cell r="E1933" t="str">
            <v>100BB</v>
          </cell>
          <cell r="F1933" t="str">
            <v>Coazucar S. A.</v>
          </cell>
          <cell r="G1933">
            <v>791060405</v>
          </cell>
          <cell r="H1933">
            <v>7795550160</v>
          </cell>
          <cell r="I1933" t="str">
            <v>MTTO. EN EL CAMPO</v>
          </cell>
          <cell r="J1933" t="str">
            <v>Cambiar banda</v>
          </cell>
          <cell r="K1933" t="str">
            <v>MTTO. CORRECTIVO</v>
          </cell>
          <cell r="L1933">
            <v>1735</v>
          </cell>
          <cell r="M1933" t="str">
            <v>ROMERO ACOSTA, EDWIN</v>
          </cell>
          <cell r="N1933" t="str">
            <v>A</v>
          </cell>
          <cell r="O1933">
            <v>42210</v>
          </cell>
          <cell r="P1933">
            <v>0.30624999999999997</v>
          </cell>
          <cell r="Q1933">
            <v>30</v>
          </cell>
          <cell r="R1933"/>
          <cell r="S1933" t="str">
            <v>Mtto. Terminado</v>
          </cell>
          <cell r="T1933">
            <v>42210</v>
          </cell>
          <cell r="U1933">
            <v>0.41666666666666669</v>
          </cell>
          <cell r="V1933">
            <v>2.6499999999068677</v>
          </cell>
        </row>
        <row r="1934">
          <cell r="A1934"/>
          <cell r="B1934">
            <v>1923</v>
          </cell>
          <cell r="C1934" t="str">
            <v>MB55</v>
          </cell>
          <cell r="D1934" t="str">
            <v>Moto bomba John Deere R 504850</v>
          </cell>
          <cell r="E1934" t="str">
            <v>100BB</v>
          </cell>
          <cell r="F1934" t="str">
            <v>Coazucar S. A.</v>
          </cell>
          <cell r="G1934">
            <v>791060405</v>
          </cell>
          <cell r="H1934">
            <v>791060405</v>
          </cell>
          <cell r="I1934" t="str">
            <v>MTTO. EN EL CAMPO</v>
          </cell>
          <cell r="J1934" t="str">
            <v>Cambiar banda</v>
          </cell>
          <cell r="K1934" t="str">
            <v>MTTO. CORRECTIVO</v>
          </cell>
          <cell r="L1934">
            <v>1735</v>
          </cell>
          <cell r="M1934" t="str">
            <v>ROMERO ACOSTA, EDWIN</v>
          </cell>
          <cell r="N1934" t="str">
            <v>A</v>
          </cell>
          <cell r="O1934">
            <v>42210</v>
          </cell>
          <cell r="P1934">
            <v>0.30694444444444441</v>
          </cell>
          <cell r="Q1934">
            <v>30</v>
          </cell>
          <cell r="R1934"/>
          <cell r="S1934" t="str">
            <v>Mtto. Terminado</v>
          </cell>
          <cell r="T1934">
            <v>42210</v>
          </cell>
          <cell r="U1934">
            <v>0.45833333333333331</v>
          </cell>
          <cell r="V1934">
            <v>3.6333333334187046</v>
          </cell>
        </row>
        <row r="1935">
          <cell r="A1935"/>
          <cell r="B1935">
            <v>1924</v>
          </cell>
          <cell r="C1935" t="str">
            <v>MB62</v>
          </cell>
          <cell r="D1935" t="str">
            <v>Motor Cummins</v>
          </cell>
          <cell r="E1935" t="str">
            <v>100BB</v>
          </cell>
          <cell r="F1935" t="str">
            <v>Coazucar S. A.</v>
          </cell>
          <cell r="G1935">
            <v>791060405</v>
          </cell>
          <cell r="H1935">
            <v>7795550172</v>
          </cell>
          <cell r="I1935" t="str">
            <v>MTTO. EN EL CAMPO</v>
          </cell>
          <cell r="J1935" t="str">
            <v>Cambiar banda</v>
          </cell>
          <cell r="K1935" t="str">
            <v>MTTO. CORRECTIVO</v>
          </cell>
          <cell r="L1935">
            <v>1735</v>
          </cell>
          <cell r="M1935" t="str">
            <v>ROMERO ACOSTA, EDWIN</v>
          </cell>
          <cell r="N1935" t="str">
            <v>A</v>
          </cell>
          <cell r="O1935">
            <v>42210</v>
          </cell>
          <cell r="P1935">
            <v>0.30763888888888891</v>
          </cell>
          <cell r="Q1935">
            <v>30</v>
          </cell>
          <cell r="R1935"/>
          <cell r="S1935" t="str">
            <v>Mtto. Terminado</v>
          </cell>
          <cell r="T1935">
            <v>42210</v>
          </cell>
          <cell r="U1935">
            <v>0.58333333333333337</v>
          </cell>
          <cell r="V1935">
            <v>6.6166666666977108</v>
          </cell>
        </row>
        <row r="1936">
          <cell r="A1936"/>
          <cell r="B1936">
            <v>1925</v>
          </cell>
          <cell r="C1936">
            <v>330</v>
          </cell>
          <cell r="D1936" t="str">
            <v>Tractor de llanta Cameco</v>
          </cell>
          <cell r="E1936" t="str">
            <v>100CM</v>
          </cell>
          <cell r="F1936" t="str">
            <v>Coazucar S. A.</v>
          </cell>
          <cell r="G1936">
            <v>791060444</v>
          </cell>
          <cell r="H1936">
            <v>791060444</v>
          </cell>
          <cell r="I1936" t="str">
            <v>VULCANIZADORA</v>
          </cell>
          <cell r="J1936" t="str">
            <v>Cambiar tubo</v>
          </cell>
          <cell r="K1936" t="str">
            <v>MTTO. CORRECTIVO</v>
          </cell>
          <cell r="L1936">
            <v>870</v>
          </cell>
          <cell r="M1936" t="str">
            <v>CEDILLO OTERO, JULIO ARMANDO</v>
          </cell>
          <cell r="N1936" t="str">
            <v>A</v>
          </cell>
          <cell r="O1936">
            <v>42210</v>
          </cell>
          <cell r="P1936">
            <v>0.30833333333333335</v>
          </cell>
          <cell r="Q1936">
            <v>30</v>
          </cell>
          <cell r="R1936"/>
          <cell r="S1936" t="str">
            <v>Mtto. Terminado</v>
          </cell>
          <cell r="T1936">
            <v>42210</v>
          </cell>
          <cell r="U1936">
            <v>0.375</v>
          </cell>
          <cell r="V1936">
            <v>1.5999999999767169</v>
          </cell>
        </row>
        <row r="1937">
          <cell r="A1937"/>
          <cell r="B1937">
            <v>1926</v>
          </cell>
          <cell r="C1937">
            <v>335</v>
          </cell>
          <cell r="D1937" t="str">
            <v>Tractor de llanta Cameco</v>
          </cell>
          <cell r="E1937" t="str">
            <v>100CM</v>
          </cell>
          <cell r="F1937" t="str">
            <v>Coazucar S. A.</v>
          </cell>
          <cell r="G1937">
            <v>791060444</v>
          </cell>
          <cell r="H1937">
            <v>791060444</v>
          </cell>
          <cell r="I1937" t="str">
            <v>MTTO. EN EL CAMPO</v>
          </cell>
          <cell r="J1937" t="str">
            <v>Orden de inspección</v>
          </cell>
          <cell r="K1937" t="str">
            <v>MTTO. PREVENTIVO</v>
          </cell>
          <cell r="L1937">
            <v>1499</v>
          </cell>
          <cell r="M1937" t="str">
            <v>ORTIZ VILLAVICENCIO, CRUZ HUMBERTO</v>
          </cell>
          <cell r="N1937" t="str">
            <v>A</v>
          </cell>
          <cell r="O1937">
            <v>42210</v>
          </cell>
          <cell r="P1937">
            <v>0.31805555555555554</v>
          </cell>
          <cell r="Q1937">
            <v>30</v>
          </cell>
          <cell r="R1937"/>
          <cell r="S1937" t="str">
            <v>Mtto. Terminado</v>
          </cell>
          <cell r="T1937">
            <v>42210</v>
          </cell>
          <cell r="U1937">
            <v>0.68402777777777779</v>
          </cell>
          <cell r="V1937">
            <v>8.7833333333255723</v>
          </cell>
        </row>
        <row r="1938">
          <cell r="A1938"/>
          <cell r="B1938">
            <v>1927</v>
          </cell>
          <cell r="C1938">
            <v>335</v>
          </cell>
          <cell r="D1938" t="str">
            <v>Tractor de llanta Cameco</v>
          </cell>
          <cell r="E1938" t="str">
            <v>100CM</v>
          </cell>
          <cell r="F1938" t="str">
            <v>Coazucar S. A.</v>
          </cell>
          <cell r="G1938">
            <v>791060444</v>
          </cell>
          <cell r="H1938">
            <v>791060444</v>
          </cell>
          <cell r="I1938" t="str">
            <v>MTTO. EN EL CAMPO</v>
          </cell>
          <cell r="J1938" t="str">
            <v>Cambio de filtro y aceite de motor</v>
          </cell>
          <cell r="K1938" t="str">
            <v>MTTO. PREVENTIVO</v>
          </cell>
          <cell r="L1938">
            <v>1499</v>
          </cell>
          <cell r="M1938" t="str">
            <v>ORTIZ VILLAVICENCIO, CRUZ HUMBERTO</v>
          </cell>
          <cell r="N1938" t="str">
            <v>A</v>
          </cell>
          <cell r="O1938">
            <v>42210</v>
          </cell>
          <cell r="P1938">
            <v>0.31805555555555554</v>
          </cell>
          <cell r="Q1938">
            <v>30</v>
          </cell>
          <cell r="R1938"/>
          <cell r="S1938" t="str">
            <v>Mtto. Terminado</v>
          </cell>
          <cell r="T1938">
            <v>42210</v>
          </cell>
          <cell r="U1938">
            <v>0.75</v>
          </cell>
          <cell r="V1938">
            <v>10.366666666581295</v>
          </cell>
        </row>
        <row r="1939">
          <cell r="A1939"/>
          <cell r="B1939">
            <v>1928</v>
          </cell>
          <cell r="C1939">
            <v>335</v>
          </cell>
          <cell r="D1939" t="str">
            <v>Tractor de llanta Cameco</v>
          </cell>
          <cell r="E1939" t="str">
            <v>100CM</v>
          </cell>
          <cell r="F1939" t="str">
            <v>Coazucar S. A.</v>
          </cell>
          <cell r="G1939">
            <v>791060444</v>
          </cell>
          <cell r="H1939">
            <v>791060444</v>
          </cell>
          <cell r="I1939" t="str">
            <v>MTTO. EN EL CAMPO</v>
          </cell>
          <cell r="J1939" t="str">
            <v>Cambio filtro de combustible</v>
          </cell>
          <cell r="K1939" t="str">
            <v>MTTO. PREVENTIVO</v>
          </cell>
          <cell r="L1939">
            <v>1499</v>
          </cell>
          <cell r="M1939" t="str">
            <v>ORTIZ VILLAVICENCIO, CRUZ HUMBERTO</v>
          </cell>
          <cell r="N1939" t="str">
            <v>A</v>
          </cell>
          <cell r="O1939">
            <v>42210</v>
          </cell>
          <cell r="P1939">
            <v>0.31805555555555554</v>
          </cell>
          <cell r="Q1939">
            <v>30</v>
          </cell>
          <cell r="R1939"/>
          <cell r="S1939" t="str">
            <v>Mtto. Terminado</v>
          </cell>
          <cell r="T1939">
            <v>42210</v>
          </cell>
          <cell r="U1939">
            <v>0.75</v>
          </cell>
          <cell r="V1939">
            <v>10.366666666581295</v>
          </cell>
        </row>
        <row r="1940">
          <cell r="A1940"/>
          <cell r="B1940">
            <v>1929</v>
          </cell>
          <cell r="C1940">
            <v>306</v>
          </cell>
          <cell r="D1940" t="str">
            <v>Tractor John Deere 8220</v>
          </cell>
          <cell r="E1940" t="str">
            <v>100JD</v>
          </cell>
          <cell r="F1940" t="str">
            <v>Coazucar S. A.</v>
          </cell>
          <cell r="G1940">
            <v>791060393</v>
          </cell>
          <cell r="H1940">
            <v>7795550963</v>
          </cell>
          <cell r="I1940" t="str">
            <v>MTTO. EN EL CAMPO</v>
          </cell>
          <cell r="J1940" t="str">
            <v>Orden de inspección</v>
          </cell>
          <cell r="K1940" t="str">
            <v>MTTO. PREVENTIVO</v>
          </cell>
          <cell r="L1940">
            <v>1442</v>
          </cell>
          <cell r="M1940" t="str">
            <v>NAULA SALTO, ANGEL RIGOBERTO</v>
          </cell>
          <cell r="N1940" t="str">
            <v>A</v>
          </cell>
          <cell r="O1940">
            <v>42210</v>
          </cell>
          <cell r="P1940">
            <v>0.31805555555555554</v>
          </cell>
          <cell r="Q1940">
            <v>30</v>
          </cell>
          <cell r="R1940"/>
          <cell r="S1940" t="str">
            <v>Mtto. Terminado</v>
          </cell>
          <cell r="T1940">
            <v>42210</v>
          </cell>
          <cell r="U1940">
            <v>0.46875</v>
          </cell>
          <cell r="V1940">
            <v>3.6166666665812954</v>
          </cell>
        </row>
        <row r="1941">
          <cell r="A1941"/>
          <cell r="B1941">
            <v>1930</v>
          </cell>
          <cell r="C1941">
            <v>306</v>
          </cell>
          <cell r="D1941" t="str">
            <v>Tractor John Deere 8220</v>
          </cell>
          <cell r="E1941" t="str">
            <v>100JD</v>
          </cell>
          <cell r="F1941" t="str">
            <v>Coazucar S. A.</v>
          </cell>
          <cell r="G1941">
            <v>791060393</v>
          </cell>
          <cell r="H1941">
            <v>7795550963</v>
          </cell>
          <cell r="I1941" t="str">
            <v>MTTO. EN EL CAMPO</v>
          </cell>
          <cell r="J1941" t="str">
            <v>Cambio de filtro y aceite de motor</v>
          </cell>
          <cell r="K1941" t="str">
            <v>MTTO. PREVENTIVO</v>
          </cell>
          <cell r="L1941">
            <v>1442</v>
          </cell>
          <cell r="M1941" t="str">
            <v>NAULA SALTO, ANGEL RIGOBERTO</v>
          </cell>
          <cell r="N1941" t="str">
            <v>A</v>
          </cell>
          <cell r="O1941">
            <v>42210</v>
          </cell>
          <cell r="P1941">
            <v>0.31805555555555554</v>
          </cell>
          <cell r="Q1941">
            <v>30</v>
          </cell>
          <cell r="R1941"/>
          <cell r="S1941" t="str">
            <v>Mtto. Terminado</v>
          </cell>
          <cell r="T1941">
            <v>42210</v>
          </cell>
          <cell r="U1941">
            <v>0.58333333333333337</v>
          </cell>
          <cell r="V1941">
            <v>6.3666666665812954</v>
          </cell>
        </row>
        <row r="1942">
          <cell r="A1942"/>
          <cell r="B1942">
            <v>1931</v>
          </cell>
          <cell r="C1942">
            <v>306</v>
          </cell>
          <cell r="D1942" t="str">
            <v>Tractor John Deere 8220</v>
          </cell>
          <cell r="E1942" t="str">
            <v>100JD</v>
          </cell>
          <cell r="F1942" t="str">
            <v>Coazucar S. A.</v>
          </cell>
          <cell r="G1942">
            <v>791060393</v>
          </cell>
          <cell r="H1942">
            <v>7795550963</v>
          </cell>
          <cell r="I1942" t="str">
            <v>MTTO. EN EL CAMPO</v>
          </cell>
          <cell r="J1942" t="str">
            <v>Cambio filtro de combustible</v>
          </cell>
          <cell r="K1942" t="str">
            <v>MTTO. PREVENTIVO</v>
          </cell>
          <cell r="L1942">
            <v>1442</v>
          </cell>
          <cell r="M1942" t="str">
            <v>NAULA SALTO, ANGEL RIGOBERTO</v>
          </cell>
          <cell r="N1942" t="str">
            <v>A</v>
          </cell>
          <cell r="O1942">
            <v>42210</v>
          </cell>
          <cell r="P1942">
            <v>0.31805555555555554</v>
          </cell>
          <cell r="Q1942">
            <v>30</v>
          </cell>
          <cell r="R1942"/>
          <cell r="S1942" t="str">
            <v>Mtto. Terminado</v>
          </cell>
          <cell r="T1942">
            <v>42210</v>
          </cell>
          <cell r="U1942">
            <v>0.58333333333333337</v>
          </cell>
          <cell r="V1942">
            <v>6.3666666665812954</v>
          </cell>
        </row>
        <row r="1943">
          <cell r="A1943"/>
          <cell r="B1943">
            <v>1932</v>
          </cell>
          <cell r="C1943">
            <v>297</v>
          </cell>
          <cell r="D1943" t="str">
            <v>Tractor John Deere 8200</v>
          </cell>
          <cell r="E1943" t="str">
            <v>100JD</v>
          </cell>
          <cell r="F1943" t="str">
            <v>Coazucar S. A.</v>
          </cell>
          <cell r="G1943">
            <v>791060392</v>
          </cell>
          <cell r="H1943">
            <v>7795550949</v>
          </cell>
          <cell r="I1943" t="str">
            <v>MTTO. EN EL CAMPO</v>
          </cell>
          <cell r="J1943" t="str">
            <v>Orden de inspección</v>
          </cell>
          <cell r="K1943" t="str">
            <v>MTTO. PREVENTIVO</v>
          </cell>
          <cell r="L1943">
            <v>1782</v>
          </cell>
          <cell r="M1943" t="str">
            <v>SANCHEZ GUEVARA, EDWIN RAMIRO</v>
          </cell>
          <cell r="N1943" t="str">
            <v>A</v>
          </cell>
          <cell r="O1943">
            <v>42210</v>
          </cell>
          <cell r="P1943">
            <v>0.31805555555555554</v>
          </cell>
          <cell r="Q1943">
            <v>30</v>
          </cell>
          <cell r="R1943"/>
          <cell r="S1943" t="str">
            <v>Mtto. Terminado</v>
          </cell>
          <cell r="T1943">
            <v>42210</v>
          </cell>
          <cell r="U1943">
            <v>0.46875</v>
          </cell>
          <cell r="V1943">
            <v>3.6166666665812954</v>
          </cell>
        </row>
        <row r="1944">
          <cell r="A1944"/>
          <cell r="B1944">
            <v>1933</v>
          </cell>
          <cell r="C1944">
            <v>297</v>
          </cell>
          <cell r="D1944" t="str">
            <v>Tractor John Deere 8200</v>
          </cell>
          <cell r="E1944" t="str">
            <v>100JD</v>
          </cell>
          <cell r="F1944" t="str">
            <v>Coazucar S. A.</v>
          </cell>
          <cell r="G1944">
            <v>791060392</v>
          </cell>
          <cell r="H1944">
            <v>7795550949</v>
          </cell>
          <cell r="I1944" t="str">
            <v>MTTO. EN EL CAMPO</v>
          </cell>
          <cell r="J1944" t="str">
            <v>Cambio de filtro y aceite de motor</v>
          </cell>
          <cell r="K1944" t="str">
            <v>MTTO. PREVENTIVO</v>
          </cell>
          <cell r="L1944">
            <v>1782</v>
          </cell>
          <cell r="M1944" t="str">
            <v>SANCHEZ GUEVARA, EDWIN RAMIRO</v>
          </cell>
          <cell r="N1944" t="str">
            <v>A</v>
          </cell>
          <cell r="O1944">
            <v>42210</v>
          </cell>
          <cell r="P1944">
            <v>0.31805555555555554</v>
          </cell>
          <cell r="Q1944">
            <v>30</v>
          </cell>
          <cell r="R1944"/>
          <cell r="S1944" t="str">
            <v>Mtto. Terminado</v>
          </cell>
          <cell r="T1944">
            <v>42210</v>
          </cell>
          <cell r="U1944">
            <v>0.5625</v>
          </cell>
          <cell r="V1944">
            <v>5.8666666665812954</v>
          </cell>
        </row>
        <row r="1945">
          <cell r="A1945"/>
          <cell r="B1945">
            <v>1934</v>
          </cell>
          <cell r="C1945">
            <v>297</v>
          </cell>
          <cell r="D1945" t="str">
            <v>Tractor John Deere 8200</v>
          </cell>
          <cell r="E1945" t="str">
            <v>100JD</v>
          </cell>
          <cell r="F1945" t="str">
            <v>Coazucar S. A.</v>
          </cell>
          <cell r="G1945">
            <v>791060392</v>
          </cell>
          <cell r="H1945">
            <v>7795550949</v>
          </cell>
          <cell r="I1945" t="str">
            <v>MTTO. EN EL CAMPO</v>
          </cell>
          <cell r="J1945" t="str">
            <v>Cambio filtro de combustible</v>
          </cell>
          <cell r="K1945" t="str">
            <v>MTTO. PREVENTIVO</v>
          </cell>
          <cell r="L1945">
            <v>1782</v>
          </cell>
          <cell r="M1945" t="str">
            <v>SANCHEZ GUEVARA, EDWIN RAMIRO</v>
          </cell>
          <cell r="N1945" t="str">
            <v>A</v>
          </cell>
          <cell r="O1945">
            <v>42210</v>
          </cell>
          <cell r="P1945">
            <v>0.31805555555555554</v>
          </cell>
          <cell r="Q1945">
            <v>30</v>
          </cell>
          <cell r="R1945"/>
          <cell r="S1945" t="str">
            <v>Mtto. Terminado</v>
          </cell>
          <cell r="T1945">
            <v>42210</v>
          </cell>
          <cell r="U1945">
            <v>0.5625</v>
          </cell>
          <cell r="V1945">
            <v>5.8666666665812954</v>
          </cell>
        </row>
        <row r="1946">
          <cell r="A1946"/>
          <cell r="B1946">
            <v>1935</v>
          </cell>
          <cell r="C1946">
            <v>223</v>
          </cell>
          <cell r="D1946" t="str">
            <v xml:space="preserve">Camioneta Chevrolet </v>
          </cell>
          <cell r="E1946" t="str">
            <v>100EL</v>
          </cell>
          <cell r="F1946" t="str">
            <v>Coazucar S. A.</v>
          </cell>
          <cell r="G1946">
            <v>791020111</v>
          </cell>
          <cell r="H1946">
            <v>7795550709</v>
          </cell>
          <cell r="I1946" t="str">
            <v>MTTO. EN EL CAMPO</v>
          </cell>
          <cell r="J1946" t="str">
            <v>Orden de inspección</v>
          </cell>
          <cell r="K1946" t="str">
            <v>MTTO. PREVENTIVO</v>
          </cell>
          <cell r="L1946">
            <v>8000</v>
          </cell>
          <cell r="M1946" t="str">
            <v>LATORRE ANDRADE,ROGELIO</v>
          </cell>
          <cell r="N1946" t="str">
            <v>A</v>
          </cell>
          <cell r="O1946">
            <v>42210</v>
          </cell>
          <cell r="P1946">
            <v>0.31805555555555554</v>
          </cell>
          <cell r="Q1946">
            <v>30</v>
          </cell>
          <cell r="R1946"/>
          <cell r="S1946" t="str">
            <v>Mtto. Terminado</v>
          </cell>
          <cell r="T1946">
            <v>42210</v>
          </cell>
          <cell r="U1946">
            <v>0.47222222222222227</v>
          </cell>
          <cell r="V1946">
            <v>3.6999999998370185</v>
          </cell>
        </row>
        <row r="1947">
          <cell r="A1947"/>
          <cell r="B1947">
            <v>1936</v>
          </cell>
          <cell r="C1947">
            <v>223</v>
          </cell>
          <cell r="D1947" t="str">
            <v xml:space="preserve">Camioneta Chevrolet </v>
          </cell>
          <cell r="E1947" t="str">
            <v>100EL</v>
          </cell>
          <cell r="F1947" t="str">
            <v>Coazucar S. A.</v>
          </cell>
          <cell r="G1947">
            <v>791020111</v>
          </cell>
          <cell r="H1947">
            <v>7795550709</v>
          </cell>
          <cell r="I1947" t="str">
            <v>MTTO. EN EL CAMPO</v>
          </cell>
          <cell r="J1947" t="str">
            <v>Cambio de filtro y aceite de motor</v>
          </cell>
          <cell r="K1947" t="str">
            <v>MTTO. PREVENTIVO</v>
          </cell>
          <cell r="L1947">
            <v>8000</v>
          </cell>
          <cell r="M1947" t="str">
            <v>LATORRE ANDRADE,ROGELIO</v>
          </cell>
          <cell r="N1947" t="str">
            <v>A</v>
          </cell>
          <cell r="O1947">
            <v>42210</v>
          </cell>
          <cell r="P1947">
            <v>0.31805555555555554</v>
          </cell>
          <cell r="Q1947">
            <v>30</v>
          </cell>
          <cell r="R1947"/>
          <cell r="S1947" t="str">
            <v>Mtto. Terminado</v>
          </cell>
          <cell r="T1947">
            <v>42210</v>
          </cell>
          <cell r="U1947">
            <v>0.64583333333333337</v>
          </cell>
          <cell r="V1947">
            <v>7.8666666665812954</v>
          </cell>
        </row>
        <row r="1948">
          <cell r="A1948"/>
          <cell r="B1948">
            <v>1937</v>
          </cell>
          <cell r="C1948">
            <v>223</v>
          </cell>
          <cell r="D1948" t="str">
            <v xml:space="preserve">Camioneta Chevrolet </v>
          </cell>
          <cell r="E1948" t="str">
            <v>100EL</v>
          </cell>
          <cell r="F1948" t="str">
            <v>Coazucar S. A.</v>
          </cell>
          <cell r="G1948">
            <v>791020111</v>
          </cell>
          <cell r="H1948">
            <v>7795550709</v>
          </cell>
          <cell r="I1948" t="str">
            <v>MTTO. EN EL CAMPO</v>
          </cell>
          <cell r="J1948" t="str">
            <v>Cambio filtro de combustible</v>
          </cell>
          <cell r="K1948" t="str">
            <v>MTTO. PREVENTIVO</v>
          </cell>
          <cell r="L1948">
            <v>8000</v>
          </cell>
          <cell r="M1948" t="str">
            <v>LATORRE ANDRADE,ROGELIO</v>
          </cell>
          <cell r="N1948" t="str">
            <v>A</v>
          </cell>
          <cell r="O1948">
            <v>42210</v>
          </cell>
          <cell r="P1948">
            <v>0.31805555555555554</v>
          </cell>
          <cell r="Q1948">
            <v>30</v>
          </cell>
          <cell r="R1948"/>
          <cell r="S1948" t="str">
            <v>Mtto. Terminado</v>
          </cell>
          <cell r="T1948">
            <v>42210</v>
          </cell>
          <cell r="U1948">
            <v>0.64583333333333337</v>
          </cell>
          <cell r="V1948">
            <v>7.8666666665812954</v>
          </cell>
        </row>
        <row r="1949">
          <cell r="A1949"/>
          <cell r="B1949">
            <v>1938</v>
          </cell>
          <cell r="C1949" t="str">
            <v>EL37</v>
          </cell>
          <cell r="D1949" t="str">
            <v>Camión Hino 5.5 TN</v>
          </cell>
          <cell r="E1949" t="str">
            <v>100EL</v>
          </cell>
          <cell r="F1949" t="str">
            <v>Coazucar S. A.</v>
          </cell>
          <cell r="G1949">
            <v>791060303</v>
          </cell>
          <cell r="H1949">
            <v>7795550812</v>
          </cell>
          <cell r="I1949" t="str">
            <v>ENDER EQUIPO LIVIANO</v>
          </cell>
          <cell r="J1949" t="str">
            <v>Enderezar puerta posterior</v>
          </cell>
          <cell r="K1949" t="str">
            <v>MTTO. CORRECTIVO</v>
          </cell>
          <cell r="L1949">
            <v>996</v>
          </cell>
          <cell r="M1949" t="str">
            <v>DUCHITANGA OCHOA, FREDDY ROLANDO</v>
          </cell>
          <cell r="N1949" t="str">
            <v>A</v>
          </cell>
          <cell r="O1949">
            <v>42210</v>
          </cell>
          <cell r="P1949">
            <v>0.32361111111111113</v>
          </cell>
          <cell r="Q1949">
            <v>30</v>
          </cell>
          <cell r="R1949"/>
          <cell r="S1949" t="str">
            <v>Mtto. Terminado</v>
          </cell>
          <cell r="T1949">
            <v>42210</v>
          </cell>
          <cell r="U1949">
            <v>0.375</v>
          </cell>
          <cell r="V1949">
            <v>1.2333333333954215</v>
          </cell>
        </row>
        <row r="1950">
          <cell r="A1950"/>
          <cell r="B1950">
            <v>1939</v>
          </cell>
          <cell r="C1950" t="str">
            <v>MB72</v>
          </cell>
          <cell r="D1950" t="str">
            <v>Moto Bomba DEUTZ F3L913</v>
          </cell>
          <cell r="E1950" t="str">
            <v>100BB</v>
          </cell>
          <cell r="F1950" t="str">
            <v>Coazucar S. A.</v>
          </cell>
          <cell r="G1950">
            <v>791060405</v>
          </cell>
          <cell r="H1950">
            <v>791060405</v>
          </cell>
          <cell r="I1950" t="str">
            <v>MTTO. EN EL CAMPO</v>
          </cell>
          <cell r="J1950" t="str">
            <v>Colocar silenciador</v>
          </cell>
          <cell r="K1950" t="str">
            <v>MTTO. CORRECTIVO</v>
          </cell>
          <cell r="L1950">
            <v>1804</v>
          </cell>
          <cell r="M1950" t="str">
            <v>SANTOS LEON, FRANKLIN ESTALIN</v>
          </cell>
          <cell r="N1950" t="str">
            <v>A</v>
          </cell>
          <cell r="O1950">
            <v>42210</v>
          </cell>
          <cell r="P1950">
            <v>0.32569444444444445</v>
          </cell>
          <cell r="Q1950">
            <v>30</v>
          </cell>
          <cell r="R1950"/>
          <cell r="S1950" t="str">
            <v>Mtto. Terminado</v>
          </cell>
          <cell r="T1950">
            <v>42210</v>
          </cell>
          <cell r="U1950">
            <v>0.4375</v>
          </cell>
          <cell r="V1950">
            <v>2.6833333333488554</v>
          </cell>
        </row>
        <row r="1951">
          <cell r="A1951"/>
          <cell r="B1951">
            <v>1940</v>
          </cell>
          <cell r="C1951">
            <v>8004</v>
          </cell>
          <cell r="D1951" t="str">
            <v>GRADA P/Trac. New Hollan</v>
          </cell>
          <cell r="E1951" t="str">
            <v>100EA</v>
          </cell>
          <cell r="F1951" t="str">
            <v>Coazucar S. A.</v>
          </cell>
          <cell r="G1951">
            <v>791060346</v>
          </cell>
          <cell r="H1951">
            <v>791060346</v>
          </cell>
          <cell r="I1951" t="str">
            <v>MTTO. EN EL CAMPO</v>
          </cell>
          <cell r="J1951" t="str">
            <v>Cambiar discos</v>
          </cell>
          <cell r="K1951" t="str">
            <v>MTTO. CORRECTIVO</v>
          </cell>
          <cell r="L1951">
            <v>796</v>
          </cell>
          <cell r="M1951" t="str">
            <v>CALLE BAQUERIZO, IVAN</v>
          </cell>
          <cell r="N1951" t="str">
            <v>A</v>
          </cell>
          <cell r="O1951">
            <v>42210</v>
          </cell>
          <cell r="P1951">
            <v>0.32916666666666666</v>
          </cell>
          <cell r="Q1951">
            <v>30</v>
          </cell>
          <cell r="R1951"/>
          <cell r="S1951" t="str">
            <v>Mtto. Terminado</v>
          </cell>
          <cell r="T1951">
            <v>42212</v>
          </cell>
          <cell r="U1951">
            <v>0.45833333333333331</v>
          </cell>
          <cell r="V1951">
            <v>51.099999999860302</v>
          </cell>
        </row>
        <row r="1952">
          <cell r="A1952"/>
          <cell r="B1952">
            <v>1941</v>
          </cell>
          <cell r="C1952" t="str">
            <v>JD54</v>
          </cell>
          <cell r="D1952" t="str">
            <v>Tractor John Deere 6145J</v>
          </cell>
          <cell r="E1952" t="str">
            <v>100JD</v>
          </cell>
          <cell r="F1952" t="str">
            <v>Coazucar S. A.</v>
          </cell>
          <cell r="G1952">
            <v>791060443</v>
          </cell>
          <cell r="H1952">
            <v>7795551115</v>
          </cell>
          <cell r="I1952" t="str">
            <v>MTTO. EN EL CAMPO</v>
          </cell>
          <cell r="J1952" t="str">
            <v>Revisar tanque de combustible roto</v>
          </cell>
          <cell r="K1952" t="str">
            <v>MTTO. CORRECTIVO</v>
          </cell>
          <cell r="L1952">
            <v>1713</v>
          </cell>
          <cell r="M1952" t="str">
            <v>RODRIGUEZ CABRERA, ROBERTO PRIMITIVO</v>
          </cell>
          <cell r="N1952" t="str">
            <v>A</v>
          </cell>
          <cell r="O1952">
            <v>42210</v>
          </cell>
          <cell r="P1952">
            <v>0.33263888888888887</v>
          </cell>
          <cell r="Q1952">
            <v>30</v>
          </cell>
          <cell r="R1952">
            <v>2351</v>
          </cell>
          <cell r="S1952" t="str">
            <v>Mtto. Terminado</v>
          </cell>
          <cell r="T1952">
            <v>42210</v>
          </cell>
          <cell r="U1952">
            <v>0.41666666666666669</v>
          </cell>
          <cell r="V1952">
            <v>2.0166666666045785</v>
          </cell>
        </row>
        <row r="1953">
          <cell r="A1953"/>
          <cell r="B1953">
            <v>1942</v>
          </cell>
          <cell r="C1953" t="str">
            <v>EL24</v>
          </cell>
          <cell r="D1953" t="str">
            <v>Ambulancia Mercedes Benz</v>
          </cell>
          <cell r="E1953" t="str">
            <v>100EL</v>
          </cell>
          <cell r="F1953" t="str">
            <v>Coazucar S. A.</v>
          </cell>
          <cell r="G1953">
            <v>791010702</v>
          </cell>
          <cell r="H1953">
            <v>7795550801</v>
          </cell>
          <cell r="I1953" t="str">
            <v>EQUIPO LIVIANO</v>
          </cell>
          <cell r="J1953" t="str">
            <v>Revisar embrague del ventilador</v>
          </cell>
          <cell r="K1953" t="str">
            <v>MTTO. CORRECTIVO</v>
          </cell>
          <cell r="L1953">
            <v>1101</v>
          </cell>
          <cell r="M1953" t="str">
            <v>GONZALEZ PERALTA, CLEVER FLORENCIO</v>
          </cell>
          <cell r="N1953" t="str">
            <v>A</v>
          </cell>
          <cell r="O1953">
            <v>42210</v>
          </cell>
          <cell r="P1953">
            <v>0.3347222222222222</v>
          </cell>
          <cell r="Q1953">
            <v>30</v>
          </cell>
          <cell r="R1953"/>
          <cell r="S1953" t="str">
            <v>Mtto. Terminado</v>
          </cell>
          <cell r="T1953">
            <v>42210</v>
          </cell>
          <cell r="U1953">
            <v>0.375</v>
          </cell>
          <cell r="V1953">
            <v>0.96666666667442769</v>
          </cell>
        </row>
        <row r="1954">
          <cell r="A1954"/>
          <cell r="B1954">
            <v>1943</v>
          </cell>
          <cell r="C1954">
            <v>209</v>
          </cell>
          <cell r="D1954" t="str">
            <v>Camión Chevrolet</v>
          </cell>
          <cell r="E1954" t="str">
            <v>100EL</v>
          </cell>
          <cell r="F1954" t="str">
            <v>Coazucar S. A.</v>
          </cell>
          <cell r="G1954">
            <v>791060308</v>
          </cell>
          <cell r="H1954">
            <v>7795550688</v>
          </cell>
          <cell r="I1954" t="str">
            <v>EQUIPO LIVIANO</v>
          </cell>
          <cell r="J1954" t="str">
            <v>Orden de inspección</v>
          </cell>
          <cell r="K1954" t="str">
            <v>MTTO. PREVENTIVO</v>
          </cell>
          <cell r="L1954">
            <v>7656</v>
          </cell>
          <cell r="M1954" t="str">
            <v>CADENA JACOME, MIGUEL ALFREDO</v>
          </cell>
          <cell r="N1954" t="str">
            <v>A</v>
          </cell>
          <cell r="O1954">
            <v>42210</v>
          </cell>
          <cell r="P1954">
            <v>0.33749999999999997</v>
          </cell>
          <cell r="Q1954">
            <v>30</v>
          </cell>
          <cell r="R1954">
            <v>355730</v>
          </cell>
          <cell r="S1954" t="str">
            <v>Mtto. Terminado</v>
          </cell>
          <cell r="T1954">
            <v>42210</v>
          </cell>
          <cell r="U1954">
            <v>0.375</v>
          </cell>
          <cell r="V1954">
            <v>0.89999999990686774</v>
          </cell>
        </row>
        <row r="1955">
          <cell r="A1955"/>
          <cell r="B1955">
            <v>1944</v>
          </cell>
          <cell r="C1955">
            <v>209</v>
          </cell>
          <cell r="D1955" t="str">
            <v>Camión Chevrolet</v>
          </cell>
          <cell r="E1955" t="str">
            <v>100EL</v>
          </cell>
          <cell r="F1955" t="str">
            <v>Coazucar S. A.</v>
          </cell>
          <cell r="G1955">
            <v>791060308</v>
          </cell>
          <cell r="H1955">
            <v>7795550688</v>
          </cell>
          <cell r="I1955" t="str">
            <v>LUBRICADORA</v>
          </cell>
          <cell r="J1955" t="str">
            <v>Cambio de filtro y aceite de motor</v>
          </cell>
          <cell r="K1955" t="str">
            <v>MTTO. PREVENTIVO</v>
          </cell>
          <cell r="L1955">
            <v>7656</v>
          </cell>
          <cell r="M1955" t="str">
            <v>CADENA JACOME, MIGUEL ALFREDO</v>
          </cell>
          <cell r="N1955" t="str">
            <v>A</v>
          </cell>
          <cell r="O1955">
            <v>42210</v>
          </cell>
          <cell r="P1955">
            <v>0.33749999999999997</v>
          </cell>
          <cell r="Q1955">
            <v>30</v>
          </cell>
          <cell r="R1955">
            <v>355730</v>
          </cell>
          <cell r="S1955" t="str">
            <v>Mtto. Terminado</v>
          </cell>
          <cell r="T1955">
            <v>42210</v>
          </cell>
          <cell r="U1955">
            <v>0.375</v>
          </cell>
          <cell r="V1955">
            <v>0.89999999990686774</v>
          </cell>
        </row>
        <row r="1956">
          <cell r="A1956"/>
          <cell r="B1956">
            <v>1945</v>
          </cell>
          <cell r="C1956">
            <v>209</v>
          </cell>
          <cell r="D1956" t="str">
            <v>Camión Chevrolet</v>
          </cell>
          <cell r="E1956" t="str">
            <v>100EL</v>
          </cell>
          <cell r="F1956" t="str">
            <v>Coazucar S. A.</v>
          </cell>
          <cell r="G1956">
            <v>791060308</v>
          </cell>
          <cell r="H1956">
            <v>7795550688</v>
          </cell>
          <cell r="I1956" t="str">
            <v>LUBRICADORA</v>
          </cell>
          <cell r="J1956" t="str">
            <v>Cambio filtro de combustible</v>
          </cell>
          <cell r="K1956" t="str">
            <v>MTTO. PREVENTIVO</v>
          </cell>
          <cell r="L1956">
            <v>7656</v>
          </cell>
          <cell r="M1956" t="str">
            <v>CADENA JACOME, MIGUEL ALFREDO</v>
          </cell>
          <cell r="N1956" t="str">
            <v>A</v>
          </cell>
          <cell r="O1956">
            <v>42210</v>
          </cell>
          <cell r="P1956">
            <v>0.33749999999999997</v>
          </cell>
          <cell r="Q1956">
            <v>30</v>
          </cell>
          <cell r="R1956">
            <v>355730</v>
          </cell>
          <cell r="S1956" t="str">
            <v>Mtto. Terminado</v>
          </cell>
          <cell r="T1956">
            <v>42210</v>
          </cell>
          <cell r="U1956">
            <v>0.375</v>
          </cell>
          <cell r="V1956">
            <v>0.89999999990686774</v>
          </cell>
        </row>
        <row r="1957">
          <cell r="A1957"/>
          <cell r="B1957">
            <v>1946</v>
          </cell>
          <cell r="C1957">
            <v>1287</v>
          </cell>
          <cell r="D1957" t="str">
            <v>Trayler</v>
          </cell>
          <cell r="E1957" t="str">
            <v>100TD</v>
          </cell>
          <cell r="F1957" t="str">
            <v>Coazucar S. A.</v>
          </cell>
          <cell r="G1957">
            <v>791060312</v>
          </cell>
          <cell r="H1957">
            <v>791060312</v>
          </cell>
          <cell r="I1957" t="str">
            <v>TRAYLER</v>
          </cell>
          <cell r="J1957" t="str">
            <v>Reparar suspension</v>
          </cell>
          <cell r="K1957" t="str">
            <v>MTTO. CORRECTIVO</v>
          </cell>
          <cell r="L1957">
            <v>1626</v>
          </cell>
          <cell r="M1957" t="str">
            <v xml:space="preserve">QUIMI CHANALATA, ERALDO </v>
          </cell>
          <cell r="N1957" t="str">
            <v>A</v>
          </cell>
          <cell r="O1957">
            <v>42210</v>
          </cell>
          <cell r="P1957">
            <v>0.34166666666666662</v>
          </cell>
          <cell r="Q1957">
            <v>30</v>
          </cell>
          <cell r="R1957"/>
          <cell r="S1957" t="str">
            <v>Mtto. Terminado</v>
          </cell>
          <cell r="T1957">
            <v>42210</v>
          </cell>
          <cell r="U1957">
            <v>0.5</v>
          </cell>
          <cell r="V1957">
            <v>3.8000000000465661</v>
          </cell>
        </row>
        <row r="1958">
          <cell r="A1958"/>
          <cell r="B1958">
            <v>1947</v>
          </cell>
          <cell r="C1958">
            <v>424</v>
          </cell>
          <cell r="D1958" t="str">
            <v>Carreton</v>
          </cell>
          <cell r="E1958" t="str">
            <v>100CA</v>
          </cell>
          <cell r="F1958" t="str">
            <v>Coazucar S. A.</v>
          </cell>
          <cell r="G1958">
            <v>791060326</v>
          </cell>
          <cell r="H1958">
            <v>791060326</v>
          </cell>
          <cell r="I1958" t="str">
            <v>CARRETONES</v>
          </cell>
          <cell r="J1958" t="str">
            <v>Cambiar rodamientos</v>
          </cell>
          <cell r="K1958" t="str">
            <v>MTTO. CORRECTIVO</v>
          </cell>
          <cell r="L1958">
            <v>1626</v>
          </cell>
          <cell r="M1958" t="str">
            <v xml:space="preserve">QUIMI CHANALATA, ERALDO </v>
          </cell>
          <cell r="N1958" t="str">
            <v>A</v>
          </cell>
          <cell r="O1958">
            <v>42210</v>
          </cell>
          <cell r="P1958">
            <v>0.3430555555555555</v>
          </cell>
          <cell r="Q1958">
            <v>30</v>
          </cell>
          <cell r="R1958"/>
          <cell r="S1958" t="str">
            <v>Mtto. Terminado</v>
          </cell>
          <cell r="T1958">
            <v>42210</v>
          </cell>
          <cell r="U1958">
            <v>0.5</v>
          </cell>
          <cell r="V1958">
            <v>3.7666666667209938</v>
          </cell>
        </row>
        <row r="1959">
          <cell r="A1959"/>
          <cell r="B1959">
            <v>1948</v>
          </cell>
          <cell r="C1959">
            <v>721</v>
          </cell>
          <cell r="D1959" t="str">
            <v>Payloader CAT-950</v>
          </cell>
          <cell r="E1959" t="str">
            <v>100EP</v>
          </cell>
          <cell r="F1959" t="str">
            <v>Coazucar S. A.</v>
          </cell>
          <cell r="G1959">
            <v>791060317</v>
          </cell>
          <cell r="H1959">
            <v>7795550850</v>
          </cell>
          <cell r="I1959" t="str">
            <v>EQUIPO PESADO</v>
          </cell>
          <cell r="J1959" t="str">
            <v>Revisar cañeria de frenos</v>
          </cell>
          <cell r="K1959" t="str">
            <v>MTTO. CORRECTIVO</v>
          </cell>
          <cell r="L1959">
            <v>1244</v>
          </cell>
          <cell r="M1959" t="str">
            <v xml:space="preserve">LOPEZ ALMEIDA,EDDY </v>
          </cell>
          <cell r="N1959" t="str">
            <v>A</v>
          </cell>
          <cell r="O1959">
            <v>42210</v>
          </cell>
          <cell r="P1959">
            <v>0.34375</v>
          </cell>
          <cell r="Q1959">
            <v>30</v>
          </cell>
          <cell r="R1959"/>
          <cell r="S1959" t="str">
            <v>Mtto. Terminado</v>
          </cell>
          <cell r="T1959">
            <v>42210</v>
          </cell>
          <cell r="U1959">
            <v>0.4861111111111111</v>
          </cell>
          <cell r="V1959">
            <v>3.4166666666278616</v>
          </cell>
        </row>
        <row r="1960">
          <cell r="A1960"/>
          <cell r="B1960">
            <v>1949</v>
          </cell>
          <cell r="C1960">
            <v>166</v>
          </cell>
          <cell r="D1960" t="str">
            <v>Cabezal M. Benz LS-2635</v>
          </cell>
          <cell r="E1960" t="str">
            <v>100CB</v>
          </cell>
          <cell r="F1960" t="str">
            <v>Coazucar S. A.</v>
          </cell>
          <cell r="G1960">
            <v>791060330</v>
          </cell>
          <cell r="H1960">
            <v>791060330</v>
          </cell>
          <cell r="I1960" t="str">
            <v>MTTO. EN EL CAMPO</v>
          </cell>
          <cell r="J1960" t="str">
            <v>Revisar sistema electrico no prende</v>
          </cell>
          <cell r="K1960" t="str">
            <v>MTTO. CORRECTIVO</v>
          </cell>
          <cell r="L1960">
            <v>1746</v>
          </cell>
          <cell r="M1960" t="str">
            <v>ROMERO SUQUINAGUA, VICTOR MIGUEL</v>
          </cell>
          <cell r="N1960" t="str">
            <v>A</v>
          </cell>
          <cell r="O1960">
            <v>42210</v>
          </cell>
          <cell r="P1960">
            <v>0.34652777777777777</v>
          </cell>
          <cell r="Q1960">
            <v>30</v>
          </cell>
          <cell r="R1960"/>
          <cell r="S1960" t="str">
            <v>Mtto. Terminado</v>
          </cell>
          <cell r="T1960">
            <v>42210</v>
          </cell>
          <cell r="U1960">
            <v>0.61805555555555558</v>
          </cell>
          <cell r="V1960">
            <v>6.5166666666045785</v>
          </cell>
        </row>
        <row r="1961">
          <cell r="A1961"/>
          <cell r="B1961">
            <v>1950</v>
          </cell>
          <cell r="C1961">
            <v>1304</v>
          </cell>
          <cell r="D1961" t="str">
            <v>Trayler</v>
          </cell>
          <cell r="E1961" t="str">
            <v>100TD</v>
          </cell>
          <cell r="F1961" t="str">
            <v>Coazucar S. A.</v>
          </cell>
          <cell r="G1961">
            <v>791060312</v>
          </cell>
          <cell r="H1961">
            <v>791060312</v>
          </cell>
          <cell r="I1961" t="str">
            <v>TRAYLER</v>
          </cell>
          <cell r="J1961" t="str">
            <v>Soldar viga</v>
          </cell>
          <cell r="K1961" t="str">
            <v>MTTO. CORRECTIVO</v>
          </cell>
          <cell r="L1961">
            <v>1582</v>
          </cell>
          <cell r="M1961" t="str">
            <v>PILAY SANTOS, OSCAR</v>
          </cell>
          <cell r="N1961" t="str">
            <v>A</v>
          </cell>
          <cell r="O1961">
            <v>42210</v>
          </cell>
          <cell r="P1961">
            <v>0.3576388888888889</v>
          </cell>
          <cell r="Q1961">
            <v>30</v>
          </cell>
          <cell r="R1961"/>
          <cell r="S1961" t="str">
            <v>Mtto. Terminado</v>
          </cell>
          <cell r="T1961">
            <v>42210</v>
          </cell>
          <cell r="U1961">
            <v>0.5</v>
          </cell>
          <cell r="V1961">
            <v>3.4166666666278616</v>
          </cell>
        </row>
        <row r="1962">
          <cell r="A1962"/>
          <cell r="B1962">
            <v>1951</v>
          </cell>
          <cell r="C1962">
            <v>334</v>
          </cell>
          <cell r="D1962" t="str">
            <v>Tractor de Llantas Cameco 305 AG</v>
          </cell>
          <cell r="E1962" t="str">
            <v>100CM</v>
          </cell>
          <cell r="F1962" t="str">
            <v>Coazucar S. A.</v>
          </cell>
          <cell r="G1962">
            <v>791060444</v>
          </cell>
          <cell r="H1962">
            <v>7795550343</v>
          </cell>
          <cell r="I1962" t="str">
            <v>CAMECOS</v>
          </cell>
          <cell r="J1962" t="str">
            <v>Revisar motor</v>
          </cell>
          <cell r="K1962" t="str">
            <v>MTTO. CORRECTIVO</v>
          </cell>
          <cell r="L1962">
            <v>1742</v>
          </cell>
          <cell r="M1962" t="str">
            <v>ROMERO GUAMAN, VALENTIN</v>
          </cell>
          <cell r="N1962" t="str">
            <v>A</v>
          </cell>
          <cell r="O1962">
            <v>42210</v>
          </cell>
          <cell r="P1962">
            <v>0.35902777777777778</v>
          </cell>
          <cell r="Q1962">
            <v>30</v>
          </cell>
          <cell r="R1962"/>
          <cell r="S1962" t="str">
            <v>Mtto. Terminado</v>
          </cell>
          <cell r="T1962">
            <v>42210</v>
          </cell>
          <cell r="U1962">
            <v>0.41666666666666669</v>
          </cell>
          <cell r="V1962">
            <v>1.3833333333022892</v>
          </cell>
        </row>
        <row r="1963">
          <cell r="A1963"/>
          <cell r="B1963">
            <v>1952</v>
          </cell>
          <cell r="C1963">
            <v>299</v>
          </cell>
          <cell r="D1963" t="str">
            <v>Tractor John Deere 8200</v>
          </cell>
          <cell r="E1963" t="str">
            <v>100JD</v>
          </cell>
          <cell r="F1963" t="str">
            <v>Coazucar S. A.</v>
          </cell>
          <cell r="G1963">
            <v>791060392</v>
          </cell>
          <cell r="H1963">
            <v>7795550953</v>
          </cell>
          <cell r="I1963" t="str">
            <v>JOHN DEERE</v>
          </cell>
          <cell r="J1963" t="str">
            <v>Revisar sensor y cambios</v>
          </cell>
          <cell r="K1963" t="str">
            <v>MTTO. CORRECTIVO</v>
          </cell>
          <cell r="L1963">
            <v>1661</v>
          </cell>
          <cell r="M1963" t="str">
            <v>REGALADO ANDRADE, JUAN LEONARDO</v>
          </cell>
          <cell r="N1963" t="str">
            <v>A</v>
          </cell>
          <cell r="O1963">
            <v>42210</v>
          </cell>
          <cell r="P1963">
            <v>0.36180555555555555</v>
          </cell>
          <cell r="Q1963">
            <v>30</v>
          </cell>
          <cell r="R1963">
            <v>8964</v>
          </cell>
          <cell r="S1963" t="str">
            <v>Mtto. Terminado</v>
          </cell>
          <cell r="T1963">
            <v>42210</v>
          </cell>
          <cell r="U1963">
            <v>0.38472222222222219</v>
          </cell>
          <cell r="V1963">
            <v>0.55000000004656613</v>
          </cell>
        </row>
        <row r="1964">
          <cell r="A1964"/>
          <cell r="B1964">
            <v>1953</v>
          </cell>
          <cell r="C1964" t="str">
            <v>JD22</v>
          </cell>
          <cell r="D1964" t="str">
            <v>Tractor John Deere 6145J</v>
          </cell>
          <cell r="E1964" t="str">
            <v>100JD</v>
          </cell>
          <cell r="F1964" t="str">
            <v>Coazucar S. A.</v>
          </cell>
          <cell r="G1964">
            <v>791060443</v>
          </cell>
          <cell r="H1964">
            <v>7795551055</v>
          </cell>
          <cell r="I1964" t="str">
            <v>MTTO. EN EL CAMPO</v>
          </cell>
          <cell r="J1964" t="str">
            <v>Revisar filtro de transmision</v>
          </cell>
          <cell r="K1964" t="str">
            <v>MTTO. CORRECTIVO</v>
          </cell>
          <cell r="L1964">
            <v>7142</v>
          </cell>
          <cell r="M1964" t="str">
            <v>CHOEZ CHOEZ, IDEL CRUZ</v>
          </cell>
          <cell r="N1964" t="str">
            <v>A</v>
          </cell>
          <cell r="O1964">
            <v>42210</v>
          </cell>
          <cell r="P1964">
            <v>0.36874999999999997</v>
          </cell>
          <cell r="Q1964">
            <v>30</v>
          </cell>
          <cell r="R1964"/>
          <cell r="S1964" t="str">
            <v>Mtto. Terminado</v>
          </cell>
          <cell r="T1964">
            <v>42210</v>
          </cell>
          <cell r="U1964">
            <v>0.41666666666666669</v>
          </cell>
          <cell r="V1964">
            <v>1.1499999999068677</v>
          </cell>
        </row>
        <row r="1965">
          <cell r="A1965"/>
          <cell r="B1965">
            <v>1954</v>
          </cell>
          <cell r="C1965" t="str">
            <v>EL10</v>
          </cell>
          <cell r="D1965" t="str">
            <v xml:space="preserve">Camión Chevrolet </v>
          </cell>
          <cell r="E1965" t="str">
            <v>100EL</v>
          </cell>
          <cell r="F1965" t="str">
            <v>Coazucar S. A.</v>
          </cell>
          <cell r="G1965">
            <v>791010353</v>
          </cell>
          <cell r="H1965">
            <v>7795550777</v>
          </cell>
          <cell r="I1965" t="str">
            <v>ELECTROMECANICOS</v>
          </cell>
          <cell r="J1965" t="str">
            <v>Cambiar bateria</v>
          </cell>
          <cell r="K1965" t="str">
            <v>MTTO. CORRECTIVO</v>
          </cell>
          <cell r="L1965">
            <v>674</v>
          </cell>
          <cell r="M1965" t="str">
            <v>AVILA PAUTA, LUIS ENRIQUE</v>
          </cell>
          <cell r="N1965" t="str">
            <v>A</v>
          </cell>
          <cell r="O1965">
            <v>42210</v>
          </cell>
          <cell r="P1965">
            <v>0.3743055555555555</v>
          </cell>
          <cell r="Q1965">
            <v>30</v>
          </cell>
          <cell r="R1965"/>
          <cell r="S1965" t="str">
            <v>Mtto. Terminado</v>
          </cell>
          <cell r="T1965">
            <v>42210</v>
          </cell>
          <cell r="U1965">
            <v>0.47361111111111115</v>
          </cell>
          <cell r="V1965">
            <v>2.3833333334187046</v>
          </cell>
        </row>
        <row r="1966">
          <cell r="A1966"/>
          <cell r="B1966">
            <v>1955</v>
          </cell>
          <cell r="C1966">
            <v>875</v>
          </cell>
          <cell r="D1966" t="str">
            <v>Abonadora Aparcadora</v>
          </cell>
          <cell r="E1966" t="str">
            <v>100EA</v>
          </cell>
          <cell r="F1966" t="str">
            <v>Coazucar S. A.</v>
          </cell>
          <cell r="G1966">
            <v>791060336</v>
          </cell>
          <cell r="H1966">
            <v>791060336</v>
          </cell>
          <cell r="I1966" t="str">
            <v>MTTO. EN EL CAMPO</v>
          </cell>
          <cell r="J1966" t="str">
            <v>Revisar sinfin</v>
          </cell>
          <cell r="K1966" t="str">
            <v>MTTO. CORRECTIVO</v>
          </cell>
          <cell r="L1966">
            <v>760</v>
          </cell>
          <cell r="M1966" t="str">
            <v>BUÑAY LEON, SEGUNDO ROSENDO</v>
          </cell>
          <cell r="N1966" t="str">
            <v>A</v>
          </cell>
          <cell r="O1966">
            <v>42210</v>
          </cell>
          <cell r="P1966">
            <v>0.375</v>
          </cell>
          <cell r="Q1966">
            <v>30</v>
          </cell>
          <cell r="R1966"/>
          <cell r="S1966" t="str">
            <v>Mtto. Terminado</v>
          </cell>
          <cell r="T1966">
            <v>42212</v>
          </cell>
          <cell r="U1966">
            <v>0.45833333333333331</v>
          </cell>
          <cell r="V1966">
            <v>50</v>
          </cell>
        </row>
        <row r="1967">
          <cell r="A1967"/>
          <cell r="B1967">
            <v>1956</v>
          </cell>
          <cell r="C1967">
            <v>871</v>
          </cell>
          <cell r="D1967" t="str">
            <v>Abonadoras 4 tolvas</v>
          </cell>
          <cell r="E1967" t="str">
            <v>100EA</v>
          </cell>
          <cell r="F1967" t="str">
            <v>Coazucar S. A.</v>
          </cell>
          <cell r="G1967">
            <v>791060429</v>
          </cell>
          <cell r="H1967">
            <v>791060429</v>
          </cell>
          <cell r="I1967" t="str">
            <v>MTTO. EN EL CAMPO</v>
          </cell>
          <cell r="J1967" t="str">
            <v>Revisar sinfin</v>
          </cell>
          <cell r="K1967" t="str">
            <v>MTTO. CORRECTIVO</v>
          </cell>
          <cell r="L1967">
            <v>760</v>
          </cell>
          <cell r="M1967" t="str">
            <v>BUÑAY LEON, SEGUNDO ROSENDO</v>
          </cell>
          <cell r="N1967" t="str">
            <v>A</v>
          </cell>
          <cell r="O1967">
            <v>42210</v>
          </cell>
          <cell r="P1967">
            <v>0.3756944444444445</v>
          </cell>
          <cell r="Q1967">
            <v>30</v>
          </cell>
          <cell r="R1967"/>
          <cell r="S1967" t="str">
            <v>Mtto. Terminado</v>
          </cell>
          <cell r="T1967">
            <v>42211</v>
          </cell>
          <cell r="U1967">
            <v>0.41666666666666669</v>
          </cell>
          <cell r="V1967">
            <v>24.983333333279006</v>
          </cell>
        </row>
        <row r="1968">
          <cell r="A1968"/>
          <cell r="B1968">
            <v>1957</v>
          </cell>
          <cell r="C1968" t="str">
            <v>TD03</v>
          </cell>
          <cell r="D1968" t="str">
            <v>Tanquero de Agua de 10.000GL</v>
          </cell>
          <cell r="E1968" t="str">
            <v>100TD</v>
          </cell>
          <cell r="F1968" t="str">
            <v>Coazucar S. A.</v>
          </cell>
          <cell r="G1968">
            <v>791060372</v>
          </cell>
          <cell r="H1968">
            <v>7795551313</v>
          </cell>
          <cell r="I1968" t="str">
            <v>TRAYLER</v>
          </cell>
          <cell r="J1968" t="str">
            <v>Soldar tanque</v>
          </cell>
          <cell r="K1968" t="str">
            <v>MTTO. CORRECTIVO</v>
          </cell>
          <cell r="L1968">
            <v>2049</v>
          </cell>
          <cell r="M1968" t="str">
            <v>ZAMBRANO GANCHOZO, HERMOGENES</v>
          </cell>
          <cell r="N1968" t="str">
            <v>A</v>
          </cell>
          <cell r="O1968">
            <v>42210</v>
          </cell>
          <cell r="P1968">
            <v>0.37847222222222227</v>
          </cell>
          <cell r="Q1968">
            <v>30</v>
          </cell>
          <cell r="R1968"/>
          <cell r="S1968" t="str">
            <v>Mtto. Terminado</v>
          </cell>
          <cell r="T1968">
            <v>42210</v>
          </cell>
          <cell r="U1968">
            <v>0.625</v>
          </cell>
          <cell r="V1968">
            <v>5.9166666667442769</v>
          </cell>
        </row>
        <row r="1969">
          <cell r="A1969"/>
          <cell r="B1969">
            <v>1958</v>
          </cell>
          <cell r="C1969" t="str">
            <v>JD07</v>
          </cell>
          <cell r="D1969" t="str">
            <v>Tractor John Deere 8270R</v>
          </cell>
          <cell r="E1969" t="str">
            <v>100JD</v>
          </cell>
          <cell r="F1969" t="str">
            <v>Coazucar S. A.</v>
          </cell>
          <cell r="G1969">
            <v>791060396</v>
          </cell>
          <cell r="H1969">
            <v>7795551025</v>
          </cell>
          <cell r="I1969" t="str">
            <v>JOHN DEERE</v>
          </cell>
          <cell r="J1969" t="str">
            <v>Revisar gato hidraulico,revisar codigo</v>
          </cell>
          <cell r="K1969" t="str">
            <v>MTTO. CORRECTIVO</v>
          </cell>
          <cell r="L1969">
            <v>8366</v>
          </cell>
          <cell r="M1969" t="str">
            <v>HERAS CORONEL,CARLOS</v>
          </cell>
          <cell r="N1969" t="str">
            <v>A</v>
          </cell>
          <cell r="O1969">
            <v>42210</v>
          </cell>
          <cell r="P1969">
            <v>0.38055555555555554</v>
          </cell>
          <cell r="Q1969">
            <v>30</v>
          </cell>
          <cell r="R1969"/>
          <cell r="S1969" t="str">
            <v>Mtto. Terminado</v>
          </cell>
          <cell r="T1969">
            <v>42210</v>
          </cell>
          <cell r="U1969">
            <v>0.64930555555555558</v>
          </cell>
          <cell r="V1969">
            <v>6.4499999998370185</v>
          </cell>
        </row>
        <row r="1970">
          <cell r="A1970"/>
          <cell r="B1970">
            <v>1959</v>
          </cell>
          <cell r="C1970">
            <v>668</v>
          </cell>
          <cell r="D1970" t="str">
            <v xml:space="preserve">Moto Bomba Perkins 4.236 </v>
          </cell>
          <cell r="E1970" t="str">
            <v>100BB</v>
          </cell>
          <cell r="F1970" t="str">
            <v>Coazucar S. A.</v>
          </cell>
          <cell r="G1970">
            <v>791060405</v>
          </cell>
          <cell r="H1970">
            <v>7795550042</v>
          </cell>
          <cell r="I1970" t="str">
            <v>MTTO. EN EL CAMPO</v>
          </cell>
          <cell r="J1970" t="str">
            <v>Revisar encendido</v>
          </cell>
          <cell r="K1970" t="str">
            <v>MTTO. CORRECTIVO</v>
          </cell>
          <cell r="L1970">
            <v>1673</v>
          </cell>
          <cell r="M1970" t="str">
            <v>RIERA PALACIOS, RICARDO</v>
          </cell>
          <cell r="N1970" t="str">
            <v>A</v>
          </cell>
          <cell r="O1970">
            <v>42210</v>
          </cell>
          <cell r="P1970">
            <v>0.38541666666666669</v>
          </cell>
          <cell r="Q1970">
            <v>30</v>
          </cell>
          <cell r="R1970"/>
          <cell r="S1970" t="str">
            <v>Mtto. Terminado</v>
          </cell>
          <cell r="T1970">
            <v>42210</v>
          </cell>
          <cell r="U1970">
            <v>0.47916666666666669</v>
          </cell>
          <cell r="V1970">
            <v>2.25</v>
          </cell>
        </row>
        <row r="1971">
          <cell r="A1971"/>
          <cell r="B1971">
            <v>1960</v>
          </cell>
          <cell r="C1971" t="str">
            <v>LL06</v>
          </cell>
          <cell r="D1971" t="str">
            <v>Cargadora de Caña JD. SP 2250</v>
          </cell>
          <cell r="E1971" t="str">
            <v>100LL</v>
          </cell>
          <cell r="F1971" t="str">
            <v>Coazucar S. A.</v>
          </cell>
          <cell r="G1971">
            <v>791060423</v>
          </cell>
          <cell r="H1971">
            <v>791060423</v>
          </cell>
          <cell r="I1971" t="str">
            <v>MTTO. EN EL CAMPO</v>
          </cell>
          <cell r="J1971" t="str">
            <v>Revisar aire acondicionado</v>
          </cell>
          <cell r="K1971" t="str">
            <v>MTTO. CORRECTIVO</v>
          </cell>
          <cell r="L1971">
            <v>794</v>
          </cell>
          <cell r="M1971" t="str">
            <v>CALI QUEZADA, LUIS GERARDO</v>
          </cell>
          <cell r="N1971" t="str">
            <v>A</v>
          </cell>
          <cell r="O1971">
            <v>42210</v>
          </cell>
          <cell r="P1971">
            <v>0.3923611111111111</v>
          </cell>
          <cell r="Q1971">
            <v>30</v>
          </cell>
          <cell r="R1971"/>
          <cell r="S1971" t="str">
            <v>Mtto. Terminado</v>
          </cell>
          <cell r="T1971">
            <v>42210</v>
          </cell>
          <cell r="U1971">
            <v>0.625</v>
          </cell>
          <cell r="V1971">
            <v>5.5833333333721384</v>
          </cell>
        </row>
        <row r="1972">
          <cell r="A1972"/>
          <cell r="B1972">
            <v>1961</v>
          </cell>
          <cell r="C1972">
            <v>508</v>
          </cell>
          <cell r="D1972" t="str">
            <v>Cargadora de Caña Cameco SP- 1800</v>
          </cell>
          <cell r="E1972" t="str">
            <v>100LL</v>
          </cell>
          <cell r="F1972" t="str">
            <v>Coazucar S. A.</v>
          </cell>
          <cell r="G1972">
            <v>791060368</v>
          </cell>
          <cell r="H1972">
            <v>791060368</v>
          </cell>
          <cell r="I1972" t="str">
            <v>MTTO. EN EL CAMPO</v>
          </cell>
          <cell r="J1972" t="str">
            <v>Cambiar solenoide</v>
          </cell>
          <cell r="K1972" t="str">
            <v>MTTO. CORRECTIVO</v>
          </cell>
          <cell r="L1972">
            <v>794</v>
          </cell>
          <cell r="M1972" t="str">
            <v>CALI QUEZADA, LUIS GERARDO</v>
          </cell>
          <cell r="N1972" t="str">
            <v>A</v>
          </cell>
          <cell r="O1972">
            <v>42210</v>
          </cell>
          <cell r="P1972">
            <v>0.39305555555555555</v>
          </cell>
          <cell r="Q1972">
            <v>30</v>
          </cell>
          <cell r="R1972"/>
          <cell r="S1972" t="str">
            <v>Mtto. Terminado</v>
          </cell>
          <cell r="T1972">
            <v>42210</v>
          </cell>
          <cell r="U1972">
            <v>0.58333333333333337</v>
          </cell>
          <cell r="V1972">
            <v>4.5666666666511446</v>
          </cell>
        </row>
        <row r="1973">
          <cell r="A1973"/>
          <cell r="B1973">
            <v>1962</v>
          </cell>
          <cell r="C1973">
            <v>1411</v>
          </cell>
          <cell r="D1973" t="str">
            <v>Dolly</v>
          </cell>
          <cell r="E1973" t="str">
            <v>100DL</v>
          </cell>
          <cell r="F1973" t="str">
            <v>Coazucar S. A.</v>
          </cell>
          <cell r="G1973">
            <v>791060315</v>
          </cell>
          <cell r="H1973">
            <v>791060315</v>
          </cell>
          <cell r="I1973" t="str">
            <v>DOLLYS</v>
          </cell>
          <cell r="J1973" t="str">
            <v>Cambiar rodamientos</v>
          </cell>
          <cell r="K1973" t="str">
            <v>MTTO. CORRECTIVO</v>
          </cell>
          <cell r="L1973">
            <v>1417</v>
          </cell>
          <cell r="M1973" t="str">
            <v>MORENO ULLOA, SALOMON</v>
          </cell>
          <cell r="N1973" t="str">
            <v>A</v>
          </cell>
          <cell r="O1973">
            <v>42210</v>
          </cell>
          <cell r="P1973">
            <v>0.39861111111111108</v>
          </cell>
          <cell r="Q1973">
            <v>30</v>
          </cell>
          <cell r="R1973"/>
          <cell r="S1973" t="str">
            <v>Mtto. Terminado</v>
          </cell>
          <cell r="T1973">
            <v>42210</v>
          </cell>
          <cell r="U1973">
            <v>0.66666666666666663</v>
          </cell>
          <cell r="V1973">
            <v>6.4333333333488554</v>
          </cell>
        </row>
        <row r="1974">
          <cell r="A1974"/>
          <cell r="B1974">
            <v>1963</v>
          </cell>
          <cell r="C1974" t="str">
            <v>JD05</v>
          </cell>
          <cell r="D1974" t="str">
            <v>Tractor John Deere 8270R</v>
          </cell>
          <cell r="E1974" t="str">
            <v>100JD</v>
          </cell>
          <cell r="F1974" t="str">
            <v>Coazucar S. A.</v>
          </cell>
          <cell r="G1974">
            <v>791060396</v>
          </cell>
          <cell r="H1974">
            <v>7795551021</v>
          </cell>
          <cell r="I1974" t="str">
            <v>ELECTROMECANICOS</v>
          </cell>
          <cell r="J1974" t="str">
            <v>Revisar gato y calibracion de enganche</v>
          </cell>
          <cell r="K1974" t="str">
            <v>MTTO. CORRECTIVO</v>
          </cell>
          <cell r="L1974">
            <v>4942</v>
          </cell>
          <cell r="M1974" t="str">
            <v>ROMAN VELEZ, PEDRO</v>
          </cell>
          <cell r="N1974" t="str">
            <v>A</v>
          </cell>
          <cell r="O1974">
            <v>42210</v>
          </cell>
          <cell r="P1974">
            <v>0.40625</v>
          </cell>
          <cell r="Q1974">
            <v>30</v>
          </cell>
          <cell r="R1974"/>
          <cell r="S1974" t="str">
            <v>Mtto. Terminado</v>
          </cell>
          <cell r="T1974">
            <v>42210</v>
          </cell>
          <cell r="U1974">
            <v>0.55555555555555558</v>
          </cell>
          <cell r="V1974">
            <v>3.5833333332557231</v>
          </cell>
        </row>
        <row r="1975">
          <cell r="A1975"/>
          <cell r="B1975">
            <v>1964</v>
          </cell>
          <cell r="C1975">
            <v>345</v>
          </cell>
          <cell r="D1975" t="str">
            <v xml:space="preserve">Tractor de Ruedas Vanguard V-167        </v>
          </cell>
          <cell r="E1975" t="str">
            <v>100EP</v>
          </cell>
          <cell r="F1975" t="str">
            <v>Coazucar S. A.</v>
          </cell>
          <cell r="G1975">
            <v>791060374</v>
          </cell>
          <cell r="H1975">
            <v>7795550830</v>
          </cell>
          <cell r="I1975" t="str">
            <v>EQUIPO PESADO</v>
          </cell>
          <cell r="J1975" t="str">
            <v>Orden de inspección</v>
          </cell>
          <cell r="K1975" t="str">
            <v>MTTO. PREVENTIVO</v>
          </cell>
          <cell r="L1975">
            <v>1858</v>
          </cell>
          <cell r="M1975" t="str">
            <v>SUMBA RAMON LUIS ALFREDO</v>
          </cell>
          <cell r="N1975" t="str">
            <v>A</v>
          </cell>
          <cell r="O1975">
            <v>42210</v>
          </cell>
          <cell r="P1975">
            <v>0.40972222222222227</v>
          </cell>
          <cell r="Q1975">
            <v>30</v>
          </cell>
          <cell r="R1975"/>
          <cell r="S1975" t="str">
            <v>Mtto. Terminado</v>
          </cell>
          <cell r="T1975">
            <v>42210</v>
          </cell>
          <cell r="U1975">
            <v>0.44444444444444442</v>
          </cell>
          <cell r="V1975">
            <v>0.83333333348855376</v>
          </cell>
        </row>
        <row r="1976">
          <cell r="A1976"/>
          <cell r="B1976">
            <v>1965</v>
          </cell>
          <cell r="C1976">
            <v>345</v>
          </cell>
          <cell r="D1976" t="str">
            <v xml:space="preserve">Tractor de Ruedas Vanguard V-167        </v>
          </cell>
          <cell r="E1976" t="str">
            <v>100EP</v>
          </cell>
          <cell r="F1976" t="str">
            <v>Coazucar S. A.</v>
          </cell>
          <cell r="G1976">
            <v>791060374</v>
          </cell>
          <cell r="H1976">
            <v>7795550830</v>
          </cell>
          <cell r="I1976" t="str">
            <v>LUBRICADORA</v>
          </cell>
          <cell r="J1976" t="str">
            <v>Cambio de filtro y aceite de motor</v>
          </cell>
          <cell r="K1976" t="str">
            <v>MTTO. PREVENTIVO</v>
          </cell>
          <cell r="L1976">
            <v>1858</v>
          </cell>
          <cell r="M1976" t="str">
            <v>SUMBA RAMON LUIS ALFREDO</v>
          </cell>
          <cell r="N1976" t="str">
            <v>A</v>
          </cell>
          <cell r="O1976">
            <v>42210</v>
          </cell>
          <cell r="P1976">
            <v>0.40972222222222227</v>
          </cell>
          <cell r="Q1976">
            <v>30</v>
          </cell>
          <cell r="R1976"/>
          <cell r="S1976" t="str">
            <v>Mtto. Terminado</v>
          </cell>
          <cell r="T1976">
            <v>42210</v>
          </cell>
          <cell r="U1976">
            <v>0.47916666666666669</v>
          </cell>
          <cell r="V1976">
            <v>1.6666666667442769</v>
          </cell>
        </row>
        <row r="1977">
          <cell r="A1977"/>
          <cell r="B1977">
            <v>1966</v>
          </cell>
          <cell r="C1977">
            <v>345</v>
          </cell>
          <cell r="D1977" t="str">
            <v xml:space="preserve">Tractor de Ruedas Vanguard V-167        </v>
          </cell>
          <cell r="E1977" t="str">
            <v>100EP</v>
          </cell>
          <cell r="F1977" t="str">
            <v>Coazucar S. A.</v>
          </cell>
          <cell r="G1977">
            <v>791060374</v>
          </cell>
          <cell r="H1977">
            <v>7795550830</v>
          </cell>
          <cell r="I1977" t="str">
            <v>LUBRICADORA</v>
          </cell>
          <cell r="J1977" t="str">
            <v>Cambio filtro de combustible</v>
          </cell>
          <cell r="K1977" t="str">
            <v>MTTO. PREVENTIVO</v>
          </cell>
          <cell r="L1977">
            <v>1858</v>
          </cell>
          <cell r="M1977" t="str">
            <v>SUMBA RAMON LUIS ALFREDO</v>
          </cell>
          <cell r="N1977" t="str">
            <v>A</v>
          </cell>
          <cell r="O1977">
            <v>42210</v>
          </cell>
          <cell r="P1977">
            <v>0.40972222222222227</v>
          </cell>
          <cell r="Q1977">
            <v>30</v>
          </cell>
          <cell r="R1977"/>
          <cell r="S1977" t="str">
            <v>Mtto. Terminado</v>
          </cell>
          <cell r="T1977">
            <v>42210</v>
          </cell>
          <cell r="U1977">
            <v>0.47916666666666669</v>
          </cell>
          <cell r="V1977">
            <v>1.6666666667442769</v>
          </cell>
        </row>
        <row r="1978">
          <cell r="A1978"/>
          <cell r="B1978">
            <v>1967</v>
          </cell>
          <cell r="C1978">
            <v>438</v>
          </cell>
          <cell r="D1978" t="str">
            <v>Carreton</v>
          </cell>
          <cell r="E1978" t="str">
            <v>100CA</v>
          </cell>
          <cell r="F1978" t="str">
            <v>Coazucar S. A.</v>
          </cell>
          <cell r="G1978">
            <v>791060326</v>
          </cell>
          <cell r="H1978">
            <v>791060326</v>
          </cell>
          <cell r="I1978" t="str">
            <v>DOLLYS</v>
          </cell>
          <cell r="J1978" t="str">
            <v>Cambiar esparragos y soldar viga</v>
          </cell>
          <cell r="K1978" t="str">
            <v>MTTO. CORRECTIVO</v>
          </cell>
          <cell r="L1978">
            <v>1626</v>
          </cell>
          <cell r="M1978" t="str">
            <v xml:space="preserve">QUIMI CHANALATA, ERALDO </v>
          </cell>
          <cell r="N1978" t="str">
            <v>A</v>
          </cell>
          <cell r="O1978">
            <v>42210</v>
          </cell>
          <cell r="P1978">
            <v>0.41388888888888892</v>
          </cell>
          <cell r="Q1978">
            <v>30</v>
          </cell>
          <cell r="R1978"/>
          <cell r="S1978" t="str">
            <v>Mtto. Terminado</v>
          </cell>
          <cell r="T1978">
            <v>42210</v>
          </cell>
          <cell r="U1978">
            <v>0.5</v>
          </cell>
          <cell r="V1978">
            <v>2.0666666666511446</v>
          </cell>
        </row>
        <row r="1979">
          <cell r="A1979"/>
          <cell r="B1979">
            <v>1968</v>
          </cell>
          <cell r="C1979">
            <v>522</v>
          </cell>
          <cell r="D1979" t="str">
            <v>Cargadora de Caña Vanguard V-1900</v>
          </cell>
          <cell r="E1979" t="str">
            <v>100LL</v>
          </cell>
          <cell r="F1979" t="str">
            <v>Coazucar S. A.</v>
          </cell>
          <cell r="G1979">
            <v>791060369</v>
          </cell>
          <cell r="H1979">
            <v>791060369</v>
          </cell>
          <cell r="I1979" t="str">
            <v>MTTO. EN EL CAMPO</v>
          </cell>
          <cell r="J1979" t="str">
            <v>Revisar sistema hidraulico</v>
          </cell>
          <cell r="K1979" t="str">
            <v>MTTO. CORRECTIVO</v>
          </cell>
          <cell r="L1979">
            <v>1018</v>
          </cell>
          <cell r="M1979" t="str">
            <v>ESPINOZA LLERENA, HENRY WILSON</v>
          </cell>
          <cell r="N1979" t="str">
            <v>A</v>
          </cell>
          <cell r="O1979">
            <v>42210</v>
          </cell>
          <cell r="P1979">
            <v>0.42430555555555555</v>
          </cell>
          <cell r="Q1979">
            <v>30</v>
          </cell>
          <cell r="R1979"/>
          <cell r="S1979" t="str">
            <v>Mtto. Terminado</v>
          </cell>
          <cell r="T1979">
            <v>42210</v>
          </cell>
          <cell r="U1979">
            <v>0.5</v>
          </cell>
          <cell r="V1979">
            <v>1.8166666666511446</v>
          </cell>
        </row>
        <row r="1980">
          <cell r="A1980"/>
          <cell r="B1980">
            <v>1969</v>
          </cell>
          <cell r="C1980">
            <v>375</v>
          </cell>
          <cell r="D1980" t="str">
            <v>Tractor John Deere 7400</v>
          </cell>
          <cell r="E1980" t="str">
            <v>100JD</v>
          </cell>
          <cell r="F1980" t="str">
            <v>Coazucar S. A.</v>
          </cell>
          <cell r="G1980">
            <v>791060390</v>
          </cell>
          <cell r="H1980">
            <v>7795550981</v>
          </cell>
          <cell r="I1980" t="str">
            <v>MTTO. EN EL CAMPO</v>
          </cell>
          <cell r="J1980" t="str">
            <v>Revisar encendido</v>
          </cell>
          <cell r="K1980" t="str">
            <v>MTTO. CORRECTIVO</v>
          </cell>
          <cell r="L1980">
            <v>7438</v>
          </cell>
          <cell r="M1980" t="str">
            <v>PEÑAFIEL GONZALEZ, FLORENCIO HIPOLITO</v>
          </cell>
          <cell r="N1980" t="str">
            <v>A</v>
          </cell>
          <cell r="O1980">
            <v>42210</v>
          </cell>
          <cell r="P1980">
            <v>0.43124999999999997</v>
          </cell>
          <cell r="Q1980">
            <v>30</v>
          </cell>
          <cell r="R1980">
            <v>6607</v>
          </cell>
          <cell r="S1980" t="str">
            <v>Mtto. Terminado</v>
          </cell>
          <cell r="T1980">
            <v>42212</v>
          </cell>
          <cell r="U1980">
            <v>0.23402777777777781</v>
          </cell>
          <cell r="V1980">
            <v>43.266666666604578</v>
          </cell>
        </row>
        <row r="1981">
          <cell r="A1981"/>
          <cell r="B1981">
            <v>1970</v>
          </cell>
          <cell r="C1981" t="str">
            <v>MB69</v>
          </cell>
          <cell r="D1981" t="str">
            <v>Moto Bomba Perkins 1104A-44T</v>
          </cell>
          <cell r="E1981" t="str">
            <v>100BB</v>
          </cell>
          <cell r="F1981" t="str">
            <v>Coazucar S. A.</v>
          </cell>
          <cell r="G1981">
            <v>0</v>
          </cell>
          <cell r="H1981">
            <v>791060405</v>
          </cell>
          <cell r="I1981" t="str">
            <v>MTTO. EN EL CAMPO</v>
          </cell>
          <cell r="J1981" t="str">
            <v>Cambio aceite y filtro motor</v>
          </cell>
          <cell r="K1981" t="str">
            <v>MTTO. PREVENTIVO</v>
          </cell>
          <cell r="L1981">
            <v>1946</v>
          </cell>
          <cell r="M1981" t="str">
            <v>VASQUEZ BERMEO, BENJAMIN</v>
          </cell>
          <cell r="N1981" t="str">
            <v>A</v>
          </cell>
          <cell r="O1981">
            <v>42210</v>
          </cell>
          <cell r="P1981">
            <v>0.4458333333333333</v>
          </cell>
          <cell r="Q1981">
            <v>30</v>
          </cell>
          <cell r="R1981"/>
          <cell r="S1981" t="str">
            <v>Mtto. Terminado</v>
          </cell>
          <cell r="T1981">
            <v>42211</v>
          </cell>
          <cell r="U1981">
            <v>0.39583333333333331</v>
          </cell>
          <cell r="V1981">
            <v>22.800000000046566</v>
          </cell>
        </row>
        <row r="1982">
          <cell r="A1982"/>
          <cell r="B1982">
            <v>1971</v>
          </cell>
          <cell r="C1982" t="str">
            <v>MB69</v>
          </cell>
          <cell r="D1982" t="str">
            <v>Moto Bomba Perkins 1104A-44T</v>
          </cell>
          <cell r="E1982" t="str">
            <v>100BB</v>
          </cell>
          <cell r="F1982" t="str">
            <v>Coazucar S. A.</v>
          </cell>
          <cell r="G1982">
            <v>0</v>
          </cell>
          <cell r="H1982">
            <v>791060405</v>
          </cell>
          <cell r="I1982" t="str">
            <v>MTTO. EN EL CAMPO</v>
          </cell>
          <cell r="J1982" t="str">
            <v>Cambio filtro de combustible</v>
          </cell>
          <cell r="K1982" t="str">
            <v>MTTO. PREVENTIVO</v>
          </cell>
          <cell r="L1982">
            <v>1946</v>
          </cell>
          <cell r="M1982" t="str">
            <v>VASQUEZ BERMEO, BENJAMIN</v>
          </cell>
          <cell r="N1982" t="str">
            <v>A</v>
          </cell>
          <cell r="O1982">
            <v>42210</v>
          </cell>
          <cell r="P1982">
            <v>0.4458333333333333</v>
          </cell>
          <cell r="Q1982">
            <v>30</v>
          </cell>
          <cell r="R1982"/>
          <cell r="S1982" t="str">
            <v>Mtto. Terminado</v>
          </cell>
          <cell r="T1982">
            <v>42211</v>
          </cell>
          <cell r="U1982">
            <v>0.39583333333333331</v>
          </cell>
          <cell r="V1982">
            <v>22.800000000046566</v>
          </cell>
        </row>
        <row r="1983">
          <cell r="A1983"/>
          <cell r="B1983">
            <v>1972</v>
          </cell>
          <cell r="C1983" t="str">
            <v>MB69</v>
          </cell>
          <cell r="D1983" t="str">
            <v>Moto Bomba Perkins 1104A-44T</v>
          </cell>
          <cell r="E1983" t="str">
            <v>100BB</v>
          </cell>
          <cell r="F1983" t="str">
            <v>Coazucar S. A.</v>
          </cell>
          <cell r="G1983">
            <v>0</v>
          </cell>
          <cell r="H1983">
            <v>791060405</v>
          </cell>
          <cell r="I1983" t="str">
            <v>MTTO. EN EL CAMPO</v>
          </cell>
          <cell r="J1983" t="str">
            <v>Cambio filtro de aire</v>
          </cell>
          <cell r="K1983" t="str">
            <v>MTTO. PREVENTIVO</v>
          </cell>
          <cell r="L1983">
            <v>1946</v>
          </cell>
          <cell r="M1983" t="str">
            <v>VASQUEZ BERMEO, BENJAMIN</v>
          </cell>
          <cell r="N1983" t="str">
            <v>A</v>
          </cell>
          <cell r="O1983">
            <v>42210</v>
          </cell>
          <cell r="P1983">
            <v>0.4458333333333333</v>
          </cell>
          <cell r="Q1983">
            <v>30</v>
          </cell>
          <cell r="R1983"/>
          <cell r="S1983" t="str">
            <v>Mtto. Terminado</v>
          </cell>
          <cell r="T1983">
            <v>42211</v>
          </cell>
          <cell r="U1983">
            <v>0.39583333333333331</v>
          </cell>
          <cell r="V1983">
            <v>22.800000000046566</v>
          </cell>
        </row>
        <row r="1984">
          <cell r="A1984"/>
          <cell r="B1984">
            <v>1973</v>
          </cell>
          <cell r="C1984" t="str">
            <v>MB69</v>
          </cell>
          <cell r="D1984" t="str">
            <v>Moto Bomba Perkins 1104A-44T</v>
          </cell>
          <cell r="E1984" t="str">
            <v>100BB</v>
          </cell>
          <cell r="F1984" t="str">
            <v>Coazucar S. A.</v>
          </cell>
          <cell r="G1984">
            <v>0</v>
          </cell>
          <cell r="H1984">
            <v>791060405</v>
          </cell>
          <cell r="I1984" t="str">
            <v>MTTO. EN EL CAMPO</v>
          </cell>
          <cell r="J1984" t="str">
            <v>Cambio aceite reductor</v>
          </cell>
          <cell r="K1984" t="str">
            <v>MTTO. PREVENTIVO</v>
          </cell>
          <cell r="L1984">
            <v>1946</v>
          </cell>
          <cell r="M1984" t="str">
            <v>VASQUEZ BERMEO, BENJAMIN</v>
          </cell>
          <cell r="N1984" t="str">
            <v>A</v>
          </cell>
          <cell r="O1984">
            <v>42210</v>
          </cell>
          <cell r="P1984">
            <v>0.4458333333333333</v>
          </cell>
          <cell r="Q1984">
            <v>30</v>
          </cell>
          <cell r="R1984"/>
          <cell r="S1984" t="str">
            <v>Mtto. Terminado</v>
          </cell>
          <cell r="T1984">
            <v>42211</v>
          </cell>
          <cell r="U1984">
            <v>0.39583333333333331</v>
          </cell>
          <cell r="V1984">
            <v>22.800000000046566</v>
          </cell>
        </row>
        <row r="1985">
          <cell r="A1985"/>
          <cell r="B1985">
            <v>1974</v>
          </cell>
          <cell r="C1985">
            <v>595</v>
          </cell>
          <cell r="D1985" t="str">
            <v>Cosechadora de CañaJohn Deere 3510</v>
          </cell>
          <cell r="E1985" t="str">
            <v>100CS</v>
          </cell>
          <cell r="F1985" t="str">
            <v>Coazucar S. A.</v>
          </cell>
          <cell r="G1985">
            <v>791060334</v>
          </cell>
          <cell r="H1985">
            <v>791060334</v>
          </cell>
          <cell r="I1985" t="str">
            <v>MTTO. EN EL CAMPO</v>
          </cell>
          <cell r="J1985" t="str">
            <v>Cambio aceite y filtro motor</v>
          </cell>
          <cell r="K1985" t="str">
            <v>MTTO. PREVENTIVO</v>
          </cell>
          <cell r="L1985">
            <v>899</v>
          </cell>
          <cell r="M1985" t="str">
            <v>CHICA LLAUCA, LUIS FAUSTO</v>
          </cell>
          <cell r="N1985" t="str">
            <v>A</v>
          </cell>
          <cell r="O1985">
            <v>42210</v>
          </cell>
          <cell r="P1985">
            <v>0.4458333333333333</v>
          </cell>
          <cell r="Q1985">
            <v>30</v>
          </cell>
          <cell r="R1985"/>
          <cell r="S1985" t="str">
            <v>Mtto. Terminado</v>
          </cell>
          <cell r="T1985">
            <v>42212</v>
          </cell>
          <cell r="U1985">
            <v>0.625</v>
          </cell>
          <cell r="V1985">
            <v>52.300000000046566</v>
          </cell>
        </row>
        <row r="1986">
          <cell r="A1986"/>
          <cell r="B1986">
            <v>1975</v>
          </cell>
          <cell r="C1986">
            <v>595</v>
          </cell>
          <cell r="D1986" t="str">
            <v>Cosechadora de CañaJohn Deere 3510</v>
          </cell>
          <cell r="E1986" t="str">
            <v>100CS</v>
          </cell>
          <cell r="F1986" t="str">
            <v>Coazucar S. A.</v>
          </cell>
          <cell r="G1986">
            <v>791060334</v>
          </cell>
          <cell r="H1986">
            <v>791060334</v>
          </cell>
          <cell r="I1986" t="str">
            <v>MTTO. EN EL CAMPO</v>
          </cell>
          <cell r="J1986" t="str">
            <v>Cambio filtro de combustible</v>
          </cell>
          <cell r="K1986" t="str">
            <v>MTTO. PREVENTIVO</v>
          </cell>
          <cell r="L1986">
            <v>899</v>
          </cell>
          <cell r="M1986" t="str">
            <v>CHICA LLAUCA, LUIS FAUSTO</v>
          </cell>
          <cell r="N1986" t="str">
            <v>A</v>
          </cell>
          <cell r="O1986">
            <v>42210</v>
          </cell>
          <cell r="P1986">
            <v>0.4458333333333333</v>
          </cell>
          <cell r="Q1986">
            <v>30</v>
          </cell>
          <cell r="R1986"/>
          <cell r="S1986" t="str">
            <v>Mtto. Terminado</v>
          </cell>
          <cell r="T1986">
            <v>42212</v>
          </cell>
          <cell r="U1986">
            <v>0.625</v>
          </cell>
          <cell r="V1986">
            <v>52.300000000046566</v>
          </cell>
        </row>
        <row r="1987">
          <cell r="A1987"/>
          <cell r="B1987">
            <v>1976</v>
          </cell>
          <cell r="C1987">
            <v>595</v>
          </cell>
          <cell r="D1987" t="str">
            <v>Cosechadora de CañaJohn Deere 3510</v>
          </cell>
          <cell r="E1987" t="str">
            <v>100CS</v>
          </cell>
          <cell r="F1987" t="str">
            <v>Coazucar S. A.</v>
          </cell>
          <cell r="G1987">
            <v>791060334</v>
          </cell>
          <cell r="H1987">
            <v>791060334</v>
          </cell>
          <cell r="I1987" t="str">
            <v>MTTO. EN EL CAMPO</v>
          </cell>
          <cell r="J1987" t="str">
            <v>Cambio aceite mandos finales</v>
          </cell>
          <cell r="K1987" t="str">
            <v>MTTO. PREVENTIVO</v>
          </cell>
          <cell r="L1987">
            <v>899</v>
          </cell>
          <cell r="M1987" t="str">
            <v>CHICA LLAUCA, LUIS FAUSTO</v>
          </cell>
          <cell r="N1987" t="str">
            <v>A</v>
          </cell>
          <cell r="O1987">
            <v>42210</v>
          </cell>
          <cell r="P1987">
            <v>0.4458333333333333</v>
          </cell>
          <cell r="Q1987">
            <v>30</v>
          </cell>
          <cell r="R1987"/>
          <cell r="S1987" t="str">
            <v>Mtto. Terminado</v>
          </cell>
          <cell r="T1987">
            <v>42212</v>
          </cell>
          <cell r="U1987">
            <v>0.625</v>
          </cell>
          <cell r="V1987">
            <v>52.300000000046566</v>
          </cell>
        </row>
        <row r="1988">
          <cell r="A1988"/>
          <cell r="B1988">
            <v>1977</v>
          </cell>
          <cell r="C1988">
            <v>594</v>
          </cell>
          <cell r="D1988" t="str">
            <v>Cosechadora de caña John Deere 3510</v>
          </cell>
          <cell r="E1988" t="str">
            <v>100CS</v>
          </cell>
          <cell r="F1988" t="str">
            <v>Coazucar S. A.</v>
          </cell>
          <cell r="G1988">
            <v>791060334</v>
          </cell>
          <cell r="H1988">
            <v>791060334</v>
          </cell>
          <cell r="I1988" t="str">
            <v>MTTO. EN EL CAMPO</v>
          </cell>
          <cell r="J1988" t="str">
            <v>Cambio aceite y filtro motor</v>
          </cell>
          <cell r="K1988" t="str">
            <v>MTTO. PREVENTIVO</v>
          </cell>
          <cell r="L1988">
            <v>766</v>
          </cell>
          <cell r="M1988" t="str">
            <v>CABALLERO IZQUIERDO, NILO DARIO</v>
          </cell>
          <cell r="N1988" t="str">
            <v>A</v>
          </cell>
          <cell r="O1988">
            <v>42210</v>
          </cell>
          <cell r="P1988">
            <v>0.4458333333333333</v>
          </cell>
          <cell r="Q1988">
            <v>30</v>
          </cell>
          <cell r="R1988"/>
          <cell r="S1988" t="str">
            <v>Mtto. Terminado</v>
          </cell>
          <cell r="T1988">
            <v>42211</v>
          </cell>
          <cell r="U1988">
            <v>0.5</v>
          </cell>
          <cell r="V1988">
            <v>25.300000000046566</v>
          </cell>
        </row>
        <row r="1989">
          <cell r="A1989"/>
          <cell r="B1989">
            <v>1978</v>
          </cell>
          <cell r="C1989">
            <v>407</v>
          </cell>
          <cell r="D1989" t="str">
            <v>Carreton</v>
          </cell>
          <cell r="E1989" t="str">
            <v>100CA</v>
          </cell>
          <cell r="F1989" t="str">
            <v>Coazucar S. A.</v>
          </cell>
          <cell r="G1989">
            <v>791060326</v>
          </cell>
          <cell r="H1989">
            <v>791060326</v>
          </cell>
          <cell r="I1989" t="str">
            <v>CARRETONES</v>
          </cell>
          <cell r="J1989" t="str">
            <v>Colocar pin de biela</v>
          </cell>
          <cell r="K1989" t="str">
            <v>MTTO. CORRECTIVO</v>
          </cell>
          <cell r="L1989">
            <v>1417</v>
          </cell>
          <cell r="M1989" t="str">
            <v>MORENO ULLOA, SALOMON</v>
          </cell>
          <cell r="N1989" t="str">
            <v>A</v>
          </cell>
          <cell r="O1989">
            <v>42210</v>
          </cell>
          <cell r="P1989">
            <v>0.45694444444444443</v>
          </cell>
          <cell r="Q1989">
            <v>30</v>
          </cell>
          <cell r="R1989"/>
          <cell r="S1989" t="str">
            <v>Mtto. Terminado</v>
          </cell>
          <cell r="T1989">
            <v>42210</v>
          </cell>
          <cell r="U1989">
            <v>0.58333333333333337</v>
          </cell>
          <cell r="V1989">
            <v>3.0333333334419876</v>
          </cell>
        </row>
        <row r="1990">
          <cell r="A1990"/>
          <cell r="B1990">
            <v>1979</v>
          </cell>
          <cell r="C1990">
            <v>198</v>
          </cell>
          <cell r="D1990" t="str">
            <v>Cabezal Kenworth T-800</v>
          </cell>
          <cell r="E1990" t="str">
            <v>100CB</v>
          </cell>
          <cell r="F1990" t="str">
            <v>Coazucar S. A.</v>
          </cell>
          <cell r="G1990">
            <v>791060332</v>
          </cell>
          <cell r="H1990">
            <v>7795550313</v>
          </cell>
          <cell r="I1990" t="str">
            <v>CABEZALES</v>
          </cell>
          <cell r="J1990" t="str">
            <v>Apretar paquete yfuga de aire</v>
          </cell>
          <cell r="K1990" t="str">
            <v>MTTO. CORRECTIVO</v>
          </cell>
          <cell r="L1990">
            <v>1851</v>
          </cell>
          <cell r="M1990" t="str">
            <v>SUAREZ MERINO, EDGAR FROILAN</v>
          </cell>
          <cell r="N1990" t="str">
            <v>A</v>
          </cell>
          <cell r="O1990">
            <v>42210</v>
          </cell>
          <cell r="P1990">
            <v>0.46875</v>
          </cell>
          <cell r="Q1990">
            <v>30</v>
          </cell>
          <cell r="R1990"/>
          <cell r="S1990" t="str">
            <v>Mtto. Terminado</v>
          </cell>
          <cell r="T1990">
            <v>42210</v>
          </cell>
          <cell r="U1990">
            <v>0.59375</v>
          </cell>
          <cell r="V1990">
            <v>3</v>
          </cell>
        </row>
        <row r="1991">
          <cell r="A1991"/>
          <cell r="B1991">
            <v>1980</v>
          </cell>
          <cell r="C1991" t="str">
            <v>EP03</v>
          </cell>
          <cell r="D1991" t="str">
            <v>Excavadora Caterpillar</v>
          </cell>
          <cell r="E1991" t="str">
            <v>100EP</v>
          </cell>
          <cell r="F1991" t="str">
            <v>Coazucar S. A.</v>
          </cell>
          <cell r="G1991">
            <v>791060421</v>
          </cell>
          <cell r="H1991">
            <v>7795550881</v>
          </cell>
          <cell r="I1991" t="str">
            <v>MTTO. EN EL CAMPO</v>
          </cell>
          <cell r="J1991" t="str">
            <v>Descarrilado</v>
          </cell>
          <cell r="K1991" t="str">
            <v>MTTO. CORRECTIVO</v>
          </cell>
          <cell r="L1991">
            <v>659</v>
          </cell>
          <cell r="M1991" t="str">
            <v>ARMENDARIZ SALAZAR, MARLON JOSE</v>
          </cell>
          <cell r="N1991" t="str">
            <v>A</v>
          </cell>
          <cell r="O1991">
            <v>42210</v>
          </cell>
          <cell r="P1991">
            <v>0.47291666666666665</v>
          </cell>
          <cell r="Q1991">
            <v>30</v>
          </cell>
          <cell r="R1991"/>
          <cell r="S1991" t="str">
            <v>Mtto. Terminado</v>
          </cell>
          <cell r="T1991">
            <v>42210</v>
          </cell>
          <cell r="U1991">
            <v>0.72222222222222221</v>
          </cell>
          <cell r="V1991">
            <v>5.9833333332790062</v>
          </cell>
        </row>
        <row r="1992">
          <cell r="A1992"/>
          <cell r="B1992">
            <v>1981</v>
          </cell>
          <cell r="C1992">
            <v>753</v>
          </cell>
          <cell r="D1992" t="str">
            <v>Rodillo Vibratorio Bomag BW211D-40</v>
          </cell>
          <cell r="E1992" t="str">
            <v>100EP</v>
          </cell>
          <cell r="F1992" t="str">
            <v>Coazucar S. A.</v>
          </cell>
          <cell r="G1992">
            <v>791060383</v>
          </cell>
          <cell r="H1992">
            <v>7795550876</v>
          </cell>
          <cell r="I1992" t="str">
            <v>EQUIPO PESADO</v>
          </cell>
          <cell r="J1992" t="str">
            <v>Cambiar banda</v>
          </cell>
          <cell r="K1992" t="str">
            <v>MTTO. CORRECTIVO</v>
          </cell>
          <cell r="L1992">
            <v>8370</v>
          </cell>
          <cell r="M1992" t="str">
            <v>ROJAS MORA, BYRON</v>
          </cell>
          <cell r="N1992" t="str">
            <v>A</v>
          </cell>
          <cell r="O1992">
            <v>42210</v>
          </cell>
          <cell r="P1992">
            <v>0.48472222222222222</v>
          </cell>
          <cell r="Q1992">
            <v>30</v>
          </cell>
          <cell r="R1992"/>
          <cell r="S1992" t="str">
            <v>Mtto. Terminado</v>
          </cell>
          <cell r="T1992">
            <v>42210</v>
          </cell>
          <cell r="U1992">
            <v>0.625</v>
          </cell>
          <cell r="V1992">
            <v>3.3666666666977108</v>
          </cell>
        </row>
        <row r="1993">
          <cell r="A1993"/>
          <cell r="B1993">
            <v>1982</v>
          </cell>
          <cell r="C1993" t="str">
            <v>JD05</v>
          </cell>
          <cell r="D1993" t="str">
            <v>Tractor John Deere 8270R</v>
          </cell>
          <cell r="E1993" t="str">
            <v>100JD</v>
          </cell>
          <cell r="F1993" t="str">
            <v>Coazucar S. A.</v>
          </cell>
          <cell r="G1993">
            <v>791060396</v>
          </cell>
          <cell r="H1993">
            <v>7795551021</v>
          </cell>
          <cell r="I1993" t="str">
            <v>JOHN DEERE</v>
          </cell>
          <cell r="J1993" t="str">
            <v>Orden de inspección</v>
          </cell>
          <cell r="K1993" t="str">
            <v>MTTO. PREVENTIVO</v>
          </cell>
          <cell r="L1993">
            <v>1727</v>
          </cell>
          <cell r="M1993" t="str">
            <v>RODRIGUEZ ORTEGA, ROY VICENTE</v>
          </cell>
          <cell r="N1993" t="str">
            <v>A</v>
          </cell>
          <cell r="O1993">
            <v>42210</v>
          </cell>
          <cell r="P1993">
            <v>0.49236111111111108</v>
          </cell>
          <cell r="Q1993">
            <v>30</v>
          </cell>
          <cell r="R1993"/>
          <cell r="S1993" t="str">
            <v>Mtto. Terminado</v>
          </cell>
          <cell r="T1993">
            <v>42210</v>
          </cell>
          <cell r="U1993">
            <v>0.5625</v>
          </cell>
          <cell r="V1993">
            <v>1.6833333333488554</v>
          </cell>
        </row>
        <row r="1994">
          <cell r="A1994"/>
          <cell r="B1994">
            <v>1983</v>
          </cell>
          <cell r="C1994" t="str">
            <v>JD05</v>
          </cell>
          <cell r="D1994" t="str">
            <v>Tractor John Deere 8270R</v>
          </cell>
          <cell r="E1994" t="str">
            <v>100JD</v>
          </cell>
          <cell r="F1994" t="str">
            <v>Coazucar S. A.</v>
          </cell>
          <cell r="G1994">
            <v>791060396</v>
          </cell>
          <cell r="H1994">
            <v>7795551021</v>
          </cell>
          <cell r="I1994" t="str">
            <v>LUBRICADORA</v>
          </cell>
          <cell r="J1994" t="str">
            <v>Cambio de filtro y aceite de motor</v>
          </cell>
          <cell r="K1994" t="str">
            <v>MTTO. PREVENTIVO</v>
          </cell>
          <cell r="L1994">
            <v>1727</v>
          </cell>
          <cell r="M1994" t="str">
            <v>RODRIGUEZ ORTEGA, ROY VICENTE</v>
          </cell>
          <cell r="N1994" t="str">
            <v>A</v>
          </cell>
          <cell r="O1994">
            <v>42210</v>
          </cell>
          <cell r="P1994">
            <v>0.49236111111111108</v>
          </cell>
          <cell r="Q1994">
            <v>30</v>
          </cell>
          <cell r="R1994"/>
          <cell r="S1994" t="str">
            <v>Mtto. Terminado</v>
          </cell>
          <cell r="T1994">
            <v>42210</v>
          </cell>
          <cell r="U1994">
            <v>0.60416666666666663</v>
          </cell>
          <cell r="V1994">
            <v>2.6833333333488554</v>
          </cell>
        </row>
        <row r="1995">
          <cell r="A1995"/>
          <cell r="B1995">
            <v>1984</v>
          </cell>
          <cell r="C1995" t="str">
            <v>JD05</v>
          </cell>
          <cell r="D1995" t="str">
            <v>Tractor John Deere 8270R</v>
          </cell>
          <cell r="E1995" t="str">
            <v>100JD</v>
          </cell>
          <cell r="F1995" t="str">
            <v>Coazucar S. A.</v>
          </cell>
          <cell r="G1995">
            <v>791060396</v>
          </cell>
          <cell r="H1995">
            <v>7795551021</v>
          </cell>
          <cell r="I1995" t="str">
            <v>LUBRICADORA</v>
          </cell>
          <cell r="J1995" t="str">
            <v>Cambio filtro de combustible</v>
          </cell>
          <cell r="K1995" t="str">
            <v>MTTO. PREVENTIVO</v>
          </cell>
          <cell r="L1995">
            <v>1727</v>
          </cell>
          <cell r="M1995" t="str">
            <v>RODRIGUEZ ORTEGA, ROY VICENTE</v>
          </cell>
          <cell r="N1995" t="str">
            <v>A</v>
          </cell>
          <cell r="O1995">
            <v>42210</v>
          </cell>
          <cell r="P1995">
            <v>0.49236111111111108</v>
          </cell>
          <cell r="Q1995">
            <v>30</v>
          </cell>
          <cell r="R1995"/>
          <cell r="S1995" t="str">
            <v>Mtto. Terminado</v>
          </cell>
          <cell r="T1995">
            <v>42210</v>
          </cell>
          <cell r="U1995">
            <v>0.60416666666666663</v>
          </cell>
          <cell r="V1995">
            <v>2.6833333333488554</v>
          </cell>
        </row>
        <row r="1996">
          <cell r="A1996"/>
          <cell r="B1996">
            <v>1985</v>
          </cell>
          <cell r="C1996" t="str">
            <v>JD12</v>
          </cell>
          <cell r="D1996" t="str">
            <v>Tractor John Deere 8295R</v>
          </cell>
          <cell r="E1996" t="str">
            <v>100JD</v>
          </cell>
          <cell r="F1996" t="str">
            <v>Coazucar S. A.</v>
          </cell>
          <cell r="G1996">
            <v>791060397</v>
          </cell>
          <cell r="H1996">
            <v>7795551035</v>
          </cell>
          <cell r="I1996" t="str">
            <v>MTTO. EN EL CAMPO</v>
          </cell>
          <cell r="J1996" t="str">
            <v xml:space="preserve">Revisar radiador </v>
          </cell>
          <cell r="K1996" t="str">
            <v>MTTO. CORRECTIVO</v>
          </cell>
          <cell r="L1996">
            <v>1377</v>
          </cell>
          <cell r="M1996" t="str">
            <v>MONTECEL ORTEGA, CRISTOBAL EUGENIO</v>
          </cell>
          <cell r="N1996" t="str">
            <v>A</v>
          </cell>
          <cell r="O1996">
            <v>42210</v>
          </cell>
          <cell r="P1996">
            <v>0.53680555555555554</v>
          </cell>
          <cell r="Q1996">
            <v>30</v>
          </cell>
          <cell r="R1996"/>
          <cell r="S1996" t="str">
            <v>Mtto. Terminado</v>
          </cell>
          <cell r="T1996">
            <v>42210</v>
          </cell>
          <cell r="U1996">
            <v>0.66666666666666663</v>
          </cell>
          <cell r="V1996">
            <v>3.1166666665812954</v>
          </cell>
        </row>
        <row r="1997">
          <cell r="A1997"/>
          <cell r="B1997">
            <v>1986</v>
          </cell>
          <cell r="C1997" t="str">
            <v>JD30</v>
          </cell>
          <cell r="D1997" t="str">
            <v>Tractor John Deere 7230R</v>
          </cell>
          <cell r="E1997" t="str">
            <v>100JD</v>
          </cell>
          <cell r="F1997" t="str">
            <v>Coazucar S. A.</v>
          </cell>
          <cell r="G1997">
            <v>791060416</v>
          </cell>
          <cell r="H1997">
            <v>7795551071</v>
          </cell>
          <cell r="I1997" t="str">
            <v>MTTO. EN EL CAMPO</v>
          </cell>
          <cell r="J1997" t="str">
            <v>Revisar sistema de combustible cod.ECU157.04</v>
          </cell>
          <cell r="K1997" t="str">
            <v>MTTO. CORRECTIVO</v>
          </cell>
          <cell r="L1997">
            <v>1130</v>
          </cell>
          <cell r="M1997" t="str">
            <v>GUARANDA FAJARDO, CARLOS EPIFANIO</v>
          </cell>
          <cell r="N1997" t="str">
            <v>A</v>
          </cell>
          <cell r="O1997">
            <v>42210</v>
          </cell>
          <cell r="P1997">
            <v>0.54305555555555551</v>
          </cell>
          <cell r="Q1997">
            <v>30</v>
          </cell>
          <cell r="R1997"/>
          <cell r="S1997" t="str">
            <v>Mtto. Terminado</v>
          </cell>
          <cell r="T1997">
            <v>42211</v>
          </cell>
          <cell r="U1997">
            <v>0.46180555555555558</v>
          </cell>
          <cell r="V1997">
            <v>22.049999999813735</v>
          </cell>
        </row>
        <row r="1998">
          <cell r="A1998"/>
          <cell r="B1998">
            <v>1987</v>
          </cell>
          <cell r="C1998">
            <v>731</v>
          </cell>
          <cell r="D1998" t="str">
            <v>Motoniveladora CAT-14G</v>
          </cell>
          <cell r="E1998" t="str">
            <v>100EP</v>
          </cell>
          <cell r="F1998" t="str">
            <v>Coazucar S. A.</v>
          </cell>
          <cell r="G1998">
            <v>791060410</v>
          </cell>
          <cell r="H1998">
            <v>7795550860</v>
          </cell>
          <cell r="I1998" t="str">
            <v>MTTO. EN EL CAMPO</v>
          </cell>
          <cell r="J1998" t="str">
            <v>Revisar fuga de aceite del tander</v>
          </cell>
          <cell r="K1998" t="str">
            <v>MTTO. CORRECTIVO</v>
          </cell>
          <cell r="L1998">
            <v>9034</v>
          </cell>
          <cell r="M1998" t="str">
            <v>CAICEDO PARRA,FABIAN</v>
          </cell>
          <cell r="N1998" t="str">
            <v>A</v>
          </cell>
          <cell r="O1998">
            <v>42210</v>
          </cell>
          <cell r="P1998">
            <v>0.54513888888888895</v>
          </cell>
          <cell r="Q1998">
            <v>30</v>
          </cell>
          <cell r="R1998"/>
          <cell r="S1998" t="str">
            <v>Mtto. Terminado</v>
          </cell>
          <cell r="T1998">
            <v>42211</v>
          </cell>
          <cell r="U1998">
            <v>2.0833333333333332E-2</v>
          </cell>
          <cell r="V1998">
            <v>11.416666666627862</v>
          </cell>
        </row>
        <row r="1999">
          <cell r="A1999"/>
          <cell r="B1999">
            <v>1988</v>
          </cell>
          <cell r="C1999" t="str">
            <v>EL37</v>
          </cell>
          <cell r="D1999" t="str">
            <v>Camión Hino 5.5 TN</v>
          </cell>
          <cell r="E1999" t="str">
            <v>100EL</v>
          </cell>
          <cell r="F1999" t="str">
            <v>Coazucar S. A.</v>
          </cell>
          <cell r="G1999">
            <v>791060303</v>
          </cell>
          <cell r="H1999">
            <v>7795550812</v>
          </cell>
          <cell r="I1999" t="str">
            <v>ELECTROMECANICOS</v>
          </cell>
          <cell r="J1999" t="str">
            <v>Revisar sistema electrico</v>
          </cell>
          <cell r="K1999" t="str">
            <v>MTTO. CORRECTIVO</v>
          </cell>
          <cell r="L1999">
            <v>996</v>
          </cell>
          <cell r="M1999" t="str">
            <v>DUCHITANGA OCHOA, FREDDY ROLANDO</v>
          </cell>
          <cell r="N1999" t="str">
            <v>A</v>
          </cell>
          <cell r="O1999">
            <v>42210</v>
          </cell>
          <cell r="P1999">
            <v>0.55069444444444449</v>
          </cell>
          <cell r="Q1999">
            <v>30</v>
          </cell>
          <cell r="R1999"/>
          <cell r="S1999">
            <v>37032.513372222194</v>
          </cell>
          <cell r="T1999"/>
          <cell r="U1999"/>
          <cell r="V1999" t="str">
            <v/>
          </cell>
        </row>
        <row r="2000">
          <cell r="A2000"/>
          <cell r="B2000">
            <v>1989</v>
          </cell>
          <cell r="C2000">
            <v>298</v>
          </cell>
          <cell r="D2000" t="str">
            <v>Tractor John Deere 8200</v>
          </cell>
          <cell r="E2000" t="str">
            <v>100JD</v>
          </cell>
          <cell r="F2000" t="str">
            <v>Coazucar S. A.</v>
          </cell>
          <cell r="G2000">
            <v>791060442</v>
          </cell>
          <cell r="H2000">
            <v>7795550951</v>
          </cell>
          <cell r="I2000" t="str">
            <v>MTTO. EN EL CAMPO</v>
          </cell>
          <cell r="J2000" t="str">
            <v>Cambiar llanta posterior izquierda baja</v>
          </cell>
          <cell r="K2000" t="str">
            <v>MTTO. CORRECTIVO</v>
          </cell>
          <cell r="L2000">
            <v>5618</v>
          </cell>
          <cell r="M2000" t="str">
            <v>BURGOS MARQUEZ, JONATHAN</v>
          </cell>
          <cell r="N2000" t="str">
            <v>A</v>
          </cell>
          <cell r="O2000">
            <v>42210</v>
          </cell>
          <cell r="P2000">
            <v>0.55833333333333335</v>
          </cell>
          <cell r="Q2000">
            <v>30</v>
          </cell>
          <cell r="R2000"/>
          <cell r="S2000" t="str">
            <v>Mtto. Terminado</v>
          </cell>
          <cell r="T2000">
            <v>42210</v>
          </cell>
          <cell r="U2000">
            <v>0.625</v>
          </cell>
          <cell r="V2000">
            <v>1.5999999999767169</v>
          </cell>
        </row>
        <row r="2001">
          <cell r="A2001"/>
          <cell r="B2001">
            <v>1990</v>
          </cell>
          <cell r="C2001">
            <v>641</v>
          </cell>
          <cell r="D2001" t="str">
            <v>Moto Bomba Big squirt(perk 1104a-44t)</v>
          </cell>
          <cell r="E2001" t="str">
            <v>100BB</v>
          </cell>
          <cell r="F2001" t="str">
            <v>Coazucar S. A.</v>
          </cell>
          <cell r="G2001">
            <v>791060405</v>
          </cell>
          <cell r="H2001">
            <v>7795550021</v>
          </cell>
          <cell r="I2001" t="str">
            <v>MTTO. EN EL CAMPO</v>
          </cell>
          <cell r="J2001" t="str">
            <v>Construir guiador</v>
          </cell>
          <cell r="K2001" t="str">
            <v>MTTO. CORRECTIVO</v>
          </cell>
          <cell r="L2001">
            <v>1995</v>
          </cell>
          <cell r="M2001" t="str">
            <v>VICUÑA ONCE, CRISTIAN</v>
          </cell>
          <cell r="N2001" t="str">
            <v>A</v>
          </cell>
          <cell r="O2001">
            <v>42210</v>
          </cell>
          <cell r="P2001">
            <v>0.56666666666666665</v>
          </cell>
          <cell r="Q2001">
            <v>30</v>
          </cell>
          <cell r="R2001"/>
          <cell r="S2001" t="str">
            <v>Mtto. Terminado</v>
          </cell>
          <cell r="T2001">
            <v>42210</v>
          </cell>
          <cell r="U2001">
            <v>0.95833333333333337</v>
          </cell>
          <cell r="V2001">
            <v>9.4000000000232831</v>
          </cell>
        </row>
        <row r="2002">
          <cell r="A2002"/>
          <cell r="B2002">
            <v>1991</v>
          </cell>
          <cell r="C2002" t="str">
            <v>MB48</v>
          </cell>
          <cell r="D2002" t="str">
            <v>Moto Boma Perkins 1004-4TZ06</v>
          </cell>
          <cell r="E2002" t="str">
            <v>100BB</v>
          </cell>
          <cell r="F2002" t="str">
            <v>Coazucar S. A.</v>
          </cell>
          <cell r="G2002">
            <v>791060405</v>
          </cell>
          <cell r="H2002">
            <v>7795550150</v>
          </cell>
          <cell r="I2002" t="str">
            <v>MTTO. EN EL CAMPO</v>
          </cell>
          <cell r="J2002" t="str">
            <v>Revisar cheque</v>
          </cell>
          <cell r="K2002" t="str">
            <v>MTTO. CORRECTIVO</v>
          </cell>
          <cell r="L2002">
            <v>953</v>
          </cell>
          <cell r="M2002" t="str">
            <v>CORTEZ MICOLTA,  CRUZ</v>
          </cell>
          <cell r="N2002" t="str">
            <v>A</v>
          </cell>
          <cell r="O2002">
            <v>42210</v>
          </cell>
          <cell r="P2002">
            <v>0.57152777777777775</v>
          </cell>
          <cell r="Q2002">
            <v>30</v>
          </cell>
          <cell r="R2002"/>
          <cell r="S2002" t="str">
            <v>Mtto. Terminado</v>
          </cell>
          <cell r="T2002">
            <v>42210</v>
          </cell>
          <cell r="U2002">
            <v>0.6875</v>
          </cell>
          <cell r="V2002">
            <v>2.7833333333255723</v>
          </cell>
        </row>
        <row r="2003">
          <cell r="A2003"/>
          <cell r="B2003">
            <v>1992</v>
          </cell>
          <cell r="C2003" t="str">
            <v>MB49</v>
          </cell>
          <cell r="D2003" t="str">
            <v>Moto Boma Perkins 1004-4TZ06</v>
          </cell>
          <cell r="E2003" t="str">
            <v>100BB</v>
          </cell>
          <cell r="F2003" t="str">
            <v>Coazucar S. A.</v>
          </cell>
          <cell r="G2003">
            <v>791060405</v>
          </cell>
          <cell r="H2003">
            <v>7795550152</v>
          </cell>
          <cell r="I2003" t="str">
            <v>MTTO. EN EL CAMPO</v>
          </cell>
          <cell r="J2003" t="str">
            <v>Revisar cheque</v>
          </cell>
          <cell r="K2003" t="str">
            <v>MTTO. CORRECTIVO</v>
          </cell>
          <cell r="L2003">
            <v>953</v>
          </cell>
          <cell r="M2003" t="str">
            <v>CORTEZ MICOLTA,  CRUZ</v>
          </cell>
          <cell r="N2003" t="str">
            <v>A</v>
          </cell>
          <cell r="O2003">
            <v>42210</v>
          </cell>
          <cell r="P2003">
            <v>0.57222222222222219</v>
          </cell>
          <cell r="Q2003">
            <v>30</v>
          </cell>
          <cell r="R2003"/>
          <cell r="S2003" t="str">
            <v>Mtto. Terminado</v>
          </cell>
          <cell r="T2003">
            <v>42210</v>
          </cell>
          <cell r="U2003">
            <v>0.75</v>
          </cell>
          <cell r="V2003">
            <v>4.2666666666045785</v>
          </cell>
        </row>
        <row r="2004">
          <cell r="A2004"/>
          <cell r="B2004">
            <v>1993</v>
          </cell>
          <cell r="C2004">
            <v>159</v>
          </cell>
          <cell r="D2004" t="str">
            <v>Cabezal M. Benz LS-2635</v>
          </cell>
          <cell r="E2004" t="str">
            <v>100CB</v>
          </cell>
          <cell r="F2004" t="str">
            <v>Coazucar S. A.</v>
          </cell>
          <cell r="G2004">
            <v>791060330</v>
          </cell>
          <cell r="H2004">
            <v>791060330</v>
          </cell>
          <cell r="I2004" t="str">
            <v>VULCANIZADORA</v>
          </cell>
          <cell r="J2004" t="str">
            <v>Cambiar llanta</v>
          </cell>
          <cell r="K2004" t="str">
            <v>MTTO. CORRECTIVO</v>
          </cell>
          <cell r="L2004">
            <v>1814</v>
          </cell>
          <cell r="M2004" t="str">
            <v>SARMIENTO CALLE, CARLOS</v>
          </cell>
          <cell r="N2004" t="str">
            <v>A</v>
          </cell>
          <cell r="O2004">
            <v>42210</v>
          </cell>
          <cell r="P2004">
            <v>0.57986111111111105</v>
          </cell>
          <cell r="Q2004">
            <v>30</v>
          </cell>
          <cell r="R2004"/>
          <cell r="S2004" t="str">
            <v>Mtto. Terminado</v>
          </cell>
          <cell r="T2004">
            <v>42210</v>
          </cell>
          <cell r="U2004">
            <v>0.625</v>
          </cell>
          <cell r="V2004">
            <v>1.0833333333721384</v>
          </cell>
        </row>
        <row r="2005">
          <cell r="A2005"/>
          <cell r="B2005">
            <v>1994</v>
          </cell>
          <cell r="C2005" t="str">
            <v>JD13</v>
          </cell>
          <cell r="D2005" t="str">
            <v>Tractor John Deere 6145J</v>
          </cell>
          <cell r="E2005" t="str">
            <v>100JD</v>
          </cell>
          <cell r="F2005" t="str">
            <v>Coazucar S. A.</v>
          </cell>
          <cell r="G2005">
            <v>791060395</v>
          </cell>
          <cell r="H2005">
            <v>7795551037</v>
          </cell>
          <cell r="I2005" t="str">
            <v>MTTO. EN EL CAMPO</v>
          </cell>
          <cell r="J2005" t="str">
            <v>Cambio aceite y filtro motor</v>
          </cell>
          <cell r="K2005" t="str">
            <v>MTTO. PREVENTIVO</v>
          </cell>
          <cell r="L2005">
            <v>4529</v>
          </cell>
          <cell r="M2005" t="str">
            <v>LOPEZ ROMERO, VICTOR</v>
          </cell>
          <cell r="N2005" t="str">
            <v>A</v>
          </cell>
          <cell r="O2005">
            <v>42210</v>
          </cell>
          <cell r="P2005">
            <v>0.58263888888888882</v>
          </cell>
          <cell r="Q2005">
            <v>30</v>
          </cell>
          <cell r="R2005"/>
          <cell r="S2005" t="str">
            <v>Mtto. Terminado</v>
          </cell>
          <cell r="T2005">
            <v>42211</v>
          </cell>
          <cell r="U2005">
            <v>0.45833333333333331</v>
          </cell>
          <cell r="V2005">
            <v>21.016666666604578</v>
          </cell>
        </row>
        <row r="2006">
          <cell r="A2006"/>
          <cell r="B2006">
            <v>1995</v>
          </cell>
          <cell r="C2006" t="str">
            <v>JD13</v>
          </cell>
          <cell r="D2006" t="str">
            <v>Tractor John Deere 6145J</v>
          </cell>
          <cell r="E2006" t="str">
            <v>100JD</v>
          </cell>
          <cell r="F2006" t="str">
            <v>Coazucar S. A.</v>
          </cell>
          <cell r="G2006">
            <v>791060395</v>
          </cell>
          <cell r="H2006">
            <v>7795551037</v>
          </cell>
          <cell r="I2006" t="str">
            <v>MTTO. EN EL CAMPO</v>
          </cell>
          <cell r="J2006" t="str">
            <v>Cambio filtro de combustible</v>
          </cell>
          <cell r="K2006" t="str">
            <v>MTTO. PREVENTIVO</v>
          </cell>
          <cell r="L2006">
            <v>4529</v>
          </cell>
          <cell r="M2006" t="str">
            <v>LOPEZ ROMERO, VICTOR</v>
          </cell>
          <cell r="N2006" t="str">
            <v>A</v>
          </cell>
          <cell r="O2006">
            <v>42210</v>
          </cell>
          <cell r="P2006">
            <v>0.58263888888888882</v>
          </cell>
          <cell r="Q2006">
            <v>30</v>
          </cell>
          <cell r="R2006"/>
          <cell r="S2006" t="str">
            <v>Mtto. Terminado</v>
          </cell>
          <cell r="T2006">
            <v>42211</v>
          </cell>
          <cell r="U2006">
            <v>0.45833333333333331</v>
          </cell>
          <cell r="V2006">
            <v>21.016666666604578</v>
          </cell>
        </row>
        <row r="2007">
          <cell r="A2007"/>
          <cell r="B2007">
            <v>1996</v>
          </cell>
          <cell r="C2007" t="str">
            <v>JD48</v>
          </cell>
          <cell r="D2007" t="str">
            <v>Tractor John Deere 6145J</v>
          </cell>
          <cell r="E2007" t="str">
            <v>100JD</v>
          </cell>
          <cell r="F2007" t="str">
            <v>Coazucar S. A.</v>
          </cell>
          <cell r="G2007">
            <v>791060443</v>
          </cell>
          <cell r="H2007">
            <v>7795551103</v>
          </cell>
          <cell r="I2007" t="str">
            <v>MTTO. EN EL CAMPO</v>
          </cell>
          <cell r="J2007" t="str">
            <v>Cambio aceite y filtro motor</v>
          </cell>
          <cell r="K2007" t="str">
            <v>MTTO. PREVENTIVO</v>
          </cell>
          <cell r="L2007">
            <v>4529</v>
          </cell>
          <cell r="M2007" t="str">
            <v>LOPEZ ROMERO, VICTOR</v>
          </cell>
          <cell r="N2007" t="str">
            <v>A</v>
          </cell>
          <cell r="O2007">
            <v>42210</v>
          </cell>
          <cell r="P2007">
            <v>0.58263888888888882</v>
          </cell>
          <cell r="Q2007">
            <v>30</v>
          </cell>
          <cell r="R2007"/>
          <cell r="S2007" t="str">
            <v>Mtto. Terminado</v>
          </cell>
          <cell r="T2007">
            <v>42211</v>
          </cell>
          <cell r="U2007">
            <v>0.33333333333333331</v>
          </cell>
          <cell r="V2007">
            <v>18.016666666604578</v>
          </cell>
        </row>
        <row r="2008">
          <cell r="A2008"/>
          <cell r="B2008">
            <v>1997</v>
          </cell>
          <cell r="C2008" t="str">
            <v>JD48</v>
          </cell>
          <cell r="D2008" t="str">
            <v>Tractor John Deere 6145J</v>
          </cell>
          <cell r="E2008" t="str">
            <v>100JD</v>
          </cell>
          <cell r="F2008" t="str">
            <v>Coazucar S. A.</v>
          </cell>
          <cell r="G2008">
            <v>791060443</v>
          </cell>
          <cell r="H2008">
            <v>7795551103</v>
          </cell>
          <cell r="I2008" t="str">
            <v>MTTO. EN EL CAMPO</v>
          </cell>
          <cell r="J2008" t="str">
            <v>Cambio filtro de combustible</v>
          </cell>
          <cell r="K2008" t="str">
            <v>MTTO. PREVENTIVO</v>
          </cell>
          <cell r="L2008">
            <v>4529</v>
          </cell>
          <cell r="M2008" t="str">
            <v>LOPEZ ROMERO, VICTOR</v>
          </cell>
          <cell r="N2008" t="str">
            <v>A</v>
          </cell>
          <cell r="O2008">
            <v>42210</v>
          </cell>
          <cell r="P2008">
            <v>0.58263888888888882</v>
          </cell>
          <cell r="Q2008">
            <v>30</v>
          </cell>
          <cell r="R2008"/>
          <cell r="S2008" t="str">
            <v>Mtto. Terminado</v>
          </cell>
          <cell r="T2008">
            <v>42211</v>
          </cell>
          <cell r="U2008">
            <v>0.33333333333333331</v>
          </cell>
          <cell r="V2008">
            <v>18.016666666604578</v>
          </cell>
        </row>
        <row r="2009">
          <cell r="A2009"/>
          <cell r="B2009">
            <v>1998</v>
          </cell>
          <cell r="C2009">
            <v>298</v>
          </cell>
          <cell r="D2009" t="str">
            <v>Tractor John Deere 8200</v>
          </cell>
          <cell r="E2009" t="str">
            <v>100JD</v>
          </cell>
          <cell r="F2009" t="str">
            <v>Coazucar S. A.</v>
          </cell>
          <cell r="G2009">
            <v>791060442</v>
          </cell>
          <cell r="H2009">
            <v>7795550951</v>
          </cell>
          <cell r="I2009" t="str">
            <v>MTTO. EN EL CAMPO</v>
          </cell>
          <cell r="J2009" t="str">
            <v>Cambio aceite y filtro motor</v>
          </cell>
          <cell r="K2009" t="str">
            <v>MTTO. PREVENTIVO</v>
          </cell>
          <cell r="L2009">
            <v>4529</v>
          </cell>
          <cell r="M2009" t="str">
            <v>LOPEZ ROMERO, VICTOR</v>
          </cell>
          <cell r="N2009" t="str">
            <v>A</v>
          </cell>
          <cell r="O2009">
            <v>42210</v>
          </cell>
          <cell r="P2009">
            <v>0.58263888888888882</v>
          </cell>
          <cell r="Q2009">
            <v>30</v>
          </cell>
          <cell r="R2009"/>
          <cell r="S2009" t="str">
            <v>Mtto. Terminado</v>
          </cell>
          <cell r="T2009">
            <v>42210</v>
          </cell>
          <cell r="U2009">
            <v>0.62777777777777777</v>
          </cell>
          <cell r="V2009">
            <v>1.0833333332557231</v>
          </cell>
        </row>
        <row r="2010">
          <cell r="A2010"/>
          <cell r="B2010">
            <v>1999</v>
          </cell>
          <cell r="C2010">
            <v>298</v>
          </cell>
          <cell r="D2010" t="str">
            <v>Tractor John Deere 8200</v>
          </cell>
          <cell r="E2010" t="str">
            <v>100JD</v>
          </cell>
          <cell r="F2010" t="str">
            <v>Coazucar S. A.</v>
          </cell>
          <cell r="G2010">
            <v>791060442</v>
          </cell>
          <cell r="H2010">
            <v>7795550951</v>
          </cell>
          <cell r="I2010" t="str">
            <v>MTTO. EN EL CAMPO</v>
          </cell>
          <cell r="J2010" t="str">
            <v>Cambio filtro de combustible</v>
          </cell>
          <cell r="K2010" t="str">
            <v>MTTO. PREVENTIVO</v>
          </cell>
          <cell r="L2010">
            <v>4529</v>
          </cell>
          <cell r="M2010" t="str">
            <v>LOPEZ ROMERO, VICTOR</v>
          </cell>
          <cell r="N2010" t="str">
            <v>A</v>
          </cell>
          <cell r="O2010">
            <v>42210</v>
          </cell>
          <cell r="P2010">
            <v>0.58263888888888882</v>
          </cell>
          <cell r="Q2010">
            <v>30</v>
          </cell>
          <cell r="R2010"/>
          <cell r="S2010" t="str">
            <v>Mtto. Terminado</v>
          </cell>
          <cell r="T2010">
            <v>42211</v>
          </cell>
          <cell r="U2010">
            <v>0.45833333333333331</v>
          </cell>
          <cell r="V2010">
            <v>21.016666666604578</v>
          </cell>
        </row>
        <row r="2011">
          <cell r="A2011"/>
          <cell r="B2011">
            <v>2000</v>
          </cell>
          <cell r="C2011">
            <v>598</v>
          </cell>
          <cell r="D2011" t="str">
            <v>Cosechadora de CañaJohn Deere 3520</v>
          </cell>
          <cell r="E2011" t="str">
            <v>100CS</v>
          </cell>
          <cell r="F2011" t="str">
            <v>Coazucar S. A.</v>
          </cell>
          <cell r="G2011">
            <v>791060321</v>
          </cell>
          <cell r="H2011">
            <v>791060321</v>
          </cell>
          <cell r="I2011" t="str">
            <v>COSECHADORAS</v>
          </cell>
          <cell r="J2011" t="str">
            <v>Revisar motor</v>
          </cell>
          <cell r="K2011" t="str">
            <v>MTTO. CORRECTIVO</v>
          </cell>
          <cell r="L2011">
            <v>778</v>
          </cell>
          <cell r="M2011" t="str">
            <v>CACIERRA MACIAS, DAMACIO LUCIANO</v>
          </cell>
          <cell r="N2011" t="str">
            <v>A</v>
          </cell>
          <cell r="O2011">
            <v>42210</v>
          </cell>
          <cell r="P2011">
            <v>0.58888888888888891</v>
          </cell>
          <cell r="Q2011">
            <v>30</v>
          </cell>
          <cell r="R2011"/>
          <cell r="S2011" t="str">
            <v>Mtto. Terminado</v>
          </cell>
          <cell r="T2011">
            <v>42210</v>
          </cell>
          <cell r="U2011">
            <v>0.79166666666666663</v>
          </cell>
          <cell r="V2011">
            <v>4.8666666666977108</v>
          </cell>
        </row>
        <row r="2012">
          <cell r="A2012"/>
          <cell r="B2012">
            <v>2001</v>
          </cell>
          <cell r="C2012" t="str">
            <v>CS03</v>
          </cell>
          <cell r="D2012" t="str">
            <v>Cosechadora de CañaJohn Deere 3520</v>
          </cell>
          <cell r="E2012" t="str">
            <v>100CS</v>
          </cell>
          <cell r="F2012" t="str">
            <v>Coazucar S. A.</v>
          </cell>
          <cell r="G2012">
            <v>791060321</v>
          </cell>
          <cell r="H2012">
            <v>791060321</v>
          </cell>
          <cell r="I2012" t="str">
            <v>COSECHADORAS</v>
          </cell>
          <cell r="J2012" t="str">
            <v>Revisar motor</v>
          </cell>
          <cell r="K2012" t="str">
            <v>MTTO. CORRECTIVO</v>
          </cell>
          <cell r="L2012">
            <v>1633</v>
          </cell>
          <cell r="M2012" t="str">
            <v>QUIÑONEZ ORTIZ, JONAL ALBERTO</v>
          </cell>
          <cell r="N2012" t="str">
            <v>A</v>
          </cell>
          <cell r="O2012">
            <v>42210</v>
          </cell>
          <cell r="P2012">
            <v>0.58958333333333335</v>
          </cell>
          <cell r="Q2012">
            <v>30</v>
          </cell>
          <cell r="R2012"/>
          <cell r="S2012" t="str">
            <v>Mtto. Terminado</v>
          </cell>
          <cell r="T2012">
            <v>42211</v>
          </cell>
          <cell r="U2012">
            <v>0.99930555555555556</v>
          </cell>
          <cell r="V2012">
            <v>33.833333333255723</v>
          </cell>
        </row>
        <row r="2013">
          <cell r="A2013"/>
          <cell r="B2013">
            <v>2002</v>
          </cell>
          <cell r="C2013">
            <v>160</v>
          </cell>
          <cell r="D2013" t="str">
            <v>Cabezal M. Benz LS-2635</v>
          </cell>
          <cell r="E2013" t="str">
            <v>100CB</v>
          </cell>
          <cell r="F2013" t="str">
            <v>Coazucar S. A.</v>
          </cell>
          <cell r="G2013">
            <v>791060330</v>
          </cell>
          <cell r="H2013">
            <v>791060330</v>
          </cell>
          <cell r="I2013" t="str">
            <v>CABEZALES</v>
          </cell>
          <cell r="J2013" t="str">
            <v>Cambiar horometro</v>
          </cell>
          <cell r="K2013" t="str">
            <v>MTTO. CORRECTIVO</v>
          </cell>
          <cell r="L2013">
            <v>1305</v>
          </cell>
          <cell r="M2013" t="str">
            <v>MAYANCELA QUINDI, JOSE DIONICIO</v>
          </cell>
          <cell r="N2013" t="str">
            <v>A</v>
          </cell>
          <cell r="O2013">
            <v>42210</v>
          </cell>
          <cell r="P2013">
            <v>0.59236111111111112</v>
          </cell>
          <cell r="Q2013">
            <v>30</v>
          </cell>
          <cell r="R2013"/>
          <cell r="S2013" t="str">
            <v>Mtto. Terminado</v>
          </cell>
          <cell r="T2013">
            <v>42210</v>
          </cell>
          <cell r="U2013">
            <v>0.66666666666666663</v>
          </cell>
          <cell r="V2013">
            <v>1.783333333209157</v>
          </cell>
        </row>
        <row r="2014">
          <cell r="A2014"/>
          <cell r="B2014">
            <v>2003</v>
          </cell>
          <cell r="C2014">
            <v>224</v>
          </cell>
          <cell r="D2014" t="str">
            <v xml:space="preserve">Camioneta Chevrolet </v>
          </cell>
          <cell r="E2014" t="str">
            <v>100EL</v>
          </cell>
          <cell r="F2014" t="str">
            <v>Coazucar S. A.</v>
          </cell>
          <cell r="G2014">
            <v>791010701</v>
          </cell>
          <cell r="H2014">
            <v>7795550711</v>
          </cell>
          <cell r="I2014" t="str">
            <v>EQUIPO LIVIANO</v>
          </cell>
          <cell r="J2014" t="str">
            <v>Orden de inspección</v>
          </cell>
          <cell r="K2014" t="str">
            <v>MTTO. PREVENTIVO</v>
          </cell>
          <cell r="L2014">
            <v>91</v>
          </cell>
          <cell r="M2014" t="str">
            <v>CARDENAS BELTRAN, JOSE</v>
          </cell>
          <cell r="N2014" t="str">
            <v>A</v>
          </cell>
          <cell r="O2014">
            <v>42210</v>
          </cell>
          <cell r="P2014">
            <v>0.59375</v>
          </cell>
          <cell r="Q2014">
            <v>30</v>
          </cell>
          <cell r="R2014"/>
          <cell r="S2014" t="str">
            <v>Mtto. Terminado</v>
          </cell>
          <cell r="T2014">
            <v>42210</v>
          </cell>
          <cell r="U2014">
            <v>0.84722222222222221</v>
          </cell>
          <cell r="V2014">
            <v>6.0833333332557231</v>
          </cell>
        </row>
        <row r="2015">
          <cell r="A2015"/>
          <cell r="B2015">
            <v>2004</v>
          </cell>
          <cell r="C2015">
            <v>224</v>
          </cell>
          <cell r="D2015" t="str">
            <v xml:space="preserve">Camioneta Chevrolet </v>
          </cell>
          <cell r="E2015" t="str">
            <v>100EL</v>
          </cell>
          <cell r="F2015" t="str">
            <v>Coazucar S. A.</v>
          </cell>
          <cell r="G2015">
            <v>791010701</v>
          </cell>
          <cell r="H2015">
            <v>7795550711</v>
          </cell>
          <cell r="I2015" t="str">
            <v>LUBRICADORA</v>
          </cell>
          <cell r="J2015" t="str">
            <v>Cambio de filtro y aceite de motor</v>
          </cell>
          <cell r="K2015" t="str">
            <v>MTTO. PREVENTIVO</v>
          </cell>
          <cell r="L2015">
            <v>91</v>
          </cell>
          <cell r="M2015" t="str">
            <v>CARDENAS BELTRAN, JOSE</v>
          </cell>
          <cell r="N2015" t="str">
            <v>A</v>
          </cell>
          <cell r="O2015">
            <v>42210</v>
          </cell>
          <cell r="P2015">
            <v>0.59375</v>
          </cell>
          <cell r="Q2015">
            <v>30</v>
          </cell>
          <cell r="R2015"/>
          <cell r="S2015" t="str">
            <v>Mtto. Terminado</v>
          </cell>
          <cell r="T2015">
            <v>42211</v>
          </cell>
          <cell r="U2015">
            <v>0.41666666666666669</v>
          </cell>
          <cell r="V2015">
            <v>19.75</v>
          </cell>
        </row>
        <row r="2016">
          <cell r="A2016"/>
          <cell r="B2016">
            <v>2005</v>
          </cell>
          <cell r="C2016">
            <v>224</v>
          </cell>
          <cell r="D2016" t="str">
            <v xml:space="preserve">Camioneta Chevrolet </v>
          </cell>
          <cell r="E2016" t="str">
            <v>100EL</v>
          </cell>
          <cell r="F2016" t="str">
            <v>Coazucar S. A.</v>
          </cell>
          <cell r="G2016">
            <v>791010701</v>
          </cell>
          <cell r="H2016">
            <v>7795550711</v>
          </cell>
          <cell r="I2016" t="str">
            <v>LUBRICADORA</v>
          </cell>
          <cell r="J2016" t="str">
            <v>Cambio filtro de combustible</v>
          </cell>
          <cell r="K2016" t="str">
            <v>MTTO. PREVENTIVO</v>
          </cell>
          <cell r="L2016">
            <v>91</v>
          </cell>
          <cell r="M2016" t="str">
            <v>CARDENAS BELTRAN, JOSE</v>
          </cell>
          <cell r="N2016" t="str">
            <v>A</v>
          </cell>
          <cell r="O2016">
            <v>42210</v>
          </cell>
          <cell r="P2016">
            <v>0.59375</v>
          </cell>
          <cell r="Q2016">
            <v>30</v>
          </cell>
          <cell r="R2016"/>
          <cell r="S2016" t="str">
            <v>Mtto. Terminado</v>
          </cell>
          <cell r="T2016">
            <v>42211</v>
          </cell>
          <cell r="U2016">
            <v>0.41666666666666669</v>
          </cell>
          <cell r="V2016">
            <v>19.75</v>
          </cell>
        </row>
        <row r="2017">
          <cell r="A2017"/>
          <cell r="B2017">
            <v>2006</v>
          </cell>
          <cell r="C2017">
            <v>332</v>
          </cell>
          <cell r="D2017" t="str">
            <v>Tractor de Llantas Cameco 305 AG</v>
          </cell>
          <cell r="E2017" t="str">
            <v>100CM</v>
          </cell>
          <cell r="F2017" t="str">
            <v>Coazucar S. A.</v>
          </cell>
          <cell r="G2017">
            <v>791060444</v>
          </cell>
          <cell r="H2017">
            <v>791060444</v>
          </cell>
          <cell r="I2017" t="str">
            <v>CAMECOS</v>
          </cell>
          <cell r="J2017" t="str">
            <v>Revisar motor</v>
          </cell>
          <cell r="K2017" t="str">
            <v>MTTO. CORRECTIVO</v>
          </cell>
          <cell r="L2017">
            <v>1053</v>
          </cell>
          <cell r="M2017" t="str">
            <v>FLORES SALAZAR, FRANKLIN RENE</v>
          </cell>
          <cell r="N2017" t="str">
            <v>A</v>
          </cell>
          <cell r="O2017">
            <v>42210</v>
          </cell>
          <cell r="P2017">
            <v>0.59444444444444444</v>
          </cell>
          <cell r="Q2017">
            <v>30</v>
          </cell>
          <cell r="R2017"/>
          <cell r="S2017" t="str">
            <v>Mtto. Terminado</v>
          </cell>
          <cell r="T2017">
            <v>42210</v>
          </cell>
          <cell r="U2017">
            <v>0.68194444444444446</v>
          </cell>
          <cell r="V2017">
            <v>2.0999999998603016</v>
          </cell>
        </row>
        <row r="2018">
          <cell r="A2018"/>
          <cell r="B2018">
            <v>2007</v>
          </cell>
          <cell r="C2018">
            <v>128</v>
          </cell>
          <cell r="D2018" t="str">
            <v>Camión Chevrolet</v>
          </cell>
          <cell r="E2018" t="str">
            <v>100EL</v>
          </cell>
          <cell r="F2018" t="str">
            <v>Coazucar S. A.</v>
          </cell>
          <cell r="G2018">
            <v>791060202</v>
          </cell>
          <cell r="H2018">
            <v>7795550674</v>
          </cell>
          <cell r="I2018" t="str">
            <v>EQUIPO LIVIANO</v>
          </cell>
          <cell r="J2018" t="str">
            <v>Revisar motor de arranque</v>
          </cell>
          <cell r="K2018" t="str">
            <v>MTTO. CORRECTIVO</v>
          </cell>
          <cell r="L2018">
            <v>4714</v>
          </cell>
          <cell r="M2018" t="str">
            <v>OCHOA BENITEZ,RICARDO</v>
          </cell>
          <cell r="N2018" t="str">
            <v>A</v>
          </cell>
          <cell r="O2018">
            <v>42210</v>
          </cell>
          <cell r="P2018">
            <v>0.59583333333333333</v>
          </cell>
          <cell r="Q2018">
            <v>30</v>
          </cell>
          <cell r="R2018"/>
          <cell r="S2018" t="str">
            <v>Mtto. Terminado</v>
          </cell>
          <cell r="T2018">
            <v>42211</v>
          </cell>
          <cell r="U2018">
            <v>0.27083333333333331</v>
          </cell>
          <cell r="V2018">
            <v>16.199999999953434</v>
          </cell>
        </row>
        <row r="2019">
          <cell r="A2019"/>
          <cell r="B2019">
            <v>2008</v>
          </cell>
          <cell r="C2019">
            <v>280</v>
          </cell>
          <cell r="D2019" t="str">
            <v>Tractor John Deere 8200</v>
          </cell>
          <cell r="E2019" t="str">
            <v>100JD</v>
          </cell>
          <cell r="F2019" t="str">
            <v>Coazucar S. A.</v>
          </cell>
          <cell r="G2019">
            <v>791060442</v>
          </cell>
          <cell r="H2019">
            <v>7795550927</v>
          </cell>
          <cell r="I2019" t="str">
            <v>JOHN DEERE</v>
          </cell>
          <cell r="J2019" t="str">
            <v>Revisar sistema hidraulico</v>
          </cell>
          <cell r="K2019" t="str">
            <v>MTTO. CORRECTIVO</v>
          </cell>
          <cell r="L2019">
            <v>7495</v>
          </cell>
          <cell r="M2019" t="str">
            <v>CARRANZA BURGOS, EDWIN</v>
          </cell>
          <cell r="N2019" t="str">
            <v>A</v>
          </cell>
          <cell r="O2019">
            <v>42210</v>
          </cell>
          <cell r="P2019">
            <v>0.59722222222222221</v>
          </cell>
          <cell r="Q2019">
            <v>30</v>
          </cell>
          <cell r="R2019"/>
          <cell r="S2019" t="str">
            <v>Mtto. Terminado</v>
          </cell>
          <cell r="T2019">
            <v>42210</v>
          </cell>
          <cell r="U2019">
            <v>0.66666666666666663</v>
          </cell>
          <cell r="V2019">
            <v>1.6666666667442769</v>
          </cell>
        </row>
        <row r="2020">
          <cell r="A2020"/>
          <cell r="B2020">
            <v>2009</v>
          </cell>
          <cell r="C2020">
            <v>455</v>
          </cell>
          <cell r="D2020" t="str">
            <v>Carreton</v>
          </cell>
          <cell r="E2020" t="str">
            <v>100CA</v>
          </cell>
          <cell r="F2020" t="str">
            <v>Coazucar S. A.</v>
          </cell>
          <cell r="G2020">
            <v>0</v>
          </cell>
          <cell r="H2020">
            <v>791060326</v>
          </cell>
          <cell r="I2020" t="str">
            <v>MTTO. EN EL CAMPO</v>
          </cell>
          <cell r="J2020" t="str">
            <v xml:space="preserve">Cambiar 2 llanta </v>
          </cell>
          <cell r="K2020" t="str">
            <v>MTTO. CORRECTIVO</v>
          </cell>
          <cell r="L2020">
            <v>1814</v>
          </cell>
          <cell r="M2020" t="str">
            <v>SARMIENTO CALLE, CARLOS</v>
          </cell>
          <cell r="N2020" t="str">
            <v>A</v>
          </cell>
          <cell r="O2020">
            <v>42210</v>
          </cell>
          <cell r="P2020">
            <v>0.60555555555555551</v>
          </cell>
          <cell r="Q2020">
            <v>30</v>
          </cell>
          <cell r="R2020"/>
          <cell r="S2020" t="str">
            <v>Mtto. Terminado</v>
          </cell>
          <cell r="T2020">
            <v>42210</v>
          </cell>
          <cell r="U2020">
            <v>0.70833333333333337</v>
          </cell>
          <cell r="V2020">
            <v>2.4666666665580124</v>
          </cell>
        </row>
        <row r="2021">
          <cell r="A2021"/>
          <cell r="B2021">
            <v>2010</v>
          </cell>
          <cell r="C2021">
            <v>1276</v>
          </cell>
          <cell r="D2021" t="str">
            <v>Trayler</v>
          </cell>
          <cell r="E2021" t="str">
            <v>100TD</v>
          </cell>
          <cell r="F2021" t="str">
            <v>Coazucar S. A.</v>
          </cell>
          <cell r="G2021">
            <v>791060312</v>
          </cell>
          <cell r="H2021">
            <v>791060312</v>
          </cell>
          <cell r="I2021" t="str">
            <v>MTTO. EN EL CAMPO</v>
          </cell>
          <cell r="J2021" t="str">
            <v>Colocar rodamientos</v>
          </cell>
          <cell r="K2021" t="str">
            <v>MTTO. CORRECTIVO</v>
          </cell>
          <cell r="L2021">
            <v>1626</v>
          </cell>
          <cell r="M2021" t="str">
            <v xml:space="preserve">QUIMI CHANALATA, ERALDO </v>
          </cell>
          <cell r="N2021" t="str">
            <v>A</v>
          </cell>
          <cell r="O2021">
            <v>42210</v>
          </cell>
          <cell r="P2021">
            <v>0.61388888888888882</v>
          </cell>
          <cell r="Q2021">
            <v>30</v>
          </cell>
          <cell r="R2021"/>
          <cell r="S2021" t="str">
            <v>Mtto. Terminado</v>
          </cell>
          <cell r="T2021">
            <v>42210</v>
          </cell>
          <cell r="U2021">
            <v>0.66666666666666663</v>
          </cell>
          <cell r="V2021">
            <v>1.2666666666045785</v>
          </cell>
        </row>
        <row r="2022">
          <cell r="A2022"/>
          <cell r="B2022">
            <v>2011</v>
          </cell>
          <cell r="C2022">
            <v>219</v>
          </cell>
          <cell r="D2022" t="str">
            <v xml:space="preserve">Automovil Chevrolet </v>
          </cell>
          <cell r="E2022" t="str">
            <v>100EL</v>
          </cell>
          <cell r="F2022" t="str">
            <v>Coazucar S. A.</v>
          </cell>
          <cell r="G2022">
            <v>791060308</v>
          </cell>
          <cell r="H2022">
            <v>7795550703</v>
          </cell>
          <cell r="I2022" t="str">
            <v>ENDER EQUIPO LIVIANO</v>
          </cell>
          <cell r="J2022" t="str">
            <v>Arreglar guardachoque</v>
          </cell>
          <cell r="K2022" t="str">
            <v>MTTO. CORRECTIVO</v>
          </cell>
          <cell r="L2022">
            <v>850</v>
          </cell>
          <cell r="M2022" t="str">
            <v>CASTRO LOPEZ, JOSE FERNANDO</v>
          </cell>
          <cell r="N2022" t="str">
            <v>A</v>
          </cell>
          <cell r="O2022">
            <v>42210</v>
          </cell>
          <cell r="P2022">
            <v>0.61527777777777781</v>
          </cell>
          <cell r="Q2022">
            <v>30</v>
          </cell>
          <cell r="R2022">
            <v>240253</v>
          </cell>
          <cell r="S2022" t="str">
            <v>Mtto. Terminado</v>
          </cell>
          <cell r="T2022">
            <v>42211</v>
          </cell>
          <cell r="U2022">
            <v>0.375</v>
          </cell>
          <cell r="V2022">
            <v>18.233333333395422</v>
          </cell>
        </row>
        <row r="2023">
          <cell r="A2023"/>
          <cell r="B2023">
            <v>2012</v>
          </cell>
          <cell r="C2023" t="str">
            <v>JD01</v>
          </cell>
          <cell r="D2023" t="str">
            <v>Tractor John Deere 9430R</v>
          </cell>
          <cell r="E2023" t="str">
            <v>100JD</v>
          </cell>
          <cell r="F2023" t="str">
            <v>Coazucar S. A.</v>
          </cell>
          <cell r="G2023">
            <v>791060394</v>
          </cell>
          <cell r="H2023">
            <v>7795551013</v>
          </cell>
          <cell r="I2023" t="str">
            <v>MTTO. EN EL CAMPO</v>
          </cell>
          <cell r="J2023" t="str">
            <v>Revisar codigo CU9417</v>
          </cell>
          <cell r="K2023" t="str">
            <v>MTTO. CORRECTIVO</v>
          </cell>
          <cell r="L2023">
            <v>1340</v>
          </cell>
          <cell r="M2023" t="str">
            <v>MENENDES MUÑOZ, FABIAN</v>
          </cell>
          <cell r="N2023" t="str">
            <v>A</v>
          </cell>
          <cell r="O2023">
            <v>42210</v>
          </cell>
          <cell r="P2023">
            <v>0.61597222222222225</v>
          </cell>
          <cell r="Q2023">
            <v>30</v>
          </cell>
          <cell r="R2023"/>
          <cell r="S2023" t="str">
            <v>Mtto. Terminado</v>
          </cell>
          <cell r="T2023">
            <v>42210</v>
          </cell>
          <cell r="U2023">
            <v>0.625</v>
          </cell>
          <cell r="V2023">
            <v>0.21666666667442769</v>
          </cell>
        </row>
        <row r="2024">
          <cell r="A2024"/>
          <cell r="B2024">
            <v>2013</v>
          </cell>
          <cell r="C2024">
            <v>241</v>
          </cell>
          <cell r="D2024" t="str">
            <v xml:space="preserve">Camioneta Chevrolet </v>
          </cell>
          <cell r="E2024" t="str">
            <v>100EL</v>
          </cell>
          <cell r="F2024" t="str">
            <v>Coazucar S. A.</v>
          </cell>
          <cell r="G2024">
            <v>791060215</v>
          </cell>
          <cell r="H2024">
            <v>7795550735</v>
          </cell>
          <cell r="I2024" t="str">
            <v>ELECTROMECANICOS</v>
          </cell>
          <cell r="J2024" t="str">
            <v>Revisar sistema electrico</v>
          </cell>
          <cell r="K2024" t="str">
            <v>MTTO. CORRECTIVO</v>
          </cell>
          <cell r="L2024">
            <v>5990</v>
          </cell>
          <cell r="M2024" t="str">
            <v>SANTANA MERO, GABRIEL</v>
          </cell>
          <cell r="N2024" t="str">
            <v>A</v>
          </cell>
          <cell r="O2024">
            <v>42210</v>
          </cell>
          <cell r="P2024">
            <v>0.62152777777777779</v>
          </cell>
          <cell r="Q2024">
            <v>30</v>
          </cell>
          <cell r="R2024"/>
          <cell r="S2024" t="str">
            <v>Mtto. Terminado</v>
          </cell>
          <cell r="T2024">
            <v>42210</v>
          </cell>
          <cell r="U2024">
            <v>0.6875</v>
          </cell>
          <cell r="V2024">
            <v>1.5833333332557231</v>
          </cell>
        </row>
        <row r="2025">
          <cell r="A2025"/>
          <cell r="B2025">
            <v>2014</v>
          </cell>
          <cell r="C2025">
            <v>1278</v>
          </cell>
          <cell r="D2025" t="str">
            <v>Trayler</v>
          </cell>
          <cell r="E2025" t="str">
            <v>100TD</v>
          </cell>
          <cell r="F2025" t="str">
            <v>Coazucar S. A.</v>
          </cell>
          <cell r="G2025">
            <v>791060312</v>
          </cell>
          <cell r="H2025">
            <v>791060312</v>
          </cell>
          <cell r="I2025" t="str">
            <v>TRAYLER</v>
          </cell>
          <cell r="J2025" t="str">
            <v>Soldar biela y argolla de volteo</v>
          </cell>
          <cell r="K2025" t="str">
            <v>MTTO. CORRECTIVO</v>
          </cell>
          <cell r="L2025">
            <v>1626</v>
          </cell>
          <cell r="M2025" t="str">
            <v xml:space="preserve">QUIMI CHANALATA, ERALDO </v>
          </cell>
          <cell r="N2025" t="str">
            <v>A</v>
          </cell>
          <cell r="O2025">
            <v>42210</v>
          </cell>
          <cell r="P2025">
            <v>0.65277777777777779</v>
          </cell>
          <cell r="Q2025">
            <v>30</v>
          </cell>
          <cell r="R2025"/>
          <cell r="S2025" t="str">
            <v>Mtto. Terminado</v>
          </cell>
          <cell r="T2025">
            <v>42210</v>
          </cell>
          <cell r="U2025">
            <v>0.75</v>
          </cell>
          <cell r="V2025">
            <v>2.3333333332557231</v>
          </cell>
        </row>
        <row r="2026">
          <cell r="A2026"/>
          <cell r="B2026">
            <v>2015</v>
          </cell>
          <cell r="C2026">
            <v>221</v>
          </cell>
          <cell r="D2026" t="str">
            <v xml:space="preserve">Automovil Chevrolet </v>
          </cell>
          <cell r="E2026" t="str">
            <v>100EL</v>
          </cell>
          <cell r="F2026" t="str">
            <v>Coazucar S. A.</v>
          </cell>
          <cell r="G2026">
            <v>791020115</v>
          </cell>
          <cell r="H2026">
            <v>7795550705</v>
          </cell>
          <cell r="I2026" t="str">
            <v>EQUIPO LIVIANO</v>
          </cell>
          <cell r="J2026" t="str">
            <v>Revisar suspension</v>
          </cell>
          <cell r="K2026" t="str">
            <v>MTTO. CORRECTIVO</v>
          </cell>
          <cell r="L2026">
            <v>850</v>
          </cell>
          <cell r="M2026" t="str">
            <v>CASTRO LOPEZ, JOSE FERNANDO</v>
          </cell>
          <cell r="N2026" t="str">
            <v>A</v>
          </cell>
          <cell r="O2026">
            <v>42210</v>
          </cell>
          <cell r="P2026">
            <v>0.65902777777777777</v>
          </cell>
          <cell r="Q2026">
            <v>30</v>
          </cell>
          <cell r="R2026"/>
          <cell r="S2026" t="str">
            <v>Mtto. Terminado</v>
          </cell>
          <cell r="T2026">
            <v>42210</v>
          </cell>
          <cell r="U2026">
            <v>0.89583333333333337</v>
          </cell>
          <cell r="V2026">
            <v>5.6833333333488554</v>
          </cell>
        </row>
        <row r="2027">
          <cell r="A2027"/>
          <cell r="B2027">
            <v>2016</v>
          </cell>
          <cell r="C2027">
            <v>163</v>
          </cell>
          <cell r="D2027" t="str">
            <v>Cabezal M. Benz LS-2635</v>
          </cell>
          <cell r="E2027" t="str">
            <v>100CB</v>
          </cell>
          <cell r="F2027" t="str">
            <v>Coazucar S. A.</v>
          </cell>
          <cell r="G2027">
            <v>791060330</v>
          </cell>
          <cell r="H2027">
            <v>791060330</v>
          </cell>
          <cell r="I2027" t="str">
            <v>ELECTROMECANICOS</v>
          </cell>
          <cell r="J2027" t="str">
            <v>Revisar sistema electrico</v>
          </cell>
          <cell r="K2027" t="str">
            <v>MTTO. CORRECTIVO</v>
          </cell>
          <cell r="L2027">
            <v>1564</v>
          </cell>
          <cell r="M2027" t="str">
            <v>PERALTA RODRIGUEZ, MANUEL ALFONSO</v>
          </cell>
          <cell r="N2027" t="str">
            <v>A</v>
          </cell>
          <cell r="O2027">
            <v>42210</v>
          </cell>
          <cell r="P2027">
            <v>0.66111111111111109</v>
          </cell>
          <cell r="Q2027">
            <v>30</v>
          </cell>
          <cell r="R2027"/>
          <cell r="S2027" t="str">
            <v>Mtto. Terminado</v>
          </cell>
          <cell r="T2027">
            <v>42210</v>
          </cell>
          <cell r="U2027">
            <v>0.77083333333333337</v>
          </cell>
          <cell r="V2027">
            <v>2.6333333333022892</v>
          </cell>
        </row>
        <row r="2028">
          <cell r="A2028"/>
          <cell r="B2028">
            <v>2017</v>
          </cell>
          <cell r="C2028">
            <v>305</v>
          </cell>
          <cell r="D2028" t="str">
            <v>Tractor John Deere 8220</v>
          </cell>
          <cell r="E2028" t="str">
            <v>100JD</v>
          </cell>
          <cell r="F2028" t="str">
            <v>Coazucar S. A.</v>
          </cell>
          <cell r="G2028">
            <v>791060393</v>
          </cell>
          <cell r="H2028">
            <v>7795550961</v>
          </cell>
          <cell r="I2028" t="str">
            <v>MTTO. EN EL CAMPO</v>
          </cell>
          <cell r="J2028" t="str">
            <v>Revisar sistema de combustible</v>
          </cell>
          <cell r="K2028" t="str">
            <v>MTTO. CORRECTIVO</v>
          </cell>
          <cell r="L2028">
            <v>8000</v>
          </cell>
          <cell r="M2028" t="str">
            <v>LATORRE ANDRADE,ROGELIO</v>
          </cell>
          <cell r="N2028" t="str">
            <v>A</v>
          </cell>
          <cell r="O2028">
            <v>42210</v>
          </cell>
          <cell r="P2028">
            <v>0.66319444444444442</v>
          </cell>
          <cell r="Q2028">
            <v>30</v>
          </cell>
          <cell r="R2028"/>
          <cell r="S2028">
            <v>37029.813372222008</v>
          </cell>
          <cell r="T2028"/>
          <cell r="U2028"/>
          <cell r="V2028" t="str">
            <v/>
          </cell>
        </row>
        <row r="2029">
          <cell r="A2029"/>
          <cell r="B2029">
            <v>2018</v>
          </cell>
          <cell r="C2029" t="str">
            <v>MB78</v>
          </cell>
          <cell r="D2029" t="str">
            <v>Moto Bomba Perkins 1104A-44T</v>
          </cell>
          <cell r="E2029" t="str">
            <v>100BB</v>
          </cell>
          <cell r="F2029" t="str">
            <v>Coazucar S. A.</v>
          </cell>
          <cell r="G2029">
            <v>0</v>
          </cell>
          <cell r="H2029">
            <v>791060405</v>
          </cell>
          <cell r="I2029" t="str">
            <v>MTTO. EN EL CAMPO</v>
          </cell>
          <cell r="J2029" t="str">
            <v>Cambio de filtro y aceite de motor</v>
          </cell>
          <cell r="K2029" t="str">
            <v>MTTO. PREVENTIVO</v>
          </cell>
          <cell r="L2029">
            <v>1946</v>
          </cell>
          <cell r="M2029" t="str">
            <v>VASQUEZ BERMEO, BENJAMIN</v>
          </cell>
          <cell r="N2029" t="str">
            <v>A</v>
          </cell>
          <cell r="O2029">
            <v>42210</v>
          </cell>
          <cell r="P2029">
            <v>0.66666666666666663</v>
          </cell>
          <cell r="Q2029">
            <v>30</v>
          </cell>
          <cell r="R2029"/>
          <cell r="S2029" t="str">
            <v>Mtto. Terminado</v>
          </cell>
          <cell r="T2029">
            <v>42211</v>
          </cell>
          <cell r="U2029">
            <v>0.41875000000000001</v>
          </cell>
          <cell r="V2029">
            <v>18.049999999930151</v>
          </cell>
        </row>
        <row r="2030">
          <cell r="A2030"/>
          <cell r="B2030">
            <v>2019</v>
          </cell>
          <cell r="C2030" t="str">
            <v>MB78</v>
          </cell>
          <cell r="D2030" t="str">
            <v>Moto Bomba Perkins 1104A-44T</v>
          </cell>
          <cell r="E2030" t="str">
            <v>100BB</v>
          </cell>
          <cell r="F2030" t="str">
            <v>Coazucar S. A.</v>
          </cell>
          <cell r="G2030">
            <v>0</v>
          </cell>
          <cell r="H2030">
            <v>791060405</v>
          </cell>
          <cell r="I2030" t="str">
            <v>MTTO. EN EL CAMPO</v>
          </cell>
          <cell r="J2030" t="str">
            <v>Cambio filtro de combustible</v>
          </cell>
          <cell r="K2030" t="str">
            <v>MTTO. PREVENTIVO</v>
          </cell>
          <cell r="L2030">
            <v>1946</v>
          </cell>
          <cell r="M2030" t="str">
            <v>VASQUEZ BERMEO, BENJAMIN</v>
          </cell>
          <cell r="N2030" t="str">
            <v>A</v>
          </cell>
          <cell r="O2030">
            <v>42210</v>
          </cell>
          <cell r="P2030">
            <v>0.66666666666666663</v>
          </cell>
          <cell r="Q2030">
            <v>30</v>
          </cell>
          <cell r="R2030"/>
          <cell r="S2030" t="str">
            <v>Mtto. Terminado</v>
          </cell>
          <cell r="T2030">
            <v>42211</v>
          </cell>
          <cell r="U2030">
            <v>0.41875000000000001</v>
          </cell>
          <cell r="V2030">
            <v>18.049999999930151</v>
          </cell>
        </row>
        <row r="2031">
          <cell r="A2031"/>
          <cell r="B2031">
            <v>2020</v>
          </cell>
          <cell r="C2031">
            <v>447</v>
          </cell>
          <cell r="D2031" t="str">
            <v>Carreton</v>
          </cell>
          <cell r="E2031" t="str">
            <v>100CA</v>
          </cell>
          <cell r="F2031" t="str">
            <v>Coazucar S. A.</v>
          </cell>
          <cell r="G2031">
            <v>791060326</v>
          </cell>
          <cell r="H2031">
            <v>791060326</v>
          </cell>
          <cell r="I2031" t="str">
            <v>CARRETONES</v>
          </cell>
          <cell r="J2031" t="str">
            <v>Soldar puente de volteo,colocar pin de biela</v>
          </cell>
          <cell r="K2031" t="str">
            <v>MTTO. CORRECTIVO</v>
          </cell>
          <cell r="L2031">
            <v>1417</v>
          </cell>
          <cell r="M2031" t="str">
            <v>MORENO ULLOA, SALOMON</v>
          </cell>
          <cell r="N2031" t="str">
            <v>A</v>
          </cell>
          <cell r="O2031">
            <v>42210</v>
          </cell>
          <cell r="P2031">
            <v>0.66875000000000007</v>
          </cell>
          <cell r="Q2031">
            <v>30</v>
          </cell>
          <cell r="R2031"/>
          <cell r="S2031" t="str">
            <v>Mtto. Terminado</v>
          </cell>
          <cell r="T2031">
            <v>42210</v>
          </cell>
          <cell r="U2031">
            <v>0.70833333333333337</v>
          </cell>
          <cell r="V2031">
            <v>0.95000000006984919</v>
          </cell>
        </row>
        <row r="2032">
          <cell r="A2032"/>
          <cell r="B2032">
            <v>2021</v>
          </cell>
          <cell r="C2032" t="str">
            <v>JD07</v>
          </cell>
          <cell r="D2032" t="str">
            <v>Tractor John Deere 8270R</v>
          </cell>
          <cell r="E2032" t="str">
            <v>100JD</v>
          </cell>
          <cell r="F2032" t="str">
            <v>Coazucar S. A.</v>
          </cell>
          <cell r="G2032">
            <v>791060396</v>
          </cell>
          <cell r="H2032">
            <v>7795551025</v>
          </cell>
          <cell r="I2032" t="str">
            <v>ELECTROMECANICOS</v>
          </cell>
          <cell r="J2032" t="str">
            <v>Revisar sistema electrico</v>
          </cell>
          <cell r="K2032" t="str">
            <v>MTTO. CORRECTIVO</v>
          </cell>
          <cell r="L2032">
            <v>8366</v>
          </cell>
          <cell r="M2032" t="str">
            <v>HERAS CORONEL,CARLOS</v>
          </cell>
          <cell r="N2032" t="str">
            <v>A</v>
          </cell>
          <cell r="O2032">
            <v>42210</v>
          </cell>
          <cell r="P2032">
            <v>0.67847222222222225</v>
          </cell>
          <cell r="Q2032">
            <v>30</v>
          </cell>
          <cell r="R2032"/>
          <cell r="S2032" t="str">
            <v>Mtto. Terminado</v>
          </cell>
          <cell r="T2032">
            <v>42212</v>
          </cell>
          <cell r="U2032">
            <v>0.71527777777777779</v>
          </cell>
          <cell r="V2032">
            <v>48.883333333418705</v>
          </cell>
        </row>
        <row r="2033">
          <cell r="A2033"/>
          <cell r="B2033">
            <v>2022</v>
          </cell>
          <cell r="C2033">
            <v>425</v>
          </cell>
          <cell r="D2033" t="str">
            <v>Carreton</v>
          </cell>
          <cell r="E2033" t="str">
            <v>100CA</v>
          </cell>
          <cell r="F2033" t="str">
            <v>Coazucar S. A.</v>
          </cell>
          <cell r="G2033">
            <v>791060326</v>
          </cell>
          <cell r="H2033">
            <v>791060326</v>
          </cell>
          <cell r="I2033" t="str">
            <v>MTTO. EN EL CAMPO</v>
          </cell>
          <cell r="J2033" t="str">
            <v>Cambiar llanta de tiro baja</v>
          </cell>
          <cell r="K2033" t="str">
            <v>MTTO. CORRECTIVO</v>
          </cell>
          <cell r="L2033">
            <v>1814</v>
          </cell>
          <cell r="M2033" t="str">
            <v>SARMIENTO CALLE, CARLOS</v>
          </cell>
          <cell r="N2033" t="str">
            <v>A</v>
          </cell>
          <cell r="O2033">
            <v>42210</v>
          </cell>
          <cell r="P2033">
            <v>0.6791666666666667</v>
          </cell>
          <cell r="Q2033">
            <v>30</v>
          </cell>
          <cell r="R2033"/>
          <cell r="S2033" t="str">
            <v>Mtto. Terminado</v>
          </cell>
          <cell r="T2033">
            <v>42210</v>
          </cell>
          <cell r="U2033">
            <v>0.75</v>
          </cell>
          <cell r="V2033">
            <v>1.6999999999534339</v>
          </cell>
        </row>
        <row r="2034">
          <cell r="A2034"/>
          <cell r="B2034">
            <v>2023</v>
          </cell>
          <cell r="C2034">
            <v>1471</v>
          </cell>
          <cell r="D2034" t="str">
            <v>Dollys</v>
          </cell>
          <cell r="E2034" t="str">
            <v>100DL</v>
          </cell>
          <cell r="F2034" t="str">
            <v>Coazucar S. A.</v>
          </cell>
          <cell r="G2034">
            <v>791060315</v>
          </cell>
          <cell r="H2034">
            <v>791060315</v>
          </cell>
          <cell r="I2034" t="str">
            <v>CARRETONES</v>
          </cell>
          <cell r="J2034" t="str">
            <v>Reparar tiro</v>
          </cell>
          <cell r="K2034" t="str">
            <v>MTTO. CORRECTIVO</v>
          </cell>
          <cell r="L2034">
            <v>1417</v>
          </cell>
          <cell r="M2034" t="str">
            <v>MORENO ULLOA, SALOMON</v>
          </cell>
          <cell r="N2034" t="str">
            <v>A</v>
          </cell>
          <cell r="O2034">
            <v>42210</v>
          </cell>
          <cell r="P2034">
            <v>0.69791666666666663</v>
          </cell>
          <cell r="Q2034">
            <v>30</v>
          </cell>
          <cell r="R2034"/>
          <cell r="S2034" t="str">
            <v>Mtto. Terminado</v>
          </cell>
          <cell r="T2034">
            <v>42210</v>
          </cell>
          <cell r="U2034">
            <v>0.79166666666666663</v>
          </cell>
          <cell r="V2034">
            <v>2.25</v>
          </cell>
        </row>
        <row r="2035">
          <cell r="A2035"/>
          <cell r="B2035">
            <v>2024</v>
          </cell>
          <cell r="C2035">
            <v>1314</v>
          </cell>
          <cell r="D2035" t="str">
            <v>Trayler</v>
          </cell>
          <cell r="E2035" t="str">
            <v>100TD</v>
          </cell>
          <cell r="F2035" t="str">
            <v>Coazucar S. A.</v>
          </cell>
          <cell r="G2035">
            <v>791060312</v>
          </cell>
          <cell r="H2035">
            <v>791060312</v>
          </cell>
          <cell r="I2035" t="str">
            <v>TRAYLER</v>
          </cell>
          <cell r="J2035" t="str">
            <v xml:space="preserve">Arreglar Templador </v>
          </cell>
          <cell r="K2035" t="str">
            <v>MTTO. CORRECTIVO</v>
          </cell>
          <cell r="L2035">
            <v>1626</v>
          </cell>
          <cell r="M2035" t="str">
            <v xml:space="preserve">QUIMI CHANALATA, ERALDO </v>
          </cell>
          <cell r="N2035" t="str">
            <v>A</v>
          </cell>
          <cell r="O2035">
            <v>42210</v>
          </cell>
          <cell r="P2035">
            <v>0.72499999999999998</v>
          </cell>
          <cell r="Q2035">
            <v>30</v>
          </cell>
          <cell r="R2035"/>
          <cell r="S2035" t="str">
            <v>Mtto. Terminado</v>
          </cell>
          <cell r="T2035">
            <v>42210</v>
          </cell>
          <cell r="U2035">
            <v>0.75</v>
          </cell>
          <cell r="V2035">
            <v>0.60000000009313226</v>
          </cell>
        </row>
        <row r="2036">
          <cell r="A2036"/>
          <cell r="B2036">
            <v>2025</v>
          </cell>
          <cell r="C2036">
            <v>1308</v>
          </cell>
          <cell r="D2036" t="str">
            <v>Trayler</v>
          </cell>
          <cell r="E2036" t="str">
            <v>100TD</v>
          </cell>
          <cell r="F2036" t="str">
            <v>Coazucar S. A.</v>
          </cell>
          <cell r="G2036">
            <v>791060312</v>
          </cell>
          <cell r="H2036">
            <v>791060312</v>
          </cell>
          <cell r="I2036" t="str">
            <v>TRAYLER</v>
          </cell>
          <cell r="J2036" t="str">
            <v>Colocar rodamientos</v>
          </cell>
          <cell r="K2036" t="str">
            <v>MTTO. CORRECTIVO</v>
          </cell>
          <cell r="L2036">
            <v>1626</v>
          </cell>
          <cell r="M2036" t="str">
            <v xml:space="preserve">QUIMI CHANALATA, ERALDO </v>
          </cell>
          <cell r="N2036" t="str">
            <v>A</v>
          </cell>
          <cell r="O2036">
            <v>42210</v>
          </cell>
          <cell r="P2036">
            <v>0.72569444444444453</v>
          </cell>
          <cell r="Q2036">
            <v>30</v>
          </cell>
          <cell r="R2036"/>
          <cell r="S2036" t="str">
            <v>Mtto. Terminado</v>
          </cell>
          <cell r="T2036">
            <v>42210</v>
          </cell>
          <cell r="U2036">
            <v>0.99930555555555556</v>
          </cell>
          <cell r="V2036">
            <v>6.5666666665347293</v>
          </cell>
        </row>
        <row r="2037">
          <cell r="A2037"/>
          <cell r="B2037">
            <v>2026</v>
          </cell>
          <cell r="C2037" t="str">
            <v>JD28</v>
          </cell>
          <cell r="D2037" t="str">
            <v>Tractor John Deere 6145J</v>
          </cell>
          <cell r="E2037" t="str">
            <v>100JD</v>
          </cell>
          <cell r="F2037" t="str">
            <v>Coazucar S. A.</v>
          </cell>
          <cell r="G2037">
            <v>791060443</v>
          </cell>
          <cell r="H2037">
            <v>7795551067</v>
          </cell>
          <cell r="I2037" t="str">
            <v>MTTO. EN EL CAMPO</v>
          </cell>
          <cell r="J2037" t="str">
            <v>Cambiar llanta delantera derecha baja</v>
          </cell>
          <cell r="K2037" t="str">
            <v>MTTO. CORRECTIVO</v>
          </cell>
          <cell r="L2037">
            <v>1578</v>
          </cell>
          <cell r="M2037" t="str">
            <v>PICO BAYAS, JOHN JOSELITO</v>
          </cell>
          <cell r="N2037" t="str">
            <v>A</v>
          </cell>
          <cell r="O2037">
            <v>42210</v>
          </cell>
          <cell r="P2037">
            <v>0.73958333333333337</v>
          </cell>
          <cell r="Q2037">
            <v>30</v>
          </cell>
          <cell r="R2037">
            <v>3610</v>
          </cell>
          <cell r="S2037" t="str">
            <v>Mtto. Terminado</v>
          </cell>
          <cell r="T2037">
            <v>42210</v>
          </cell>
          <cell r="U2037">
            <v>0.78472222222222221</v>
          </cell>
          <cell r="V2037">
            <v>1.0833333332557231</v>
          </cell>
        </row>
        <row r="2038">
          <cell r="A2038"/>
          <cell r="B2038">
            <v>2027</v>
          </cell>
          <cell r="C2038" t="str">
            <v>JD51</v>
          </cell>
          <cell r="D2038" t="str">
            <v>Tractor John Deere 6145J</v>
          </cell>
          <cell r="E2038" t="str">
            <v>100JD</v>
          </cell>
          <cell r="F2038" t="str">
            <v>Coazucar S. A.</v>
          </cell>
          <cell r="G2038">
            <v>791060443</v>
          </cell>
          <cell r="H2038">
            <v>7795551109</v>
          </cell>
          <cell r="I2038" t="str">
            <v>MTTO. EN EL CAMPO</v>
          </cell>
          <cell r="J2038" t="str">
            <v>Cambio de filtro y aceite de motor</v>
          </cell>
          <cell r="K2038" t="str">
            <v>MTTO. PREVENTIVO</v>
          </cell>
          <cell r="L2038">
            <v>1571</v>
          </cell>
          <cell r="M2038" t="str">
            <v>PEREZ PEREZ, WILMER ALFREDO</v>
          </cell>
          <cell r="N2038" t="str">
            <v>A</v>
          </cell>
          <cell r="O2038">
            <v>42210</v>
          </cell>
          <cell r="P2038">
            <v>0.74097222222222225</v>
          </cell>
          <cell r="Q2038">
            <v>30</v>
          </cell>
          <cell r="R2038"/>
          <cell r="S2038" t="str">
            <v>Mtto. Terminado</v>
          </cell>
          <cell r="T2038">
            <v>42211</v>
          </cell>
          <cell r="U2038">
            <v>0.72916666666666663</v>
          </cell>
          <cell r="V2038">
            <v>23.716666666674428</v>
          </cell>
        </row>
        <row r="2039">
          <cell r="A2039"/>
          <cell r="B2039">
            <v>2028</v>
          </cell>
          <cell r="C2039" t="str">
            <v>JD51</v>
          </cell>
          <cell r="D2039" t="str">
            <v>Tractor John Deere 6145J</v>
          </cell>
          <cell r="E2039" t="str">
            <v>100JD</v>
          </cell>
          <cell r="F2039" t="str">
            <v>Coazucar S. A.</v>
          </cell>
          <cell r="G2039">
            <v>791060443</v>
          </cell>
          <cell r="H2039">
            <v>7795551109</v>
          </cell>
          <cell r="I2039" t="str">
            <v>MTTO. EN EL CAMPO</v>
          </cell>
          <cell r="J2039" t="str">
            <v>Cambio filtro de combustible</v>
          </cell>
          <cell r="K2039" t="str">
            <v>MTTO. PREVENTIVO</v>
          </cell>
          <cell r="L2039">
            <v>1571</v>
          </cell>
          <cell r="M2039" t="str">
            <v>PEREZ PEREZ, WILMER ALFREDO</v>
          </cell>
          <cell r="N2039" t="str">
            <v>A</v>
          </cell>
          <cell r="O2039">
            <v>42210</v>
          </cell>
          <cell r="P2039">
            <v>0.74097222222222225</v>
          </cell>
          <cell r="Q2039">
            <v>30</v>
          </cell>
          <cell r="R2039"/>
          <cell r="S2039" t="str">
            <v>Mtto. Terminado</v>
          </cell>
          <cell r="T2039">
            <v>42211</v>
          </cell>
          <cell r="U2039">
            <v>0.72916666666666663</v>
          </cell>
          <cell r="V2039">
            <v>23.716666666674428</v>
          </cell>
        </row>
        <row r="2040">
          <cell r="A2040"/>
          <cell r="B2040">
            <v>2029</v>
          </cell>
          <cell r="C2040">
            <v>295</v>
          </cell>
          <cell r="D2040" t="str">
            <v>Tractor John Deere 8200</v>
          </cell>
          <cell r="E2040" t="str">
            <v>100JD</v>
          </cell>
          <cell r="F2040" t="str">
            <v>Coazucar S. A.</v>
          </cell>
          <cell r="G2040">
            <v>791060442</v>
          </cell>
          <cell r="H2040">
            <v>7795550947</v>
          </cell>
          <cell r="I2040" t="str">
            <v>JOHN DEERE</v>
          </cell>
          <cell r="J2040" t="str">
            <v>Arreglar enganchafacil</v>
          </cell>
          <cell r="K2040" t="str">
            <v>MTTO. CORRECTIVO</v>
          </cell>
          <cell r="L2040">
            <v>810</v>
          </cell>
          <cell r="M2040" t="str">
            <v>CAMPOVERDE BURGOS, DARWIN ALONSO</v>
          </cell>
          <cell r="N2040" t="str">
            <v>A</v>
          </cell>
          <cell r="O2040">
            <v>42210</v>
          </cell>
          <cell r="P2040">
            <v>0.7729166666666667</v>
          </cell>
          <cell r="Q2040">
            <v>30</v>
          </cell>
          <cell r="R2040">
            <v>4123</v>
          </cell>
          <cell r="S2040" t="str">
            <v>Mtto. Terminado</v>
          </cell>
          <cell r="T2040">
            <v>42210</v>
          </cell>
          <cell r="U2040">
            <v>0.875</v>
          </cell>
          <cell r="V2040">
            <v>2.4499999999534339</v>
          </cell>
        </row>
        <row r="2041">
          <cell r="A2041"/>
          <cell r="B2041">
            <v>2030</v>
          </cell>
          <cell r="C2041">
            <v>288</v>
          </cell>
          <cell r="D2041" t="str">
            <v>Tractor John Deere 8200</v>
          </cell>
          <cell r="E2041" t="str">
            <v>100JD</v>
          </cell>
          <cell r="F2041" t="str">
            <v>Coazucar S. A.</v>
          </cell>
          <cell r="G2041">
            <v>791060442</v>
          </cell>
          <cell r="H2041">
            <v>7795550939</v>
          </cell>
          <cell r="I2041" t="str">
            <v>MTTO. EN EL CAMPO</v>
          </cell>
          <cell r="J2041" t="str">
            <v>Cambiar llanta posterior derecha baja</v>
          </cell>
          <cell r="K2041" t="str">
            <v>MTTO. CORRECTIVO</v>
          </cell>
          <cell r="L2041">
            <v>1353</v>
          </cell>
          <cell r="M2041" t="str">
            <v>MINA POROZO, XAVIER</v>
          </cell>
          <cell r="N2041" t="str">
            <v>B</v>
          </cell>
          <cell r="O2041">
            <v>42210</v>
          </cell>
          <cell r="P2041">
            <v>0.79305555555555562</v>
          </cell>
          <cell r="Q2041">
            <v>30</v>
          </cell>
          <cell r="R2041"/>
          <cell r="S2041" t="str">
            <v>Mtto. Terminado</v>
          </cell>
          <cell r="T2041">
            <v>42210</v>
          </cell>
          <cell r="U2041">
            <v>0.91666666666666663</v>
          </cell>
          <cell r="V2041">
            <v>2.9666666665580124</v>
          </cell>
        </row>
        <row r="2042">
          <cell r="A2042"/>
          <cell r="B2042">
            <v>2031</v>
          </cell>
          <cell r="C2042">
            <v>330</v>
          </cell>
          <cell r="D2042" t="str">
            <v>Tractor de llanta Cameco</v>
          </cell>
          <cell r="E2042" t="str">
            <v>100CM</v>
          </cell>
          <cell r="F2042" t="str">
            <v>Coazucar S. A.</v>
          </cell>
          <cell r="G2042">
            <v>791060444</v>
          </cell>
          <cell r="H2042">
            <v>791060444</v>
          </cell>
          <cell r="I2042" t="str">
            <v>CAMECOS</v>
          </cell>
          <cell r="J2042" t="str">
            <v>Revisar fuga de aceite</v>
          </cell>
          <cell r="K2042" t="str">
            <v>MTTO. CORRECTIVO</v>
          </cell>
          <cell r="L2042">
            <v>7413</v>
          </cell>
          <cell r="M2042" t="str">
            <v xml:space="preserve">ENCALADA CAMPOVERDE LUCIANO </v>
          </cell>
          <cell r="N2042" t="str">
            <v>B</v>
          </cell>
          <cell r="O2042">
            <v>42210</v>
          </cell>
          <cell r="P2042">
            <v>0.80486111111111114</v>
          </cell>
          <cell r="Q2042">
            <v>30</v>
          </cell>
          <cell r="R2042">
            <v>1733</v>
          </cell>
          <cell r="S2042" t="str">
            <v>Mtto. Terminado</v>
          </cell>
          <cell r="T2042">
            <v>42210</v>
          </cell>
          <cell r="U2042">
            <v>0.875</v>
          </cell>
          <cell r="V2042">
            <v>1.6833333333488554</v>
          </cell>
        </row>
        <row r="2043">
          <cell r="A2043"/>
          <cell r="B2043">
            <v>2032</v>
          </cell>
          <cell r="C2043" t="str">
            <v>EP04</v>
          </cell>
          <cell r="D2043" t="str">
            <v>Motoniveladora Caterpillar</v>
          </cell>
          <cell r="E2043" t="str">
            <v>100EP</v>
          </cell>
          <cell r="F2043" t="str">
            <v>Coazucar S. A.</v>
          </cell>
          <cell r="G2043">
            <v>791060411</v>
          </cell>
          <cell r="H2043">
            <v>7795550883</v>
          </cell>
          <cell r="I2043" t="str">
            <v>MTTO. EN EL CAMPO</v>
          </cell>
          <cell r="J2043" t="str">
            <v>No tiene arranque</v>
          </cell>
          <cell r="K2043" t="str">
            <v>MTTO. CORRECTIVO</v>
          </cell>
          <cell r="L2043">
            <v>8365</v>
          </cell>
          <cell r="M2043" t="str">
            <v>CHIVIHUSCA LLIVICURA,JOSE</v>
          </cell>
          <cell r="N2043" t="str">
            <v>B</v>
          </cell>
          <cell r="O2043">
            <v>42210</v>
          </cell>
          <cell r="P2043">
            <v>0.8125</v>
          </cell>
          <cell r="Q2043">
            <v>30</v>
          </cell>
          <cell r="R2043"/>
          <cell r="S2043" t="str">
            <v>Mtto. Terminado</v>
          </cell>
          <cell r="T2043">
            <v>42212</v>
          </cell>
          <cell r="U2043">
            <v>0.44444444444444442</v>
          </cell>
          <cell r="V2043">
            <v>39.166666666744277</v>
          </cell>
        </row>
        <row r="2044">
          <cell r="A2044"/>
          <cell r="B2044">
            <v>2033</v>
          </cell>
          <cell r="C2044">
            <v>455</v>
          </cell>
          <cell r="D2044" t="str">
            <v>Carreton</v>
          </cell>
          <cell r="E2044" t="str">
            <v>100CA</v>
          </cell>
          <cell r="F2044" t="str">
            <v>Coazucar S. A.</v>
          </cell>
          <cell r="G2044">
            <v>0</v>
          </cell>
          <cell r="H2044">
            <v>791060326</v>
          </cell>
          <cell r="I2044" t="str">
            <v>MTTO. EN EL CAMPO</v>
          </cell>
          <cell r="J2044" t="str">
            <v>Cambiar llanta de tiro lado derecho</v>
          </cell>
          <cell r="K2044" t="str">
            <v>MTTO. CORRECTIVO</v>
          </cell>
          <cell r="L2044">
            <v>1353</v>
          </cell>
          <cell r="M2044" t="str">
            <v>MINA POROZO, XAVIER</v>
          </cell>
          <cell r="N2044" t="str">
            <v>B</v>
          </cell>
          <cell r="O2044">
            <v>42210</v>
          </cell>
          <cell r="P2044">
            <v>0.82847222222222217</v>
          </cell>
          <cell r="Q2044">
            <v>30</v>
          </cell>
          <cell r="R2044"/>
          <cell r="S2044" t="str">
            <v>Mtto. Terminado</v>
          </cell>
          <cell r="T2044">
            <v>42210</v>
          </cell>
          <cell r="U2044">
            <v>0.86458333333333337</v>
          </cell>
          <cell r="V2044">
            <v>0.86666666669771075</v>
          </cell>
        </row>
        <row r="2045">
          <cell r="A2045"/>
          <cell r="B2045">
            <v>2034</v>
          </cell>
          <cell r="C2045">
            <v>323</v>
          </cell>
          <cell r="D2045" t="str">
            <v>Tractor de Llantas Cameco 305 AG</v>
          </cell>
          <cell r="E2045" t="str">
            <v>100CM</v>
          </cell>
          <cell r="F2045" t="str">
            <v>Coazucar S. A.</v>
          </cell>
          <cell r="G2045">
            <v>791060373</v>
          </cell>
          <cell r="H2045">
            <v>791060373</v>
          </cell>
          <cell r="I2045" t="str">
            <v>MTTO. EN EL CAMPO</v>
          </cell>
          <cell r="J2045" t="str">
            <v>Compresor de aire dañado</v>
          </cell>
          <cell r="K2045" t="str">
            <v>MTTO. CORRECTIVO</v>
          </cell>
          <cell r="L2045">
            <v>681</v>
          </cell>
          <cell r="M2045" t="str">
            <v>BALLADARES TIGRE, SERGIO WELLINGTON</v>
          </cell>
          <cell r="N2045" t="str">
            <v>B</v>
          </cell>
          <cell r="O2045">
            <v>42210</v>
          </cell>
          <cell r="P2045">
            <v>0.83750000000000002</v>
          </cell>
          <cell r="Q2045">
            <v>30</v>
          </cell>
          <cell r="R2045">
            <v>2594</v>
          </cell>
          <cell r="S2045" t="str">
            <v>Mtto. Terminado</v>
          </cell>
          <cell r="T2045">
            <v>42210</v>
          </cell>
          <cell r="U2045">
            <v>0.97916666666666663</v>
          </cell>
          <cell r="V2045">
            <v>3.3999999999068677</v>
          </cell>
        </row>
        <row r="2046">
          <cell r="A2046"/>
          <cell r="B2046">
            <v>2035</v>
          </cell>
          <cell r="C2046">
            <v>1346</v>
          </cell>
          <cell r="D2046" t="str">
            <v>Trayler</v>
          </cell>
          <cell r="E2046" t="str">
            <v>100TD</v>
          </cell>
          <cell r="F2046" t="str">
            <v>Coazucar S. A.</v>
          </cell>
          <cell r="G2046">
            <v>791060312</v>
          </cell>
          <cell r="H2046">
            <v>791060312</v>
          </cell>
          <cell r="I2046" t="str">
            <v>TRAYLER</v>
          </cell>
          <cell r="J2046" t="str">
            <v>Soldar visagra y mecanismo</v>
          </cell>
          <cell r="K2046" t="str">
            <v>MTTO. CORRECTIVO</v>
          </cell>
          <cell r="L2046">
            <v>1500</v>
          </cell>
          <cell r="M2046" t="str">
            <v>ORTIZ YADAYCELA, NESTOR</v>
          </cell>
          <cell r="N2046" t="str">
            <v>B</v>
          </cell>
          <cell r="O2046">
            <v>42210</v>
          </cell>
          <cell r="P2046">
            <v>0.84027777777777779</v>
          </cell>
          <cell r="Q2046">
            <v>30</v>
          </cell>
          <cell r="R2046"/>
          <cell r="S2046" t="str">
            <v>Mtto. Terminado</v>
          </cell>
          <cell r="T2046">
            <v>42210</v>
          </cell>
          <cell r="U2046">
            <v>0.99930555555555556</v>
          </cell>
          <cell r="V2046">
            <v>3.8166666665347293</v>
          </cell>
        </row>
        <row r="2047">
          <cell r="A2047"/>
          <cell r="B2047">
            <v>2036</v>
          </cell>
          <cell r="C2047">
            <v>1219</v>
          </cell>
          <cell r="D2047" t="str">
            <v>Trayler</v>
          </cell>
          <cell r="E2047" t="str">
            <v>100TD</v>
          </cell>
          <cell r="F2047" t="str">
            <v>Coazucar S. A.</v>
          </cell>
          <cell r="G2047">
            <v>791060312</v>
          </cell>
          <cell r="H2047">
            <v>791060312</v>
          </cell>
          <cell r="I2047" t="str">
            <v>TRAYLER</v>
          </cell>
          <cell r="J2047" t="str">
            <v>Arreglar rose dellanta</v>
          </cell>
          <cell r="K2047" t="str">
            <v>MTTO. CORRECTIVO</v>
          </cell>
          <cell r="L2047">
            <v>1500</v>
          </cell>
          <cell r="M2047" t="str">
            <v>ORTIZ YADAYCELA, NESTOR</v>
          </cell>
          <cell r="N2047" t="str">
            <v>B</v>
          </cell>
          <cell r="O2047">
            <v>42210</v>
          </cell>
          <cell r="P2047">
            <v>0.84027777777777779</v>
          </cell>
          <cell r="Q2047">
            <v>30</v>
          </cell>
          <cell r="R2047"/>
          <cell r="S2047" t="str">
            <v>Mtto. Terminado</v>
          </cell>
          <cell r="T2047">
            <v>42210</v>
          </cell>
          <cell r="U2047">
            <v>0.99930555555555556</v>
          </cell>
          <cell r="V2047">
            <v>3.8166666665347293</v>
          </cell>
        </row>
        <row r="2048">
          <cell r="A2048"/>
          <cell r="B2048">
            <v>2037</v>
          </cell>
          <cell r="C2048">
            <v>602</v>
          </cell>
          <cell r="D2048" t="str">
            <v>Moto Bomba John Deere 6068TF250</v>
          </cell>
          <cell r="E2048" t="str">
            <v>100BB</v>
          </cell>
          <cell r="F2048" t="str">
            <v>Coazucar S. A.</v>
          </cell>
          <cell r="G2048">
            <v>791060405</v>
          </cell>
          <cell r="H2048">
            <v>7795550003</v>
          </cell>
          <cell r="I2048" t="str">
            <v>MTTO. EN EL CAMPO</v>
          </cell>
          <cell r="J2048" t="str">
            <v>Cambiar banada de generador</v>
          </cell>
          <cell r="K2048" t="str">
            <v>MTTO. CORRECTIVO</v>
          </cell>
          <cell r="L2048">
            <v>1467</v>
          </cell>
          <cell r="M2048" t="str">
            <v>OJEDA GONZAGA,YOBANY</v>
          </cell>
          <cell r="N2048" t="str">
            <v>B</v>
          </cell>
          <cell r="O2048">
            <v>42210</v>
          </cell>
          <cell r="P2048">
            <v>0.84236111111111101</v>
          </cell>
          <cell r="Q2048">
            <v>30</v>
          </cell>
          <cell r="R2048"/>
          <cell r="S2048" t="str">
            <v>Mtto. Terminado</v>
          </cell>
          <cell r="T2048">
            <v>42210</v>
          </cell>
          <cell r="U2048">
            <v>0.84236111111111101</v>
          </cell>
          <cell r="V2048">
            <v>0</v>
          </cell>
        </row>
        <row r="2049">
          <cell r="A2049"/>
          <cell r="B2049">
            <v>2038</v>
          </cell>
          <cell r="C2049" t="str">
            <v>CS04</v>
          </cell>
          <cell r="D2049" t="str">
            <v>Cosechadora de CañaJohn Deere 3520 W</v>
          </cell>
          <cell r="E2049" t="str">
            <v>100CS</v>
          </cell>
          <cell r="F2049" t="str">
            <v>Coazucar S. A.</v>
          </cell>
          <cell r="G2049">
            <v>791060417</v>
          </cell>
          <cell r="H2049">
            <v>791060417</v>
          </cell>
          <cell r="I2049" t="str">
            <v>MTTO. EN EL CAMPO</v>
          </cell>
          <cell r="J2049" t="str">
            <v>Revisar sistema hidraulico</v>
          </cell>
          <cell r="K2049" t="str">
            <v>MTTO. CORRECTIVO</v>
          </cell>
          <cell r="L2049">
            <v>8371</v>
          </cell>
          <cell r="M2049" t="str">
            <v>JARA BUSTAMANTE, CRISTHIAN</v>
          </cell>
          <cell r="N2049" t="str">
            <v>B</v>
          </cell>
          <cell r="O2049">
            <v>42210</v>
          </cell>
          <cell r="P2049">
            <v>0.87986111111111109</v>
          </cell>
          <cell r="Q2049">
            <v>30</v>
          </cell>
          <cell r="R2049"/>
          <cell r="S2049" t="str">
            <v>Mtto. Terminado</v>
          </cell>
          <cell r="T2049">
            <v>42211</v>
          </cell>
          <cell r="U2049">
            <v>4.1666666666666664E-2</v>
          </cell>
          <cell r="V2049">
            <v>3.8833333333022892</v>
          </cell>
        </row>
        <row r="2050">
          <cell r="A2050"/>
          <cell r="B2050">
            <v>2039</v>
          </cell>
          <cell r="C2050">
            <v>292</v>
          </cell>
          <cell r="D2050" t="str">
            <v>Tractor John Deere 8200</v>
          </cell>
          <cell r="E2050" t="str">
            <v>100JD</v>
          </cell>
          <cell r="F2050" t="str">
            <v>Coazucar S. A.</v>
          </cell>
          <cell r="G2050">
            <v>791060442</v>
          </cell>
          <cell r="H2050">
            <v>7795550943</v>
          </cell>
          <cell r="I2050" t="str">
            <v>MTTO. EN EL CAMPO</v>
          </cell>
          <cell r="J2050" t="str">
            <v>Recalentamiento de equipo</v>
          </cell>
          <cell r="K2050" t="str">
            <v>MTTO. CORRECTIVO</v>
          </cell>
          <cell r="L2050">
            <v>1875</v>
          </cell>
          <cell r="M2050" t="str">
            <v>TENECORA TENECORA, LUCIO MARIN</v>
          </cell>
          <cell r="N2050" t="str">
            <v>B</v>
          </cell>
          <cell r="O2050">
            <v>42210</v>
          </cell>
          <cell r="P2050">
            <v>0.91666666666666663</v>
          </cell>
          <cell r="Q2050">
            <v>30</v>
          </cell>
          <cell r="R2050">
            <v>7523</v>
          </cell>
          <cell r="S2050" t="str">
            <v>Mtto. Terminado</v>
          </cell>
          <cell r="T2050">
            <v>42211</v>
          </cell>
          <cell r="U2050">
            <v>0.72569444444444453</v>
          </cell>
          <cell r="V2050">
            <v>19.416666666744277</v>
          </cell>
        </row>
        <row r="2051">
          <cell r="A2051"/>
          <cell r="B2051">
            <v>2040</v>
          </cell>
          <cell r="C2051">
            <v>306</v>
          </cell>
          <cell r="D2051" t="str">
            <v>Tractor John Deere 8220</v>
          </cell>
          <cell r="E2051" t="str">
            <v>100JD</v>
          </cell>
          <cell r="F2051" t="str">
            <v>Coazucar S. A.</v>
          </cell>
          <cell r="G2051">
            <v>791060393</v>
          </cell>
          <cell r="H2051">
            <v>7795550963</v>
          </cell>
          <cell r="I2051" t="str">
            <v>CAMECOS</v>
          </cell>
          <cell r="J2051" t="str">
            <v>Colocar perno en el tiro del enganche</v>
          </cell>
          <cell r="K2051" t="str">
            <v>MTTO. CORRECTIVO</v>
          </cell>
          <cell r="L2051">
            <v>1503</v>
          </cell>
          <cell r="M2051" t="str">
            <v>OYERVIDE ZAMBRANO, NERIO BOLIVAR</v>
          </cell>
          <cell r="N2051" t="str">
            <v>B</v>
          </cell>
          <cell r="O2051">
            <v>42210</v>
          </cell>
          <cell r="P2051">
            <v>0.9194444444444444</v>
          </cell>
          <cell r="Q2051">
            <v>30</v>
          </cell>
          <cell r="R2051">
            <v>10170</v>
          </cell>
          <cell r="S2051" t="str">
            <v>Mtto. Terminado</v>
          </cell>
          <cell r="T2051">
            <v>42210</v>
          </cell>
          <cell r="U2051">
            <v>0.9375</v>
          </cell>
          <cell r="V2051">
            <v>0.43333333334885538</v>
          </cell>
        </row>
        <row r="2052">
          <cell r="A2052"/>
          <cell r="B2052">
            <v>2041</v>
          </cell>
          <cell r="C2052">
            <v>662</v>
          </cell>
          <cell r="D2052" t="str">
            <v>Moto Bomba Perkins 6.3544</v>
          </cell>
          <cell r="E2052" t="str">
            <v>100BB</v>
          </cell>
          <cell r="F2052" t="str">
            <v>Coazucar S. A.</v>
          </cell>
          <cell r="G2052">
            <v>791060405</v>
          </cell>
          <cell r="H2052">
            <v>7795550034</v>
          </cell>
          <cell r="I2052" t="str">
            <v>MTTO. EN EL CAMPO</v>
          </cell>
          <cell r="J2052" t="str">
            <v>Revisar fuga de aceite y manometro de presion</v>
          </cell>
          <cell r="K2052" t="str">
            <v>MTTO. CORRECTIVO</v>
          </cell>
          <cell r="L2052">
            <v>1655</v>
          </cell>
          <cell r="M2052" t="str">
            <v>RAMON RAMON, FRANKLIN</v>
          </cell>
          <cell r="N2052" t="str">
            <v>B</v>
          </cell>
          <cell r="O2052">
            <v>42210</v>
          </cell>
          <cell r="P2052">
            <v>0.96805555555555556</v>
          </cell>
          <cell r="Q2052">
            <v>30</v>
          </cell>
          <cell r="R2052"/>
          <cell r="S2052" t="str">
            <v>Mtto. Terminado</v>
          </cell>
          <cell r="T2052">
            <v>42211</v>
          </cell>
          <cell r="U2052">
            <v>6.5972222222222224E-2</v>
          </cell>
          <cell r="V2052">
            <v>2.3499999999767169</v>
          </cell>
        </row>
        <row r="2053">
          <cell r="A2053"/>
          <cell r="B2053">
            <v>2042</v>
          </cell>
          <cell r="C2053">
            <v>331</v>
          </cell>
          <cell r="D2053" t="str">
            <v>Tractor de Llantas Cameco 305 AG</v>
          </cell>
          <cell r="E2053" t="str">
            <v>100CM</v>
          </cell>
          <cell r="F2053" t="str">
            <v>Coazucar S. A.</v>
          </cell>
          <cell r="G2053">
            <v>791060444</v>
          </cell>
          <cell r="H2053">
            <v>791060444</v>
          </cell>
          <cell r="I2053" t="str">
            <v>ELECTROMECANICOS</v>
          </cell>
          <cell r="J2053" t="str">
            <v>Revisar luces</v>
          </cell>
          <cell r="K2053" t="str">
            <v>MTTO. CORRECTIVO</v>
          </cell>
          <cell r="L2053">
            <v>1118</v>
          </cell>
          <cell r="M2053" t="str">
            <v>GUAMAN LANDYN, LUIS ARIOLFO</v>
          </cell>
          <cell r="N2053" t="str">
            <v>B</v>
          </cell>
          <cell r="O2053">
            <v>42210</v>
          </cell>
          <cell r="P2053">
            <v>0.99930555555555556</v>
          </cell>
          <cell r="Q2053">
            <v>30</v>
          </cell>
          <cell r="R2053">
            <v>1151</v>
          </cell>
          <cell r="S2053" t="str">
            <v>Mtto. Terminado</v>
          </cell>
          <cell r="T2053">
            <v>42211</v>
          </cell>
          <cell r="U2053">
            <v>1.7361111111111112E-2</v>
          </cell>
          <cell r="V2053">
            <v>0.43333333334885538</v>
          </cell>
        </row>
        <row r="2054">
          <cell r="A2054"/>
          <cell r="B2054">
            <v>2043</v>
          </cell>
          <cell r="C2054">
            <v>402</v>
          </cell>
          <cell r="D2054" t="str">
            <v>Carreton</v>
          </cell>
          <cell r="E2054" t="str">
            <v>100CA</v>
          </cell>
          <cell r="F2054" t="str">
            <v>Coazucar S. A.</v>
          </cell>
          <cell r="G2054">
            <v>791060326</v>
          </cell>
          <cell r="H2054">
            <v>791060326</v>
          </cell>
          <cell r="I2054" t="str">
            <v>MTTO. EN EL CAMPO</v>
          </cell>
          <cell r="J2054" t="str">
            <v>Cambiar llanta baja de tiro</v>
          </cell>
          <cell r="K2054" t="str">
            <v>MTTO. CORRECTIVO</v>
          </cell>
          <cell r="L2054">
            <v>1353</v>
          </cell>
          <cell r="M2054" t="str">
            <v>MINA POROZO, XAVIER</v>
          </cell>
          <cell r="N2054" t="str">
            <v>B</v>
          </cell>
          <cell r="O2054">
            <v>42211</v>
          </cell>
          <cell r="P2054">
            <v>1.1111111111111112E-2</v>
          </cell>
          <cell r="Q2054">
            <v>30</v>
          </cell>
          <cell r="R2054"/>
          <cell r="S2054" t="str">
            <v>Mtto. Terminado</v>
          </cell>
          <cell r="T2054">
            <v>42211</v>
          </cell>
          <cell r="U2054">
            <v>7.3611111111111113E-2</v>
          </cell>
          <cell r="V2054">
            <v>1.5</v>
          </cell>
        </row>
        <row r="2055">
          <cell r="A2055"/>
          <cell r="B2055">
            <v>2044</v>
          </cell>
          <cell r="C2055">
            <v>1302</v>
          </cell>
          <cell r="D2055" t="str">
            <v>Trayler</v>
          </cell>
          <cell r="E2055" t="str">
            <v>100TD</v>
          </cell>
          <cell r="F2055" t="str">
            <v>Coazucar S. A.</v>
          </cell>
          <cell r="G2055">
            <v>791060312</v>
          </cell>
          <cell r="H2055">
            <v>791060312</v>
          </cell>
          <cell r="I2055" t="str">
            <v>MTTO. EN EL CAMPO</v>
          </cell>
          <cell r="J2055" t="str">
            <v>Cambiar araña</v>
          </cell>
          <cell r="K2055" t="str">
            <v>MTTO. CORRECTIVO</v>
          </cell>
          <cell r="L2055">
            <v>1500</v>
          </cell>
          <cell r="M2055" t="str">
            <v>ORTIZ YADAYCELA, NESTOR</v>
          </cell>
          <cell r="N2055" t="str">
            <v>B</v>
          </cell>
          <cell r="O2055">
            <v>42211</v>
          </cell>
          <cell r="P2055">
            <v>1.1111111111111112E-2</v>
          </cell>
          <cell r="Q2055">
            <v>30</v>
          </cell>
          <cell r="R2055"/>
          <cell r="S2055" t="str">
            <v>Mtto. Terminado</v>
          </cell>
          <cell r="T2055">
            <v>42211</v>
          </cell>
          <cell r="U2055">
            <v>0.20833333333333334</v>
          </cell>
          <cell r="V2055">
            <v>4.7333333333954215</v>
          </cell>
        </row>
        <row r="2056">
          <cell r="A2056"/>
          <cell r="B2056">
            <v>2045</v>
          </cell>
          <cell r="C2056">
            <v>224</v>
          </cell>
          <cell r="D2056" t="str">
            <v xml:space="preserve">Camioneta Chevrolet </v>
          </cell>
          <cell r="E2056" t="str">
            <v>100EL</v>
          </cell>
          <cell r="F2056" t="str">
            <v>Coazucar S. A.</v>
          </cell>
          <cell r="G2056">
            <v>791010701</v>
          </cell>
          <cell r="H2056">
            <v>7795550711</v>
          </cell>
          <cell r="I2056" t="str">
            <v>MTTO. EN EL CAMPO</v>
          </cell>
          <cell r="J2056" t="str">
            <v>Revisar encendido</v>
          </cell>
          <cell r="K2056" t="str">
            <v>MTTO. CORRECTIVO</v>
          </cell>
          <cell r="L2056">
            <v>1500</v>
          </cell>
          <cell r="M2056" t="str">
            <v>ORTIZ YADAYCELA, NESTOR</v>
          </cell>
          <cell r="N2056" t="str">
            <v>B</v>
          </cell>
          <cell r="O2056">
            <v>42211</v>
          </cell>
          <cell r="P2056">
            <v>4.3055555555555562E-2</v>
          </cell>
          <cell r="Q2056">
            <v>30</v>
          </cell>
          <cell r="R2056"/>
          <cell r="S2056" t="str">
            <v>Mtto. Terminado</v>
          </cell>
          <cell r="T2056">
            <v>42211</v>
          </cell>
          <cell r="U2056">
            <v>0.76944444444444438</v>
          </cell>
          <cell r="V2056">
            <v>17.433333333116025</v>
          </cell>
        </row>
        <row r="2057">
          <cell r="A2057"/>
          <cell r="B2057">
            <v>2046</v>
          </cell>
          <cell r="C2057">
            <v>1334</v>
          </cell>
          <cell r="D2057" t="str">
            <v>Trayler</v>
          </cell>
          <cell r="E2057" t="str">
            <v>100TD</v>
          </cell>
          <cell r="F2057" t="str">
            <v>Coazucar S. A.</v>
          </cell>
          <cell r="G2057">
            <v>0</v>
          </cell>
          <cell r="H2057">
            <v>791060312</v>
          </cell>
          <cell r="I2057" t="str">
            <v>MTTO. EN EL CAMPO</v>
          </cell>
          <cell r="J2057" t="str">
            <v>Cambiar llanta baja de araña</v>
          </cell>
          <cell r="K2057" t="str">
            <v>MTTO. CORRECTIVO</v>
          </cell>
          <cell r="L2057">
            <v>1353</v>
          </cell>
          <cell r="M2057" t="str">
            <v>MINA POROZO, XAVIER</v>
          </cell>
          <cell r="N2057" t="str">
            <v>B</v>
          </cell>
          <cell r="O2057">
            <v>42211</v>
          </cell>
          <cell r="P2057">
            <v>0.10416666666666667</v>
          </cell>
          <cell r="Q2057">
            <v>30</v>
          </cell>
          <cell r="R2057"/>
          <cell r="S2057" t="str">
            <v>Mtto. Terminado</v>
          </cell>
          <cell r="T2057">
            <v>42211</v>
          </cell>
          <cell r="U2057">
            <v>0.13541666666666666</v>
          </cell>
          <cell r="V2057">
            <v>0.75</v>
          </cell>
        </row>
        <row r="2058">
          <cell r="A2058"/>
          <cell r="B2058">
            <v>2047</v>
          </cell>
          <cell r="C2058">
            <v>1442</v>
          </cell>
          <cell r="D2058" t="str">
            <v>Dollys</v>
          </cell>
          <cell r="E2058" t="str">
            <v>100DL</v>
          </cell>
          <cell r="F2058" t="str">
            <v>Coazucar S. A.</v>
          </cell>
          <cell r="G2058">
            <v>0</v>
          </cell>
          <cell r="H2058">
            <v>791060315</v>
          </cell>
          <cell r="I2058" t="str">
            <v>MTTO. EN EL CAMPO</v>
          </cell>
          <cell r="J2058" t="str">
            <v>Cambiar llanta baja de araña</v>
          </cell>
          <cell r="K2058" t="str">
            <v>MTTO. CORRECTIVO</v>
          </cell>
          <cell r="L2058">
            <v>1353</v>
          </cell>
          <cell r="M2058" t="str">
            <v>MINA POROZO, XAVIER</v>
          </cell>
          <cell r="N2058" t="str">
            <v>B</v>
          </cell>
          <cell r="O2058">
            <v>42211</v>
          </cell>
          <cell r="P2058">
            <v>0.10416666666666667</v>
          </cell>
          <cell r="Q2058">
            <v>30</v>
          </cell>
          <cell r="R2058"/>
          <cell r="S2058" t="str">
            <v>Mtto. Terminado</v>
          </cell>
          <cell r="T2058">
            <v>42211</v>
          </cell>
          <cell r="U2058">
            <v>0.15277777777777776</v>
          </cell>
          <cell r="V2058">
            <v>1.1666666667442769</v>
          </cell>
        </row>
        <row r="2059">
          <cell r="A2059"/>
          <cell r="B2059">
            <v>2048</v>
          </cell>
          <cell r="C2059">
            <v>323</v>
          </cell>
          <cell r="D2059" t="str">
            <v>Tractor de Llantas Cameco 305 AG</v>
          </cell>
          <cell r="E2059" t="str">
            <v>100CM</v>
          </cell>
          <cell r="F2059" t="str">
            <v>Coazucar S. A.</v>
          </cell>
          <cell r="G2059">
            <v>791060373</v>
          </cell>
          <cell r="H2059">
            <v>791060373</v>
          </cell>
          <cell r="I2059" t="str">
            <v>CAMECOS</v>
          </cell>
          <cell r="J2059" t="str">
            <v>Revisar compresor</v>
          </cell>
          <cell r="K2059" t="str">
            <v>MTTO. CORRECTIVO</v>
          </cell>
          <cell r="L2059">
            <v>2077</v>
          </cell>
          <cell r="M2059" t="str">
            <v>ZUMBA ZUMBA, LUIS GERARDO</v>
          </cell>
          <cell r="N2059" t="str">
            <v>B</v>
          </cell>
          <cell r="O2059">
            <v>42211</v>
          </cell>
          <cell r="P2059">
            <v>0.20833333333333334</v>
          </cell>
          <cell r="Q2059">
            <v>30</v>
          </cell>
          <cell r="R2059">
            <v>2600</v>
          </cell>
          <cell r="S2059" t="str">
            <v>Mtto. Terminado</v>
          </cell>
          <cell r="T2059">
            <v>42211</v>
          </cell>
          <cell r="U2059">
            <v>0.48333333333333334</v>
          </cell>
          <cell r="V2059">
            <v>6.5999999998603016</v>
          </cell>
        </row>
        <row r="2060">
          <cell r="A2060"/>
          <cell r="B2060">
            <v>2049</v>
          </cell>
          <cell r="C2060" t="str">
            <v>EP04</v>
          </cell>
          <cell r="D2060" t="str">
            <v>Motoniveladora Caterpillar</v>
          </cell>
          <cell r="E2060" t="str">
            <v>100EP</v>
          </cell>
          <cell r="F2060" t="str">
            <v>Coazucar S. A.</v>
          </cell>
          <cell r="G2060">
            <v>791060411</v>
          </cell>
          <cell r="H2060">
            <v>7795550883</v>
          </cell>
          <cell r="I2060" t="str">
            <v>MTTO. EN EL CAMPO</v>
          </cell>
          <cell r="J2060" t="str">
            <v>Revisar arranque</v>
          </cell>
          <cell r="K2060" t="str">
            <v>MTTO. CORRECTIVO</v>
          </cell>
          <cell r="L2060">
            <v>8365</v>
          </cell>
          <cell r="M2060" t="str">
            <v>CHIVIHUSCA LLIVICURA,JOSE</v>
          </cell>
          <cell r="N2060" t="str">
            <v>B</v>
          </cell>
          <cell r="O2060">
            <v>42211</v>
          </cell>
          <cell r="P2060">
            <v>0.26458333333333334</v>
          </cell>
          <cell r="Q2060">
            <v>30</v>
          </cell>
          <cell r="R2060"/>
          <cell r="S2060" t="str">
            <v>Mtto. Terminado</v>
          </cell>
          <cell r="T2060">
            <v>42211</v>
          </cell>
          <cell r="U2060">
            <v>0.58333333333333337</v>
          </cell>
          <cell r="V2060">
            <v>7.6500000001396984</v>
          </cell>
        </row>
        <row r="2061">
          <cell r="A2061"/>
          <cell r="B2061">
            <v>2050</v>
          </cell>
          <cell r="C2061">
            <v>162</v>
          </cell>
          <cell r="D2061" t="str">
            <v>Cabezal M. Benz LS-2635</v>
          </cell>
          <cell r="E2061" t="str">
            <v>100CB</v>
          </cell>
          <cell r="F2061" t="str">
            <v>Coazucar S. A.</v>
          </cell>
          <cell r="G2061">
            <v>791060330</v>
          </cell>
          <cell r="H2061">
            <v>791060330</v>
          </cell>
          <cell r="I2061" t="str">
            <v>MTTO. EN EL CAMPO</v>
          </cell>
          <cell r="J2061" t="str">
            <v>Revisar encendido</v>
          </cell>
          <cell r="K2061" t="str">
            <v>MTTO. CORRECTIVO</v>
          </cell>
          <cell r="L2061">
            <v>834</v>
          </cell>
          <cell r="M2061" t="str">
            <v>CARREÑO REINOSO, JOSE JAVIER</v>
          </cell>
          <cell r="N2061" t="str">
            <v>B</v>
          </cell>
          <cell r="O2061">
            <v>42211</v>
          </cell>
          <cell r="P2061">
            <v>0.28194444444444444</v>
          </cell>
          <cell r="Q2061">
            <v>30</v>
          </cell>
          <cell r="R2061"/>
          <cell r="S2061" t="str">
            <v>Mtto. Terminado</v>
          </cell>
          <cell r="T2061">
            <v>42211</v>
          </cell>
          <cell r="U2061">
            <v>0.3125</v>
          </cell>
          <cell r="V2061">
            <v>0.73333333327900618</v>
          </cell>
        </row>
        <row r="2062">
          <cell r="A2062"/>
          <cell r="B2062">
            <v>2051</v>
          </cell>
          <cell r="C2062">
            <v>459</v>
          </cell>
          <cell r="D2062" t="str">
            <v>Carreton</v>
          </cell>
          <cell r="E2062" t="str">
            <v>100CA</v>
          </cell>
          <cell r="F2062" t="str">
            <v>Coazucar S. A.</v>
          </cell>
          <cell r="G2062">
            <v>0</v>
          </cell>
          <cell r="H2062">
            <v>791060326</v>
          </cell>
          <cell r="I2062" t="str">
            <v>MTTO. EN EL CAMPO</v>
          </cell>
          <cell r="J2062" t="str">
            <v>Cambiar llanta baja del tiro</v>
          </cell>
          <cell r="K2062" t="str">
            <v>MTTO. CORRECTIVO</v>
          </cell>
          <cell r="L2062">
            <v>1814</v>
          </cell>
          <cell r="M2062" t="str">
            <v>SARMIENTO CALLE, CARLOS</v>
          </cell>
          <cell r="N2062" t="str">
            <v>B</v>
          </cell>
          <cell r="O2062">
            <v>42211</v>
          </cell>
          <cell r="P2062">
            <v>0.28472222222222221</v>
          </cell>
          <cell r="Q2062">
            <v>30</v>
          </cell>
          <cell r="R2062"/>
          <cell r="S2062" t="str">
            <v>Mtto. Terminado</v>
          </cell>
          <cell r="T2062">
            <v>42211</v>
          </cell>
          <cell r="U2062">
            <v>0.29166666666666669</v>
          </cell>
          <cell r="V2062">
            <v>0.16666666674427688</v>
          </cell>
        </row>
        <row r="2063">
          <cell r="A2063"/>
          <cell r="B2063">
            <v>2052</v>
          </cell>
          <cell r="C2063">
            <v>241</v>
          </cell>
          <cell r="D2063" t="str">
            <v xml:space="preserve">Camioneta Chevrolet </v>
          </cell>
          <cell r="E2063" t="str">
            <v>100EL</v>
          </cell>
          <cell r="F2063" t="str">
            <v>Coazucar S. A.</v>
          </cell>
          <cell r="G2063">
            <v>791060215</v>
          </cell>
          <cell r="H2063">
            <v>7795550735</v>
          </cell>
          <cell r="I2063" t="str">
            <v>ENDER EQUIPO LIVIANO</v>
          </cell>
          <cell r="J2063" t="str">
            <v>Arreglar puerta de cajon</v>
          </cell>
          <cell r="K2063" t="str">
            <v>MTTO. CORRECTIVO</v>
          </cell>
          <cell r="L2063">
            <v>5990</v>
          </cell>
          <cell r="M2063" t="str">
            <v>SANTANA MERO, GABRIEL</v>
          </cell>
          <cell r="N2063" t="str">
            <v>A</v>
          </cell>
          <cell r="O2063">
            <v>42211</v>
          </cell>
          <cell r="P2063">
            <v>0.2951388888888889</v>
          </cell>
          <cell r="Q2063">
            <v>30</v>
          </cell>
          <cell r="R2063">
            <v>231826</v>
          </cell>
          <cell r="S2063" t="str">
            <v>Mtto. Terminado</v>
          </cell>
          <cell r="T2063">
            <v>42211</v>
          </cell>
          <cell r="U2063">
            <v>0.46249999999999997</v>
          </cell>
          <cell r="V2063">
            <v>4.0166666667209938</v>
          </cell>
        </row>
        <row r="2064">
          <cell r="A2064"/>
          <cell r="B2064">
            <v>2053</v>
          </cell>
          <cell r="C2064" t="str">
            <v>EL10</v>
          </cell>
          <cell r="D2064" t="str">
            <v xml:space="preserve">Camión Chevrolet </v>
          </cell>
          <cell r="E2064" t="str">
            <v>100EL</v>
          </cell>
          <cell r="F2064" t="str">
            <v>Coazucar S. A.</v>
          </cell>
          <cell r="G2064">
            <v>791010353</v>
          </cell>
          <cell r="H2064">
            <v>7795550777</v>
          </cell>
          <cell r="I2064" t="str">
            <v>VULCANIZADORA</v>
          </cell>
          <cell r="J2064" t="str">
            <v>Cambiar llanta posterior izquierda y derecha</v>
          </cell>
          <cell r="K2064" t="str">
            <v>MTTO. CORRECTIVO</v>
          </cell>
          <cell r="L2064">
            <v>674</v>
          </cell>
          <cell r="M2064" t="str">
            <v>AVILA PAUTA, LUIS ENRIQUE</v>
          </cell>
          <cell r="N2064" t="str">
            <v>A</v>
          </cell>
          <cell r="O2064">
            <v>42211</v>
          </cell>
          <cell r="P2064">
            <v>0.2986111111111111</v>
          </cell>
          <cell r="Q2064">
            <v>30</v>
          </cell>
          <cell r="R2064"/>
          <cell r="S2064" t="str">
            <v>Mtto. Terminado</v>
          </cell>
          <cell r="T2064">
            <v>42211</v>
          </cell>
          <cell r="U2064">
            <v>0.33333333333333331</v>
          </cell>
          <cell r="V2064">
            <v>0.83333333337213844</v>
          </cell>
        </row>
        <row r="2065">
          <cell r="A2065"/>
          <cell r="B2065">
            <v>2054</v>
          </cell>
          <cell r="C2065" t="str">
            <v>CS02</v>
          </cell>
          <cell r="D2065" t="str">
            <v>Cosechadora de CañaJohn Deere 3520</v>
          </cell>
          <cell r="E2065" t="str">
            <v>100CS</v>
          </cell>
          <cell r="F2065" t="str">
            <v>Coazucar S. A.</v>
          </cell>
          <cell r="G2065">
            <v>791060321</v>
          </cell>
          <cell r="H2065">
            <v>791060321</v>
          </cell>
          <cell r="I2065" t="str">
            <v>MTTO. EN EL CAMPO</v>
          </cell>
          <cell r="J2065" t="str">
            <v>Revisar sistema hidraulico</v>
          </cell>
          <cell r="K2065" t="str">
            <v>MTTO. CORRECTIVO</v>
          </cell>
          <cell r="L2065">
            <v>1379</v>
          </cell>
          <cell r="M2065" t="str">
            <v>MONTECEL ORTEGA, WASHINGTON ENRIQUE</v>
          </cell>
          <cell r="N2065" t="str">
            <v>A</v>
          </cell>
          <cell r="O2065">
            <v>42211</v>
          </cell>
          <cell r="P2065">
            <v>0.3</v>
          </cell>
          <cell r="Q2065">
            <v>30</v>
          </cell>
          <cell r="R2065">
            <v>8807</v>
          </cell>
          <cell r="S2065" t="str">
            <v>Mtto. Terminado</v>
          </cell>
          <cell r="T2065">
            <v>42211</v>
          </cell>
          <cell r="U2065">
            <v>0.3125</v>
          </cell>
          <cell r="V2065">
            <v>0.29999999993015081</v>
          </cell>
        </row>
        <row r="2066">
          <cell r="A2066"/>
          <cell r="B2066">
            <v>2055</v>
          </cell>
          <cell r="C2066">
            <v>662</v>
          </cell>
          <cell r="D2066" t="str">
            <v>Moto Bomba Perkins 6.3544</v>
          </cell>
          <cell r="E2066" t="str">
            <v>100BB</v>
          </cell>
          <cell r="F2066" t="str">
            <v>Coazucar S. A.</v>
          </cell>
          <cell r="G2066">
            <v>791060405</v>
          </cell>
          <cell r="H2066">
            <v>7795550034</v>
          </cell>
          <cell r="I2066" t="str">
            <v>MTTO. EN EL CAMPO</v>
          </cell>
          <cell r="J2066" t="str">
            <v>Revisar fuga de aceite</v>
          </cell>
          <cell r="K2066" t="str">
            <v>MTTO. CORRECTIVO</v>
          </cell>
          <cell r="L2066">
            <v>953</v>
          </cell>
          <cell r="M2066" t="str">
            <v>CORTEZ MICOLTA,  CRUZ</v>
          </cell>
          <cell r="N2066" t="str">
            <v>A</v>
          </cell>
          <cell r="O2066">
            <v>42211</v>
          </cell>
          <cell r="P2066">
            <v>0.31180555555555556</v>
          </cell>
          <cell r="Q2066">
            <v>30</v>
          </cell>
          <cell r="R2066"/>
          <cell r="S2066" t="str">
            <v>Mtto. Terminado</v>
          </cell>
          <cell r="T2066">
            <v>42211</v>
          </cell>
          <cell r="U2066">
            <v>0.66666666666666663</v>
          </cell>
          <cell r="V2066">
            <v>8.5166666667209938</v>
          </cell>
        </row>
        <row r="2067">
          <cell r="A2067"/>
          <cell r="B2067">
            <v>2056</v>
          </cell>
          <cell r="C2067" t="str">
            <v>MB59</v>
          </cell>
          <cell r="D2067" t="str">
            <v>Motor Cummins</v>
          </cell>
          <cell r="E2067" t="str">
            <v>100BB</v>
          </cell>
          <cell r="F2067" t="str">
            <v>Coazucar S. A.</v>
          </cell>
          <cell r="G2067">
            <v>791060405</v>
          </cell>
          <cell r="H2067">
            <v>7795550166</v>
          </cell>
          <cell r="I2067" t="str">
            <v>MTTO. EN EL CAMPO</v>
          </cell>
          <cell r="J2067" t="str">
            <v>Revisar motor</v>
          </cell>
          <cell r="K2067" t="str">
            <v>MTTO. CORRECTIVO</v>
          </cell>
          <cell r="L2067">
            <v>953</v>
          </cell>
          <cell r="M2067" t="str">
            <v>CORTEZ MICOLTA,  CRUZ</v>
          </cell>
          <cell r="N2067" t="str">
            <v>A</v>
          </cell>
          <cell r="O2067">
            <v>42211</v>
          </cell>
          <cell r="P2067">
            <v>0.31319444444444444</v>
          </cell>
          <cell r="Q2067">
            <v>30</v>
          </cell>
          <cell r="R2067"/>
          <cell r="S2067" t="str">
            <v>Mtto. Terminado</v>
          </cell>
          <cell r="T2067">
            <v>42211</v>
          </cell>
          <cell r="U2067">
            <v>0.77083333333333337</v>
          </cell>
          <cell r="V2067">
            <v>10.983333333279006</v>
          </cell>
        </row>
        <row r="2068">
          <cell r="A2068"/>
          <cell r="B2068">
            <v>2057</v>
          </cell>
          <cell r="C2068">
            <v>1347</v>
          </cell>
          <cell r="D2068" t="str">
            <v>Trayler</v>
          </cell>
          <cell r="E2068" t="str">
            <v>100TD</v>
          </cell>
          <cell r="F2068" t="str">
            <v>Coazucar S. A.</v>
          </cell>
          <cell r="G2068">
            <v>791060312</v>
          </cell>
          <cell r="H2068">
            <v>791060312</v>
          </cell>
          <cell r="I2068" t="str">
            <v>TRAYLER</v>
          </cell>
          <cell r="J2068" t="str">
            <v>Soldar chasis y araña</v>
          </cell>
          <cell r="K2068" t="str">
            <v>MTTO. CORRECTIVO</v>
          </cell>
          <cell r="L2068">
            <v>1626</v>
          </cell>
          <cell r="M2068" t="str">
            <v xml:space="preserve">QUIMI CHANALATA, ERALDO </v>
          </cell>
          <cell r="N2068" t="str">
            <v>A</v>
          </cell>
          <cell r="O2068">
            <v>42211</v>
          </cell>
          <cell r="P2068">
            <v>0.31527777777777777</v>
          </cell>
          <cell r="Q2068">
            <v>30</v>
          </cell>
          <cell r="R2068"/>
          <cell r="S2068" t="str">
            <v>Mtto. Terminado</v>
          </cell>
          <cell r="T2068">
            <v>42211</v>
          </cell>
          <cell r="U2068">
            <v>0.625</v>
          </cell>
          <cell r="V2068">
            <v>7.4333333333488554</v>
          </cell>
        </row>
        <row r="2069">
          <cell r="A2069"/>
          <cell r="B2069">
            <v>2058</v>
          </cell>
          <cell r="C2069">
            <v>1286</v>
          </cell>
          <cell r="D2069" t="str">
            <v>Trayler</v>
          </cell>
          <cell r="E2069" t="str">
            <v>100TD</v>
          </cell>
          <cell r="F2069" t="str">
            <v>Coazucar S. A.</v>
          </cell>
          <cell r="G2069">
            <v>791060312</v>
          </cell>
          <cell r="H2069">
            <v>791060312</v>
          </cell>
          <cell r="I2069" t="str">
            <v>TRAYLER</v>
          </cell>
          <cell r="J2069" t="str">
            <v xml:space="preserve">Soldar visagra </v>
          </cell>
          <cell r="K2069" t="str">
            <v>MTTO. CORRECTIVO</v>
          </cell>
          <cell r="L2069">
            <v>1626</v>
          </cell>
          <cell r="M2069" t="str">
            <v xml:space="preserve">QUIMI CHANALATA, ERALDO </v>
          </cell>
          <cell r="N2069" t="str">
            <v>A</v>
          </cell>
          <cell r="O2069">
            <v>42211</v>
          </cell>
          <cell r="P2069">
            <v>0.31597222222222221</v>
          </cell>
          <cell r="Q2069">
            <v>30</v>
          </cell>
          <cell r="R2069"/>
          <cell r="S2069" t="str">
            <v>Mtto. Terminado</v>
          </cell>
          <cell r="T2069">
            <v>42211</v>
          </cell>
          <cell r="U2069">
            <v>0.5</v>
          </cell>
          <cell r="V2069">
            <v>4.4166666667442769</v>
          </cell>
        </row>
        <row r="2070">
          <cell r="A2070"/>
          <cell r="B2070">
            <v>2059</v>
          </cell>
          <cell r="C2070">
            <v>1328</v>
          </cell>
          <cell r="D2070" t="str">
            <v>Trayler</v>
          </cell>
          <cell r="E2070" t="str">
            <v>100TD</v>
          </cell>
          <cell r="F2070" t="str">
            <v>Coazucar S. A.</v>
          </cell>
          <cell r="G2070">
            <v>791060312</v>
          </cell>
          <cell r="H2070">
            <v>791060312</v>
          </cell>
          <cell r="I2070" t="str">
            <v>TRAYLER</v>
          </cell>
          <cell r="J2070" t="str">
            <v>Reparar templador y araña</v>
          </cell>
          <cell r="K2070" t="str">
            <v>MTTO. CORRECTIVO</v>
          </cell>
          <cell r="L2070">
            <v>1626</v>
          </cell>
          <cell r="M2070" t="str">
            <v xml:space="preserve">QUIMI CHANALATA, ERALDO </v>
          </cell>
          <cell r="N2070" t="str">
            <v>A</v>
          </cell>
          <cell r="O2070">
            <v>42211</v>
          </cell>
          <cell r="P2070">
            <v>0.31666666666666665</v>
          </cell>
          <cell r="Q2070">
            <v>30</v>
          </cell>
          <cell r="R2070"/>
          <cell r="S2070" t="str">
            <v>Mtto. Terminado</v>
          </cell>
          <cell r="T2070">
            <v>42211</v>
          </cell>
          <cell r="U2070">
            <v>0.5</v>
          </cell>
          <cell r="V2070">
            <v>4.4000000000232831</v>
          </cell>
        </row>
        <row r="2071">
          <cell r="A2071"/>
          <cell r="B2071">
            <v>2060</v>
          </cell>
          <cell r="C2071">
            <v>311</v>
          </cell>
          <cell r="D2071" t="str">
            <v>Tractor John Deere 8220</v>
          </cell>
          <cell r="E2071" t="str">
            <v>100JD</v>
          </cell>
          <cell r="F2071" t="str">
            <v>Coazucar S. A.</v>
          </cell>
          <cell r="G2071">
            <v>791060393</v>
          </cell>
          <cell r="H2071">
            <v>7795550971</v>
          </cell>
          <cell r="I2071" t="str">
            <v>JOHN DEERE</v>
          </cell>
          <cell r="J2071" t="str">
            <v>Revisar codigo</v>
          </cell>
          <cell r="K2071" t="str">
            <v>MTTO. CORRECTIVO</v>
          </cell>
          <cell r="L2071">
            <v>7500</v>
          </cell>
          <cell r="M2071" t="str">
            <v xml:space="preserve">PINZON ALVARADO, JAIRO </v>
          </cell>
          <cell r="N2071" t="str">
            <v>A</v>
          </cell>
          <cell r="O2071">
            <v>42211</v>
          </cell>
          <cell r="P2071">
            <v>0.3215277777777778</v>
          </cell>
          <cell r="Q2071">
            <v>30</v>
          </cell>
          <cell r="R2071">
            <v>2112</v>
          </cell>
          <cell r="S2071" t="str">
            <v>Mtto. Terminado</v>
          </cell>
          <cell r="T2071">
            <v>42211</v>
          </cell>
          <cell r="U2071">
            <v>0.34375</v>
          </cell>
          <cell r="V2071">
            <v>0.53333333332557231</v>
          </cell>
        </row>
        <row r="2072">
          <cell r="A2072"/>
          <cell r="B2072">
            <v>2061</v>
          </cell>
          <cell r="C2072" t="str">
            <v>MB72</v>
          </cell>
          <cell r="D2072" t="str">
            <v>Moto Bomba DEUTZ F3L913</v>
          </cell>
          <cell r="E2072" t="str">
            <v>100BB</v>
          </cell>
          <cell r="F2072" t="str">
            <v>Coazucar S. A.</v>
          </cell>
          <cell r="G2072">
            <v>791060405</v>
          </cell>
          <cell r="H2072">
            <v>791060405</v>
          </cell>
          <cell r="I2072" t="str">
            <v>MTTO. EN EL CAMPO</v>
          </cell>
          <cell r="J2072" t="str">
            <v>Colocar brida al escape</v>
          </cell>
          <cell r="K2072" t="str">
            <v>MTTO. CORRECTIVO</v>
          </cell>
          <cell r="L2072">
            <v>1804</v>
          </cell>
          <cell r="M2072" t="str">
            <v>SANTOS LEON, FRANKLIN ESTALIN</v>
          </cell>
          <cell r="N2072" t="str">
            <v>A</v>
          </cell>
          <cell r="O2072">
            <v>42211</v>
          </cell>
          <cell r="P2072">
            <v>0.32222222222222224</v>
          </cell>
          <cell r="Q2072">
            <v>30</v>
          </cell>
          <cell r="R2072"/>
          <cell r="S2072" t="str">
            <v>Mtto. Terminado</v>
          </cell>
          <cell r="T2072">
            <v>42211</v>
          </cell>
          <cell r="U2072">
            <v>0.4375</v>
          </cell>
          <cell r="V2072">
            <v>2.7666666666045785</v>
          </cell>
        </row>
        <row r="2073">
          <cell r="A2073"/>
          <cell r="B2073">
            <v>2062</v>
          </cell>
          <cell r="C2073">
            <v>339</v>
          </cell>
          <cell r="D2073" t="str">
            <v>Tractor de Llantas Cameco 305 AG</v>
          </cell>
          <cell r="E2073" t="str">
            <v>100CM</v>
          </cell>
          <cell r="F2073" t="str">
            <v>Coazucar S. A.</v>
          </cell>
          <cell r="G2073">
            <v>791060444</v>
          </cell>
          <cell r="H2073">
            <v>7795550348</v>
          </cell>
          <cell r="I2073" t="str">
            <v>ELECTROMECANICOS</v>
          </cell>
          <cell r="J2073" t="str">
            <v>Revisar motor de arranque</v>
          </cell>
          <cell r="K2073" t="str">
            <v>MTTO. CORRECTIVO</v>
          </cell>
          <cell r="L2073">
            <v>1255</v>
          </cell>
          <cell r="M2073" t="str">
            <v>LOPEZ TORRES, MANUEL ALADINO</v>
          </cell>
          <cell r="N2073" t="str">
            <v>A</v>
          </cell>
          <cell r="O2073">
            <v>42211</v>
          </cell>
          <cell r="P2073">
            <v>0.32916666666666666</v>
          </cell>
          <cell r="Q2073">
            <v>30</v>
          </cell>
          <cell r="R2073"/>
          <cell r="S2073">
            <v>37013.830038888613</v>
          </cell>
          <cell r="T2073"/>
          <cell r="U2073"/>
          <cell r="V2073" t="str">
            <v/>
          </cell>
        </row>
        <row r="2074">
          <cell r="A2074"/>
          <cell r="B2074">
            <v>2063</v>
          </cell>
          <cell r="C2074" t="str">
            <v>EL03</v>
          </cell>
          <cell r="D2074" t="str">
            <v xml:space="preserve">Camión Chevrolet </v>
          </cell>
          <cell r="E2074" t="str">
            <v>100EL</v>
          </cell>
          <cell r="F2074" t="str">
            <v>Coazucar S. A.</v>
          </cell>
          <cell r="G2074">
            <v>791060303</v>
          </cell>
          <cell r="H2074">
            <v>7795550763</v>
          </cell>
          <cell r="I2074" t="str">
            <v>ELECTROMECANICOS</v>
          </cell>
          <cell r="J2074" t="str">
            <v>Revisar bateria</v>
          </cell>
          <cell r="K2074" t="str">
            <v>MTTO. CORRECTIVO</v>
          </cell>
          <cell r="L2074">
            <v>5874</v>
          </cell>
          <cell r="M2074" t="str">
            <v>SANCHEZ SANCHEZ, MIGUEL IGNACIO</v>
          </cell>
          <cell r="N2074" t="str">
            <v>A</v>
          </cell>
          <cell r="O2074">
            <v>42211</v>
          </cell>
          <cell r="P2074">
            <v>0.3298611111111111</v>
          </cell>
          <cell r="Q2074">
            <v>30</v>
          </cell>
          <cell r="R2074"/>
          <cell r="S2074" t="str">
            <v>Mtto. Terminado</v>
          </cell>
          <cell r="T2074">
            <v>42211</v>
          </cell>
          <cell r="U2074">
            <v>0.45833333333333331</v>
          </cell>
          <cell r="V2074">
            <v>3.0833333333721384</v>
          </cell>
        </row>
        <row r="2075">
          <cell r="A2075"/>
          <cell r="B2075">
            <v>2064</v>
          </cell>
          <cell r="C2075">
            <v>639</v>
          </cell>
          <cell r="D2075" t="str">
            <v>Moto Bomba Big squirt(j d. 6068tf001)</v>
          </cell>
          <cell r="E2075" t="str">
            <v>100BB</v>
          </cell>
          <cell r="F2075" t="str">
            <v>Coazucar S. A.</v>
          </cell>
          <cell r="G2075">
            <v>791060405</v>
          </cell>
          <cell r="H2075">
            <v>7795550017</v>
          </cell>
          <cell r="I2075" t="str">
            <v>MTTO. EN EL CAMPO</v>
          </cell>
          <cell r="J2075" t="str">
            <v>Construir guiador</v>
          </cell>
          <cell r="K2075" t="str">
            <v>MTTO. CORRECTIVO</v>
          </cell>
          <cell r="L2075">
            <v>1995</v>
          </cell>
          <cell r="M2075" t="str">
            <v>VICUÑA ONCE, CRISTIAN</v>
          </cell>
          <cell r="N2075" t="str">
            <v>A</v>
          </cell>
          <cell r="O2075">
            <v>42211</v>
          </cell>
          <cell r="P2075">
            <v>0.33611111111111108</v>
          </cell>
          <cell r="Q2075">
            <v>30</v>
          </cell>
          <cell r="R2075"/>
          <cell r="S2075" t="str">
            <v>Mtto. Terminado</v>
          </cell>
          <cell r="T2075">
            <v>42211</v>
          </cell>
          <cell r="U2075">
            <v>0.66666666666666663</v>
          </cell>
          <cell r="V2075">
            <v>7.9333333333488554</v>
          </cell>
        </row>
        <row r="2076">
          <cell r="A2076"/>
          <cell r="B2076">
            <v>2065</v>
          </cell>
          <cell r="C2076">
            <v>225</v>
          </cell>
          <cell r="D2076" t="str">
            <v xml:space="preserve">Chevrolet </v>
          </cell>
          <cell r="E2076" t="str">
            <v>100EL</v>
          </cell>
          <cell r="F2076" t="str">
            <v>Coazucar S. A.</v>
          </cell>
          <cell r="G2076">
            <v>791060308</v>
          </cell>
          <cell r="H2076">
            <v>7795550713</v>
          </cell>
          <cell r="I2076" t="str">
            <v>VULCANIZADORA</v>
          </cell>
          <cell r="J2076" t="str">
            <v>Cambiar llantas</v>
          </cell>
          <cell r="K2076" t="str">
            <v>MTTO. CORRECTIVO</v>
          </cell>
          <cell r="L2076">
            <v>460</v>
          </cell>
          <cell r="M2076" t="str">
            <v>MERCHAN PEREZ, ARMANDO</v>
          </cell>
          <cell r="N2076" t="str">
            <v>A</v>
          </cell>
          <cell r="O2076">
            <v>42211</v>
          </cell>
          <cell r="P2076">
            <v>0.33888888888888885</v>
          </cell>
          <cell r="Q2076">
            <v>30</v>
          </cell>
          <cell r="R2076">
            <v>264962</v>
          </cell>
          <cell r="S2076" t="str">
            <v>Mtto. Terminado</v>
          </cell>
          <cell r="T2076">
            <v>42211</v>
          </cell>
          <cell r="U2076">
            <v>0.54166666666666663</v>
          </cell>
          <cell r="V2076">
            <v>4.8666666666977108</v>
          </cell>
        </row>
        <row r="2077">
          <cell r="A2077"/>
          <cell r="B2077">
            <v>2066</v>
          </cell>
          <cell r="C2077" t="str">
            <v>JD28</v>
          </cell>
          <cell r="D2077" t="str">
            <v>Tractor John Deere 6145J</v>
          </cell>
          <cell r="E2077" t="str">
            <v>100JD</v>
          </cell>
          <cell r="F2077" t="str">
            <v>Coazucar S. A.</v>
          </cell>
          <cell r="G2077">
            <v>791060443</v>
          </cell>
          <cell r="H2077">
            <v>7795551067</v>
          </cell>
          <cell r="I2077" t="str">
            <v>MTTO. EN EL CAMPO</v>
          </cell>
          <cell r="J2077" t="str">
            <v>Colocar pernos de engancha facil</v>
          </cell>
          <cell r="K2077" t="str">
            <v>MTTO. CORRECTIVO</v>
          </cell>
          <cell r="L2077">
            <v>1806</v>
          </cell>
          <cell r="M2077" t="str">
            <v>SANTOS QUINTO, GERMAN</v>
          </cell>
          <cell r="N2077" t="str">
            <v>A</v>
          </cell>
          <cell r="O2077">
            <v>42211</v>
          </cell>
          <cell r="P2077">
            <v>0.34722222222222227</v>
          </cell>
          <cell r="Q2077">
            <v>30</v>
          </cell>
          <cell r="R2077"/>
          <cell r="S2077" t="str">
            <v>Mtto. Terminado</v>
          </cell>
          <cell r="T2077">
            <v>42211</v>
          </cell>
          <cell r="U2077">
            <v>0.41666666666666669</v>
          </cell>
          <cell r="V2077">
            <v>1.6666666667442769</v>
          </cell>
        </row>
        <row r="2078">
          <cell r="A2078"/>
          <cell r="B2078">
            <v>2067</v>
          </cell>
          <cell r="C2078" t="str">
            <v>JD24</v>
          </cell>
          <cell r="D2078" t="str">
            <v>Tractor John Deere 6145J</v>
          </cell>
          <cell r="E2078" t="str">
            <v>100JD</v>
          </cell>
          <cell r="F2078" t="str">
            <v>Coazucar S. A.</v>
          </cell>
          <cell r="G2078">
            <v>791060443</v>
          </cell>
          <cell r="H2078">
            <v>7795551059</v>
          </cell>
          <cell r="I2078" t="str">
            <v>MTTO. EN EL CAMPO</v>
          </cell>
          <cell r="J2078" t="str">
            <v>Colocar pernos de enganchafacil</v>
          </cell>
          <cell r="K2078" t="str">
            <v>MTTO. CORRECTIVO</v>
          </cell>
          <cell r="L2078">
            <v>1806</v>
          </cell>
          <cell r="M2078" t="str">
            <v>SANTOS QUINTO, GERMAN</v>
          </cell>
          <cell r="N2078" t="str">
            <v>A</v>
          </cell>
          <cell r="O2078">
            <v>42211</v>
          </cell>
          <cell r="P2078">
            <v>0.34791666666666665</v>
          </cell>
          <cell r="Q2078">
            <v>30</v>
          </cell>
          <cell r="R2078"/>
          <cell r="S2078" t="str">
            <v>Mtto. Terminado</v>
          </cell>
          <cell r="T2078">
            <v>42211</v>
          </cell>
          <cell r="U2078">
            <v>0.39583333333333331</v>
          </cell>
          <cell r="V2078">
            <v>1.1500000000232831</v>
          </cell>
        </row>
        <row r="2079">
          <cell r="A2079"/>
          <cell r="B2079">
            <v>2068</v>
          </cell>
          <cell r="C2079">
            <v>153</v>
          </cell>
          <cell r="D2079" t="str">
            <v>Cabezal M. Benz LS-2635</v>
          </cell>
          <cell r="E2079" t="str">
            <v>100CB</v>
          </cell>
          <cell r="F2079" t="str">
            <v>Coazucar S. A.</v>
          </cell>
          <cell r="G2079">
            <v>791060330</v>
          </cell>
          <cell r="H2079">
            <v>791060330</v>
          </cell>
          <cell r="I2079" t="str">
            <v>ENDER DE CABEZALES</v>
          </cell>
          <cell r="J2079" t="str">
            <v>Arreglar chapa lado izquierdo</v>
          </cell>
          <cell r="K2079" t="str">
            <v>MTTO. CORRECTIVO</v>
          </cell>
          <cell r="L2079">
            <v>1305</v>
          </cell>
          <cell r="M2079" t="str">
            <v>MAYANCELA QUINDI, JOSE DIONICIO</v>
          </cell>
          <cell r="N2079" t="str">
            <v>A</v>
          </cell>
          <cell r="O2079">
            <v>42211</v>
          </cell>
          <cell r="P2079">
            <v>0.35902777777777778</v>
          </cell>
          <cell r="Q2079">
            <v>30</v>
          </cell>
          <cell r="R2079"/>
          <cell r="S2079" t="str">
            <v>Mtto. Terminado</v>
          </cell>
          <cell r="T2079">
            <v>42211</v>
          </cell>
          <cell r="U2079">
            <v>0.40277777777777773</v>
          </cell>
          <cell r="V2079">
            <v>1.0500000000465661</v>
          </cell>
        </row>
        <row r="2080">
          <cell r="A2080"/>
          <cell r="B2080">
            <v>2069</v>
          </cell>
          <cell r="C2080">
            <v>1403</v>
          </cell>
          <cell r="D2080" t="str">
            <v>Dollys</v>
          </cell>
          <cell r="E2080" t="str">
            <v>100DL</v>
          </cell>
          <cell r="F2080" t="str">
            <v>Coazucar S. A.</v>
          </cell>
          <cell r="G2080">
            <v>791060315</v>
          </cell>
          <cell r="H2080">
            <v>791060315</v>
          </cell>
          <cell r="I2080" t="str">
            <v>MTTO. EN EL CAMPO</v>
          </cell>
          <cell r="J2080" t="str">
            <v>Cambiar llanta</v>
          </cell>
          <cell r="K2080" t="str">
            <v>MTTO. CORRECTIVO</v>
          </cell>
          <cell r="L2080">
            <v>1814</v>
          </cell>
          <cell r="M2080" t="str">
            <v>SARMIENTO CALLE, CARLOS</v>
          </cell>
          <cell r="N2080" t="str">
            <v>A</v>
          </cell>
          <cell r="O2080">
            <v>42211</v>
          </cell>
          <cell r="P2080">
            <v>0.35972222222222222</v>
          </cell>
          <cell r="Q2080">
            <v>30</v>
          </cell>
          <cell r="R2080"/>
          <cell r="S2080" t="str">
            <v>Mtto. Terminado</v>
          </cell>
          <cell r="T2080">
            <v>42211</v>
          </cell>
          <cell r="U2080">
            <v>0.375</v>
          </cell>
          <cell r="V2080">
            <v>0.36666666669771075</v>
          </cell>
        </row>
        <row r="2081">
          <cell r="A2081"/>
          <cell r="B2081">
            <v>2070</v>
          </cell>
          <cell r="C2081" t="str">
            <v>CB11</v>
          </cell>
          <cell r="D2081" t="str">
            <v>Volqueta Mack GU813E</v>
          </cell>
          <cell r="E2081" t="str">
            <v>100CB</v>
          </cell>
          <cell r="F2081" t="str">
            <v>Coazucar S. A.</v>
          </cell>
          <cell r="G2081">
            <v>791060415</v>
          </cell>
          <cell r="H2081">
            <v>791060415</v>
          </cell>
          <cell r="I2081" t="str">
            <v>VULCANIZADORA</v>
          </cell>
          <cell r="J2081" t="str">
            <v>Cambiar llanta</v>
          </cell>
          <cell r="K2081" t="str">
            <v>MTTO. CORRECTIVO</v>
          </cell>
          <cell r="L2081">
            <v>718</v>
          </cell>
          <cell r="M2081" t="str">
            <v>BELTRAN AURIA, EDDY XAVIER</v>
          </cell>
          <cell r="N2081" t="str">
            <v>A</v>
          </cell>
          <cell r="O2081">
            <v>42211</v>
          </cell>
          <cell r="P2081">
            <v>0.38055555555555554</v>
          </cell>
          <cell r="Q2081">
            <v>30</v>
          </cell>
          <cell r="R2081"/>
          <cell r="S2081" t="str">
            <v>Mtto. Terminado</v>
          </cell>
          <cell r="T2081">
            <v>42211</v>
          </cell>
          <cell r="U2081">
            <v>0.41666666666666669</v>
          </cell>
          <cell r="V2081">
            <v>0.86666666658129543</v>
          </cell>
        </row>
        <row r="2082">
          <cell r="A2082"/>
          <cell r="B2082">
            <v>2071</v>
          </cell>
          <cell r="C2082">
            <v>332</v>
          </cell>
          <cell r="D2082" t="str">
            <v>Tractor de Llantas Cameco 305 AG</v>
          </cell>
          <cell r="E2082" t="str">
            <v>100CM</v>
          </cell>
          <cell r="F2082" t="str">
            <v>Coazucar S. A.</v>
          </cell>
          <cell r="G2082">
            <v>791060444</v>
          </cell>
          <cell r="H2082">
            <v>791060444</v>
          </cell>
          <cell r="I2082" t="str">
            <v>CAMECOS</v>
          </cell>
          <cell r="J2082" t="str">
            <v>Revisar motor</v>
          </cell>
          <cell r="K2082" t="str">
            <v>MTTO. CORRECTIVO</v>
          </cell>
          <cell r="L2082">
            <v>1053</v>
          </cell>
          <cell r="M2082" t="str">
            <v>FLORES SALAZAR, FRANKLIN RENE</v>
          </cell>
          <cell r="N2082" t="str">
            <v>A</v>
          </cell>
          <cell r="O2082">
            <v>42211</v>
          </cell>
          <cell r="P2082">
            <v>0.38194444444444442</v>
          </cell>
          <cell r="Q2082">
            <v>30</v>
          </cell>
          <cell r="R2082"/>
          <cell r="S2082" t="str">
            <v>Mtto. Terminado</v>
          </cell>
          <cell r="T2082">
            <v>42211</v>
          </cell>
          <cell r="U2082">
            <v>0.64583333333333337</v>
          </cell>
          <cell r="V2082">
            <v>6.3333333332557231</v>
          </cell>
        </row>
        <row r="2083">
          <cell r="A2083"/>
          <cell r="B2083">
            <v>2072</v>
          </cell>
          <cell r="C2083">
            <v>1357</v>
          </cell>
          <cell r="D2083" t="str">
            <v>Trayler</v>
          </cell>
          <cell r="E2083" t="str">
            <v>100TD</v>
          </cell>
          <cell r="F2083" t="str">
            <v>Coazucar S. A.</v>
          </cell>
          <cell r="G2083">
            <v>791060312</v>
          </cell>
          <cell r="H2083">
            <v>791060312</v>
          </cell>
          <cell r="I2083" t="str">
            <v>TRAYLER</v>
          </cell>
          <cell r="J2083" t="str">
            <v>Arreglar perno de guia</v>
          </cell>
          <cell r="K2083" t="str">
            <v>MTTO. CORRECTIVO</v>
          </cell>
          <cell r="L2083">
            <v>1626</v>
          </cell>
          <cell r="M2083" t="str">
            <v xml:space="preserve">QUIMI CHANALATA, ERALDO </v>
          </cell>
          <cell r="N2083" t="str">
            <v>A</v>
          </cell>
          <cell r="O2083">
            <v>42211</v>
          </cell>
          <cell r="P2083">
            <v>0.3833333333333333</v>
          </cell>
          <cell r="Q2083">
            <v>30</v>
          </cell>
          <cell r="R2083"/>
          <cell r="S2083" t="str">
            <v>Mtto. Terminado</v>
          </cell>
          <cell r="T2083">
            <v>42211</v>
          </cell>
          <cell r="U2083">
            <v>0.5</v>
          </cell>
          <cell r="V2083">
            <v>2.8000000000465661</v>
          </cell>
        </row>
        <row r="2084">
          <cell r="A2084"/>
          <cell r="B2084">
            <v>2073</v>
          </cell>
          <cell r="C2084">
            <v>298</v>
          </cell>
          <cell r="D2084" t="str">
            <v>Tractor John Deere 8200</v>
          </cell>
          <cell r="E2084" t="str">
            <v>100JD</v>
          </cell>
          <cell r="F2084" t="str">
            <v>Coazucar S. A.</v>
          </cell>
          <cell r="G2084">
            <v>791060442</v>
          </cell>
          <cell r="H2084">
            <v>7795550951</v>
          </cell>
          <cell r="I2084" t="str">
            <v>MTTO. EN EL CAMPO</v>
          </cell>
          <cell r="J2084" t="str">
            <v>Cambiar tapa de bateria,pin de traba</v>
          </cell>
          <cell r="K2084" t="str">
            <v>MTTO. CORRECTIVO</v>
          </cell>
          <cell r="L2084">
            <v>1620</v>
          </cell>
          <cell r="M2084" t="str">
            <v>PULLA MOROCHO, RICHAR MIGUEL</v>
          </cell>
          <cell r="N2084" t="str">
            <v>A</v>
          </cell>
          <cell r="O2084">
            <v>42211</v>
          </cell>
          <cell r="P2084">
            <v>0.38750000000000001</v>
          </cell>
          <cell r="Q2084">
            <v>30</v>
          </cell>
          <cell r="R2084">
            <v>2599</v>
          </cell>
          <cell r="S2084" t="str">
            <v>Mtto. Terminado</v>
          </cell>
          <cell r="T2084">
            <v>42211</v>
          </cell>
          <cell r="U2084">
            <v>0.45833333333333331</v>
          </cell>
          <cell r="V2084">
            <v>1.7000000000698492</v>
          </cell>
        </row>
        <row r="2085">
          <cell r="A2085"/>
          <cell r="B2085">
            <v>2074</v>
          </cell>
          <cell r="C2085">
            <v>282</v>
          </cell>
          <cell r="D2085" t="str">
            <v>Tractor John Deere 8200</v>
          </cell>
          <cell r="E2085" t="str">
            <v>100JD</v>
          </cell>
          <cell r="F2085" t="str">
            <v>Coazucar S. A.</v>
          </cell>
          <cell r="G2085">
            <v>791060442</v>
          </cell>
          <cell r="H2085">
            <v>7795550931</v>
          </cell>
          <cell r="I2085" t="str">
            <v>MTTO. EN EL CAMPO</v>
          </cell>
          <cell r="J2085" t="str">
            <v>Revisar aire acondicionado</v>
          </cell>
          <cell r="K2085" t="str">
            <v>MTTO. CORRECTIVO</v>
          </cell>
          <cell r="L2085">
            <v>1366</v>
          </cell>
          <cell r="M2085" t="str">
            <v>MOLINA MOLINA, WALTER ELADIO</v>
          </cell>
          <cell r="N2085" t="str">
            <v>A</v>
          </cell>
          <cell r="O2085">
            <v>42211</v>
          </cell>
          <cell r="P2085">
            <v>0.38958333333333334</v>
          </cell>
          <cell r="Q2085">
            <v>30</v>
          </cell>
          <cell r="R2085">
            <v>2916</v>
          </cell>
          <cell r="S2085" t="str">
            <v>Mtto. Terminado</v>
          </cell>
          <cell r="T2085">
            <v>42214</v>
          </cell>
          <cell r="U2085">
            <v>0.66666666666666663</v>
          </cell>
          <cell r="V2085">
            <v>78.650000000139698</v>
          </cell>
        </row>
        <row r="2086">
          <cell r="A2086"/>
          <cell r="B2086">
            <v>2075</v>
          </cell>
          <cell r="C2086">
            <v>275</v>
          </cell>
          <cell r="D2086" t="str">
            <v>Tractor John Deere 8200</v>
          </cell>
          <cell r="E2086" t="str">
            <v>100JD</v>
          </cell>
          <cell r="F2086" t="str">
            <v>Coazucar S. A.</v>
          </cell>
          <cell r="G2086">
            <v>791060442</v>
          </cell>
          <cell r="H2086">
            <v>7795550921</v>
          </cell>
          <cell r="I2086" t="str">
            <v>MTTO. EN EL CAMPO</v>
          </cell>
          <cell r="J2086" t="str">
            <v>Cambiar llanta posterior izquierda baja</v>
          </cell>
          <cell r="K2086" t="str">
            <v>MTTO. CORRECTIVO</v>
          </cell>
          <cell r="L2086">
            <v>1814</v>
          </cell>
          <cell r="M2086" t="str">
            <v>SARMIENTO CALLE, CARLOS</v>
          </cell>
          <cell r="N2086" t="str">
            <v>A</v>
          </cell>
          <cell r="O2086">
            <v>42211</v>
          </cell>
          <cell r="P2086">
            <v>0.39027777777777778</v>
          </cell>
          <cell r="Q2086">
            <v>30</v>
          </cell>
          <cell r="R2086"/>
          <cell r="S2086" t="str">
            <v>Mtto. Terminado</v>
          </cell>
          <cell r="T2086">
            <v>42211</v>
          </cell>
          <cell r="U2086">
            <v>0.45833333333333331</v>
          </cell>
          <cell r="V2086">
            <v>1.6333333333022892</v>
          </cell>
        </row>
        <row r="2087">
          <cell r="A2087"/>
          <cell r="B2087">
            <v>2076</v>
          </cell>
          <cell r="C2087">
            <v>164</v>
          </cell>
          <cell r="D2087" t="str">
            <v>Cabezal M. Benz LS-2635</v>
          </cell>
          <cell r="E2087" t="str">
            <v>100CB</v>
          </cell>
          <cell r="F2087" t="str">
            <v>Coazucar S. A.</v>
          </cell>
          <cell r="G2087">
            <v>791060330</v>
          </cell>
          <cell r="H2087">
            <v>791060330</v>
          </cell>
          <cell r="I2087" t="str">
            <v>ENDER DE CABEZALES</v>
          </cell>
          <cell r="J2087" t="str">
            <v>Arreglar abrasadera de la chapa de la puerta</v>
          </cell>
          <cell r="K2087" t="str">
            <v>MTTO. CORRECTIVO</v>
          </cell>
          <cell r="L2087">
            <v>1011</v>
          </cell>
          <cell r="M2087" t="str">
            <v>ESPEJO AREVALO, JACKSON MARIO</v>
          </cell>
          <cell r="N2087" t="str">
            <v>A</v>
          </cell>
          <cell r="O2087">
            <v>42211</v>
          </cell>
          <cell r="P2087">
            <v>0.3923611111111111</v>
          </cell>
          <cell r="Q2087">
            <v>30</v>
          </cell>
          <cell r="R2087"/>
          <cell r="S2087" t="str">
            <v>Mtto. Terminado</v>
          </cell>
          <cell r="T2087">
            <v>42211</v>
          </cell>
          <cell r="U2087">
            <v>0.44791666666666669</v>
          </cell>
          <cell r="V2087">
            <v>1.3333333333721384</v>
          </cell>
        </row>
        <row r="2088">
          <cell r="A2088"/>
          <cell r="B2088">
            <v>2077</v>
          </cell>
          <cell r="C2088">
            <v>1614</v>
          </cell>
          <cell r="D2088" t="str">
            <v>Subsolador Parab 6 Vastagos</v>
          </cell>
          <cell r="E2088" t="str">
            <v>100EA</v>
          </cell>
          <cell r="F2088" t="str">
            <v>Coazucar S. A.</v>
          </cell>
          <cell r="G2088">
            <v>791060360</v>
          </cell>
          <cell r="H2088">
            <v>7795550536</v>
          </cell>
          <cell r="I2088" t="str">
            <v>EQUIPO AGRICOLAS</v>
          </cell>
          <cell r="J2088" t="str">
            <v>Colocar perno al descalificador</v>
          </cell>
          <cell r="K2088" t="str">
            <v>MTTO. CORRECTIVO</v>
          </cell>
          <cell r="L2088">
            <v>1575</v>
          </cell>
          <cell r="M2088" t="str">
            <v>PESANTES ARREAGA, CARLOS JORGE</v>
          </cell>
          <cell r="N2088" t="str">
            <v>A</v>
          </cell>
          <cell r="O2088">
            <v>42211</v>
          </cell>
          <cell r="P2088">
            <v>0.39305555555555555</v>
          </cell>
          <cell r="Q2088">
            <v>30</v>
          </cell>
          <cell r="R2088"/>
          <cell r="S2088" t="str">
            <v>Mtto. Terminado</v>
          </cell>
          <cell r="T2088">
            <v>42213</v>
          </cell>
          <cell r="U2088">
            <v>0.79166666666666663</v>
          </cell>
          <cell r="V2088">
            <v>57.566666666651145</v>
          </cell>
        </row>
        <row r="2089">
          <cell r="A2089"/>
          <cell r="B2089">
            <v>2078</v>
          </cell>
          <cell r="C2089">
            <v>1485</v>
          </cell>
          <cell r="D2089" t="str">
            <v>Dollys</v>
          </cell>
          <cell r="E2089" t="str">
            <v>100DL</v>
          </cell>
          <cell r="F2089" t="str">
            <v>Coazucar S. A.</v>
          </cell>
          <cell r="G2089">
            <v>791060315</v>
          </cell>
          <cell r="H2089">
            <v>791060315</v>
          </cell>
          <cell r="I2089" t="str">
            <v>CARRETONES</v>
          </cell>
          <cell r="J2089" t="str">
            <v>Revisar rodamientos y soldar tiro</v>
          </cell>
          <cell r="K2089" t="str">
            <v>MTTO. CORRECTIVO</v>
          </cell>
          <cell r="L2089">
            <v>1417</v>
          </cell>
          <cell r="M2089" t="str">
            <v>MORENO ULLOA, SALOMON</v>
          </cell>
          <cell r="N2089" t="str">
            <v>A</v>
          </cell>
          <cell r="O2089">
            <v>42211</v>
          </cell>
          <cell r="P2089">
            <v>0.4055555555555555</v>
          </cell>
          <cell r="Q2089">
            <v>30</v>
          </cell>
          <cell r="R2089"/>
          <cell r="S2089" t="str">
            <v>Mtto. Terminado</v>
          </cell>
          <cell r="T2089">
            <v>42211</v>
          </cell>
          <cell r="U2089">
            <v>0.5</v>
          </cell>
          <cell r="V2089">
            <v>2.2666666667209938</v>
          </cell>
        </row>
        <row r="2090">
          <cell r="A2090"/>
          <cell r="B2090">
            <v>2079</v>
          </cell>
          <cell r="C2090">
            <v>523</v>
          </cell>
          <cell r="D2090" t="str">
            <v>Cargadora de Caña Vanguard V-1900</v>
          </cell>
          <cell r="E2090" t="str">
            <v>100LL</v>
          </cell>
          <cell r="F2090" t="str">
            <v>Coazucar S. A.</v>
          </cell>
          <cell r="G2090">
            <v>791060369</v>
          </cell>
          <cell r="H2090">
            <v>791060369</v>
          </cell>
          <cell r="I2090" t="str">
            <v>MTTO. EN EL CAMPO</v>
          </cell>
          <cell r="J2090" t="str">
            <v>Revisar sistema hidraulico</v>
          </cell>
          <cell r="K2090" t="str">
            <v>MTTO. CORRECTIVO</v>
          </cell>
          <cell r="L2090">
            <v>1861</v>
          </cell>
          <cell r="M2090" t="str">
            <v>SUQUILANDA MORANTE, FRANCISCO JAVIER</v>
          </cell>
          <cell r="N2090" t="str">
            <v>A</v>
          </cell>
          <cell r="O2090">
            <v>42211</v>
          </cell>
          <cell r="P2090">
            <v>0.40902777777777777</v>
          </cell>
          <cell r="Q2090">
            <v>30</v>
          </cell>
          <cell r="R2090"/>
          <cell r="S2090" t="str">
            <v>Mtto. Terminado</v>
          </cell>
          <cell r="T2090">
            <v>42211</v>
          </cell>
          <cell r="U2090">
            <v>0.5</v>
          </cell>
          <cell r="V2090">
            <v>2.1833333333488554</v>
          </cell>
        </row>
        <row r="2091">
          <cell r="A2091"/>
          <cell r="B2091">
            <v>2080</v>
          </cell>
          <cell r="C2091">
            <v>162</v>
          </cell>
          <cell r="D2091" t="str">
            <v>Cabezal M. Benz LS-2635</v>
          </cell>
          <cell r="E2091" t="str">
            <v>100CB</v>
          </cell>
          <cell r="F2091" t="str">
            <v>Coazucar S. A.</v>
          </cell>
          <cell r="G2091">
            <v>791060330</v>
          </cell>
          <cell r="H2091">
            <v>791060330</v>
          </cell>
          <cell r="I2091" t="str">
            <v>ELECTROMECANICOS</v>
          </cell>
          <cell r="J2091" t="str">
            <v>Revisar sistema electrico</v>
          </cell>
          <cell r="K2091" t="str">
            <v>MTTO. CORRECTIVO</v>
          </cell>
          <cell r="L2091">
            <v>834</v>
          </cell>
          <cell r="M2091" t="str">
            <v>CARREÑO REINOSO, JOSE JAVIER</v>
          </cell>
          <cell r="N2091" t="str">
            <v>A</v>
          </cell>
          <cell r="O2091">
            <v>42211</v>
          </cell>
          <cell r="P2091">
            <v>0.41041666666666665</v>
          </cell>
          <cell r="Q2091">
            <v>30</v>
          </cell>
          <cell r="R2091"/>
          <cell r="S2091" t="str">
            <v>Mtto. Terminado</v>
          </cell>
          <cell r="T2091">
            <v>42211</v>
          </cell>
          <cell r="U2091">
            <v>0.57152777777777775</v>
          </cell>
          <cell r="V2091">
            <v>3.8666666666977108</v>
          </cell>
        </row>
        <row r="2092">
          <cell r="A2092"/>
          <cell r="B2092">
            <v>2081</v>
          </cell>
          <cell r="C2092">
            <v>336</v>
          </cell>
          <cell r="D2092" t="str">
            <v>Tractor de Llantas Cameco 305 AG</v>
          </cell>
          <cell r="E2092" t="str">
            <v>100CM</v>
          </cell>
          <cell r="F2092" t="str">
            <v>Coazucar S. A.</v>
          </cell>
          <cell r="G2092">
            <v>791060444</v>
          </cell>
          <cell r="H2092">
            <v>791060444</v>
          </cell>
          <cell r="I2092" t="str">
            <v>ELECTROMECANICOS</v>
          </cell>
          <cell r="J2092" t="str">
            <v>Revisar alternador</v>
          </cell>
          <cell r="K2092" t="str">
            <v>MTTO. CORRECTIVO</v>
          </cell>
          <cell r="L2092">
            <v>1398</v>
          </cell>
          <cell r="M2092" t="str">
            <v>MORALES SARMIENTO, WILIAM MECIAS</v>
          </cell>
          <cell r="N2092" t="str">
            <v>A</v>
          </cell>
          <cell r="O2092">
            <v>42211</v>
          </cell>
          <cell r="P2092">
            <v>0.42499999999999999</v>
          </cell>
          <cell r="Q2092">
            <v>30</v>
          </cell>
          <cell r="R2092"/>
          <cell r="S2092" t="str">
            <v>Mtto. Terminado</v>
          </cell>
          <cell r="T2092">
            <v>42211</v>
          </cell>
          <cell r="U2092">
            <v>0.60069444444444442</v>
          </cell>
          <cell r="V2092">
            <v>4.2166666666744277</v>
          </cell>
        </row>
        <row r="2093">
          <cell r="A2093"/>
          <cell r="B2093">
            <v>2082</v>
          </cell>
          <cell r="C2093" t="str">
            <v>JD34</v>
          </cell>
          <cell r="D2093" t="str">
            <v>Tractor John Deere 9460R</v>
          </cell>
          <cell r="E2093" t="str">
            <v>100JD</v>
          </cell>
          <cell r="F2093" t="str">
            <v>Coazucar S. A.</v>
          </cell>
          <cell r="G2093">
            <v>791060435</v>
          </cell>
          <cell r="H2093">
            <v>7795551079</v>
          </cell>
          <cell r="I2093" t="str">
            <v>MTTO. EN EL CAMPO</v>
          </cell>
          <cell r="J2093" t="str">
            <v>Revisar presion baja de combustible</v>
          </cell>
          <cell r="K2093" t="str">
            <v>MTTO. CORRECTIVO</v>
          </cell>
          <cell r="L2093">
            <v>1137</v>
          </cell>
          <cell r="M2093" t="str">
            <v>GUERRERO MONTESDEOCA, DIEGO ARMANDO</v>
          </cell>
          <cell r="N2093" t="str">
            <v>A</v>
          </cell>
          <cell r="O2093">
            <v>42211</v>
          </cell>
          <cell r="P2093">
            <v>0.42708333333333331</v>
          </cell>
          <cell r="Q2093">
            <v>30</v>
          </cell>
          <cell r="R2093"/>
          <cell r="S2093" t="str">
            <v>Mtto. Terminado</v>
          </cell>
          <cell r="T2093">
            <v>42211</v>
          </cell>
          <cell r="U2093">
            <v>0.66666666666666663</v>
          </cell>
          <cell r="V2093">
            <v>5.75</v>
          </cell>
        </row>
        <row r="2094">
          <cell r="A2094"/>
          <cell r="B2094">
            <v>2083</v>
          </cell>
          <cell r="C2094">
            <v>330</v>
          </cell>
          <cell r="D2094" t="str">
            <v>Tractor de llanta Cameco</v>
          </cell>
          <cell r="E2094" t="str">
            <v>100CM</v>
          </cell>
          <cell r="F2094" t="str">
            <v>Coazucar S. A.</v>
          </cell>
          <cell r="G2094">
            <v>791060444</v>
          </cell>
          <cell r="H2094">
            <v>791060444</v>
          </cell>
          <cell r="I2094" t="str">
            <v>CAMECOS</v>
          </cell>
          <cell r="J2094" t="str">
            <v>Revisar embrague</v>
          </cell>
          <cell r="K2094" t="str">
            <v>MTTO. CORRECTIVO</v>
          </cell>
          <cell r="L2094">
            <v>870</v>
          </cell>
          <cell r="M2094" t="str">
            <v>CEDILLO OTERO, JULIO ARMANDO</v>
          </cell>
          <cell r="N2094" t="str">
            <v>A</v>
          </cell>
          <cell r="O2094">
            <v>42211</v>
          </cell>
          <cell r="P2094">
            <v>0.45</v>
          </cell>
          <cell r="Q2094">
            <v>30</v>
          </cell>
          <cell r="R2094"/>
          <cell r="S2094" t="str">
            <v>Mtto. Terminado</v>
          </cell>
          <cell r="T2094">
            <v>42211</v>
          </cell>
          <cell r="U2094">
            <v>0.83333333333333337</v>
          </cell>
          <cell r="V2094">
            <v>9.2000000000698492</v>
          </cell>
        </row>
        <row r="2095">
          <cell r="A2095"/>
          <cell r="B2095">
            <v>2084</v>
          </cell>
          <cell r="C2095" t="str">
            <v>693E</v>
          </cell>
          <cell r="D2095" t="str">
            <v>Moto Bomba Jhon Deere 4039</v>
          </cell>
          <cell r="E2095" t="str">
            <v>100BB</v>
          </cell>
          <cell r="F2095" t="str">
            <v>Coazucar S. A.</v>
          </cell>
          <cell r="G2095">
            <v>791060405</v>
          </cell>
          <cell r="H2095">
            <v>7795550066</v>
          </cell>
          <cell r="I2095" t="str">
            <v>MTTO. EN EL CAMPO</v>
          </cell>
          <cell r="J2095" t="str">
            <v>Colocar motor</v>
          </cell>
          <cell r="K2095" t="str">
            <v>MTTO. CORRECTIVO</v>
          </cell>
          <cell r="L2095">
            <v>1477</v>
          </cell>
          <cell r="M2095" t="str">
            <v>ORELLANA GARCIA, ENRIQUE</v>
          </cell>
          <cell r="N2095" t="str">
            <v>A</v>
          </cell>
          <cell r="O2095">
            <v>42211</v>
          </cell>
          <cell r="P2095">
            <v>0.45833333333333331</v>
          </cell>
          <cell r="Q2095">
            <v>30</v>
          </cell>
          <cell r="R2095"/>
          <cell r="S2095" t="str">
            <v>Mtto. Terminado</v>
          </cell>
          <cell r="T2095">
            <v>42211</v>
          </cell>
          <cell r="U2095">
            <v>0.54166666666666663</v>
          </cell>
          <cell r="V2095">
            <v>2</v>
          </cell>
        </row>
        <row r="2096">
          <cell r="A2096"/>
          <cell r="B2096">
            <v>2085</v>
          </cell>
          <cell r="C2096">
            <v>445</v>
          </cell>
          <cell r="D2096" t="str">
            <v>Carreton</v>
          </cell>
          <cell r="E2096" t="str">
            <v>100CA</v>
          </cell>
          <cell r="F2096" t="str">
            <v>Coazucar S. A.</v>
          </cell>
          <cell r="G2096">
            <v>791060326</v>
          </cell>
          <cell r="H2096">
            <v>791060326</v>
          </cell>
          <cell r="I2096" t="str">
            <v>CARRETONES</v>
          </cell>
          <cell r="J2096" t="str">
            <v>Reparar jiratorio</v>
          </cell>
          <cell r="K2096" t="str">
            <v>MTTO. CORRECTIVO</v>
          </cell>
          <cell r="L2096">
            <v>1626</v>
          </cell>
          <cell r="M2096" t="str">
            <v xml:space="preserve">QUIMI CHANALATA, ERALDO </v>
          </cell>
          <cell r="N2096" t="str">
            <v>A</v>
          </cell>
          <cell r="O2096">
            <v>42211</v>
          </cell>
          <cell r="P2096">
            <v>0.46111111111111108</v>
          </cell>
          <cell r="Q2096">
            <v>30</v>
          </cell>
          <cell r="R2096"/>
          <cell r="S2096" t="str">
            <v>Mtto. Terminado</v>
          </cell>
          <cell r="T2096">
            <v>42211</v>
          </cell>
          <cell r="U2096">
            <v>0.75</v>
          </cell>
          <cell r="V2096">
            <v>6.9333333333488554</v>
          </cell>
        </row>
        <row r="2097">
          <cell r="A2097"/>
          <cell r="B2097">
            <v>2086</v>
          </cell>
          <cell r="C2097">
            <v>594</v>
          </cell>
          <cell r="D2097" t="str">
            <v>Cosechadora de caña John Deere 3510</v>
          </cell>
          <cell r="E2097" t="str">
            <v>100CS</v>
          </cell>
          <cell r="F2097" t="str">
            <v>Coazucar S. A.</v>
          </cell>
          <cell r="G2097">
            <v>791060334</v>
          </cell>
          <cell r="H2097">
            <v>791060334</v>
          </cell>
          <cell r="I2097" t="str">
            <v>MTTO. EN EL CAMPO</v>
          </cell>
          <cell r="J2097" t="str">
            <v>Revisar sistema hidraulico</v>
          </cell>
          <cell r="K2097" t="str">
            <v>MTTO. CORRECTIVO</v>
          </cell>
          <cell r="L2097">
            <v>767</v>
          </cell>
          <cell r="M2097" t="str">
            <v>CABALLERO IZQUIERDO, WILMER WILFRIDO</v>
          </cell>
          <cell r="N2097" t="str">
            <v>A</v>
          </cell>
          <cell r="O2097">
            <v>42211</v>
          </cell>
          <cell r="P2097">
            <v>0.45902777777777781</v>
          </cell>
          <cell r="Q2097">
            <v>30</v>
          </cell>
          <cell r="R2097"/>
          <cell r="S2097" t="str">
            <v>Mtto. Terminado</v>
          </cell>
          <cell r="T2097">
            <v>42211</v>
          </cell>
          <cell r="U2097">
            <v>0.52083333333333337</v>
          </cell>
          <cell r="V2097">
            <v>1.4833333333954215</v>
          </cell>
        </row>
        <row r="2098">
          <cell r="A2098"/>
          <cell r="B2098">
            <v>2087</v>
          </cell>
          <cell r="C2098">
            <v>597</v>
          </cell>
          <cell r="D2098" t="str">
            <v>Cosechadora de CañaJohn Deere 3510</v>
          </cell>
          <cell r="E2098" t="str">
            <v>100CS</v>
          </cell>
          <cell r="F2098" t="str">
            <v>Coazucar S. A.</v>
          </cell>
          <cell r="G2098">
            <v>791060334</v>
          </cell>
          <cell r="H2098">
            <v>791060334</v>
          </cell>
          <cell r="I2098" t="str">
            <v>MTTO. EN EL CAMPO</v>
          </cell>
          <cell r="J2098" t="str">
            <v>Revisar sistema hidraulico</v>
          </cell>
          <cell r="K2098" t="str">
            <v>MTTO. CORRECTIVO</v>
          </cell>
          <cell r="L2098">
            <v>6655</v>
          </cell>
          <cell r="M2098" t="str">
            <v>MONTERO PANCHO, VINICIO</v>
          </cell>
          <cell r="N2098" t="str">
            <v>A</v>
          </cell>
          <cell r="O2098">
            <v>42211</v>
          </cell>
          <cell r="P2098">
            <v>0.46736111111111112</v>
          </cell>
          <cell r="Q2098">
            <v>30</v>
          </cell>
          <cell r="R2098">
            <v>15017</v>
          </cell>
          <cell r="S2098" t="str">
            <v>Mtto. Terminado</v>
          </cell>
          <cell r="T2098">
            <v>42211</v>
          </cell>
          <cell r="U2098">
            <v>0.52083333333333337</v>
          </cell>
          <cell r="V2098">
            <v>1.283333333209157</v>
          </cell>
        </row>
        <row r="2099">
          <cell r="A2099"/>
          <cell r="B2099">
            <v>2088</v>
          </cell>
          <cell r="C2099" t="str">
            <v>127C</v>
          </cell>
          <cell r="D2099" t="str">
            <v>Camión Chevrolet</v>
          </cell>
          <cell r="E2099" t="str">
            <v>100EL</v>
          </cell>
          <cell r="F2099" t="str">
            <v>Coazucar S. A.</v>
          </cell>
          <cell r="G2099">
            <v>791060301</v>
          </cell>
          <cell r="H2099">
            <v>7795550752</v>
          </cell>
          <cell r="I2099" t="str">
            <v>EQUIPO LIVIANO</v>
          </cell>
          <cell r="J2099" t="str">
            <v>Revisar frenos</v>
          </cell>
          <cell r="K2099" t="str">
            <v>MTTO. CORRECTIVO</v>
          </cell>
          <cell r="L2099">
            <v>1287</v>
          </cell>
          <cell r="M2099" t="str">
            <v>MARCA BONETE, MANUEL ANGEL</v>
          </cell>
          <cell r="N2099" t="str">
            <v>A</v>
          </cell>
          <cell r="O2099">
            <v>42211</v>
          </cell>
          <cell r="P2099">
            <v>0.47013888888888888</v>
          </cell>
          <cell r="Q2099">
            <v>30</v>
          </cell>
          <cell r="R2099"/>
          <cell r="S2099" t="str">
            <v>Mtto. Terminado</v>
          </cell>
          <cell r="T2099">
            <v>42211</v>
          </cell>
          <cell r="U2099">
            <v>0.75</v>
          </cell>
          <cell r="V2099">
            <v>6.716666666790843</v>
          </cell>
        </row>
        <row r="2100">
          <cell r="A2100"/>
          <cell r="B2100">
            <v>2089</v>
          </cell>
          <cell r="C2100" t="str">
            <v>JD01</v>
          </cell>
          <cell r="D2100" t="str">
            <v>Tractor John Deere 9430R</v>
          </cell>
          <cell r="E2100" t="str">
            <v>100JD</v>
          </cell>
          <cell r="F2100" t="str">
            <v>Coazucar S. A.</v>
          </cell>
          <cell r="G2100">
            <v>791060394</v>
          </cell>
          <cell r="H2100">
            <v>7795551013</v>
          </cell>
          <cell r="I2100" t="str">
            <v>JOHN DEERE</v>
          </cell>
          <cell r="J2100" t="str">
            <v>Revisar sistema de combustible</v>
          </cell>
          <cell r="K2100" t="str">
            <v>MTTO. CORRECTIVO</v>
          </cell>
          <cell r="L2100">
            <v>2047</v>
          </cell>
          <cell r="M2100" t="str">
            <v>ZAMBRANO CEDEÑO, CARLOS FERNANDO</v>
          </cell>
          <cell r="N2100" t="str">
            <v>A</v>
          </cell>
          <cell r="O2100">
            <v>42211</v>
          </cell>
          <cell r="P2100">
            <v>0.49236111111111108</v>
          </cell>
          <cell r="Q2100">
            <v>30</v>
          </cell>
          <cell r="R2100">
            <v>13046</v>
          </cell>
          <cell r="S2100" t="str">
            <v>Mtto. Terminado</v>
          </cell>
          <cell r="T2100">
            <v>42211</v>
          </cell>
          <cell r="U2100">
            <v>0.75</v>
          </cell>
          <cell r="V2100">
            <v>6.1833333333488554</v>
          </cell>
        </row>
        <row r="2101">
          <cell r="A2101"/>
          <cell r="B2101">
            <v>2090</v>
          </cell>
          <cell r="C2101" t="str">
            <v>CS02</v>
          </cell>
          <cell r="D2101" t="str">
            <v>Cosechadora de CañaJohn Deere 3520</v>
          </cell>
          <cell r="E2101" t="str">
            <v>100CS</v>
          </cell>
          <cell r="F2101" t="str">
            <v>Coazucar S. A.</v>
          </cell>
          <cell r="G2101">
            <v>791060321</v>
          </cell>
          <cell r="H2101">
            <v>791060321</v>
          </cell>
          <cell r="I2101" t="str">
            <v>MTTO. EN EL CAMPO</v>
          </cell>
          <cell r="J2101" t="str">
            <v>Cambiar llanta delantera derecha</v>
          </cell>
          <cell r="K2101" t="str">
            <v>MTTO. CORRECTIVO</v>
          </cell>
          <cell r="L2101">
            <v>1379</v>
          </cell>
          <cell r="M2101" t="str">
            <v>MONTECEL ORTEGA, WASHINGTON ENRIQUE</v>
          </cell>
          <cell r="N2101" t="str">
            <v>A</v>
          </cell>
          <cell r="O2101">
            <v>42211</v>
          </cell>
          <cell r="P2101">
            <v>0.56041666666666667</v>
          </cell>
          <cell r="Q2101">
            <v>30</v>
          </cell>
          <cell r="R2101"/>
          <cell r="S2101" t="str">
            <v>Mtto. Terminado</v>
          </cell>
          <cell r="T2101">
            <v>42211</v>
          </cell>
          <cell r="U2101">
            <v>0.58333333333333337</v>
          </cell>
          <cell r="V2101">
            <v>0.55000000004656613</v>
          </cell>
        </row>
        <row r="2102">
          <cell r="A2102"/>
          <cell r="B2102">
            <v>2091</v>
          </cell>
          <cell r="C2102">
            <v>1362</v>
          </cell>
          <cell r="D2102" t="str">
            <v>Trayler</v>
          </cell>
          <cell r="E2102" t="str">
            <v>100TD</v>
          </cell>
          <cell r="F2102" t="str">
            <v>Coazucar S. A.</v>
          </cell>
          <cell r="G2102">
            <v>791060312</v>
          </cell>
          <cell r="H2102">
            <v>791060312</v>
          </cell>
          <cell r="I2102" t="str">
            <v>TRAYLER</v>
          </cell>
          <cell r="J2102" t="str">
            <v>Cambiar perno guia y taza</v>
          </cell>
          <cell r="K2102" t="str">
            <v>MTTO. CORRECTIVO</v>
          </cell>
          <cell r="L2102">
            <v>1626</v>
          </cell>
          <cell r="M2102" t="str">
            <v xml:space="preserve">QUIMI CHANALATA, ERALDO </v>
          </cell>
          <cell r="N2102" t="str">
            <v>A</v>
          </cell>
          <cell r="O2102">
            <v>42211</v>
          </cell>
          <cell r="P2102">
            <v>0.56666666666666665</v>
          </cell>
          <cell r="Q2102">
            <v>30</v>
          </cell>
          <cell r="R2102"/>
          <cell r="S2102" t="str">
            <v>Mtto. Terminado</v>
          </cell>
          <cell r="T2102">
            <v>42211</v>
          </cell>
          <cell r="U2102">
            <v>0.67083333333333339</v>
          </cell>
          <cell r="V2102">
            <v>2.4999999998835847</v>
          </cell>
        </row>
        <row r="2103">
          <cell r="A2103"/>
          <cell r="B2103">
            <v>2092</v>
          </cell>
          <cell r="C2103" t="str">
            <v>EA50</v>
          </cell>
          <cell r="D2103" t="str">
            <v>Abonadora de 4 Tolvas Multiple</v>
          </cell>
          <cell r="E2103" t="str">
            <v>100EA</v>
          </cell>
          <cell r="F2103" t="str">
            <v>Coazucar S. A.</v>
          </cell>
          <cell r="G2103">
            <v>791060429</v>
          </cell>
          <cell r="H2103">
            <v>7795550622</v>
          </cell>
          <cell r="I2103" t="str">
            <v>EQUIPO AGRICOLAS</v>
          </cell>
          <cell r="J2103" t="str">
            <v>Cambiar perno de grupo</v>
          </cell>
          <cell r="K2103" t="str">
            <v>MTTO. CORRECTIVO</v>
          </cell>
          <cell r="L2103">
            <v>1125</v>
          </cell>
          <cell r="M2103" t="str">
            <v>GUAMBO CELA, JOSE</v>
          </cell>
          <cell r="N2103" t="str">
            <v>A</v>
          </cell>
          <cell r="O2103">
            <v>42211</v>
          </cell>
          <cell r="P2103">
            <v>0.57013888888888886</v>
          </cell>
          <cell r="Q2103">
            <v>30</v>
          </cell>
          <cell r="R2103"/>
          <cell r="S2103" t="str">
            <v>Mtto. Terminado</v>
          </cell>
          <cell r="T2103">
            <v>42211</v>
          </cell>
          <cell r="U2103">
            <v>0.66666666666666663</v>
          </cell>
          <cell r="V2103">
            <v>2.3166666666511446</v>
          </cell>
        </row>
        <row r="2104">
          <cell r="A2104"/>
          <cell r="B2104">
            <v>2093</v>
          </cell>
          <cell r="C2104" t="str">
            <v>EA08</v>
          </cell>
          <cell r="D2104" t="str">
            <v>Roturador 6 Vastagos</v>
          </cell>
          <cell r="E2104" t="str">
            <v>100EA</v>
          </cell>
          <cell r="F2104" t="str">
            <v>Coazucar S. A.</v>
          </cell>
          <cell r="G2104">
            <v>791060355</v>
          </cell>
          <cell r="H2104">
            <v>7795550560</v>
          </cell>
          <cell r="I2104" t="str">
            <v>EQUIPO AGRICOLAS</v>
          </cell>
          <cell r="J2104" t="str">
            <v>Soldar chasis</v>
          </cell>
          <cell r="K2104" t="str">
            <v>MTTO. CORRECTIVO</v>
          </cell>
          <cell r="L2104">
            <v>833</v>
          </cell>
          <cell r="M2104" t="str">
            <v>CARRANZA RAMOS, XAVIER JHON</v>
          </cell>
          <cell r="N2104" t="str">
            <v>A</v>
          </cell>
          <cell r="O2104">
            <v>42211</v>
          </cell>
          <cell r="P2104">
            <v>0.6118055555555556</v>
          </cell>
          <cell r="Q2104">
            <v>30</v>
          </cell>
          <cell r="R2104"/>
          <cell r="S2104" t="str">
            <v>Mtto. Terminado</v>
          </cell>
          <cell r="T2104">
            <v>42211</v>
          </cell>
          <cell r="U2104">
            <v>0.625</v>
          </cell>
          <cell r="V2104">
            <v>0.31666666665114462</v>
          </cell>
        </row>
        <row r="2105">
          <cell r="A2105"/>
          <cell r="B2105">
            <v>2094</v>
          </cell>
          <cell r="C2105">
            <v>151</v>
          </cell>
          <cell r="D2105" t="str">
            <v>Cabezal M. Benz LS-2635</v>
          </cell>
          <cell r="E2105" t="str">
            <v>100CB</v>
          </cell>
          <cell r="F2105" t="str">
            <v>Coazucar S. A.</v>
          </cell>
          <cell r="G2105">
            <v>791060330</v>
          </cell>
          <cell r="H2105">
            <v>791060330</v>
          </cell>
          <cell r="I2105" t="str">
            <v>CABEZALES</v>
          </cell>
          <cell r="J2105" t="str">
            <v xml:space="preserve">Revisar tanque de combustible </v>
          </cell>
          <cell r="K2105" t="str">
            <v>MTTO. CORRECTIVO</v>
          </cell>
          <cell r="L2105">
            <v>1048</v>
          </cell>
          <cell r="M2105" t="str">
            <v>FLORES FARIAS, ISMAEL REIMUNDO</v>
          </cell>
          <cell r="N2105" t="str">
            <v>A</v>
          </cell>
          <cell r="O2105">
            <v>42211</v>
          </cell>
          <cell r="P2105">
            <v>0.61458333333333337</v>
          </cell>
          <cell r="Q2105">
            <v>30</v>
          </cell>
          <cell r="R2105">
            <v>72382</v>
          </cell>
          <cell r="S2105" t="str">
            <v>Mtto. Terminado</v>
          </cell>
          <cell r="T2105">
            <v>42211</v>
          </cell>
          <cell r="U2105">
            <v>0.68541666666666667</v>
          </cell>
          <cell r="V2105">
            <v>1.6999999999534339</v>
          </cell>
        </row>
        <row r="2106">
          <cell r="A2106"/>
          <cell r="B2106">
            <v>2095</v>
          </cell>
          <cell r="C2106">
            <v>506</v>
          </cell>
          <cell r="D2106" t="str">
            <v>Cargadora de Caña Cameco SP- 1800</v>
          </cell>
          <cell r="E2106" t="str">
            <v>100LL</v>
          </cell>
          <cell r="F2106" t="str">
            <v>Coazucar S. A.</v>
          </cell>
          <cell r="G2106">
            <v>791060368</v>
          </cell>
          <cell r="H2106">
            <v>791060368</v>
          </cell>
          <cell r="I2106" t="str">
            <v>MTTO. EN EL CAMPO</v>
          </cell>
          <cell r="J2106" t="str">
            <v>Revisar transmision</v>
          </cell>
          <cell r="K2106" t="str">
            <v>MTTO. CORRECTIVO</v>
          </cell>
          <cell r="L2106">
            <v>1195</v>
          </cell>
          <cell r="M2106" t="str">
            <v>JUNCAL URGILES, LUIS</v>
          </cell>
          <cell r="N2106" t="str">
            <v>A</v>
          </cell>
          <cell r="O2106">
            <v>42211</v>
          </cell>
          <cell r="P2106">
            <v>0.61527777777777781</v>
          </cell>
          <cell r="Q2106">
            <v>30</v>
          </cell>
          <cell r="R2106"/>
          <cell r="S2106" t="str">
            <v>Mtto. Terminado</v>
          </cell>
          <cell r="T2106">
            <v>42211</v>
          </cell>
          <cell r="U2106">
            <v>0.70833333333333337</v>
          </cell>
          <cell r="V2106">
            <v>2.2333333333954215</v>
          </cell>
        </row>
        <row r="2107">
          <cell r="A2107"/>
          <cell r="B2107">
            <v>2096</v>
          </cell>
          <cell r="C2107">
            <v>198</v>
          </cell>
          <cell r="D2107" t="str">
            <v>Cabezal Kenworth T-800</v>
          </cell>
          <cell r="E2107" t="str">
            <v>100CB</v>
          </cell>
          <cell r="F2107" t="str">
            <v>Coazucar S. A.</v>
          </cell>
          <cell r="G2107">
            <v>791060332</v>
          </cell>
          <cell r="H2107">
            <v>7795550313</v>
          </cell>
          <cell r="I2107" t="str">
            <v>CABEZALES</v>
          </cell>
          <cell r="J2107" t="str">
            <v>Revisar direccion</v>
          </cell>
          <cell r="K2107" t="str">
            <v>MTTO. CORRECTIVO</v>
          </cell>
          <cell r="L2107">
            <v>1123</v>
          </cell>
          <cell r="M2107" t="str">
            <v>GUAMAN, RUBEN</v>
          </cell>
          <cell r="N2107" t="str">
            <v>A</v>
          </cell>
          <cell r="O2107">
            <v>42211</v>
          </cell>
          <cell r="P2107">
            <v>0.62291666666666667</v>
          </cell>
          <cell r="Q2107">
            <v>30</v>
          </cell>
          <cell r="R2107"/>
          <cell r="S2107" t="str">
            <v>Mtto. Terminado</v>
          </cell>
          <cell r="T2107">
            <v>42211</v>
          </cell>
          <cell r="U2107">
            <v>0.70833333333333337</v>
          </cell>
          <cell r="V2107">
            <v>2.0500000000465661</v>
          </cell>
        </row>
        <row r="2108">
          <cell r="A2108"/>
          <cell r="B2108">
            <v>2097</v>
          </cell>
          <cell r="C2108">
            <v>669</v>
          </cell>
          <cell r="D2108" t="str">
            <v xml:space="preserve">Moto Bomba Perkins 4.236 </v>
          </cell>
          <cell r="E2108" t="str">
            <v>100BB</v>
          </cell>
          <cell r="F2108" t="str">
            <v>Coazucar S. A.</v>
          </cell>
          <cell r="G2108">
            <v>791060405</v>
          </cell>
          <cell r="H2108">
            <v>7795550044</v>
          </cell>
          <cell r="I2108" t="str">
            <v>MTTO. EN EL CAMPO</v>
          </cell>
          <cell r="J2108" t="str">
            <v>Revisar encendido</v>
          </cell>
          <cell r="K2108" t="str">
            <v>MTTO. CORRECTIVO</v>
          </cell>
          <cell r="L2108">
            <v>1729</v>
          </cell>
          <cell r="M2108" t="str">
            <v>ROJAS BARRETO, FREDDY</v>
          </cell>
          <cell r="N2108" t="str">
            <v>A</v>
          </cell>
          <cell r="O2108">
            <v>42211</v>
          </cell>
          <cell r="P2108">
            <v>0.62916666666666665</v>
          </cell>
          <cell r="Q2108">
            <v>30</v>
          </cell>
          <cell r="R2108"/>
          <cell r="S2108" t="str">
            <v>Mtto. Terminado</v>
          </cell>
          <cell r="T2108">
            <v>42211</v>
          </cell>
          <cell r="U2108">
            <v>0.66666666666666663</v>
          </cell>
          <cell r="V2108">
            <v>0.90000000002328306</v>
          </cell>
        </row>
        <row r="2109">
          <cell r="A2109"/>
          <cell r="B2109">
            <v>2098</v>
          </cell>
          <cell r="C2109">
            <v>1364</v>
          </cell>
          <cell r="D2109" t="str">
            <v>Trayler</v>
          </cell>
          <cell r="E2109" t="str">
            <v>100TD</v>
          </cell>
          <cell r="F2109" t="str">
            <v>Coazucar S. A.</v>
          </cell>
          <cell r="G2109">
            <v>791060312</v>
          </cell>
          <cell r="H2109">
            <v>791060312</v>
          </cell>
          <cell r="I2109" t="str">
            <v>MTTO. EN EL CAMPO</v>
          </cell>
          <cell r="J2109" t="str">
            <v>Cambiar llanta baja</v>
          </cell>
          <cell r="K2109" t="str">
            <v>MTTO. CORRECTIVO</v>
          </cell>
          <cell r="L2109">
            <v>1814</v>
          </cell>
          <cell r="M2109" t="str">
            <v>SARMIENTO CALLE, CARLOS</v>
          </cell>
          <cell r="N2109" t="str">
            <v>A</v>
          </cell>
          <cell r="O2109">
            <v>42211</v>
          </cell>
          <cell r="P2109">
            <v>0.65416666666666667</v>
          </cell>
          <cell r="Q2109">
            <v>30</v>
          </cell>
          <cell r="R2109"/>
          <cell r="S2109" t="str">
            <v>Mtto. Terminado</v>
          </cell>
          <cell r="T2109">
            <v>42211</v>
          </cell>
          <cell r="U2109">
            <v>0.89583333333333337</v>
          </cell>
          <cell r="V2109">
            <v>5.8000000000465661</v>
          </cell>
        </row>
        <row r="2110">
          <cell r="A2110"/>
          <cell r="B2110">
            <v>2099</v>
          </cell>
          <cell r="C2110">
            <v>325</v>
          </cell>
          <cell r="D2110" t="str">
            <v>Tractor de Llantas Cameco 305 AG</v>
          </cell>
          <cell r="E2110" t="str">
            <v>100CM</v>
          </cell>
          <cell r="F2110" t="str">
            <v>Coazucar S. A.</v>
          </cell>
          <cell r="G2110">
            <v>791060373</v>
          </cell>
          <cell r="H2110">
            <v>7795550333</v>
          </cell>
          <cell r="I2110" t="str">
            <v>MTTO. EN EL CAMPO</v>
          </cell>
          <cell r="J2110" t="str">
            <v>Revisar manguera de la uñeta</v>
          </cell>
          <cell r="K2110" t="str">
            <v>MTTO. CORRECTIVO</v>
          </cell>
          <cell r="L2110">
            <v>1553</v>
          </cell>
          <cell r="M2110" t="str">
            <v>PEÑA BARAHONA, MIGUEL ERNESTO</v>
          </cell>
          <cell r="N2110" t="str">
            <v>A</v>
          </cell>
          <cell r="O2110">
            <v>42211</v>
          </cell>
          <cell r="P2110">
            <v>0.67499999999999993</v>
          </cell>
          <cell r="Q2110">
            <v>30</v>
          </cell>
          <cell r="R2110">
            <v>2245</v>
          </cell>
          <cell r="S2110" t="str">
            <v>Mtto. Terminado</v>
          </cell>
          <cell r="T2110">
            <v>42212</v>
          </cell>
          <cell r="U2110">
            <v>0.45833333333333331</v>
          </cell>
          <cell r="V2110">
            <v>18.799999999930151</v>
          </cell>
        </row>
        <row r="2111">
          <cell r="A2111"/>
          <cell r="B2111">
            <v>2100</v>
          </cell>
          <cell r="C2111" t="str">
            <v>EA09</v>
          </cell>
          <cell r="D2111" t="str">
            <v>Roturador 6 Vastagos</v>
          </cell>
          <cell r="E2111" t="str">
            <v>100EA</v>
          </cell>
          <cell r="F2111" t="str">
            <v>Coazucar S. A.</v>
          </cell>
          <cell r="G2111">
            <v>791060355</v>
          </cell>
          <cell r="H2111">
            <v>7795550562</v>
          </cell>
          <cell r="I2111" t="str">
            <v>EQUIPO AGRICOLAS</v>
          </cell>
          <cell r="J2111" t="str">
            <v>Colocar Puntas</v>
          </cell>
          <cell r="K2111" t="str">
            <v>MTTO. CORRECTIVO</v>
          </cell>
          <cell r="L2111">
            <v>949</v>
          </cell>
          <cell r="M2111" t="str">
            <v>CORREA CASTRO, MANUEL DANIEL</v>
          </cell>
          <cell r="N2111" t="str">
            <v>A</v>
          </cell>
          <cell r="O2111">
            <v>42211</v>
          </cell>
          <cell r="P2111">
            <v>0.67986111111111114</v>
          </cell>
          <cell r="Q2111">
            <v>30</v>
          </cell>
          <cell r="R2111"/>
          <cell r="S2111" t="str">
            <v>Mtto. Terminado</v>
          </cell>
          <cell r="T2111">
            <v>42211</v>
          </cell>
          <cell r="U2111">
            <v>0.72222222222222221</v>
          </cell>
          <cell r="V2111">
            <v>1.0166666666045785</v>
          </cell>
        </row>
        <row r="2112">
          <cell r="A2112"/>
          <cell r="B2112">
            <v>2101</v>
          </cell>
          <cell r="C2112" t="str">
            <v>LL06</v>
          </cell>
          <cell r="D2112" t="str">
            <v>Cargadora de Caña JD. SP 2250</v>
          </cell>
          <cell r="E2112" t="str">
            <v>100LL</v>
          </cell>
          <cell r="F2112" t="str">
            <v>Coazucar S. A.</v>
          </cell>
          <cell r="G2112">
            <v>791060423</v>
          </cell>
          <cell r="H2112">
            <v>791060423</v>
          </cell>
          <cell r="I2112" t="str">
            <v>MTTO. EN EL CAMPO</v>
          </cell>
          <cell r="J2112" t="str">
            <v>Revisar luces</v>
          </cell>
          <cell r="K2112" t="str">
            <v>MTTO. CORRECTIVO</v>
          </cell>
          <cell r="L2112">
            <v>1622</v>
          </cell>
          <cell r="M2112" t="str">
            <v>QUEZADA FAJARDO, LUIS</v>
          </cell>
          <cell r="N2112" t="str">
            <v>A</v>
          </cell>
          <cell r="O2112">
            <v>42211</v>
          </cell>
          <cell r="P2112">
            <v>0.69166666666666676</v>
          </cell>
          <cell r="Q2112">
            <v>30</v>
          </cell>
          <cell r="R2112"/>
          <cell r="S2112" t="str">
            <v>Mtto. Terminado</v>
          </cell>
          <cell r="T2112">
            <v>42212</v>
          </cell>
          <cell r="U2112">
            <v>0.41666666666666669</v>
          </cell>
          <cell r="V2112">
            <v>17.400000000023283</v>
          </cell>
        </row>
        <row r="2113">
          <cell r="A2113"/>
          <cell r="B2113">
            <v>2102</v>
          </cell>
          <cell r="C2113">
            <v>323</v>
          </cell>
          <cell r="D2113" t="str">
            <v>Tractor de Llantas Cameco 305 AG</v>
          </cell>
          <cell r="E2113" t="str">
            <v>100CM</v>
          </cell>
          <cell r="F2113" t="str">
            <v>Coazucar S. A.</v>
          </cell>
          <cell r="G2113">
            <v>791060373</v>
          </cell>
          <cell r="H2113">
            <v>791060373</v>
          </cell>
          <cell r="I2113" t="str">
            <v>MTTO. EN EL CAMPO</v>
          </cell>
          <cell r="J2113" t="str">
            <v>Revisar alternador</v>
          </cell>
          <cell r="K2113" t="str">
            <v>MTTO. CORRECTIVO</v>
          </cell>
          <cell r="L2113">
            <v>1622</v>
          </cell>
          <cell r="M2113" t="str">
            <v>QUEZADA FAJARDO, LUIS</v>
          </cell>
          <cell r="N2113" t="str">
            <v>A</v>
          </cell>
          <cell r="O2113">
            <v>42211</v>
          </cell>
          <cell r="P2113">
            <v>0.69305555555555554</v>
          </cell>
          <cell r="Q2113">
            <v>30</v>
          </cell>
          <cell r="R2113"/>
          <cell r="S2113" t="str">
            <v>Mtto. Terminado</v>
          </cell>
          <cell r="T2113">
            <v>42212</v>
          </cell>
          <cell r="U2113">
            <v>0.79166666666666663</v>
          </cell>
          <cell r="V2113">
            <v>26.366666666581295</v>
          </cell>
        </row>
        <row r="2114">
          <cell r="A2114"/>
          <cell r="B2114">
            <v>2103</v>
          </cell>
          <cell r="C2114">
            <v>1359</v>
          </cell>
          <cell r="D2114" t="str">
            <v>Trayler</v>
          </cell>
          <cell r="E2114" t="str">
            <v>100TD</v>
          </cell>
          <cell r="F2114" t="str">
            <v>Coazucar S. A.</v>
          </cell>
          <cell r="G2114">
            <v>791060312</v>
          </cell>
          <cell r="H2114">
            <v>791060312</v>
          </cell>
          <cell r="I2114" t="str">
            <v>MTTO. EN EL CAMPO</v>
          </cell>
          <cell r="J2114" t="str">
            <v>Cambiar templador</v>
          </cell>
          <cell r="K2114" t="str">
            <v>MTTO. CORRECTIVO</v>
          </cell>
          <cell r="L2114">
            <v>1626</v>
          </cell>
          <cell r="M2114" t="str">
            <v xml:space="preserve">QUIMI CHANALATA, ERALDO </v>
          </cell>
          <cell r="N2114" t="str">
            <v>A</v>
          </cell>
          <cell r="O2114">
            <v>42211</v>
          </cell>
          <cell r="P2114">
            <v>0.69652777777777775</v>
          </cell>
          <cell r="Q2114">
            <v>30</v>
          </cell>
          <cell r="R2114"/>
          <cell r="S2114" t="str">
            <v>Mtto. Terminado</v>
          </cell>
          <cell r="T2114">
            <v>42211</v>
          </cell>
          <cell r="U2114">
            <v>0.79166666666666663</v>
          </cell>
          <cell r="V2114">
            <v>2.2833333333255723</v>
          </cell>
        </row>
        <row r="2115">
          <cell r="A2115"/>
          <cell r="B2115">
            <v>2104</v>
          </cell>
          <cell r="C2115">
            <v>1354</v>
          </cell>
          <cell r="D2115" t="str">
            <v>Trayler</v>
          </cell>
          <cell r="E2115" t="str">
            <v>100TD</v>
          </cell>
          <cell r="F2115" t="str">
            <v>Coazucar S. A.</v>
          </cell>
          <cell r="G2115">
            <v>791060312</v>
          </cell>
          <cell r="H2115">
            <v>791060312</v>
          </cell>
          <cell r="I2115" t="str">
            <v>MTTO. EN EL CAMPO</v>
          </cell>
          <cell r="J2115" t="str">
            <v>Soldar pata</v>
          </cell>
          <cell r="K2115" t="str">
            <v>MTTO. CORRECTIVO</v>
          </cell>
          <cell r="L2115">
            <v>1626</v>
          </cell>
          <cell r="M2115" t="str">
            <v xml:space="preserve">QUIMI CHANALATA, ERALDO </v>
          </cell>
          <cell r="N2115" t="str">
            <v>A</v>
          </cell>
          <cell r="O2115">
            <v>42211</v>
          </cell>
          <cell r="P2115">
            <v>0.69652777777777775</v>
          </cell>
          <cell r="Q2115">
            <v>30</v>
          </cell>
          <cell r="R2115"/>
          <cell r="S2115" t="str">
            <v>Mtto. Terminado</v>
          </cell>
          <cell r="T2115">
            <v>42211</v>
          </cell>
          <cell r="U2115">
            <v>0.70833333333333337</v>
          </cell>
          <cell r="V2115">
            <v>0.28333333332557231</v>
          </cell>
        </row>
        <row r="2116">
          <cell r="A2116"/>
          <cell r="B2116">
            <v>2105</v>
          </cell>
          <cell r="C2116">
            <v>1305</v>
          </cell>
          <cell r="D2116" t="str">
            <v>Trayler</v>
          </cell>
          <cell r="E2116" t="str">
            <v>100TD</v>
          </cell>
          <cell r="F2116" t="str">
            <v>Coazucar S. A.</v>
          </cell>
          <cell r="G2116">
            <v>0</v>
          </cell>
          <cell r="H2116">
            <v>791060312</v>
          </cell>
          <cell r="I2116" t="str">
            <v>MTTO. EN EL CAMPO</v>
          </cell>
          <cell r="J2116" t="str">
            <v>Cambiar esparragos</v>
          </cell>
          <cell r="K2116" t="str">
            <v>MTTO. CORRECTIVO</v>
          </cell>
          <cell r="L2116">
            <v>1626</v>
          </cell>
          <cell r="M2116" t="str">
            <v xml:space="preserve">QUIMI CHANALATA, ERALDO </v>
          </cell>
          <cell r="N2116" t="str">
            <v>A</v>
          </cell>
          <cell r="O2116">
            <v>42211</v>
          </cell>
          <cell r="P2116">
            <v>0.69652777777777775</v>
          </cell>
          <cell r="Q2116">
            <v>30</v>
          </cell>
          <cell r="R2116"/>
          <cell r="S2116" t="str">
            <v>Mtto. Terminado</v>
          </cell>
          <cell r="T2116">
            <v>42211</v>
          </cell>
          <cell r="U2116">
            <v>0.79166666666666663</v>
          </cell>
          <cell r="V2116">
            <v>2.2833333333255723</v>
          </cell>
        </row>
        <row r="2117">
          <cell r="A2117"/>
          <cell r="B2117">
            <v>2106</v>
          </cell>
          <cell r="C2117">
            <v>1365</v>
          </cell>
          <cell r="D2117" t="str">
            <v>Trayler</v>
          </cell>
          <cell r="E2117" t="str">
            <v>100TD</v>
          </cell>
          <cell r="F2117" t="str">
            <v>Coazucar S. A.</v>
          </cell>
          <cell r="G2117">
            <v>791060312</v>
          </cell>
          <cell r="H2117">
            <v>791060312</v>
          </cell>
          <cell r="I2117" t="str">
            <v>MTTO. EN EL CAMPO</v>
          </cell>
          <cell r="J2117" t="str">
            <v xml:space="preserve">Revisar eje recorrido </v>
          </cell>
          <cell r="K2117" t="str">
            <v>MTTO. CORRECTIVO</v>
          </cell>
          <cell r="L2117">
            <v>1582</v>
          </cell>
          <cell r="M2117" t="str">
            <v>PILAY SANTOS, OSCAR</v>
          </cell>
          <cell r="N2117" t="str">
            <v>A</v>
          </cell>
          <cell r="O2117">
            <v>42211</v>
          </cell>
          <cell r="P2117">
            <v>0.70416666666666661</v>
          </cell>
          <cell r="Q2117">
            <v>30</v>
          </cell>
          <cell r="R2117"/>
          <cell r="S2117" t="str">
            <v>Mtto. Terminado</v>
          </cell>
          <cell r="T2117">
            <v>42211</v>
          </cell>
          <cell r="U2117">
            <v>0.79166666666666663</v>
          </cell>
          <cell r="V2117">
            <v>2.0999999998603016</v>
          </cell>
        </row>
        <row r="2118">
          <cell r="A2118"/>
          <cell r="B2118">
            <v>2107</v>
          </cell>
          <cell r="C2118">
            <v>1257</v>
          </cell>
          <cell r="D2118" t="str">
            <v>Trayler</v>
          </cell>
          <cell r="E2118" t="str">
            <v>100TD</v>
          </cell>
          <cell r="F2118" t="str">
            <v>Coazucar S. A.</v>
          </cell>
          <cell r="G2118">
            <v>791060312</v>
          </cell>
          <cell r="H2118">
            <v>791060312</v>
          </cell>
          <cell r="I2118" t="str">
            <v>MTTO. EN EL CAMPO</v>
          </cell>
          <cell r="J2118" t="str">
            <v>Cambiar llanta derecha de araña</v>
          </cell>
          <cell r="K2118" t="str">
            <v>MTTO. CORRECTIVO</v>
          </cell>
          <cell r="L2118">
            <v>1814</v>
          </cell>
          <cell r="M2118" t="str">
            <v>SARMIENTO CALLE, CARLOS</v>
          </cell>
          <cell r="N2118" t="str">
            <v>A</v>
          </cell>
          <cell r="O2118">
            <v>42211</v>
          </cell>
          <cell r="P2118">
            <v>0.73402777777777783</v>
          </cell>
          <cell r="Q2118">
            <v>30</v>
          </cell>
          <cell r="R2118"/>
          <cell r="S2118" t="str">
            <v>Mtto. Terminado</v>
          </cell>
          <cell r="T2118">
            <v>42211</v>
          </cell>
          <cell r="U2118">
            <v>0.875</v>
          </cell>
          <cell r="V2118">
            <v>3.3833333333022892</v>
          </cell>
        </row>
        <row r="2119">
          <cell r="A2119"/>
          <cell r="B2119">
            <v>2108</v>
          </cell>
          <cell r="C2119" t="str">
            <v>LL04</v>
          </cell>
          <cell r="D2119" t="str">
            <v>Cargadora de Caña JD SP 1850</v>
          </cell>
          <cell r="E2119" t="str">
            <v>100LL</v>
          </cell>
          <cell r="F2119" t="str">
            <v>Coazucar S. A.</v>
          </cell>
          <cell r="G2119">
            <v>791060370</v>
          </cell>
          <cell r="H2119">
            <v>791060370</v>
          </cell>
          <cell r="I2119" t="str">
            <v>LLENADORAS</v>
          </cell>
          <cell r="J2119" t="str">
            <v>Revisar motor</v>
          </cell>
          <cell r="K2119" t="str">
            <v>MTTO. CORRECTIVO</v>
          </cell>
          <cell r="L2119">
            <v>1010</v>
          </cell>
          <cell r="M2119" t="str">
            <v>ESPAÑA TIRADO, JUAN ENRIQUE</v>
          </cell>
          <cell r="N2119" t="str">
            <v>A</v>
          </cell>
          <cell r="O2119">
            <v>42211</v>
          </cell>
          <cell r="P2119">
            <v>0.75486111111111109</v>
          </cell>
          <cell r="Q2119">
            <v>30</v>
          </cell>
          <cell r="R2119"/>
          <cell r="S2119" t="str">
            <v>Mtto. Terminado</v>
          </cell>
          <cell r="T2119">
            <v>42212</v>
          </cell>
          <cell r="U2119">
            <v>4.1666666666666664E-2</v>
          </cell>
          <cell r="V2119">
            <v>6.8833333333022892</v>
          </cell>
        </row>
        <row r="2120">
          <cell r="A2120"/>
          <cell r="B2120">
            <v>2109</v>
          </cell>
          <cell r="C2120">
            <v>1331</v>
          </cell>
          <cell r="D2120" t="str">
            <v>Trayler</v>
          </cell>
          <cell r="E2120" t="str">
            <v>100TD</v>
          </cell>
          <cell r="F2120" t="str">
            <v>Coazucar S. A.</v>
          </cell>
          <cell r="G2120">
            <v>791060312</v>
          </cell>
          <cell r="H2120">
            <v>791060312</v>
          </cell>
          <cell r="I2120" t="str">
            <v>MTTO. EN EL CAMPO</v>
          </cell>
          <cell r="J2120" t="str">
            <v>Cambiar llanta derecha de araña</v>
          </cell>
          <cell r="K2120" t="str">
            <v>MTTO. CORRECTIVO</v>
          </cell>
          <cell r="L2120">
            <v>1814</v>
          </cell>
          <cell r="M2120" t="str">
            <v>SARMIENTO CALLE, CARLOS</v>
          </cell>
          <cell r="N2120" t="str">
            <v>A</v>
          </cell>
          <cell r="O2120">
            <v>42211</v>
          </cell>
          <cell r="P2120">
            <v>0.76388888888888884</v>
          </cell>
          <cell r="Q2120">
            <v>30</v>
          </cell>
          <cell r="R2120"/>
          <cell r="S2120" t="str">
            <v>Mtto. Terminado</v>
          </cell>
          <cell r="T2120">
            <v>42211</v>
          </cell>
          <cell r="U2120">
            <v>0.8125</v>
          </cell>
          <cell r="V2120">
            <v>1.1666666666278616</v>
          </cell>
        </row>
        <row r="2121">
          <cell r="A2121"/>
          <cell r="B2121">
            <v>2110</v>
          </cell>
          <cell r="C2121" t="str">
            <v>JD22</v>
          </cell>
          <cell r="D2121" t="str">
            <v>Tractor John Deere 6145J</v>
          </cell>
          <cell r="E2121" t="str">
            <v>100JD</v>
          </cell>
          <cell r="F2121" t="str">
            <v>Coazucar S. A.</v>
          </cell>
          <cell r="G2121">
            <v>791060443</v>
          </cell>
          <cell r="H2121">
            <v>7795551055</v>
          </cell>
          <cell r="I2121" t="str">
            <v>MTTO. EN EL CAMPO</v>
          </cell>
          <cell r="J2121" t="str">
            <v>Circuito en la luces</v>
          </cell>
          <cell r="K2121" t="str">
            <v>MTTO. CORRECTIVO</v>
          </cell>
          <cell r="L2121">
            <v>1637</v>
          </cell>
          <cell r="M2121" t="str">
            <v>QUINTO RAMOS,JULIO</v>
          </cell>
          <cell r="N2121" t="str">
            <v>C (Entrada 18 Horas)</v>
          </cell>
          <cell r="O2121">
            <v>42211</v>
          </cell>
          <cell r="P2121">
            <v>0.30694444444444441</v>
          </cell>
          <cell r="Q2121">
            <v>30</v>
          </cell>
          <cell r="R2121"/>
          <cell r="S2121" t="str">
            <v>Mtto. Terminado</v>
          </cell>
          <cell r="T2121">
            <v>42211</v>
          </cell>
          <cell r="U2121">
            <v>0.89583333333333337</v>
          </cell>
          <cell r="V2121">
            <v>14.133333333418705</v>
          </cell>
        </row>
        <row r="2122">
          <cell r="A2122"/>
          <cell r="B2122">
            <v>2111</v>
          </cell>
          <cell r="C2122">
            <v>455</v>
          </cell>
          <cell r="D2122" t="str">
            <v>Carreton</v>
          </cell>
          <cell r="E2122" t="str">
            <v>100CA</v>
          </cell>
          <cell r="F2122" t="str">
            <v>Coazucar S. A.</v>
          </cell>
          <cell r="G2122">
            <v>0</v>
          </cell>
          <cell r="H2122">
            <v>791060326</v>
          </cell>
          <cell r="I2122" t="str">
            <v>CARRETONES</v>
          </cell>
          <cell r="J2122" t="str">
            <v>Revisar rodamientos del trewn delantero</v>
          </cell>
          <cell r="K2122" t="str">
            <v>MTTO. CORRECTIVO</v>
          </cell>
          <cell r="L2122">
            <v>1500</v>
          </cell>
          <cell r="M2122" t="str">
            <v>ORTIZ YADAYCELA, NESTOR</v>
          </cell>
          <cell r="N2122" t="str">
            <v>C (Entrada 18 Horas)</v>
          </cell>
          <cell r="O2122">
            <v>42211</v>
          </cell>
          <cell r="P2122">
            <v>0.32013888888888892</v>
          </cell>
          <cell r="Q2122">
            <v>30</v>
          </cell>
          <cell r="R2122"/>
          <cell r="S2122" t="str">
            <v>Mtto. Terminado</v>
          </cell>
          <cell r="T2122">
            <v>42211</v>
          </cell>
          <cell r="U2122">
            <v>0.95833333333333337</v>
          </cell>
          <cell r="V2122">
            <v>15.316666666651145</v>
          </cell>
        </row>
        <row r="2123">
          <cell r="A2123"/>
          <cell r="B2123">
            <v>2112</v>
          </cell>
          <cell r="C2123">
            <v>345</v>
          </cell>
          <cell r="D2123" t="str">
            <v xml:space="preserve">Tractor de Ruedas Vanguard V-167        </v>
          </cell>
          <cell r="E2123" t="str">
            <v>100EP</v>
          </cell>
          <cell r="F2123" t="str">
            <v>Coazucar S. A.</v>
          </cell>
          <cell r="G2123">
            <v>791060374</v>
          </cell>
          <cell r="H2123">
            <v>7795550830</v>
          </cell>
          <cell r="I2123" t="str">
            <v>ELECTROMECANICOS</v>
          </cell>
          <cell r="J2123" t="str">
            <v>Revisar luces</v>
          </cell>
          <cell r="K2123" t="str">
            <v>MTTO. CORRECTIVO</v>
          </cell>
          <cell r="L2123">
            <v>1049</v>
          </cell>
          <cell r="M2123" t="str">
            <v>FLORES GUACHICHULCA, ALCIDES FERNANDO</v>
          </cell>
          <cell r="N2123" t="str">
            <v>C (Entrada 18 Horas)</v>
          </cell>
          <cell r="O2123">
            <v>42211</v>
          </cell>
          <cell r="P2123">
            <v>0.84097222222222223</v>
          </cell>
          <cell r="Q2123">
            <v>30</v>
          </cell>
          <cell r="R2123">
            <v>3415</v>
          </cell>
          <cell r="S2123" t="str">
            <v>Mtto. Terminado</v>
          </cell>
          <cell r="T2123">
            <v>42211</v>
          </cell>
          <cell r="U2123">
            <v>0.86111111111111116</v>
          </cell>
          <cell r="V2123">
            <v>0.48333333327900618</v>
          </cell>
        </row>
        <row r="2124">
          <cell r="A2124"/>
          <cell r="B2124">
            <v>2113</v>
          </cell>
          <cell r="C2124">
            <v>4015</v>
          </cell>
          <cell r="D2124" t="str">
            <v>Dollys</v>
          </cell>
          <cell r="E2124" t="str">
            <v>100DL</v>
          </cell>
          <cell r="F2124" t="str">
            <v>Coazucar S. A.</v>
          </cell>
          <cell r="G2124">
            <v>0</v>
          </cell>
          <cell r="H2124">
            <v>791060315</v>
          </cell>
          <cell r="I2124" t="str">
            <v>MTTO. EN EL CAMPO</v>
          </cell>
          <cell r="J2124" t="str">
            <v>Cambiar llanta baja</v>
          </cell>
          <cell r="K2124" t="str">
            <v>MTTO. CORRECTIVO</v>
          </cell>
          <cell r="L2124">
            <v>1686</v>
          </cell>
          <cell r="M2124" t="str">
            <v>RIVERA PALACIOS, JORGE ALFONSO</v>
          </cell>
          <cell r="N2124" t="str">
            <v>C (Entrada 18 Horas)</v>
          </cell>
          <cell r="O2124">
            <v>42211</v>
          </cell>
          <cell r="P2124">
            <v>0.86805555555555547</v>
          </cell>
          <cell r="Q2124">
            <v>30</v>
          </cell>
          <cell r="R2124"/>
          <cell r="S2124" t="str">
            <v>Mtto. Terminado</v>
          </cell>
          <cell r="T2124">
            <v>42211</v>
          </cell>
          <cell r="U2124">
            <v>0.89583333333333337</v>
          </cell>
          <cell r="V2124">
            <v>0.66666666674427688</v>
          </cell>
        </row>
        <row r="2125">
          <cell r="A2125"/>
          <cell r="B2125">
            <v>2114</v>
          </cell>
          <cell r="C2125">
            <v>1362</v>
          </cell>
          <cell r="D2125" t="str">
            <v>Trayler</v>
          </cell>
          <cell r="E2125" t="str">
            <v>100TD</v>
          </cell>
          <cell r="F2125" t="str">
            <v>Coazucar S. A.</v>
          </cell>
          <cell r="G2125">
            <v>791060312</v>
          </cell>
          <cell r="H2125">
            <v>791060312</v>
          </cell>
          <cell r="I2125" t="str">
            <v>MTTO. EN EL CAMPO</v>
          </cell>
          <cell r="J2125" t="str">
            <v>Cambiar llanta baja</v>
          </cell>
          <cell r="K2125" t="str">
            <v>MTTO. CORRECTIVO</v>
          </cell>
          <cell r="L2125">
            <v>1686</v>
          </cell>
          <cell r="M2125" t="str">
            <v>RIVERA PALACIOS, JORGE ALFONSO</v>
          </cell>
          <cell r="N2125" t="str">
            <v>C (Entrada 18 Horas)</v>
          </cell>
          <cell r="O2125">
            <v>42211</v>
          </cell>
          <cell r="P2125">
            <v>0.86805555555555547</v>
          </cell>
          <cell r="Q2125">
            <v>30</v>
          </cell>
          <cell r="R2125"/>
          <cell r="S2125" t="str">
            <v>Mtto. Terminado</v>
          </cell>
          <cell r="T2125">
            <v>42211</v>
          </cell>
          <cell r="U2125">
            <v>0.88194444444444453</v>
          </cell>
          <cell r="V2125">
            <v>0.33333333348855376</v>
          </cell>
        </row>
        <row r="2126">
          <cell r="A2126"/>
          <cell r="B2126">
            <v>2115</v>
          </cell>
          <cell r="C2126">
            <v>336</v>
          </cell>
          <cell r="D2126" t="str">
            <v>Tractor de Llantas Cameco 305 AG</v>
          </cell>
          <cell r="E2126" t="str">
            <v>100CM</v>
          </cell>
          <cell r="F2126" t="str">
            <v>Coazucar S. A.</v>
          </cell>
          <cell r="G2126">
            <v>791060444</v>
          </cell>
          <cell r="H2126">
            <v>791060444</v>
          </cell>
          <cell r="I2126" t="str">
            <v>CAMECOS</v>
          </cell>
          <cell r="J2126" t="str">
            <v>REVISAR FRENOS</v>
          </cell>
          <cell r="K2126" t="str">
            <v>MTTO. CORRECTIVO</v>
          </cell>
          <cell r="L2126">
            <v>1787</v>
          </cell>
          <cell r="M2126" t="str">
            <v>SANCHEZ TADAY, ENRIQUE ANTONIO</v>
          </cell>
          <cell r="N2126" t="str">
            <v>C (Entrada 18 Horas)</v>
          </cell>
          <cell r="O2126">
            <v>42211</v>
          </cell>
          <cell r="P2126">
            <v>0.8979166666666667</v>
          </cell>
          <cell r="Q2126">
            <v>30</v>
          </cell>
          <cell r="R2126">
            <v>329</v>
          </cell>
          <cell r="S2126" t="str">
            <v>Mtto. Terminado</v>
          </cell>
          <cell r="T2126">
            <v>42211</v>
          </cell>
          <cell r="U2126">
            <v>0.99652777777777779</v>
          </cell>
          <cell r="V2126">
            <v>2.3666666666977108</v>
          </cell>
        </row>
        <row r="2127">
          <cell r="A2127"/>
          <cell r="B2127">
            <v>2116</v>
          </cell>
          <cell r="C2127">
            <v>1401</v>
          </cell>
          <cell r="D2127" t="str">
            <v>Dollys</v>
          </cell>
          <cell r="E2127" t="str">
            <v>100DL</v>
          </cell>
          <cell r="F2127" t="str">
            <v>Coazucar S. A.</v>
          </cell>
          <cell r="G2127">
            <v>791060315</v>
          </cell>
          <cell r="H2127">
            <v>791060315</v>
          </cell>
          <cell r="I2127" t="str">
            <v>MTTO. EN EL CAMPO</v>
          </cell>
          <cell r="J2127" t="str">
            <v>Cambiar llanta baja de araña</v>
          </cell>
          <cell r="K2127" t="str">
            <v>MTTO. CORRECTIVO</v>
          </cell>
          <cell r="L2127">
            <v>1353</v>
          </cell>
          <cell r="M2127" t="str">
            <v>MINA POROZO, XAVIER</v>
          </cell>
          <cell r="N2127" t="str">
            <v>C (Entrada 18 Horas)</v>
          </cell>
          <cell r="O2127">
            <v>42211</v>
          </cell>
          <cell r="P2127">
            <v>0.91666666666666663</v>
          </cell>
          <cell r="Q2127">
            <v>30</v>
          </cell>
          <cell r="R2127"/>
          <cell r="S2127" t="str">
            <v>Mtto. Terminado</v>
          </cell>
          <cell r="T2127">
            <v>42211</v>
          </cell>
          <cell r="U2127">
            <v>0.96180555555555547</v>
          </cell>
          <cell r="V2127">
            <v>1.0833333332557231</v>
          </cell>
        </row>
        <row r="2128">
          <cell r="A2128"/>
          <cell r="B2128">
            <v>2117</v>
          </cell>
          <cell r="C2128" t="str">
            <v>TD03</v>
          </cell>
          <cell r="D2128" t="str">
            <v>Tanquero de Agua de 10.000GL</v>
          </cell>
          <cell r="E2128" t="str">
            <v>100TD</v>
          </cell>
          <cell r="F2128" t="str">
            <v>Coazucar S. A.</v>
          </cell>
          <cell r="G2128">
            <v>791060372</v>
          </cell>
          <cell r="H2128">
            <v>7795551313</v>
          </cell>
          <cell r="I2128" t="str">
            <v>MTTO. EN EL CAMPO</v>
          </cell>
          <cell r="J2128" t="str">
            <v>Arreglar esparragos</v>
          </cell>
          <cell r="K2128" t="str">
            <v>MTTO. CORRECTIVO</v>
          </cell>
          <cell r="L2128">
            <v>1472</v>
          </cell>
          <cell r="M2128" t="str">
            <v>ORDOÑEZ MORA, MIGUEL HIPOLITO</v>
          </cell>
          <cell r="N2128" t="str">
            <v>C (Entrada 18 Horas)</v>
          </cell>
          <cell r="O2128">
            <v>42211</v>
          </cell>
          <cell r="P2128">
            <v>0.93402777777777779</v>
          </cell>
          <cell r="Q2128">
            <v>30</v>
          </cell>
          <cell r="R2128"/>
          <cell r="S2128" t="str">
            <v>Mtto. Terminado</v>
          </cell>
          <cell r="T2128">
            <v>42211</v>
          </cell>
          <cell r="U2128">
            <v>0.99930555555555556</v>
          </cell>
          <cell r="V2128">
            <v>1.5666666665347293</v>
          </cell>
        </row>
        <row r="2129">
          <cell r="A2129"/>
          <cell r="B2129">
            <v>2118</v>
          </cell>
          <cell r="C2129">
            <v>166</v>
          </cell>
          <cell r="D2129" t="str">
            <v>Cabezal M. Benz LS-2635</v>
          </cell>
          <cell r="E2129" t="str">
            <v>100CB</v>
          </cell>
          <cell r="F2129" t="str">
            <v>Coazucar S. A.</v>
          </cell>
          <cell r="G2129">
            <v>791060330</v>
          </cell>
          <cell r="H2129">
            <v>791060330</v>
          </cell>
          <cell r="I2129" t="str">
            <v>CABEZALES</v>
          </cell>
          <cell r="J2129" t="str">
            <v>Revisar dual</v>
          </cell>
          <cell r="K2129" t="str">
            <v>MTTO. CORRECTIVO</v>
          </cell>
          <cell r="L2129">
            <v>1492</v>
          </cell>
          <cell r="M2129" t="str">
            <v>ORTIZ MONSERRATE, ELIS DONALDO</v>
          </cell>
          <cell r="N2129" t="str">
            <v>C (Entrada 18 Horas)</v>
          </cell>
          <cell r="O2129">
            <v>42211</v>
          </cell>
          <cell r="P2129">
            <v>0.95833333333333337</v>
          </cell>
          <cell r="Q2129">
            <v>30</v>
          </cell>
          <cell r="R2129">
            <v>115866</v>
          </cell>
          <cell r="S2129" t="str">
            <v>Mtto. Terminado</v>
          </cell>
          <cell r="T2129">
            <v>42211</v>
          </cell>
          <cell r="U2129">
            <v>0.98958333333333337</v>
          </cell>
          <cell r="V2129">
            <v>0.75</v>
          </cell>
        </row>
        <row r="2130">
          <cell r="A2130"/>
          <cell r="B2130">
            <v>2119</v>
          </cell>
          <cell r="C2130" t="str">
            <v>CB02</v>
          </cell>
          <cell r="D2130" t="str">
            <v>Cabezal Volvo FM64T-L2H1</v>
          </cell>
          <cell r="E2130" t="str">
            <v>100CB</v>
          </cell>
          <cell r="F2130" t="str">
            <v>Coazucar S. A.</v>
          </cell>
          <cell r="G2130">
            <v>791060412</v>
          </cell>
          <cell r="H2130">
            <v>791060412</v>
          </cell>
          <cell r="I2130" t="str">
            <v>CABEZALES</v>
          </cell>
          <cell r="J2130" t="str">
            <v>Arreglar depurador</v>
          </cell>
          <cell r="K2130" t="str">
            <v>MTTO. CORRECTIVO</v>
          </cell>
          <cell r="L2130">
            <v>1685</v>
          </cell>
          <cell r="M2130" t="str">
            <v>RIVERA ORTEGA, ROMEL WILFRIDO</v>
          </cell>
          <cell r="N2130" t="str">
            <v>C (Entrada 18 Horas)</v>
          </cell>
          <cell r="O2130">
            <v>42211</v>
          </cell>
          <cell r="P2130">
            <v>0.97083333333333333</v>
          </cell>
          <cell r="Q2130">
            <v>30</v>
          </cell>
          <cell r="R2130"/>
          <cell r="S2130" t="str">
            <v>Mtto. Terminado</v>
          </cell>
          <cell r="T2130">
            <v>42212</v>
          </cell>
          <cell r="U2130">
            <v>6.9444444444444441E-3</v>
          </cell>
          <cell r="V2130">
            <v>0.86666666669771075</v>
          </cell>
        </row>
        <row r="2131">
          <cell r="A2131"/>
          <cell r="B2131">
            <v>2120</v>
          </cell>
          <cell r="C2131">
            <v>509</v>
          </cell>
          <cell r="D2131" t="str">
            <v>Cargadora de Caña Cameco SP- 1800</v>
          </cell>
          <cell r="E2131" t="str">
            <v>100LL</v>
          </cell>
          <cell r="F2131" t="str">
            <v>Coazucar S. A.</v>
          </cell>
          <cell r="G2131">
            <v>791060368</v>
          </cell>
          <cell r="H2131">
            <v>791060368</v>
          </cell>
          <cell r="I2131" t="str">
            <v>MTTO. EN EL CAMPO</v>
          </cell>
          <cell r="J2131" t="str">
            <v>Cambiar cilindro de giro</v>
          </cell>
          <cell r="K2131" t="str">
            <v>MTTO. CORRECTIVO</v>
          </cell>
          <cell r="L2131">
            <v>638</v>
          </cell>
          <cell r="M2131" t="str">
            <v>ANDRADE GONZALEZ, JOSE FABRICIO</v>
          </cell>
          <cell r="N2131" t="str">
            <v>C (Entrada 18 Horas)</v>
          </cell>
          <cell r="O2131">
            <v>42212</v>
          </cell>
          <cell r="P2131">
            <v>0.18263888888888891</v>
          </cell>
          <cell r="Q2131">
            <v>31</v>
          </cell>
          <cell r="R2131">
            <v>2756</v>
          </cell>
          <cell r="S2131" t="str">
            <v>Mtto. Terminado</v>
          </cell>
          <cell r="T2131">
            <v>42212</v>
          </cell>
          <cell r="U2131">
            <v>0.24027777777777778</v>
          </cell>
          <cell r="V2131">
            <v>1.3833333333022892</v>
          </cell>
        </row>
        <row r="2132">
          <cell r="A2132"/>
          <cell r="B2132">
            <v>2121</v>
          </cell>
          <cell r="C2132">
            <v>281</v>
          </cell>
          <cell r="D2132" t="str">
            <v>Tractor John Deere 8200</v>
          </cell>
          <cell r="E2132" t="str">
            <v>100JD</v>
          </cell>
          <cell r="F2132" t="str">
            <v>Coazucar S. A.</v>
          </cell>
          <cell r="G2132">
            <v>791060442</v>
          </cell>
          <cell r="H2132">
            <v>7795550929</v>
          </cell>
          <cell r="I2132" t="str">
            <v>MTTO. EN EL CAMPO</v>
          </cell>
          <cell r="J2132" t="str">
            <v>Cambiar manguera de alambre del turbo</v>
          </cell>
          <cell r="K2132" t="str">
            <v>MTTO. CORRECTIVO</v>
          </cell>
          <cell r="L2132">
            <v>1073</v>
          </cell>
          <cell r="M2132" t="str">
            <v>GARCIA BENAVIDES, EDISON ALCIDES</v>
          </cell>
          <cell r="N2132" t="str">
            <v>C (Entrada 18 Horas)</v>
          </cell>
          <cell r="O2132">
            <v>42212</v>
          </cell>
          <cell r="P2132">
            <v>0.18472222222222223</v>
          </cell>
          <cell r="Q2132">
            <v>31</v>
          </cell>
          <cell r="R2132">
            <v>4551</v>
          </cell>
          <cell r="S2132" t="str">
            <v>Mtto. Terminado</v>
          </cell>
          <cell r="T2132">
            <v>42212</v>
          </cell>
          <cell r="U2132">
            <v>0.4826388888888889</v>
          </cell>
          <cell r="V2132">
            <v>7.1500000000232831</v>
          </cell>
        </row>
        <row r="2133">
          <cell r="A2133"/>
          <cell r="B2133">
            <v>2122</v>
          </cell>
          <cell r="C2133">
            <v>1358</v>
          </cell>
          <cell r="D2133" t="str">
            <v>Trayler</v>
          </cell>
          <cell r="E2133" t="str">
            <v>100TD</v>
          </cell>
          <cell r="F2133" t="str">
            <v>Coazucar S. A.</v>
          </cell>
          <cell r="G2133">
            <v>791060312</v>
          </cell>
          <cell r="H2133">
            <v>791060312</v>
          </cell>
          <cell r="I2133" t="str">
            <v>MTTO. EN EL CAMPO</v>
          </cell>
          <cell r="J2133" t="str">
            <v>Cambir llanta baja- aro de disco</v>
          </cell>
          <cell r="K2133" t="str">
            <v>MTTO. CORRECTIVO</v>
          </cell>
          <cell r="L2133">
            <v>1353</v>
          </cell>
          <cell r="M2133" t="str">
            <v>MINA POROZO, XAVIER</v>
          </cell>
          <cell r="N2133" t="str">
            <v>C (Entrada 18 Horas)</v>
          </cell>
          <cell r="O2133">
            <v>42212</v>
          </cell>
          <cell r="P2133">
            <v>0.19444444444444445</v>
          </cell>
          <cell r="Q2133">
            <v>31</v>
          </cell>
          <cell r="R2133"/>
          <cell r="S2133" t="str">
            <v>Mtto. Terminado</v>
          </cell>
          <cell r="T2133">
            <v>42212</v>
          </cell>
          <cell r="U2133">
            <v>0.26041666666666669</v>
          </cell>
          <cell r="V2133">
            <v>1.5833333332557231</v>
          </cell>
        </row>
        <row r="2134">
          <cell r="A2134"/>
          <cell r="B2134">
            <v>2123</v>
          </cell>
          <cell r="C2134" t="str">
            <v>JD28</v>
          </cell>
          <cell r="D2134" t="str">
            <v>Tractor John Deere 6145J</v>
          </cell>
          <cell r="E2134" t="str">
            <v>100JD</v>
          </cell>
          <cell r="F2134" t="str">
            <v>Coazucar S. A.</v>
          </cell>
          <cell r="G2134">
            <v>791060443</v>
          </cell>
          <cell r="H2134">
            <v>7795551067</v>
          </cell>
          <cell r="I2134" t="str">
            <v>MTTO. EN EL CAMPO</v>
          </cell>
          <cell r="J2134" t="str">
            <v>Cambiar manilla averiada</v>
          </cell>
          <cell r="K2134" t="str">
            <v>MTTO. CORRECTIVO</v>
          </cell>
          <cell r="L2134">
            <v>1578</v>
          </cell>
          <cell r="M2134" t="str">
            <v>PICO BAYAS, JOHN JOSELITO</v>
          </cell>
          <cell r="N2134" t="str">
            <v>C (Entrada 18 Horas)</v>
          </cell>
          <cell r="O2134">
            <v>42212</v>
          </cell>
          <cell r="P2134">
            <v>0.21875</v>
          </cell>
          <cell r="Q2134">
            <v>31</v>
          </cell>
          <cell r="R2134">
            <v>3635</v>
          </cell>
          <cell r="S2134" t="str">
            <v>Mtto. Terminado</v>
          </cell>
          <cell r="T2134">
            <v>42212</v>
          </cell>
          <cell r="U2134">
            <v>0.4375</v>
          </cell>
          <cell r="V2134">
            <v>5.25</v>
          </cell>
        </row>
        <row r="2135">
          <cell r="A2135"/>
          <cell r="B2135">
            <v>2124</v>
          </cell>
          <cell r="C2135">
            <v>152</v>
          </cell>
          <cell r="D2135" t="str">
            <v>Cabezal M. Benz LS-2635</v>
          </cell>
          <cell r="E2135" t="str">
            <v>100CB</v>
          </cell>
          <cell r="F2135" t="str">
            <v>Coazucar S. A.</v>
          </cell>
          <cell r="G2135">
            <v>791060330</v>
          </cell>
          <cell r="H2135">
            <v>791060330</v>
          </cell>
          <cell r="I2135" t="str">
            <v>ELECTROMECANICOS</v>
          </cell>
          <cell r="J2135" t="str">
            <v>Arreglar luces</v>
          </cell>
          <cell r="K2135" t="str">
            <v>MTTO. CORRECTIVO</v>
          </cell>
          <cell r="L2135">
            <v>1840</v>
          </cell>
          <cell r="M2135" t="str">
            <v>SISLEMA LAZO, JESUS ESTEBAN</v>
          </cell>
          <cell r="N2135" t="str">
            <v>C (Entrada 18 Horas)</v>
          </cell>
          <cell r="O2135">
            <v>42212</v>
          </cell>
          <cell r="P2135">
            <v>0.22777777777777777</v>
          </cell>
          <cell r="Q2135">
            <v>31</v>
          </cell>
          <cell r="R2135">
            <v>17077</v>
          </cell>
          <cell r="S2135" t="str">
            <v>Mtto. Terminado</v>
          </cell>
          <cell r="T2135">
            <v>42212</v>
          </cell>
          <cell r="U2135">
            <v>0.26597222222222222</v>
          </cell>
          <cell r="V2135">
            <v>0.91666666662786156</v>
          </cell>
        </row>
        <row r="2136">
          <cell r="A2136"/>
          <cell r="B2136">
            <v>2125</v>
          </cell>
          <cell r="C2136">
            <v>328</v>
          </cell>
          <cell r="D2136" t="str">
            <v>Tractor de llanta Cameco</v>
          </cell>
          <cell r="E2136" t="str">
            <v>100CM</v>
          </cell>
          <cell r="F2136" t="str">
            <v>Coazucar S. A.</v>
          </cell>
          <cell r="G2136">
            <v>791060373</v>
          </cell>
          <cell r="H2136">
            <v>791060373</v>
          </cell>
          <cell r="I2136" t="str">
            <v>CAMECOS</v>
          </cell>
          <cell r="J2136" t="str">
            <v>Cambiar Joke</v>
          </cell>
          <cell r="K2136" t="str">
            <v>MTTO. CORRECTIVO</v>
          </cell>
          <cell r="L2136">
            <v>1787</v>
          </cell>
          <cell r="M2136" t="str">
            <v>SANCHEZ TADAY, ENRIQUE ANTONIO</v>
          </cell>
          <cell r="N2136" t="str">
            <v>C (Entrada 18 Horas)</v>
          </cell>
          <cell r="O2136">
            <v>42212</v>
          </cell>
          <cell r="P2136">
            <v>0.26458333333333334</v>
          </cell>
          <cell r="Q2136">
            <v>31</v>
          </cell>
          <cell r="R2136"/>
          <cell r="S2136" t="str">
            <v>Mtto. Terminado</v>
          </cell>
          <cell r="T2136">
            <v>42212</v>
          </cell>
          <cell r="U2136">
            <v>0.5</v>
          </cell>
          <cell r="V2136">
            <v>5.6500000001396984</v>
          </cell>
        </row>
        <row r="2137">
          <cell r="A2137"/>
          <cell r="B2137">
            <v>2126</v>
          </cell>
          <cell r="C2137">
            <v>163</v>
          </cell>
          <cell r="D2137" t="str">
            <v>Cabezal M. Benz LS-2635</v>
          </cell>
          <cell r="E2137" t="str">
            <v>100CB</v>
          </cell>
          <cell r="F2137" t="str">
            <v>Coazucar S. A.</v>
          </cell>
          <cell r="G2137">
            <v>791060330</v>
          </cell>
          <cell r="H2137">
            <v>791060330</v>
          </cell>
          <cell r="I2137" t="str">
            <v>CABEZALES</v>
          </cell>
          <cell r="J2137" t="str">
            <v>Revisar caja de cambios</v>
          </cell>
          <cell r="K2137" t="str">
            <v>MTTO. CORRECTIVO</v>
          </cell>
          <cell r="L2137">
            <v>1290</v>
          </cell>
          <cell r="M2137" t="str">
            <v>MARIÑO TRIVIÑO, PABLO KLEVER</v>
          </cell>
          <cell r="N2137" t="str">
            <v>C (Entrada 18 Horas)</v>
          </cell>
          <cell r="O2137">
            <v>42212</v>
          </cell>
          <cell r="P2137">
            <v>0.2673611111111111</v>
          </cell>
          <cell r="Q2137">
            <v>31</v>
          </cell>
          <cell r="R2137"/>
          <cell r="S2137" t="str">
            <v>Mtto. Terminado</v>
          </cell>
          <cell r="T2137">
            <v>42212</v>
          </cell>
          <cell r="U2137">
            <v>0.625</v>
          </cell>
          <cell r="V2137">
            <v>8.5833333333721384</v>
          </cell>
        </row>
        <row r="2138">
          <cell r="A2138"/>
          <cell r="B2138">
            <v>2127</v>
          </cell>
          <cell r="C2138" t="str">
            <v>EA82</v>
          </cell>
          <cell r="D2138" t="str">
            <v>Traillas John Deere 1812C</v>
          </cell>
          <cell r="E2138" t="str">
            <v>100EA</v>
          </cell>
          <cell r="F2138" t="str">
            <v>Coazucar S. A.</v>
          </cell>
          <cell r="G2138">
            <v>791060432</v>
          </cell>
          <cell r="H2138">
            <v>7795550646</v>
          </cell>
          <cell r="I2138" t="str">
            <v>EQUIPO AGRICOLAS</v>
          </cell>
          <cell r="J2138" t="str">
            <v>Cambiar cuchillas</v>
          </cell>
          <cell r="K2138" t="str">
            <v>MTTO. CORRECTIVO</v>
          </cell>
          <cell r="L2138">
            <v>760</v>
          </cell>
          <cell r="M2138" t="str">
            <v>BUÑAY LEON, SEGUNDO ROSENDO</v>
          </cell>
          <cell r="N2138" t="str">
            <v>C (Entrada 18 Horas)</v>
          </cell>
          <cell r="O2138">
            <v>42212</v>
          </cell>
          <cell r="P2138">
            <v>0.28680555555555554</v>
          </cell>
          <cell r="Q2138">
            <v>31</v>
          </cell>
          <cell r="R2138"/>
          <cell r="S2138" t="str">
            <v>Mtto. Terminado</v>
          </cell>
          <cell r="T2138">
            <v>42212</v>
          </cell>
          <cell r="U2138">
            <v>0.75</v>
          </cell>
          <cell r="V2138">
            <v>11.116666666581295</v>
          </cell>
        </row>
        <row r="2139">
          <cell r="A2139"/>
          <cell r="B2139">
            <v>2128</v>
          </cell>
          <cell r="C2139" t="str">
            <v>EA83</v>
          </cell>
          <cell r="D2139" t="str">
            <v>Traillas John Deere 1812C</v>
          </cell>
          <cell r="E2139" t="str">
            <v>100EA</v>
          </cell>
          <cell r="F2139" t="str">
            <v>Coazucar S. A.</v>
          </cell>
          <cell r="G2139">
            <v>791060432</v>
          </cell>
          <cell r="H2139">
            <v>7795550648</v>
          </cell>
          <cell r="I2139" t="str">
            <v>EQUIPO AGRICOLAS</v>
          </cell>
          <cell r="J2139" t="str">
            <v>Cambiar cuchillas</v>
          </cell>
          <cell r="K2139" t="str">
            <v>MTTO. CORRECTIVO</v>
          </cell>
          <cell r="L2139">
            <v>760</v>
          </cell>
          <cell r="M2139" t="str">
            <v>BUÑAY LEON, SEGUNDO ROSENDO</v>
          </cell>
          <cell r="N2139" t="str">
            <v>C (Entrada 18 Horas)</v>
          </cell>
          <cell r="O2139">
            <v>42212</v>
          </cell>
          <cell r="P2139">
            <v>0.28680555555555554</v>
          </cell>
          <cell r="Q2139">
            <v>31</v>
          </cell>
          <cell r="R2139"/>
          <cell r="S2139" t="str">
            <v>Mtto. Terminado</v>
          </cell>
          <cell r="T2139">
            <v>42212</v>
          </cell>
          <cell r="U2139">
            <v>0.75</v>
          </cell>
          <cell r="V2139">
            <v>11.116666666581295</v>
          </cell>
        </row>
        <row r="2140">
          <cell r="A2140"/>
          <cell r="B2140">
            <v>2129</v>
          </cell>
          <cell r="C2140" t="str">
            <v>EA72</v>
          </cell>
          <cell r="D2140" t="str">
            <v>Traillas John Deere 1812C</v>
          </cell>
          <cell r="E2140" t="str">
            <v>100EA</v>
          </cell>
          <cell r="F2140" t="str">
            <v>Coazucar S. A.</v>
          </cell>
          <cell r="G2140">
            <v>791060432</v>
          </cell>
          <cell r="H2140">
            <v>7795550626</v>
          </cell>
          <cell r="I2140" t="str">
            <v>EQUIPO AGRICOLAS</v>
          </cell>
          <cell r="J2140" t="str">
            <v xml:space="preserve">Cambiar pines  </v>
          </cell>
          <cell r="K2140" t="str">
            <v>MTTO. CORRECTIVO</v>
          </cell>
          <cell r="L2140">
            <v>760</v>
          </cell>
          <cell r="M2140" t="str">
            <v>BUÑAY LEON, SEGUNDO ROSENDO</v>
          </cell>
          <cell r="N2140" t="str">
            <v>C (Entrada 18 Horas)</v>
          </cell>
          <cell r="O2140">
            <v>42212</v>
          </cell>
          <cell r="P2140">
            <v>0.28680555555555554</v>
          </cell>
          <cell r="Q2140">
            <v>31</v>
          </cell>
          <cell r="R2140"/>
          <cell r="S2140" t="str">
            <v>Mtto. Terminado</v>
          </cell>
          <cell r="T2140">
            <v>42212</v>
          </cell>
          <cell r="U2140">
            <v>0.58333333333333337</v>
          </cell>
          <cell r="V2140">
            <v>7.1166666665812954</v>
          </cell>
        </row>
        <row r="2141">
          <cell r="A2141"/>
          <cell r="B2141">
            <v>2130</v>
          </cell>
          <cell r="C2141" t="str">
            <v>EA73</v>
          </cell>
          <cell r="D2141" t="str">
            <v>Traillas John Deere 1812C</v>
          </cell>
          <cell r="E2141" t="str">
            <v>100EA</v>
          </cell>
          <cell r="F2141" t="str">
            <v>Coazucar S. A.</v>
          </cell>
          <cell r="G2141">
            <v>791060432</v>
          </cell>
          <cell r="H2141">
            <v>7795550628</v>
          </cell>
          <cell r="I2141" t="str">
            <v>EQUIPO AGRICOLAS</v>
          </cell>
          <cell r="J2141" t="str">
            <v>Cambiar pines</v>
          </cell>
          <cell r="K2141" t="str">
            <v>MTTO. CORRECTIVO</v>
          </cell>
          <cell r="L2141">
            <v>760</v>
          </cell>
          <cell r="M2141" t="str">
            <v>BUÑAY LEON, SEGUNDO ROSENDO</v>
          </cell>
          <cell r="N2141" t="str">
            <v>C (Entrada 18 Horas)</v>
          </cell>
          <cell r="O2141">
            <v>42212</v>
          </cell>
          <cell r="P2141">
            <v>0.28680555555555554</v>
          </cell>
          <cell r="Q2141">
            <v>31</v>
          </cell>
          <cell r="R2141"/>
          <cell r="S2141" t="str">
            <v>Mtto. Terminado</v>
          </cell>
          <cell r="T2141">
            <v>42212</v>
          </cell>
          <cell r="U2141">
            <v>0.75</v>
          </cell>
          <cell r="V2141">
            <v>11.116666666581295</v>
          </cell>
        </row>
        <row r="2142">
          <cell r="A2142"/>
          <cell r="B2142">
            <v>2131</v>
          </cell>
          <cell r="C2142" t="str">
            <v>CS03</v>
          </cell>
          <cell r="D2142" t="str">
            <v>Cosechadora de CañaJohn Deere 3520</v>
          </cell>
          <cell r="E2142" t="str">
            <v>100CS</v>
          </cell>
          <cell r="F2142" t="str">
            <v>Coazucar S. A.</v>
          </cell>
          <cell r="G2142">
            <v>791060321</v>
          </cell>
          <cell r="H2142">
            <v>791060321</v>
          </cell>
          <cell r="I2142" t="str">
            <v>MTTO. EN EL CAMPO</v>
          </cell>
          <cell r="J2142" t="str">
            <v>Revisar sistema hidraulico</v>
          </cell>
          <cell r="K2142" t="str">
            <v>MTTO. CORRECTIVO</v>
          </cell>
          <cell r="L2142">
            <v>803</v>
          </cell>
          <cell r="M2142" t="str">
            <v>CALLE SOLIZ, LUIS</v>
          </cell>
          <cell r="N2142" t="str">
            <v>C (Entrada 18 Horas)</v>
          </cell>
          <cell r="O2142">
            <v>42212</v>
          </cell>
          <cell r="P2142">
            <v>0.28958333333333336</v>
          </cell>
          <cell r="Q2142">
            <v>31</v>
          </cell>
          <cell r="R2142"/>
          <cell r="S2142" t="str">
            <v>Mtto. Terminado</v>
          </cell>
          <cell r="T2142">
            <v>42212</v>
          </cell>
          <cell r="U2142">
            <v>0.5</v>
          </cell>
          <cell r="V2142">
            <v>5.0500000000465661</v>
          </cell>
        </row>
        <row r="2143">
          <cell r="A2143"/>
          <cell r="B2143">
            <v>2132</v>
          </cell>
          <cell r="C2143" t="str">
            <v>831A</v>
          </cell>
          <cell r="D2143" t="str">
            <v>Tanque de Herbicidas</v>
          </cell>
          <cell r="E2143" t="str">
            <v>100EA</v>
          </cell>
          <cell r="F2143" t="str">
            <v>Coazucar S. A.</v>
          </cell>
          <cell r="G2143">
            <v>791060364</v>
          </cell>
          <cell r="H2143">
            <v>791060364</v>
          </cell>
          <cell r="I2143" t="str">
            <v>CARRETONES</v>
          </cell>
          <cell r="J2143" t="str">
            <v>Arreglar enganche</v>
          </cell>
          <cell r="K2143" t="str">
            <v>MTTO. CORRECTIVO</v>
          </cell>
          <cell r="L2143">
            <v>1082</v>
          </cell>
          <cell r="M2143" t="str">
            <v>GARZON FERNANDEZ, ANGEL FABIAN</v>
          </cell>
          <cell r="N2143" t="str">
            <v>C (Entrada 18 Horas)</v>
          </cell>
          <cell r="O2143">
            <v>42212</v>
          </cell>
          <cell r="P2143">
            <v>0.30277777777777776</v>
          </cell>
          <cell r="Q2143">
            <v>31</v>
          </cell>
          <cell r="R2143"/>
          <cell r="S2143" t="str">
            <v>Mtto. Terminado</v>
          </cell>
          <cell r="T2143">
            <v>42212</v>
          </cell>
          <cell r="U2143">
            <v>0.73611111111111116</v>
          </cell>
          <cell r="V2143">
            <v>10.400000000023283</v>
          </cell>
        </row>
        <row r="2144">
          <cell r="A2144"/>
          <cell r="B2144">
            <v>2133</v>
          </cell>
          <cell r="C2144" t="str">
            <v>127B</v>
          </cell>
          <cell r="D2144" t="str">
            <v>Camión Chevrolet</v>
          </cell>
          <cell r="E2144" t="str">
            <v>100EL</v>
          </cell>
          <cell r="F2144" t="str">
            <v>Coazucar S. A.</v>
          </cell>
          <cell r="G2144">
            <v>791060210</v>
          </cell>
          <cell r="H2144">
            <v>7795550750</v>
          </cell>
          <cell r="I2144" t="str">
            <v>EQUIPO LIVIANO</v>
          </cell>
          <cell r="J2144" t="str">
            <v>Orden de Inspección</v>
          </cell>
          <cell r="K2144" t="str">
            <v>MTTO. PREVENTIVO</v>
          </cell>
          <cell r="L2144">
            <v>514</v>
          </cell>
          <cell r="M2144" t="str">
            <v>QUINDE FLORES, MANUEL</v>
          </cell>
          <cell r="N2144" t="str">
            <v>C (Entrada 18 Horas)</v>
          </cell>
          <cell r="O2144">
            <v>42212</v>
          </cell>
          <cell r="P2144">
            <v>0.30555555555555552</v>
          </cell>
          <cell r="Q2144">
            <v>31</v>
          </cell>
          <cell r="R2144"/>
          <cell r="S2144" t="str">
            <v>Mtto. Terminado</v>
          </cell>
          <cell r="T2144">
            <v>42212</v>
          </cell>
          <cell r="U2144">
            <v>0.3611111111111111</v>
          </cell>
          <cell r="V2144">
            <v>1.3333333333721384</v>
          </cell>
        </row>
        <row r="2145">
          <cell r="A2145"/>
          <cell r="B2145">
            <v>2134</v>
          </cell>
          <cell r="C2145" t="str">
            <v>127B</v>
          </cell>
          <cell r="D2145" t="str">
            <v>Camión Chevrolet</v>
          </cell>
          <cell r="E2145" t="str">
            <v>100EL</v>
          </cell>
          <cell r="F2145" t="str">
            <v>Coazucar S. A.</v>
          </cell>
          <cell r="G2145">
            <v>791060210</v>
          </cell>
          <cell r="H2145">
            <v>7795550750</v>
          </cell>
          <cell r="I2145" t="str">
            <v>LUBRICADORA</v>
          </cell>
          <cell r="J2145" t="str">
            <v>Cambio aceite y filtro motor</v>
          </cell>
          <cell r="K2145" t="str">
            <v>MTTO. PREVENTIVO</v>
          </cell>
          <cell r="L2145">
            <v>514</v>
          </cell>
          <cell r="M2145" t="str">
            <v>QUINDE FLORES, MANUEL</v>
          </cell>
          <cell r="N2145" t="str">
            <v>C (Entrada 18 Horas)</v>
          </cell>
          <cell r="O2145">
            <v>42212</v>
          </cell>
          <cell r="P2145">
            <v>0.30555555555555552</v>
          </cell>
          <cell r="Q2145">
            <v>31</v>
          </cell>
          <cell r="R2145"/>
          <cell r="S2145" t="str">
            <v>Mtto. Terminado</v>
          </cell>
          <cell r="T2145">
            <v>42212</v>
          </cell>
          <cell r="U2145">
            <v>0.4375</v>
          </cell>
          <cell r="V2145">
            <v>3.1666666667442769</v>
          </cell>
        </row>
        <row r="2146">
          <cell r="A2146"/>
          <cell r="B2146">
            <v>2135</v>
          </cell>
          <cell r="C2146" t="str">
            <v>127B</v>
          </cell>
          <cell r="D2146" t="str">
            <v>Camión Chevrolet</v>
          </cell>
          <cell r="E2146" t="str">
            <v>100EL</v>
          </cell>
          <cell r="F2146" t="str">
            <v>Coazucar S. A.</v>
          </cell>
          <cell r="G2146">
            <v>791060210</v>
          </cell>
          <cell r="H2146">
            <v>7795550750</v>
          </cell>
          <cell r="I2146" t="str">
            <v>LUBRICADORA</v>
          </cell>
          <cell r="J2146" t="str">
            <v>Cambio filtro de combustible</v>
          </cell>
          <cell r="K2146" t="str">
            <v>MTTO. PREVENTIVO</v>
          </cell>
          <cell r="L2146">
            <v>514</v>
          </cell>
          <cell r="M2146" t="str">
            <v>QUINDE FLORES, MANUEL</v>
          </cell>
          <cell r="N2146" t="str">
            <v>C (Entrada 18 Horas)</v>
          </cell>
          <cell r="O2146">
            <v>42212</v>
          </cell>
          <cell r="P2146">
            <v>0.30555555555555552</v>
          </cell>
          <cell r="Q2146">
            <v>31</v>
          </cell>
          <cell r="R2146"/>
          <cell r="S2146" t="str">
            <v>Mtto. Terminado</v>
          </cell>
          <cell r="T2146">
            <v>42212</v>
          </cell>
          <cell r="U2146">
            <v>0.4375</v>
          </cell>
          <cell r="V2146">
            <v>3.1666666667442769</v>
          </cell>
        </row>
        <row r="2147">
          <cell r="A2147"/>
          <cell r="B2147">
            <v>2136</v>
          </cell>
          <cell r="C2147" t="str">
            <v>127A</v>
          </cell>
          <cell r="D2147" t="str">
            <v>Camión Chevrolet</v>
          </cell>
          <cell r="E2147" t="str">
            <v>100EL</v>
          </cell>
          <cell r="F2147" t="str">
            <v>Coazucar S. A.</v>
          </cell>
          <cell r="G2147">
            <v>791060303</v>
          </cell>
          <cell r="H2147">
            <v>7795550748</v>
          </cell>
          <cell r="I2147" t="str">
            <v>ELECTROMECANICOS</v>
          </cell>
          <cell r="J2147" t="str">
            <v>Revisar sistema electrico</v>
          </cell>
          <cell r="K2147" t="str">
            <v>MTTO. CORRECTIVO</v>
          </cell>
          <cell r="L2147">
            <v>688</v>
          </cell>
          <cell r="M2147" t="str">
            <v>BARAHONA NIETO, GASTON ELIAS</v>
          </cell>
          <cell r="N2147" t="str">
            <v>C (Entrada 18 Horas)</v>
          </cell>
          <cell r="O2147">
            <v>42212</v>
          </cell>
          <cell r="P2147">
            <v>0.30624999999999997</v>
          </cell>
          <cell r="Q2147">
            <v>31</v>
          </cell>
          <cell r="R2147">
            <v>243869</v>
          </cell>
          <cell r="S2147" t="str">
            <v>Mtto. Terminado</v>
          </cell>
          <cell r="T2147">
            <v>42212</v>
          </cell>
          <cell r="U2147">
            <v>0.45833333333333331</v>
          </cell>
          <cell r="V2147">
            <v>3.6499999999068677</v>
          </cell>
        </row>
        <row r="2148">
          <cell r="A2148"/>
          <cell r="B2148">
            <v>2137</v>
          </cell>
          <cell r="C2148" t="str">
            <v>JD30</v>
          </cell>
          <cell r="D2148" t="str">
            <v>Tractor John Deere 7230R</v>
          </cell>
          <cell r="E2148" t="str">
            <v>100JD</v>
          </cell>
          <cell r="F2148" t="str">
            <v>Coazucar S. A.</v>
          </cell>
          <cell r="G2148">
            <v>791060416</v>
          </cell>
          <cell r="H2148">
            <v>7795551071</v>
          </cell>
          <cell r="I2148" t="str">
            <v>JOHN DEERE</v>
          </cell>
          <cell r="J2148" t="str">
            <v>Orden de Inspección</v>
          </cell>
          <cell r="K2148" t="str">
            <v>MTTO. PREVENTIVO</v>
          </cell>
          <cell r="L2148">
            <v>8363</v>
          </cell>
          <cell r="M2148" t="str">
            <v>ASITIMBAY PEREZ, MARIO</v>
          </cell>
          <cell r="N2148" t="str">
            <v>C (Entrada 18 Horas)</v>
          </cell>
          <cell r="O2148">
            <v>42212</v>
          </cell>
          <cell r="P2148">
            <v>0.30833333333333335</v>
          </cell>
          <cell r="Q2148">
            <v>31</v>
          </cell>
          <cell r="R2148"/>
          <cell r="S2148" t="str">
            <v>Mtto. Terminado</v>
          </cell>
          <cell r="T2148">
            <v>42212</v>
          </cell>
          <cell r="U2148">
            <v>0.33333333333333331</v>
          </cell>
          <cell r="V2148">
            <v>0.59999999997671694</v>
          </cell>
        </row>
        <row r="2149">
          <cell r="A2149"/>
          <cell r="B2149">
            <v>2138</v>
          </cell>
          <cell r="C2149" t="str">
            <v>JD30</v>
          </cell>
          <cell r="D2149" t="str">
            <v>Tractor John Deere 7230R</v>
          </cell>
          <cell r="E2149" t="str">
            <v>100JD</v>
          </cell>
          <cell r="F2149" t="str">
            <v>Coazucar S. A.</v>
          </cell>
          <cell r="G2149">
            <v>791060416</v>
          </cell>
          <cell r="H2149">
            <v>7795551071</v>
          </cell>
          <cell r="I2149" t="str">
            <v>LUBRICADORA</v>
          </cell>
          <cell r="J2149" t="str">
            <v>Cambio aceite y filtro motor</v>
          </cell>
          <cell r="K2149" t="str">
            <v>MTTO. PREVENTIVO</v>
          </cell>
          <cell r="L2149">
            <v>8363</v>
          </cell>
          <cell r="M2149" t="str">
            <v>ASITIMBAY PEREZ, MARIO</v>
          </cell>
          <cell r="N2149" t="str">
            <v>C (Entrada 18 Horas)</v>
          </cell>
          <cell r="O2149">
            <v>42212</v>
          </cell>
          <cell r="P2149">
            <v>0.30833333333333335</v>
          </cell>
          <cell r="Q2149">
            <v>31</v>
          </cell>
          <cell r="R2149"/>
          <cell r="S2149" t="str">
            <v>Mtto. Terminado</v>
          </cell>
          <cell r="T2149">
            <v>42212</v>
          </cell>
          <cell r="U2149">
            <v>0.45833333333333331</v>
          </cell>
          <cell r="V2149">
            <v>3.5999999999767169</v>
          </cell>
        </row>
        <row r="2150">
          <cell r="A2150"/>
          <cell r="B2150">
            <v>2139</v>
          </cell>
          <cell r="C2150" t="str">
            <v>JD30</v>
          </cell>
          <cell r="D2150" t="str">
            <v>Tractor John Deere 7230R</v>
          </cell>
          <cell r="E2150" t="str">
            <v>100JD</v>
          </cell>
          <cell r="F2150" t="str">
            <v>Coazucar S. A.</v>
          </cell>
          <cell r="G2150">
            <v>791060416</v>
          </cell>
          <cell r="H2150">
            <v>7795551071</v>
          </cell>
          <cell r="I2150" t="str">
            <v>LUBRICADORA</v>
          </cell>
          <cell r="J2150" t="str">
            <v>Cambio filtro de combustible</v>
          </cell>
          <cell r="K2150" t="str">
            <v>MTTO. PREVENTIVO</v>
          </cell>
          <cell r="L2150">
            <v>8363</v>
          </cell>
          <cell r="M2150" t="str">
            <v>ASITIMBAY PEREZ, MARIO</v>
          </cell>
          <cell r="N2150" t="str">
            <v>C (Entrada 18 Horas)</v>
          </cell>
          <cell r="O2150">
            <v>42212</v>
          </cell>
          <cell r="P2150">
            <v>0.30833333333333335</v>
          </cell>
          <cell r="Q2150">
            <v>31</v>
          </cell>
          <cell r="R2150"/>
          <cell r="S2150" t="str">
            <v>Mtto. Terminado</v>
          </cell>
          <cell r="T2150">
            <v>42212</v>
          </cell>
          <cell r="U2150">
            <v>0.45833333333333331</v>
          </cell>
          <cell r="V2150">
            <v>3.5999999999767169</v>
          </cell>
        </row>
        <row r="2151">
          <cell r="A2151"/>
          <cell r="B2151">
            <v>2140</v>
          </cell>
          <cell r="C2151" t="str">
            <v>JD30</v>
          </cell>
          <cell r="D2151" t="str">
            <v>Tractor John Deere 7230R</v>
          </cell>
          <cell r="E2151" t="str">
            <v>100JD</v>
          </cell>
          <cell r="F2151" t="str">
            <v>Coazucar S. A.</v>
          </cell>
          <cell r="G2151">
            <v>791060416</v>
          </cell>
          <cell r="H2151">
            <v>7795551071</v>
          </cell>
          <cell r="I2151" t="str">
            <v>LUBRICADORA</v>
          </cell>
          <cell r="J2151" t="str">
            <v>Cambio aceite caja puente TDM</v>
          </cell>
          <cell r="K2151" t="str">
            <v>MTTO. PREVENTIVO</v>
          </cell>
          <cell r="L2151">
            <v>8363</v>
          </cell>
          <cell r="M2151" t="str">
            <v>ASITIMBAY PEREZ, MARIO</v>
          </cell>
          <cell r="N2151" t="str">
            <v>C (Entrada 18 Horas)</v>
          </cell>
          <cell r="O2151">
            <v>42212</v>
          </cell>
          <cell r="P2151">
            <v>0.30833333333333335</v>
          </cell>
          <cell r="Q2151">
            <v>31</v>
          </cell>
          <cell r="R2151"/>
          <cell r="S2151" t="str">
            <v>Mtto. Terminado</v>
          </cell>
          <cell r="T2151">
            <v>42212</v>
          </cell>
          <cell r="U2151">
            <v>0.45833333333333331</v>
          </cell>
          <cell r="V2151">
            <v>3.5999999999767169</v>
          </cell>
        </row>
        <row r="2152">
          <cell r="A2152"/>
          <cell r="B2152">
            <v>2141</v>
          </cell>
          <cell r="C2152" t="str">
            <v>JD30</v>
          </cell>
          <cell r="D2152" t="str">
            <v>Tractor John Deere 7230R</v>
          </cell>
          <cell r="E2152" t="str">
            <v>100JD</v>
          </cell>
          <cell r="F2152" t="str">
            <v>Coazucar S. A.</v>
          </cell>
          <cell r="G2152">
            <v>791060416</v>
          </cell>
          <cell r="H2152">
            <v>7795551071</v>
          </cell>
          <cell r="I2152" t="str">
            <v>LUBRICADORA</v>
          </cell>
          <cell r="J2152" t="str">
            <v>Cambio aceite cubo de rueda</v>
          </cell>
          <cell r="K2152" t="str">
            <v>MTTO. PREVENTIVO</v>
          </cell>
          <cell r="L2152">
            <v>8363</v>
          </cell>
          <cell r="M2152" t="str">
            <v>ASITIMBAY PEREZ, MARIO</v>
          </cell>
          <cell r="N2152" t="str">
            <v>C (Entrada 18 Horas)</v>
          </cell>
          <cell r="O2152">
            <v>42212</v>
          </cell>
          <cell r="P2152">
            <v>0.30833333333333335</v>
          </cell>
          <cell r="Q2152">
            <v>31</v>
          </cell>
          <cell r="R2152"/>
          <cell r="S2152" t="str">
            <v>Mtto. Terminado</v>
          </cell>
          <cell r="T2152">
            <v>42212</v>
          </cell>
          <cell r="U2152">
            <v>0.45833333333333331</v>
          </cell>
          <cell r="V2152">
            <v>3.5999999999767169</v>
          </cell>
        </row>
        <row r="2153">
          <cell r="A2153"/>
          <cell r="B2153">
            <v>2142</v>
          </cell>
          <cell r="C2153" t="str">
            <v>JD30</v>
          </cell>
          <cell r="D2153" t="str">
            <v>Tractor John Deere 7230R</v>
          </cell>
          <cell r="E2153" t="str">
            <v>100JD</v>
          </cell>
          <cell r="F2153" t="str">
            <v>Coazucar S. A.</v>
          </cell>
          <cell r="G2153">
            <v>791060416</v>
          </cell>
          <cell r="H2153">
            <v>7795551071</v>
          </cell>
          <cell r="I2153" t="str">
            <v>LUBRICADORA</v>
          </cell>
          <cell r="J2153" t="str">
            <v>Cambio filtro de aire</v>
          </cell>
          <cell r="K2153" t="str">
            <v>MTTO. PREVENTIVO</v>
          </cell>
          <cell r="L2153">
            <v>8363</v>
          </cell>
          <cell r="M2153" t="str">
            <v>ASITIMBAY PEREZ, MARIO</v>
          </cell>
          <cell r="N2153" t="str">
            <v>C (Entrada 18 Horas)</v>
          </cell>
          <cell r="O2153">
            <v>42212</v>
          </cell>
          <cell r="P2153">
            <v>0.30833333333333335</v>
          </cell>
          <cell r="Q2153">
            <v>31</v>
          </cell>
          <cell r="R2153"/>
          <cell r="S2153" t="str">
            <v>Mtto. Terminado</v>
          </cell>
          <cell r="T2153">
            <v>42212</v>
          </cell>
          <cell r="U2153">
            <v>0.45833333333333331</v>
          </cell>
          <cell r="V2153">
            <v>3.5999999999767169</v>
          </cell>
        </row>
        <row r="2154">
          <cell r="A2154"/>
          <cell r="B2154">
            <v>2143</v>
          </cell>
          <cell r="C2154" t="str">
            <v>JD30</v>
          </cell>
          <cell r="D2154" t="str">
            <v>Tractor John Deere 7230R</v>
          </cell>
          <cell r="E2154" t="str">
            <v>100JD</v>
          </cell>
          <cell r="F2154" t="str">
            <v>Coazucar S. A.</v>
          </cell>
          <cell r="G2154">
            <v>791060416</v>
          </cell>
          <cell r="H2154">
            <v>7795551071</v>
          </cell>
          <cell r="I2154" t="str">
            <v>LUBRICADORA</v>
          </cell>
          <cell r="J2154" t="str">
            <v>Cambio filtro A/A</v>
          </cell>
          <cell r="K2154" t="str">
            <v>MTTO. PREVENTIVO</v>
          </cell>
          <cell r="L2154">
            <v>8363</v>
          </cell>
          <cell r="M2154" t="str">
            <v>ASITIMBAY PEREZ, MARIO</v>
          </cell>
          <cell r="N2154" t="str">
            <v>C (Entrada 18 Horas)</v>
          </cell>
          <cell r="O2154">
            <v>42212</v>
          </cell>
          <cell r="P2154">
            <v>0.30833333333333335</v>
          </cell>
          <cell r="Q2154">
            <v>31</v>
          </cell>
          <cell r="R2154"/>
          <cell r="S2154" t="str">
            <v>Mtto. Terminado</v>
          </cell>
          <cell r="T2154">
            <v>42212</v>
          </cell>
          <cell r="U2154">
            <v>0.45833333333333331</v>
          </cell>
          <cell r="V2154">
            <v>3.5999999999767169</v>
          </cell>
        </row>
        <row r="2155">
          <cell r="A2155"/>
          <cell r="B2155">
            <v>2144</v>
          </cell>
          <cell r="C2155">
            <v>832</v>
          </cell>
          <cell r="D2155" t="str">
            <v>Tanque de Herbicidas</v>
          </cell>
          <cell r="E2155" t="str">
            <v>100EA</v>
          </cell>
          <cell r="F2155" t="str">
            <v>Coazucar S. A.</v>
          </cell>
          <cell r="G2155">
            <v>791060364</v>
          </cell>
          <cell r="H2155">
            <v>791060364</v>
          </cell>
          <cell r="I2155" t="str">
            <v>ELECTROMECANICOS</v>
          </cell>
          <cell r="J2155" t="str">
            <v>Revisar luces</v>
          </cell>
          <cell r="K2155" t="str">
            <v>MTTO. CORRECTIVO</v>
          </cell>
          <cell r="L2155">
            <v>606</v>
          </cell>
          <cell r="M2155" t="str">
            <v>AGUIÑO VERA, JULIO IVAN</v>
          </cell>
          <cell r="N2155" t="str">
            <v>C (Entrada 18 Horas)</v>
          </cell>
          <cell r="O2155">
            <v>42212</v>
          </cell>
          <cell r="P2155">
            <v>0.31319444444444444</v>
          </cell>
          <cell r="Q2155">
            <v>31</v>
          </cell>
          <cell r="R2155"/>
          <cell r="S2155" t="str">
            <v>Mtto. Terminado</v>
          </cell>
          <cell r="T2155">
            <v>42212</v>
          </cell>
          <cell r="U2155">
            <v>0.49305555555555558</v>
          </cell>
          <cell r="V2155">
            <v>4.3166666665347293</v>
          </cell>
        </row>
        <row r="2156">
          <cell r="A2156"/>
          <cell r="B2156">
            <v>2145</v>
          </cell>
          <cell r="C2156">
            <v>509</v>
          </cell>
          <cell r="D2156" t="str">
            <v>Cargadora de Caña Cameco SP- 1800</v>
          </cell>
          <cell r="E2156" t="str">
            <v>100LL</v>
          </cell>
          <cell r="F2156" t="str">
            <v>Coazucar S. A.</v>
          </cell>
          <cell r="G2156">
            <v>791060368</v>
          </cell>
          <cell r="H2156">
            <v>791060368</v>
          </cell>
          <cell r="I2156" t="str">
            <v>MTTO. EN EL CAMPO</v>
          </cell>
          <cell r="J2156" t="str">
            <v>Revisar sistema hidraulico</v>
          </cell>
          <cell r="K2156" t="str">
            <v>MTTO. CORRECTIVO</v>
          </cell>
          <cell r="L2156">
            <v>1849</v>
          </cell>
          <cell r="M2156" t="str">
            <v>SORNOZA PEÑARRETA, SERGIO</v>
          </cell>
          <cell r="N2156" t="str">
            <v>C (Entrada 18 Horas)</v>
          </cell>
          <cell r="O2156">
            <v>42212</v>
          </cell>
          <cell r="P2156">
            <v>0.31458333333333333</v>
          </cell>
          <cell r="Q2156">
            <v>31</v>
          </cell>
          <cell r="R2156"/>
          <cell r="S2156" t="str">
            <v>Mtto. Terminado</v>
          </cell>
          <cell r="T2156">
            <v>42212</v>
          </cell>
          <cell r="U2156">
            <v>0.45833333333333331</v>
          </cell>
          <cell r="V2156">
            <v>3.4499999999534339</v>
          </cell>
        </row>
        <row r="2157">
          <cell r="A2157"/>
          <cell r="B2157">
            <v>2146</v>
          </cell>
          <cell r="C2157">
            <v>847</v>
          </cell>
          <cell r="D2157" t="str">
            <v>Zanjadoras</v>
          </cell>
          <cell r="E2157" t="str">
            <v>100EA</v>
          </cell>
          <cell r="F2157" t="str">
            <v>Coazucar S. A.</v>
          </cell>
          <cell r="G2157">
            <v>791060367</v>
          </cell>
          <cell r="H2157">
            <v>7795550510</v>
          </cell>
          <cell r="I2157" t="str">
            <v>EQUIPO AGRICOLAS</v>
          </cell>
          <cell r="J2157" t="str">
            <v>Cambiar punta y soldar rotura</v>
          </cell>
          <cell r="K2157" t="str">
            <v>MTTO. CORRECTIVO</v>
          </cell>
          <cell r="L2157">
            <v>1587</v>
          </cell>
          <cell r="M2157" t="str">
            <v>PIÑA VICTOR, VICENTE FEDERICO</v>
          </cell>
          <cell r="N2157" t="str">
            <v>C (Entrada 18 Horas)</v>
          </cell>
          <cell r="O2157">
            <v>42212</v>
          </cell>
          <cell r="P2157">
            <v>0.31736111111111115</v>
          </cell>
          <cell r="Q2157">
            <v>31</v>
          </cell>
          <cell r="R2157"/>
          <cell r="S2157" t="str">
            <v>Mtto. Terminado</v>
          </cell>
          <cell r="T2157">
            <v>42212</v>
          </cell>
          <cell r="U2157">
            <v>0.375</v>
          </cell>
          <cell r="V2157">
            <v>1.3833333333022892</v>
          </cell>
        </row>
        <row r="2158">
          <cell r="A2158"/>
          <cell r="B2158">
            <v>2147</v>
          </cell>
          <cell r="C2158">
            <v>278</v>
          </cell>
          <cell r="D2158" t="str">
            <v>Tractor John Deere 8200</v>
          </cell>
          <cell r="E2158" t="str">
            <v>100JD</v>
          </cell>
          <cell r="F2158" t="str">
            <v>Coazucar S. A.</v>
          </cell>
          <cell r="G2158">
            <v>791060442</v>
          </cell>
          <cell r="H2158">
            <v>7795550925</v>
          </cell>
          <cell r="I2158" t="str">
            <v>JOHN DEERE</v>
          </cell>
          <cell r="J2158" t="str">
            <v>Orden de Inspección</v>
          </cell>
          <cell r="K2158" t="str">
            <v>MTTO. PREVENTIVO</v>
          </cell>
          <cell r="L2158">
            <v>1841</v>
          </cell>
          <cell r="M2158" t="str">
            <v>SOLIS MORA, LUIS ANTONIO</v>
          </cell>
          <cell r="N2158" t="str">
            <v>C (Entrada 18 Horas)</v>
          </cell>
          <cell r="O2158">
            <v>42212</v>
          </cell>
          <cell r="P2158">
            <v>0.32013888888888892</v>
          </cell>
          <cell r="Q2158">
            <v>31</v>
          </cell>
          <cell r="R2158"/>
          <cell r="S2158" t="str">
            <v>Mtto. Terminado</v>
          </cell>
          <cell r="T2158">
            <v>42212</v>
          </cell>
          <cell r="U2158">
            <v>0.40625</v>
          </cell>
          <cell r="V2158">
            <v>2.0666666666511446</v>
          </cell>
        </row>
        <row r="2159">
          <cell r="A2159"/>
          <cell r="B2159">
            <v>2148</v>
          </cell>
          <cell r="C2159">
            <v>278</v>
          </cell>
          <cell r="D2159" t="str">
            <v>Tractor John Deere 8200</v>
          </cell>
          <cell r="E2159" t="str">
            <v>100JD</v>
          </cell>
          <cell r="F2159" t="str">
            <v>Coazucar S. A.</v>
          </cell>
          <cell r="G2159">
            <v>791060442</v>
          </cell>
          <cell r="H2159">
            <v>7795550925</v>
          </cell>
          <cell r="I2159" t="str">
            <v>LUBRICADORA</v>
          </cell>
          <cell r="J2159" t="str">
            <v>Cambio aceite y filtro motor</v>
          </cell>
          <cell r="K2159" t="str">
            <v>MTTO. PREVENTIVO</v>
          </cell>
          <cell r="L2159">
            <v>1841</v>
          </cell>
          <cell r="M2159" t="str">
            <v>SOLIS MORA, LUIS ANTONIO</v>
          </cell>
          <cell r="N2159" t="str">
            <v>C (Entrada 18 Horas)</v>
          </cell>
          <cell r="O2159">
            <v>42212</v>
          </cell>
          <cell r="P2159">
            <v>0.32013888888888892</v>
          </cell>
          <cell r="Q2159">
            <v>31</v>
          </cell>
          <cell r="R2159"/>
          <cell r="S2159" t="str">
            <v>Mtto. Terminado</v>
          </cell>
          <cell r="T2159">
            <v>42212</v>
          </cell>
          <cell r="U2159">
            <v>0.5</v>
          </cell>
          <cell r="V2159">
            <v>4.3166666666511446</v>
          </cell>
        </row>
        <row r="2160">
          <cell r="A2160"/>
          <cell r="B2160">
            <v>2149</v>
          </cell>
          <cell r="C2160">
            <v>278</v>
          </cell>
          <cell r="D2160" t="str">
            <v>Tractor John Deere 8200</v>
          </cell>
          <cell r="E2160" t="str">
            <v>100JD</v>
          </cell>
          <cell r="F2160" t="str">
            <v>Coazucar S. A.</v>
          </cell>
          <cell r="G2160">
            <v>791060442</v>
          </cell>
          <cell r="H2160">
            <v>7795550925</v>
          </cell>
          <cell r="I2160" t="str">
            <v>LUBRICADORA</v>
          </cell>
          <cell r="J2160" t="str">
            <v>Cambio filtro de combustible</v>
          </cell>
          <cell r="K2160" t="str">
            <v>MTTO. PREVENTIVO</v>
          </cell>
          <cell r="L2160">
            <v>1841</v>
          </cell>
          <cell r="M2160" t="str">
            <v>SOLIS MORA, LUIS ANTONIO</v>
          </cell>
          <cell r="N2160" t="str">
            <v>C (Entrada 18 Horas)</v>
          </cell>
          <cell r="O2160">
            <v>42212</v>
          </cell>
          <cell r="P2160">
            <v>0.32013888888888892</v>
          </cell>
          <cell r="Q2160">
            <v>31</v>
          </cell>
          <cell r="R2160"/>
          <cell r="S2160" t="str">
            <v>Mtto. Terminado</v>
          </cell>
          <cell r="T2160">
            <v>42212</v>
          </cell>
          <cell r="U2160">
            <v>0.5</v>
          </cell>
          <cell r="V2160">
            <v>4.3166666666511446</v>
          </cell>
        </row>
        <row r="2161">
          <cell r="A2161"/>
          <cell r="B2161">
            <v>2150</v>
          </cell>
          <cell r="C2161" t="str">
            <v>100EV</v>
          </cell>
          <cell r="D2161" t="str">
            <v>Sección End Equipo Liviano</v>
          </cell>
          <cell r="E2161" t="str">
            <v>ADM TALLER</v>
          </cell>
          <cell r="F2161" t="str">
            <v>Coazucar S. A.</v>
          </cell>
          <cell r="G2161">
            <v>791060302</v>
          </cell>
          <cell r="H2161">
            <v>7795551328</v>
          </cell>
          <cell r="I2161" t="str">
            <v>ENDER EQUIPO LIVIANO</v>
          </cell>
          <cell r="J2161" t="str">
            <v>Material para seccion</v>
          </cell>
          <cell r="K2161" t="str">
            <v>MTTO. CORRECTIVO</v>
          </cell>
          <cell r="L2161">
            <v>1030</v>
          </cell>
          <cell r="M2161" t="str">
            <v>FAJARDO GUAMAN, IVAN</v>
          </cell>
          <cell r="N2161" t="str">
            <v>C (Entrada 18 Horas)</v>
          </cell>
          <cell r="O2161">
            <v>42212</v>
          </cell>
          <cell r="P2161">
            <v>0.3215277777777778</v>
          </cell>
          <cell r="Q2161">
            <v>31</v>
          </cell>
          <cell r="R2161"/>
          <cell r="S2161">
            <v>36990.013372222078</v>
          </cell>
          <cell r="T2161"/>
          <cell r="U2161"/>
          <cell r="V2161" t="str">
            <v/>
          </cell>
        </row>
        <row r="2162">
          <cell r="A2162"/>
          <cell r="B2162">
            <v>2151</v>
          </cell>
          <cell r="C2162">
            <v>1741</v>
          </cell>
          <cell r="D2162" t="str">
            <v xml:space="preserve">Soldadora a Gasolina </v>
          </cell>
          <cell r="E2162" t="str">
            <v>100EQM</v>
          </cell>
          <cell r="F2162" t="str">
            <v>Coazucar S. A.</v>
          </cell>
          <cell r="G2162">
            <v>791060305</v>
          </cell>
          <cell r="H2162">
            <v>7795550899</v>
          </cell>
          <cell r="I2162" t="str">
            <v>MTTO. EN EL CAMPO</v>
          </cell>
          <cell r="J2162" t="str">
            <v>Revisar fuga de aceite</v>
          </cell>
          <cell r="K2162" t="str">
            <v>MTTO. CORRECTIVO</v>
          </cell>
          <cell r="L2162">
            <v>1621</v>
          </cell>
          <cell r="M2162" t="str">
            <v>QUEZADA FAJARDO, GALO</v>
          </cell>
          <cell r="N2162" t="str">
            <v>C (Entrada 18 Horas)</v>
          </cell>
          <cell r="O2162">
            <v>42212</v>
          </cell>
          <cell r="P2162">
            <v>0.32222222222222224</v>
          </cell>
          <cell r="Q2162">
            <v>31</v>
          </cell>
          <cell r="R2162"/>
          <cell r="S2162">
            <v>36989.996705555357</v>
          </cell>
          <cell r="T2162"/>
          <cell r="U2162"/>
          <cell r="V2162" t="str">
            <v/>
          </cell>
        </row>
        <row r="2163">
          <cell r="A2163"/>
          <cell r="B2163">
            <v>2152</v>
          </cell>
          <cell r="C2163">
            <v>411</v>
          </cell>
          <cell r="D2163" t="str">
            <v>Carreton</v>
          </cell>
          <cell r="E2163" t="str">
            <v>100CA</v>
          </cell>
          <cell r="F2163" t="str">
            <v>Coazucar S. A.</v>
          </cell>
          <cell r="G2163">
            <v>0</v>
          </cell>
          <cell r="H2163">
            <v>791060326</v>
          </cell>
          <cell r="I2163" t="str">
            <v>TRAYLER</v>
          </cell>
          <cell r="J2163" t="str">
            <v>Reparar piso, malla y rodamientos</v>
          </cell>
          <cell r="K2163" t="str">
            <v>MTTO. CORRECTIVO</v>
          </cell>
          <cell r="L2163">
            <v>1417</v>
          </cell>
          <cell r="M2163" t="str">
            <v>MORENO ULLOA, SALOMON</v>
          </cell>
          <cell r="N2163" t="str">
            <v>C (Entrada 18 Horas)</v>
          </cell>
          <cell r="O2163">
            <v>42212</v>
          </cell>
          <cell r="P2163">
            <v>0.32430555555555557</v>
          </cell>
          <cell r="Q2163">
            <v>31</v>
          </cell>
          <cell r="R2163"/>
          <cell r="S2163" t="str">
            <v>Mtto. Terminado</v>
          </cell>
          <cell r="T2163">
            <v>42213</v>
          </cell>
          <cell r="U2163">
            <v>0.29166666666666669</v>
          </cell>
          <cell r="V2163">
            <v>23.216666666558012</v>
          </cell>
        </row>
        <row r="2164">
          <cell r="A2164"/>
          <cell r="B2164">
            <v>2153</v>
          </cell>
          <cell r="C2164">
            <v>605</v>
          </cell>
          <cell r="D2164" t="str">
            <v>Moto Bomba John Deere 6081AF001</v>
          </cell>
          <cell r="E2164" t="str">
            <v>100BB</v>
          </cell>
          <cell r="F2164" t="str">
            <v>Coazucar S. A.</v>
          </cell>
          <cell r="G2164">
            <v>791060405</v>
          </cell>
          <cell r="H2164">
            <v>7795550009</v>
          </cell>
          <cell r="I2164" t="str">
            <v>MTTO. EN EL CAMPO</v>
          </cell>
          <cell r="J2164" t="str">
            <v>Cambiar banda</v>
          </cell>
          <cell r="K2164" t="str">
            <v>MTTO. CORRECTIVO</v>
          </cell>
          <cell r="L2164">
            <v>1925</v>
          </cell>
          <cell r="M2164" t="str">
            <v xml:space="preserve">UZHO MOREIRA, DARWIN </v>
          </cell>
          <cell r="N2164" t="str">
            <v>C (Entrada 18 Horas)</v>
          </cell>
          <cell r="O2164">
            <v>42212</v>
          </cell>
          <cell r="P2164">
            <v>0.3263888888888889</v>
          </cell>
          <cell r="Q2164">
            <v>31</v>
          </cell>
          <cell r="R2164"/>
          <cell r="S2164" t="str">
            <v>Mtto. Terminado</v>
          </cell>
          <cell r="T2164">
            <v>42212</v>
          </cell>
          <cell r="U2164">
            <v>0.45833333333333331</v>
          </cell>
          <cell r="V2164">
            <v>3.1666666666278616</v>
          </cell>
        </row>
        <row r="2165">
          <cell r="A2165"/>
          <cell r="B2165">
            <v>2154</v>
          </cell>
          <cell r="C2165" t="str">
            <v>693B</v>
          </cell>
          <cell r="D2165" t="str">
            <v>Moto Bomba Jhon Deere 4039</v>
          </cell>
          <cell r="E2165" t="str">
            <v>100BB</v>
          </cell>
          <cell r="F2165" t="str">
            <v>Coazucar S. A.</v>
          </cell>
          <cell r="G2165">
            <v>791060405</v>
          </cell>
          <cell r="H2165">
            <v>7795550062</v>
          </cell>
          <cell r="I2165" t="str">
            <v>MTTO. EN EL CAMPO</v>
          </cell>
          <cell r="J2165" t="str">
            <v>Instalar motor</v>
          </cell>
          <cell r="K2165" t="str">
            <v>MTTO. CORRECTIVO</v>
          </cell>
          <cell r="L2165">
            <v>3892</v>
          </cell>
          <cell r="M2165" t="str">
            <v>ALTAMIRANO MACIAS, MANUEL</v>
          </cell>
          <cell r="N2165" t="str">
            <v>C (Entrada 18 Horas)</v>
          </cell>
          <cell r="O2165">
            <v>42212</v>
          </cell>
          <cell r="P2165">
            <v>0.32777777777777778</v>
          </cell>
          <cell r="Q2165">
            <v>31</v>
          </cell>
          <cell r="R2165"/>
          <cell r="S2165" t="str">
            <v>Mtto. Terminado</v>
          </cell>
          <cell r="T2165">
            <v>42212</v>
          </cell>
          <cell r="U2165">
            <v>0.45833333333333331</v>
          </cell>
          <cell r="V2165">
            <v>3.1333333333022892</v>
          </cell>
        </row>
        <row r="2166">
          <cell r="A2166"/>
          <cell r="B2166">
            <v>2155</v>
          </cell>
          <cell r="C2166" t="str">
            <v>EL24</v>
          </cell>
          <cell r="D2166" t="str">
            <v>Ambulancia Mercedes Benz</v>
          </cell>
          <cell r="E2166" t="str">
            <v>100EL</v>
          </cell>
          <cell r="F2166" t="str">
            <v>Coazucar S. A.</v>
          </cell>
          <cell r="G2166">
            <v>791010702</v>
          </cell>
          <cell r="H2166">
            <v>7795550801</v>
          </cell>
          <cell r="I2166" t="str">
            <v>EQUIPO LIVIANO</v>
          </cell>
          <cell r="J2166" t="str">
            <v>Revisar ventilador</v>
          </cell>
          <cell r="K2166" t="str">
            <v>MTTO. CORRECTIVO</v>
          </cell>
          <cell r="L2166">
            <v>1450</v>
          </cell>
          <cell r="M2166" t="str">
            <v>NUÑEZ ARROBA, EDUARDO</v>
          </cell>
          <cell r="N2166" t="str">
            <v>C (Entrada 18 Horas)</v>
          </cell>
          <cell r="O2166">
            <v>42212</v>
          </cell>
          <cell r="P2166">
            <v>0.32847222222222222</v>
          </cell>
          <cell r="Q2166">
            <v>31</v>
          </cell>
          <cell r="R2166">
            <v>68823</v>
          </cell>
          <cell r="S2166" t="str">
            <v>Mtto. Terminado</v>
          </cell>
          <cell r="T2166">
            <v>42212</v>
          </cell>
          <cell r="U2166">
            <v>0.35416666666666669</v>
          </cell>
          <cell r="V2166">
            <v>0.61666666669771075</v>
          </cell>
        </row>
        <row r="2167">
          <cell r="A2167"/>
          <cell r="B2167">
            <v>2156</v>
          </cell>
          <cell r="C2167" t="str">
            <v>MB18</v>
          </cell>
          <cell r="D2167" t="str">
            <v>Moto Bomba John Deere 6068TF250</v>
          </cell>
          <cell r="E2167" t="str">
            <v>100BB</v>
          </cell>
          <cell r="F2167" t="str">
            <v>Coazucar S. A.</v>
          </cell>
          <cell r="G2167">
            <v>791060405</v>
          </cell>
          <cell r="H2167">
            <v>7795550102</v>
          </cell>
          <cell r="I2167" t="str">
            <v>MTTO. EN EL CAMPO</v>
          </cell>
          <cell r="J2167" t="str">
            <v>Instalar motor</v>
          </cell>
          <cell r="K2167" t="str">
            <v>MTTO. CORRECTIVO</v>
          </cell>
          <cell r="L2167">
            <v>1735</v>
          </cell>
          <cell r="M2167" t="str">
            <v>ROMERO ACOSTA, EDWIN</v>
          </cell>
          <cell r="N2167" t="str">
            <v>C (Entrada 18 Horas)</v>
          </cell>
          <cell r="O2167">
            <v>42212</v>
          </cell>
          <cell r="P2167">
            <v>0.33333333333333331</v>
          </cell>
          <cell r="Q2167">
            <v>31</v>
          </cell>
          <cell r="R2167"/>
          <cell r="S2167" t="str">
            <v>Mtto. Terminado</v>
          </cell>
          <cell r="T2167">
            <v>42212</v>
          </cell>
          <cell r="U2167">
            <v>0.45833333333333331</v>
          </cell>
          <cell r="V2167">
            <v>3</v>
          </cell>
        </row>
        <row r="2168">
          <cell r="A2168"/>
          <cell r="B2168">
            <v>2157</v>
          </cell>
          <cell r="C2168">
            <v>1312</v>
          </cell>
          <cell r="D2168" t="str">
            <v>Trayler</v>
          </cell>
          <cell r="E2168" t="str">
            <v>100TD</v>
          </cell>
          <cell r="F2168" t="str">
            <v>Coazucar S. A.</v>
          </cell>
          <cell r="G2168">
            <v>791060312</v>
          </cell>
          <cell r="H2168">
            <v>791060312</v>
          </cell>
          <cell r="I2168" t="str">
            <v>TRAYLER</v>
          </cell>
          <cell r="J2168" t="str">
            <v>Colocar paredes y patas</v>
          </cell>
          <cell r="K2168" t="str">
            <v>MTTO. CORRECTIVO</v>
          </cell>
          <cell r="L2168">
            <v>1626</v>
          </cell>
          <cell r="M2168" t="str">
            <v xml:space="preserve">QUIMI CHANALATA, ERALDO </v>
          </cell>
          <cell r="N2168" t="str">
            <v>C (Entrada 18 Horas)</v>
          </cell>
          <cell r="O2168">
            <v>42212</v>
          </cell>
          <cell r="P2168">
            <v>0.3347222222222222</v>
          </cell>
          <cell r="Q2168">
            <v>31</v>
          </cell>
          <cell r="R2168"/>
          <cell r="S2168" t="str">
            <v>Mtto. Terminado</v>
          </cell>
          <cell r="T2168">
            <v>42212</v>
          </cell>
          <cell r="U2168">
            <v>0.45833333333333331</v>
          </cell>
          <cell r="V2168">
            <v>2.9666666666744277</v>
          </cell>
        </row>
        <row r="2169">
          <cell r="A2169"/>
          <cell r="B2169">
            <v>2158</v>
          </cell>
          <cell r="C2169">
            <v>1365</v>
          </cell>
          <cell r="D2169" t="str">
            <v>Trayler</v>
          </cell>
          <cell r="E2169" t="str">
            <v>100TD</v>
          </cell>
          <cell r="F2169" t="str">
            <v>Coazucar S. A.</v>
          </cell>
          <cell r="G2169">
            <v>791060312</v>
          </cell>
          <cell r="H2169">
            <v>791060312</v>
          </cell>
          <cell r="I2169" t="str">
            <v>TRAYLER</v>
          </cell>
          <cell r="J2169" t="str">
            <v>Revisar suspension</v>
          </cell>
          <cell r="K2169" t="str">
            <v>MTTO. CORRECTIVO</v>
          </cell>
          <cell r="L2169">
            <v>1626</v>
          </cell>
          <cell r="M2169" t="str">
            <v xml:space="preserve">QUIMI CHANALATA, ERALDO </v>
          </cell>
          <cell r="N2169" t="str">
            <v>C (Entrada 18 Horas)</v>
          </cell>
          <cell r="O2169">
            <v>42212</v>
          </cell>
          <cell r="P2169">
            <v>0.3347222222222222</v>
          </cell>
          <cell r="Q2169">
            <v>31</v>
          </cell>
          <cell r="R2169"/>
          <cell r="S2169" t="str">
            <v>Mtto. Terminado</v>
          </cell>
          <cell r="T2169">
            <v>42212</v>
          </cell>
          <cell r="U2169">
            <v>0.45833333333333331</v>
          </cell>
          <cell r="V2169">
            <v>2.9666666666744277</v>
          </cell>
        </row>
        <row r="2170">
          <cell r="A2170"/>
          <cell r="B2170">
            <v>2159</v>
          </cell>
          <cell r="C2170">
            <v>208</v>
          </cell>
          <cell r="D2170" t="str">
            <v>Camión Chevrolet</v>
          </cell>
          <cell r="E2170" t="str">
            <v>100EL</v>
          </cell>
          <cell r="F2170" t="str">
            <v>Coazucar S. A.</v>
          </cell>
          <cell r="G2170">
            <v>791060405</v>
          </cell>
          <cell r="H2170">
            <v>7795550686</v>
          </cell>
          <cell r="I2170" t="str">
            <v>EQUIPO LIVIANO</v>
          </cell>
          <cell r="J2170" t="str">
            <v>Cambiar seneloide</v>
          </cell>
          <cell r="K2170" t="str">
            <v>MTTO. CORRECTIVO</v>
          </cell>
          <cell r="L2170">
            <v>1392</v>
          </cell>
          <cell r="M2170" t="str">
            <v>MORA SACA, JOEL</v>
          </cell>
          <cell r="N2170" t="str">
            <v>C (Entrada 18 Horas)</v>
          </cell>
          <cell r="O2170">
            <v>42212</v>
          </cell>
          <cell r="P2170">
            <v>0.34930555555555554</v>
          </cell>
          <cell r="Q2170">
            <v>31</v>
          </cell>
          <cell r="R2170">
            <v>413749</v>
          </cell>
          <cell r="S2170" t="str">
            <v>Mtto. Terminado</v>
          </cell>
          <cell r="T2170">
            <v>42212</v>
          </cell>
          <cell r="U2170">
            <v>0.40625</v>
          </cell>
          <cell r="V2170">
            <v>1.3666666665812954</v>
          </cell>
        </row>
        <row r="2171">
          <cell r="A2171"/>
          <cell r="B2171">
            <v>2160</v>
          </cell>
          <cell r="C2171">
            <v>284</v>
          </cell>
          <cell r="D2171" t="str">
            <v>Tractor John Deere 8200</v>
          </cell>
          <cell r="E2171" t="str">
            <v>100JD</v>
          </cell>
          <cell r="F2171" t="str">
            <v>Coazucar S. A.</v>
          </cell>
          <cell r="G2171">
            <v>791060442</v>
          </cell>
          <cell r="H2171">
            <v>7795550935</v>
          </cell>
          <cell r="I2171" t="str">
            <v>MTTO. EN EL CAMPO</v>
          </cell>
          <cell r="J2171" t="str">
            <v>Revisar codigo PIU5</v>
          </cell>
          <cell r="K2171" t="str">
            <v>MTTO. CORRECTIVO</v>
          </cell>
          <cell r="L2171">
            <v>677</v>
          </cell>
          <cell r="M2171" t="str">
            <v>AYOVI VASQUEZ, JOHNNY LENIN</v>
          </cell>
          <cell r="N2171" t="str">
            <v>C (Entrada 18 Horas)</v>
          </cell>
          <cell r="O2171">
            <v>42212</v>
          </cell>
          <cell r="P2171">
            <v>0.3520833333333333</v>
          </cell>
          <cell r="Q2171">
            <v>31</v>
          </cell>
          <cell r="R2171"/>
          <cell r="S2171" t="str">
            <v>Mtto. Terminado</v>
          </cell>
          <cell r="T2171">
            <v>42212</v>
          </cell>
          <cell r="U2171">
            <v>0.66666666666666663</v>
          </cell>
          <cell r="V2171">
            <v>7.5500000000465661</v>
          </cell>
        </row>
        <row r="2172">
          <cell r="A2172"/>
          <cell r="B2172">
            <v>2161</v>
          </cell>
          <cell r="C2172">
            <v>992</v>
          </cell>
          <cell r="D2172" t="str">
            <v>Esparcidor de Abono</v>
          </cell>
          <cell r="E2172" t="str">
            <v>100EA</v>
          </cell>
          <cell r="F2172" t="str">
            <v>Coazucar S. A.</v>
          </cell>
          <cell r="G2172">
            <v>791060338</v>
          </cell>
          <cell r="H2172">
            <v>7795550524</v>
          </cell>
          <cell r="I2172" t="str">
            <v>EQUIPO AGRICOLAS</v>
          </cell>
          <cell r="J2172" t="str">
            <v>Revisar equipo</v>
          </cell>
          <cell r="K2172" t="str">
            <v>MTTO. CORRECTIVO</v>
          </cell>
          <cell r="L2172">
            <v>4131</v>
          </cell>
          <cell r="M2172" t="str">
            <v>CEDEÑO BRAVO, JEFFERSON</v>
          </cell>
          <cell r="N2172" t="str">
            <v>C (Entrada 18 Horas)</v>
          </cell>
          <cell r="O2172">
            <v>42212</v>
          </cell>
          <cell r="P2172">
            <v>0.3527777777777778</v>
          </cell>
          <cell r="Q2172">
            <v>31</v>
          </cell>
          <cell r="R2172"/>
          <cell r="S2172">
            <v>36989.263372222078</v>
          </cell>
          <cell r="T2172"/>
          <cell r="U2172"/>
          <cell r="V2172" t="str">
            <v/>
          </cell>
        </row>
        <row r="2173">
          <cell r="A2173"/>
          <cell r="B2173">
            <v>2162</v>
          </cell>
          <cell r="C2173">
            <v>1419</v>
          </cell>
          <cell r="D2173" t="str">
            <v>Dollys</v>
          </cell>
          <cell r="E2173" t="str">
            <v>100DL</v>
          </cell>
          <cell r="F2173" t="str">
            <v>Coazucar S. A.</v>
          </cell>
          <cell r="G2173">
            <v>0</v>
          </cell>
          <cell r="H2173">
            <v>791060315</v>
          </cell>
          <cell r="I2173" t="str">
            <v>MTTO. EN EL CAMPO</v>
          </cell>
          <cell r="J2173" t="str">
            <v>Cambiar llanta baja de araña</v>
          </cell>
          <cell r="K2173" t="str">
            <v>MTTO. CORRECTIVO</v>
          </cell>
          <cell r="L2173">
            <v>1353</v>
          </cell>
          <cell r="M2173" t="str">
            <v>MINA POROZO, XAVIER</v>
          </cell>
          <cell r="N2173" t="str">
            <v>C (Entrada 18 Horas)</v>
          </cell>
          <cell r="O2173">
            <v>42212</v>
          </cell>
          <cell r="P2173">
            <v>0.3576388888888889</v>
          </cell>
          <cell r="Q2173">
            <v>31</v>
          </cell>
          <cell r="R2173"/>
          <cell r="S2173" t="str">
            <v>Mtto. Terminado</v>
          </cell>
          <cell r="T2173">
            <v>42212</v>
          </cell>
          <cell r="U2173">
            <v>0.40972222222222227</v>
          </cell>
          <cell r="V2173">
            <v>1.2499999998835847</v>
          </cell>
        </row>
        <row r="2174">
          <cell r="A2174"/>
          <cell r="B2174">
            <v>2163</v>
          </cell>
          <cell r="C2174">
            <v>713</v>
          </cell>
          <cell r="D2174" t="str">
            <v>Tractor de Orugas CAT-D6C</v>
          </cell>
          <cell r="E2174" t="str">
            <v>100EP</v>
          </cell>
          <cell r="F2174" t="str">
            <v>Coazucar S. A.</v>
          </cell>
          <cell r="G2174">
            <v>791060377</v>
          </cell>
          <cell r="H2174">
            <v>7795550844</v>
          </cell>
          <cell r="I2174" t="str">
            <v>MTTO. EN EL CAMPO</v>
          </cell>
          <cell r="J2174" t="str">
            <v>Problemas con la caja de cambios</v>
          </cell>
          <cell r="K2174" t="str">
            <v>MTTO. CORRECTIVO</v>
          </cell>
          <cell r="L2174">
            <v>2009</v>
          </cell>
          <cell r="M2174" t="str">
            <v>VILLAVICENCIO BURGOS, EUGENIO IGERAL</v>
          </cell>
          <cell r="N2174" t="str">
            <v>C (Entrada 18 Horas)</v>
          </cell>
          <cell r="O2174">
            <v>42212</v>
          </cell>
          <cell r="P2174">
            <v>0.35833333333333334</v>
          </cell>
          <cell r="Q2174">
            <v>31</v>
          </cell>
          <cell r="R2174"/>
          <cell r="S2174" t="str">
            <v>Mtto. Terminado</v>
          </cell>
          <cell r="T2174">
            <v>42212</v>
          </cell>
          <cell r="U2174">
            <v>0.52083333333333337</v>
          </cell>
          <cell r="V2174">
            <v>3.9000000001396984</v>
          </cell>
        </row>
        <row r="2175">
          <cell r="A2175"/>
          <cell r="B2175">
            <v>2164</v>
          </cell>
          <cell r="C2175">
            <v>668</v>
          </cell>
          <cell r="D2175" t="str">
            <v xml:space="preserve">Moto Bomba Perkins 4.236 </v>
          </cell>
          <cell r="E2175" t="str">
            <v>100BB</v>
          </cell>
          <cell r="F2175" t="str">
            <v>Coazucar S. A.</v>
          </cell>
          <cell r="G2175">
            <v>791060405</v>
          </cell>
          <cell r="H2175">
            <v>7795550042</v>
          </cell>
          <cell r="I2175" t="str">
            <v>MTTO. EN EL CAMPO</v>
          </cell>
          <cell r="J2175" t="str">
            <v>Problemas con el alternador</v>
          </cell>
          <cell r="K2175" t="str">
            <v>MTTO. CORRECTIVO</v>
          </cell>
          <cell r="L2175">
            <v>1655</v>
          </cell>
          <cell r="M2175" t="str">
            <v>RAMON RAMON, FRANKLIN</v>
          </cell>
          <cell r="N2175" t="str">
            <v>C (Entrada 18 Horas)</v>
          </cell>
          <cell r="O2175">
            <v>42212</v>
          </cell>
          <cell r="P2175">
            <v>0.35902777777777778</v>
          </cell>
          <cell r="Q2175">
            <v>31</v>
          </cell>
          <cell r="R2175"/>
          <cell r="S2175" t="str">
            <v>Mtto. Terminado</v>
          </cell>
          <cell r="T2175">
            <v>42212</v>
          </cell>
          <cell r="U2175">
            <v>0.4375</v>
          </cell>
          <cell r="V2175">
            <v>1.8833333333022892</v>
          </cell>
        </row>
        <row r="2176">
          <cell r="A2176"/>
          <cell r="B2176">
            <v>2165</v>
          </cell>
          <cell r="C2176" t="str">
            <v>CB03</v>
          </cell>
          <cell r="D2176" t="str">
            <v>Cabezal Volvo FM64T-L2H1</v>
          </cell>
          <cell r="E2176" t="str">
            <v>100CB</v>
          </cell>
          <cell r="F2176" t="str">
            <v>Coazucar S. A.</v>
          </cell>
          <cell r="G2176">
            <v>791060412</v>
          </cell>
          <cell r="H2176">
            <v>791060412</v>
          </cell>
          <cell r="I2176" t="str">
            <v>CARRETONES</v>
          </cell>
          <cell r="J2176" t="str">
            <v>Soldar 5ta rueda</v>
          </cell>
          <cell r="K2176" t="str">
            <v>MTTO. CORRECTIVO</v>
          </cell>
          <cell r="L2176">
            <v>7097</v>
          </cell>
          <cell r="M2176" t="str">
            <v>BAJAÑA JIMENEZ, WALTER ENRIQUE</v>
          </cell>
          <cell r="N2176" t="str">
            <v>C (Entrada 18 Horas)</v>
          </cell>
          <cell r="O2176">
            <v>42212</v>
          </cell>
          <cell r="P2176">
            <v>0.36249999999999999</v>
          </cell>
          <cell r="Q2176">
            <v>31</v>
          </cell>
          <cell r="R2176">
            <v>9919</v>
          </cell>
          <cell r="S2176" t="str">
            <v>Mtto. Terminado</v>
          </cell>
          <cell r="T2176">
            <v>42212</v>
          </cell>
          <cell r="U2176">
            <v>0.5</v>
          </cell>
          <cell r="V2176">
            <v>3.2999999999301508</v>
          </cell>
        </row>
        <row r="2177">
          <cell r="A2177"/>
          <cell r="B2177">
            <v>2166</v>
          </cell>
          <cell r="C2177">
            <v>303</v>
          </cell>
          <cell r="D2177" t="str">
            <v>Tractor John Deere 8220</v>
          </cell>
          <cell r="E2177" t="str">
            <v>100JD</v>
          </cell>
          <cell r="F2177" t="str">
            <v>Coazucar S. A.</v>
          </cell>
          <cell r="G2177">
            <v>791060393</v>
          </cell>
          <cell r="H2177">
            <v>7795550959</v>
          </cell>
          <cell r="I2177" t="str">
            <v>MTTO. EN EL CAMPO</v>
          </cell>
          <cell r="J2177" t="str">
            <v>Revisar codigo ECU17</v>
          </cell>
          <cell r="K2177" t="str">
            <v>MTTO. CORRECTIVO</v>
          </cell>
          <cell r="L2177">
            <v>1338</v>
          </cell>
          <cell r="M2177" t="str">
            <v>MENENDEZ LUQUE, JAIRO LEOPOLDO</v>
          </cell>
          <cell r="N2177" t="str">
            <v>C (Entrada 18 Horas)</v>
          </cell>
          <cell r="O2177">
            <v>42212</v>
          </cell>
          <cell r="P2177">
            <v>0.37152777777777773</v>
          </cell>
          <cell r="Q2177">
            <v>31</v>
          </cell>
          <cell r="R2177"/>
          <cell r="S2177" t="str">
            <v>Mtto. Terminado</v>
          </cell>
          <cell r="T2177">
            <v>42212</v>
          </cell>
          <cell r="U2177">
            <v>0.79166666666666663</v>
          </cell>
          <cell r="V2177">
            <v>10.083333333255723</v>
          </cell>
        </row>
        <row r="2178">
          <cell r="A2178"/>
          <cell r="B2178">
            <v>2167</v>
          </cell>
          <cell r="C2178">
            <v>715</v>
          </cell>
          <cell r="D2178" t="str">
            <v>Tractor de Orugas CAT-D6D</v>
          </cell>
          <cell r="E2178" t="str">
            <v>100EP</v>
          </cell>
          <cell r="F2178" t="str">
            <v>Coazucar S. A.</v>
          </cell>
          <cell r="G2178">
            <v>791060378</v>
          </cell>
          <cell r="H2178">
            <v>7795550848</v>
          </cell>
          <cell r="I2178" t="str">
            <v>MTTO. EN EL CAMPO</v>
          </cell>
          <cell r="J2178" t="str">
            <v>Cambio aceite y filtro motor</v>
          </cell>
          <cell r="K2178" t="str">
            <v>MTTO. PREVENTIVO</v>
          </cell>
          <cell r="L2178">
            <v>1476</v>
          </cell>
          <cell r="M2178" t="str">
            <v>ORELLANA CORDERO, JOSE</v>
          </cell>
          <cell r="N2178" t="str">
            <v>C (Entrada 18 Horas)</v>
          </cell>
          <cell r="O2178">
            <v>42212</v>
          </cell>
          <cell r="P2178">
            <v>0.375</v>
          </cell>
          <cell r="Q2178">
            <v>31</v>
          </cell>
          <cell r="R2178"/>
          <cell r="S2178" t="str">
            <v>Mtto. Terminado</v>
          </cell>
          <cell r="T2178">
            <v>42212</v>
          </cell>
          <cell r="U2178">
            <v>0.625</v>
          </cell>
          <cell r="V2178">
            <v>6</v>
          </cell>
        </row>
        <row r="2179">
          <cell r="A2179"/>
          <cell r="B2179">
            <v>2168</v>
          </cell>
          <cell r="C2179">
            <v>715</v>
          </cell>
          <cell r="D2179" t="str">
            <v>Tractor de Orugas CAT-D6D</v>
          </cell>
          <cell r="E2179" t="str">
            <v>100EP</v>
          </cell>
          <cell r="F2179" t="str">
            <v>Coazucar S. A.</v>
          </cell>
          <cell r="G2179">
            <v>791060378</v>
          </cell>
          <cell r="H2179">
            <v>7795550848</v>
          </cell>
          <cell r="I2179" t="str">
            <v>MTTO. EN EL CAMPO</v>
          </cell>
          <cell r="J2179" t="str">
            <v>Cambio filtro de combustible</v>
          </cell>
          <cell r="K2179" t="str">
            <v>MTTO. PREVENTIVO</v>
          </cell>
          <cell r="L2179">
            <v>1476</v>
          </cell>
          <cell r="M2179" t="str">
            <v>ORELLANA CORDERO, JOSE</v>
          </cell>
          <cell r="N2179" t="str">
            <v>C (Entrada 18 Horas)</v>
          </cell>
          <cell r="O2179">
            <v>42212</v>
          </cell>
          <cell r="P2179">
            <v>0.375</v>
          </cell>
          <cell r="Q2179">
            <v>31</v>
          </cell>
          <cell r="R2179"/>
          <cell r="S2179" t="str">
            <v>Mtto. Terminado</v>
          </cell>
          <cell r="T2179">
            <v>42212</v>
          </cell>
          <cell r="U2179">
            <v>0.625</v>
          </cell>
          <cell r="V2179">
            <v>6</v>
          </cell>
        </row>
        <row r="2180">
          <cell r="A2180"/>
          <cell r="B2180">
            <v>2169</v>
          </cell>
          <cell r="C2180" t="str">
            <v>MB24</v>
          </cell>
          <cell r="D2180" t="str">
            <v>Moto Bomba Iveco f4ge0684e*d650</v>
          </cell>
          <cell r="E2180" t="str">
            <v>100BB</v>
          </cell>
          <cell r="F2180" t="str">
            <v>Coazucar S. A.</v>
          </cell>
          <cell r="G2180">
            <v>791060405</v>
          </cell>
          <cell r="H2180">
            <v>7795550112</v>
          </cell>
          <cell r="I2180" t="str">
            <v>MTTO. EN EL CAMPO</v>
          </cell>
          <cell r="J2180" t="str">
            <v>Cambio aceite y filtro motor</v>
          </cell>
          <cell r="K2180" t="str">
            <v>MTTO. PREVENTIVO</v>
          </cell>
          <cell r="L2180">
            <v>1476</v>
          </cell>
          <cell r="M2180" t="str">
            <v>ORELLANA CORDERO, JOSE</v>
          </cell>
          <cell r="N2180" t="str">
            <v>C (Entrada 18 Horas)</v>
          </cell>
          <cell r="O2180">
            <v>42212</v>
          </cell>
          <cell r="P2180">
            <v>0.375</v>
          </cell>
          <cell r="Q2180">
            <v>31</v>
          </cell>
          <cell r="R2180">
            <v>990</v>
          </cell>
          <cell r="S2180" t="str">
            <v>Mtto. Terminado</v>
          </cell>
          <cell r="T2180">
            <v>42213</v>
          </cell>
          <cell r="U2180">
            <v>0.33333333333333331</v>
          </cell>
          <cell r="V2180">
            <v>23</v>
          </cell>
        </row>
        <row r="2181">
          <cell r="A2181"/>
          <cell r="B2181">
            <v>2170</v>
          </cell>
          <cell r="C2181" t="str">
            <v>MB24</v>
          </cell>
          <cell r="D2181" t="str">
            <v>Moto Bomba Iveco f4ge0684e*d650</v>
          </cell>
          <cell r="E2181" t="str">
            <v>100BB</v>
          </cell>
          <cell r="F2181" t="str">
            <v>Coazucar S. A.</v>
          </cell>
          <cell r="G2181">
            <v>791060405</v>
          </cell>
          <cell r="H2181">
            <v>7795550112</v>
          </cell>
          <cell r="I2181" t="str">
            <v>MTTO. EN EL CAMPO</v>
          </cell>
          <cell r="J2181" t="str">
            <v>Cambio filtro de combustible</v>
          </cell>
          <cell r="K2181" t="str">
            <v>MTTO. PREVENTIVO</v>
          </cell>
          <cell r="L2181">
            <v>1476</v>
          </cell>
          <cell r="M2181" t="str">
            <v>ORELLANA CORDERO, JOSE</v>
          </cell>
          <cell r="N2181" t="str">
            <v>C (Entrada 18 Horas)</v>
          </cell>
          <cell r="O2181">
            <v>42212</v>
          </cell>
          <cell r="P2181">
            <v>0.375</v>
          </cell>
          <cell r="Q2181">
            <v>31</v>
          </cell>
          <cell r="R2181"/>
          <cell r="S2181" t="str">
            <v>Mtto. Terminado</v>
          </cell>
          <cell r="T2181">
            <v>42213</v>
          </cell>
          <cell r="U2181">
            <v>0.33333333333333331</v>
          </cell>
          <cell r="V2181">
            <v>23</v>
          </cell>
        </row>
        <row r="2182">
          <cell r="A2182"/>
          <cell r="B2182">
            <v>2171</v>
          </cell>
          <cell r="C2182">
            <v>593</v>
          </cell>
          <cell r="D2182" t="str">
            <v>Cosechadora de CañaJohn Deere 3510</v>
          </cell>
          <cell r="E2182" t="str">
            <v>100CS</v>
          </cell>
          <cell r="F2182" t="str">
            <v>Coazucar S. A.</v>
          </cell>
          <cell r="G2182">
            <v>791060334</v>
          </cell>
          <cell r="H2182">
            <v>791060334</v>
          </cell>
          <cell r="I2182" t="str">
            <v>MTTO. EN EL CAMPO</v>
          </cell>
          <cell r="J2182" t="str">
            <v>Cambiar pernos y cuchillas</v>
          </cell>
          <cell r="K2182" t="str">
            <v>MTTO. CORRECTIVO</v>
          </cell>
          <cell r="L2182">
            <v>1765</v>
          </cell>
          <cell r="M2182" t="str">
            <v>SALINAS LOMBEIDA, MIGUEL</v>
          </cell>
          <cell r="N2182" t="str">
            <v>C (Entrada 18 Horas)</v>
          </cell>
          <cell r="O2182">
            <v>42212</v>
          </cell>
          <cell r="P2182">
            <v>0.38194444444444442</v>
          </cell>
          <cell r="Q2182">
            <v>31</v>
          </cell>
          <cell r="R2182"/>
          <cell r="S2182" t="str">
            <v>Mtto. Terminado</v>
          </cell>
          <cell r="T2182">
            <v>42212</v>
          </cell>
          <cell r="U2182">
            <v>0.625</v>
          </cell>
          <cell r="V2182">
            <v>5.8333333332557231</v>
          </cell>
        </row>
        <row r="2183">
          <cell r="A2183"/>
          <cell r="B2183">
            <v>2172</v>
          </cell>
          <cell r="C2183">
            <v>594</v>
          </cell>
          <cell r="D2183" t="str">
            <v>Cosechadora de caña John Deere 3510</v>
          </cell>
          <cell r="E2183" t="str">
            <v>100CS</v>
          </cell>
          <cell r="F2183" t="str">
            <v>Coazucar S. A.</v>
          </cell>
          <cell r="G2183">
            <v>791060334</v>
          </cell>
          <cell r="H2183">
            <v>791060334</v>
          </cell>
          <cell r="I2183" t="str">
            <v>MTTO. EN EL CAMPO</v>
          </cell>
          <cell r="J2183" t="str">
            <v>Cambiar pernos y cuchillas</v>
          </cell>
          <cell r="K2183" t="str">
            <v>MTTO. CORRECTIVO</v>
          </cell>
          <cell r="L2183">
            <v>1765</v>
          </cell>
          <cell r="M2183" t="str">
            <v>SALINAS LOMBEIDA, MIGUEL</v>
          </cell>
          <cell r="N2183" t="str">
            <v>C (Entrada 18 Horas)</v>
          </cell>
          <cell r="O2183">
            <v>42212</v>
          </cell>
          <cell r="P2183">
            <v>0.38194444444444442</v>
          </cell>
          <cell r="Q2183">
            <v>31</v>
          </cell>
          <cell r="R2183"/>
          <cell r="S2183" t="str">
            <v>Mtto. Terminado</v>
          </cell>
          <cell r="T2183">
            <v>42212</v>
          </cell>
          <cell r="U2183">
            <v>0.66666666666666663</v>
          </cell>
          <cell r="V2183">
            <v>6.8333333332557231</v>
          </cell>
        </row>
        <row r="2184">
          <cell r="A2184"/>
          <cell r="B2184">
            <v>2173</v>
          </cell>
          <cell r="C2184">
            <v>595</v>
          </cell>
          <cell r="D2184" t="str">
            <v>Cosechadora de CañaJohn Deere 3510</v>
          </cell>
          <cell r="E2184" t="str">
            <v>100CS</v>
          </cell>
          <cell r="F2184" t="str">
            <v>Coazucar S. A.</v>
          </cell>
          <cell r="G2184">
            <v>791060334</v>
          </cell>
          <cell r="H2184">
            <v>791060334</v>
          </cell>
          <cell r="I2184" t="str">
            <v>MTTO. EN EL CAMPO</v>
          </cell>
          <cell r="J2184" t="str">
            <v>Cambiar pernos y cuchillas</v>
          </cell>
          <cell r="K2184" t="str">
            <v>MTTO. CORRECTIVO</v>
          </cell>
          <cell r="L2184">
            <v>1765</v>
          </cell>
          <cell r="M2184" t="str">
            <v>SALINAS LOMBEIDA, MIGUEL</v>
          </cell>
          <cell r="N2184" t="str">
            <v>C (Entrada 18 Horas)</v>
          </cell>
          <cell r="O2184">
            <v>42212</v>
          </cell>
          <cell r="P2184">
            <v>0.38194444444444442</v>
          </cell>
          <cell r="Q2184">
            <v>31</v>
          </cell>
          <cell r="R2184"/>
          <cell r="S2184" t="str">
            <v>Mtto. Terminado</v>
          </cell>
          <cell r="T2184">
            <v>42212</v>
          </cell>
          <cell r="U2184">
            <v>0.625</v>
          </cell>
          <cell r="V2184">
            <v>5.8333333332557231</v>
          </cell>
        </row>
        <row r="2185">
          <cell r="A2185"/>
          <cell r="B2185">
            <v>2174</v>
          </cell>
          <cell r="C2185">
            <v>597</v>
          </cell>
          <cell r="D2185" t="str">
            <v>Cosechadora de CañaJohn Deere 3510</v>
          </cell>
          <cell r="E2185" t="str">
            <v>100CS</v>
          </cell>
          <cell r="F2185" t="str">
            <v>Coazucar S. A.</v>
          </cell>
          <cell r="G2185">
            <v>791060334</v>
          </cell>
          <cell r="H2185">
            <v>791060334</v>
          </cell>
          <cell r="I2185" t="str">
            <v>MTTO. EN EL CAMPO</v>
          </cell>
          <cell r="J2185" t="str">
            <v>Cambiar pernos y cuchillas</v>
          </cell>
          <cell r="K2185" t="str">
            <v>MTTO. CORRECTIVO</v>
          </cell>
          <cell r="L2185">
            <v>1765</v>
          </cell>
          <cell r="M2185" t="str">
            <v>SALINAS LOMBEIDA, MIGUEL</v>
          </cell>
          <cell r="N2185" t="str">
            <v>C (Entrada 18 Horas)</v>
          </cell>
          <cell r="O2185">
            <v>42212</v>
          </cell>
          <cell r="P2185">
            <v>0.38194444444444442</v>
          </cell>
          <cell r="Q2185">
            <v>31</v>
          </cell>
          <cell r="R2185"/>
          <cell r="S2185" t="str">
            <v>Mtto. Terminado</v>
          </cell>
          <cell r="T2185">
            <v>42212</v>
          </cell>
          <cell r="U2185">
            <v>0.625</v>
          </cell>
          <cell r="V2185">
            <v>5.8333333332557231</v>
          </cell>
        </row>
        <row r="2186">
          <cell r="A2186"/>
          <cell r="B2186">
            <v>2175</v>
          </cell>
          <cell r="C2186">
            <v>280</v>
          </cell>
          <cell r="D2186" t="str">
            <v>Tractor John Deere 8200</v>
          </cell>
          <cell r="E2186" t="str">
            <v>100JD</v>
          </cell>
          <cell r="F2186" t="str">
            <v>Coazucar S. A.</v>
          </cell>
          <cell r="G2186">
            <v>791060442</v>
          </cell>
          <cell r="H2186">
            <v>7795550927</v>
          </cell>
          <cell r="I2186" t="str">
            <v>JOHN DEERE</v>
          </cell>
          <cell r="J2186" t="str">
            <v xml:space="preserve">Revisar radiador </v>
          </cell>
          <cell r="K2186" t="str">
            <v>MTTO. CORRECTIVO</v>
          </cell>
          <cell r="L2186">
            <v>1769</v>
          </cell>
          <cell r="M2186" t="str">
            <v>SANCHEZ ARTEAGA, HECTOR NAZARIO</v>
          </cell>
          <cell r="N2186" t="str">
            <v>C (Entrada 18 Horas)</v>
          </cell>
          <cell r="O2186">
            <v>42212</v>
          </cell>
          <cell r="P2186">
            <v>0.38194444444444442</v>
          </cell>
          <cell r="Q2186">
            <v>31</v>
          </cell>
          <cell r="R2186"/>
          <cell r="S2186" t="str">
            <v>Mtto. Terminado</v>
          </cell>
          <cell r="T2186">
            <v>42212</v>
          </cell>
          <cell r="U2186">
            <v>0.71666666666666667</v>
          </cell>
          <cell r="V2186">
            <v>8.033333333209157</v>
          </cell>
        </row>
        <row r="2187">
          <cell r="A2187"/>
          <cell r="B2187">
            <v>2176</v>
          </cell>
          <cell r="C2187" t="str">
            <v>JD27</v>
          </cell>
          <cell r="D2187" t="str">
            <v>Tractor John Deere 6145J</v>
          </cell>
          <cell r="E2187" t="str">
            <v>100JD</v>
          </cell>
          <cell r="F2187" t="str">
            <v>Coazucar S. A.</v>
          </cell>
          <cell r="G2187">
            <v>791060443</v>
          </cell>
          <cell r="H2187">
            <v>7795551065</v>
          </cell>
          <cell r="I2187" t="str">
            <v>MTTO. EN EL CAMPO</v>
          </cell>
          <cell r="J2187" t="str">
            <v>Cambiar banda del motor</v>
          </cell>
          <cell r="K2187" t="str">
            <v>MTTO. CORRECTIVO</v>
          </cell>
          <cell r="L2187">
            <v>1463</v>
          </cell>
          <cell r="M2187" t="str">
            <v>OCHOA OLMEDO, CARLOS CICERON</v>
          </cell>
          <cell r="N2187" t="str">
            <v>C (Entrada 18 Horas)</v>
          </cell>
          <cell r="O2187">
            <v>42212</v>
          </cell>
          <cell r="P2187">
            <v>0.38680555555555557</v>
          </cell>
          <cell r="Q2187">
            <v>31</v>
          </cell>
          <cell r="R2187"/>
          <cell r="S2187" t="str">
            <v>Mtto. Terminado</v>
          </cell>
          <cell r="T2187">
            <v>42212</v>
          </cell>
          <cell r="U2187">
            <v>0.70833333333333337</v>
          </cell>
          <cell r="V2187">
            <v>7.7166666665580124</v>
          </cell>
        </row>
        <row r="2188">
          <cell r="A2188"/>
          <cell r="B2188">
            <v>2177</v>
          </cell>
          <cell r="C2188">
            <v>1333</v>
          </cell>
          <cell r="D2188" t="str">
            <v>Trayler</v>
          </cell>
          <cell r="E2188" t="str">
            <v>100TD</v>
          </cell>
          <cell r="F2188" t="str">
            <v>Coazucar S. A.</v>
          </cell>
          <cell r="G2188">
            <v>791060312</v>
          </cell>
          <cell r="H2188">
            <v>791060312</v>
          </cell>
          <cell r="I2188" t="str">
            <v>TRAYLER</v>
          </cell>
          <cell r="J2188" t="str">
            <v>Soldar templador y mecanismo</v>
          </cell>
          <cell r="K2188" t="str">
            <v>MTTO. CORRECTIVO</v>
          </cell>
          <cell r="L2188">
            <v>1500</v>
          </cell>
          <cell r="M2188" t="str">
            <v>ORTIZ YADAYCELA, NESTOR</v>
          </cell>
          <cell r="N2188" t="str">
            <v>C (Entrada 18 Horas)</v>
          </cell>
          <cell r="O2188">
            <v>42212</v>
          </cell>
          <cell r="P2188">
            <v>0.39652777777777781</v>
          </cell>
          <cell r="Q2188">
            <v>31</v>
          </cell>
          <cell r="R2188"/>
          <cell r="S2188" t="str">
            <v>Mtto. Terminado</v>
          </cell>
          <cell r="T2188">
            <v>42212</v>
          </cell>
          <cell r="U2188">
            <v>0.75</v>
          </cell>
          <cell r="V2188">
            <v>8.4833333333954215</v>
          </cell>
        </row>
        <row r="2189">
          <cell r="A2189"/>
          <cell r="B2189">
            <v>2178</v>
          </cell>
          <cell r="C2189">
            <v>387</v>
          </cell>
          <cell r="D2189" t="str">
            <v>Tractor John Deere 7400</v>
          </cell>
          <cell r="E2189" t="str">
            <v>100JD</v>
          </cell>
          <cell r="F2189" t="str">
            <v>Coazucar S. A.</v>
          </cell>
          <cell r="G2189">
            <v>791060390</v>
          </cell>
          <cell r="H2189">
            <v>7795551001</v>
          </cell>
          <cell r="I2189" t="str">
            <v>JOHN DEERE</v>
          </cell>
          <cell r="J2189" t="str">
            <v>Orden de Inspección</v>
          </cell>
          <cell r="K2189" t="str">
            <v>MTTO. PREVENTIVO</v>
          </cell>
          <cell r="L2189">
            <v>1384</v>
          </cell>
          <cell r="M2189" t="str">
            <v>MORA CHAVEZ, VICTOR HUGO</v>
          </cell>
          <cell r="N2189" t="str">
            <v>C (Entrada 18 Horas)</v>
          </cell>
          <cell r="O2189">
            <v>42212</v>
          </cell>
          <cell r="P2189">
            <v>0.3979166666666667</v>
          </cell>
          <cell r="Q2189">
            <v>31</v>
          </cell>
          <cell r="R2189">
            <v>5763</v>
          </cell>
          <cell r="S2189" t="str">
            <v>Mtto. Terminado</v>
          </cell>
          <cell r="T2189">
            <v>42212</v>
          </cell>
          <cell r="U2189">
            <v>0.41666666666666669</v>
          </cell>
          <cell r="V2189">
            <v>0.44999999995343387</v>
          </cell>
        </row>
        <row r="2190">
          <cell r="A2190"/>
          <cell r="B2190">
            <v>2179</v>
          </cell>
          <cell r="C2190">
            <v>387</v>
          </cell>
          <cell r="D2190" t="str">
            <v>Tractor John Deere 7400</v>
          </cell>
          <cell r="E2190" t="str">
            <v>100JD</v>
          </cell>
          <cell r="F2190" t="str">
            <v>Coazucar S. A.</v>
          </cell>
          <cell r="G2190">
            <v>791060390</v>
          </cell>
          <cell r="H2190">
            <v>7795551001</v>
          </cell>
          <cell r="I2190" t="str">
            <v>LUBRICADORA</v>
          </cell>
          <cell r="J2190" t="str">
            <v>Cambio aceite y filtro motor</v>
          </cell>
          <cell r="K2190" t="str">
            <v>MTTO. PREVENTIVO</v>
          </cell>
          <cell r="L2190">
            <v>1384</v>
          </cell>
          <cell r="M2190" t="str">
            <v>MORA CHAVEZ, VICTOR HUGO</v>
          </cell>
          <cell r="N2190" t="str">
            <v>C (Entrada 18 Horas)</v>
          </cell>
          <cell r="O2190">
            <v>42212</v>
          </cell>
          <cell r="P2190">
            <v>0.3979166666666667</v>
          </cell>
          <cell r="Q2190">
            <v>31</v>
          </cell>
          <cell r="R2190">
            <v>5763</v>
          </cell>
          <cell r="S2190" t="str">
            <v>Mtto. Terminado</v>
          </cell>
          <cell r="T2190">
            <v>42212</v>
          </cell>
          <cell r="U2190">
            <v>0.45833333333333331</v>
          </cell>
          <cell r="V2190">
            <v>1.4499999999534339</v>
          </cell>
        </row>
        <row r="2191">
          <cell r="A2191"/>
          <cell r="B2191">
            <v>2180</v>
          </cell>
          <cell r="C2191">
            <v>387</v>
          </cell>
          <cell r="D2191" t="str">
            <v>Tractor John Deere 7400</v>
          </cell>
          <cell r="E2191" t="str">
            <v>100JD</v>
          </cell>
          <cell r="F2191" t="str">
            <v>Coazucar S. A.</v>
          </cell>
          <cell r="G2191">
            <v>791060390</v>
          </cell>
          <cell r="H2191">
            <v>7795551001</v>
          </cell>
          <cell r="I2191" t="str">
            <v>LUBRICADORA</v>
          </cell>
          <cell r="J2191" t="str">
            <v>Cambio filtro de combustible</v>
          </cell>
          <cell r="K2191" t="str">
            <v>MTTO. PREVENTIVO</v>
          </cell>
          <cell r="L2191">
            <v>1384</v>
          </cell>
          <cell r="M2191" t="str">
            <v>MORA CHAVEZ, VICTOR HUGO</v>
          </cell>
          <cell r="N2191" t="str">
            <v>C (Entrada 18 Horas)</v>
          </cell>
          <cell r="O2191">
            <v>42212</v>
          </cell>
          <cell r="P2191">
            <v>0.3979166666666667</v>
          </cell>
          <cell r="Q2191">
            <v>31</v>
          </cell>
          <cell r="R2191">
            <v>5763</v>
          </cell>
          <cell r="S2191" t="str">
            <v>Mtto. Terminado</v>
          </cell>
          <cell r="T2191">
            <v>42212</v>
          </cell>
          <cell r="U2191">
            <v>0.45833333333333331</v>
          </cell>
          <cell r="V2191">
            <v>1.4499999999534339</v>
          </cell>
        </row>
        <row r="2192">
          <cell r="A2192"/>
          <cell r="B2192">
            <v>2181</v>
          </cell>
          <cell r="C2192">
            <v>161</v>
          </cell>
          <cell r="D2192" t="str">
            <v>Cabezal M. Benz LS-2635</v>
          </cell>
          <cell r="E2192" t="str">
            <v>100CB</v>
          </cell>
          <cell r="F2192" t="str">
            <v>Coazucar S. A.</v>
          </cell>
          <cell r="G2192">
            <v>791060330</v>
          </cell>
          <cell r="H2192">
            <v>791060330</v>
          </cell>
          <cell r="I2192" t="str">
            <v>CABEZALES</v>
          </cell>
          <cell r="J2192" t="str">
            <v>Revisar sistema de combustible</v>
          </cell>
          <cell r="K2192" t="str">
            <v>MTTO. CORRECTIVO</v>
          </cell>
          <cell r="L2192">
            <v>1527</v>
          </cell>
          <cell r="M2192" t="str">
            <v>PAREDES TRIANA,DOUGLAS</v>
          </cell>
          <cell r="N2192" t="str">
            <v>C (Entrada 18 Horas)</v>
          </cell>
          <cell r="O2192">
            <v>42212</v>
          </cell>
          <cell r="P2192">
            <v>0.39999999999999997</v>
          </cell>
          <cell r="Q2192">
            <v>31</v>
          </cell>
          <cell r="R2192"/>
          <cell r="S2192" t="str">
            <v>Mtto. Terminado</v>
          </cell>
          <cell r="T2192">
            <v>42212</v>
          </cell>
          <cell r="U2192">
            <v>0.79166666666666663</v>
          </cell>
          <cell r="V2192">
            <v>9.3999999999068677</v>
          </cell>
        </row>
        <row r="2193">
          <cell r="A2193"/>
          <cell r="B2193">
            <v>2182</v>
          </cell>
          <cell r="C2193">
            <v>506</v>
          </cell>
          <cell r="D2193" t="str">
            <v>Cargadora de Caña Cameco SP- 1800</v>
          </cell>
          <cell r="E2193" t="str">
            <v>100LL</v>
          </cell>
          <cell r="F2193" t="str">
            <v>Coazucar S. A.</v>
          </cell>
          <cell r="G2193">
            <v>791060368</v>
          </cell>
          <cell r="H2193">
            <v>791060368</v>
          </cell>
          <cell r="I2193" t="str">
            <v>MTTO. EN EL CAMPO</v>
          </cell>
          <cell r="J2193" t="str">
            <v>Revisar transmision</v>
          </cell>
          <cell r="K2193" t="str">
            <v>MTTO. CORRECTIVO</v>
          </cell>
          <cell r="L2193">
            <v>1849</v>
          </cell>
          <cell r="M2193" t="str">
            <v>SORNOZA PEÑARRETA, SERGIO</v>
          </cell>
          <cell r="N2193" t="str">
            <v>C (Entrada 18 Horas)</v>
          </cell>
          <cell r="O2193">
            <v>42212</v>
          </cell>
          <cell r="P2193">
            <v>0.41666666666666669</v>
          </cell>
          <cell r="Q2193">
            <v>31</v>
          </cell>
          <cell r="R2193"/>
          <cell r="S2193" t="str">
            <v>Mtto. Terminado</v>
          </cell>
          <cell r="T2193">
            <v>42212</v>
          </cell>
          <cell r="U2193">
            <v>0.66666666666666663</v>
          </cell>
          <cell r="V2193">
            <v>6</v>
          </cell>
        </row>
        <row r="2194">
          <cell r="A2194"/>
          <cell r="B2194">
            <v>2183</v>
          </cell>
          <cell r="C2194">
            <v>1299</v>
          </cell>
          <cell r="D2194" t="str">
            <v>Trayler</v>
          </cell>
          <cell r="E2194" t="str">
            <v>100TD</v>
          </cell>
          <cell r="F2194" t="str">
            <v>Coazucar S. A.</v>
          </cell>
          <cell r="G2194">
            <v>791060312</v>
          </cell>
          <cell r="H2194">
            <v>791060312</v>
          </cell>
          <cell r="I2194" t="str">
            <v>MTTO. EN EL CAMPO</v>
          </cell>
          <cell r="J2194" t="str">
            <v>Cambiar llanta baja de araña</v>
          </cell>
          <cell r="K2194" t="str">
            <v>MTTO. CORRECTIVO</v>
          </cell>
          <cell r="L2194">
            <v>1353</v>
          </cell>
          <cell r="M2194" t="str">
            <v>MINA POROZO, XAVIER</v>
          </cell>
          <cell r="N2194" t="str">
            <v>C (Entrada 18 Horas)</v>
          </cell>
          <cell r="O2194">
            <v>42212</v>
          </cell>
          <cell r="P2194">
            <v>0.41666666666666669</v>
          </cell>
          <cell r="Q2194">
            <v>31</v>
          </cell>
          <cell r="R2194"/>
          <cell r="S2194" t="str">
            <v>Mtto. Terminado</v>
          </cell>
          <cell r="T2194">
            <v>42212</v>
          </cell>
          <cell r="U2194">
            <v>0.4861111111111111</v>
          </cell>
          <cell r="V2194">
            <v>1.6666666666278616</v>
          </cell>
        </row>
        <row r="2195">
          <cell r="A2195"/>
          <cell r="B2195">
            <v>2184</v>
          </cell>
          <cell r="C2195" t="str">
            <v>CS02</v>
          </cell>
          <cell r="D2195" t="str">
            <v>Cosechadora de CañaJohn Deere 3520</v>
          </cell>
          <cell r="E2195" t="str">
            <v>100CS</v>
          </cell>
          <cell r="F2195" t="str">
            <v>Coazucar S. A.</v>
          </cell>
          <cell r="G2195">
            <v>791060321</v>
          </cell>
          <cell r="H2195">
            <v>791060321</v>
          </cell>
          <cell r="I2195" t="str">
            <v>MTTO. EN EL CAMPO</v>
          </cell>
          <cell r="J2195" t="str">
            <v>Cambiar rodamientos</v>
          </cell>
          <cell r="K2195" t="str">
            <v>MTTO. CORRECTIVO</v>
          </cell>
          <cell r="L2195">
            <v>915</v>
          </cell>
          <cell r="M2195" t="str">
            <v>CHONILLO BERMEJO, JORGE ALBERTO</v>
          </cell>
          <cell r="N2195" t="str">
            <v>C (Entrada 18 Horas)</v>
          </cell>
          <cell r="O2195">
            <v>42212</v>
          </cell>
          <cell r="P2195">
            <v>0.42152777777777778</v>
          </cell>
          <cell r="Q2195">
            <v>31</v>
          </cell>
          <cell r="R2195">
            <v>8823</v>
          </cell>
          <cell r="S2195" t="str">
            <v>Mtto. Terminado</v>
          </cell>
          <cell r="T2195">
            <v>42213</v>
          </cell>
          <cell r="U2195">
            <v>0.25</v>
          </cell>
          <cell r="V2195">
            <v>19.883333333302289</v>
          </cell>
        </row>
        <row r="2196">
          <cell r="A2196"/>
          <cell r="B2196">
            <v>2185</v>
          </cell>
          <cell r="C2196" t="str">
            <v>EL22</v>
          </cell>
          <cell r="D2196" t="str">
            <v xml:space="preserve">Camioneta Chevrolet </v>
          </cell>
          <cell r="E2196" t="str">
            <v>100EL</v>
          </cell>
          <cell r="F2196" t="str">
            <v>Coazucar S. A.</v>
          </cell>
          <cell r="G2196">
            <v>791060102</v>
          </cell>
          <cell r="H2196">
            <v>7795550797</v>
          </cell>
          <cell r="I2196" t="str">
            <v>EQUIPO LIVIANO</v>
          </cell>
          <cell r="J2196" t="str">
            <v>Revisar retenedores</v>
          </cell>
          <cell r="K2196" t="str">
            <v>MTTO. CORRECTIVO</v>
          </cell>
          <cell r="L2196">
            <v>7104</v>
          </cell>
          <cell r="M2196" t="str">
            <v>RIVAS MIRANDA, IVAN</v>
          </cell>
          <cell r="N2196" t="str">
            <v>C (Entrada 18 Horas)</v>
          </cell>
          <cell r="O2196">
            <v>42212</v>
          </cell>
          <cell r="P2196">
            <v>0.42499999999999999</v>
          </cell>
          <cell r="Q2196">
            <v>31</v>
          </cell>
          <cell r="R2196">
            <v>263595</v>
          </cell>
          <cell r="S2196" t="str">
            <v>Mtto. Terminado</v>
          </cell>
          <cell r="T2196">
            <v>42212</v>
          </cell>
          <cell r="U2196">
            <v>0.43402777777777773</v>
          </cell>
          <cell r="V2196">
            <v>0.21666666667442769</v>
          </cell>
        </row>
        <row r="2197">
          <cell r="A2197"/>
          <cell r="B2197">
            <v>2186</v>
          </cell>
          <cell r="C2197">
            <v>330</v>
          </cell>
          <cell r="D2197" t="str">
            <v>Tractor de llanta Cameco</v>
          </cell>
          <cell r="E2197" t="str">
            <v>100CM</v>
          </cell>
          <cell r="F2197" t="str">
            <v>Coazucar S. A.</v>
          </cell>
          <cell r="G2197">
            <v>791060444</v>
          </cell>
          <cell r="H2197">
            <v>791060444</v>
          </cell>
          <cell r="I2197" t="str">
            <v>CAMECOS</v>
          </cell>
          <cell r="J2197" t="str">
            <v>Revisar disco de embrague</v>
          </cell>
          <cell r="K2197" t="str">
            <v>MTTO. CORRECTIVO</v>
          </cell>
          <cell r="L2197">
            <v>7413</v>
          </cell>
          <cell r="M2197" t="str">
            <v xml:space="preserve">ENCALADA CAMPOVERDE LUCIANO </v>
          </cell>
          <cell r="N2197" t="str">
            <v>C (Entrada 18 Horas)</v>
          </cell>
          <cell r="O2197">
            <v>42212</v>
          </cell>
          <cell r="P2197">
            <v>0.42569444444444443</v>
          </cell>
          <cell r="Q2197">
            <v>31</v>
          </cell>
          <cell r="R2197">
            <v>1759</v>
          </cell>
          <cell r="S2197" t="str">
            <v>Mtto. Terminado</v>
          </cell>
          <cell r="T2197">
            <v>42212</v>
          </cell>
          <cell r="U2197">
            <v>0.67013888888888884</v>
          </cell>
          <cell r="V2197">
            <v>5.8666666668141261</v>
          </cell>
        </row>
        <row r="2198">
          <cell r="A2198"/>
          <cell r="B2198">
            <v>2187</v>
          </cell>
          <cell r="C2198">
            <v>167</v>
          </cell>
          <cell r="D2198" t="str">
            <v>Cabezal M. Benz LS-2635</v>
          </cell>
          <cell r="E2198" t="str">
            <v>100CB</v>
          </cell>
          <cell r="F2198" t="str">
            <v>Coazucar S. A.</v>
          </cell>
          <cell r="G2198">
            <v>791060330</v>
          </cell>
          <cell r="H2198">
            <v>791060330</v>
          </cell>
          <cell r="I2198" t="str">
            <v>ELECTROMECANICOS</v>
          </cell>
          <cell r="J2198" t="str">
            <v>Colocar horometro</v>
          </cell>
          <cell r="K2198" t="str">
            <v>MTTO. CORRECTIVO</v>
          </cell>
          <cell r="L2198">
            <v>843</v>
          </cell>
          <cell r="M2198" t="str">
            <v>CASTILLO MALDONADO, CARLOS ADOLFO</v>
          </cell>
          <cell r="N2198" t="str">
            <v>C (Entrada 18 Horas)</v>
          </cell>
          <cell r="O2198">
            <v>42212</v>
          </cell>
          <cell r="P2198">
            <v>0.43194444444444446</v>
          </cell>
          <cell r="Q2198">
            <v>31</v>
          </cell>
          <cell r="R2198"/>
          <cell r="S2198" t="str">
            <v>Mtto. Terminado</v>
          </cell>
          <cell r="T2198">
            <v>42212</v>
          </cell>
          <cell r="U2198">
            <v>0.77083333333333337</v>
          </cell>
          <cell r="V2198">
            <v>8.1333333334187046</v>
          </cell>
        </row>
        <row r="2199">
          <cell r="A2199"/>
          <cell r="B2199">
            <v>2188</v>
          </cell>
          <cell r="C2199">
            <v>334</v>
          </cell>
          <cell r="D2199" t="str">
            <v>Tractor de Llantas Cameco 305 AG</v>
          </cell>
          <cell r="E2199" t="str">
            <v>100CM</v>
          </cell>
          <cell r="F2199" t="str">
            <v>Coazucar S. A.</v>
          </cell>
          <cell r="G2199">
            <v>791060444</v>
          </cell>
          <cell r="H2199">
            <v>7795550343</v>
          </cell>
          <cell r="I2199" t="str">
            <v>CAMECOS</v>
          </cell>
          <cell r="J2199" t="str">
            <v>Revisar fuga de aceite del motor</v>
          </cell>
          <cell r="K2199" t="str">
            <v>MTTO. CORRECTIVO</v>
          </cell>
          <cell r="L2199">
            <v>1558</v>
          </cell>
          <cell r="M2199" t="str">
            <v>PERALTA LEON, MIGUEL ROLANDO</v>
          </cell>
          <cell r="N2199" t="str">
            <v>C (Entrada 18 Horas)</v>
          </cell>
          <cell r="O2199">
            <v>42212</v>
          </cell>
          <cell r="P2199">
            <v>0.43402777777777773</v>
          </cell>
          <cell r="Q2199">
            <v>31</v>
          </cell>
          <cell r="R2199">
            <v>350</v>
          </cell>
          <cell r="S2199" t="str">
            <v>Mtto. Terminado</v>
          </cell>
          <cell r="T2199">
            <v>42212</v>
          </cell>
          <cell r="U2199">
            <v>0.80902777777777779</v>
          </cell>
          <cell r="V2199">
            <v>9</v>
          </cell>
        </row>
        <row r="2200">
          <cell r="A2200"/>
          <cell r="B2200">
            <v>2189</v>
          </cell>
          <cell r="C2200" t="str">
            <v>JD43</v>
          </cell>
          <cell r="D2200" t="str">
            <v>Tractor Massey Ferguson MF8670</v>
          </cell>
          <cell r="E2200" t="str">
            <v>100JD</v>
          </cell>
          <cell r="F2200" t="str">
            <v>Coazucar S. A.</v>
          </cell>
          <cell r="G2200">
            <v>791060434</v>
          </cell>
          <cell r="H2200">
            <v>7795551095</v>
          </cell>
          <cell r="I2200" t="str">
            <v>MTTO. EN EL CAMPO</v>
          </cell>
          <cell r="J2200" t="str">
            <v>Arreglar asiento roto</v>
          </cell>
          <cell r="K2200" t="str">
            <v>MTTO. CORRECTIVO</v>
          </cell>
          <cell r="L2200">
            <v>1966</v>
          </cell>
          <cell r="M2200" t="str">
            <v>VELIZ ANDRADE, ANTONIO</v>
          </cell>
          <cell r="N2200" t="str">
            <v>C (Entrada 18 Horas)</v>
          </cell>
          <cell r="O2200">
            <v>42212</v>
          </cell>
          <cell r="P2200">
            <v>0.43888888888888888</v>
          </cell>
          <cell r="Q2200">
            <v>31</v>
          </cell>
          <cell r="R2200"/>
          <cell r="S2200" t="str">
            <v>Mtto. Terminado</v>
          </cell>
          <cell r="T2200">
            <v>42212</v>
          </cell>
          <cell r="U2200">
            <v>0.625</v>
          </cell>
          <cell r="V2200">
            <v>4.466666666790843</v>
          </cell>
        </row>
        <row r="2201">
          <cell r="A2201"/>
          <cell r="B2201">
            <v>2190</v>
          </cell>
          <cell r="C2201">
            <v>283</v>
          </cell>
          <cell r="D2201" t="str">
            <v>Tractor John Deere 8200</v>
          </cell>
          <cell r="E2201" t="str">
            <v>100JD</v>
          </cell>
          <cell r="F2201" t="str">
            <v>Coazucar S. A.</v>
          </cell>
          <cell r="G2201">
            <v>791060442</v>
          </cell>
          <cell r="H2201">
            <v>7795550933</v>
          </cell>
          <cell r="I2201" t="str">
            <v>MTTO. EN EL CAMPO</v>
          </cell>
          <cell r="J2201" t="str">
            <v>Cambio aceite y filtro motor</v>
          </cell>
          <cell r="K2201" t="str">
            <v>MTTO. PREVENTIVO</v>
          </cell>
          <cell r="L2201">
            <v>1279</v>
          </cell>
          <cell r="M2201" t="str">
            <v>MACKLIFF VASQUEZ, WLADIMIR ELOY</v>
          </cell>
          <cell r="N2201" t="str">
            <v>C (Entrada 18 Horas)</v>
          </cell>
          <cell r="O2201">
            <v>42212</v>
          </cell>
          <cell r="P2201">
            <v>0.44444444444444442</v>
          </cell>
          <cell r="Q2201">
            <v>31</v>
          </cell>
          <cell r="R2201">
            <v>1257</v>
          </cell>
          <cell r="S2201" t="str">
            <v>Mtto. Terminado</v>
          </cell>
          <cell r="T2201">
            <v>42213</v>
          </cell>
          <cell r="U2201">
            <v>0.375</v>
          </cell>
          <cell r="V2201">
            <v>22.333333333255723</v>
          </cell>
        </row>
        <row r="2202">
          <cell r="A2202"/>
          <cell r="B2202">
            <v>2191</v>
          </cell>
          <cell r="C2202">
            <v>283</v>
          </cell>
          <cell r="D2202" t="str">
            <v>Tractor John Deere 8200</v>
          </cell>
          <cell r="E2202" t="str">
            <v>100JD</v>
          </cell>
          <cell r="F2202" t="str">
            <v>Coazucar S. A.</v>
          </cell>
          <cell r="G2202">
            <v>791060442</v>
          </cell>
          <cell r="H2202">
            <v>7795550933</v>
          </cell>
          <cell r="I2202" t="str">
            <v>MTTO. EN EL CAMPO</v>
          </cell>
          <cell r="J2202" t="str">
            <v>Cambio filtro de combustible</v>
          </cell>
          <cell r="K2202" t="str">
            <v>MTTO. PREVENTIVO</v>
          </cell>
          <cell r="L2202">
            <v>1279</v>
          </cell>
          <cell r="M2202" t="str">
            <v>MACKLIFF VASQUEZ, WLADIMIR ELOY</v>
          </cell>
          <cell r="N2202" t="str">
            <v>C (Entrada 18 Horas)</v>
          </cell>
          <cell r="O2202">
            <v>42212</v>
          </cell>
          <cell r="P2202">
            <v>0.44444444444444442</v>
          </cell>
          <cell r="Q2202">
            <v>31</v>
          </cell>
          <cell r="R2202"/>
          <cell r="S2202" t="str">
            <v>Mtto. Terminado</v>
          </cell>
          <cell r="T2202">
            <v>42213</v>
          </cell>
          <cell r="U2202">
            <v>0.375</v>
          </cell>
          <cell r="V2202">
            <v>22.333333333255723</v>
          </cell>
        </row>
        <row r="2203">
          <cell r="A2203"/>
          <cell r="B2203">
            <v>2192</v>
          </cell>
          <cell r="C2203">
            <v>292</v>
          </cell>
          <cell r="D2203" t="str">
            <v>Tractor John Deere 8200</v>
          </cell>
          <cell r="E2203" t="str">
            <v>100JD</v>
          </cell>
          <cell r="F2203" t="str">
            <v>Coazucar S. A.</v>
          </cell>
          <cell r="G2203">
            <v>791060442</v>
          </cell>
          <cell r="H2203">
            <v>7795550943</v>
          </cell>
          <cell r="I2203" t="str">
            <v>MTTO. EN EL CAMPO</v>
          </cell>
          <cell r="J2203" t="str">
            <v>Cambio aceite y filtro motor</v>
          </cell>
          <cell r="K2203" t="str">
            <v>MTTO. PREVENTIVO</v>
          </cell>
          <cell r="L2203">
            <v>1875</v>
          </cell>
          <cell r="M2203" t="str">
            <v>TENECORA TENECORA, LUCIO MARIN</v>
          </cell>
          <cell r="N2203" t="str">
            <v>C (Entrada 18 Horas)</v>
          </cell>
          <cell r="O2203">
            <v>42212</v>
          </cell>
          <cell r="P2203">
            <v>0.44444444444444442</v>
          </cell>
          <cell r="Q2203">
            <v>31</v>
          </cell>
          <cell r="R2203"/>
          <cell r="S2203" t="str">
            <v>Mtto. Terminado</v>
          </cell>
          <cell r="T2203">
            <v>42213</v>
          </cell>
          <cell r="U2203">
            <v>0.33333333333333331</v>
          </cell>
          <cell r="V2203">
            <v>21.333333333255723</v>
          </cell>
        </row>
        <row r="2204">
          <cell r="A2204"/>
          <cell r="B2204">
            <v>2193</v>
          </cell>
          <cell r="C2204">
            <v>292</v>
          </cell>
          <cell r="D2204" t="str">
            <v>Tractor John Deere 8200</v>
          </cell>
          <cell r="E2204" t="str">
            <v>100JD</v>
          </cell>
          <cell r="F2204" t="str">
            <v>Coazucar S. A.</v>
          </cell>
          <cell r="G2204">
            <v>791060442</v>
          </cell>
          <cell r="H2204">
            <v>7795550943</v>
          </cell>
          <cell r="I2204" t="str">
            <v>MTTO. EN EL CAMPO</v>
          </cell>
          <cell r="J2204" t="str">
            <v>Cambio filtro de combustible</v>
          </cell>
          <cell r="K2204" t="str">
            <v>MTTO. PREVENTIVO</v>
          </cell>
          <cell r="L2204">
            <v>1875</v>
          </cell>
          <cell r="M2204" t="str">
            <v>TENECORA TENECORA, LUCIO MARIN</v>
          </cell>
          <cell r="N2204" t="str">
            <v>C (Entrada 18 Horas)</v>
          </cell>
          <cell r="O2204">
            <v>42212</v>
          </cell>
          <cell r="P2204">
            <v>0.44444444444444442</v>
          </cell>
          <cell r="Q2204">
            <v>31</v>
          </cell>
          <cell r="R2204">
            <v>7545</v>
          </cell>
          <cell r="S2204" t="str">
            <v>Mtto. Terminado</v>
          </cell>
          <cell r="T2204">
            <v>42213</v>
          </cell>
          <cell r="U2204">
            <v>0.33333333333333331</v>
          </cell>
          <cell r="V2204">
            <v>21.333333333255723</v>
          </cell>
        </row>
        <row r="2205">
          <cell r="A2205"/>
          <cell r="B2205">
            <v>2194</v>
          </cell>
          <cell r="C2205">
            <v>286</v>
          </cell>
          <cell r="D2205" t="str">
            <v>Tractor John Deere 8200</v>
          </cell>
          <cell r="E2205" t="str">
            <v>100JD</v>
          </cell>
          <cell r="F2205" t="str">
            <v>Coazucar S. A.</v>
          </cell>
          <cell r="G2205">
            <v>791060442</v>
          </cell>
          <cell r="H2205">
            <v>7795550937</v>
          </cell>
          <cell r="I2205" t="str">
            <v>MTTO. EN EL CAMPO</v>
          </cell>
          <cell r="J2205" t="str">
            <v>Cambio aceite y filtro motor</v>
          </cell>
          <cell r="K2205" t="str">
            <v>MTTO. PREVENTIVO</v>
          </cell>
          <cell r="L2205">
            <v>1208</v>
          </cell>
          <cell r="M2205" t="str">
            <v>LARA PESANTES, WALTHER EDUARDO</v>
          </cell>
          <cell r="N2205" t="str">
            <v>C (Entrada 18 Horas)</v>
          </cell>
          <cell r="O2205">
            <v>42212</v>
          </cell>
          <cell r="P2205">
            <v>0.44444444444444442</v>
          </cell>
          <cell r="Q2205">
            <v>31</v>
          </cell>
          <cell r="R2205">
            <v>7641</v>
          </cell>
          <cell r="S2205" t="str">
            <v>Mtto. Terminado</v>
          </cell>
          <cell r="T2205">
            <v>42213</v>
          </cell>
          <cell r="U2205">
            <v>0.41666666666666669</v>
          </cell>
          <cell r="V2205">
            <v>23.333333333255723</v>
          </cell>
        </row>
        <row r="2206">
          <cell r="A2206"/>
          <cell r="B2206">
            <v>2195</v>
          </cell>
          <cell r="C2206">
            <v>286</v>
          </cell>
          <cell r="D2206" t="str">
            <v>Tractor John Deere 8200</v>
          </cell>
          <cell r="E2206" t="str">
            <v>100JD</v>
          </cell>
          <cell r="F2206" t="str">
            <v>Coazucar S. A.</v>
          </cell>
          <cell r="G2206">
            <v>791060442</v>
          </cell>
          <cell r="H2206">
            <v>7795550937</v>
          </cell>
          <cell r="I2206" t="str">
            <v>MTTO. EN EL CAMPO</v>
          </cell>
          <cell r="J2206" t="str">
            <v>Cambio filtro de combustible</v>
          </cell>
          <cell r="K2206" t="str">
            <v>MTTO. PREVENTIVO</v>
          </cell>
          <cell r="L2206">
            <v>1208</v>
          </cell>
          <cell r="M2206" t="str">
            <v>LARA PESANTES, WALTHER EDUARDO</v>
          </cell>
          <cell r="N2206" t="str">
            <v>C (Entrada 18 Horas)</v>
          </cell>
          <cell r="O2206">
            <v>42212</v>
          </cell>
          <cell r="P2206">
            <v>0.44444444444444442</v>
          </cell>
          <cell r="Q2206">
            <v>31</v>
          </cell>
          <cell r="R2206"/>
          <cell r="S2206" t="str">
            <v>Mtto. Terminado</v>
          </cell>
          <cell r="T2206">
            <v>42212</v>
          </cell>
          <cell r="U2206">
            <v>0.70833333333333337</v>
          </cell>
          <cell r="V2206">
            <v>6.3333333332557231</v>
          </cell>
        </row>
        <row r="2207">
          <cell r="A2207"/>
          <cell r="B2207">
            <v>2196</v>
          </cell>
          <cell r="C2207">
            <v>299</v>
          </cell>
          <cell r="D2207" t="str">
            <v>Tractor John Deere 8200</v>
          </cell>
          <cell r="E2207" t="str">
            <v>100JD</v>
          </cell>
          <cell r="F2207" t="str">
            <v>Coazucar S. A.</v>
          </cell>
          <cell r="G2207">
            <v>791060392</v>
          </cell>
          <cell r="H2207">
            <v>7795550953</v>
          </cell>
          <cell r="I2207" t="str">
            <v>MTTO. EN EL CAMPO</v>
          </cell>
          <cell r="J2207" t="str">
            <v>Cambio aceite y filtro motor</v>
          </cell>
          <cell r="K2207" t="str">
            <v>MTTO. PREVENTIVO</v>
          </cell>
          <cell r="L2207">
            <v>751</v>
          </cell>
          <cell r="M2207" t="str">
            <v>BRITO BRITO, JULIO AURELIO</v>
          </cell>
          <cell r="N2207" t="str">
            <v>C (Entrada 18 Horas)</v>
          </cell>
          <cell r="O2207">
            <v>42212</v>
          </cell>
          <cell r="P2207">
            <v>0.44444444444444442</v>
          </cell>
          <cell r="Q2207">
            <v>31</v>
          </cell>
          <cell r="R2207">
            <v>9016</v>
          </cell>
          <cell r="S2207" t="str">
            <v>Mtto. Terminado</v>
          </cell>
          <cell r="T2207">
            <v>42213</v>
          </cell>
          <cell r="U2207">
            <v>0.33333333333333331</v>
          </cell>
          <cell r="V2207">
            <v>21.333333333255723</v>
          </cell>
        </row>
        <row r="2208">
          <cell r="A2208"/>
          <cell r="B2208">
            <v>2197</v>
          </cell>
          <cell r="C2208">
            <v>299</v>
          </cell>
          <cell r="D2208" t="str">
            <v>Tractor John Deere 8200</v>
          </cell>
          <cell r="E2208" t="str">
            <v>100JD</v>
          </cell>
          <cell r="F2208" t="str">
            <v>Coazucar S. A.</v>
          </cell>
          <cell r="G2208">
            <v>791060392</v>
          </cell>
          <cell r="H2208">
            <v>7795550953</v>
          </cell>
          <cell r="I2208" t="str">
            <v>MTTO. EN EL CAMPO</v>
          </cell>
          <cell r="J2208" t="str">
            <v>Cambio filtro de combustible</v>
          </cell>
          <cell r="K2208" t="str">
            <v>MTTO. PREVENTIVO</v>
          </cell>
          <cell r="L2208">
            <v>751</v>
          </cell>
          <cell r="M2208" t="str">
            <v>BRITO BRITO, JULIO AURELIO</v>
          </cell>
          <cell r="N2208" t="str">
            <v>C (Entrada 18 Horas)</v>
          </cell>
          <cell r="O2208">
            <v>42212</v>
          </cell>
          <cell r="P2208">
            <v>0.44444444444444442</v>
          </cell>
          <cell r="Q2208">
            <v>31</v>
          </cell>
          <cell r="R2208"/>
          <cell r="S2208" t="str">
            <v>Mtto. Terminado</v>
          </cell>
          <cell r="T2208">
            <v>42213</v>
          </cell>
          <cell r="U2208">
            <v>0.33333333333333331</v>
          </cell>
          <cell r="V2208">
            <v>21.333333333255723</v>
          </cell>
        </row>
        <row r="2209">
          <cell r="A2209"/>
          <cell r="B2209">
            <v>2198</v>
          </cell>
          <cell r="C2209" t="str">
            <v>CS05</v>
          </cell>
          <cell r="D2209" t="str">
            <v>Cosechadora de CañaJohn Deere 3520 W</v>
          </cell>
          <cell r="E2209" t="str">
            <v>100CS</v>
          </cell>
          <cell r="F2209" t="str">
            <v>Coazucar S. A.</v>
          </cell>
          <cell r="G2209">
            <v>791060417</v>
          </cell>
          <cell r="H2209">
            <v>791060417</v>
          </cell>
          <cell r="I2209" t="str">
            <v>MTTO. EN EL CAMPO</v>
          </cell>
          <cell r="J2209" t="str">
            <v>Camb Filtro aire primar secund</v>
          </cell>
          <cell r="K2209" t="str">
            <v>MTTO. PREVENTIVO</v>
          </cell>
          <cell r="L2209">
            <v>1018</v>
          </cell>
          <cell r="M2209" t="str">
            <v>ESPINOZA LLERENA, HENRY WILSON</v>
          </cell>
          <cell r="N2209" t="str">
            <v>C (Entrada 18 Horas)</v>
          </cell>
          <cell r="O2209">
            <v>42212</v>
          </cell>
          <cell r="P2209">
            <v>0.4465277777777778</v>
          </cell>
          <cell r="Q2209">
            <v>31</v>
          </cell>
          <cell r="R2209"/>
          <cell r="S2209" t="str">
            <v>Mtto. Terminado</v>
          </cell>
          <cell r="T2209">
            <v>42212</v>
          </cell>
          <cell r="U2209">
            <v>0.54166666666666663</v>
          </cell>
          <cell r="V2209">
            <v>2.2833333333255723</v>
          </cell>
        </row>
        <row r="2210">
          <cell r="A2210"/>
          <cell r="B2210">
            <v>2199</v>
          </cell>
          <cell r="C2210">
            <v>595</v>
          </cell>
          <cell r="D2210" t="str">
            <v>Cosechadora de CañaJohn Deere 3510</v>
          </cell>
          <cell r="E2210" t="str">
            <v>100CS</v>
          </cell>
          <cell r="F2210" t="str">
            <v>Coazucar S. A.</v>
          </cell>
          <cell r="G2210">
            <v>791060334</v>
          </cell>
          <cell r="H2210">
            <v>791060334</v>
          </cell>
          <cell r="I2210" t="str">
            <v>MTTO. EN EL CAMPO</v>
          </cell>
          <cell r="J2210" t="str">
            <v>Camb Filtro aire primar secund</v>
          </cell>
          <cell r="K2210" t="str">
            <v>MTTO. PREVENTIVO</v>
          </cell>
          <cell r="L2210">
            <v>899</v>
          </cell>
          <cell r="M2210" t="str">
            <v>CHICA LLAUCA, LUIS FAUSTO</v>
          </cell>
          <cell r="N2210" t="str">
            <v>C (Entrada 18 Horas)</v>
          </cell>
          <cell r="O2210">
            <v>42212</v>
          </cell>
          <cell r="P2210">
            <v>0.4465277777777778</v>
          </cell>
          <cell r="Q2210">
            <v>31</v>
          </cell>
          <cell r="R2210"/>
          <cell r="S2210" t="str">
            <v>Mtto. Terminado</v>
          </cell>
          <cell r="T2210">
            <v>42212</v>
          </cell>
          <cell r="U2210">
            <v>0.70833333333333337</v>
          </cell>
          <cell r="V2210">
            <v>6.2833333333255723</v>
          </cell>
        </row>
        <row r="2211">
          <cell r="A2211"/>
          <cell r="B2211">
            <v>2200</v>
          </cell>
          <cell r="C2211">
            <v>593</v>
          </cell>
          <cell r="D2211" t="str">
            <v>Cosechadora de CañaJohn Deere 3510</v>
          </cell>
          <cell r="E2211" t="str">
            <v>100CS</v>
          </cell>
          <cell r="F2211" t="str">
            <v>Coazucar S. A.</v>
          </cell>
          <cell r="G2211">
            <v>791060334</v>
          </cell>
          <cell r="H2211">
            <v>791060334</v>
          </cell>
          <cell r="I2211" t="str">
            <v>MTTO. EN EL CAMPO</v>
          </cell>
          <cell r="J2211" t="str">
            <v>Camb Filtro aire primar secund</v>
          </cell>
          <cell r="K2211" t="str">
            <v>MTTO. PREVENTIVO</v>
          </cell>
          <cell r="L2211">
            <v>374</v>
          </cell>
          <cell r="M2211" t="str">
            <v>VIVAR CAMPOVERDE, SAUL</v>
          </cell>
          <cell r="N2211" t="str">
            <v>C (Entrada 18 Horas)</v>
          </cell>
          <cell r="O2211">
            <v>42212</v>
          </cell>
          <cell r="P2211">
            <v>0.4465277777777778</v>
          </cell>
          <cell r="Q2211">
            <v>31</v>
          </cell>
          <cell r="R2211"/>
          <cell r="S2211" t="str">
            <v>Mtto. Terminado</v>
          </cell>
          <cell r="T2211">
            <v>42212</v>
          </cell>
          <cell r="U2211">
            <v>0.54166666666666663</v>
          </cell>
          <cell r="V2211">
            <v>2.2833333333255723</v>
          </cell>
        </row>
        <row r="2212">
          <cell r="A2212"/>
          <cell r="B2212">
            <v>2201</v>
          </cell>
          <cell r="C2212" t="str">
            <v>JD34</v>
          </cell>
          <cell r="D2212" t="str">
            <v>Tractor John Deere 9460R</v>
          </cell>
          <cell r="E2212" t="str">
            <v>100JD</v>
          </cell>
          <cell r="F2212" t="str">
            <v>Coazucar S. A.</v>
          </cell>
          <cell r="G2212">
            <v>791060435</v>
          </cell>
          <cell r="H2212">
            <v>7795551079</v>
          </cell>
          <cell r="I2212" t="str">
            <v>MTTO. EN EL CAMPO</v>
          </cell>
          <cell r="J2212" t="str">
            <v>Presion baja de combustible</v>
          </cell>
          <cell r="K2212" t="str">
            <v>MTTO. CORRECTIVO</v>
          </cell>
          <cell r="L2212">
            <v>1137</v>
          </cell>
          <cell r="M2212" t="str">
            <v>GUERRERO MONTESDEOCA, DIEGO ARMANDO</v>
          </cell>
          <cell r="N2212" t="str">
            <v>C (Entrada 18 Horas)</v>
          </cell>
          <cell r="O2212">
            <v>42212</v>
          </cell>
          <cell r="P2212">
            <v>0.44791666666666669</v>
          </cell>
          <cell r="Q2212">
            <v>31</v>
          </cell>
          <cell r="R2212"/>
          <cell r="S2212" t="str">
            <v>Mtto. Terminado</v>
          </cell>
          <cell r="T2212">
            <v>42212</v>
          </cell>
          <cell r="U2212">
            <v>0.75</v>
          </cell>
          <cell r="V2212">
            <v>7.25</v>
          </cell>
        </row>
        <row r="2213">
          <cell r="A2213"/>
          <cell r="B2213">
            <v>2202</v>
          </cell>
          <cell r="C2213" t="str">
            <v>JD36</v>
          </cell>
          <cell r="D2213" t="str">
            <v>Tractor John Deere 9460R</v>
          </cell>
          <cell r="E2213" t="str">
            <v>100JD</v>
          </cell>
          <cell r="F2213" t="str">
            <v>Coazucar S. A.</v>
          </cell>
          <cell r="G2213">
            <v>791060435</v>
          </cell>
          <cell r="H2213">
            <v>7795551083</v>
          </cell>
          <cell r="I2213" t="str">
            <v>MTTO. EN EL CAMPO</v>
          </cell>
          <cell r="J2213" t="str">
            <v>Problema de fuga de aceite del banco de valvulas</v>
          </cell>
          <cell r="K2213" t="str">
            <v>MTTO. CORRECTIVO</v>
          </cell>
          <cell r="L2213">
            <v>1306</v>
          </cell>
          <cell r="M2213" t="str">
            <v>MAYORGA VASQUEZ, JUAN ANTONIO</v>
          </cell>
          <cell r="N2213" t="str">
            <v>C (Entrada 18 Horas)</v>
          </cell>
          <cell r="O2213">
            <v>42212</v>
          </cell>
          <cell r="P2213">
            <v>0.4513888888888889</v>
          </cell>
          <cell r="Q2213">
            <v>31</v>
          </cell>
          <cell r="R2213"/>
          <cell r="S2213" t="str">
            <v>Mtto. Terminado</v>
          </cell>
          <cell r="T2213">
            <v>42212</v>
          </cell>
          <cell r="U2213">
            <v>0.625</v>
          </cell>
          <cell r="V2213">
            <v>4.1666666666278616</v>
          </cell>
        </row>
        <row r="2214">
          <cell r="A2214"/>
          <cell r="B2214">
            <v>2203</v>
          </cell>
          <cell r="C2214">
            <v>196</v>
          </cell>
          <cell r="D2214" t="str">
            <v>Cabezal Kenworth T-800</v>
          </cell>
          <cell r="E2214" t="str">
            <v>100CB</v>
          </cell>
          <cell r="F2214" t="str">
            <v>Coazucar S. A.</v>
          </cell>
          <cell r="G2214">
            <v>791060332</v>
          </cell>
          <cell r="H2214">
            <v>7795550309</v>
          </cell>
          <cell r="I2214" t="str">
            <v>ELECTROMECANICOS</v>
          </cell>
          <cell r="J2214" t="str">
            <v>Revisar luces</v>
          </cell>
          <cell r="K2214" t="str">
            <v>MTTO. CORRECTIVO</v>
          </cell>
          <cell r="L2214">
            <v>1472</v>
          </cell>
          <cell r="M2214" t="str">
            <v>ORDOÑEZ MORA, MIGUEL HIPOLITO</v>
          </cell>
          <cell r="N2214" t="str">
            <v>C (Entrada 18 Horas)</v>
          </cell>
          <cell r="O2214">
            <v>42212</v>
          </cell>
          <cell r="P2214">
            <v>0.4513888888888889</v>
          </cell>
          <cell r="Q2214">
            <v>31</v>
          </cell>
          <cell r="R2214">
            <v>22616</v>
          </cell>
          <cell r="S2214" t="str">
            <v>Mtto. Terminado</v>
          </cell>
          <cell r="T2214">
            <v>42212</v>
          </cell>
          <cell r="U2214">
            <v>0.66666666666666663</v>
          </cell>
          <cell r="V2214">
            <v>5.1666666666278616</v>
          </cell>
        </row>
        <row r="2215">
          <cell r="A2215"/>
          <cell r="B2215">
            <v>2204</v>
          </cell>
          <cell r="C2215">
            <v>418</v>
          </cell>
          <cell r="D2215" t="str">
            <v>Carreton</v>
          </cell>
          <cell r="E2215" t="str">
            <v>100CA</v>
          </cell>
          <cell r="F2215" t="str">
            <v>Coazucar S. A.</v>
          </cell>
          <cell r="G2215">
            <v>791060326</v>
          </cell>
          <cell r="H2215">
            <v>791060326</v>
          </cell>
          <cell r="I2215" t="str">
            <v>MTTO. EN EL CAMPO</v>
          </cell>
          <cell r="J2215" t="str">
            <v>Cambiar llanta de tiro baja</v>
          </cell>
          <cell r="K2215" t="str">
            <v>MTTO. CORRECTIVO</v>
          </cell>
          <cell r="L2215">
            <v>1353</v>
          </cell>
          <cell r="M2215" t="str">
            <v>MINA POROZO, XAVIER</v>
          </cell>
          <cell r="N2215" t="str">
            <v>C (Entrada 18 Horas)</v>
          </cell>
          <cell r="O2215">
            <v>42212</v>
          </cell>
          <cell r="P2215">
            <v>0.45902777777777781</v>
          </cell>
          <cell r="Q2215">
            <v>31</v>
          </cell>
          <cell r="R2215"/>
          <cell r="S2215" t="str">
            <v>Mtto. Terminado</v>
          </cell>
          <cell r="T2215">
            <v>42212</v>
          </cell>
          <cell r="U2215">
            <v>0.58333333333333337</v>
          </cell>
          <cell r="V2215">
            <v>2.9833333333954215</v>
          </cell>
        </row>
        <row r="2216">
          <cell r="A2216"/>
          <cell r="B2216">
            <v>2205</v>
          </cell>
          <cell r="C2216" t="str">
            <v>127A</v>
          </cell>
          <cell r="D2216" t="str">
            <v>Camión Chevrolet</v>
          </cell>
          <cell r="E2216" t="str">
            <v>100EL</v>
          </cell>
          <cell r="F2216" t="str">
            <v>Coazucar S. A.</v>
          </cell>
          <cell r="G2216">
            <v>791060303</v>
          </cell>
          <cell r="H2216">
            <v>7795550748</v>
          </cell>
          <cell r="I2216" t="str">
            <v>EQUIPO LIVIANO</v>
          </cell>
          <cell r="J2216" t="str">
            <v>Cambiar paquete</v>
          </cell>
          <cell r="K2216" t="str">
            <v>MTTO. CORRECTIVO</v>
          </cell>
          <cell r="L2216">
            <v>688</v>
          </cell>
          <cell r="M2216" t="str">
            <v>BARAHONA NIETO, GASTON ELIAS</v>
          </cell>
          <cell r="N2216" t="str">
            <v>C (Entrada 18 Horas)</v>
          </cell>
          <cell r="O2216">
            <v>42212</v>
          </cell>
          <cell r="P2216">
            <v>0.46249999999999997</v>
          </cell>
          <cell r="Q2216">
            <v>31</v>
          </cell>
          <cell r="R2216">
            <v>343869</v>
          </cell>
          <cell r="S2216" t="str">
            <v>Mtto. Terminado</v>
          </cell>
          <cell r="T2216">
            <v>42212</v>
          </cell>
          <cell r="U2216">
            <v>0.54166666666666663</v>
          </cell>
          <cell r="V2216">
            <v>1.8999999999068677</v>
          </cell>
        </row>
        <row r="2217">
          <cell r="A2217"/>
          <cell r="B2217">
            <v>2206</v>
          </cell>
          <cell r="C2217" t="str">
            <v>CB01</v>
          </cell>
          <cell r="D2217" t="str">
            <v>Cabezal Volvo FM64T-L2H1</v>
          </cell>
          <cell r="E2217" t="str">
            <v>100CB</v>
          </cell>
          <cell r="F2217" t="str">
            <v>Coazucar S. A.</v>
          </cell>
          <cell r="G2217">
            <v>791060412</v>
          </cell>
          <cell r="H2217">
            <v>791060412</v>
          </cell>
          <cell r="I2217" t="str">
            <v>CABEZALES</v>
          </cell>
          <cell r="J2217" t="str">
            <v xml:space="preserve">Revisar fuga de aire  </v>
          </cell>
          <cell r="K2217" t="str">
            <v>MTTO. CORRECTIVO</v>
          </cell>
          <cell r="L2217">
            <v>1607</v>
          </cell>
          <cell r="M2217" t="str">
            <v>POSO CATANA, SERGIO GEOVANNI</v>
          </cell>
          <cell r="N2217" t="str">
            <v>C (Entrada 18 Horas)</v>
          </cell>
          <cell r="O2217">
            <v>42212</v>
          </cell>
          <cell r="P2217">
            <v>0.48333333333333334</v>
          </cell>
          <cell r="Q2217">
            <v>31</v>
          </cell>
          <cell r="R2217">
            <v>7804</v>
          </cell>
          <cell r="S2217" t="str">
            <v>Mtto. Terminado</v>
          </cell>
          <cell r="T2217">
            <v>42212</v>
          </cell>
          <cell r="U2217">
            <v>0.69444444444444453</v>
          </cell>
          <cell r="V2217">
            <v>5.0666666668839753</v>
          </cell>
        </row>
        <row r="2218">
          <cell r="A2218"/>
          <cell r="B2218">
            <v>2207</v>
          </cell>
          <cell r="C2218" t="str">
            <v>CB09</v>
          </cell>
          <cell r="D2218" t="str">
            <v>Cabezal Volvo FM64T-L2H1</v>
          </cell>
          <cell r="E2218" t="str">
            <v>100CB</v>
          </cell>
          <cell r="F2218" t="str">
            <v>Coazucar S. A.</v>
          </cell>
          <cell r="G2218">
            <v>791060412</v>
          </cell>
          <cell r="H2218">
            <v>791060412</v>
          </cell>
          <cell r="I2218" t="str">
            <v>ENDER DE CABEZALES</v>
          </cell>
          <cell r="J2218" t="str">
            <v>Soldar base de guardafango</v>
          </cell>
          <cell r="K2218" t="str">
            <v>MTTO. CORRECTIVO</v>
          </cell>
          <cell r="L2218">
            <v>1057</v>
          </cell>
          <cell r="M2218" t="str">
            <v>FRANCO PIZA, WILMER GASPAR</v>
          </cell>
          <cell r="N2218" t="str">
            <v>C (Entrada 18 Horas)</v>
          </cell>
          <cell r="O2218">
            <v>42212</v>
          </cell>
          <cell r="P2218">
            <v>0.48402777777777778</v>
          </cell>
          <cell r="Q2218">
            <v>31</v>
          </cell>
          <cell r="R2218">
            <v>8675</v>
          </cell>
          <cell r="S2218" t="str">
            <v>Mtto. Terminado</v>
          </cell>
          <cell r="T2218">
            <v>42212</v>
          </cell>
          <cell r="U2218">
            <v>0.64583333333333337</v>
          </cell>
          <cell r="V2218">
            <v>3.8833333333022892</v>
          </cell>
        </row>
        <row r="2219">
          <cell r="A2219"/>
          <cell r="B2219">
            <v>2208</v>
          </cell>
          <cell r="C2219" t="str">
            <v>JD51</v>
          </cell>
          <cell r="D2219" t="str">
            <v>Tractor John Deere 6145J</v>
          </cell>
          <cell r="E2219" t="str">
            <v>100JD</v>
          </cell>
          <cell r="F2219" t="str">
            <v>Coazucar S. A.</v>
          </cell>
          <cell r="G2219">
            <v>791060443</v>
          </cell>
          <cell r="H2219">
            <v>7795551109</v>
          </cell>
          <cell r="I2219" t="str">
            <v>MTTO. EN EL CAMPO</v>
          </cell>
          <cell r="J2219" t="str">
            <v>Cambiar llanta posterior izquierda baja</v>
          </cell>
          <cell r="K2219" t="str">
            <v>MTTO. CORRECTIVO</v>
          </cell>
          <cell r="L2219">
            <v>1521</v>
          </cell>
          <cell r="M2219" t="str">
            <v>PAREDES MOREIRA, JUAN CELIANO</v>
          </cell>
          <cell r="N2219" t="str">
            <v>C (Entrada 18 Horas)</v>
          </cell>
          <cell r="O2219">
            <v>42212</v>
          </cell>
          <cell r="P2219">
            <v>0.52222222222222225</v>
          </cell>
          <cell r="Q2219">
            <v>31</v>
          </cell>
          <cell r="R2219"/>
          <cell r="S2219" t="str">
            <v>Mtto. Terminado</v>
          </cell>
          <cell r="T2219">
            <v>42212</v>
          </cell>
          <cell r="U2219">
            <v>0.60555555555555551</v>
          </cell>
          <cell r="V2219">
            <v>2.0000000001164153</v>
          </cell>
        </row>
        <row r="2220">
          <cell r="A2220"/>
          <cell r="B2220">
            <v>2209</v>
          </cell>
          <cell r="C2220" t="str">
            <v>LL04</v>
          </cell>
          <cell r="D2220" t="str">
            <v>Cargadora de Caña JD SP 1850</v>
          </cell>
          <cell r="E2220" t="str">
            <v>100LL</v>
          </cell>
          <cell r="F2220" t="str">
            <v>Coazucar S. A.</v>
          </cell>
          <cell r="G2220">
            <v>791060370</v>
          </cell>
          <cell r="H2220">
            <v>791060370</v>
          </cell>
          <cell r="I2220" t="str">
            <v>MTTO. EN EL CAMPO</v>
          </cell>
          <cell r="J2220" t="str">
            <v>Cambiar perno de la direccion roto</v>
          </cell>
          <cell r="K2220" t="str">
            <v>MTTO. CORRECTIVO</v>
          </cell>
          <cell r="L2220">
            <v>1010</v>
          </cell>
          <cell r="M2220" t="str">
            <v>ESPAÑA TIRADO, JUAN ENRIQUE</v>
          </cell>
          <cell r="N2220" t="str">
            <v>C (Entrada 18 Horas)</v>
          </cell>
          <cell r="O2220">
            <v>42212</v>
          </cell>
          <cell r="P2220">
            <v>0.5229166666666667</v>
          </cell>
          <cell r="Q2220">
            <v>31</v>
          </cell>
          <cell r="R2220">
            <v>2140</v>
          </cell>
          <cell r="S2220" t="str">
            <v>Mtto. Terminado</v>
          </cell>
          <cell r="T2220">
            <v>42212</v>
          </cell>
          <cell r="U2220">
            <v>0.95833333333333337</v>
          </cell>
          <cell r="V2220">
            <v>10.449999999953434</v>
          </cell>
        </row>
        <row r="2221">
          <cell r="A2221"/>
          <cell r="B2221">
            <v>2210</v>
          </cell>
          <cell r="C2221">
            <v>224</v>
          </cell>
          <cell r="D2221" t="str">
            <v xml:space="preserve">Camioneta Chevrolet </v>
          </cell>
          <cell r="E2221" t="str">
            <v>100EL</v>
          </cell>
          <cell r="F2221" t="str">
            <v>Coazucar S. A.</v>
          </cell>
          <cell r="G2221">
            <v>791010701</v>
          </cell>
          <cell r="H2221">
            <v>7795550711</v>
          </cell>
          <cell r="I2221" t="str">
            <v>EQUIPO LIVIANO</v>
          </cell>
          <cell r="J2221" t="str">
            <v>Revisar embrague</v>
          </cell>
          <cell r="K2221" t="str">
            <v>MTTO. CORRECTIVO</v>
          </cell>
          <cell r="L2221">
            <v>1621</v>
          </cell>
          <cell r="M2221" t="str">
            <v>QUEZADA FAJARDO, GALO</v>
          </cell>
          <cell r="N2221" t="str">
            <v>D (Salida 18 Horas)</v>
          </cell>
          <cell r="O2221">
            <v>42212</v>
          </cell>
          <cell r="P2221">
            <v>0.53819444444444442</v>
          </cell>
          <cell r="Q2221">
            <v>31</v>
          </cell>
          <cell r="R2221"/>
          <cell r="S2221" t="str">
            <v>Mtto. Terminado</v>
          </cell>
          <cell r="T2221">
            <v>42212</v>
          </cell>
          <cell r="U2221">
            <v>0.94930555555555562</v>
          </cell>
          <cell r="V2221">
            <v>9.8666666666977108</v>
          </cell>
        </row>
        <row r="2222">
          <cell r="A2222"/>
          <cell r="B2222">
            <v>2211</v>
          </cell>
          <cell r="C2222" t="str">
            <v>EL34</v>
          </cell>
          <cell r="D2222" t="str">
            <v>Camion Hino - Tanquero de Combustible</v>
          </cell>
          <cell r="E2222" t="str">
            <v>100EL</v>
          </cell>
          <cell r="F2222" t="str">
            <v>Coazucar S. A.</v>
          </cell>
          <cell r="G2222">
            <v>791060413</v>
          </cell>
          <cell r="H2222">
            <v>791060413</v>
          </cell>
          <cell r="I2222" t="str">
            <v>ENDER EQUIPO LIVIANO</v>
          </cell>
          <cell r="J2222" t="str">
            <v>Asegurar llanta de emergencia</v>
          </cell>
          <cell r="K2222" t="str">
            <v>MTTO. CORRECTIVO</v>
          </cell>
          <cell r="L2222">
            <v>1708</v>
          </cell>
          <cell r="M2222" t="str">
            <v>RODRIGUEZ ALVAREZ, JOSE VICENTE</v>
          </cell>
          <cell r="N2222" t="str">
            <v>D (Salida 18 Horas)</v>
          </cell>
          <cell r="O2222">
            <v>42212</v>
          </cell>
          <cell r="P2222">
            <v>0.54513888888888895</v>
          </cell>
          <cell r="Q2222">
            <v>31</v>
          </cell>
          <cell r="R2222">
            <v>79247</v>
          </cell>
          <cell r="S2222" t="str">
            <v>Mtto. Terminado</v>
          </cell>
          <cell r="T2222">
            <v>42212</v>
          </cell>
          <cell r="U2222">
            <v>0.59375</v>
          </cell>
          <cell r="V2222">
            <v>1.1666666666278616</v>
          </cell>
        </row>
        <row r="2223">
          <cell r="A2223"/>
          <cell r="B2223">
            <v>2212</v>
          </cell>
          <cell r="C2223" t="str">
            <v>127A</v>
          </cell>
          <cell r="D2223" t="str">
            <v>Camión Chevrolet</v>
          </cell>
          <cell r="E2223" t="str">
            <v>100EL</v>
          </cell>
          <cell r="F2223" t="str">
            <v>Coazucar S. A.</v>
          </cell>
          <cell r="G2223">
            <v>791060303</v>
          </cell>
          <cell r="H2223">
            <v>7795550748</v>
          </cell>
          <cell r="I2223" t="str">
            <v>ENDER EQUIPO LIVIANO</v>
          </cell>
          <cell r="J2223" t="str">
            <v>Revisar cabina</v>
          </cell>
          <cell r="K2223" t="str">
            <v>MTTO. CORRECTIVO</v>
          </cell>
          <cell r="L2223">
            <v>2037</v>
          </cell>
          <cell r="M2223" t="str">
            <v>YULAN CUADROS, SERGIO MAURICIO</v>
          </cell>
          <cell r="N2223" t="str">
            <v>D (Salida 18 Horas)</v>
          </cell>
          <cell r="O2223">
            <v>42212</v>
          </cell>
          <cell r="P2223">
            <v>0.55277777777777781</v>
          </cell>
          <cell r="Q2223">
            <v>31</v>
          </cell>
          <cell r="R2223"/>
          <cell r="S2223" t="str">
            <v>Mtto. Terminado</v>
          </cell>
          <cell r="T2223">
            <v>42212</v>
          </cell>
          <cell r="U2223">
            <v>0.66666666666666663</v>
          </cell>
          <cell r="V2223">
            <v>2.7333333333954215</v>
          </cell>
        </row>
        <row r="2224">
          <cell r="A2224"/>
          <cell r="B2224">
            <v>2213</v>
          </cell>
          <cell r="C2224" t="str">
            <v>LL01</v>
          </cell>
          <cell r="D2224" t="str">
            <v>Cargadora de Caña JD SP.1850</v>
          </cell>
          <cell r="E2224" t="str">
            <v>100LL</v>
          </cell>
          <cell r="F2224" t="str">
            <v>Coazucar S. A.</v>
          </cell>
          <cell r="G2224">
            <v>791060370</v>
          </cell>
          <cell r="H2224">
            <v>791060370</v>
          </cell>
          <cell r="I2224" t="str">
            <v>MTTO. EN EL CAMPO</v>
          </cell>
          <cell r="J2224" t="str">
            <v>Revisar aire acondicionado</v>
          </cell>
          <cell r="K2224" t="str">
            <v>MTTO. CORRECTIVO</v>
          </cell>
          <cell r="L2224">
            <v>1483</v>
          </cell>
          <cell r="M2224" t="str">
            <v>ORMAZA CATUTO, FELIX NELSON</v>
          </cell>
          <cell r="N2224" t="str">
            <v>D (Salida 18 Horas)</v>
          </cell>
          <cell r="O2224">
            <v>42212</v>
          </cell>
          <cell r="P2224">
            <v>0.55555555555555558</v>
          </cell>
          <cell r="Q2224">
            <v>31</v>
          </cell>
          <cell r="R2224"/>
          <cell r="S2224" t="str">
            <v>Mtto. Terminado</v>
          </cell>
          <cell r="T2224">
            <v>42212</v>
          </cell>
          <cell r="U2224">
            <v>0.75</v>
          </cell>
          <cell r="V2224">
            <v>4.6666666667442769</v>
          </cell>
        </row>
        <row r="2225">
          <cell r="A2225"/>
          <cell r="B2225">
            <v>2214</v>
          </cell>
          <cell r="C2225">
            <v>1475</v>
          </cell>
          <cell r="D2225" t="str">
            <v>Dolly</v>
          </cell>
          <cell r="E2225" t="str">
            <v>100DL</v>
          </cell>
          <cell r="F2225" t="str">
            <v>Coazucar S. A.</v>
          </cell>
          <cell r="G2225">
            <v>791060315</v>
          </cell>
          <cell r="H2225">
            <v>791060315</v>
          </cell>
          <cell r="I2225" t="str">
            <v>MTTO. EN EL CAMPO</v>
          </cell>
          <cell r="J2225" t="str">
            <v>Llantas salidas y colocar cadena</v>
          </cell>
          <cell r="K2225" t="str">
            <v>MTTO. CORRECTIVO</v>
          </cell>
          <cell r="L2225">
            <v>1417</v>
          </cell>
          <cell r="M2225" t="str">
            <v>MORENO ULLOA, SALOMON</v>
          </cell>
          <cell r="N2225" t="str">
            <v>D (Salida 18 Horas)</v>
          </cell>
          <cell r="O2225">
            <v>42212</v>
          </cell>
          <cell r="P2225">
            <v>0.55902777777777779</v>
          </cell>
          <cell r="Q2225">
            <v>31</v>
          </cell>
          <cell r="R2225"/>
          <cell r="S2225" t="str">
            <v>Mtto. Terminado</v>
          </cell>
          <cell r="T2225">
            <v>42212</v>
          </cell>
          <cell r="U2225">
            <v>0.75</v>
          </cell>
          <cell r="V2225">
            <v>4.5833333332557231</v>
          </cell>
        </row>
        <row r="2226">
          <cell r="A2226"/>
          <cell r="B2226">
            <v>2215</v>
          </cell>
          <cell r="C2226">
            <v>847</v>
          </cell>
          <cell r="D2226" t="str">
            <v>Zanjadoras</v>
          </cell>
          <cell r="E2226" t="str">
            <v>100EA</v>
          </cell>
          <cell r="F2226" t="str">
            <v>Coazucar S. A.</v>
          </cell>
          <cell r="G2226">
            <v>791060367</v>
          </cell>
          <cell r="H2226">
            <v>7795550510</v>
          </cell>
          <cell r="I2226" t="str">
            <v>EQUIPO AGRICOLAS</v>
          </cell>
          <cell r="J2226" t="str">
            <v>Cambiar punta</v>
          </cell>
          <cell r="K2226" t="str">
            <v>MTTO. CORRECTIVO</v>
          </cell>
          <cell r="L2226">
            <v>1587</v>
          </cell>
          <cell r="M2226" t="str">
            <v>PIÑA VICTOR, VICENTE FEDERICO</v>
          </cell>
          <cell r="N2226" t="str">
            <v>D (Salida 18 Horas)</v>
          </cell>
          <cell r="O2226">
            <v>42212</v>
          </cell>
          <cell r="P2226">
            <v>0.56111111111111112</v>
          </cell>
          <cell r="Q2226">
            <v>31</v>
          </cell>
          <cell r="R2226"/>
          <cell r="S2226" t="str">
            <v>Mtto. Terminado</v>
          </cell>
          <cell r="T2226">
            <v>42212</v>
          </cell>
          <cell r="U2226">
            <v>0.56111111111111112</v>
          </cell>
          <cell r="V2226">
            <v>0</v>
          </cell>
        </row>
        <row r="2227">
          <cell r="A2227"/>
          <cell r="B2227">
            <v>2216</v>
          </cell>
          <cell r="C2227" t="str">
            <v>MB50</v>
          </cell>
          <cell r="D2227" t="str">
            <v>Moto Boma Perkins 1004-4TZ06</v>
          </cell>
          <cell r="E2227" t="str">
            <v>100BB</v>
          </cell>
          <cell r="F2227" t="str">
            <v>Coazucar S. A.</v>
          </cell>
          <cell r="G2227">
            <v>791060405</v>
          </cell>
          <cell r="H2227">
            <v>7795550154</v>
          </cell>
          <cell r="I2227" t="str">
            <v>MTTO. EN EL CAMPO</v>
          </cell>
          <cell r="J2227" t="str">
            <v>Instalar motor</v>
          </cell>
          <cell r="K2227" t="str">
            <v>MTTO. CORRECTIVO</v>
          </cell>
          <cell r="L2227">
            <v>3892</v>
          </cell>
          <cell r="M2227" t="str">
            <v>ALTAMIRANO MACIAS, MANUEL</v>
          </cell>
          <cell r="N2227" t="str">
            <v>D (Salida 18 Horas)</v>
          </cell>
          <cell r="O2227">
            <v>42212</v>
          </cell>
          <cell r="P2227">
            <v>0.54375000000000007</v>
          </cell>
          <cell r="Q2227">
            <v>31</v>
          </cell>
          <cell r="R2227"/>
          <cell r="S2227" t="str">
            <v>Mtto. Terminado</v>
          </cell>
          <cell r="T2227">
            <v>42212</v>
          </cell>
          <cell r="U2227">
            <v>0.70833333333333337</v>
          </cell>
          <cell r="V2227">
            <v>3.9500000000698492</v>
          </cell>
        </row>
        <row r="2228">
          <cell r="A2228"/>
          <cell r="B2228">
            <v>2217</v>
          </cell>
          <cell r="C2228" t="str">
            <v>CB04</v>
          </cell>
          <cell r="D2228" t="str">
            <v>Cabezal Volvo FM64T-L2H1</v>
          </cell>
          <cell r="E2228" t="str">
            <v>100CB</v>
          </cell>
          <cell r="F2228" t="str">
            <v>Coazucar S. A.</v>
          </cell>
          <cell r="G2228">
            <v>791060412</v>
          </cell>
          <cell r="H2228">
            <v>791060412</v>
          </cell>
          <cell r="I2228" t="str">
            <v>CABEZALES</v>
          </cell>
          <cell r="J2228" t="str">
            <v>Orden de Inspección</v>
          </cell>
          <cell r="K2228" t="str">
            <v>MTTO. PREVENTIVO</v>
          </cell>
          <cell r="L2228">
            <v>7093</v>
          </cell>
          <cell r="M2228" t="str">
            <v>PICO PERALTA, FRANKLIN GEOVANNY</v>
          </cell>
          <cell r="N2228" t="str">
            <v>D (Salida 18 Horas)</v>
          </cell>
          <cell r="O2228">
            <v>42212</v>
          </cell>
          <cell r="P2228">
            <v>0.5625</v>
          </cell>
          <cell r="Q2228">
            <v>31</v>
          </cell>
          <cell r="R2228"/>
          <cell r="S2228" t="str">
            <v>Mtto. Terminado</v>
          </cell>
          <cell r="T2228">
            <v>42212</v>
          </cell>
          <cell r="U2228">
            <v>0.58819444444444446</v>
          </cell>
          <cell r="V2228">
            <v>0.61666666658129543</v>
          </cell>
        </row>
        <row r="2229">
          <cell r="A2229"/>
          <cell r="B2229">
            <v>2218</v>
          </cell>
          <cell r="C2229" t="str">
            <v>CB04</v>
          </cell>
          <cell r="D2229" t="str">
            <v>Cabezal Volvo FM64T-L2H1</v>
          </cell>
          <cell r="E2229" t="str">
            <v>100CB</v>
          </cell>
          <cell r="F2229" t="str">
            <v>Coazucar S. A.</v>
          </cell>
          <cell r="G2229">
            <v>791060412</v>
          </cell>
          <cell r="H2229">
            <v>791060412</v>
          </cell>
          <cell r="I2229" t="str">
            <v>LUBRICADORA</v>
          </cell>
          <cell r="J2229" t="str">
            <v>Cambio aceite y filtro motor</v>
          </cell>
          <cell r="K2229" t="str">
            <v>MTTO. PREVENTIVO</v>
          </cell>
          <cell r="L2229">
            <v>7093</v>
          </cell>
          <cell r="M2229" t="str">
            <v>PICO PERALTA, FRANKLIN GEOVANNY</v>
          </cell>
          <cell r="N2229" t="str">
            <v>D (Salida 18 Horas)</v>
          </cell>
          <cell r="O2229">
            <v>42212</v>
          </cell>
          <cell r="P2229">
            <v>0.5625</v>
          </cell>
          <cell r="Q2229">
            <v>31</v>
          </cell>
          <cell r="R2229"/>
          <cell r="S2229" t="str">
            <v>Mtto. Terminado</v>
          </cell>
          <cell r="T2229">
            <v>42212</v>
          </cell>
          <cell r="U2229">
            <v>0.64583333333333337</v>
          </cell>
          <cell r="V2229">
            <v>2</v>
          </cell>
        </row>
        <row r="2230">
          <cell r="A2230"/>
          <cell r="B2230">
            <v>2219</v>
          </cell>
          <cell r="C2230" t="str">
            <v>CB04</v>
          </cell>
          <cell r="D2230" t="str">
            <v>Cabezal Volvo FM64T-L2H1</v>
          </cell>
          <cell r="E2230" t="str">
            <v>100CB</v>
          </cell>
          <cell r="F2230" t="str">
            <v>Coazucar S. A.</v>
          </cell>
          <cell r="G2230">
            <v>791060412</v>
          </cell>
          <cell r="H2230">
            <v>791060412</v>
          </cell>
          <cell r="I2230" t="str">
            <v>LUBRICADORA</v>
          </cell>
          <cell r="J2230" t="str">
            <v>Cambio filtro de combustible</v>
          </cell>
          <cell r="K2230" t="str">
            <v>MTTO. PREVENTIVO</v>
          </cell>
          <cell r="L2230">
            <v>7093</v>
          </cell>
          <cell r="M2230" t="str">
            <v>PICO PERALTA, FRANKLIN GEOVANNY</v>
          </cell>
          <cell r="N2230" t="str">
            <v>D (Salida 18 Horas)</v>
          </cell>
          <cell r="O2230">
            <v>42212</v>
          </cell>
          <cell r="P2230">
            <v>0.5625</v>
          </cell>
          <cell r="Q2230">
            <v>31</v>
          </cell>
          <cell r="R2230"/>
          <cell r="S2230" t="str">
            <v>Mtto. Terminado</v>
          </cell>
          <cell r="T2230">
            <v>42212</v>
          </cell>
          <cell r="U2230">
            <v>0.64583333333333337</v>
          </cell>
          <cell r="V2230">
            <v>2</v>
          </cell>
        </row>
        <row r="2231">
          <cell r="A2231"/>
          <cell r="B2231">
            <v>2220</v>
          </cell>
          <cell r="C2231">
            <v>751</v>
          </cell>
          <cell r="D2231" t="str">
            <v>Excavadora Volvo EC210BLC</v>
          </cell>
          <cell r="E2231" t="str">
            <v>100EP</v>
          </cell>
          <cell r="F2231" t="str">
            <v>Coazucar S. A.</v>
          </cell>
          <cell r="G2231">
            <v>791060381</v>
          </cell>
          <cell r="H2231">
            <v>7795550872</v>
          </cell>
          <cell r="I2231" t="str">
            <v>MTTO. EN EL CAMPO</v>
          </cell>
          <cell r="J2231" t="str">
            <v>Descarrilada</v>
          </cell>
          <cell r="K2231" t="str">
            <v>MTTO. CORRECTIVO</v>
          </cell>
          <cell r="L2231">
            <v>865</v>
          </cell>
          <cell r="M2231" t="str">
            <v>CEDEÑO SANCHEZ, JOSE KLEVER</v>
          </cell>
          <cell r="N2231" t="str">
            <v>D (Salida 18 Horas)</v>
          </cell>
          <cell r="O2231">
            <v>42212</v>
          </cell>
          <cell r="P2231">
            <v>0.56944444444444442</v>
          </cell>
          <cell r="Q2231">
            <v>31</v>
          </cell>
          <cell r="R2231"/>
          <cell r="S2231" t="str">
            <v>Mtto. Terminado</v>
          </cell>
          <cell r="T2231">
            <v>42212</v>
          </cell>
          <cell r="U2231">
            <v>0.85416666666666663</v>
          </cell>
          <cell r="V2231">
            <v>6.8333333332557231</v>
          </cell>
        </row>
        <row r="2232">
          <cell r="A2232"/>
          <cell r="B2232">
            <v>2221</v>
          </cell>
          <cell r="C2232" t="str">
            <v>CS06</v>
          </cell>
          <cell r="D2232" t="str">
            <v>Cosechadora de CañaJohn Deere 3520</v>
          </cell>
          <cell r="E2232" t="str">
            <v>100CS</v>
          </cell>
          <cell r="F2232" t="str">
            <v>Coazucar S. A.</v>
          </cell>
          <cell r="G2232">
            <v>791060321</v>
          </cell>
          <cell r="H2232">
            <v>791060321</v>
          </cell>
          <cell r="I2232" t="str">
            <v>MTTO. EN EL CAMPO</v>
          </cell>
          <cell r="J2232" t="str">
            <v>Revisar sistema electrico</v>
          </cell>
          <cell r="K2232" t="str">
            <v>MTTO. CORRECTIVO</v>
          </cell>
          <cell r="L2232">
            <v>1552</v>
          </cell>
          <cell r="M2232" t="str">
            <v>PEÑA ASTUDILLO, MIGUEL</v>
          </cell>
          <cell r="N2232" t="str">
            <v>D (Salida 18 Horas)</v>
          </cell>
          <cell r="O2232">
            <v>42212</v>
          </cell>
          <cell r="P2232">
            <v>0.57291666666666663</v>
          </cell>
          <cell r="Q2232">
            <v>31</v>
          </cell>
          <cell r="R2232"/>
          <cell r="S2232" t="str">
            <v>Mtto. Terminado</v>
          </cell>
          <cell r="T2232">
            <v>42213</v>
          </cell>
          <cell r="U2232">
            <v>0.25</v>
          </cell>
          <cell r="V2232">
            <v>16.25</v>
          </cell>
        </row>
        <row r="2233">
          <cell r="A2233"/>
          <cell r="B2233">
            <v>2222</v>
          </cell>
          <cell r="C2233">
            <v>333</v>
          </cell>
          <cell r="D2233" t="str">
            <v>Tractor de Llantas Cameco 305 AG</v>
          </cell>
          <cell r="E2233" t="str">
            <v>100CM</v>
          </cell>
          <cell r="F2233" t="str">
            <v>Coazucar S. A.</v>
          </cell>
          <cell r="G2233">
            <v>791060444</v>
          </cell>
          <cell r="H2233">
            <v>791060444</v>
          </cell>
          <cell r="I2233" t="str">
            <v>ELECTROMECANICOS</v>
          </cell>
          <cell r="J2233" t="str">
            <v>Revisar sistema electrico</v>
          </cell>
          <cell r="K2233" t="str">
            <v>MTTO. CORRECTIVO</v>
          </cell>
          <cell r="L2233">
            <v>879</v>
          </cell>
          <cell r="M2233" t="str">
            <v>CEVALLOS NAULA, MANUEL JESUS</v>
          </cell>
          <cell r="N2233" t="str">
            <v>D (Salida 18 Horas)</v>
          </cell>
          <cell r="O2233">
            <v>42212</v>
          </cell>
          <cell r="P2233">
            <v>0.57777777777777783</v>
          </cell>
          <cell r="Q2233">
            <v>31</v>
          </cell>
          <cell r="R2233"/>
          <cell r="S2233" t="str">
            <v>Mtto. Terminado</v>
          </cell>
          <cell r="T2233">
            <v>42212</v>
          </cell>
          <cell r="U2233">
            <v>0.69027777777777777</v>
          </cell>
          <cell r="V2233">
            <v>2.6999999999534339</v>
          </cell>
        </row>
        <row r="2234">
          <cell r="A2234"/>
          <cell r="B2234">
            <v>2223</v>
          </cell>
          <cell r="C2234" t="str">
            <v>MB47</v>
          </cell>
          <cell r="D2234" t="str">
            <v>Moto Boma Perkins 1004-4TZ06</v>
          </cell>
          <cell r="E2234" t="str">
            <v>100BB</v>
          </cell>
          <cell r="F2234" t="str">
            <v>Coazucar S. A.</v>
          </cell>
          <cell r="G2234">
            <v>791060405</v>
          </cell>
          <cell r="H2234">
            <v>7795550148</v>
          </cell>
          <cell r="I2234" t="str">
            <v>MTTO. EN EL CAMPO</v>
          </cell>
          <cell r="J2234" t="str">
            <v>Instalar motor</v>
          </cell>
          <cell r="K2234" t="str">
            <v>MTTO. CORRECTIVO</v>
          </cell>
          <cell r="L2234">
            <v>1830</v>
          </cell>
          <cell r="M2234" t="str">
            <v>SIGCHO SAMANIEGO, MAURO</v>
          </cell>
          <cell r="N2234" t="str">
            <v>D (Salida 18 Horas)</v>
          </cell>
          <cell r="O2234">
            <v>42212</v>
          </cell>
          <cell r="P2234">
            <v>0.57916666666666672</v>
          </cell>
          <cell r="Q2234">
            <v>31</v>
          </cell>
          <cell r="R2234"/>
          <cell r="S2234" t="str">
            <v>Mtto. Terminado</v>
          </cell>
          <cell r="T2234">
            <v>42212</v>
          </cell>
          <cell r="U2234">
            <v>0.66666666666666663</v>
          </cell>
          <cell r="V2234">
            <v>2.0999999998603016</v>
          </cell>
        </row>
        <row r="2235">
          <cell r="A2235"/>
          <cell r="B2235">
            <v>2224</v>
          </cell>
          <cell r="C2235">
            <v>363</v>
          </cell>
          <cell r="D2235" t="str">
            <v>Tractor de Ruedas Vanguard V-275</v>
          </cell>
          <cell r="E2235" t="str">
            <v>100EP</v>
          </cell>
          <cell r="F2235" t="str">
            <v>Coazucar S. A.</v>
          </cell>
          <cell r="G2235">
            <v>791060439</v>
          </cell>
          <cell r="H2235">
            <v>7795550834</v>
          </cell>
          <cell r="I2235" t="str">
            <v>EQUIPO PESADO</v>
          </cell>
          <cell r="J2235" t="str">
            <v>Orden de Inspección</v>
          </cell>
          <cell r="K2235" t="str">
            <v>MTTO. PREVENTIVO</v>
          </cell>
          <cell r="L2235">
            <v>955</v>
          </cell>
          <cell r="M2235" t="str">
            <v>CRESPO PEÑAFIEL, LUIS DE JESUS</v>
          </cell>
          <cell r="N2235" t="str">
            <v>D (Salida 18 Horas)</v>
          </cell>
          <cell r="O2235">
            <v>42212</v>
          </cell>
          <cell r="P2235">
            <v>0.58611111111111114</v>
          </cell>
          <cell r="Q2235">
            <v>31</v>
          </cell>
          <cell r="R2235">
            <v>11694</v>
          </cell>
          <cell r="S2235" t="str">
            <v>Mtto. Terminado</v>
          </cell>
          <cell r="T2235">
            <v>42212</v>
          </cell>
          <cell r="U2235">
            <v>0.61458333333333337</v>
          </cell>
          <cell r="V2235">
            <v>0.68333333334885538</v>
          </cell>
        </row>
        <row r="2236">
          <cell r="A2236"/>
          <cell r="B2236">
            <v>2225</v>
          </cell>
          <cell r="C2236">
            <v>363</v>
          </cell>
          <cell r="D2236" t="str">
            <v>Tractor de Ruedas Vanguard V-275</v>
          </cell>
          <cell r="E2236" t="str">
            <v>100EP</v>
          </cell>
          <cell r="F2236" t="str">
            <v>Coazucar S. A.</v>
          </cell>
          <cell r="G2236">
            <v>791060439</v>
          </cell>
          <cell r="H2236">
            <v>7795550834</v>
          </cell>
          <cell r="I2236" t="str">
            <v>LUBRICADORA</v>
          </cell>
          <cell r="J2236" t="str">
            <v>Cambio aceite y filtro motor</v>
          </cell>
          <cell r="K2236" t="str">
            <v>MTTO. PREVENTIVO</v>
          </cell>
          <cell r="L2236">
            <v>955</v>
          </cell>
          <cell r="M2236" t="str">
            <v>CRESPO PEÑAFIEL, LUIS DE JESUS</v>
          </cell>
          <cell r="N2236" t="str">
            <v>D (Salida 18 Horas)</v>
          </cell>
          <cell r="O2236">
            <v>42212</v>
          </cell>
          <cell r="P2236">
            <v>0.58611111111111114</v>
          </cell>
          <cell r="Q2236">
            <v>31</v>
          </cell>
          <cell r="R2236">
            <v>11694</v>
          </cell>
          <cell r="S2236" t="str">
            <v>Mtto. Terminado</v>
          </cell>
          <cell r="T2236">
            <v>42212</v>
          </cell>
          <cell r="U2236">
            <v>0.64583333333333337</v>
          </cell>
          <cell r="V2236">
            <v>1.4333333333488554</v>
          </cell>
        </row>
        <row r="2237">
          <cell r="A2237"/>
          <cell r="B2237">
            <v>2226</v>
          </cell>
          <cell r="C2237">
            <v>363</v>
          </cell>
          <cell r="D2237" t="str">
            <v>Tractor de Ruedas Vanguard V-275</v>
          </cell>
          <cell r="E2237" t="str">
            <v>100EP</v>
          </cell>
          <cell r="F2237" t="str">
            <v>Coazucar S. A.</v>
          </cell>
          <cell r="G2237">
            <v>791060439</v>
          </cell>
          <cell r="H2237">
            <v>7795550834</v>
          </cell>
          <cell r="I2237" t="str">
            <v>LUBRICADORA</v>
          </cell>
          <cell r="J2237" t="str">
            <v>Cambio filtro de combustible</v>
          </cell>
          <cell r="K2237" t="str">
            <v>MTTO. PREVENTIVO</v>
          </cell>
          <cell r="L2237">
            <v>955</v>
          </cell>
          <cell r="M2237" t="str">
            <v>CRESPO PEÑAFIEL, LUIS DE JESUS</v>
          </cell>
          <cell r="N2237" t="str">
            <v>D (Salida 18 Horas)</v>
          </cell>
          <cell r="O2237">
            <v>42212</v>
          </cell>
          <cell r="P2237">
            <v>0.58611111111111114</v>
          </cell>
          <cell r="Q2237">
            <v>31</v>
          </cell>
          <cell r="R2237">
            <v>11694</v>
          </cell>
          <cell r="S2237" t="str">
            <v>Mtto. Terminado</v>
          </cell>
          <cell r="T2237">
            <v>42212</v>
          </cell>
          <cell r="U2237">
            <v>0.64583333333333337</v>
          </cell>
          <cell r="V2237">
            <v>1.4333333333488554</v>
          </cell>
        </row>
        <row r="2238">
          <cell r="A2238"/>
          <cell r="B2238">
            <v>2227</v>
          </cell>
          <cell r="C2238">
            <v>1481</v>
          </cell>
          <cell r="D2238" t="str">
            <v>Dollys</v>
          </cell>
          <cell r="E2238" t="str">
            <v>100DL</v>
          </cell>
          <cell r="F2238" t="str">
            <v>Coazucar S. A.</v>
          </cell>
          <cell r="G2238">
            <v>0</v>
          </cell>
          <cell r="H2238">
            <v>791060315</v>
          </cell>
          <cell r="I2238" t="str">
            <v>VULCANIZADORA</v>
          </cell>
          <cell r="J2238" t="str">
            <v>Cambiar llanta</v>
          </cell>
          <cell r="K2238" t="str">
            <v>MTTO. CORRECTIVO</v>
          </cell>
          <cell r="L2238">
            <v>1814</v>
          </cell>
          <cell r="M2238" t="str">
            <v>SARMIENTO CALLE, CARLOS</v>
          </cell>
          <cell r="N2238" t="str">
            <v>D (Salida 18 Horas)</v>
          </cell>
          <cell r="O2238">
            <v>42212</v>
          </cell>
          <cell r="P2238">
            <v>0.59791666666666665</v>
          </cell>
          <cell r="Q2238">
            <v>31</v>
          </cell>
          <cell r="R2238"/>
          <cell r="S2238" t="str">
            <v>Mtto. Terminado</v>
          </cell>
          <cell r="T2238">
            <v>42212</v>
          </cell>
          <cell r="U2238">
            <v>0.66666666666666663</v>
          </cell>
          <cell r="V2238">
            <v>1.6500000000232831</v>
          </cell>
        </row>
        <row r="2239">
          <cell r="A2239"/>
          <cell r="B2239">
            <v>2228</v>
          </cell>
          <cell r="C2239">
            <v>160</v>
          </cell>
          <cell r="D2239" t="str">
            <v>Cabezal M. Benz LS-2635</v>
          </cell>
          <cell r="E2239" t="str">
            <v>100CB</v>
          </cell>
          <cell r="F2239" t="str">
            <v>Coazucar S. A.</v>
          </cell>
          <cell r="G2239">
            <v>791060330</v>
          </cell>
          <cell r="H2239">
            <v>791060330</v>
          </cell>
          <cell r="I2239" t="str">
            <v>CABEZALES</v>
          </cell>
          <cell r="J2239" t="str">
            <v>Revisar relantin</v>
          </cell>
          <cell r="K2239" t="str">
            <v>MTTO. CORRECTIVO</v>
          </cell>
          <cell r="L2239">
            <v>1683</v>
          </cell>
          <cell r="M2239" t="str">
            <v>RIVERA FLORES, JULIO ALEJANDRO</v>
          </cell>
          <cell r="N2239" t="str">
            <v>D (Salida 18 Horas)</v>
          </cell>
          <cell r="O2239">
            <v>42212</v>
          </cell>
          <cell r="P2239">
            <v>0.60555555555555551</v>
          </cell>
          <cell r="Q2239">
            <v>31</v>
          </cell>
          <cell r="R2239">
            <v>560</v>
          </cell>
          <cell r="S2239" t="str">
            <v>Mtto. Terminado</v>
          </cell>
          <cell r="T2239">
            <v>42212</v>
          </cell>
          <cell r="U2239">
            <v>0.67847222222222225</v>
          </cell>
          <cell r="V2239">
            <v>1.7499999998835847</v>
          </cell>
        </row>
        <row r="2240">
          <cell r="A2240"/>
          <cell r="B2240">
            <v>2229</v>
          </cell>
          <cell r="C2240">
            <v>283</v>
          </cell>
          <cell r="D2240" t="str">
            <v>Tractor John Deere 8200</v>
          </cell>
          <cell r="E2240" t="str">
            <v>100JD</v>
          </cell>
          <cell r="F2240" t="str">
            <v>Coazucar S. A.</v>
          </cell>
          <cell r="G2240">
            <v>791060442</v>
          </cell>
          <cell r="H2240">
            <v>7795550933</v>
          </cell>
          <cell r="I2240" t="str">
            <v>MTTO. EN EL CAMPO</v>
          </cell>
          <cell r="J2240" t="str">
            <v>Revisar seguro del volante</v>
          </cell>
          <cell r="K2240" t="str">
            <v>MTTO. CORRECTIVO</v>
          </cell>
          <cell r="L2240">
            <v>1806</v>
          </cell>
          <cell r="M2240" t="str">
            <v>SANTOS QUINTO, GERMAN</v>
          </cell>
          <cell r="N2240" t="str">
            <v>D (Salida 18 Horas)</v>
          </cell>
          <cell r="O2240">
            <v>42212</v>
          </cell>
          <cell r="P2240">
            <v>0.6069444444444444</v>
          </cell>
          <cell r="Q2240">
            <v>31</v>
          </cell>
          <cell r="R2240"/>
          <cell r="S2240" t="str">
            <v>Mtto. Terminado</v>
          </cell>
          <cell r="T2240">
            <v>42212</v>
          </cell>
          <cell r="U2240">
            <v>0.95833333333333337</v>
          </cell>
          <cell r="V2240">
            <v>8.4333333333488554</v>
          </cell>
        </row>
        <row r="2241">
          <cell r="A2241"/>
          <cell r="B2241">
            <v>2230</v>
          </cell>
          <cell r="C2241">
            <v>194</v>
          </cell>
          <cell r="D2241" t="str">
            <v>Cabezal Kenworth T-800</v>
          </cell>
          <cell r="E2241" t="str">
            <v>100CB</v>
          </cell>
          <cell r="F2241" t="str">
            <v>Coazucar S. A.</v>
          </cell>
          <cell r="G2241">
            <v>791060332</v>
          </cell>
          <cell r="H2241">
            <v>791060332</v>
          </cell>
          <cell r="I2241" t="str">
            <v>MTTO. EN EL CAMPO</v>
          </cell>
          <cell r="J2241" t="str">
            <v>Cambiar llanta delantera</v>
          </cell>
          <cell r="K2241" t="str">
            <v>MTTO. CORRECTIVO</v>
          </cell>
          <cell r="L2241">
            <v>1814</v>
          </cell>
          <cell r="M2241" t="str">
            <v>SARMIENTO CALLE, CARLOS</v>
          </cell>
          <cell r="N2241" t="str">
            <v>D (Salida 18 Horas)</v>
          </cell>
          <cell r="O2241">
            <v>42212</v>
          </cell>
          <cell r="P2241">
            <v>0.61041666666666672</v>
          </cell>
          <cell r="Q2241">
            <v>31</v>
          </cell>
          <cell r="R2241"/>
          <cell r="S2241" t="str">
            <v>Mtto. Terminado</v>
          </cell>
          <cell r="T2241">
            <v>42212</v>
          </cell>
          <cell r="U2241">
            <v>0.66666666666666663</v>
          </cell>
          <cell r="V2241">
            <v>1.3499999998603016</v>
          </cell>
        </row>
        <row r="2242">
          <cell r="A2242"/>
          <cell r="B2242">
            <v>2231</v>
          </cell>
          <cell r="C2242">
            <v>307</v>
          </cell>
          <cell r="D2242" t="str">
            <v>Tractor John Deere 8220</v>
          </cell>
          <cell r="E2242" t="str">
            <v>100JD</v>
          </cell>
          <cell r="F2242" t="str">
            <v>Coazucar S. A.</v>
          </cell>
          <cell r="G2242">
            <v>791060393</v>
          </cell>
          <cell r="H2242">
            <v>7795550965</v>
          </cell>
          <cell r="I2242" t="str">
            <v>JOHN DEERE</v>
          </cell>
          <cell r="J2242" t="str">
            <v>Chequear cambios se neutraliza</v>
          </cell>
          <cell r="K2242" t="str">
            <v>MTTO. CORRECTIVO</v>
          </cell>
          <cell r="L2242">
            <v>1587</v>
          </cell>
          <cell r="M2242" t="str">
            <v>PIÑA VICTOR, VICENTE FEDERICO</v>
          </cell>
          <cell r="N2242" t="str">
            <v>D (Salida 18 Horas)</v>
          </cell>
          <cell r="O2242">
            <v>42212</v>
          </cell>
          <cell r="P2242">
            <v>0.6118055555555556</v>
          </cell>
          <cell r="Q2242">
            <v>31</v>
          </cell>
          <cell r="R2242"/>
          <cell r="S2242" t="str">
            <v>Mtto. Terminado</v>
          </cell>
          <cell r="T2242">
            <v>42212</v>
          </cell>
          <cell r="U2242">
            <v>0.68055555555555547</v>
          </cell>
          <cell r="V2242">
            <v>1.6499999999068677</v>
          </cell>
        </row>
        <row r="2243">
          <cell r="A2243"/>
          <cell r="B2243">
            <v>2232</v>
          </cell>
          <cell r="C2243" t="str">
            <v>EP04</v>
          </cell>
          <cell r="D2243" t="str">
            <v>Motoniveladora Caterpillar</v>
          </cell>
          <cell r="E2243" t="str">
            <v>100EP</v>
          </cell>
          <cell r="F2243" t="str">
            <v>Coazucar S. A.</v>
          </cell>
          <cell r="G2243">
            <v>791060411</v>
          </cell>
          <cell r="H2243">
            <v>7795550883</v>
          </cell>
          <cell r="I2243" t="str">
            <v>EQUIPO PESADO</v>
          </cell>
          <cell r="J2243" t="str">
            <v>Revisar aire acondicionado</v>
          </cell>
          <cell r="K2243" t="str">
            <v>MTTO. CORRECTIVO</v>
          </cell>
          <cell r="L2243">
            <v>1522</v>
          </cell>
          <cell r="M2243" t="str">
            <v>PAREDES RIERA, CARLOS</v>
          </cell>
          <cell r="N2243" t="str">
            <v>D (Salida 18 Horas)</v>
          </cell>
          <cell r="O2243">
            <v>42212</v>
          </cell>
          <cell r="P2243">
            <v>0.6166666666666667</v>
          </cell>
          <cell r="Q2243">
            <v>31</v>
          </cell>
          <cell r="R2243"/>
          <cell r="S2243" t="str">
            <v>Mtto. Terminado</v>
          </cell>
          <cell r="T2243">
            <v>42212</v>
          </cell>
          <cell r="U2243">
            <v>0.95138888888888884</v>
          </cell>
          <cell r="V2243">
            <v>8.0333333333255723</v>
          </cell>
        </row>
        <row r="2244">
          <cell r="A2244"/>
          <cell r="B2244">
            <v>2233</v>
          </cell>
          <cell r="C2244">
            <v>868</v>
          </cell>
          <cell r="D2244" t="str">
            <v>Abonadora de 2 Tolvas Multiple</v>
          </cell>
          <cell r="E2244" t="str">
            <v>100EA</v>
          </cell>
          <cell r="F2244" t="str">
            <v>Coazucar S. A.</v>
          </cell>
          <cell r="G2244">
            <v>0</v>
          </cell>
          <cell r="H2244">
            <v>791060429</v>
          </cell>
          <cell r="I2244" t="str">
            <v>EQUIPO AGRICOLAS</v>
          </cell>
          <cell r="J2244" t="str">
            <v>Cambiar discos</v>
          </cell>
          <cell r="K2244" t="str">
            <v>MTTO. CORRECTIVO</v>
          </cell>
          <cell r="L2244">
            <v>7131</v>
          </cell>
          <cell r="M2244" t="str">
            <v>FLORES GUACHICHULCA, ERWIN FABIAN</v>
          </cell>
          <cell r="N2244" t="str">
            <v>D (Salida 18 Horas)</v>
          </cell>
          <cell r="O2244">
            <v>42212</v>
          </cell>
          <cell r="P2244">
            <v>0.62430555555555556</v>
          </cell>
          <cell r="Q2244">
            <v>31</v>
          </cell>
          <cell r="R2244">
            <v>5290</v>
          </cell>
          <cell r="S2244" t="str">
            <v>Mtto. Terminado</v>
          </cell>
          <cell r="T2244">
            <v>42213</v>
          </cell>
          <cell r="U2244">
            <v>0.64374999999999993</v>
          </cell>
          <cell r="V2244">
            <v>24.466666666790843</v>
          </cell>
        </row>
        <row r="2245">
          <cell r="A2245"/>
          <cell r="B2245">
            <v>2234</v>
          </cell>
          <cell r="C2245" t="str">
            <v>MB60</v>
          </cell>
          <cell r="D2245" t="str">
            <v>Motor Cummins</v>
          </cell>
          <cell r="E2245" t="str">
            <v>100BB</v>
          </cell>
          <cell r="F2245" t="str">
            <v>Coazucar S. A.</v>
          </cell>
          <cell r="G2245">
            <v>791060405</v>
          </cell>
          <cell r="H2245">
            <v>7795550168</v>
          </cell>
          <cell r="I2245" t="str">
            <v>MTTO. EN EL CAMPO</v>
          </cell>
          <cell r="J2245" t="str">
            <v>Revisar fuga de combustible</v>
          </cell>
          <cell r="K2245" t="str">
            <v>MTTO. CORRECTIVO</v>
          </cell>
          <cell r="L2245">
            <v>1735</v>
          </cell>
          <cell r="M2245" t="str">
            <v>ROMERO ACOSTA, EDWIN</v>
          </cell>
          <cell r="N2245" t="str">
            <v>D (Salida 18 Horas)</v>
          </cell>
          <cell r="O2245">
            <v>42212</v>
          </cell>
          <cell r="P2245">
            <v>0.63541666666666663</v>
          </cell>
          <cell r="Q2245">
            <v>31</v>
          </cell>
          <cell r="R2245"/>
          <cell r="S2245" t="str">
            <v>Mtto. Terminado</v>
          </cell>
          <cell r="T2245">
            <v>42212</v>
          </cell>
          <cell r="U2245">
            <v>0.95833333333333337</v>
          </cell>
          <cell r="V2245">
            <v>7.75</v>
          </cell>
        </row>
        <row r="2246">
          <cell r="A2246"/>
          <cell r="B2246">
            <v>2235</v>
          </cell>
          <cell r="C2246">
            <v>668</v>
          </cell>
          <cell r="D2246" t="str">
            <v xml:space="preserve">Moto Bomba Perkins 4.236 </v>
          </cell>
          <cell r="E2246" t="str">
            <v>100BB</v>
          </cell>
          <cell r="F2246" t="str">
            <v>Coazucar S. A.</v>
          </cell>
          <cell r="G2246">
            <v>791060405</v>
          </cell>
          <cell r="H2246">
            <v>7795550042</v>
          </cell>
          <cell r="I2246" t="str">
            <v>MTTO. EN EL CAMPO</v>
          </cell>
          <cell r="J2246" t="str">
            <v>Colocar templador</v>
          </cell>
          <cell r="K2246" t="str">
            <v>MTTO. CORRECTIVO</v>
          </cell>
          <cell r="L2246">
            <v>1735</v>
          </cell>
          <cell r="M2246" t="str">
            <v>ROMERO ACOSTA, EDWIN</v>
          </cell>
          <cell r="N2246" t="str">
            <v>D (Salida 18 Horas)</v>
          </cell>
          <cell r="O2246">
            <v>42212</v>
          </cell>
          <cell r="P2246">
            <v>0.63611111111111118</v>
          </cell>
          <cell r="Q2246">
            <v>31</v>
          </cell>
          <cell r="R2246"/>
          <cell r="S2246" t="str">
            <v>Mtto. Terminado</v>
          </cell>
          <cell r="T2246">
            <v>42212</v>
          </cell>
          <cell r="U2246">
            <v>0.6875</v>
          </cell>
          <cell r="V2246">
            <v>1.2333333333954215</v>
          </cell>
        </row>
        <row r="2247">
          <cell r="A2247"/>
          <cell r="B2247">
            <v>2236</v>
          </cell>
          <cell r="C2247" t="str">
            <v>JD10</v>
          </cell>
          <cell r="D2247" t="str">
            <v>Tractor John Deere 8295R</v>
          </cell>
          <cell r="E2247" t="str">
            <v>100JD</v>
          </cell>
          <cell r="F2247" t="str">
            <v>Coazucar S. A.</v>
          </cell>
          <cell r="G2247">
            <v>791060397</v>
          </cell>
          <cell r="H2247">
            <v>7795551031</v>
          </cell>
          <cell r="I2247" t="str">
            <v>MTTO. EN EL CAMPO</v>
          </cell>
          <cell r="J2247" t="str">
            <v>Cambio aceite y filtro motor</v>
          </cell>
          <cell r="K2247" t="str">
            <v>MTTO. PREVENTIVO</v>
          </cell>
          <cell r="L2247">
            <v>1571</v>
          </cell>
          <cell r="M2247" t="str">
            <v>PEREZ PEREZ, WILMER ALFREDO</v>
          </cell>
          <cell r="N2247" t="str">
            <v>D (Salida 18 Horas)</v>
          </cell>
          <cell r="O2247">
            <v>42212</v>
          </cell>
          <cell r="P2247">
            <v>0.63750000000000007</v>
          </cell>
          <cell r="Q2247">
            <v>31</v>
          </cell>
          <cell r="R2247">
            <v>12554</v>
          </cell>
          <cell r="S2247" t="str">
            <v>Mtto. Terminado</v>
          </cell>
          <cell r="T2247">
            <v>42213</v>
          </cell>
          <cell r="U2247">
            <v>0.54166666666666663</v>
          </cell>
          <cell r="V2247">
            <v>21.700000000069849</v>
          </cell>
        </row>
        <row r="2248">
          <cell r="A2248"/>
          <cell r="B2248">
            <v>2237</v>
          </cell>
          <cell r="C2248" t="str">
            <v>JD10</v>
          </cell>
          <cell r="D2248" t="str">
            <v>Tractor John Deere 8295R</v>
          </cell>
          <cell r="E2248" t="str">
            <v>100JD</v>
          </cell>
          <cell r="F2248" t="str">
            <v>Coazucar S. A.</v>
          </cell>
          <cell r="G2248">
            <v>791060397</v>
          </cell>
          <cell r="H2248">
            <v>7795551031</v>
          </cell>
          <cell r="I2248" t="str">
            <v>MTTO. EN EL CAMPO</v>
          </cell>
          <cell r="J2248" t="str">
            <v>Cambio filtro de combustible</v>
          </cell>
          <cell r="K2248" t="str">
            <v>MTTO. PREVENTIVO</v>
          </cell>
          <cell r="L2248">
            <v>1571</v>
          </cell>
          <cell r="M2248" t="str">
            <v>PEREZ PEREZ, WILMER ALFREDO</v>
          </cell>
          <cell r="N2248" t="str">
            <v>D (Salida 18 Horas)</v>
          </cell>
          <cell r="O2248">
            <v>42212</v>
          </cell>
          <cell r="P2248">
            <v>0.63750000000000007</v>
          </cell>
          <cell r="Q2248">
            <v>31</v>
          </cell>
          <cell r="R2248"/>
          <cell r="S2248" t="str">
            <v>Mtto. Terminado</v>
          </cell>
          <cell r="T2248">
            <v>42213</v>
          </cell>
          <cell r="U2248">
            <v>0.54166666666666663</v>
          </cell>
          <cell r="V2248">
            <v>21.700000000069849</v>
          </cell>
        </row>
        <row r="2249">
          <cell r="A2249"/>
          <cell r="B2249">
            <v>2238</v>
          </cell>
          <cell r="C2249">
            <v>884</v>
          </cell>
          <cell r="D2249" t="str">
            <v>Aguilon</v>
          </cell>
          <cell r="E2249" t="str">
            <v>100EA</v>
          </cell>
          <cell r="F2249" t="str">
            <v>Coazucar S. A.</v>
          </cell>
          <cell r="G2249">
            <v>791060337</v>
          </cell>
          <cell r="H2249">
            <v>791060337</v>
          </cell>
          <cell r="I2249" t="str">
            <v>EQUIPO AGRICOLAS</v>
          </cell>
          <cell r="J2249" t="str">
            <v>Soldar aguilon</v>
          </cell>
          <cell r="K2249" t="str">
            <v>MTTO. CORRECTIVO</v>
          </cell>
          <cell r="L2249">
            <v>1470</v>
          </cell>
          <cell r="M2249" t="str">
            <v>OLVERA MEDINA, ANGEL FERNANDO</v>
          </cell>
          <cell r="N2249" t="str">
            <v>D (Salida 18 Horas)</v>
          </cell>
          <cell r="O2249">
            <v>42212</v>
          </cell>
          <cell r="P2249">
            <v>0.66249999999999998</v>
          </cell>
          <cell r="Q2249">
            <v>31</v>
          </cell>
          <cell r="R2249"/>
          <cell r="S2249" t="str">
            <v>Mtto. Terminado</v>
          </cell>
          <cell r="T2249">
            <v>42212</v>
          </cell>
          <cell r="U2249">
            <v>0.68402777777777779</v>
          </cell>
          <cell r="V2249">
            <v>0.51666666683740914</v>
          </cell>
        </row>
        <row r="2250">
          <cell r="A2250"/>
          <cell r="B2250">
            <v>2239</v>
          </cell>
          <cell r="C2250">
            <v>1307</v>
          </cell>
          <cell r="D2250" t="str">
            <v>Trayler</v>
          </cell>
          <cell r="E2250" t="str">
            <v>100TD</v>
          </cell>
          <cell r="F2250" t="str">
            <v>Coazucar S. A.</v>
          </cell>
          <cell r="G2250">
            <v>791060312</v>
          </cell>
          <cell r="H2250">
            <v>791060312</v>
          </cell>
          <cell r="I2250" t="str">
            <v>TRAYLER</v>
          </cell>
          <cell r="J2250" t="str">
            <v>Areglar visagra</v>
          </cell>
          <cell r="K2250" t="str">
            <v>MTTO. CORRECTIVO</v>
          </cell>
          <cell r="L2250">
            <v>1626</v>
          </cell>
          <cell r="M2250" t="str">
            <v xml:space="preserve">QUIMI CHANALATA, ERALDO </v>
          </cell>
          <cell r="N2250" t="str">
            <v>D (Salida 18 Horas)</v>
          </cell>
          <cell r="O2250">
            <v>42212</v>
          </cell>
          <cell r="P2250">
            <v>0.66666666666666663</v>
          </cell>
          <cell r="Q2250">
            <v>31</v>
          </cell>
          <cell r="R2250"/>
          <cell r="S2250" t="str">
            <v>Mtto. Terminado</v>
          </cell>
          <cell r="T2250">
            <v>42212</v>
          </cell>
          <cell r="U2250">
            <v>0.75</v>
          </cell>
          <cell r="V2250">
            <v>2</v>
          </cell>
        </row>
        <row r="2251">
          <cell r="A2251"/>
          <cell r="B2251">
            <v>2240</v>
          </cell>
          <cell r="C2251">
            <v>1322</v>
          </cell>
          <cell r="D2251" t="str">
            <v>Trayler</v>
          </cell>
          <cell r="E2251" t="str">
            <v>100TD</v>
          </cell>
          <cell r="F2251" t="str">
            <v>Coazucar S. A.</v>
          </cell>
          <cell r="G2251">
            <v>0</v>
          </cell>
          <cell r="H2251">
            <v>791060312</v>
          </cell>
          <cell r="I2251" t="str">
            <v>TRAYLER</v>
          </cell>
          <cell r="J2251" t="str">
            <v>Arregar templador</v>
          </cell>
          <cell r="K2251" t="str">
            <v>MTTO. CORRECTIVO</v>
          </cell>
          <cell r="L2251">
            <v>1626</v>
          </cell>
          <cell r="M2251" t="str">
            <v xml:space="preserve">QUIMI CHANALATA, ERALDO </v>
          </cell>
          <cell r="N2251" t="str">
            <v>D (Salida 18 Horas)</v>
          </cell>
          <cell r="O2251">
            <v>42212</v>
          </cell>
          <cell r="P2251">
            <v>0.66736111111111107</v>
          </cell>
          <cell r="Q2251">
            <v>31</v>
          </cell>
          <cell r="R2251"/>
          <cell r="S2251" t="str">
            <v>Mtto. Terminado</v>
          </cell>
          <cell r="T2251">
            <v>42212</v>
          </cell>
          <cell r="U2251">
            <v>0.75</v>
          </cell>
          <cell r="V2251">
            <v>1.9833333333954215</v>
          </cell>
        </row>
        <row r="2252">
          <cell r="A2252"/>
          <cell r="B2252">
            <v>2241</v>
          </cell>
          <cell r="C2252" t="str">
            <v>CS05</v>
          </cell>
          <cell r="D2252" t="str">
            <v>Cosechadora de CañaJohn Deere 3520 W</v>
          </cell>
          <cell r="E2252" t="str">
            <v>100CS</v>
          </cell>
          <cell r="F2252" t="str">
            <v>Coazucar S. A.</v>
          </cell>
          <cell r="G2252">
            <v>791060417</v>
          </cell>
          <cell r="H2252">
            <v>791060417</v>
          </cell>
          <cell r="I2252" t="str">
            <v>MTTO. EN EL CAMPO</v>
          </cell>
          <cell r="J2252" t="str">
            <v>Revisar caja de picadores</v>
          </cell>
          <cell r="K2252" t="str">
            <v>MTTO. CORRECTIVO</v>
          </cell>
          <cell r="L2252">
            <v>1552</v>
          </cell>
          <cell r="M2252" t="str">
            <v>PEÑA ASTUDILLO, MIGUEL</v>
          </cell>
          <cell r="N2252" t="str">
            <v>D (Salida 18 Horas)</v>
          </cell>
          <cell r="O2252">
            <v>42212</v>
          </cell>
          <cell r="P2252">
            <v>0.67499999999999993</v>
          </cell>
          <cell r="Q2252">
            <v>31</v>
          </cell>
          <cell r="R2252"/>
          <cell r="S2252" t="str">
            <v>Mtto. Terminado</v>
          </cell>
          <cell r="T2252">
            <v>42212</v>
          </cell>
          <cell r="U2252">
            <v>0.70833333333333337</v>
          </cell>
          <cell r="V2252">
            <v>0.79999999993015081</v>
          </cell>
        </row>
        <row r="2253">
          <cell r="A2253"/>
          <cell r="B2253">
            <v>2242</v>
          </cell>
          <cell r="C2253">
            <v>161</v>
          </cell>
          <cell r="D2253" t="str">
            <v>Cabezal M. Benz LS-2635</v>
          </cell>
          <cell r="E2253" t="str">
            <v>100CB</v>
          </cell>
          <cell r="F2253" t="str">
            <v>Coazucar S. A.</v>
          </cell>
          <cell r="G2253">
            <v>791060330</v>
          </cell>
          <cell r="H2253">
            <v>791060330</v>
          </cell>
          <cell r="I2253" t="str">
            <v>CABEZALES</v>
          </cell>
          <cell r="J2253" t="str">
            <v>Revisar fuga de aceite del motor</v>
          </cell>
          <cell r="K2253" t="str">
            <v>MTTO. CORRECTIVO</v>
          </cell>
          <cell r="L2253">
            <v>702</v>
          </cell>
          <cell r="M2253" t="str">
            <v>BARROSO AYALA, JAVIER FERNANDO</v>
          </cell>
          <cell r="N2253" t="str">
            <v>D (Salida 18 Horas)</v>
          </cell>
          <cell r="O2253">
            <v>42212</v>
          </cell>
          <cell r="P2253">
            <v>0.67638888888888893</v>
          </cell>
          <cell r="Q2253">
            <v>31</v>
          </cell>
          <cell r="R2253"/>
          <cell r="S2253" t="str">
            <v>Mtto. Terminado</v>
          </cell>
          <cell r="T2253">
            <v>42212</v>
          </cell>
          <cell r="U2253">
            <v>0.72222222222222221</v>
          </cell>
          <cell r="V2253">
            <v>1.0999999998603016</v>
          </cell>
        </row>
        <row r="2254">
          <cell r="A2254"/>
          <cell r="B2254">
            <v>2243</v>
          </cell>
          <cell r="C2254">
            <v>332</v>
          </cell>
          <cell r="D2254" t="str">
            <v>Tractor de Llantas Cameco 305 AG</v>
          </cell>
          <cell r="E2254" t="str">
            <v>100CM</v>
          </cell>
          <cell r="F2254" t="str">
            <v>Coazucar S. A.</v>
          </cell>
          <cell r="G2254">
            <v>791060444</v>
          </cell>
          <cell r="H2254">
            <v>791060444</v>
          </cell>
          <cell r="I2254" t="str">
            <v>CAMECOS</v>
          </cell>
          <cell r="J2254" t="str">
            <v>Revisar uñeta</v>
          </cell>
          <cell r="K2254" t="str">
            <v>MTTO. CORRECTIVO</v>
          </cell>
          <cell r="L2254">
            <v>1053</v>
          </cell>
          <cell r="M2254" t="str">
            <v>FLORES SALAZAR, FRANKLIN RENE</v>
          </cell>
          <cell r="N2254" t="str">
            <v>D (Salida 18 Horas)</v>
          </cell>
          <cell r="O2254">
            <v>42212</v>
          </cell>
          <cell r="P2254">
            <v>0.68958333333333333</v>
          </cell>
          <cell r="Q2254">
            <v>31</v>
          </cell>
          <cell r="R2254"/>
          <cell r="S2254" t="str">
            <v>Mtto. Terminado</v>
          </cell>
          <cell r="T2254">
            <v>42212</v>
          </cell>
          <cell r="U2254">
            <v>0.9277777777777777</v>
          </cell>
          <cell r="V2254">
            <v>5.7166666665580124</v>
          </cell>
        </row>
        <row r="2255">
          <cell r="A2255"/>
          <cell r="B2255">
            <v>2244</v>
          </cell>
          <cell r="C2255">
            <v>311</v>
          </cell>
          <cell r="D2255" t="str">
            <v>Tractor John Deere 8220</v>
          </cell>
          <cell r="E2255" t="str">
            <v>100JD</v>
          </cell>
          <cell r="F2255" t="str">
            <v>Coazucar S. A.</v>
          </cell>
          <cell r="G2255">
            <v>791060393</v>
          </cell>
          <cell r="H2255">
            <v>7795550971</v>
          </cell>
          <cell r="I2255" t="str">
            <v>JOHN DEERE</v>
          </cell>
          <cell r="J2255" t="str">
            <v>Revisar cambios</v>
          </cell>
          <cell r="K2255" t="str">
            <v>MTTO. CORRECTIVO</v>
          </cell>
          <cell r="L2255">
            <v>7500</v>
          </cell>
          <cell r="M2255" t="str">
            <v xml:space="preserve">PINZON ALVARADO, JAIRO </v>
          </cell>
          <cell r="N2255" t="str">
            <v>D (Salida 18 Horas)</v>
          </cell>
          <cell r="O2255">
            <v>42212</v>
          </cell>
          <cell r="P2255">
            <v>0.72083333333333333</v>
          </cell>
          <cell r="Q2255">
            <v>31</v>
          </cell>
          <cell r="R2255"/>
          <cell r="S2255" t="str">
            <v>Mtto. Terminado</v>
          </cell>
          <cell r="T2255">
            <v>42212</v>
          </cell>
          <cell r="U2255">
            <v>0.875</v>
          </cell>
          <cell r="V2255">
            <v>3.6999999999534339</v>
          </cell>
        </row>
        <row r="2256">
          <cell r="A2256"/>
          <cell r="B2256">
            <v>2245</v>
          </cell>
          <cell r="C2256">
            <v>275</v>
          </cell>
          <cell r="D2256" t="str">
            <v>Tractor John Deere 8200</v>
          </cell>
          <cell r="E2256" t="str">
            <v>100JD</v>
          </cell>
          <cell r="F2256" t="str">
            <v>Coazucar S. A.</v>
          </cell>
          <cell r="G2256">
            <v>791060442</v>
          </cell>
          <cell r="H2256">
            <v>7795550921</v>
          </cell>
          <cell r="I2256" t="str">
            <v>MTTO. EN EL CAMPO</v>
          </cell>
          <cell r="J2256" t="str">
            <v>Revisar bateria</v>
          </cell>
          <cell r="K2256" t="str">
            <v>MTTO. CORRECTIVO</v>
          </cell>
          <cell r="L2256">
            <v>2068</v>
          </cell>
          <cell r="M2256" t="str">
            <v>ZHUMI ZUMBA, WILMER ESTEBAN</v>
          </cell>
          <cell r="N2256" t="str">
            <v>D (Salida 18 Horas)</v>
          </cell>
          <cell r="O2256">
            <v>42212</v>
          </cell>
          <cell r="P2256">
            <v>0.72152777777777777</v>
          </cell>
          <cell r="Q2256">
            <v>31</v>
          </cell>
          <cell r="R2256"/>
          <cell r="S2256" t="str">
            <v>Mtto. Terminado</v>
          </cell>
          <cell r="T2256">
            <v>42212</v>
          </cell>
          <cell r="U2256">
            <v>0.91666666666666663</v>
          </cell>
          <cell r="V2256">
            <v>4.6833333333488554</v>
          </cell>
        </row>
        <row r="2257">
          <cell r="A2257"/>
          <cell r="B2257">
            <v>2246</v>
          </cell>
          <cell r="C2257">
            <v>731</v>
          </cell>
          <cell r="D2257" t="str">
            <v>Motoniveladora CAT-14G</v>
          </cell>
          <cell r="E2257" t="str">
            <v>100EP</v>
          </cell>
          <cell r="F2257" t="str">
            <v>Coazucar S. A.</v>
          </cell>
          <cell r="G2257">
            <v>791060410</v>
          </cell>
          <cell r="H2257">
            <v>7795550860</v>
          </cell>
          <cell r="I2257" t="str">
            <v>EQUIPO PESADO</v>
          </cell>
          <cell r="J2257" t="str">
            <v>Orden de inspección</v>
          </cell>
          <cell r="K2257" t="str">
            <v>MTTO. PREVENTIVO</v>
          </cell>
          <cell r="L2257">
            <v>9034</v>
          </cell>
          <cell r="M2257" t="str">
            <v>CAICEDO PARRA,FABIAN</v>
          </cell>
          <cell r="N2257" t="str">
            <v>D (Salida 18 Horas)</v>
          </cell>
          <cell r="O2257">
            <v>42212</v>
          </cell>
          <cell r="P2257">
            <v>0.74305555555555547</v>
          </cell>
          <cell r="Q2257">
            <v>31</v>
          </cell>
          <cell r="R2257">
            <v>7794</v>
          </cell>
          <cell r="S2257" t="str">
            <v>Mtto. Terminado</v>
          </cell>
          <cell r="T2257">
            <v>42213</v>
          </cell>
          <cell r="U2257">
            <v>0.98611111111111116</v>
          </cell>
          <cell r="V2257">
            <v>29.833333333372138</v>
          </cell>
        </row>
        <row r="2258">
          <cell r="A2258"/>
          <cell r="B2258">
            <v>2247</v>
          </cell>
          <cell r="C2258">
            <v>731</v>
          </cell>
          <cell r="D2258" t="str">
            <v>Motoniveladora CAT-14G</v>
          </cell>
          <cell r="E2258" t="str">
            <v>100EP</v>
          </cell>
          <cell r="F2258" t="str">
            <v>Coazucar S. A.</v>
          </cell>
          <cell r="G2258">
            <v>791060410</v>
          </cell>
          <cell r="H2258">
            <v>7795550860</v>
          </cell>
          <cell r="I2258" t="str">
            <v>LUBRICADORA</v>
          </cell>
          <cell r="J2258" t="str">
            <v>Cambio de filtro y aceite de motor</v>
          </cell>
          <cell r="K2258" t="str">
            <v>MTTO. PREVENTIVO</v>
          </cell>
          <cell r="L2258">
            <v>9034</v>
          </cell>
          <cell r="M2258" t="str">
            <v>CAICEDO PARRA,FABIAN</v>
          </cell>
          <cell r="N2258" t="str">
            <v>D (Salida 18 Horas)</v>
          </cell>
          <cell r="O2258">
            <v>42212</v>
          </cell>
          <cell r="P2258">
            <v>0.74305555555555547</v>
          </cell>
          <cell r="Q2258">
            <v>31</v>
          </cell>
          <cell r="R2258">
            <v>7794</v>
          </cell>
          <cell r="S2258" t="str">
            <v>Mtto. Terminado</v>
          </cell>
          <cell r="T2258">
            <v>42213</v>
          </cell>
          <cell r="U2258">
            <v>0.375</v>
          </cell>
          <cell r="V2258">
            <v>15.166666666744277</v>
          </cell>
        </row>
        <row r="2259">
          <cell r="A2259"/>
          <cell r="B2259">
            <v>2248</v>
          </cell>
          <cell r="C2259">
            <v>731</v>
          </cell>
          <cell r="D2259" t="str">
            <v>Motoniveladora CAT-14G</v>
          </cell>
          <cell r="E2259" t="str">
            <v>100EP</v>
          </cell>
          <cell r="F2259" t="str">
            <v>Coazucar S. A.</v>
          </cell>
          <cell r="G2259">
            <v>791060410</v>
          </cell>
          <cell r="H2259">
            <v>7795550860</v>
          </cell>
          <cell r="I2259" t="str">
            <v>LUBRICADORA</v>
          </cell>
          <cell r="J2259" t="str">
            <v>Cambio filtro de combustible</v>
          </cell>
          <cell r="K2259" t="str">
            <v>MTTO. PREVENTIVO</v>
          </cell>
          <cell r="L2259">
            <v>9034</v>
          </cell>
          <cell r="M2259" t="str">
            <v>CAICEDO PARRA,FABIAN</v>
          </cell>
          <cell r="N2259" t="str">
            <v>D (Salida 18 Horas)</v>
          </cell>
          <cell r="O2259">
            <v>42212</v>
          </cell>
          <cell r="P2259">
            <v>0.74305555555555547</v>
          </cell>
          <cell r="Q2259">
            <v>31</v>
          </cell>
          <cell r="R2259">
            <v>7794</v>
          </cell>
          <cell r="S2259" t="str">
            <v>Mtto. Terminado</v>
          </cell>
          <cell r="T2259">
            <v>42213</v>
          </cell>
          <cell r="U2259">
            <v>0.375</v>
          </cell>
          <cell r="V2259">
            <v>15.166666666744277</v>
          </cell>
        </row>
        <row r="2260">
          <cell r="A2260"/>
          <cell r="B2260">
            <v>2249</v>
          </cell>
          <cell r="C2260">
            <v>731</v>
          </cell>
          <cell r="D2260" t="str">
            <v>Motoniveladora CAT-14G</v>
          </cell>
          <cell r="E2260" t="str">
            <v>100EP</v>
          </cell>
          <cell r="F2260" t="str">
            <v>Coazucar S. A.</v>
          </cell>
          <cell r="G2260">
            <v>791060410</v>
          </cell>
          <cell r="H2260">
            <v>7795550860</v>
          </cell>
          <cell r="I2260" t="str">
            <v>LUBRICADORA</v>
          </cell>
          <cell r="J2260" t="str">
            <v>Cambiar Filtro Hidráulico</v>
          </cell>
          <cell r="K2260" t="str">
            <v>MTTO. PREVENTIVO</v>
          </cell>
          <cell r="L2260">
            <v>9034</v>
          </cell>
          <cell r="M2260" t="str">
            <v>CAICEDO PARRA,FABIAN</v>
          </cell>
          <cell r="N2260" t="str">
            <v>D (Salida 18 Horas)</v>
          </cell>
          <cell r="O2260">
            <v>42212</v>
          </cell>
          <cell r="P2260">
            <v>0.74305555555555547</v>
          </cell>
          <cell r="Q2260">
            <v>31</v>
          </cell>
          <cell r="R2260">
            <v>7794</v>
          </cell>
          <cell r="S2260" t="str">
            <v>Mtto. Terminado</v>
          </cell>
          <cell r="T2260">
            <v>42213</v>
          </cell>
          <cell r="U2260">
            <v>0.375</v>
          </cell>
          <cell r="V2260">
            <v>15.166666666744277</v>
          </cell>
        </row>
        <row r="2261">
          <cell r="A2261"/>
          <cell r="B2261">
            <v>2250</v>
          </cell>
          <cell r="C2261">
            <v>731</v>
          </cell>
          <cell r="D2261" t="str">
            <v>Motoniveladora CAT-14G</v>
          </cell>
          <cell r="E2261" t="str">
            <v>100EP</v>
          </cell>
          <cell r="F2261" t="str">
            <v>Coazucar S. A.</v>
          </cell>
          <cell r="G2261">
            <v>791060410</v>
          </cell>
          <cell r="H2261">
            <v>7795550860</v>
          </cell>
          <cell r="I2261" t="str">
            <v>LUBRICADORA</v>
          </cell>
          <cell r="J2261" t="str">
            <v>Camb Filt de Trnsm y Diferenc.</v>
          </cell>
          <cell r="K2261" t="str">
            <v>MTTO. PREVENTIVO</v>
          </cell>
          <cell r="L2261">
            <v>9034</v>
          </cell>
          <cell r="M2261" t="str">
            <v>CAICEDO PARRA,FABIAN</v>
          </cell>
          <cell r="N2261" t="str">
            <v>D (Salida 18 Horas)</v>
          </cell>
          <cell r="O2261">
            <v>42212</v>
          </cell>
          <cell r="P2261">
            <v>0.74305555555555547</v>
          </cell>
          <cell r="Q2261">
            <v>31</v>
          </cell>
          <cell r="R2261">
            <v>7794</v>
          </cell>
          <cell r="S2261" t="str">
            <v>Mtto. Terminado</v>
          </cell>
          <cell r="T2261">
            <v>42213</v>
          </cell>
          <cell r="U2261">
            <v>0.375</v>
          </cell>
          <cell r="V2261">
            <v>15.166666666744277</v>
          </cell>
        </row>
        <row r="2262">
          <cell r="A2262"/>
          <cell r="B2262">
            <v>2251</v>
          </cell>
          <cell r="C2262" t="str">
            <v>MB62</v>
          </cell>
          <cell r="D2262" t="str">
            <v>Motor Cummins</v>
          </cell>
          <cell r="E2262" t="str">
            <v>100BB</v>
          </cell>
          <cell r="F2262" t="str">
            <v>Coazucar S. A.</v>
          </cell>
          <cell r="G2262">
            <v>791060405</v>
          </cell>
          <cell r="H2262">
            <v>7795550172</v>
          </cell>
          <cell r="I2262" t="str">
            <v>MTTO. EN EL CAMPO</v>
          </cell>
          <cell r="J2262" t="str">
            <v>Revisar Cheque</v>
          </cell>
          <cell r="K2262" t="str">
            <v>MTTO. CORRECTIVO</v>
          </cell>
          <cell r="L2262">
            <v>1729</v>
          </cell>
          <cell r="M2262" t="str">
            <v>ROJAS BARRETO, FREDDY</v>
          </cell>
          <cell r="N2262" t="str">
            <v>D (Salida 18 Horas)</v>
          </cell>
          <cell r="O2262">
            <v>42212</v>
          </cell>
          <cell r="P2262">
            <v>0.79722222222222217</v>
          </cell>
          <cell r="Q2262">
            <v>31</v>
          </cell>
          <cell r="R2262"/>
          <cell r="S2262" t="str">
            <v>Mtto. Terminado</v>
          </cell>
          <cell r="T2262">
            <v>42213</v>
          </cell>
          <cell r="U2262">
            <v>0</v>
          </cell>
          <cell r="V2262">
            <v>4.8666666666977108</v>
          </cell>
        </row>
        <row r="2263">
          <cell r="A2263"/>
          <cell r="B2263">
            <v>2252</v>
          </cell>
          <cell r="C2263" t="str">
            <v>CB04</v>
          </cell>
          <cell r="D2263" t="str">
            <v>Cabezal Volvo FM64T-L2H1</v>
          </cell>
          <cell r="E2263" t="str">
            <v>100CB</v>
          </cell>
          <cell r="F2263" t="str">
            <v>Coazucar S. A.</v>
          </cell>
          <cell r="G2263">
            <v>791060412</v>
          </cell>
          <cell r="H2263">
            <v>791060412</v>
          </cell>
          <cell r="I2263" t="str">
            <v>MTTO. EN EL CAMPO</v>
          </cell>
          <cell r="J2263" t="str">
            <v>Cambiar Llantas</v>
          </cell>
          <cell r="K2263" t="str">
            <v>MTTO. CORRECTIVO</v>
          </cell>
          <cell r="L2263">
            <v>1908</v>
          </cell>
          <cell r="M2263" t="str">
            <v>TOBAR CHIMBO, LUIS</v>
          </cell>
          <cell r="N2263" t="str">
            <v>D (Salida 18 Horas)</v>
          </cell>
          <cell r="O2263">
            <v>42212</v>
          </cell>
          <cell r="P2263">
            <v>0.82013888888888886</v>
          </cell>
          <cell r="Q2263">
            <v>31</v>
          </cell>
          <cell r="R2263"/>
          <cell r="S2263" t="str">
            <v>Mtto. Terminado</v>
          </cell>
          <cell r="T2263">
            <v>42212</v>
          </cell>
          <cell r="U2263">
            <v>0.86111111111111116</v>
          </cell>
          <cell r="V2263">
            <v>0.98333333327900618</v>
          </cell>
        </row>
        <row r="2264">
          <cell r="A2264"/>
          <cell r="B2264">
            <v>2253</v>
          </cell>
          <cell r="C2264">
            <v>1342</v>
          </cell>
          <cell r="D2264" t="str">
            <v>Trayler</v>
          </cell>
          <cell r="E2264" t="str">
            <v>100TD</v>
          </cell>
          <cell r="F2264" t="str">
            <v>Coazucar S. A.</v>
          </cell>
          <cell r="G2264">
            <v>791060312</v>
          </cell>
          <cell r="H2264">
            <v>791060312</v>
          </cell>
          <cell r="I2264" t="str">
            <v>MTTO. EN EL CAMPO</v>
          </cell>
          <cell r="J2264" t="str">
            <v>Llantas salidas y colocar cadena</v>
          </cell>
          <cell r="K2264" t="str">
            <v>MTTO. CORRECTIVO</v>
          </cell>
          <cell r="L2264">
            <v>1814</v>
          </cell>
          <cell r="M2264" t="str">
            <v>SARMIENTO CALLE, CARLOS</v>
          </cell>
          <cell r="N2264" t="str">
            <v>D (Salida 18 Horas)</v>
          </cell>
          <cell r="O2264">
            <v>42212</v>
          </cell>
          <cell r="P2264">
            <v>0.8340277777777777</v>
          </cell>
          <cell r="Q2264">
            <v>31</v>
          </cell>
          <cell r="R2264"/>
          <cell r="S2264">
            <v>36977.713372222148</v>
          </cell>
          <cell r="T2264"/>
          <cell r="U2264"/>
          <cell r="V2264" t="str">
            <v/>
          </cell>
        </row>
        <row r="2265">
          <cell r="A2265"/>
          <cell r="B2265">
            <v>2254</v>
          </cell>
          <cell r="C2265">
            <v>152</v>
          </cell>
          <cell r="D2265" t="str">
            <v>Cabezal M. Benz LS-2635</v>
          </cell>
          <cell r="E2265" t="str">
            <v>100CB</v>
          </cell>
          <cell r="F2265" t="str">
            <v>Coazucar S. A.</v>
          </cell>
          <cell r="G2265">
            <v>791060330</v>
          </cell>
          <cell r="H2265">
            <v>791060330</v>
          </cell>
          <cell r="I2265" t="str">
            <v>ELECTROMECANICOS</v>
          </cell>
          <cell r="J2265" t="str">
            <v>Revisar sistema electrico</v>
          </cell>
          <cell r="K2265" t="str">
            <v>MTTO. CORRECTIVO</v>
          </cell>
          <cell r="L2265">
            <v>687</v>
          </cell>
          <cell r="M2265" t="str">
            <v>BARAHONA MUÑOZ, GUIDO MANUEL</v>
          </cell>
          <cell r="N2265" t="str">
            <v>D (Salida 18 Horas)</v>
          </cell>
          <cell r="O2265">
            <v>42212</v>
          </cell>
          <cell r="P2265">
            <v>0.85277777777777775</v>
          </cell>
          <cell r="Q2265">
            <v>31</v>
          </cell>
          <cell r="R2265"/>
          <cell r="S2265" t="str">
            <v>Mtto. Terminado</v>
          </cell>
          <cell r="T2265">
            <v>42213</v>
          </cell>
          <cell r="U2265">
            <v>6.9444444444444447E-4</v>
          </cell>
          <cell r="V2265">
            <v>3.5500000000465661</v>
          </cell>
        </row>
        <row r="2266">
          <cell r="A2266"/>
          <cell r="B2266">
            <v>2255</v>
          </cell>
          <cell r="C2266">
            <v>1327</v>
          </cell>
          <cell r="D2266" t="str">
            <v>Trayler</v>
          </cell>
          <cell r="E2266" t="str">
            <v>100TD</v>
          </cell>
          <cell r="F2266" t="str">
            <v>Coazucar S. A.</v>
          </cell>
          <cell r="G2266">
            <v>791060312</v>
          </cell>
          <cell r="H2266">
            <v>791060312</v>
          </cell>
          <cell r="I2266" t="str">
            <v>TRAYLER</v>
          </cell>
          <cell r="J2266" t="str">
            <v>Arreglar templador y viga</v>
          </cell>
          <cell r="K2266" t="str">
            <v>MTTO. CORRECTIVO</v>
          </cell>
          <cell r="L2266">
            <v>1582</v>
          </cell>
          <cell r="M2266" t="str">
            <v>PILAY SANTOS, OSCAR</v>
          </cell>
          <cell r="N2266" t="str">
            <v>D (Salida 18 Horas)</v>
          </cell>
          <cell r="O2266">
            <v>42212</v>
          </cell>
          <cell r="P2266">
            <v>0.8965277777777777</v>
          </cell>
          <cell r="Q2266">
            <v>31</v>
          </cell>
          <cell r="R2266"/>
          <cell r="S2266" t="str">
            <v>Mtto. Terminado</v>
          </cell>
          <cell r="T2266">
            <v>42213</v>
          </cell>
          <cell r="U2266">
            <v>8.3333333333333329E-2</v>
          </cell>
          <cell r="V2266">
            <v>4.4833333333954215</v>
          </cell>
        </row>
        <row r="2267">
          <cell r="A2267"/>
          <cell r="B2267">
            <v>2256</v>
          </cell>
          <cell r="C2267">
            <v>1302</v>
          </cell>
          <cell r="D2267" t="str">
            <v>Trayler</v>
          </cell>
          <cell r="E2267" t="str">
            <v>100TD</v>
          </cell>
          <cell r="F2267" t="str">
            <v>Coazucar S. A.</v>
          </cell>
          <cell r="G2267">
            <v>791060312</v>
          </cell>
          <cell r="H2267">
            <v>791060312</v>
          </cell>
          <cell r="I2267" t="str">
            <v>TRAYLER</v>
          </cell>
          <cell r="J2267" t="str">
            <v>Colocar tapa cubos y revisar rodamientos</v>
          </cell>
          <cell r="K2267" t="str">
            <v>MTTO. CORRECTIVO</v>
          </cell>
          <cell r="L2267">
            <v>1582</v>
          </cell>
          <cell r="M2267" t="str">
            <v>PILAY SANTOS, OSCAR</v>
          </cell>
          <cell r="N2267" t="str">
            <v>D (Salida 18 Horas)</v>
          </cell>
          <cell r="O2267">
            <v>42212</v>
          </cell>
          <cell r="P2267">
            <v>0.8965277777777777</v>
          </cell>
          <cell r="Q2267">
            <v>31</v>
          </cell>
          <cell r="R2267"/>
          <cell r="S2267" t="str">
            <v>Mtto. Terminado</v>
          </cell>
          <cell r="T2267">
            <v>42213</v>
          </cell>
          <cell r="U2267">
            <v>4.1666666666666664E-2</v>
          </cell>
          <cell r="V2267">
            <v>3.4833333333954215</v>
          </cell>
        </row>
        <row r="2268">
          <cell r="A2268"/>
          <cell r="B2268">
            <v>2257</v>
          </cell>
          <cell r="C2268">
            <v>1207</v>
          </cell>
          <cell r="D2268" t="str">
            <v>Trayler</v>
          </cell>
          <cell r="E2268" t="str">
            <v>100TD</v>
          </cell>
          <cell r="F2268" t="str">
            <v>Coazucar S. A.</v>
          </cell>
          <cell r="G2268">
            <v>791060312</v>
          </cell>
          <cell r="H2268">
            <v>791060312</v>
          </cell>
          <cell r="I2268" t="str">
            <v>MTTO. EN EL CAMPO</v>
          </cell>
          <cell r="J2268" t="str">
            <v>Revisar rose de llanta</v>
          </cell>
          <cell r="K2268" t="str">
            <v>MTTO. CORRECTIVO</v>
          </cell>
          <cell r="L2268">
            <v>1582</v>
          </cell>
          <cell r="M2268" t="str">
            <v>PILAY SANTOS, OSCAR</v>
          </cell>
          <cell r="N2268" t="str">
            <v>D (Salida 18 Horas)</v>
          </cell>
          <cell r="O2268">
            <v>42212</v>
          </cell>
          <cell r="P2268">
            <v>0.92708333333333337</v>
          </cell>
          <cell r="Q2268">
            <v>31</v>
          </cell>
          <cell r="R2268"/>
          <cell r="S2268" t="str">
            <v>Mtto. Terminado</v>
          </cell>
          <cell r="T2268">
            <v>42213</v>
          </cell>
          <cell r="U2268">
            <v>0</v>
          </cell>
          <cell r="V2268">
            <v>1.75</v>
          </cell>
        </row>
        <row r="2269">
          <cell r="A2269"/>
          <cell r="B2269">
            <v>2258</v>
          </cell>
          <cell r="C2269">
            <v>1307</v>
          </cell>
          <cell r="D2269" t="str">
            <v>Trayler</v>
          </cell>
          <cell r="E2269" t="str">
            <v>100TD</v>
          </cell>
          <cell r="F2269" t="str">
            <v>Coazucar S. A.</v>
          </cell>
          <cell r="G2269">
            <v>791060312</v>
          </cell>
          <cell r="H2269">
            <v>791060312</v>
          </cell>
          <cell r="I2269" t="str">
            <v>MTTO. EN EL CAMPO</v>
          </cell>
          <cell r="J2269" t="str">
            <v>Revisar rose de llanta</v>
          </cell>
          <cell r="K2269" t="str">
            <v>MTTO. CORRECTIVO</v>
          </cell>
          <cell r="L2269">
            <v>1582</v>
          </cell>
          <cell r="M2269" t="str">
            <v>PILAY SANTOS, OSCAR</v>
          </cell>
          <cell r="N2269" t="str">
            <v>D (Salida 18 Horas)</v>
          </cell>
          <cell r="O2269">
            <v>42212</v>
          </cell>
          <cell r="P2269">
            <v>0.9277777777777777</v>
          </cell>
          <cell r="Q2269">
            <v>31</v>
          </cell>
          <cell r="R2269"/>
          <cell r="S2269" t="str">
            <v>Mtto. Terminado</v>
          </cell>
          <cell r="T2269">
            <v>42213</v>
          </cell>
          <cell r="U2269">
            <v>8.3333333333333329E-2</v>
          </cell>
          <cell r="V2269">
            <v>3.7333333333954215</v>
          </cell>
        </row>
        <row r="2270">
          <cell r="A2270"/>
          <cell r="B2270">
            <v>2259</v>
          </cell>
          <cell r="C2270">
            <v>295</v>
          </cell>
          <cell r="D2270" t="str">
            <v>Tractor John Deere 8200</v>
          </cell>
          <cell r="E2270" t="str">
            <v>100JD</v>
          </cell>
          <cell r="F2270" t="str">
            <v>Coazucar S. A.</v>
          </cell>
          <cell r="G2270">
            <v>791060442</v>
          </cell>
          <cell r="H2270">
            <v>7795550947</v>
          </cell>
          <cell r="I2270" t="str">
            <v>MTTO. EN EL CAMPO</v>
          </cell>
          <cell r="J2270" t="str">
            <v>Revisar sistema electrico</v>
          </cell>
          <cell r="K2270" t="str">
            <v>MTTO. CORRECTIVO</v>
          </cell>
          <cell r="L2270">
            <v>7494</v>
          </cell>
          <cell r="M2270" t="str">
            <v>SARMIENTO PINOS, LUIS</v>
          </cell>
          <cell r="N2270" t="str">
            <v>D (Salida 18 Horas)</v>
          </cell>
          <cell r="O2270">
            <v>42212</v>
          </cell>
          <cell r="P2270">
            <v>0.92847222222222225</v>
          </cell>
          <cell r="Q2270">
            <v>31</v>
          </cell>
          <cell r="R2270"/>
          <cell r="S2270" t="str">
            <v>Mtto. Terminado</v>
          </cell>
          <cell r="T2270">
            <v>42213</v>
          </cell>
          <cell r="U2270">
            <v>8.3333333333333329E-2</v>
          </cell>
          <cell r="V2270">
            <v>3.7166666666744277</v>
          </cell>
        </row>
        <row r="2271">
          <cell r="A2271"/>
          <cell r="B2271">
            <v>2260</v>
          </cell>
          <cell r="C2271">
            <v>276</v>
          </cell>
          <cell r="D2271" t="str">
            <v>Tractor John Deere 8200</v>
          </cell>
          <cell r="E2271" t="str">
            <v>100JD</v>
          </cell>
          <cell r="F2271" t="str">
            <v>Coazucar S. A.</v>
          </cell>
          <cell r="G2271">
            <v>791060442</v>
          </cell>
          <cell r="H2271">
            <v>7795550923</v>
          </cell>
          <cell r="I2271" t="str">
            <v>MTTO. EN EL CAMPO</v>
          </cell>
          <cell r="J2271" t="str">
            <v>Revisar sistema electrico</v>
          </cell>
          <cell r="K2271" t="str">
            <v>MTTO. CORRECTIVO</v>
          </cell>
          <cell r="L2271">
            <v>1480</v>
          </cell>
          <cell r="M2271" t="str">
            <v>ORELLANA VICTOR, ANTONIO JUVENAL</v>
          </cell>
          <cell r="N2271" t="str">
            <v>D (Salida 18 Horas)</v>
          </cell>
          <cell r="O2271">
            <v>42212</v>
          </cell>
          <cell r="P2271">
            <v>0.9291666666666667</v>
          </cell>
          <cell r="Q2271">
            <v>31</v>
          </cell>
          <cell r="R2271"/>
          <cell r="S2271" t="str">
            <v>Mtto. Terminado</v>
          </cell>
          <cell r="T2271">
            <v>42213</v>
          </cell>
          <cell r="U2271">
            <v>0</v>
          </cell>
          <cell r="V2271">
            <v>1.6999999999534339</v>
          </cell>
        </row>
        <row r="2272">
          <cell r="A2272"/>
          <cell r="B2272">
            <v>2261</v>
          </cell>
          <cell r="C2272">
            <v>1203</v>
          </cell>
          <cell r="D2272" t="str">
            <v>Cama Baja</v>
          </cell>
          <cell r="E2272" t="str">
            <v>100TD</v>
          </cell>
          <cell r="F2272" t="str">
            <v>Coazucar S. A.</v>
          </cell>
          <cell r="G2272">
            <v>791060318</v>
          </cell>
          <cell r="H2272">
            <v>7795551156</v>
          </cell>
          <cell r="I2272" t="str">
            <v>ELECTROMECANICOS</v>
          </cell>
          <cell r="J2272" t="str">
            <v>Revisar luces</v>
          </cell>
          <cell r="K2272" t="str">
            <v>MTTO. CORRECTIVO</v>
          </cell>
          <cell r="L2272">
            <v>1160</v>
          </cell>
          <cell r="M2272" t="str">
            <v>HERRERA GONZALEZ, JHONNY</v>
          </cell>
          <cell r="N2272" t="str">
            <v>D (Salida 18 Horas)</v>
          </cell>
          <cell r="O2272">
            <v>42213</v>
          </cell>
          <cell r="P2272">
            <v>9.0277777777777787E-3</v>
          </cell>
          <cell r="Q2272">
            <v>31</v>
          </cell>
          <cell r="R2272"/>
          <cell r="S2272" t="str">
            <v>Mtto. Terminado</v>
          </cell>
          <cell r="T2272">
            <v>42213</v>
          </cell>
          <cell r="U2272">
            <v>4.027777777777778E-2</v>
          </cell>
          <cell r="V2272">
            <v>0.75</v>
          </cell>
        </row>
        <row r="2273">
          <cell r="A2273"/>
          <cell r="B2273">
            <v>2262</v>
          </cell>
          <cell r="C2273">
            <v>522</v>
          </cell>
          <cell r="D2273" t="str">
            <v>Cargadora de Caña Vanguard V-1900</v>
          </cell>
          <cell r="E2273" t="str">
            <v>100LL</v>
          </cell>
          <cell r="F2273" t="str">
            <v>Coazucar S. A.</v>
          </cell>
          <cell r="G2273">
            <v>791060369</v>
          </cell>
          <cell r="H2273">
            <v>791060369</v>
          </cell>
          <cell r="I2273" t="str">
            <v>MTTO. EN EL CAMPO</v>
          </cell>
          <cell r="J2273" t="str">
            <v>Revisar sistema hidraulico</v>
          </cell>
          <cell r="K2273" t="str">
            <v>MTTO. CORRECTIVO</v>
          </cell>
          <cell r="L2273">
            <v>1016</v>
          </cell>
          <cell r="M2273" t="str">
            <v>ESPINOZA CALLE, EFRAIN ALBERTO</v>
          </cell>
          <cell r="N2273" t="str">
            <v>D (Salida 18 Horas)</v>
          </cell>
          <cell r="O2273">
            <v>42213</v>
          </cell>
          <cell r="P2273">
            <v>7.6388888888888895E-2</v>
          </cell>
          <cell r="Q2273">
            <v>31</v>
          </cell>
          <cell r="R2273"/>
          <cell r="S2273" t="str">
            <v>Mtto. Terminado</v>
          </cell>
          <cell r="T2273">
            <v>42213</v>
          </cell>
          <cell r="U2273">
            <v>0.41666666666666669</v>
          </cell>
          <cell r="V2273">
            <v>8.1666666666278616</v>
          </cell>
        </row>
        <row r="2274">
          <cell r="A2274"/>
          <cell r="B2274">
            <v>2263</v>
          </cell>
          <cell r="C2274">
            <v>336</v>
          </cell>
          <cell r="D2274" t="str">
            <v>Tractor de Llantas Cameco 305 AG</v>
          </cell>
          <cell r="E2274" t="str">
            <v>100CM</v>
          </cell>
          <cell r="F2274" t="str">
            <v>Coazucar S. A.</v>
          </cell>
          <cell r="G2274">
            <v>791060444</v>
          </cell>
          <cell r="H2274">
            <v>791060444</v>
          </cell>
          <cell r="I2274" t="str">
            <v>MTTO. EN EL CAMPO</v>
          </cell>
          <cell r="J2274" t="str">
            <v>Revisar motor</v>
          </cell>
          <cell r="K2274" t="str">
            <v>MTTO. CORRECTIVO</v>
          </cell>
          <cell r="L2274">
            <v>870</v>
          </cell>
          <cell r="M2274" t="str">
            <v>CEDILLO OTERO, JULIO ARMANDO</v>
          </cell>
          <cell r="N2274" t="str">
            <v>D (Salida 18 Horas)</v>
          </cell>
          <cell r="O2274">
            <v>42213</v>
          </cell>
          <cell r="P2274">
            <v>0.1388888888888889</v>
          </cell>
          <cell r="Q2274">
            <v>31</v>
          </cell>
          <cell r="R2274"/>
          <cell r="S2274" t="str">
            <v>Mtto. Terminado</v>
          </cell>
          <cell r="T2274">
            <v>42216</v>
          </cell>
          <cell r="U2274">
            <v>0.75</v>
          </cell>
          <cell r="V2274">
            <v>86.666666666627862</v>
          </cell>
        </row>
        <row r="2275">
          <cell r="A2275"/>
          <cell r="B2275">
            <v>2264</v>
          </cell>
          <cell r="C2275">
            <v>161</v>
          </cell>
          <cell r="D2275" t="str">
            <v>Cabezal M. Benz LS-2635</v>
          </cell>
          <cell r="E2275" t="str">
            <v>100CB</v>
          </cell>
          <cell r="F2275" t="str">
            <v>Coazucar S. A.</v>
          </cell>
          <cell r="G2275">
            <v>791060330</v>
          </cell>
          <cell r="H2275">
            <v>791060330</v>
          </cell>
          <cell r="I2275" t="str">
            <v>ELECTROMECANICOS</v>
          </cell>
          <cell r="J2275" t="str">
            <v>Revisar luces</v>
          </cell>
          <cell r="K2275" t="str">
            <v>MTTO. CORRECTIVO</v>
          </cell>
          <cell r="L2275">
            <v>702</v>
          </cell>
          <cell r="M2275" t="str">
            <v>BARROSO AYALA, JAVIER FERNANDO</v>
          </cell>
          <cell r="N2275" t="str">
            <v>D (Salida 18 Horas)</v>
          </cell>
          <cell r="O2275">
            <v>42213</v>
          </cell>
          <cell r="P2275">
            <v>0.15347222222222223</v>
          </cell>
          <cell r="Q2275">
            <v>31</v>
          </cell>
          <cell r="R2275"/>
          <cell r="S2275" t="str">
            <v>Mtto. Terminado</v>
          </cell>
          <cell r="T2275">
            <v>42213</v>
          </cell>
          <cell r="U2275">
            <v>0.18680555555555556</v>
          </cell>
          <cell r="V2275">
            <v>0.79999999993015081</v>
          </cell>
        </row>
        <row r="2276">
          <cell r="A2276"/>
          <cell r="B2276">
            <v>2265</v>
          </cell>
          <cell r="C2276">
            <v>334</v>
          </cell>
          <cell r="D2276" t="str">
            <v>Tractor de Llantas Cameco 305 AG</v>
          </cell>
          <cell r="E2276" t="str">
            <v>100CM</v>
          </cell>
          <cell r="F2276" t="str">
            <v>Coazucar S. A.</v>
          </cell>
          <cell r="G2276">
            <v>791060444</v>
          </cell>
          <cell r="H2276">
            <v>7795550343</v>
          </cell>
          <cell r="I2276" t="str">
            <v>CAMECOS</v>
          </cell>
          <cell r="J2276" t="str">
            <v>Soldar barrilla del acelerador</v>
          </cell>
          <cell r="K2276" t="str">
            <v>MTTO. CORRECTIVO</v>
          </cell>
          <cell r="L2276">
            <v>1742</v>
          </cell>
          <cell r="M2276" t="str">
            <v>ROMERO GUAMAN, VALENTIN</v>
          </cell>
          <cell r="N2276" t="str">
            <v>D (Salida 18 Horas)</v>
          </cell>
          <cell r="O2276">
            <v>42213</v>
          </cell>
          <cell r="P2276">
            <v>0.15902777777777777</v>
          </cell>
          <cell r="Q2276">
            <v>31</v>
          </cell>
          <cell r="R2276"/>
          <cell r="S2276" t="str">
            <v>Mtto. Terminado</v>
          </cell>
          <cell r="T2276">
            <v>42213</v>
          </cell>
          <cell r="U2276">
            <v>0.22222222222222221</v>
          </cell>
          <cell r="V2276">
            <v>1.5166666666045785</v>
          </cell>
        </row>
        <row r="2277">
          <cell r="A2277"/>
          <cell r="B2277">
            <v>2266</v>
          </cell>
          <cell r="C2277">
            <v>520</v>
          </cell>
          <cell r="D2277" t="str">
            <v>Cargadora de Caña Vanguard V-1900</v>
          </cell>
          <cell r="E2277" t="str">
            <v>100LL</v>
          </cell>
          <cell r="F2277" t="str">
            <v>Coazucar S. A.</v>
          </cell>
          <cell r="G2277">
            <v>791060369</v>
          </cell>
          <cell r="H2277">
            <v>791060369</v>
          </cell>
          <cell r="I2277" t="str">
            <v>MTTO. EN EL CAMPO</v>
          </cell>
          <cell r="J2277" t="str">
            <v>Revisar sistema electrico</v>
          </cell>
          <cell r="K2277" t="str">
            <v>MTTO. CORRECTIVO</v>
          </cell>
          <cell r="L2277">
            <v>855</v>
          </cell>
          <cell r="M2277" t="str">
            <v>CEDEÑO ARTEAGA, JOFFRE YOVANNY</v>
          </cell>
          <cell r="N2277" t="str">
            <v>D (Salida 18 Horas)</v>
          </cell>
          <cell r="O2277">
            <v>42213</v>
          </cell>
          <cell r="P2277">
            <v>0.25</v>
          </cell>
          <cell r="Q2277">
            <v>31</v>
          </cell>
          <cell r="R2277"/>
          <cell r="S2277" t="str">
            <v>Mtto. Terminado</v>
          </cell>
          <cell r="T2277">
            <v>42213</v>
          </cell>
          <cell r="U2277">
            <v>0.58333333333333337</v>
          </cell>
          <cell r="V2277">
            <v>8</v>
          </cell>
        </row>
        <row r="2278">
          <cell r="A2278"/>
          <cell r="B2278">
            <v>2267</v>
          </cell>
          <cell r="C2278" t="str">
            <v>JD49</v>
          </cell>
          <cell r="D2278" t="str">
            <v>Tractor John Deere 6145J</v>
          </cell>
          <cell r="E2278" t="str">
            <v>100JD</v>
          </cell>
          <cell r="F2278" t="str">
            <v>Coazucar S. A.</v>
          </cell>
          <cell r="G2278">
            <v>791060443</v>
          </cell>
          <cell r="H2278">
            <v>7795551105</v>
          </cell>
          <cell r="I2278" t="str">
            <v>MTTO. EN EL CAMPO</v>
          </cell>
          <cell r="J2278" t="str">
            <v>Revisar aire acondicionado</v>
          </cell>
          <cell r="K2278" t="str">
            <v>MTTO. CORRECTIVO</v>
          </cell>
          <cell r="L2278">
            <v>776</v>
          </cell>
          <cell r="M2278" t="str">
            <v>CABRERA TELLO, PEDRO ANICETO</v>
          </cell>
          <cell r="N2278" t="str">
            <v>D (Salida 18 Horas)</v>
          </cell>
          <cell r="O2278">
            <v>42213</v>
          </cell>
          <cell r="P2278">
            <v>0.27083333333333331</v>
          </cell>
          <cell r="Q2278">
            <v>31</v>
          </cell>
          <cell r="R2278"/>
          <cell r="S2278" t="str">
            <v>Mtto. Terminado</v>
          </cell>
          <cell r="T2278">
            <v>42213</v>
          </cell>
          <cell r="U2278">
            <v>0.33333333333333331</v>
          </cell>
          <cell r="V2278">
            <v>1.5</v>
          </cell>
        </row>
        <row r="2279">
          <cell r="A2279"/>
          <cell r="B2279">
            <v>2268</v>
          </cell>
          <cell r="C2279">
            <v>340</v>
          </cell>
          <cell r="D2279" t="str">
            <v>Tractor de Llantas Cameco 305 AG</v>
          </cell>
          <cell r="E2279" t="str">
            <v>100CM</v>
          </cell>
          <cell r="F2279" t="str">
            <v>Coazucar S. A.</v>
          </cell>
          <cell r="G2279">
            <v>791060444</v>
          </cell>
          <cell r="H2279">
            <v>7795550350</v>
          </cell>
          <cell r="I2279" t="str">
            <v>CAMECOS</v>
          </cell>
          <cell r="J2279" t="str">
            <v>Revisar frenos</v>
          </cell>
          <cell r="K2279" t="str">
            <v>MTTO. CORRECTIVO</v>
          </cell>
          <cell r="L2279">
            <v>5175</v>
          </cell>
          <cell r="M2279" t="str">
            <v>VERA COBEÑA, VICTOR</v>
          </cell>
          <cell r="N2279" t="str">
            <v>D (Salida 18 Horas)</v>
          </cell>
          <cell r="O2279">
            <v>42213</v>
          </cell>
          <cell r="P2279">
            <v>0.28611111111111115</v>
          </cell>
          <cell r="Q2279">
            <v>31</v>
          </cell>
          <cell r="R2279">
            <v>947</v>
          </cell>
          <cell r="S2279" t="str">
            <v>Mtto. Terminado</v>
          </cell>
          <cell r="T2279">
            <v>42213</v>
          </cell>
          <cell r="U2279">
            <v>0.58333333333333337</v>
          </cell>
          <cell r="V2279">
            <v>7.1333333333022892</v>
          </cell>
        </row>
        <row r="2280">
          <cell r="A2280"/>
          <cell r="B2280">
            <v>2269</v>
          </cell>
          <cell r="C2280">
            <v>1221</v>
          </cell>
          <cell r="D2280" t="str">
            <v>Trayler</v>
          </cell>
          <cell r="E2280" t="str">
            <v>100TD</v>
          </cell>
          <cell r="F2280" t="str">
            <v>Coazucar S. A.</v>
          </cell>
          <cell r="G2280">
            <v>791060312</v>
          </cell>
          <cell r="H2280">
            <v>791060312</v>
          </cell>
          <cell r="I2280" t="str">
            <v>MTTO. EN EL CAMPO</v>
          </cell>
          <cell r="J2280" t="str">
            <v>Punta del balancin rota</v>
          </cell>
          <cell r="K2280" t="str">
            <v>MTTO. CORRECTIVO</v>
          </cell>
          <cell r="L2280">
            <v>1500</v>
          </cell>
          <cell r="M2280" t="str">
            <v>ORTIZ YADAYCELA, NESTOR</v>
          </cell>
          <cell r="N2280" t="str">
            <v>A</v>
          </cell>
          <cell r="O2280">
            <v>42213</v>
          </cell>
          <cell r="P2280">
            <v>0.29305555555555557</v>
          </cell>
          <cell r="Q2280">
            <v>31</v>
          </cell>
          <cell r="R2280"/>
          <cell r="S2280">
            <v>36966.69670555531</v>
          </cell>
          <cell r="T2280"/>
          <cell r="U2280"/>
          <cell r="V2280" t="str">
            <v/>
          </cell>
        </row>
        <row r="2281">
          <cell r="A2281"/>
          <cell r="B2281">
            <v>2270</v>
          </cell>
          <cell r="C2281">
            <v>326</v>
          </cell>
          <cell r="D2281" t="str">
            <v xml:space="preserve">Tractor de Llantas Cameco </v>
          </cell>
          <cell r="E2281" t="str">
            <v>100CM</v>
          </cell>
          <cell r="F2281" t="str">
            <v>Coazucar S. A.</v>
          </cell>
          <cell r="G2281">
            <v>791060373</v>
          </cell>
          <cell r="H2281">
            <v>791060373</v>
          </cell>
          <cell r="I2281" t="str">
            <v>MTTO. EN EL CAMPO</v>
          </cell>
          <cell r="J2281" t="str">
            <v>Cambio aceite y filtro motor</v>
          </cell>
          <cell r="K2281" t="str">
            <v>MTTO. PREVENTIVO</v>
          </cell>
          <cell r="L2281">
            <v>1855</v>
          </cell>
          <cell r="M2281" t="str">
            <v>SUCUZHAÑAY LEMA, CARLOS</v>
          </cell>
          <cell r="N2281" t="str">
            <v>A</v>
          </cell>
          <cell r="O2281">
            <v>42213</v>
          </cell>
          <cell r="P2281">
            <v>0.2951388888888889</v>
          </cell>
          <cell r="Q2281">
            <v>31</v>
          </cell>
          <cell r="R2281"/>
          <cell r="S2281" t="str">
            <v>Mtto. Terminado</v>
          </cell>
          <cell r="T2281">
            <v>42213</v>
          </cell>
          <cell r="U2281">
            <v>0.375</v>
          </cell>
          <cell r="V2281">
            <v>1.9166666666278616</v>
          </cell>
        </row>
        <row r="2282">
          <cell r="A2282"/>
          <cell r="B2282">
            <v>2271</v>
          </cell>
          <cell r="C2282">
            <v>326</v>
          </cell>
          <cell r="D2282" t="str">
            <v xml:space="preserve">Tractor de Llantas Cameco </v>
          </cell>
          <cell r="E2282" t="str">
            <v>100CM</v>
          </cell>
          <cell r="F2282" t="str">
            <v>Coazucar S. A.</v>
          </cell>
          <cell r="G2282">
            <v>791060373</v>
          </cell>
          <cell r="H2282">
            <v>791060373</v>
          </cell>
          <cell r="I2282" t="str">
            <v>MTTO. EN EL CAMPO</v>
          </cell>
          <cell r="J2282" t="str">
            <v>Cambio filtro de combustible</v>
          </cell>
          <cell r="K2282" t="str">
            <v>MTTO. PREVENTIVO</v>
          </cell>
          <cell r="L2282">
            <v>1855</v>
          </cell>
          <cell r="M2282" t="str">
            <v>SUCUZHAÑAY LEMA, CARLOS</v>
          </cell>
          <cell r="N2282" t="str">
            <v>A</v>
          </cell>
          <cell r="O2282">
            <v>42213</v>
          </cell>
          <cell r="P2282">
            <v>0.2951388888888889</v>
          </cell>
          <cell r="Q2282">
            <v>31</v>
          </cell>
          <cell r="R2282"/>
          <cell r="S2282" t="str">
            <v>Mtto. Terminado</v>
          </cell>
          <cell r="T2282">
            <v>42213</v>
          </cell>
          <cell r="U2282">
            <v>0.375</v>
          </cell>
          <cell r="V2282">
            <v>1.9166666666278616</v>
          </cell>
        </row>
        <row r="2283">
          <cell r="A2283"/>
          <cell r="B2283">
            <v>2272</v>
          </cell>
          <cell r="C2283">
            <v>668</v>
          </cell>
          <cell r="D2283" t="str">
            <v xml:space="preserve">Moto Bomba Perkins 4.236 </v>
          </cell>
          <cell r="E2283" t="str">
            <v>100BB</v>
          </cell>
          <cell r="F2283" t="str">
            <v>Coazucar S. A.</v>
          </cell>
          <cell r="G2283">
            <v>791060405</v>
          </cell>
          <cell r="H2283">
            <v>7795550042</v>
          </cell>
          <cell r="I2283" t="str">
            <v>MTTO. EN EL CAMPO</v>
          </cell>
          <cell r="J2283" t="str">
            <v>Problemas con el cheque</v>
          </cell>
          <cell r="K2283" t="str">
            <v>MTTO. CORRECTIVO</v>
          </cell>
          <cell r="L2283">
            <v>1356</v>
          </cell>
          <cell r="M2283" t="str">
            <v>MIRANDA ARIAS, DION SIXTO</v>
          </cell>
          <cell r="N2283" t="str">
            <v>A</v>
          </cell>
          <cell r="O2283">
            <v>42213</v>
          </cell>
          <cell r="P2283">
            <v>0.3</v>
          </cell>
          <cell r="Q2283">
            <v>31</v>
          </cell>
          <cell r="R2283"/>
          <cell r="S2283" t="str">
            <v>Mtto. Terminado</v>
          </cell>
          <cell r="T2283">
            <v>42213</v>
          </cell>
          <cell r="U2283">
            <v>0.5</v>
          </cell>
          <cell r="V2283">
            <v>4.7999999999301508</v>
          </cell>
        </row>
        <row r="2284">
          <cell r="A2284"/>
          <cell r="B2284">
            <v>2273</v>
          </cell>
          <cell r="C2284">
            <v>1242</v>
          </cell>
          <cell r="D2284" t="str">
            <v>Trayler ( Plat. Corta )</v>
          </cell>
          <cell r="E2284" t="str">
            <v>100TD</v>
          </cell>
          <cell r="F2284" t="str">
            <v>Coazucar S. A.</v>
          </cell>
          <cell r="G2284">
            <v>0</v>
          </cell>
          <cell r="H2284">
            <v>791060318</v>
          </cell>
          <cell r="I2284" t="str">
            <v>TRAYLER</v>
          </cell>
          <cell r="J2284" t="str">
            <v xml:space="preserve">Colocar tapa cubos </v>
          </cell>
          <cell r="K2284" t="str">
            <v>MTTO. CORRECTIVO</v>
          </cell>
          <cell r="L2284">
            <v>1725</v>
          </cell>
          <cell r="M2284" t="str">
            <v>RODRIGUEZ LOZADO, MANUEL CRUZ</v>
          </cell>
          <cell r="N2284" t="str">
            <v>A</v>
          </cell>
          <cell r="O2284">
            <v>42213</v>
          </cell>
          <cell r="P2284">
            <v>0.3034722222222222</v>
          </cell>
          <cell r="Q2284">
            <v>31</v>
          </cell>
          <cell r="R2284"/>
          <cell r="S2284" t="str">
            <v>Mtto. Terminado</v>
          </cell>
          <cell r="T2284">
            <v>42213</v>
          </cell>
          <cell r="U2284">
            <v>0.33333333333333331</v>
          </cell>
          <cell r="V2284">
            <v>0.71666666667442769</v>
          </cell>
        </row>
        <row r="2285">
          <cell r="A2285"/>
          <cell r="B2285">
            <v>2274</v>
          </cell>
          <cell r="C2285" t="str">
            <v>EL17</v>
          </cell>
          <cell r="D2285" t="str">
            <v xml:space="preserve">Camioneta Chevrolet </v>
          </cell>
          <cell r="E2285" t="str">
            <v>100EL</v>
          </cell>
          <cell r="F2285" t="str">
            <v>Coazucar S. A.</v>
          </cell>
          <cell r="G2285">
            <v>791060303</v>
          </cell>
          <cell r="H2285">
            <v>7795550790</v>
          </cell>
          <cell r="I2285" t="str">
            <v>EQUIPO LIVIANO</v>
          </cell>
          <cell r="J2285" t="str">
            <v>Orden de Inspección</v>
          </cell>
          <cell r="K2285" t="str">
            <v>MTTO. PREVENTIVO</v>
          </cell>
          <cell r="L2285">
            <v>669</v>
          </cell>
          <cell r="M2285" t="str">
            <v>ASTUDILLO VASQUEZ, CARLOS APOLINARIO</v>
          </cell>
          <cell r="N2285" t="str">
            <v>A</v>
          </cell>
          <cell r="O2285">
            <v>42213</v>
          </cell>
          <cell r="P2285">
            <v>0.3125</v>
          </cell>
          <cell r="Q2285">
            <v>31</v>
          </cell>
          <cell r="R2285">
            <v>243384</v>
          </cell>
          <cell r="S2285" t="str">
            <v>Mtto. Terminado</v>
          </cell>
          <cell r="T2285">
            <v>42213</v>
          </cell>
          <cell r="U2285">
            <v>0.33333333333333331</v>
          </cell>
          <cell r="V2285">
            <v>0.5</v>
          </cell>
        </row>
        <row r="2286">
          <cell r="A2286"/>
          <cell r="B2286">
            <v>2275</v>
          </cell>
          <cell r="C2286" t="str">
            <v>EL17</v>
          </cell>
          <cell r="D2286" t="str">
            <v xml:space="preserve">Camioneta Chevrolet </v>
          </cell>
          <cell r="E2286" t="str">
            <v>100EL</v>
          </cell>
          <cell r="F2286" t="str">
            <v>Coazucar S. A.</v>
          </cell>
          <cell r="G2286">
            <v>791060303</v>
          </cell>
          <cell r="H2286">
            <v>7795550790</v>
          </cell>
          <cell r="I2286" t="str">
            <v>LUBRICADORA</v>
          </cell>
          <cell r="J2286" t="str">
            <v>Cambio aceite y filtro motor</v>
          </cell>
          <cell r="K2286" t="str">
            <v>MTTO. PREVENTIVO</v>
          </cell>
          <cell r="L2286">
            <v>669</v>
          </cell>
          <cell r="M2286" t="str">
            <v>ASTUDILLO VASQUEZ, CARLOS APOLINARIO</v>
          </cell>
          <cell r="N2286" t="str">
            <v>A</v>
          </cell>
          <cell r="O2286">
            <v>42213</v>
          </cell>
          <cell r="P2286">
            <v>0.3125</v>
          </cell>
          <cell r="Q2286">
            <v>31</v>
          </cell>
          <cell r="R2286">
            <v>243384</v>
          </cell>
          <cell r="S2286" t="str">
            <v>Mtto. Terminado</v>
          </cell>
          <cell r="T2286">
            <v>42213</v>
          </cell>
          <cell r="U2286">
            <v>0.41666666666666669</v>
          </cell>
          <cell r="V2286">
            <v>2.5</v>
          </cell>
        </row>
        <row r="2287">
          <cell r="A2287"/>
          <cell r="B2287">
            <v>2276</v>
          </cell>
          <cell r="C2287" t="str">
            <v>EL17</v>
          </cell>
          <cell r="D2287" t="str">
            <v xml:space="preserve">Camioneta Chevrolet </v>
          </cell>
          <cell r="E2287" t="str">
            <v>100EL</v>
          </cell>
          <cell r="F2287" t="str">
            <v>Coazucar S. A.</v>
          </cell>
          <cell r="G2287">
            <v>791060303</v>
          </cell>
          <cell r="H2287">
            <v>7795550790</v>
          </cell>
          <cell r="I2287" t="str">
            <v>LUBRICADORA</v>
          </cell>
          <cell r="J2287" t="str">
            <v>Cambio filtro de combustible</v>
          </cell>
          <cell r="K2287" t="str">
            <v>MTTO. PREVENTIVO</v>
          </cell>
          <cell r="L2287">
            <v>669</v>
          </cell>
          <cell r="M2287" t="str">
            <v>ASTUDILLO VASQUEZ, CARLOS APOLINARIO</v>
          </cell>
          <cell r="N2287" t="str">
            <v>A</v>
          </cell>
          <cell r="O2287">
            <v>42213</v>
          </cell>
          <cell r="P2287">
            <v>0.3125</v>
          </cell>
          <cell r="Q2287">
            <v>31</v>
          </cell>
          <cell r="R2287">
            <v>243384</v>
          </cell>
          <cell r="S2287" t="str">
            <v>Mtto. Terminado</v>
          </cell>
          <cell r="T2287">
            <v>42213</v>
          </cell>
          <cell r="U2287">
            <v>0.41666666666666669</v>
          </cell>
          <cell r="V2287">
            <v>2.5</v>
          </cell>
        </row>
        <row r="2288">
          <cell r="A2288"/>
          <cell r="B2288">
            <v>2277</v>
          </cell>
          <cell r="C2288">
            <v>225</v>
          </cell>
          <cell r="D2288" t="str">
            <v xml:space="preserve">Chevrolet </v>
          </cell>
          <cell r="E2288" t="str">
            <v>100EL</v>
          </cell>
          <cell r="F2288" t="str">
            <v>Coazucar S. A.</v>
          </cell>
          <cell r="G2288">
            <v>791060308</v>
          </cell>
          <cell r="H2288">
            <v>7795550713</v>
          </cell>
          <cell r="I2288" t="str">
            <v>EQUIPO LIVIANO</v>
          </cell>
          <cell r="J2288" t="str">
            <v>Orden de Inspección</v>
          </cell>
          <cell r="K2288" t="str">
            <v>MTTO. PREVENTIVO</v>
          </cell>
          <cell r="L2288">
            <v>460</v>
          </cell>
          <cell r="M2288" t="str">
            <v>MERCHAN PEREZ, ARMANDO</v>
          </cell>
          <cell r="N2288" t="str">
            <v>A</v>
          </cell>
          <cell r="O2288">
            <v>42213</v>
          </cell>
          <cell r="P2288">
            <v>0.31597222222222221</v>
          </cell>
          <cell r="Q2288">
            <v>31</v>
          </cell>
          <cell r="R2288"/>
          <cell r="S2288" t="str">
            <v>Mtto. Terminado</v>
          </cell>
          <cell r="T2288">
            <v>42213</v>
          </cell>
          <cell r="U2288">
            <v>0.3263888888888889</v>
          </cell>
          <cell r="V2288">
            <v>0.25000000011641532</v>
          </cell>
        </row>
        <row r="2289">
          <cell r="A2289"/>
          <cell r="B2289">
            <v>2278</v>
          </cell>
          <cell r="C2289">
            <v>225</v>
          </cell>
          <cell r="D2289" t="str">
            <v xml:space="preserve">Chevrolet </v>
          </cell>
          <cell r="E2289" t="str">
            <v>100EL</v>
          </cell>
          <cell r="F2289" t="str">
            <v>Coazucar S. A.</v>
          </cell>
          <cell r="G2289">
            <v>791060308</v>
          </cell>
          <cell r="H2289">
            <v>7795550713</v>
          </cell>
          <cell r="I2289" t="str">
            <v>LUBRICADORA</v>
          </cell>
          <cell r="J2289" t="str">
            <v>Cambio aceite y filtro motor</v>
          </cell>
          <cell r="K2289" t="str">
            <v>MTTO. PREVENTIVO</v>
          </cell>
          <cell r="L2289">
            <v>460</v>
          </cell>
          <cell r="M2289" t="str">
            <v>MERCHAN PEREZ, ARMANDO</v>
          </cell>
          <cell r="N2289" t="str">
            <v>A</v>
          </cell>
          <cell r="O2289">
            <v>42213</v>
          </cell>
          <cell r="P2289">
            <v>0.31597222222222221</v>
          </cell>
          <cell r="Q2289">
            <v>31</v>
          </cell>
          <cell r="R2289"/>
          <cell r="S2289" t="str">
            <v>Mtto. Terminado</v>
          </cell>
          <cell r="T2289">
            <v>42213</v>
          </cell>
          <cell r="U2289">
            <v>0.5</v>
          </cell>
          <cell r="V2289">
            <v>4.4166666667442769</v>
          </cell>
        </row>
        <row r="2290">
          <cell r="A2290"/>
          <cell r="B2290">
            <v>2279</v>
          </cell>
          <cell r="C2290">
            <v>225</v>
          </cell>
          <cell r="D2290" t="str">
            <v xml:space="preserve">Chevrolet </v>
          </cell>
          <cell r="E2290" t="str">
            <v>100EL</v>
          </cell>
          <cell r="F2290" t="str">
            <v>Coazucar S. A.</v>
          </cell>
          <cell r="G2290">
            <v>791060308</v>
          </cell>
          <cell r="H2290">
            <v>7795550713</v>
          </cell>
          <cell r="I2290" t="str">
            <v>LUBRICADORA</v>
          </cell>
          <cell r="J2290" t="str">
            <v>Cambio filtro de combustible</v>
          </cell>
          <cell r="K2290" t="str">
            <v>MTTO. PREVENTIVO</v>
          </cell>
          <cell r="L2290">
            <v>460</v>
          </cell>
          <cell r="M2290" t="str">
            <v>MERCHAN PEREZ, ARMANDO</v>
          </cell>
          <cell r="N2290" t="str">
            <v>A</v>
          </cell>
          <cell r="O2290">
            <v>42213</v>
          </cell>
          <cell r="P2290">
            <v>0.31597222222222221</v>
          </cell>
          <cell r="Q2290">
            <v>31</v>
          </cell>
          <cell r="R2290"/>
          <cell r="S2290" t="str">
            <v>Mtto. Terminado</v>
          </cell>
          <cell r="T2290">
            <v>42213</v>
          </cell>
          <cell r="U2290">
            <v>0.5</v>
          </cell>
          <cell r="V2290">
            <v>4.4166666667442769</v>
          </cell>
        </row>
        <row r="2291">
          <cell r="A2291"/>
          <cell r="B2291">
            <v>2280</v>
          </cell>
          <cell r="C2291">
            <v>1264</v>
          </cell>
          <cell r="D2291" t="str">
            <v>Trayler</v>
          </cell>
          <cell r="E2291" t="str">
            <v>100TD</v>
          </cell>
          <cell r="F2291" t="str">
            <v>Coazucar S. A.</v>
          </cell>
          <cell r="G2291">
            <v>791060312</v>
          </cell>
          <cell r="H2291">
            <v>791060312</v>
          </cell>
          <cell r="I2291" t="str">
            <v>TRAYLER</v>
          </cell>
          <cell r="J2291" t="str">
            <v>Reparar templador</v>
          </cell>
          <cell r="K2291" t="str">
            <v>MTTO. CORRECTIVO</v>
          </cell>
          <cell r="L2291">
            <v>1500</v>
          </cell>
          <cell r="M2291" t="str">
            <v>ORTIZ YADAYCELA, NESTOR</v>
          </cell>
          <cell r="N2291" t="str">
            <v>A</v>
          </cell>
          <cell r="O2291">
            <v>42213</v>
          </cell>
          <cell r="P2291">
            <v>0.32013888888888892</v>
          </cell>
          <cell r="Q2291">
            <v>31</v>
          </cell>
          <cell r="R2291"/>
          <cell r="S2291">
            <v>36966.046705555404</v>
          </cell>
          <cell r="T2291"/>
          <cell r="U2291"/>
          <cell r="V2291" t="str">
            <v/>
          </cell>
        </row>
        <row r="2292">
          <cell r="A2292"/>
          <cell r="B2292">
            <v>2281</v>
          </cell>
          <cell r="C2292">
            <v>210</v>
          </cell>
          <cell r="D2292" t="str">
            <v>Camión Chevrolet</v>
          </cell>
          <cell r="E2292" t="str">
            <v>100EL</v>
          </cell>
          <cell r="F2292" t="str">
            <v>Coazucar S. A.</v>
          </cell>
          <cell r="G2292">
            <v>791060405</v>
          </cell>
          <cell r="H2292">
            <v>7795550690</v>
          </cell>
          <cell r="I2292" t="str">
            <v>EQUIPO LIVIANO</v>
          </cell>
          <cell r="J2292" t="str">
            <v>Orden de Inspección</v>
          </cell>
          <cell r="K2292" t="str">
            <v>MTTO. PREVENTIVO</v>
          </cell>
          <cell r="L2292">
            <v>787</v>
          </cell>
          <cell r="M2292" t="str">
            <v>CAJAMARCA ROMERO, RAUL FERNANDO</v>
          </cell>
          <cell r="N2292" t="str">
            <v>A</v>
          </cell>
          <cell r="O2292">
            <v>42213</v>
          </cell>
          <cell r="P2292">
            <v>0.32361111111111113</v>
          </cell>
          <cell r="Q2292">
            <v>31</v>
          </cell>
          <cell r="R2292"/>
          <cell r="S2292" t="str">
            <v>Mtto. Terminado</v>
          </cell>
          <cell r="T2292">
            <v>42213</v>
          </cell>
          <cell r="U2292">
            <v>0.43055555555555558</v>
          </cell>
          <cell r="V2292">
            <v>2.5666666666511446</v>
          </cell>
        </row>
        <row r="2293">
          <cell r="A2293"/>
          <cell r="B2293">
            <v>2282</v>
          </cell>
          <cell r="C2293">
            <v>210</v>
          </cell>
          <cell r="D2293" t="str">
            <v>Camión Chevrolet</v>
          </cell>
          <cell r="E2293" t="str">
            <v>100EL</v>
          </cell>
          <cell r="F2293" t="str">
            <v>Coazucar S. A.</v>
          </cell>
          <cell r="G2293">
            <v>791060405</v>
          </cell>
          <cell r="H2293">
            <v>7795550690</v>
          </cell>
          <cell r="I2293" t="str">
            <v>LUBRICADORA</v>
          </cell>
          <cell r="J2293" t="str">
            <v>Cambio aceite y filtro motor</v>
          </cell>
          <cell r="K2293" t="str">
            <v>MTTO. PREVENTIVO</v>
          </cell>
          <cell r="L2293">
            <v>787</v>
          </cell>
          <cell r="M2293" t="str">
            <v>CAJAMARCA ROMERO, RAUL FERNANDO</v>
          </cell>
          <cell r="N2293" t="str">
            <v>A</v>
          </cell>
          <cell r="O2293">
            <v>42213</v>
          </cell>
          <cell r="P2293">
            <v>0.32361111111111113</v>
          </cell>
          <cell r="Q2293">
            <v>31</v>
          </cell>
          <cell r="R2293"/>
          <cell r="S2293" t="str">
            <v>Mtto. Terminado</v>
          </cell>
          <cell r="T2293">
            <v>42213</v>
          </cell>
          <cell r="U2293">
            <v>0.41666666666666669</v>
          </cell>
          <cell r="V2293">
            <v>2.2333333333954215</v>
          </cell>
        </row>
        <row r="2294">
          <cell r="A2294"/>
          <cell r="B2294">
            <v>2283</v>
          </cell>
          <cell r="C2294">
            <v>210</v>
          </cell>
          <cell r="D2294" t="str">
            <v>Camión Chevrolet</v>
          </cell>
          <cell r="E2294" t="str">
            <v>100EL</v>
          </cell>
          <cell r="F2294" t="str">
            <v>Coazucar S. A.</v>
          </cell>
          <cell r="G2294">
            <v>791060405</v>
          </cell>
          <cell r="H2294">
            <v>7795550690</v>
          </cell>
          <cell r="I2294" t="str">
            <v>LUBRICADORA</v>
          </cell>
          <cell r="J2294" t="str">
            <v>Cambio filtro de combustible</v>
          </cell>
          <cell r="K2294" t="str">
            <v>MTTO. PREVENTIVO</v>
          </cell>
          <cell r="L2294">
            <v>787</v>
          </cell>
          <cell r="M2294" t="str">
            <v>CAJAMARCA ROMERO, RAUL FERNANDO</v>
          </cell>
          <cell r="N2294" t="str">
            <v>A</v>
          </cell>
          <cell r="O2294">
            <v>42213</v>
          </cell>
          <cell r="P2294">
            <v>0.32361111111111113</v>
          </cell>
          <cell r="Q2294">
            <v>31</v>
          </cell>
          <cell r="R2294"/>
          <cell r="S2294" t="str">
            <v>Mtto. Terminado</v>
          </cell>
          <cell r="T2294">
            <v>42213</v>
          </cell>
          <cell r="U2294">
            <v>0.41666666666666669</v>
          </cell>
          <cell r="V2294">
            <v>2.2333333333954215</v>
          </cell>
        </row>
        <row r="2295">
          <cell r="A2295"/>
          <cell r="B2295">
            <v>2284</v>
          </cell>
          <cell r="C2295">
            <v>597</v>
          </cell>
          <cell r="D2295" t="str">
            <v>Cosechadora de CañaJohn Deere 3510</v>
          </cell>
          <cell r="E2295" t="str">
            <v>100CS</v>
          </cell>
          <cell r="F2295" t="str">
            <v>Coazucar S. A.</v>
          </cell>
          <cell r="G2295">
            <v>791060334</v>
          </cell>
          <cell r="H2295">
            <v>791060334</v>
          </cell>
          <cell r="I2295" t="str">
            <v>MTTO. EN EL CAMPO</v>
          </cell>
          <cell r="J2295" t="str">
            <v>Revision de motor</v>
          </cell>
          <cell r="K2295" t="str">
            <v>MTTO. CORRECTIVO</v>
          </cell>
          <cell r="L2295">
            <v>803</v>
          </cell>
          <cell r="M2295" t="str">
            <v>CALLE SOLIZ, LUIS</v>
          </cell>
          <cell r="N2295" t="str">
            <v>A</v>
          </cell>
          <cell r="O2295">
            <v>42213</v>
          </cell>
          <cell r="P2295">
            <v>0.3263888888888889</v>
          </cell>
          <cell r="Q2295">
            <v>31</v>
          </cell>
          <cell r="R2295"/>
          <cell r="S2295" t="str">
            <v>Mtto. Terminado</v>
          </cell>
          <cell r="T2295">
            <v>42213</v>
          </cell>
          <cell r="U2295">
            <v>0.41666666666666669</v>
          </cell>
          <cell r="V2295">
            <v>2.1666666666278616</v>
          </cell>
        </row>
        <row r="2296">
          <cell r="A2296"/>
          <cell r="B2296">
            <v>2285</v>
          </cell>
          <cell r="C2296" t="str">
            <v>CS02</v>
          </cell>
          <cell r="D2296" t="str">
            <v>Cosechadora de CañaJohn Deere 3520</v>
          </cell>
          <cell r="E2296" t="str">
            <v>100CS</v>
          </cell>
          <cell r="F2296" t="str">
            <v>Coazucar S. A.</v>
          </cell>
          <cell r="G2296">
            <v>791060321</v>
          </cell>
          <cell r="H2296">
            <v>791060321</v>
          </cell>
          <cell r="I2296" t="str">
            <v>MTTO. EN EL CAMPO</v>
          </cell>
          <cell r="J2296" t="str">
            <v>Revision de motor</v>
          </cell>
          <cell r="K2296" t="str">
            <v>MTTO. CORRECTIVO</v>
          </cell>
          <cell r="L2296">
            <v>803</v>
          </cell>
          <cell r="M2296" t="str">
            <v>CALLE SOLIZ, LUIS</v>
          </cell>
          <cell r="N2296" t="str">
            <v>A</v>
          </cell>
          <cell r="O2296">
            <v>42213</v>
          </cell>
          <cell r="P2296">
            <v>0.3263888888888889</v>
          </cell>
          <cell r="Q2296">
            <v>31</v>
          </cell>
          <cell r="R2296"/>
          <cell r="S2296" t="str">
            <v>Mtto. Terminado</v>
          </cell>
          <cell r="T2296">
            <v>42213</v>
          </cell>
          <cell r="U2296">
            <v>0.58333333333333337</v>
          </cell>
          <cell r="V2296">
            <v>6.1666666666278616</v>
          </cell>
        </row>
        <row r="2297">
          <cell r="A2297"/>
          <cell r="B2297">
            <v>2286</v>
          </cell>
          <cell r="C2297">
            <v>599</v>
          </cell>
          <cell r="D2297" t="str">
            <v>Cosechadora de CañaJohn Deere 3520</v>
          </cell>
          <cell r="E2297" t="str">
            <v>100CS</v>
          </cell>
          <cell r="F2297" t="str">
            <v>Coazucar S. A.</v>
          </cell>
          <cell r="G2297">
            <v>791060321</v>
          </cell>
          <cell r="H2297">
            <v>791060321</v>
          </cell>
          <cell r="I2297" t="str">
            <v>MTTO. EN EL CAMPO</v>
          </cell>
          <cell r="J2297" t="str">
            <v>Revision de motor</v>
          </cell>
          <cell r="K2297" t="str">
            <v>MTTO. CORRECTIVO</v>
          </cell>
          <cell r="L2297">
            <v>803</v>
          </cell>
          <cell r="M2297" t="str">
            <v>CALLE SOLIZ, LUIS</v>
          </cell>
          <cell r="N2297" t="str">
            <v>A</v>
          </cell>
          <cell r="O2297">
            <v>42213</v>
          </cell>
          <cell r="P2297">
            <v>0.3263888888888889</v>
          </cell>
          <cell r="Q2297">
            <v>31</v>
          </cell>
          <cell r="R2297"/>
          <cell r="S2297" t="str">
            <v>Mtto. Terminado</v>
          </cell>
          <cell r="T2297">
            <v>42213</v>
          </cell>
          <cell r="U2297">
            <v>0.5</v>
          </cell>
          <cell r="V2297">
            <v>4.1666666666278616</v>
          </cell>
        </row>
        <row r="2298">
          <cell r="A2298"/>
          <cell r="B2298">
            <v>2287</v>
          </cell>
          <cell r="C2298">
            <v>645</v>
          </cell>
          <cell r="D2298" t="str">
            <v>Moto Bomba Big squirt (perk 6.354.4)</v>
          </cell>
          <cell r="E2298" t="str">
            <v>100BB</v>
          </cell>
          <cell r="F2298" t="str">
            <v>Coazucar S. A.</v>
          </cell>
          <cell r="G2298">
            <v>791060405</v>
          </cell>
          <cell r="H2298">
            <v>7795550027</v>
          </cell>
          <cell r="I2298" t="str">
            <v>BOMBAS</v>
          </cell>
          <cell r="J2298" t="str">
            <v>Cambiar rache y cable</v>
          </cell>
          <cell r="K2298" t="str">
            <v>MTTO. CORRECTIVO</v>
          </cell>
          <cell r="L2298">
            <v>1467</v>
          </cell>
          <cell r="M2298" t="str">
            <v>OJEDA GONZAGA,YOBANY</v>
          </cell>
          <cell r="N2298" t="str">
            <v>A</v>
          </cell>
          <cell r="O2298">
            <v>42213</v>
          </cell>
          <cell r="P2298">
            <v>0.32847222222222222</v>
          </cell>
          <cell r="Q2298">
            <v>31</v>
          </cell>
          <cell r="R2298"/>
          <cell r="S2298" t="str">
            <v>Mtto. Terminado</v>
          </cell>
          <cell r="T2298">
            <v>42215</v>
          </cell>
          <cell r="U2298">
            <v>0.5</v>
          </cell>
          <cell r="V2298">
            <v>52.116666666697711</v>
          </cell>
        </row>
        <row r="2299">
          <cell r="A2299"/>
          <cell r="B2299">
            <v>2288</v>
          </cell>
          <cell r="C2299" t="str">
            <v>MB60</v>
          </cell>
          <cell r="D2299" t="str">
            <v>Motor Cummins</v>
          </cell>
          <cell r="E2299" t="str">
            <v>100BB</v>
          </cell>
          <cell r="F2299" t="str">
            <v>Coazucar S. A.</v>
          </cell>
          <cell r="G2299">
            <v>791060405</v>
          </cell>
          <cell r="H2299">
            <v>7795550168</v>
          </cell>
          <cell r="I2299" t="str">
            <v>MTTO. EN EL CAMPO</v>
          </cell>
          <cell r="J2299" t="str">
            <v>Revisar sistema electrico</v>
          </cell>
          <cell r="K2299" t="str">
            <v>MTTO. CORRECTIVO</v>
          </cell>
          <cell r="L2299">
            <v>1655</v>
          </cell>
          <cell r="M2299" t="str">
            <v>RAMON RAMON, FRANKLIN</v>
          </cell>
          <cell r="N2299" t="str">
            <v>A</v>
          </cell>
          <cell r="O2299">
            <v>42213</v>
          </cell>
          <cell r="P2299">
            <v>0.3298611111111111</v>
          </cell>
          <cell r="Q2299">
            <v>31</v>
          </cell>
          <cell r="R2299"/>
          <cell r="S2299" t="str">
            <v>Mtto. Terminado</v>
          </cell>
          <cell r="T2299">
            <v>42213</v>
          </cell>
          <cell r="U2299">
            <v>0.70833333333333337</v>
          </cell>
          <cell r="V2299">
            <v>9.0833333333721384</v>
          </cell>
        </row>
        <row r="2300">
          <cell r="A2300"/>
          <cell r="B2300">
            <v>2289</v>
          </cell>
          <cell r="C2300" t="str">
            <v>MB36</v>
          </cell>
          <cell r="D2300" t="str">
            <v>Moto Boma Perkins1006-6TZ09</v>
          </cell>
          <cell r="E2300" t="str">
            <v>100BB</v>
          </cell>
          <cell r="F2300" t="str">
            <v>Coazucar S. A.</v>
          </cell>
          <cell r="G2300">
            <v>791060405</v>
          </cell>
          <cell r="H2300">
            <v>7795550126</v>
          </cell>
          <cell r="I2300" t="str">
            <v>MTTO. EN EL CAMPO</v>
          </cell>
          <cell r="J2300" t="str">
            <v>Revisar sistema electrico</v>
          </cell>
          <cell r="K2300" t="str">
            <v>MTTO. CORRECTIVO</v>
          </cell>
          <cell r="L2300">
            <v>1655</v>
          </cell>
          <cell r="M2300" t="str">
            <v>RAMON RAMON, FRANKLIN</v>
          </cell>
          <cell r="N2300" t="str">
            <v>A</v>
          </cell>
          <cell r="O2300">
            <v>42213</v>
          </cell>
          <cell r="P2300">
            <v>0.3298611111111111</v>
          </cell>
          <cell r="Q2300">
            <v>31</v>
          </cell>
          <cell r="R2300"/>
          <cell r="S2300" t="str">
            <v>Mtto. Terminado</v>
          </cell>
          <cell r="T2300">
            <v>42213</v>
          </cell>
          <cell r="U2300">
            <v>0.5</v>
          </cell>
          <cell r="V2300">
            <v>4.0833333333721384</v>
          </cell>
        </row>
        <row r="2301">
          <cell r="A2301"/>
          <cell r="B2301">
            <v>2290</v>
          </cell>
          <cell r="C2301" t="str">
            <v>EA89</v>
          </cell>
          <cell r="D2301" t="str">
            <v>Tanque de Herbicidas</v>
          </cell>
          <cell r="E2301" t="str">
            <v>100EA</v>
          </cell>
          <cell r="F2301" t="str">
            <v>Coazucar S. A.</v>
          </cell>
          <cell r="G2301">
            <v>791060364</v>
          </cell>
          <cell r="H2301">
            <v>791060364</v>
          </cell>
          <cell r="I2301" t="str">
            <v>EQUIPO AGRICOLAS</v>
          </cell>
          <cell r="J2301" t="str">
            <v>Revisar equipo</v>
          </cell>
          <cell r="K2301" t="str">
            <v>MTTO. CORRECTIVO</v>
          </cell>
          <cell r="L2301">
            <v>1082</v>
          </cell>
          <cell r="M2301" t="str">
            <v>GARZON FERNANDEZ, ANGEL FABIAN</v>
          </cell>
          <cell r="N2301" t="str">
            <v>A</v>
          </cell>
          <cell r="O2301">
            <v>42213</v>
          </cell>
          <cell r="P2301">
            <v>0.33333333333333331</v>
          </cell>
          <cell r="Q2301">
            <v>31</v>
          </cell>
          <cell r="R2301"/>
          <cell r="S2301" t="str">
            <v>Mtto. Terminado</v>
          </cell>
          <cell r="T2301">
            <v>42213</v>
          </cell>
          <cell r="U2301">
            <v>0.66666666666666663</v>
          </cell>
          <cell r="V2301">
            <v>8</v>
          </cell>
        </row>
        <row r="2302">
          <cell r="A2302"/>
          <cell r="B2302">
            <v>2291</v>
          </cell>
          <cell r="C2302">
            <v>284</v>
          </cell>
          <cell r="D2302" t="str">
            <v>Tractor John Deere 8200</v>
          </cell>
          <cell r="E2302" t="str">
            <v>100JD</v>
          </cell>
          <cell r="F2302" t="str">
            <v>Coazucar S. A.</v>
          </cell>
          <cell r="G2302">
            <v>791060442</v>
          </cell>
          <cell r="H2302">
            <v>7795550935</v>
          </cell>
          <cell r="I2302" t="str">
            <v>MTTO. EN EL CAMPO</v>
          </cell>
          <cell r="J2302" t="str">
            <v>Revisar caja de cambios</v>
          </cell>
          <cell r="K2302" t="str">
            <v>MTTO. CORRECTIVO</v>
          </cell>
          <cell r="L2302">
            <v>1160</v>
          </cell>
          <cell r="M2302" t="str">
            <v>HERRERA GONZALEZ, JHONNY</v>
          </cell>
          <cell r="N2302" t="str">
            <v>A</v>
          </cell>
          <cell r="O2302">
            <v>42213</v>
          </cell>
          <cell r="P2302">
            <v>0.33333333333333331</v>
          </cell>
          <cell r="Q2302">
            <v>31</v>
          </cell>
          <cell r="R2302"/>
          <cell r="S2302" t="str">
            <v>Mtto. Terminado</v>
          </cell>
          <cell r="T2302">
            <v>42213</v>
          </cell>
          <cell r="U2302">
            <v>0.5</v>
          </cell>
          <cell r="V2302">
            <v>4</v>
          </cell>
        </row>
        <row r="2303">
          <cell r="A2303"/>
          <cell r="B2303">
            <v>2292</v>
          </cell>
          <cell r="C2303">
            <v>203</v>
          </cell>
          <cell r="D2303" t="str">
            <v>Camión Chevrolet</v>
          </cell>
          <cell r="E2303" t="str">
            <v>100EL</v>
          </cell>
          <cell r="F2303" t="str">
            <v>Coazucar S. A.</v>
          </cell>
          <cell r="G2303">
            <v>791060303</v>
          </cell>
          <cell r="H2303">
            <v>7795550682</v>
          </cell>
          <cell r="I2303" t="str">
            <v>EQUIPO LIVIANO</v>
          </cell>
          <cell r="J2303" t="str">
            <v>Revisar brazo de direccion</v>
          </cell>
          <cell r="K2303" t="str">
            <v>MTTO. CORRECTIVO</v>
          </cell>
          <cell r="L2303">
            <v>1991</v>
          </cell>
          <cell r="M2303" t="str">
            <v>VERGARA MUNOZ, WILSON RENE</v>
          </cell>
          <cell r="N2303" t="str">
            <v>A</v>
          </cell>
          <cell r="O2303">
            <v>42213</v>
          </cell>
          <cell r="P2303">
            <v>0.34097222222222223</v>
          </cell>
          <cell r="Q2303">
            <v>31</v>
          </cell>
          <cell r="R2303"/>
          <cell r="S2303" t="str">
            <v>Mtto. Terminado</v>
          </cell>
          <cell r="T2303">
            <v>42213</v>
          </cell>
          <cell r="U2303">
            <v>0.66666666666666663</v>
          </cell>
          <cell r="V2303">
            <v>7.8166666666511446</v>
          </cell>
        </row>
        <row r="2304">
          <cell r="A2304"/>
          <cell r="B2304">
            <v>2293</v>
          </cell>
          <cell r="C2304">
            <v>721</v>
          </cell>
          <cell r="D2304" t="str">
            <v>Payloader CAT-950</v>
          </cell>
          <cell r="E2304" t="str">
            <v>100EP</v>
          </cell>
          <cell r="F2304" t="str">
            <v>Coazucar S. A.</v>
          </cell>
          <cell r="G2304">
            <v>791060317</v>
          </cell>
          <cell r="H2304">
            <v>7795550850</v>
          </cell>
          <cell r="I2304" t="str">
            <v>EQUIPO PESADO</v>
          </cell>
          <cell r="J2304" t="str">
            <v>Revisar frenos</v>
          </cell>
          <cell r="K2304" t="str">
            <v>MTTO. CORRECTIVO</v>
          </cell>
          <cell r="L2304">
            <v>9095</v>
          </cell>
          <cell r="M2304" t="str">
            <v>BRAVO RUIZ, BYRON</v>
          </cell>
          <cell r="N2304" t="str">
            <v>A</v>
          </cell>
          <cell r="O2304">
            <v>42213</v>
          </cell>
          <cell r="P2304">
            <v>0.34375</v>
          </cell>
          <cell r="Q2304">
            <v>31</v>
          </cell>
          <cell r="R2304">
            <v>12935</v>
          </cell>
          <cell r="S2304" t="str">
            <v>Mtto. Terminado</v>
          </cell>
          <cell r="T2304">
            <v>42213</v>
          </cell>
          <cell r="U2304">
            <v>0.40625</v>
          </cell>
          <cell r="V2304">
            <v>1.5</v>
          </cell>
        </row>
        <row r="2305">
          <cell r="A2305"/>
          <cell r="B2305">
            <v>2294</v>
          </cell>
          <cell r="C2305" t="str">
            <v>693A</v>
          </cell>
          <cell r="D2305" t="str">
            <v>Moto Bomba Jhon Deere 4039</v>
          </cell>
          <cell r="E2305" t="str">
            <v>100BB</v>
          </cell>
          <cell r="F2305" t="str">
            <v>Coazucar S. A.</v>
          </cell>
          <cell r="G2305">
            <v>791060405</v>
          </cell>
          <cell r="H2305">
            <v>7795550060</v>
          </cell>
          <cell r="I2305" t="str">
            <v>MTTO. EN EL CAMPO</v>
          </cell>
          <cell r="J2305" t="str">
            <v>Revisar turbina</v>
          </cell>
          <cell r="K2305" t="str">
            <v>MTTO. CORRECTIVO</v>
          </cell>
          <cell r="L2305">
            <v>1467</v>
          </cell>
          <cell r="M2305" t="str">
            <v>OJEDA GONZAGA,YOBANY</v>
          </cell>
          <cell r="N2305" t="str">
            <v>A</v>
          </cell>
          <cell r="O2305">
            <v>42213</v>
          </cell>
          <cell r="P2305">
            <v>0.34513888888888888</v>
          </cell>
          <cell r="Q2305">
            <v>31</v>
          </cell>
          <cell r="R2305"/>
          <cell r="S2305" t="str">
            <v>Mtto. Terminado</v>
          </cell>
          <cell r="T2305">
            <v>42213</v>
          </cell>
          <cell r="U2305">
            <v>0.625</v>
          </cell>
          <cell r="V2305">
            <v>6.716666666790843</v>
          </cell>
        </row>
        <row r="2306">
          <cell r="A2306"/>
          <cell r="B2306">
            <v>2295</v>
          </cell>
          <cell r="C2306">
            <v>153</v>
          </cell>
          <cell r="D2306" t="str">
            <v>Cabezal M. Benz LS-2635</v>
          </cell>
          <cell r="E2306" t="str">
            <v>100CB</v>
          </cell>
          <cell r="F2306" t="str">
            <v>Coazucar S. A.</v>
          </cell>
          <cell r="G2306">
            <v>791060330</v>
          </cell>
          <cell r="H2306">
            <v>791060330</v>
          </cell>
          <cell r="I2306" t="str">
            <v>ENDER DE CABEZALES</v>
          </cell>
          <cell r="J2306" t="str">
            <v>Revisar visagras del capot</v>
          </cell>
          <cell r="K2306" t="str">
            <v>MTTO. CORRECTIVO</v>
          </cell>
          <cell r="L2306">
            <v>696</v>
          </cell>
          <cell r="M2306" t="str">
            <v>BARRERA ORTIZ, CELSON OSWALDO</v>
          </cell>
          <cell r="N2306" t="str">
            <v>A</v>
          </cell>
          <cell r="O2306">
            <v>42213</v>
          </cell>
          <cell r="P2306">
            <v>0.35069444444444442</v>
          </cell>
          <cell r="Q2306">
            <v>31</v>
          </cell>
          <cell r="R2306"/>
          <cell r="S2306" t="str">
            <v>Mtto. Terminado</v>
          </cell>
          <cell r="T2306">
            <v>42213</v>
          </cell>
          <cell r="U2306">
            <v>0.35069444444444442</v>
          </cell>
          <cell r="V2306">
            <v>0</v>
          </cell>
        </row>
        <row r="2307">
          <cell r="A2307"/>
          <cell r="B2307">
            <v>2296</v>
          </cell>
          <cell r="C2307">
            <v>233</v>
          </cell>
          <cell r="D2307" t="str">
            <v xml:space="preserve">Jeep Chevrolet </v>
          </cell>
          <cell r="E2307" t="str">
            <v>100EL</v>
          </cell>
          <cell r="F2307" t="str">
            <v>Coazucar S. A.</v>
          </cell>
          <cell r="G2307">
            <v>791010701</v>
          </cell>
          <cell r="H2307">
            <v>7795550724</v>
          </cell>
          <cell r="I2307" t="str">
            <v>EQUIPO LIVIANO</v>
          </cell>
          <cell r="J2307" t="str">
            <v>Orden de Inspección</v>
          </cell>
          <cell r="K2307" t="str">
            <v>MTTO. PREVENTIVO</v>
          </cell>
          <cell r="L2307">
            <v>123</v>
          </cell>
          <cell r="M2307" t="str">
            <v>PACA TACO, JOSE</v>
          </cell>
          <cell r="N2307" t="str">
            <v>A</v>
          </cell>
          <cell r="O2307">
            <v>42213</v>
          </cell>
          <cell r="P2307">
            <v>0.35416666666666669</v>
          </cell>
          <cell r="Q2307">
            <v>31</v>
          </cell>
          <cell r="R2307">
            <v>397424</v>
          </cell>
          <cell r="S2307" t="str">
            <v>Mtto. Terminado</v>
          </cell>
          <cell r="T2307">
            <v>42213</v>
          </cell>
          <cell r="U2307">
            <v>0.375</v>
          </cell>
          <cell r="V2307">
            <v>0.5</v>
          </cell>
        </row>
        <row r="2308">
          <cell r="A2308"/>
          <cell r="B2308">
            <v>2297</v>
          </cell>
          <cell r="C2308">
            <v>233</v>
          </cell>
          <cell r="D2308" t="str">
            <v xml:space="preserve">Jeep Chevrolet </v>
          </cell>
          <cell r="E2308" t="str">
            <v>100EL</v>
          </cell>
          <cell r="F2308" t="str">
            <v>Coazucar S. A.</v>
          </cell>
          <cell r="G2308">
            <v>791010701</v>
          </cell>
          <cell r="H2308">
            <v>7795550724</v>
          </cell>
          <cell r="I2308" t="str">
            <v>LUBRICADORA</v>
          </cell>
          <cell r="J2308" t="str">
            <v>Cambio aceite y filtro motor</v>
          </cell>
          <cell r="K2308" t="str">
            <v>MTTO. PREVENTIVO</v>
          </cell>
          <cell r="L2308">
            <v>123</v>
          </cell>
          <cell r="M2308" t="str">
            <v>PACA TACO, JOSE</v>
          </cell>
          <cell r="N2308" t="str">
            <v>A</v>
          </cell>
          <cell r="O2308">
            <v>42213</v>
          </cell>
          <cell r="P2308">
            <v>0.35416666666666669</v>
          </cell>
          <cell r="Q2308">
            <v>31</v>
          </cell>
          <cell r="R2308">
            <v>397424</v>
          </cell>
          <cell r="S2308" t="str">
            <v>Mtto. Terminado</v>
          </cell>
          <cell r="T2308">
            <v>42213</v>
          </cell>
          <cell r="U2308">
            <v>0.47916666666666669</v>
          </cell>
          <cell r="V2308">
            <v>3</v>
          </cell>
        </row>
        <row r="2309">
          <cell r="A2309"/>
          <cell r="B2309">
            <v>2298</v>
          </cell>
          <cell r="C2309">
            <v>233</v>
          </cell>
          <cell r="D2309" t="str">
            <v xml:space="preserve">Jeep Chevrolet </v>
          </cell>
          <cell r="E2309" t="str">
            <v>100EL</v>
          </cell>
          <cell r="F2309" t="str">
            <v>Coazucar S. A.</v>
          </cell>
          <cell r="G2309">
            <v>791010701</v>
          </cell>
          <cell r="H2309">
            <v>7795550724</v>
          </cell>
          <cell r="I2309" t="str">
            <v>LUBRICADORA</v>
          </cell>
          <cell r="J2309" t="str">
            <v>Cambio filtro de combustible</v>
          </cell>
          <cell r="K2309" t="str">
            <v>MTTO. PREVENTIVO</v>
          </cell>
          <cell r="L2309">
            <v>123</v>
          </cell>
          <cell r="M2309" t="str">
            <v>PACA TACO, JOSE</v>
          </cell>
          <cell r="N2309" t="str">
            <v>A</v>
          </cell>
          <cell r="O2309">
            <v>42213</v>
          </cell>
          <cell r="P2309">
            <v>0.35416666666666669</v>
          </cell>
          <cell r="Q2309">
            <v>31</v>
          </cell>
          <cell r="R2309">
            <v>397424</v>
          </cell>
          <cell r="S2309" t="str">
            <v>Mtto. Terminado</v>
          </cell>
          <cell r="T2309">
            <v>42213</v>
          </cell>
          <cell r="U2309">
            <v>0.47916666666666669</v>
          </cell>
          <cell r="V2309">
            <v>3</v>
          </cell>
        </row>
        <row r="2310">
          <cell r="A2310"/>
          <cell r="B2310">
            <v>2299</v>
          </cell>
          <cell r="C2310">
            <v>1483</v>
          </cell>
          <cell r="D2310" t="str">
            <v>Dollys</v>
          </cell>
          <cell r="E2310" t="str">
            <v>100DL</v>
          </cell>
          <cell r="F2310" t="str">
            <v>Coazucar S. A.</v>
          </cell>
          <cell r="G2310">
            <v>791060315</v>
          </cell>
          <cell r="H2310">
            <v>791060315</v>
          </cell>
          <cell r="I2310" t="str">
            <v>DOLLYS</v>
          </cell>
          <cell r="J2310" t="str">
            <v>Revisar 5ta rueda y rodamientos</v>
          </cell>
          <cell r="K2310" t="str">
            <v>MTTO. CORRECTIVO</v>
          </cell>
          <cell r="L2310">
            <v>1417</v>
          </cell>
          <cell r="M2310" t="str">
            <v>MORENO ULLOA, SALOMON</v>
          </cell>
          <cell r="N2310" t="str">
            <v>A</v>
          </cell>
          <cell r="O2310">
            <v>42213</v>
          </cell>
          <cell r="P2310">
            <v>0.35486111111111113</v>
          </cell>
          <cell r="Q2310">
            <v>31</v>
          </cell>
          <cell r="R2310"/>
          <cell r="S2310" t="str">
            <v>Mtto. Terminado</v>
          </cell>
          <cell r="T2310">
            <v>42214</v>
          </cell>
          <cell r="U2310">
            <v>0.5</v>
          </cell>
          <cell r="V2310">
            <v>27.483333333395422</v>
          </cell>
        </row>
        <row r="2311">
          <cell r="A2311"/>
          <cell r="B2311">
            <v>2300</v>
          </cell>
          <cell r="C2311" t="str">
            <v>MB71</v>
          </cell>
          <cell r="D2311" t="str">
            <v>Moto Bomba DEUTZ TF6 L913</v>
          </cell>
          <cell r="E2311" t="str">
            <v>100BB</v>
          </cell>
          <cell r="F2311" t="str">
            <v>Coazucar S. A.</v>
          </cell>
          <cell r="G2311">
            <v>791060405</v>
          </cell>
          <cell r="H2311">
            <v>791060405</v>
          </cell>
          <cell r="I2311" t="str">
            <v>MTTO. EN EL CAMPO</v>
          </cell>
          <cell r="J2311" t="str">
            <v>Revisar motor</v>
          </cell>
          <cell r="K2311" t="str">
            <v>MTTO. CORRECTIVO</v>
          </cell>
          <cell r="L2311">
            <v>1356</v>
          </cell>
          <cell r="M2311" t="str">
            <v>MIRANDA ARIAS, DION SIXTO</v>
          </cell>
          <cell r="N2311" t="str">
            <v>A</v>
          </cell>
          <cell r="O2311">
            <v>42213</v>
          </cell>
          <cell r="P2311">
            <v>0.35625000000000001</v>
          </cell>
          <cell r="Q2311">
            <v>31</v>
          </cell>
          <cell r="R2311"/>
          <cell r="S2311" t="str">
            <v>Mtto. Terminado</v>
          </cell>
          <cell r="T2311">
            <v>42213</v>
          </cell>
          <cell r="U2311">
            <v>0.58333333333333337</v>
          </cell>
          <cell r="V2311">
            <v>5.4500000000698492</v>
          </cell>
        </row>
        <row r="2312">
          <cell r="A2312"/>
          <cell r="B2312">
            <v>2301</v>
          </cell>
          <cell r="C2312" t="str">
            <v>EL04</v>
          </cell>
          <cell r="D2312" t="str">
            <v xml:space="preserve">Camión Chevrolet </v>
          </cell>
          <cell r="E2312" t="str">
            <v>100EL</v>
          </cell>
          <cell r="F2312" t="str">
            <v>Coazucar S. A.</v>
          </cell>
          <cell r="G2312">
            <v>791060303</v>
          </cell>
          <cell r="H2312">
            <v>7795550765</v>
          </cell>
          <cell r="I2312" t="str">
            <v>ENDER EQUIPO LIVIANO</v>
          </cell>
          <cell r="J2312" t="str">
            <v>Construir polvera</v>
          </cell>
          <cell r="K2312" t="str">
            <v>MTTO. CORRECTIVO</v>
          </cell>
          <cell r="L2312">
            <v>5384</v>
          </cell>
          <cell r="M2312" t="str">
            <v>RODRIGUEZ TRIANA, HENRY COLON</v>
          </cell>
          <cell r="N2312" t="str">
            <v>A</v>
          </cell>
          <cell r="O2312">
            <v>42213</v>
          </cell>
          <cell r="P2312">
            <v>0.36249999999999999</v>
          </cell>
          <cell r="Q2312">
            <v>31</v>
          </cell>
          <cell r="R2312">
            <v>151316</v>
          </cell>
          <cell r="S2312" t="str">
            <v>Mtto. Terminado</v>
          </cell>
          <cell r="T2312">
            <v>42213</v>
          </cell>
          <cell r="U2312">
            <v>0.41666666666666669</v>
          </cell>
          <cell r="V2312">
            <v>1.2999999999301508</v>
          </cell>
        </row>
        <row r="2313">
          <cell r="A2313"/>
          <cell r="B2313">
            <v>2302</v>
          </cell>
          <cell r="C2313">
            <v>234</v>
          </cell>
          <cell r="D2313" t="str">
            <v xml:space="preserve">Camioneta Chevrolet </v>
          </cell>
          <cell r="E2313" t="str">
            <v>100EL</v>
          </cell>
          <cell r="F2313" t="str">
            <v>Coazucar S. A.</v>
          </cell>
          <cell r="G2313">
            <v>791010701</v>
          </cell>
          <cell r="H2313">
            <v>7795550726</v>
          </cell>
          <cell r="I2313" t="str">
            <v>EQUIPO LIVIANO</v>
          </cell>
          <cell r="J2313" t="str">
            <v>Revisar ruedas</v>
          </cell>
          <cell r="K2313" t="str">
            <v>MTTO. CORRECTIVO</v>
          </cell>
          <cell r="L2313">
            <v>11901</v>
          </cell>
          <cell r="M2313" t="str">
            <v>PEÑAHERRERA CHONPOL, PAUL</v>
          </cell>
          <cell r="N2313" t="str">
            <v>A</v>
          </cell>
          <cell r="O2313">
            <v>42213</v>
          </cell>
          <cell r="P2313">
            <v>0.36527777777777781</v>
          </cell>
          <cell r="Q2313">
            <v>31</v>
          </cell>
          <cell r="R2313"/>
          <cell r="S2313" t="str">
            <v>Mtto. Terminado</v>
          </cell>
          <cell r="T2313">
            <v>42213</v>
          </cell>
          <cell r="U2313">
            <v>0.66666666666666663</v>
          </cell>
          <cell r="V2313">
            <v>7.2333333333954215</v>
          </cell>
        </row>
        <row r="2314">
          <cell r="A2314"/>
          <cell r="B2314">
            <v>2303</v>
          </cell>
          <cell r="C2314">
            <v>159</v>
          </cell>
          <cell r="D2314" t="str">
            <v>Cabezal M. Benz LS-2635</v>
          </cell>
          <cell r="E2314" t="str">
            <v>100CB</v>
          </cell>
          <cell r="F2314" t="str">
            <v>Coazucar S. A.</v>
          </cell>
          <cell r="G2314">
            <v>791060330</v>
          </cell>
          <cell r="H2314">
            <v>791060330</v>
          </cell>
          <cell r="I2314" t="str">
            <v>MTTO. EN EL CAMPO</v>
          </cell>
          <cell r="J2314" t="str">
            <v>Revisar tambor roto</v>
          </cell>
          <cell r="K2314" t="str">
            <v>MTTO. CORRECTIVO</v>
          </cell>
          <cell r="L2314">
            <v>7098</v>
          </cell>
          <cell r="M2314" t="str">
            <v>BARZALLO PULLA, WILMAN LEONARDO</v>
          </cell>
          <cell r="N2314" t="str">
            <v>A</v>
          </cell>
          <cell r="O2314">
            <v>42213</v>
          </cell>
          <cell r="P2314">
            <v>0.36805555555555558</v>
          </cell>
          <cell r="Q2314">
            <v>31</v>
          </cell>
          <cell r="R2314">
            <v>190145</v>
          </cell>
          <cell r="S2314" t="str">
            <v>Mtto. Terminado</v>
          </cell>
          <cell r="T2314">
            <v>42213</v>
          </cell>
          <cell r="U2314">
            <v>0.625</v>
          </cell>
          <cell r="V2314">
            <v>6.1666666667442769</v>
          </cell>
        </row>
        <row r="2315">
          <cell r="A2315"/>
          <cell r="B2315">
            <v>2304</v>
          </cell>
          <cell r="C2315">
            <v>508</v>
          </cell>
          <cell r="D2315" t="str">
            <v>Cargadora de Caña Cameco SP- 1800</v>
          </cell>
          <cell r="E2315" t="str">
            <v>100LL</v>
          </cell>
          <cell r="F2315" t="str">
            <v>Coazucar S. A.</v>
          </cell>
          <cell r="G2315">
            <v>791060368</v>
          </cell>
          <cell r="H2315">
            <v>791060368</v>
          </cell>
          <cell r="I2315" t="str">
            <v>MTTO. EN EL CAMPO</v>
          </cell>
          <cell r="J2315" t="str">
            <v>Revisar caja de cambios</v>
          </cell>
          <cell r="K2315" t="str">
            <v>MTTO. CORRECTIVO</v>
          </cell>
          <cell r="L2315">
            <v>2463</v>
          </cell>
          <cell r="M2315" t="str">
            <v>CONFORME MEZA, VICTOR</v>
          </cell>
          <cell r="N2315" t="str">
            <v>A</v>
          </cell>
          <cell r="O2315">
            <v>42213</v>
          </cell>
          <cell r="P2315">
            <v>0.37152777777777773</v>
          </cell>
          <cell r="Q2315">
            <v>31</v>
          </cell>
          <cell r="R2315"/>
          <cell r="S2315" t="str">
            <v>Mtto. Terminado</v>
          </cell>
          <cell r="T2315">
            <v>42213</v>
          </cell>
          <cell r="U2315">
            <v>0.58333333333333337</v>
          </cell>
          <cell r="V2315">
            <v>5.0833333332557231</v>
          </cell>
        </row>
        <row r="2316">
          <cell r="A2316"/>
          <cell r="B2316">
            <v>2305</v>
          </cell>
          <cell r="C2316">
            <v>731</v>
          </cell>
          <cell r="D2316" t="str">
            <v>Motoniveladora CAT-14G</v>
          </cell>
          <cell r="E2316" t="str">
            <v>100EP</v>
          </cell>
          <cell r="F2316" t="str">
            <v>Coazucar S. A.</v>
          </cell>
          <cell r="G2316">
            <v>791060410</v>
          </cell>
          <cell r="H2316">
            <v>7795550860</v>
          </cell>
          <cell r="I2316" t="str">
            <v>MTTO. EN EL CAMPO</v>
          </cell>
          <cell r="J2316" t="str">
            <v>No enciende</v>
          </cell>
          <cell r="K2316" t="str">
            <v>MTTO. CORRECTIVO</v>
          </cell>
          <cell r="L2316">
            <v>9034</v>
          </cell>
          <cell r="M2316" t="str">
            <v>CAICEDO PARRA,FABIAN</v>
          </cell>
          <cell r="N2316" t="str">
            <v>A</v>
          </cell>
          <cell r="O2316">
            <v>42213</v>
          </cell>
          <cell r="P2316">
            <v>0.37361111111111112</v>
          </cell>
          <cell r="Q2316">
            <v>31</v>
          </cell>
          <cell r="R2316"/>
          <cell r="S2316" t="str">
            <v>Mtto. Terminado</v>
          </cell>
          <cell r="T2316">
            <v>42213</v>
          </cell>
          <cell r="U2316">
            <v>0.625</v>
          </cell>
          <cell r="V2316">
            <v>6.033333333209157</v>
          </cell>
        </row>
        <row r="2317">
          <cell r="A2317"/>
          <cell r="B2317">
            <v>2306</v>
          </cell>
          <cell r="C2317">
            <v>1270</v>
          </cell>
          <cell r="D2317" t="str">
            <v>Trayler</v>
          </cell>
          <cell r="E2317" t="str">
            <v>100TD</v>
          </cell>
          <cell r="F2317" t="str">
            <v>Coazucar S. A.</v>
          </cell>
          <cell r="G2317">
            <v>791060312</v>
          </cell>
          <cell r="H2317">
            <v>791060312</v>
          </cell>
          <cell r="I2317" t="str">
            <v>MTTO. EN EL CAMPO</v>
          </cell>
          <cell r="J2317" t="str">
            <v>Cambiar llanta baja</v>
          </cell>
          <cell r="K2317" t="str">
            <v>MTTO. CORRECTIVO</v>
          </cell>
          <cell r="L2317">
            <v>1353</v>
          </cell>
          <cell r="M2317" t="str">
            <v>MINA POROZO, XAVIER</v>
          </cell>
          <cell r="N2317" t="str">
            <v>A</v>
          </cell>
          <cell r="O2317">
            <v>42213</v>
          </cell>
          <cell r="P2317">
            <v>0.375</v>
          </cell>
          <cell r="Q2317">
            <v>31</v>
          </cell>
          <cell r="R2317"/>
          <cell r="S2317" t="str">
            <v>Mtto. Terminado</v>
          </cell>
          <cell r="T2317">
            <v>42213</v>
          </cell>
          <cell r="U2317">
            <v>0.45833333333333331</v>
          </cell>
          <cell r="V2317">
            <v>2</v>
          </cell>
        </row>
        <row r="2318">
          <cell r="A2318"/>
          <cell r="B2318">
            <v>2307</v>
          </cell>
          <cell r="C2318">
            <v>303</v>
          </cell>
          <cell r="D2318" t="str">
            <v>Tractor John Deere 8220</v>
          </cell>
          <cell r="E2318" t="str">
            <v>100JD</v>
          </cell>
          <cell r="F2318" t="str">
            <v>Coazucar S. A.</v>
          </cell>
          <cell r="G2318">
            <v>791060393</v>
          </cell>
          <cell r="H2318">
            <v>7795550959</v>
          </cell>
          <cell r="I2318" t="str">
            <v>MTTO. EN EL CAMPO</v>
          </cell>
          <cell r="J2318" t="str">
            <v>Revisar equipo</v>
          </cell>
          <cell r="K2318" t="str">
            <v>MTTO. CORRECTIVO</v>
          </cell>
          <cell r="L2318">
            <v>1338</v>
          </cell>
          <cell r="M2318" t="str">
            <v>MENENDEZ LUQUE, JAIRO LEOPOLDO</v>
          </cell>
          <cell r="N2318" t="str">
            <v>A</v>
          </cell>
          <cell r="O2318">
            <v>42213</v>
          </cell>
          <cell r="P2318">
            <v>0.3756944444444445</v>
          </cell>
          <cell r="Q2318">
            <v>31</v>
          </cell>
          <cell r="R2318"/>
          <cell r="S2318" t="str">
            <v>Mtto. Terminado</v>
          </cell>
          <cell r="T2318">
            <v>42213</v>
          </cell>
          <cell r="U2318">
            <v>0.5</v>
          </cell>
          <cell r="V2318">
            <v>2.9833333332790062</v>
          </cell>
        </row>
        <row r="2319">
          <cell r="A2319"/>
          <cell r="B2319">
            <v>2308</v>
          </cell>
          <cell r="C2319">
            <v>450</v>
          </cell>
          <cell r="D2319" t="str">
            <v xml:space="preserve">Carreton </v>
          </cell>
          <cell r="E2319" t="str">
            <v>100CA</v>
          </cell>
          <cell r="F2319" t="str">
            <v>Coazucar S. A.</v>
          </cell>
          <cell r="G2319">
            <v>791060326</v>
          </cell>
          <cell r="H2319">
            <v>791060326</v>
          </cell>
          <cell r="I2319" t="str">
            <v>VULCANIZADORA</v>
          </cell>
          <cell r="J2319" t="str">
            <v>Cambiar tubo, defensas y tuercas</v>
          </cell>
          <cell r="K2319" t="str">
            <v>MTTO. CORRECTIVO</v>
          </cell>
          <cell r="L2319">
            <v>1353</v>
          </cell>
          <cell r="M2319" t="str">
            <v>MINA POROZO, XAVIER</v>
          </cell>
          <cell r="N2319" t="str">
            <v>A</v>
          </cell>
          <cell r="O2319">
            <v>42213</v>
          </cell>
          <cell r="P2319">
            <v>0.37708333333333338</v>
          </cell>
          <cell r="Q2319">
            <v>31</v>
          </cell>
          <cell r="R2319"/>
          <cell r="S2319" t="str">
            <v>Mtto. Terminado</v>
          </cell>
          <cell r="T2319">
            <v>42213</v>
          </cell>
          <cell r="U2319">
            <v>0.50208333333333333</v>
          </cell>
          <cell r="V2319">
            <v>3</v>
          </cell>
        </row>
        <row r="2320">
          <cell r="A2320"/>
          <cell r="B2320">
            <v>2309</v>
          </cell>
          <cell r="C2320">
            <v>407</v>
          </cell>
          <cell r="D2320" t="str">
            <v>Carreton</v>
          </cell>
          <cell r="E2320" t="str">
            <v>100CA</v>
          </cell>
          <cell r="F2320" t="str">
            <v>Coazucar S. A.</v>
          </cell>
          <cell r="G2320">
            <v>791060326</v>
          </cell>
          <cell r="H2320">
            <v>791060326</v>
          </cell>
          <cell r="I2320" t="str">
            <v>VULCANIZADORA</v>
          </cell>
          <cell r="J2320" t="str">
            <v>Cambiar tubo, defensas y tuercas</v>
          </cell>
          <cell r="K2320" t="str">
            <v>MTTO. CORRECTIVO</v>
          </cell>
          <cell r="L2320">
            <v>1353</v>
          </cell>
          <cell r="M2320" t="str">
            <v>MINA POROZO, XAVIER</v>
          </cell>
          <cell r="N2320" t="str">
            <v>A</v>
          </cell>
          <cell r="O2320">
            <v>42213</v>
          </cell>
          <cell r="P2320">
            <v>0.37708333333333338</v>
          </cell>
          <cell r="Q2320">
            <v>31</v>
          </cell>
          <cell r="R2320"/>
          <cell r="S2320" t="str">
            <v>Mtto. Terminado</v>
          </cell>
          <cell r="T2320">
            <v>42213</v>
          </cell>
          <cell r="U2320">
            <v>0.50208333333333333</v>
          </cell>
          <cell r="V2320">
            <v>3</v>
          </cell>
        </row>
        <row r="2321">
          <cell r="A2321"/>
          <cell r="B2321">
            <v>2310</v>
          </cell>
          <cell r="C2321">
            <v>1251</v>
          </cell>
          <cell r="D2321" t="str">
            <v>Trayler</v>
          </cell>
          <cell r="E2321" t="str">
            <v>100TD</v>
          </cell>
          <cell r="F2321" t="str">
            <v>Coazucar S. A.</v>
          </cell>
          <cell r="G2321">
            <v>0</v>
          </cell>
          <cell r="H2321">
            <v>791060312</v>
          </cell>
          <cell r="I2321" t="str">
            <v>MTTO. EN EL CAMPO</v>
          </cell>
          <cell r="J2321" t="str">
            <v>Roto pin de lagarto lado izquierdo del ultimo eje</v>
          </cell>
          <cell r="K2321" t="str">
            <v>MTTO. CORRECTIVO</v>
          </cell>
          <cell r="L2321">
            <v>1500</v>
          </cell>
          <cell r="M2321" t="str">
            <v>ORTIZ YADAYCELA, NESTOR</v>
          </cell>
          <cell r="N2321" t="str">
            <v>A</v>
          </cell>
          <cell r="O2321">
            <v>42213</v>
          </cell>
          <cell r="P2321">
            <v>0.38750000000000001</v>
          </cell>
          <cell r="Q2321">
            <v>31</v>
          </cell>
          <cell r="R2321"/>
          <cell r="S2321" t="str">
            <v>Mtto. Terminado</v>
          </cell>
          <cell r="T2321">
            <v>42213</v>
          </cell>
          <cell r="U2321">
            <v>0.75</v>
          </cell>
          <cell r="V2321">
            <v>8.7000000000698492</v>
          </cell>
        </row>
        <row r="2322">
          <cell r="A2322"/>
          <cell r="B2322">
            <v>2311</v>
          </cell>
          <cell r="C2322">
            <v>1475</v>
          </cell>
          <cell r="D2322" t="str">
            <v>Dolly</v>
          </cell>
          <cell r="E2322" t="str">
            <v>100DL</v>
          </cell>
          <cell r="F2322" t="str">
            <v>Coazucar S. A.</v>
          </cell>
          <cell r="G2322">
            <v>791060315</v>
          </cell>
          <cell r="H2322">
            <v>791060315</v>
          </cell>
          <cell r="I2322" t="str">
            <v>DOLLYS</v>
          </cell>
          <cell r="J2322" t="str">
            <v>Cambiar punta de eje y rodamientos</v>
          </cell>
          <cell r="K2322" t="str">
            <v>MTTO. CORRECTIVO</v>
          </cell>
          <cell r="L2322">
            <v>1417</v>
          </cell>
          <cell r="M2322" t="str">
            <v>MORENO ULLOA, SALOMON</v>
          </cell>
          <cell r="N2322" t="str">
            <v>A</v>
          </cell>
          <cell r="O2322">
            <v>42213</v>
          </cell>
          <cell r="P2322">
            <v>0.3979166666666667</v>
          </cell>
          <cell r="Q2322">
            <v>31</v>
          </cell>
          <cell r="R2322"/>
          <cell r="S2322" t="str">
            <v>Mtto. Terminado</v>
          </cell>
          <cell r="T2322">
            <v>42213</v>
          </cell>
          <cell r="U2322">
            <v>0.91666666666666663</v>
          </cell>
          <cell r="V2322">
            <v>12.449999999953434</v>
          </cell>
        </row>
        <row r="2323">
          <cell r="A2323"/>
          <cell r="B2323">
            <v>2312</v>
          </cell>
          <cell r="C2323">
            <v>1426</v>
          </cell>
          <cell r="D2323" t="str">
            <v>Dollys</v>
          </cell>
          <cell r="E2323" t="str">
            <v>100DL</v>
          </cell>
          <cell r="F2323" t="str">
            <v>Coazucar S. A.</v>
          </cell>
          <cell r="G2323">
            <v>0</v>
          </cell>
          <cell r="H2323">
            <v>791060315</v>
          </cell>
          <cell r="I2323" t="str">
            <v>DOLLYS</v>
          </cell>
          <cell r="J2323" t="str">
            <v>Cambiar punta de eje y rodamientos</v>
          </cell>
          <cell r="K2323" t="str">
            <v>MTTO. CORRECTIVO</v>
          </cell>
          <cell r="L2323">
            <v>1417</v>
          </cell>
          <cell r="M2323" t="str">
            <v>MORENO ULLOA, SALOMON</v>
          </cell>
          <cell r="N2323" t="str">
            <v>A</v>
          </cell>
          <cell r="O2323">
            <v>42213</v>
          </cell>
          <cell r="P2323">
            <v>0.3979166666666667</v>
          </cell>
          <cell r="Q2323">
            <v>31</v>
          </cell>
          <cell r="R2323"/>
          <cell r="S2323" t="str">
            <v>Mtto. Terminado</v>
          </cell>
          <cell r="T2323">
            <v>42213</v>
          </cell>
          <cell r="U2323">
            <v>0.70833333333333337</v>
          </cell>
          <cell r="V2323">
            <v>7.4499999999534339</v>
          </cell>
        </row>
        <row r="2324">
          <cell r="A2324"/>
          <cell r="B2324">
            <v>2313</v>
          </cell>
          <cell r="C2324" t="str">
            <v>EP03</v>
          </cell>
          <cell r="D2324" t="str">
            <v>Excavadora Caterpillar</v>
          </cell>
          <cell r="E2324" t="str">
            <v>100EP</v>
          </cell>
          <cell r="F2324" t="str">
            <v>Coazucar S. A.</v>
          </cell>
          <cell r="G2324">
            <v>791060421</v>
          </cell>
          <cell r="H2324">
            <v>7795550881</v>
          </cell>
          <cell r="I2324" t="str">
            <v>MTTO. EN EL CAMPO</v>
          </cell>
          <cell r="J2324" t="str">
            <v>Cambio aceite y filtro motor</v>
          </cell>
          <cell r="K2324" t="str">
            <v>MTTO. PREVENTIVO</v>
          </cell>
          <cell r="L2324">
            <v>1946</v>
          </cell>
          <cell r="M2324" t="str">
            <v>VASQUEZ BERMEO, BENJAMIN</v>
          </cell>
          <cell r="N2324" t="str">
            <v>A</v>
          </cell>
          <cell r="O2324">
            <v>42213</v>
          </cell>
          <cell r="P2324">
            <v>0.39999999999999997</v>
          </cell>
          <cell r="Q2324">
            <v>31</v>
          </cell>
          <cell r="R2324">
            <v>11573</v>
          </cell>
          <cell r="S2324" t="str">
            <v>Mtto. Terminado</v>
          </cell>
          <cell r="T2324">
            <v>42214</v>
          </cell>
          <cell r="U2324">
            <v>0.33333333333333331</v>
          </cell>
          <cell r="V2324">
            <v>22.399999999906868</v>
          </cell>
        </row>
        <row r="2325">
          <cell r="A2325"/>
          <cell r="B2325">
            <v>2314</v>
          </cell>
          <cell r="C2325" t="str">
            <v>EP03</v>
          </cell>
          <cell r="D2325" t="str">
            <v>Excavadora Caterpillar</v>
          </cell>
          <cell r="E2325" t="str">
            <v>100EP</v>
          </cell>
          <cell r="F2325" t="str">
            <v>Coazucar S. A.</v>
          </cell>
          <cell r="G2325">
            <v>791060421</v>
          </cell>
          <cell r="H2325">
            <v>7795550881</v>
          </cell>
          <cell r="I2325" t="str">
            <v>MTTO. EN EL CAMPO</v>
          </cell>
          <cell r="J2325" t="str">
            <v>Cambio filtro de combustible</v>
          </cell>
          <cell r="K2325" t="str">
            <v>MTTO. PREVENTIVO</v>
          </cell>
          <cell r="L2325">
            <v>1946</v>
          </cell>
          <cell r="M2325" t="str">
            <v>VASQUEZ BERMEO, BENJAMIN</v>
          </cell>
          <cell r="N2325" t="str">
            <v>A</v>
          </cell>
          <cell r="O2325">
            <v>42213</v>
          </cell>
          <cell r="P2325">
            <v>0.39999999999999997</v>
          </cell>
          <cell r="Q2325">
            <v>31</v>
          </cell>
          <cell r="R2325">
            <v>11573</v>
          </cell>
          <cell r="S2325" t="str">
            <v>Mtto. Terminado</v>
          </cell>
          <cell r="T2325">
            <v>42214</v>
          </cell>
          <cell r="U2325">
            <v>0.33333333333333331</v>
          </cell>
          <cell r="V2325">
            <v>22.399999999906868</v>
          </cell>
        </row>
        <row r="2326">
          <cell r="A2326"/>
          <cell r="B2326">
            <v>2315</v>
          </cell>
          <cell r="C2326" t="str">
            <v>EP03</v>
          </cell>
          <cell r="D2326" t="str">
            <v>Excavadora Caterpillar</v>
          </cell>
          <cell r="E2326" t="str">
            <v>100EP</v>
          </cell>
          <cell r="F2326" t="str">
            <v>Coazucar S. A.</v>
          </cell>
          <cell r="G2326">
            <v>791060421</v>
          </cell>
          <cell r="H2326">
            <v>7795550881</v>
          </cell>
          <cell r="I2326" t="str">
            <v>MTTO. EN EL CAMPO</v>
          </cell>
          <cell r="J2326" t="str">
            <v>CAMB. FILTRO HIDRÁUL SEC</v>
          </cell>
          <cell r="K2326" t="str">
            <v>MTTO. PREVENTIVO</v>
          </cell>
          <cell r="L2326">
            <v>1946</v>
          </cell>
          <cell r="M2326" t="str">
            <v>VASQUEZ BERMEO, BENJAMIN</v>
          </cell>
          <cell r="N2326" t="str">
            <v>A</v>
          </cell>
          <cell r="O2326">
            <v>42213</v>
          </cell>
          <cell r="P2326">
            <v>0.39999999999999997</v>
          </cell>
          <cell r="Q2326">
            <v>31</v>
          </cell>
          <cell r="R2326">
            <v>11573</v>
          </cell>
          <cell r="S2326" t="str">
            <v>Mtto. Terminado</v>
          </cell>
          <cell r="T2326">
            <v>42214</v>
          </cell>
          <cell r="U2326">
            <v>0.33333333333333331</v>
          </cell>
          <cell r="V2326">
            <v>22.399999999906868</v>
          </cell>
        </row>
        <row r="2327">
          <cell r="A2327"/>
          <cell r="B2327">
            <v>2316</v>
          </cell>
          <cell r="C2327" t="str">
            <v>EP03</v>
          </cell>
          <cell r="D2327" t="str">
            <v>Excavadora Caterpillar</v>
          </cell>
          <cell r="E2327" t="str">
            <v>100EP</v>
          </cell>
          <cell r="F2327" t="str">
            <v>Coazucar S. A.</v>
          </cell>
          <cell r="G2327">
            <v>791060421</v>
          </cell>
          <cell r="H2327">
            <v>7795550881</v>
          </cell>
          <cell r="I2327" t="str">
            <v>MTTO. EN EL CAMPO</v>
          </cell>
          <cell r="J2327" t="str">
            <v>CAMBIAR FILTRO HIDRAULICO</v>
          </cell>
          <cell r="K2327" t="str">
            <v>MTTO. PREVENTIVO</v>
          </cell>
          <cell r="L2327">
            <v>1946</v>
          </cell>
          <cell r="M2327" t="str">
            <v>VASQUEZ BERMEO, BENJAMIN</v>
          </cell>
          <cell r="N2327" t="str">
            <v>A</v>
          </cell>
          <cell r="O2327">
            <v>42213</v>
          </cell>
          <cell r="P2327">
            <v>0.39999999999999997</v>
          </cell>
          <cell r="Q2327">
            <v>31</v>
          </cell>
          <cell r="R2327">
            <v>11573</v>
          </cell>
          <cell r="S2327" t="str">
            <v>Mtto. Terminado</v>
          </cell>
          <cell r="T2327">
            <v>42214</v>
          </cell>
          <cell r="U2327">
            <v>0.33333333333333331</v>
          </cell>
          <cell r="V2327">
            <v>22.399999999906868</v>
          </cell>
        </row>
        <row r="2328">
          <cell r="A2328"/>
          <cell r="B2328">
            <v>2317</v>
          </cell>
          <cell r="C2328" t="str">
            <v>EP03</v>
          </cell>
          <cell r="D2328" t="str">
            <v>Excavadora Caterpillar</v>
          </cell>
          <cell r="E2328" t="str">
            <v>100EP</v>
          </cell>
          <cell r="F2328" t="str">
            <v>Coazucar S. A.</v>
          </cell>
          <cell r="G2328">
            <v>791060421</v>
          </cell>
          <cell r="H2328">
            <v>7795550881</v>
          </cell>
          <cell r="I2328" t="str">
            <v>MTTO. EN EL CAMPO</v>
          </cell>
          <cell r="J2328" t="str">
            <v>CAMBIAR FILTRO AIRE</v>
          </cell>
          <cell r="K2328" t="str">
            <v>MTTO. PREVENTIVO</v>
          </cell>
          <cell r="L2328">
            <v>1946</v>
          </cell>
          <cell r="M2328" t="str">
            <v>VASQUEZ BERMEO, BENJAMIN</v>
          </cell>
          <cell r="N2328" t="str">
            <v>A</v>
          </cell>
          <cell r="O2328">
            <v>42213</v>
          </cell>
          <cell r="P2328">
            <v>0.39999999999999997</v>
          </cell>
          <cell r="Q2328">
            <v>31</v>
          </cell>
          <cell r="R2328">
            <v>11573</v>
          </cell>
          <cell r="S2328" t="str">
            <v>Mtto. Terminado</v>
          </cell>
          <cell r="T2328">
            <v>42214</v>
          </cell>
          <cell r="U2328">
            <v>0.33333333333333331</v>
          </cell>
          <cell r="V2328">
            <v>22.399999999906868</v>
          </cell>
        </row>
        <row r="2329">
          <cell r="A2329"/>
          <cell r="B2329">
            <v>2318</v>
          </cell>
          <cell r="C2329" t="str">
            <v>EP03</v>
          </cell>
          <cell r="D2329" t="str">
            <v>Excavadora Caterpillar</v>
          </cell>
          <cell r="E2329" t="str">
            <v>100EP</v>
          </cell>
          <cell r="F2329" t="str">
            <v>Coazucar S. A.</v>
          </cell>
          <cell r="G2329">
            <v>791060421</v>
          </cell>
          <cell r="H2329">
            <v>7795550881</v>
          </cell>
          <cell r="I2329" t="str">
            <v>MTTO. EN EL CAMPO</v>
          </cell>
          <cell r="J2329" t="str">
            <v>CAMBIAR FILTRO AIRE ACONDICION</v>
          </cell>
          <cell r="K2329" t="str">
            <v>MTTO. PREVENTIVO</v>
          </cell>
          <cell r="L2329">
            <v>1946</v>
          </cell>
          <cell r="M2329" t="str">
            <v>VASQUEZ BERMEO, BENJAMIN</v>
          </cell>
          <cell r="N2329" t="str">
            <v>A</v>
          </cell>
          <cell r="O2329">
            <v>42213</v>
          </cell>
          <cell r="P2329">
            <v>0.39999999999999997</v>
          </cell>
          <cell r="Q2329">
            <v>31</v>
          </cell>
          <cell r="R2329">
            <v>11573</v>
          </cell>
          <cell r="S2329" t="str">
            <v>Mtto. Terminado</v>
          </cell>
          <cell r="T2329">
            <v>42214</v>
          </cell>
          <cell r="U2329">
            <v>0.33333333333333331</v>
          </cell>
          <cell r="V2329">
            <v>22.399999999906868</v>
          </cell>
        </row>
        <row r="2330">
          <cell r="A2330"/>
          <cell r="B2330">
            <v>2319</v>
          </cell>
          <cell r="C2330" t="str">
            <v>LL02</v>
          </cell>
          <cell r="D2330" t="str">
            <v>Cargadora de Caña  SP- 1850</v>
          </cell>
          <cell r="E2330" t="str">
            <v>100LL</v>
          </cell>
          <cell r="F2330" t="str">
            <v>Coazucar S. A.</v>
          </cell>
          <cell r="G2330">
            <v>791060370</v>
          </cell>
          <cell r="H2330">
            <v>791060370</v>
          </cell>
          <cell r="I2330" t="str">
            <v>MTTO. EN EL CAMPO</v>
          </cell>
          <cell r="J2330" t="str">
            <v>Revisar sistema hidarulico</v>
          </cell>
          <cell r="K2330" t="str">
            <v>MTTO. CORRECTIVO</v>
          </cell>
          <cell r="L2330">
            <v>1846</v>
          </cell>
          <cell r="M2330" t="str">
            <v>SOLORZANO QUIJIJE, JEFERSSON ALBERTO</v>
          </cell>
          <cell r="N2330" t="str">
            <v>A</v>
          </cell>
          <cell r="O2330">
            <v>42213</v>
          </cell>
          <cell r="P2330">
            <v>0.40277777777777773</v>
          </cell>
          <cell r="Q2330">
            <v>31</v>
          </cell>
          <cell r="R2330"/>
          <cell r="S2330" t="str">
            <v>Mtto. Terminado</v>
          </cell>
          <cell r="T2330">
            <v>42213</v>
          </cell>
          <cell r="U2330">
            <v>0.45833333333333331</v>
          </cell>
          <cell r="V2330">
            <v>1.3333333332557231</v>
          </cell>
        </row>
        <row r="2331">
          <cell r="A2331"/>
          <cell r="B2331">
            <v>2320</v>
          </cell>
          <cell r="C2331" t="str">
            <v>MB54</v>
          </cell>
          <cell r="D2331" t="str">
            <v>Motor John Deere R504850</v>
          </cell>
          <cell r="E2331" t="str">
            <v>100BB</v>
          </cell>
          <cell r="F2331" t="str">
            <v>Coazucar S. A.</v>
          </cell>
          <cell r="G2331">
            <v>791060405</v>
          </cell>
          <cell r="H2331">
            <v>7795550160</v>
          </cell>
          <cell r="I2331" t="str">
            <v>MTTO. EN EL CAMPO</v>
          </cell>
          <cell r="J2331" t="str">
            <v>Cambio aceite y filtro motor</v>
          </cell>
          <cell r="K2331" t="str">
            <v>MTTO. PREVENTIVO</v>
          </cell>
          <cell r="L2331">
            <v>1946</v>
          </cell>
          <cell r="M2331" t="str">
            <v>VASQUEZ BERMEO, BENJAMIN</v>
          </cell>
          <cell r="N2331" t="str">
            <v>A</v>
          </cell>
          <cell r="O2331">
            <v>42213</v>
          </cell>
          <cell r="P2331">
            <v>0.40347222222222223</v>
          </cell>
          <cell r="Q2331">
            <v>31</v>
          </cell>
          <cell r="R2331">
            <v>7071</v>
          </cell>
          <cell r="S2331" t="str">
            <v>Mtto. Terminado</v>
          </cell>
          <cell r="T2331">
            <v>42214</v>
          </cell>
          <cell r="U2331">
            <v>0.58333333333333337</v>
          </cell>
          <cell r="V2331">
            <v>28.316666666651145</v>
          </cell>
        </row>
        <row r="2332">
          <cell r="A2332"/>
          <cell r="B2332">
            <v>2321</v>
          </cell>
          <cell r="C2332" t="str">
            <v>MB54</v>
          </cell>
          <cell r="D2332" t="str">
            <v>Motor John Deere R504850</v>
          </cell>
          <cell r="E2332" t="str">
            <v>100BB</v>
          </cell>
          <cell r="F2332" t="str">
            <v>Coazucar S. A.</v>
          </cell>
          <cell r="G2332">
            <v>791060405</v>
          </cell>
          <cell r="H2332">
            <v>7795550160</v>
          </cell>
          <cell r="I2332" t="str">
            <v>MTTO. EN EL CAMPO</v>
          </cell>
          <cell r="J2332" t="str">
            <v>Cambio filtro de combustible</v>
          </cell>
          <cell r="K2332" t="str">
            <v>MTTO. PREVENTIVO</v>
          </cell>
          <cell r="L2332">
            <v>1946</v>
          </cell>
          <cell r="M2332" t="str">
            <v>VASQUEZ BERMEO, BENJAMIN</v>
          </cell>
          <cell r="N2332" t="str">
            <v>A</v>
          </cell>
          <cell r="O2332">
            <v>42213</v>
          </cell>
          <cell r="P2332">
            <v>0.40347222222222223</v>
          </cell>
          <cell r="Q2332">
            <v>31</v>
          </cell>
          <cell r="R2332">
            <v>7071</v>
          </cell>
          <cell r="S2332" t="str">
            <v>Mtto. Terminado</v>
          </cell>
          <cell r="T2332">
            <v>42214</v>
          </cell>
          <cell r="U2332">
            <v>0.60416666666666663</v>
          </cell>
          <cell r="V2332">
            <v>28.816666666651145</v>
          </cell>
        </row>
        <row r="2333">
          <cell r="A2333"/>
          <cell r="B2333">
            <v>2322</v>
          </cell>
          <cell r="C2333" t="str">
            <v>CS04</v>
          </cell>
          <cell r="D2333" t="str">
            <v>Cosechadora de CañaJohn Deere 3520 W</v>
          </cell>
          <cell r="E2333" t="str">
            <v>100CS</v>
          </cell>
          <cell r="F2333" t="str">
            <v>Coazucar S. A.</v>
          </cell>
          <cell r="G2333">
            <v>791060417</v>
          </cell>
          <cell r="H2333">
            <v>791060417</v>
          </cell>
          <cell r="I2333" t="str">
            <v>MTTO. EN EL CAMPO</v>
          </cell>
          <cell r="J2333" t="str">
            <v>Cambio aceite y filtro motor</v>
          </cell>
          <cell r="K2333" t="str">
            <v>MTTO. PREVENTIVO</v>
          </cell>
          <cell r="L2333">
            <v>1946</v>
          </cell>
          <cell r="M2333" t="str">
            <v>VASQUEZ BERMEO, BENJAMIN</v>
          </cell>
          <cell r="N2333" t="str">
            <v>A</v>
          </cell>
          <cell r="O2333">
            <v>42213</v>
          </cell>
          <cell r="P2333">
            <v>0.40625</v>
          </cell>
          <cell r="Q2333">
            <v>31</v>
          </cell>
          <cell r="R2333"/>
          <cell r="S2333" t="str">
            <v>Mtto. Terminado</v>
          </cell>
          <cell r="T2333">
            <v>42214</v>
          </cell>
          <cell r="U2333">
            <v>0.54166666666666663</v>
          </cell>
          <cell r="V2333">
            <v>27.25</v>
          </cell>
        </row>
        <row r="2334">
          <cell r="A2334"/>
          <cell r="B2334">
            <v>2323</v>
          </cell>
          <cell r="C2334" t="str">
            <v>CS04</v>
          </cell>
          <cell r="D2334" t="str">
            <v>Cosechadora de CañaJohn Deere 3520 W</v>
          </cell>
          <cell r="E2334" t="str">
            <v>100CS</v>
          </cell>
          <cell r="F2334" t="str">
            <v>Coazucar S. A.</v>
          </cell>
          <cell r="G2334">
            <v>791060417</v>
          </cell>
          <cell r="H2334">
            <v>791060417</v>
          </cell>
          <cell r="I2334" t="str">
            <v>MTTO. EN EL CAMPO</v>
          </cell>
          <cell r="J2334" t="str">
            <v>Cambio filtro de combustible</v>
          </cell>
          <cell r="K2334" t="str">
            <v>MTTO. PREVENTIVO</v>
          </cell>
          <cell r="L2334">
            <v>1946</v>
          </cell>
          <cell r="M2334" t="str">
            <v>VASQUEZ BERMEO, BENJAMIN</v>
          </cell>
          <cell r="N2334" t="str">
            <v>A</v>
          </cell>
          <cell r="O2334">
            <v>42213</v>
          </cell>
          <cell r="P2334">
            <v>0.40625</v>
          </cell>
          <cell r="Q2334">
            <v>31</v>
          </cell>
          <cell r="R2334"/>
          <cell r="S2334" t="str">
            <v>Mtto. Terminado</v>
          </cell>
          <cell r="T2334">
            <v>42214</v>
          </cell>
          <cell r="U2334">
            <v>0.54166666666666663</v>
          </cell>
          <cell r="V2334">
            <v>27.25</v>
          </cell>
        </row>
        <row r="2335">
          <cell r="A2335"/>
          <cell r="B2335">
            <v>2324</v>
          </cell>
          <cell r="C2335" t="str">
            <v>CS04</v>
          </cell>
          <cell r="D2335" t="str">
            <v>Cosechadora de CañaJohn Deere 3520 W</v>
          </cell>
          <cell r="E2335" t="str">
            <v>100CS</v>
          </cell>
          <cell r="F2335" t="str">
            <v>Coazucar S. A.</v>
          </cell>
          <cell r="G2335">
            <v>791060417</v>
          </cell>
          <cell r="H2335">
            <v>791060417</v>
          </cell>
          <cell r="I2335" t="str">
            <v>MTTO. EN EL CAMPO</v>
          </cell>
          <cell r="J2335" t="str">
            <v>Cambio filtros de aire</v>
          </cell>
          <cell r="K2335" t="str">
            <v>MTTO. PREVENTIVO</v>
          </cell>
          <cell r="L2335">
            <v>1946</v>
          </cell>
          <cell r="M2335" t="str">
            <v>VASQUEZ BERMEO, BENJAMIN</v>
          </cell>
          <cell r="N2335" t="str">
            <v>A</v>
          </cell>
          <cell r="O2335">
            <v>42213</v>
          </cell>
          <cell r="P2335">
            <v>0.40625</v>
          </cell>
          <cell r="Q2335">
            <v>31</v>
          </cell>
          <cell r="R2335"/>
          <cell r="S2335" t="str">
            <v>Mtto. Terminado</v>
          </cell>
          <cell r="T2335">
            <v>42214</v>
          </cell>
          <cell r="U2335">
            <v>0.54166666666666663</v>
          </cell>
          <cell r="V2335">
            <v>27.25</v>
          </cell>
        </row>
        <row r="2336">
          <cell r="A2336"/>
          <cell r="B2336">
            <v>2325</v>
          </cell>
          <cell r="C2336" t="str">
            <v>CS04</v>
          </cell>
          <cell r="D2336" t="str">
            <v>Cosechadora de CañaJohn Deere 3520 W</v>
          </cell>
          <cell r="E2336" t="str">
            <v>100CS</v>
          </cell>
          <cell r="F2336" t="str">
            <v>Coazucar S. A.</v>
          </cell>
          <cell r="G2336">
            <v>791060417</v>
          </cell>
          <cell r="H2336">
            <v>791060417</v>
          </cell>
          <cell r="I2336" t="str">
            <v>MTTO. EN EL CAMPO</v>
          </cell>
          <cell r="J2336" t="str">
            <v>Cambio de aceite mandos finales</v>
          </cell>
          <cell r="K2336" t="str">
            <v>MTTO. PREVENTIVO</v>
          </cell>
          <cell r="L2336">
            <v>1946</v>
          </cell>
          <cell r="M2336" t="str">
            <v>VASQUEZ BERMEO, BENJAMIN</v>
          </cell>
          <cell r="N2336" t="str">
            <v>A</v>
          </cell>
          <cell r="O2336">
            <v>42213</v>
          </cell>
          <cell r="P2336">
            <v>0.40625</v>
          </cell>
          <cell r="Q2336">
            <v>31</v>
          </cell>
          <cell r="R2336"/>
          <cell r="S2336" t="str">
            <v>Mtto. Terminado</v>
          </cell>
          <cell r="T2336">
            <v>42214</v>
          </cell>
          <cell r="U2336">
            <v>0.54166666666666663</v>
          </cell>
          <cell r="V2336">
            <v>27.25</v>
          </cell>
        </row>
        <row r="2337">
          <cell r="A2337"/>
          <cell r="B2337">
            <v>2326</v>
          </cell>
          <cell r="C2337">
            <v>1410</v>
          </cell>
          <cell r="D2337" t="str">
            <v>Dollys</v>
          </cell>
          <cell r="E2337" t="str">
            <v>100DL</v>
          </cell>
          <cell r="F2337" t="str">
            <v>Coazucar S. A.</v>
          </cell>
          <cell r="G2337">
            <v>791060315</v>
          </cell>
          <cell r="H2337">
            <v>791060315</v>
          </cell>
          <cell r="I2337" t="str">
            <v>DOLLYS</v>
          </cell>
          <cell r="J2337" t="str">
            <v>Cambiar hoja de resorte</v>
          </cell>
          <cell r="K2337" t="str">
            <v>MTTO. CORRECTIVO</v>
          </cell>
          <cell r="L2337">
            <v>1500</v>
          </cell>
          <cell r="M2337" t="str">
            <v>ORTIZ YADAYCELA, NESTOR</v>
          </cell>
          <cell r="N2337" t="str">
            <v>A</v>
          </cell>
          <cell r="O2337">
            <v>42213</v>
          </cell>
          <cell r="P2337">
            <v>0.4201388888888889</v>
          </cell>
          <cell r="Q2337">
            <v>31</v>
          </cell>
          <cell r="R2337"/>
          <cell r="S2337">
            <v>36963.64670555538</v>
          </cell>
          <cell r="T2337"/>
          <cell r="U2337"/>
          <cell r="V2337" t="str">
            <v/>
          </cell>
        </row>
        <row r="2338">
          <cell r="A2338"/>
          <cell r="B2338">
            <v>2327</v>
          </cell>
          <cell r="C2338">
            <v>1447</v>
          </cell>
          <cell r="D2338" t="str">
            <v>Dollys</v>
          </cell>
          <cell r="E2338" t="str">
            <v>100DL</v>
          </cell>
          <cell r="F2338" t="str">
            <v>Coazucar S. A.</v>
          </cell>
          <cell r="G2338">
            <v>791060315</v>
          </cell>
          <cell r="H2338">
            <v>791060315</v>
          </cell>
          <cell r="I2338" t="str">
            <v>DOLLYS</v>
          </cell>
          <cell r="J2338" t="str">
            <v>Colocar simbra</v>
          </cell>
          <cell r="K2338" t="str">
            <v>MTTO. CORRECTIVO</v>
          </cell>
          <cell r="L2338">
            <v>1500</v>
          </cell>
          <cell r="M2338" t="str">
            <v>ORTIZ YADAYCELA, NESTOR</v>
          </cell>
          <cell r="N2338" t="str">
            <v>A</v>
          </cell>
          <cell r="O2338">
            <v>42213</v>
          </cell>
          <cell r="P2338">
            <v>0.4201388888888889</v>
          </cell>
          <cell r="Q2338">
            <v>31</v>
          </cell>
          <cell r="R2338"/>
          <cell r="S2338">
            <v>36963.64670555538</v>
          </cell>
          <cell r="T2338"/>
          <cell r="U2338"/>
          <cell r="V2338" t="str">
            <v/>
          </cell>
        </row>
        <row r="2339">
          <cell r="A2339"/>
          <cell r="B2339">
            <v>2328</v>
          </cell>
          <cell r="C2339">
            <v>159</v>
          </cell>
          <cell r="D2339" t="str">
            <v>Cabezal M. Benz LS-2635</v>
          </cell>
          <cell r="E2339" t="str">
            <v>100CB</v>
          </cell>
          <cell r="F2339" t="str">
            <v>Coazucar S. A.</v>
          </cell>
          <cell r="G2339">
            <v>791060330</v>
          </cell>
          <cell r="H2339">
            <v>791060330</v>
          </cell>
          <cell r="I2339" t="str">
            <v>MTTO. EN EL CAMPO</v>
          </cell>
          <cell r="J2339" t="str">
            <v>Cambiar llanta baja</v>
          </cell>
          <cell r="K2339" t="str">
            <v>MTTO. CORRECTIVO</v>
          </cell>
          <cell r="L2339">
            <v>7098</v>
          </cell>
          <cell r="M2339" t="str">
            <v>BARZALLO PULLA, WILMAN LEONARDO</v>
          </cell>
          <cell r="N2339" t="str">
            <v>A</v>
          </cell>
          <cell r="O2339">
            <v>42213</v>
          </cell>
          <cell r="P2339">
            <v>0.43611111111111112</v>
          </cell>
          <cell r="Q2339">
            <v>31</v>
          </cell>
          <cell r="R2339"/>
          <cell r="S2339" t="str">
            <v>Mtto. Terminado</v>
          </cell>
          <cell r="T2339">
            <v>42213</v>
          </cell>
          <cell r="U2339">
            <v>0.51944444444444449</v>
          </cell>
          <cell r="V2339">
            <v>1.9999999997671694</v>
          </cell>
        </row>
        <row r="2340">
          <cell r="A2340"/>
          <cell r="B2340">
            <v>2329</v>
          </cell>
          <cell r="C2340">
            <v>153</v>
          </cell>
          <cell r="D2340" t="str">
            <v>Cabezal M. Benz LS-2635</v>
          </cell>
          <cell r="E2340" t="str">
            <v>100CB</v>
          </cell>
          <cell r="F2340" t="str">
            <v>Coazucar S. A.</v>
          </cell>
          <cell r="G2340">
            <v>791060330</v>
          </cell>
          <cell r="H2340">
            <v>791060330</v>
          </cell>
          <cell r="I2340" t="str">
            <v>CABEZALES</v>
          </cell>
          <cell r="J2340" t="str">
            <v>Orden de Inspección</v>
          </cell>
          <cell r="K2340" t="str">
            <v>MTTO. PREVENTIVO</v>
          </cell>
          <cell r="L2340">
            <v>696</v>
          </cell>
          <cell r="M2340" t="str">
            <v>BARRERA ORTIZ, CELSON OSWALDO</v>
          </cell>
          <cell r="N2340" t="str">
            <v>A</v>
          </cell>
          <cell r="O2340">
            <v>42213</v>
          </cell>
          <cell r="P2340">
            <v>0.44444444444444442</v>
          </cell>
          <cell r="Q2340">
            <v>31</v>
          </cell>
          <cell r="R2340"/>
          <cell r="S2340" t="str">
            <v>Mtto. Terminado</v>
          </cell>
          <cell r="T2340">
            <v>42213</v>
          </cell>
          <cell r="U2340">
            <v>0.70833333333333337</v>
          </cell>
          <cell r="V2340">
            <v>6.3333333332557231</v>
          </cell>
        </row>
        <row r="2341">
          <cell r="A2341"/>
          <cell r="B2341">
            <v>2330</v>
          </cell>
          <cell r="C2341">
            <v>153</v>
          </cell>
          <cell r="D2341" t="str">
            <v>Cabezal M. Benz LS-2635</v>
          </cell>
          <cell r="E2341" t="str">
            <v>100CB</v>
          </cell>
          <cell r="F2341" t="str">
            <v>Coazucar S. A.</v>
          </cell>
          <cell r="G2341">
            <v>791060330</v>
          </cell>
          <cell r="H2341">
            <v>791060330</v>
          </cell>
          <cell r="I2341" t="str">
            <v>LUBRICADORA</v>
          </cell>
          <cell r="J2341" t="str">
            <v>Cambio aceite y filtro motor</v>
          </cell>
          <cell r="K2341" t="str">
            <v>MTTO. PREVENTIVO</v>
          </cell>
          <cell r="L2341">
            <v>696</v>
          </cell>
          <cell r="M2341" t="str">
            <v>BARRERA ORTIZ, CELSON OSWALDO</v>
          </cell>
          <cell r="N2341" t="str">
            <v>A</v>
          </cell>
          <cell r="O2341">
            <v>42213</v>
          </cell>
          <cell r="P2341">
            <v>0.44444444444444442</v>
          </cell>
          <cell r="Q2341">
            <v>31</v>
          </cell>
          <cell r="R2341"/>
          <cell r="S2341" t="str">
            <v>Mtto. Terminado</v>
          </cell>
          <cell r="T2341">
            <v>42213</v>
          </cell>
          <cell r="U2341">
            <v>0.70833333333333337</v>
          </cell>
          <cell r="V2341">
            <v>6.3333333332557231</v>
          </cell>
        </row>
        <row r="2342">
          <cell r="A2342"/>
          <cell r="B2342">
            <v>2331</v>
          </cell>
          <cell r="C2342">
            <v>153</v>
          </cell>
          <cell r="D2342" t="str">
            <v>Cabezal M. Benz LS-2635</v>
          </cell>
          <cell r="E2342" t="str">
            <v>100CB</v>
          </cell>
          <cell r="F2342" t="str">
            <v>Coazucar S. A.</v>
          </cell>
          <cell r="G2342">
            <v>791060330</v>
          </cell>
          <cell r="H2342">
            <v>791060330</v>
          </cell>
          <cell r="I2342" t="str">
            <v>LUBRICADORA</v>
          </cell>
          <cell r="J2342" t="str">
            <v>Cambio filtro de combustible</v>
          </cell>
          <cell r="K2342" t="str">
            <v>MTTO. PREVENTIVO</v>
          </cell>
          <cell r="L2342">
            <v>696</v>
          </cell>
          <cell r="M2342" t="str">
            <v>BARRERA ORTIZ, CELSON OSWALDO</v>
          </cell>
          <cell r="N2342" t="str">
            <v>A</v>
          </cell>
          <cell r="O2342">
            <v>42213</v>
          </cell>
          <cell r="P2342">
            <v>0.44444444444444442</v>
          </cell>
          <cell r="Q2342">
            <v>31</v>
          </cell>
          <cell r="R2342"/>
          <cell r="S2342" t="str">
            <v>Mtto. Terminado</v>
          </cell>
          <cell r="T2342">
            <v>42213</v>
          </cell>
          <cell r="U2342">
            <v>0.70833333333333337</v>
          </cell>
          <cell r="V2342">
            <v>6.3333333332557231</v>
          </cell>
        </row>
        <row r="2343">
          <cell r="A2343"/>
          <cell r="B2343">
            <v>2332</v>
          </cell>
          <cell r="C2343">
            <v>152</v>
          </cell>
          <cell r="D2343" t="str">
            <v>Cabezal M. Benz LS-2635</v>
          </cell>
          <cell r="E2343" t="str">
            <v>100CB</v>
          </cell>
          <cell r="F2343" t="str">
            <v>Coazucar S. A.</v>
          </cell>
          <cell r="G2343">
            <v>791060330</v>
          </cell>
          <cell r="H2343">
            <v>791060330</v>
          </cell>
          <cell r="I2343" t="str">
            <v>CABEZALES</v>
          </cell>
          <cell r="J2343" t="str">
            <v>Cambiar manguera del embrague</v>
          </cell>
          <cell r="K2343" t="str">
            <v>MTTO. CORRECTIVO</v>
          </cell>
          <cell r="L2343">
            <v>1840</v>
          </cell>
          <cell r="M2343" t="str">
            <v>SISLEMA LAZO, JESUS ESTEBAN</v>
          </cell>
          <cell r="N2343" t="str">
            <v>A</v>
          </cell>
          <cell r="O2343">
            <v>42213</v>
          </cell>
          <cell r="P2343">
            <v>0.4513888888888889</v>
          </cell>
          <cell r="Q2343">
            <v>31</v>
          </cell>
          <cell r="R2343">
            <v>77404</v>
          </cell>
          <cell r="S2343" t="str">
            <v>Mtto. Terminado</v>
          </cell>
          <cell r="T2343">
            <v>42213</v>
          </cell>
          <cell r="U2343">
            <v>0.47916666666666669</v>
          </cell>
          <cell r="V2343">
            <v>0.66666666662786156</v>
          </cell>
        </row>
        <row r="2344">
          <cell r="A2344"/>
          <cell r="B2344">
            <v>2333</v>
          </cell>
          <cell r="C2344" t="str">
            <v>JD34</v>
          </cell>
          <cell r="D2344" t="str">
            <v>Tractor John Deere 9460R</v>
          </cell>
          <cell r="E2344" t="str">
            <v>100JD</v>
          </cell>
          <cell r="F2344" t="str">
            <v>Coazucar S. A.</v>
          </cell>
          <cell r="G2344">
            <v>791060435</v>
          </cell>
          <cell r="H2344">
            <v>7795551079</v>
          </cell>
          <cell r="I2344" t="str">
            <v>MTTO. EN EL CAMPO</v>
          </cell>
          <cell r="J2344" t="str">
            <v>Revisar codigo 9417</v>
          </cell>
          <cell r="K2344" t="str">
            <v>MTTO. CORRECTIVO</v>
          </cell>
          <cell r="L2344">
            <v>1137</v>
          </cell>
          <cell r="M2344" t="str">
            <v>GUERRERO MONTESDEOCA, DIEGO ARMANDO</v>
          </cell>
          <cell r="N2344" t="str">
            <v>A</v>
          </cell>
          <cell r="O2344">
            <v>42213</v>
          </cell>
          <cell r="P2344">
            <v>0.45416666666666666</v>
          </cell>
          <cell r="Q2344">
            <v>31</v>
          </cell>
          <cell r="R2344"/>
          <cell r="S2344" t="str">
            <v>Mtto. Terminado</v>
          </cell>
          <cell r="T2344">
            <v>42213</v>
          </cell>
          <cell r="U2344">
            <v>0.58333333333333337</v>
          </cell>
          <cell r="V2344">
            <v>3.0999999998603016</v>
          </cell>
        </row>
        <row r="2345">
          <cell r="A2345"/>
          <cell r="B2345">
            <v>2334</v>
          </cell>
          <cell r="C2345" t="str">
            <v>JD01</v>
          </cell>
          <cell r="D2345" t="str">
            <v>Tractor John Deere 9430R</v>
          </cell>
          <cell r="E2345" t="str">
            <v>100JD</v>
          </cell>
          <cell r="F2345" t="str">
            <v>Coazucar S. A.</v>
          </cell>
          <cell r="G2345">
            <v>791060394</v>
          </cell>
          <cell r="H2345">
            <v>7795551013</v>
          </cell>
          <cell r="I2345" t="str">
            <v>MTTO. EN EL CAMPO</v>
          </cell>
          <cell r="J2345" t="str">
            <v>Problemas con el filtro de combustible</v>
          </cell>
          <cell r="K2345" t="str">
            <v>MTTO. CORRECTIVO</v>
          </cell>
          <cell r="L2345">
            <v>2047</v>
          </cell>
          <cell r="M2345" t="str">
            <v>ZAMBRANO CEDEÑO, CARLOS FERNANDO</v>
          </cell>
          <cell r="N2345" t="str">
            <v>A</v>
          </cell>
          <cell r="O2345">
            <v>42213</v>
          </cell>
          <cell r="P2345">
            <v>0.45416666666666666</v>
          </cell>
          <cell r="Q2345">
            <v>31</v>
          </cell>
          <cell r="R2345"/>
          <cell r="S2345" t="str">
            <v>Mtto. Terminado</v>
          </cell>
          <cell r="T2345">
            <v>42213</v>
          </cell>
          <cell r="U2345">
            <v>0.625</v>
          </cell>
          <cell r="V2345">
            <v>4.0999999998603016</v>
          </cell>
        </row>
        <row r="2346">
          <cell r="A2346"/>
          <cell r="B2346">
            <v>2335</v>
          </cell>
          <cell r="C2346">
            <v>593</v>
          </cell>
          <cell r="D2346" t="str">
            <v>Cosechadora de CañaJohn Deere 3510</v>
          </cell>
          <cell r="E2346" t="str">
            <v>100CS</v>
          </cell>
          <cell r="F2346" t="str">
            <v>Coazucar S. A.</v>
          </cell>
          <cell r="G2346">
            <v>791060334</v>
          </cell>
          <cell r="H2346">
            <v>791060334</v>
          </cell>
          <cell r="I2346" t="str">
            <v>MTTO. EN EL CAMPO</v>
          </cell>
          <cell r="J2346" t="str">
            <v>Revisar sistema de combustible</v>
          </cell>
          <cell r="K2346" t="str">
            <v>MTTO. CORRECTIVO</v>
          </cell>
          <cell r="L2346">
            <v>6655</v>
          </cell>
          <cell r="M2346" t="str">
            <v>MONTERO PANCHO, VINICIO</v>
          </cell>
          <cell r="N2346" t="str">
            <v>A</v>
          </cell>
          <cell r="O2346">
            <v>42213</v>
          </cell>
          <cell r="P2346">
            <v>0.47569444444444442</v>
          </cell>
          <cell r="Q2346">
            <v>31</v>
          </cell>
          <cell r="R2346"/>
          <cell r="S2346" t="str">
            <v>Mtto. Terminado</v>
          </cell>
          <cell r="T2346">
            <v>42214</v>
          </cell>
          <cell r="U2346">
            <v>0.75</v>
          </cell>
          <cell r="V2346">
            <v>30.583333333255723</v>
          </cell>
        </row>
        <row r="2347">
          <cell r="A2347"/>
          <cell r="B2347">
            <v>2336</v>
          </cell>
          <cell r="C2347">
            <v>160</v>
          </cell>
          <cell r="D2347" t="str">
            <v>Cabezal M. Benz LS-2635</v>
          </cell>
          <cell r="E2347" t="str">
            <v>100CB</v>
          </cell>
          <cell r="F2347" t="str">
            <v>Coazucar S. A.</v>
          </cell>
          <cell r="G2347">
            <v>791060330</v>
          </cell>
          <cell r="H2347">
            <v>791060330</v>
          </cell>
          <cell r="I2347" t="str">
            <v>CABEZALES</v>
          </cell>
          <cell r="J2347" t="str">
            <v>Orden de Inspección</v>
          </cell>
          <cell r="K2347" t="str">
            <v>MTTO. PREVENTIVO</v>
          </cell>
          <cell r="L2347">
            <v>741</v>
          </cell>
          <cell r="M2347" t="str">
            <v>BRAVO PARRA, CARLOS KLEBER</v>
          </cell>
          <cell r="N2347" t="str">
            <v>A</v>
          </cell>
          <cell r="O2347">
            <v>42213</v>
          </cell>
          <cell r="P2347">
            <v>0.48958333333333331</v>
          </cell>
          <cell r="Q2347">
            <v>31</v>
          </cell>
          <cell r="R2347">
            <v>779</v>
          </cell>
          <cell r="S2347" t="str">
            <v>Mtto. Terminado</v>
          </cell>
          <cell r="T2347">
            <v>42213</v>
          </cell>
          <cell r="U2347">
            <v>0.72916666666666663</v>
          </cell>
          <cell r="V2347">
            <v>5.75</v>
          </cell>
        </row>
        <row r="2348">
          <cell r="A2348"/>
          <cell r="B2348">
            <v>2337</v>
          </cell>
          <cell r="C2348">
            <v>160</v>
          </cell>
          <cell r="D2348" t="str">
            <v>Cabezal M. Benz LS-2635</v>
          </cell>
          <cell r="E2348" t="str">
            <v>100CB</v>
          </cell>
          <cell r="F2348" t="str">
            <v>Coazucar S. A.</v>
          </cell>
          <cell r="G2348">
            <v>791060330</v>
          </cell>
          <cell r="H2348">
            <v>791060330</v>
          </cell>
          <cell r="I2348" t="str">
            <v>LUBRICADORA</v>
          </cell>
          <cell r="J2348" t="str">
            <v>Cambio aceite y filtro motor</v>
          </cell>
          <cell r="K2348" t="str">
            <v>MTTO. PREVENTIVO</v>
          </cell>
          <cell r="L2348">
            <v>741</v>
          </cell>
          <cell r="M2348" t="str">
            <v>BRAVO PARRA, CARLOS KLEBER</v>
          </cell>
          <cell r="N2348" t="str">
            <v>A</v>
          </cell>
          <cell r="O2348">
            <v>42213</v>
          </cell>
          <cell r="P2348">
            <v>0.48958333333333331</v>
          </cell>
          <cell r="Q2348">
            <v>31</v>
          </cell>
          <cell r="R2348">
            <v>779</v>
          </cell>
          <cell r="S2348" t="str">
            <v>Mtto. Terminado</v>
          </cell>
          <cell r="T2348">
            <v>42213</v>
          </cell>
          <cell r="U2348">
            <v>0.79166666666666663</v>
          </cell>
          <cell r="V2348">
            <v>7.25</v>
          </cell>
        </row>
        <row r="2349">
          <cell r="A2349"/>
          <cell r="B2349">
            <v>2338</v>
          </cell>
          <cell r="C2349">
            <v>160</v>
          </cell>
          <cell r="D2349" t="str">
            <v>Cabezal M. Benz LS-2635</v>
          </cell>
          <cell r="E2349" t="str">
            <v>100CB</v>
          </cell>
          <cell r="F2349" t="str">
            <v>Coazucar S. A.</v>
          </cell>
          <cell r="G2349">
            <v>791060330</v>
          </cell>
          <cell r="H2349">
            <v>791060330</v>
          </cell>
          <cell r="I2349" t="str">
            <v>LUBRICADORA</v>
          </cell>
          <cell r="J2349" t="str">
            <v>Cambio filtro de combustible</v>
          </cell>
          <cell r="K2349" t="str">
            <v>MTTO. PREVENTIVO</v>
          </cell>
          <cell r="L2349">
            <v>741</v>
          </cell>
          <cell r="M2349" t="str">
            <v>BRAVO PARRA, CARLOS KLEBER</v>
          </cell>
          <cell r="N2349" t="str">
            <v>A</v>
          </cell>
          <cell r="O2349">
            <v>42213</v>
          </cell>
          <cell r="P2349">
            <v>0.48958333333333331</v>
          </cell>
          <cell r="Q2349">
            <v>31</v>
          </cell>
          <cell r="R2349">
            <v>779</v>
          </cell>
          <cell r="S2349" t="str">
            <v>Mtto. Terminado</v>
          </cell>
          <cell r="T2349">
            <v>42213</v>
          </cell>
          <cell r="U2349">
            <v>0.79166666666666663</v>
          </cell>
          <cell r="V2349">
            <v>7.25</v>
          </cell>
        </row>
        <row r="2350">
          <cell r="A2350"/>
          <cell r="B2350">
            <v>2339</v>
          </cell>
          <cell r="C2350">
            <v>857</v>
          </cell>
          <cell r="D2350" t="str">
            <v>SURCADORA ABON. TOLVA 3</v>
          </cell>
          <cell r="E2350" t="str">
            <v>100EA</v>
          </cell>
          <cell r="F2350" t="str">
            <v>Coazucar S. A.</v>
          </cell>
          <cell r="G2350">
            <v>791060363</v>
          </cell>
          <cell r="H2350">
            <v>7795550516</v>
          </cell>
          <cell r="I2350" t="str">
            <v>MTTO. EN EL CAMPO</v>
          </cell>
          <cell r="J2350" t="str">
            <v>Cambiar pernos de la tolva</v>
          </cell>
          <cell r="K2350" t="str">
            <v>MTTO. CORRECTIVO</v>
          </cell>
          <cell r="L2350">
            <v>760</v>
          </cell>
          <cell r="M2350" t="str">
            <v>BUÑAY LEON, SEGUNDO ROSENDO</v>
          </cell>
          <cell r="N2350" t="str">
            <v>A</v>
          </cell>
          <cell r="O2350">
            <v>42213</v>
          </cell>
          <cell r="P2350">
            <v>0.49305555555555558</v>
          </cell>
          <cell r="Q2350">
            <v>31</v>
          </cell>
          <cell r="R2350"/>
          <cell r="S2350" t="str">
            <v>Mtto. Terminado</v>
          </cell>
          <cell r="T2350">
            <v>42213</v>
          </cell>
          <cell r="U2350">
            <v>0.75</v>
          </cell>
          <cell r="V2350">
            <v>6.1666666667442769</v>
          </cell>
        </row>
        <row r="2351">
          <cell r="A2351"/>
          <cell r="B2351">
            <v>2340</v>
          </cell>
          <cell r="C2351">
            <v>1352</v>
          </cell>
          <cell r="D2351" t="str">
            <v>Trayler</v>
          </cell>
          <cell r="E2351" t="str">
            <v>100TD</v>
          </cell>
          <cell r="F2351" t="str">
            <v>Coazucar S. A.</v>
          </cell>
          <cell r="G2351">
            <v>791060312</v>
          </cell>
          <cell r="H2351">
            <v>791060312</v>
          </cell>
          <cell r="I2351" t="str">
            <v>TRAYLER</v>
          </cell>
          <cell r="J2351" t="str">
            <v>Cambiar enganche y templador</v>
          </cell>
          <cell r="K2351" t="str">
            <v>MTTO. CORRECTIVO</v>
          </cell>
          <cell r="L2351">
            <v>1500</v>
          </cell>
          <cell r="M2351" t="str">
            <v>ORTIZ YADAYCELA, NESTOR</v>
          </cell>
          <cell r="N2351" t="str">
            <v>A</v>
          </cell>
          <cell r="O2351">
            <v>42213</v>
          </cell>
          <cell r="P2351">
            <v>0.55555555555555558</v>
          </cell>
          <cell r="Q2351">
            <v>31</v>
          </cell>
          <cell r="R2351"/>
          <cell r="S2351" t="str">
            <v>Mtto. Terminado</v>
          </cell>
          <cell r="T2351">
            <v>42213</v>
          </cell>
          <cell r="U2351">
            <v>0.75</v>
          </cell>
          <cell r="V2351">
            <v>4.6666666667442769</v>
          </cell>
        </row>
        <row r="2352">
          <cell r="A2352"/>
          <cell r="B2352">
            <v>2341</v>
          </cell>
          <cell r="C2352" t="str">
            <v>LL06</v>
          </cell>
          <cell r="D2352" t="str">
            <v>Cargadora de Caña JD. SP 2250</v>
          </cell>
          <cell r="E2352" t="str">
            <v>100LL</v>
          </cell>
          <cell r="F2352" t="str">
            <v>Coazucar S. A.</v>
          </cell>
          <cell r="G2352">
            <v>791060423</v>
          </cell>
          <cell r="H2352">
            <v>791060423</v>
          </cell>
          <cell r="I2352" t="str">
            <v>MTTO. EN EL CAMPO</v>
          </cell>
          <cell r="J2352" t="str">
            <v>Cambiar tapon de la valvula</v>
          </cell>
          <cell r="K2352" t="str">
            <v>MTTO. CORRECTIVO</v>
          </cell>
          <cell r="L2352">
            <v>1448</v>
          </cell>
          <cell r="M2352" t="str">
            <v>NIETO OLEA, MARCELO GENRRI</v>
          </cell>
          <cell r="N2352" t="str">
            <v>A</v>
          </cell>
          <cell r="O2352">
            <v>42213</v>
          </cell>
          <cell r="P2352">
            <v>0.55833333333333335</v>
          </cell>
          <cell r="Q2352">
            <v>31</v>
          </cell>
          <cell r="R2352"/>
          <cell r="S2352" t="str">
            <v>Mtto. Terminado</v>
          </cell>
          <cell r="T2352">
            <v>42213</v>
          </cell>
          <cell r="U2352">
            <v>0.66666666666666663</v>
          </cell>
          <cell r="V2352">
            <v>2.5999999999767169</v>
          </cell>
        </row>
        <row r="2353">
          <cell r="A2353"/>
          <cell r="B2353">
            <v>2342</v>
          </cell>
          <cell r="C2353">
            <v>377</v>
          </cell>
          <cell r="D2353" t="str">
            <v>Tractor John Deere 7400</v>
          </cell>
          <cell r="E2353" t="str">
            <v>100JD</v>
          </cell>
          <cell r="F2353" t="str">
            <v>Coazucar S. A.</v>
          </cell>
          <cell r="G2353">
            <v>791060390</v>
          </cell>
          <cell r="H2353">
            <v>7795550985</v>
          </cell>
          <cell r="I2353" t="str">
            <v>JOHN DEERE</v>
          </cell>
          <cell r="J2353" t="str">
            <v>Orden de Inspección</v>
          </cell>
          <cell r="K2353" t="str">
            <v>MTTO. PREVENTIVO</v>
          </cell>
          <cell r="L2353">
            <v>7416</v>
          </cell>
          <cell r="M2353" t="str">
            <v>CARPIO ORDOÑES,MANUEL</v>
          </cell>
          <cell r="N2353" t="str">
            <v>A</v>
          </cell>
          <cell r="O2353">
            <v>42213</v>
          </cell>
          <cell r="P2353">
            <v>0.5625</v>
          </cell>
          <cell r="Q2353">
            <v>31</v>
          </cell>
          <cell r="R2353"/>
          <cell r="S2353" t="str">
            <v>Mtto. Terminado</v>
          </cell>
          <cell r="T2353">
            <v>42213</v>
          </cell>
          <cell r="U2353">
            <v>0.58333333333333337</v>
          </cell>
          <cell r="V2353">
            <v>0.5</v>
          </cell>
        </row>
        <row r="2354">
          <cell r="A2354"/>
          <cell r="B2354">
            <v>2343</v>
          </cell>
          <cell r="C2354">
            <v>377</v>
          </cell>
          <cell r="D2354" t="str">
            <v>Tractor John Deere 7400</v>
          </cell>
          <cell r="E2354" t="str">
            <v>100JD</v>
          </cell>
          <cell r="F2354" t="str">
            <v>Coazucar S. A.</v>
          </cell>
          <cell r="G2354">
            <v>791060390</v>
          </cell>
          <cell r="H2354">
            <v>7795550985</v>
          </cell>
          <cell r="I2354" t="str">
            <v>LUBRICADORA</v>
          </cell>
          <cell r="J2354" t="str">
            <v>Cambio aceite y filtro motor</v>
          </cell>
          <cell r="K2354" t="str">
            <v>MTTO. PREVENTIVO</v>
          </cell>
          <cell r="L2354">
            <v>7416</v>
          </cell>
          <cell r="M2354" t="str">
            <v>CARPIO ORDOÑES,MANUEL</v>
          </cell>
          <cell r="N2354" t="str">
            <v>A</v>
          </cell>
          <cell r="O2354">
            <v>42213</v>
          </cell>
          <cell r="P2354">
            <v>0.5625</v>
          </cell>
          <cell r="Q2354">
            <v>31</v>
          </cell>
          <cell r="R2354"/>
          <cell r="S2354" t="str">
            <v>Mtto. Terminado</v>
          </cell>
          <cell r="T2354">
            <v>42213</v>
          </cell>
          <cell r="U2354">
            <v>0.625</v>
          </cell>
          <cell r="V2354">
            <v>1.5</v>
          </cell>
        </row>
        <row r="2355">
          <cell r="A2355"/>
          <cell r="B2355">
            <v>2344</v>
          </cell>
          <cell r="C2355">
            <v>377</v>
          </cell>
          <cell r="D2355" t="str">
            <v>Tractor John Deere 7400</v>
          </cell>
          <cell r="E2355" t="str">
            <v>100JD</v>
          </cell>
          <cell r="F2355" t="str">
            <v>Coazucar S. A.</v>
          </cell>
          <cell r="G2355">
            <v>791060390</v>
          </cell>
          <cell r="H2355">
            <v>7795550985</v>
          </cell>
          <cell r="I2355" t="str">
            <v>LUBRICADORA</v>
          </cell>
          <cell r="J2355" t="str">
            <v>Cambio filtro de combustible</v>
          </cell>
          <cell r="K2355" t="str">
            <v>MTTO. PREVENTIVO</v>
          </cell>
          <cell r="L2355">
            <v>7416</v>
          </cell>
          <cell r="M2355" t="str">
            <v>CARPIO ORDOÑES,MANUEL</v>
          </cell>
          <cell r="N2355" t="str">
            <v>A</v>
          </cell>
          <cell r="O2355">
            <v>42213</v>
          </cell>
          <cell r="P2355">
            <v>0.5625</v>
          </cell>
          <cell r="Q2355">
            <v>31</v>
          </cell>
          <cell r="R2355"/>
          <cell r="S2355" t="str">
            <v>Mtto. Terminado</v>
          </cell>
          <cell r="T2355">
            <v>42213</v>
          </cell>
          <cell r="U2355">
            <v>0.625</v>
          </cell>
          <cell r="V2355">
            <v>1.5</v>
          </cell>
        </row>
        <row r="2356">
          <cell r="A2356"/>
          <cell r="B2356">
            <v>2345</v>
          </cell>
          <cell r="C2356" t="str">
            <v>MB68</v>
          </cell>
          <cell r="D2356" t="str">
            <v>Moto Bomba Cunmis 6vta 5.9</v>
          </cell>
          <cell r="E2356" t="str">
            <v>100BB</v>
          </cell>
          <cell r="F2356" t="str">
            <v>Coazucar S. A.</v>
          </cell>
          <cell r="G2356">
            <v>791060405</v>
          </cell>
          <cell r="H2356">
            <v>791060405</v>
          </cell>
          <cell r="I2356" t="str">
            <v>MTTO. EN EL CAMPO</v>
          </cell>
          <cell r="J2356" t="str">
            <v>Instalar motor</v>
          </cell>
          <cell r="K2356" t="str">
            <v>MTTO. CORRECTIVO</v>
          </cell>
          <cell r="L2356">
            <v>1467</v>
          </cell>
          <cell r="M2356" t="str">
            <v>OJEDA GONZAGA,YOBANY</v>
          </cell>
          <cell r="N2356" t="str">
            <v>A</v>
          </cell>
          <cell r="O2356">
            <v>42213</v>
          </cell>
          <cell r="P2356">
            <v>0.56597222222222221</v>
          </cell>
          <cell r="Q2356">
            <v>31</v>
          </cell>
          <cell r="R2356"/>
          <cell r="S2356" t="str">
            <v>Mtto. Terminado</v>
          </cell>
          <cell r="T2356">
            <v>42213</v>
          </cell>
          <cell r="U2356">
            <v>0.66666666666666663</v>
          </cell>
          <cell r="V2356">
            <v>2.4166666667442769</v>
          </cell>
        </row>
        <row r="2357">
          <cell r="A2357"/>
          <cell r="B2357">
            <v>2346</v>
          </cell>
          <cell r="C2357">
            <v>721</v>
          </cell>
          <cell r="D2357" t="str">
            <v>Payloader CAT-950</v>
          </cell>
          <cell r="E2357" t="str">
            <v>100EP</v>
          </cell>
          <cell r="F2357" t="str">
            <v>Coazucar S. A.</v>
          </cell>
          <cell r="G2357">
            <v>791060317</v>
          </cell>
          <cell r="H2357">
            <v>7795550850</v>
          </cell>
          <cell r="I2357" t="str">
            <v>EQUIPO PESADO</v>
          </cell>
          <cell r="J2357" t="str">
            <v>Revisar articulacion</v>
          </cell>
          <cell r="K2357" t="str">
            <v>MTTO. CORRECTIVO</v>
          </cell>
          <cell r="L2357">
            <v>1522</v>
          </cell>
          <cell r="M2357" t="str">
            <v>PAREDES RIERA, CARLOS</v>
          </cell>
          <cell r="N2357" t="str">
            <v>A</v>
          </cell>
          <cell r="O2357">
            <v>42213</v>
          </cell>
          <cell r="P2357">
            <v>0.56666666666666665</v>
          </cell>
          <cell r="Q2357">
            <v>31</v>
          </cell>
          <cell r="R2357"/>
          <cell r="S2357" t="str">
            <v>Mtto. Terminado</v>
          </cell>
          <cell r="T2357">
            <v>42213</v>
          </cell>
          <cell r="U2357">
            <v>0.65625</v>
          </cell>
          <cell r="V2357">
            <v>2.1500000000232831</v>
          </cell>
        </row>
        <row r="2358">
          <cell r="A2358"/>
          <cell r="B2358">
            <v>2347</v>
          </cell>
          <cell r="C2358" t="str">
            <v>EL04</v>
          </cell>
          <cell r="D2358" t="str">
            <v xml:space="preserve">Camión Chevrolet </v>
          </cell>
          <cell r="E2358" t="str">
            <v>100EL</v>
          </cell>
          <cell r="F2358" t="str">
            <v>Coazucar S. A.</v>
          </cell>
          <cell r="G2358">
            <v>791060303</v>
          </cell>
          <cell r="H2358">
            <v>7795550765</v>
          </cell>
          <cell r="I2358" t="str">
            <v>EQUIPO LIVIANO</v>
          </cell>
          <cell r="J2358" t="str">
            <v>Orden de inspección</v>
          </cell>
          <cell r="K2358" t="str">
            <v>MTTO. PREVENTIVO</v>
          </cell>
          <cell r="L2358">
            <v>5384</v>
          </cell>
          <cell r="M2358" t="str">
            <v>RODRIGUEZ TRIANA, HENRY COLON</v>
          </cell>
          <cell r="N2358" t="str">
            <v>A</v>
          </cell>
          <cell r="O2358">
            <v>42213</v>
          </cell>
          <cell r="P2358">
            <v>0.56944444444444442</v>
          </cell>
          <cell r="Q2358">
            <v>31</v>
          </cell>
          <cell r="R2358"/>
          <cell r="S2358" t="str">
            <v>Mtto. Terminado</v>
          </cell>
          <cell r="T2358">
            <v>42213</v>
          </cell>
          <cell r="U2358">
            <v>0.58333333333333337</v>
          </cell>
          <cell r="V2358">
            <v>0.33333333325572312</v>
          </cell>
        </row>
        <row r="2359">
          <cell r="A2359"/>
          <cell r="B2359">
            <v>2348</v>
          </cell>
          <cell r="C2359" t="str">
            <v>EL04</v>
          </cell>
          <cell r="D2359" t="str">
            <v xml:space="preserve">Camión Chevrolet </v>
          </cell>
          <cell r="E2359" t="str">
            <v>100EL</v>
          </cell>
          <cell r="F2359" t="str">
            <v>Coazucar S. A.</v>
          </cell>
          <cell r="G2359">
            <v>791060303</v>
          </cell>
          <cell r="H2359">
            <v>7795550765</v>
          </cell>
          <cell r="I2359" t="str">
            <v>LUBRICADORA</v>
          </cell>
          <cell r="J2359" t="str">
            <v>Cambio de filtro y aceite de motor</v>
          </cell>
          <cell r="K2359" t="str">
            <v>MTTO. PREVENTIVO</v>
          </cell>
          <cell r="L2359">
            <v>5384</v>
          </cell>
          <cell r="M2359" t="str">
            <v>RODRIGUEZ TRIANA, HENRY COLON</v>
          </cell>
          <cell r="N2359" t="str">
            <v>A</v>
          </cell>
          <cell r="O2359">
            <v>42213</v>
          </cell>
          <cell r="P2359">
            <v>0.56944444444444442</v>
          </cell>
          <cell r="Q2359">
            <v>31</v>
          </cell>
          <cell r="R2359"/>
          <cell r="S2359" t="str">
            <v>Mtto. Terminado</v>
          </cell>
          <cell r="T2359">
            <v>42213</v>
          </cell>
          <cell r="U2359">
            <v>0.66666666666666663</v>
          </cell>
          <cell r="V2359">
            <v>2.3333333332557231</v>
          </cell>
        </row>
        <row r="2360">
          <cell r="A2360"/>
          <cell r="B2360">
            <v>2349</v>
          </cell>
          <cell r="C2360" t="str">
            <v>EL04</v>
          </cell>
          <cell r="D2360" t="str">
            <v xml:space="preserve">Camión Chevrolet </v>
          </cell>
          <cell r="E2360" t="str">
            <v>100EL</v>
          </cell>
          <cell r="F2360" t="str">
            <v>Coazucar S. A.</v>
          </cell>
          <cell r="G2360">
            <v>791060303</v>
          </cell>
          <cell r="H2360">
            <v>7795550765</v>
          </cell>
          <cell r="I2360" t="str">
            <v>LUBRICADORA</v>
          </cell>
          <cell r="J2360" t="str">
            <v>Cambio filtro de combustible</v>
          </cell>
          <cell r="K2360" t="str">
            <v>MTTO. PREVENTIVO</v>
          </cell>
          <cell r="L2360">
            <v>5384</v>
          </cell>
          <cell r="M2360" t="str">
            <v>RODRIGUEZ TRIANA, HENRY COLON</v>
          </cell>
          <cell r="N2360" t="str">
            <v>A</v>
          </cell>
          <cell r="O2360">
            <v>42213</v>
          </cell>
          <cell r="P2360">
            <v>0.56944444444444442</v>
          </cell>
          <cell r="Q2360">
            <v>31</v>
          </cell>
          <cell r="R2360"/>
          <cell r="S2360" t="str">
            <v>Mtto. Terminado</v>
          </cell>
          <cell r="T2360">
            <v>42213</v>
          </cell>
          <cell r="U2360">
            <v>0.66666666666666663</v>
          </cell>
          <cell r="V2360">
            <v>2.3333333332557231</v>
          </cell>
        </row>
        <row r="2361">
          <cell r="A2361"/>
          <cell r="B2361">
            <v>2350</v>
          </cell>
          <cell r="C2361" t="str">
            <v>EL04</v>
          </cell>
          <cell r="D2361" t="str">
            <v xml:space="preserve">Camión Chevrolet </v>
          </cell>
          <cell r="E2361" t="str">
            <v>100EL</v>
          </cell>
          <cell r="F2361" t="str">
            <v>Coazucar S. A.</v>
          </cell>
          <cell r="G2361">
            <v>791060303</v>
          </cell>
          <cell r="H2361">
            <v>7795550765</v>
          </cell>
          <cell r="I2361" t="str">
            <v>LUBRICADORA</v>
          </cell>
          <cell r="J2361" t="str">
            <v>Cambio filtro aire</v>
          </cell>
          <cell r="K2361" t="str">
            <v>MTTO. PREVENTIVO</v>
          </cell>
          <cell r="L2361">
            <v>5384</v>
          </cell>
          <cell r="M2361" t="str">
            <v>RODRIGUEZ TRIANA, HENRY COLON</v>
          </cell>
          <cell r="N2361" t="str">
            <v>A</v>
          </cell>
          <cell r="O2361">
            <v>42213</v>
          </cell>
          <cell r="P2361">
            <v>0.56944444444444442</v>
          </cell>
          <cell r="Q2361">
            <v>31</v>
          </cell>
          <cell r="R2361"/>
          <cell r="S2361" t="str">
            <v>Mtto. Terminado</v>
          </cell>
          <cell r="T2361">
            <v>42213</v>
          </cell>
          <cell r="U2361">
            <v>0.66666666666666663</v>
          </cell>
          <cell r="V2361">
            <v>2.3333333332557231</v>
          </cell>
        </row>
        <row r="2362">
          <cell r="A2362"/>
          <cell r="B2362">
            <v>2351</v>
          </cell>
          <cell r="C2362" t="str">
            <v>JD55</v>
          </cell>
          <cell r="D2362" t="str">
            <v>Tractor John Deere 6145J</v>
          </cell>
          <cell r="E2362" t="str">
            <v>100JD</v>
          </cell>
          <cell r="F2362" t="str">
            <v>Coazucar S. A.</v>
          </cell>
          <cell r="G2362">
            <v>791060443</v>
          </cell>
          <cell r="H2362">
            <v>7795551117</v>
          </cell>
          <cell r="I2362" t="str">
            <v>MTTO. EN EL CAMPO</v>
          </cell>
          <cell r="J2362" t="str">
            <v>Cambiar Aceite y Filtro Motor</v>
          </cell>
          <cell r="K2362" t="str">
            <v>MTTO. PREVENTIVO</v>
          </cell>
          <cell r="L2362">
            <v>374</v>
          </cell>
          <cell r="M2362" t="str">
            <v>VIVAR CAMPOVERDE, SAUL</v>
          </cell>
          <cell r="N2362" t="str">
            <v>A</v>
          </cell>
          <cell r="O2362">
            <v>42213</v>
          </cell>
          <cell r="P2362">
            <v>0.57291666666666663</v>
          </cell>
          <cell r="Q2362">
            <v>31</v>
          </cell>
          <cell r="R2362">
            <v>3712</v>
          </cell>
          <cell r="S2362" t="str">
            <v>Mtto. Terminado</v>
          </cell>
          <cell r="T2362">
            <v>42214</v>
          </cell>
          <cell r="U2362">
            <v>0.33333333333333331</v>
          </cell>
          <cell r="V2362">
            <v>18.25</v>
          </cell>
        </row>
        <row r="2363">
          <cell r="A2363"/>
          <cell r="B2363">
            <v>2352</v>
          </cell>
          <cell r="C2363" t="str">
            <v>JD55</v>
          </cell>
          <cell r="D2363" t="str">
            <v>Tractor John Deere 6145J</v>
          </cell>
          <cell r="E2363" t="str">
            <v>100JD</v>
          </cell>
          <cell r="F2363" t="str">
            <v>Coazucar S. A.</v>
          </cell>
          <cell r="G2363">
            <v>791060443</v>
          </cell>
          <cell r="H2363">
            <v>7795551117</v>
          </cell>
          <cell r="I2363" t="str">
            <v>MTTO. EN EL CAMPO</v>
          </cell>
          <cell r="J2363" t="str">
            <v>Camb filt prim y sec comb</v>
          </cell>
          <cell r="K2363" t="str">
            <v>MTTO. PREVENTIVO</v>
          </cell>
          <cell r="L2363">
            <v>374</v>
          </cell>
          <cell r="M2363" t="str">
            <v>VIVAR CAMPOVERDE, SAUL</v>
          </cell>
          <cell r="N2363" t="str">
            <v>A</v>
          </cell>
          <cell r="O2363">
            <v>42213</v>
          </cell>
          <cell r="P2363">
            <v>0.57291666666666663</v>
          </cell>
          <cell r="Q2363">
            <v>31</v>
          </cell>
          <cell r="R2363">
            <v>3712</v>
          </cell>
          <cell r="S2363" t="str">
            <v>Mtto. Terminado</v>
          </cell>
          <cell r="T2363">
            <v>42214</v>
          </cell>
          <cell r="U2363">
            <v>0.33333333333333331</v>
          </cell>
          <cell r="V2363">
            <v>18.25</v>
          </cell>
        </row>
        <row r="2364">
          <cell r="A2364"/>
          <cell r="B2364">
            <v>2353</v>
          </cell>
          <cell r="C2364" t="str">
            <v>JD43</v>
          </cell>
          <cell r="D2364" t="str">
            <v>Tractor Massey Ferguson MF8670</v>
          </cell>
          <cell r="E2364" t="str">
            <v>100JD</v>
          </cell>
          <cell r="F2364" t="str">
            <v>Coazucar S. A.</v>
          </cell>
          <cell r="G2364">
            <v>791060434</v>
          </cell>
          <cell r="H2364">
            <v>7795551095</v>
          </cell>
          <cell r="I2364" t="str">
            <v>MTTO. EN EL CAMPO</v>
          </cell>
          <cell r="J2364" t="str">
            <v>Cambiar Aceite y Filtro Motor</v>
          </cell>
          <cell r="K2364" t="str">
            <v>MTTO. PREVENTIVO</v>
          </cell>
          <cell r="L2364">
            <v>374</v>
          </cell>
          <cell r="M2364" t="str">
            <v>VIVAR CAMPOVERDE, SAUL</v>
          </cell>
          <cell r="N2364" t="str">
            <v>A</v>
          </cell>
          <cell r="O2364">
            <v>42213</v>
          </cell>
          <cell r="P2364">
            <v>0.57291666666666663</v>
          </cell>
          <cell r="Q2364">
            <v>31</v>
          </cell>
          <cell r="R2364">
            <v>3764</v>
          </cell>
          <cell r="S2364" t="str">
            <v>Mtto. Terminado</v>
          </cell>
          <cell r="T2364">
            <v>42214</v>
          </cell>
          <cell r="U2364">
            <v>0.58333333333333337</v>
          </cell>
          <cell r="V2364">
            <v>24.25</v>
          </cell>
        </row>
        <row r="2365">
          <cell r="A2365"/>
          <cell r="B2365">
            <v>2354</v>
          </cell>
          <cell r="C2365" t="str">
            <v>JD43</v>
          </cell>
          <cell r="D2365" t="str">
            <v>Tractor Massey Ferguson MF8670</v>
          </cell>
          <cell r="E2365" t="str">
            <v>100JD</v>
          </cell>
          <cell r="F2365" t="str">
            <v>Coazucar S. A.</v>
          </cell>
          <cell r="G2365">
            <v>791060434</v>
          </cell>
          <cell r="H2365">
            <v>7795551095</v>
          </cell>
          <cell r="I2365" t="str">
            <v>MTTO. EN EL CAMPO</v>
          </cell>
          <cell r="J2365" t="str">
            <v>Camb filt prim y sec comb</v>
          </cell>
          <cell r="K2365" t="str">
            <v>MTTO. PREVENTIVO</v>
          </cell>
          <cell r="L2365">
            <v>374</v>
          </cell>
          <cell r="M2365" t="str">
            <v>VIVAR CAMPOVERDE, SAUL</v>
          </cell>
          <cell r="N2365" t="str">
            <v>A</v>
          </cell>
          <cell r="O2365">
            <v>42213</v>
          </cell>
          <cell r="P2365">
            <v>0.57291666666666663</v>
          </cell>
          <cell r="Q2365">
            <v>31</v>
          </cell>
          <cell r="R2365">
            <v>3764</v>
          </cell>
          <cell r="S2365" t="str">
            <v>Mtto. Terminado</v>
          </cell>
          <cell r="T2365">
            <v>42214</v>
          </cell>
          <cell r="U2365">
            <v>0.60416666666666663</v>
          </cell>
          <cell r="V2365">
            <v>24.75</v>
          </cell>
        </row>
        <row r="2366">
          <cell r="A2366"/>
          <cell r="B2366">
            <v>2355</v>
          </cell>
          <cell r="C2366" t="str">
            <v>EP06</v>
          </cell>
          <cell r="D2366" t="str">
            <v>Excavadora Caterpillar</v>
          </cell>
          <cell r="E2366" t="str">
            <v>100EP</v>
          </cell>
          <cell r="F2366" t="str">
            <v>Coazucar S. A.</v>
          </cell>
          <cell r="G2366">
            <v>791060421</v>
          </cell>
          <cell r="H2366">
            <v>7795550886</v>
          </cell>
          <cell r="I2366" t="str">
            <v>EQUIPO PESADO</v>
          </cell>
          <cell r="J2366" t="str">
            <v>Revisar tren de rodaje</v>
          </cell>
          <cell r="K2366" t="str">
            <v>MTTO. CORRECTIVO</v>
          </cell>
          <cell r="L2366">
            <v>1770</v>
          </cell>
          <cell r="M2366" t="str">
            <v>SANCHEZ ARTEAGA, MANUEL ARTURO</v>
          </cell>
          <cell r="N2366" t="str">
            <v>A</v>
          </cell>
          <cell r="O2366">
            <v>42213</v>
          </cell>
          <cell r="P2366">
            <v>0.57361111111111118</v>
          </cell>
          <cell r="Q2366">
            <v>31</v>
          </cell>
          <cell r="R2366">
            <v>7613</v>
          </cell>
          <cell r="S2366" t="str">
            <v>Mtto. Terminado</v>
          </cell>
          <cell r="T2366">
            <v>42214</v>
          </cell>
          <cell r="U2366">
            <v>0.41666666666666669</v>
          </cell>
          <cell r="V2366">
            <v>20.233333333395422</v>
          </cell>
        </row>
        <row r="2367">
          <cell r="A2367"/>
          <cell r="B2367">
            <v>2356</v>
          </cell>
          <cell r="C2367">
            <v>1256</v>
          </cell>
          <cell r="D2367" t="str">
            <v>Trayler</v>
          </cell>
          <cell r="E2367" t="str">
            <v>100TD</v>
          </cell>
          <cell r="F2367" t="str">
            <v>Coazucar S. A.</v>
          </cell>
          <cell r="G2367">
            <v>791060312</v>
          </cell>
          <cell r="H2367">
            <v>791060312</v>
          </cell>
          <cell r="I2367" t="str">
            <v>TRAYLER</v>
          </cell>
          <cell r="J2367" t="str">
            <v>Revisar templador</v>
          </cell>
          <cell r="K2367" t="str">
            <v>MTTO. CORRECTIVO</v>
          </cell>
          <cell r="L2367">
            <v>1500</v>
          </cell>
          <cell r="M2367" t="str">
            <v>ORTIZ YADAYCELA, NESTOR</v>
          </cell>
          <cell r="N2367" t="str">
            <v>A</v>
          </cell>
          <cell r="O2367">
            <v>42213</v>
          </cell>
          <cell r="P2367">
            <v>0.57500000000000007</v>
          </cell>
          <cell r="Q2367">
            <v>31</v>
          </cell>
          <cell r="R2367"/>
          <cell r="S2367" t="str">
            <v>Mtto. Terminado</v>
          </cell>
          <cell r="T2367">
            <v>42213</v>
          </cell>
          <cell r="U2367">
            <v>0.83333333333333337</v>
          </cell>
          <cell r="V2367">
            <v>6.2000000000698492</v>
          </cell>
        </row>
        <row r="2368">
          <cell r="A2368"/>
          <cell r="B2368">
            <v>2357</v>
          </cell>
          <cell r="C2368">
            <v>286</v>
          </cell>
          <cell r="D2368" t="str">
            <v>Tractor John Deere 8200</v>
          </cell>
          <cell r="E2368" t="str">
            <v>100JD</v>
          </cell>
          <cell r="F2368" t="str">
            <v>Coazucar S. A.</v>
          </cell>
          <cell r="G2368">
            <v>791060442</v>
          </cell>
          <cell r="H2368">
            <v>7795550937</v>
          </cell>
          <cell r="I2368" t="str">
            <v>MTTO. EN EL CAMPO</v>
          </cell>
          <cell r="J2368" t="str">
            <v>Cambiar llanta delantera izquierda baja</v>
          </cell>
          <cell r="K2368" t="str">
            <v>MTTO. CORRECTIVO</v>
          </cell>
          <cell r="L2368">
            <v>1353</v>
          </cell>
          <cell r="M2368" t="str">
            <v>MINA POROZO, XAVIER</v>
          </cell>
          <cell r="N2368" t="str">
            <v>A</v>
          </cell>
          <cell r="O2368">
            <v>42213</v>
          </cell>
          <cell r="P2368">
            <v>0.57777777777777783</v>
          </cell>
          <cell r="Q2368">
            <v>31</v>
          </cell>
          <cell r="R2368"/>
          <cell r="S2368" t="str">
            <v>Mtto. Terminado</v>
          </cell>
          <cell r="T2368">
            <v>42213</v>
          </cell>
          <cell r="U2368">
            <v>0.66666666666666663</v>
          </cell>
          <cell r="V2368">
            <v>2.1333333333022892</v>
          </cell>
        </row>
        <row r="2369">
          <cell r="A2369"/>
          <cell r="B2369">
            <v>2358</v>
          </cell>
          <cell r="C2369">
            <v>1492</v>
          </cell>
          <cell r="D2369" t="str">
            <v>Dollys</v>
          </cell>
          <cell r="E2369" t="str">
            <v>100DL</v>
          </cell>
          <cell r="F2369" t="str">
            <v>Coazucar S. A.</v>
          </cell>
          <cell r="G2369">
            <v>0</v>
          </cell>
          <cell r="H2369">
            <v>791060315</v>
          </cell>
          <cell r="I2369" t="str">
            <v>MTTO. EN EL CAMPO</v>
          </cell>
          <cell r="J2369" t="str">
            <v>Cambiar llanta baja</v>
          </cell>
          <cell r="K2369" t="str">
            <v>MTTO. CORRECTIVO</v>
          </cell>
          <cell r="L2369">
            <v>1353</v>
          </cell>
          <cell r="M2369" t="str">
            <v>MINA POROZO, XAVIER</v>
          </cell>
          <cell r="N2369" t="str">
            <v>A</v>
          </cell>
          <cell r="O2369">
            <v>42213</v>
          </cell>
          <cell r="P2369">
            <v>0.57986111111111105</v>
          </cell>
          <cell r="Q2369">
            <v>31</v>
          </cell>
          <cell r="R2369"/>
          <cell r="S2369" t="str">
            <v>Mtto. Terminado</v>
          </cell>
          <cell r="T2369">
            <v>42213</v>
          </cell>
          <cell r="U2369">
            <v>0.6875</v>
          </cell>
          <cell r="V2369">
            <v>2.5833333333721384</v>
          </cell>
        </row>
        <row r="2370">
          <cell r="A2370"/>
          <cell r="B2370">
            <v>2359</v>
          </cell>
          <cell r="C2370">
            <v>1428</v>
          </cell>
          <cell r="D2370" t="str">
            <v>Dollys</v>
          </cell>
          <cell r="E2370" t="str">
            <v>100DL</v>
          </cell>
          <cell r="F2370" t="str">
            <v>Coazucar S. A.</v>
          </cell>
          <cell r="G2370">
            <v>0</v>
          </cell>
          <cell r="H2370">
            <v>791060315</v>
          </cell>
          <cell r="I2370" t="str">
            <v>MTTO. EN EL CAMPO</v>
          </cell>
          <cell r="J2370" t="str">
            <v>Cambiar llanta baja</v>
          </cell>
          <cell r="K2370" t="str">
            <v>MTTO. CORRECTIVO</v>
          </cell>
          <cell r="L2370">
            <v>1353</v>
          </cell>
          <cell r="M2370" t="str">
            <v>MINA POROZO, XAVIER</v>
          </cell>
          <cell r="N2370" t="str">
            <v>A</v>
          </cell>
          <cell r="O2370">
            <v>42213</v>
          </cell>
          <cell r="P2370">
            <v>0.57986111111111105</v>
          </cell>
          <cell r="Q2370">
            <v>31</v>
          </cell>
          <cell r="R2370"/>
          <cell r="S2370" t="str">
            <v>Mtto. Terminado</v>
          </cell>
          <cell r="T2370">
            <v>42213</v>
          </cell>
          <cell r="U2370">
            <v>0.66319444444444442</v>
          </cell>
          <cell r="V2370">
            <v>2.0000000001164153</v>
          </cell>
        </row>
        <row r="2371">
          <cell r="A2371"/>
          <cell r="B2371">
            <v>2360</v>
          </cell>
          <cell r="C2371">
            <v>522</v>
          </cell>
          <cell r="D2371" t="str">
            <v>Cargadora de Caña Vanguard V-1900</v>
          </cell>
          <cell r="E2371" t="str">
            <v>100LL</v>
          </cell>
          <cell r="F2371" t="str">
            <v>Coazucar S. A.</v>
          </cell>
          <cell r="G2371">
            <v>791060369</v>
          </cell>
          <cell r="H2371">
            <v>791060369</v>
          </cell>
          <cell r="I2371" t="str">
            <v>MTTO. EN EL CAMPO</v>
          </cell>
          <cell r="J2371" t="str">
            <v>Cambiar motor de arranque</v>
          </cell>
          <cell r="K2371" t="str">
            <v>MTTO. CORRECTIVO</v>
          </cell>
          <cell r="L2371">
            <v>727</v>
          </cell>
          <cell r="M2371" t="str">
            <v>BORQUEZ CONTRERAS TIOFILO</v>
          </cell>
          <cell r="N2371" t="str">
            <v>A</v>
          </cell>
          <cell r="O2371">
            <v>42213</v>
          </cell>
          <cell r="P2371">
            <v>0.58333333333333337</v>
          </cell>
          <cell r="Q2371">
            <v>31</v>
          </cell>
          <cell r="R2371"/>
          <cell r="S2371" t="str">
            <v>Mtto. Terminado</v>
          </cell>
          <cell r="T2371">
            <v>42213</v>
          </cell>
          <cell r="U2371">
            <v>0.64583333333333337</v>
          </cell>
          <cell r="V2371">
            <v>1.5</v>
          </cell>
        </row>
        <row r="2372">
          <cell r="A2372"/>
          <cell r="B2372">
            <v>2361</v>
          </cell>
          <cell r="C2372" t="str">
            <v>LL06</v>
          </cell>
          <cell r="D2372" t="str">
            <v>Cargadora de Caña JD. SP 2250</v>
          </cell>
          <cell r="E2372" t="str">
            <v>100LL</v>
          </cell>
          <cell r="F2372" t="str">
            <v>Coazucar S. A.</v>
          </cell>
          <cell r="G2372">
            <v>791060423</v>
          </cell>
          <cell r="H2372">
            <v>791060423</v>
          </cell>
          <cell r="I2372" t="str">
            <v>MTTO. EN EL CAMPO</v>
          </cell>
          <cell r="J2372" t="str">
            <v>Revisar A/A</v>
          </cell>
          <cell r="K2372" t="str">
            <v>MTTO. CORRECTIVO</v>
          </cell>
          <cell r="L2372">
            <v>1448</v>
          </cell>
          <cell r="M2372" t="str">
            <v>NIETO OLEA, MARCELO GENRRI</v>
          </cell>
          <cell r="N2372" t="str">
            <v>A</v>
          </cell>
          <cell r="O2372">
            <v>42213</v>
          </cell>
          <cell r="P2372">
            <v>0.58958333333333335</v>
          </cell>
          <cell r="Q2372">
            <v>31</v>
          </cell>
          <cell r="R2372"/>
          <cell r="S2372" t="str">
            <v>Mtto. Terminado</v>
          </cell>
          <cell r="T2372">
            <v>42213</v>
          </cell>
          <cell r="U2372">
            <v>0.875</v>
          </cell>
          <cell r="V2372">
            <v>6.8499999999767169</v>
          </cell>
        </row>
        <row r="2373">
          <cell r="A2373"/>
          <cell r="B2373">
            <v>2362</v>
          </cell>
          <cell r="C2373" t="str">
            <v>MB68</v>
          </cell>
          <cell r="D2373" t="str">
            <v>Moto Bomba Cunmis 6vta 5.9</v>
          </cell>
          <cell r="E2373" t="str">
            <v>100BB</v>
          </cell>
          <cell r="F2373" t="str">
            <v>Coazucar S. A.</v>
          </cell>
          <cell r="G2373">
            <v>791060405</v>
          </cell>
          <cell r="H2373">
            <v>791060405</v>
          </cell>
          <cell r="I2373" t="str">
            <v>MTTO. EN EL CAMPO</v>
          </cell>
          <cell r="J2373" t="str">
            <v>Instalar motor</v>
          </cell>
          <cell r="K2373" t="str">
            <v>MTTO. CORRECTIVO</v>
          </cell>
          <cell r="L2373">
            <v>1925</v>
          </cell>
          <cell r="M2373" t="str">
            <v xml:space="preserve">UZHO MOREIRA, DARWIN </v>
          </cell>
          <cell r="N2373" t="str">
            <v>A</v>
          </cell>
          <cell r="O2373">
            <v>42213</v>
          </cell>
          <cell r="P2373">
            <v>0.59166666666666667</v>
          </cell>
          <cell r="Q2373">
            <v>31</v>
          </cell>
          <cell r="R2373"/>
          <cell r="S2373" t="str">
            <v>Mtto. Terminado</v>
          </cell>
          <cell r="T2373">
            <v>42213</v>
          </cell>
          <cell r="U2373">
            <v>0.59166666666666667</v>
          </cell>
          <cell r="V2373">
            <v>0</v>
          </cell>
        </row>
        <row r="2374">
          <cell r="A2374"/>
          <cell r="B2374">
            <v>2363</v>
          </cell>
          <cell r="C2374">
            <v>1472</v>
          </cell>
          <cell r="D2374" t="str">
            <v>Dollys</v>
          </cell>
          <cell r="E2374" t="str">
            <v>100DL</v>
          </cell>
          <cell r="F2374" t="str">
            <v>Coazucar S. A.</v>
          </cell>
          <cell r="G2374">
            <v>791060315</v>
          </cell>
          <cell r="H2374">
            <v>791060315</v>
          </cell>
          <cell r="I2374" t="str">
            <v>MTTO. EN EL CAMPO</v>
          </cell>
          <cell r="J2374" t="str">
            <v>CAMBIO DE ESPARRAGOS</v>
          </cell>
          <cell r="K2374" t="str">
            <v>MTTO. CORRECTIVO</v>
          </cell>
          <cell r="L2374">
            <v>1500</v>
          </cell>
          <cell r="M2374" t="str">
            <v>ORTIZ YADAYCELA, NESTOR</v>
          </cell>
          <cell r="N2374" t="str">
            <v>A</v>
          </cell>
          <cell r="O2374">
            <v>42213</v>
          </cell>
          <cell r="P2374">
            <v>0.60763888888888895</v>
          </cell>
          <cell r="Q2374">
            <v>31</v>
          </cell>
          <cell r="R2374"/>
          <cell r="S2374" t="str">
            <v>Mtto. Terminado</v>
          </cell>
          <cell r="T2374">
            <v>42214</v>
          </cell>
          <cell r="U2374">
            <v>0</v>
          </cell>
          <cell r="V2374">
            <v>9.4166666666278616</v>
          </cell>
        </row>
        <row r="2375">
          <cell r="A2375"/>
          <cell r="B2375">
            <v>2364</v>
          </cell>
          <cell r="C2375" t="str">
            <v>CB06</v>
          </cell>
          <cell r="D2375" t="str">
            <v>Cabezal Volvo FM64T-L2H1</v>
          </cell>
          <cell r="E2375" t="str">
            <v>100CB</v>
          </cell>
          <cell r="F2375" t="str">
            <v>Coazucar S. A.</v>
          </cell>
          <cell r="G2375">
            <v>791060412</v>
          </cell>
          <cell r="H2375">
            <v>791060412</v>
          </cell>
          <cell r="I2375" t="str">
            <v>TALLER DE MOTORES</v>
          </cell>
          <cell r="J2375" t="str">
            <v>SUELDA DE ESCAPE</v>
          </cell>
          <cell r="K2375" t="str">
            <v>MTTO. CORRECTIVO</v>
          </cell>
          <cell r="L2375">
            <v>1021</v>
          </cell>
          <cell r="M2375" t="str">
            <v>ESPINOZA NEIRA, OSCAR ENRIQUE</v>
          </cell>
          <cell r="N2375" t="str">
            <v>A</v>
          </cell>
          <cell r="O2375">
            <v>42213</v>
          </cell>
          <cell r="P2375">
            <v>0.61388888888888882</v>
          </cell>
          <cell r="Q2375">
            <v>31</v>
          </cell>
          <cell r="R2375"/>
          <cell r="S2375" t="str">
            <v>Mtto. Terminado</v>
          </cell>
          <cell r="T2375">
            <v>42213</v>
          </cell>
          <cell r="U2375">
            <v>0.70000000000000007</v>
          </cell>
          <cell r="V2375">
            <v>2.0666666665347293</v>
          </cell>
        </row>
        <row r="2376">
          <cell r="A2376"/>
          <cell r="B2376">
            <v>2365</v>
          </cell>
          <cell r="C2376" t="str">
            <v>JD49</v>
          </cell>
          <cell r="D2376" t="str">
            <v>Tractor John Deere 6145J</v>
          </cell>
          <cell r="E2376" t="str">
            <v>100JD</v>
          </cell>
          <cell r="F2376" t="str">
            <v>Coazucar S. A.</v>
          </cell>
          <cell r="G2376">
            <v>791060443</v>
          </cell>
          <cell r="H2376">
            <v>7795551105</v>
          </cell>
          <cell r="I2376" t="str">
            <v>TALLER DE MOTORES</v>
          </cell>
          <cell r="J2376" t="str">
            <v>ARREGLAR A/A</v>
          </cell>
          <cell r="K2376" t="str">
            <v>MTTO. CORRECTIVO</v>
          </cell>
          <cell r="L2376">
            <v>776</v>
          </cell>
          <cell r="M2376" t="str">
            <v>CABRERA TELLO, PEDRO ANICETO</v>
          </cell>
          <cell r="N2376" t="str">
            <v>A</v>
          </cell>
          <cell r="O2376">
            <v>42213</v>
          </cell>
          <cell r="P2376">
            <v>0.61736111111111114</v>
          </cell>
          <cell r="Q2376">
            <v>31</v>
          </cell>
          <cell r="R2376"/>
          <cell r="S2376" t="str">
            <v>Mtto. Terminado</v>
          </cell>
          <cell r="T2376">
            <v>42214</v>
          </cell>
          <cell r="U2376">
            <v>0.41666666666666669</v>
          </cell>
          <cell r="V2376">
            <v>19.183333333348855</v>
          </cell>
        </row>
        <row r="2377">
          <cell r="A2377"/>
          <cell r="B2377">
            <v>2366</v>
          </cell>
          <cell r="C2377">
            <v>1365</v>
          </cell>
          <cell r="D2377" t="str">
            <v>Trayler</v>
          </cell>
          <cell r="E2377" t="str">
            <v>100TD</v>
          </cell>
          <cell r="F2377" t="str">
            <v>Coazucar S. A.</v>
          </cell>
          <cell r="G2377">
            <v>791060312</v>
          </cell>
          <cell r="H2377">
            <v>791060312</v>
          </cell>
          <cell r="I2377" t="str">
            <v>VULCANIZADORA</v>
          </cell>
          <cell r="J2377" t="str">
            <v>CAMBIO DE LLANTA Y ARO</v>
          </cell>
          <cell r="K2377" t="str">
            <v>MTTO. CORRECTIVO</v>
          </cell>
          <cell r="L2377">
            <v>1353</v>
          </cell>
          <cell r="M2377" t="str">
            <v>MINA POROZO, XAVIER</v>
          </cell>
          <cell r="N2377" t="str">
            <v>A</v>
          </cell>
          <cell r="O2377">
            <v>42213</v>
          </cell>
          <cell r="P2377">
            <v>0.61875000000000002</v>
          </cell>
          <cell r="Q2377">
            <v>31</v>
          </cell>
          <cell r="R2377"/>
          <cell r="S2377" t="str">
            <v>Mtto. Terminado</v>
          </cell>
          <cell r="T2377">
            <v>42214</v>
          </cell>
          <cell r="U2377">
            <v>0.75</v>
          </cell>
          <cell r="V2377">
            <v>27.149999999906868</v>
          </cell>
        </row>
        <row r="2378">
          <cell r="A2378"/>
          <cell r="B2378">
            <v>2367</v>
          </cell>
          <cell r="C2378">
            <v>1235</v>
          </cell>
          <cell r="D2378" t="str">
            <v>Trayler</v>
          </cell>
          <cell r="E2378" t="str">
            <v>100TD</v>
          </cell>
          <cell r="F2378" t="str">
            <v>Coazucar S. A.</v>
          </cell>
          <cell r="G2378">
            <v>791060312</v>
          </cell>
          <cell r="H2378">
            <v>791060312</v>
          </cell>
          <cell r="I2378" t="str">
            <v>VULCANIZADORA</v>
          </cell>
          <cell r="J2378" t="str">
            <v>CAMBIO DE LLANTA Y ARO</v>
          </cell>
          <cell r="K2378" t="str">
            <v>MTTO. CORRECTIVO</v>
          </cell>
          <cell r="L2378">
            <v>1353</v>
          </cell>
          <cell r="M2378" t="str">
            <v>MINA POROZO, XAVIER</v>
          </cell>
          <cell r="N2378" t="str">
            <v>A</v>
          </cell>
          <cell r="O2378">
            <v>42213</v>
          </cell>
          <cell r="P2378">
            <v>0.61875000000000002</v>
          </cell>
          <cell r="Q2378">
            <v>31</v>
          </cell>
          <cell r="R2378"/>
          <cell r="S2378" t="str">
            <v>Mtto. Terminado</v>
          </cell>
          <cell r="T2378">
            <v>42213</v>
          </cell>
          <cell r="U2378">
            <v>0.75</v>
          </cell>
          <cell r="V2378">
            <v>3.1499999999068677</v>
          </cell>
        </row>
        <row r="2379">
          <cell r="A2379"/>
          <cell r="B2379">
            <v>2368</v>
          </cell>
          <cell r="C2379">
            <v>198</v>
          </cell>
          <cell r="D2379" t="str">
            <v>Cabezal Kenworth T-800</v>
          </cell>
          <cell r="E2379" t="str">
            <v>100CB</v>
          </cell>
          <cell r="F2379" t="str">
            <v>Coazucar S. A.</v>
          </cell>
          <cell r="G2379">
            <v>791060332</v>
          </cell>
          <cell r="H2379">
            <v>7795550313</v>
          </cell>
          <cell r="I2379" t="str">
            <v>MTTO. EN EL CAMPO</v>
          </cell>
          <cell r="J2379" t="str">
            <v>TRASLADO A CAMPO</v>
          </cell>
          <cell r="K2379" t="str">
            <v>MTTO. CORRECTIVO</v>
          </cell>
          <cell r="L2379">
            <v>1886</v>
          </cell>
          <cell r="M2379" t="str">
            <v>TIBILLIN GUTAMA, JACINTO MARIA</v>
          </cell>
          <cell r="N2379" t="str">
            <v>A</v>
          </cell>
          <cell r="O2379">
            <v>42213</v>
          </cell>
          <cell r="P2379">
            <v>0.62013888888888891</v>
          </cell>
          <cell r="Q2379">
            <v>31</v>
          </cell>
          <cell r="R2379"/>
          <cell r="S2379" t="str">
            <v>Mtto. Terminado</v>
          </cell>
          <cell r="T2379">
            <v>42213</v>
          </cell>
          <cell r="U2379">
            <v>0.62013888888888891</v>
          </cell>
          <cell r="V2379">
            <v>0</v>
          </cell>
        </row>
        <row r="2380">
          <cell r="A2380"/>
          <cell r="B2380">
            <v>2369</v>
          </cell>
          <cell r="C2380">
            <v>1356</v>
          </cell>
          <cell r="D2380" t="str">
            <v>Trayler</v>
          </cell>
          <cell r="E2380" t="str">
            <v>100TD</v>
          </cell>
          <cell r="F2380" t="str">
            <v>Coazucar S. A.</v>
          </cell>
          <cell r="G2380">
            <v>0</v>
          </cell>
          <cell r="H2380">
            <v>791060312</v>
          </cell>
          <cell r="I2380" t="str">
            <v>VULCANIZADORA</v>
          </cell>
          <cell r="J2380" t="str">
            <v>CAMBIO DE LLANTAS</v>
          </cell>
          <cell r="K2380" t="str">
            <v>MTTO. CORRECTIVO</v>
          </cell>
          <cell r="L2380">
            <v>1353</v>
          </cell>
          <cell r="M2380" t="str">
            <v>MINA POROZO, XAVIER</v>
          </cell>
          <cell r="N2380" t="str">
            <v>A</v>
          </cell>
          <cell r="O2380">
            <v>42213</v>
          </cell>
          <cell r="P2380">
            <v>0.62986111111111109</v>
          </cell>
          <cell r="Q2380">
            <v>31</v>
          </cell>
          <cell r="R2380"/>
          <cell r="S2380" t="str">
            <v>Mtto. Terminado</v>
          </cell>
          <cell r="T2380">
            <v>42213</v>
          </cell>
          <cell r="U2380">
            <v>0.71527777777777779</v>
          </cell>
          <cell r="V2380">
            <v>2.0500000000465661</v>
          </cell>
        </row>
        <row r="2381">
          <cell r="A2381"/>
          <cell r="B2381">
            <v>2370</v>
          </cell>
          <cell r="C2381">
            <v>165</v>
          </cell>
          <cell r="D2381" t="str">
            <v>Cabezal M. Benz LS-2635</v>
          </cell>
          <cell r="E2381" t="str">
            <v>100CB</v>
          </cell>
          <cell r="F2381" t="str">
            <v>Coazucar S. A.</v>
          </cell>
          <cell r="G2381">
            <v>791060330</v>
          </cell>
          <cell r="H2381">
            <v>791060330</v>
          </cell>
          <cell r="I2381" t="str">
            <v>TALLER DE MOTORES</v>
          </cell>
          <cell r="J2381" t="str">
            <v>ARREGLAR CAPOT</v>
          </cell>
          <cell r="K2381" t="str">
            <v>MTTO. CORRECTIVO</v>
          </cell>
          <cell r="L2381">
            <v>7095</v>
          </cell>
          <cell r="M2381" t="str">
            <v>CHAVEZ BERMEJO, TELMO MOISES</v>
          </cell>
          <cell r="N2381" t="str">
            <v>A</v>
          </cell>
          <cell r="O2381">
            <v>42213</v>
          </cell>
          <cell r="P2381">
            <v>0.63541666666666663</v>
          </cell>
          <cell r="Q2381">
            <v>31</v>
          </cell>
          <cell r="R2381"/>
          <cell r="S2381" t="str">
            <v>Mtto. Terminado</v>
          </cell>
          <cell r="T2381">
            <v>42213</v>
          </cell>
          <cell r="U2381">
            <v>0.77777777777777779</v>
          </cell>
          <cell r="V2381">
            <v>3.4166666667442769</v>
          </cell>
        </row>
        <row r="2382">
          <cell r="A2382"/>
          <cell r="B2382">
            <v>2371</v>
          </cell>
          <cell r="C2382">
            <v>796</v>
          </cell>
          <cell r="D2382" t="str">
            <v>Rome Plow 24Dx32"x1/2x2 1/8</v>
          </cell>
          <cell r="E2382" t="str">
            <v>100EA</v>
          </cell>
          <cell r="F2382" t="str">
            <v>Coazucar S. A.</v>
          </cell>
          <cell r="G2382">
            <v>791060352</v>
          </cell>
          <cell r="H2382">
            <v>7795550482</v>
          </cell>
          <cell r="I2382" t="str">
            <v>MTTO. EN EL CAMPO</v>
          </cell>
          <cell r="J2382" t="str">
            <v>CAMBIO DE LLANTAS</v>
          </cell>
          <cell r="K2382" t="str">
            <v>MTTO. CORRECTIVO</v>
          </cell>
          <cell r="L2382">
            <v>1353</v>
          </cell>
          <cell r="M2382" t="str">
            <v>MINA POROZO, XAVIER</v>
          </cell>
          <cell r="N2382" t="str">
            <v>A</v>
          </cell>
          <cell r="O2382">
            <v>42213</v>
          </cell>
          <cell r="P2382">
            <v>0.64097222222222217</v>
          </cell>
          <cell r="Q2382">
            <v>31</v>
          </cell>
          <cell r="R2382"/>
          <cell r="S2382" t="str">
            <v>Mtto. Terminado</v>
          </cell>
          <cell r="T2382">
            <v>42213</v>
          </cell>
          <cell r="U2382">
            <v>0.72916666666666663</v>
          </cell>
          <cell r="V2382">
            <v>2.1166666666977108</v>
          </cell>
        </row>
        <row r="2383">
          <cell r="A2383"/>
          <cell r="B2383">
            <v>2372</v>
          </cell>
          <cell r="C2383" t="str">
            <v>JD35</v>
          </cell>
          <cell r="D2383" t="str">
            <v>Tractor John Deere 9460R</v>
          </cell>
          <cell r="E2383" t="str">
            <v>100JD</v>
          </cell>
          <cell r="F2383" t="str">
            <v>Coazucar S. A.</v>
          </cell>
          <cell r="G2383">
            <v>791060435</v>
          </cell>
          <cell r="H2383">
            <v>7795551081</v>
          </cell>
          <cell r="I2383" t="str">
            <v>MTTO. EN EL CAMPO</v>
          </cell>
          <cell r="J2383" t="str">
            <v>CAMBIO DE MANGUERA HIDRAULICA</v>
          </cell>
          <cell r="K2383" t="str">
            <v>MTTO. CORRECTIVO</v>
          </cell>
          <cell r="L2383">
            <v>1514</v>
          </cell>
          <cell r="M2383" t="str">
            <v>PALOMEQUE SUCUZHANAY, NELSON ERNESTO</v>
          </cell>
          <cell r="N2383" t="str">
            <v>A</v>
          </cell>
          <cell r="O2383">
            <v>42213</v>
          </cell>
          <cell r="P2383">
            <v>0.67152777777777783</v>
          </cell>
          <cell r="Q2383">
            <v>31</v>
          </cell>
          <cell r="R2383"/>
          <cell r="S2383" t="str">
            <v>Mtto. Terminado</v>
          </cell>
          <cell r="T2383">
            <v>42218</v>
          </cell>
          <cell r="U2383">
            <v>0.36458333333333331</v>
          </cell>
          <cell r="V2383">
            <v>112.63333333330229</v>
          </cell>
        </row>
        <row r="2384">
          <cell r="A2384"/>
          <cell r="B2384">
            <v>2373</v>
          </cell>
          <cell r="C2384">
            <v>1364</v>
          </cell>
          <cell r="D2384" t="str">
            <v>Trayler</v>
          </cell>
          <cell r="E2384" t="str">
            <v>100TD</v>
          </cell>
          <cell r="F2384" t="str">
            <v>Coazucar S. A.</v>
          </cell>
          <cell r="G2384">
            <v>791060312</v>
          </cell>
          <cell r="H2384">
            <v>791060312</v>
          </cell>
          <cell r="I2384" t="str">
            <v>MTTO. EN EL CAMPO</v>
          </cell>
          <cell r="J2384" t="str">
            <v>CAMBIO DE LLANTAS</v>
          </cell>
          <cell r="K2384" t="str">
            <v>MTTO. CORRECTIVO</v>
          </cell>
          <cell r="L2384">
            <v>1353</v>
          </cell>
          <cell r="M2384" t="str">
            <v>MINA POROZO, XAVIER</v>
          </cell>
          <cell r="N2384" t="str">
            <v>A</v>
          </cell>
          <cell r="O2384">
            <v>42213</v>
          </cell>
          <cell r="P2384">
            <v>0.69166666666666676</v>
          </cell>
          <cell r="Q2384">
            <v>31</v>
          </cell>
          <cell r="R2384"/>
          <cell r="S2384" t="str">
            <v>Mtto. Terminado</v>
          </cell>
          <cell r="T2384">
            <v>42213</v>
          </cell>
          <cell r="U2384">
            <v>0.77777777777777779</v>
          </cell>
          <cell r="V2384">
            <v>2.0666666667675599</v>
          </cell>
        </row>
        <row r="2385">
          <cell r="A2385"/>
          <cell r="B2385">
            <v>2374</v>
          </cell>
          <cell r="C2385" t="str">
            <v>EL15</v>
          </cell>
          <cell r="D2385" t="str">
            <v xml:space="preserve">Camioneta Chevrolet </v>
          </cell>
          <cell r="E2385" t="str">
            <v>100EL</v>
          </cell>
          <cell r="F2385" t="str">
            <v>Coazucar S. A.</v>
          </cell>
          <cell r="G2385">
            <v>791060303</v>
          </cell>
          <cell r="H2385">
            <v>7795550786</v>
          </cell>
          <cell r="I2385" t="str">
            <v>TALLER DE MOTORES</v>
          </cell>
          <cell r="J2385" t="str">
            <v>Revisar suspension</v>
          </cell>
          <cell r="K2385" t="str">
            <v>MTTO. CORRECTIVO</v>
          </cell>
          <cell r="L2385">
            <v>6292</v>
          </cell>
          <cell r="M2385" t="str">
            <v>ANDRADE SANCHEZ, FABIAN</v>
          </cell>
          <cell r="N2385" t="str">
            <v>A</v>
          </cell>
          <cell r="O2385">
            <v>42213</v>
          </cell>
          <cell r="P2385">
            <v>0.73263888888888884</v>
          </cell>
          <cell r="Q2385">
            <v>31</v>
          </cell>
          <cell r="R2385">
            <v>246130</v>
          </cell>
          <cell r="S2385" t="str">
            <v>Mtto. Terminado</v>
          </cell>
          <cell r="T2385">
            <v>42214</v>
          </cell>
          <cell r="U2385">
            <v>4.1666666666666664E-2</v>
          </cell>
          <cell r="V2385">
            <v>7.4166666666278616</v>
          </cell>
        </row>
        <row r="2386">
          <cell r="A2386"/>
          <cell r="B2386">
            <v>2375</v>
          </cell>
          <cell r="C2386">
            <v>306</v>
          </cell>
          <cell r="D2386" t="str">
            <v>Tractor John Deere 8220</v>
          </cell>
          <cell r="E2386" t="str">
            <v>100JD</v>
          </cell>
          <cell r="F2386" t="str">
            <v>Coazucar S. A.</v>
          </cell>
          <cell r="G2386">
            <v>791060393</v>
          </cell>
          <cell r="H2386">
            <v>7795550963</v>
          </cell>
          <cell r="I2386" t="str">
            <v>TALLER DE MOTORES</v>
          </cell>
          <cell r="J2386" t="str">
            <v>Revision de motor</v>
          </cell>
          <cell r="K2386" t="str">
            <v>MTTO. CORRECTIVO</v>
          </cell>
          <cell r="L2386">
            <v>1503</v>
          </cell>
          <cell r="M2386" t="str">
            <v>OYERVIDE ZAMBRANO, NERIO BOLIVAR</v>
          </cell>
          <cell r="N2386" t="str">
            <v>A</v>
          </cell>
          <cell r="O2386">
            <v>42213</v>
          </cell>
          <cell r="P2386">
            <v>0.73611111111111116</v>
          </cell>
          <cell r="Q2386">
            <v>31</v>
          </cell>
          <cell r="R2386">
            <v>10205</v>
          </cell>
          <cell r="S2386" t="str">
            <v>Mtto. Terminado</v>
          </cell>
          <cell r="T2386">
            <v>42213</v>
          </cell>
          <cell r="U2386">
            <v>0.78472222222222221</v>
          </cell>
          <cell r="V2386">
            <v>1.1666666666278616</v>
          </cell>
        </row>
        <row r="2387">
          <cell r="A2387"/>
          <cell r="B2387">
            <v>2376</v>
          </cell>
          <cell r="C2387">
            <v>594</v>
          </cell>
          <cell r="D2387" t="str">
            <v>Cosechadora de caña John Deere 3510</v>
          </cell>
          <cell r="E2387" t="str">
            <v>100CS</v>
          </cell>
          <cell r="F2387" t="str">
            <v>Coazucar S. A.</v>
          </cell>
          <cell r="G2387">
            <v>791060334</v>
          </cell>
          <cell r="H2387">
            <v>791060334</v>
          </cell>
          <cell r="I2387" t="str">
            <v>MTTO. EN EL CAMPO</v>
          </cell>
          <cell r="J2387" t="str">
            <v>REVISAR SUSPENSION</v>
          </cell>
          <cell r="K2387" t="str">
            <v>MTTO. CORRECTIVO</v>
          </cell>
          <cell r="L2387">
            <v>1127</v>
          </cell>
          <cell r="M2387" t="str">
            <v>GUANUQUIZA PINDO, MANUEL ANTONIO</v>
          </cell>
          <cell r="N2387" t="str">
            <v>A</v>
          </cell>
          <cell r="O2387">
            <v>42213</v>
          </cell>
          <cell r="P2387">
            <v>0.73958333333333337</v>
          </cell>
          <cell r="Q2387">
            <v>31</v>
          </cell>
          <cell r="R2387">
            <v>13030</v>
          </cell>
          <cell r="S2387">
            <v>36955.980038888752</v>
          </cell>
          <cell r="T2387"/>
          <cell r="U2387"/>
          <cell r="V2387" t="str">
            <v/>
          </cell>
        </row>
        <row r="2388">
          <cell r="A2388"/>
          <cell r="B2388">
            <v>2377</v>
          </cell>
          <cell r="C2388">
            <v>643</v>
          </cell>
          <cell r="D2388" t="str">
            <v xml:space="preserve">Moto Bomba Big squirt (Detroit 4.53)   </v>
          </cell>
          <cell r="E2388" t="str">
            <v>100BB</v>
          </cell>
          <cell r="F2388" t="str">
            <v>Coazucar S. A.</v>
          </cell>
          <cell r="G2388">
            <v>791060405</v>
          </cell>
          <cell r="H2388">
            <v>7795550025</v>
          </cell>
          <cell r="I2388" t="str">
            <v>MTTO. EN EL CAMPO</v>
          </cell>
          <cell r="J2388" t="str">
            <v>CAMBIO DE CHEQUE</v>
          </cell>
          <cell r="K2388" t="str">
            <v>MTTO. CORRECTIVO</v>
          </cell>
          <cell r="L2388">
            <v>1467</v>
          </cell>
          <cell r="M2388" t="str">
            <v>OJEDA GONZAGA,YOBANY</v>
          </cell>
          <cell r="N2388" t="str">
            <v>A</v>
          </cell>
          <cell r="O2388">
            <v>42213</v>
          </cell>
          <cell r="P2388">
            <v>0.74305555555555547</v>
          </cell>
          <cell r="Q2388">
            <v>31</v>
          </cell>
          <cell r="R2388"/>
          <cell r="S2388" t="str">
            <v>Mtto. Terminado</v>
          </cell>
          <cell r="T2388">
            <v>42213</v>
          </cell>
          <cell r="U2388">
            <v>0.95833333333333337</v>
          </cell>
          <cell r="V2388">
            <v>5.1666666667442769</v>
          </cell>
        </row>
        <row r="2389">
          <cell r="A2389"/>
          <cell r="B2389">
            <v>2378</v>
          </cell>
          <cell r="C2389">
            <v>713</v>
          </cell>
          <cell r="D2389" t="str">
            <v>Tractor de Orugas CAT-D6C</v>
          </cell>
          <cell r="E2389" t="str">
            <v>100EP</v>
          </cell>
          <cell r="F2389" t="str">
            <v>Coazucar S. A.</v>
          </cell>
          <cell r="G2389">
            <v>791060377</v>
          </cell>
          <cell r="H2389">
            <v>7795550844</v>
          </cell>
          <cell r="I2389" t="str">
            <v>TALLER DE MOTORES</v>
          </cell>
          <cell r="J2389" t="str">
            <v>SACAR PERNOS ROTOS DEL BASTIDOR</v>
          </cell>
          <cell r="K2389" t="str">
            <v>MTTO. CORRECTIVO</v>
          </cell>
          <cell r="L2389">
            <v>865</v>
          </cell>
          <cell r="M2389" t="str">
            <v>CEDEÑO SANCHEZ, JOSE KLEVER</v>
          </cell>
          <cell r="N2389" t="str">
            <v>A</v>
          </cell>
          <cell r="O2389">
            <v>42213</v>
          </cell>
          <cell r="P2389">
            <v>0.75694444444444453</v>
          </cell>
          <cell r="Q2389">
            <v>31</v>
          </cell>
          <cell r="R2389">
            <v>521</v>
          </cell>
          <cell r="S2389" t="str">
            <v>Mtto. Terminado</v>
          </cell>
          <cell r="T2389">
            <v>42213</v>
          </cell>
          <cell r="U2389">
            <v>0.95486111111111116</v>
          </cell>
          <cell r="V2389">
            <v>4.7499999998835847</v>
          </cell>
        </row>
        <row r="2390">
          <cell r="A2390"/>
          <cell r="B2390">
            <v>2379</v>
          </cell>
          <cell r="C2390" t="str">
            <v>EL19</v>
          </cell>
          <cell r="D2390" t="str">
            <v>Bus Mercedes Benz</v>
          </cell>
          <cell r="E2390" t="str">
            <v>100EL</v>
          </cell>
          <cell r="F2390" t="str">
            <v>Coazucar S. A.</v>
          </cell>
          <cell r="G2390">
            <v>791060320</v>
          </cell>
          <cell r="H2390">
            <v>7795550794</v>
          </cell>
          <cell r="I2390" t="str">
            <v>ELECTROMECANICOS</v>
          </cell>
          <cell r="J2390" t="str">
            <v>Revisar sistema electrico</v>
          </cell>
          <cell r="K2390" t="str">
            <v>MTTO. CORRECTIVO</v>
          </cell>
          <cell r="L2390">
            <v>718</v>
          </cell>
          <cell r="M2390" t="str">
            <v>BELTRAN AURIA, EDDY XAVIER</v>
          </cell>
          <cell r="N2390" t="str">
            <v>B</v>
          </cell>
          <cell r="O2390">
            <v>42213</v>
          </cell>
          <cell r="P2390">
            <v>0.79375000000000007</v>
          </cell>
          <cell r="Q2390">
            <v>31</v>
          </cell>
          <cell r="R2390"/>
          <cell r="S2390" t="str">
            <v>Mtto. Terminado</v>
          </cell>
          <cell r="T2390">
            <v>42214</v>
          </cell>
          <cell r="U2390">
            <v>0.1875</v>
          </cell>
          <cell r="V2390">
            <v>9.4500000000698492</v>
          </cell>
        </row>
        <row r="2391">
          <cell r="A2391"/>
          <cell r="B2391">
            <v>2380</v>
          </cell>
          <cell r="C2391">
            <v>1299</v>
          </cell>
          <cell r="D2391" t="str">
            <v>Trayler</v>
          </cell>
          <cell r="E2391" t="str">
            <v>100TD</v>
          </cell>
          <cell r="F2391" t="str">
            <v>Coazucar S. A.</v>
          </cell>
          <cell r="G2391">
            <v>791060312</v>
          </cell>
          <cell r="H2391">
            <v>791060312</v>
          </cell>
          <cell r="I2391" t="str">
            <v>TRAYLER</v>
          </cell>
          <cell r="J2391" t="str">
            <v>Revisar templador</v>
          </cell>
          <cell r="K2391" t="str">
            <v>MTTO. CORRECTIVO</v>
          </cell>
          <cell r="L2391">
            <v>1582</v>
          </cell>
          <cell r="M2391" t="str">
            <v>PILAY SANTOS, OSCAR</v>
          </cell>
          <cell r="N2391" t="str">
            <v>B</v>
          </cell>
          <cell r="O2391">
            <v>42213</v>
          </cell>
          <cell r="P2391">
            <v>0.81388888888888899</v>
          </cell>
          <cell r="Q2391">
            <v>31</v>
          </cell>
          <cell r="R2391"/>
          <cell r="S2391" t="str">
            <v>Mtto. Terminado</v>
          </cell>
          <cell r="T2391">
            <v>42213</v>
          </cell>
          <cell r="U2391">
            <v>0.91666666666666663</v>
          </cell>
          <cell r="V2391">
            <v>2.466666666790843</v>
          </cell>
        </row>
        <row r="2392">
          <cell r="A2392"/>
          <cell r="B2392">
            <v>2381</v>
          </cell>
          <cell r="C2392">
            <v>1348</v>
          </cell>
          <cell r="D2392" t="str">
            <v>Trayler</v>
          </cell>
          <cell r="E2392" t="str">
            <v>100TD</v>
          </cell>
          <cell r="F2392" t="str">
            <v>Coazucar S. A.</v>
          </cell>
          <cell r="G2392">
            <v>791060312</v>
          </cell>
          <cell r="H2392">
            <v>791060312</v>
          </cell>
          <cell r="I2392" t="str">
            <v>MTTO. EN EL CAMPO</v>
          </cell>
          <cell r="J2392" t="str">
            <v>Cambiar 2 llantas bajas de araña</v>
          </cell>
          <cell r="K2392" t="str">
            <v>MTTO. CORRECTIVO</v>
          </cell>
          <cell r="L2392">
            <v>1814</v>
          </cell>
          <cell r="M2392" t="str">
            <v>SARMIENTO CALLE, CARLOS</v>
          </cell>
          <cell r="N2392" t="str">
            <v>B</v>
          </cell>
          <cell r="O2392">
            <v>42213</v>
          </cell>
          <cell r="P2392">
            <v>0.88888888888888884</v>
          </cell>
          <cell r="Q2392">
            <v>31</v>
          </cell>
          <cell r="R2392"/>
          <cell r="S2392" t="str">
            <v>Mtto. Terminado</v>
          </cell>
          <cell r="T2392">
            <v>42213</v>
          </cell>
          <cell r="U2392">
            <v>0.99305555555555547</v>
          </cell>
          <cell r="V2392">
            <v>2.4999999998835847</v>
          </cell>
        </row>
        <row r="2393">
          <cell r="A2393"/>
          <cell r="B2393">
            <v>2382</v>
          </cell>
          <cell r="C2393" t="str">
            <v>EL11</v>
          </cell>
          <cell r="D2393" t="str">
            <v xml:space="preserve">Camión Chevrolet </v>
          </cell>
          <cell r="E2393" t="str">
            <v>100EL</v>
          </cell>
          <cell r="F2393" t="str">
            <v>Coazucar S. A.</v>
          </cell>
          <cell r="G2393">
            <v>791060309</v>
          </cell>
          <cell r="H2393">
            <v>7795550779</v>
          </cell>
          <cell r="I2393" t="str">
            <v>ELECTROMECANICOS</v>
          </cell>
          <cell r="J2393" t="str">
            <v>Revisar Baterias</v>
          </cell>
          <cell r="K2393" t="str">
            <v>MTTO. CORRECTIVO</v>
          </cell>
          <cell r="L2393">
            <v>1160</v>
          </cell>
          <cell r="M2393" t="str">
            <v>HERRERA GONZALEZ, JHONNY</v>
          </cell>
          <cell r="N2393" t="str">
            <v>B</v>
          </cell>
          <cell r="O2393">
            <v>42213</v>
          </cell>
          <cell r="P2393">
            <v>0.91666666666666663</v>
          </cell>
          <cell r="Q2393">
            <v>31</v>
          </cell>
          <cell r="R2393"/>
          <cell r="S2393" t="str">
            <v>Mtto. Terminado</v>
          </cell>
          <cell r="T2393">
            <v>42214</v>
          </cell>
          <cell r="U2393">
            <v>0.18055555555555555</v>
          </cell>
          <cell r="V2393">
            <v>6.3333333332557231</v>
          </cell>
        </row>
        <row r="2394">
          <cell r="A2394"/>
          <cell r="B2394">
            <v>2383</v>
          </cell>
          <cell r="C2394">
            <v>1205</v>
          </cell>
          <cell r="D2394" t="str">
            <v>Trayler</v>
          </cell>
          <cell r="E2394" t="str">
            <v>100TD</v>
          </cell>
          <cell r="F2394" t="str">
            <v>Coazucar S. A.</v>
          </cell>
          <cell r="G2394">
            <v>791060312</v>
          </cell>
          <cell r="H2394">
            <v>791060312</v>
          </cell>
          <cell r="I2394" t="str">
            <v>TRAYLER</v>
          </cell>
          <cell r="J2394" t="str">
            <v>Cambiar taza y perno de guia</v>
          </cell>
          <cell r="K2394" t="str">
            <v>MTTO. CORRECTIVO</v>
          </cell>
          <cell r="L2394">
            <v>1582</v>
          </cell>
          <cell r="M2394" t="str">
            <v>PILAY SANTOS, OSCAR</v>
          </cell>
          <cell r="N2394" t="str">
            <v>B</v>
          </cell>
          <cell r="O2394">
            <v>42213</v>
          </cell>
          <cell r="P2394">
            <v>0.9770833333333333</v>
          </cell>
          <cell r="Q2394">
            <v>31</v>
          </cell>
          <cell r="R2394"/>
          <cell r="S2394" t="str">
            <v>Mtto. Terminado</v>
          </cell>
          <cell r="T2394">
            <v>42214</v>
          </cell>
          <cell r="U2394">
            <v>8.3333333333333329E-2</v>
          </cell>
          <cell r="V2394">
            <v>2.5500000000465661</v>
          </cell>
        </row>
        <row r="2395">
          <cell r="A2395"/>
          <cell r="B2395">
            <v>2384</v>
          </cell>
          <cell r="C2395">
            <v>1365</v>
          </cell>
          <cell r="D2395" t="str">
            <v>Trayler</v>
          </cell>
          <cell r="E2395" t="str">
            <v>100TD</v>
          </cell>
          <cell r="F2395" t="str">
            <v>Coazucar S. A.</v>
          </cell>
          <cell r="G2395">
            <v>791060312</v>
          </cell>
          <cell r="H2395">
            <v>791060312</v>
          </cell>
          <cell r="I2395" t="str">
            <v>TRAYLER</v>
          </cell>
          <cell r="J2395" t="str">
            <v>Soldar base y abrasadera</v>
          </cell>
          <cell r="K2395" t="str">
            <v>MTTO. CORRECTIVO</v>
          </cell>
          <cell r="L2395">
            <v>1582</v>
          </cell>
          <cell r="M2395" t="str">
            <v>PILAY SANTOS, OSCAR</v>
          </cell>
          <cell r="N2395" t="str">
            <v>B</v>
          </cell>
          <cell r="O2395">
            <v>42213</v>
          </cell>
          <cell r="P2395">
            <v>0.9770833333333333</v>
          </cell>
          <cell r="Q2395">
            <v>31</v>
          </cell>
          <cell r="R2395"/>
          <cell r="S2395" t="str">
            <v>Mtto. Terminado</v>
          </cell>
          <cell r="T2395">
            <v>42214</v>
          </cell>
          <cell r="U2395">
            <v>8.3333333333333329E-2</v>
          </cell>
          <cell r="V2395">
            <v>2.5500000000465661</v>
          </cell>
        </row>
        <row r="2396">
          <cell r="A2396"/>
          <cell r="B2396">
            <v>2385</v>
          </cell>
          <cell r="C2396">
            <v>1364</v>
          </cell>
          <cell r="D2396" t="str">
            <v>Trayler</v>
          </cell>
          <cell r="E2396" t="str">
            <v>100TD</v>
          </cell>
          <cell r="F2396" t="str">
            <v>Coazucar S. A.</v>
          </cell>
          <cell r="G2396">
            <v>791060312</v>
          </cell>
          <cell r="H2396">
            <v>791060312</v>
          </cell>
          <cell r="I2396" t="str">
            <v>TRAYLER</v>
          </cell>
          <cell r="J2396" t="str">
            <v>Colocar perno de balancin y caseo</v>
          </cell>
          <cell r="K2396" t="str">
            <v>MTTO. CORRECTIVO</v>
          </cell>
          <cell r="L2396">
            <v>1582</v>
          </cell>
          <cell r="M2396" t="str">
            <v>PILAY SANTOS, OSCAR</v>
          </cell>
          <cell r="N2396" t="str">
            <v>B</v>
          </cell>
          <cell r="O2396">
            <v>42213</v>
          </cell>
          <cell r="P2396">
            <v>0.9770833333333333</v>
          </cell>
          <cell r="Q2396">
            <v>31</v>
          </cell>
          <cell r="R2396"/>
          <cell r="S2396" t="str">
            <v>Mtto. Terminado</v>
          </cell>
          <cell r="T2396">
            <v>42214</v>
          </cell>
          <cell r="U2396">
            <v>8.3333333333333329E-2</v>
          </cell>
          <cell r="V2396">
            <v>2.5500000000465661</v>
          </cell>
        </row>
        <row r="2397">
          <cell r="A2397"/>
          <cell r="B2397">
            <v>2386</v>
          </cell>
          <cell r="C2397">
            <v>1206</v>
          </cell>
          <cell r="D2397" t="str">
            <v>Trayler</v>
          </cell>
          <cell r="E2397" t="str">
            <v>100TD</v>
          </cell>
          <cell r="F2397" t="str">
            <v>Coazucar S. A.</v>
          </cell>
          <cell r="G2397">
            <v>791060312</v>
          </cell>
          <cell r="H2397">
            <v>791060312</v>
          </cell>
          <cell r="I2397" t="str">
            <v>TRAYLER</v>
          </cell>
          <cell r="J2397" t="str">
            <v>Reparar taza</v>
          </cell>
          <cell r="K2397" t="str">
            <v>MTTO. CORRECTIVO</v>
          </cell>
          <cell r="L2397">
            <v>1582</v>
          </cell>
          <cell r="M2397" t="str">
            <v>PILAY SANTOS, OSCAR</v>
          </cell>
          <cell r="N2397" t="str">
            <v>B</v>
          </cell>
          <cell r="O2397">
            <v>42213</v>
          </cell>
          <cell r="P2397">
            <v>0.9770833333333333</v>
          </cell>
          <cell r="Q2397">
            <v>31</v>
          </cell>
          <cell r="R2397"/>
          <cell r="S2397" t="str">
            <v>Mtto. Terminado</v>
          </cell>
          <cell r="T2397">
            <v>42214</v>
          </cell>
          <cell r="U2397">
            <v>0.125</v>
          </cell>
          <cell r="V2397">
            <v>3.5500000000465661</v>
          </cell>
        </row>
        <row r="2398">
          <cell r="A2398"/>
          <cell r="B2398">
            <v>2387</v>
          </cell>
          <cell r="C2398">
            <v>1207</v>
          </cell>
          <cell r="D2398" t="str">
            <v>Trayler</v>
          </cell>
          <cell r="E2398" t="str">
            <v>100TD</v>
          </cell>
          <cell r="F2398" t="str">
            <v>Coazucar S. A.</v>
          </cell>
          <cell r="G2398">
            <v>791060312</v>
          </cell>
          <cell r="H2398">
            <v>791060312</v>
          </cell>
          <cell r="I2398" t="str">
            <v>TRAYLER</v>
          </cell>
          <cell r="J2398" t="str">
            <v>Cambiar perno guia</v>
          </cell>
          <cell r="K2398" t="str">
            <v>MTTO. CORRECTIVO</v>
          </cell>
          <cell r="L2398">
            <v>1582</v>
          </cell>
          <cell r="M2398" t="str">
            <v>PILAY SANTOS, OSCAR</v>
          </cell>
          <cell r="N2398" t="str">
            <v>B</v>
          </cell>
          <cell r="O2398">
            <v>42213</v>
          </cell>
          <cell r="P2398">
            <v>0.9770833333333333</v>
          </cell>
          <cell r="Q2398">
            <v>31</v>
          </cell>
          <cell r="R2398"/>
          <cell r="S2398" t="str">
            <v>Mtto. Terminado</v>
          </cell>
          <cell r="T2398">
            <v>42214</v>
          </cell>
          <cell r="U2398">
            <v>0.16666666666666666</v>
          </cell>
          <cell r="V2398">
            <v>4.5500000000465661</v>
          </cell>
        </row>
        <row r="2399">
          <cell r="A2399"/>
          <cell r="B2399">
            <v>2388</v>
          </cell>
          <cell r="C2399">
            <v>292</v>
          </cell>
          <cell r="D2399" t="str">
            <v>Tractor John Deere 8200</v>
          </cell>
          <cell r="E2399" t="str">
            <v>100JD</v>
          </cell>
          <cell r="F2399" t="str">
            <v>Coazucar S. A.</v>
          </cell>
          <cell r="G2399">
            <v>791060442</v>
          </cell>
          <cell r="H2399">
            <v>7795550943</v>
          </cell>
          <cell r="I2399" t="str">
            <v>MTTO. EN EL CAMPO</v>
          </cell>
          <cell r="J2399" t="str">
            <v>Cambiar llanta delantera izquierda baja</v>
          </cell>
          <cell r="K2399" t="str">
            <v>MTTO. CORRECTIVO</v>
          </cell>
          <cell r="L2399">
            <v>1712</v>
          </cell>
          <cell r="M2399" t="str">
            <v>RODRIGUEZ CABRERA, JOSE LUIS</v>
          </cell>
          <cell r="N2399" t="str">
            <v>B</v>
          </cell>
          <cell r="O2399">
            <v>42214</v>
          </cell>
          <cell r="P2399">
            <v>1.1111111111111112E-2</v>
          </cell>
          <cell r="Q2399">
            <v>31</v>
          </cell>
          <cell r="R2399"/>
          <cell r="S2399" t="str">
            <v>Mtto. Terminado</v>
          </cell>
          <cell r="T2399">
            <v>42214</v>
          </cell>
          <cell r="U2399">
            <v>8.3333333333333329E-2</v>
          </cell>
          <cell r="V2399">
            <v>1.7333333333954215</v>
          </cell>
        </row>
        <row r="2400">
          <cell r="A2400"/>
          <cell r="B2400">
            <v>2389</v>
          </cell>
          <cell r="C2400">
            <v>332</v>
          </cell>
          <cell r="D2400" t="str">
            <v>Tractor de Llantas Cameco 305 AG</v>
          </cell>
          <cell r="E2400" t="str">
            <v>100CM</v>
          </cell>
          <cell r="F2400" t="str">
            <v>Coazucar S. A.</v>
          </cell>
          <cell r="G2400">
            <v>791060444</v>
          </cell>
          <cell r="H2400">
            <v>791060444</v>
          </cell>
          <cell r="I2400" t="str">
            <v>MTTO. EN EL CAMPO</v>
          </cell>
          <cell r="J2400" t="str">
            <v>Revisar cruceta</v>
          </cell>
          <cell r="K2400" t="str">
            <v>MTTO. CORRECTIVO</v>
          </cell>
          <cell r="L2400">
            <v>1053</v>
          </cell>
          <cell r="M2400" t="str">
            <v>FLORES SALAZAR, FRANKLIN RENE</v>
          </cell>
          <cell r="N2400" t="str">
            <v>B</v>
          </cell>
          <cell r="O2400">
            <v>42214</v>
          </cell>
          <cell r="P2400">
            <v>3.3333333333333333E-2</v>
          </cell>
          <cell r="Q2400">
            <v>31</v>
          </cell>
          <cell r="R2400"/>
          <cell r="S2400" t="str">
            <v>Mtto. Terminado</v>
          </cell>
          <cell r="T2400">
            <v>42214</v>
          </cell>
          <cell r="U2400">
            <v>0.10416666666666667</v>
          </cell>
          <cell r="V2400">
            <v>1.6999999999534339</v>
          </cell>
        </row>
        <row r="2401">
          <cell r="A2401"/>
          <cell r="B2401">
            <v>2390</v>
          </cell>
          <cell r="C2401">
            <v>1294</v>
          </cell>
          <cell r="D2401" t="str">
            <v>Trayler</v>
          </cell>
          <cell r="E2401" t="str">
            <v>100TD</v>
          </cell>
          <cell r="F2401" t="str">
            <v>Coazucar S. A.</v>
          </cell>
          <cell r="G2401">
            <v>791060312</v>
          </cell>
          <cell r="H2401">
            <v>791060312</v>
          </cell>
          <cell r="I2401" t="str">
            <v>TRAYLER</v>
          </cell>
          <cell r="J2401" t="str">
            <v>Arreglar templador y rodamientos</v>
          </cell>
          <cell r="K2401" t="str">
            <v>MTTO. CORRECTIVO</v>
          </cell>
          <cell r="L2401">
            <v>1582</v>
          </cell>
          <cell r="M2401" t="str">
            <v>PILAY SANTOS, OSCAR</v>
          </cell>
          <cell r="N2401" t="str">
            <v>B</v>
          </cell>
          <cell r="O2401">
            <v>42214</v>
          </cell>
          <cell r="P2401">
            <v>5.2083333333333336E-2</v>
          </cell>
          <cell r="Q2401">
            <v>31</v>
          </cell>
          <cell r="R2401"/>
          <cell r="S2401" t="str">
            <v>Mtto. Terminado</v>
          </cell>
          <cell r="T2401">
            <v>42214</v>
          </cell>
          <cell r="U2401">
            <v>0.125</v>
          </cell>
          <cell r="V2401">
            <v>1.75</v>
          </cell>
        </row>
        <row r="2402">
          <cell r="A2402"/>
          <cell r="B2402">
            <v>2391</v>
          </cell>
          <cell r="C2402">
            <v>194</v>
          </cell>
          <cell r="D2402" t="str">
            <v>Cabezal Kenworth T-800</v>
          </cell>
          <cell r="E2402" t="str">
            <v>100CB</v>
          </cell>
          <cell r="F2402" t="str">
            <v>Coazucar S. A.</v>
          </cell>
          <cell r="G2402">
            <v>791060332</v>
          </cell>
          <cell r="H2402">
            <v>791060332</v>
          </cell>
          <cell r="I2402" t="str">
            <v>CABEZALES</v>
          </cell>
          <cell r="J2402" t="str">
            <v>Apretar tuerco de la punta de la corona</v>
          </cell>
          <cell r="K2402" t="str">
            <v>MTTO. CORRECTIVO</v>
          </cell>
          <cell r="L2402">
            <v>712</v>
          </cell>
          <cell r="M2402" t="str">
            <v>BAUTISTA VILLA, JULIO PRACEDES</v>
          </cell>
          <cell r="N2402" t="str">
            <v>B</v>
          </cell>
          <cell r="O2402">
            <v>42214</v>
          </cell>
          <cell r="P2402">
            <v>0.24722222222222223</v>
          </cell>
          <cell r="Q2402">
            <v>31</v>
          </cell>
          <cell r="R2402"/>
          <cell r="S2402" t="str">
            <v>Mtto. Terminado</v>
          </cell>
          <cell r="T2402">
            <v>42214</v>
          </cell>
          <cell r="U2402">
            <v>0.27499999999999997</v>
          </cell>
          <cell r="V2402">
            <v>0.66666666674427688</v>
          </cell>
        </row>
        <row r="2403">
          <cell r="A2403"/>
          <cell r="B2403">
            <v>2392</v>
          </cell>
          <cell r="C2403">
            <v>198</v>
          </cell>
          <cell r="D2403" t="str">
            <v>Cabezal Kenworth T-800</v>
          </cell>
          <cell r="E2403" t="str">
            <v>100CB</v>
          </cell>
          <cell r="F2403" t="str">
            <v>Coazucar S. A.</v>
          </cell>
          <cell r="G2403">
            <v>791060332</v>
          </cell>
          <cell r="H2403">
            <v>7795550313</v>
          </cell>
          <cell r="I2403" t="str">
            <v>CABEZALES</v>
          </cell>
          <cell r="J2403" t="str">
            <v>Revisar zapata y cruceta</v>
          </cell>
          <cell r="K2403" t="str">
            <v>MTTO. CORRECTIVO</v>
          </cell>
          <cell r="L2403">
            <v>1401</v>
          </cell>
          <cell r="M2403" t="str">
            <v>MORAN ARIAS, EDUARDO JOSE</v>
          </cell>
          <cell r="N2403" t="str">
            <v>B</v>
          </cell>
          <cell r="O2403">
            <v>42214</v>
          </cell>
          <cell r="P2403">
            <v>0.25138888888888888</v>
          </cell>
          <cell r="Q2403">
            <v>31</v>
          </cell>
          <cell r="R2403">
            <v>51402</v>
          </cell>
          <cell r="S2403" t="str">
            <v>Mtto. Terminado</v>
          </cell>
          <cell r="T2403">
            <v>42214</v>
          </cell>
          <cell r="U2403">
            <v>0.44444444444444442</v>
          </cell>
          <cell r="V2403">
            <v>4.6333333335351199</v>
          </cell>
        </row>
        <row r="2404">
          <cell r="A2404"/>
          <cell r="B2404">
            <v>2393</v>
          </cell>
          <cell r="C2404">
            <v>509</v>
          </cell>
          <cell r="D2404" t="str">
            <v>Cargadora de Caña Cameco SP- 1800</v>
          </cell>
          <cell r="E2404" t="str">
            <v>100LL</v>
          </cell>
          <cell r="F2404" t="str">
            <v>Coazucar S. A.</v>
          </cell>
          <cell r="G2404">
            <v>791060368</v>
          </cell>
          <cell r="H2404">
            <v>791060368</v>
          </cell>
          <cell r="I2404" t="str">
            <v>MTTO. EN EL CAMPO</v>
          </cell>
          <cell r="J2404" t="str">
            <v>Revisar sistema hidraulico</v>
          </cell>
          <cell r="K2404" t="str">
            <v>MTTO. CORRECTIVO</v>
          </cell>
          <cell r="L2404">
            <v>638</v>
          </cell>
          <cell r="M2404" t="str">
            <v>ANDRADE GONZALEZ, JOSE FABRICIO</v>
          </cell>
          <cell r="N2404" t="str">
            <v>B</v>
          </cell>
          <cell r="O2404">
            <v>42214</v>
          </cell>
          <cell r="P2404">
            <v>0.26527777777777778</v>
          </cell>
          <cell r="Q2404">
            <v>31</v>
          </cell>
          <cell r="R2404"/>
          <cell r="S2404" t="str">
            <v>Mtto. Terminado</v>
          </cell>
          <cell r="T2404">
            <v>42214</v>
          </cell>
          <cell r="U2404">
            <v>0.625</v>
          </cell>
          <cell r="V2404">
            <v>8.6333333333022892</v>
          </cell>
        </row>
        <row r="2405">
          <cell r="A2405"/>
          <cell r="B2405">
            <v>2394</v>
          </cell>
          <cell r="C2405" t="str">
            <v>MB73</v>
          </cell>
          <cell r="D2405" t="str">
            <v>Moto Bomba Cunmis 6cta 8.3</v>
          </cell>
          <cell r="E2405" t="str">
            <v>100BB</v>
          </cell>
          <cell r="F2405" t="str">
            <v>Coazucar S. A.</v>
          </cell>
          <cell r="G2405">
            <v>791060405</v>
          </cell>
          <cell r="H2405">
            <v>791060405</v>
          </cell>
          <cell r="I2405" t="str">
            <v>MTTO. EN EL CAMPO</v>
          </cell>
          <cell r="J2405" t="str">
            <v>Revisar bomba de inyeccion de combustible</v>
          </cell>
          <cell r="K2405" t="str">
            <v>MTTO. CORRECTIVO</v>
          </cell>
          <cell r="L2405">
            <v>176</v>
          </cell>
          <cell r="M2405" t="str">
            <v>ILAÑO LAURA, VINICIO</v>
          </cell>
          <cell r="N2405" t="str">
            <v>B</v>
          </cell>
          <cell r="O2405">
            <v>42214</v>
          </cell>
          <cell r="P2405">
            <v>0.26874999999999999</v>
          </cell>
          <cell r="Q2405">
            <v>31</v>
          </cell>
          <cell r="R2405"/>
          <cell r="S2405" t="str">
            <v>Mtto. Terminado</v>
          </cell>
          <cell r="T2405">
            <v>42214</v>
          </cell>
          <cell r="U2405">
            <v>0.66666666666666663</v>
          </cell>
          <cell r="V2405">
            <v>9.5499999999301508</v>
          </cell>
        </row>
        <row r="2406">
          <cell r="A2406"/>
          <cell r="B2406">
            <v>2395</v>
          </cell>
          <cell r="C2406" t="str">
            <v>100BH</v>
          </cell>
          <cell r="D2406" t="str">
            <v>Bomba de herbicida</v>
          </cell>
          <cell r="E2406" t="str">
            <v>100BH</v>
          </cell>
          <cell r="F2406" t="str">
            <v>Coazucar S. A.</v>
          </cell>
          <cell r="G2406">
            <v>791060339</v>
          </cell>
          <cell r="H2406">
            <v>7795550174</v>
          </cell>
          <cell r="I2406" t="str">
            <v>EQUIPO LIVIANO</v>
          </cell>
          <cell r="J2406" t="str">
            <v>Revisar encendido</v>
          </cell>
          <cell r="K2406" t="str">
            <v>MTTO. CORRECTIVO</v>
          </cell>
          <cell r="L2406">
            <v>4702</v>
          </cell>
          <cell r="M2406" t="str">
            <v>LANDIN NIOLA,OSCAR</v>
          </cell>
          <cell r="N2406" t="str">
            <v>B</v>
          </cell>
          <cell r="O2406">
            <v>42214</v>
          </cell>
          <cell r="P2406">
            <v>0.27361111111111108</v>
          </cell>
          <cell r="Q2406">
            <v>31</v>
          </cell>
          <cell r="R2406"/>
          <cell r="S2406" t="str">
            <v>Mtto. Terminado</v>
          </cell>
          <cell r="T2406">
            <v>42214</v>
          </cell>
          <cell r="U2406">
            <v>0.375</v>
          </cell>
          <cell r="V2406">
            <v>2.4333333333488554</v>
          </cell>
        </row>
        <row r="2407">
          <cell r="A2407"/>
          <cell r="B2407">
            <v>2396</v>
          </cell>
          <cell r="C2407" t="str">
            <v>EA05</v>
          </cell>
          <cell r="D2407" t="str">
            <v>Roturador 6 Vastagos</v>
          </cell>
          <cell r="E2407" t="str">
            <v>100EA</v>
          </cell>
          <cell r="F2407" t="str">
            <v>Coazucar S. A.</v>
          </cell>
          <cell r="G2407">
            <v>791060355</v>
          </cell>
          <cell r="H2407">
            <v>7795550554</v>
          </cell>
          <cell r="I2407" t="str">
            <v>EQUIPO AGRICOLAS</v>
          </cell>
          <cell r="J2407" t="str">
            <v>Cambiar puntas</v>
          </cell>
          <cell r="K2407" t="str">
            <v>MTTO. CORRECTIVO</v>
          </cell>
          <cell r="L2407">
            <v>8363</v>
          </cell>
          <cell r="M2407" t="str">
            <v>ASITIMBAY PEREZ, MARIO</v>
          </cell>
          <cell r="N2407" t="str">
            <v>B</v>
          </cell>
          <cell r="O2407">
            <v>42214</v>
          </cell>
          <cell r="P2407">
            <v>0.27499999999999997</v>
          </cell>
          <cell r="Q2407">
            <v>31</v>
          </cell>
          <cell r="R2407"/>
          <cell r="S2407" t="str">
            <v>Mtto. Terminado</v>
          </cell>
          <cell r="T2407">
            <v>42214</v>
          </cell>
          <cell r="U2407">
            <v>0.45833333333333331</v>
          </cell>
          <cell r="V2407">
            <v>4.3999999999068677</v>
          </cell>
        </row>
        <row r="2408">
          <cell r="A2408"/>
          <cell r="B2408">
            <v>2397</v>
          </cell>
          <cell r="C2408">
            <v>159</v>
          </cell>
          <cell r="D2408" t="str">
            <v>Cabezal M. Benz LS-2635</v>
          </cell>
          <cell r="E2408" t="str">
            <v>100CB</v>
          </cell>
          <cell r="F2408" t="str">
            <v>Coazucar S. A.</v>
          </cell>
          <cell r="G2408">
            <v>791060330</v>
          </cell>
          <cell r="H2408">
            <v>791060330</v>
          </cell>
          <cell r="I2408" t="str">
            <v>CABEZALES</v>
          </cell>
          <cell r="J2408" t="str">
            <v>Arreglar manguera de intercooler</v>
          </cell>
          <cell r="K2408" t="str">
            <v>MTTO. CORRECTIVO</v>
          </cell>
          <cell r="L2408">
            <v>7098</v>
          </cell>
          <cell r="M2408" t="str">
            <v>BARZALLO PULLA, WILMAN LEONARDO</v>
          </cell>
          <cell r="N2408" t="str">
            <v>B</v>
          </cell>
          <cell r="O2408">
            <v>42214</v>
          </cell>
          <cell r="P2408">
            <v>0.28541666666666665</v>
          </cell>
          <cell r="Q2408">
            <v>31</v>
          </cell>
          <cell r="R2408">
            <v>190278</v>
          </cell>
          <cell r="S2408" t="str">
            <v>Mtto. Terminado</v>
          </cell>
          <cell r="T2408">
            <v>42214</v>
          </cell>
          <cell r="U2408">
            <v>0.40625</v>
          </cell>
          <cell r="V2408">
            <v>2.9000000000232831</v>
          </cell>
        </row>
        <row r="2409">
          <cell r="A2409"/>
          <cell r="B2409">
            <v>2398</v>
          </cell>
          <cell r="C2409" t="str">
            <v>EL15</v>
          </cell>
          <cell r="D2409" t="str">
            <v xml:space="preserve">Camioneta Chevrolet </v>
          </cell>
          <cell r="E2409" t="str">
            <v>100EL</v>
          </cell>
          <cell r="F2409" t="str">
            <v>Coazucar S. A.</v>
          </cell>
          <cell r="G2409">
            <v>791060303</v>
          </cell>
          <cell r="H2409">
            <v>7795550786</v>
          </cell>
          <cell r="I2409" t="str">
            <v>EQUIPO LIVIANO</v>
          </cell>
          <cell r="J2409" t="str">
            <v>Orden de inspección</v>
          </cell>
          <cell r="K2409" t="str">
            <v>MTTO. PREVENTIVO</v>
          </cell>
          <cell r="L2409">
            <v>6292</v>
          </cell>
          <cell r="M2409" t="str">
            <v>ANDRADE SANCHEZ, FABIAN</v>
          </cell>
          <cell r="N2409" t="str">
            <v>A</v>
          </cell>
          <cell r="O2409">
            <v>42214</v>
          </cell>
          <cell r="P2409">
            <v>0.29583333333333334</v>
          </cell>
          <cell r="Q2409">
            <v>31</v>
          </cell>
          <cell r="R2409"/>
          <cell r="S2409" t="str">
            <v>Mtto. Terminado</v>
          </cell>
          <cell r="T2409">
            <v>42214</v>
          </cell>
          <cell r="U2409">
            <v>0.32291666666666669</v>
          </cell>
          <cell r="V2409">
            <v>0.65000000013969839</v>
          </cell>
        </row>
        <row r="2410">
          <cell r="A2410"/>
          <cell r="B2410">
            <v>2399</v>
          </cell>
          <cell r="C2410" t="str">
            <v>EL15</v>
          </cell>
          <cell r="D2410" t="str">
            <v xml:space="preserve">Camioneta Chevrolet </v>
          </cell>
          <cell r="E2410" t="str">
            <v>100EL</v>
          </cell>
          <cell r="F2410" t="str">
            <v>Coazucar S. A.</v>
          </cell>
          <cell r="G2410">
            <v>791060303</v>
          </cell>
          <cell r="H2410">
            <v>7795550786</v>
          </cell>
          <cell r="I2410" t="str">
            <v>LUBRICADORA</v>
          </cell>
          <cell r="J2410" t="str">
            <v>Cambio de filtro y aceite de motor</v>
          </cell>
          <cell r="K2410" t="str">
            <v>MTTO. PREVENTIVO</v>
          </cell>
          <cell r="L2410">
            <v>6292</v>
          </cell>
          <cell r="M2410" t="str">
            <v>ANDRADE SANCHEZ, FABIAN</v>
          </cell>
          <cell r="N2410" t="str">
            <v>A</v>
          </cell>
          <cell r="O2410">
            <v>42214</v>
          </cell>
          <cell r="P2410">
            <v>0.29583333333333334</v>
          </cell>
          <cell r="Q2410">
            <v>31</v>
          </cell>
          <cell r="R2410"/>
          <cell r="S2410" t="str">
            <v>Mtto. Terminado</v>
          </cell>
          <cell r="T2410">
            <v>42214</v>
          </cell>
          <cell r="U2410">
            <v>0.35416666666666669</v>
          </cell>
          <cell r="V2410">
            <v>1.4000000001396984</v>
          </cell>
        </row>
        <row r="2411">
          <cell r="A2411"/>
          <cell r="B2411">
            <v>2400</v>
          </cell>
          <cell r="C2411" t="str">
            <v>EL15</v>
          </cell>
          <cell r="D2411" t="str">
            <v xml:space="preserve">Camioneta Chevrolet </v>
          </cell>
          <cell r="E2411" t="str">
            <v>100EL</v>
          </cell>
          <cell r="F2411" t="str">
            <v>Coazucar S. A.</v>
          </cell>
          <cell r="G2411">
            <v>791060303</v>
          </cell>
          <cell r="H2411">
            <v>7795550786</v>
          </cell>
          <cell r="I2411" t="str">
            <v>LUBRICADORA</v>
          </cell>
          <cell r="J2411" t="str">
            <v>Cambio filtro de combustible</v>
          </cell>
          <cell r="K2411" t="str">
            <v>MTTO. PREVENTIVO</v>
          </cell>
          <cell r="L2411">
            <v>6292</v>
          </cell>
          <cell r="M2411" t="str">
            <v>ANDRADE SANCHEZ, FABIAN</v>
          </cell>
          <cell r="N2411" t="str">
            <v>A</v>
          </cell>
          <cell r="O2411">
            <v>42214</v>
          </cell>
          <cell r="P2411">
            <v>0.29583333333333334</v>
          </cell>
          <cell r="Q2411">
            <v>31</v>
          </cell>
          <cell r="R2411"/>
          <cell r="S2411" t="str">
            <v>Mtto. Terminado</v>
          </cell>
          <cell r="T2411">
            <v>42214</v>
          </cell>
          <cell r="U2411">
            <v>0.35416666666666669</v>
          </cell>
          <cell r="V2411">
            <v>1.4000000001396984</v>
          </cell>
        </row>
        <row r="2412">
          <cell r="A2412"/>
          <cell r="B2412">
            <v>2401</v>
          </cell>
          <cell r="C2412" t="str">
            <v>EL15</v>
          </cell>
          <cell r="D2412" t="str">
            <v xml:space="preserve">Camioneta Chevrolet </v>
          </cell>
          <cell r="E2412" t="str">
            <v>100EL</v>
          </cell>
          <cell r="F2412" t="str">
            <v>Coazucar S. A.</v>
          </cell>
          <cell r="G2412">
            <v>791060303</v>
          </cell>
          <cell r="H2412">
            <v>7795550786</v>
          </cell>
          <cell r="I2412" t="str">
            <v>LUBRICADORA</v>
          </cell>
          <cell r="J2412" t="str">
            <v>Cambio filtro aire</v>
          </cell>
          <cell r="K2412" t="str">
            <v>MTTO. PREVENTIVO</v>
          </cell>
          <cell r="L2412">
            <v>6292</v>
          </cell>
          <cell r="M2412" t="str">
            <v>ANDRADE SANCHEZ, FABIAN</v>
          </cell>
          <cell r="N2412" t="str">
            <v>A</v>
          </cell>
          <cell r="O2412">
            <v>42214</v>
          </cell>
          <cell r="P2412">
            <v>0.29583333333333334</v>
          </cell>
          <cell r="Q2412">
            <v>31</v>
          </cell>
          <cell r="R2412"/>
          <cell r="S2412" t="str">
            <v>Mtto. Terminado</v>
          </cell>
          <cell r="T2412">
            <v>42214</v>
          </cell>
          <cell r="U2412">
            <v>0.35416666666666669</v>
          </cell>
          <cell r="V2412">
            <v>1.4000000001396984</v>
          </cell>
        </row>
        <row r="2413">
          <cell r="A2413"/>
          <cell r="B2413">
            <v>2402</v>
          </cell>
          <cell r="C2413" t="str">
            <v>EL15</v>
          </cell>
          <cell r="D2413" t="str">
            <v xml:space="preserve">Camioneta Chevrolet </v>
          </cell>
          <cell r="E2413" t="str">
            <v>100EL</v>
          </cell>
          <cell r="F2413" t="str">
            <v>Coazucar S. A.</v>
          </cell>
          <cell r="G2413">
            <v>791060303</v>
          </cell>
          <cell r="H2413">
            <v>7795550786</v>
          </cell>
          <cell r="I2413" t="str">
            <v>LUBRICADORA</v>
          </cell>
          <cell r="J2413" t="str">
            <v>Cambiar Aceite Transferencia</v>
          </cell>
          <cell r="K2413" t="str">
            <v>MTTO. PREVENTIVO</v>
          </cell>
          <cell r="L2413">
            <v>6292</v>
          </cell>
          <cell r="M2413" t="str">
            <v>ANDRADE SANCHEZ, FABIAN</v>
          </cell>
          <cell r="N2413" t="str">
            <v>A</v>
          </cell>
          <cell r="O2413">
            <v>42214</v>
          </cell>
          <cell r="P2413">
            <v>0.29583333333333334</v>
          </cell>
          <cell r="Q2413">
            <v>31</v>
          </cell>
          <cell r="R2413"/>
          <cell r="S2413" t="str">
            <v>Mtto. Terminado</v>
          </cell>
          <cell r="T2413">
            <v>42214</v>
          </cell>
          <cell r="U2413">
            <v>0.35416666666666669</v>
          </cell>
          <cell r="V2413">
            <v>1.4000000001396984</v>
          </cell>
        </row>
        <row r="2414">
          <cell r="A2414"/>
          <cell r="B2414">
            <v>2403</v>
          </cell>
          <cell r="C2414" t="str">
            <v>EL15</v>
          </cell>
          <cell r="D2414" t="str">
            <v xml:space="preserve">Camioneta Chevrolet </v>
          </cell>
          <cell r="E2414" t="str">
            <v>100EL</v>
          </cell>
          <cell r="F2414" t="str">
            <v>Coazucar S. A.</v>
          </cell>
          <cell r="G2414">
            <v>791060303</v>
          </cell>
          <cell r="H2414">
            <v>7795550786</v>
          </cell>
          <cell r="I2414" t="str">
            <v>LUBRICADORA</v>
          </cell>
          <cell r="J2414" t="str">
            <v>Cambiar aceite diferencial delantero</v>
          </cell>
          <cell r="K2414" t="str">
            <v>MTTO. PREVENTIVO</v>
          </cell>
          <cell r="L2414">
            <v>6292</v>
          </cell>
          <cell r="M2414" t="str">
            <v>ANDRADE SANCHEZ, FABIAN</v>
          </cell>
          <cell r="N2414" t="str">
            <v>A</v>
          </cell>
          <cell r="O2414">
            <v>42214</v>
          </cell>
          <cell r="P2414">
            <v>0.29583333333333334</v>
          </cell>
          <cell r="Q2414">
            <v>31</v>
          </cell>
          <cell r="R2414"/>
          <cell r="S2414" t="str">
            <v>Mtto. Terminado</v>
          </cell>
          <cell r="T2414">
            <v>42214</v>
          </cell>
          <cell r="U2414">
            <v>0.35416666666666669</v>
          </cell>
          <cell r="V2414">
            <v>1.4000000001396984</v>
          </cell>
        </row>
        <row r="2415">
          <cell r="A2415"/>
          <cell r="B2415">
            <v>2404</v>
          </cell>
          <cell r="C2415" t="str">
            <v>EL15</v>
          </cell>
          <cell r="D2415" t="str">
            <v xml:space="preserve">Camioneta Chevrolet </v>
          </cell>
          <cell r="E2415" t="str">
            <v>100EL</v>
          </cell>
          <cell r="F2415" t="str">
            <v>Coazucar S. A.</v>
          </cell>
          <cell r="G2415">
            <v>791060303</v>
          </cell>
          <cell r="H2415">
            <v>7795550786</v>
          </cell>
          <cell r="I2415" t="str">
            <v>LUBRICADORA</v>
          </cell>
          <cell r="J2415" t="str">
            <v>Cambiar aceite diferencial posterior</v>
          </cell>
          <cell r="K2415" t="str">
            <v>MTTO. PREVENTIVO</v>
          </cell>
          <cell r="L2415">
            <v>6292</v>
          </cell>
          <cell r="M2415" t="str">
            <v>ANDRADE SANCHEZ, FABIAN</v>
          </cell>
          <cell r="N2415" t="str">
            <v>A</v>
          </cell>
          <cell r="O2415">
            <v>42214</v>
          </cell>
          <cell r="P2415">
            <v>0.29583333333333334</v>
          </cell>
          <cell r="Q2415">
            <v>31</v>
          </cell>
          <cell r="R2415"/>
          <cell r="S2415" t="str">
            <v>Mtto. Terminado</v>
          </cell>
          <cell r="T2415">
            <v>42214</v>
          </cell>
          <cell r="U2415">
            <v>0.35416666666666669</v>
          </cell>
          <cell r="V2415">
            <v>1.4000000001396984</v>
          </cell>
        </row>
        <row r="2416">
          <cell r="A2416"/>
          <cell r="B2416">
            <v>2405</v>
          </cell>
          <cell r="C2416" t="str">
            <v>CA10</v>
          </cell>
          <cell r="D2416" t="str">
            <v>Carreta Autovolteable</v>
          </cell>
          <cell r="E2416" t="str">
            <v>100CA</v>
          </cell>
          <cell r="F2416" t="str">
            <v>Coazucar S. A.</v>
          </cell>
          <cell r="G2416">
            <v>791060325</v>
          </cell>
          <cell r="H2416">
            <v>791060325</v>
          </cell>
          <cell r="I2416" t="str">
            <v>MTTO. EN EL CAMPO</v>
          </cell>
          <cell r="J2416" t="str">
            <v>Cambiar llanta baja derecha</v>
          </cell>
          <cell r="K2416" t="str">
            <v>MTTO. CORRECTIVO</v>
          </cell>
          <cell r="L2416">
            <v>7136</v>
          </cell>
          <cell r="M2416" t="str">
            <v>CEVALLOS NAULA, CESAR REINALDO</v>
          </cell>
          <cell r="N2416" t="str">
            <v>A</v>
          </cell>
          <cell r="O2416">
            <v>42214</v>
          </cell>
          <cell r="P2416">
            <v>0.3</v>
          </cell>
          <cell r="Q2416">
            <v>31</v>
          </cell>
          <cell r="R2416"/>
          <cell r="S2416" t="str">
            <v>Mtto. Terminado</v>
          </cell>
          <cell r="T2416">
            <v>42214</v>
          </cell>
          <cell r="U2416">
            <v>0.3833333333333333</v>
          </cell>
          <cell r="V2416">
            <v>1.9999999998835847</v>
          </cell>
        </row>
        <row r="2417">
          <cell r="A2417"/>
          <cell r="B2417">
            <v>2406</v>
          </cell>
          <cell r="C2417" t="str">
            <v>JD24</v>
          </cell>
          <cell r="D2417" t="str">
            <v>Tractor John Deere 6145J</v>
          </cell>
          <cell r="E2417" t="str">
            <v>100JD</v>
          </cell>
          <cell r="F2417" t="str">
            <v>Coazucar S. A.</v>
          </cell>
          <cell r="G2417">
            <v>791060443</v>
          </cell>
          <cell r="H2417">
            <v>7795551059</v>
          </cell>
          <cell r="I2417" t="str">
            <v>MTTO. EN EL CAMPO</v>
          </cell>
          <cell r="J2417" t="str">
            <v>Cambiar llanta baja posterior derecha</v>
          </cell>
          <cell r="K2417" t="str">
            <v>MTTO. CORRECTIVO</v>
          </cell>
          <cell r="L2417">
            <v>7136</v>
          </cell>
          <cell r="M2417" t="str">
            <v>CEVALLOS NAULA, CESAR REINALDO</v>
          </cell>
          <cell r="N2417" t="str">
            <v>A</v>
          </cell>
          <cell r="O2417">
            <v>42214</v>
          </cell>
          <cell r="P2417">
            <v>0.3</v>
          </cell>
          <cell r="Q2417">
            <v>31</v>
          </cell>
          <cell r="R2417"/>
          <cell r="S2417" t="str">
            <v>Mtto. Terminado</v>
          </cell>
          <cell r="T2417">
            <v>42214</v>
          </cell>
          <cell r="U2417">
            <v>0.46875</v>
          </cell>
          <cell r="V2417">
            <v>4.0499999999301508</v>
          </cell>
        </row>
        <row r="2418">
          <cell r="A2418"/>
          <cell r="B2418">
            <v>2407</v>
          </cell>
          <cell r="C2418" t="str">
            <v>127A</v>
          </cell>
          <cell r="D2418" t="str">
            <v>Camión Chevrolet</v>
          </cell>
          <cell r="E2418" t="str">
            <v>100EL</v>
          </cell>
          <cell r="F2418" t="str">
            <v>Coazucar S. A.</v>
          </cell>
          <cell r="G2418">
            <v>791060303</v>
          </cell>
          <cell r="H2418">
            <v>7795550748</v>
          </cell>
          <cell r="I2418" t="str">
            <v>EQUIPO LIVIANO</v>
          </cell>
          <cell r="J2418" t="str">
            <v>Revisar frenos</v>
          </cell>
          <cell r="K2418" t="str">
            <v>MTTO. CORRECTIVO</v>
          </cell>
          <cell r="L2418">
            <v>688</v>
          </cell>
          <cell r="M2418" t="str">
            <v>BARAHONA NIETO, GASTON ELIAS</v>
          </cell>
          <cell r="N2418" t="str">
            <v>A</v>
          </cell>
          <cell r="O2418">
            <v>42214</v>
          </cell>
          <cell r="P2418">
            <v>0.30208333333333331</v>
          </cell>
          <cell r="Q2418">
            <v>31</v>
          </cell>
          <cell r="R2418">
            <v>344132</v>
          </cell>
          <cell r="S2418">
            <v>36942.480038888752</v>
          </cell>
          <cell r="T2418"/>
          <cell r="U2418"/>
          <cell r="V2418" t="str">
            <v/>
          </cell>
        </row>
        <row r="2419">
          <cell r="A2419"/>
          <cell r="B2419">
            <v>2408</v>
          </cell>
          <cell r="C2419">
            <v>1213</v>
          </cell>
          <cell r="D2419" t="str">
            <v>Trayler</v>
          </cell>
          <cell r="E2419" t="str">
            <v>100TD</v>
          </cell>
          <cell r="F2419" t="str">
            <v>Coazucar S. A.</v>
          </cell>
          <cell r="G2419">
            <v>791060312</v>
          </cell>
          <cell r="H2419">
            <v>791060312</v>
          </cell>
          <cell r="I2419" t="str">
            <v>MTTO. EN EL CAMPO</v>
          </cell>
          <cell r="J2419" t="str">
            <v>Cambiar llanta baja- aro de araña</v>
          </cell>
          <cell r="K2419" t="str">
            <v>MTTO. CORRECTIVO</v>
          </cell>
          <cell r="L2419">
            <v>1353</v>
          </cell>
          <cell r="M2419" t="str">
            <v>MINA POROZO, XAVIER</v>
          </cell>
          <cell r="N2419" t="str">
            <v>A</v>
          </cell>
          <cell r="O2419">
            <v>42214</v>
          </cell>
          <cell r="P2419">
            <v>0.30555555555555552</v>
          </cell>
          <cell r="Q2419">
            <v>31</v>
          </cell>
          <cell r="R2419"/>
          <cell r="S2419" t="str">
            <v>Mtto. Terminado</v>
          </cell>
          <cell r="T2419">
            <v>42214</v>
          </cell>
          <cell r="U2419">
            <v>0.3888888888888889</v>
          </cell>
          <cell r="V2419">
            <v>2.0000000001164153</v>
          </cell>
        </row>
        <row r="2420">
          <cell r="A2420"/>
          <cell r="B2420">
            <v>2409</v>
          </cell>
          <cell r="C2420">
            <v>506</v>
          </cell>
          <cell r="D2420" t="str">
            <v>Cargadora de Caña Cameco SP- 1800</v>
          </cell>
          <cell r="E2420" t="str">
            <v>100LL</v>
          </cell>
          <cell r="F2420" t="str">
            <v>Coazucar S. A.</v>
          </cell>
          <cell r="G2420">
            <v>791060368</v>
          </cell>
          <cell r="H2420">
            <v>791060368</v>
          </cell>
          <cell r="I2420" t="str">
            <v>MTTO. EN EL CAMPO</v>
          </cell>
          <cell r="J2420" t="str">
            <v>Revisar diferencial</v>
          </cell>
          <cell r="K2420" t="str">
            <v>MTTO. CORRECTIVO</v>
          </cell>
          <cell r="L2420">
            <v>1849</v>
          </cell>
          <cell r="M2420" t="str">
            <v>SORNOZA PEÑARRETA, SERGIO</v>
          </cell>
          <cell r="N2420" t="str">
            <v>A</v>
          </cell>
          <cell r="O2420">
            <v>42214</v>
          </cell>
          <cell r="P2420">
            <v>0.3125</v>
          </cell>
          <cell r="Q2420">
            <v>31</v>
          </cell>
          <cell r="R2420"/>
          <cell r="S2420" t="str">
            <v>Mtto. Terminado</v>
          </cell>
          <cell r="T2420">
            <v>42214</v>
          </cell>
          <cell r="U2420">
            <v>0.66666666666666663</v>
          </cell>
          <cell r="V2420">
            <v>8.5</v>
          </cell>
        </row>
        <row r="2421">
          <cell r="A2421"/>
          <cell r="B2421">
            <v>2410</v>
          </cell>
          <cell r="C2421">
            <v>508</v>
          </cell>
          <cell r="D2421" t="str">
            <v>Cargadora de Caña Cameco SP- 1800</v>
          </cell>
          <cell r="E2421" t="str">
            <v>100LL</v>
          </cell>
          <cell r="F2421" t="str">
            <v>Coazucar S. A.</v>
          </cell>
          <cell r="G2421">
            <v>791060368</v>
          </cell>
          <cell r="H2421">
            <v>791060368</v>
          </cell>
          <cell r="I2421" t="str">
            <v>MTTO. EN EL CAMPO</v>
          </cell>
          <cell r="J2421" t="str">
            <v>Revisar sistema hidraulico</v>
          </cell>
          <cell r="K2421" t="str">
            <v>MTTO. CORRECTIVO</v>
          </cell>
          <cell r="L2421">
            <v>1849</v>
          </cell>
          <cell r="M2421" t="str">
            <v>SORNOZA PEÑARRETA, SERGIO</v>
          </cell>
          <cell r="N2421" t="str">
            <v>A</v>
          </cell>
          <cell r="O2421">
            <v>42214</v>
          </cell>
          <cell r="P2421">
            <v>0.3125</v>
          </cell>
          <cell r="Q2421">
            <v>31</v>
          </cell>
          <cell r="R2421"/>
          <cell r="S2421" t="str">
            <v>Mtto. Terminado</v>
          </cell>
          <cell r="T2421">
            <v>42214</v>
          </cell>
          <cell r="U2421">
            <v>0.45833333333333331</v>
          </cell>
          <cell r="V2421">
            <v>3.5</v>
          </cell>
        </row>
        <row r="2422">
          <cell r="A2422"/>
          <cell r="B2422">
            <v>2411</v>
          </cell>
          <cell r="C2422">
            <v>509</v>
          </cell>
          <cell r="D2422" t="str">
            <v>Cargadora de Caña Cameco SP- 1800</v>
          </cell>
          <cell r="E2422" t="str">
            <v>100LL</v>
          </cell>
          <cell r="F2422" t="str">
            <v>Coazucar S. A.</v>
          </cell>
          <cell r="G2422">
            <v>791060368</v>
          </cell>
          <cell r="H2422">
            <v>791060368</v>
          </cell>
          <cell r="I2422" t="str">
            <v>MTTO. EN EL CAMPO</v>
          </cell>
          <cell r="J2422" t="str">
            <v>Revisar diferencial</v>
          </cell>
          <cell r="K2422" t="str">
            <v>MTTO. CORRECTIVO</v>
          </cell>
          <cell r="L2422">
            <v>1849</v>
          </cell>
          <cell r="M2422" t="str">
            <v>SORNOZA PEÑARRETA, SERGIO</v>
          </cell>
          <cell r="N2422" t="str">
            <v>A</v>
          </cell>
          <cell r="O2422">
            <v>42214</v>
          </cell>
          <cell r="P2422">
            <v>0.3125</v>
          </cell>
          <cell r="Q2422">
            <v>31</v>
          </cell>
          <cell r="R2422"/>
          <cell r="S2422" t="str">
            <v>Mtto. Terminado</v>
          </cell>
          <cell r="T2422">
            <v>42214</v>
          </cell>
          <cell r="U2422">
            <v>0.54166666666666663</v>
          </cell>
          <cell r="V2422">
            <v>5.5</v>
          </cell>
        </row>
        <row r="2423">
          <cell r="A2423"/>
          <cell r="B2423">
            <v>2412</v>
          </cell>
          <cell r="C2423">
            <v>324</v>
          </cell>
          <cell r="D2423" t="str">
            <v>Tractor de Llantas Cameco 305 AG</v>
          </cell>
          <cell r="E2423" t="str">
            <v>100CM</v>
          </cell>
          <cell r="F2423" t="str">
            <v>Coazucar S. A.</v>
          </cell>
          <cell r="G2423">
            <v>791060373</v>
          </cell>
          <cell r="H2423">
            <v>7795550331</v>
          </cell>
          <cell r="I2423" t="str">
            <v>MTTO. EN EL CAMPO</v>
          </cell>
          <cell r="J2423" t="str">
            <v>Revisar frenos</v>
          </cell>
          <cell r="K2423" t="str">
            <v>MTTO. CORRECTIVO</v>
          </cell>
          <cell r="L2423">
            <v>1855</v>
          </cell>
          <cell r="M2423" t="str">
            <v>SUCUZHAÑAY LEMA, CARLOS</v>
          </cell>
          <cell r="N2423" t="str">
            <v>A</v>
          </cell>
          <cell r="O2423">
            <v>42214</v>
          </cell>
          <cell r="P2423">
            <v>0.31597222222222221</v>
          </cell>
          <cell r="Q2423">
            <v>31</v>
          </cell>
          <cell r="R2423"/>
          <cell r="S2423" t="str">
            <v>Mtto. Terminado</v>
          </cell>
          <cell r="T2423">
            <v>42214</v>
          </cell>
          <cell r="U2423">
            <v>0.5</v>
          </cell>
          <cell r="V2423">
            <v>4.4166666667442769</v>
          </cell>
        </row>
        <row r="2424">
          <cell r="A2424"/>
          <cell r="B2424">
            <v>2413</v>
          </cell>
          <cell r="C2424">
            <v>420</v>
          </cell>
          <cell r="D2424" t="str">
            <v>Carreton</v>
          </cell>
          <cell r="E2424" t="str">
            <v>100CA</v>
          </cell>
          <cell r="F2424" t="str">
            <v>Coazucar S. A.</v>
          </cell>
          <cell r="G2424">
            <v>791060326</v>
          </cell>
          <cell r="H2424">
            <v>791060326</v>
          </cell>
          <cell r="I2424" t="str">
            <v>MTTO. EN EL CAMPO</v>
          </cell>
          <cell r="J2424" t="str">
            <v>Cambiar llanta baja del tiro</v>
          </cell>
          <cell r="K2424" t="str">
            <v>MTTO. CORRECTIVO</v>
          </cell>
          <cell r="L2424">
            <v>1353</v>
          </cell>
          <cell r="M2424" t="str">
            <v>MINA POROZO, XAVIER</v>
          </cell>
          <cell r="N2424" t="str">
            <v>A</v>
          </cell>
          <cell r="O2424">
            <v>42214</v>
          </cell>
          <cell r="P2424">
            <v>0.31736111111111115</v>
          </cell>
          <cell r="Q2424">
            <v>31</v>
          </cell>
          <cell r="R2424"/>
          <cell r="S2424" t="str">
            <v>Mtto. Terminado</v>
          </cell>
          <cell r="T2424">
            <v>42214</v>
          </cell>
          <cell r="U2424">
            <v>0.40069444444444446</v>
          </cell>
          <cell r="V2424">
            <v>1.9999999998835847</v>
          </cell>
        </row>
        <row r="2425">
          <cell r="A2425"/>
          <cell r="B2425">
            <v>2414</v>
          </cell>
          <cell r="C2425">
            <v>244</v>
          </cell>
          <cell r="D2425" t="str">
            <v xml:space="preserve">Camioneta Chevrolet </v>
          </cell>
          <cell r="E2425" t="str">
            <v>100EL</v>
          </cell>
          <cell r="F2425" t="str">
            <v>Coazucar S. A.</v>
          </cell>
          <cell r="G2425">
            <v>791060309</v>
          </cell>
          <cell r="H2425">
            <v>7795550741</v>
          </cell>
          <cell r="I2425" t="str">
            <v>EQUIPO LIVIANO</v>
          </cell>
          <cell r="J2425" t="str">
            <v>Orden de Inspección</v>
          </cell>
          <cell r="K2425" t="str">
            <v>MTTO. PREVENTIVO</v>
          </cell>
          <cell r="L2425">
            <v>1730</v>
          </cell>
          <cell r="M2425" t="str">
            <v>ROJAS CALLE, MANUEL ARTURO</v>
          </cell>
          <cell r="N2425" t="str">
            <v>A</v>
          </cell>
          <cell r="O2425">
            <v>42214</v>
          </cell>
          <cell r="P2425">
            <v>0.32291666666666669</v>
          </cell>
          <cell r="Q2425">
            <v>31</v>
          </cell>
          <cell r="R2425">
            <v>238819</v>
          </cell>
          <cell r="S2425" t="str">
            <v>Mtto. Terminado</v>
          </cell>
          <cell r="T2425">
            <v>42214</v>
          </cell>
          <cell r="U2425">
            <v>0.375</v>
          </cell>
          <cell r="V2425">
            <v>1.25</v>
          </cell>
        </row>
        <row r="2426">
          <cell r="A2426"/>
          <cell r="B2426">
            <v>2415</v>
          </cell>
          <cell r="C2426">
            <v>244</v>
          </cell>
          <cell r="D2426" t="str">
            <v xml:space="preserve">Camioneta Chevrolet </v>
          </cell>
          <cell r="E2426" t="str">
            <v>100EL</v>
          </cell>
          <cell r="F2426" t="str">
            <v>Coazucar S. A.</v>
          </cell>
          <cell r="G2426">
            <v>791060309</v>
          </cell>
          <cell r="H2426">
            <v>7795550741</v>
          </cell>
          <cell r="I2426" t="str">
            <v>LUBRICADORA</v>
          </cell>
          <cell r="J2426" t="str">
            <v>Cambio aceite y filtro motor</v>
          </cell>
          <cell r="K2426" t="str">
            <v>MTTO. PREVENTIVO</v>
          </cell>
          <cell r="L2426">
            <v>1730</v>
          </cell>
          <cell r="M2426" t="str">
            <v>ROJAS CALLE, MANUEL ARTURO</v>
          </cell>
          <cell r="N2426" t="str">
            <v>A</v>
          </cell>
          <cell r="O2426">
            <v>42214</v>
          </cell>
          <cell r="P2426">
            <v>0.32291666666666669</v>
          </cell>
          <cell r="Q2426">
            <v>31</v>
          </cell>
          <cell r="R2426">
            <v>238819</v>
          </cell>
          <cell r="S2426" t="str">
            <v>Mtto. Terminado</v>
          </cell>
          <cell r="T2426">
            <v>42214</v>
          </cell>
          <cell r="U2426">
            <v>0.39583333333333331</v>
          </cell>
          <cell r="V2426">
            <v>1.75</v>
          </cell>
        </row>
        <row r="2427">
          <cell r="A2427"/>
          <cell r="B2427">
            <v>2416</v>
          </cell>
          <cell r="C2427">
            <v>244</v>
          </cell>
          <cell r="D2427" t="str">
            <v xml:space="preserve">Camioneta Chevrolet </v>
          </cell>
          <cell r="E2427" t="str">
            <v>100EL</v>
          </cell>
          <cell r="F2427" t="str">
            <v>Coazucar S. A.</v>
          </cell>
          <cell r="G2427">
            <v>791060309</v>
          </cell>
          <cell r="H2427">
            <v>7795550741</v>
          </cell>
          <cell r="I2427" t="str">
            <v>LUBRICADORA</v>
          </cell>
          <cell r="J2427" t="str">
            <v>Cambio filtro de combustible</v>
          </cell>
          <cell r="K2427" t="str">
            <v>MTTO. PREVENTIVO</v>
          </cell>
          <cell r="L2427">
            <v>1730</v>
          </cell>
          <cell r="M2427" t="str">
            <v>ROJAS CALLE, MANUEL ARTURO</v>
          </cell>
          <cell r="N2427" t="str">
            <v>A</v>
          </cell>
          <cell r="O2427">
            <v>42214</v>
          </cell>
          <cell r="P2427">
            <v>0.32291666666666669</v>
          </cell>
          <cell r="Q2427">
            <v>31</v>
          </cell>
          <cell r="R2427">
            <v>238819</v>
          </cell>
          <cell r="S2427" t="str">
            <v>Mtto. Terminado</v>
          </cell>
          <cell r="T2427">
            <v>42214</v>
          </cell>
          <cell r="U2427">
            <v>0.39583333333333331</v>
          </cell>
          <cell r="V2427">
            <v>1.75</v>
          </cell>
        </row>
        <row r="2428">
          <cell r="A2428"/>
          <cell r="B2428">
            <v>2417</v>
          </cell>
          <cell r="C2428" t="str">
            <v>1202A</v>
          </cell>
          <cell r="D2428" t="str">
            <v>Camabaja Segunda</v>
          </cell>
          <cell r="E2428" t="str">
            <v>100TD</v>
          </cell>
          <cell r="F2428" t="str">
            <v>Coazucar S. A.</v>
          </cell>
          <cell r="G2428">
            <v>791060318</v>
          </cell>
          <cell r="H2428">
            <v>7795551307</v>
          </cell>
          <cell r="I2428" t="str">
            <v>ELECTROMECANICOS</v>
          </cell>
          <cell r="J2428" t="str">
            <v>Colocar luces</v>
          </cell>
          <cell r="K2428" t="str">
            <v>MTTO. CORRECTIVO</v>
          </cell>
          <cell r="L2428">
            <v>1049</v>
          </cell>
          <cell r="M2428" t="str">
            <v>FLORES GUACHICHULCA, ALCIDES FERNANDO</v>
          </cell>
          <cell r="N2428" t="str">
            <v>A</v>
          </cell>
          <cell r="O2428">
            <v>42214</v>
          </cell>
          <cell r="P2428">
            <v>0.3298611111111111</v>
          </cell>
          <cell r="Q2428">
            <v>31</v>
          </cell>
          <cell r="R2428"/>
          <cell r="S2428" t="str">
            <v>Mtto. Terminado</v>
          </cell>
          <cell r="T2428">
            <v>42214</v>
          </cell>
          <cell r="U2428">
            <v>0.66666666666666663</v>
          </cell>
          <cell r="V2428">
            <v>8.0833333333721384</v>
          </cell>
        </row>
        <row r="2429">
          <cell r="A2429"/>
          <cell r="B2429">
            <v>2418</v>
          </cell>
          <cell r="C2429">
            <v>203</v>
          </cell>
          <cell r="D2429" t="str">
            <v>Camión Chevrolet</v>
          </cell>
          <cell r="E2429" t="str">
            <v>100EL</v>
          </cell>
          <cell r="F2429" t="str">
            <v>Coazucar S. A.</v>
          </cell>
          <cell r="G2429">
            <v>791060303</v>
          </cell>
          <cell r="H2429">
            <v>7795550682</v>
          </cell>
          <cell r="I2429" t="str">
            <v>VULCANIZADORA</v>
          </cell>
          <cell r="J2429" t="str">
            <v>Cambiar llantas</v>
          </cell>
          <cell r="K2429" t="str">
            <v>MTTO. CORRECTIVO</v>
          </cell>
          <cell r="L2429">
            <v>1991</v>
          </cell>
          <cell r="M2429" t="str">
            <v>VERGARA MUNOZ, WILSON RENE</v>
          </cell>
          <cell r="N2429" t="str">
            <v>A</v>
          </cell>
          <cell r="O2429">
            <v>42214</v>
          </cell>
          <cell r="P2429">
            <v>0.33055555555555555</v>
          </cell>
          <cell r="Q2429">
            <v>31</v>
          </cell>
          <cell r="R2429"/>
          <cell r="S2429" t="str">
            <v>Mtto. Terminado</v>
          </cell>
          <cell r="T2429">
            <v>42214</v>
          </cell>
          <cell r="U2429">
            <v>0.41666666666666669</v>
          </cell>
          <cell r="V2429">
            <v>2.0666666666511446</v>
          </cell>
        </row>
        <row r="2430">
          <cell r="A2430"/>
          <cell r="B2430">
            <v>2419</v>
          </cell>
          <cell r="C2430">
            <v>1258</v>
          </cell>
          <cell r="D2430" t="str">
            <v>Trayler</v>
          </cell>
          <cell r="E2430" t="str">
            <v>100TD</v>
          </cell>
          <cell r="F2430" t="str">
            <v>Coazucar S. A.</v>
          </cell>
          <cell r="G2430">
            <v>0</v>
          </cell>
          <cell r="H2430">
            <v>791060312</v>
          </cell>
          <cell r="I2430" t="str">
            <v>TRAYLER</v>
          </cell>
          <cell r="J2430" t="str">
            <v>Soldar chasis</v>
          </cell>
          <cell r="K2430" t="str">
            <v>MTTO. CORRECTIVO</v>
          </cell>
          <cell r="L2430">
            <v>1500</v>
          </cell>
          <cell r="M2430" t="str">
            <v>ORTIZ YADAYCELA, NESTOR</v>
          </cell>
          <cell r="N2430" t="str">
            <v>A</v>
          </cell>
          <cell r="O2430">
            <v>42214</v>
          </cell>
          <cell r="P2430">
            <v>0.33333333333333331</v>
          </cell>
          <cell r="Q2430">
            <v>31</v>
          </cell>
          <cell r="R2430"/>
          <cell r="S2430" t="str">
            <v>Mtto. Terminado</v>
          </cell>
          <cell r="T2430">
            <v>42214</v>
          </cell>
          <cell r="U2430">
            <v>0.625</v>
          </cell>
          <cell r="V2430">
            <v>7</v>
          </cell>
        </row>
        <row r="2431">
          <cell r="A2431"/>
          <cell r="B2431">
            <v>2420</v>
          </cell>
          <cell r="C2431">
            <v>1251</v>
          </cell>
          <cell r="D2431" t="str">
            <v>Trayler</v>
          </cell>
          <cell r="E2431" t="str">
            <v>100TD</v>
          </cell>
          <cell r="F2431" t="str">
            <v>Coazucar S. A.</v>
          </cell>
          <cell r="G2431">
            <v>0</v>
          </cell>
          <cell r="H2431">
            <v>791060312</v>
          </cell>
          <cell r="I2431" t="str">
            <v>TRAYLER</v>
          </cell>
          <cell r="J2431" t="str">
            <v>Cambiar caucho del extremo</v>
          </cell>
          <cell r="K2431" t="str">
            <v>MTTO. CORRECTIVO</v>
          </cell>
          <cell r="L2431">
            <v>1500</v>
          </cell>
          <cell r="M2431" t="str">
            <v>ORTIZ YADAYCELA, NESTOR</v>
          </cell>
          <cell r="N2431" t="str">
            <v>A</v>
          </cell>
          <cell r="O2431">
            <v>42214</v>
          </cell>
          <cell r="P2431">
            <v>0.33333333333333331</v>
          </cell>
          <cell r="Q2431">
            <v>31</v>
          </cell>
          <cell r="R2431"/>
          <cell r="S2431" t="str">
            <v>Mtto. Terminado</v>
          </cell>
          <cell r="T2431">
            <v>42214</v>
          </cell>
          <cell r="U2431">
            <v>0.875</v>
          </cell>
          <cell r="V2431">
            <v>13</v>
          </cell>
        </row>
        <row r="2432">
          <cell r="A2432"/>
          <cell r="B2432">
            <v>2421</v>
          </cell>
          <cell r="C2432">
            <v>226</v>
          </cell>
          <cell r="D2432" t="str">
            <v>Camión KIA</v>
          </cell>
          <cell r="E2432" t="str">
            <v>100EL</v>
          </cell>
          <cell r="F2432" t="str">
            <v>Coazucar S. A.</v>
          </cell>
          <cell r="G2432">
            <v>791060202</v>
          </cell>
          <cell r="H2432">
            <v>7795550715</v>
          </cell>
          <cell r="I2432" t="str">
            <v>EQUIPO LIVIANO</v>
          </cell>
          <cell r="J2432" t="str">
            <v>Revisar bandas</v>
          </cell>
          <cell r="K2432" t="str">
            <v>MTTO. CORRECTIVO</v>
          </cell>
          <cell r="L2432">
            <v>1031</v>
          </cell>
          <cell r="M2432" t="str">
            <v>FAJARDO JIMENEZ, RENE</v>
          </cell>
          <cell r="N2432" t="str">
            <v>A</v>
          </cell>
          <cell r="O2432">
            <v>42214</v>
          </cell>
          <cell r="P2432">
            <v>0.33611111111111108</v>
          </cell>
          <cell r="Q2432">
            <v>31</v>
          </cell>
          <cell r="R2432"/>
          <cell r="S2432" t="str">
            <v>Mtto. Terminado</v>
          </cell>
          <cell r="T2432">
            <v>42214</v>
          </cell>
          <cell r="U2432">
            <v>0.54166666666666663</v>
          </cell>
          <cell r="V2432">
            <v>4.9333333333488554</v>
          </cell>
        </row>
        <row r="2433">
          <cell r="A2433"/>
          <cell r="B2433">
            <v>2422</v>
          </cell>
          <cell r="C2433" t="str">
            <v>MB47</v>
          </cell>
          <cell r="D2433" t="str">
            <v>Moto Boma Perkins 1004-4TZ06</v>
          </cell>
          <cell r="E2433" t="str">
            <v>100BB</v>
          </cell>
          <cell r="F2433" t="str">
            <v>Coazucar S. A.</v>
          </cell>
          <cell r="G2433">
            <v>791060405</v>
          </cell>
          <cell r="H2433">
            <v>7795550148</v>
          </cell>
          <cell r="I2433" t="str">
            <v>MTTO. EN EL CAMPO</v>
          </cell>
          <cell r="J2433" t="str">
            <v>Instalar motor</v>
          </cell>
          <cell r="K2433" t="str">
            <v>MTTO. CORRECTIVO</v>
          </cell>
          <cell r="L2433">
            <v>1467</v>
          </cell>
          <cell r="M2433" t="str">
            <v>OJEDA GONZAGA,YOBANY</v>
          </cell>
          <cell r="N2433" t="str">
            <v>A</v>
          </cell>
          <cell r="O2433">
            <v>42214</v>
          </cell>
          <cell r="P2433">
            <v>0.33819444444444446</v>
          </cell>
          <cell r="Q2433">
            <v>31</v>
          </cell>
          <cell r="R2433"/>
          <cell r="S2433" t="str">
            <v>Mtto. Terminado</v>
          </cell>
          <cell r="T2433">
            <v>42214</v>
          </cell>
          <cell r="U2433">
            <v>0.66666666666666663</v>
          </cell>
          <cell r="V2433">
            <v>7.8833333334187046</v>
          </cell>
        </row>
        <row r="2434">
          <cell r="A2434"/>
          <cell r="B2434">
            <v>2423</v>
          </cell>
          <cell r="C2434" t="str">
            <v>CB01</v>
          </cell>
          <cell r="D2434" t="str">
            <v>Cabezal Volvo FM64T-L2H1</v>
          </cell>
          <cell r="E2434" t="str">
            <v>100CB</v>
          </cell>
          <cell r="F2434" t="str">
            <v>Coazucar S. A.</v>
          </cell>
          <cell r="G2434">
            <v>791060412</v>
          </cell>
          <cell r="H2434">
            <v>791060412</v>
          </cell>
          <cell r="I2434" t="str">
            <v>CABEZALES</v>
          </cell>
          <cell r="J2434" t="str">
            <v xml:space="preserve">Revisar fuga de aire  </v>
          </cell>
          <cell r="K2434" t="str">
            <v>MTTO. CORRECTIVO</v>
          </cell>
          <cell r="L2434">
            <v>1607</v>
          </cell>
          <cell r="M2434" t="str">
            <v>POSO CATANA, SERGIO GEOVANNI</v>
          </cell>
          <cell r="N2434" t="str">
            <v>A</v>
          </cell>
          <cell r="O2434">
            <v>42214</v>
          </cell>
          <cell r="P2434">
            <v>0.33888888888888885</v>
          </cell>
          <cell r="Q2434">
            <v>31</v>
          </cell>
          <cell r="R2434">
            <v>7829</v>
          </cell>
          <cell r="S2434" t="str">
            <v>Mtto. Terminado</v>
          </cell>
          <cell r="T2434">
            <v>42214</v>
          </cell>
          <cell r="U2434">
            <v>0.5</v>
          </cell>
          <cell r="V2434">
            <v>3.8666666666977108</v>
          </cell>
        </row>
        <row r="2435">
          <cell r="A2435"/>
          <cell r="B2435">
            <v>2424</v>
          </cell>
          <cell r="C2435" t="str">
            <v>JD06</v>
          </cell>
          <cell r="D2435" t="str">
            <v>Tractor John Deere 8270R</v>
          </cell>
          <cell r="E2435" t="str">
            <v>100JD</v>
          </cell>
          <cell r="F2435" t="str">
            <v>Coazucar S. A.</v>
          </cell>
          <cell r="G2435">
            <v>791060396</v>
          </cell>
          <cell r="H2435">
            <v>7795551023</v>
          </cell>
          <cell r="I2435" t="str">
            <v>MTTO. EN EL CAMPO</v>
          </cell>
          <cell r="J2435" t="str">
            <v>Arreglar cilindro de enganche</v>
          </cell>
          <cell r="K2435" t="str">
            <v>MTTO. CORRECTIVO</v>
          </cell>
          <cell r="L2435">
            <v>8000</v>
          </cell>
          <cell r="M2435" t="str">
            <v>LATORRE ANDRADE,ROGELIO</v>
          </cell>
          <cell r="N2435" t="str">
            <v>A</v>
          </cell>
          <cell r="O2435">
            <v>42214</v>
          </cell>
          <cell r="P2435">
            <v>0.34027777777777773</v>
          </cell>
          <cell r="Q2435">
            <v>31</v>
          </cell>
          <cell r="R2435">
            <v>13292</v>
          </cell>
          <cell r="S2435" t="str">
            <v>Mtto. Terminado</v>
          </cell>
          <cell r="T2435">
            <v>42214</v>
          </cell>
          <cell r="U2435">
            <v>0.375</v>
          </cell>
          <cell r="V2435">
            <v>0.83333333325572312</v>
          </cell>
        </row>
        <row r="2436">
          <cell r="A2436"/>
          <cell r="B2436">
            <v>2425</v>
          </cell>
          <cell r="C2436">
            <v>1425</v>
          </cell>
          <cell r="D2436" t="str">
            <v>Dollys</v>
          </cell>
          <cell r="E2436" t="str">
            <v>100DL</v>
          </cell>
          <cell r="F2436" t="str">
            <v>Coazucar S. A.</v>
          </cell>
          <cell r="G2436">
            <v>791060315</v>
          </cell>
          <cell r="H2436">
            <v>791060315</v>
          </cell>
          <cell r="I2436" t="str">
            <v>MTTO. EN EL CAMPO</v>
          </cell>
          <cell r="J2436" t="str">
            <v>Cam,biar 2 llantas bajas</v>
          </cell>
          <cell r="K2436" t="str">
            <v>MTTO. CORRECTIVO</v>
          </cell>
          <cell r="L2436">
            <v>1353</v>
          </cell>
          <cell r="M2436" t="str">
            <v>MINA POROZO, XAVIER</v>
          </cell>
          <cell r="N2436" t="str">
            <v>A</v>
          </cell>
          <cell r="O2436">
            <v>42214</v>
          </cell>
          <cell r="P2436">
            <v>0.3444444444444445</v>
          </cell>
          <cell r="Q2436">
            <v>31</v>
          </cell>
          <cell r="R2436"/>
          <cell r="S2436" t="str">
            <v>Mtto. Terminado</v>
          </cell>
          <cell r="T2436">
            <v>42214</v>
          </cell>
          <cell r="U2436">
            <v>0.42777777777777781</v>
          </cell>
          <cell r="V2436">
            <v>1.9999999998835847</v>
          </cell>
        </row>
        <row r="2437">
          <cell r="A2437"/>
          <cell r="B2437">
            <v>2426</v>
          </cell>
          <cell r="C2437">
            <v>247</v>
          </cell>
          <cell r="D2437" t="str">
            <v xml:space="preserve">Jeep Vitara Chevrolet </v>
          </cell>
          <cell r="E2437" t="str">
            <v>100EL</v>
          </cell>
          <cell r="F2437" t="str">
            <v>Coazucar S. A.</v>
          </cell>
          <cell r="G2437">
            <v>791060101</v>
          </cell>
          <cell r="H2437">
            <v>7795550746</v>
          </cell>
          <cell r="I2437" t="str">
            <v>VULCANIZADORA</v>
          </cell>
          <cell r="J2437" t="str">
            <v>Cambiar llantas</v>
          </cell>
          <cell r="K2437" t="str">
            <v>MTTO. CORRECTIVO</v>
          </cell>
          <cell r="L2437">
            <v>4877</v>
          </cell>
          <cell r="M2437" t="str">
            <v>QUIÑONEZ ORTIZ, JORGE</v>
          </cell>
          <cell r="N2437" t="str">
            <v>A</v>
          </cell>
          <cell r="O2437">
            <v>42214</v>
          </cell>
          <cell r="P2437">
            <v>0.34652777777777777</v>
          </cell>
          <cell r="Q2437">
            <v>31</v>
          </cell>
          <cell r="R2437"/>
          <cell r="S2437" t="str">
            <v>Mtto. Terminado</v>
          </cell>
          <cell r="T2437">
            <v>42214</v>
          </cell>
          <cell r="U2437">
            <v>0.43055555555555558</v>
          </cell>
          <cell r="V2437">
            <v>2.0166666666045785</v>
          </cell>
        </row>
        <row r="2438">
          <cell r="A2438"/>
          <cell r="B2438">
            <v>2427</v>
          </cell>
          <cell r="C2438">
            <v>593</v>
          </cell>
          <cell r="D2438" t="str">
            <v>Cosechadora de CañaJohn Deere 3510</v>
          </cell>
          <cell r="E2438" t="str">
            <v>100CS</v>
          </cell>
          <cell r="F2438" t="str">
            <v>Coazucar S. A.</v>
          </cell>
          <cell r="G2438">
            <v>791060334</v>
          </cell>
          <cell r="H2438">
            <v>791060334</v>
          </cell>
          <cell r="I2438" t="str">
            <v>MTTO. EN EL CAMPO</v>
          </cell>
          <cell r="J2438" t="str">
            <v>Reparar cilindro de la cabina</v>
          </cell>
          <cell r="K2438" t="str">
            <v>MTTO. CORRECTIVO</v>
          </cell>
          <cell r="L2438">
            <v>6655</v>
          </cell>
          <cell r="M2438" t="str">
            <v>MONTERO PANCHO, VINICIO</v>
          </cell>
          <cell r="N2438" t="str">
            <v>A</v>
          </cell>
          <cell r="O2438">
            <v>42214</v>
          </cell>
          <cell r="P2438">
            <v>0.34791666666666665</v>
          </cell>
          <cell r="Q2438">
            <v>31</v>
          </cell>
          <cell r="R2438">
            <v>13859</v>
          </cell>
          <cell r="S2438" t="str">
            <v>Mtto. Terminado</v>
          </cell>
          <cell r="T2438">
            <v>42214</v>
          </cell>
          <cell r="U2438">
            <v>0.66666666666666663</v>
          </cell>
          <cell r="V2438">
            <v>7.6500000000232831</v>
          </cell>
        </row>
        <row r="2439">
          <cell r="A2439"/>
          <cell r="B2439">
            <v>2428</v>
          </cell>
          <cell r="C2439">
            <v>594</v>
          </cell>
          <cell r="D2439" t="str">
            <v>Cosechadora de caña John Deere 3510</v>
          </cell>
          <cell r="E2439" t="str">
            <v>100CS</v>
          </cell>
          <cell r="F2439" t="str">
            <v>Coazucar S. A.</v>
          </cell>
          <cell r="G2439">
            <v>791060334</v>
          </cell>
          <cell r="H2439">
            <v>791060334</v>
          </cell>
          <cell r="I2439" t="str">
            <v>MTTO. EN EL CAMPO</v>
          </cell>
          <cell r="J2439" t="str">
            <v>Revisar sistema hidraulico</v>
          </cell>
          <cell r="K2439" t="str">
            <v>MTTO. CORRECTIVO</v>
          </cell>
          <cell r="L2439">
            <v>6655</v>
          </cell>
          <cell r="M2439" t="str">
            <v>MONTERO PANCHO, VINICIO</v>
          </cell>
          <cell r="N2439" t="str">
            <v>A</v>
          </cell>
          <cell r="O2439">
            <v>42214</v>
          </cell>
          <cell r="P2439">
            <v>0.34791666666666665</v>
          </cell>
          <cell r="Q2439">
            <v>31</v>
          </cell>
          <cell r="R2439">
            <v>13024</v>
          </cell>
          <cell r="S2439" t="str">
            <v>Mtto. Terminado</v>
          </cell>
          <cell r="T2439">
            <v>42214</v>
          </cell>
          <cell r="U2439">
            <v>0.41666666666666669</v>
          </cell>
          <cell r="V2439">
            <v>1.6500000000232831</v>
          </cell>
        </row>
        <row r="2440">
          <cell r="A2440"/>
          <cell r="B2440">
            <v>2429</v>
          </cell>
          <cell r="C2440" t="str">
            <v>MB68</v>
          </cell>
          <cell r="D2440" t="str">
            <v>Moto Bomba Cunmis 6vta 5.9</v>
          </cell>
          <cell r="E2440" t="str">
            <v>100BB</v>
          </cell>
          <cell r="F2440" t="str">
            <v>Coazucar S. A.</v>
          </cell>
          <cell r="G2440">
            <v>791060405</v>
          </cell>
          <cell r="H2440">
            <v>791060405</v>
          </cell>
          <cell r="I2440" t="str">
            <v>MTTO. EN EL CAMPO</v>
          </cell>
          <cell r="J2440" t="str">
            <v>Soldar y colocar escape</v>
          </cell>
          <cell r="K2440" t="str">
            <v>MTTO. CORRECTIVO</v>
          </cell>
          <cell r="L2440">
            <v>1356</v>
          </cell>
          <cell r="M2440" t="str">
            <v>MIRANDA ARIAS, DION SIXTO</v>
          </cell>
          <cell r="N2440" t="str">
            <v>A</v>
          </cell>
          <cell r="O2440">
            <v>42214</v>
          </cell>
          <cell r="P2440">
            <v>0.34930555555555554</v>
          </cell>
          <cell r="Q2440">
            <v>31</v>
          </cell>
          <cell r="R2440"/>
          <cell r="S2440" t="str">
            <v>Mtto. Terminado</v>
          </cell>
          <cell r="T2440">
            <v>42214</v>
          </cell>
          <cell r="U2440">
            <v>0.4375</v>
          </cell>
          <cell r="V2440">
            <v>2.1166666665812954</v>
          </cell>
        </row>
        <row r="2441">
          <cell r="A2441"/>
          <cell r="B2441">
            <v>2430</v>
          </cell>
          <cell r="C2441">
            <v>162</v>
          </cell>
          <cell r="D2441" t="str">
            <v>Cabezal M. Benz LS-2635</v>
          </cell>
          <cell r="E2441" t="str">
            <v>100CB</v>
          </cell>
          <cell r="F2441" t="str">
            <v>Coazucar S. A.</v>
          </cell>
          <cell r="G2441">
            <v>791060330</v>
          </cell>
          <cell r="H2441">
            <v>791060330</v>
          </cell>
          <cell r="I2441" t="str">
            <v>CABEZALES</v>
          </cell>
          <cell r="J2441" t="str">
            <v>Revisar transmision</v>
          </cell>
          <cell r="K2441" t="str">
            <v>MTTO. CORRECTIVO</v>
          </cell>
          <cell r="L2441">
            <v>694</v>
          </cell>
          <cell r="M2441" t="str">
            <v>BARRE SALDARRIAGA, FREDY JAVIER</v>
          </cell>
          <cell r="N2441" t="str">
            <v>A</v>
          </cell>
          <cell r="O2441">
            <v>42214</v>
          </cell>
          <cell r="P2441">
            <v>0.37222222222222223</v>
          </cell>
          <cell r="Q2441">
            <v>31</v>
          </cell>
          <cell r="R2441"/>
          <cell r="S2441" t="str">
            <v>Mtto. Terminado</v>
          </cell>
          <cell r="T2441">
            <v>42214</v>
          </cell>
          <cell r="U2441">
            <v>0.45833333333333331</v>
          </cell>
          <cell r="V2441">
            <v>2.0666666666511446</v>
          </cell>
        </row>
        <row r="2442">
          <cell r="A2442"/>
          <cell r="B2442">
            <v>2431</v>
          </cell>
          <cell r="C2442">
            <v>166</v>
          </cell>
          <cell r="D2442" t="str">
            <v>Cabezal M. Benz LS-2635</v>
          </cell>
          <cell r="E2442" t="str">
            <v>100CB</v>
          </cell>
          <cell r="F2442" t="str">
            <v>Coazucar S. A.</v>
          </cell>
          <cell r="G2442">
            <v>791060330</v>
          </cell>
          <cell r="H2442">
            <v>791060330</v>
          </cell>
          <cell r="I2442" t="str">
            <v>CABEZALES</v>
          </cell>
          <cell r="J2442" t="str">
            <v>Revisar transmision</v>
          </cell>
          <cell r="K2442" t="str">
            <v>MTTO. CORRECTIVO</v>
          </cell>
          <cell r="L2442">
            <v>694</v>
          </cell>
          <cell r="M2442" t="str">
            <v>BARRE SALDARRIAGA, FREDY JAVIER</v>
          </cell>
          <cell r="N2442" t="str">
            <v>A</v>
          </cell>
          <cell r="O2442">
            <v>42214</v>
          </cell>
          <cell r="P2442">
            <v>0.37222222222222223</v>
          </cell>
          <cell r="Q2442">
            <v>31</v>
          </cell>
          <cell r="R2442"/>
          <cell r="S2442" t="str">
            <v>Mtto. Terminado</v>
          </cell>
          <cell r="T2442">
            <v>42214</v>
          </cell>
          <cell r="U2442">
            <v>0.45833333333333331</v>
          </cell>
          <cell r="V2442">
            <v>2.0666666666511446</v>
          </cell>
        </row>
        <row r="2443">
          <cell r="A2443"/>
          <cell r="B2443">
            <v>2432</v>
          </cell>
          <cell r="C2443">
            <v>232</v>
          </cell>
          <cell r="D2443" t="str">
            <v xml:space="preserve">Jeep Chevrolet </v>
          </cell>
          <cell r="E2443" t="str">
            <v>100EL</v>
          </cell>
          <cell r="F2443" t="str">
            <v>Coazucar S. A.</v>
          </cell>
          <cell r="G2443">
            <v>791020101</v>
          </cell>
          <cell r="H2443">
            <v>7795550722</v>
          </cell>
          <cell r="I2443" t="str">
            <v>EQUIPO LIVIANO</v>
          </cell>
          <cell r="J2443" t="str">
            <v>Revisar equipo</v>
          </cell>
          <cell r="K2443" t="str">
            <v>MTTO. CORRECTIVO</v>
          </cell>
          <cell r="L2443">
            <v>847</v>
          </cell>
          <cell r="M2443" t="str">
            <v>CASTRO, DIEGO</v>
          </cell>
          <cell r="N2443" t="str">
            <v>A</v>
          </cell>
          <cell r="O2443">
            <v>42214</v>
          </cell>
          <cell r="P2443">
            <v>0.375</v>
          </cell>
          <cell r="Q2443">
            <v>31</v>
          </cell>
          <cell r="R2443"/>
          <cell r="S2443" t="str">
            <v>Mtto. Terminado</v>
          </cell>
          <cell r="T2443">
            <v>42214</v>
          </cell>
          <cell r="U2443">
            <v>0.44444444444444442</v>
          </cell>
          <cell r="V2443">
            <v>1.6666666667442769</v>
          </cell>
        </row>
        <row r="2444">
          <cell r="A2444"/>
          <cell r="B2444">
            <v>2433</v>
          </cell>
          <cell r="C2444" t="str">
            <v>693A</v>
          </cell>
          <cell r="D2444" t="str">
            <v>Moto Bomba Jhon Deere 4039</v>
          </cell>
          <cell r="E2444" t="str">
            <v>100BB</v>
          </cell>
          <cell r="F2444" t="str">
            <v>Coazucar S. A.</v>
          </cell>
          <cell r="G2444">
            <v>791060405</v>
          </cell>
          <cell r="H2444">
            <v>7795550060</v>
          </cell>
          <cell r="I2444" t="str">
            <v>MTTO. EN EL CAMPO</v>
          </cell>
          <cell r="J2444" t="str">
            <v>Reparar chasis y cheque</v>
          </cell>
          <cell r="K2444" t="str">
            <v>MTTO. CORRECTIVO</v>
          </cell>
          <cell r="L2444">
            <v>1467</v>
          </cell>
          <cell r="M2444" t="str">
            <v>OJEDA GONZAGA,YOBANY</v>
          </cell>
          <cell r="N2444" t="str">
            <v>A</v>
          </cell>
          <cell r="O2444">
            <v>42214</v>
          </cell>
          <cell r="P2444">
            <v>0.375</v>
          </cell>
          <cell r="Q2444">
            <v>31</v>
          </cell>
          <cell r="R2444"/>
          <cell r="S2444" t="str">
            <v>Mtto. Terminado</v>
          </cell>
          <cell r="T2444">
            <v>42214</v>
          </cell>
          <cell r="U2444">
            <v>0.66666666666666663</v>
          </cell>
          <cell r="V2444">
            <v>7</v>
          </cell>
        </row>
        <row r="2445">
          <cell r="A2445"/>
          <cell r="B2445">
            <v>2434</v>
          </cell>
          <cell r="C2445">
            <v>1209</v>
          </cell>
          <cell r="D2445" t="str">
            <v>Trayler</v>
          </cell>
          <cell r="E2445" t="str">
            <v>100TD</v>
          </cell>
          <cell r="F2445" t="str">
            <v>Coazucar S. A.</v>
          </cell>
          <cell r="G2445">
            <v>0</v>
          </cell>
          <cell r="H2445">
            <v>791060312</v>
          </cell>
          <cell r="I2445" t="str">
            <v>TRAYLER</v>
          </cell>
          <cell r="J2445" t="str">
            <v>Soldar patas</v>
          </cell>
          <cell r="K2445" t="str">
            <v>MTTO. CORRECTIVO</v>
          </cell>
          <cell r="L2445">
            <v>1500</v>
          </cell>
          <cell r="M2445" t="str">
            <v>ORTIZ YADAYCELA, NESTOR</v>
          </cell>
          <cell r="N2445" t="str">
            <v>A</v>
          </cell>
          <cell r="O2445">
            <v>42214</v>
          </cell>
          <cell r="P2445">
            <v>0.3840277777777778</v>
          </cell>
          <cell r="Q2445">
            <v>31</v>
          </cell>
          <cell r="R2445"/>
          <cell r="S2445" t="str">
            <v>Mtto. Terminado</v>
          </cell>
          <cell r="T2445">
            <v>42214</v>
          </cell>
          <cell r="U2445">
            <v>0.45833333333333331</v>
          </cell>
          <cell r="V2445">
            <v>1.7833333333255723</v>
          </cell>
        </row>
        <row r="2446">
          <cell r="A2446"/>
          <cell r="B2446">
            <v>2435</v>
          </cell>
          <cell r="C2446">
            <v>1441</v>
          </cell>
          <cell r="D2446" t="str">
            <v>Dollys</v>
          </cell>
          <cell r="E2446" t="str">
            <v>100DL</v>
          </cell>
          <cell r="F2446" t="str">
            <v>Coazucar S. A.</v>
          </cell>
          <cell r="G2446">
            <v>791060315</v>
          </cell>
          <cell r="H2446">
            <v>791060315</v>
          </cell>
          <cell r="I2446" t="str">
            <v>DOLLYS</v>
          </cell>
          <cell r="J2446" t="str">
            <v>Cambiar araña y rodamientos y soldar tiro</v>
          </cell>
          <cell r="K2446" t="str">
            <v>MTTO. CORRECTIVO</v>
          </cell>
          <cell r="L2446">
            <v>1417</v>
          </cell>
          <cell r="M2446" t="str">
            <v>MORENO ULLOA, SALOMON</v>
          </cell>
          <cell r="N2446" t="str">
            <v>A</v>
          </cell>
          <cell r="O2446">
            <v>42214</v>
          </cell>
          <cell r="P2446">
            <v>0.38680555555555557</v>
          </cell>
          <cell r="Q2446">
            <v>31</v>
          </cell>
          <cell r="R2446"/>
          <cell r="S2446" t="str">
            <v>Mtto. Terminado</v>
          </cell>
          <cell r="T2446">
            <v>42214</v>
          </cell>
          <cell r="U2446">
            <v>0.79166666666666663</v>
          </cell>
          <cell r="V2446">
            <v>9.7166666665580124</v>
          </cell>
        </row>
        <row r="2447">
          <cell r="A2447"/>
          <cell r="B2447">
            <v>2436</v>
          </cell>
          <cell r="C2447">
            <v>160</v>
          </cell>
          <cell r="D2447" t="str">
            <v>Cabezal M. Benz LS-2635</v>
          </cell>
          <cell r="E2447" t="str">
            <v>100CB</v>
          </cell>
          <cell r="F2447" t="str">
            <v>Coazucar S. A.</v>
          </cell>
          <cell r="G2447">
            <v>791060330</v>
          </cell>
          <cell r="H2447">
            <v>791060330</v>
          </cell>
          <cell r="I2447" t="str">
            <v>ENDER DE CABEZALES</v>
          </cell>
          <cell r="J2447" t="str">
            <v>Arreglar capot</v>
          </cell>
          <cell r="K2447" t="str">
            <v>MTTO. CORRECTIVO</v>
          </cell>
          <cell r="L2447">
            <v>741</v>
          </cell>
          <cell r="M2447" t="str">
            <v>BRAVO PARRA, CARLOS KLEBER</v>
          </cell>
          <cell r="N2447" t="str">
            <v>A</v>
          </cell>
          <cell r="O2447">
            <v>42214</v>
          </cell>
          <cell r="P2447">
            <v>0.39027777777777778</v>
          </cell>
          <cell r="Q2447">
            <v>31</v>
          </cell>
          <cell r="R2447">
            <v>966</v>
          </cell>
          <cell r="S2447" t="str">
            <v>Mtto. Terminado</v>
          </cell>
          <cell r="T2447">
            <v>42214</v>
          </cell>
          <cell r="U2447">
            <v>0.75</v>
          </cell>
          <cell r="V2447">
            <v>8.6333333333022892</v>
          </cell>
        </row>
        <row r="2448">
          <cell r="A2448"/>
          <cell r="B2448">
            <v>2437</v>
          </cell>
          <cell r="C2448">
            <v>324</v>
          </cell>
          <cell r="D2448" t="str">
            <v>Tractor de Llantas Cameco 305 AG</v>
          </cell>
          <cell r="E2448" t="str">
            <v>100CM</v>
          </cell>
          <cell r="F2448" t="str">
            <v>Coazucar S. A.</v>
          </cell>
          <cell r="G2448">
            <v>791060373</v>
          </cell>
          <cell r="H2448">
            <v>7795550331</v>
          </cell>
          <cell r="I2448" t="str">
            <v>MTTO. EN EL CAMPO</v>
          </cell>
          <cell r="J2448" t="str">
            <v>Revisar frenos</v>
          </cell>
          <cell r="K2448" t="str">
            <v>MTTO. CORRECTIVO</v>
          </cell>
          <cell r="L2448">
            <v>1855</v>
          </cell>
          <cell r="M2448" t="str">
            <v>SUCUZHAÑAY LEMA, CARLOS</v>
          </cell>
          <cell r="N2448" t="str">
            <v>A</v>
          </cell>
          <cell r="O2448">
            <v>42214</v>
          </cell>
          <cell r="P2448">
            <v>0.3979166666666667</v>
          </cell>
          <cell r="Q2448">
            <v>31</v>
          </cell>
          <cell r="R2448"/>
          <cell r="S2448" t="str">
            <v>Mtto. Terminado</v>
          </cell>
          <cell r="T2448">
            <v>42214</v>
          </cell>
          <cell r="U2448">
            <v>0.5</v>
          </cell>
          <cell r="V2448">
            <v>2.4499999999534339</v>
          </cell>
        </row>
        <row r="2449">
          <cell r="A2449"/>
          <cell r="B2449">
            <v>2438</v>
          </cell>
          <cell r="C2449">
            <v>323</v>
          </cell>
          <cell r="D2449" t="str">
            <v>Tractor de Llantas Cameco 305 AG</v>
          </cell>
          <cell r="E2449" t="str">
            <v>100CM</v>
          </cell>
          <cell r="F2449" t="str">
            <v>Coazucar S. A.</v>
          </cell>
          <cell r="G2449">
            <v>791060373</v>
          </cell>
          <cell r="H2449">
            <v>791060373</v>
          </cell>
          <cell r="I2449" t="str">
            <v>MTTO. EN EL CAMPO</v>
          </cell>
          <cell r="J2449" t="str">
            <v>Cambio aceite y filtro motor</v>
          </cell>
          <cell r="K2449" t="str">
            <v>MTTO. PREVENTIVO</v>
          </cell>
          <cell r="L2449">
            <v>681</v>
          </cell>
          <cell r="M2449" t="str">
            <v>BALLADARES TIGRE, SERGIO WELLINGTON</v>
          </cell>
          <cell r="N2449" t="str">
            <v>A</v>
          </cell>
          <cell r="O2449">
            <v>42214</v>
          </cell>
          <cell r="P2449">
            <v>0.39930555555555558</v>
          </cell>
          <cell r="Q2449">
            <v>31</v>
          </cell>
          <cell r="R2449"/>
          <cell r="S2449" t="str">
            <v>Mtto. Terminado</v>
          </cell>
          <cell r="T2449">
            <v>42214</v>
          </cell>
          <cell r="U2449">
            <v>0.66666666666666663</v>
          </cell>
          <cell r="V2449">
            <v>6.4166666667442769</v>
          </cell>
        </row>
        <row r="2450">
          <cell r="A2450"/>
          <cell r="B2450">
            <v>2439</v>
          </cell>
          <cell r="C2450">
            <v>323</v>
          </cell>
          <cell r="D2450" t="str">
            <v>Tractor de Llantas Cameco 305 AG</v>
          </cell>
          <cell r="E2450" t="str">
            <v>100CM</v>
          </cell>
          <cell r="F2450" t="str">
            <v>Coazucar S. A.</v>
          </cell>
          <cell r="G2450">
            <v>791060373</v>
          </cell>
          <cell r="H2450">
            <v>791060373</v>
          </cell>
          <cell r="I2450" t="str">
            <v>MTTO. EN EL CAMPO</v>
          </cell>
          <cell r="J2450" t="str">
            <v>Cambio filtro de combustible</v>
          </cell>
          <cell r="K2450" t="str">
            <v>MTTO. PREVENTIVO</v>
          </cell>
          <cell r="L2450">
            <v>681</v>
          </cell>
          <cell r="M2450" t="str">
            <v>BALLADARES TIGRE, SERGIO WELLINGTON</v>
          </cell>
          <cell r="N2450" t="str">
            <v>A</v>
          </cell>
          <cell r="O2450">
            <v>42214</v>
          </cell>
          <cell r="P2450">
            <v>0.39930555555555558</v>
          </cell>
          <cell r="Q2450">
            <v>31</v>
          </cell>
          <cell r="R2450"/>
          <cell r="S2450" t="str">
            <v>Mtto. Terminado</v>
          </cell>
          <cell r="T2450">
            <v>42214</v>
          </cell>
          <cell r="U2450">
            <v>0.6875</v>
          </cell>
          <cell r="V2450">
            <v>6.9166666667442769</v>
          </cell>
        </row>
        <row r="2451">
          <cell r="A2451"/>
          <cell r="B2451">
            <v>2440</v>
          </cell>
          <cell r="C2451">
            <v>167</v>
          </cell>
          <cell r="D2451" t="str">
            <v>Cabezal M. Benz LS-2635</v>
          </cell>
          <cell r="E2451" t="str">
            <v>100CB</v>
          </cell>
          <cell r="F2451" t="str">
            <v>Coazucar S. A.</v>
          </cell>
          <cell r="G2451">
            <v>791060330</v>
          </cell>
          <cell r="H2451">
            <v>791060330</v>
          </cell>
          <cell r="I2451" t="str">
            <v>CABEZALES</v>
          </cell>
          <cell r="J2451" t="str">
            <v>Orden de Inspección</v>
          </cell>
          <cell r="K2451" t="str">
            <v>MTTO. PREVENTIVO</v>
          </cell>
          <cell r="L2451">
            <v>843</v>
          </cell>
          <cell r="M2451" t="str">
            <v>CASTILLO MALDONADO, CARLOS ADOLFO</v>
          </cell>
          <cell r="N2451" t="str">
            <v>A</v>
          </cell>
          <cell r="O2451">
            <v>42214</v>
          </cell>
          <cell r="P2451">
            <v>0.41319444444444442</v>
          </cell>
          <cell r="Q2451">
            <v>31</v>
          </cell>
          <cell r="R2451"/>
          <cell r="S2451" t="str">
            <v>Mtto. Terminado</v>
          </cell>
          <cell r="T2451">
            <v>42214</v>
          </cell>
          <cell r="U2451">
            <v>0.46527777777777773</v>
          </cell>
          <cell r="V2451">
            <v>1.25</v>
          </cell>
        </row>
        <row r="2452">
          <cell r="A2452"/>
          <cell r="B2452">
            <v>2441</v>
          </cell>
          <cell r="C2452">
            <v>167</v>
          </cell>
          <cell r="D2452" t="str">
            <v>Cabezal M. Benz LS-2635</v>
          </cell>
          <cell r="E2452" t="str">
            <v>100CB</v>
          </cell>
          <cell r="F2452" t="str">
            <v>Coazucar S. A.</v>
          </cell>
          <cell r="G2452">
            <v>791060330</v>
          </cell>
          <cell r="H2452">
            <v>791060330</v>
          </cell>
          <cell r="I2452" t="str">
            <v>LUBRICADORA</v>
          </cell>
          <cell r="J2452" t="str">
            <v>Cambio aceite y filtro motor</v>
          </cell>
          <cell r="K2452" t="str">
            <v>MTTO. PREVENTIVO</v>
          </cell>
          <cell r="L2452">
            <v>843</v>
          </cell>
          <cell r="M2452" t="str">
            <v>CASTILLO MALDONADO, CARLOS ADOLFO</v>
          </cell>
          <cell r="N2452" t="str">
            <v>A</v>
          </cell>
          <cell r="O2452">
            <v>42214</v>
          </cell>
          <cell r="P2452">
            <v>0.41319444444444442</v>
          </cell>
          <cell r="Q2452">
            <v>31</v>
          </cell>
          <cell r="R2452"/>
          <cell r="S2452" t="str">
            <v>Mtto. Terminado</v>
          </cell>
          <cell r="T2452">
            <v>42214</v>
          </cell>
          <cell r="U2452">
            <v>0.5</v>
          </cell>
          <cell r="V2452">
            <v>2.0833333332557231</v>
          </cell>
        </row>
        <row r="2453">
          <cell r="A2453"/>
          <cell r="B2453">
            <v>2442</v>
          </cell>
          <cell r="C2453">
            <v>167</v>
          </cell>
          <cell r="D2453" t="str">
            <v>Cabezal M. Benz LS-2635</v>
          </cell>
          <cell r="E2453" t="str">
            <v>100CB</v>
          </cell>
          <cell r="F2453" t="str">
            <v>Coazucar S. A.</v>
          </cell>
          <cell r="G2453">
            <v>791060330</v>
          </cell>
          <cell r="H2453">
            <v>791060330</v>
          </cell>
          <cell r="I2453" t="str">
            <v>LUBRICADORA</v>
          </cell>
          <cell r="J2453" t="str">
            <v>Cambio filtro de combustible</v>
          </cell>
          <cell r="K2453" t="str">
            <v>MTTO. PREVENTIVO</v>
          </cell>
          <cell r="L2453">
            <v>843</v>
          </cell>
          <cell r="M2453" t="str">
            <v>CASTILLO MALDONADO, CARLOS ADOLFO</v>
          </cell>
          <cell r="N2453" t="str">
            <v>A</v>
          </cell>
          <cell r="O2453">
            <v>42214</v>
          </cell>
          <cell r="P2453">
            <v>0.41319444444444442</v>
          </cell>
          <cell r="Q2453">
            <v>31</v>
          </cell>
          <cell r="R2453"/>
          <cell r="S2453" t="str">
            <v>Mtto. Terminado</v>
          </cell>
          <cell r="T2453">
            <v>42214</v>
          </cell>
          <cell r="U2453">
            <v>0.5</v>
          </cell>
          <cell r="V2453">
            <v>2.0833333332557231</v>
          </cell>
        </row>
        <row r="2454">
          <cell r="A2454"/>
          <cell r="B2454">
            <v>2443</v>
          </cell>
          <cell r="C2454" t="str">
            <v>EA51</v>
          </cell>
          <cell r="D2454" t="str">
            <v>Abonadora de 4 Tolvas Multiple</v>
          </cell>
          <cell r="E2454" t="str">
            <v>100EA</v>
          </cell>
          <cell r="F2454" t="str">
            <v>Coazucar S. A.</v>
          </cell>
          <cell r="G2454">
            <v>791060429</v>
          </cell>
          <cell r="H2454">
            <v>7795550624</v>
          </cell>
          <cell r="I2454" t="str">
            <v>MTTO. EN EL CAMPO</v>
          </cell>
          <cell r="J2454" t="str">
            <v>Cambiar pernos de la tortuga</v>
          </cell>
          <cell r="K2454" t="str">
            <v>MTTO. CORRECTIVO</v>
          </cell>
          <cell r="L2454">
            <v>793</v>
          </cell>
          <cell r="M2454" t="str">
            <v>CALI QUEZADA, JOSE ANTONIO</v>
          </cell>
          <cell r="N2454" t="str">
            <v>A</v>
          </cell>
          <cell r="O2454">
            <v>42214</v>
          </cell>
          <cell r="P2454">
            <v>0.41666666666666669</v>
          </cell>
          <cell r="Q2454">
            <v>31</v>
          </cell>
          <cell r="R2454"/>
          <cell r="S2454" t="str">
            <v>Mtto. Terminado</v>
          </cell>
          <cell r="T2454">
            <v>42214</v>
          </cell>
          <cell r="U2454">
            <v>0.5</v>
          </cell>
          <cell r="V2454">
            <v>2</v>
          </cell>
        </row>
        <row r="2455">
          <cell r="A2455"/>
          <cell r="B2455">
            <v>2444</v>
          </cell>
          <cell r="C2455" t="str">
            <v>JD33</v>
          </cell>
          <cell r="D2455" t="str">
            <v>Tractor John Deere 7230R</v>
          </cell>
          <cell r="E2455" t="str">
            <v>100JD</v>
          </cell>
          <cell r="F2455" t="str">
            <v>Coazucar S. A.</v>
          </cell>
          <cell r="G2455">
            <v>791060416</v>
          </cell>
          <cell r="H2455">
            <v>7795551077</v>
          </cell>
          <cell r="I2455" t="str">
            <v>MTTO. EN EL CAMPO</v>
          </cell>
          <cell r="J2455" t="str">
            <v>Roto el seguro que coje el brazo del equipo</v>
          </cell>
          <cell r="K2455" t="str">
            <v>MTTO. CORRECTIVO</v>
          </cell>
          <cell r="L2455">
            <v>7131</v>
          </cell>
          <cell r="M2455" t="str">
            <v>FLORES GUACHICHULCA, ERWIN FABIAN</v>
          </cell>
          <cell r="N2455" t="str">
            <v>A</v>
          </cell>
          <cell r="O2455">
            <v>42214</v>
          </cell>
          <cell r="P2455">
            <v>0.41666666666666669</v>
          </cell>
          <cell r="Q2455">
            <v>31</v>
          </cell>
          <cell r="R2455"/>
          <cell r="S2455" t="str">
            <v>Mtto. Terminado</v>
          </cell>
          <cell r="T2455">
            <v>42214</v>
          </cell>
          <cell r="U2455">
            <v>0.58333333333333337</v>
          </cell>
          <cell r="V2455">
            <v>4</v>
          </cell>
        </row>
        <row r="2456">
          <cell r="A2456"/>
          <cell r="B2456">
            <v>2445</v>
          </cell>
          <cell r="C2456">
            <v>282</v>
          </cell>
          <cell r="D2456" t="str">
            <v>Tractor John Deere 8200</v>
          </cell>
          <cell r="E2456" t="str">
            <v>100JD</v>
          </cell>
          <cell r="F2456" t="str">
            <v>Coazucar S. A.</v>
          </cell>
          <cell r="G2456">
            <v>791060442</v>
          </cell>
          <cell r="H2456">
            <v>7795550931</v>
          </cell>
          <cell r="I2456" t="str">
            <v>JOHN DEERE</v>
          </cell>
          <cell r="J2456" t="str">
            <v>Revisar sistema de combustible</v>
          </cell>
          <cell r="K2456" t="str">
            <v>MTTO. CORRECTIVO</v>
          </cell>
          <cell r="L2456">
            <v>978</v>
          </cell>
          <cell r="M2456" t="str">
            <v>CURILLO LUCERO, FIDEL ANTONIO</v>
          </cell>
          <cell r="N2456" t="str">
            <v>A</v>
          </cell>
          <cell r="O2456">
            <v>42214</v>
          </cell>
          <cell r="P2456">
            <v>0.4236111111111111</v>
          </cell>
          <cell r="Q2456">
            <v>31</v>
          </cell>
          <cell r="R2456"/>
          <cell r="S2456" t="str">
            <v>Mtto. Terminado</v>
          </cell>
          <cell r="T2456">
            <v>42214</v>
          </cell>
          <cell r="U2456">
            <v>0.66666666666666663</v>
          </cell>
          <cell r="V2456">
            <v>5.8333333333721384</v>
          </cell>
        </row>
        <row r="2457">
          <cell r="A2457"/>
          <cell r="B2457">
            <v>2446</v>
          </cell>
          <cell r="C2457">
            <v>994</v>
          </cell>
          <cell r="D2457" t="str">
            <v>Esparcidor de Abono</v>
          </cell>
          <cell r="E2457" t="str">
            <v>100EA</v>
          </cell>
          <cell r="F2457" t="str">
            <v>Coazucar S. A.</v>
          </cell>
          <cell r="G2457">
            <v>791060338</v>
          </cell>
          <cell r="H2457">
            <v>7795550528</v>
          </cell>
          <cell r="I2457" t="str">
            <v>EQUIPO AGRICOLAS</v>
          </cell>
          <cell r="J2457" t="str">
            <v>Arreglar angulo de la cadena</v>
          </cell>
          <cell r="K2457" t="str">
            <v>MTTO. CORRECTIVO</v>
          </cell>
          <cell r="L2457">
            <v>4131</v>
          </cell>
          <cell r="M2457" t="str">
            <v>CEDEÑO BRAVO, JEFFERSON</v>
          </cell>
          <cell r="N2457" t="str">
            <v>A</v>
          </cell>
          <cell r="O2457">
            <v>42214</v>
          </cell>
          <cell r="P2457">
            <v>0.44027777777777777</v>
          </cell>
          <cell r="Q2457">
            <v>31</v>
          </cell>
          <cell r="R2457"/>
          <cell r="S2457" t="str">
            <v>Mtto. Terminado</v>
          </cell>
          <cell r="T2457">
            <v>42214</v>
          </cell>
          <cell r="U2457">
            <v>0.61111111111111105</v>
          </cell>
          <cell r="V2457">
            <v>4.0999999999767169</v>
          </cell>
        </row>
        <row r="2458">
          <cell r="A2458"/>
          <cell r="B2458">
            <v>2447</v>
          </cell>
          <cell r="C2458" t="str">
            <v>JD02</v>
          </cell>
          <cell r="D2458" t="str">
            <v>Tractor John Deere 9430R</v>
          </cell>
          <cell r="E2458" t="str">
            <v>100JD</v>
          </cell>
          <cell r="F2458" t="str">
            <v>Coazucar S. A.</v>
          </cell>
          <cell r="G2458">
            <v>791060394</v>
          </cell>
          <cell r="H2458">
            <v>7795551015</v>
          </cell>
          <cell r="I2458" t="str">
            <v>MTTO. EN EL CAMPO</v>
          </cell>
          <cell r="J2458" t="str">
            <v>Revisar codigo 9417</v>
          </cell>
          <cell r="K2458" t="str">
            <v>MTTO. CORRECTIVO</v>
          </cell>
          <cell r="L2458">
            <v>1020</v>
          </cell>
          <cell r="M2458" t="str">
            <v>ESPINOZA MENDOZA, WALTER GABRIEL</v>
          </cell>
          <cell r="N2458" t="str">
            <v>A</v>
          </cell>
          <cell r="O2458">
            <v>42214</v>
          </cell>
          <cell r="P2458">
            <v>0.44305555555555554</v>
          </cell>
          <cell r="Q2458">
            <v>31</v>
          </cell>
          <cell r="R2458"/>
          <cell r="S2458" t="str">
            <v>Mtto. Terminado</v>
          </cell>
          <cell r="T2458">
            <v>42214</v>
          </cell>
          <cell r="U2458">
            <v>0.45833333333333331</v>
          </cell>
          <cell r="V2458">
            <v>0.36666666658129543</v>
          </cell>
        </row>
        <row r="2459">
          <cell r="A2459"/>
          <cell r="B2459">
            <v>2448</v>
          </cell>
          <cell r="C2459">
            <v>335</v>
          </cell>
          <cell r="D2459" t="str">
            <v>Tractor de llanta Cameco</v>
          </cell>
          <cell r="E2459" t="str">
            <v>100CM</v>
          </cell>
          <cell r="F2459" t="str">
            <v>Coazucar S. A.</v>
          </cell>
          <cell r="G2459">
            <v>791060444</v>
          </cell>
          <cell r="H2459">
            <v>791060444</v>
          </cell>
          <cell r="I2459" t="str">
            <v>CAMECOS</v>
          </cell>
          <cell r="J2459" t="str">
            <v>Soldar escape</v>
          </cell>
          <cell r="K2459" t="str">
            <v>MTTO. CORRECTIVO</v>
          </cell>
          <cell r="L2459">
            <v>1862</v>
          </cell>
          <cell r="M2459" t="str">
            <v>TADAY PAREDES, JOSE MIGUEL</v>
          </cell>
          <cell r="N2459" t="str">
            <v>A</v>
          </cell>
          <cell r="O2459">
            <v>42214</v>
          </cell>
          <cell r="P2459">
            <v>0.4458333333333333</v>
          </cell>
          <cell r="Q2459">
            <v>31</v>
          </cell>
          <cell r="R2459">
            <v>188</v>
          </cell>
          <cell r="S2459" t="str">
            <v>Mtto. Terminado</v>
          </cell>
          <cell r="T2459">
            <v>42214</v>
          </cell>
          <cell r="U2459">
            <v>0.58333333333333337</v>
          </cell>
          <cell r="V2459">
            <v>3.3000000000465661</v>
          </cell>
        </row>
        <row r="2460">
          <cell r="A2460"/>
          <cell r="B2460">
            <v>2449</v>
          </cell>
          <cell r="C2460">
            <v>244</v>
          </cell>
          <cell r="D2460" t="str">
            <v xml:space="preserve">Camioneta Chevrolet </v>
          </cell>
          <cell r="E2460" t="str">
            <v>100EL</v>
          </cell>
          <cell r="F2460" t="str">
            <v>Coazucar S. A.</v>
          </cell>
          <cell r="G2460">
            <v>791060309</v>
          </cell>
          <cell r="H2460">
            <v>7795550741</v>
          </cell>
          <cell r="I2460" t="str">
            <v>ENDER EQUIPO LIVIANO</v>
          </cell>
          <cell r="J2460" t="str">
            <v>Arreglar guardafango</v>
          </cell>
          <cell r="K2460" t="str">
            <v>MTTO. CORRECTIVO</v>
          </cell>
          <cell r="L2460">
            <v>1730</v>
          </cell>
          <cell r="M2460" t="str">
            <v>ROJAS CALLE, MANUEL ARTURO</v>
          </cell>
          <cell r="N2460" t="str">
            <v>A</v>
          </cell>
          <cell r="O2460">
            <v>42214</v>
          </cell>
          <cell r="P2460">
            <v>0.44791666666666669</v>
          </cell>
          <cell r="Q2460">
            <v>31</v>
          </cell>
          <cell r="R2460">
            <v>238819</v>
          </cell>
          <cell r="S2460" t="str">
            <v>Mtto. Terminado</v>
          </cell>
          <cell r="T2460">
            <v>42214</v>
          </cell>
          <cell r="U2460">
            <v>0.47083333333333338</v>
          </cell>
          <cell r="V2460">
            <v>0.55000000004656613</v>
          </cell>
        </row>
        <row r="2461">
          <cell r="A2461"/>
          <cell r="B2461">
            <v>2450</v>
          </cell>
          <cell r="C2461">
            <v>721</v>
          </cell>
          <cell r="D2461" t="str">
            <v>Payloader CAT-950</v>
          </cell>
          <cell r="E2461" t="str">
            <v>100EP</v>
          </cell>
          <cell r="F2461" t="str">
            <v>Coazucar S. A.</v>
          </cell>
          <cell r="G2461">
            <v>791060317</v>
          </cell>
          <cell r="H2461">
            <v>7795550850</v>
          </cell>
          <cell r="I2461" t="str">
            <v>MTTO. EN EL CAMPO</v>
          </cell>
          <cell r="J2461" t="str">
            <v>Revisar frenos</v>
          </cell>
          <cell r="K2461" t="str">
            <v>MTTO. CORRECTIVO</v>
          </cell>
          <cell r="L2461">
            <v>1522</v>
          </cell>
          <cell r="M2461" t="str">
            <v>PAREDES RIERA, CARLOS</v>
          </cell>
          <cell r="N2461" t="str">
            <v>A</v>
          </cell>
          <cell r="O2461">
            <v>42214</v>
          </cell>
          <cell r="P2461">
            <v>0.4548611111111111</v>
          </cell>
          <cell r="Q2461">
            <v>31</v>
          </cell>
          <cell r="R2461"/>
          <cell r="S2461" t="str">
            <v>Mtto. Terminado</v>
          </cell>
          <cell r="T2461">
            <v>42214</v>
          </cell>
          <cell r="U2461">
            <v>0.5</v>
          </cell>
          <cell r="V2461">
            <v>1.0833333333721384</v>
          </cell>
        </row>
        <row r="2462">
          <cell r="A2462"/>
          <cell r="B2462">
            <v>2451</v>
          </cell>
          <cell r="C2462">
            <v>722</v>
          </cell>
          <cell r="D2462" t="str">
            <v>Payloader CAT-950</v>
          </cell>
          <cell r="E2462" t="str">
            <v>100EP</v>
          </cell>
          <cell r="F2462" t="str">
            <v>Coazucar S. A.</v>
          </cell>
          <cell r="G2462">
            <v>791060317</v>
          </cell>
          <cell r="H2462">
            <v>7795550852</v>
          </cell>
          <cell r="I2462" t="str">
            <v>MTTO. EN EL CAMPO</v>
          </cell>
          <cell r="J2462" t="str">
            <v>Revisar frenos</v>
          </cell>
          <cell r="K2462" t="str">
            <v>MTTO. CORRECTIVO</v>
          </cell>
          <cell r="L2462">
            <v>1522</v>
          </cell>
          <cell r="M2462" t="str">
            <v>PAREDES RIERA, CARLOS</v>
          </cell>
          <cell r="N2462" t="str">
            <v>A</v>
          </cell>
          <cell r="O2462">
            <v>42214</v>
          </cell>
          <cell r="P2462">
            <v>0.4548611111111111</v>
          </cell>
          <cell r="Q2462">
            <v>31</v>
          </cell>
          <cell r="R2462"/>
          <cell r="S2462" t="str">
            <v>Mtto. Terminado</v>
          </cell>
          <cell r="T2462">
            <v>42214</v>
          </cell>
          <cell r="U2462">
            <v>0.5</v>
          </cell>
          <cell r="V2462">
            <v>1.0833333333721384</v>
          </cell>
        </row>
        <row r="2463">
          <cell r="A2463"/>
          <cell r="B2463">
            <v>2452</v>
          </cell>
          <cell r="C2463" t="str">
            <v>EL12</v>
          </cell>
          <cell r="D2463" t="str">
            <v xml:space="preserve">Camión Chevrolet </v>
          </cell>
          <cell r="E2463" t="str">
            <v>100EL</v>
          </cell>
          <cell r="F2463" t="str">
            <v>Coazucar S. A.</v>
          </cell>
          <cell r="G2463">
            <v>791060309</v>
          </cell>
          <cell r="H2463">
            <v>7795550781</v>
          </cell>
          <cell r="I2463" t="str">
            <v>VULCANIZADORA</v>
          </cell>
          <cell r="J2463" t="str">
            <v>Cambiar llantas</v>
          </cell>
          <cell r="K2463" t="str">
            <v>MTTO. CORRECTIVO</v>
          </cell>
          <cell r="L2463">
            <v>1097</v>
          </cell>
          <cell r="M2463" t="str">
            <v>GONZALEZ MOLINA, DARWIN DARIO</v>
          </cell>
          <cell r="N2463" t="str">
            <v>A</v>
          </cell>
          <cell r="O2463">
            <v>42214</v>
          </cell>
          <cell r="P2463">
            <v>0.4548611111111111</v>
          </cell>
          <cell r="Q2463">
            <v>31</v>
          </cell>
          <cell r="R2463"/>
          <cell r="S2463" t="str">
            <v>Mtto. Terminado</v>
          </cell>
          <cell r="T2463">
            <v>42214</v>
          </cell>
          <cell r="U2463">
            <v>0.53819444444444442</v>
          </cell>
          <cell r="V2463">
            <v>2.0000000001164153</v>
          </cell>
        </row>
        <row r="2464">
          <cell r="A2464"/>
          <cell r="B2464">
            <v>2453</v>
          </cell>
          <cell r="C2464">
            <v>1208</v>
          </cell>
          <cell r="D2464" t="str">
            <v>Trayler</v>
          </cell>
          <cell r="E2464" t="str">
            <v>100TD</v>
          </cell>
          <cell r="F2464" t="str">
            <v>Coazucar S. A.</v>
          </cell>
          <cell r="G2464">
            <v>791060312</v>
          </cell>
          <cell r="H2464">
            <v>791060312</v>
          </cell>
          <cell r="I2464" t="str">
            <v>MTTO. EN EL CAMPO</v>
          </cell>
          <cell r="J2464" t="str">
            <v>Cambiar punta de eje roto- del 2do eje lado izquierdo</v>
          </cell>
          <cell r="K2464" t="str">
            <v>MTTO. CORRECTIVO</v>
          </cell>
          <cell r="L2464">
            <v>1500</v>
          </cell>
          <cell r="M2464" t="str">
            <v>ORTIZ YADAYCELA, NESTOR</v>
          </cell>
          <cell r="N2464" t="str">
            <v>A</v>
          </cell>
          <cell r="O2464">
            <v>42214</v>
          </cell>
          <cell r="P2464">
            <v>0.45555555555555555</v>
          </cell>
          <cell r="Q2464">
            <v>31</v>
          </cell>
          <cell r="R2464"/>
          <cell r="S2464" t="str">
            <v>Mtto. Terminado</v>
          </cell>
          <cell r="T2464">
            <v>42214</v>
          </cell>
          <cell r="U2464">
            <v>0.95833333333333337</v>
          </cell>
          <cell r="V2464">
            <v>12.066666666651145</v>
          </cell>
        </row>
        <row r="2465">
          <cell r="A2465"/>
          <cell r="B2465">
            <v>2454</v>
          </cell>
          <cell r="C2465">
            <v>389</v>
          </cell>
          <cell r="D2465" t="str">
            <v>Tractor John Deere 7400</v>
          </cell>
          <cell r="E2465" t="str">
            <v>100JD</v>
          </cell>
          <cell r="F2465" t="str">
            <v>Coazucar S. A.</v>
          </cell>
          <cell r="G2465">
            <v>791060390</v>
          </cell>
          <cell r="H2465">
            <v>7795551005</v>
          </cell>
          <cell r="I2465" t="str">
            <v>JOHN DEERE</v>
          </cell>
          <cell r="J2465" t="str">
            <v>Orden de inspección</v>
          </cell>
          <cell r="K2465" t="str">
            <v>MTTO. PREVENTIVO</v>
          </cell>
          <cell r="L2465">
            <v>1537</v>
          </cell>
          <cell r="M2465" t="str">
            <v>PATIÑO HURTADO, JOSE ANIBAL</v>
          </cell>
          <cell r="N2465" t="str">
            <v>A</v>
          </cell>
          <cell r="O2465">
            <v>42214</v>
          </cell>
          <cell r="P2465">
            <v>0.45833333333333331</v>
          </cell>
          <cell r="Q2465">
            <v>31</v>
          </cell>
          <cell r="R2465"/>
          <cell r="S2465" t="str">
            <v>Mtto. Terminado</v>
          </cell>
          <cell r="T2465">
            <v>42214</v>
          </cell>
          <cell r="U2465">
            <v>0.47013888888888888</v>
          </cell>
          <cell r="V2465">
            <v>0.28333333320915699</v>
          </cell>
        </row>
        <row r="2466">
          <cell r="A2466"/>
          <cell r="B2466">
            <v>2455</v>
          </cell>
          <cell r="C2466">
            <v>389</v>
          </cell>
          <cell r="D2466" t="str">
            <v>Tractor John Deere 7400</v>
          </cell>
          <cell r="E2466" t="str">
            <v>100JD</v>
          </cell>
          <cell r="F2466" t="str">
            <v>Coazucar S. A.</v>
          </cell>
          <cell r="G2466">
            <v>791060390</v>
          </cell>
          <cell r="H2466">
            <v>7795551005</v>
          </cell>
          <cell r="I2466" t="str">
            <v>LUBRICADORA</v>
          </cell>
          <cell r="J2466" t="str">
            <v>Cambio de filtro y aceite de motor</v>
          </cell>
          <cell r="K2466" t="str">
            <v>MTTO. PREVENTIVO</v>
          </cell>
          <cell r="L2466">
            <v>1537</v>
          </cell>
          <cell r="M2466" t="str">
            <v>PATIÑO HURTADO, JOSE ANIBAL</v>
          </cell>
          <cell r="N2466" t="str">
            <v>A</v>
          </cell>
          <cell r="O2466">
            <v>42214</v>
          </cell>
          <cell r="P2466">
            <v>0.45833333333333331</v>
          </cell>
          <cell r="Q2466">
            <v>31</v>
          </cell>
          <cell r="R2466"/>
          <cell r="S2466" t="str">
            <v>Mtto. Terminado</v>
          </cell>
          <cell r="T2466">
            <v>42214</v>
          </cell>
          <cell r="U2466">
            <v>0.60416666666666663</v>
          </cell>
          <cell r="V2466">
            <v>3.5</v>
          </cell>
        </row>
        <row r="2467">
          <cell r="A2467"/>
          <cell r="B2467">
            <v>2456</v>
          </cell>
          <cell r="C2467">
            <v>389</v>
          </cell>
          <cell r="D2467" t="str">
            <v>Tractor John Deere 7400</v>
          </cell>
          <cell r="E2467" t="str">
            <v>100JD</v>
          </cell>
          <cell r="F2467" t="str">
            <v>Coazucar S. A.</v>
          </cell>
          <cell r="G2467">
            <v>791060390</v>
          </cell>
          <cell r="H2467">
            <v>7795551005</v>
          </cell>
          <cell r="I2467" t="str">
            <v>LUBRICADORA</v>
          </cell>
          <cell r="J2467" t="str">
            <v>Cambio filtro de combustible</v>
          </cell>
          <cell r="K2467" t="str">
            <v>MTTO. PREVENTIVO</v>
          </cell>
          <cell r="L2467">
            <v>1537</v>
          </cell>
          <cell r="M2467" t="str">
            <v>PATIÑO HURTADO, JOSE ANIBAL</v>
          </cell>
          <cell r="N2467" t="str">
            <v>A</v>
          </cell>
          <cell r="O2467">
            <v>42214</v>
          </cell>
          <cell r="P2467">
            <v>0.45833333333333331</v>
          </cell>
          <cell r="Q2467">
            <v>31</v>
          </cell>
          <cell r="R2467"/>
          <cell r="S2467" t="str">
            <v>Mtto. Terminado</v>
          </cell>
          <cell r="T2467">
            <v>42214</v>
          </cell>
          <cell r="U2467">
            <v>0.60416666666666663</v>
          </cell>
          <cell r="V2467">
            <v>3.5</v>
          </cell>
        </row>
        <row r="2468">
          <cell r="A2468"/>
          <cell r="B2468">
            <v>2457</v>
          </cell>
          <cell r="C2468">
            <v>847</v>
          </cell>
          <cell r="D2468" t="str">
            <v>Zanjadoras</v>
          </cell>
          <cell r="E2468" t="str">
            <v>100EA</v>
          </cell>
          <cell r="F2468" t="str">
            <v>Coazucar S. A.</v>
          </cell>
          <cell r="G2468">
            <v>791060367</v>
          </cell>
          <cell r="H2468">
            <v>7795550510</v>
          </cell>
          <cell r="I2468" t="str">
            <v>EQUIPO AGRICOLAS</v>
          </cell>
          <cell r="J2468" t="str">
            <v>Cambiar punta</v>
          </cell>
          <cell r="K2468" t="str">
            <v>MTTO. CORRECTIVO</v>
          </cell>
          <cell r="L2468">
            <v>1386</v>
          </cell>
          <cell r="M2468" t="str">
            <v>MORA ITURRALDE, ANGEL ISIDRO</v>
          </cell>
          <cell r="N2468" t="str">
            <v>A</v>
          </cell>
          <cell r="O2468">
            <v>42214</v>
          </cell>
          <cell r="P2468">
            <v>0.4597222222222222</v>
          </cell>
          <cell r="Q2468">
            <v>31</v>
          </cell>
          <cell r="R2468"/>
          <cell r="S2468">
            <v>36938.696705555427</v>
          </cell>
          <cell r="T2468"/>
          <cell r="U2468"/>
          <cell r="V2468" t="str">
            <v/>
          </cell>
        </row>
        <row r="2469">
          <cell r="A2469"/>
          <cell r="B2469">
            <v>2458</v>
          </cell>
          <cell r="C2469" t="str">
            <v>MB55</v>
          </cell>
          <cell r="D2469" t="str">
            <v>Moto bomba John Deere R 504850</v>
          </cell>
          <cell r="E2469" t="str">
            <v>100BB</v>
          </cell>
          <cell r="F2469" t="str">
            <v>Coazucar S. A.</v>
          </cell>
          <cell r="G2469">
            <v>791060405</v>
          </cell>
          <cell r="H2469">
            <v>791060405</v>
          </cell>
          <cell r="I2469" t="str">
            <v>MTTO. EN EL CAMPO</v>
          </cell>
          <cell r="J2469" t="str">
            <v>Colocar cheque</v>
          </cell>
          <cell r="K2469" t="str">
            <v>MTTO. CORRECTIVO</v>
          </cell>
          <cell r="L2469">
            <v>1804</v>
          </cell>
          <cell r="M2469" t="str">
            <v>SANTOS LEON, FRANKLIN ESTALIN</v>
          </cell>
          <cell r="N2469" t="str">
            <v>A</v>
          </cell>
          <cell r="O2469">
            <v>42214</v>
          </cell>
          <cell r="P2469">
            <v>0.4604166666666667</v>
          </cell>
          <cell r="Q2469">
            <v>31</v>
          </cell>
          <cell r="R2469"/>
          <cell r="S2469" t="str">
            <v>Mtto. Terminado</v>
          </cell>
          <cell r="T2469">
            <v>42214</v>
          </cell>
          <cell r="U2469">
            <v>0.70833333333333337</v>
          </cell>
          <cell r="V2469">
            <v>5.9499999999534339</v>
          </cell>
        </row>
        <row r="2470">
          <cell r="A2470"/>
          <cell r="B2470">
            <v>2459</v>
          </cell>
          <cell r="C2470" t="str">
            <v>EA08</v>
          </cell>
          <cell r="D2470" t="str">
            <v>Roturador 6 Vastagos</v>
          </cell>
          <cell r="E2470" t="str">
            <v>100EA</v>
          </cell>
          <cell r="F2470" t="str">
            <v>Coazucar S. A.</v>
          </cell>
          <cell r="G2470">
            <v>791060355</v>
          </cell>
          <cell r="H2470">
            <v>7795550560</v>
          </cell>
          <cell r="I2470" t="str">
            <v>EQUIPO AGRICOLAS</v>
          </cell>
          <cell r="J2470" t="str">
            <v>Colcar pernos</v>
          </cell>
          <cell r="K2470" t="str">
            <v>MTTO. CORRECTIVO</v>
          </cell>
          <cell r="L2470">
            <v>794</v>
          </cell>
          <cell r="M2470" t="str">
            <v>CALI QUEZADA, LUIS GERARDO</v>
          </cell>
          <cell r="N2470" t="str">
            <v>A</v>
          </cell>
          <cell r="O2470">
            <v>42214</v>
          </cell>
          <cell r="P2470">
            <v>0.4694444444444445</v>
          </cell>
          <cell r="Q2470">
            <v>31</v>
          </cell>
          <cell r="R2470"/>
          <cell r="S2470" t="str">
            <v>Mtto. Terminado</v>
          </cell>
          <cell r="T2470">
            <v>42214</v>
          </cell>
          <cell r="U2470">
            <v>0.72916666666666663</v>
          </cell>
          <cell r="V2470">
            <v>6.2333333332790062</v>
          </cell>
        </row>
        <row r="2471">
          <cell r="A2471"/>
          <cell r="B2471">
            <v>2460</v>
          </cell>
          <cell r="C2471">
            <v>162</v>
          </cell>
          <cell r="D2471" t="str">
            <v>Cabezal M. Benz LS-2635</v>
          </cell>
          <cell r="E2471" t="str">
            <v>100CB</v>
          </cell>
          <cell r="F2471" t="str">
            <v>Coazucar S. A.</v>
          </cell>
          <cell r="G2471">
            <v>791060330</v>
          </cell>
          <cell r="H2471">
            <v>791060330</v>
          </cell>
          <cell r="I2471" t="str">
            <v>CABEZALES</v>
          </cell>
          <cell r="J2471" t="str">
            <v>Orden de inspección</v>
          </cell>
          <cell r="K2471" t="str">
            <v>MTTO. PREVENTIVO</v>
          </cell>
          <cell r="L2471">
            <v>1170</v>
          </cell>
          <cell r="M2471" t="str">
            <v>IÑAMAGUA PACHECO, MANUEL DE JESUS</v>
          </cell>
          <cell r="N2471" t="str">
            <v>A</v>
          </cell>
          <cell r="O2471">
            <v>42214</v>
          </cell>
          <cell r="P2471">
            <v>0.4826388888888889</v>
          </cell>
          <cell r="Q2471">
            <v>31</v>
          </cell>
          <cell r="R2471"/>
          <cell r="S2471" t="str">
            <v>Mtto. Terminado</v>
          </cell>
          <cell r="T2471">
            <v>42214</v>
          </cell>
          <cell r="U2471">
            <v>0.8534722222222223</v>
          </cell>
          <cell r="V2471">
            <v>8.9000000000232831</v>
          </cell>
        </row>
        <row r="2472">
          <cell r="A2472"/>
          <cell r="B2472">
            <v>2461</v>
          </cell>
          <cell r="C2472">
            <v>162</v>
          </cell>
          <cell r="D2472" t="str">
            <v>Cabezal M. Benz LS-2635</v>
          </cell>
          <cell r="E2472" t="str">
            <v>100CB</v>
          </cell>
          <cell r="F2472" t="str">
            <v>Coazucar S. A.</v>
          </cell>
          <cell r="G2472">
            <v>791060330</v>
          </cell>
          <cell r="H2472">
            <v>791060330</v>
          </cell>
          <cell r="I2472" t="str">
            <v>LUBRICADORA</v>
          </cell>
          <cell r="J2472" t="str">
            <v>Cambio de filtro y aceite de motor</v>
          </cell>
          <cell r="K2472" t="str">
            <v>MTTO. PREVENTIVO</v>
          </cell>
          <cell r="L2472">
            <v>1170</v>
          </cell>
          <cell r="M2472" t="str">
            <v>IÑAMAGUA PACHECO, MANUEL DE JESUS</v>
          </cell>
          <cell r="N2472" t="str">
            <v>A</v>
          </cell>
          <cell r="O2472">
            <v>42214</v>
          </cell>
          <cell r="P2472">
            <v>0.4826388888888889</v>
          </cell>
          <cell r="Q2472">
            <v>31</v>
          </cell>
          <cell r="R2472"/>
          <cell r="S2472" t="str">
            <v>Mtto. Terminado</v>
          </cell>
          <cell r="T2472">
            <v>42214</v>
          </cell>
          <cell r="U2472">
            <v>0.91666666666666663</v>
          </cell>
          <cell r="V2472">
            <v>10.416666666627862</v>
          </cell>
        </row>
        <row r="2473">
          <cell r="A2473"/>
          <cell r="B2473">
            <v>2462</v>
          </cell>
          <cell r="C2473">
            <v>162</v>
          </cell>
          <cell r="D2473" t="str">
            <v>Cabezal M. Benz LS-2635</v>
          </cell>
          <cell r="E2473" t="str">
            <v>100CB</v>
          </cell>
          <cell r="F2473" t="str">
            <v>Coazucar S. A.</v>
          </cell>
          <cell r="G2473">
            <v>791060330</v>
          </cell>
          <cell r="H2473">
            <v>791060330</v>
          </cell>
          <cell r="I2473" t="str">
            <v>LUBRICADORA</v>
          </cell>
          <cell r="J2473" t="str">
            <v>Cambio filtro de combustible</v>
          </cell>
          <cell r="K2473" t="str">
            <v>MTTO. PREVENTIVO</v>
          </cell>
          <cell r="L2473">
            <v>1170</v>
          </cell>
          <cell r="M2473" t="str">
            <v>IÑAMAGUA PACHECO, MANUEL DE JESUS</v>
          </cell>
          <cell r="N2473" t="str">
            <v>A</v>
          </cell>
          <cell r="O2473">
            <v>42214</v>
          </cell>
          <cell r="P2473">
            <v>0.4826388888888889</v>
          </cell>
          <cell r="Q2473">
            <v>31</v>
          </cell>
          <cell r="R2473"/>
          <cell r="S2473" t="str">
            <v>Mtto. Terminado</v>
          </cell>
          <cell r="T2473">
            <v>42214</v>
          </cell>
          <cell r="U2473">
            <v>0.91666666666666663</v>
          </cell>
          <cell r="V2473">
            <v>10.416666666627862</v>
          </cell>
        </row>
        <row r="2474">
          <cell r="A2474"/>
          <cell r="B2474">
            <v>2463</v>
          </cell>
          <cell r="C2474" t="str">
            <v>CB07</v>
          </cell>
          <cell r="D2474" t="str">
            <v>Cabezal Volvo FM64T-L2H1</v>
          </cell>
          <cell r="E2474" t="str">
            <v>100CB</v>
          </cell>
          <cell r="F2474" t="str">
            <v>Coazucar S. A.</v>
          </cell>
          <cell r="G2474">
            <v>791060412</v>
          </cell>
          <cell r="H2474">
            <v>791060412</v>
          </cell>
          <cell r="I2474" t="str">
            <v>CABEZALES</v>
          </cell>
          <cell r="J2474" t="str">
            <v>Orden de inspección</v>
          </cell>
          <cell r="K2474" t="str">
            <v>MTTO. PREVENTIVO</v>
          </cell>
          <cell r="L2474">
            <v>1245</v>
          </cell>
          <cell r="M2474" t="str">
            <v>ALVAREZ BERMEO, SEGUNDO NOE</v>
          </cell>
          <cell r="N2474" t="str">
            <v>A</v>
          </cell>
          <cell r="O2474">
            <v>42214</v>
          </cell>
          <cell r="P2474">
            <v>0.4826388888888889</v>
          </cell>
          <cell r="Q2474">
            <v>31</v>
          </cell>
          <cell r="R2474"/>
          <cell r="S2474" t="str">
            <v>Mtto. Terminado</v>
          </cell>
          <cell r="T2474">
            <v>42214</v>
          </cell>
          <cell r="U2474">
            <v>0.63888888888888895</v>
          </cell>
          <cell r="V2474">
            <v>3.75</v>
          </cell>
        </row>
        <row r="2475">
          <cell r="A2475"/>
          <cell r="B2475">
            <v>2464</v>
          </cell>
          <cell r="C2475" t="str">
            <v>CB07</v>
          </cell>
          <cell r="D2475" t="str">
            <v>Cabezal Volvo FM64T-L2H1</v>
          </cell>
          <cell r="E2475" t="str">
            <v>100CB</v>
          </cell>
          <cell r="F2475" t="str">
            <v>Coazucar S. A.</v>
          </cell>
          <cell r="G2475">
            <v>791060412</v>
          </cell>
          <cell r="H2475">
            <v>791060412</v>
          </cell>
          <cell r="I2475" t="str">
            <v>LUBRICADORA</v>
          </cell>
          <cell r="J2475" t="str">
            <v>Cambio de filtro y aceite de motor</v>
          </cell>
          <cell r="K2475" t="str">
            <v>MTTO. PREVENTIVO</v>
          </cell>
          <cell r="L2475">
            <v>1245</v>
          </cell>
          <cell r="M2475" t="str">
            <v>ALVAREZ BERMEO, SEGUNDO NOE</v>
          </cell>
          <cell r="N2475" t="str">
            <v>A</v>
          </cell>
          <cell r="O2475">
            <v>42214</v>
          </cell>
          <cell r="P2475">
            <v>0.4826388888888889</v>
          </cell>
          <cell r="Q2475">
            <v>31</v>
          </cell>
          <cell r="R2475"/>
          <cell r="S2475" t="str">
            <v>Mtto. Terminado</v>
          </cell>
          <cell r="T2475">
            <v>42214</v>
          </cell>
          <cell r="U2475">
            <v>0.66666666666666663</v>
          </cell>
          <cell r="V2475">
            <v>4.4166666666278616</v>
          </cell>
        </row>
        <row r="2476">
          <cell r="A2476"/>
          <cell r="B2476">
            <v>2465</v>
          </cell>
          <cell r="C2476" t="str">
            <v>CB07</v>
          </cell>
          <cell r="D2476" t="str">
            <v>Cabezal Volvo FM64T-L2H1</v>
          </cell>
          <cell r="E2476" t="str">
            <v>100CB</v>
          </cell>
          <cell r="F2476" t="str">
            <v>Coazucar S. A.</v>
          </cell>
          <cell r="G2476">
            <v>791060412</v>
          </cell>
          <cell r="H2476">
            <v>791060412</v>
          </cell>
          <cell r="I2476" t="str">
            <v>LUBRICADORA</v>
          </cell>
          <cell r="J2476" t="str">
            <v>Cambio filtro de combustible</v>
          </cell>
          <cell r="K2476" t="str">
            <v>MTTO. PREVENTIVO</v>
          </cell>
          <cell r="L2476">
            <v>1245</v>
          </cell>
          <cell r="M2476" t="str">
            <v>ALVAREZ BERMEO, SEGUNDO NOE</v>
          </cell>
          <cell r="N2476" t="str">
            <v>A</v>
          </cell>
          <cell r="O2476">
            <v>42214</v>
          </cell>
          <cell r="P2476">
            <v>0.4826388888888889</v>
          </cell>
          <cell r="Q2476">
            <v>31</v>
          </cell>
          <cell r="R2476"/>
          <cell r="S2476" t="str">
            <v>Mtto. Terminado</v>
          </cell>
          <cell r="T2476">
            <v>42214</v>
          </cell>
          <cell r="U2476">
            <v>0.66666666666666663</v>
          </cell>
          <cell r="V2476">
            <v>4.4166666666278616</v>
          </cell>
        </row>
        <row r="2477">
          <cell r="A2477"/>
          <cell r="B2477">
            <v>2466</v>
          </cell>
          <cell r="C2477" t="str">
            <v>CB08</v>
          </cell>
          <cell r="D2477" t="str">
            <v>Cabezal Volvo FM64T-L2H1</v>
          </cell>
          <cell r="E2477" t="str">
            <v>100CB</v>
          </cell>
          <cell r="F2477" t="str">
            <v>Coazucar S. A.</v>
          </cell>
          <cell r="G2477">
            <v>791060412</v>
          </cell>
          <cell r="H2477">
            <v>791060412</v>
          </cell>
          <cell r="I2477" t="str">
            <v>CABEZALES</v>
          </cell>
          <cell r="J2477" t="str">
            <v>Orden de inspección</v>
          </cell>
          <cell r="K2477" t="str">
            <v>MTTO. PREVENTIVO</v>
          </cell>
          <cell r="L2477">
            <v>1596</v>
          </cell>
          <cell r="M2477" t="str">
            <v>PINZON , VICENTE</v>
          </cell>
          <cell r="N2477" t="str">
            <v>A</v>
          </cell>
          <cell r="O2477">
            <v>42214</v>
          </cell>
          <cell r="P2477">
            <v>0.4826388888888889</v>
          </cell>
          <cell r="Q2477">
            <v>31</v>
          </cell>
          <cell r="R2477"/>
          <cell r="S2477" t="str">
            <v>Mtto. Terminado</v>
          </cell>
          <cell r="T2477">
            <v>42214</v>
          </cell>
          <cell r="U2477">
            <v>0.66666666666666663</v>
          </cell>
          <cell r="V2477">
            <v>4.4166666666278616</v>
          </cell>
        </row>
        <row r="2478">
          <cell r="A2478"/>
          <cell r="B2478">
            <v>2467</v>
          </cell>
          <cell r="C2478" t="str">
            <v>CB08</v>
          </cell>
          <cell r="D2478" t="str">
            <v>Cabezal Volvo FM64T-L2H1</v>
          </cell>
          <cell r="E2478" t="str">
            <v>100CB</v>
          </cell>
          <cell r="F2478" t="str">
            <v>Coazucar S. A.</v>
          </cell>
          <cell r="G2478">
            <v>791060412</v>
          </cell>
          <cell r="H2478">
            <v>791060412</v>
          </cell>
          <cell r="I2478" t="str">
            <v>LUBRICADORA</v>
          </cell>
          <cell r="J2478" t="str">
            <v>Cambio de filtro y aceite de motor</v>
          </cell>
          <cell r="K2478" t="str">
            <v>MTTO. PREVENTIVO</v>
          </cell>
          <cell r="L2478">
            <v>1596</v>
          </cell>
          <cell r="M2478" t="str">
            <v>PINZON , VICENTE</v>
          </cell>
          <cell r="N2478" t="str">
            <v>A</v>
          </cell>
          <cell r="O2478">
            <v>42214</v>
          </cell>
          <cell r="P2478">
            <v>0.4826388888888889</v>
          </cell>
          <cell r="Q2478">
            <v>31</v>
          </cell>
          <cell r="R2478"/>
          <cell r="S2478" t="str">
            <v>Mtto. Terminado</v>
          </cell>
          <cell r="T2478">
            <v>42214</v>
          </cell>
          <cell r="U2478">
            <v>0.75</v>
          </cell>
          <cell r="V2478">
            <v>6.4166666666278616</v>
          </cell>
        </row>
        <row r="2479">
          <cell r="A2479"/>
          <cell r="B2479">
            <v>2468</v>
          </cell>
          <cell r="C2479" t="str">
            <v>CB08</v>
          </cell>
          <cell r="D2479" t="str">
            <v>Cabezal Volvo FM64T-L2H1</v>
          </cell>
          <cell r="E2479" t="str">
            <v>100CB</v>
          </cell>
          <cell r="F2479" t="str">
            <v>Coazucar S. A.</v>
          </cell>
          <cell r="G2479">
            <v>791060412</v>
          </cell>
          <cell r="H2479">
            <v>791060412</v>
          </cell>
          <cell r="I2479" t="str">
            <v>LUBRICADORA</v>
          </cell>
          <cell r="J2479" t="str">
            <v>Cambio filtro de combustible</v>
          </cell>
          <cell r="K2479" t="str">
            <v>MTTO. PREVENTIVO</v>
          </cell>
          <cell r="L2479">
            <v>1596</v>
          </cell>
          <cell r="M2479" t="str">
            <v>PINZON , VICENTE</v>
          </cell>
          <cell r="N2479" t="str">
            <v>A</v>
          </cell>
          <cell r="O2479">
            <v>42214</v>
          </cell>
          <cell r="P2479">
            <v>0.4826388888888889</v>
          </cell>
          <cell r="Q2479">
            <v>31</v>
          </cell>
          <cell r="R2479"/>
          <cell r="S2479" t="str">
            <v>Mtto. Terminado</v>
          </cell>
          <cell r="T2479">
            <v>42214</v>
          </cell>
          <cell r="U2479">
            <v>0.75</v>
          </cell>
          <cell r="V2479">
            <v>6.4166666666278616</v>
          </cell>
        </row>
        <row r="2480">
          <cell r="A2480"/>
          <cell r="B2480">
            <v>2469</v>
          </cell>
          <cell r="C2480">
            <v>301</v>
          </cell>
          <cell r="D2480" t="str">
            <v>Tractor John Deere 8220</v>
          </cell>
          <cell r="E2480" t="str">
            <v>100JD</v>
          </cell>
          <cell r="F2480" t="str">
            <v>Coazucar S. A.</v>
          </cell>
          <cell r="G2480">
            <v>791060393</v>
          </cell>
          <cell r="H2480">
            <v>7795550955</v>
          </cell>
          <cell r="I2480" t="str">
            <v>JOHN DEERE</v>
          </cell>
          <cell r="J2480" t="str">
            <v>Orden de inspección</v>
          </cell>
          <cell r="K2480" t="str">
            <v>MTTO. PREVENTIVO</v>
          </cell>
          <cell r="L2480">
            <v>4122</v>
          </cell>
          <cell r="M2480" t="str">
            <v>CEDEÑO CASTRO, CALIXTO</v>
          </cell>
          <cell r="N2480" t="str">
            <v>A</v>
          </cell>
          <cell r="O2480">
            <v>42214</v>
          </cell>
          <cell r="P2480">
            <v>0.4826388888888889</v>
          </cell>
          <cell r="Q2480">
            <v>31</v>
          </cell>
          <cell r="R2480"/>
          <cell r="S2480" t="str">
            <v>Mtto. Terminado</v>
          </cell>
          <cell r="T2480">
            <v>42215</v>
          </cell>
          <cell r="U2480">
            <v>0.74305555555555547</v>
          </cell>
          <cell r="V2480">
            <v>30.249999999883585</v>
          </cell>
        </row>
        <row r="2481">
          <cell r="A2481"/>
          <cell r="B2481">
            <v>2470</v>
          </cell>
          <cell r="C2481">
            <v>301</v>
          </cell>
          <cell r="D2481" t="str">
            <v>Tractor John Deere 8220</v>
          </cell>
          <cell r="E2481" t="str">
            <v>100JD</v>
          </cell>
          <cell r="F2481" t="str">
            <v>Coazucar S. A.</v>
          </cell>
          <cell r="G2481">
            <v>791060393</v>
          </cell>
          <cell r="H2481">
            <v>7795550955</v>
          </cell>
          <cell r="I2481" t="str">
            <v>LUBRICADORA</v>
          </cell>
          <cell r="J2481" t="str">
            <v>Cambio de filtro y aceite de motor</v>
          </cell>
          <cell r="K2481" t="str">
            <v>MTTO. PREVENTIVO</v>
          </cell>
          <cell r="L2481">
            <v>4122</v>
          </cell>
          <cell r="M2481" t="str">
            <v>CEDEÑO CASTRO, CALIXTO</v>
          </cell>
          <cell r="N2481" t="str">
            <v>A</v>
          </cell>
          <cell r="O2481">
            <v>42214</v>
          </cell>
          <cell r="P2481">
            <v>0.4826388888888889</v>
          </cell>
          <cell r="Q2481">
            <v>31</v>
          </cell>
          <cell r="R2481"/>
          <cell r="S2481" t="str">
            <v>Mtto. Terminado</v>
          </cell>
          <cell r="T2481">
            <v>42215</v>
          </cell>
          <cell r="U2481">
            <v>0.79166666666666663</v>
          </cell>
          <cell r="V2481">
            <v>31.416666666627862</v>
          </cell>
        </row>
        <row r="2482">
          <cell r="A2482"/>
          <cell r="B2482">
            <v>2471</v>
          </cell>
          <cell r="C2482">
            <v>301</v>
          </cell>
          <cell r="D2482" t="str">
            <v>Tractor John Deere 8220</v>
          </cell>
          <cell r="E2482" t="str">
            <v>100JD</v>
          </cell>
          <cell r="F2482" t="str">
            <v>Coazucar S. A.</v>
          </cell>
          <cell r="G2482">
            <v>791060393</v>
          </cell>
          <cell r="H2482">
            <v>7795550955</v>
          </cell>
          <cell r="I2482" t="str">
            <v>LUBRICADORA</v>
          </cell>
          <cell r="J2482" t="str">
            <v>Cambio filtro de combustible</v>
          </cell>
          <cell r="K2482" t="str">
            <v>MTTO. PREVENTIVO</v>
          </cell>
          <cell r="L2482">
            <v>4122</v>
          </cell>
          <cell r="M2482" t="str">
            <v>CEDEÑO CASTRO, CALIXTO</v>
          </cell>
          <cell r="N2482" t="str">
            <v>A</v>
          </cell>
          <cell r="O2482">
            <v>42214</v>
          </cell>
          <cell r="P2482">
            <v>0.4826388888888889</v>
          </cell>
          <cell r="Q2482">
            <v>31</v>
          </cell>
          <cell r="R2482"/>
          <cell r="S2482" t="str">
            <v>Mtto. Terminado</v>
          </cell>
          <cell r="T2482">
            <v>42215</v>
          </cell>
          <cell r="U2482">
            <v>0.79166666666666663</v>
          </cell>
          <cell r="V2482">
            <v>31.416666666627862</v>
          </cell>
        </row>
        <row r="2483">
          <cell r="A2483"/>
          <cell r="B2483">
            <v>2472</v>
          </cell>
          <cell r="C2483">
            <v>301</v>
          </cell>
          <cell r="D2483" t="str">
            <v>Tractor John Deere 8220</v>
          </cell>
          <cell r="E2483" t="str">
            <v>100JD</v>
          </cell>
          <cell r="F2483" t="str">
            <v>Coazucar S. A.</v>
          </cell>
          <cell r="G2483">
            <v>791060393</v>
          </cell>
          <cell r="H2483">
            <v>7795550955</v>
          </cell>
          <cell r="I2483" t="str">
            <v>LUBRICADORA</v>
          </cell>
          <cell r="J2483" t="str">
            <v>Cambio filtro transm. sist hid</v>
          </cell>
          <cell r="K2483" t="str">
            <v>MTTO. PREVENTIVO</v>
          </cell>
          <cell r="L2483">
            <v>4122</v>
          </cell>
          <cell r="M2483" t="str">
            <v>CEDEÑO CASTRO, CALIXTO</v>
          </cell>
          <cell r="N2483" t="str">
            <v>A</v>
          </cell>
          <cell r="O2483">
            <v>42214</v>
          </cell>
          <cell r="P2483">
            <v>0.4826388888888889</v>
          </cell>
          <cell r="Q2483">
            <v>31</v>
          </cell>
          <cell r="R2483"/>
          <cell r="S2483" t="str">
            <v>Mtto. Terminado</v>
          </cell>
          <cell r="T2483">
            <v>42215</v>
          </cell>
          <cell r="U2483">
            <v>0.79166666666666663</v>
          </cell>
          <cell r="V2483">
            <v>31.416666666627862</v>
          </cell>
        </row>
        <row r="2484">
          <cell r="A2484"/>
          <cell r="B2484">
            <v>2473</v>
          </cell>
          <cell r="C2484">
            <v>301</v>
          </cell>
          <cell r="D2484" t="str">
            <v>Tractor John Deere 8220</v>
          </cell>
          <cell r="E2484" t="str">
            <v>100JD</v>
          </cell>
          <cell r="F2484" t="str">
            <v>Coazucar S. A.</v>
          </cell>
          <cell r="G2484">
            <v>791060393</v>
          </cell>
          <cell r="H2484">
            <v>7795550955</v>
          </cell>
          <cell r="I2484" t="str">
            <v>LUBRICADORA</v>
          </cell>
          <cell r="J2484" t="str">
            <v>Cambio aceite transm sist hidr</v>
          </cell>
          <cell r="K2484" t="str">
            <v>MTTO. PREVENTIVO</v>
          </cell>
          <cell r="L2484">
            <v>4122</v>
          </cell>
          <cell r="M2484" t="str">
            <v>CEDEÑO CASTRO, CALIXTO</v>
          </cell>
          <cell r="N2484" t="str">
            <v>A</v>
          </cell>
          <cell r="O2484">
            <v>42214</v>
          </cell>
          <cell r="P2484">
            <v>0.4826388888888889</v>
          </cell>
          <cell r="Q2484">
            <v>31</v>
          </cell>
          <cell r="R2484"/>
          <cell r="S2484" t="str">
            <v>Mtto. Terminado</v>
          </cell>
          <cell r="T2484">
            <v>42215</v>
          </cell>
          <cell r="U2484">
            <v>0.79166666666666663</v>
          </cell>
          <cell r="V2484">
            <v>31.416666666627862</v>
          </cell>
        </row>
        <row r="2485">
          <cell r="A2485"/>
          <cell r="B2485">
            <v>2474</v>
          </cell>
          <cell r="C2485">
            <v>336</v>
          </cell>
          <cell r="D2485" t="str">
            <v>Tractor de Llantas Cameco 305 AG</v>
          </cell>
          <cell r="E2485" t="str">
            <v>100CM</v>
          </cell>
          <cell r="F2485" t="str">
            <v>Coazucar S. A.</v>
          </cell>
          <cell r="G2485">
            <v>791060444</v>
          </cell>
          <cell r="H2485">
            <v>791060444</v>
          </cell>
          <cell r="I2485" t="str">
            <v>CAMECOS</v>
          </cell>
          <cell r="J2485" t="str">
            <v>Orden de inspección</v>
          </cell>
          <cell r="K2485" t="str">
            <v>MTTO. PREVENTIVO</v>
          </cell>
          <cell r="L2485">
            <v>1787</v>
          </cell>
          <cell r="M2485" t="str">
            <v>SANCHEZ TADAY, ENRIQUE ANTONIO</v>
          </cell>
          <cell r="N2485" t="str">
            <v>A</v>
          </cell>
          <cell r="O2485">
            <v>42214</v>
          </cell>
          <cell r="P2485">
            <v>0.4826388888888889</v>
          </cell>
          <cell r="Q2485">
            <v>31</v>
          </cell>
          <cell r="R2485"/>
          <cell r="S2485" t="str">
            <v>Mtto. Terminado</v>
          </cell>
          <cell r="T2485">
            <v>42214</v>
          </cell>
          <cell r="U2485">
            <v>0.4826388888888889</v>
          </cell>
          <cell r="V2485">
            <v>0</v>
          </cell>
        </row>
        <row r="2486">
          <cell r="A2486"/>
          <cell r="B2486">
            <v>2475</v>
          </cell>
          <cell r="C2486">
            <v>336</v>
          </cell>
          <cell r="D2486" t="str">
            <v>Tractor de Llantas Cameco 305 AG</v>
          </cell>
          <cell r="E2486" t="str">
            <v>100CM</v>
          </cell>
          <cell r="F2486" t="str">
            <v>Coazucar S. A.</v>
          </cell>
          <cell r="G2486">
            <v>791060444</v>
          </cell>
          <cell r="H2486">
            <v>791060444</v>
          </cell>
          <cell r="I2486" t="str">
            <v>LUBRICADORA</v>
          </cell>
          <cell r="J2486" t="str">
            <v>Cambio de filtro y aceite de motor</v>
          </cell>
          <cell r="K2486" t="str">
            <v>MTTO. PREVENTIVO</v>
          </cell>
          <cell r="L2486">
            <v>1787</v>
          </cell>
          <cell r="M2486" t="str">
            <v>SANCHEZ TADAY, ENRIQUE ANTONIO</v>
          </cell>
          <cell r="N2486" t="str">
            <v>A</v>
          </cell>
          <cell r="O2486">
            <v>42214</v>
          </cell>
          <cell r="P2486">
            <v>0.4826388888888889</v>
          </cell>
          <cell r="Q2486">
            <v>31</v>
          </cell>
          <cell r="R2486"/>
          <cell r="S2486" t="str">
            <v>Mtto. Terminado</v>
          </cell>
          <cell r="T2486">
            <v>42214</v>
          </cell>
          <cell r="U2486">
            <v>0.4826388888888889</v>
          </cell>
          <cell r="V2486">
            <v>0</v>
          </cell>
        </row>
        <row r="2487">
          <cell r="A2487"/>
          <cell r="B2487">
            <v>2476</v>
          </cell>
          <cell r="C2487">
            <v>336</v>
          </cell>
          <cell r="D2487" t="str">
            <v>Tractor de Llantas Cameco 305 AG</v>
          </cell>
          <cell r="E2487" t="str">
            <v>100CM</v>
          </cell>
          <cell r="F2487" t="str">
            <v>Coazucar S. A.</v>
          </cell>
          <cell r="G2487">
            <v>791060444</v>
          </cell>
          <cell r="H2487">
            <v>791060444</v>
          </cell>
          <cell r="I2487" t="str">
            <v>LUBRICADORA</v>
          </cell>
          <cell r="J2487" t="str">
            <v>Cambio filtro de combustible</v>
          </cell>
          <cell r="K2487" t="str">
            <v>MTTO. PREVENTIVO</v>
          </cell>
          <cell r="L2487">
            <v>1787</v>
          </cell>
          <cell r="M2487" t="str">
            <v>SANCHEZ TADAY, ENRIQUE ANTONIO</v>
          </cell>
          <cell r="N2487" t="str">
            <v>A</v>
          </cell>
          <cell r="O2487">
            <v>42214</v>
          </cell>
          <cell r="P2487">
            <v>0.4826388888888889</v>
          </cell>
          <cell r="Q2487">
            <v>31</v>
          </cell>
          <cell r="R2487"/>
          <cell r="S2487" t="str">
            <v>Mtto. Terminado</v>
          </cell>
          <cell r="T2487">
            <v>42214</v>
          </cell>
          <cell r="U2487">
            <v>0.4826388888888889</v>
          </cell>
          <cell r="V2487">
            <v>0</v>
          </cell>
        </row>
        <row r="2488">
          <cell r="A2488"/>
          <cell r="B2488">
            <v>2477</v>
          </cell>
          <cell r="C2488" t="str">
            <v>JD54</v>
          </cell>
          <cell r="D2488" t="str">
            <v>Tractor John Deere 6145J</v>
          </cell>
          <cell r="E2488" t="str">
            <v>100JD</v>
          </cell>
          <cell r="F2488" t="str">
            <v>Coazucar S. A.</v>
          </cell>
          <cell r="G2488">
            <v>791060443</v>
          </cell>
          <cell r="H2488">
            <v>7795551115</v>
          </cell>
          <cell r="I2488" t="str">
            <v>JOHN DEERE</v>
          </cell>
          <cell r="J2488" t="str">
            <v>Orden de inspección</v>
          </cell>
          <cell r="K2488" t="str">
            <v>MTTO. PREVENTIVO</v>
          </cell>
          <cell r="L2488">
            <v>905</v>
          </cell>
          <cell r="M2488" t="str">
            <v>CHILA CASTRO, HECTOR WILLIAM</v>
          </cell>
          <cell r="N2488" t="str">
            <v>A</v>
          </cell>
          <cell r="O2488">
            <v>42214</v>
          </cell>
          <cell r="P2488">
            <v>0.4826388888888889</v>
          </cell>
          <cell r="Q2488">
            <v>31</v>
          </cell>
          <cell r="R2488"/>
          <cell r="S2488" t="str">
            <v>Mtto. Terminado</v>
          </cell>
          <cell r="T2488">
            <v>42215</v>
          </cell>
          <cell r="U2488">
            <v>0.41666666666666669</v>
          </cell>
          <cell r="V2488">
            <v>22.416666666627862</v>
          </cell>
        </row>
        <row r="2489">
          <cell r="A2489"/>
          <cell r="B2489">
            <v>2478</v>
          </cell>
          <cell r="C2489" t="str">
            <v>JD54</v>
          </cell>
          <cell r="D2489" t="str">
            <v>Tractor John Deere 6145J</v>
          </cell>
          <cell r="E2489" t="str">
            <v>100JD</v>
          </cell>
          <cell r="F2489" t="str">
            <v>Coazucar S. A.</v>
          </cell>
          <cell r="G2489">
            <v>791060443</v>
          </cell>
          <cell r="H2489">
            <v>7795551115</v>
          </cell>
          <cell r="I2489" t="str">
            <v>LUBRICADORA</v>
          </cell>
          <cell r="J2489" t="str">
            <v>Cambio de filtro y aceite de motor</v>
          </cell>
          <cell r="K2489" t="str">
            <v>MTTO. PREVENTIVO</v>
          </cell>
          <cell r="L2489">
            <v>905</v>
          </cell>
          <cell r="M2489" t="str">
            <v>CHILA CASTRO, HECTOR WILLIAM</v>
          </cell>
          <cell r="N2489" t="str">
            <v>A</v>
          </cell>
          <cell r="O2489">
            <v>42214</v>
          </cell>
          <cell r="P2489">
            <v>0.4826388888888889</v>
          </cell>
          <cell r="Q2489">
            <v>31</v>
          </cell>
          <cell r="R2489"/>
          <cell r="S2489" t="str">
            <v>Mtto. Terminado</v>
          </cell>
          <cell r="T2489">
            <v>42215</v>
          </cell>
          <cell r="U2489">
            <v>0.45833333333333331</v>
          </cell>
          <cell r="V2489">
            <v>23.416666666627862</v>
          </cell>
        </row>
        <row r="2490">
          <cell r="A2490"/>
          <cell r="B2490">
            <v>2479</v>
          </cell>
          <cell r="C2490" t="str">
            <v>JD54</v>
          </cell>
          <cell r="D2490" t="str">
            <v>Tractor John Deere 6145J</v>
          </cell>
          <cell r="E2490" t="str">
            <v>100JD</v>
          </cell>
          <cell r="F2490" t="str">
            <v>Coazucar S. A.</v>
          </cell>
          <cell r="G2490">
            <v>791060443</v>
          </cell>
          <cell r="H2490">
            <v>7795551115</v>
          </cell>
          <cell r="I2490" t="str">
            <v>LUBRICADORA</v>
          </cell>
          <cell r="J2490" t="str">
            <v>Cambio filtro de combustible</v>
          </cell>
          <cell r="K2490" t="str">
            <v>MTTO. PREVENTIVO</v>
          </cell>
          <cell r="L2490">
            <v>905</v>
          </cell>
          <cell r="M2490" t="str">
            <v>CHILA CASTRO, HECTOR WILLIAM</v>
          </cell>
          <cell r="N2490" t="str">
            <v>A</v>
          </cell>
          <cell r="O2490">
            <v>42214</v>
          </cell>
          <cell r="P2490">
            <v>0.4826388888888889</v>
          </cell>
          <cell r="Q2490">
            <v>31</v>
          </cell>
          <cell r="R2490"/>
          <cell r="S2490" t="str">
            <v>Mtto. Terminado</v>
          </cell>
          <cell r="T2490">
            <v>42215</v>
          </cell>
          <cell r="U2490">
            <v>0.45833333333333331</v>
          </cell>
          <cell r="V2490">
            <v>23.416666666627862</v>
          </cell>
        </row>
        <row r="2491">
          <cell r="A2491"/>
          <cell r="B2491">
            <v>2480</v>
          </cell>
          <cell r="C2491" t="str">
            <v>JD54</v>
          </cell>
          <cell r="D2491" t="str">
            <v>Tractor John Deere 6145J</v>
          </cell>
          <cell r="E2491" t="str">
            <v>100JD</v>
          </cell>
          <cell r="F2491" t="str">
            <v>Coazucar S. A.</v>
          </cell>
          <cell r="G2491">
            <v>791060443</v>
          </cell>
          <cell r="H2491">
            <v>7795551115</v>
          </cell>
          <cell r="I2491" t="str">
            <v>LUBRICADORA</v>
          </cell>
          <cell r="J2491" t="str">
            <v>Cambio filtro aire motor</v>
          </cell>
          <cell r="K2491" t="str">
            <v>MTTO. PREVENTIVO</v>
          </cell>
          <cell r="L2491">
            <v>905</v>
          </cell>
          <cell r="M2491" t="str">
            <v>CHILA CASTRO, HECTOR WILLIAM</v>
          </cell>
          <cell r="N2491" t="str">
            <v>A</v>
          </cell>
          <cell r="O2491">
            <v>42214</v>
          </cell>
          <cell r="P2491">
            <v>0.4826388888888889</v>
          </cell>
          <cell r="Q2491">
            <v>31</v>
          </cell>
          <cell r="R2491"/>
          <cell r="S2491" t="str">
            <v>Mtto. Terminado</v>
          </cell>
          <cell r="T2491">
            <v>42215</v>
          </cell>
          <cell r="U2491">
            <v>0.45833333333333331</v>
          </cell>
          <cell r="V2491">
            <v>23.416666666627862</v>
          </cell>
        </row>
        <row r="2492">
          <cell r="A2492"/>
          <cell r="B2492">
            <v>2481</v>
          </cell>
          <cell r="C2492" t="str">
            <v>JD54</v>
          </cell>
          <cell r="D2492" t="str">
            <v>Tractor John Deere 6145J</v>
          </cell>
          <cell r="E2492" t="str">
            <v>100JD</v>
          </cell>
          <cell r="F2492" t="str">
            <v>Coazucar S. A.</v>
          </cell>
          <cell r="G2492">
            <v>791060443</v>
          </cell>
          <cell r="H2492">
            <v>7795551115</v>
          </cell>
          <cell r="I2492" t="str">
            <v>LUBRICADORA</v>
          </cell>
          <cell r="J2492" t="str">
            <v>Cambio filtro transm. sist hid</v>
          </cell>
          <cell r="K2492" t="str">
            <v>MTTO. PREVENTIVO</v>
          </cell>
          <cell r="L2492">
            <v>905</v>
          </cell>
          <cell r="M2492" t="str">
            <v>CHILA CASTRO, HECTOR WILLIAM</v>
          </cell>
          <cell r="N2492" t="str">
            <v>A</v>
          </cell>
          <cell r="O2492">
            <v>42214</v>
          </cell>
          <cell r="P2492">
            <v>0.4826388888888889</v>
          </cell>
          <cell r="Q2492">
            <v>31</v>
          </cell>
          <cell r="R2492"/>
          <cell r="S2492" t="str">
            <v>Mtto. Terminado</v>
          </cell>
          <cell r="T2492">
            <v>42215</v>
          </cell>
          <cell r="U2492">
            <v>0.45833333333333331</v>
          </cell>
          <cell r="V2492">
            <v>23.416666666627862</v>
          </cell>
        </row>
        <row r="2493">
          <cell r="A2493"/>
          <cell r="B2493">
            <v>2482</v>
          </cell>
          <cell r="C2493" t="str">
            <v>JD54</v>
          </cell>
          <cell r="D2493" t="str">
            <v>Tractor John Deere 6145J</v>
          </cell>
          <cell r="E2493" t="str">
            <v>100JD</v>
          </cell>
          <cell r="F2493" t="str">
            <v>Coazucar S. A.</v>
          </cell>
          <cell r="G2493">
            <v>791060443</v>
          </cell>
          <cell r="H2493">
            <v>7795551115</v>
          </cell>
          <cell r="I2493" t="str">
            <v>LUBRICADORA</v>
          </cell>
          <cell r="J2493" t="str">
            <v>Cambio aceite caja puente TDM</v>
          </cell>
          <cell r="K2493" t="str">
            <v>MTTO. PREVENTIVO</v>
          </cell>
          <cell r="L2493">
            <v>905</v>
          </cell>
          <cell r="M2493" t="str">
            <v>CHILA CASTRO, HECTOR WILLIAM</v>
          </cell>
          <cell r="N2493" t="str">
            <v>A</v>
          </cell>
          <cell r="O2493">
            <v>42214</v>
          </cell>
          <cell r="P2493">
            <v>0.4826388888888889</v>
          </cell>
          <cell r="Q2493">
            <v>31</v>
          </cell>
          <cell r="R2493"/>
          <cell r="S2493" t="str">
            <v>Mtto. Terminado</v>
          </cell>
          <cell r="T2493">
            <v>42215</v>
          </cell>
          <cell r="U2493">
            <v>0.45833333333333331</v>
          </cell>
          <cell r="V2493">
            <v>23.416666666627862</v>
          </cell>
        </row>
        <row r="2494">
          <cell r="A2494"/>
          <cell r="B2494">
            <v>2483</v>
          </cell>
          <cell r="C2494" t="str">
            <v>JD54</v>
          </cell>
          <cell r="D2494" t="str">
            <v>Tractor John Deere 6145J</v>
          </cell>
          <cell r="E2494" t="str">
            <v>100JD</v>
          </cell>
          <cell r="F2494" t="str">
            <v>Coazucar S. A.</v>
          </cell>
          <cell r="G2494">
            <v>791060443</v>
          </cell>
          <cell r="H2494">
            <v>7795551115</v>
          </cell>
          <cell r="I2494" t="str">
            <v>LUBRICADORA</v>
          </cell>
          <cell r="J2494" t="str">
            <v>Cambio aceite cubos de ruedas</v>
          </cell>
          <cell r="K2494" t="str">
            <v>MTTO. PREVENTIVO</v>
          </cell>
          <cell r="L2494">
            <v>905</v>
          </cell>
          <cell r="M2494" t="str">
            <v>CHILA CASTRO, HECTOR WILLIAM</v>
          </cell>
          <cell r="N2494" t="str">
            <v>A</v>
          </cell>
          <cell r="O2494">
            <v>42214</v>
          </cell>
          <cell r="P2494">
            <v>0.4826388888888889</v>
          </cell>
          <cell r="Q2494">
            <v>31</v>
          </cell>
          <cell r="R2494"/>
          <cell r="S2494" t="str">
            <v>Mtto. Terminado</v>
          </cell>
          <cell r="T2494">
            <v>42215</v>
          </cell>
          <cell r="U2494">
            <v>0.45833333333333331</v>
          </cell>
          <cell r="V2494">
            <v>23.416666666627862</v>
          </cell>
        </row>
        <row r="2495">
          <cell r="A2495"/>
          <cell r="B2495">
            <v>2484</v>
          </cell>
          <cell r="C2495" t="str">
            <v>JD54</v>
          </cell>
          <cell r="D2495" t="str">
            <v>Tractor John Deere 6145J</v>
          </cell>
          <cell r="E2495" t="str">
            <v>100JD</v>
          </cell>
          <cell r="F2495" t="str">
            <v>Coazucar S. A.</v>
          </cell>
          <cell r="G2495">
            <v>791060443</v>
          </cell>
          <cell r="H2495">
            <v>7795551115</v>
          </cell>
          <cell r="I2495" t="str">
            <v>LUBRICADORA</v>
          </cell>
          <cell r="J2495" t="str">
            <v>Cambio aceite transm sist hidr</v>
          </cell>
          <cell r="K2495" t="str">
            <v>MTTO. PREVENTIVO</v>
          </cell>
          <cell r="L2495">
            <v>905</v>
          </cell>
          <cell r="M2495" t="str">
            <v>CHILA CASTRO, HECTOR WILLIAM</v>
          </cell>
          <cell r="N2495" t="str">
            <v>A</v>
          </cell>
          <cell r="O2495">
            <v>42214</v>
          </cell>
          <cell r="P2495">
            <v>0.4826388888888889</v>
          </cell>
          <cell r="Q2495">
            <v>31</v>
          </cell>
          <cell r="R2495"/>
          <cell r="S2495" t="str">
            <v>Mtto. Terminado</v>
          </cell>
          <cell r="T2495">
            <v>42215</v>
          </cell>
          <cell r="U2495">
            <v>0.45833333333333331</v>
          </cell>
          <cell r="V2495">
            <v>23.416666666627862</v>
          </cell>
        </row>
        <row r="2496">
          <cell r="A2496"/>
          <cell r="B2496">
            <v>2485</v>
          </cell>
          <cell r="C2496">
            <v>295</v>
          </cell>
          <cell r="D2496" t="str">
            <v>Tractor John Deere 8200</v>
          </cell>
          <cell r="E2496" t="str">
            <v>100JD</v>
          </cell>
          <cell r="F2496" t="str">
            <v>Coazucar S. A.</v>
          </cell>
          <cell r="G2496">
            <v>791060442</v>
          </cell>
          <cell r="H2496">
            <v>7795550947</v>
          </cell>
          <cell r="I2496" t="str">
            <v>JOHN DEERE</v>
          </cell>
          <cell r="J2496" t="str">
            <v>Orden de inspección</v>
          </cell>
          <cell r="K2496" t="str">
            <v>MTTO. PREVENTIVO</v>
          </cell>
          <cell r="L2496">
            <v>810</v>
          </cell>
          <cell r="M2496" t="str">
            <v>CAMPOVERDE BURGOS, DARWIN ALONSO</v>
          </cell>
          <cell r="N2496" t="str">
            <v>A</v>
          </cell>
          <cell r="O2496">
            <v>42214</v>
          </cell>
          <cell r="P2496">
            <v>0.4826388888888889</v>
          </cell>
          <cell r="Q2496">
            <v>31</v>
          </cell>
          <cell r="R2496"/>
          <cell r="S2496" t="str">
            <v>Mtto. Terminado</v>
          </cell>
          <cell r="T2496">
            <v>42215</v>
          </cell>
          <cell r="U2496">
            <v>0.86597222222222225</v>
          </cell>
          <cell r="V2496">
            <v>33.199999999953434</v>
          </cell>
        </row>
        <row r="2497">
          <cell r="A2497"/>
          <cell r="B2497">
            <v>2486</v>
          </cell>
          <cell r="C2497">
            <v>295</v>
          </cell>
          <cell r="D2497" t="str">
            <v>Tractor John Deere 8200</v>
          </cell>
          <cell r="E2497" t="str">
            <v>100JD</v>
          </cell>
          <cell r="F2497" t="str">
            <v>Coazucar S. A.</v>
          </cell>
          <cell r="G2497">
            <v>791060442</v>
          </cell>
          <cell r="H2497">
            <v>7795550947</v>
          </cell>
          <cell r="I2497" t="str">
            <v>LUBRICADORA</v>
          </cell>
          <cell r="J2497" t="str">
            <v>Cambio de filtro y aceite de motor</v>
          </cell>
          <cell r="K2497" t="str">
            <v>MTTO. PREVENTIVO</v>
          </cell>
          <cell r="L2497">
            <v>810</v>
          </cell>
          <cell r="M2497" t="str">
            <v>CAMPOVERDE BURGOS, DARWIN ALONSO</v>
          </cell>
          <cell r="N2497" t="str">
            <v>A</v>
          </cell>
          <cell r="O2497">
            <v>42214</v>
          </cell>
          <cell r="P2497">
            <v>0.4826388888888889</v>
          </cell>
          <cell r="Q2497">
            <v>31</v>
          </cell>
          <cell r="R2497"/>
          <cell r="S2497" t="str">
            <v>Mtto. Terminado</v>
          </cell>
          <cell r="T2497">
            <v>42215</v>
          </cell>
          <cell r="U2497">
            <v>0.875</v>
          </cell>
          <cell r="V2497">
            <v>33.416666666627862</v>
          </cell>
        </row>
        <row r="2498">
          <cell r="A2498"/>
          <cell r="B2498">
            <v>2487</v>
          </cell>
          <cell r="C2498">
            <v>295</v>
          </cell>
          <cell r="D2498" t="str">
            <v>Tractor John Deere 8200</v>
          </cell>
          <cell r="E2498" t="str">
            <v>100JD</v>
          </cell>
          <cell r="F2498" t="str">
            <v>Coazucar S. A.</v>
          </cell>
          <cell r="G2498">
            <v>791060442</v>
          </cell>
          <cell r="H2498">
            <v>7795550947</v>
          </cell>
          <cell r="I2498" t="str">
            <v>LUBRICADORA</v>
          </cell>
          <cell r="J2498" t="str">
            <v>Cambio filtro de combustible</v>
          </cell>
          <cell r="K2498" t="str">
            <v>MTTO. PREVENTIVO</v>
          </cell>
          <cell r="L2498">
            <v>810</v>
          </cell>
          <cell r="M2498" t="str">
            <v>CAMPOVERDE BURGOS, DARWIN ALONSO</v>
          </cell>
          <cell r="N2498" t="str">
            <v>A</v>
          </cell>
          <cell r="O2498">
            <v>42214</v>
          </cell>
          <cell r="P2498">
            <v>0.4826388888888889</v>
          </cell>
          <cell r="Q2498">
            <v>31</v>
          </cell>
          <cell r="R2498"/>
          <cell r="S2498" t="str">
            <v>Mtto. Terminado</v>
          </cell>
          <cell r="T2498">
            <v>42215</v>
          </cell>
          <cell r="U2498">
            <v>0.875</v>
          </cell>
          <cell r="V2498">
            <v>33.416666666627862</v>
          </cell>
        </row>
        <row r="2499">
          <cell r="A2499"/>
          <cell r="B2499">
            <v>2488</v>
          </cell>
          <cell r="C2499">
            <v>295</v>
          </cell>
          <cell r="D2499" t="str">
            <v>Tractor John Deere 8200</v>
          </cell>
          <cell r="E2499" t="str">
            <v>100JD</v>
          </cell>
          <cell r="F2499" t="str">
            <v>Coazucar S. A.</v>
          </cell>
          <cell r="G2499">
            <v>791060442</v>
          </cell>
          <cell r="H2499">
            <v>7795550947</v>
          </cell>
          <cell r="I2499" t="str">
            <v>LUBRICADORA</v>
          </cell>
          <cell r="J2499" t="str">
            <v>Cambio filtro de aire acondicionado</v>
          </cell>
          <cell r="K2499" t="str">
            <v>MTTO. PREVENTIVO</v>
          </cell>
          <cell r="L2499">
            <v>810</v>
          </cell>
          <cell r="M2499" t="str">
            <v>CAMPOVERDE BURGOS, DARWIN ALONSO</v>
          </cell>
          <cell r="N2499" t="str">
            <v>A</v>
          </cell>
          <cell r="O2499">
            <v>42214</v>
          </cell>
          <cell r="P2499">
            <v>0.4826388888888889</v>
          </cell>
          <cell r="Q2499">
            <v>31</v>
          </cell>
          <cell r="R2499"/>
          <cell r="S2499" t="str">
            <v>Mtto. Terminado</v>
          </cell>
          <cell r="T2499">
            <v>42215</v>
          </cell>
          <cell r="U2499">
            <v>0.875</v>
          </cell>
          <cell r="V2499">
            <v>33.416666666627862</v>
          </cell>
        </row>
        <row r="2500">
          <cell r="A2500"/>
          <cell r="B2500">
            <v>2489</v>
          </cell>
          <cell r="C2500">
            <v>295</v>
          </cell>
          <cell r="D2500" t="str">
            <v>Tractor John Deere 8200</v>
          </cell>
          <cell r="E2500" t="str">
            <v>100JD</v>
          </cell>
          <cell r="F2500" t="str">
            <v>Coazucar S. A.</v>
          </cell>
          <cell r="G2500">
            <v>791060442</v>
          </cell>
          <cell r="H2500">
            <v>7795550947</v>
          </cell>
          <cell r="I2500" t="str">
            <v>LUBRICADORA</v>
          </cell>
          <cell r="J2500" t="str">
            <v>Cambio filtro transm. sist hid</v>
          </cell>
          <cell r="K2500" t="str">
            <v>MTTO. PREVENTIVO</v>
          </cell>
          <cell r="L2500">
            <v>810</v>
          </cell>
          <cell r="M2500" t="str">
            <v>CAMPOVERDE BURGOS, DARWIN ALONSO</v>
          </cell>
          <cell r="N2500" t="str">
            <v>A</v>
          </cell>
          <cell r="O2500">
            <v>42214</v>
          </cell>
          <cell r="P2500">
            <v>0.4826388888888889</v>
          </cell>
          <cell r="Q2500">
            <v>31</v>
          </cell>
          <cell r="R2500"/>
          <cell r="S2500" t="str">
            <v>Mtto. Terminado</v>
          </cell>
          <cell r="T2500">
            <v>42215</v>
          </cell>
          <cell r="U2500">
            <v>0.875</v>
          </cell>
          <cell r="V2500">
            <v>33.416666666627862</v>
          </cell>
        </row>
        <row r="2501">
          <cell r="A2501"/>
          <cell r="B2501">
            <v>2490</v>
          </cell>
          <cell r="C2501">
            <v>295</v>
          </cell>
          <cell r="D2501" t="str">
            <v>Tractor John Deere 8200</v>
          </cell>
          <cell r="E2501" t="str">
            <v>100JD</v>
          </cell>
          <cell r="F2501" t="str">
            <v>Coazucar S. A.</v>
          </cell>
          <cell r="G2501">
            <v>791060442</v>
          </cell>
          <cell r="H2501">
            <v>7795550947</v>
          </cell>
          <cell r="I2501" t="str">
            <v>LUBRICADORA</v>
          </cell>
          <cell r="J2501" t="str">
            <v>Cambio aceite transm sist hidr</v>
          </cell>
          <cell r="K2501" t="str">
            <v>MTTO. PREVENTIVO</v>
          </cell>
          <cell r="L2501">
            <v>810</v>
          </cell>
          <cell r="M2501" t="str">
            <v>CAMPOVERDE BURGOS, DARWIN ALONSO</v>
          </cell>
          <cell r="N2501" t="str">
            <v>A</v>
          </cell>
          <cell r="O2501">
            <v>42214</v>
          </cell>
          <cell r="P2501">
            <v>0.4826388888888889</v>
          </cell>
          <cell r="Q2501">
            <v>31</v>
          </cell>
          <cell r="R2501"/>
          <cell r="S2501" t="str">
            <v>Mtto. Terminado</v>
          </cell>
          <cell r="T2501">
            <v>42215</v>
          </cell>
          <cell r="U2501">
            <v>0.875</v>
          </cell>
          <cell r="V2501">
            <v>33.416666666627862</v>
          </cell>
        </row>
        <row r="2502">
          <cell r="A2502"/>
          <cell r="B2502">
            <v>2491</v>
          </cell>
          <cell r="C2502" t="str">
            <v>JD49</v>
          </cell>
          <cell r="D2502" t="str">
            <v>Tractor John Deere 6145J</v>
          </cell>
          <cell r="E2502" t="str">
            <v>100JD</v>
          </cell>
          <cell r="F2502" t="str">
            <v>Coazucar S. A.</v>
          </cell>
          <cell r="G2502">
            <v>791060443</v>
          </cell>
          <cell r="H2502">
            <v>7795551105</v>
          </cell>
          <cell r="I2502" t="str">
            <v>JOHN DEERE</v>
          </cell>
          <cell r="J2502" t="str">
            <v>Orden de inspección</v>
          </cell>
          <cell r="K2502" t="str">
            <v>MTTO. PREVENTIVO</v>
          </cell>
          <cell r="L2502">
            <v>776</v>
          </cell>
          <cell r="M2502" t="str">
            <v>CABRERA TELLO, PEDRO ANICETO</v>
          </cell>
          <cell r="N2502" t="str">
            <v>A</v>
          </cell>
          <cell r="O2502">
            <v>42214</v>
          </cell>
          <cell r="P2502">
            <v>0.4826388888888889</v>
          </cell>
          <cell r="Q2502">
            <v>31</v>
          </cell>
          <cell r="R2502"/>
          <cell r="S2502" t="str">
            <v>Mtto. Terminado</v>
          </cell>
          <cell r="T2502">
            <v>42214</v>
          </cell>
          <cell r="U2502">
            <v>0.54861111111111105</v>
          </cell>
          <cell r="V2502">
            <v>1.5833333332557231</v>
          </cell>
        </row>
        <row r="2503">
          <cell r="A2503"/>
          <cell r="B2503">
            <v>2492</v>
          </cell>
          <cell r="C2503" t="str">
            <v>JD49</v>
          </cell>
          <cell r="D2503" t="str">
            <v>Tractor John Deere 6145J</v>
          </cell>
          <cell r="E2503" t="str">
            <v>100JD</v>
          </cell>
          <cell r="F2503" t="str">
            <v>Coazucar S. A.</v>
          </cell>
          <cell r="G2503">
            <v>791060443</v>
          </cell>
          <cell r="H2503">
            <v>7795551105</v>
          </cell>
          <cell r="I2503" t="str">
            <v>LUBRICADORA</v>
          </cell>
          <cell r="J2503" t="str">
            <v>Cambio de filtro y aceite de motor</v>
          </cell>
          <cell r="K2503" t="str">
            <v>MTTO. PREVENTIVO</v>
          </cell>
          <cell r="L2503">
            <v>776</v>
          </cell>
          <cell r="M2503" t="str">
            <v>CABRERA TELLO, PEDRO ANICETO</v>
          </cell>
          <cell r="N2503" t="str">
            <v>A</v>
          </cell>
          <cell r="O2503">
            <v>42214</v>
          </cell>
          <cell r="P2503">
            <v>0.4826388888888889</v>
          </cell>
          <cell r="Q2503">
            <v>31</v>
          </cell>
          <cell r="R2503"/>
          <cell r="S2503" t="str">
            <v>Mtto. Terminado</v>
          </cell>
          <cell r="T2503">
            <v>42214</v>
          </cell>
          <cell r="U2503">
            <v>0.58333333333333337</v>
          </cell>
          <cell r="V2503">
            <v>2.4166666666278616</v>
          </cell>
        </row>
        <row r="2504">
          <cell r="A2504"/>
          <cell r="B2504">
            <v>2493</v>
          </cell>
          <cell r="C2504" t="str">
            <v>JD49</v>
          </cell>
          <cell r="D2504" t="str">
            <v>Tractor John Deere 6145J</v>
          </cell>
          <cell r="E2504" t="str">
            <v>100JD</v>
          </cell>
          <cell r="F2504" t="str">
            <v>Coazucar S. A.</v>
          </cell>
          <cell r="G2504">
            <v>791060443</v>
          </cell>
          <cell r="H2504">
            <v>7795551105</v>
          </cell>
          <cell r="I2504" t="str">
            <v>LUBRICADORA</v>
          </cell>
          <cell r="J2504" t="str">
            <v>Cambio filtro de combustible</v>
          </cell>
          <cell r="K2504" t="str">
            <v>MTTO. PREVENTIVO</v>
          </cell>
          <cell r="L2504">
            <v>776</v>
          </cell>
          <cell r="M2504" t="str">
            <v>CABRERA TELLO, PEDRO ANICETO</v>
          </cell>
          <cell r="N2504" t="str">
            <v>A</v>
          </cell>
          <cell r="O2504">
            <v>42214</v>
          </cell>
          <cell r="P2504">
            <v>0.4826388888888889</v>
          </cell>
          <cell r="Q2504">
            <v>31</v>
          </cell>
          <cell r="R2504"/>
          <cell r="S2504" t="str">
            <v>Mtto. Terminado</v>
          </cell>
          <cell r="T2504">
            <v>42214</v>
          </cell>
          <cell r="U2504">
            <v>0.58333333333333337</v>
          </cell>
          <cell r="V2504">
            <v>2.4166666666278616</v>
          </cell>
        </row>
        <row r="2505">
          <cell r="A2505"/>
          <cell r="B2505">
            <v>2494</v>
          </cell>
          <cell r="C2505" t="str">
            <v>EL32</v>
          </cell>
          <cell r="D2505" t="str">
            <v>Camión Hino</v>
          </cell>
          <cell r="E2505" t="str">
            <v>100EL</v>
          </cell>
          <cell r="F2505" t="str">
            <v>Coazucar S. A.</v>
          </cell>
          <cell r="G2505">
            <v>791060303</v>
          </cell>
          <cell r="H2505">
            <v>7795550808</v>
          </cell>
          <cell r="I2505" t="str">
            <v>VULCANIZADORA</v>
          </cell>
          <cell r="J2505" t="str">
            <v>Cambiar llantas</v>
          </cell>
          <cell r="K2505" t="str">
            <v>MTTO. CORRECTIVO</v>
          </cell>
          <cell r="L2505">
            <v>1786</v>
          </cell>
          <cell r="M2505" t="str">
            <v>SANCHEZ SANCHEZ, JUAN ALBERTO</v>
          </cell>
          <cell r="N2505" t="str">
            <v>A</v>
          </cell>
          <cell r="O2505">
            <v>42214</v>
          </cell>
          <cell r="P2505">
            <v>0.4909722222222222</v>
          </cell>
          <cell r="Q2505">
            <v>31</v>
          </cell>
          <cell r="R2505"/>
          <cell r="S2505" t="str">
            <v>Mtto. Terminado</v>
          </cell>
          <cell r="T2505">
            <v>42214</v>
          </cell>
          <cell r="U2505">
            <v>0.57430555555555551</v>
          </cell>
          <cell r="V2505">
            <v>2.0000000001164153</v>
          </cell>
        </row>
        <row r="2506">
          <cell r="A2506"/>
          <cell r="B2506">
            <v>2495</v>
          </cell>
          <cell r="C2506">
            <v>303</v>
          </cell>
          <cell r="D2506" t="str">
            <v>Tractor John Deere 8220</v>
          </cell>
          <cell r="E2506" t="str">
            <v>100JD</v>
          </cell>
          <cell r="F2506" t="str">
            <v>Coazucar S. A.</v>
          </cell>
          <cell r="G2506">
            <v>791060393</v>
          </cell>
          <cell r="H2506">
            <v>7795550959</v>
          </cell>
          <cell r="I2506" t="str">
            <v>MTTO. EN EL CAMPO</v>
          </cell>
          <cell r="J2506" t="str">
            <v>Cambio aceite y filtro motor</v>
          </cell>
          <cell r="K2506" t="str">
            <v>MTTO. PREVENTIVO</v>
          </cell>
          <cell r="L2506">
            <v>1571</v>
          </cell>
          <cell r="M2506" t="str">
            <v>PEREZ PEREZ, WILMER ALFREDO</v>
          </cell>
          <cell r="N2506" t="str">
            <v>A</v>
          </cell>
          <cell r="O2506">
            <v>42214</v>
          </cell>
          <cell r="P2506">
            <v>0.54166666666666663</v>
          </cell>
          <cell r="Q2506">
            <v>31</v>
          </cell>
          <cell r="R2506"/>
          <cell r="S2506" t="str">
            <v>Mtto. Terminado</v>
          </cell>
          <cell r="T2506">
            <v>42215</v>
          </cell>
          <cell r="U2506">
            <v>0.33333333333333331</v>
          </cell>
          <cell r="V2506">
            <v>19</v>
          </cell>
        </row>
        <row r="2507">
          <cell r="A2507"/>
          <cell r="B2507">
            <v>2496</v>
          </cell>
          <cell r="C2507">
            <v>303</v>
          </cell>
          <cell r="D2507" t="str">
            <v>Tractor John Deere 8220</v>
          </cell>
          <cell r="E2507" t="str">
            <v>100JD</v>
          </cell>
          <cell r="F2507" t="str">
            <v>Coazucar S. A.</v>
          </cell>
          <cell r="G2507">
            <v>791060393</v>
          </cell>
          <cell r="H2507">
            <v>7795550959</v>
          </cell>
          <cell r="I2507" t="str">
            <v>MTTO. EN EL CAMPO</v>
          </cell>
          <cell r="J2507" t="str">
            <v>Cambio filtro de combustible</v>
          </cell>
          <cell r="K2507" t="str">
            <v>MTTO. PREVENTIVO</v>
          </cell>
          <cell r="L2507">
            <v>1571</v>
          </cell>
          <cell r="M2507" t="str">
            <v>PEREZ PEREZ, WILMER ALFREDO</v>
          </cell>
          <cell r="N2507" t="str">
            <v>A</v>
          </cell>
          <cell r="O2507">
            <v>42214</v>
          </cell>
          <cell r="P2507">
            <v>0.54166666666666663</v>
          </cell>
          <cell r="Q2507">
            <v>31</v>
          </cell>
          <cell r="R2507"/>
          <cell r="S2507" t="str">
            <v>Mtto. Terminado</v>
          </cell>
          <cell r="T2507">
            <v>42215</v>
          </cell>
          <cell r="U2507">
            <v>0.33333333333333331</v>
          </cell>
          <cell r="V2507">
            <v>19</v>
          </cell>
        </row>
        <row r="2508">
          <cell r="A2508"/>
          <cell r="B2508">
            <v>2497</v>
          </cell>
          <cell r="C2508" t="str">
            <v>JD08</v>
          </cell>
          <cell r="D2508" t="str">
            <v>Tractor John Deere 8270R</v>
          </cell>
          <cell r="E2508" t="str">
            <v>100JD</v>
          </cell>
          <cell r="F2508" t="str">
            <v>Coazucar S. A.</v>
          </cell>
          <cell r="G2508">
            <v>791060396</v>
          </cell>
          <cell r="H2508">
            <v>7795551027</v>
          </cell>
          <cell r="I2508" t="str">
            <v>MTTO. EN EL CAMPO</v>
          </cell>
          <cell r="J2508" t="str">
            <v>Cambio aceite y filtro motor</v>
          </cell>
          <cell r="K2508" t="str">
            <v>MTTO. PREVENTIVO</v>
          </cell>
          <cell r="L2508">
            <v>1571</v>
          </cell>
          <cell r="M2508" t="str">
            <v>PEREZ PEREZ, WILMER ALFREDO</v>
          </cell>
          <cell r="N2508" t="str">
            <v>A</v>
          </cell>
          <cell r="O2508">
            <v>42214</v>
          </cell>
          <cell r="P2508">
            <v>0.54166666666666663</v>
          </cell>
          <cell r="Q2508">
            <v>31</v>
          </cell>
          <cell r="R2508"/>
          <cell r="S2508" t="str">
            <v>Mtto. Terminado</v>
          </cell>
          <cell r="T2508">
            <v>42215</v>
          </cell>
          <cell r="U2508">
            <v>0.58333333333333337</v>
          </cell>
          <cell r="V2508">
            <v>25</v>
          </cell>
        </row>
        <row r="2509">
          <cell r="A2509"/>
          <cell r="B2509">
            <v>2498</v>
          </cell>
          <cell r="C2509" t="str">
            <v>JD08</v>
          </cell>
          <cell r="D2509" t="str">
            <v>Tractor John Deere 8270R</v>
          </cell>
          <cell r="E2509" t="str">
            <v>100JD</v>
          </cell>
          <cell r="F2509" t="str">
            <v>Coazucar S. A.</v>
          </cell>
          <cell r="G2509">
            <v>791060396</v>
          </cell>
          <cell r="H2509">
            <v>7795551027</v>
          </cell>
          <cell r="I2509" t="str">
            <v>MTTO. EN EL CAMPO</v>
          </cell>
          <cell r="J2509" t="str">
            <v>Cambio filtro de combustible</v>
          </cell>
          <cell r="K2509" t="str">
            <v>MTTO. PREVENTIVO</v>
          </cell>
          <cell r="L2509">
            <v>1571</v>
          </cell>
          <cell r="M2509" t="str">
            <v>PEREZ PEREZ, WILMER ALFREDO</v>
          </cell>
          <cell r="N2509" t="str">
            <v>A</v>
          </cell>
          <cell r="O2509">
            <v>42214</v>
          </cell>
          <cell r="P2509">
            <v>0.54166666666666663</v>
          </cell>
          <cell r="Q2509">
            <v>31</v>
          </cell>
          <cell r="R2509"/>
          <cell r="S2509" t="str">
            <v>Mtto. Terminado</v>
          </cell>
          <cell r="T2509">
            <v>42215</v>
          </cell>
          <cell r="U2509">
            <v>0.58333333333333337</v>
          </cell>
          <cell r="V2509">
            <v>25</v>
          </cell>
        </row>
        <row r="2510">
          <cell r="A2510"/>
          <cell r="B2510">
            <v>2499</v>
          </cell>
          <cell r="C2510" t="str">
            <v>MB73</v>
          </cell>
          <cell r="D2510" t="str">
            <v>Moto Bomba Cunmis 6cta 8.3</v>
          </cell>
          <cell r="E2510" t="str">
            <v>100BB</v>
          </cell>
          <cell r="F2510" t="str">
            <v>Coazucar S. A.</v>
          </cell>
          <cell r="G2510">
            <v>791060405</v>
          </cell>
          <cell r="H2510">
            <v>791060405</v>
          </cell>
          <cell r="I2510" t="str">
            <v>MTTO. EN EL CAMPO</v>
          </cell>
          <cell r="J2510" t="str">
            <v>Cambio aceite y filtro motor</v>
          </cell>
          <cell r="K2510" t="str">
            <v>MTTO. PREVENTIVO</v>
          </cell>
          <cell r="L2510">
            <v>1476</v>
          </cell>
          <cell r="M2510" t="str">
            <v>ORELLANA CORDERO, JOSE</v>
          </cell>
          <cell r="N2510" t="str">
            <v>A</v>
          </cell>
          <cell r="O2510">
            <v>42214</v>
          </cell>
          <cell r="P2510">
            <v>0.54166666666666663</v>
          </cell>
          <cell r="Q2510">
            <v>31</v>
          </cell>
          <cell r="R2510"/>
          <cell r="S2510" t="str">
            <v>Mtto. Terminado</v>
          </cell>
          <cell r="T2510">
            <v>42215</v>
          </cell>
          <cell r="U2510">
            <v>0.45833333333333331</v>
          </cell>
          <cell r="V2510">
            <v>22</v>
          </cell>
        </row>
        <row r="2511">
          <cell r="A2511"/>
          <cell r="B2511">
            <v>2500</v>
          </cell>
          <cell r="C2511" t="str">
            <v>MB73</v>
          </cell>
          <cell r="D2511" t="str">
            <v>Moto Bomba Cunmis 6cta 8.3</v>
          </cell>
          <cell r="E2511" t="str">
            <v>100BB</v>
          </cell>
          <cell r="F2511" t="str">
            <v>Coazucar S. A.</v>
          </cell>
          <cell r="G2511">
            <v>791060405</v>
          </cell>
          <cell r="H2511">
            <v>791060405</v>
          </cell>
          <cell r="I2511" t="str">
            <v>MTTO. EN EL CAMPO</v>
          </cell>
          <cell r="J2511" t="str">
            <v>Cambio filtro de combustible</v>
          </cell>
          <cell r="K2511" t="str">
            <v>MTTO. PREVENTIVO</v>
          </cell>
          <cell r="L2511">
            <v>1476</v>
          </cell>
          <cell r="M2511" t="str">
            <v>ORELLANA CORDERO, JOSE</v>
          </cell>
          <cell r="N2511" t="str">
            <v>A</v>
          </cell>
          <cell r="O2511">
            <v>42214</v>
          </cell>
          <cell r="P2511">
            <v>0.54166666666666663</v>
          </cell>
          <cell r="Q2511">
            <v>31</v>
          </cell>
          <cell r="R2511"/>
          <cell r="S2511" t="str">
            <v>Mtto. Terminado</v>
          </cell>
          <cell r="T2511">
            <v>42215</v>
          </cell>
          <cell r="U2511">
            <v>0.45833333333333331</v>
          </cell>
          <cell r="V2511">
            <v>22</v>
          </cell>
        </row>
        <row r="2512">
          <cell r="A2512"/>
          <cell r="B2512">
            <v>2501</v>
          </cell>
          <cell r="C2512" t="str">
            <v>MB46</v>
          </cell>
          <cell r="D2512" t="str">
            <v>Moto Boma Perkins1006-6TZ09</v>
          </cell>
          <cell r="E2512" t="str">
            <v>100BB</v>
          </cell>
          <cell r="F2512" t="str">
            <v>Coazucar S. A.</v>
          </cell>
          <cell r="G2512">
            <v>791060405</v>
          </cell>
          <cell r="H2512">
            <v>7795550146</v>
          </cell>
          <cell r="I2512" t="str">
            <v>MTTO. EN EL CAMPO</v>
          </cell>
          <cell r="J2512" t="str">
            <v>Cambio aceite y filtro motor</v>
          </cell>
          <cell r="K2512" t="str">
            <v>MTTO. PREVENTIVO</v>
          </cell>
          <cell r="L2512">
            <v>1476</v>
          </cell>
          <cell r="M2512" t="str">
            <v>ORELLANA CORDERO, JOSE</v>
          </cell>
          <cell r="N2512" t="str">
            <v>A</v>
          </cell>
          <cell r="O2512">
            <v>42214</v>
          </cell>
          <cell r="P2512">
            <v>0.54166666666666663</v>
          </cell>
          <cell r="Q2512">
            <v>31</v>
          </cell>
          <cell r="R2512"/>
          <cell r="S2512" t="str">
            <v>Mtto. Terminado</v>
          </cell>
          <cell r="T2512">
            <v>42215</v>
          </cell>
          <cell r="U2512">
            <v>0.33333333333333331</v>
          </cell>
          <cell r="V2512">
            <v>19</v>
          </cell>
        </row>
        <row r="2513">
          <cell r="A2513"/>
          <cell r="B2513">
            <v>2502</v>
          </cell>
          <cell r="C2513" t="str">
            <v>MB46</v>
          </cell>
          <cell r="D2513" t="str">
            <v>Moto Boma Perkins1006-6TZ09</v>
          </cell>
          <cell r="E2513" t="str">
            <v>100BB</v>
          </cell>
          <cell r="F2513" t="str">
            <v>Coazucar S. A.</v>
          </cell>
          <cell r="G2513">
            <v>791060405</v>
          </cell>
          <cell r="H2513">
            <v>7795550146</v>
          </cell>
          <cell r="I2513" t="str">
            <v>MTTO. EN EL CAMPO</v>
          </cell>
          <cell r="J2513" t="str">
            <v>Cambio filtro de combustible</v>
          </cell>
          <cell r="K2513" t="str">
            <v>MTTO. PREVENTIVO</v>
          </cell>
          <cell r="L2513">
            <v>1476</v>
          </cell>
          <cell r="M2513" t="str">
            <v>ORELLANA CORDERO, JOSE</v>
          </cell>
          <cell r="N2513" t="str">
            <v>A</v>
          </cell>
          <cell r="O2513">
            <v>42214</v>
          </cell>
          <cell r="P2513">
            <v>0.54166666666666663</v>
          </cell>
          <cell r="Q2513">
            <v>31</v>
          </cell>
          <cell r="R2513"/>
          <cell r="S2513" t="str">
            <v>Mtto. Terminado</v>
          </cell>
          <cell r="T2513">
            <v>42215</v>
          </cell>
          <cell r="U2513">
            <v>0.33333333333333331</v>
          </cell>
          <cell r="V2513">
            <v>19</v>
          </cell>
        </row>
        <row r="2514">
          <cell r="A2514"/>
          <cell r="B2514">
            <v>2503</v>
          </cell>
          <cell r="C2514" t="str">
            <v>JD27</v>
          </cell>
          <cell r="D2514" t="str">
            <v>Tractor John Deere 6145J</v>
          </cell>
          <cell r="E2514" t="str">
            <v>100JD</v>
          </cell>
          <cell r="F2514" t="str">
            <v>Coazucar S. A.</v>
          </cell>
          <cell r="G2514">
            <v>791060443</v>
          </cell>
          <cell r="H2514">
            <v>7795551065</v>
          </cell>
          <cell r="I2514" t="str">
            <v>MTTO. EN EL CAMPO</v>
          </cell>
          <cell r="J2514" t="str">
            <v>Cambio aceite y filtro motor</v>
          </cell>
          <cell r="K2514" t="str">
            <v>MTTO. PREVENTIVO</v>
          </cell>
          <cell r="L2514">
            <v>4529</v>
          </cell>
          <cell r="M2514" t="str">
            <v>LOPEZ ROMERO, VICTOR</v>
          </cell>
          <cell r="N2514" t="str">
            <v>A</v>
          </cell>
          <cell r="O2514">
            <v>42214</v>
          </cell>
          <cell r="P2514">
            <v>0.54166666666666663</v>
          </cell>
          <cell r="Q2514">
            <v>31</v>
          </cell>
          <cell r="R2514"/>
          <cell r="S2514" t="str">
            <v>Mtto. Terminado</v>
          </cell>
          <cell r="T2514">
            <v>42214</v>
          </cell>
          <cell r="U2514">
            <v>0.79166666666666663</v>
          </cell>
          <cell r="V2514">
            <v>6</v>
          </cell>
        </row>
        <row r="2515">
          <cell r="A2515"/>
          <cell r="B2515">
            <v>2504</v>
          </cell>
          <cell r="C2515" t="str">
            <v>JD27</v>
          </cell>
          <cell r="D2515" t="str">
            <v>Tractor John Deere 6145J</v>
          </cell>
          <cell r="E2515" t="str">
            <v>100JD</v>
          </cell>
          <cell r="F2515" t="str">
            <v>Coazucar S. A.</v>
          </cell>
          <cell r="G2515">
            <v>791060443</v>
          </cell>
          <cell r="H2515">
            <v>7795551065</v>
          </cell>
          <cell r="I2515" t="str">
            <v>MTTO. EN EL CAMPO</v>
          </cell>
          <cell r="J2515" t="str">
            <v>Cambio filtro de combustible</v>
          </cell>
          <cell r="K2515" t="str">
            <v>MTTO. PREVENTIVO</v>
          </cell>
          <cell r="L2515">
            <v>4529</v>
          </cell>
          <cell r="M2515" t="str">
            <v>LOPEZ ROMERO, VICTOR</v>
          </cell>
          <cell r="N2515" t="str">
            <v>A</v>
          </cell>
          <cell r="O2515">
            <v>42214</v>
          </cell>
          <cell r="P2515">
            <v>0.54166666666666663</v>
          </cell>
          <cell r="Q2515">
            <v>31</v>
          </cell>
          <cell r="R2515"/>
          <cell r="S2515" t="str">
            <v>Mtto. Terminado</v>
          </cell>
          <cell r="T2515">
            <v>42214</v>
          </cell>
          <cell r="U2515">
            <v>0.79166666666666663</v>
          </cell>
          <cell r="V2515">
            <v>6</v>
          </cell>
        </row>
        <row r="2516">
          <cell r="A2516"/>
          <cell r="B2516">
            <v>2505</v>
          </cell>
          <cell r="C2516" t="str">
            <v>JD08</v>
          </cell>
          <cell r="D2516" t="str">
            <v>Tractor John Deere 8270R</v>
          </cell>
          <cell r="E2516" t="str">
            <v>100JD</v>
          </cell>
          <cell r="F2516" t="str">
            <v>Coazucar S. A.</v>
          </cell>
          <cell r="G2516">
            <v>791060396</v>
          </cell>
          <cell r="H2516">
            <v>7795551027</v>
          </cell>
          <cell r="I2516" t="str">
            <v>MTTO. EN EL CAMPO</v>
          </cell>
          <cell r="J2516" t="str">
            <v>Revisar encendido</v>
          </cell>
          <cell r="K2516" t="str">
            <v>MTTO. CORRECTIVO</v>
          </cell>
          <cell r="L2516">
            <v>925</v>
          </cell>
          <cell r="M2516" t="str">
            <v>CONCHA TORRES, CARLOS GEOVANNY</v>
          </cell>
          <cell r="N2516" t="str">
            <v>A</v>
          </cell>
          <cell r="O2516">
            <v>42214</v>
          </cell>
          <cell r="P2516">
            <v>0.54513888888888895</v>
          </cell>
          <cell r="Q2516">
            <v>31</v>
          </cell>
          <cell r="R2516"/>
          <cell r="S2516" t="str">
            <v>Mtto. Terminado</v>
          </cell>
          <cell r="T2516">
            <v>42215</v>
          </cell>
          <cell r="U2516">
            <v>8.3333333333333329E-2</v>
          </cell>
          <cell r="V2516">
            <v>12.916666666627862</v>
          </cell>
        </row>
        <row r="2517">
          <cell r="A2517"/>
          <cell r="B2517">
            <v>2506</v>
          </cell>
          <cell r="C2517">
            <v>1477</v>
          </cell>
          <cell r="D2517" t="str">
            <v>Dollys</v>
          </cell>
          <cell r="E2517" t="str">
            <v>100DL</v>
          </cell>
          <cell r="F2517" t="str">
            <v>Coazucar S. A.</v>
          </cell>
          <cell r="G2517">
            <v>0</v>
          </cell>
          <cell r="H2517">
            <v>791060315</v>
          </cell>
          <cell r="I2517" t="str">
            <v>MTTO. EN EL CAMPO</v>
          </cell>
          <cell r="J2517" t="str">
            <v>Cambiar llanta baja</v>
          </cell>
          <cell r="K2517" t="str">
            <v>MTTO. CORRECTIVO</v>
          </cell>
          <cell r="L2517">
            <v>1353</v>
          </cell>
          <cell r="M2517" t="str">
            <v>MINA POROZO, XAVIER</v>
          </cell>
          <cell r="N2517" t="str">
            <v>A</v>
          </cell>
          <cell r="O2517">
            <v>42214</v>
          </cell>
          <cell r="P2517">
            <v>0.54999999999999993</v>
          </cell>
          <cell r="Q2517">
            <v>31</v>
          </cell>
          <cell r="R2517"/>
          <cell r="S2517" t="str">
            <v>Mtto. Terminado</v>
          </cell>
          <cell r="T2517">
            <v>42214</v>
          </cell>
          <cell r="U2517">
            <v>0.6333333333333333</v>
          </cell>
          <cell r="V2517">
            <v>1.9999999998835847</v>
          </cell>
        </row>
        <row r="2518">
          <cell r="A2518"/>
          <cell r="B2518">
            <v>2507</v>
          </cell>
          <cell r="C2518">
            <v>244</v>
          </cell>
          <cell r="D2518" t="str">
            <v xml:space="preserve">Camioneta Chevrolet </v>
          </cell>
          <cell r="E2518" t="str">
            <v>100EL</v>
          </cell>
          <cell r="F2518" t="str">
            <v>Coazucar S. A.</v>
          </cell>
          <cell r="G2518">
            <v>791060309</v>
          </cell>
          <cell r="H2518">
            <v>7795550741</v>
          </cell>
          <cell r="I2518" t="str">
            <v>EQUIPO LIVIANO</v>
          </cell>
          <cell r="J2518" t="str">
            <v>Revisar filtro de combustible</v>
          </cell>
          <cell r="K2518" t="str">
            <v>MTTO. CORRECTIVO</v>
          </cell>
          <cell r="L2518">
            <v>1730</v>
          </cell>
          <cell r="M2518" t="str">
            <v>ROJAS CALLE, MANUEL ARTURO</v>
          </cell>
          <cell r="N2518" t="str">
            <v>A</v>
          </cell>
          <cell r="O2518">
            <v>42214</v>
          </cell>
          <cell r="P2518">
            <v>0.55138888888888882</v>
          </cell>
          <cell r="Q2518">
            <v>31</v>
          </cell>
          <cell r="R2518">
            <v>238860</v>
          </cell>
          <cell r="S2518" t="str">
            <v>Mtto. Terminado</v>
          </cell>
          <cell r="T2518">
            <v>42214</v>
          </cell>
          <cell r="U2518">
            <v>0.58333333333333337</v>
          </cell>
          <cell r="V2518">
            <v>0.7666666666045785</v>
          </cell>
        </row>
        <row r="2519">
          <cell r="A2519"/>
          <cell r="B2519">
            <v>2508</v>
          </cell>
          <cell r="C2519">
            <v>633</v>
          </cell>
          <cell r="D2519" t="str">
            <v>Moto Bomba Cummins 6bt5.9-p</v>
          </cell>
          <cell r="E2519" t="str">
            <v>100BB</v>
          </cell>
          <cell r="F2519" t="str">
            <v>Coazucar S. A.</v>
          </cell>
          <cell r="G2519">
            <v>791060405</v>
          </cell>
          <cell r="H2519">
            <v>7795550011</v>
          </cell>
          <cell r="I2519" t="str">
            <v>MTTO. EN EL CAMPO</v>
          </cell>
          <cell r="J2519" t="str">
            <v>Cambio aceite y filtro motor</v>
          </cell>
          <cell r="K2519" t="str">
            <v>MTTO. PREVENTIVO</v>
          </cell>
          <cell r="L2519">
            <v>1476</v>
          </cell>
          <cell r="M2519" t="str">
            <v>ORELLANA CORDERO, JOSE</v>
          </cell>
          <cell r="N2519" t="str">
            <v>A</v>
          </cell>
          <cell r="O2519">
            <v>42214</v>
          </cell>
          <cell r="P2519">
            <v>0.55277777777777781</v>
          </cell>
          <cell r="Q2519">
            <v>31</v>
          </cell>
          <cell r="R2519"/>
          <cell r="S2519" t="str">
            <v>Mtto. Terminado</v>
          </cell>
          <cell r="T2519">
            <v>42215</v>
          </cell>
          <cell r="U2519">
            <v>0.58333333333333337</v>
          </cell>
          <cell r="V2519">
            <v>24.733333333395422</v>
          </cell>
        </row>
        <row r="2520">
          <cell r="A2520"/>
          <cell r="B2520">
            <v>2509</v>
          </cell>
          <cell r="C2520">
            <v>633</v>
          </cell>
          <cell r="D2520" t="str">
            <v>Moto Bomba Cummins 6bt5.9-p</v>
          </cell>
          <cell r="E2520" t="str">
            <v>100BB</v>
          </cell>
          <cell r="F2520" t="str">
            <v>Coazucar S. A.</v>
          </cell>
          <cell r="G2520">
            <v>791060405</v>
          </cell>
          <cell r="H2520">
            <v>7795550011</v>
          </cell>
          <cell r="I2520" t="str">
            <v>MTTO. EN EL CAMPO</v>
          </cell>
          <cell r="J2520" t="str">
            <v>Cambio filtro de combustible</v>
          </cell>
          <cell r="K2520" t="str">
            <v>MTTO. PREVENTIVO</v>
          </cell>
          <cell r="L2520">
            <v>1476</v>
          </cell>
          <cell r="M2520" t="str">
            <v>ORELLANA CORDERO, JOSE</v>
          </cell>
          <cell r="N2520" t="str">
            <v>A</v>
          </cell>
          <cell r="O2520">
            <v>42214</v>
          </cell>
          <cell r="P2520">
            <v>0.55277777777777781</v>
          </cell>
          <cell r="Q2520">
            <v>31</v>
          </cell>
          <cell r="R2520"/>
          <cell r="S2520" t="str">
            <v>Mtto. Terminado</v>
          </cell>
          <cell r="T2520">
            <v>42215</v>
          </cell>
          <cell r="U2520">
            <v>0.58333333333333337</v>
          </cell>
          <cell r="V2520">
            <v>24.733333333395422</v>
          </cell>
        </row>
        <row r="2521">
          <cell r="A2521"/>
          <cell r="B2521">
            <v>2510</v>
          </cell>
          <cell r="C2521" t="str">
            <v>MB72</v>
          </cell>
          <cell r="D2521" t="str">
            <v>Moto Bomba DEUTZ F3L913</v>
          </cell>
          <cell r="E2521" t="str">
            <v>100BB</v>
          </cell>
          <cell r="F2521" t="str">
            <v>Coazucar S. A.</v>
          </cell>
          <cell r="G2521">
            <v>791060405</v>
          </cell>
          <cell r="H2521">
            <v>791060405</v>
          </cell>
          <cell r="I2521" t="str">
            <v>MTTO. EN EL CAMPO</v>
          </cell>
          <cell r="J2521" t="str">
            <v>Cambio aceite y filtro motor</v>
          </cell>
          <cell r="K2521" t="str">
            <v>MTTO. PREVENTIVO</v>
          </cell>
          <cell r="L2521">
            <v>1476</v>
          </cell>
          <cell r="M2521" t="str">
            <v>ORELLANA CORDERO, JOSE</v>
          </cell>
          <cell r="N2521" t="str">
            <v>A</v>
          </cell>
          <cell r="O2521">
            <v>42214</v>
          </cell>
          <cell r="P2521">
            <v>0.55277777777777781</v>
          </cell>
          <cell r="Q2521">
            <v>31</v>
          </cell>
          <cell r="R2521"/>
          <cell r="S2521" t="str">
            <v>Mtto. Terminado</v>
          </cell>
          <cell r="T2521">
            <v>42214</v>
          </cell>
          <cell r="U2521">
            <v>0.72916666666666663</v>
          </cell>
          <cell r="V2521">
            <v>4.2333333333954215</v>
          </cell>
        </row>
        <row r="2522">
          <cell r="A2522"/>
          <cell r="B2522">
            <v>2511</v>
          </cell>
          <cell r="C2522" t="str">
            <v>MB72</v>
          </cell>
          <cell r="D2522" t="str">
            <v>Moto Bomba DEUTZ F3L913</v>
          </cell>
          <cell r="E2522" t="str">
            <v>100BB</v>
          </cell>
          <cell r="F2522" t="str">
            <v>Coazucar S. A.</v>
          </cell>
          <cell r="G2522">
            <v>791060405</v>
          </cell>
          <cell r="H2522">
            <v>791060405</v>
          </cell>
          <cell r="I2522" t="str">
            <v>MTTO. EN EL CAMPO</v>
          </cell>
          <cell r="J2522" t="str">
            <v>Cambio filtro de combustible</v>
          </cell>
          <cell r="K2522" t="str">
            <v>MTTO. PREVENTIVO</v>
          </cell>
          <cell r="L2522">
            <v>1476</v>
          </cell>
          <cell r="M2522" t="str">
            <v>ORELLANA CORDERO, JOSE</v>
          </cell>
          <cell r="N2522" t="str">
            <v>A</v>
          </cell>
          <cell r="O2522">
            <v>42214</v>
          </cell>
          <cell r="P2522">
            <v>0.55277777777777781</v>
          </cell>
          <cell r="Q2522">
            <v>31</v>
          </cell>
          <cell r="R2522"/>
          <cell r="S2522" t="str">
            <v>Mtto. Terminado</v>
          </cell>
          <cell r="T2522">
            <v>42214</v>
          </cell>
          <cell r="U2522">
            <v>0.72916666666666663</v>
          </cell>
          <cell r="V2522">
            <v>4.2333333333954215</v>
          </cell>
        </row>
        <row r="2523">
          <cell r="A2523"/>
          <cell r="B2523">
            <v>2512</v>
          </cell>
          <cell r="C2523">
            <v>714</v>
          </cell>
          <cell r="D2523" t="str">
            <v>Tractor de Orugas CAT-D6D</v>
          </cell>
          <cell r="E2523" t="str">
            <v>100EP</v>
          </cell>
          <cell r="F2523" t="str">
            <v>Coazucar S. A.</v>
          </cell>
          <cell r="G2523">
            <v>791060378</v>
          </cell>
          <cell r="H2523">
            <v>7795550846</v>
          </cell>
          <cell r="I2523" t="str">
            <v>MTTO. EN EL CAMPO</v>
          </cell>
          <cell r="J2523" t="str">
            <v>Cambio aceite y filtro motor</v>
          </cell>
          <cell r="K2523" t="str">
            <v>MTTO. PREVENTIVO</v>
          </cell>
          <cell r="L2523">
            <v>1476</v>
          </cell>
          <cell r="M2523" t="str">
            <v>ORELLANA CORDERO, JOSE</v>
          </cell>
          <cell r="N2523" t="str">
            <v>A</v>
          </cell>
          <cell r="O2523">
            <v>42214</v>
          </cell>
          <cell r="P2523">
            <v>0.55277777777777781</v>
          </cell>
          <cell r="Q2523">
            <v>31</v>
          </cell>
          <cell r="R2523"/>
          <cell r="S2523" t="str">
            <v>Mtto. Terminado</v>
          </cell>
          <cell r="T2523">
            <v>42214</v>
          </cell>
          <cell r="U2523">
            <v>0.625</v>
          </cell>
          <cell r="V2523">
            <v>1.7333333333954215</v>
          </cell>
        </row>
        <row r="2524">
          <cell r="A2524"/>
          <cell r="B2524">
            <v>2513</v>
          </cell>
          <cell r="C2524">
            <v>714</v>
          </cell>
          <cell r="D2524" t="str">
            <v>Tractor de Orugas CAT-D6D</v>
          </cell>
          <cell r="E2524" t="str">
            <v>100EP</v>
          </cell>
          <cell r="F2524" t="str">
            <v>Coazucar S. A.</v>
          </cell>
          <cell r="G2524">
            <v>791060378</v>
          </cell>
          <cell r="H2524">
            <v>7795550846</v>
          </cell>
          <cell r="I2524" t="str">
            <v>MTTO. EN EL CAMPO</v>
          </cell>
          <cell r="J2524" t="str">
            <v>Cambio filtro de combustible</v>
          </cell>
          <cell r="K2524" t="str">
            <v>MTTO. PREVENTIVO</v>
          </cell>
          <cell r="L2524">
            <v>1476</v>
          </cell>
          <cell r="M2524" t="str">
            <v>ORELLANA CORDERO, JOSE</v>
          </cell>
          <cell r="N2524" t="str">
            <v>A</v>
          </cell>
          <cell r="O2524">
            <v>42214</v>
          </cell>
          <cell r="P2524">
            <v>0.55277777777777781</v>
          </cell>
          <cell r="Q2524">
            <v>31</v>
          </cell>
          <cell r="R2524"/>
          <cell r="S2524" t="str">
            <v>Mtto. Terminado</v>
          </cell>
          <cell r="T2524">
            <v>42214</v>
          </cell>
          <cell r="U2524">
            <v>0.625</v>
          </cell>
          <cell r="V2524">
            <v>1.7333333333954215</v>
          </cell>
        </row>
        <row r="2525">
          <cell r="A2525"/>
          <cell r="B2525">
            <v>2514</v>
          </cell>
          <cell r="C2525" t="str">
            <v>CB03</v>
          </cell>
          <cell r="D2525" t="str">
            <v>Cabezal Volvo FM64T-L2H1</v>
          </cell>
          <cell r="E2525" t="str">
            <v>100CB</v>
          </cell>
          <cell r="F2525" t="str">
            <v>Coazucar S. A.</v>
          </cell>
          <cell r="G2525">
            <v>791060412</v>
          </cell>
          <cell r="H2525">
            <v>791060412</v>
          </cell>
          <cell r="I2525" t="str">
            <v>CABEZALES</v>
          </cell>
          <cell r="J2525" t="str">
            <v>Cambiar cable de la caja</v>
          </cell>
          <cell r="K2525" t="str">
            <v>MTTO. CORRECTIVO</v>
          </cell>
          <cell r="L2525">
            <v>7097</v>
          </cell>
          <cell r="M2525" t="str">
            <v>BAJAÑA JIMENEZ, WALTER ENRIQUE</v>
          </cell>
          <cell r="N2525" t="str">
            <v>A</v>
          </cell>
          <cell r="O2525">
            <v>42214</v>
          </cell>
          <cell r="P2525">
            <v>0.5625</v>
          </cell>
          <cell r="Q2525">
            <v>31</v>
          </cell>
          <cell r="R2525">
            <v>8957</v>
          </cell>
          <cell r="S2525" t="str">
            <v>Mtto. Terminado</v>
          </cell>
          <cell r="T2525">
            <v>42214</v>
          </cell>
          <cell r="U2525">
            <v>0.65277777777777779</v>
          </cell>
          <cell r="V2525">
            <v>2.1666666667442769</v>
          </cell>
        </row>
        <row r="2526">
          <cell r="A2526"/>
          <cell r="B2526">
            <v>2515</v>
          </cell>
          <cell r="C2526" t="str">
            <v>CA16</v>
          </cell>
          <cell r="D2526" t="str">
            <v>Carreta Autovolteable</v>
          </cell>
          <cell r="E2526" t="str">
            <v>100CA</v>
          </cell>
          <cell r="F2526" t="str">
            <v>Coazucar S. A.</v>
          </cell>
          <cell r="G2526">
            <v>791060325</v>
          </cell>
          <cell r="H2526">
            <v>791060325</v>
          </cell>
          <cell r="I2526" t="str">
            <v>MTTO. EN EL CAMPO</v>
          </cell>
          <cell r="J2526" t="str">
            <v>Cambiar llanta baja del ladop derecho</v>
          </cell>
          <cell r="K2526" t="str">
            <v>MTTO. CORRECTIVO</v>
          </cell>
          <cell r="L2526">
            <v>1353</v>
          </cell>
          <cell r="M2526" t="str">
            <v>MINA POROZO, XAVIER</v>
          </cell>
          <cell r="N2526" t="str">
            <v>A</v>
          </cell>
          <cell r="O2526">
            <v>42214</v>
          </cell>
          <cell r="P2526">
            <v>0.5625</v>
          </cell>
          <cell r="Q2526">
            <v>31</v>
          </cell>
          <cell r="R2526"/>
          <cell r="S2526" t="str">
            <v>Mtto. Terminado</v>
          </cell>
          <cell r="T2526">
            <v>42214</v>
          </cell>
          <cell r="U2526">
            <v>0.64583333333333337</v>
          </cell>
          <cell r="V2526">
            <v>2</v>
          </cell>
        </row>
        <row r="2527">
          <cell r="A2527"/>
          <cell r="B2527">
            <v>2516</v>
          </cell>
          <cell r="C2527">
            <v>1318</v>
          </cell>
          <cell r="D2527" t="str">
            <v>Trayler</v>
          </cell>
          <cell r="E2527" t="str">
            <v>100TD</v>
          </cell>
          <cell r="F2527" t="str">
            <v>Coazucar S. A.</v>
          </cell>
          <cell r="G2527">
            <v>791060312</v>
          </cell>
          <cell r="H2527">
            <v>791060312</v>
          </cell>
          <cell r="I2527" t="str">
            <v>MTTO. EN EL CAMPO</v>
          </cell>
          <cell r="J2527" t="str">
            <v>Cambiar llanta baja</v>
          </cell>
          <cell r="K2527" t="str">
            <v>MTTO. CORRECTIVO</v>
          </cell>
          <cell r="L2527">
            <v>1353</v>
          </cell>
          <cell r="M2527" t="str">
            <v>MINA POROZO, XAVIER</v>
          </cell>
          <cell r="N2527" t="str">
            <v>A</v>
          </cell>
          <cell r="O2527">
            <v>42214</v>
          </cell>
          <cell r="P2527">
            <v>0.5625</v>
          </cell>
          <cell r="Q2527">
            <v>31</v>
          </cell>
          <cell r="R2527"/>
          <cell r="S2527" t="str">
            <v>Mtto. Terminado</v>
          </cell>
          <cell r="T2527">
            <v>42214</v>
          </cell>
          <cell r="U2527">
            <v>0.64583333333333337</v>
          </cell>
          <cell r="V2527">
            <v>2</v>
          </cell>
        </row>
        <row r="2528">
          <cell r="A2528"/>
          <cell r="B2528">
            <v>2517</v>
          </cell>
          <cell r="C2528">
            <v>1237</v>
          </cell>
          <cell r="D2528" t="str">
            <v>Trayler</v>
          </cell>
          <cell r="E2528" t="str">
            <v>100TD</v>
          </cell>
          <cell r="F2528" t="str">
            <v>Coazucar S. A.</v>
          </cell>
          <cell r="G2528">
            <v>791060312</v>
          </cell>
          <cell r="H2528">
            <v>791060312</v>
          </cell>
          <cell r="I2528" t="str">
            <v>TRAYLER</v>
          </cell>
          <cell r="J2528" t="str">
            <v>Soldar base de biela</v>
          </cell>
          <cell r="K2528" t="str">
            <v>MTTO. CORRECTIVO</v>
          </cell>
          <cell r="L2528">
            <v>1500</v>
          </cell>
          <cell r="M2528" t="str">
            <v>ORTIZ YADAYCELA, NESTOR</v>
          </cell>
          <cell r="N2528" t="str">
            <v>A</v>
          </cell>
          <cell r="O2528">
            <v>42214</v>
          </cell>
          <cell r="P2528">
            <v>0.56944444444444442</v>
          </cell>
          <cell r="Q2528">
            <v>31</v>
          </cell>
          <cell r="R2528"/>
          <cell r="S2528" t="str">
            <v>Mtto. Terminado</v>
          </cell>
          <cell r="T2528">
            <v>42214</v>
          </cell>
          <cell r="U2528">
            <v>0.625</v>
          </cell>
          <cell r="V2528">
            <v>1.3333333332557231</v>
          </cell>
        </row>
        <row r="2529">
          <cell r="A2529"/>
          <cell r="B2529">
            <v>2518</v>
          </cell>
          <cell r="C2529">
            <v>1359</v>
          </cell>
          <cell r="D2529" t="str">
            <v>Trayler</v>
          </cell>
          <cell r="E2529" t="str">
            <v>100TD</v>
          </cell>
          <cell r="F2529" t="str">
            <v>Coazucar S. A.</v>
          </cell>
          <cell r="G2529">
            <v>791060312</v>
          </cell>
          <cell r="H2529">
            <v>791060312</v>
          </cell>
          <cell r="I2529" t="str">
            <v>TRAYLER</v>
          </cell>
          <cell r="J2529" t="str">
            <v>Colocar pin de biela</v>
          </cell>
          <cell r="K2529" t="str">
            <v>MTTO. CORRECTIVO</v>
          </cell>
          <cell r="L2529">
            <v>1500</v>
          </cell>
          <cell r="M2529" t="str">
            <v>ORTIZ YADAYCELA, NESTOR</v>
          </cell>
          <cell r="N2529" t="str">
            <v>A</v>
          </cell>
          <cell r="O2529">
            <v>42214</v>
          </cell>
          <cell r="P2529">
            <v>0.56944444444444442</v>
          </cell>
          <cell r="Q2529">
            <v>31</v>
          </cell>
          <cell r="R2529"/>
          <cell r="S2529" t="str">
            <v>Mtto. Terminado</v>
          </cell>
          <cell r="T2529">
            <v>42214</v>
          </cell>
          <cell r="U2529">
            <v>0.75</v>
          </cell>
          <cell r="V2529">
            <v>4.3333333332557231</v>
          </cell>
        </row>
        <row r="2530">
          <cell r="A2530"/>
          <cell r="B2530">
            <v>2519</v>
          </cell>
          <cell r="C2530">
            <v>662</v>
          </cell>
          <cell r="D2530" t="str">
            <v>Moto Bomba Perkins 6.3544</v>
          </cell>
          <cell r="E2530" t="str">
            <v>100BB</v>
          </cell>
          <cell r="F2530" t="str">
            <v>Coazucar S. A.</v>
          </cell>
          <cell r="G2530">
            <v>791060405</v>
          </cell>
          <cell r="H2530">
            <v>7795550034</v>
          </cell>
          <cell r="I2530" t="str">
            <v>MTTO. EN EL CAMPO</v>
          </cell>
          <cell r="J2530" t="str">
            <v>Revisar fuga de aceite</v>
          </cell>
          <cell r="K2530" t="str">
            <v>MTTO. CORRECTIVO</v>
          </cell>
          <cell r="L2530">
            <v>1477</v>
          </cell>
          <cell r="M2530" t="str">
            <v>ORELLANA GARCIA, ENRIQUE</v>
          </cell>
          <cell r="N2530" t="str">
            <v>A</v>
          </cell>
          <cell r="O2530">
            <v>42214</v>
          </cell>
          <cell r="P2530">
            <v>0.57361111111111118</v>
          </cell>
          <cell r="Q2530">
            <v>31</v>
          </cell>
          <cell r="R2530"/>
          <cell r="S2530" t="str">
            <v>Mtto. Terminado</v>
          </cell>
          <cell r="T2530">
            <v>42214</v>
          </cell>
          <cell r="U2530">
            <v>0.66666666666666663</v>
          </cell>
          <cell r="V2530">
            <v>2.2333333333954215</v>
          </cell>
        </row>
        <row r="2531">
          <cell r="A2531"/>
          <cell r="B2531">
            <v>2520</v>
          </cell>
          <cell r="C2531">
            <v>158</v>
          </cell>
          <cell r="D2531" t="str">
            <v>Cabezal M. Benz LS-2635</v>
          </cell>
          <cell r="E2531" t="str">
            <v>100CB</v>
          </cell>
          <cell r="F2531" t="str">
            <v>Coazucar S. A.</v>
          </cell>
          <cell r="G2531">
            <v>791060330</v>
          </cell>
          <cell r="H2531">
            <v>7795550286</v>
          </cell>
          <cell r="I2531" t="str">
            <v>CABEZALES</v>
          </cell>
          <cell r="J2531" t="str">
            <v xml:space="preserve">Revisar radiador </v>
          </cell>
          <cell r="K2531" t="str">
            <v>MTTO. CORRECTIVO</v>
          </cell>
          <cell r="L2531">
            <v>7096</v>
          </cell>
          <cell r="M2531" t="str">
            <v>GOMEZ TOLEDO, VICTOR MANUEL</v>
          </cell>
          <cell r="N2531" t="str">
            <v>A</v>
          </cell>
          <cell r="O2531">
            <v>42214</v>
          </cell>
          <cell r="P2531">
            <v>0.57847222222222217</v>
          </cell>
          <cell r="Q2531">
            <v>31</v>
          </cell>
          <cell r="R2531"/>
          <cell r="S2531" t="str">
            <v>Mtto. Terminado</v>
          </cell>
          <cell r="T2531">
            <v>42214</v>
          </cell>
          <cell r="U2531">
            <v>0.6875</v>
          </cell>
          <cell r="V2531">
            <v>2.6166666666977108</v>
          </cell>
        </row>
        <row r="2532">
          <cell r="A2532"/>
          <cell r="B2532">
            <v>2521</v>
          </cell>
          <cell r="C2532">
            <v>1458</v>
          </cell>
          <cell r="D2532" t="str">
            <v>Dollys</v>
          </cell>
          <cell r="E2532" t="str">
            <v>100DL</v>
          </cell>
          <cell r="F2532" t="str">
            <v>Coazucar S. A.</v>
          </cell>
          <cell r="G2532">
            <v>791060315</v>
          </cell>
          <cell r="H2532">
            <v>791060315</v>
          </cell>
          <cell r="I2532" t="str">
            <v>MTTO. EN EL CAMPO</v>
          </cell>
          <cell r="J2532" t="str">
            <v>Cambiar perno roto del balancin con toda oreja</v>
          </cell>
          <cell r="K2532" t="str">
            <v>MTTO. CORRECTIVO</v>
          </cell>
          <cell r="L2532">
            <v>1500</v>
          </cell>
          <cell r="M2532" t="str">
            <v>ORTIZ YADAYCELA, NESTOR</v>
          </cell>
          <cell r="N2532" t="str">
            <v>A</v>
          </cell>
          <cell r="O2532">
            <v>42214</v>
          </cell>
          <cell r="P2532">
            <v>0.58333333333333337</v>
          </cell>
          <cell r="Q2532">
            <v>31</v>
          </cell>
          <cell r="R2532"/>
          <cell r="S2532" t="str">
            <v>Mtto. Terminado</v>
          </cell>
          <cell r="T2532">
            <v>42214</v>
          </cell>
          <cell r="U2532">
            <v>0.79166666666666663</v>
          </cell>
          <cell r="V2532">
            <v>5</v>
          </cell>
        </row>
        <row r="2533">
          <cell r="A2533"/>
          <cell r="B2533">
            <v>2522</v>
          </cell>
          <cell r="C2533">
            <v>207</v>
          </cell>
          <cell r="D2533" t="str">
            <v>Camión Chevrolet</v>
          </cell>
          <cell r="E2533" t="str">
            <v>100EL</v>
          </cell>
          <cell r="F2533" t="str">
            <v>Coazucar S. A.</v>
          </cell>
          <cell r="G2533">
            <v>791060303</v>
          </cell>
          <cell r="H2533">
            <v>7795550684</v>
          </cell>
          <cell r="I2533" t="str">
            <v>ELECTROMECANICOS</v>
          </cell>
          <cell r="J2533" t="str">
            <v>Revisar tablero</v>
          </cell>
          <cell r="K2533" t="str">
            <v>MTTO. CORRECTIVO</v>
          </cell>
          <cell r="L2533">
            <v>176</v>
          </cell>
          <cell r="M2533" t="str">
            <v>ILAÑO LAURA, VINICIO</v>
          </cell>
          <cell r="N2533" t="str">
            <v>A</v>
          </cell>
          <cell r="O2533">
            <v>42214</v>
          </cell>
          <cell r="P2533">
            <v>0.5854166666666667</v>
          </cell>
          <cell r="Q2533">
            <v>31</v>
          </cell>
          <cell r="R2533"/>
          <cell r="S2533" t="str">
            <v>Mtto. Terminado</v>
          </cell>
          <cell r="T2533">
            <v>42214</v>
          </cell>
          <cell r="U2533">
            <v>0.75</v>
          </cell>
          <cell r="V2533">
            <v>3.9499999999534339</v>
          </cell>
        </row>
        <row r="2534">
          <cell r="A2534"/>
          <cell r="B2534">
            <v>2523</v>
          </cell>
          <cell r="C2534">
            <v>292</v>
          </cell>
          <cell r="D2534" t="str">
            <v>Tractor John Deere 8200</v>
          </cell>
          <cell r="E2534" t="str">
            <v>100JD</v>
          </cell>
          <cell r="F2534" t="str">
            <v>Coazucar S. A.</v>
          </cell>
          <cell r="G2534">
            <v>791060442</v>
          </cell>
          <cell r="H2534">
            <v>7795550943</v>
          </cell>
          <cell r="I2534" t="str">
            <v>MTTO. EN EL CAMPO</v>
          </cell>
          <cell r="J2534" t="str">
            <v>Cambiar llanta baja posterior izquierda</v>
          </cell>
          <cell r="K2534" t="str">
            <v>MTTO. CORRECTIVO</v>
          </cell>
          <cell r="L2534">
            <v>1875</v>
          </cell>
          <cell r="M2534" t="str">
            <v>TENECORA TENECORA, LUCIO MARIN</v>
          </cell>
          <cell r="N2534" t="str">
            <v>A</v>
          </cell>
          <cell r="O2534">
            <v>42214</v>
          </cell>
          <cell r="P2534">
            <v>0.59305555555555556</v>
          </cell>
          <cell r="Q2534">
            <v>31</v>
          </cell>
          <cell r="R2534"/>
          <cell r="S2534" t="str">
            <v>Mtto. Terminado</v>
          </cell>
          <cell r="T2534">
            <v>42214</v>
          </cell>
          <cell r="U2534">
            <v>0.67708333333333337</v>
          </cell>
          <cell r="V2534">
            <v>2.0166666667209938</v>
          </cell>
        </row>
        <row r="2535">
          <cell r="A2535"/>
          <cell r="B2535">
            <v>2524</v>
          </cell>
          <cell r="C2535" t="str">
            <v>JD43</v>
          </cell>
          <cell r="D2535" t="str">
            <v>Tractor Massey Ferguson MF8670</v>
          </cell>
          <cell r="E2535" t="str">
            <v>100JD</v>
          </cell>
          <cell r="F2535" t="str">
            <v>Coazucar S. A.</v>
          </cell>
          <cell r="G2535">
            <v>791060434</v>
          </cell>
          <cell r="H2535">
            <v>7795551095</v>
          </cell>
          <cell r="I2535" t="str">
            <v>MTTO. EN EL CAMPO</v>
          </cell>
          <cell r="J2535" t="str">
            <v>Cambiar banda del compresor del A/A</v>
          </cell>
          <cell r="K2535" t="str">
            <v>MTTO. CORRECTIVO</v>
          </cell>
          <cell r="L2535">
            <v>1256</v>
          </cell>
          <cell r="M2535" t="str">
            <v>LORENTY BERMELLO, RAMON MODESTO</v>
          </cell>
          <cell r="N2535" t="str">
            <v>A</v>
          </cell>
          <cell r="O2535">
            <v>42214</v>
          </cell>
          <cell r="P2535">
            <v>0.59375</v>
          </cell>
          <cell r="Q2535">
            <v>31</v>
          </cell>
          <cell r="R2535"/>
          <cell r="S2535" t="str">
            <v>Mtto. Terminado</v>
          </cell>
          <cell r="T2535">
            <v>42214</v>
          </cell>
          <cell r="U2535">
            <v>0.75</v>
          </cell>
          <cell r="V2535">
            <v>3.75</v>
          </cell>
        </row>
        <row r="2536">
          <cell r="A2536"/>
          <cell r="B2536">
            <v>2525</v>
          </cell>
          <cell r="C2536" t="str">
            <v>JD20</v>
          </cell>
          <cell r="D2536" t="str">
            <v>Tractor John Deere 8270R</v>
          </cell>
          <cell r="E2536" t="str">
            <v>100JD</v>
          </cell>
          <cell r="F2536" t="str">
            <v>Coazucar S. A.</v>
          </cell>
          <cell r="G2536">
            <v>791060396</v>
          </cell>
          <cell r="H2536">
            <v>7795551051</v>
          </cell>
          <cell r="I2536" t="str">
            <v>MTTO. EN EL CAMPO</v>
          </cell>
          <cell r="J2536" t="str">
            <v>DESBLOQUEO DE EQUIPO</v>
          </cell>
          <cell r="K2536" t="str">
            <v>MTTO. CORRECTIVO</v>
          </cell>
          <cell r="L2536">
            <v>7090</v>
          </cell>
          <cell r="M2536" t="str">
            <v>ROSADO SANCHEZ, VICTOR</v>
          </cell>
          <cell r="N2536" t="str">
            <v>A</v>
          </cell>
          <cell r="O2536">
            <v>42214</v>
          </cell>
          <cell r="P2536">
            <v>0.59861111111111109</v>
          </cell>
          <cell r="Q2536">
            <v>31</v>
          </cell>
          <cell r="R2536">
            <v>9665</v>
          </cell>
          <cell r="S2536">
            <v>36935.363372222055</v>
          </cell>
          <cell r="T2536"/>
          <cell r="U2536"/>
          <cell r="V2536" t="str">
            <v/>
          </cell>
        </row>
        <row r="2537">
          <cell r="A2537"/>
          <cell r="B2537">
            <v>2526</v>
          </cell>
          <cell r="C2537">
            <v>1248</v>
          </cell>
          <cell r="D2537" t="str">
            <v>Trayler</v>
          </cell>
          <cell r="E2537" t="str">
            <v>100TD</v>
          </cell>
          <cell r="F2537" t="str">
            <v>Coazucar S. A.</v>
          </cell>
          <cell r="G2537">
            <v>791060312</v>
          </cell>
          <cell r="H2537">
            <v>791060312</v>
          </cell>
          <cell r="I2537" t="str">
            <v>MTTO. EN EL CAMPO</v>
          </cell>
          <cell r="J2537" t="str">
            <v>CAMBIO DE RODAMIENTO</v>
          </cell>
          <cell r="K2537" t="str">
            <v>MTTO. CORRECTIVO</v>
          </cell>
          <cell r="L2537">
            <v>1500</v>
          </cell>
          <cell r="M2537" t="str">
            <v>ORTIZ YADAYCELA, NESTOR</v>
          </cell>
          <cell r="N2537" t="str">
            <v>A</v>
          </cell>
          <cell r="O2537">
            <v>42214</v>
          </cell>
          <cell r="P2537">
            <v>0.60625000000000007</v>
          </cell>
          <cell r="Q2537">
            <v>31</v>
          </cell>
          <cell r="R2537"/>
          <cell r="S2537">
            <v>36935.180038888822</v>
          </cell>
          <cell r="T2537"/>
          <cell r="U2537"/>
          <cell r="V2537" t="str">
            <v/>
          </cell>
        </row>
        <row r="2538">
          <cell r="A2538"/>
          <cell r="B2538">
            <v>2527</v>
          </cell>
          <cell r="C2538" t="str">
            <v>477A</v>
          </cell>
          <cell r="D2538" t="str">
            <v>Remolque</v>
          </cell>
          <cell r="E2538" t="str">
            <v>100CA</v>
          </cell>
          <cell r="F2538" t="str">
            <v>Coazucar S. A.</v>
          </cell>
          <cell r="G2538">
            <v>791060319</v>
          </cell>
          <cell r="H2538">
            <v>791060319</v>
          </cell>
          <cell r="I2538" t="str">
            <v>MTTO. EN EL CAMPO</v>
          </cell>
          <cell r="J2538" t="str">
            <v>ARREGLAR EL EJE DELANTE DERECHO</v>
          </cell>
          <cell r="K2538" t="str">
            <v>MTTO. CORRECTIVO</v>
          </cell>
          <cell r="L2538">
            <v>1417</v>
          </cell>
          <cell r="M2538" t="str">
            <v>MORENO ULLOA, SALOMON</v>
          </cell>
          <cell r="N2538" t="str">
            <v>A</v>
          </cell>
          <cell r="O2538">
            <v>42214</v>
          </cell>
          <cell r="P2538">
            <v>0.61458333333333337</v>
          </cell>
          <cell r="Q2538">
            <v>31</v>
          </cell>
          <cell r="R2538"/>
          <cell r="S2538">
            <v>36934.980038888752</v>
          </cell>
          <cell r="T2538"/>
          <cell r="U2538"/>
          <cell r="V2538" t="str">
            <v/>
          </cell>
        </row>
        <row r="2539">
          <cell r="A2539"/>
          <cell r="B2539">
            <v>2528</v>
          </cell>
          <cell r="C2539" t="str">
            <v>EA90</v>
          </cell>
          <cell r="D2539" t="str">
            <v>Tanque de Herbicidas</v>
          </cell>
          <cell r="E2539" t="str">
            <v>100EA</v>
          </cell>
          <cell r="F2539" t="str">
            <v>Coazucar S. A.</v>
          </cell>
          <cell r="G2539">
            <v>791060364</v>
          </cell>
          <cell r="H2539">
            <v>791060364</v>
          </cell>
          <cell r="I2539" t="str">
            <v>TALLER DE MOTORES</v>
          </cell>
          <cell r="J2539" t="str">
            <v>MANETENIMIENTO</v>
          </cell>
          <cell r="K2539" t="str">
            <v>MTTO. CORRECTIVO</v>
          </cell>
          <cell r="L2539">
            <v>1082</v>
          </cell>
          <cell r="M2539" t="str">
            <v>GARZON FERNANDEZ, ANGEL FABIAN</v>
          </cell>
          <cell r="N2539" t="str">
            <v>A</v>
          </cell>
          <cell r="O2539">
            <v>42214</v>
          </cell>
          <cell r="P2539">
            <v>0.61458333333333337</v>
          </cell>
          <cell r="Q2539">
            <v>31</v>
          </cell>
          <cell r="R2539"/>
          <cell r="S2539">
            <v>36934.980038888752</v>
          </cell>
          <cell r="T2539"/>
          <cell r="U2539"/>
          <cell r="V2539" t="str">
            <v/>
          </cell>
        </row>
        <row r="2540">
          <cell r="A2540"/>
          <cell r="B2540">
            <v>2529</v>
          </cell>
          <cell r="C2540">
            <v>725</v>
          </cell>
          <cell r="D2540" t="str">
            <v>Payloader CAT-966C</v>
          </cell>
          <cell r="E2540" t="str">
            <v>100EP</v>
          </cell>
          <cell r="F2540" t="str">
            <v>Coazucar S. A.</v>
          </cell>
          <cell r="G2540">
            <v>791060313</v>
          </cell>
          <cell r="H2540">
            <v>7795550858</v>
          </cell>
          <cell r="I2540" t="str">
            <v>EQUIPO PESADO</v>
          </cell>
          <cell r="J2540" t="str">
            <v>Orden de Inspección</v>
          </cell>
          <cell r="K2540" t="str">
            <v>MTTO. PREVENTIVO</v>
          </cell>
          <cell r="L2540">
            <v>672</v>
          </cell>
          <cell r="M2540" t="str">
            <v>AVILA PAUTA, CLAUDIO GEOVANNY</v>
          </cell>
          <cell r="N2540" t="str">
            <v>A</v>
          </cell>
          <cell r="O2540">
            <v>42214</v>
          </cell>
          <cell r="P2540">
            <v>0.61805555555555558</v>
          </cell>
          <cell r="Q2540">
            <v>31</v>
          </cell>
          <cell r="R2540">
            <v>528</v>
          </cell>
          <cell r="S2540" t="str">
            <v>Mtto. Terminado</v>
          </cell>
          <cell r="T2540">
            <v>42214</v>
          </cell>
          <cell r="U2540">
            <v>0.65972222222222221</v>
          </cell>
          <cell r="V2540">
            <v>1</v>
          </cell>
        </row>
        <row r="2541">
          <cell r="A2541"/>
          <cell r="B2541">
            <v>2530</v>
          </cell>
          <cell r="C2541" t="str">
            <v>EA47</v>
          </cell>
          <cell r="D2541" t="str">
            <v>Abonadora de 4 Tolvas Multiple</v>
          </cell>
          <cell r="E2541" t="str">
            <v>100EA</v>
          </cell>
          <cell r="F2541" t="str">
            <v>Coazucar S. A.</v>
          </cell>
          <cell r="G2541">
            <v>791060429</v>
          </cell>
          <cell r="H2541">
            <v>7795550616</v>
          </cell>
          <cell r="I2541" t="str">
            <v>TALLER DE MOTORES</v>
          </cell>
          <cell r="J2541" t="str">
            <v>SUELDA DE CHASIS</v>
          </cell>
          <cell r="K2541" t="str">
            <v>MTTO. CORRECTIVO</v>
          </cell>
          <cell r="L2541">
            <v>7415</v>
          </cell>
          <cell r="M2541" t="str">
            <v>VALENZUELA CASTAÑERA,HILARIO</v>
          </cell>
          <cell r="N2541" t="str">
            <v>A</v>
          </cell>
          <cell r="O2541">
            <v>42214</v>
          </cell>
          <cell r="P2541">
            <v>0.62152777777777779</v>
          </cell>
          <cell r="Q2541">
            <v>31</v>
          </cell>
          <cell r="R2541"/>
          <cell r="S2541" t="str">
            <v>Mtto. Terminado</v>
          </cell>
          <cell r="T2541">
            <v>42215</v>
          </cell>
          <cell r="U2541">
            <v>0.79166666666666663</v>
          </cell>
          <cell r="V2541">
            <v>28.083333333255723</v>
          </cell>
        </row>
        <row r="2542">
          <cell r="A2542"/>
          <cell r="B2542">
            <v>2531</v>
          </cell>
          <cell r="C2542">
            <v>725</v>
          </cell>
          <cell r="D2542" t="str">
            <v>Payloader CAT-966C</v>
          </cell>
          <cell r="E2542" t="str">
            <v>100EP</v>
          </cell>
          <cell r="F2542" t="str">
            <v>Coazucar S. A.</v>
          </cell>
          <cell r="G2542">
            <v>791060313</v>
          </cell>
          <cell r="H2542">
            <v>7795550858</v>
          </cell>
          <cell r="I2542" t="str">
            <v>LUBRICADORA</v>
          </cell>
          <cell r="J2542" t="str">
            <v>Cambio aceite y filtro motor</v>
          </cell>
          <cell r="K2542" t="str">
            <v>MTTO. PREVENTIVO</v>
          </cell>
          <cell r="L2542">
            <v>672</v>
          </cell>
          <cell r="M2542" t="str">
            <v>AVILA PAUTA, CLAUDIO GEOVANNY</v>
          </cell>
          <cell r="N2542" t="str">
            <v>A</v>
          </cell>
          <cell r="O2542">
            <v>42214</v>
          </cell>
          <cell r="P2542">
            <v>0.62361111111111112</v>
          </cell>
          <cell r="Q2542">
            <v>31</v>
          </cell>
          <cell r="R2542"/>
          <cell r="S2542" t="str">
            <v>Mtto. Terminado</v>
          </cell>
          <cell r="T2542">
            <v>42214</v>
          </cell>
          <cell r="U2542">
            <v>0.70833333333333337</v>
          </cell>
          <cell r="V2542">
            <v>2.033333333209157</v>
          </cell>
        </row>
        <row r="2543">
          <cell r="A2543"/>
          <cell r="B2543">
            <v>2532</v>
          </cell>
          <cell r="C2543">
            <v>725</v>
          </cell>
          <cell r="D2543" t="str">
            <v>Payloader CAT-966C</v>
          </cell>
          <cell r="E2543" t="str">
            <v>100EP</v>
          </cell>
          <cell r="F2543" t="str">
            <v>Coazucar S. A.</v>
          </cell>
          <cell r="G2543">
            <v>791060313</v>
          </cell>
          <cell r="H2543">
            <v>7795550858</v>
          </cell>
          <cell r="I2543" t="str">
            <v>LUBRICADORA</v>
          </cell>
          <cell r="J2543" t="str">
            <v>Cambio filtro de combustible</v>
          </cell>
          <cell r="K2543" t="str">
            <v>MTTO. PREVENTIVO</v>
          </cell>
          <cell r="L2543">
            <v>672</v>
          </cell>
          <cell r="M2543" t="str">
            <v>AVILA PAUTA, CLAUDIO GEOVANNY</v>
          </cell>
          <cell r="N2543" t="str">
            <v>A</v>
          </cell>
          <cell r="O2543">
            <v>42214</v>
          </cell>
          <cell r="P2543">
            <v>0.62361111111111112</v>
          </cell>
          <cell r="Q2543">
            <v>31</v>
          </cell>
          <cell r="R2543"/>
          <cell r="S2543" t="str">
            <v>Mtto. Terminado</v>
          </cell>
          <cell r="T2543">
            <v>42214</v>
          </cell>
          <cell r="U2543">
            <v>0.70833333333333337</v>
          </cell>
          <cell r="V2543">
            <v>2.033333333209157</v>
          </cell>
        </row>
        <row r="2544">
          <cell r="A2544"/>
          <cell r="B2544">
            <v>2533</v>
          </cell>
          <cell r="C2544" t="str">
            <v>JD34</v>
          </cell>
          <cell r="D2544" t="str">
            <v>Tractor John Deere 9460R</v>
          </cell>
          <cell r="E2544" t="str">
            <v>100JD</v>
          </cell>
          <cell r="F2544" t="str">
            <v>Coazucar S. A.</v>
          </cell>
          <cell r="G2544">
            <v>791060435</v>
          </cell>
          <cell r="H2544">
            <v>7795551079</v>
          </cell>
          <cell r="I2544" t="str">
            <v>JOHN DEERE</v>
          </cell>
          <cell r="J2544" t="str">
            <v>Problemas con el SISTEMA de combustible</v>
          </cell>
          <cell r="K2544" t="str">
            <v>MTTO. CORRECTIVO</v>
          </cell>
          <cell r="L2544">
            <v>1137</v>
          </cell>
          <cell r="M2544" t="str">
            <v>GUERRERO MONTESDEOCA, DIEGO ARMANDO</v>
          </cell>
          <cell r="N2544" t="str">
            <v>A</v>
          </cell>
          <cell r="O2544">
            <v>42214</v>
          </cell>
          <cell r="P2544">
            <v>0.62847222222222221</v>
          </cell>
          <cell r="Q2544">
            <v>31</v>
          </cell>
          <cell r="R2544"/>
          <cell r="S2544" t="str">
            <v>Mtto. Terminado</v>
          </cell>
          <cell r="T2544">
            <v>42214</v>
          </cell>
          <cell r="U2544">
            <v>0.66666666666666663</v>
          </cell>
          <cell r="V2544">
            <v>0.91666666674427688</v>
          </cell>
        </row>
        <row r="2545">
          <cell r="A2545"/>
          <cell r="B2545">
            <v>2534</v>
          </cell>
          <cell r="C2545">
            <v>1352</v>
          </cell>
          <cell r="D2545" t="str">
            <v>Trayler</v>
          </cell>
          <cell r="E2545" t="str">
            <v>100TD</v>
          </cell>
          <cell r="F2545" t="str">
            <v>Coazucar S. A.</v>
          </cell>
          <cell r="G2545">
            <v>791060312</v>
          </cell>
          <cell r="H2545">
            <v>791060312</v>
          </cell>
          <cell r="I2545" t="str">
            <v>TRAYLER</v>
          </cell>
          <cell r="J2545" t="str">
            <v>soldar piso</v>
          </cell>
          <cell r="K2545" t="str">
            <v>MTTO. CORRECTIVO</v>
          </cell>
          <cell r="L2545">
            <v>1626</v>
          </cell>
          <cell r="M2545" t="str">
            <v xml:space="preserve">QUIMI CHANALATA, ERALDO </v>
          </cell>
          <cell r="N2545" t="str">
            <v>A</v>
          </cell>
          <cell r="O2545">
            <v>42214</v>
          </cell>
          <cell r="P2545">
            <v>0.63958333333333328</v>
          </cell>
          <cell r="Q2545">
            <v>31</v>
          </cell>
          <cell r="R2545"/>
          <cell r="S2545" t="str">
            <v>Mtto. Terminado</v>
          </cell>
          <cell r="T2545">
            <v>42214</v>
          </cell>
          <cell r="U2545">
            <v>0.75</v>
          </cell>
          <cell r="V2545">
            <v>2.6500000001396984</v>
          </cell>
        </row>
        <row r="2546">
          <cell r="A2546"/>
          <cell r="B2546">
            <v>2535</v>
          </cell>
          <cell r="C2546" t="str">
            <v>JD40</v>
          </cell>
          <cell r="D2546" t="str">
            <v>Tractor John Deere 6145J</v>
          </cell>
          <cell r="E2546" t="str">
            <v>100JD</v>
          </cell>
          <cell r="F2546" t="str">
            <v>Coazucar S. A.</v>
          </cell>
          <cell r="G2546">
            <v>791060395</v>
          </cell>
          <cell r="H2546">
            <v>7795551091</v>
          </cell>
          <cell r="I2546" t="str">
            <v>ELECTROMECANICOS</v>
          </cell>
          <cell r="J2546" t="str">
            <v>revisar sistema electrico</v>
          </cell>
          <cell r="K2546" t="str">
            <v>MTTO. CORRECTIVO</v>
          </cell>
          <cell r="L2546">
            <v>7145</v>
          </cell>
          <cell r="M2546" t="str">
            <v>GALLARDO ABAMBARI, ALBERTO CARLOS</v>
          </cell>
          <cell r="N2546" t="str">
            <v>A</v>
          </cell>
          <cell r="O2546">
            <v>42214</v>
          </cell>
          <cell r="P2546">
            <v>0.64027777777777783</v>
          </cell>
          <cell r="Q2546">
            <v>31</v>
          </cell>
          <cell r="R2546"/>
          <cell r="S2546" t="str">
            <v>Mtto. Terminado</v>
          </cell>
          <cell r="T2546">
            <v>42214</v>
          </cell>
          <cell r="U2546">
            <v>0.75</v>
          </cell>
          <cell r="V2546">
            <v>2.6333333333022892</v>
          </cell>
        </row>
        <row r="2547">
          <cell r="A2547"/>
          <cell r="B2547">
            <v>2536</v>
          </cell>
          <cell r="C2547" t="str">
            <v>EL11</v>
          </cell>
          <cell r="D2547" t="str">
            <v xml:space="preserve">Camión Chevrolet </v>
          </cell>
          <cell r="E2547" t="str">
            <v>100EL</v>
          </cell>
          <cell r="F2547" t="str">
            <v>Coazucar S. A.</v>
          </cell>
          <cell r="G2547">
            <v>791060309</v>
          </cell>
          <cell r="H2547">
            <v>7795550779</v>
          </cell>
          <cell r="I2547" t="str">
            <v>TALLER DE MOTORES</v>
          </cell>
          <cell r="J2547" t="str">
            <v>chequeo de embrague</v>
          </cell>
          <cell r="K2547" t="str">
            <v>MTTO. CORRECTIVO</v>
          </cell>
          <cell r="L2547">
            <v>1155</v>
          </cell>
          <cell r="M2547" t="str">
            <v>HERNANDEZ HERRERA, JOSE ANTONIO</v>
          </cell>
          <cell r="N2547" t="str">
            <v>A</v>
          </cell>
          <cell r="O2547">
            <v>42214</v>
          </cell>
          <cell r="P2547">
            <v>0.64583333333333337</v>
          </cell>
          <cell r="Q2547">
            <v>31</v>
          </cell>
          <cell r="R2547"/>
          <cell r="S2547">
            <v>36934.230038888752</v>
          </cell>
          <cell r="T2547"/>
          <cell r="U2547"/>
          <cell r="V2547" t="str">
            <v/>
          </cell>
        </row>
        <row r="2548">
          <cell r="A2548"/>
          <cell r="B2548">
            <v>2537</v>
          </cell>
          <cell r="C2548">
            <v>605</v>
          </cell>
          <cell r="D2548" t="str">
            <v>Moto Bomba John Deere 6081AF001</v>
          </cell>
          <cell r="E2548" t="str">
            <v>100BB</v>
          </cell>
          <cell r="F2548" t="str">
            <v>Coazucar S. A.</v>
          </cell>
          <cell r="G2548">
            <v>791060405</v>
          </cell>
          <cell r="H2548">
            <v>7795550009</v>
          </cell>
          <cell r="I2548" t="str">
            <v>MTTO. EN EL CAMPO</v>
          </cell>
          <cell r="J2548" t="str">
            <v>Cambio aceite y filtro motor</v>
          </cell>
          <cell r="K2548" t="str">
            <v>MTTO. PREVENTIVO</v>
          </cell>
          <cell r="L2548">
            <v>1946</v>
          </cell>
          <cell r="M2548" t="str">
            <v>VASQUEZ BERMEO, BENJAMIN</v>
          </cell>
          <cell r="N2548" t="str">
            <v>A</v>
          </cell>
          <cell r="O2548">
            <v>42214</v>
          </cell>
          <cell r="P2548">
            <v>0.65208333333333335</v>
          </cell>
          <cell r="Q2548">
            <v>31</v>
          </cell>
          <cell r="R2548"/>
          <cell r="S2548" t="str">
            <v>Mtto. Terminado</v>
          </cell>
          <cell r="T2548">
            <v>42215</v>
          </cell>
          <cell r="U2548">
            <v>0.66666666666666663</v>
          </cell>
          <cell r="V2548">
            <v>24.349999999976717</v>
          </cell>
        </row>
        <row r="2549">
          <cell r="A2549"/>
          <cell r="B2549">
            <v>2538</v>
          </cell>
          <cell r="C2549">
            <v>605</v>
          </cell>
          <cell r="D2549" t="str">
            <v>Moto Bomba John Deere 6081AF001</v>
          </cell>
          <cell r="E2549" t="str">
            <v>100BB</v>
          </cell>
          <cell r="F2549" t="str">
            <v>Coazucar S. A.</v>
          </cell>
          <cell r="G2549">
            <v>791060405</v>
          </cell>
          <cell r="H2549">
            <v>7795550009</v>
          </cell>
          <cell r="I2549" t="str">
            <v>MTTO. EN EL CAMPO</v>
          </cell>
          <cell r="J2549" t="str">
            <v>Cambio filtro de combustible</v>
          </cell>
          <cell r="K2549" t="str">
            <v>MTTO. PREVENTIVO</v>
          </cell>
          <cell r="L2549">
            <v>1946</v>
          </cell>
          <cell r="M2549" t="str">
            <v>VASQUEZ BERMEO, BENJAMIN</v>
          </cell>
          <cell r="N2549" t="str">
            <v>A</v>
          </cell>
          <cell r="O2549">
            <v>42214</v>
          </cell>
          <cell r="P2549">
            <v>0.65208333333333335</v>
          </cell>
          <cell r="Q2549">
            <v>31</v>
          </cell>
          <cell r="R2549"/>
          <cell r="S2549" t="str">
            <v>Mtto. Terminado</v>
          </cell>
          <cell r="T2549">
            <v>42215</v>
          </cell>
          <cell r="U2549">
            <v>0.66666666666666663</v>
          </cell>
          <cell r="V2549">
            <v>24.349999999976717</v>
          </cell>
        </row>
        <row r="2550">
          <cell r="A2550"/>
          <cell r="B2550">
            <v>2539</v>
          </cell>
          <cell r="C2550" t="str">
            <v>693B</v>
          </cell>
          <cell r="D2550" t="str">
            <v>Moto Bomba Jhon Deere 4039</v>
          </cell>
          <cell r="E2550" t="str">
            <v>100BB</v>
          </cell>
          <cell r="F2550" t="str">
            <v>Coazucar S. A.</v>
          </cell>
          <cell r="G2550">
            <v>791060405</v>
          </cell>
          <cell r="H2550">
            <v>7795550062</v>
          </cell>
          <cell r="I2550" t="str">
            <v>MTTO. EN EL CAMPO</v>
          </cell>
          <cell r="J2550" t="str">
            <v>Cambio aceite reductor</v>
          </cell>
          <cell r="K2550" t="str">
            <v>MTTO. PREVENTIVO</v>
          </cell>
          <cell r="L2550">
            <v>1946</v>
          </cell>
          <cell r="M2550" t="str">
            <v>VASQUEZ BERMEO, BENJAMIN</v>
          </cell>
          <cell r="N2550" t="str">
            <v>A</v>
          </cell>
          <cell r="O2550">
            <v>42214</v>
          </cell>
          <cell r="P2550">
            <v>0.65208333333333335</v>
          </cell>
          <cell r="Q2550">
            <v>31</v>
          </cell>
          <cell r="R2550"/>
          <cell r="S2550" t="str">
            <v>Mtto. Terminado</v>
          </cell>
          <cell r="T2550">
            <v>42215</v>
          </cell>
          <cell r="U2550">
            <v>0.4375</v>
          </cell>
          <cell r="V2550">
            <v>18.849999999976717</v>
          </cell>
        </row>
        <row r="2551">
          <cell r="A2551"/>
          <cell r="B2551">
            <v>2540</v>
          </cell>
          <cell r="C2551">
            <v>635</v>
          </cell>
          <cell r="D2551" t="str">
            <v>Moto Bomba Perkins 1104A-44T</v>
          </cell>
          <cell r="E2551" t="str">
            <v>100BB</v>
          </cell>
          <cell r="F2551" t="str">
            <v>Coazucar S. A.</v>
          </cell>
          <cell r="G2551">
            <v>791060405</v>
          </cell>
          <cell r="H2551">
            <v>7795550015</v>
          </cell>
          <cell r="I2551" t="str">
            <v>MTTO. EN EL CAMPO</v>
          </cell>
          <cell r="J2551" t="str">
            <v>Cambio aceite reductor</v>
          </cell>
          <cell r="K2551" t="str">
            <v>MTTO. PREVENTIVO</v>
          </cell>
          <cell r="L2551">
            <v>1946</v>
          </cell>
          <cell r="M2551" t="str">
            <v>VASQUEZ BERMEO, BENJAMIN</v>
          </cell>
          <cell r="N2551" t="str">
            <v>A</v>
          </cell>
          <cell r="O2551">
            <v>42214</v>
          </cell>
          <cell r="P2551">
            <v>0.65208333333333335</v>
          </cell>
          <cell r="Q2551">
            <v>31</v>
          </cell>
          <cell r="R2551"/>
          <cell r="S2551" t="str">
            <v>Mtto. Terminado</v>
          </cell>
          <cell r="T2551">
            <v>42215</v>
          </cell>
          <cell r="U2551">
            <v>0.35416666666666669</v>
          </cell>
          <cell r="V2551">
            <v>16.849999999976717</v>
          </cell>
        </row>
        <row r="2552">
          <cell r="A2552"/>
          <cell r="B2552">
            <v>2541</v>
          </cell>
          <cell r="C2552" t="str">
            <v>MB44</v>
          </cell>
          <cell r="D2552" t="str">
            <v>Moto Boma Perkins1006-6TZ09</v>
          </cell>
          <cell r="E2552" t="str">
            <v>100BB</v>
          </cell>
          <cell r="F2552" t="str">
            <v>Coazucar S. A.</v>
          </cell>
          <cell r="G2552">
            <v>791060405</v>
          </cell>
          <cell r="H2552">
            <v>7795550142</v>
          </cell>
          <cell r="I2552" t="str">
            <v>MTTO. EN EL CAMPO</v>
          </cell>
          <cell r="J2552" t="str">
            <v>Cambio aceite reductor</v>
          </cell>
          <cell r="K2552" t="str">
            <v>MTTO. PREVENTIVO</v>
          </cell>
          <cell r="L2552">
            <v>1946</v>
          </cell>
          <cell r="M2552" t="str">
            <v>VASQUEZ BERMEO, BENJAMIN</v>
          </cell>
          <cell r="N2552" t="str">
            <v>A</v>
          </cell>
          <cell r="O2552">
            <v>42214</v>
          </cell>
          <cell r="P2552">
            <v>0.65208333333333335</v>
          </cell>
          <cell r="Q2552">
            <v>31</v>
          </cell>
          <cell r="R2552"/>
          <cell r="S2552" t="str">
            <v>Mtto. Terminado</v>
          </cell>
          <cell r="T2552">
            <v>42215</v>
          </cell>
          <cell r="U2552">
            <v>0.39583333333333331</v>
          </cell>
          <cell r="V2552">
            <v>17.849999999976717</v>
          </cell>
        </row>
        <row r="2553">
          <cell r="A2553"/>
          <cell r="B2553">
            <v>2542</v>
          </cell>
          <cell r="C2553" t="str">
            <v>693A</v>
          </cell>
          <cell r="D2553" t="str">
            <v>Moto Bomba Jhon Deere 4039</v>
          </cell>
          <cell r="E2553" t="str">
            <v>100BB</v>
          </cell>
          <cell r="F2553" t="str">
            <v>Coazucar S. A.</v>
          </cell>
          <cell r="G2553">
            <v>791060405</v>
          </cell>
          <cell r="H2553">
            <v>7795550060</v>
          </cell>
          <cell r="I2553" t="str">
            <v>MTTO. EN EL CAMPO</v>
          </cell>
          <cell r="J2553" t="str">
            <v>Cambio aceite reductor</v>
          </cell>
          <cell r="K2553" t="str">
            <v>MTTO. PREVENTIVO</v>
          </cell>
          <cell r="L2553">
            <v>1946</v>
          </cell>
          <cell r="M2553" t="str">
            <v>VASQUEZ BERMEO, BENJAMIN</v>
          </cell>
          <cell r="N2553" t="str">
            <v>A</v>
          </cell>
          <cell r="O2553">
            <v>42214</v>
          </cell>
          <cell r="P2553">
            <v>0.65208333333333335</v>
          </cell>
          <cell r="Q2553">
            <v>31</v>
          </cell>
          <cell r="R2553"/>
          <cell r="S2553" t="str">
            <v>Mtto. Terminado</v>
          </cell>
          <cell r="T2553">
            <v>42215</v>
          </cell>
          <cell r="U2553">
            <v>0.47916666666666669</v>
          </cell>
          <cell r="V2553">
            <v>19.849999999976717</v>
          </cell>
        </row>
        <row r="2554">
          <cell r="A2554"/>
          <cell r="B2554">
            <v>2543</v>
          </cell>
          <cell r="C2554" t="str">
            <v>EL02</v>
          </cell>
          <cell r="D2554" t="str">
            <v xml:space="preserve">Camión Chevrolet </v>
          </cell>
          <cell r="E2554" t="str">
            <v>100EL</v>
          </cell>
          <cell r="F2554" t="str">
            <v>Coazucar S. A.</v>
          </cell>
          <cell r="G2554">
            <v>791060405</v>
          </cell>
          <cell r="H2554">
            <v>7795550761</v>
          </cell>
          <cell r="I2554" t="str">
            <v>ENDER EQUIPO LIVIANO</v>
          </cell>
          <cell r="J2554" t="str">
            <v>revision de parabrisas</v>
          </cell>
          <cell r="K2554" t="str">
            <v>MTTO. CORRECTIVO</v>
          </cell>
          <cell r="L2554">
            <v>1671</v>
          </cell>
          <cell r="M2554" t="str">
            <v>REYES FREIRE, ESTEBAN</v>
          </cell>
          <cell r="N2554" t="str">
            <v>A</v>
          </cell>
          <cell r="O2554">
            <v>42214</v>
          </cell>
          <cell r="P2554">
            <v>0.65555555555555556</v>
          </cell>
          <cell r="Q2554">
            <v>31</v>
          </cell>
          <cell r="R2554">
            <v>45511</v>
          </cell>
          <cell r="S2554" t="str">
            <v>Mtto. Terminado</v>
          </cell>
          <cell r="T2554">
            <v>42214</v>
          </cell>
          <cell r="U2554">
            <v>0.75</v>
          </cell>
          <cell r="V2554">
            <v>2.2666666667209938</v>
          </cell>
        </row>
        <row r="2555">
          <cell r="A2555"/>
          <cell r="B2555">
            <v>2544</v>
          </cell>
          <cell r="C2555">
            <v>424</v>
          </cell>
          <cell r="D2555" t="str">
            <v>Carreton</v>
          </cell>
          <cell r="E2555" t="str">
            <v>100CA</v>
          </cell>
          <cell r="F2555" t="str">
            <v>Coazucar S. A.</v>
          </cell>
          <cell r="G2555">
            <v>791060326</v>
          </cell>
          <cell r="H2555">
            <v>791060326</v>
          </cell>
          <cell r="I2555" t="str">
            <v>CARRETONES</v>
          </cell>
          <cell r="J2555" t="str">
            <v>revisar suspension</v>
          </cell>
          <cell r="K2555" t="str">
            <v>MTTO. PREVENTIVO</v>
          </cell>
          <cell r="L2555">
            <v>1417</v>
          </cell>
          <cell r="M2555" t="str">
            <v>MORENO ULLOA, SALOMON</v>
          </cell>
          <cell r="N2555" t="str">
            <v>A</v>
          </cell>
          <cell r="O2555">
            <v>42214</v>
          </cell>
          <cell r="P2555">
            <v>0.67569444444444438</v>
          </cell>
          <cell r="Q2555">
            <v>31</v>
          </cell>
          <cell r="R2555"/>
          <cell r="S2555" t="str">
            <v>Mtto. Terminado</v>
          </cell>
          <cell r="T2555">
            <v>42214</v>
          </cell>
          <cell r="U2555">
            <v>0.79166666666666663</v>
          </cell>
          <cell r="V2555">
            <v>2.7833333334419876</v>
          </cell>
        </row>
        <row r="2556">
          <cell r="A2556"/>
          <cell r="B2556">
            <v>2545</v>
          </cell>
          <cell r="C2556">
            <v>152</v>
          </cell>
          <cell r="D2556" t="str">
            <v>Cabezal M. Benz LS-2635</v>
          </cell>
          <cell r="E2556" t="str">
            <v>100CB</v>
          </cell>
          <cell r="F2556" t="str">
            <v>Coazucar S. A.</v>
          </cell>
          <cell r="G2556">
            <v>791060330</v>
          </cell>
          <cell r="H2556">
            <v>791060330</v>
          </cell>
          <cell r="I2556" t="str">
            <v>TALLER DE MOTORES</v>
          </cell>
          <cell r="J2556" t="str">
            <v>revisar corona</v>
          </cell>
          <cell r="K2556" t="str">
            <v>MTTO. CORRECTIVO</v>
          </cell>
          <cell r="L2556">
            <v>1840</v>
          </cell>
          <cell r="M2556" t="str">
            <v>SISLEMA LAZO, JESUS ESTEBAN</v>
          </cell>
          <cell r="N2556" t="str">
            <v>A</v>
          </cell>
          <cell r="O2556">
            <v>42214</v>
          </cell>
          <cell r="P2556">
            <v>0.68194444444444446</v>
          </cell>
          <cell r="Q2556">
            <v>31</v>
          </cell>
          <cell r="R2556"/>
          <cell r="S2556" t="str">
            <v>Mtto. Terminado</v>
          </cell>
          <cell r="T2556">
            <v>42214</v>
          </cell>
          <cell r="U2556">
            <v>0.75</v>
          </cell>
          <cell r="V2556">
            <v>1.6333333334187046</v>
          </cell>
        </row>
        <row r="2557">
          <cell r="A2557"/>
          <cell r="B2557">
            <v>2546</v>
          </cell>
          <cell r="C2557">
            <v>723</v>
          </cell>
          <cell r="D2557" t="str">
            <v>Payloader CAT-966C</v>
          </cell>
          <cell r="E2557" t="str">
            <v>100EP</v>
          </cell>
          <cell r="F2557" t="str">
            <v>Coazucar S. A.</v>
          </cell>
          <cell r="G2557">
            <v>791060313</v>
          </cell>
          <cell r="H2557">
            <v>7795550854</v>
          </cell>
          <cell r="I2557" t="str">
            <v>EQUIPO PESADO</v>
          </cell>
          <cell r="J2557" t="str">
            <v>suelda de uña del valde</v>
          </cell>
          <cell r="K2557" t="str">
            <v>MTTO. CORRECTIVO</v>
          </cell>
          <cell r="L2557">
            <v>1405</v>
          </cell>
          <cell r="M2557" t="str">
            <v>MORAN MORA, JACINTO FERMIN</v>
          </cell>
          <cell r="N2557" t="str">
            <v>A</v>
          </cell>
          <cell r="O2557">
            <v>42214</v>
          </cell>
          <cell r="P2557">
            <v>0.68680555555555556</v>
          </cell>
          <cell r="Q2557">
            <v>31</v>
          </cell>
          <cell r="R2557"/>
          <cell r="S2557" t="str">
            <v>Mtto. Terminado</v>
          </cell>
          <cell r="T2557">
            <v>42214</v>
          </cell>
          <cell r="U2557">
            <v>0.95833333333333337</v>
          </cell>
          <cell r="V2557">
            <v>6.5166666667209938</v>
          </cell>
        </row>
        <row r="2558">
          <cell r="A2558"/>
          <cell r="B2558">
            <v>2547</v>
          </cell>
          <cell r="C2558">
            <v>508</v>
          </cell>
          <cell r="D2558" t="str">
            <v>Cargadora de Caña Cameco SP- 1800</v>
          </cell>
          <cell r="E2558" t="str">
            <v>100LL</v>
          </cell>
          <cell r="F2558" t="str">
            <v>Coazucar S. A.</v>
          </cell>
          <cell r="G2558">
            <v>791060368</v>
          </cell>
          <cell r="H2558">
            <v>791060368</v>
          </cell>
          <cell r="I2558" t="str">
            <v>EQUIPO AGRICOLAS</v>
          </cell>
          <cell r="J2558" t="str">
            <v>cambio de retenedores del cigüeñal</v>
          </cell>
          <cell r="K2558" t="str">
            <v>MTTO. CORRECTIVO</v>
          </cell>
          <cell r="L2558">
            <v>1195</v>
          </cell>
          <cell r="M2558" t="str">
            <v>JUNCAL URGILES, LUIS</v>
          </cell>
          <cell r="N2558" t="str">
            <v>A</v>
          </cell>
          <cell r="O2558">
            <v>42214</v>
          </cell>
          <cell r="P2558">
            <v>0.69444444444444453</v>
          </cell>
          <cell r="Q2558">
            <v>31</v>
          </cell>
          <cell r="R2558">
            <v>2361</v>
          </cell>
          <cell r="S2558" t="str">
            <v>Mtto. Terminado</v>
          </cell>
          <cell r="T2558">
            <v>42215</v>
          </cell>
          <cell r="U2558">
            <v>8.3333333333333329E-2</v>
          </cell>
          <cell r="V2558">
            <v>9.3333333332557231</v>
          </cell>
        </row>
        <row r="2559">
          <cell r="A2559"/>
          <cell r="B2559">
            <v>2548</v>
          </cell>
          <cell r="C2559" t="str">
            <v>CA15</v>
          </cell>
          <cell r="D2559" t="str">
            <v>Carreta Autovolteable</v>
          </cell>
          <cell r="E2559" t="str">
            <v>100CA</v>
          </cell>
          <cell r="F2559" t="str">
            <v>Coazucar S. A.</v>
          </cell>
          <cell r="G2559">
            <v>791060325</v>
          </cell>
          <cell r="H2559">
            <v>791060325</v>
          </cell>
          <cell r="I2559" t="str">
            <v>MTTO. EN EL CAMPO</v>
          </cell>
          <cell r="J2559" t="str">
            <v>Cambiar llanta baja lado izquierda</v>
          </cell>
          <cell r="K2559" t="str">
            <v>MTTO. CORRECTIVO</v>
          </cell>
          <cell r="L2559">
            <v>1353</v>
          </cell>
          <cell r="M2559" t="str">
            <v>MINA POROZO, XAVIER</v>
          </cell>
          <cell r="N2559" t="str">
            <v>A</v>
          </cell>
          <cell r="O2559">
            <v>42214</v>
          </cell>
          <cell r="P2559">
            <v>0.71180555555555547</v>
          </cell>
          <cell r="Q2559">
            <v>31</v>
          </cell>
          <cell r="R2559"/>
          <cell r="S2559" t="str">
            <v>Mtto. Terminado</v>
          </cell>
          <cell r="T2559">
            <v>42214</v>
          </cell>
          <cell r="U2559">
            <v>0.77430555555555547</v>
          </cell>
          <cell r="V2559">
            <v>1.5</v>
          </cell>
        </row>
        <row r="2560">
          <cell r="A2560"/>
          <cell r="B2560">
            <v>2549</v>
          </cell>
          <cell r="C2560" t="str">
            <v>MB44</v>
          </cell>
          <cell r="D2560" t="str">
            <v>Moto Boma Perkins1006-6TZ09</v>
          </cell>
          <cell r="E2560" t="str">
            <v>100BB</v>
          </cell>
          <cell r="F2560" t="str">
            <v>Coazucar S. A.</v>
          </cell>
          <cell r="G2560">
            <v>791060405</v>
          </cell>
          <cell r="H2560">
            <v>7795550142</v>
          </cell>
          <cell r="I2560" t="str">
            <v>MTTO. EN EL CAMPO</v>
          </cell>
          <cell r="J2560" t="str">
            <v>cambio de manguera de motor</v>
          </cell>
          <cell r="K2560" t="str">
            <v>MTTO. CORRECTIVO</v>
          </cell>
          <cell r="L2560">
            <v>953</v>
          </cell>
          <cell r="M2560" t="str">
            <v>CORTEZ MICOLTA,  CRUZ</v>
          </cell>
          <cell r="N2560" t="str">
            <v>A</v>
          </cell>
          <cell r="O2560">
            <v>42214</v>
          </cell>
          <cell r="P2560">
            <v>0.71597222222222223</v>
          </cell>
          <cell r="Q2560">
            <v>31</v>
          </cell>
          <cell r="R2560"/>
          <cell r="S2560" t="str">
            <v>Mtto. Terminado</v>
          </cell>
          <cell r="T2560">
            <v>42214</v>
          </cell>
          <cell r="U2560">
            <v>0.91666666666666663</v>
          </cell>
          <cell r="V2560">
            <v>4.8166666666511446</v>
          </cell>
        </row>
        <row r="2561">
          <cell r="A2561"/>
          <cell r="B2561">
            <v>2550</v>
          </cell>
          <cell r="C2561" t="str">
            <v>JD15</v>
          </cell>
          <cell r="D2561" t="str">
            <v>Tractor John Deere 6145J</v>
          </cell>
          <cell r="E2561" t="str">
            <v>100JD</v>
          </cell>
          <cell r="F2561" t="str">
            <v>Coazucar S. A.</v>
          </cell>
          <cell r="G2561">
            <v>791060390</v>
          </cell>
          <cell r="H2561">
            <v>7795551041</v>
          </cell>
          <cell r="I2561" t="str">
            <v>ELECTROMECANICOS</v>
          </cell>
          <cell r="J2561" t="str">
            <v>revisar sistema electrico</v>
          </cell>
          <cell r="K2561" t="str">
            <v>MTTO. CORRECTIVO</v>
          </cell>
          <cell r="L2561">
            <v>1470</v>
          </cell>
          <cell r="M2561" t="str">
            <v>OLVERA MEDINA, ANGEL FERNANDO</v>
          </cell>
          <cell r="N2561" t="str">
            <v>A</v>
          </cell>
          <cell r="O2561">
            <v>42214</v>
          </cell>
          <cell r="P2561">
            <v>0.72638888888888886</v>
          </cell>
          <cell r="Q2561">
            <v>31</v>
          </cell>
          <cell r="R2561">
            <v>5934</v>
          </cell>
          <cell r="S2561" t="str">
            <v>Mtto. Terminado</v>
          </cell>
          <cell r="T2561">
            <v>42214</v>
          </cell>
          <cell r="U2561">
            <v>0.72638888888888886</v>
          </cell>
          <cell r="V2561">
            <v>0</v>
          </cell>
        </row>
        <row r="2562">
          <cell r="A2562"/>
          <cell r="B2562">
            <v>2551</v>
          </cell>
          <cell r="C2562">
            <v>384</v>
          </cell>
          <cell r="D2562" t="str">
            <v>Tractor John Deere 7400</v>
          </cell>
          <cell r="E2562" t="str">
            <v>100JD</v>
          </cell>
          <cell r="F2562" t="str">
            <v>Coazucar S. A.</v>
          </cell>
          <cell r="G2562">
            <v>791060390</v>
          </cell>
          <cell r="H2562">
            <v>7795550997</v>
          </cell>
          <cell r="I2562" t="str">
            <v>JOHN DEERE</v>
          </cell>
          <cell r="J2562" t="str">
            <v>calibracion de gatos</v>
          </cell>
          <cell r="K2562" t="str">
            <v>MTTO. CORRECTIVO</v>
          </cell>
          <cell r="L2562">
            <v>7091</v>
          </cell>
          <cell r="M2562" t="str">
            <v>CHICHANDE MONSERRATE, FAUSTO</v>
          </cell>
          <cell r="N2562" t="str">
            <v>A</v>
          </cell>
          <cell r="O2562">
            <v>42214</v>
          </cell>
          <cell r="P2562">
            <v>0.7319444444444444</v>
          </cell>
          <cell r="Q2562">
            <v>31</v>
          </cell>
          <cell r="R2562"/>
          <cell r="S2562">
            <v>36932.163372222101</v>
          </cell>
          <cell r="T2562"/>
          <cell r="U2562"/>
          <cell r="V2562" t="str">
            <v/>
          </cell>
        </row>
        <row r="2563">
          <cell r="A2563"/>
          <cell r="B2563">
            <v>2552</v>
          </cell>
          <cell r="C2563">
            <v>1253</v>
          </cell>
          <cell r="D2563" t="str">
            <v>Trayler</v>
          </cell>
          <cell r="E2563" t="str">
            <v>100TD</v>
          </cell>
          <cell r="F2563" t="str">
            <v>Coazucar S. A.</v>
          </cell>
          <cell r="G2563">
            <v>791060312</v>
          </cell>
          <cell r="H2563">
            <v>791060312</v>
          </cell>
          <cell r="I2563" t="str">
            <v>MTTO. EN EL CAMPO</v>
          </cell>
          <cell r="J2563" t="str">
            <v>cambiar llanta baja</v>
          </cell>
          <cell r="K2563" t="str">
            <v>MTTO. CORRECTIVO</v>
          </cell>
          <cell r="L2563">
            <v>1353</v>
          </cell>
          <cell r="M2563" t="str">
            <v>MINA POROZO, XAVIER</v>
          </cell>
          <cell r="N2563" t="str">
            <v>A</v>
          </cell>
          <cell r="O2563">
            <v>42214</v>
          </cell>
          <cell r="P2563">
            <v>0.74236111111111114</v>
          </cell>
          <cell r="Q2563">
            <v>31</v>
          </cell>
          <cell r="R2563"/>
          <cell r="S2563" t="str">
            <v>Mtto. Terminado</v>
          </cell>
          <cell r="T2563">
            <v>42214</v>
          </cell>
          <cell r="U2563">
            <v>0.78472222222222221</v>
          </cell>
          <cell r="V2563">
            <v>1.0166666666045785</v>
          </cell>
        </row>
        <row r="2564">
          <cell r="A2564"/>
          <cell r="B2564">
            <v>2553</v>
          </cell>
          <cell r="C2564">
            <v>1299</v>
          </cell>
          <cell r="D2564" t="str">
            <v>Trayler</v>
          </cell>
          <cell r="E2564" t="str">
            <v>100TD</v>
          </cell>
          <cell r="F2564" t="str">
            <v>Coazucar S. A.</v>
          </cell>
          <cell r="G2564">
            <v>791060312</v>
          </cell>
          <cell r="H2564">
            <v>791060312</v>
          </cell>
          <cell r="I2564" t="str">
            <v>MTTO. EN EL CAMPO</v>
          </cell>
          <cell r="J2564" t="str">
            <v>cambiar llanta baja</v>
          </cell>
          <cell r="K2564" t="str">
            <v>MTTO. CORRECTIVO</v>
          </cell>
          <cell r="L2564">
            <v>1353</v>
          </cell>
          <cell r="M2564" t="str">
            <v>MINA POROZO, XAVIER</v>
          </cell>
          <cell r="N2564" t="str">
            <v>A</v>
          </cell>
          <cell r="O2564">
            <v>42214</v>
          </cell>
          <cell r="P2564">
            <v>0.74236111111111114</v>
          </cell>
          <cell r="Q2564">
            <v>31</v>
          </cell>
          <cell r="R2564"/>
          <cell r="S2564" t="str">
            <v>Mtto. Terminado</v>
          </cell>
          <cell r="T2564">
            <v>42214</v>
          </cell>
          <cell r="U2564">
            <v>0.78472222222222221</v>
          </cell>
          <cell r="V2564">
            <v>1.0166666666045785</v>
          </cell>
        </row>
        <row r="2565">
          <cell r="A2565"/>
          <cell r="B2565">
            <v>2554</v>
          </cell>
          <cell r="C2565" t="str">
            <v>JD42</v>
          </cell>
          <cell r="D2565" t="str">
            <v>Tractor Massey Fergunson</v>
          </cell>
          <cell r="E2565" t="str">
            <v>100JD</v>
          </cell>
          <cell r="F2565" t="str">
            <v>Coazucar S. A.</v>
          </cell>
          <cell r="G2565">
            <v>791060434</v>
          </cell>
          <cell r="H2565">
            <v>791060434</v>
          </cell>
          <cell r="I2565" t="str">
            <v>MTTO. EN EL CAMPO</v>
          </cell>
          <cell r="J2565" t="str">
            <v>Equipo bloqueado</v>
          </cell>
          <cell r="K2565" t="str">
            <v>MTTO. CORRECTIVO</v>
          </cell>
          <cell r="L2565">
            <v>1059</v>
          </cell>
          <cell r="M2565" t="str">
            <v>FRIAS LARA, FAUSTO FABIAN</v>
          </cell>
          <cell r="N2565" t="str">
            <v>A</v>
          </cell>
          <cell r="O2565">
            <v>42214</v>
          </cell>
          <cell r="P2565">
            <v>0.76388888888888884</v>
          </cell>
          <cell r="Q2565">
            <v>31</v>
          </cell>
          <cell r="R2565">
            <v>4016</v>
          </cell>
          <cell r="S2565" t="str">
            <v>Mtto. Terminado</v>
          </cell>
          <cell r="T2565">
            <v>42214</v>
          </cell>
          <cell r="U2565">
            <v>0.83333333333333337</v>
          </cell>
          <cell r="V2565">
            <v>1.6666666666278616</v>
          </cell>
        </row>
        <row r="2566">
          <cell r="A2566"/>
          <cell r="B2566">
            <v>2555</v>
          </cell>
          <cell r="C2566" t="str">
            <v>JD01</v>
          </cell>
          <cell r="D2566" t="str">
            <v>Tractor John Deere 9430R</v>
          </cell>
          <cell r="E2566" t="str">
            <v>100JD</v>
          </cell>
          <cell r="F2566" t="str">
            <v>Coazucar S. A.</v>
          </cell>
          <cell r="G2566">
            <v>791060394</v>
          </cell>
          <cell r="H2566">
            <v>7795551013</v>
          </cell>
          <cell r="I2566" t="str">
            <v>MTTO. EN EL CAMPO</v>
          </cell>
          <cell r="J2566" t="str">
            <v>Revisar sistema de combustible</v>
          </cell>
          <cell r="K2566" t="str">
            <v>MTTO. CORRECTIVO</v>
          </cell>
          <cell r="L2566">
            <v>1630</v>
          </cell>
          <cell r="M2566" t="str">
            <v>QUIÑONEZ LAPIERRE, JOSE ALBERTO</v>
          </cell>
          <cell r="N2566" t="str">
            <v>A</v>
          </cell>
          <cell r="O2566">
            <v>42214</v>
          </cell>
          <cell r="P2566">
            <v>0.77083333333333337</v>
          </cell>
          <cell r="Q2566">
            <v>31</v>
          </cell>
          <cell r="R2566"/>
          <cell r="S2566" t="str">
            <v>Mtto. Terminado</v>
          </cell>
          <cell r="T2566">
            <v>42214</v>
          </cell>
          <cell r="U2566">
            <v>0.79166666666666663</v>
          </cell>
          <cell r="V2566">
            <v>0.5</v>
          </cell>
        </row>
        <row r="2567">
          <cell r="A2567"/>
          <cell r="B2567">
            <v>2556</v>
          </cell>
          <cell r="C2567">
            <v>210</v>
          </cell>
          <cell r="D2567" t="str">
            <v>Camión Chevrolet</v>
          </cell>
          <cell r="E2567" t="str">
            <v>100EL</v>
          </cell>
          <cell r="F2567" t="str">
            <v>Coazucar S. A.</v>
          </cell>
          <cell r="G2567">
            <v>791060405</v>
          </cell>
          <cell r="H2567">
            <v>7795550690</v>
          </cell>
          <cell r="I2567" t="str">
            <v>EQUIPO LIVIANO</v>
          </cell>
          <cell r="J2567" t="str">
            <v>Revisar frenos</v>
          </cell>
          <cell r="K2567" t="str">
            <v>MTTO. CORRECTIVO</v>
          </cell>
          <cell r="L2567">
            <v>2036</v>
          </cell>
          <cell r="M2567" t="str">
            <v>YUGCHA PICHUCHO, LUIS ANIBAL</v>
          </cell>
          <cell r="N2567" t="str">
            <v>B</v>
          </cell>
          <cell r="O2567">
            <v>42214</v>
          </cell>
          <cell r="P2567">
            <v>0.79652777777777783</v>
          </cell>
          <cell r="Q2567">
            <v>31</v>
          </cell>
          <cell r="R2567"/>
          <cell r="S2567" t="str">
            <v>Mtto. Terminado</v>
          </cell>
          <cell r="T2567">
            <v>42214</v>
          </cell>
          <cell r="U2567">
            <v>0.91666666666666663</v>
          </cell>
          <cell r="V2567">
            <v>2.8833333333022892</v>
          </cell>
        </row>
        <row r="2568">
          <cell r="A2568"/>
          <cell r="B2568">
            <v>2557</v>
          </cell>
          <cell r="C2568" t="str">
            <v>MB55</v>
          </cell>
          <cell r="D2568" t="str">
            <v>Moto bomba John Deere R 504850</v>
          </cell>
          <cell r="E2568" t="str">
            <v>100BB</v>
          </cell>
          <cell r="F2568" t="str">
            <v>Coazucar S. A.</v>
          </cell>
          <cell r="G2568">
            <v>791060405</v>
          </cell>
          <cell r="H2568">
            <v>791060405</v>
          </cell>
          <cell r="I2568" t="str">
            <v>MTTO. EN EL CAMPO</v>
          </cell>
          <cell r="J2568" t="str">
            <v>Colocar banda de generador</v>
          </cell>
          <cell r="K2568" t="str">
            <v>MTTO. CORRECTIVO</v>
          </cell>
          <cell r="L2568">
            <v>1729</v>
          </cell>
          <cell r="M2568" t="str">
            <v>ROJAS BARRETO, FREDDY</v>
          </cell>
          <cell r="N2568" t="str">
            <v>B</v>
          </cell>
          <cell r="O2568">
            <v>42214</v>
          </cell>
          <cell r="P2568">
            <v>0.79861111111111116</v>
          </cell>
          <cell r="Q2568">
            <v>31</v>
          </cell>
          <cell r="R2568"/>
          <cell r="S2568" t="str">
            <v>Mtto. Terminado</v>
          </cell>
          <cell r="T2568">
            <v>42214</v>
          </cell>
          <cell r="U2568">
            <v>0.97916666666666663</v>
          </cell>
          <cell r="V2568">
            <v>4.3333333333721384</v>
          </cell>
        </row>
        <row r="2569">
          <cell r="A2569"/>
          <cell r="B2569">
            <v>2558</v>
          </cell>
          <cell r="C2569" t="str">
            <v>LL01</v>
          </cell>
          <cell r="D2569" t="str">
            <v>Cargadora de Caña JD SP.1850</v>
          </cell>
          <cell r="E2569" t="str">
            <v>100LL</v>
          </cell>
          <cell r="F2569" t="str">
            <v>Coazucar S. A.</v>
          </cell>
          <cell r="G2569">
            <v>791060370</v>
          </cell>
          <cell r="H2569">
            <v>791060370</v>
          </cell>
          <cell r="I2569" t="str">
            <v>MTTO. EN EL CAMPO</v>
          </cell>
          <cell r="J2569" t="str">
            <v>Revisar luces</v>
          </cell>
          <cell r="K2569" t="str">
            <v>MTTO. CORRECTIVO</v>
          </cell>
          <cell r="L2569">
            <v>1483</v>
          </cell>
          <cell r="M2569" t="str">
            <v>ORMAZA CATUTO, FELIX NELSON</v>
          </cell>
          <cell r="N2569" t="str">
            <v>B</v>
          </cell>
          <cell r="O2569">
            <v>42214</v>
          </cell>
          <cell r="P2569">
            <v>0.8222222222222223</v>
          </cell>
          <cell r="Q2569">
            <v>31</v>
          </cell>
          <cell r="R2569"/>
          <cell r="S2569" t="str">
            <v>Mtto. Terminado</v>
          </cell>
          <cell r="T2569">
            <v>42214</v>
          </cell>
          <cell r="U2569">
            <v>0.875</v>
          </cell>
          <cell r="V2569">
            <v>1.2666666666045785</v>
          </cell>
        </row>
        <row r="2570">
          <cell r="A2570"/>
          <cell r="B2570">
            <v>2559</v>
          </cell>
          <cell r="C2570">
            <v>520</v>
          </cell>
          <cell r="D2570" t="str">
            <v>Cargadora de Caña Vanguard V-1900</v>
          </cell>
          <cell r="E2570" t="str">
            <v>100LL</v>
          </cell>
          <cell r="F2570" t="str">
            <v>Coazucar S. A.</v>
          </cell>
          <cell r="G2570">
            <v>791060369</v>
          </cell>
          <cell r="H2570">
            <v>791060369</v>
          </cell>
          <cell r="I2570" t="str">
            <v>MTTO. EN EL CAMPO</v>
          </cell>
          <cell r="J2570" t="str">
            <v>Revisar luces</v>
          </cell>
          <cell r="K2570" t="str">
            <v>MTTO. CORRECTIVO</v>
          </cell>
          <cell r="L2570">
            <v>855</v>
          </cell>
          <cell r="M2570" t="str">
            <v>CEDEÑO ARTEAGA, JOFFRE YOVANNY</v>
          </cell>
          <cell r="N2570" t="str">
            <v>B</v>
          </cell>
          <cell r="O2570">
            <v>42214</v>
          </cell>
          <cell r="P2570">
            <v>0.8222222222222223</v>
          </cell>
          <cell r="Q2570">
            <v>31</v>
          </cell>
          <cell r="R2570"/>
          <cell r="S2570" t="str">
            <v>Mtto. Terminado</v>
          </cell>
          <cell r="T2570">
            <v>42214</v>
          </cell>
          <cell r="U2570">
            <v>0.91666666666666663</v>
          </cell>
          <cell r="V2570">
            <v>2.2666666666045785</v>
          </cell>
        </row>
        <row r="2571">
          <cell r="A2571"/>
          <cell r="B2571">
            <v>2560</v>
          </cell>
          <cell r="C2571">
            <v>522</v>
          </cell>
          <cell r="D2571" t="str">
            <v>Cargadora de Caña Vanguard V-1900</v>
          </cell>
          <cell r="E2571" t="str">
            <v>100LL</v>
          </cell>
          <cell r="F2571" t="str">
            <v>Coazucar S. A.</v>
          </cell>
          <cell r="G2571">
            <v>791060369</v>
          </cell>
          <cell r="H2571">
            <v>791060369</v>
          </cell>
          <cell r="I2571" t="str">
            <v>MTTO. EN EL CAMPO</v>
          </cell>
          <cell r="J2571" t="str">
            <v>Revisar luces</v>
          </cell>
          <cell r="K2571" t="str">
            <v>MTTO. CORRECTIVO</v>
          </cell>
          <cell r="L2571">
            <v>1016</v>
          </cell>
          <cell r="M2571" t="str">
            <v>ESPINOZA CALLE, EFRAIN ALBERTO</v>
          </cell>
          <cell r="N2571" t="str">
            <v>B</v>
          </cell>
          <cell r="O2571">
            <v>42214</v>
          </cell>
          <cell r="P2571">
            <v>0.8222222222222223</v>
          </cell>
          <cell r="Q2571">
            <v>31</v>
          </cell>
          <cell r="R2571"/>
          <cell r="S2571" t="str">
            <v>Mtto. Terminado</v>
          </cell>
          <cell r="T2571">
            <v>42214</v>
          </cell>
          <cell r="U2571">
            <v>0.9375</v>
          </cell>
          <cell r="V2571">
            <v>2.7666666666045785</v>
          </cell>
        </row>
        <row r="2572">
          <cell r="A2572"/>
          <cell r="B2572">
            <v>2561</v>
          </cell>
          <cell r="C2572">
            <v>523</v>
          </cell>
          <cell r="D2572" t="str">
            <v>Cargadora de Caña Vanguard V-1900</v>
          </cell>
          <cell r="E2572" t="str">
            <v>100LL</v>
          </cell>
          <cell r="F2572" t="str">
            <v>Coazucar S. A.</v>
          </cell>
          <cell r="G2572">
            <v>791060369</v>
          </cell>
          <cell r="H2572">
            <v>791060369</v>
          </cell>
          <cell r="I2572" t="str">
            <v>MTTO. EN EL CAMPO</v>
          </cell>
          <cell r="J2572" t="str">
            <v>Revisar luces</v>
          </cell>
          <cell r="K2572" t="str">
            <v>MTTO. CORRECTIVO</v>
          </cell>
          <cell r="L2572">
            <v>1416</v>
          </cell>
          <cell r="M2572" t="str">
            <v>MORENO SOTO, JACINTO</v>
          </cell>
          <cell r="N2572" t="str">
            <v>B</v>
          </cell>
          <cell r="O2572">
            <v>42214</v>
          </cell>
          <cell r="P2572">
            <v>0.8222222222222223</v>
          </cell>
          <cell r="Q2572">
            <v>31</v>
          </cell>
          <cell r="R2572"/>
          <cell r="S2572" t="str">
            <v>Mtto. Terminado</v>
          </cell>
          <cell r="T2572">
            <v>42214</v>
          </cell>
          <cell r="U2572">
            <v>0.95833333333333337</v>
          </cell>
          <cell r="V2572">
            <v>3.2666666666045785</v>
          </cell>
        </row>
        <row r="2573">
          <cell r="A2573"/>
          <cell r="B2573">
            <v>2562</v>
          </cell>
          <cell r="C2573">
            <v>324</v>
          </cell>
          <cell r="D2573" t="str">
            <v>Tractor de Llantas Cameco 305 AG</v>
          </cell>
          <cell r="E2573" t="str">
            <v>100CM</v>
          </cell>
          <cell r="F2573" t="str">
            <v>Coazucar S. A.</v>
          </cell>
          <cell r="G2573">
            <v>791060373</v>
          </cell>
          <cell r="H2573">
            <v>7795550331</v>
          </cell>
          <cell r="I2573" t="str">
            <v>MTTO. EN EL CAMPO</v>
          </cell>
          <cell r="J2573" t="str">
            <v>Revisar luces</v>
          </cell>
          <cell r="K2573" t="str">
            <v>MTTO. CORRECTIVO</v>
          </cell>
          <cell r="L2573">
            <v>1855</v>
          </cell>
          <cell r="M2573" t="str">
            <v>SUCUZHAÑAY LEMA, CARLOS</v>
          </cell>
          <cell r="N2573" t="str">
            <v>B</v>
          </cell>
          <cell r="O2573">
            <v>42214</v>
          </cell>
          <cell r="P2573">
            <v>0.82638888888888884</v>
          </cell>
          <cell r="Q2573">
            <v>31</v>
          </cell>
          <cell r="R2573"/>
          <cell r="S2573" t="str">
            <v>Mtto. Terminado</v>
          </cell>
          <cell r="T2573">
            <v>42214</v>
          </cell>
          <cell r="U2573">
            <v>0.97916666666666663</v>
          </cell>
          <cell r="V2573">
            <v>3.6666666666278616</v>
          </cell>
        </row>
        <row r="2574">
          <cell r="A2574"/>
          <cell r="B2574">
            <v>2563</v>
          </cell>
          <cell r="C2574">
            <v>1348</v>
          </cell>
          <cell r="D2574" t="str">
            <v>Trayler</v>
          </cell>
          <cell r="E2574" t="str">
            <v>100TD</v>
          </cell>
          <cell r="F2574" t="str">
            <v>Coazucar S. A.</v>
          </cell>
          <cell r="G2574">
            <v>791060312</v>
          </cell>
          <cell r="H2574">
            <v>791060312</v>
          </cell>
          <cell r="I2574" t="str">
            <v>TRAYLER</v>
          </cell>
          <cell r="J2574" t="str">
            <v>Soldar parante y chasis</v>
          </cell>
          <cell r="K2574" t="str">
            <v>MTTO. CORRECTIVO</v>
          </cell>
          <cell r="L2574">
            <v>1582</v>
          </cell>
          <cell r="M2574" t="str">
            <v>PILAY SANTOS, OSCAR</v>
          </cell>
          <cell r="N2574" t="str">
            <v>B</v>
          </cell>
          <cell r="O2574">
            <v>42214</v>
          </cell>
          <cell r="P2574">
            <v>0.84097222222222223</v>
          </cell>
          <cell r="Q2574">
            <v>31</v>
          </cell>
          <cell r="R2574"/>
          <cell r="S2574" t="str">
            <v>Mtto. Terminado</v>
          </cell>
          <cell r="T2574">
            <v>42214</v>
          </cell>
          <cell r="U2574">
            <v>0.91666666666666663</v>
          </cell>
          <cell r="V2574">
            <v>1.8166666666511446</v>
          </cell>
        </row>
        <row r="2575">
          <cell r="A2575"/>
          <cell r="B2575">
            <v>2564</v>
          </cell>
          <cell r="C2575">
            <v>1322</v>
          </cell>
          <cell r="D2575" t="str">
            <v>Trayler</v>
          </cell>
          <cell r="E2575" t="str">
            <v>100TD</v>
          </cell>
          <cell r="F2575" t="str">
            <v>Coazucar S. A.</v>
          </cell>
          <cell r="G2575">
            <v>0</v>
          </cell>
          <cell r="H2575">
            <v>791060312</v>
          </cell>
          <cell r="I2575" t="str">
            <v>TRAYLER</v>
          </cell>
          <cell r="J2575" t="str">
            <v>Soldar viga y parante</v>
          </cell>
          <cell r="K2575" t="str">
            <v>MTTO. CORRECTIVO</v>
          </cell>
          <cell r="L2575">
            <v>1582</v>
          </cell>
          <cell r="M2575" t="str">
            <v>PILAY SANTOS, OSCAR</v>
          </cell>
          <cell r="N2575" t="str">
            <v>B</v>
          </cell>
          <cell r="O2575">
            <v>42214</v>
          </cell>
          <cell r="P2575">
            <v>0.84166666666666667</v>
          </cell>
          <cell r="Q2575">
            <v>31</v>
          </cell>
          <cell r="R2575"/>
          <cell r="S2575" t="str">
            <v>Mtto. Terminado</v>
          </cell>
          <cell r="T2575">
            <v>42214</v>
          </cell>
          <cell r="U2575">
            <v>0.91666666666666663</v>
          </cell>
          <cell r="V2575">
            <v>1.8000000000465661</v>
          </cell>
        </row>
        <row r="2576">
          <cell r="A2576"/>
          <cell r="B2576">
            <v>2565</v>
          </cell>
          <cell r="C2576">
            <v>338</v>
          </cell>
          <cell r="D2576" t="str">
            <v>Tractor de Llantas Cameco 305 AG</v>
          </cell>
          <cell r="E2576" t="str">
            <v>100CM</v>
          </cell>
          <cell r="F2576" t="str">
            <v>Coazucar S. A.</v>
          </cell>
          <cell r="G2576">
            <v>791060444</v>
          </cell>
          <cell r="H2576">
            <v>791060444</v>
          </cell>
          <cell r="I2576" t="str">
            <v>CAMECOS</v>
          </cell>
          <cell r="J2576" t="str">
            <v>Revisar motor</v>
          </cell>
          <cell r="K2576" t="str">
            <v>MTTO. CORRECTIVO</v>
          </cell>
          <cell r="L2576">
            <v>1255</v>
          </cell>
          <cell r="M2576" t="str">
            <v>LOPEZ TORRES, MANUEL ALADINO</v>
          </cell>
          <cell r="N2576" t="str">
            <v>B</v>
          </cell>
          <cell r="O2576">
            <v>42214</v>
          </cell>
          <cell r="P2576">
            <v>0.8534722222222223</v>
          </cell>
          <cell r="Q2576">
            <v>31</v>
          </cell>
          <cell r="R2576"/>
          <cell r="S2576" t="str">
            <v>Mtto. Terminado</v>
          </cell>
          <cell r="T2576">
            <v>42215</v>
          </cell>
          <cell r="U2576">
            <v>0</v>
          </cell>
          <cell r="V2576">
            <v>3.5166666666045785</v>
          </cell>
        </row>
        <row r="2577">
          <cell r="A2577"/>
          <cell r="B2577">
            <v>2566</v>
          </cell>
          <cell r="C2577">
            <v>1231</v>
          </cell>
          <cell r="D2577" t="str">
            <v>Trayler</v>
          </cell>
          <cell r="E2577" t="str">
            <v>100TD</v>
          </cell>
          <cell r="F2577" t="str">
            <v>Coazucar S. A.</v>
          </cell>
          <cell r="G2577">
            <v>791060312</v>
          </cell>
          <cell r="H2577">
            <v>791060312</v>
          </cell>
          <cell r="I2577" t="str">
            <v>TRAYLER</v>
          </cell>
          <cell r="J2577" t="str">
            <v>Soldar parante y pin de biela</v>
          </cell>
          <cell r="K2577" t="str">
            <v>MTTO. CORRECTIVO</v>
          </cell>
          <cell r="L2577">
            <v>1582</v>
          </cell>
          <cell r="M2577" t="str">
            <v>PILAY SANTOS, OSCAR</v>
          </cell>
          <cell r="N2577" t="str">
            <v>B</v>
          </cell>
          <cell r="O2577">
            <v>42214</v>
          </cell>
          <cell r="P2577">
            <v>0.90555555555555556</v>
          </cell>
          <cell r="Q2577">
            <v>31</v>
          </cell>
          <cell r="R2577"/>
          <cell r="S2577" t="str">
            <v>Mtto. Terminado</v>
          </cell>
          <cell r="T2577">
            <v>42215</v>
          </cell>
          <cell r="U2577">
            <v>8.3333333333333329E-2</v>
          </cell>
          <cell r="V2577">
            <v>4.2666666667209938</v>
          </cell>
        </row>
        <row r="2578">
          <cell r="A2578"/>
          <cell r="B2578">
            <v>2567</v>
          </cell>
          <cell r="C2578">
            <v>1358</v>
          </cell>
          <cell r="D2578" t="str">
            <v>Trayler</v>
          </cell>
          <cell r="E2578" t="str">
            <v>100TD</v>
          </cell>
          <cell r="F2578" t="str">
            <v>Coazucar S. A.</v>
          </cell>
          <cell r="G2578">
            <v>791060312</v>
          </cell>
          <cell r="H2578">
            <v>791060312</v>
          </cell>
          <cell r="I2578" t="str">
            <v>TRAYLER</v>
          </cell>
          <cell r="J2578" t="str">
            <v>Arreglar pin de guia y torta</v>
          </cell>
          <cell r="K2578" t="str">
            <v>MTTO. CORRECTIVO</v>
          </cell>
          <cell r="L2578">
            <v>1582</v>
          </cell>
          <cell r="M2578" t="str">
            <v>PILAY SANTOS, OSCAR</v>
          </cell>
          <cell r="N2578" t="str">
            <v>B</v>
          </cell>
          <cell r="O2578">
            <v>42214</v>
          </cell>
          <cell r="P2578">
            <v>0.90625</v>
          </cell>
          <cell r="Q2578">
            <v>31</v>
          </cell>
          <cell r="R2578"/>
          <cell r="S2578" t="str">
            <v>Mtto. Terminado</v>
          </cell>
          <cell r="T2578">
            <v>42215</v>
          </cell>
          <cell r="U2578">
            <v>1.3888888888888889E-3</v>
          </cell>
          <cell r="V2578">
            <v>2.283333333209157</v>
          </cell>
        </row>
        <row r="2579">
          <cell r="A2579"/>
          <cell r="B2579">
            <v>2568</v>
          </cell>
          <cell r="C2579">
            <v>201</v>
          </cell>
          <cell r="D2579" t="str">
            <v>Camión Chevrolet</v>
          </cell>
          <cell r="E2579" t="str">
            <v>100EL</v>
          </cell>
          <cell r="F2579" t="str">
            <v>Coazucar S. A.</v>
          </cell>
          <cell r="G2579">
            <v>791060309</v>
          </cell>
          <cell r="H2579">
            <v>7795550678</v>
          </cell>
          <cell r="I2579" t="str">
            <v>ELECTROMECANICOS</v>
          </cell>
          <cell r="J2579" t="str">
            <v>revisar sistema electrico</v>
          </cell>
          <cell r="K2579" t="str">
            <v>MTTO. CORRECTIVO</v>
          </cell>
          <cell r="L2579">
            <v>1449</v>
          </cell>
          <cell r="M2579" t="str">
            <v>NUMERABLE RUIZ, JOSE DOMINGO</v>
          </cell>
          <cell r="N2579" t="str">
            <v>B</v>
          </cell>
          <cell r="O2579">
            <v>42214</v>
          </cell>
          <cell r="P2579">
            <v>0.90625</v>
          </cell>
          <cell r="Q2579">
            <v>31</v>
          </cell>
          <cell r="R2579"/>
          <cell r="S2579" t="str">
            <v>Mtto. Terminado</v>
          </cell>
          <cell r="T2579">
            <v>42215</v>
          </cell>
          <cell r="U2579">
            <v>4.1666666666666664E-2</v>
          </cell>
          <cell r="V2579">
            <v>3.25</v>
          </cell>
        </row>
        <row r="2580">
          <cell r="A2580"/>
          <cell r="B2580">
            <v>2569</v>
          </cell>
          <cell r="C2580">
            <v>1233</v>
          </cell>
          <cell r="D2580" t="str">
            <v>Trayler</v>
          </cell>
          <cell r="E2580" t="str">
            <v>100TD</v>
          </cell>
          <cell r="F2580" t="str">
            <v>Coazucar S. A.</v>
          </cell>
          <cell r="G2580">
            <v>791060312</v>
          </cell>
          <cell r="H2580">
            <v>791060312</v>
          </cell>
          <cell r="I2580" t="str">
            <v>TRAYLER</v>
          </cell>
          <cell r="J2580" t="str">
            <v>Cambiar hoja de resorte y templador</v>
          </cell>
          <cell r="K2580" t="str">
            <v>MTTO. CORRECTIVO</v>
          </cell>
          <cell r="L2580">
            <v>1582</v>
          </cell>
          <cell r="M2580" t="str">
            <v>PILAY SANTOS, OSCAR</v>
          </cell>
          <cell r="N2580" t="str">
            <v>B</v>
          </cell>
          <cell r="O2580">
            <v>42214</v>
          </cell>
          <cell r="P2580">
            <v>0.92638888888888893</v>
          </cell>
          <cell r="Q2580">
            <v>31</v>
          </cell>
          <cell r="R2580"/>
          <cell r="S2580" t="str">
            <v>Mtto. Terminado</v>
          </cell>
          <cell r="T2580">
            <v>42215</v>
          </cell>
          <cell r="U2580">
            <v>3.472222222222222E-3</v>
          </cell>
          <cell r="V2580">
            <v>1.8499999998603016</v>
          </cell>
        </row>
        <row r="2581">
          <cell r="A2581"/>
          <cell r="B2581">
            <v>2570</v>
          </cell>
          <cell r="C2581">
            <v>445</v>
          </cell>
          <cell r="D2581" t="str">
            <v>Carreton</v>
          </cell>
          <cell r="E2581" t="str">
            <v>100CA</v>
          </cell>
          <cell r="F2581" t="str">
            <v>Coazucar S. A.</v>
          </cell>
          <cell r="G2581">
            <v>791060326</v>
          </cell>
          <cell r="H2581">
            <v>791060326</v>
          </cell>
          <cell r="I2581" t="str">
            <v>CARRETONES</v>
          </cell>
          <cell r="J2581" t="str">
            <v>Cambiar hoja de resorte y perno guia</v>
          </cell>
          <cell r="K2581" t="str">
            <v>MTTO. CORRECTIVO</v>
          </cell>
          <cell r="L2581">
            <v>1582</v>
          </cell>
          <cell r="M2581" t="str">
            <v>PILAY SANTOS, OSCAR</v>
          </cell>
          <cell r="N2581" t="str">
            <v>B</v>
          </cell>
          <cell r="O2581">
            <v>42214</v>
          </cell>
          <cell r="P2581">
            <v>0.92638888888888893</v>
          </cell>
          <cell r="Q2581">
            <v>31</v>
          </cell>
          <cell r="R2581"/>
          <cell r="S2581" t="str">
            <v>Mtto. Terminado</v>
          </cell>
          <cell r="T2581">
            <v>42215</v>
          </cell>
          <cell r="U2581">
            <v>6.9444444444444441E-3</v>
          </cell>
          <cell r="V2581">
            <v>1.9333333333488554</v>
          </cell>
        </row>
        <row r="2582">
          <cell r="A2582"/>
          <cell r="B2582">
            <v>2571</v>
          </cell>
          <cell r="C2582">
            <v>1346</v>
          </cell>
          <cell r="D2582" t="str">
            <v>Trayler</v>
          </cell>
          <cell r="E2582" t="str">
            <v>100TD</v>
          </cell>
          <cell r="F2582" t="str">
            <v>Coazucar S. A.</v>
          </cell>
          <cell r="G2582">
            <v>791060312</v>
          </cell>
          <cell r="H2582">
            <v>791060312</v>
          </cell>
          <cell r="I2582" t="str">
            <v>TRAYLER</v>
          </cell>
          <cell r="J2582" t="str">
            <v>Repara mecanismo de volteo</v>
          </cell>
          <cell r="K2582" t="str">
            <v>MTTO. CORRECTIVO</v>
          </cell>
          <cell r="L2582">
            <v>1582</v>
          </cell>
          <cell r="M2582" t="str">
            <v>PILAY SANTOS, OSCAR</v>
          </cell>
          <cell r="N2582" t="str">
            <v>B</v>
          </cell>
          <cell r="O2582">
            <v>42214</v>
          </cell>
          <cell r="P2582">
            <v>0.92638888888888893</v>
          </cell>
          <cell r="Q2582">
            <v>31</v>
          </cell>
          <cell r="R2582"/>
          <cell r="S2582" t="str">
            <v>Mtto. Terminado</v>
          </cell>
          <cell r="T2582">
            <v>42215</v>
          </cell>
          <cell r="U2582">
            <v>8.3333333333333329E-2</v>
          </cell>
          <cell r="V2582">
            <v>3.7666666666045785</v>
          </cell>
        </row>
        <row r="2583">
          <cell r="A2583"/>
          <cell r="B2583">
            <v>2572</v>
          </cell>
          <cell r="C2583">
            <v>276</v>
          </cell>
          <cell r="D2583" t="str">
            <v>Tractor John Deere 8200</v>
          </cell>
          <cell r="E2583" t="str">
            <v>100JD</v>
          </cell>
          <cell r="F2583" t="str">
            <v>Coazucar S. A.</v>
          </cell>
          <cell r="G2583">
            <v>791060442</v>
          </cell>
          <cell r="H2583">
            <v>7795550923</v>
          </cell>
          <cell r="I2583" t="str">
            <v>MTTO. EN EL CAMPO</v>
          </cell>
          <cell r="J2583" t="str">
            <v>Revisar luces</v>
          </cell>
          <cell r="K2583" t="str">
            <v>MTTO. CORRECTIVO</v>
          </cell>
          <cell r="L2583">
            <v>1480</v>
          </cell>
          <cell r="M2583" t="str">
            <v>ORELLANA VICTOR, ANTONIO JUVENAL</v>
          </cell>
          <cell r="N2583" t="str">
            <v>B</v>
          </cell>
          <cell r="O2583">
            <v>42214</v>
          </cell>
          <cell r="P2583">
            <v>0.99583333333333324</v>
          </cell>
          <cell r="Q2583">
            <v>31</v>
          </cell>
          <cell r="R2583"/>
          <cell r="S2583" t="str">
            <v>Mtto. Terminado</v>
          </cell>
          <cell r="T2583">
            <v>42215</v>
          </cell>
          <cell r="U2583">
            <v>8.3333333333333329E-2</v>
          </cell>
          <cell r="V2583">
            <v>2.0999999999767169</v>
          </cell>
        </row>
        <row r="2584">
          <cell r="A2584"/>
          <cell r="B2584">
            <v>2573</v>
          </cell>
          <cell r="C2584">
            <v>292</v>
          </cell>
          <cell r="D2584" t="str">
            <v>Tractor John Deere 8200</v>
          </cell>
          <cell r="E2584" t="str">
            <v>100JD</v>
          </cell>
          <cell r="F2584" t="str">
            <v>Coazucar S. A.</v>
          </cell>
          <cell r="G2584">
            <v>791060442</v>
          </cell>
          <cell r="H2584">
            <v>7795550943</v>
          </cell>
          <cell r="I2584" t="str">
            <v>MTTO. EN EL CAMPO</v>
          </cell>
          <cell r="J2584" t="str">
            <v>Revisar luces</v>
          </cell>
          <cell r="K2584" t="str">
            <v>MTTO. CORRECTIVO</v>
          </cell>
          <cell r="L2584">
            <v>1711</v>
          </cell>
          <cell r="M2584" t="str">
            <v>RODRIGUEZ CABRERA, JORGE JESUS</v>
          </cell>
          <cell r="N2584" t="str">
            <v>B</v>
          </cell>
          <cell r="O2584">
            <v>42214</v>
          </cell>
          <cell r="P2584">
            <v>0.99583333333333324</v>
          </cell>
          <cell r="Q2584">
            <v>31</v>
          </cell>
          <cell r="R2584"/>
          <cell r="S2584" t="str">
            <v>Mtto. Terminado</v>
          </cell>
          <cell r="T2584">
            <v>42215</v>
          </cell>
          <cell r="U2584">
            <v>8.3333333333333329E-2</v>
          </cell>
          <cell r="V2584">
            <v>2.0999999999767169</v>
          </cell>
        </row>
        <row r="2585">
          <cell r="A2585"/>
          <cell r="B2585">
            <v>2574</v>
          </cell>
          <cell r="C2585">
            <v>283</v>
          </cell>
          <cell r="D2585" t="str">
            <v>Tractor John Deere 8200</v>
          </cell>
          <cell r="E2585" t="str">
            <v>100JD</v>
          </cell>
          <cell r="F2585" t="str">
            <v>Coazucar S. A.</v>
          </cell>
          <cell r="G2585">
            <v>791060442</v>
          </cell>
          <cell r="H2585">
            <v>7795550933</v>
          </cell>
          <cell r="I2585" t="str">
            <v>MTTO. EN EL CAMPO</v>
          </cell>
          <cell r="J2585" t="str">
            <v>Revisar luces</v>
          </cell>
          <cell r="K2585" t="str">
            <v>MTTO. CORRECTIVO</v>
          </cell>
          <cell r="L2585">
            <v>1711</v>
          </cell>
          <cell r="M2585" t="str">
            <v>RODRIGUEZ CABRERA, JORGE JESUS</v>
          </cell>
          <cell r="N2585" t="str">
            <v>B</v>
          </cell>
          <cell r="O2585">
            <v>42214</v>
          </cell>
          <cell r="P2585">
            <v>0.99583333333333324</v>
          </cell>
          <cell r="Q2585">
            <v>31</v>
          </cell>
          <cell r="R2585"/>
          <cell r="S2585" t="str">
            <v>Mtto. Terminado</v>
          </cell>
          <cell r="T2585">
            <v>42215</v>
          </cell>
          <cell r="U2585">
            <v>6.25E-2</v>
          </cell>
          <cell r="V2585">
            <v>1.5999999999767169</v>
          </cell>
        </row>
        <row r="2586">
          <cell r="A2586"/>
          <cell r="B2586">
            <v>2575</v>
          </cell>
          <cell r="C2586" t="str">
            <v>JD24</v>
          </cell>
          <cell r="D2586" t="str">
            <v>Tractor John Deere 6145J</v>
          </cell>
          <cell r="E2586" t="str">
            <v>100JD</v>
          </cell>
          <cell r="F2586" t="str">
            <v>Coazucar S. A.</v>
          </cell>
          <cell r="G2586">
            <v>791060443</v>
          </cell>
          <cell r="H2586">
            <v>7795551059</v>
          </cell>
          <cell r="I2586" t="str">
            <v>MTTO. EN EL CAMPO</v>
          </cell>
          <cell r="J2586" t="str">
            <v>revisar sistema electrico</v>
          </cell>
          <cell r="K2586" t="str">
            <v>MTTO. CORRECTIVO</v>
          </cell>
          <cell r="L2586">
            <v>5859</v>
          </cell>
          <cell r="M2586" t="str">
            <v>ABARCA RODRIGUEZ, DAVID CLEMENTE</v>
          </cell>
          <cell r="N2586" t="str">
            <v>B</v>
          </cell>
          <cell r="O2586">
            <v>42214</v>
          </cell>
          <cell r="P2586">
            <v>0.99583333333333324</v>
          </cell>
          <cell r="Q2586">
            <v>31</v>
          </cell>
          <cell r="R2586"/>
          <cell r="S2586" t="str">
            <v>Mtto. Terminado</v>
          </cell>
          <cell r="T2586">
            <v>42215</v>
          </cell>
          <cell r="U2586">
            <v>8.3333333333333329E-2</v>
          </cell>
          <cell r="V2586">
            <v>2.0999999999767169</v>
          </cell>
        </row>
        <row r="2587">
          <cell r="A2587"/>
          <cell r="B2587">
            <v>2576</v>
          </cell>
          <cell r="C2587">
            <v>334</v>
          </cell>
          <cell r="D2587" t="str">
            <v>Tractor de Llantas Cameco 305 AG</v>
          </cell>
          <cell r="E2587" t="str">
            <v>100CM</v>
          </cell>
          <cell r="F2587" t="str">
            <v>Coazucar S. A.</v>
          </cell>
          <cell r="G2587">
            <v>791060444</v>
          </cell>
          <cell r="H2587">
            <v>7795550343</v>
          </cell>
          <cell r="I2587" t="str">
            <v>CAMECOS</v>
          </cell>
          <cell r="J2587" t="str">
            <v>Soldar varilla del acelerador</v>
          </cell>
          <cell r="K2587" t="str">
            <v>MTTO. CORRECTIVO</v>
          </cell>
          <cell r="L2587">
            <v>1742</v>
          </cell>
          <cell r="M2587" t="str">
            <v>ROMERO GUAMAN, VALENTIN</v>
          </cell>
          <cell r="N2587" t="str">
            <v>B</v>
          </cell>
          <cell r="O2587">
            <v>42214</v>
          </cell>
          <cell r="P2587">
            <v>0.99861111111111101</v>
          </cell>
          <cell r="Q2587">
            <v>31</v>
          </cell>
          <cell r="R2587"/>
          <cell r="S2587" t="str">
            <v>Mtto. Terminado</v>
          </cell>
          <cell r="T2587">
            <v>42215</v>
          </cell>
          <cell r="U2587">
            <v>5.486111111111111E-2</v>
          </cell>
          <cell r="V2587" t="str">
            <v xml:space="preserve">  </v>
          </cell>
        </row>
        <row r="2588">
          <cell r="A2588"/>
          <cell r="B2588">
            <v>2577</v>
          </cell>
          <cell r="C2588">
            <v>453</v>
          </cell>
          <cell r="D2588" t="str">
            <v>Carreton</v>
          </cell>
          <cell r="E2588" t="str">
            <v>100CA</v>
          </cell>
          <cell r="F2588" t="str">
            <v>Coazucar S. A.</v>
          </cell>
          <cell r="G2588">
            <v>791060326</v>
          </cell>
          <cell r="H2588">
            <v>791060326</v>
          </cell>
          <cell r="I2588" t="str">
            <v>CARRETONES</v>
          </cell>
          <cell r="J2588" t="str">
            <v>Cambiar hoja de resorte y pernos de la taza</v>
          </cell>
          <cell r="K2588" t="str">
            <v>MTTO. CORRECTIVO</v>
          </cell>
          <cell r="L2588">
            <v>1582</v>
          </cell>
          <cell r="M2588" t="str">
            <v>PILAY SANTOS, OSCAR</v>
          </cell>
          <cell r="N2588" t="str">
            <v>B</v>
          </cell>
          <cell r="O2588">
            <v>42215</v>
          </cell>
          <cell r="P2588">
            <v>1.0416666666666666E-2</v>
          </cell>
          <cell r="Q2588">
            <v>31</v>
          </cell>
          <cell r="R2588"/>
          <cell r="S2588" t="str">
            <v>Mtto. Terminado</v>
          </cell>
          <cell r="T2588">
            <v>42215</v>
          </cell>
          <cell r="U2588">
            <v>0.20833333333333334</v>
          </cell>
          <cell r="V2588">
            <v>4.75</v>
          </cell>
        </row>
        <row r="2589">
          <cell r="A2589"/>
          <cell r="B2589">
            <v>2578</v>
          </cell>
          <cell r="C2589">
            <v>1292</v>
          </cell>
          <cell r="D2589" t="str">
            <v>Trayler</v>
          </cell>
          <cell r="E2589" t="str">
            <v>100TD</v>
          </cell>
          <cell r="F2589" t="str">
            <v>Coazucar S. A.</v>
          </cell>
          <cell r="G2589">
            <v>791060312</v>
          </cell>
          <cell r="H2589">
            <v>791060312</v>
          </cell>
          <cell r="I2589" t="str">
            <v>TRAYLER</v>
          </cell>
          <cell r="J2589" t="str">
            <v>Cambiar templador</v>
          </cell>
          <cell r="K2589" t="str">
            <v>MTTO. CORRECTIVO</v>
          </cell>
          <cell r="L2589">
            <v>1582</v>
          </cell>
          <cell r="M2589" t="str">
            <v>PILAY SANTOS, OSCAR</v>
          </cell>
          <cell r="N2589" t="str">
            <v>B</v>
          </cell>
          <cell r="O2589">
            <v>42215</v>
          </cell>
          <cell r="P2589">
            <v>1.0416666666666666E-2</v>
          </cell>
          <cell r="Q2589">
            <v>31</v>
          </cell>
          <cell r="R2589"/>
          <cell r="S2589" t="str">
            <v>Mtto. Terminado</v>
          </cell>
          <cell r="T2589">
            <v>42215</v>
          </cell>
          <cell r="U2589">
            <v>8.3333333333333329E-2</v>
          </cell>
          <cell r="V2589">
            <v>1.75</v>
          </cell>
        </row>
        <row r="2590">
          <cell r="A2590"/>
          <cell r="B2590">
            <v>2579</v>
          </cell>
          <cell r="C2590">
            <v>1331</v>
          </cell>
          <cell r="D2590" t="str">
            <v>Trayler</v>
          </cell>
          <cell r="E2590" t="str">
            <v>100TD</v>
          </cell>
          <cell r="F2590" t="str">
            <v>Coazucar S. A.</v>
          </cell>
          <cell r="G2590">
            <v>791060312</v>
          </cell>
          <cell r="H2590">
            <v>791060312</v>
          </cell>
          <cell r="I2590" t="str">
            <v>TRAYLER</v>
          </cell>
          <cell r="J2590" t="str">
            <v>Cambiar templador</v>
          </cell>
          <cell r="K2590" t="str">
            <v>MTTO. CORRECTIVO</v>
          </cell>
          <cell r="L2590">
            <v>1582</v>
          </cell>
          <cell r="M2590" t="str">
            <v>PILAY SANTOS, OSCAR</v>
          </cell>
          <cell r="N2590" t="str">
            <v>B</v>
          </cell>
          <cell r="O2590">
            <v>42215</v>
          </cell>
          <cell r="P2590">
            <v>1.0416666666666666E-2</v>
          </cell>
          <cell r="Q2590">
            <v>31</v>
          </cell>
          <cell r="R2590"/>
          <cell r="S2590" t="str">
            <v>Mtto. Terminado</v>
          </cell>
          <cell r="T2590">
            <v>42215</v>
          </cell>
          <cell r="U2590">
            <v>0.20833333333333334</v>
          </cell>
          <cell r="V2590">
            <v>4.75</v>
          </cell>
        </row>
        <row r="2591">
          <cell r="A2591"/>
          <cell r="B2591">
            <v>2580</v>
          </cell>
          <cell r="C2591">
            <v>331</v>
          </cell>
          <cell r="D2591" t="str">
            <v>Tractor de Llantas Cameco 305 AG</v>
          </cell>
          <cell r="E2591" t="str">
            <v>100CM</v>
          </cell>
          <cell r="F2591" t="str">
            <v>Coazucar S. A.</v>
          </cell>
          <cell r="G2591">
            <v>791060444</v>
          </cell>
          <cell r="H2591">
            <v>791060444</v>
          </cell>
          <cell r="I2591" t="str">
            <v>MTTO. EN EL CAMPO</v>
          </cell>
          <cell r="J2591" t="str">
            <v>Cambiar cruzeta</v>
          </cell>
          <cell r="K2591" t="str">
            <v>MTTO. CORRECTIVO</v>
          </cell>
          <cell r="L2591">
            <v>1309</v>
          </cell>
          <cell r="M2591" t="str">
            <v>MEDINA CARRANZA, WILSON JAVIER</v>
          </cell>
          <cell r="N2591" t="str">
            <v>B</v>
          </cell>
          <cell r="O2591">
            <v>42215</v>
          </cell>
          <cell r="P2591">
            <v>5.347222222222222E-2</v>
          </cell>
          <cell r="Q2591">
            <v>31</v>
          </cell>
          <cell r="R2591"/>
          <cell r="S2591" t="str">
            <v>Mtto. Terminado</v>
          </cell>
          <cell r="T2591">
            <v>42215</v>
          </cell>
          <cell r="U2591">
            <v>0.20833333333333334</v>
          </cell>
          <cell r="V2591">
            <v>3.7166666666744277</v>
          </cell>
        </row>
        <row r="2592">
          <cell r="A2592"/>
          <cell r="B2592">
            <v>2581</v>
          </cell>
          <cell r="C2592">
            <v>338</v>
          </cell>
          <cell r="D2592" t="str">
            <v>Tractor de Llantas Cameco 305 AG</v>
          </cell>
          <cell r="E2592" t="str">
            <v>100CM</v>
          </cell>
          <cell r="F2592" t="str">
            <v>Coazucar S. A.</v>
          </cell>
          <cell r="G2592">
            <v>791060444</v>
          </cell>
          <cell r="H2592">
            <v>791060444</v>
          </cell>
          <cell r="I2592" t="str">
            <v>CAMECOS</v>
          </cell>
          <cell r="J2592" t="str">
            <v>Revisar fuga de aceite del multiple</v>
          </cell>
          <cell r="K2592" t="str">
            <v>MTTO. CORRECTIVO</v>
          </cell>
          <cell r="L2592">
            <v>1255</v>
          </cell>
          <cell r="M2592" t="str">
            <v>LOPEZ TORRES, MANUEL ALADINO</v>
          </cell>
          <cell r="N2592" t="str">
            <v>B</v>
          </cell>
          <cell r="O2592">
            <v>42215</v>
          </cell>
          <cell r="P2592">
            <v>0.14305555555555557</v>
          </cell>
          <cell r="Q2592">
            <v>31</v>
          </cell>
          <cell r="R2592"/>
          <cell r="S2592" t="str">
            <v>Mtto. Terminado</v>
          </cell>
          <cell r="T2592">
            <v>42215</v>
          </cell>
          <cell r="U2592">
            <v>0.29166666666666669</v>
          </cell>
          <cell r="V2592">
            <v>3.5666666666511446</v>
          </cell>
        </row>
        <row r="2593">
          <cell r="A2593"/>
          <cell r="B2593">
            <v>2582</v>
          </cell>
          <cell r="C2593">
            <v>418</v>
          </cell>
          <cell r="D2593" t="str">
            <v>Carreton</v>
          </cell>
          <cell r="E2593" t="str">
            <v>100CA</v>
          </cell>
          <cell r="F2593" t="str">
            <v>Coazucar S. A.</v>
          </cell>
          <cell r="G2593">
            <v>791060326</v>
          </cell>
          <cell r="H2593">
            <v>791060326</v>
          </cell>
          <cell r="I2593" t="str">
            <v>MTTO. EN EL CAMPO</v>
          </cell>
          <cell r="J2593" t="str">
            <v>Cambiar llanta de tiro baja</v>
          </cell>
          <cell r="K2593" t="str">
            <v>MTTO. CORRECTIVO</v>
          </cell>
          <cell r="L2593">
            <v>1814</v>
          </cell>
          <cell r="M2593" t="str">
            <v>SARMIENTO CALLE, CARLOS</v>
          </cell>
          <cell r="N2593" t="str">
            <v>B</v>
          </cell>
          <cell r="O2593">
            <v>42215</v>
          </cell>
          <cell r="P2593">
            <v>0.15972222222222224</v>
          </cell>
          <cell r="Q2593">
            <v>31</v>
          </cell>
          <cell r="R2593"/>
          <cell r="S2593" t="str">
            <v>Mtto. Terminado</v>
          </cell>
          <cell r="T2593">
            <v>42215</v>
          </cell>
          <cell r="U2593">
            <v>0.20833333333333334</v>
          </cell>
          <cell r="V2593">
            <v>1.1666666667442769</v>
          </cell>
        </row>
        <row r="2594">
          <cell r="A2594"/>
          <cell r="B2594">
            <v>2583</v>
          </cell>
          <cell r="C2594">
            <v>326</v>
          </cell>
          <cell r="D2594" t="str">
            <v xml:space="preserve">Tractor de Llantas Cameco </v>
          </cell>
          <cell r="E2594" t="str">
            <v>100CM</v>
          </cell>
          <cell r="F2594" t="str">
            <v>Coazucar S. A.</v>
          </cell>
          <cell r="G2594">
            <v>791060373</v>
          </cell>
          <cell r="H2594">
            <v>791060373</v>
          </cell>
          <cell r="I2594" t="str">
            <v>MTTO. EN EL CAMPO</v>
          </cell>
          <cell r="J2594" t="str">
            <v>Revisar cruceta</v>
          </cell>
          <cell r="K2594" t="str">
            <v>MTTO. CORRECTIVO</v>
          </cell>
          <cell r="L2594">
            <v>870</v>
          </cell>
          <cell r="M2594" t="str">
            <v>CEDILLO OTERO, JULIO ARMANDO</v>
          </cell>
          <cell r="N2594" t="str">
            <v>B</v>
          </cell>
          <cell r="O2594">
            <v>42215</v>
          </cell>
          <cell r="P2594">
            <v>0.16111111111111112</v>
          </cell>
          <cell r="Q2594">
            <v>31</v>
          </cell>
          <cell r="R2594"/>
          <cell r="S2594" t="str">
            <v>Mtto. Terminado</v>
          </cell>
          <cell r="T2594">
            <v>42216</v>
          </cell>
          <cell r="U2594">
            <v>0.25</v>
          </cell>
          <cell r="V2594">
            <v>26.133333333302289</v>
          </cell>
        </row>
        <row r="2595">
          <cell r="A2595"/>
          <cell r="B2595">
            <v>2584</v>
          </cell>
          <cell r="C2595">
            <v>284</v>
          </cell>
          <cell r="D2595" t="str">
            <v>Tractor John Deere 8200</v>
          </cell>
          <cell r="E2595" t="str">
            <v>100JD</v>
          </cell>
          <cell r="F2595" t="str">
            <v>Coazucar S. A.</v>
          </cell>
          <cell r="G2595">
            <v>791060442</v>
          </cell>
          <cell r="H2595">
            <v>7795550935</v>
          </cell>
          <cell r="I2595" t="str">
            <v>JOHN DEERE</v>
          </cell>
          <cell r="J2595" t="str">
            <v>Cambiar cabina</v>
          </cell>
          <cell r="K2595" t="str">
            <v>MTTO. CORRECTIVO</v>
          </cell>
          <cell r="L2595">
            <v>677</v>
          </cell>
          <cell r="M2595" t="str">
            <v>AYOVI VASQUEZ, JOHNNY LENIN</v>
          </cell>
          <cell r="N2595" t="str">
            <v>B</v>
          </cell>
          <cell r="O2595">
            <v>42215</v>
          </cell>
          <cell r="P2595">
            <v>0.22083333333333333</v>
          </cell>
          <cell r="Q2595">
            <v>31</v>
          </cell>
          <cell r="R2595"/>
          <cell r="S2595" t="str">
            <v>Mtto. Terminado</v>
          </cell>
          <cell r="T2595">
            <v>42215</v>
          </cell>
          <cell r="U2595">
            <v>0.58333333333333337</v>
          </cell>
          <cell r="V2595">
            <v>8.6999999999534339</v>
          </cell>
        </row>
        <row r="2596">
          <cell r="A2596"/>
          <cell r="B2596">
            <v>2585</v>
          </cell>
          <cell r="C2596" t="str">
            <v>EA53</v>
          </cell>
          <cell r="D2596" t="str">
            <v>Surcadora de 3 Vastagos</v>
          </cell>
          <cell r="E2596" t="str">
            <v>100EEA</v>
          </cell>
          <cell r="F2596" t="str">
            <v>Coazucar S. A.</v>
          </cell>
          <cell r="G2596">
            <v>0</v>
          </cell>
          <cell r="H2596">
            <v>791060362</v>
          </cell>
          <cell r="I2596" t="str">
            <v>EQUIPO AGRICOLAS</v>
          </cell>
          <cell r="J2596" t="str">
            <v>Arreglar bastago</v>
          </cell>
          <cell r="K2596" t="str">
            <v>MTTO. CORRECTIVO</v>
          </cell>
          <cell r="L2596">
            <v>4318</v>
          </cell>
          <cell r="M2596" t="str">
            <v>FRIAS LARA,MANUEL</v>
          </cell>
          <cell r="N2596" t="str">
            <v>B</v>
          </cell>
          <cell r="O2596">
            <v>42215</v>
          </cell>
          <cell r="P2596">
            <v>0.26458333333333334</v>
          </cell>
          <cell r="Q2596">
            <v>31</v>
          </cell>
          <cell r="R2596"/>
          <cell r="S2596" t="str">
            <v>Mtto. Terminado</v>
          </cell>
          <cell r="T2596">
            <v>42215</v>
          </cell>
          <cell r="U2596">
            <v>0.41666666666666669</v>
          </cell>
          <cell r="V2596">
            <v>3.6500000001396984</v>
          </cell>
        </row>
        <row r="2597">
          <cell r="A2597"/>
          <cell r="B2597">
            <v>2586</v>
          </cell>
          <cell r="C2597">
            <v>1271</v>
          </cell>
          <cell r="D2597" t="str">
            <v>Trayler</v>
          </cell>
          <cell r="E2597" t="str">
            <v>100TD</v>
          </cell>
          <cell r="F2597" t="str">
            <v>Coazucar S. A.</v>
          </cell>
          <cell r="G2597">
            <v>791060312</v>
          </cell>
          <cell r="H2597">
            <v>791060312</v>
          </cell>
          <cell r="I2597" t="str">
            <v>MTTO. EN EL CAMPO</v>
          </cell>
          <cell r="J2597" t="str">
            <v>Cambiar llanta baja</v>
          </cell>
          <cell r="K2597" t="str">
            <v>MTTO. CORRECTIVO</v>
          </cell>
          <cell r="L2597">
            <v>1814</v>
          </cell>
          <cell r="M2597" t="str">
            <v>SARMIENTO CALLE, CARLOS</v>
          </cell>
          <cell r="N2597" t="str">
            <v>B</v>
          </cell>
          <cell r="O2597">
            <v>42215</v>
          </cell>
          <cell r="P2597">
            <v>0.27638888888888885</v>
          </cell>
          <cell r="Q2597">
            <v>31</v>
          </cell>
          <cell r="R2597"/>
          <cell r="S2597" t="str">
            <v>Mtto. Terminado</v>
          </cell>
          <cell r="T2597">
            <v>42215</v>
          </cell>
          <cell r="U2597">
            <v>0.375</v>
          </cell>
          <cell r="V2597">
            <v>2.3666666666977108</v>
          </cell>
        </row>
        <row r="2598">
          <cell r="A2598"/>
          <cell r="B2598">
            <v>2587</v>
          </cell>
          <cell r="C2598">
            <v>1485</v>
          </cell>
          <cell r="D2598" t="str">
            <v>Dollys</v>
          </cell>
          <cell r="E2598" t="str">
            <v>100DL</v>
          </cell>
          <cell r="F2598" t="str">
            <v>Coazucar S. A.</v>
          </cell>
          <cell r="G2598">
            <v>791060315</v>
          </cell>
          <cell r="H2598">
            <v>791060315</v>
          </cell>
          <cell r="I2598" t="str">
            <v>MTTO. EN EL CAMPO</v>
          </cell>
          <cell r="J2598" t="str">
            <v>Cambiar llanta lado derecho baja</v>
          </cell>
          <cell r="K2598" t="str">
            <v>MTTO. CORRECTIVO</v>
          </cell>
          <cell r="L2598">
            <v>1814</v>
          </cell>
          <cell r="M2598" t="str">
            <v>SARMIENTO CALLE, CARLOS</v>
          </cell>
          <cell r="N2598" t="str">
            <v>B</v>
          </cell>
          <cell r="O2598">
            <v>42215</v>
          </cell>
          <cell r="P2598">
            <v>0.28194444444444444</v>
          </cell>
          <cell r="Q2598">
            <v>31</v>
          </cell>
          <cell r="R2598"/>
          <cell r="S2598" t="str">
            <v>Mtto. Terminado</v>
          </cell>
          <cell r="T2598">
            <v>42215</v>
          </cell>
          <cell r="U2598">
            <v>0.375</v>
          </cell>
          <cell r="V2598">
            <v>2.2333333332790062</v>
          </cell>
        </row>
        <row r="2599">
          <cell r="A2599"/>
          <cell r="B2599">
            <v>2588</v>
          </cell>
          <cell r="C2599">
            <v>594</v>
          </cell>
          <cell r="D2599" t="str">
            <v>Cosechadora de caña John Deere 3510</v>
          </cell>
          <cell r="E2599" t="str">
            <v>100CS</v>
          </cell>
          <cell r="F2599" t="str">
            <v>Coazucar S. A.</v>
          </cell>
          <cell r="G2599">
            <v>791060334</v>
          </cell>
          <cell r="H2599">
            <v>791060334</v>
          </cell>
          <cell r="I2599" t="str">
            <v>MTTO. EN EL CAMPO</v>
          </cell>
          <cell r="J2599" t="str">
            <v>Revisar sistema hidraulico</v>
          </cell>
          <cell r="K2599" t="str">
            <v>MTTO. CORRECTIVO</v>
          </cell>
          <cell r="L2599">
            <v>915</v>
          </cell>
          <cell r="M2599" t="str">
            <v>CHONILLO BERMEJO, JORGE ALBERTO</v>
          </cell>
          <cell r="N2599" t="str">
            <v>B</v>
          </cell>
          <cell r="O2599">
            <v>42215</v>
          </cell>
          <cell r="P2599">
            <v>0.28333333333333333</v>
          </cell>
          <cell r="Q2599">
            <v>31</v>
          </cell>
          <cell r="R2599"/>
          <cell r="S2599" t="str">
            <v>Mtto. Terminado</v>
          </cell>
          <cell r="T2599">
            <v>42215</v>
          </cell>
          <cell r="U2599">
            <v>0.45833333333333331</v>
          </cell>
          <cell r="V2599">
            <v>4.1999999999534339</v>
          </cell>
        </row>
        <row r="2600">
          <cell r="A2600"/>
          <cell r="B2600">
            <v>2589</v>
          </cell>
          <cell r="C2600" t="str">
            <v>CS02</v>
          </cell>
          <cell r="D2600" t="str">
            <v>Cosechadora de CañaJohn Deere 3520</v>
          </cell>
          <cell r="E2600" t="str">
            <v>100CS</v>
          </cell>
          <cell r="F2600" t="str">
            <v>Coazucar S. A.</v>
          </cell>
          <cell r="G2600">
            <v>791060321</v>
          </cell>
          <cell r="H2600">
            <v>791060321</v>
          </cell>
          <cell r="I2600" t="str">
            <v>MTTO. EN EL CAMPO</v>
          </cell>
          <cell r="J2600" t="str">
            <v>revisar sistema electrico</v>
          </cell>
          <cell r="K2600" t="str">
            <v>MTTO. CORRECTIVO</v>
          </cell>
          <cell r="L2600">
            <v>1379</v>
          </cell>
          <cell r="M2600" t="str">
            <v>MONTECEL ORTEGA, WASHINGTON ENRIQUE</v>
          </cell>
          <cell r="N2600" t="str">
            <v>B</v>
          </cell>
          <cell r="O2600">
            <v>42215</v>
          </cell>
          <cell r="P2600">
            <v>0.28541666666666665</v>
          </cell>
          <cell r="Q2600">
            <v>31</v>
          </cell>
          <cell r="R2600"/>
          <cell r="S2600" t="str">
            <v>Mtto. Terminado</v>
          </cell>
          <cell r="T2600">
            <v>42215</v>
          </cell>
          <cell r="U2600">
            <v>0.375</v>
          </cell>
          <cell r="V2600">
            <v>2.1500000000232831</v>
          </cell>
        </row>
        <row r="2601">
          <cell r="A2601"/>
          <cell r="B2601">
            <v>2590</v>
          </cell>
          <cell r="C2601" t="str">
            <v>MB82</v>
          </cell>
          <cell r="D2601" t="str">
            <v>Moto Bomba Cunmis 6vta 5.9</v>
          </cell>
          <cell r="E2601" t="str">
            <v>100BB</v>
          </cell>
          <cell r="F2601" t="str">
            <v>Coazucar S. A.</v>
          </cell>
          <cell r="G2601">
            <v>791060405</v>
          </cell>
          <cell r="H2601">
            <v>791060405</v>
          </cell>
          <cell r="I2601" t="str">
            <v>MTTO. EN EL CAMPO</v>
          </cell>
          <cell r="J2601" t="str">
            <v>Revisar base del escape</v>
          </cell>
          <cell r="K2601" t="str">
            <v>MTTO. CORRECTIVO</v>
          </cell>
          <cell r="L2601">
            <v>176</v>
          </cell>
          <cell r="M2601" t="str">
            <v>ILAÑO LAURA, VINICIO</v>
          </cell>
          <cell r="N2601" t="str">
            <v>B</v>
          </cell>
          <cell r="O2601">
            <v>42215</v>
          </cell>
          <cell r="P2601">
            <v>0.28680555555555554</v>
          </cell>
          <cell r="Q2601">
            <v>31</v>
          </cell>
          <cell r="R2601"/>
          <cell r="S2601" t="str">
            <v>Mtto. Terminado</v>
          </cell>
          <cell r="T2601">
            <v>42215</v>
          </cell>
          <cell r="U2601">
            <v>0.5</v>
          </cell>
          <cell r="V2601">
            <v>5.1166666665812954</v>
          </cell>
        </row>
        <row r="2602">
          <cell r="A2602"/>
          <cell r="B2602">
            <v>2591</v>
          </cell>
          <cell r="C2602" t="str">
            <v>MB73</v>
          </cell>
          <cell r="D2602" t="str">
            <v>Moto Bomba Cunmis 6cta 8.3</v>
          </cell>
          <cell r="E2602" t="str">
            <v>100BB</v>
          </cell>
          <cell r="F2602" t="str">
            <v>Coazucar S. A.</v>
          </cell>
          <cell r="G2602">
            <v>791060405</v>
          </cell>
          <cell r="H2602">
            <v>791060405</v>
          </cell>
          <cell r="I2602" t="str">
            <v>MTTO. EN EL CAMPO</v>
          </cell>
          <cell r="J2602" t="str">
            <v>Revisar sistema de inyeccion de combustible</v>
          </cell>
          <cell r="K2602" t="str">
            <v>MTTO. CORRECTIVO</v>
          </cell>
          <cell r="L2602">
            <v>176</v>
          </cell>
          <cell r="M2602" t="str">
            <v>ILAÑO LAURA, VINICIO</v>
          </cell>
          <cell r="N2602" t="str">
            <v>B</v>
          </cell>
          <cell r="O2602">
            <v>42215</v>
          </cell>
          <cell r="P2602">
            <v>0.28750000000000003</v>
          </cell>
          <cell r="Q2602">
            <v>31</v>
          </cell>
          <cell r="R2602"/>
          <cell r="S2602" t="str">
            <v>Mtto. Terminado</v>
          </cell>
          <cell r="T2602">
            <v>42214</v>
          </cell>
          <cell r="U2602">
            <v>0.39583333333333331</v>
          </cell>
          <cell r="V2602">
            <v>-21.399999999906868</v>
          </cell>
        </row>
        <row r="2603">
          <cell r="A2603"/>
          <cell r="B2603">
            <v>2592</v>
          </cell>
          <cell r="C2603" t="str">
            <v>JD56</v>
          </cell>
          <cell r="D2603" t="str">
            <v>Tractor John Deere 5075E</v>
          </cell>
          <cell r="E2603" t="str">
            <v>100JD</v>
          </cell>
          <cell r="F2603" t="str">
            <v>Coazucar S. A.</v>
          </cell>
          <cell r="G2603">
            <v>791060436</v>
          </cell>
          <cell r="H2603">
            <v>7795551119</v>
          </cell>
          <cell r="I2603" t="str">
            <v>JOHN DEERE</v>
          </cell>
          <cell r="J2603" t="str">
            <v>Revisar sistema de enfriamiento</v>
          </cell>
          <cell r="K2603" t="str">
            <v>MTTO. CORRECTIVO</v>
          </cell>
          <cell r="L2603">
            <v>8346</v>
          </cell>
          <cell r="M2603" t="str">
            <v>SABANDO CHUMO, LUIS</v>
          </cell>
          <cell r="N2603" t="str">
            <v>B</v>
          </cell>
          <cell r="O2603">
            <v>42215</v>
          </cell>
          <cell r="P2603">
            <v>0.29097222222222224</v>
          </cell>
          <cell r="Q2603">
            <v>31</v>
          </cell>
          <cell r="R2603"/>
          <cell r="S2603" t="str">
            <v>Mtto. Terminado</v>
          </cell>
          <cell r="T2603">
            <v>42215</v>
          </cell>
          <cell r="U2603">
            <v>0.33333333333333331</v>
          </cell>
          <cell r="V2603">
            <v>1.0166666666045785</v>
          </cell>
        </row>
        <row r="2604">
          <cell r="A2604"/>
          <cell r="B2604">
            <v>2593</v>
          </cell>
          <cell r="C2604" t="str">
            <v>JD30</v>
          </cell>
          <cell r="D2604" t="str">
            <v>Tractor John Deere 7230R</v>
          </cell>
          <cell r="E2604" t="str">
            <v>100JD</v>
          </cell>
          <cell r="F2604" t="str">
            <v>Coazucar S. A.</v>
          </cell>
          <cell r="G2604">
            <v>791060416</v>
          </cell>
          <cell r="H2604">
            <v>7795551071</v>
          </cell>
          <cell r="I2604" t="str">
            <v>JOHN DEERE</v>
          </cell>
          <cell r="J2604" t="str">
            <v>Revisar codigo PTQ52423931</v>
          </cell>
          <cell r="K2604" t="str">
            <v>MTTO. CORRECTIVO</v>
          </cell>
          <cell r="L2604">
            <v>8363</v>
          </cell>
          <cell r="M2604" t="str">
            <v>ASITIMBAY PEREZ, MARIO</v>
          </cell>
          <cell r="N2604" t="str">
            <v>A</v>
          </cell>
          <cell r="O2604">
            <v>42215</v>
          </cell>
          <cell r="P2604">
            <v>0.2951388888888889</v>
          </cell>
          <cell r="Q2604">
            <v>31</v>
          </cell>
          <cell r="R2604">
            <v>6360</v>
          </cell>
          <cell r="S2604" t="str">
            <v>Mtto. Terminado</v>
          </cell>
          <cell r="T2604">
            <v>42215</v>
          </cell>
          <cell r="U2604">
            <v>0.70833333333333337</v>
          </cell>
          <cell r="V2604">
            <v>9.9166666666278616</v>
          </cell>
        </row>
        <row r="2605">
          <cell r="A2605"/>
          <cell r="B2605">
            <v>2594</v>
          </cell>
          <cell r="C2605" t="str">
            <v>EA05</v>
          </cell>
          <cell r="D2605" t="str">
            <v>Roturador 6 Vastagos</v>
          </cell>
          <cell r="E2605" t="str">
            <v>100EA</v>
          </cell>
          <cell r="F2605" t="str">
            <v>Coazucar S. A.</v>
          </cell>
          <cell r="G2605">
            <v>791060355</v>
          </cell>
          <cell r="H2605">
            <v>7795550554</v>
          </cell>
          <cell r="I2605" t="str">
            <v>EQUIPO AGRICOLAS</v>
          </cell>
          <cell r="J2605" t="str">
            <v>Cambiar puntas</v>
          </cell>
          <cell r="K2605" t="str">
            <v>MTTO. CORRECTIVO</v>
          </cell>
          <cell r="L2605">
            <v>8363</v>
          </cell>
          <cell r="M2605" t="str">
            <v>ASITIMBAY PEREZ, MARIO</v>
          </cell>
          <cell r="N2605" t="str">
            <v>A</v>
          </cell>
          <cell r="O2605">
            <v>42215</v>
          </cell>
          <cell r="P2605">
            <v>0.29583333333333334</v>
          </cell>
          <cell r="Q2605">
            <v>31</v>
          </cell>
          <cell r="R2605"/>
          <cell r="S2605" t="str">
            <v>Mtto. Terminado</v>
          </cell>
          <cell r="T2605">
            <v>42215</v>
          </cell>
          <cell r="U2605">
            <v>0.5</v>
          </cell>
          <cell r="V2605">
            <v>4.9000000001396984</v>
          </cell>
        </row>
        <row r="2606">
          <cell r="A2606"/>
          <cell r="B2606">
            <v>2595</v>
          </cell>
          <cell r="C2606" t="str">
            <v>477A</v>
          </cell>
          <cell r="D2606" t="str">
            <v>Remolque</v>
          </cell>
          <cell r="E2606" t="str">
            <v>100CA</v>
          </cell>
          <cell r="F2606" t="str">
            <v>Coazucar S. A.</v>
          </cell>
          <cell r="G2606">
            <v>791060319</v>
          </cell>
          <cell r="H2606">
            <v>791060319</v>
          </cell>
          <cell r="I2606" t="str">
            <v>CARRETONES</v>
          </cell>
          <cell r="J2606" t="str">
            <v>Reparar tren delantero</v>
          </cell>
          <cell r="K2606" t="str">
            <v>MTTO. CORRECTIVO</v>
          </cell>
          <cell r="L2606">
            <v>1417</v>
          </cell>
          <cell r="M2606" t="str">
            <v>MORENO ULLOA, SALOMON</v>
          </cell>
          <cell r="N2606" t="str">
            <v>A</v>
          </cell>
          <cell r="O2606">
            <v>42215</v>
          </cell>
          <cell r="P2606">
            <v>0.30138888888888887</v>
          </cell>
          <cell r="Q2606">
            <v>31</v>
          </cell>
          <cell r="R2606"/>
          <cell r="S2606" t="str">
            <v>Mtto. Terminado</v>
          </cell>
          <cell r="T2606">
            <v>42215</v>
          </cell>
          <cell r="U2606">
            <v>0.79166666666666663</v>
          </cell>
          <cell r="V2606">
            <v>11.766666666604578</v>
          </cell>
        </row>
        <row r="2607">
          <cell r="A2607"/>
          <cell r="B2607">
            <v>2596</v>
          </cell>
          <cell r="C2607">
            <v>203</v>
          </cell>
          <cell r="D2607" t="str">
            <v>Camión Chevrolet</v>
          </cell>
          <cell r="E2607" t="str">
            <v>100EL</v>
          </cell>
          <cell r="F2607" t="str">
            <v>Coazucar S. A.</v>
          </cell>
          <cell r="G2607">
            <v>791060303</v>
          </cell>
          <cell r="H2607">
            <v>7795550682</v>
          </cell>
          <cell r="I2607" t="str">
            <v>EQUIPO LIVIANO</v>
          </cell>
          <cell r="J2607" t="str">
            <v>Revisar pluma de velocimetro</v>
          </cell>
          <cell r="K2607" t="str">
            <v>MTTO. CORRECTIVO</v>
          </cell>
          <cell r="L2607">
            <v>1991</v>
          </cell>
          <cell r="M2607" t="str">
            <v>VERGARA MUNOZ, WILSON RENE</v>
          </cell>
          <cell r="N2607" t="str">
            <v>A</v>
          </cell>
          <cell r="O2607">
            <v>42215</v>
          </cell>
          <cell r="P2607">
            <v>0.30902777777777779</v>
          </cell>
          <cell r="Q2607">
            <v>31</v>
          </cell>
          <cell r="R2607">
            <v>307244</v>
          </cell>
          <cell r="S2607" t="str">
            <v>Mtto. Terminado</v>
          </cell>
          <cell r="T2607">
            <v>42215</v>
          </cell>
          <cell r="U2607">
            <v>0.4826388888888889</v>
          </cell>
          <cell r="V2607">
            <v>4.1666666666278616</v>
          </cell>
        </row>
        <row r="2608">
          <cell r="A2608"/>
          <cell r="B2608">
            <v>2597</v>
          </cell>
          <cell r="C2608" t="str">
            <v>EL31</v>
          </cell>
          <cell r="D2608" t="str">
            <v>Camion Hino - Tanquero de Combustible</v>
          </cell>
          <cell r="E2608" t="str">
            <v>100EL</v>
          </cell>
          <cell r="F2608" t="str">
            <v>Coazucar S. A.</v>
          </cell>
          <cell r="G2608">
            <v>791060413</v>
          </cell>
          <cell r="H2608">
            <v>791060413</v>
          </cell>
          <cell r="I2608" t="str">
            <v>ELECTROMECANICOS</v>
          </cell>
          <cell r="J2608" t="str">
            <v>Colocar susrtidor de diesel</v>
          </cell>
          <cell r="K2608" t="str">
            <v>MTTO. CORRECTIVO</v>
          </cell>
          <cell r="L2608">
            <v>9036</v>
          </cell>
          <cell r="M2608" t="str">
            <v>MIRRAGUI IRRAZABAL, ROMMEL</v>
          </cell>
          <cell r="N2608" t="str">
            <v>A</v>
          </cell>
          <cell r="O2608">
            <v>42215</v>
          </cell>
          <cell r="P2608">
            <v>0.3125</v>
          </cell>
          <cell r="Q2608">
            <v>31</v>
          </cell>
          <cell r="R2608"/>
          <cell r="S2608" t="str">
            <v>Mtto. Terminado</v>
          </cell>
          <cell r="T2608">
            <v>42217</v>
          </cell>
          <cell r="U2608">
            <v>0.22916666666666666</v>
          </cell>
          <cell r="V2608">
            <v>46</v>
          </cell>
        </row>
        <row r="2609">
          <cell r="A2609"/>
          <cell r="B2609">
            <v>2598</v>
          </cell>
          <cell r="C2609" t="str">
            <v>EP03</v>
          </cell>
          <cell r="D2609" t="str">
            <v>Excavadora Caterpillar</v>
          </cell>
          <cell r="E2609" t="str">
            <v>100EP</v>
          </cell>
          <cell r="F2609" t="str">
            <v>Coazucar S. A.</v>
          </cell>
          <cell r="G2609">
            <v>791060421</v>
          </cell>
          <cell r="H2609">
            <v>7795550881</v>
          </cell>
          <cell r="I2609" t="str">
            <v>MTTO. EN EL CAMPO</v>
          </cell>
          <cell r="J2609" t="str">
            <v>Cambiar manguera hidraulica</v>
          </cell>
          <cell r="K2609" t="str">
            <v>MTTO. CORRECTIVO</v>
          </cell>
          <cell r="L2609">
            <v>865</v>
          </cell>
          <cell r="M2609" t="str">
            <v>CEDEÑO SANCHEZ, JOSE KLEVER</v>
          </cell>
          <cell r="N2609" t="str">
            <v>A</v>
          </cell>
          <cell r="O2609">
            <v>42215</v>
          </cell>
          <cell r="P2609">
            <v>0.31944444444444448</v>
          </cell>
          <cell r="Q2609">
            <v>31</v>
          </cell>
          <cell r="R2609"/>
          <cell r="S2609" t="str">
            <v>Mtto. Terminado</v>
          </cell>
          <cell r="T2609">
            <v>42215</v>
          </cell>
          <cell r="U2609">
            <v>0.75</v>
          </cell>
          <cell r="V2609">
            <v>10.333333333255723</v>
          </cell>
        </row>
        <row r="2610">
          <cell r="A2610"/>
          <cell r="B2610">
            <v>2599</v>
          </cell>
          <cell r="C2610">
            <v>1295</v>
          </cell>
          <cell r="D2610" t="str">
            <v>Trayler</v>
          </cell>
          <cell r="E2610" t="str">
            <v>100TD</v>
          </cell>
          <cell r="F2610" t="str">
            <v>Coazucar S. A.</v>
          </cell>
          <cell r="G2610">
            <v>791060312</v>
          </cell>
          <cell r="H2610">
            <v>791060312</v>
          </cell>
          <cell r="I2610" t="str">
            <v>MTTO. EN EL CAMPO</v>
          </cell>
          <cell r="J2610" t="str">
            <v>Cambiar llanta baja- aro de araña</v>
          </cell>
          <cell r="K2610" t="str">
            <v>MTTO. CORRECTIVO</v>
          </cell>
          <cell r="L2610">
            <v>1353</v>
          </cell>
          <cell r="M2610" t="str">
            <v>MINA POROZO, XAVIER</v>
          </cell>
          <cell r="N2610" t="str">
            <v>A</v>
          </cell>
          <cell r="O2610">
            <v>42215</v>
          </cell>
          <cell r="P2610">
            <v>0.32013888888888892</v>
          </cell>
          <cell r="Q2610">
            <v>31</v>
          </cell>
          <cell r="R2610"/>
          <cell r="S2610" t="str">
            <v>Mtto. Terminado</v>
          </cell>
          <cell r="T2610">
            <v>42215</v>
          </cell>
          <cell r="U2610">
            <v>0.40972222222222227</v>
          </cell>
          <cell r="V2610">
            <v>2.1499999999068677</v>
          </cell>
        </row>
        <row r="2611">
          <cell r="A2611"/>
          <cell r="B2611">
            <v>2600</v>
          </cell>
          <cell r="C2611">
            <v>1240</v>
          </cell>
          <cell r="D2611" t="str">
            <v>Trayler</v>
          </cell>
          <cell r="E2611" t="str">
            <v>100TD</v>
          </cell>
          <cell r="F2611" t="str">
            <v>Coazucar S. A.</v>
          </cell>
          <cell r="G2611">
            <v>791060312</v>
          </cell>
          <cell r="H2611">
            <v>791060312</v>
          </cell>
          <cell r="I2611" t="str">
            <v>TRAYLER</v>
          </cell>
          <cell r="J2611" t="str">
            <v>Abrazadera rota</v>
          </cell>
          <cell r="K2611" t="str">
            <v>MTTO. CORRECTIVO</v>
          </cell>
          <cell r="L2611">
            <v>1500</v>
          </cell>
          <cell r="M2611" t="str">
            <v>ORTIZ YADAYCELA, NESTOR</v>
          </cell>
          <cell r="N2611" t="str">
            <v>A</v>
          </cell>
          <cell r="O2611">
            <v>42215</v>
          </cell>
          <cell r="P2611">
            <v>0.32291666666666669</v>
          </cell>
          <cell r="Q2611">
            <v>31</v>
          </cell>
          <cell r="R2611"/>
          <cell r="S2611" t="str">
            <v>Mtto. Terminado</v>
          </cell>
          <cell r="T2611">
            <v>42215</v>
          </cell>
          <cell r="U2611">
            <v>0.41666666666666669</v>
          </cell>
          <cell r="V2611">
            <v>2.25</v>
          </cell>
        </row>
        <row r="2612">
          <cell r="A2612"/>
          <cell r="B2612">
            <v>2601</v>
          </cell>
          <cell r="C2612">
            <v>1273</v>
          </cell>
          <cell r="D2612" t="str">
            <v>Trayler</v>
          </cell>
          <cell r="E2612" t="str">
            <v>100TD</v>
          </cell>
          <cell r="F2612" t="str">
            <v>Coazucar S. A.</v>
          </cell>
          <cell r="G2612">
            <v>791060312</v>
          </cell>
          <cell r="H2612">
            <v>791060312</v>
          </cell>
          <cell r="I2612" t="str">
            <v>TRAYLER</v>
          </cell>
          <cell r="J2612" t="str">
            <v>Revisar suspension</v>
          </cell>
          <cell r="K2612" t="str">
            <v>MTTO. CORRECTIVO</v>
          </cell>
          <cell r="L2612">
            <v>1500</v>
          </cell>
          <cell r="M2612" t="str">
            <v>ORTIZ YADAYCELA, NESTOR</v>
          </cell>
          <cell r="N2612" t="str">
            <v>A</v>
          </cell>
          <cell r="O2612">
            <v>42215</v>
          </cell>
          <cell r="P2612">
            <v>0.32291666666666669</v>
          </cell>
          <cell r="Q2612">
            <v>31</v>
          </cell>
          <cell r="R2612"/>
          <cell r="S2612" t="str">
            <v>Mtto. Terminado</v>
          </cell>
          <cell r="T2612">
            <v>42215</v>
          </cell>
          <cell r="U2612">
            <v>0.5</v>
          </cell>
          <cell r="V2612">
            <v>4.25</v>
          </cell>
        </row>
        <row r="2613">
          <cell r="A2613"/>
          <cell r="B2613">
            <v>2602</v>
          </cell>
          <cell r="C2613">
            <v>1349</v>
          </cell>
          <cell r="D2613" t="str">
            <v>Trayler</v>
          </cell>
          <cell r="E2613" t="str">
            <v>100TD</v>
          </cell>
          <cell r="F2613" t="str">
            <v>Coazucar S. A.</v>
          </cell>
          <cell r="G2613">
            <v>0</v>
          </cell>
          <cell r="H2613">
            <v>791060312</v>
          </cell>
          <cell r="I2613" t="str">
            <v>TRAYLER</v>
          </cell>
          <cell r="J2613" t="str">
            <v>Colocar pin de paquete</v>
          </cell>
          <cell r="K2613" t="str">
            <v>MTTO. CORRECTIVO</v>
          </cell>
          <cell r="L2613">
            <v>1500</v>
          </cell>
          <cell r="M2613" t="str">
            <v>ORTIZ YADAYCELA, NESTOR</v>
          </cell>
          <cell r="N2613" t="str">
            <v>A</v>
          </cell>
          <cell r="O2613">
            <v>42215</v>
          </cell>
          <cell r="P2613">
            <v>0.32291666666666669</v>
          </cell>
          <cell r="Q2613">
            <v>31</v>
          </cell>
          <cell r="R2613"/>
          <cell r="S2613" t="str">
            <v>Mtto. Terminado</v>
          </cell>
          <cell r="T2613">
            <v>42215</v>
          </cell>
          <cell r="U2613">
            <v>0.375</v>
          </cell>
          <cell r="V2613">
            <v>1.25</v>
          </cell>
        </row>
        <row r="2614">
          <cell r="A2614"/>
          <cell r="B2614">
            <v>2603</v>
          </cell>
          <cell r="C2614" t="str">
            <v>659A</v>
          </cell>
          <cell r="D2614" t="str">
            <v>Moto Bomba Perkins 6.3543</v>
          </cell>
          <cell r="E2614" t="str">
            <v>100BB</v>
          </cell>
          <cell r="F2614" t="str">
            <v>Coazucar S. A.</v>
          </cell>
          <cell r="G2614">
            <v>791060405</v>
          </cell>
          <cell r="H2614">
            <v>7795550058</v>
          </cell>
          <cell r="I2614" t="str">
            <v>MTTO. EN EL CAMPO</v>
          </cell>
          <cell r="J2614" t="str">
            <v>Instalar motor</v>
          </cell>
          <cell r="K2614" t="str">
            <v>MTTO. CORRECTIVO</v>
          </cell>
          <cell r="L2614">
            <v>1477</v>
          </cell>
          <cell r="M2614" t="str">
            <v>ORELLANA GARCIA, ENRIQUE</v>
          </cell>
          <cell r="N2614" t="str">
            <v>A</v>
          </cell>
          <cell r="O2614">
            <v>42215</v>
          </cell>
          <cell r="P2614">
            <v>0.32361111111111113</v>
          </cell>
          <cell r="Q2614">
            <v>31</v>
          </cell>
          <cell r="R2614"/>
          <cell r="S2614" t="str">
            <v>Mtto. Terminado</v>
          </cell>
          <cell r="T2614">
            <v>42215</v>
          </cell>
          <cell r="U2614">
            <v>0.5</v>
          </cell>
          <cell r="V2614">
            <v>4.2333333333954215</v>
          </cell>
        </row>
        <row r="2615">
          <cell r="A2615"/>
          <cell r="B2615">
            <v>2604</v>
          </cell>
          <cell r="C2615" t="str">
            <v>JD07</v>
          </cell>
          <cell r="D2615" t="str">
            <v>Tractor John Deere 8270R</v>
          </cell>
          <cell r="E2615" t="str">
            <v>100JD</v>
          </cell>
          <cell r="F2615" t="str">
            <v>Coazucar S. A.</v>
          </cell>
          <cell r="G2615">
            <v>791060396</v>
          </cell>
          <cell r="H2615">
            <v>7795551025</v>
          </cell>
          <cell r="I2615" t="str">
            <v>MTTO. EN EL CAMPO</v>
          </cell>
          <cell r="J2615" t="str">
            <v>Cambiar llanta baja posterior derecha</v>
          </cell>
          <cell r="K2615" t="str">
            <v>MTTO. CORRECTIVO</v>
          </cell>
          <cell r="L2615">
            <v>4510</v>
          </cell>
          <cell r="M2615" t="str">
            <v>LEON RUIZ, JOSE</v>
          </cell>
          <cell r="N2615" t="str">
            <v>A</v>
          </cell>
          <cell r="O2615">
            <v>42215</v>
          </cell>
          <cell r="P2615">
            <v>0.32777777777777778</v>
          </cell>
          <cell r="Q2615">
            <v>31</v>
          </cell>
          <cell r="R2615"/>
          <cell r="S2615" t="str">
            <v>Mtto. Terminado</v>
          </cell>
          <cell r="T2615">
            <v>42215</v>
          </cell>
          <cell r="U2615">
            <v>0.41666666666666669</v>
          </cell>
          <cell r="V2615">
            <v>2.1333333333022892</v>
          </cell>
        </row>
        <row r="2616">
          <cell r="A2616"/>
          <cell r="B2616">
            <v>2605</v>
          </cell>
          <cell r="C2616">
            <v>1491</v>
          </cell>
          <cell r="D2616" t="str">
            <v>Dollys</v>
          </cell>
          <cell r="E2616" t="str">
            <v>100DL</v>
          </cell>
          <cell r="F2616" t="str">
            <v>Coazucar S. A.</v>
          </cell>
          <cell r="G2616">
            <v>0</v>
          </cell>
          <cell r="H2616">
            <v>791060315</v>
          </cell>
          <cell r="I2616" t="str">
            <v>DOLLYS</v>
          </cell>
          <cell r="J2616" t="str">
            <v>Reparar suspension</v>
          </cell>
          <cell r="K2616" t="str">
            <v>MTTO. CORRECTIVO</v>
          </cell>
          <cell r="L2616">
            <v>1417</v>
          </cell>
          <cell r="M2616" t="str">
            <v>MORENO ULLOA, SALOMON</v>
          </cell>
          <cell r="N2616" t="str">
            <v>A</v>
          </cell>
          <cell r="O2616">
            <v>42215</v>
          </cell>
          <cell r="P2616">
            <v>0.3354166666666667</v>
          </cell>
          <cell r="Q2616">
            <v>31</v>
          </cell>
          <cell r="R2616"/>
          <cell r="S2616" t="str">
            <v>Mtto. Terminado</v>
          </cell>
          <cell r="T2616">
            <v>42215</v>
          </cell>
          <cell r="U2616">
            <v>0.5</v>
          </cell>
          <cell r="V2616">
            <v>3.9499999999534339</v>
          </cell>
        </row>
        <row r="2617">
          <cell r="A2617"/>
          <cell r="B2617">
            <v>2606</v>
          </cell>
          <cell r="C2617">
            <v>212</v>
          </cell>
          <cell r="D2617" t="str">
            <v>Camioneta Chevrolet</v>
          </cell>
          <cell r="E2617" t="str">
            <v>100EL</v>
          </cell>
          <cell r="F2617" t="str">
            <v>Coazucar S. A.</v>
          </cell>
          <cell r="G2617">
            <v>791020115</v>
          </cell>
          <cell r="H2617">
            <v>7795550692</v>
          </cell>
          <cell r="I2617" t="str">
            <v>EQUIPO LIVIANO</v>
          </cell>
          <cell r="J2617" t="str">
            <v>Cambiar crucetas</v>
          </cell>
          <cell r="K2617" t="str">
            <v>MTTO. CORRECTIVO</v>
          </cell>
          <cell r="L2617">
            <v>1340</v>
          </cell>
          <cell r="M2617" t="str">
            <v>MENENDES MUÑOZ, FABIAN</v>
          </cell>
          <cell r="N2617" t="str">
            <v>A</v>
          </cell>
          <cell r="O2617">
            <v>42215</v>
          </cell>
          <cell r="P2617">
            <v>0.34027777777777773</v>
          </cell>
          <cell r="Q2617">
            <v>31</v>
          </cell>
          <cell r="R2617">
            <v>480717</v>
          </cell>
          <cell r="S2617" t="str">
            <v>Mtto. Terminado</v>
          </cell>
          <cell r="T2617">
            <v>42215</v>
          </cell>
          <cell r="U2617">
            <v>0.45833333333333331</v>
          </cell>
          <cell r="V2617">
            <v>2.8333333332557231</v>
          </cell>
        </row>
        <row r="2618">
          <cell r="A2618"/>
          <cell r="B2618">
            <v>2607</v>
          </cell>
          <cell r="C2618">
            <v>446</v>
          </cell>
          <cell r="D2618" t="str">
            <v>Carreton</v>
          </cell>
          <cell r="E2618" t="str">
            <v>100CA</v>
          </cell>
          <cell r="F2618" t="str">
            <v>Coazucar S. A.</v>
          </cell>
          <cell r="G2618">
            <v>0</v>
          </cell>
          <cell r="H2618">
            <v>791060406</v>
          </cell>
          <cell r="I2618" t="str">
            <v>CARRETONES</v>
          </cell>
          <cell r="J2618" t="str">
            <v>Soldar piso y malla</v>
          </cell>
          <cell r="K2618" t="str">
            <v>MTTO. CORRECTIVO</v>
          </cell>
          <cell r="L2618">
            <v>1417</v>
          </cell>
          <cell r="M2618" t="str">
            <v>MORENO ULLOA, SALOMON</v>
          </cell>
          <cell r="N2618" t="str">
            <v>A</v>
          </cell>
          <cell r="O2618">
            <v>42215</v>
          </cell>
          <cell r="P2618">
            <v>0.34513888888888888</v>
          </cell>
          <cell r="Q2618">
            <v>31</v>
          </cell>
          <cell r="R2618"/>
          <cell r="S2618" t="str">
            <v>Mtto. Terminado</v>
          </cell>
          <cell r="T2618">
            <v>42217</v>
          </cell>
          <cell r="U2618">
            <v>0.70833333333333337</v>
          </cell>
          <cell r="V2618">
            <v>56.716666666790843</v>
          </cell>
        </row>
        <row r="2619">
          <cell r="A2619"/>
          <cell r="B2619">
            <v>2608</v>
          </cell>
          <cell r="C2619">
            <v>599</v>
          </cell>
          <cell r="D2619" t="str">
            <v>Cosechadora de CañaJohn Deere 3520</v>
          </cell>
          <cell r="E2619" t="str">
            <v>100CS</v>
          </cell>
          <cell r="F2619" t="str">
            <v>Coazucar S. A.</v>
          </cell>
          <cell r="G2619">
            <v>791060321</v>
          </cell>
          <cell r="H2619">
            <v>791060321</v>
          </cell>
          <cell r="I2619" t="str">
            <v>MTTO. EN EL CAMPO</v>
          </cell>
          <cell r="J2619" t="str">
            <v>Cambiar pernos y cuchillas</v>
          </cell>
          <cell r="K2619" t="str">
            <v>MTTO. CORRECTIVO</v>
          </cell>
          <cell r="L2619">
            <v>1765</v>
          </cell>
          <cell r="M2619" t="str">
            <v>SALINAS LOMBEIDA, MIGUEL</v>
          </cell>
          <cell r="N2619" t="str">
            <v>A</v>
          </cell>
          <cell r="O2619">
            <v>42215</v>
          </cell>
          <cell r="P2619">
            <v>0.35000000000000003</v>
          </cell>
          <cell r="Q2619">
            <v>31</v>
          </cell>
          <cell r="R2619"/>
          <cell r="S2619" t="str">
            <v>Mtto. Terminado</v>
          </cell>
          <cell r="T2619">
            <v>42215</v>
          </cell>
          <cell r="U2619">
            <v>0.625</v>
          </cell>
          <cell r="V2619">
            <v>6.6000000000931323</v>
          </cell>
        </row>
        <row r="2620">
          <cell r="A2620"/>
          <cell r="B2620">
            <v>2609</v>
          </cell>
          <cell r="C2620" t="str">
            <v>CS03</v>
          </cell>
          <cell r="D2620" t="str">
            <v>Cosechadora de CañaJohn Deere 3520</v>
          </cell>
          <cell r="E2620" t="str">
            <v>100CS</v>
          </cell>
          <cell r="F2620" t="str">
            <v>Coazucar S. A.</v>
          </cell>
          <cell r="G2620">
            <v>791060321</v>
          </cell>
          <cell r="H2620">
            <v>791060321</v>
          </cell>
          <cell r="I2620" t="str">
            <v>MTTO. EN EL CAMPO</v>
          </cell>
          <cell r="J2620" t="str">
            <v>Cambiar pernos y cuchillas</v>
          </cell>
          <cell r="K2620" t="str">
            <v>MTTO. CORRECTIVO</v>
          </cell>
          <cell r="L2620">
            <v>1765</v>
          </cell>
          <cell r="M2620" t="str">
            <v>SALINAS LOMBEIDA, MIGUEL</v>
          </cell>
          <cell r="N2620" t="str">
            <v>A</v>
          </cell>
          <cell r="O2620">
            <v>42215</v>
          </cell>
          <cell r="P2620">
            <v>0.35000000000000003</v>
          </cell>
          <cell r="Q2620">
            <v>31</v>
          </cell>
          <cell r="R2620"/>
          <cell r="S2620" t="str">
            <v>Mtto. Terminado</v>
          </cell>
          <cell r="T2620">
            <v>42215</v>
          </cell>
          <cell r="U2620">
            <v>0.625</v>
          </cell>
          <cell r="V2620">
            <v>6.6000000000931323</v>
          </cell>
        </row>
        <row r="2621">
          <cell r="A2621"/>
          <cell r="B2621">
            <v>2610</v>
          </cell>
          <cell r="C2621" t="str">
            <v>CS04</v>
          </cell>
          <cell r="D2621" t="str">
            <v>Cosechadora de CañaJohn Deere 3520 W</v>
          </cell>
          <cell r="E2621" t="str">
            <v>100CS</v>
          </cell>
          <cell r="F2621" t="str">
            <v>Coazucar S. A.</v>
          </cell>
          <cell r="G2621">
            <v>791060417</v>
          </cell>
          <cell r="H2621">
            <v>791060417</v>
          </cell>
          <cell r="I2621" t="str">
            <v>MTTO. EN EL CAMPO</v>
          </cell>
          <cell r="J2621" t="str">
            <v>Cambiar pernos y cuchillas</v>
          </cell>
          <cell r="K2621" t="str">
            <v>MTTO. CORRECTIVO</v>
          </cell>
          <cell r="L2621">
            <v>1765</v>
          </cell>
          <cell r="M2621" t="str">
            <v>SALINAS LOMBEIDA, MIGUEL</v>
          </cell>
          <cell r="N2621" t="str">
            <v>A</v>
          </cell>
          <cell r="O2621">
            <v>42215</v>
          </cell>
          <cell r="P2621">
            <v>0.35000000000000003</v>
          </cell>
          <cell r="Q2621">
            <v>31</v>
          </cell>
          <cell r="R2621"/>
          <cell r="S2621" t="str">
            <v>Mtto. Terminado</v>
          </cell>
          <cell r="T2621">
            <v>42215</v>
          </cell>
          <cell r="U2621">
            <v>0.625</v>
          </cell>
          <cell r="V2621">
            <v>6.6000000000931323</v>
          </cell>
        </row>
        <row r="2622">
          <cell r="A2622"/>
          <cell r="B2622">
            <v>2611</v>
          </cell>
          <cell r="C2622" t="str">
            <v>CS05</v>
          </cell>
          <cell r="D2622" t="str">
            <v>Cosechadora de CañaJohn Deere 3520 W</v>
          </cell>
          <cell r="E2622" t="str">
            <v>100CS</v>
          </cell>
          <cell r="F2622" t="str">
            <v>Coazucar S. A.</v>
          </cell>
          <cell r="G2622">
            <v>791060417</v>
          </cell>
          <cell r="H2622">
            <v>791060417</v>
          </cell>
          <cell r="I2622" t="str">
            <v>MTTO. EN EL CAMPO</v>
          </cell>
          <cell r="J2622" t="str">
            <v>Cambiar pernos y cuchillas</v>
          </cell>
          <cell r="K2622" t="str">
            <v>MTTO. CORRECTIVO</v>
          </cell>
          <cell r="L2622">
            <v>1765</v>
          </cell>
          <cell r="M2622" t="str">
            <v>SALINAS LOMBEIDA, MIGUEL</v>
          </cell>
          <cell r="N2622" t="str">
            <v>A</v>
          </cell>
          <cell r="O2622">
            <v>42215</v>
          </cell>
          <cell r="P2622">
            <v>0.35000000000000003</v>
          </cell>
          <cell r="Q2622">
            <v>31</v>
          </cell>
          <cell r="R2622"/>
          <cell r="S2622" t="str">
            <v>Mtto. Terminado</v>
          </cell>
          <cell r="T2622">
            <v>42215</v>
          </cell>
          <cell r="U2622">
            <v>0.625</v>
          </cell>
          <cell r="V2622">
            <v>6.6000000000931323</v>
          </cell>
        </row>
        <row r="2623">
          <cell r="A2623"/>
          <cell r="B2623">
            <v>2612</v>
          </cell>
          <cell r="C2623" t="str">
            <v>CS06</v>
          </cell>
          <cell r="D2623" t="str">
            <v>Cosechadora de CañaJohn Deere 3520</v>
          </cell>
          <cell r="E2623" t="str">
            <v>100CS</v>
          </cell>
          <cell r="F2623" t="str">
            <v>Coazucar S. A.</v>
          </cell>
          <cell r="G2623">
            <v>791060321</v>
          </cell>
          <cell r="H2623">
            <v>791060321</v>
          </cell>
          <cell r="I2623" t="str">
            <v>MTTO. EN EL CAMPO</v>
          </cell>
          <cell r="J2623" t="str">
            <v>Cambiar pernos y cuchillas</v>
          </cell>
          <cell r="K2623" t="str">
            <v>MTTO. CORRECTIVO</v>
          </cell>
          <cell r="L2623">
            <v>1765</v>
          </cell>
          <cell r="M2623" t="str">
            <v>SALINAS LOMBEIDA, MIGUEL</v>
          </cell>
          <cell r="N2623" t="str">
            <v>A</v>
          </cell>
          <cell r="O2623">
            <v>42215</v>
          </cell>
          <cell r="P2623">
            <v>0.35000000000000003</v>
          </cell>
          <cell r="Q2623">
            <v>31</v>
          </cell>
          <cell r="R2623"/>
          <cell r="S2623" t="str">
            <v>Mtto. Terminado</v>
          </cell>
          <cell r="T2623">
            <v>42215</v>
          </cell>
          <cell r="U2623">
            <v>0.625</v>
          </cell>
          <cell r="V2623">
            <v>6.6000000000931323</v>
          </cell>
        </row>
        <row r="2624">
          <cell r="A2624"/>
          <cell r="B2624">
            <v>2613</v>
          </cell>
          <cell r="C2624">
            <v>165</v>
          </cell>
          <cell r="D2624" t="str">
            <v>Cabezal M. Benz LS-2635</v>
          </cell>
          <cell r="E2624" t="str">
            <v>100CB</v>
          </cell>
          <cell r="F2624" t="str">
            <v>Coazucar S. A.</v>
          </cell>
          <cell r="G2624">
            <v>791060330</v>
          </cell>
          <cell r="H2624">
            <v>791060330</v>
          </cell>
          <cell r="I2624" t="str">
            <v>CABEZALES</v>
          </cell>
          <cell r="J2624" t="str">
            <v>Revisar corona y compresor</v>
          </cell>
          <cell r="K2624" t="str">
            <v>MTTO. CORRECTIVO</v>
          </cell>
          <cell r="L2624">
            <v>7095</v>
          </cell>
          <cell r="M2624" t="str">
            <v>CHAVEZ BERMEJO, TELMO MOISES</v>
          </cell>
          <cell r="N2624" t="str">
            <v>A</v>
          </cell>
          <cell r="O2624">
            <v>42215</v>
          </cell>
          <cell r="P2624">
            <v>0.35069444444444442</v>
          </cell>
          <cell r="Q2624">
            <v>31</v>
          </cell>
          <cell r="R2624">
            <v>53410</v>
          </cell>
          <cell r="S2624" t="str">
            <v>Mtto. Terminado</v>
          </cell>
          <cell r="T2624">
            <v>42198</v>
          </cell>
          <cell r="U2624">
            <v>0.60416666666666663</v>
          </cell>
          <cell r="V2624">
            <v>-401.91666666674428</v>
          </cell>
        </row>
        <row r="2625">
          <cell r="A2625"/>
          <cell r="B2625">
            <v>2614</v>
          </cell>
          <cell r="C2625">
            <v>508</v>
          </cell>
          <cell r="D2625" t="str">
            <v>Cargadora de Caña Cameco SP- 1800</v>
          </cell>
          <cell r="E2625" t="str">
            <v>100LL</v>
          </cell>
          <cell r="F2625" t="str">
            <v>Coazucar S. A.</v>
          </cell>
          <cell r="G2625">
            <v>791060368</v>
          </cell>
          <cell r="H2625">
            <v>791060368</v>
          </cell>
          <cell r="I2625" t="str">
            <v>MTTO. EN EL CAMPO</v>
          </cell>
          <cell r="J2625" t="str">
            <v>Cambio aceite y filtro motor</v>
          </cell>
          <cell r="K2625" t="str">
            <v>MTTO. PREVENTIVO</v>
          </cell>
          <cell r="L2625">
            <v>2463</v>
          </cell>
          <cell r="M2625" t="str">
            <v>CONFORME MEZA, VICTOR</v>
          </cell>
          <cell r="N2625" t="str">
            <v>A</v>
          </cell>
          <cell r="O2625">
            <v>42215</v>
          </cell>
          <cell r="P2625">
            <v>0.35486111111111113</v>
          </cell>
          <cell r="Q2625">
            <v>31</v>
          </cell>
          <cell r="R2625"/>
          <cell r="S2625" t="str">
            <v>Mtto. Terminado</v>
          </cell>
          <cell r="T2625">
            <v>42215</v>
          </cell>
          <cell r="U2625">
            <v>0.5</v>
          </cell>
          <cell r="V2625">
            <v>3.4833333333954215</v>
          </cell>
        </row>
        <row r="2626">
          <cell r="A2626"/>
          <cell r="B2626">
            <v>2615</v>
          </cell>
          <cell r="C2626">
            <v>508</v>
          </cell>
          <cell r="D2626" t="str">
            <v>Cargadora de Caña Cameco SP- 1800</v>
          </cell>
          <cell r="E2626" t="str">
            <v>100LL</v>
          </cell>
          <cell r="F2626" t="str">
            <v>Coazucar S. A.</v>
          </cell>
          <cell r="G2626">
            <v>791060368</v>
          </cell>
          <cell r="H2626">
            <v>791060368</v>
          </cell>
          <cell r="I2626" t="str">
            <v>MTTO. EN EL CAMPO</v>
          </cell>
          <cell r="J2626" t="str">
            <v>Cambio filtro de combustible</v>
          </cell>
          <cell r="K2626" t="str">
            <v>MTTO. PREVENTIVO</v>
          </cell>
          <cell r="L2626">
            <v>2463</v>
          </cell>
          <cell r="M2626" t="str">
            <v>CONFORME MEZA, VICTOR</v>
          </cell>
          <cell r="N2626" t="str">
            <v>A</v>
          </cell>
          <cell r="O2626">
            <v>42215</v>
          </cell>
          <cell r="P2626">
            <v>0.35486111111111113</v>
          </cell>
          <cell r="Q2626">
            <v>31</v>
          </cell>
          <cell r="R2626"/>
          <cell r="S2626" t="str">
            <v>Mtto. Terminado</v>
          </cell>
          <cell r="T2626">
            <v>42215</v>
          </cell>
          <cell r="U2626">
            <v>0.5</v>
          </cell>
          <cell r="V2626">
            <v>3.4833333333954215</v>
          </cell>
        </row>
        <row r="2627">
          <cell r="A2627"/>
          <cell r="B2627">
            <v>2616</v>
          </cell>
          <cell r="C2627">
            <v>594</v>
          </cell>
          <cell r="D2627" t="str">
            <v>Cosechadora de caña John Deere 3510</v>
          </cell>
          <cell r="E2627" t="str">
            <v>100CS</v>
          </cell>
          <cell r="F2627" t="str">
            <v>Coazucar S. A.</v>
          </cell>
          <cell r="G2627">
            <v>791060334</v>
          </cell>
          <cell r="H2627">
            <v>791060334</v>
          </cell>
          <cell r="I2627" t="str">
            <v>MTTO. EN EL CAMPO</v>
          </cell>
          <cell r="J2627" t="str">
            <v>Cambiar llanta</v>
          </cell>
          <cell r="K2627" t="str">
            <v>MTTO. CORRECTIVO</v>
          </cell>
          <cell r="L2627">
            <v>1353</v>
          </cell>
          <cell r="M2627" t="str">
            <v>MINA POROZO, XAVIER</v>
          </cell>
          <cell r="N2627" t="str">
            <v>A</v>
          </cell>
          <cell r="O2627">
            <v>42215</v>
          </cell>
          <cell r="P2627">
            <v>0.35694444444444445</v>
          </cell>
          <cell r="Q2627">
            <v>31</v>
          </cell>
          <cell r="R2627"/>
          <cell r="S2627" t="str">
            <v>Mtto. Terminado</v>
          </cell>
          <cell r="T2627">
            <v>42215</v>
          </cell>
          <cell r="U2627">
            <v>0.40277777777777773</v>
          </cell>
          <cell r="V2627">
            <v>1.1000000000931323</v>
          </cell>
        </row>
        <row r="2628">
          <cell r="A2628"/>
          <cell r="B2628">
            <v>2617</v>
          </cell>
          <cell r="C2628">
            <v>293</v>
          </cell>
          <cell r="D2628" t="str">
            <v>Tractor John Deere 8200</v>
          </cell>
          <cell r="E2628" t="str">
            <v>100JD</v>
          </cell>
          <cell r="F2628" t="str">
            <v>Coazucar S. A.</v>
          </cell>
          <cell r="G2628">
            <v>791060392</v>
          </cell>
          <cell r="H2628">
            <v>7795550945</v>
          </cell>
          <cell r="I2628" t="str">
            <v>JOHN DEERE</v>
          </cell>
          <cell r="J2628" t="str">
            <v>Revisar encendido de stop</v>
          </cell>
          <cell r="K2628" t="str">
            <v>MTTO. CORRECTIVO</v>
          </cell>
          <cell r="L2628">
            <v>1168</v>
          </cell>
          <cell r="M2628" t="str">
            <v>ILLESCAS PAREDES, CARLOS EDUARDO</v>
          </cell>
          <cell r="N2628" t="str">
            <v>A</v>
          </cell>
          <cell r="O2628">
            <v>42215</v>
          </cell>
          <cell r="P2628">
            <v>0.3659722222222222</v>
          </cell>
          <cell r="Q2628">
            <v>31</v>
          </cell>
          <cell r="R2628">
            <v>8563</v>
          </cell>
          <cell r="S2628" t="str">
            <v>Mtto. Terminado</v>
          </cell>
          <cell r="T2628">
            <v>42215</v>
          </cell>
          <cell r="U2628">
            <v>0.63194444444444442</v>
          </cell>
          <cell r="V2628">
            <v>6.3833333334187046</v>
          </cell>
        </row>
        <row r="2629">
          <cell r="A2629"/>
          <cell r="B2629">
            <v>2618</v>
          </cell>
          <cell r="C2629" t="str">
            <v>MB55</v>
          </cell>
          <cell r="D2629" t="str">
            <v>Moto bomba John Deere R 504850</v>
          </cell>
          <cell r="E2629" t="str">
            <v>100BB</v>
          </cell>
          <cell r="F2629" t="str">
            <v>Coazucar S. A.</v>
          </cell>
          <cell r="G2629">
            <v>791060405</v>
          </cell>
          <cell r="H2629">
            <v>791060405</v>
          </cell>
          <cell r="I2629" t="str">
            <v>MTTO. EN EL CAMPO</v>
          </cell>
          <cell r="J2629" t="str">
            <v>Colocar cheque</v>
          </cell>
          <cell r="K2629" t="str">
            <v>MTTO. CORRECTIVO</v>
          </cell>
          <cell r="L2629">
            <v>1467</v>
          </cell>
          <cell r="M2629" t="str">
            <v>OJEDA GONZAGA,YOBANY</v>
          </cell>
          <cell r="N2629" t="str">
            <v>A</v>
          </cell>
          <cell r="O2629">
            <v>42215</v>
          </cell>
          <cell r="P2629">
            <v>0.3756944444444445</v>
          </cell>
          <cell r="Q2629">
            <v>31</v>
          </cell>
          <cell r="R2629"/>
          <cell r="S2629" t="str">
            <v>Mtto. Terminado</v>
          </cell>
          <cell r="T2629">
            <v>42215</v>
          </cell>
          <cell r="U2629">
            <v>0.625</v>
          </cell>
          <cell r="V2629">
            <v>5.9833333332790062</v>
          </cell>
        </row>
        <row r="2630">
          <cell r="A2630"/>
          <cell r="B2630">
            <v>2619</v>
          </cell>
          <cell r="C2630">
            <v>706</v>
          </cell>
          <cell r="D2630" t="str">
            <v>Tractor de Orugas CAT-D6C</v>
          </cell>
          <cell r="E2630" t="str">
            <v>100EP</v>
          </cell>
          <cell r="F2630" t="str">
            <v>Coazucar S. A.</v>
          </cell>
          <cell r="G2630">
            <v>791060377</v>
          </cell>
          <cell r="H2630">
            <v>7795550840</v>
          </cell>
          <cell r="I2630" t="str">
            <v>MTTO. EN EL CAMPO</v>
          </cell>
          <cell r="J2630" t="str">
            <v>Cambio aceite y filtro motor</v>
          </cell>
          <cell r="K2630" t="str">
            <v>MTTO. PREVENTIVO</v>
          </cell>
          <cell r="L2630">
            <v>1476</v>
          </cell>
          <cell r="M2630" t="str">
            <v>ORELLANA CORDERO, JOSE</v>
          </cell>
          <cell r="N2630" t="str">
            <v>A</v>
          </cell>
          <cell r="O2630">
            <v>42215</v>
          </cell>
          <cell r="P2630">
            <v>0.37708333333333338</v>
          </cell>
          <cell r="Q2630">
            <v>31</v>
          </cell>
          <cell r="R2630"/>
          <cell r="S2630" t="str">
            <v>Mtto. Terminado</v>
          </cell>
          <cell r="T2630">
            <v>42216</v>
          </cell>
          <cell r="U2630">
            <v>0.41666666666666669</v>
          </cell>
          <cell r="V2630">
            <v>24.949999999953434</v>
          </cell>
        </row>
        <row r="2631">
          <cell r="A2631"/>
          <cell r="B2631">
            <v>2620</v>
          </cell>
          <cell r="C2631">
            <v>706</v>
          </cell>
          <cell r="D2631" t="str">
            <v>Tractor de Orugas CAT-D6C</v>
          </cell>
          <cell r="E2631" t="str">
            <v>100EP</v>
          </cell>
          <cell r="F2631" t="str">
            <v>Coazucar S. A.</v>
          </cell>
          <cell r="G2631">
            <v>791060377</v>
          </cell>
          <cell r="H2631">
            <v>7795550840</v>
          </cell>
          <cell r="I2631" t="str">
            <v>MTTO. EN EL CAMPO</v>
          </cell>
          <cell r="J2631" t="str">
            <v>Cambio filtro de combustible</v>
          </cell>
          <cell r="K2631" t="str">
            <v>MTTO. PREVENTIVO</v>
          </cell>
          <cell r="L2631">
            <v>1476</v>
          </cell>
          <cell r="M2631" t="str">
            <v>ORELLANA CORDERO, JOSE</v>
          </cell>
          <cell r="N2631" t="str">
            <v>A</v>
          </cell>
          <cell r="O2631">
            <v>42215</v>
          </cell>
          <cell r="P2631">
            <v>0.37708333333333338</v>
          </cell>
          <cell r="Q2631">
            <v>31</v>
          </cell>
          <cell r="R2631"/>
          <cell r="S2631" t="str">
            <v>Mtto. Terminado</v>
          </cell>
          <cell r="T2631">
            <v>42216</v>
          </cell>
          <cell r="U2631">
            <v>0.41666666666666669</v>
          </cell>
          <cell r="V2631">
            <v>24.949999999953434</v>
          </cell>
        </row>
        <row r="2632">
          <cell r="A2632"/>
          <cell r="B2632">
            <v>2621</v>
          </cell>
          <cell r="C2632">
            <v>706</v>
          </cell>
          <cell r="D2632" t="str">
            <v>Tractor de Orugas CAT-D6C</v>
          </cell>
          <cell r="E2632" t="str">
            <v>100EP</v>
          </cell>
          <cell r="F2632" t="str">
            <v>Coazucar S. A.</v>
          </cell>
          <cell r="G2632">
            <v>791060377</v>
          </cell>
          <cell r="H2632">
            <v>7795550840</v>
          </cell>
          <cell r="I2632" t="str">
            <v>MTTO. EN EL CAMPO</v>
          </cell>
          <cell r="J2632" t="str">
            <v>Cambio filtro de transmisión</v>
          </cell>
          <cell r="K2632" t="str">
            <v>MTTO. PREVENTIVO</v>
          </cell>
          <cell r="L2632">
            <v>1476</v>
          </cell>
          <cell r="M2632" t="str">
            <v>ORELLANA CORDERO, JOSE</v>
          </cell>
          <cell r="N2632" t="str">
            <v>A</v>
          </cell>
          <cell r="O2632">
            <v>42215</v>
          </cell>
          <cell r="P2632">
            <v>0.37708333333333338</v>
          </cell>
          <cell r="Q2632">
            <v>31</v>
          </cell>
          <cell r="R2632"/>
          <cell r="S2632" t="str">
            <v>Mtto. Terminado</v>
          </cell>
          <cell r="T2632">
            <v>42216</v>
          </cell>
          <cell r="U2632">
            <v>0.41666666666666669</v>
          </cell>
          <cell r="V2632">
            <v>24.949999999953434</v>
          </cell>
        </row>
        <row r="2633">
          <cell r="A2633"/>
          <cell r="B2633">
            <v>2622</v>
          </cell>
          <cell r="C2633">
            <v>706</v>
          </cell>
          <cell r="D2633" t="str">
            <v>Tractor de Orugas CAT-D6C</v>
          </cell>
          <cell r="E2633" t="str">
            <v>100EP</v>
          </cell>
          <cell r="F2633" t="str">
            <v>Coazucar S. A.</v>
          </cell>
          <cell r="G2633">
            <v>791060377</v>
          </cell>
          <cell r="H2633">
            <v>7795550840</v>
          </cell>
          <cell r="I2633" t="str">
            <v>MTTO. EN EL CAMPO</v>
          </cell>
          <cell r="J2633" t="str">
            <v>CAMB. FILTRO HIDRÁUL SEC</v>
          </cell>
          <cell r="K2633" t="str">
            <v>MTTO. PREVENTIVO</v>
          </cell>
          <cell r="L2633">
            <v>1476</v>
          </cell>
          <cell r="M2633" t="str">
            <v>ORELLANA CORDERO, JOSE</v>
          </cell>
          <cell r="N2633" t="str">
            <v>A</v>
          </cell>
          <cell r="O2633">
            <v>42215</v>
          </cell>
          <cell r="P2633">
            <v>0.37708333333333338</v>
          </cell>
          <cell r="Q2633">
            <v>31</v>
          </cell>
          <cell r="R2633"/>
          <cell r="S2633" t="str">
            <v>Mtto. Terminado</v>
          </cell>
          <cell r="T2633">
            <v>42216</v>
          </cell>
          <cell r="U2633">
            <v>0.41666666666666669</v>
          </cell>
          <cell r="V2633">
            <v>24.949999999953434</v>
          </cell>
        </row>
        <row r="2634">
          <cell r="A2634"/>
          <cell r="B2634">
            <v>2623</v>
          </cell>
          <cell r="C2634" t="str">
            <v>EL06</v>
          </cell>
          <cell r="D2634" t="str">
            <v xml:space="preserve">Camioneta Chevrolet </v>
          </cell>
          <cell r="E2634" t="str">
            <v>100EL</v>
          </cell>
          <cell r="F2634" t="str">
            <v>Coazucar S. A.</v>
          </cell>
          <cell r="G2634">
            <v>791060102</v>
          </cell>
          <cell r="H2634">
            <v>7795550769</v>
          </cell>
          <cell r="I2634" t="str">
            <v>EQUIPO LIVIANO</v>
          </cell>
          <cell r="J2634" t="str">
            <v>Orden de Inspección</v>
          </cell>
          <cell r="K2634" t="str">
            <v>MTTO. PREVENTIVO</v>
          </cell>
          <cell r="L2634">
            <v>540</v>
          </cell>
          <cell r="M2634" t="str">
            <v>PIGUAVE RAMOS, JONNY</v>
          </cell>
          <cell r="N2634" t="str">
            <v>A</v>
          </cell>
          <cell r="O2634">
            <v>42215</v>
          </cell>
          <cell r="P2634">
            <v>0.40069444444444446</v>
          </cell>
          <cell r="Q2634">
            <v>31</v>
          </cell>
          <cell r="R2634"/>
          <cell r="S2634" t="str">
            <v>Mtto. Terminado</v>
          </cell>
          <cell r="T2634">
            <v>42215</v>
          </cell>
          <cell r="U2634">
            <v>0.44444444444444442</v>
          </cell>
          <cell r="V2634">
            <v>1.0500000001629815</v>
          </cell>
        </row>
        <row r="2635">
          <cell r="A2635"/>
          <cell r="B2635">
            <v>2624</v>
          </cell>
          <cell r="C2635" t="str">
            <v>EL06</v>
          </cell>
          <cell r="D2635" t="str">
            <v xml:space="preserve">Camioneta Chevrolet </v>
          </cell>
          <cell r="E2635" t="str">
            <v>100EL</v>
          </cell>
          <cell r="F2635" t="str">
            <v>Coazucar S. A.</v>
          </cell>
          <cell r="G2635">
            <v>791060102</v>
          </cell>
          <cell r="H2635">
            <v>7795550769</v>
          </cell>
          <cell r="I2635" t="str">
            <v>LUBRICADORA</v>
          </cell>
          <cell r="J2635" t="str">
            <v>Cambio aceite y filtro motor</v>
          </cell>
          <cell r="K2635" t="str">
            <v>MTTO. PREVENTIVO</v>
          </cell>
          <cell r="L2635">
            <v>540</v>
          </cell>
          <cell r="M2635" t="str">
            <v>PIGUAVE RAMOS, JONNY</v>
          </cell>
          <cell r="N2635" t="str">
            <v>A</v>
          </cell>
          <cell r="O2635">
            <v>42215</v>
          </cell>
          <cell r="P2635">
            <v>0.40069444444444446</v>
          </cell>
          <cell r="Q2635">
            <v>31</v>
          </cell>
          <cell r="R2635"/>
          <cell r="S2635" t="str">
            <v>Mtto. Terminado</v>
          </cell>
          <cell r="T2635">
            <v>42215</v>
          </cell>
          <cell r="U2635">
            <v>0.5</v>
          </cell>
          <cell r="V2635">
            <v>2.3833333334187046</v>
          </cell>
        </row>
        <row r="2636">
          <cell r="A2636"/>
          <cell r="B2636">
            <v>2625</v>
          </cell>
          <cell r="C2636" t="str">
            <v>EL06</v>
          </cell>
          <cell r="D2636" t="str">
            <v xml:space="preserve">Camioneta Chevrolet </v>
          </cell>
          <cell r="E2636" t="str">
            <v>100EL</v>
          </cell>
          <cell r="F2636" t="str">
            <v>Coazucar S. A.</v>
          </cell>
          <cell r="G2636">
            <v>791060102</v>
          </cell>
          <cell r="H2636">
            <v>7795550769</v>
          </cell>
          <cell r="I2636" t="str">
            <v>LUBRICADORA</v>
          </cell>
          <cell r="J2636" t="str">
            <v>Cambio filtro de combustible</v>
          </cell>
          <cell r="K2636" t="str">
            <v>MTTO. PREVENTIVO</v>
          </cell>
          <cell r="L2636">
            <v>540</v>
          </cell>
          <cell r="M2636" t="str">
            <v>PIGUAVE RAMOS, JONNY</v>
          </cell>
          <cell r="N2636" t="str">
            <v>A</v>
          </cell>
          <cell r="O2636">
            <v>42215</v>
          </cell>
          <cell r="P2636">
            <v>0.40069444444444446</v>
          </cell>
          <cell r="Q2636">
            <v>31</v>
          </cell>
          <cell r="R2636"/>
          <cell r="S2636" t="str">
            <v>Mtto. Terminado</v>
          </cell>
          <cell r="T2636">
            <v>42215</v>
          </cell>
          <cell r="U2636">
            <v>0.5</v>
          </cell>
          <cell r="V2636">
            <v>2.3833333334187046</v>
          </cell>
        </row>
        <row r="2637">
          <cell r="A2637"/>
          <cell r="B2637">
            <v>2626</v>
          </cell>
          <cell r="C2637" t="str">
            <v>JD51</v>
          </cell>
          <cell r="D2637" t="str">
            <v>Tractor John Deere 6145J</v>
          </cell>
          <cell r="E2637" t="str">
            <v>100JD</v>
          </cell>
          <cell r="F2637" t="str">
            <v>Coazucar S. A.</v>
          </cell>
          <cell r="G2637">
            <v>791060443</v>
          </cell>
          <cell r="H2637">
            <v>7795551109</v>
          </cell>
          <cell r="I2637" t="str">
            <v>MTTO. EN EL CAMPO</v>
          </cell>
          <cell r="J2637" t="str">
            <v xml:space="preserve">Revisar banda </v>
          </cell>
          <cell r="K2637" t="str">
            <v>MTTO. CORRECTIVO</v>
          </cell>
          <cell r="L2637">
            <v>878</v>
          </cell>
          <cell r="M2637" t="str">
            <v>CEVALLOS LEMA, VICTOR GUILLERMO</v>
          </cell>
          <cell r="N2637" t="str">
            <v>A</v>
          </cell>
          <cell r="O2637">
            <v>42215</v>
          </cell>
          <cell r="P2637">
            <v>0.4069444444444445</v>
          </cell>
          <cell r="Q2637">
            <v>31</v>
          </cell>
          <cell r="R2637"/>
          <cell r="S2637" t="str">
            <v>Mtto. Terminado</v>
          </cell>
          <cell r="T2637">
            <v>42215</v>
          </cell>
          <cell r="U2637">
            <v>0.41666666666666669</v>
          </cell>
          <cell r="V2637">
            <v>0.23333333327900618</v>
          </cell>
        </row>
        <row r="2638">
          <cell r="A2638"/>
          <cell r="B2638">
            <v>2627</v>
          </cell>
          <cell r="C2638">
            <v>157</v>
          </cell>
          <cell r="D2638" t="str">
            <v>Cabezal M. Benz LS-2635</v>
          </cell>
          <cell r="E2638" t="str">
            <v>100CB</v>
          </cell>
          <cell r="F2638" t="str">
            <v>Coazucar S. A.</v>
          </cell>
          <cell r="G2638">
            <v>791060330</v>
          </cell>
          <cell r="H2638">
            <v>791060330</v>
          </cell>
          <cell r="I2638" t="str">
            <v>CABEZALES</v>
          </cell>
          <cell r="J2638" t="str">
            <v>Orden de Inspección</v>
          </cell>
          <cell r="K2638" t="str">
            <v>MTTO. PREVENTIVO</v>
          </cell>
          <cell r="L2638">
            <v>1550</v>
          </cell>
          <cell r="M2638" t="str">
            <v>PELAES GALARZA, HUMBERTO SOLON</v>
          </cell>
          <cell r="N2638" t="str">
            <v>A</v>
          </cell>
          <cell r="O2638">
            <v>42215</v>
          </cell>
          <cell r="P2638">
            <v>0.43194444444444446</v>
          </cell>
          <cell r="Q2638">
            <v>31</v>
          </cell>
          <cell r="R2638"/>
          <cell r="S2638" t="str">
            <v>Mtto. Terminado</v>
          </cell>
          <cell r="T2638">
            <v>42215</v>
          </cell>
          <cell r="U2638">
            <v>0.72916666666666663</v>
          </cell>
          <cell r="V2638">
            <v>7.1333333334187046</v>
          </cell>
        </row>
        <row r="2639">
          <cell r="A2639"/>
          <cell r="B2639">
            <v>2628</v>
          </cell>
          <cell r="C2639">
            <v>157</v>
          </cell>
          <cell r="D2639" t="str">
            <v>Cabezal M. Benz LS-2635</v>
          </cell>
          <cell r="E2639" t="str">
            <v>100CB</v>
          </cell>
          <cell r="F2639" t="str">
            <v>Coazucar S. A.</v>
          </cell>
          <cell r="G2639">
            <v>791060330</v>
          </cell>
          <cell r="H2639">
            <v>791060330</v>
          </cell>
          <cell r="I2639" t="str">
            <v>LUBRICADORA</v>
          </cell>
          <cell r="J2639" t="str">
            <v>Cambio aceite y filtro motor</v>
          </cell>
          <cell r="K2639" t="str">
            <v>MTTO. PREVENTIVO</v>
          </cell>
          <cell r="L2639">
            <v>1550</v>
          </cell>
          <cell r="M2639" t="str">
            <v>PELAES GALARZA, HUMBERTO SOLON</v>
          </cell>
          <cell r="N2639" t="str">
            <v>A</v>
          </cell>
          <cell r="O2639">
            <v>42215</v>
          </cell>
          <cell r="P2639">
            <v>0.43194444444444446</v>
          </cell>
          <cell r="Q2639">
            <v>31</v>
          </cell>
          <cell r="R2639"/>
          <cell r="S2639" t="str">
            <v>Mtto. Terminado</v>
          </cell>
          <cell r="T2639">
            <v>42215</v>
          </cell>
          <cell r="U2639">
            <v>0.77083333333333337</v>
          </cell>
          <cell r="V2639">
            <v>8.1333333334187046</v>
          </cell>
        </row>
        <row r="2640">
          <cell r="A2640"/>
          <cell r="B2640">
            <v>2629</v>
          </cell>
          <cell r="C2640">
            <v>157</v>
          </cell>
          <cell r="D2640" t="str">
            <v>Cabezal M. Benz LS-2635</v>
          </cell>
          <cell r="E2640" t="str">
            <v>100CB</v>
          </cell>
          <cell r="F2640" t="str">
            <v>Coazucar S. A.</v>
          </cell>
          <cell r="G2640">
            <v>791060330</v>
          </cell>
          <cell r="H2640">
            <v>791060330</v>
          </cell>
          <cell r="I2640" t="str">
            <v>LUBRICADORA</v>
          </cell>
          <cell r="J2640" t="str">
            <v>Cambio filtro de combustible</v>
          </cell>
          <cell r="K2640" t="str">
            <v>MTTO. PREVENTIVO</v>
          </cell>
          <cell r="L2640">
            <v>1550</v>
          </cell>
          <cell r="M2640" t="str">
            <v>PELAES GALARZA, HUMBERTO SOLON</v>
          </cell>
          <cell r="N2640" t="str">
            <v>A</v>
          </cell>
          <cell r="O2640">
            <v>42215</v>
          </cell>
          <cell r="P2640">
            <v>0.43194444444444446</v>
          </cell>
          <cell r="Q2640">
            <v>31</v>
          </cell>
          <cell r="R2640"/>
          <cell r="S2640" t="str">
            <v>Mtto. Terminado</v>
          </cell>
          <cell r="T2640">
            <v>42215</v>
          </cell>
          <cell r="U2640">
            <v>0.77083333333333337</v>
          </cell>
          <cell r="V2640">
            <v>8.1333333334187046</v>
          </cell>
        </row>
        <row r="2641">
          <cell r="A2641"/>
          <cell r="B2641">
            <v>2630</v>
          </cell>
          <cell r="C2641">
            <v>164</v>
          </cell>
          <cell r="D2641" t="str">
            <v>Cabezal M. Benz LS-2635</v>
          </cell>
          <cell r="E2641" t="str">
            <v>100CB</v>
          </cell>
          <cell r="F2641" t="str">
            <v>Coazucar S. A.</v>
          </cell>
          <cell r="G2641">
            <v>791060330</v>
          </cell>
          <cell r="H2641">
            <v>791060330</v>
          </cell>
          <cell r="I2641" t="str">
            <v>CABEZALES</v>
          </cell>
          <cell r="J2641" t="str">
            <v>Cambiar transmision</v>
          </cell>
          <cell r="K2641" t="str">
            <v>MTTO. CORRECTIVO</v>
          </cell>
          <cell r="L2641">
            <v>1651</v>
          </cell>
          <cell r="M2641" t="str">
            <v>RAMIREZ LOPEZ, LUIS ENRIQUE</v>
          </cell>
          <cell r="N2641" t="str">
            <v>A</v>
          </cell>
          <cell r="O2641">
            <v>42215</v>
          </cell>
          <cell r="P2641">
            <v>0.43263888888888885</v>
          </cell>
          <cell r="Q2641">
            <v>31</v>
          </cell>
          <cell r="R2641"/>
          <cell r="S2641" t="str">
            <v>Mtto. Terminado</v>
          </cell>
          <cell r="T2641">
            <v>42215</v>
          </cell>
          <cell r="U2641">
            <v>0.9375</v>
          </cell>
          <cell r="V2641">
            <v>12.116666666697711</v>
          </cell>
        </row>
        <row r="2642">
          <cell r="A2642"/>
          <cell r="B2642">
            <v>2631</v>
          </cell>
          <cell r="C2642">
            <v>278</v>
          </cell>
          <cell r="D2642" t="str">
            <v>Tractor John Deere 8200</v>
          </cell>
          <cell r="E2642" t="str">
            <v>100JD</v>
          </cell>
          <cell r="F2642" t="str">
            <v>Coazucar S. A.</v>
          </cell>
          <cell r="G2642">
            <v>791060442</v>
          </cell>
          <cell r="H2642">
            <v>7795550925</v>
          </cell>
          <cell r="I2642" t="str">
            <v>JOHN DEERE</v>
          </cell>
          <cell r="J2642" t="str">
            <v>Revisar fuga de diesel y arreglar escalera y volante</v>
          </cell>
          <cell r="K2642" t="str">
            <v>MTTO. CORRECTIVO</v>
          </cell>
          <cell r="L2642">
            <v>1841</v>
          </cell>
          <cell r="M2642" t="str">
            <v>SOLIS MORA, LUIS ANTONIO</v>
          </cell>
          <cell r="N2642" t="str">
            <v>A</v>
          </cell>
          <cell r="O2642">
            <v>42215</v>
          </cell>
          <cell r="P2642">
            <v>0.4375</v>
          </cell>
          <cell r="Q2642">
            <v>31</v>
          </cell>
          <cell r="R2642">
            <v>2952</v>
          </cell>
          <cell r="S2642" t="str">
            <v>Mtto. Terminado</v>
          </cell>
          <cell r="T2642">
            <v>42216</v>
          </cell>
          <cell r="U2642">
            <v>0.58333333333333337</v>
          </cell>
          <cell r="V2642">
            <v>27.5</v>
          </cell>
        </row>
        <row r="2643">
          <cell r="A2643"/>
          <cell r="B2643">
            <v>2632</v>
          </cell>
          <cell r="C2643">
            <v>328</v>
          </cell>
          <cell r="D2643" t="str">
            <v>Tractor de llanta Cameco</v>
          </cell>
          <cell r="E2643" t="str">
            <v>100CM</v>
          </cell>
          <cell r="F2643" t="str">
            <v>Coazucar S. A.</v>
          </cell>
          <cell r="G2643">
            <v>791060373</v>
          </cell>
          <cell r="H2643">
            <v>791060373</v>
          </cell>
          <cell r="I2643" t="str">
            <v>MTTO. EN EL CAMPO</v>
          </cell>
          <cell r="J2643" t="str">
            <v>Revisar motor</v>
          </cell>
          <cell r="K2643" t="str">
            <v>MTTO. CORRECTIVO</v>
          </cell>
          <cell r="L2643">
            <v>1855</v>
          </cell>
          <cell r="M2643" t="str">
            <v>SUCUZHAÑAY LEMA, CARLOS</v>
          </cell>
          <cell r="N2643" t="str">
            <v>A</v>
          </cell>
          <cell r="O2643">
            <v>42215</v>
          </cell>
          <cell r="P2643">
            <v>0.44027777777777777</v>
          </cell>
          <cell r="Q2643">
            <v>31</v>
          </cell>
          <cell r="R2643"/>
          <cell r="S2643" t="str">
            <v>Mtto. Terminado</v>
          </cell>
          <cell r="T2643">
            <v>42215</v>
          </cell>
          <cell r="U2643">
            <v>0.75</v>
          </cell>
          <cell r="V2643">
            <v>7.4333333333488554</v>
          </cell>
        </row>
        <row r="2644">
          <cell r="A2644"/>
          <cell r="B2644">
            <v>2633</v>
          </cell>
          <cell r="C2644" t="str">
            <v>JD15</v>
          </cell>
          <cell r="D2644" t="str">
            <v>Tractor John Deere 6145J</v>
          </cell>
          <cell r="E2644" t="str">
            <v>100JD</v>
          </cell>
          <cell r="F2644" t="str">
            <v>Coazucar S. A.</v>
          </cell>
          <cell r="G2644">
            <v>791060390</v>
          </cell>
          <cell r="H2644">
            <v>7795551041</v>
          </cell>
          <cell r="I2644" t="str">
            <v>MTTO. EN EL CAMPO</v>
          </cell>
          <cell r="J2644" t="str">
            <v>Cambiar llanta baja delantera derecha</v>
          </cell>
          <cell r="K2644" t="str">
            <v>MTTO. CORRECTIVO</v>
          </cell>
          <cell r="L2644">
            <v>1470</v>
          </cell>
          <cell r="M2644" t="str">
            <v>OLVERA MEDINA, ANGEL FERNANDO</v>
          </cell>
          <cell r="N2644" t="str">
            <v>A</v>
          </cell>
          <cell r="O2644">
            <v>42215</v>
          </cell>
          <cell r="P2644">
            <v>0.44097222222222227</v>
          </cell>
          <cell r="Q2644">
            <v>31</v>
          </cell>
          <cell r="R2644">
            <v>5939</v>
          </cell>
          <cell r="S2644" t="str">
            <v>Mtto. Terminado</v>
          </cell>
          <cell r="T2644">
            <v>42215</v>
          </cell>
          <cell r="U2644">
            <v>0.45833333333333331</v>
          </cell>
          <cell r="V2644">
            <v>0.41666666674427688</v>
          </cell>
        </row>
        <row r="2645">
          <cell r="A2645"/>
          <cell r="B2645">
            <v>2634</v>
          </cell>
          <cell r="C2645">
            <v>163</v>
          </cell>
          <cell r="D2645" t="str">
            <v>Cabezal M. Benz LS-2635</v>
          </cell>
          <cell r="E2645" t="str">
            <v>100CB</v>
          </cell>
          <cell r="F2645" t="str">
            <v>Coazucar S. A.</v>
          </cell>
          <cell r="G2645">
            <v>791060330</v>
          </cell>
          <cell r="H2645">
            <v>791060330</v>
          </cell>
          <cell r="I2645" t="str">
            <v>CABEZALES</v>
          </cell>
          <cell r="J2645" t="str">
            <v>Orden de Inspección</v>
          </cell>
          <cell r="K2645" t="str">
            <v>MTTO. PREVENTIVO</v>
          </cell>
          <cell r="L2645">
            <v>1290</v>
          </cell>
          <cell r="M2645" t="str">
            <v>MARIÑO TRIVIÑO, PABLO KLEVER</v>
          </cell>
          <cell r="N2645" t="str">
            <v>A</v>
          </cell>
          <cell r="O2645">
            <v>42215</v>
          </cell>
          <cell r="P2645">
            <v>0.44861111111111113</v>
          </cell>
          <cell r="Q2645">
            <v>31</v>
          </cell>
          <cell r="R2645"/>
          <cell r="S2645" t="str">
            <v>Mtto. Terminado</v>
          </cell>
          <cell r="T2645">
            <v>42215</v>
          </cell>
          <cell r="U2645">
            <v>0.71944444444444444</v>
          </cell>
          <cell r="V2645">
            <v>6.5000000001164153</v>
          </cell>
        </row>
        <row r="2646">
          <cell r="A2646"/>
          <cell r="B2646">
            <v>2635</v>
          </cell>
          <cell r="C2646">
            <v>163</v>
          </cell>
          <cell r="D2646" t="str">
            <v>Cabezal M. Benz LS-2635</v>
          </cell>
          <cell r="E2646" t="str">
            <v>100CB</v>
          </cell>
          <cell r="F2646" t="str">
            <v>Coazucar S. A.</v>
          </cell>
          <cell r="G2646">
            <v>791060330</v>
          </cell>
          <cell r="H2646">
            <v>791060330</v>
          </cell>
          <cell r="I2646" t="str">
            <v>LUBRICADORA</v>
          </cell>
          <cell r="J2646" t="str">
            <v>Cambio aceite y filtro motor</v>
          </cell>
          <cell r="K2646" t="str">
            <v>MTTO. PREVENTIVO</v>
          </cell>
          <cell r="L2646">
            <v>1290</v>
          </cell>
          <cell r="M2646" t="str">
            <v>MARIÑO TRIVIÑO, PABLO KLEVER</v>
          </cell>
          <cell r="N2646" t="str">
            <v>A</v>
          </cell>
          <cell r="O2646">
            <v>42215</v>
          </cell>
          <cell r="P2646">
            <v>0.44861111111111113</v>
          </cell>
          <cell r="Q2646">
            <v>31</v>
          </cell>
          <cell r="R2646"/>
          <cell r="S2646" t="str">
            <v>Mtto. Terminado</v>
          </cell>
          <cell r="T2646">
            <v>42215</v>
          </cell>
          <cell r="U2646">
            <v>0.70833333333333337</v>
          </cell>
          <cell r="V2646">
            <v>6.2333333333954215</v>
          </cell>
        </row>
        <row r="2647">
          <cell r="A2647"/>
          <cell r="B2647">
            <v>2636</v>
          </cell>
          <cell r="C2647">
            <v>163</v>
          </cell>
          <cell r="D2647" t="str">
            <v>Cabezal M. Benz LS-2635</v>
          </cell>
          <cell r="E2647" t="str">
            <v>100CB</v>
          </cell>
          <cell r="F2647" t="str">
            <v>Coazucar S. A.</v>
          </cell>
          <cell r="G2647">
            <v>791060330</v>
          </cell>
          <cell r="H2647">
            <v>791060330</v>
          </cell>
          <cell r="I2647" t="str">
            <v>LUBRICADORA</v>
          </cell>
          <cell r="J2647" t="str">
            <v>Cambio filtro de combustible</v>
          </cell>
          <cell r="K2647" t="str">
            <v>MTTO. PREVENTIVO</v>
          </cell>
          <cell r="L2647">
            <v>1290</v>
          </cell>
          <cell r="M2647" t="str">
            <v>MARIÑO TRIVIÑO, PABLO KLEVER</v>
          </cell>
          <cell r="N2647" t="str">
            <v>A</v>
          </cell>
          <cell r="O2647">
            <v>42215</v>
          </cell>
          <cell r="P2647">
            <v>0.44861111111111113</v>
          </cell>
          <cell r="Q2647">
            <v>31</v>
          </cell>
          <cell r="R2647"/>
          <cell r="S2647" t="str">
            <v>Mtto. Terminado</v>
          </cell>
          <cell r="T2647">
            <v>42215</v>
          </cell>
          <cell r="U2647">
            <v>0.70833333333333337</v>
          </cell>
          <cell r="V2647">
            <v>6.2333333333954215</v>
          </cell>
        </row>
        <row r="2648">
          <cell r="A2648"/>
          <cell r="B2648">
            <v>2637</v>
          </cell>
          <cell r="C2648" t="str">
            <v>EL34</v>
          </cell>
          <cell r="D2648" t="str">
            <v>Camion Hino - Tanquero de Combustible</v>
          </cell>
          <cell r="E2648" t="str">
            <v>100EL</v>
          </cell>
          <cell r="F2648" t="str">
            <v>Coazucar S. A.</v>
          </cell>
          <cell r="G2648">
            <v>791060413</v>
          </cell>
          <cell r="H2648">
            <v>791060413</v>
          </cell>
          <cell r="I2648" t="str">
            <v>ELECTROMECANICOS</v>
          </cell>
          <cell r="J2648" t="str">
            <v>Cambiar baterias</v>
          </cell>
          <cell r="K2648" t="str">
            <v>MTTO. CORRECTIVO</v>
          </cell>
          <cell r="L2648">
            <v>1708</v>
          </cell>
          <cell r="M2648" t="str">
            <v>RODRIGUEZ ALVAREZ, JOSE VICENTE</v>
          </cell>
          <cell r="N2648" t="str">
            <v>A</v>
          </cell>
          <cell r="O2648">
            <v>42215</v>
          </cell>
          <cell r="P2648">
            <v>0.45208333333333334</v>
          </cell>
          <cell r="Q2648">
            <v>31</v>
          </cell>
          <cell r="R2648">
            <v>79794</v>
          </cell>
          <cell r="S2648" t="str">
            <v>Mtto. Terminado</v>
          </cell>
          <cell r="T2648">
            <v>42215</v>
          </cell>
          <cell r="U2648">
            <v>0.45208333333333334</v>
          </cell>
          <cell r="V2648">
            <v>0</v>
          </cell>
        </row>
        <row r="2649">
          <cell r="A2649"/>
          <cell r="B2649">
            <v>2638</v>
          </cell>
          <cell r="C2649">
            <v>327</v>
          </cell>
          <cell r="D2649" t="str">
            <v>Tractor de Llantas Cameco 305 AG</v>
          </cell>
          <cell r="E2649" t="str">
            <v>100CM</v>
          </cell>
          <cell r="F2649" t="str">
            <v>Coazucar S. A.</v>
          </cell>
          <cell r="G2649">
            <v>791060373</v>
          </cell>
          <cell r="H2649">
            <v>791060373</v>
          </cell>
          <cell r="I2649" t="str">
            <v>MTTO. EN EL CAMPO</v>
          </cell>
          <cell r="J2649" t="str">
            <v>Revisar equipo</v>
          </cell>
          <cell r="K2649" t="str">
            <v>MTTO. CORRECTIVO</v>
          </cell>
          <cell r="L2649">
            <v>1855</v>
          </cell>
          <cell r="M2649" t="str">
            <v>SUCUZHAÑAY LEMA, CARLOS</v>
          </cell>
          <cell r="N2649" t="str">
            <v>A</v>
          </cell>
          <cell r="O2649">
            <v>42215</v>
          </cell>
          <cell r="P2649">
            <v>0.46527777777777773</v>
          </cell>
          <cell r="Q2649">
            <v>31</v>
          </cell>
          <cell r="R2649"/>
          <cell r="S2649">
            <v>36914.563372222008</v>
          </cell>
          <cell r="T2649"/>
          <cell r="U2649"/>
          <cell r="V2649" t="str">
            <v/>
          </cell>
        </row>
        <row r="2650">
          <cell r="A2650"/>
          <cell r="B2650">
            <v>2639</v>
          </cell>
          <cell r="C2650">
            <v>420</v>
          </cell>
          <cell r="D2650" t="str">
            <v>Carreton</v>
          </cell>
          <cell r="E2650" t="str">
            <v>100CA</v>
          </cell>
          <cell r="F2650" t="str">
            <v>Coazucar S. A.</v>
          </cell>
          <cell r="G2650">
            <v>791060326</v>
          </cell>
          <cell r="H2650">
            <v>791060326</v>
          </cell>
          <cell r="I2650" t="str">
            <v>MTTO. EN EL CAMPO</v>
          </cell>
          <cell r="J2650" t="str">
            <v>Cambiar tiro</v>
          </cell>
          <cell r="K2650" t="str">
            <v>MTTO. CORRECTIVO</v>
          </cell>
          <cell r="L2650">
            <v>1500</v>
          </cell>
          <cell r="M2650" t="str">
            <v>ORTIZ YADAYCELA, NESTOR</v>
          </cell>
          <cell r="N2650" t="str">
            <v>A</v>
          </cell>
          <cell r="O2650">
            <v>42215</v>
          </cell>
          <cell r="P2650">
            <v>0.46875</v>
          </cell>
          <cell r="Q2650">
            <v>31</v>
          </cell>
          <cell r="R2650"/>
          <cell r="S2650" t="str">
            <v>Mtto. Terminado</v>
          </cell>
          <cell r="T2650">
            <v>42215</v>
          </cell>
          <cell r="U2650">
            <v>0.70833333333333337</v>
          </cell>
          <cell r="V2650">
            <v>5.75</v>
          </cell>
        </row>
        <row r="2651">
          <cell r="A2651"/>
          <cell r="B2651">
            <v>2640</v>
          </cell>
          <cell r="C2651" t="str">
            <v>CA02</v>
          </cell>
          <cell r="D2651" t="str">
            <v>Carreta Autovolteable</v>
          </cell>
          <cell r="E2651" t="str">
            <v>100CA</v>
          </cell>
          <cell r="F2651" t="str">
            <v>Coazucar S. A.</v>
          </cell>
          <cell r="G2651">
            <v>791060325</v>
          </cell>
          <cell r="H2651">
            <v>791060325</v>
          </cell>
          <cell r="I2651" t="str">
            <v>MTTO. EN EL CAMPO</v>
          </cell>
          <cell r="J2651" t="str">
            <v>Cambiar llanta baja</v>
          </cell>
          <cell r="K2651" t="str">
            <v>MTTO. CORRECTIVO</v>
          </cell>
          <cell r="L2651">
            <v>1578</v>
          </cell>
          <cell r="M2651" t="str">
            <v>PICO BAYAS, JOHN JOSELITO</v>
          </cell>
          <cell r="N2651" t="str">
            <v>A</v>
          </cell>
          <cell r="O2651">
            <v>42215</v>
          </cell>
          <cell r="P2651">
            <v>0.4826388888888889</v>
          </cell>
          <cell r="Q2651">
            <v>31</v>
          </cell>
          <cell r="R2651"/>
          <cell r="S2651" t="str">
            <v>Mtto. Terminado</v>
          </cell>
          <cell r="T2651">
            <v>42215</v>
          </cell>
          <cell r="U2651">
            <v>0.56944444444444442</v>
          </cell>
          <cell r="V2651">
            <v>2.0833333333721384</v>
          </cell>
        </row>
        <row r="2652">
          <cell r="A2652"/>
          <cell r="B2652">
            <v>2641</v>
          </cell>
          <cell r="C2652">
            <v>1318</v>
          </cell>
          <cell r="D2652" t="str">
            <v>Trayler</v>
          </cell>
          <cell r="E2652" t="str">
            <v>100TD</v>
          </cell>
          <cell r="F2652" t="str">
            <v>Coazucar S. A.</v>
          </cell>
          <cell r="G2652">
            <v>791060312</v>
          </cell>
          <cell r="H2652">
            <v>791060312</v>
          </cell>
          <cell r="I2652" t="str">
            <v>TRAYLER</v>
          </cell>
          <cell r="J2652" t="str">
            <v>Soldar viga y malla</v>
          </cell>
          <cell r="K2652" t="str">
            <v>MTTO. CORRECTIVO</v>
          </cell>
          <cell r="L2652">
            <v>1500</v>
          </cell>
          <cell r="M2652" t="str">
            <v>ORTIZ YADAYCELA, NESTOR</v>
          </cell>
          <cell r="N2652" t="str">
            <v>A</v>
          </cell>
          <cell r="O2652">
            <v>42215</v>
          </cell>
          <cell r="P2652">
            <v>0.55763888888888891</v>
          </cell>
          <cell r="Q2652">
            <v>31</v>
          </cell>
          <cell r="R2652"/>
          <cell r="S2652" t="str">
            <v>Mtto. Terminado</v>
          </cell>
          <cell r="T2652">
            <v>42215</v>
          </cell>
          <cell r="U2652">
            <v>0.625</v>
          </cell>
          <cell r="V2652">
            <v>1.6166666666977108</v>
          </cell>
        </row>
        <row r="2653">
          <cell r="A2653"/>
          <cell r="B2653">
            <v>2642</v>
          </cell>
          <cell r="C2653">
            <v>1258</v>
          </cell>
          <cell r="D2653" t="str">
            <v>Trayler</v>
          </cell>
          <cell r="E2653" t="str">
            <v>100TD</v>
          </cell>
          <cell r="F2653" t="str">
            <v>Coazucar S. A.</v>
          </cell>
          <cell r="G2653">
            <v>0</v>
          </cell>
          <cell r="H2653">
            <v>791060312</v>
          </cell>
          <cell r="I2653" t="str">
            <v>TRAYLER</v>
          </cell>
          <cell r="J2653" t="str">
            <v>Soldar parante</v>
          </cell>
          <cell r="K2653" t="str">
            <v>MTTO. CORRECTIVO</v>
          </cell>
          <cell r="L2653">
            <v>1500</v>
          </cell>
          <cell r="M2653" t="str">
            <v>ORTIZ YADAYCELA, NESTOR</v>
          </cell>
          <cell r="N2653" t="str">
            <v>A</v>
          </cell>
          <cell r="O2653">
            <v>42215</v>
          </cell>
          <cell r="P2653">
            <v>0.55763888888888891</v>
          </cell>
          <cell r="Q2653">
            <v>31</v>
          </cell>
          <cell r="R2653"/>
          <cell r="S2653" t="str">
            <v>Mtto. Terminado</v>
          </cell>
          <cell r="T2653">
            <v>42215</v>
          </cell>
          <cell r="U2653">
            <v>0.58333333333333337</v>
          </cell>
          <cell r="V2653">
            <v>0.61666666669771075</v>
          </cell>
        </row>
        <row r="2654">
          <cell r="A2654"/>
          <cell r="B2654">
            <v>2643</v>
          </cell>
          <cell r="C2654">
            <v>1231</v>
          </cell>
          <cell r="D2654" t="str">
            <v>Trayler</v>
          </cell>
          <cell r="E2654" t="str">
            <v>100TD</v>
          </cell>
          <cell r="F2654" t="str">
            <v>Coazucar S. A.</v>
          </cell>
          <cell r="G2654">
            <v>791060312</v>
          </cell>
          <cell r="H2654">
            <v>791060312</v>
          </cell>
          <cell r="I2654" t="str">
            <v>TRAYLER</v>
          </cell>
          <cell r="J2654" t="str">
            <v>Soldar compuerta</v>
          </cell>
          <cell r="K2654" t="str">
            <v>MTTO. CORRECTIVO</v>
          </cell>
          <cell r="L2654">
            <v>1500</v>
          </cell>
          <cell r="M2654" t="str">
            <v>ORTIZ YADAYCELA, NESTOR</v>
          </cell>
          <cell r="N2654" t="str">
            <v>A</v>
          </cell>
          <cell r="O2654">
            <v>42215</v>
          </cell>
          <cell r="P2654">
            <v>0.55763888888888891</v>
          </cell>
          <cell r="Q2654">
            <v>31</v>
          </cell>
          <cell r="R2654"/>
          <cell r="S2654" t="str">
            <v>Mtto. Terminado</v>
          </cell>
          <cell r="T2654">
            <v>42215</v>
          </cell>
          <cell r="U2654">
            <v>0.66666666666666663</v>
          </cell>
          <cell r="V2654">
            <v>2.6166666666977108</v>
          </cell>
        </row>
        <row r="2655">
          <cell r="A2655"/>
          <cell r="B2655">
            <v>2644</v>
          </cell>
          <cell r="C2655">
            <v>1404</v>
          </cell>
          <cell r="D2655" t="str">
            <v>Dollys</v>
          </cell>
          <cell r="E2655" t="str">
            <v>100DL</v>
          </cell>
          <cell r="F2655" t="str">
            <v>Coazucar S. A.</v>
          </cell>
          <cell r="G2655">
            <v>0</v>
          </cell>
          <cell r="H2655">
            <v>791060315</v>
          </cell>
          <cell r="I2655" t="str">
            <v>DOLLYS</v>
          </cell>
          <cell r="J2655" t="str">
            <v>Reparar 5ta rueda y soldar tiro</v>
          </cell>
          <cell r="K2655" t="str">
            <v>MTTO. CORRECTIVO</v>
          </cell>
          <cell r="L2655">
            <v>1500</v>
          </cell>
          <cell r="M2655" t="str">
            <v>ORTIZ YADAYCELA, NESTOR</v>
          </cell>
          <cell r="N2655" t="str">
            <v>A</v>
          </cell>
          <cell r="O2655">
            <v>42215</v>
          </cell>
          <cell r="P2655">
            <v>0.55763888888888891</v>
          </cell>
          <cell r="Q2655">
            <v>31</v>
          </cell>
          <cell r="R2655"/>
          <cell r="S2655" t="str">
            <v>Mtto. Terminado</v>
          </cell>
          <cell r="T2655">
            <v>42215</v>
          </cell>
          <cell r="U2655">
            <v>0.66666666666666663</v>
          </cell>
          <cell r="V2655">
            <v>2.6166666666977108</v>
          </cell>
        </row>
        <row r="2656">
          <cell r="A2656"/>
          <cell r="B2656">
            <v>2645</v>
          </cell>
          <cell r="C2656">
            <v>243</v>
          </cell>
          <cell r="D2656" t="str">
            <v xml:space="preserve">Camioneta Chevrolet </v>
          </cell>
          <cell r="E2656" t="str">
            <v>100EL</v>
          </cell>
          <cell r="F2656" t="str">
            <v>Coazucar S. A.</v>
          </cell>
          <cell r="G2656">
            <v>791060102</v>
          </cell>
          <cell r="H2656">
            <v>7795550739</v>
          </cell>
          <cell r="I2656" t="str">
            <v>EQUIPO LIVIANO</v>
          </cell>
          <cell r="J2656" t="str">
            <v>Revisar motor</v>
          </cell>
          <cell r="K2656" t="str">
            <v>MTTO. CORRECTIVO</v>
          </cell>
          <cell r="L2656">
            <v>527</v>
          </cell>
          <cell r="M2656" t="str">
            <v>CUEVA URGILES, HENRY</v>
          </cell>
          <cell r="N2656" t="str">
            <v>A</v>
          </cell>
          <cell r="O2656">
            <v>42215</v>
          </cell>
          <cell r="P2656">
            <v>0.56041666666666667</v>
          </cell>
          <cell r="Q2656">
            <v>31</v>
          </cell>
          <cell r="R2656">
            <v>157692</v>
          </cell>
          <cell r="S2656" t="str">
            <v>Mtto. Terminado</v>
          </cell>
          <cell r="T2656">
            <v>42215</v>
          </cell>
          <cell r="U2656">
            <v>0.67708333333333337</v>
          </cell>
          <cell r="V2656">
            <v>2.8000000000465661</v>
          </cell>
        </row>
        <row r="2657">
          <cell r="A2657"/>
          <cell r="B2657">
            <v>2646</v>
          </cell>
          <cell r="C2657">
            <v>286</v>
          </cell>
          <cell r="D2657" t="str">
            <v>Tractor John Deere 8200</v>
          </cell>
          <cell r="E2657" t="str">
            <v>100JD</v>
          </cell>
          <cell r="F2657" t="str">
            <v>Coazucar S. A.</v>
          </cell>
          <cell r="G2657">
            <v>791060442</v>
          </cell>
          <cell r="H2657">
            <v>7795550937</v>
          </cell>
          <cell r="I2657" t="str">
            <v>MTTO. EN EL CAMPO</v>
          </cell>
          <cell r="J2657" t="str">
            <v>Cambiar llanta baja posterior izquierda</v>
          </cell>
          <cell r="K2657" t="str">
            <v>MTTO. CORRECTIVO</v>
          </cell>
          <cell r="L2657">
            <v>1353</v>
          </cell>
          <cell r="M2657" t="str">
            <v>MINA POROZO, XAVIER</v>
          </cell>
          <cell r="N2657" t="str">
            <v>A</v>
          </cell>
          <cell r="O2657">
            <v>42215</v>
          </cell>
          <cell r="P2657">
            <v>0.57638888888888895</v>
          </cell>
          <cell r="Q2657">
            <v>31</v>
          </cell>
          <cell r="R2657"/>
          <cell r="S2657" t="str">
            <v>Mtto. Terminado</v>
          </cell>
          <cell r="T2657">
            <v>42215</v>
          </cell>
          <cell r="U2657">
            <v>0.60416666666666663</v>
          </cell>
          <cell r="V2657">
            <v>0.66666666662786156</v>
          </cell>
        </row>
        <row r="2658">
          <cell r="A2658"/>
          <cell r="B2658">
            <v>2647</v>
          </cell>
          <cell r="C2658">
            <v>1311</v>
          </cell>
          <cell r="D2658" t="str">
            <v>Trayler</v>
          </cell>
          <cell r="E2658" t="str">
            <v>100TD</v>
          </cell>
          <cell r="F2658" t="str">
            <v>Coazucar S. A.</v>
          </cell>
          <cell r="G2658">
            <v>791060312</v>
          </cell>
          <cell r="H2658">
            <v>791060312</v>
          </cell>
          <cell r="I2658" t="str">
            <v>TRAYLER</v>
          </cell>
          <cell r="J2658" t="str">
            <v xml:space="preserve">Cambiar araña  </v>
          </cell>
          <cell r="K2658" t="str">
            <v>MTTO. CORRECTIVO</v>
          </cell>
          <cell r="L2658">
            <v>1500</v>
          </cell>
          <cell r="M2658" t="str">
            <v>ORTIZ YADAYCELA, NESTOR</v>
          </cell>
          <cell r="N2658" t="str">
            <v>A</v>
          </cell>
          <cell r="O2658">
            <v>42215</v>
          </cell>
          <cell r="P2658">
            <v>0.57847222222222217</v>
          </cell>
          <cell r="Q2658">
            <v>31</v>
          </cell>
          <cell r="R2658"/>
          <cell r="S2658" t="str">
            <v>Mtto. Terminado</v>
          </cell>
          <cell r="T2658">
            <v>42215</v>
          </cell>
          <cell r="U2658">
            <v>0.95833333333333337</v>
          </cell>
          <cell r="V2658">
            <v>9.1166666666977108</v>
          </cell>
        </row>
        <row r="2659">
          <cell r="A2659"/>
          <cell r="B2659">
            <v>2648</v>
          </cell>
          <cell r="C2659">
            <v>449</v>
          </cell>
          <cell r="D2659" t="str">
            <v>Carreton</v>
          </cell>
          <cell r="E2659" t="str">
            <v>100CA</v>
          </cell>
          <cell r="F2659" t="str">
            <v>Coazucar S. A.</v>
          </cell>
          <cell r="G2659">
            <v>791060326</v>
          </cell>
          <cell r="H2659">
            <v>791060326</v>
          </cell>
          <cell r="I2659" t="str">
            <v>CARRETONES</v>
          </cell>
          <cell r="J2659" t="str">
            <v>Colocar pewrnos de la taza</v>
          </cell>
          <cell r="K2659" t="str">
            <v>MTTO. CORRECTIVO</v>
          </cell>
          <cell r="L2659">
            <v>1500</v>
          </cell>
          <cell r="M2659" t="str">
            <v>ORTIZ YADAYCELA, NESTOR</v>
          </cell>
          <cell r="N2659" t="str">
            <v>A</v>
          </cell>
          <cell r="O2659">
            <v>42215</v>
          </cell>
          <cell r="P2659">
            <v>0.57847222222222217</v>
          </cell>
          <cell r="Q2659">
            <v>31</v>
          </cell>
          <cell r="R2659"/>
          <cell r="S2659" t="str">
            <v>Mtto. Terminado</v>
          </cell>
          <cell r="T2659">
            <v>42215</v>
          </cell>
          <cell r="U2659">
            <v>0.625</v>
          </cell>
          <cell r="V2659">
            <v>1.1166666666977108</v>
          </cell>
        </row>
        <row r="2660">
          <cell r="A2660"/>
          <cell r="B2660">
            <v>2649</v>
          </cell>
          <cell r="C2660">
            <v>196</v>
          </cell>
          <cell r="D2660" t="str">
            <v>Cabezal Kenworth T-800</v>
          </cell>
          <cell r="E2660" t="str">
            <v>100CB</v>
          </cell>
          <cell r="F2660" t="str">
            <v>Coazucar S. A.</v>
          </cell>
          <cell r="G2660">
            <v>791060332</v>
          </cell>
          <cell r="H2660">
            <v>7795550309</v>
          </cell>
          <cell r="I2660" t="str">
            <v>CABEZALES</v>
          </cell>
          <cell r="J2660" t="str">
            <v>Revisar transmision</v>
          </cell>
          <cell r="K2660" t="str">
            <v>MTTO. CORRECTIVO</v>
          </cell>
          <cell r="L2660">
            <v>1472</v>
          </cell>
          <cell r="M2660" t="str">
            <v>ORDOÑEZ MORA, MIGUEL HIPOLITO</v>
          </cell>
          <cell r="N2660" t="str">
            <v>A</v>
          </cell>
          <cell r="O2660">
            <v>42215</v>
          </cell>
          <cell r="P2660">
            <v>0.58333333333333337</v>
          </cell>
          <cell r="Q2660">
            <v>31</v>
          </cell>
          <cell r="R2660">
            <v>23225</v>
          </cell>
          <cell r="S2660" t="str">
            <v>Mtto. Terminado</v>
          </cell>
          <cell r="T2660">
            <v>42215</v>
          </cell>
          <cell r="U2660">
            <v>0.77083333333333337</v>
          </cell>
          <cell r="V2660">
            <v>4.5</v>
          </cell>
        </row>
        <row r="2661">
          <cell r="A2661"/>
          <cell r="B2661">
            <v>2650</v>
          </cell>
          <cell r="C2661">
            <v>1358</v>
          </cell>
          <cell r="D2661" t="str">
            <v>Trayler</v>
          </cell>
          <cell r="E2661" t="str">
            <v>100TD</v>
          </cell>
          <cell r="F2661" t="str">
            <v>Coazucar S. A.</v>
          </cell>
          <cell r="G2661">
            <v>791060312</v>
          </cell>
          <cell r="H2661">
            <v>791060312</v>
          </cell>
          <cell r="I2661" t="str">
            <v>MTTO. EN EL CAMPO</v>
          </cell>
          <cell r="J2661" t="str">
            <v>Rodamientos fundidos</v>
          </cell>
          <cell r="K2661" t="str">
            <v>MTTO. CORRECTIVO</v>
          </cell>
          <cell r="L2661">
            <v>1500</v>
          </cell>
          <cell r="M2661" t="str">
            <v>ORTIZ YADAYCELA, NESTOR</v>
          </cell>
          <cell r="N2661" t="str">
            <v>A</v>
          </cell>
          <cell r="O2661">
            <v>42215</v>
          </cell>
          <cell r="P2661">
            <v>0.58611111111111114</v>
          </cell>
          <cell r="Q2661">
            <v>31</v>
          </cell>
          <cell r="R2661"/>
          <cell r="S2661" t="str">
            <v>Mtto. Terminado</v>
          </cell>
          <cell r="T2661">
            <v>42215</v>
          </cell>
          <cell r="U2661">
            <v>8.3333333333333329E-2</v>
          </cell>
          <cell r="V2661">
            <v>-12.066666666651145</v>
          </cell>
        </row>
        <row r="2662">
          <cell r="A2662"/>
          <cell r="B2662">
            <v>2651</v>
          </cell>
          <cell r="C2662">
            <v>306</v>
          </cell>
          <cell r="D2662" t="str">
            <v>Tractor John Deere 8220</v>
          </cell>
          <cell r="E2662" t="str">
            <v>100JD</v>
          </cell>
          <cell r="F2662" t="str">
            <v>Coazucar S. A.</v>
          </cell>
          <cell r="G2662">
            <v>791060393</v>
          </cell>
          <cell r="H2662">
            <v>7795550963</v>
          </cell>
          <cell r="I2662" t="str">
            <v>JOHN DEERE</v>
          </cell>
          <cell r="J2662" t="str">
            <v>Colocar sensores</v>
          </cell>
          <cell r="K2662" t="str">
            <v>MTTO. CORRECTIVO</v>
          </cell>
          <cell r="L2662">
            <v>1503</v>
          </cell>
          <cell r="M2662" t="str">
            <v>OYERVIDE ZAMBRANO, NERIO BOLIVAR</v>
          </cell>
          <cell r="N2662" t="str">
            <v>A</v>
          </cell>
          <cell r="O2662">
            <v>42215</v>
          </cell>
          <cell r="P2662">
            <v>0.59236111111111112</v>
          </cell>
          <cell r="Q2662">
            <v>31</v>
          </cell>
          <cell r="R2662">
            <v>10243</v>
          </cell>
          <cell r="S2662" t="str">
            <v>Mtto. Terminado</v>
          </cell>
          <cell r="T2662">
            <v>42216</v>
          </cell>
          <cell r="U2662">
            <v>8.3333333333333329E-2</v>
          </cell>
          <cell r="V2662">
            <v>11.783333333209157</v>
          </cell>
        </row>
        <row r="2663">
          <cell r="A2663"/>
          <cell r="B2663">
            <v>2652</v>
          </cell>
          <cell r="C2663">
            <v>597</v>
          </cell>
          <cell r="D2663" t="str">
            <v>Cosechadora de CañaJohn Deere 3510</v>
          </cell>
          <cell r="E2663" t="str">
            <v>100CS</v>
          </cell>
          <cell r="F2663" t="str">
            <v>Coazucar S. A.</v>
          </cell>
          <cell r="G2663">
            <v>791060334</v>
          </cell>
          <cell r="H2663">
            <v>791060334</v>
          </cell>
          <cell r="I2663" t="str">
            <v>MTTO. EN EL CAMPO</v>
          </cell>
          <cell r="J2663" t="str">
            <v>Cambio aceite y filtro motor</v>
          </cell>
          <cell r="K2663" t="str">
            <v>MTTO. PREVENTIVO</v>
          </cell>
          <cell r="L2663">
            <v>1090</v>
          </cell>
          <cell r="M2663" t="str">
            <v>GOMEZ ZUÑIGA, GEORGE LIZANDRO</v>
          </cell>
          <cell r="N2663" t="str">
            <v>A</v>
          </cell>
          <cell r="O2663">
            <v>42215</v>
          </cell>
          <cell r="P2663">
            <v>0.59722222222222221</v>
          </cell>
          <cell r="Q2663">
            <v>31</v>
          </cell>
          <cell r="R2663"/>
          <cell r="S2663" t="str">
            <v>Mtto. Terminado</v>
          </cell>
          <cell r="T2663">
            <v>42216</v>
          </cell>
          <cell r="U2663">
            <v>0.25</v>
          </cell>
          <cell r="V2663">
            <v>15.666666666744277</v>
          </cell>
        </row>
        <row r="2664">
          <cell r="A2664"/>
          <cell r="B2664">
            <v>2653</v>
          </cell>
          <cell r="C2664">
            <v>597</v>
          </cell>
          <cell r="D2664" t="str">
            <v>Cosechadora de CañaJohn Deere 3510</v>
          </cell>
          <cell r="E2664" t="str">
            <v>100CS</v>
          </cell>
          <cell r="F2664" t="str">
            <v>Coazucar S. A.</v>
          </cell>
          <cell r="G2664">
            <v>791060334</v>
          </cell>
          <cell r="H2664">
            <v>791060334</v>
          </cell>
          <cell r="I2664" t="str">
            <v>MTTO. EN EL CAMPO</v>
          </cell>
          <cell r="J2664" t="str">
            <v>Cambio filtro de combustible</v>
          </cell>
          <cell r="K2664" t="str">
            <v>MTTO. PREVENTIVO</v>
          </cell>
          <cell r="L2664">
            <v>1090</v>
          </cell>
          <cell r="M2664" t="str">
            <v>GOMEZ ZUÑIGA, GEORGE LIZANDRO</v>
          </cell>
          <cell r="N2664" t="str">
            <v>A</v>
          </cell>
          <cell r="O2664">
            <v>42215</v>
          </cell>
          <cell r="P2664">
            <v>0.59722222222222221</v>
          </cell>
          <cell r="Q2664">
            <v>31</v>
          </cell>
          <cell r="R2664"/>
          <cell r="S2664" t="str">
            <v>Mtto. Terminado</v>
          </cell>
          <cell r="T2664">
            <v>42216</v>
          </cell>
          <cell r="U2664">
            <v>0.25</v>
          </cell>
          <cell r="V2664">
            <v>15.666666666744277</v>
          </cell>
        </row>
        <row r="2665">
          <cell r="A2665"/>
          <cell r="B2665">
            <v>2654</v>
          </cell>
          <cell r="C2665">
            <v>597</v>
          </cell>
          <cell r="D2665" t="str">
            <v>Cosechadora de CañaJohn Deere 3510</v>
          </cell>
          <cell r="E2665" t="str">
            <v>100CS</v>
          </cell>
          <cell r="F2665" t="str">
            <v>Coazucar S. A.</v>
          </cell>
          <cell r="G2665">
            <v>791060334</v>
          </cell>
          <cell r="H2665">
            <v>791060334</v>
          </cell>
          <cell r="I2665" t="str">
            <v>MTTO. EN EL CAMPO</v>
          </cell>
          <cell r="J2665" t="str">
            <v>Cambio de aceite mandos finales</v>
          </cell>
          <cell r="K2665" t="str">
            <v>MTTO. PREVENTIVO</v>
          </cell>
          <cell r="L2665">
            <v>1090</v>
          </cell>
          <cell r="M2665" t="str">
            <v>GOMEZ ZUÑIGA, GEORGE LIZANDRO</v>
          </cell>
          <cell r="N2665" t="str">
            <v>A</v>
          </cell>
          <cell r="O2665">
            <v>42215</v>
          </cell>
          <cell r="P2665">
            <v>0.59722222222222221</v>
          </cell>
          <cell r="Q2665">
            <v>31</v>
          </cell>
          <cell r="R2665"/>
          <cell r="S2665" t="str">
            <v>Mtto. Terminado</v>
          </cell>
          <cell r="T2665">
            <v>42216</v>
          </cell>
          <cell r="U2665">
            <v>0.25</v>
          </cell>
          <cell r="V2665">
            <v>15.666666666744277</v>
          </cell>
        </row>
        <row r="2666">
          <cell r="A2666"/>
          <cell r="B2666">
            <v>2655</v>
          </cell>
          <cell r="C2666">
            <v>599</v>
          </cell>
          <cell r="D2666" t="str">
            <v>Cosechadora de CañaJohn Deere 3520</v>
          </cell>
          <cell r="E2666" t="str">
            <v>100CS</v>
          </cell>
          <cell r="F2666" t="str">
            <v>Coazucar S. A.</v>
          </cell>
          <cell r="G2666">
            <v>791060321</v>
          </cell>
          <cell r="H2666">
            <v>791060321</v>
          </cell>
          <cell r="I2666" t="str">
            <v>MTTO. EN EL CAMPO</v>
          </cell>
          <cell r="J2666" t="str">
            <v>Cambio aceite y filtro motor</v>
          </cell>
          <cell r="K2666" t="str">
            <v>MTTO. PREVENTIVO</v>
          </cell>
          <cell r="L2666">
            <v>1710</v>
          </cell>
          <cell r="M2666" t="str">
            <v>RODRIGUEZ BURI, EFRAIN LEONARDO</v>
          </cell>
          <cell r="N2666" t="str">
            <v>A</v>
          </cell>
          <cell r="O2666">
            <v>42215</v>
          </cell>
          <cell r="P2666">
            <v>0.59722222222222221</v>
          </cell>
          <cell r="Q2666">
            <v>31</v>
          </cell>
          <cell r="R2666"/>
          <cell r="S2666" t="str">
            <v>Mtto. Terminado</v>
          </cell>
          <cell r="T2666">
            <v>42216</v>
          </cell>
          <cell r="U2666">
            <v>0.25</v>
          </cell>
          <cell r="V2666">
            <v>15.666666666744277</v>
          </cell>
        </row>
        <row r="2667">
          <cell r="A2667"/>
          <cell r="B2667">
            <v>2656</v>
          </cell>
          <cell r="C2667">
            <v>599</v>
          </cell>
          <cell r="D2667" t="str">
            <v>Cosechadora de CañaJohn Deere 3520</v>
          </cell>
          <cell r="E2667" t="str">
            <v>100CS</v>
          </cell>
          <cell r="F2667" t="str">
            <v>Coazucar S. A.</v>
          </cell>
          <cell r="G2667">
            <v>791060321</v>
          </cell>
          <cell r="H2667">
            <v>791060321</v>
          </cell>
          <cell r="I2667" t="str">
            <v>MTTO. EN EL CAMPO</v>
          </cell>
          <cell r="J2667" t="str">
            <v>Cambio filtro de combustible</v>
          </cell>
          <cell r="K2667" t="str">
            <v>MTTO. PREVENTIVO</v>
          </cell>
          <cell r="L2667">
            <v>1710</v>
          </cell>
          <cell r="M2667" t="str">
            <v>RODRIGUEZ BURI, EFRAIN LEONARDO</v>
          </cell>
          <cell r="N2667" t="str">
            <v>A</v>
          </cell>
          <cell r="O2667">
            <v>42215</v>
          </cell>
          <cell r="P2667">
            <v>0.59722222222222221</v>
          </cell>
          <cell r="Q2667">
            <v>31</v>
          </cell>
          <cell r="R2667"/>
          <cell r="S2667" t="str">
            <v>Mtto. Terminado</v>
          </cell>
          <cell r="T2667">
            <v>42216</v>
          </cell>
          <cell r="U2667">
            <v>0.25</v>
          </cell>
          <cell r="V2667">
            <v>15.666666666744277</v>
          </cell>
        </row>
        <row r="2668">
          <cell r="A2668"/>
          <cell r="B2668">
            <v>2657</v>
          </cell>
          <cell r="C2668">
            <v>599</v>
          </cell>
          <cell r="D2668" t="str">
            <v>Cosechadora de CañaJohn Deere 3520</v>
          </cell>
          <cell r="E2668" t="str">
            <v>100CS</v>
          </cell>
          <cell r="F2668" t="str">
            <v>Coazucar S. A.</v>
          </cell>
          <cell r="G2668">
            <v>791060321</v>
          </cell>
          <cell r="H2668">
            <v>791060321</v>
          </cell>
          <cell r="I2668" t="str">
            <v>MTTO. EN EL CAMPO</v>
          </cell>
          <cell r="J2668" t="str">
            <v>Cambio de aceite mandos finales</v>
          </cell>
          <cell r="K2668" t="str">
            <v>MTTO. PREVENTIVO</v>
          </cell>
          <cell r="L2668">
            <v>1710</v>
          </cell>
          <cell r="M2668" t="str">
            <v>RODRIGUEZ BURI, EFRAIN LEONARDO</v>
          </cell>
          <cell r="N2668" t="str">
            <v>A</v>
          </cell>
          <cell r="O2668">
            <v>42215</v>
          </cell>
          <cell r="P2668">
            <v>0.59722222222222221</v>
          </cell>
          <cell r="Q2668">
            <v>31</v>
          </cell>
          <cell r="R2668"/>
          <cell r="S2668" t="str">
            <v>Mtto. Terminado</v>
          </cell>
          <cell r="T2668">
            <v>42216</v>
          </cell>
          <cell r="U2668">
            <v>0.25</v>
          </cell>
          <cell r="V2668">
            <v>15.666666666744277</v>
          </cell>
        </row>
        <row r="2669">
          <cell r="A2669"/>
          <cell r="B2669">
            <v>2658</v>
          </cell>
          <cell r="C2669">
            <v>1290</v>
          </cell>
          <cell r="D2669" t="str">
            <v>Trayler</v>
          </cell>
          <cell r="E2669" t="str">
            <v>100TD</v>
          </cell>
          <cell r="F2669" t="str">
            <v>Coazucar S. A.</v>
          </cell>
          <cell r="G2669">
            <v>791060312</v>
          </cell>
          <cell r="H2669">
            <v>791060312</v>
          </cell>
          <cell r="I2669" t="str">
            <v>MTTO. EN EL CAMPO</v>
          </cell>
          <cell r="J2669" t="str">
            <v>Cambiar llanta baja</v>
          </cell>
          <cell r="K2669" t="str">
            <v>MTTO. CORRECTIVO</v>
          </cell>
          <cell r="L2669">
            <v>1353</v>
          </cell>
          <cell r="M2669" t="str">
            <v>MINA POROZO, XAVIER</v>
          </cell>
          <cell r="N2669" t="str">
            <v>A</v>
          </cell>
          <cell r="O2669">
            <v>42215</v>
          </cell>
          <cell r="P2669">
            <v>0.6166666666666667</v>
          </cell>
          <cell r="Q2669">
            <v>31</v>
          </cell>
          <cell r="R2669"/>
          <cell r="S2669" t="str">
            <v>Mtto. Terminado</v>
          </cell>
          <cell r="T2669">
            <v>42215</v>
          </cell>
          <cell r="U2669">
            <v>0.70138888888888884</v>
          </cell>
          <cell r="V2669">
            <v>2.0333333333255723</v>
          </cell>
        </row>
        <row r="2670">
          <cell r="A2670"/>
          <cell r="B2670">
            <v>2659</v>
          </cell>
          <cell r="C2670" t="str">
            <v>JD25</v>
          </cell>
          <cell r="D2670" t="str">
            <v>Tractor John Deere 6145J</v>
          </cell>
          <cell r="E2670" t="str">
            <v>100JD</v>
          </cell>
          <cell r="F2670" t="str">
            <v>Coazucar S. A.</v>
          </cell>
          <cell r="G2670">
            <v>791060443</v>
          </cell>
          <cell r="H2670">
            <v>7795551061</v>
          </cell>
          <cell r="I2670" t="str">
            <v>MTTO. EN EL CAMPO</v>
          </cell>
          <cell r="J2670" t="str">
            <v>Colocar pernos en la pesa</v>
          </cell>
          <cell r="K2670" t="str">
            <v>MTTO. CORRECTIVO</v>
          </cell>
          <cell r="L2670">
            <v>1628</v>
          </cell>
          <cell r="M2670" t="str">
            <v>QUIÑONEZ CASTILLO, DANIEL OSEAS</v>
          </cell>
          <cell r="N2670" t="str">
            <v>A</v>
          </cell>
          <cell r="O2670">
            <v>42215</v>
          </cell>
          <cell r="P2670">
            <v>0.62708333333333333</v>
          </cell>
          <cell r="Q2670">
            <v>31</v>
          </cell>
          <cell r="R2670">
            <v>5389</v>
          </cell>
          <cell r="S2670" t="str">
            <v>Mtto. Terminado</v>
          </cell>
          <cell r="T2670">
            <v>42215</v>
          </cell>
          <cell r="U2670">
            <v>0.9375</v>
          </cell>
          <cell r="V2670">
            <v>7.4499999999534339</v>
          </cell>
        </row>
        <row r="2671">
          <cell r="A2671"/>
          <cell r="B2671">
            <v>2660</v>
          </cell>
          <cell r="C2671">
            <v>1208</v>
          </cell>
          <cell r="D2671" t="str">
            <v>Trayler</v>
          </cell>
          <cell r="E2671" t="str">
            <v>100TD</v>
          </cell>
          <cell r="F2671" t="str">
            <v>Coazucar S. A.</v>
          </cell>
          <cell r="G2671">
            <v>791060312</v>
          </cell>
          <cell r="H2671">
            <v>791060312</v>
          </cell>
          <cell r="I2671" t="str">
            <v>TRAYLER</v>
          </cell>
          <cell r="J2671" t="str">
            <v>Cambiar rodamientos</v>
          </cell>
          <cell r="K2671" t="str">
            <v>MTTO. CORRECTIVO</v>
          </cell>
          <cell r="L2671">
            <v>1500</v>
          </cell>
          <cell r="M2671" t="str">
            <v>ORTIZ YADAYCELA, NESTOR</v>
          </cell>
          <cell r="N2671" t="str">
            <v>A</v>
          </cell>
          <cell r="O2671">
            <v>42215</v>
          </cell>
          <cell r="P2671">
            <v>0.64236111111111105</v>
          </cell>
          <cell r="Q2671">
            <v>31</v>
          </cell>
          <cell r="R2671"/>
          <cell r="S2671" t="str">
            <v>Mtto. Terminado</v>
          </cell>
          <cell r="T2671">
            <v>42215</v>
          </cell>
          <cell r="U2671">
            <v>1</v>
          </cell>
          <cell r="V2671">
            <v>8.5833333333721384</v>
          </cell>
        </row>
        <row r="2672">
          <cell r="A2672"/>
          <cell r="B2672">
            <v>2661</v>
          </cell>
          <cell r="C2672" t="str">
            <v>CS02</v>
          </cell>
          <cell r="D2672" t="str">
            <v>Cosechadora de CañaJohn Deere 3520</v>
          </cell>
          <cell r="E2672" t="str">
            <v>100CS</v>
          </cell>
          <cell r="F2672" t="str">
            <v>Coazucar S. A.</v>
          </cell>
          <cell r="G2672">
            <v>791060321</v>
          </cell>
          <cell r="H2672">
            <v>791060321</v>
          </cell>
          <cell r="I2672" t="str">
            <v>MTTO. EN EL CAMPO</v>
          </cell>
          <cell r="J2672" t="str">
            <v>Revisar suspension</v>
          </cell>
          <cell r="K2672" t="str">
            <v>MTTO. CORRECTIVO</v>
          </cell>
          <cell r="L2672">
            <v>803</v>
          </cell>
          <cell r="M2672" t="str">
            <v>CALLE SOLIZ, LUIS</v>
          </cell>
          <cell r="N2672" t="str">
            <v>A</v>
          </cell>
          <cell r="O2672">
            <v>42215</v>
          </cell>
          <cell r="P2672">
            <v>0.65277777777777779</v>
          </cell>
          <cell r="Q2672">
            <v>31</v>
          </cell>
          <cell r="R2672"/>
          <cell r="S2672" t="str">
            <v>Mtto. Terminado</v>
          </cell>
          <cell r="T2672">
            <v>42215</v>
          </cell>
          <cell r="U2672">
            <v>0.70833333333333337</v>
          </cell>
          <cell r="V2672">
            <v>0.66666666666666663</v>
          </cell>
        </row>
        <row r="2673">
          <cell r="A2673"/>
          <cell r="B2673">
            <v>2662</v>
          </cell>
          <cell r="C2673">
            <v>658</v>
          </cell>
          <cell r="D2673" t="str">
            <v>Moto Bomba Jhon Deere 4039</v>
          </cell>
          <cell r="E2673" t="str">
            <v>100BB</v>
          </cell>
          <cell r="F2673" t="str">
            <v>Coazucar S. A.</v>
          </cell>
          <cell r="G2673">
            <v>791060405</v>
          </cell>
          <cell r="H2673">
            <v>7795550029</v>
          </cell>
          <cell r="I2673" t="str">
            <v>MTTO. EN EL CAMPO</v>
          </cell>
          <cell r="J2673" t="str">
            <v>Cambio aceite y filtro motor</v>
          </cell>
          <cell r="K2673" t="str">
            <v>MTTO. PREVENTIVO</v>
          </cell>
          <cell r="L2673">
            <v>1476</v>
          </cell>
          <cell r="M2673" t="str">
            <v>ORELLANA CORDERO, JOSE</v>
          </cell>
          <cell r="N2673" t="str">
            <v>A</v>
          </cell>
          <cell r="O2673">
            <v>42215</v>
          </cell>
          <cell r="P2673">
            <v>0.66041666666666665</v>
          </cell>
          <cell r="Q2673">
            <v>31</v>
          </cell>
          <cell r="R2673"/>
          <cell r="S2673" t="str">
            <v>Mtto. Terminado</v>
          </cell>
          <cell r="T2673">
            <v>42216</v>
          </cell>
          <cell r="U2673">
            <v>0.75</v>
          </cell>
          <cell r="V2673">
            <v>26.150000000023283</v>
          </cell>
        </row>
        <row r="2674">
          <cell r="A2674"/>
          <cell r="B2674">
            <v>2663</v>
          </cell>
          <cell r="C2674">
            <v>658</v>
          </cell>
          <cell r="D2674" t="str">
            <v>Moto Bomba Jhon Deere 4039</v>
          </cell>
          <cell r="E2674" t="str">
            <v>100BB</v>
          </cell>
          <cell r="F2674" t="str">
            <v>Coazucar S. A.</v>
          </cell>
          <cell r="G2674">
            <v>791060405</v>
          </cell>
          <cell r="H2674">
            <v>7795550029</v>
          </cell>
          <cell r="I2674" t="str">
            <v>MTTO. EN EL CAMPO</v>
          </cell>
          <cell r="J2674" t="str">
            <v>Cambio filtro de combustible</v>
          </cell>
          <cell r="K2674" t="str">
            <v>MTTO. PREVENTIVO</v>
          </cell>
          <cell r="L2674">
            <v>1476</v>
          </cell>
          <cell r="M2674" t="str">
            <v>ORELLANA CORDERO, JOSE</v>
          </cell>
          <cell r="N2674" t="str">
            <v>A</v>
          </cell>
          <cell r="O2674">
            <v>42215</v>
          </cell>
          <cell r="P2674">
            <v>0.66041666666666665</v>
          </cell>
          <cell r="Q2674">
            <v>31</v>
          </cell>
          <cell r="R2674"/>
          <cell r="S2674" t="str">
            <v>Mtto. Terminado</v>
          </cell>
          <cell r="T2674">
            <v>42216</v>
          </cell>
          <cell r="U2674">
            <v>0.75</v>
          </cell>
          <cell r="V2674">
            <v>26.150000000023283</v>
          </cell>
        </row>
        <row r="2675">
          <cell r="A2675"/>
          <cell r="B2675">
            <v>2664</v>
          </cell>
          <cell r="C2675" t="str">
            <v>EA72</v>
          </cell>
          <cell r="D2675" t="str">
            <v>Traillas John Deere 1812C</v>
          </cell>
          <cell r="E2675" t="str">
            <v>100EA</v>
          </cell>
          <cell r="F2675" t="str">
            <v>Coazucar S. A.</v>
          </cell>
          <cell r="G2675">
            <v>791060432</v>
          </cell>
          <cell r="H2675">
            <v>7795550626</v>
          </cell>
          <cell r="I2675" t="str">
            <v>MTTO. EN EL CAMPO</v>
          </cell>
          <cell r="J2675" t="str">
            <v>Manguera que va conectado al gato vota aceite</v>
          </cell>
          <cell r="K2675" t="str">
            <v>MTTO. CORRECTIVO</v>
          </cell>
          <cell r="L2675">
            <v>1590</v>
          </cell>
          <cell r="M2675" t="str">
            <v>PINCAY CABERO, JULIO BENJAMIN</v>
          </cell>
          <cell r="N2675" t="str">
            <v>A</v>
          </cell>
          <cell r="O2675">
            <v>42215</v>
          </cell>
          <cell r="P2675">
            <v>0.66805555555555562</v>
          </cell>
          <cell r="Q2675">
            <v>31</v>
          </cell>
          <cell r="R2675"/>
          <cell r="S2675" t="str">
            <v>Mtto. Terminado</v>
          </cell>
          <cell r="T2675">
            <v>42216</v>
          </cell>
          <cell r="U2675">
            <v>0.5</v>
          </cell>
          <cell r="V2675">
            <v>19.966666666558012</v>
          </cell>
        </row>
        <row r="2676">
          <cell r="A2676"/>
          <cell r="B2676">
            <v>2665</v>
          </cell>
          <cell r="C2676" t="str">
            <v>EA50</v>
          </cell>
          <cell r="D2676" t="str">
            <v>Abonadora de 4 Tolvas Multiple</v>
          </cell>
          <cell r="E2676" t="str">
            <v>100EA</v>
          </cell>
          <cell r="F2676" t="str">
            <v>Coazucar S. A.</v>
          </cell>
          <cell r="G2676">
            <v>791060429</v>
          </cell>
          <cell r="H2676">
            <v>7795550622</v>
          </cell>
          <cell r="I2676" t="str">
            <v>EQUIPO AGRICOLAS</v>
          </cell>
          <cell r="J2676" t="str">
            <v>Apretar grupo de discos</v>
          </cell>
          <cell r="K2676" t="str">
            <v>MTTO. CORRECTIVO</v>
          </cell>
          <cell r="L2676">
            <v>1402</v>
          </cell>
          <cell r="M2676" t="str">
            <v>MORAN CARRERA, FRANKLIN STALIN</v>
          </cell>
          <cell r="N2676" t="str">
            <v>A</v>
          </cell>
          <cell r="O2676">
            <v>42215</v>
          </cell>
          <cell r="P2676">
            <v>0.68194444444444446</v>
          </cell>
          <cell r="Q2676">
            <v>31</v>
          </cell>
          <cell r="R2676"/>
          <cell r="S2676" t="str">
            <v>Mtto. Terminado</v>
          </cell>
          <cell r="T2676">
            <v>42215</v>
          </cell>
          <cell r="U2676">
            <v>0.70833333333333337</v>
          </cell>
          <cell r="V2676">
            <v>0.63333333341870457</v>
          </cell>
        </row>
        <row r="2677">
          <cell r="A2677"/>
          <cell r="B2677">
            <v>2666</v>
          </cell>
          <cell r="C2677" t="str">
            <v>CB01</v>
          </cell>
          <cell r="D2677" t="str">
            <v>Cabezal Volvo FM64T-L2H1</v>
          </cell>
          <cell r="E2677" t="str">
            <v>100CB</v>
          </cell>
          <cell r="F2677" t="str">
            <v>Coazucar S. A.</v>
          </cell>
          <cell r="G2677">
            <v>791060412</v>
          </cell>
          <cell r="H2677">
            <v>791060412</v>
          </cell>
          <cell r="I2677" t="str">
            <v>CABEZALES</v>
          </cell>
          <cell r="J2677" t="str">
            <v>Revisar embrague</v>
          </cell>
          <cell r="K2677" t="str">
            <v>MTTO. CORRECTIVO</v>
          </cell>
          <cell r="L2677">
            <v>1607</v>
          </cell>
          <cell r="M2677" t="str">
            <v>POSO CATANA, SERGIO GEOVANNI</v>
          </cell>
          <cell r="N2677" t="str">
            <v>A</v>
          </cell>
          <cell r="O2677">
            <v>42215</v>
          </cell>
          <cell r="P2677">
            <v>0.68472222222222223</v>
          </cell>
          <cell r="Q2677">
            <v>31</v>
          </cell>
          <cell r="R2677">
            <v>7851</v>
          </cell>
          <cell r="S2677" t="str">
            <v>Mtto. Terminado</v>
          </cell>
          <cell r="T2677">
            <v>42215</v>
          </cell>
          <cell r="U2677">
            <v>0.70833333333333337</v>
          </cell>
          <cell r="V2677">
            <v>0.56666666665114462</v>
          </cell>
        </row>
        <row r="2678">
          <cell r="A2678"/>
          <cell r="B2678">
            <v>2667</v>
          </cell>
          <cell r="C2678" t="str">
            <v>LL06</v>
          </cell>
          <cell r="D2678" t="str">
            <v>Cargadora de Caña JD. SP 2250</v>
          </cell>
          <cell r="E2678" t="str">
            <v>100LL</v>
          </cell>
          <cell r="F2678" t="str">
            <v>Coazucar S. A.</v>
          </cell>
          <cell r="G2678">
            <v>791060423</v>
          </cell>
          <cell r="H2678">
            <v>791060423</v>
          </cell>
          <cell r="I2678" t="str">
            <v>MTTO. EN EL CAMPO</v>
          </cell>
          <cell r="J2678" t="str">
            <v>Cambiar llanta baja posterior izquierda</v>
          </cell>
          <cell r="K2678" t="str">
            <v>MTTO. CORRECTIVO</v>
          </cell>
          <cell r="L2678">
            <v>1448</v>
          </cell>
          <cell r="M2678" t="str">
            <v>NIETO OLEA, MARCELO GENRRI</v>
          </cell>
          <cell r="N2678" t="str">
            <v>A</v>
          </cell>
          <cell r="O2678">
            <v>42215</v>
          </cell>
          <cell r="P2678">
            <v>0.68541666666666667</v>
          </cell>
          <cell r="Q2678">
            <v>31</v>
          </cell>
          <cell r="R2678"/>
          <cell r="S2678" t="str">
            <v>Mtto. Terminado</v>
          </cell>
          <cell r="T2678">
            <v>42215</v>
          </cell>
          <cell r="U2678">
            <v>0.77430555555555547</v>
          </cell>
          <cell r="V2678">
            <v>2.1333333333022892</v>
          </cell>
        </row>
        <row r="2679">
          <cell r="A2679"/>
          <cell r="B2679">
            <v>2668</v>
          </cell>
          <cell r="C2679">
            <v>1484</v>
          </cell>
          <cell r="D2679" t="str">
            <v>Dollys</v>
          </cell>
          <cell r="E2679" t="str">
            <v>100DL</v>
          </cell>
          <cell r="F2679" t="str">
            <v>Coazucar S. A.</v>
          </cell>
          <cell r="G2679">
            <v>0</v>
          </cell>
          <cell r="H2679">
            <v>791060315</v>
          </cell>
          <cell r="I2679" t="str">
            <v>MTTO. EN EL CAMPO</v>
          </cell>
          <cell r="J2679" t="str">
            <v>Rodamientos fundidos</v>
          </cell>
          <cell r="K2679" t="str">
            <v>MTTO. CORRECTIVO</v>
          </cell>
          <cell r="L2679">
            <v>1500</v>
          </cell>
          <cell r="M2679" t="str">
            <v>ORTIZ YADAYCELA, NESTOR</v>
          </cell>
          <cell r="N2679" t="str">
            <v>A</v>
          </cell>
          <cell r="O2679">
            <v>42215</v>
          </cell>
          <cell r="P2679">
            <v>0.69444444444444453</v>
          </cell>
          <cell r="Q2679">
            <v>31</v>
          </cell>
          <cell r="R2679"/>
          <cell r="S2679" t="str">
            <v>Mtto. Terminado</v>
          </cell>
          <cell r="T2679">
            <v>42216</v>
          </cell>
          <cell r="U2679">
            <v>4.1666666666666664E-2</v>
          </cell>
          <cell r="V2679">
            <v>8.3333333332557231</v>
          </cell>
        </row>
        <row r="2680">
          <cell r="A2680"/>
          <cell r="B2680">
            <v>2669</v>
          </cell>
          <cell r="C2680" t="str">
            <v>JD08</v>
          </cell>
          <cell r="D2680" t="str">
            <v>Tractor John Deere 8270R</v>
          </cell>
          <cell r="E2680" t="str">
            <v>100JD</v>
          </cell>
          <cell r="F2680" t="str">
            <v>Coazucar S. A.</v>
          </cell>
          <cell r="G2680">
            <v>791060396</v>
          </cell>
          <cell r="H2680">
            <v>7795551027</v>
          </cell>
          <cell r="I2680" t="str">
            <v>MTTO. EN EL CAMPO</v>
          </cell>
          <cell r="J2680" t="str">
            <v>Interruptor dañado</v>
          </cell>
          <cell r="K2680" t="str">
            <v>MTTO. CORRECTIVO</v>
          </cell>
          <cell r="L2680">
            <v>8000</v>
          </cell>
          <cell r="M2680" t="str">
            <v>LATORRE ANDRADE,ROGELIO</v>
          </cell>
          <cell r="N2680" t="str">
            <v>A</v>
          </cell>
          <cell r="O2680">
            <v>42215</v>
          </cell>
          <cell r="P2680">
            <v>0.69444444444444453</v>
          </cell>
          <cell r="Q2680">
            <v>31</v>
          </cell>
          <cell r="R2680"/>
          <cell r="S2680" t="str">
            <v>Mtto. Terminado</v>
          </cell>
          <cell r="T2680">
            <v>42215</v>
          </cell>
          <cell r="U2680">
            <v>0.79166666666666663</v>
          </cell>
          <cell r="V2680">
            <v>2.3333333332557231</v>
          </cell>
        </row>
        <row r="2681">
          <cell r="A2681"/>
          <cell r="B2681">
            <v>2670</v>
          </cell>
          <cell r="C2681" t="str">
            <v>JD46</v>
          </cell>
          <cell r="D2681" t="str">
            <v>Tractor Massey Ferguson MF7624</v>
          </cell>
          <cell r="E2681" t="str">
            <v>100JD</v>
          </cell>
          <cell r="F2681" t="str">
            <v>Coazucar S. A.</v>
          </cell>
          <cell r="G2681">
            <v>791060433</v>
          </cell>
          <cell r="H2681">
            <v>7795551101</v>
          </cell>
          <cell r="I2681" t="str">
            <v>MTTO. EN EL CAMPO</v>
          </cell>
          <cell r="J2681" t="str">
            <v>Presion baja de combustible</v>
          </cell>
          <cell r="K2681" t="str">
            <v>MTTO. CORRECTIVO</v>
          </cell>
          <cell r="L2681">
            <v>1530</v>
          </cell>
          <cell r="M2681" t="str">
            <v>PARRA ALVARADO, JOHN FITZGERALD</v>
          </cell>
          <cell r="N2681" t="str">
            <v>A</v>
          </cell>
          <cell r="O2681">
            <v>42215</v>
          </cell>
          <cell r="P2681">
            <v>0.69444444444444453</v>
          </cell>
          <cell r="Q2681">
            <v>31</v>
          </cell>
          <cell r="R2681"/>
          <cell r="S2681" t="str">
            <v>Mtto. Terminado</v>
          </cell>
          <cell r="T2681">
            <v>42218</v>
          </cell>
          <cell r="U2681">
            <v>0.36458333333333331</v>
          </cell>
          <cell r="V2681">
            <v>64.083333333255723</v>
          </cell>
        </row>
        <row r="2682">
          <cell r="A2682"/>
          <cell r="B2682">
            <v>2671</v>
          </cell>
          <cell r="C2682" t="str">
            <v>CB12</v>
          </cell>
          <cell r="D2682" t="str">
            <v>Volqueta Kenworth</v>
          </cell>
          <cell r="E2682" t="str">
            <v>100CB</v>
          </cell>
          <cell r="F2682" t="str">
            <v>Coazucar S. A.</v>
          </cell>
          <cell r="G2682">
            <v>791060422</v>
          </cell>
          <cell r="H2682">
            <v>791060422</v>
          </cell>
          <cell r="I2682" t="str">
            <v>CABEZALES</v>
          </cell>
          <cell r="J2682" t="str">
            <v>Apretar pernos de la carrilera</v>
          </cell>
          <cell r="K2682" t="str">
            <v>MTTO. CORRECTIVO</v>
          </cell>
          <cell r="L2682">
            <v>1247</v>
          </cell>
          <cell r="M2682" t="str">
            <v>LOPEZ FAJARDO, TEOFILO EFRAIN</v>
          </cell>
          <cell r="N2682" t="str">
            <v>A</v>
          </cell>
          <cell r="O2682">
            <v>42215</v>
          </cell>
          <cell r="P2682">
            <v>0.69444444444444453</v>
          </cell>
          <cell r="Q2682">
            <v>31</v>
          </cell>
          <cell r="R2682">
            <v>4375</v>
          </cell>
          <cell r="S2682" t="str">
            <v>Mtto. Terminado</v>
          </cell>
          <cell r="T2682">
            <v>42215</v>
          </cell>
          <cell r="U2682">
            <v>0.72222222222222221</v>
          </cell>
          <cell r="V2682">
            <v>0.66666666651144624</v>
          </cell>
        </row>
        <row r="2683">
          <cell r="A2683"/>
          <cell r="B2683">
            <v>2672</v>
          </cell>
          <cell r="C2683">
            <v>1615</v>
          </cell>
          <cell r="D2683" t="str">
            <v>Rotuirador de 6 Vastagos</v>
          </cell>
          <cell r="E2683" t="str">
            <v>100EA</v>
          </cell>
          <cell r="F2683" t="str">
            <v>Coazucar S. A.</v>
          </cell>
          <cell r="G2683">
            <v>0</v>
          </cell>
          <cell r="H2683">
            <v>791060355</v>
          </cell>
          <cell r="I2683" t="str">
            <v>EQUIPO AGRICOLAS</v>
          </cell>
          <cell r="J2683" t="str">
            <v>Cambiar puntas</v>
          </cell>
          <cell r="K2683" t="str">
            <v>MTTO. CORRECTIVO</v>
          </cell>
          <cell r="L2683">
            <v>7415</v>
          </cell>
          <cell r="M2683" t="str">
            <v>VALENZUELA CASTAÑERA,HILARIO</v>
          </cell>
          <cell r="N2683" t="str">
            <v>A</v>
          </cell>
          <cell r="O2683">
            <v>42215</v>
          </cell>
          <cell r="P2683">
            <v>0.69791666666666663</v>
          </cell>
          <cell r="Q2683">
            <v>31</v>
          </cell>
          <cell r="R2683"/>
          <cell r="S2683" t="str">
            <v>Mtto. Terminado</v>
          </cell>
          <cell r="T2683">
            <v>42215</v>
          </cell>
          <cell r="U2683">
            <v>0.75</v>
          </cell>
          <cell r="V2683">
            <v>1.25</v>
          </cell>
        </row>
        <row r="2684">
          <cell r="A2684"/>
          <cell r="B2684">
            <v>2673</v>
          </cell>
          <cell r="C2684" t="str">
            <v>EA06</v>
          </cell>
          <cell r="D2684" t="str">
            <v>Roturador 6 Vastagos</v>
          </cell>
          <cell r="E2684" t="str">
            <v>100EA</v>
          </cell>
          <cell r="F2684" t="str">
            <v>Coazucar S. A.</v>
          </cell>
          <cell r="G2684">
            <v>791060355</v>
          </cell>
          <cell r="H2684">
            <v>7795550556</v>
          </cell>
          <cell r="I2684" t="str">
            <v>MTTO. EN EL CAMPO</v>
          </cell>
          <cell r="J2684" t="str">
            <v>Cambiar puntas</v>
          </cell>
          <cell r="K2684" t="str">
            <v>MTTO. CORRECTIVO</v>
          </cell>
          <cell r="L2684">
            <v>760</v>
          </cell>
          <cell r="M2684" t="str">
            <v>BUÑAY LEON, SEGUNDO ROSENDO</v>
          </cell>
          <cell r="N2684" t="str">
            <v>A</v>
          </cell>
          <cell r="O2684">
            <v>42215</v>
          </cell>
          <cell r="P2684">
            <v>0.72222222222222221</v>
          </cell>
          <cell r="Q2684">
            <v>31</v>
          </cell>
          <cell r="R2684"/>
          <cell r="S2684" t="str">
            <v>Mtto. Terminado</v>
          </cell>
          <cell r="T2684">
            <v>42215</v>
          </cell>
          <cell r="U2684">
            <v>0.75</v>
          </cell>
          <cell r="V2684">
            <v>0.66666666674427688</v>
          </cell>
        </row>
        <row r="2685">
          <cell r="A2685"/>
          <cell r="B2685">
            <v>2674</v>
          </cell>
          <cell r="C2685">
            <v>194</v>
          </cell>
          <cell r="D2685" t="str">
            <v>Cabezal Kenworth T-800</v>
          </cell>
          <cell r="E2685" t="str">
            <v>100CB</v>
          </cell>
          <cell r="F2685" t="str">
            <v>Coazucar S. A.</v>
          </cell>
          <cell r="G2685">
            <v>791060332</v>
          </cell>
          <cell r="H2685">
            <v>791060332</v>
          </cell>
          <cell r="I2685" t="str">
            <v>MTTO. EN EL CAMPO</v>
          </cell>
          <cell r="J2685" t="str">
            <v>Cambiar luces</v>
          </cell>
          <cell r="K2685" t="str">
            <v>MTTO. CORRECTIVO</v>
          </cell>
          <cell r="L2685">
            <v>1725</v>
          </cell>
          <cell r="M2685" t="str">
            <v>RODRIGUEZ LOZADO, MANUEL CRUZ</v>
          </cell>
          <cell r="N2685" t="str">
            <v>A</v>
          </cell>
          <cell r="O2685">
            <v>42215</v>
          </cell>
          <cell r="P2685">
            <v>0.72986111111111107</v>
          </cell>
          <cell r="Q2685">
            <v>31</v>
          </cell>
          <cell r="R2685">
            <v>17413</v>
          </cell>
          <cell r="S2685" t="str">
            <v>Mtto. Terminado</v>
          </cell>
          <cell r="T2685">
            <v>42215</v>
          </cell>
          <cell r="U2685">
            <v>0.76736111111111116</v>
          </cell>
          <cell r="V2685">
            <v>0.90000000002328306</v>
          </cell>
        </row>
        <row r="2686">
          <cell r="A2686"/>
          <cell r="B2686">
            <v>2675</v>
          </cell>
          <cell r="C2686">
            <v>751</v>
          </cell>
          <cell r="D2686" t="str">
            <v>Excavadora Volvo EC210BLC</v>
          </cell>
          <cell r="E2686" t="str">
            <v>100EP</v>
          </cell>
          <cell r="F2686" t="str">
            <v>Coazucar S. A.</v>
          </cell>
          <cell r="G2686">
            <v>791060381</v>
          </cell>
          <cell r="H2686">
            <v>7795550872</v>
          </cell>
          <cell r="I2686" t="str">
            <v>EQUIPO PESADO</v>
          </cell>
          <cell r="J2686" t="str">
            <v>Revisar sistema hidraulico</v>
          </cell>
          <cell r="K2686" t="str">
            <v>MTTO. CORRECTIVO</v>
          </cell>
          <cell r="L2686">
            <v>6878</v>
          </cell>
          <cell r="M2686" t="str">
            <v>CASCO GRANJA, JAVIER LEONARDO</v>
          </cell>
          <cell r="N2686" t="str">
            <v>A</v>
          </cell>
          <cell r="O2686">
            <v>42215</v>
          </cell>
          <cell r="P2686">
            <v>0.73125000000000007</v>
          </cell>
          <cell r="Q2686">
            <v>31</v>
          </cell>
          <cell r="R2686">
            <v>13149</v>
          </cell>
          <cell r="S2686" t="str">
            <v>Mtto. Terminado</v>
          </cell>
          <cell r="T2686">
            <v>42215</v>
          </cell>
          <cell r="U2686">
            <v>0.88194444444444453</v>
          </cell>
          <cell r="V2686">
            <v>3.6166666668141261</v>
          </cell>
        </row>
        <row r="2687">
          <cell r="A2687"/>
          <cell r="B2687">
            <v>2676</v>
          </cell>
          <cell r="C2687" t="str">
            <v>CS02</v>
          </cell>
          <cell r="D2687" t="str">
            <v>Cosechadora de CañaJohn Deere 3520</v>
          </cell>
          <cell r="E2687" t="str">
            <v>100CS</v>
          </cell>
          <cell r="F2687" t="str">
            <v>Coazucar S. A.</v>
          </cell>
          <cell r="G2687">
            <v>791060321</v>
          </cell>
          <cell r="H2687">
            <v>791060321</v>
          </cell>
          <cell r="I2687" t="str">
            <v>MTTO. EN EL CAMPO</v>
          </cell>
          <cell r="J2687" t="str">
            <v>Revisar suspension</v>
          </cell>
          <cell r="K2687" t="str">
            <v>MTTO. CORRECTIVO</v>
          </cell>
          <cell r="L2687">
            <v>6655</v>
          </cell>
          <cell r="M2687" t="str">
            <v>MONTERO PANCHO, VINICIO</v>
          </cell>
          <cell r="N2687" t="str">
            <v>A</v>
          </cell>
          <cell r="O2687">
            <v>42215</v>
          </cell>
          <cell r="P2687">
            <v>0.73611111111111116</v>
          </cell>
          <cell r="Q2687">
            <v>31</v>
          </cell>
          <cell r="R2687"/>
          <cell r="S2687" t="str">
            <v>Mtto. Terminado</v>
          </cell>
          <cell r="T2687">
            <v>42216</v>
          </cell>
          <cell r="U2687">
            <v>0.25</v>
          </cell>
          <cell r="V2687">
            <v>12.333333333372138</v>
          </cell>
        </row>
        <row r="2688">
          <cell r="A2688"/>
          <cell r="B2688">
            <v>2677</v>
          </cell>
          <cell r="C2688" t="str">
            <v>EP07</v>
          </cell>
          <cell r="D2688" t="str">
            <v>Motonivemadora CAT 140K</v>
          </cell>
          <cell r="E2688" t="str">
            <v>100EP</v>
          </cell>
          <cell r="F2688" t="str">
            <v>Coazucar S. A.</v>
          </cell>
          <cell r="G2688">
            <v>791060419</v>
          </cell>
          <cell r="H2688">
            <v>7795550887</v>
          </cell>
          <cell r="I2688" t="str">
            <v>ELECTROMECANICOS</v>
          </cell>
          <cell r="J2688" t="str">
            <v>Revisar horometro</v>
          </cell>
          <cell r="K2688" t="str">
            <v>MTTO. CORRECTIVO</v>
          </cell>
          <cell r="L2688">
            <v>1968</v>
          </cell>
          <cell r="M2688" t="str">
            <v>VELIZ JIMENEZ, MAGNO STALIN</v>
          </cell>
          <cell r="N2688" t="str">
            <v>A</v>
          </cell>
          <cell r="O2688">
            <v>42215</v>
          </cell>
          <cell r="P2688">
            <v>0.73958333333333337</v>
          </cell>
          <cell r="Q2688">
            <v>31</v>
          </cell>
          <cell r="R2688">
            <v>4620</v>
          </cell>
          <cell r="S2688" t="str">
            <v>Mtto. Terminado</v>
          </cell>
          <cell r="T2688">
            <v>42216</v>
          </cell>
          <cell r="U2688">
            <v>0.35416666666666669</v>
          </cell>
          <cell r="V2688">
            <v>14.75</v>
          </cell>
        </row>
        <row r="2689">
          <cell r="A2689"/>
          <cell r="B2689">
            <v>2678</v>
          </cell>
          <cell r="C2689">
            <v>224</v>
          </cell>
          <cell r="D2689" t="str">
            <v xml:space="preserve">Camioneta Chevrolet </v>
          </cell>
          <cell r="E2689" t="str">
            <v>100EL</v>
          </cell>
          <cell r="F2689" t="str">
            <v>Coazucar S. A.</v>
          </cell>
          <cell r="G2689">
            <v>791010701</v>
          </cell>
          <cell r="H2689">
            <v>7795550711</v>
          </cell>
          <cell r="I2689" t="str">
            <v>ELECTROMECANICOS</v>
          </cell>
          <cell r="J2689" t="str">
            <v>Revisar luces</v>
          </cell>
          <cell r="K2689" t="str">
            <v>MTTO. CORRECTIVO</v>
          </cell>
          <cell r="L2689">
            <v>100</v>
          </cell>
          <cell r="M2689" t="str">
            <v>CHILA INTRIAGO, JOSE</v>
          </cell>
          <cell r="N2689" t="str">
            <v>A</v>
          </cell>
          <cell r="O2689">
            <v>42215</v>
          </cell>
          <cell r="P2689">
            <v>0.75416666666666676</v>
          </cell>
          <cell r="Q2689">
            <v>31</v>
          </cell>
          <cell r="R2689"/>
          <cell r="S2689" t="str">
            <v>Mtto. Terminado</v>
          </cell>
          <cell r="T2689">
            <v>42216</v>
          </cell>
          <cell r="U2689">
            <v>0.75</v>
          </cell>
          <cell r="V2689">
            <v>23.900000000023283</v>
          </cell>
        </row>
        <row r="2690">
          <cell r="A2690"/>
          <cell r="B2690">
            <v>2679</v>
          </cell>
          <cell r="C2690">
            <v>283</v>
          </cell>
          <cell r="D2690" t="str">
            <v>Tractor John Deere 8200</v>
          </cell>
          <cell r="E2690" t="str">
            <v>100JD</v>
          </cell>
          <cell r="F2690" t="str">
            <v>Coazucar S. A.</v>
          </cell>
          <cell r="G2690">
            <v>791060442</v>
          </cell>
          <cell r="H2690">
            <v>7795550933</v>
          </cell>
          <cell r="I2690" t="str">
            <v>MTTO. EN EL CAMPO</v>
          </cell>
          <cell r="J2690" t="str">
            <v>Llanta baja delantera derecha</v>
          </cell>
          <cell r="K2690" t="str">
            <v>MTTO. CORRECTIVO</v>
          </cell>
          <cell r="L2690">
            <v>5385</v>
          </cell>
          <cell r="M2690" t="str">
            <v>COELLO GUERRERO,ORLY</v>
          </cell>
          <cell r="N2690" t="str">
            <v>B</v>
          </cell>
          <cell r="O2690">
            <v>42215</v>
          </cell>
          <cell r="P2690">
            <v>0.80138888888888893</v>
          </cell>
          <cell r="Q2690">
            <v>31</v>
          </cell>
          <cell r="R2690"/>
          <cell r="S2690" t="str">
            <v>Mtto. Terminado</v>
          </cell>
          <cell r="T2690">
            <v>42215</v>
          </cell>
          <cell r="U2690">
            <v>0.875</v>
          </cell>
          <cell r="V2690">
            <v>1.7666666666045785</v>
          </cell>
        </row>
        <row r="2691">
          <cell r="A2691"/>
          <cell r="B2691">
            <v>2680</v>
          </cell>
          <cell r="C2691" t="str">
            <v>EL17</v>
          </cell>
          <cell r="D2691" t="str">
            <v xml:space="preserve">Camioneta Chevrolet </v>
          </cell>
          <cell r="E2691" t="str">
            <v>100EL</v>
          </cell>
          <cell r="F2691" t="str">
            <v>Coazucar S. A.</v>
          </cell>
          <cell r="G2691">
            <v>791060303</v>
          </cell>
          <cell r="H2691">
            <v>7795550790</v>
          </cell>
          <cell r="I2691" t="str">
            <v>EQUIPO LIVIANO</v>
          </cell>
          <cell r="J2691" t="str">
            <v>Revisar sistema encendido</v>
          </cell>
          <cell r="K2691" t="str">
            <v>MTTO. CORRECTIVO</v>
          </cell>
          <cell r="L2691">
            <v>1552</v>
          </cell>
          <cell r="M2691" t="str">
            <v>PEÑA ASTUDILLO, MIGUEL</v>
          </cell>
          <cell r="N2691" t="str">
            <v>B</v>
          </cell>
          <cell r="O2691">
            <v>42215</v>
          </cell>
          <cell r="P2691">
            <v>0.8041666666666667</v>
          </cell>
          <cell r="Q2691">
            <v>31</v>
          </cell>
          <cell r="R2691"/>
          <cell r="S2691" t="str">
            <v>Mtto. Terminado</v>
          </cell>
          <cell r="T2691">
            <v>42215</v>
          </cell>
          <cell r="U2691">
            <v>0.89583333333333337</v>
          </cell>
          <cell r="V2691">
            <v>2.1999999999534339</v>
          </cell>
        </row>
        <row r="2692">
          <cell r="A2692"/>
          <cell r="B2692">
            <v>2681</v>
          </cell>
          <cell r="C2692" t="str">
            <v>JD26</v>
          </cell>
          <cell r="D2692" t="str">
            <v>Tractor John Deere 6145J</v>
          </cell>
          <cell r="E2692" t="str">
            <v>100JD</v>
          </cell>
          <cell r="F2692" t="str">
            <v>Coazucar S. A.</v>
          </cell>
          <cell r="G2692">
            <v>791060443</v>
          </cell>
          <cell r="H2692">
            <v>7795551063</v>
          </cell>
          <cell r="I2692" t="str">
            <v>MTTO. EN EL CAMPO</v>
          </cell>
          <cell r="J2692" t="str">
            <v>Revisar manguera altovoltiable</v>
          </cell>
          <cell r="K2692" t="str">
            <v>MTTO. CORRECTIVO</v>
          </cell>
          <cell r="L2692">
            <v>1688</v>
          </cell>
          <cell r="M2692" t="str">
            <v>RIVERA SOLIS CESAR</v>
          </cell>
          <cell r="N2692" t="str">
            <v>B</v>
          </cell>
          <cell r="O2692">
            <v>42215</v>
          </cell>
          <cell r="P2692">
            <v>0.80833333333333324</v>
          </cell>
          <cell r="Q2692">
            <v>31</v>
          </cell>
          <cell r="R2692"/>
          <cell r="S2692">
            <v>36906.330038888729</v>
          </cell>
          <cell r="T2692"/>
          <cell r="U2692"/>
          <cell r="V2692" t="str">
            <v/>
          </cell>
        </row>
        <row r="2693">
          <cell r="A2693"/>
          <cell r="B2693">
            <v>2682</v>
          </cell>
          <cell r="C2693">
            <v>523</v>
          </cell>
          <cell r="D2693" t="str">
            <v>Cargadora de Caña Vanguard V-1900</v>
          </cell>
          <cell r="E2693" t="str">
            <v>100LL</v>
          </cell>
          <cell r="F2693" t="str">
            <v>Coazucar S. A.</v>
          </cell>
          <cell r="G2693">
            <v>791060369</v>
          </cell>
          <cell r="H2693">
            <v>791060369</v>
          </cell>
          <cell r="I2693" t="str">
            <v>MTTO. EN EL CAMPO</v>
          </cell>
          <cell r="J2693" t="str">
            <v>Revisar sistema hidraulico</v>
          </cell>
          <cell r="K2693" t="str">
            <v>MTTO. CORRECTIVO</v>
          </cell>
          <cell r="L2693">
            <v>1016</v>
          </cell>
          <cell r="M2693" t="str">
            <v>ESPINOZA CALLE, EFRAIN ALBERTO</v>
          </cell>
          <cell r="N2693" t="str">
            <v>B</v>
          </cell>
          <cell r="O2693">
            <v>42215</v>
          </cell>
          <cell r="P2693">
            <v>0.80902777777777779</v>
          </cell>
          <cell r="Q2693">
            <v>31</v>
          </cell>
          <cell r="R2693"/>
          <cell r="S2693" t="str">
            <v>Mtto. Terminado</v>
          </cell>
          <cell r="T2693">
            <v>42215</v>
          </cell>
          <cell r="U2693">
            <v>0.875</v>
          </cell>
          <cell r="V2693">
            <v>1.5833333332557231</v>
          </cell>
        </row>
        <row r="2694">
          <cell r="A2694"/>
          <cell r="B2694">
            <v>2683</v>
          </cell>
          <cell r="C2694">
            <v>1253</v>
          </cell>
          <cell r="D2694" t="str">
            <v>Trayler</v>
          </cell>
          <cell r="E2694" t="str">
            <v>100TD</v>
          </cell>
          <cell r="F2694" t="str">
            <v>Coazucar S. A.</v>
          </cell>
          <cell r="G2694">
            <v>791060312</v>
          </cell>
          <cell r="H2694">
            <v>791060312</v>
          </cell>
          <cell r="I2694" t="str">
            <v>MTTO. EN EL CAMPO</v>
          </cell>
          <cell r="J2694" t="str">
            <v>Cambiar llanta lado derecho ultimo eje de araña</v>
          </cell>
          <cell r="K2694" t="str">
            <v>MTTO. CORRECTIVO</v>
          </cell>
          <cell r="L2694">
            <v>1814</v>
          </cell>
          <cell r="M2694" t="str">
            <v>SARMIENTO CALLE, CARLOS</v>
          </cell>
          <cell r="N2694" t="str">
            <v>B</v>
          </cell>
          <cell r="O2694">
            <v>42215</v>
          </cell>
          <cell r="P2694">
            <v>0.82430555555555562</v>
          </cell>
          <cell r="Q2694">
            <v>31</v>
          </cell>
          <cell r="R2694"/>
          <cell r="S2694" t="str">
            <v>Mtto. Terminado</v>
          </cell>
          <cell r="T2694">
            <v>42215</v>
          </cell>
          <cell r="U2694">
            <v>0.875</v>
          </cell>
          <cell r="V2694">
            <v>1.2166666665580124</v>
          </cell>
        </row>
        <row r="2695">
          <cell r="A2695"/>
          <cell r="B2695">
            <v>2684</v>
          </cell>
          <cell r="C2695">
            <v>1615</v>
          </cell>
          <cell r="D2695" t="str">
            <v>Rotuirador de 6 Vastagos</v>
          </cell>
          <cell r="E2695" t="str">
            <v>100EA</v>
          </cell>
          <cell r="F2695" t="str">
            <v>Coazucar S. A.</v>
          </cell>
          <cell r="G2695">
            <v>0</v>
          </cell>
          <cell r="H2695">
            <v>791060355</v>
          </cell>
          <cell r="I2695" t="str">
            <v>EQUIPO AGRICOLAS</v>
          </cell>
          <cell r="J2695" t="str">
            <v>Cambiar pernos</v>
          </cell>
          <cell r="K2695" t="str">
            <v>MTTO. CORRECTIVO</v>
          </cell>
          <cell r="L2695">
            <v>742</v>
          </cell>
          <cell r="M2695" t="str">
            <v>BRAVO PARRA, MANUEL MECIAS</v>
          </cell>
          <cell r="N2695" t="str">
            <v>B</v>
          </cell>
          <cell r="O2695">
            <v>42215</v>
          </cell>
          <cell r="P2695">
            <v>0.84097222222222223</v>
          </cell>
          <cell r="Q2695">
            <v>31</v>
          </cell>
          <cell r="R2695"/>
          <cell r="S2695" t="str">
            <v>Mtto. Terminado</v>
          </cell>
          <cell r="T2695">
            <v>42216</v>
          </cell>
          <cell r="U2695">
            <v>0.5</v>
          </cell>
          <cell r="V2695">
            <v>15.816666666651145</v>
          </cell>
        </row>
        <row r="2696">
          <cell r="A2696"/>
          <cell r="B2696">
            <v>2685</v>
          </cell>
          <cell r="C2696">
            <v>1332</v>
          </cell>
          <cell r="D2696" t="str">
            <v>Trayler</v>
          </cell>
          <cell r="E2696" t="str">
            <v>100TD</v>
          </cell>
          <cell r="F2696" t="str">
            <v>Coazucar S. A.</v>
          </cell>
          <cell r="G2696">
            <v>791060312</v>
          </cell>
          <cell r="H2696">
            <v>791060312</v>
          </cell>
          <cell r="I2696" t="str">
            <v>TRAYLER</v>
          </cell>
          <cell r="J2696" t="str">
            <v>Pin de visagra,visagra rota y templador</v>
          </cell>
          <cell r="K2696" t="str">
            <v>MTTO. CORRECTIVO</v>
          </cell>
          <cell r="L2696">
            <v>1582</v>
          </cell>
          <cell r="M2696" t="str">
            <v>PILAY SANTOS, OSCAR</v>
          </cell>
          <cell r="N2696" t="str">
            <v>B</v>
          </cell>
          <cell r="O2696">
            <v>42215</v>
          </cell>
          <cell r="P2696">
            <v>0.84236111111111101</v>
          </cell>
          <cell r="Q2696">
            <v>31</v>
          </cell>
          <cell r="R2696"/>
          <cell r="S2696" t="str">
            <v>Mtto. Terminado</v>
          </cell>
          <cell r="T2696">
            <v>42215</v>
          </cell>
          <cell r="U2696">
            <v>0.91666666666666663</v>
          </cell>
          <cell r="V2696">
            <v>1.783333333209157</v>
          </cell>
        </row>
        <row r="2697">
          <cell r="A2697"/>
          <cell r="B2697">
            <v>2686</v>
          </cell>
          <cell r="C2697">
            <v>1272</v>
          </cell>
          <cell r="D2697" t="str">
            <v>Trayler</v>
          </cell>
          <cell r="E2697" t="str">
            <v>100TD</v>
          </cell>
          <cell r="F2697" t="str">
            <v>Coazucar S. A.</v>
          </cell>
          <cell r="G2697">
            <v>0</v>
          </cell>
          <cell r="H2697">
            <v>791060312</v>
          </cell>
          <cell r="I2697" t="str">
            <v>TRAYLER</v>
          </cell>
          <cell r="J2697" t="str">
            <v>Arreglar Enganche y perno de la taza</v>
          </cell>
          <cell r="K2697" t="str">
            <v>MTTO. CORRECTIVO</v>
          </cell>
          <cell r="L2697">
            <v>1582</v>
          </cell>
          <cell r="M2697" t="str">
            <v>PILAY SANTOS, OSCAR</v>
          </cell>
          <cell r="N2697" t="str">
            <v>B</v>
          </cell>
          <cell r="O2697">
            <v>42215</v>
          </cell>
          <cell r="P2697">
            <v>0.84305555555555556</v>
          </cell>
          <cell r="Q2697">
            <v>31</v>
          </cell>
          <cell r="R2697"/>
          <cell r="S2697" t="str">
            <v>Mtto. Terminado</v>
          </cell>
          <cell r="T2697">
            <v>42215</v>
          </cell>
          <cell r="U2697">
            <v>0.95833333333333337</v>
          </cell>
          <cell r="V2697">
            <v>2.7666666667209938</v>
          </cell>
        </row>
        <row r="2698">
          <cell r="A2698"/>
          <cell r="B2698">
            <v>2687</v>
          </cell>
          <cell r="C2698" t="str">
            <v>CS04</v>
          </cell>
          <cell r="D2698" t="str">
            <v>Cosechadora de CañaJohn Deere 3520 W</v>
          </cell>
          <cell r="E2698" t="str">
            <v>100CS</v>
          </cell>
          <cell r="F2698" t="str">
            <v>Coazucar S. A.</v>
          </cell>
          <cell r="G2698">
            <v>791060417</v>
          </cell>
          <cell r="H2698">
            <v>791060417</v>
          </cell>
          <cell r="I2698" t="str">
            <v>MTTO. EN EL CAMPO</v>
          </cell>
          <cell r="J2698" t="str">
            <v>Revisar aire acondicionado</v>
          </cell>
          <cell r="K2698" t="str">
            <v>MTTO. CORRECTIVO</v>
          </cell>
          <cell r="L2698">
            <v>1355</v>
          </cell>
          <cell r="M2698" t="str">
            <v>MINCHALA CHICA, ABEL ENRIQUE</v>
          </cell>
          <cell r="N2698" t="str">
            <v>B</v>
          </cell>
          <cell r="O2698">
            <v>42215</v>
          </cell>
          <cell r="P2698">
            <v>0.84861111111111109</v>
          </cell>
          <cell r="Q2698">
            <v>31</v>
          </cell>
          <cell r="R2698"/>
          <cell r="S2698" t="str">
            <v>Mtto. Terminado</v>
          </cell>
          <cell r="T2698">
            <v>42216</v>
          </cell>
          <cell r="U2698">
            <v>0.25</v>
          </cell>
          <cell r="V2698">
            <v>9.6333333333022892</v>
          </cell>
        </row>
        <row r="2699">
          <cell r="A2699"/>
          <cell r="B2699">
            <v>2688</v>
          </cell>
          <cell r="C2699">
            <v>198</v>
          </cell>
          <cell r="D2699" t="str">
            <v>Cabezal Kenworth T-800</v>
          </cell>
          <cell r="E2699" t="str">
            <v>100CB</v>
          </cell>
          <cell r="F2699" t="str">
            <v>Coazucar S. A.</v>
          </cell>
          <cell r="G2699">
            <v>791060332</v>
          </cell>
          <cell r="H2699">
            <v>7795550313</v>
          </cell>
          <cell r="I2699" t="str">
            <v>CABEZALES</v>
          </cell>
          <cell r="J2699" t="str">
            <v>Revisar embrague</v>
          </cell>
          <cell r="K2699" t="str">
            <v>MTTO. CORRECTIVO</v>
          </cell>
          <cell r="L2699">
            <v>1401</v>
          </cell>
          <cell r="M2699" t="str">
            <v>MORAN ARIAS, EDUARDO JOSE</v>
          </cell>
          <cell r="N2699" t="str">
            <v>B</v>
          </cell>
          <cell r="O2699">
            <v>42215</v>
          </cell>
          <cell r="P2699">
            <v>0.85069444444444453</v>
          </cell>
          <cell r="Q2699">
            <v>31</v>
          </cell>
          <cell r="R2699">
            <v>51836</v>
          </cell>
          <cell r="S2699" t="str">
            <v>Mtto. Terminado</v>
          </cell>
          <cell r="T2699">
            <v>42215</v>
          </cell>
          <cell r="U2699">
            <v>0.875</v>
          </cell>
          <cell r="V2699">
            <v>0.58333333325572312</v>
          </cell>
        </row>
        <row r="2700">
          <cell r="A2700"/>
          <cell r="B2700">
            <v>2689</v>
          </cell>
          <cell r="C2700">
            <v>640</v>
          </cell>
          <cell r="D2700" t="str">
            <v xml:space="preserve">Moto Bomba Big squirt (Detroit 4.53)   </v>
          </cell>
          <cell r="E2700" t="str">
            <v>100BB</v>
          </cell>
          <cell r="F2700" t="str">
            <v>Coazucar S. A.</v>
          </cell>
          <cell r="G2700">
            <v>791060405</v>
          </cell>
          <cell r="H2700">
            <v>7795550019</v>
          </cell>
          <cell r="I2700" t="str">
            <v>BOMBAS</v>
          </cell>
          <cell r="J2700" t="str">
            <v>Reparar cheque</v>
          </cell>
          <cell r="K2700" t="str">
            <v>MTTO. CORRECTIVO</v>
          </cell>
          <cell r="L2700">
            <v>6476</v>
          </cell>
          <cell r="M2700" t="str">
            <v>LOPEZ GUAYTA, FRANKLIN</v>
          </cell>
          <cell r="N2700" t="str">
            <v>B</v>
          </cell>
          <cell r="O2700">
            <v>42215</v>
          </cell>
          <cell r="P2700">
            <v>0.87569444444444444</v>
          </cell>
          <cell r="Q2700">
            <v>31</v>
          </cell>
          <cell r="R2700"/>
          <cell r="S2700" t="str">
            <v>Mtto. Terminado</v>
          </cell>
          <cell r="T2700">
            <v>42215</v>
          </cell>
          <cell r="U2700">
            <v>0.9375</v>
          </cell>
          <cell r="V2700">
            <v>1.4833333332790062</v>
          </cell>
        </row>
        <row r="2701">
          <cell r="A2701"/>
          <cell r="B2701">
            <v>2690</v>
          </cell>
          <cell r="C2701" t="str">
            <v>EL15</v>
          </cell>
          <cell r="D2701" t="str">
            <v xml:space="preserve">Camioneta Chevrolet </v>
          </cell>
          <cell r="E2701" t="str">
            <v>100EL</v>
          </cell>
          <cell r="F2701" t="str">
            <v>Coazucar S. A.</v>
          </cell>
          <cell r="G2701">
            <v>791060303</v>
          </cell>
          <cell r="H2701">
            <v>7795550786</v>
          </cell>
          <cell r="I2701" t="str">
            <v>EQUIPO LIVIANO</v>
          </cell>
          <cell r="J2701" t="str">
            <v>Revisar motor</v>
          </cell>
          <cell r="K2701" t="str">
            <v>MTTO. CORRECTIVO</v>
          </cell>
          <cell r="L2701">
            <v>1289</v>
          </cell>
          <cell r="M2701" t="str">
            <v>MARIN FAJARDO,ISAI</v>
          </cell>
          <cell r="N2701" t="str">
            <v>B</v>
          </cell>
          <cell r="O2701">
            <v>42215</v>
          </cell>
          <cell r="P2701">
            <v>0.89930555555555547</v>
          </cell>
          <cell r="Q2701">
            <v>31</v>
          </cell>
          <cell r="R2701"/>
          <cell r="S2701" t="str">
            <v>Mtto. Terminado</v>
          </cell>
          <cell r="T2701">
            <v>42215</v>
          </cell>
          <cell r="U2701">
            <v>0.9375</v>
          </cell>
          <cell r="V2701">
            <v>0.91666666674427688</v>
          </cell>
        </row>
        <row r="2702">
          <cell r="A2702"/>
          <cell r="B2702">
            <v>2691</v>
          </cell>
          <cell r="C2702" t="str">
            <v>CB04</v>
          </cell>
          <cell r="D2702" t="str">
            <v>Cabezal Volvo FM64T-L2H1</v>
          </cell>
          <cell r="E2702" t="str">
            <v>100CB</v>
          </cell>
          <cell r="F2702" t="str">
            <v>Coazucar S. A.</v>
          </cell>
          <cell r="G2702">
            <v>791060412</v>
          </cell>
          <cell r="H2702">
            <v>791060412</v>
          </cell>
          <cell r="I2702" t="str">
            <v>ELECTROMECANICOS</v>
          </cell>
          <cell r="J2702" t="str">
            <v>Revisar aire acondicionado</v>
          </cell>
          <cell r="K2702" t="str">
            <v>MTTO. CORRECTIVO</v>
          </cell>
          <cell r="L2702">
            <v>7093</v>
          </cell>
          <cell r="M2702" t="str">
            <v>PICO PERALTA, FRANKLIN GEOVANNY</v>
          </cell>
          <cell r="N2702" t="str">
            <v>B</v>
          </cell>
          <cell r="O2702">
            <v>42215</v>
          </cell>
          <cell r="P2702">
            <v>0.92708333333333337</v>
          </cell>
          <cell r="Q2702">
            <v>31</v>
          </cell>
          <cell r="R2702"/>
          <cell r="S2702" t="str">
            <v>Mtto. Terminado</v>
          </cell>
          <cell r="T2702">
            <v>42215</v>
          </cell>
          <cell r="U2702">
            <v>0.99513888888888891</v>
          </cell>
          <cell r="V2702">
            <v>1.6333333333022892</v>
          </cell>
        </row>
        <row r="2703">
          <cell r="A2703"/>
          <cell r="B2703">
            <v>2692</v>
          </cell>
          <cell r="C2703">
            <v>160</v>
          </cell>
          <cell r="D2703" t="str">
            <v>Cabezal M. Benz LS-2635</v>
          </cell>
          <cell r="E2703" t="str">
            <v>100CB</v>
          </cell>
          <cell r="F2703" t="str">
            <v>Coazucar S. A.</v>
          </cell>
          <cell r="G2703">
            <v>791060330</v>
          </cell>
          <cell r="H2703">
            <v>791060330</v>
          </cell>
          <cell r="I2703" t="str">
            <v>CABEZALES</v>
          </cell>
          <cell r="J2703" t="str">
            <v xml:space="preserve">Revisar fuga de aire  </v>
          </cell>
          <cell r="K2703" t="str">
            <v>MTTO. CORRECTIVO</v>
          </cell>
          <cell r="L2703">
            <v>1683</v>
          </cell>
          <cell r="M2703" t="str">
            <v>RIVERA FLORES, JULIO ALEJANDRO</v>
          </cell>
          <cell r="N2703" t="str">
            <v>B</v>
          </cell>
          <cell r="O2703">
            <v>42215</v>
          </cell>
          <cell r="P2703">
            <v>0.99583333333333324</v>
          </cell>
          <cell r="Q2703">
            <v>31</v>
          </cell>
          <cell r="R2703"/>
          <cell r="S2703" t="str">
            <v>Mtto. Terminado</v>
          </cell>
          <cell r="T2703">
            <v>42216</v>
          </cell>
          <cell r="U2703">
            <v>2.5694444444444447E-2</v>
          </cell>
          <cell r="V2703">
            <v>0.71666666655801237</v>
          </cell>
        </row>
        <row r="2704">
          <cell r="A2704"/>
          <cell r="B2704">
            <v>2693</v>
          </cell>
          <cell r="C2704" t="str">
            <v>MB59</v>
          </cell>
          <cell r="D2704" t="str">
            <v>Motor Cummins</v>
          </cell>
          <cell r="E2704" t="str">
            <v>100BB</v>
          </cell>
          <cell r="F2704" t="str">
            <v>Coazucar S. A.</v>
          </cell>
          <cell r="G2704">
            <v>791060405</v>
          </cell>
          <cell r="H2704">
            <v>7795550166</v>
          </cell>
          <cell r="I2704" t="str">
            <v>BOMBAS</v>
          </cell>
          <cell r="J2704" t="str">
            <v>Colocar turbo</v>
          </cell>
          <cell r="K2704" t="str">
            <v>MTTO. CORRECTIVO</v>
          </cell>
          <cell r="L2704">
            <v>1729</v>
          </cell>
          <cell r="M2704" t="str">
            <v>ROJAS BARRETO, FREDDY</v>
          </cell>
          <cell r="N2704" t="str">
            <v>B</v>
          </cell>
          <cell r="O2704">
            <v>42216</v>
          </cell>
          <cell r="P2704">
            <v>1.8055555555555557E-2</v>
          </cell>
          <cell r="Q2704">
            <v>31</v>
          </cell>
          <cell r="R2704"/>
          <cell r="S2704" t="str">
            <v>Mtto. Terminado</v>
          </cell>
          <cell r="T2704">
            <v>42216</v>
          </cell>
          <cell r="U2704">
            <v>1.8055555555555557E-2</v>
          </cell>
          <cell r="V2704">
            <v>0</v>
          </cell>
        </row>
        <row r="2705">
          <cell r="A2705"/>
          <cell r="B2705">
            <v>2694</v>
          </cell>
          <cell r="C2705">
            <v>276</v>
          </cell>
          <cell r="D2705" t="str">
            <v>Tractor John Deere 8200</v>
          </cell>
          <cell r="E2705" t="str">
            <v>100JD</v>
          </cell>
          <cell r="F2705" t="str">
            <v>Coazucar S. A.</v>
          </cell>
          <cell r="G2705">
            <v>791060442</v>
          </cell>
          <cell r="H2705">
            <v>7795550923</v>
          </cell>
          <cell r="I2705" t="str">
            <v>MTTO. EN EL CAMPO</v>
          </cell>
          <cell r="J2705" t="str">
            <v>Revisar luces</v>
          </cell>
          <cell r="K2705" t="str">
            <v>MTTO. CORRECTIVO</v>
          </cell>
          <cell r="L2705">
            <v>1480</v>
          </cell>
          <cell r="M2705" t="str">
            <v>ORELLANA VICTOR, ANTONIO JUVENAL</v>
          </cell>
          <cell r="N2705" t="str">
            <v>B</v>
          </cell>
          <cell r="O2705">
            <v>42216</v>
          </cell>
          <cell r="P2705">
            <v>7.8472222222222221E-2</v>
          </cell>
          <cell r="Q2705">
            <v>31</v>
          </cell>
          <cell r="R2705"/>
          <cell r="S2705">
            <v>36899.84670555545</v>
          </cell>
          <cell r="T2705"/>
          <cell r="U2705"/>
          <cell r="V2705" t="str">
            <v/>
          </cell>
        </row>
        <row r="2706">
          <cell r="A2706"/>
          <cell r="B2706">
            <v>2695</v>
          </cell>
          <cell r="C2706">
            <v>715</v>
          </cell>
          <cell r="D2706" t="str">
            <v>Tractor de Orugas CAT-D6D</v>
          </cell>
          <cell r="E2706" t="str">
            <v>100EP</v>
          </cell>
          <cell r="F2706" t="str">
            <v>Coazucar S. A.</v>
          </cell>
          <cell r="G2706">
            <v>791060378</v>
          </cell>
          <cell r="H2706">
            <v>7795550848</v>
          </cell>
          <cell r="I2706" t="str">
            <v>MTTO. EN EL CAMPO</v>
          </cell>
          <cell r="J2706" t="str">
            <v>Revisar tren de rodaje</v>
          </cell>
          <cell r="K2706" t="str">
            <v>MTTO. CORRECTIVO</v>
          </cell>
          <cell r="L2706">
            <v>1040</v>
          </cell>
          <cell r="M2706" t="str">
            <v>FERNANDEZ ARIAGA, WELNER</v>
          </cell>
          <cell r="N2706" t="str">
            <v>B</v>
          </cell>
          <cell r="O2706">
            <v>42216</v>
          </cell>
          <cell r="P2706">
            <v>8.0555555555555561E-2</v>
          </cell>
          <cell r="Q2706">
            <v>31</v>
          </cell>
          <cell r="R2706"/>
          <cell r="S2706" t="str">
            <v>Mtto. Terminado</v>
          </cell>
          <cell r="T2706">
            <v>42216</v>
          </cell>
          <cell r="U2706">
            <v>0.63541666666666663</v>
          </cell>
          <cell r="V2706">
            <v>13.316666666651145</v>
          </cell>
        </row>
        <row r="2707">
          <cell r="A2707"/>
          <cell r="B2707">
            <v>2696</v>
          </cell>
          <cell r="C2707">
            <v>323</v>
          </cell>
          <cell r="D2707" t="str">
            <v>Tractor de Llantas Cameco 305 AG</v>
          </cell>
          <cell r="E2707" t="str">
            <v>100CM</v>
          </cell>
          <cell r="F2707" t="str">
            <v>Coazucar S. A.</v>
          </cell>
          <cell r="G2707">
            <v>791060373</v>
          </cell>
          <cell r="H2707">
            <v>791060373</v>
          </cell>
          <cell r="I2707" t="str">
            <v>MTTO. EN EL CAMPO</v>
          </cell>
          <cell r="J2707" t="str">
            <v>Revisar pin de la direccion</v>
          </cell>
          <cell r="K2707" t="str">
            <v>MTTO. CORRECTIVO</v>
          </cell>
          <cell r="L2707">
            <v>2077</v>
          </cell>
          <cell r="M2707" t="str">
            <v>ZUMBA ZUMBA, LUIS GERARDO</v>
          </cell>
          <cell r="N2707" t="str">
            <v>B</v>
          </cell>
          <cell r="O2707">
            <v>42216</v>
          </cell>
          <cell r="P2707">
            <v>0.17291666666666669</v>
          </cell>
          <cell r="Q2707">
            <v>31</v>
          </cell>
          <cell r="R2707"/>
          <cell r="S2707" t="str">
            <v>Mtto. Terminado</v>
          </cell>
          <cell r="T2707">
            <v>42216</v>
          </cell>
          <cell r="U2707">
            <v>0.5</v>
          </cell>
          <cell r="V2707">
            <v>7.8499999998603016</v>
          </cell>
        </row>
        <row r="2708">
          <cell r="A2708"/>
          <cell r="B2708">
            <v>2697</v>
          </cell>
          <cell r="C2708">
            <v>166</v>
          </cell>
          <cell r="D2708" t="str">
            <v>Cabezal M. Benz LS-2635</v>
          </cell>
          <cell r="E2708" t="str">
            <v>100CB</v>
          </cell>
          <cell r="F2708" t="str">
            <v>Coazucar S. A.</v>
          </cell>
          <cell r="G2708">
            <v>791060330</v>
          </cell>
          <cell r="H2708">
            <v>791060330</v>
          </cell>
          <cell r="I2708" t="str">
            <v>CABEZALES</v>
          </cell>
          <cell r="J2708" t="str">
            <v>Revisar base de rediador</v>
          </cell>
          <cell r="K2708" t="str">
            <v>MTTO. CORRECTIVO</v>
          </cell>
          <cell r="L2708">
            <v>1746</v>
          </cell>
          <cell r="M2708" t="str">
            <v>ROMERO SUQUINAGUA, VICTOR MIGUEL</v>
          </cell>
          <cell r="N2708" t="str">
            <v>B</v>
          </cell>
          <cell r="O2708">
            <v>42216</v>
          </cell>
          <cell r="P2708">
            <v>0.18263888888888891</v>
          </cell>
          <cell r="Q2708">
            <v>31</v>
          </cell>
          <cell r="R2708"/>
          <cell r="S2708" t="str">
            <v>Mtto. Terminado</v>
          </cell>
          <cell r="T2708">
            <v>42216</v>
          </cell>
          <cell r="U2708">
            <v>0.4236111111111111</v>
          </cell>
          <cell r="V2708">
            <v>5.7833333333255723</v>
          </cell>
        </row>
        <row r="2709">
          <cell r="A2709"/>
          <cell r="B2709">
            <v>2698</v>
          </cell>
          <cell r="C2709">
            <v>152</v>
          </cell>
          <cell r="D2709" t="str">
            <v>Cabezal M. Benz LS-2635</v>
          </cell>
          <cell r="E2709" t="str">
            <v>100CB</v>
          </cell>
          <cell r="F2709" t="str">
            <v>Coazucar S. A.</v>
          </cell>
          <cell r="G2709">
            <v>791060330</v>
          </cell>
          <cell r="H2709">
            <v>791060330</v>
          </cell>
          <cell r="I2709" t="str">
            <v>ENDER DE CABEZALES</v>
          </cell>
          <cell r="J2709" t="str">
            <v>Revisar tronpo de capot</v>
          </cell>
          <cell r="K2709" t="str">
            <v>MTTO. CORRECTIVO</v>
          </cell>
          <cell r="L2709">
            <v>687</v>
          </cell>
          <cell r="M2709" t="str">
            <v>BARAHONA MUÑOZ, GUIDO MANUEL</v>
          </cell>
          <cell r="N2709" t="str">
            <v>B</v>
          </cell>
          <cell r="O2709">
            <v>42216</v>
          </cell>
          <cell r="P2709">
            <v>0.19305555555555554</v>
          </cell>
          <cell r="Q2709">
            <v>31</v>
          </cell>
          <cell r="R2709"/>
          <cell r="S2709" t="str">
            <v>Mtto. Terminado</v>
          </cell>
          <cell r="T2709">
            <v>42216</v>
          </cell>
          <cell r="U2709">
            <v>0.70833333333333337</v>
          </cell>
          <cell r="V2709">
            <v>12.366666666581295</v>
          </cell>
        </row>
        <row r="2710">
          <cell r="A2710"/>
          <cell r="B2710">
            <v>2699</v>
          </cell>
          <cell r="C2710">
            <v>286</v>
          </cell>
          <cell r="D2710" t="str">
            <v>Tractor John Deere 8200</v>
          </cell>
          <cell r="E2710" t="str">
            <v>100JD</v>
          </cell>
          <cell r="F2710" t="str">
            <v>Coazucar S. A.</v>
          </cell>
          <cell r="G2710">
            <v>791060442</v>
          </cell>
          <cell r="H2710">
            <v>7795550937</v>
          </cell>
          <cell r="I2710" t="str">
            <v>JOHN DEERE</v>
          </cell>
          <cell r="J2710" t="str">
            <v>Cambiar enganche</v>
          </cell>
          <cell r="K2710" t="str">
            <v>MTTO. CORRECTIVO</v>
          </cell>
          <cell r="L2710">
            <v>1208</v>
          </cell>
          <cell r="M2710" t="str">
            <v>LARA PESANTES, WALTHER EDUARDO</v>
          </cell>
          <cell r="N2710" t="str">
            <v>B</v>
          </cell>
          <cell r="O2710">
            <v>42216</v>
          </cell>
          <cell r="P2710">
            <v>0.20694444444444446</v>
          </cell>
          <cell r="Q2710">
            <v>31</v>
          </cell>
          <cell r="R2710"/>
          <cell r="S2710" t="str">
            <v>Mtto. Terminado</v>
          </cell>
          <cell r="T2710">
            <v>42216</v>
          </cell>
          <cell r="U2710">
            <v>0.34722222222222227</v>
          </cell>
          <cell r="V2710">
            <v>3.3666666666977108</v>
          </cell>
        </row>
        <row r="2711">
          <cell r="A2711"/>
          <cell r="B2711">
            <v>2700</v>
          </cell>
          <cell r="C2711">
            <v>157</v>
          </cell>
          <cell r="D2711" t="str">
            <v>Cabezal M. Benz LS-2635</v>
          </cell>
          <cell r="E2711" t="str">
            <v>100CB</v>
          </cell>
          <cell r="F2711" t="str">
            <v>Coazucar S. A.</v>
          </cell>
          <cell r="G2711">
            <v>791060330</v>
          </cell>
          <cell r="H2711">
            <v>791060330</v>
          </cell>
          <cell r="I2711" t="str">
            <v>MTTO. EN EL CAMPO</v>
          </cell>
          <cell r="J2711" t="str">
            <v>Revisar sistema de combustible</v>
          </cell>
          <cell r="K2711" t="str">
            <v>MTTO. CORRECTIVO</v>
          </cell>
          <cell r="L2711">
            <v>1096</v>
          </cell>
          <cell r="M2711" t="str">
            <v>GONZALEZ MAZON, MESIAS EDUARDO</v>
          </cell>
          <cell r="N2711" t="str">
            <v>B</v>
          </cell>
          <cell r="O2711">
            <v>42216</v>
          </cell>
          <cell r="P2711">
            <v>0.21041666666666667</v>
          </cell>
          <cell r="Q2711">
            <v>31</v>
          </cell>
          <cell r="R2711"/>
          <cell r="S2711" t="str">
            <v>Mtto. Terminado</v>
          </cell>
          <cell r="T2711">
            <v>42216</v>
          </cell>
          <cell r="U2711">
            <v>0.28125</v>
          </cell>
          <cell r="V2711">
            <v>1.6999999999534339</v>
          </cell>
        </row>
        <row r="2712">
          <cell r="A2712"/>
          <cell r="B2712">
            <v>2701</v>
          </cell>
          <cell r="C2712" t="str">
            <v>127A</v>
          </cell>
          <cell r="D2712" t="str">
            <v>Camión Chevrolet</v>
          </cell>
          <cell r="E2712" t="str">
            <v>100EL</v>
          </cell>
          <cell r="F2712" t="str">
            <v>Coazucar S. A.</v>
          </cell>
          <cell r="G2712">
            <v>791060303</v>
          </cell>
          <cell r="H2712">
            <v>7795550748</v>
          </cell>
          <cell r="I2712" t="str">
            <v>EQUIPO LIVIANO</v>
          </cell>
          <cell r="J2712" t="str">
            <v>Reparar puerta lado derecho</v>
          </cell>
          <cell r="K2712" t="str">
            <v>MTTO. CORRECTIVO</v>
          </cell>
          <cell r="L2712">
            <v>2037</v>
          </cell>
          <cell r="M2712" t="str">
            <v>YULAN CUADROS, SERGIO MAURICIO</v>
          </cell>
          <cell r="N2712" t="str">
            <v>B</v>
          </cell>
          <cell r="O2712">
            <v>42216</v>
          </cell>
          <cell r="P2712">
            <v>0.22916666666666666</v>
          </cell>
          <cell r="Q2712">
            <v>31</v>
          </cell>
          <cell r="R2712"/>
          <cell r="S2712" t="str">
            <v>Mtto. Terminado</v>
          </cell>
          <cell r="T2712">
            <v>42216</v>
          </cell>
          <cell r="U2712">
            <v>0.41666666666666669</v>
          </cell>
          <cell r="V2712">
            <v>4.5</v>
          </cell>
        </row>
        <row r="2713">
          <cell r="A2713"/>
          <cell r="B2713">
            <v>2702</v>
          </cell>
          <cell r="C2713" t="str">
            <v>EA08</v>
          </cell>
          <cell r="D2713" t="str">
            <v>Roturador 6 Vastagos</v>
          </cell>
          <cell r="E2713" t="str">
            <v>100EA</v>
          </cell>
          <cell r="F2713" t="str">
            <v>Coazucar S. A.</v>
          </cell>
          <cell r="G2713">
            <v>791060355</v>
          </cell>
          <cell r="H2713">
            <v>7795550560</v>
          </cell>
          <cell r="I2713" t="str">
            <v>MTTO. EN EL CAMPO</v>
          </cell>
          <cell r="J2713" t="str">
            <v>Cambiar puntas</v>
          </cell>
          <cell r="K2713" t="str">
            <v>MTTO. CORRECTIVO</v>
          </cell>
          <cell r="L2713">
            <v>794</v>
          </cell>
          <cell r="M2713" t="str">
            <v>CALI QUEZADA, LUIS GERARDO</v>
          </cell>
          <cell r="N2713" t="str">
            <v>B</v>
          </cell>
          <cell r="O2713">
            <v>42216</v>
          </cell>
          <cell r="P2713">
            <v>0.25625000000000003</v>
          </cell>
          <cell r="Q2713">
            <v>31</v>
          </cell>
          <cell r="R2713"/>
          <cell r="S2713" t="str">
            <v>Mtto. Terminado</v>
          </cell>
          <cell r="T2713">
            <v>42216</v>
          </cell>
          <cell r="U2713">
            <v>0.625</v>
          </cell>
          <cell r="V2713">
            <v>8.8500000000931323</v>
          </cell>
        </row>
        <row r="2714">
          <cell r="A2714"/>
          <cell r="B2714">
            <v>2703</v>
          </cell>
          <cell r="C2714">
            <v>289</v>
          </cell>
          <cell r="D2714" t="str">
            <v>Tractor John Deere 8200</v>
          </cell>
          <cell r="E2714" t="str">
            <v>100JD</v>
          </cell>
          <cell r="F2714" t="str">
            <v>Coazucar S. A.</v>
          </cell>
          <cell r="G2714">
            <v>791060392</v>
          </cell>
          <cell r="H2714">
            <v>7795550941</v>
          </cell>
          <cell r="I2714" t="str">
            <v>ELECTROMECANICOS</v>
          </cell>
          <cell r="J2714" t="str">
            <v>Revisar sistema electrico</v>
          </cell>
          <cell r="K2714" t="str">
            <v>MTTO. CORRECTIVO</v>
          </cell>
          <cell r="L2714">
            <v>1136</v>
          </cell>
          <cell r="M2714" t="str">
            <v>GUERRERO GARCIA, GENARO FELIPE</v>
          </cell>
          <cell r="N2714" t="str">
            <v>B</v>
          </cell>
          <cell r="O2714">
            <v>42216</v>
          </cell>
          <cell r="P2714">
            <v>0.28125</v>
          </cell>
          <cell r="Q2714">
            <v>31</v>
          </cell>
          <cell r="R2714"/>
          <cell r="S2714" t="str">
            <v>Mtto. Terminado</v>
          </cell>
          <cell r="T2714">
            <v>42216</v>
          </cell>
          <cell r="U2714">
            <v>0.45833333333333331</v>
          </cell>
          <cell r="V2714">
            <v>4.25</v>
          </cell>
        </row>
        <row r="2715">
          <cell r="A2715"/>
          <cell r="B2715">
            <v>2704</v>
          </cell>
          <cell r="C2715" t="str">
            <v>JD48</v>
          </cell>
          <cell r="D2715" t="str">
            <v>Tractor John Deere 6145J</v>
          </cell>
          <cell r="E2715" t="str">
            <v>100JD</v>
          </cell>
          <cell r="F2715" t="str">
            <v>Coazucar S. A.</v>
          </cell>
          <cell r="G2715">
            <v>791060443</v>
          </cell>
          <cell r="H2715">
            <v>7795551103</v>
          </cell>
          <cell r="I2715" t="str">
            <v>MTTO. EN EL CAMPO</v>
          </cell>
          <cell r="J2715" t="str">
            <v>Revisar encendido</v>
          </cell>
          <cell r="K2715" t="str">
            <v>MTTO. CORRECTIVO</v>
          </cell>
          <cell r="L2715">
            <v>7139</v>
          </cell>
          <cell r="M2715" t="str">
            <v>PINZON BERMUDEZ, EDGAR VICENTE</v>
          </cell>
          <cell r="N2715" t="str">
            <v>B</v>
          </cell>
          <cell r="O2715">
            <v>42216</v>
          </cell>
          <cell r="P2715">
            <v>0.28958333333333336</v>
          </cell>
          <cell r="Q2715">
            <v>31</v>
          </cell>
          <cell r="R2715"/>
          <cell r="S2715" t="str">
            <v>Mtto. Terminado</v>
          </cell>
          <cell r="T2715">
            <v>42216</v>
          </cell>
          <cell r="U2715">
            <v>0.33333333333333331</v>
          </cell>
          <cell r="V2715">
            <v>1.0500000000465661</v>
          </cell>
        </row>
        <row r="2716">
          <cell r="A2716"/>
          <cell r="B2716">
            <v>2705</v>
          </cell>
          <cell r="C2716">
            <v>275</v>
          </cell>
          <cell r="D2716" t="str">
            <v>Tractor John Deere 8200</v>
          </cell>
          <cell r="E2716" t="str">
            <v>100JD</v>
          </cell>
          <cell r="F2716" t="str">
            <v>Coazucar S. A.</v>
          </cell>
          <cell r="G2716">
            <v>791060442</v>
          </cell>
          <cell r="H2716">
            <v>7795550921</v>
          </cell>
          <cell r="I2716" t="str">
            <v>MTTO. EN EL CAMPO</v>
          </cell>
          <cell r="J2716" t="str">
            <v>Cambiar llanta baja delantera izquierda</v>
          </cell>
          <cell r="K2716" t="str">
            <v>MTTO. CORRECTIVO</v>
          </cell>
          <cell r="L2716">
            <v>1353</v>
          </cell>
          <cell r="M2716" t="str">
            <v>MINA POROZO, XAVIER</v>
          </cell>
          <cell r="N2716" t="str">
            <v>A</v>
          </cell>
          <cell r="O2716">
            <v>42216</v>
          </cell>
          <cell r="P2716">
            <v>0.2986111111111111</v>
          </cell>
          <cell r="Q2716">
            <v>31</v>
          </cell>
          <cell r="R2716"/>
          <cell r="S2716" t="str">
            <v>Mtto. Terminado</v>
          </cell>
          <cell r="T2716">
            <v>42216</v>
          </cell>
          <cell r="U2716">
            <v>0.46527777777777773</v>
          </cell>
          <cell r="V2716">
            <v>4.0000000001164153</v>
          </cell>
        </row>
        <row r="2717">
          <cell r="A2717"/>
          <cell r="B2717">
            <v>2706</v>
          </cell>
          <cell r="C2717">
            <v>299</v>
          </cell>
          <cell r="D2717" t="str">
            <v>Tractor John Deere 8200</v>
          </cell>
          <cell r="E2717" t="str">
            <v>100JD</v>
          </cell>
          <cell r="F2717" t="str">
            <v>Coazucar S. A.</v>
          </cell>
          <cell r="G2717">
            <v>791060392</v>
          </cell>
          <cell r="H2717">
            <v>7795550953</v>
          </cell>
          <cell r="I2717" t="str">
            <v>MTTO. EN EL CAMPO</v>
          </cell>
          <cell r="J2717" t="str">
            <v>Cambiar llanta baja posterior izquierda</v>
          </cell>
          <cell r="K2717" t="str">
            <v>MTTO. CORRECTIVO</v>
          </cell>
          <cell r="L2717">
            <v>751</v>
          </cell>
          <cell r="M2717" t="str">
            <v>BRITO BRITO, JULIO AURELIO</v>
          </cell>
          <cell r="N2717" t="str">
            <v>A</v>
          </cell>
          <cell r="O2717">
            <v>42216</v>
          </cell>
          <cell r="P2717">
            <v>0.2986111111111111</v>
          </cell>
          <cell r="Q2717">
            <v>31</v>
          </cell>
          <cell r="R2717"/>
          <cell r="S2717" t="str">
            <v>Mtto. Terminado</v>
          </cell>
          <cell r="T2717">
            <v>42216</v>
          </cell>
          <cell r="U2717">
            <v>0.38194444444444442</v>
          </cell>
          <cell r="V2717">
            <v>2.0000000001164153</v>
          </cell>
        </row>
        <row r="2718">
          <cell r="A2718"/>
          <cell r="B2718">
            <v>2707</v>
          </cell>
          <cell r="C2718" t="str">
            <v>EL17</v>
          </cell>
          <cell r="D2718" t="str">
            <v xml:space="preserve">Camioneta Chevrolet </v>
          </cell>
          <cell r="E2718" t="str">
            <v>100EL</v>
          </cell>
          <cell r="F2718" t="str">
            <v>Coazucar S. A.</v>
          </cell>
          <cell r="G2718">
            <v>791060303</v>
          </cell>
          <cell r="H2718">
            <v>7795550790</v>
          </cell>
          <cell r="I2718" t="str">
            <v>EQUIPO LIVIANO</v>
          </cell>
          <cell r="J2718" t="str">
            <v>Revisar sistema de combustible</v>
          </cell>
          <cell r="K2718" t="str">
            <v>MTTO. CORRECTIVO</v>
          </cell>
          <cell r="L2718">
            <v>803</v>
          </cell>
          <cell r="M2718" t="str">
            <v>CALLE SOLIZ, LUIS</v>
          </cell>
          <cell r="N2718" t="str">
            <v>A</v>
          </cell>
          <cell r="O2718">
            <v>42216</v>
          </cell>
          <cell r="P2718">
            <v>0.30138888888888887</v>
          </cell>
          <cell r="Q2718">
            <v>31</v>
          </cell>
          <cell r="R2718">
            <v>24869</v>
          </cell>
          <cell r="S2718" t="str">
            <v>Mtto. Terminado</v>
          </cell>
          <cell r="T2718">
            <v>42216</v>
          </cell>
          <cell r="U2718">
            <v>0.33333333333333331</v>
          </cell>
          <cell r="V2718">
            <v>0.7666666666045785</v>
          </cell>
        </row>
        <row r="2719">
          <cell r="A2719"/>
          <cell r="B2719">
            <v>2708</v>
          </cell>
          <cell r="C2719" t="str">
            <v>100BH</v>
          </cell>
          <cell r="D2719" t="str">
            <v>Bomba de herbicida</v>
          </cell>
          <cell r="E2719" t="str">
            <v>100BH</v>
          </cell>
          <cell r="F2719" t="str">
            <v>Coazucar S. A.</v>
          </cell>
          <cell r="G2719">
            <v>791060339</v>
          </cell>
          <cell r="H2719">
            <v>7795550174</v>
          </cell>
          <cell r="I2719" t="str">
            <v>EQUIPO LIVIANO</v>
          </cell>
          <cell r="J2719" t="str">
            <v>Revisar motor de los equipo EA67 Y EA58</v>
          </cell>
          <cell r="K2719" t="str">
            <v>MTTO. CORRECTIVO</v>
          </cell>
          <cell r="L2719">
            <v>4702</v>
          </cell>
          <cell r="M2719" t="str">
            <v>LANDIN NIOLA,OSCAR</v>
          </cell>
          <cell r="N2719" t="str">
            <v>A</v>
          </cell>
          <cell r="O2719">
            <v>42216</v>
          </cell>
          <cell r="P2719">
            <v>0.3034722222222222</v>
          </cell>
          <cell r="Q2719">
            <v>31</v>
          </cell>
          <cell r="R2719"/>
          <cell r="S2719" t="str">
            <v>Mtto. Terminado</v>
          </cell>
          <cell r="T2719">
            <v>42217</v>
          </cell>
          <cell r="U2719">
            <v>0.375</v>
          </cell>
          <cell r="V2719">
            <v>25.716666666674428</v>
          </cell>
        </row>
        <row r="2720">
          <cell r="A2720"/>
          <cell r="B2720">
            <v>2709</v>
          </cell>
          <cell r="C2720">
            <v>1484</v>
          </cell>
          <cell r="D2720" t="str">
            <v>Dollys</v>
          </cell>
          <cell r="E2720" t="str">
            <v>100DL</v>
          </cell>
          <cell r="F2720" t="str">
            <v>Coazucar S. A.</v>
          </cell>
          <cell r="G2720">
            <v>0</v>
          </cell>
          <cell r="H2720">
            <v>791060315</v>
          </cell>
          <cell r="I2720" t="str">
            <v>MTTO. EN EL CAMPO</v>
          </cell>
          <cell r="J2720" t="str">
            <v>Reparar eje</v>
          </cell>
          <cell r="K2720" t="str">
            <v>MTTO. CORRECTIVO</v>
          </cell>
          <cell r="L2720">
            <v>1417</v>
          </cell>
          <cell r="M2720" t="str">
            <v>MORENO ULLOA, SALOMON</v>
          </cell>
          <cell r="N2720" t="str">
            <v>A</v>
          </cell>
          <cell r="O2720">
            <v>42216</v>
          </cell>
          <cell r="P2720">
            <v>0.30555555555555552</v>
          </cell>
          <cell r="Q2720">
            <v>31</v>
          </cell>
          <cell r="R2720"/>
          <cell r="S2720" t="str">
            <v>Mtto. Terminado</v>
          </cell>
          <cell r="T2720">
            <v>42216</v>
          </cell>
          <cell r="U2720">
            <v>0.79166666666666663</v>
          </cell>
          <cell r="V2720">
            <v>11.666666666744277</v>
          </cell>
        </row>
        <row r="2721">
          <cell r="A2721"/>
          <cell r="B2721">
            <v>2710</v>
          </cell>
          <cell r="C2721">
            <v>1448</v>
          </cell>
          <cell r="D2721" t="str">
            <v>Dollys</v>
          </cell>
          <cell r="E2721" t="str">
            <v>100DL</v>
          </cell>
          <cell r="F2721" t="str">
            <v>Coazucar S. A.</v>
          </cell>
          <cell r="G2721">
            <v>0</v>
          </cell>
          <cell r="H2721">
            <v>791060315</v>
          </cell>
          <cell r="I2721" t="str">
            <v>MTTO. EN EL CAMPO</v>
          </cell>
          <cell r="J2721" t="str">
            <v>Cambiar balancin</v>
          </cell>
          <cell r="K2721" t="str">
            <v>MTTO. CORRECTIVO</v>
          </cell>
          <cell r="L2721">
            <v>1417</v>
          </cell>
          <cell r="M2721" t="str">
            <v>MORENO ULLOA, SALOMON</v>
          </cell>
          <cell r="N2721" t="str">
            <v>A</v>
          </cell>
          <cell r="O2721">
            <v>42216</v>
          </cell>
          <cell r="P2721">
            <v>0.30555555555555552</v>
          </cell>
          <cell r="Q2721">
            <v>31</v>
          </cell>
          <cell r="R2721"/>
          <cell r="S2721" t="str">
            <v>Mtto. Terminado</v>
          </cell>
          <cell r="T2721">
            <v>42216</v>
          </cell>
          <cell r="U2721">
            <v>0.5</v>
          </cell>
          <cell r="V2721">
            <v>4.6666666667442769</v>
          </cell>
        </row>
        <row r="2722">
          <cell r="A2722"/>
          <cell r="B2722">
            <v>2711</v>
          </cell>
          <cell r="C2722" t="str">
            <v>JD45</v>
          </cell>
          <cell r="D2722" t="str">
            <v>Tractor Massey Ferguson MF7624</v>
          </cell>
          <cell r="E2722" t="str">
            <v>100JD</v>
          </cell>
          <cell r="F2722" t="str">
            <v>Coazucar S. A.</v>
          </cell>
          <cell r="G2722">
            <v>791060433</v>
          </cell>
          <cell r="H2722">
            <v>7795551099</v>
          </cell>
          <cell r="I2722" t="str">
            <v>JOHN DEERE</v>
          </cell>
          <cell r="J2722" t="str">
            <v>Apretar pernos de la cabina</v>
          </cell>
          <cell r="K2722" t="str">
            <v>MTTO. CORRECTIVO</v>
          </cell>
          <cell r="L2722">
            <v>793</v>
          </cell>
          <cell r="M2722" t="str">
            <v>CALI QUEZADA, JOSE ANTONIO</v>
          </cell>
          <cell r="N2722" t="str">
            <v>A</v>
          </cell>
          <cell r="O2722">
            <v>42216</v>
          </cell>
          <cell r="P2722">
            <v>0.30902777777777779</v>
          </cell>
          <cell r="Q2722">
            <v>31</v>
          </cell>
          <cell r="R2722">
            <v>1794</v>
          </cell>
          <cell r="S2722" t="str">
            <v>Mtto. Terminado</v>
          </cell>
          <cell r="T2722">
            <v>42216</v>
          </cell>
          <cell r="U2722">
            <v>0.375</v>
          </cell>
          <cell r="V2722">
            <v>1.5833333332557231</v>
          </cell>
        </row>
        <row r="2723">
          <cell r="A2723"/>
          <cell r="B2723">
            <v>2712</v>
          </cell>
          <cell r="C2723">
            <v>288</v>
          </cell>
          <cell r="D2723" t="str">
            <v>Tractor John Deere 8200</v>
          </cell>
          <cell r="E2723" t="str">
            <v>100JD</v>
          </cell>
          <cell r="F2723" t="str">
            <v>Coazucar S. A.</v>
          </cell>
          <cell r="G2723">
            <v>791060442</v>
          </cell>
          <cell r="H2723">
            <v>7795550939</v>
          </cell>
          <cell r="I2723" t="str">
            <v>MTTO. EN EL CAMPO</v>
          </cell>
          <cell r="J2723" t="str">
            <v>Revisar A/A</v>
          </cell>
          <cell r="K2723" t="str">
            <v>MTTO. CORRECTIVO</v>
          </cell>
          <cell r="L2723">
            <v>980</v>
          </cell>
          <cell r="M2723" t="str">
            <v>CUSCO LOPEZ, JUAN GABRIEL</v>
          </cell>
          <cell r="N2723" t="str">
            <v>A</v>
          </cell>
          <cell r="O2723">
            <v>42216</v>
          </cell>
          <cell r="P2723">
            <v>0.31944444444444448</v>
          </cell>
          <cell r="Q2723">
            <v>31</v>
          </cell>
          <cell r="R2723"/>
          <cell r="S2723" t="str">
            <v>Mtto. Terminado</v>
          </cell>
          <cell r="T2723">
            <v>42216</v>
          </cell>
          <cell r="U2723">
            <v>0.875</v>
          </cell>
          <cell r="V2723">
            <v>13.333333333255723</v>
          </cell>
        </row>
        <row r="2724">
          <cell r="A2724"/>
          <cell r="B2724">
            <v>2713</v>
          </cell>
          <cell r="C2724">
            <v>335</v>
          </cell>
          <cell r="D2724" t="str">
            <v>Tractor de llanta Cameco</v>
          </cell>
          <cell r="E2724" t="str">
            <v>100CM</v>
          </cell>
          <cell r="F2724" t="str">
            <v>Coazucar S. A.</v>
          </cell>
          <cell r="G2724">
            <v>791060444</v>
          </cell>
          <cell r="H2724">
            <v>791060444</v>
          </cell>
          <cell r="I2724" t="str">
            <v>MTTO. EN EL CAMPO</v>
          </cell>
          <cell r="J2724" t="str">
            <v>Cruceta de encima rota</v>
          </cell>
          <cell r="K2724" t="str">
            <v>MTTO. CORRECTIVO</v>
          </cell>
          <cell r="L2724">
            <v>1862</v>
          </cell>
          <cell r="M2724" t="str">
            <v>TADAY PAREDES, JOSE MIGUEL</v>
          </cell>
          <cell r="N2724" t="str">
            <v>A</v>
          </cell>
          <cell r="O2724">
            <v>42216</v>
          </cell>
          <cell r="P2724">
            <v>0.31944444444444448</v>
          </cell>
          <cell r="Q2724">
            <v>31</v>
          </cell>
          <cell r="R2724"/>
          <cell r="S2724" t="str">
            <v>Mtto. Terminado</v>
          </cell>
          <cell r="T2724">
            <v>42216</v>
          </cell>
          <cell r="U2724">
            <v>0.5</v>
          </cell>
          <cell r="V2724">
            <v>4.3333333332557231</v>
          </cell>
        </row>
        <row r="2725">
          <cell r="A2725"/>
          <cell r="B2725">
            <v>2714</v>
          </cell>
          <cell r="C2725">
            <v>331</v>
          </cell>
          <cell r="D2725" t="str">
            <v>Tractor de Llantas Cameco 305 AG</v>
          </cell>
          <cell r="E2725" t="str">
            <v>100CM</v>
          </cell>
          <cell r="F2725" t="str">
            <v>Coazucar S. A.</v>
          </cell>
          <cell r="G2725">
            <v>791060444</v>
          </cell>
          <cell r="H2725">
            <v>791060444</v>
          </cell>
          <cell r="I2725" t="str">
            <v>MTTO. EN EL CAMPO</v>
          </cell>
          <cell r="J2725" t="str">
            <v>Cruceta de encima rota</v>
          </cell>
          <cell r="K2725" t="str">
            <v>MTTO. CORRECTIVO</v>
          </cell>
          <cell r="L2725">
            <v>1118</v>
          </cell>
          <cell r="M2725" t="str">
            <v>GUAMAN LANDYN, LUIS ARIOLFO</v>
          </cell>
          <cell r="N2725" t="str">
            <v>A</v>
          </cell>
          <cell r="O2725">
            <v>42216</v>
          </cell>
          <cell r="P2725">
            <v>0.31944444444444448</v>
          </cell>
          <cell r="Q2725">
            <v>31</v>
          </cell>
          <cell r="R2725"/>
          <cell r="S2725" t="str">
            <v>Mtto. Terminado</v>
          </cell>
          <cell r="T2725">
            <v>42216</v>
          </cell>
          <cell r="U2725">
            <v>0.99513888888888891</v>
          </cell>
          <cell r="V2725">
            <v>16.216666666558012</v>
          </cell>
        </row>
        <row r="2726">
          <cell r="A2726"/>
          <cell r="B2726">
            <v>2715</v>
          </cell>
          <cell r="C2726" t="str">
            <v>MB55</v>
          </cell>
          <cell r="D2726" t="str">
            <v>Moto bomba John Deere R 504850</v>
          </cell>
          <cell r="E2726" t="str">
            <v>100BB</v>
          </cell>
          <cell r="F2726" t="str">
            <v>Coazucar S. A.</v>
          </cell>
          <cell r="G2726">
            <v>791060405</v>
          </cell>
          <cell r="H2726">
            <v>791060405</v>
          </cell>
          <cell r="I2726" t="str">
            <v>MTTO. EN EL CAMPO</v>
          </cell>
          <cell r="J2726" t="str">
            <v>Cambiar bandas</v>
          </cell>
          <cell r="K2726" t="str">
            <v>MTTO. CORRECTIVO</v>
          </cell>
          <cell r="L2726">
            <v>1735</v>
          </cell>
          <cell r="M2726" t="str">
            <v>ROMERO ACOSTA, EDWIN</v>
          </cell>
          <cell r="N2726" t="str">
            <v>A</v>
          </cell>
          <cell r="O2726">
            <v>42216</v>
          </cell>
          <cell r="P2726">
            <v>0.32083333333333336</v>
          </cell>
          <cell r="Q2726">
            <v>31</v>
          </cell>
          <cell r="R2726"/>
          <cell r="S2726" t="str">
            <v>Mtto. Terminado</v>
          </cell>
          <cell r="T2726">
            <v>42216</v>
          </cell>
          <cell r="U2726">
            <v>0.5</v>
          </cell>
          <cell r="V2726">
            <v>4.3000000000465661</v>
          </cell>
        </row>
        <row r="2727">
          <cell r="A2727"/>
          <cell r="B2727">
            <v>2716</v>
          </cell>
          <cell r="C2727">
            <v>635</v>
          </cell>
          <cell r="D2727" t="str">
            <v>Moto Bomba Perkins 1104A-44T</v>
          </cell>
          <cell r="E2727" t="str">
            <v>100BB</v>
          </cell>
          <cell r="F2727" t="str">
            <v>Coazucar S. A.</v>
          </cell>
          <cell r="G2727">
            <v>791060405</v>
          </cell>
          <cell r="H2727">
            <v>7795550015</v>
          </cell>
          <cell r="I2727" t="str">
            <v>MTTO. EN EL CAMPO</v>
          </cell>
          <cell r="J2727" t="str">
            <v>Cambiar bases del radiador</v>
          </cell>
          <cell r="K2727" t="str">
            <v>MTTO. CORRECTIVO</v>
          </cell>
          <cell r="L2727">
            <v>1735</v>
          </cell>
          <cell r="M2727" t="str">
            <v>ROMERO ACOSTA, EDWIN</v>
          </cell>
          <cell r="N2727" t="str">
            <v>A</v>
          </cell>
          <cell r="O2727">
            <v>42216</v>
          </cell>
          <cell r="P2727">
            <v>0.32083333333333336</v>
          </cell>
          <cell r="Q2727">
            <v>31</v>
          </cell>
          <cell r="R2727"/>
          <cell r="S2727" t="str">
            <v>Mtto. Terminado</v>
          </cell>
          <cell r="T2727">
            <v>42216</v>
          </cell>
          <cell r="U2727">
            <v>0.625</v>
          </cell>
          <cell r="V2727">
            <v>7.3000000000465661</v>
          </cell>
        </row>
        <row r="2728">
          <cell r="A2728"/>
          <cell r="B2728">
            <v>2717</v>
          </cell>
          <cell r="C2728">
            <v>160</v>
          </cell>
          <cell r="D2728" t="str">
            <v>Cabezal M. Benz LS-2635</v>
          </cell>
          <cell r="E2728" t="str">
            <v>100CB</v>
          </cell>
          <cell r="F2728" t="str">
            <v>Coazucar S. A.</v>
          </cell>
          <cell r="G2728">
            <v>791060330</v>
          </cell>
          <cell r="H2728">
            <v>791060330</v>
          </cell>
          <cell r="I2728" t="str">
            <v>MTTO. EN EL CAMPO</v>
          </cell>
          <cell r="J2728" t="str">
            <v>Revisar pulmon</v>
          </cell>
          <cell r="K2728" t="str">
            <v>MTTO. CORRECTIVO</v>
          </cell>
          <cell r="L2728">
            <v>1517</v>
          </cell>
          <cell r="M2728" t="str">
            <v>PANESO BAJAÑA, CESAR</v>
          </cell>
          <cell r="N2728" t="str">
            <v>A</v>
          </cell>
          <cell r="O2728">
            <v>42216</v>
          </cell>
          <cell r="P2728">
            <v>0.32222222222222224</v>
          </cell>
          <cell r="Q2728">
            <v>31</v>
          </cell>
          <cell r="R2728"/>
          <cell r="S2728" t="str">
            <v>Mtto. Terminado</v>
          </cell>
          <cell r="T2728">
            <v>42218</v>
          </cell>
          <cell r="U2728">
            <v>0.44791666666666669</v>
          </cell>
          <cell r="V2728">
            <v>51.016666666604578</v>
          </cell>
        </row>
        <row r="2729">
          <cell r="A2729"/>
          <cell r="B2729">
            <v>2718</v>
          </cell>
          <cell r="C2729" t="str">
            <v>MB54</v>
          </cell>
          <cell r="D2729" t="str">
            <v>Motor John Deere R504850</v>
          </cell>
          <cell r="E2729" t="str">
            <v>100BB</v>
          </cell>
          <cell r="F2729" t="str">
            <v>Coazucar S. A.</v>
          </cell>
          <cell r="G2729">
            <v>791060405</v>
          </cell>
          <cell r="H2729">
            <v>7795550160</v>
          </cell>
          <cell r="I2729" t="str">
            <v>MTTO. EN EL CAMPO</v>
          </cell>
          <cell r="J2729" t="str">
            <v>Colocar cheque</v>
          </cell>
          <cell r="K2729" t="str">
            <v>MTTO. CORRECTIVO</v>
          </cell>
          <cell r="L2729">
            <v>1804</v>
          </cell>
          <cell r="M2729" t="str">
            <v>SANTOS LEON, FRANKLIN ESTALIN</v>
          </cell>
          <cell r="N2729" t="str">
            <v>A</v>
          </cell>
          <cell r="O2729">
            <v>42216</v>
          </cell>
          <cell r="P2729">
            <v>0.3263888888888889</v>
          </cell>
          <cell r="Q2729">
            <v>31</v>
          </cell>
          <cell r="R2729"/>
          <cell r="S2729" t="str">
            <v>Mtto. Terminado</v>
          </cell>
          <cell r="T2729">
            <v>42216</v>
          </cell>
          <cell r="U2729">
            <v>0.6875</v>
          </cell>
          <cell r="V2729">
            <v>8.6666666666278616</v>
          </cell>
        </row>
        <row r="2730">
          <cell r="A2730"/>
          <cell r="B2730">
            <v>2719</v>
          </cell>
          <cell r="C2730">
            <v>1296</v>
          </cell>
          <cell r="D2730" t="str">
            <v>Trayler</v>
          </cell>
          <cell r="E2730" t="str">
            <v>100TD</v>
          </cell>
          <cell r="F2730" t="str">
            <v>Coazucar S. A.</v>
          </cell>
          <cell r="G2730">
            <v>791060312</v>
          </cell>
          <cell r="H2730">
            <v>791060312</v>
          </cell>
          <cell r="I2730" t="str">
            <v>MTTO. EN EL CAMPO</v>
          </cell>
          <cell r="J2730" t="str">
            <v>Cambiar rodamientos</v>
          </cell>
          <cell r="K2730" t="str">
            <v>MTTO. CORRECTIVO</v>
          </cell>
          <cell r="L2730">
            <v>1500</v>
          </cell>
          <cell r="M2730" t="str">
            <v>ORTIZ YADAYCELA, NESTOR</v>
          </cell>
          <cell r="N2730" t="str">
            <v>A</v>
          </cell>
          <cell r="O2730">
            <v>42216</v>
          </cell>
          <cell r="P2730">
            <v>0.32708333333333334</v>
          </cell>
          <cell r="Q2730">
            <v>31</v>
          </cell>
          <cell r="R2730"/>
          <cell r="S2730" t="str">
            <v>Mtto. Terminado</v>
          </cell>
          <cell r="T2730">
            <v>42216</v>
          </cell>
          <cell r="U2730">
            <v>0.625</v>
          </cell>
          <cell r="V2730">
            <v>7.1500000001396984</v>
          </cell>
        </row>
        <row r="2731">
          <cell r="A2731"/>
          <cell r="B2731">
            <v>2720</v>
          </cell>
          <cell r="C2731">
            <v>1363</v>
          </cell>
          <cell r="D2731" t="str">
            <v>Trayler</v>
          </cell>
          <cell r="E2731" t="str">
            <v>100TD</v>
          </cell>
          <cell r="F2731" t="str">
            <v>Coazucar S. A.</v>
          </cell>
          <cell r="G2731">
            <v>791060312</v>
          </cell>
          <cell r="H2731">
            <v>791060312</v>
          </cell>
          <cell r="I2731" t="str">
            <v>MTTO. EN EL CAMPO</v>
          </cell>
          <cell r="J2731" t="str">
            <v>Colocar pin de biela</v>
          </cell>
          <cell r="K2731" t="str">
            <v>MTTO. CORRECTIVO</v>
          </cell>
          <cell r="L2731">
            <v>1500</v>
          </cell>
          <cell r="M2731" t="str">
            <v>ORTIZ YADAYCELA, NESTOR</v>
          </cell>
          <cell r="N2731" t="str">
            <v>A</v>
          </cell>
          <cell r="O2731">
            <v>42216</v>
          </cell>
          <cell r="P2731">
            <v>0.32708333333333334</v>
          </cell>
          <cell r="Q2731">
            <v>31</v>
          </cell>
          <cell r="R2731"/>
          <cell r="S2731" t="str">
            <v>Mtto. Terminado</v>
          </cell>
          <cell r="T2731">
            <v>42216</v>
          </cell>
          <cell r="U2731">
            <v>0.375</v>
          </cell>
          <cell r="V2731">
            <v>1.1500000001396984</v>
          </cell>
        </row>
        <row r="2732">
          <cell r="A2732"/>
          <cell r="B2732">
            <v>2721</v>
          </cell>
          <cell r="C2732">
            <v>1349</v>
          </cell>
          <cell r="D2732" t="str">
            <v>Trayler</v>
          </cell>
          <cell r="E2732" t="str">
            <v>100TD</v>
          </cell>
          <cell r="F2732" t="str">
            <v>Coazucar S. A.</v>
          </cell>
          <cell r="G2732">
            <v>0</v>
          </cell>
          <cell r="H2732">
            <v>791060312</v>
          </cell>
          <cell r="I2732" t="str">
            <v>MTTO. EN EL CAMPO</v>
          </cell>
          <cell r="J2732" t="str">
            <v>Revisar rodamientos</v>
          </cell>
          <cell r="K2732" t="str">
            <v>MTTO. CORRECTIVO</v>
          </cell>
          <cell r="L2732">
            <v>1500</v>
          </cell>
          <cell r="M2732" t="str">
            <v>ORTIZ YADAYCELA, NESTOR</v>
          </cell>
          <cell r="N2732" t="str">
            <v>A</v>
          </cell>
          <cell r="O2732">
            <v>42216</v>
          </cell>
          <cell r="P2732">
            <v>0.32708333333333334</v>
          </cell>
          <cell r="Q2732">
            <v>31</v>
          </cell>
          <cell r="R2732"/>
          <cell r="S2732" t="str">
            <v>Mtto. Terminado</v>
          </cell>
          <cell r="T2732">
            <v>42216</v>
          </cell>
          <cell r="U2732">
            <v>0.375</v>
          </cell>
          <cell r="V2732">
            <v>1.1500000001396984</v>
          </cell>
        </row>
        <row r="2733">
          <cell r="A2733"/>
          <cell r="B2733">
            <v>2722</v>
          </cell>
          <cell r="C2733" t="str">
            <v>EL08</v>
          </cell>
          <cell r="D2733" t="str">
            <v xml:space="preserve">Jeep Vitara Chevrolet </v>
          </cell>
          <cell r="E2733" t="str">
            <v>100EL</v>
          </cell>
          <cell r="F2733" t="str">
            <v>Coazucar S. A.</v>
          </cell>
          <cell r="G2733">
            <v>791060301</v>
          </cell>
          <cell r="H2733">
            <v>7795550773</v>
          </cell>
          <cell r="I2733" t="str">
            <v>EQUIPO LIVIANO</v>
          </cell>
          <cell r="J2733" t="str">
            <v>Revisar equipo</v>
          </cell>
          <cell r="K2733" t="str">
            <v>MTTO. CORRECTIVO</v>
          </cell>
          <cell r="L2733">
            <v>374</v>
          </cell>
          <cell r="M2733" t="str">
            <v>VIVAR CAMPOVERDE, SAUL</v>
          </cell>
          <cell r="N2733" t="str">
            <v>A</v>
          </cell>
          <cell r="O2733">
            <v>42216</v>
          </cell>
          <cell r="P2733">
            <v>0.3347222222222222</v>
          </cell>
          <cell r="Q2733">
            <v>31</v>
          </cell>
          <cell r="R2733"/>
          <cell r="S2733" t="str">
            <v>Mtto. Terminado</v>
          </cell>
          <cell r="T2733">
            <v>42216</v>
          </cell>
          <cell r="U2733">
            <v>0.625</v>
          </cell>
          <cell r="V2733">
            <v>6.9666666666744277</v>
          </cell>
        </row>
        <row r="2734">
          <cell r="A2734"/>
          <cell r="B2734">
            <v>2723</v>
          </cell>
          <cell r="C2734">
            <v>1425</v>
          </cell>
          <cell r="D2734" t="str">
            <v>Dollys</v>
          </cell>
          <cell r="E2734" t="str">
            <v>100DL</v>
          </cell>
          <cell r="F2734" t="str">
            <v>Coazucar S. A.</v>
          </cell>
          <cell r="G2734">
            <v>791060315</v>
          </cell>
          <cell r="H2734">
            <v>791060315</v>
          </cell>
          <cell r="I2734" t="str">
            <v>VULCANIZADORA</v>
          </cell>
          <cell r="J2734" t="str">
            <v>Cambiar tubo, defensa y tuercas</v>
          </cell>
          <cell r="K2734" t="str">
            <v>MTTO. CORRECTIVO</v>
          </cell>
          <cell r="L2734">
            <v>1353</v>
          </cell>
          <cell r="M2734" t="str">
            <v>MINA POROZO, XAVIER</v>
          </cell>
          <cell r="N2734" t="str">
            <v>A</v>
          </cell>
          <cell r="O2734">
            <v>42216</v>
          </cell>
          <cell r="P2734">
            <v>0.33680555555555558</v>
          </cell>
          <cell r="Q2734">
            <v>31</v>
          </cell>
          <cell r="R2734"/>
          <cell r="S2734" t="str">
            <v>Mtto. Terminado</v>
          </cell>
          <cell r="T2734">
            <v>42216</v>
          </cell>
          <cell r="U2734">
            <v>0.4201388888888889</v>
          </cell>
          <cell r="V2734">
            <v>2.0000000001164153</v>
          </cell>
        </row>
        <row r="2735">
          <cell r="A2735"/>
          <cell r="B2735">
            <v>2724</v>
          </cell>
          <cell r="C2735">
            <v>1258</v>
          </cell>
          <cell r="D2735" t="str">
            <v>Trayler</v>
          </cell>
          <cell r="E2735" t="str">
            <v>100TD</v>
          </cell>
          <cell r="F2735" t="str">
            <v>Coazucar S. A.</v>
          </cell>
          <cell r="G2735">
            <v>0</v>
          </cell>
          <cell r="H2735">
            <v>791060312</v>
          </cell>
          <cell r="I2735" t="str">
            <v>VULCANIZADORA</v>
          </cell>
          <cell r="J2735" t="str">
            <v>Cambiar tubo, defensa y tuercas</v>
          </cell>
          <cell r="K2735" t="str">
            <v>MTTO. CORRECTIVO</v>
          </cell>
          <cell r="L2735">
            <v>1353</v>
          </cell>
          <cell r="M2735" t="str">
            <v>MINA POROZO, XAVIER</v>
          </cell>
          <cell r="N2735" t="str">
            <v>A</v>
          </cell>
          <cell r="O2735">
            <v>42216</v>
          </cell>
          <cell r="P2735">
            <v>0.33680555555555558</v>
          </cell>
          <cell r="Q2735">
            <v>31</v>
          </cell>
          <cell r="R2735"/>
          <cell r="S2735" t="str">
            <v>Mtto. Terminado</v>
          </cell>
          <cell r="T2735">
            <v>42216</v>
          </cell>
          <cell r="U2735">
            <v>0.4201388888888889</v>
          </cell>
          <cell r="V2735">
            <v>2.0000000001164153</v>
          </cell>
        </row>
        <row r="2736">
          <cell r="A2736"/>
          <cell r="B2736">
            <v>2725</v>
          </cell>
          <cell r="C2736">
            <v>724</v>
          </cell>
          <cell r="D2736" t="str">
            <v>Payloader CAT-966C</v>
          </cell>
          <cell r="E2736" t="str">
            <v>100EP</v>
          </cell>
          <cell r="F2736" t="str">
            <v>Coazucar S. A.</v>
          </cell>
          <cell r="G2736">
            <v>791060313</v>
          </cell>
          <cell r="H2736">
            <v>7795550856</v>
          </cell>
          <cell r="I2736" t="str">
            <v>EQUIPO PESADO</v>
          </cell>
          <cell r="J2736" t="str">
            <v>Revisa fuga de aceite del gato hidraulico</v>
          </cell>
          <cell r="K2736" t="str">
            <v>MTTO. CORRECTIVO</v>
          </cell>
          <cell r="L2736">
            <v>1802</v>
          </cell>
          <cell r="M2736" t="str">
            <v>SANTOS HERRERA, HENRRY</v>
          </cell>
          <cell r="N2736" t="str">
            <v>A</v>
          </cell>
          <cell r="O2736">
            <v>42216</v>
          </cell>
          <cell r="P2736">
            <v>0.34097222222222223</v>
          </cell>
          <cell r="Q2736">
            <v>31</v>
          </cell>
          <cell r="R2736">
            <v>30276</v>
          </cell>
          <cell r="S2736" t="str">
            <v>Mtto. Terminado</v>
          </cell>
          <cell r="T2736">
            <v>42216</v>
          </cell>
          <cell r="U2736">
            <v>0.48958333333333331</v>
          </cell>
          <cell r="V2736">
            <v>3.5666666666511446</v>
          </cell>
        </row>
        <row r="2737">
          <cell r="A2737"/>
          <cell r="B2737">
            <v>2726</v>
          </cell>
          <cell r="C2737">
            <v>325</v>
          </cell>
          <cell r="D2737" t="str">
            <v>Tractor de Llantas Cameco 305 AG</v>
          </cell>
          <cell r="E2737" t="str">
            <v>100CM</v>
          </cell>
          <cell r="F2737" t="str">
            <v>Coazucar S. A.</v>
          </cell>
          <cell r="G2737">
            <v>791060373</v>
          </cell>
          <cell r="H2737">
            <v>7795550333</v>
          </cell>
          <cell r="I2737" t="str">
            <v>MTTO. EN EL CAMPO</v>
          </cell>
          <cell r="J2737" t="str">
            <v>Cambio aceite y filtro motor</v>
          </cell>
          <cell r="K2737" t="str">
            <v>MTTO. PREVENTIVO</v>
          </cell>
          <cell r="L2737">
            <v>1855</v>
          </cell>
          <cell r="M2737" t="str">
            <v>SUCUZHAÑAY LEMA, CARLOS</v>
          </cell>
          <cell r="N2737" t="str">
            <v>A</v>
          </cell>
          <cell r="O2737">
            <v>42216</v>
          </cell>
          <cell r="P2737">
            <v>0.3444444444444445</v>
          </cell>
          <cell r="Q2737">
            <v>31</v>
          </cell>
          <cell r="R2737"/>
          <cell r="S2737" t="str">
            <v>Mtto. Terminado</v>
          </cell>
          <cell r="T2737">
            <v>42216</v>
          </cell>
          <cell r="U2737">
            <v>0.5</v>
          </cell>
          <cell r="V2737">
            <v>3.7333333332790062</v>
          </cell>
        </row>
        <row r="2738">
          <cell r="A2738"/>
          <cell r="B2738">
            <v>2727</v>
          </cell>
          <cell r="C2738">
            <v>325</v>
          </cell>
          <cell r="D2738" t="str">
            <v>Tractor de Llantas Cameco 305 AG</v>
          </cell>
          <cell r="E2738" t="str">
            <v>100CM</v>
          </cell>
          <cell r="F2738" t="str">
            <v>Coazucar S. A.</v>
          </cell>
          <cell r="G2738">
            <v>791060373</v>
          </cell>
          <cell r="H2738">
            <v>7795550333</v>
          </cell>
          <cell r="I2738" t="str">
            <v>MTTO. EN EL CAMPO</v>
          </cell>
          <cell r="J2738" t="str">
            <v>Cambio filtro de combustible</v>
          </cell>
          <cell r="K2738" t="str">
            <v>MTTO. CORRECTIVO</v>
          </cell>
          <cell r="L2738">
            <v>1855</v>
          </cell>
          <cell r="M2738" t="str">
            <v>SUCUZHAÑAY LEMA, CARLOS</v>
          </cell>
          <cell r="N2738" t="str">
            <v>A</v>
          </cell>
          <cell r="O2738">
            <v>42216</v>
          </cell>
          <cell r="P2738">
            <v>0.3444444444444445</v>
          </cell>
          <cell r="Q2738">
            <v>31</v>
          </cell>
          <cell r="R2738"/>
          <cell r="S2738" t="str">
            <v>Mtto. Terminado</v>
          </cell>
          <cell r="T2738">
            <v>42216</v>
          </cell>
          <cell r="U2738">
            <v>0.5</v>
          </cell>
          <cell r="V2738">
            <v>3.7333333332790062</v>
          </cell>
        </row>
        <row r="2739">
          <cell r="A2739"/>
          <cell r="B2739">
            <v>2728</v>
          </cell>
          <cell r="C2739">
            <v>483</v>
          </cell>
          <cell r="D2739" t="str">
            <v>Carreton de cachasa</v>
          </cell>
          <cell r="E2739" t="str">
            <v>100CA</v>
          </cell>
          <cell r="F2739" t="str">
            <v>Coazucar S. A.</v>
          </cell>
          <cell r="G2739">
            <v>0</v>
          </cell>
          <cell r="H2739">
            <v>791060408</v>
          </cell>
          <cell r="I2739" t="str">
            <v>VULCANIZADORA</v>
          </cell>
          <cell r="J2739" t="str">
            <v>Revisar llanta</v>
          </cell>
          <cell r="K2739" t="str">
            <v>MTTO. CORRECTIVO</v>
          </cell>
          <cell r="L2739">
            <v>1384</v>
          </cell>
          <cell r="M2739" t="str">
            <v>MORA CHAVEZ, VICTOR HUGO</v>
          </cell>
          <cell r="N2739" t="str">
            <v>A</v>
          </cell>
          <cell r="O2739">
            <v>42216</v>
          </cell>
          <cell r="P2739">
            <v>0.34722222222222227</v>
          </cell>
          <cell r="Q2739">
            <v>31</v>
          </cell>
          <cell r="R2739"/>
          <cell r="S2739" t="str">
            <v>Mtto. Terminado</v>
          </cell>
          <cell r="T2739">
            <v>42216</v>
          </cell>
          <cell r="U2739">
            <v>0.43055555555555558</v>
          </cell>
          <cell r="V2739">
            <v>2</v>
          </cell>
        </row>
        <row r="2740">
          <cell r="A2740"/>
          <cell r="B2740">
            <v>2729</v>
          </cell>
          <cell r="C2740">
            <v>280</v>
          </cell>
          <cell r="D2740" t="str">
            <v>Tractor John Deere 8200</v>
          </cell>
          <cell r="E2740" t="str">
            <v>100JD</v>
          </cell>
          <cell r="F2740" t="str">
            <v>Coazucar S. A.</v>
          </cell>
          <cell r="G2740">
            <v>791060442</v>
          </cell>
          <cell r="H2740">
            <v>7795550927</v>
          </cell>
          <cell r="I2740" t="str">
            <v>MTTO. EN EL CAMPO</v>
          </cell>
          <cell r="J2740" t="str">
            <v>Problemas con el paso de combustible</v>
          </cell>
          <cell r="K2740" t="str">
            <v>MTTO. CORRECTIVO</v>
          </cell>
          <cell r="L2740">
            <v>1769</v>
          </cell>
          <cell r="M2740" t="str">
            <v>SANCHEZ ARTEAGA, HECTOR NAZARIO</v>
          </cell>
          <cell r="N2740" t="str">
            <v>A</v>
          </cell>
          <cell r="O2740">
            <v>42216</v>
          </cell>
          <cell r="P2740">
            <v>0.35000000000000003</v>
          </cell>
          <cell r="Q2740">
            <v>31</v>
          </cell>
          <cell r="R2740"/>
          <cell r="S2740" t="str">
            <v>Mtto. Terminado</v>
          </cell>
          <cell r="T2740">
            <v>42218</v>
          </cell>
          <cell r="U2740">
            <v>0.36458333333333331</v>
          </cell>
          <cell r="V2740">
            <v>48.350000000093132</v>
          </cell>
        </row>
        <row r="2741">
          <cell r="A2741"/>
          <cell r="B2741">
            <v>2730</v>
          </cell>
          <cell r="C2741" t="str">
            <v>JD25</v>
          </cell>
          <cell r="D2741" t="str">
            <v>Tractor John Deere 6145J</v>
          </cell>
          <cell r="E2741" t="str">
            <v>100JD</v>
          </cell>
          <cell r="F2741" t="str">
            <v>Coazucar S. A.</v>
          </cell>
          <cell r="G2741">
            <v>791060443</v>
          </cell>
          <cell r="H2741">
            <v>7795551061</v>
          </cell>
          <cell r="I2741" t="str">
            <v>MTTO. EN EL CAMPO</v>
          </cell>
          <cell r="J2741" t="str">
            <v>Cambiar llanta baja delantera derecha</v>
          </cell>
          <cell r="K2741" t="str">
            <v>MTTO. CORRECTIVO</v>
          </cell>
          <cell r="L2741">
            <v>1628</v>
          </cell>
          <cell r="M2741" t="str">
            <v>QUIÑONEZ CASTILLO, DANIEL OSEAS</v>
          </cell>
          <cell r="N2741" t="str">
            <v>A</v>
          </cell>
          <cell r="O2741">
            <v>42216</v>
          </cell>
          <cell r="P2741">
            <v>0.3520833333333333</v>
          </cell>
          <cell r="Q2741">
            <v>31</v>
          </cell>
          <cell r="R2741"/>
          <cell r="S2741" t="str">
            <v>Mtto. Terminado</v>
          </cell>
          <cell r="T2741">
            <v>42216</v>
          </cell>
          <cell r="U2741">
            <v>0.4375</v>
          </cell>
          <cell r="V2741">
            <v>2.0500000000465661</v>
          </cell>
        </row>
        <row r="2742">
          <cell r="A2742"/>
          <cell r="B2742">
            <v>2731</v>
          </cell>
          <cell r="C2742">
            <v>232</v>
          </cell>
          <cell r="D2742" t="str">
            <v xml:space="preserve">Jeep Chevrolet </v>
          </cell>
          <cell r="E2742" t="str">
            <v>100EL</v>
          </cell>
          <cell r="F2742" t="str">
            <v>Coazucar S. A.</v>
          </cell>
          <cell r="G2742">
            <v>791020101</v>
          </cell>
          <cell r="H2742">
            <v>7795550722</v>
          </cell>
          <cell r="I2742" t="str">
            <v>ELECTROMECANICOS</v>
          </cell>
          <cell r="J2742" t="str">
            <v>Revisar luces</v>
          </cell>
          <cell r="K2742" t="str">
            <v>MTTO. CORRECTIVO</v>
          </cell>
          <cell r="L2742">
            <v>7127</v>
          </cell>
          <cell r="M2742" t="str">
            <v>ZHINDON CONDO,JOSE</v>
          </cell>
          <cell r="N2742" t="str">
            <v>A</v>
          </cell>
          <cell r="O2742">
            <v>42216</v>
          </cell>
          <cell r="P2742">
            <v>0.35833333333333334</v>
          </cell>
          <cell r="Q2742">
            <v>31</v>
          </cell>
          <cell r="R2742">
            <v>8865</v>
          </cell>
          <cell r="S2742" t="str">
            <v>Mtto. Terminado</v>
          </cell>
          <cell r="T2742">
            <v>42216</v>
          </cell>
          <cell r="U2742">
            <v>0.43888888888888888</v>
          </cell>
          <cell r="V2742">
            <v>1.9333333333488554</v>
          </cell>
        </row>
        <row r="2743">
          <cell r="A2743"/>
          <cell r="B2743">
            <v>2732</v>
          </cell>
          <cell r="C2743" t="str">
            <v>EL07</v>
          </cell>
          <cell r="D2743" t="str">
            <v xml:space="preserve">Camioneta Chevrolet </v>
          </cell>
          <cell r="E2743" t="str">
            <v>100EL</v>
          </cell>
          <cell r="F2743" t="str">
            <v>Coazucar S. A.</v>
          </cell>
          <cell r="G2743">
            <v>791060102</v>
          </cell>
          <cell r="H2743">
            <v>7795550771</v>
          </cell>
          <cell r="I2743" t="str">
            <v>EQUIPO LIVIANO</v>
          </cell>
          <cell r="J2743" t="str">
            <v>Orden de Inspección</v>
          </cell>
          <cell r="K2743" t="str">
            <v>MTTO. PREVENTIVO</v>
          </cell>
          <cell r="L2743">
            <v>4370</v>
          </cell>
          <cell r="M2743" t="str">
            <v>GUALPA TOMALA, JOSE</v>
          </cell>
          <cell r="N2743" t="str">
            <v>A</v>
          </cell>
          <cell r="O2743">
            <v>42216</v>
          </cell>
          <cell r="P2743">
            <v>0.37152777777777773</v>
          </cell>
          <cell r="Q2743">
            <v>31</v>
          </cell>
          <cell r="R2743"/>
          <cell r="S2743" t="str">
            <v>Mtto. Terminado</v>
          </cell>
          <cell r="T2743">
            <v>42216</v>
          </cell>
          <cell r="U2743">
            <v>0.41666666666666669</v>
          </cell>
          <cell r="V2743">
            <v>1.0833333332557231</v>
          </cell>
        </row>
        <row r="2744">
          <cell r="A2744"/>
          <cell r="B2744">
            <v>2733</v>
          </cell>
          <cell r="C2744" t="str">
            <v>EL07</v>
          </cell>
          <cell r="D2744" t="str">
            <v xml:space="preserve">Camioneta Chevrolet </v>
          </cell>
          <cell r="E2744" t="str">
            <v>100EL</v>
          </cell>
          <cell r="F2744" t="str">
            <v>Coazucar S. A.</v>
          </cell>
          <cell r="G2744">
            <v>791060102</v>
          </cell>
          <cell r="H2744">
            <v>7795550771</v>
          </cell>
          <cell r="I2744" t="str">
            <v>LUBRICADORA</v>
          </cell>
          <cell r="J2744" t="str">
            <v>Cambio aceite y filtro motor</v>
          </cell>
          <cell r="K2744" t="str">
            <v>MTTO. PREVENTIVO</v>
          </cell>
          <cell r="L2744">
            <v>4370</v>
          </cell>
          <cell r="M2744" t="str">
            <v>GUALPA TOMALA, JOSE</v>
          </cell>
          <cell r="N2744" t="str">
            <v>A</v>
          </cell>
          <cell r="O2744">
            <v>42216</v>
          </cell>
          <cell r="P2744">
            <v>0.37152777777777773</v>
          </cell>
          <cell r="Q2744">
            <v>31</v>
          </cell>
          <cell r="R2744"/>
          <cell r="S2744" t="str">
            <v>Mtto. Terminado</v>
          </cell>
          <cell r="T2744">
            <v>42216</v>
          </cell>
          <cell r="U2744">
            <v>0.5</v>
          </cell>
          <cell r="V2744">
            <v>3.0833333332557231</v>
          </cell>
        </row>
        <row r="2745">
          <cell r="A2745"/>
          <cell r="B2745">
            <v>2734</v>
          </cell>
          <cell r="C2745" t="str">
            <v>EL07</v>
          </cell>
          <cell r="D2745" t="str">
            <v xml:space="preserve">Camioneta Chevrolet </v>
          </cell>
          <cell r="E2745" t="str">
            <v>100EL</v>
          </cell>
          <cell r="F2745" t="str">
            <v>Coazucar S. A.</v>
          </cell>
          <cell r="G2745">
            <v>791060102</v>
          </cell>
          <cell r="H2745">
            <v>7795550771</v>
          </cell>
          <cell r="I2745" t="str">
            <v>LUBRICADORA</v>
          </cell>
          <cell r="J2745" t="str">
            <v>Cambio filtro de combustible</v>
          </cell>
          <cell r="K2745" t="str">
            <v>MTTO. PREVENTIVO</v>
          </cell>
          <cell r="L2745">
            <v>4370</v>
          </cell>
          <cell r="M2745" t="str">
            <v>GUALPA TOMALA, JOSE</v>
          </cell>
          <cell r="N2745" t="str">
            <v>A</v>
          </cell>
          <cell r="O2745">
            <v>42216</v>
          </cell>
          <cell r="P2745">
            <v>0.37152777777777773</v>
          </cell>
          <cell r="Q2745">
            <v>31</v>
          </cell>
          <cell r="R2745"/>
          <cell r="S2745" t="str">
            <v>Mtto. Terminado</v>
          </cell>
          <cell r="T2745">
            <v>42216</v>
          </cell>
          <cell r="U2745">
            <v>0.5</v>
          </cell>
          <cell r="V2745">
            <v>3.0833333332557231</v>
          </cell>
        </row>
        <row r="2746">
          <cell r="A2746"/>
          <cell r="B2746">
            <v>2735</v>
          </cell>
          <cell r="C2746" t="str">
            <v>EL07</v>
          </cell>
          <cell r="D2746" t="str">
            <v xml:space="preserve">Camioneta Chevrolet </v>
          </cell>
          <cell r="E2746" t="str">
            <v>100EL</v>
          </cell>
          <cell r="F2746" t="str">
            <v>Coazucar S. A.</v>
          </cell>
          <cell r="G2746">
            <v>791060102</v>
          </cell>
          <cell r="H2746">
            <v>7795550771</v>
          </cell>
          <cell r="I2746" t="str">
            <v>LUBRICADORA</v>
          </cell>
          <cell r="J2746" t="str">
            <v>Cambio aceite diferencial</v>
          </cell>
          <cell r="K2746" t="str">
            <v>MTTO. PREVENTIVO</v>
          </cell>
          <cell r="L2746">
            <v>4370</v>
          </cell>
          <cell r="M2746" t="str">
            <v>GUALPA TOMALA, JOSE</v>
          </cell>
          <cell r="N2746" t="str">
            <v>A</v>
          </cell>
          <cell r="O2746">
            <v>42216</v>
          </cell>
          <cell r="P2746">
            <v>0.37152777777777773</v>
          </cell>
          <cell r="Q2746">
            <v>31</v>
          </cell>
          <cell r="R2746"/>
          <cell r="S2746" t="str">
            <v>Mtto. Terminado</v>
          </cell>
          <cell r="T2746">
            <v>42216</v>
          </cell>
          <cell r="U2746">
            <v>0.5</v>
          </cell>
          <cell r="V2746">
            <v>3.0833333332557231</v>
          </cell>
        </row>
        <row r="2747">
          <cell r="A2747"/>
          <cell r="B2747">
            <v>2736</v>
          </cell>
          <cell r="C2747" t="str">
            <v>EL07</v>
          </cell>
          <cell r="D2747" t="str">
            <v xml:space="preserve">Camioneta Chevrolet </v>
          </cell>
          <cell r="E2747" t="str">
            <v>100EL</v>
          </cell>
          <cell r="F2747" t="str">
            <v>Coazucar S. A.</v>
          </cell>
          <cell r="G2747">
            <v>791060102</v>
          </cell>
          <cell r="H2747">
            <v>7795550771</v>
          </cell>
          <cell r="I2747" t="str">
            <v>LUBRICADORA</v>
          </cell>
          <cell r="J2747" t="str">
            <v>Cambio aceite transmisión</v>
          </cell>
          <cell r="K2747" t="str">
            <v>MTTO. PREVENTIVO</v>
          </cell>
          <cell r="L2747">
            <v>4370</v>
          </cell>
          <cell r="M2747" t="str">
            <v>GUALPA TOMALA, JOSE</v>
          </cell>
          <cell r="N2747" t="str">
            <v>A</v>
          </cell>
          <cell r="O2747">
            <v>42216</v>
          </cell>
          <cell r="P2747">
            <v>0.37152777777777773</v>
          </cell>
          <cell r="Q2747">
            <v>31</v>
          </cell>
          <cell r="R2747"/>
          <cell r="S2747" t="str">
            <v>Mtto. Terminado</v>
          </cell>
          <cell r="T2747">
            <v>42216</v>
          </cell>
          <cell r="U2747">
            <v>0.5</v>
          </cell>
          <cell r="V2747">
            <v>3.0833333332557231</v>
          </cell>
        </row>
        <row r="2748">
          <cell r="A2748"/>
          <cell r="B2748">
            <v>2737</v>
          </cell>
          <cell r="C2748" t="str">
            <v>EL07</v>
          </cell>
          <cell r="D2748" t="str">
            <v xml:space="preserve">Camioneta Chevrolet </v>
          </cell>
          <cell r="E2748" t="str">
            <v>100EL</v>
          </cell>
          <cell r="F2748" t="str">
            <v>Coazucar S. A.</v>
          </cell>
          <cell r="G2748">
            <v>791060102</v>
          </cell>
          <cell r="H2748">
            <v>7795550771</v>
          </cell>
          <cell r="I2748" t="str">
            <v>LUBRICADORA</v>
          </cell>
          <cell r="J2748" t="str">
            <v>Cambio filtro de aire</v>
          </cell>
          <cell r="K2748" t="str">
            <v>MTTO. PREVENTIVO</v>
          </cell>
          <cell r="L2748">
            <v>4370</v>
          </cell>
          <cell r="M2748" t="str">
            <v>GUALPA TOMALA, JOSE</v>
          </cell>
          <cell r="N2748" t="str">
            <v>A</v>
          </cell>
          <cell r="O2748">
            <v>42216</v>
          </cell>
          <cell r="P2748">
            <v>0.37152777777777773</v>
          </cell>
          <cell r="Q2748">
            <v>31</v>
          </cell>
          <cell r="R2748"/>
          <cell r="S2748" t="str">
            <v>Mtto. Terminado</v>
          </cell>
          <cell r="T2748">
            <v>42216</v>
          </cell>
          <cell r="U2748">
            <v>0.5</v>
          </cell>
          <cell r="V2748">
            <v>3.0833333332557231</v>
          </cell>
        </row>
        <row r="2749">
          <cell r="A2749"/>
          <cell r="B2749">
            <v>2738</v>
          </cell>
          <cell r="C2749">
            <v>332</v>
          </cell>
          <cell r="D2749" t="str">
            <v>Tractor de Llantas Cameco 305 AG</v>
          </cell>
          <cell r="E2749" t="str">
            <v>100CM</v>
          </cell>
          <cell r="F2749" t="str">
            <v>Coazucar S. A.</v>
          </cell>
          <cell r="G2749">
            <v>791060444</v>
          </cell>
          <cell r="H2749">
            <v>791060444</v>
          </cell>
          <cell r="I2749" t="str">
            <v>CAMECOS</v>
          </cell>
          <cell r="J2749" t="str">
            <v>Cambiar escape</v>
          </cell>
          <cell r="K2749" t="str">
            <v>MTTO. CORRECTIVO</v>
          </cell>
          <cell r="L2749">
            <v>1693</v>
          </cell>
          <cell r="M2749" t="str">
            <v>ROBLES LOPEZ, CESAR POLIVIO</v>
          </cell>
          <cell r="N2749" t="str">
            <v>A</v>
          </cell>
          <cell r="O2749">
            <v>42216</v>
          </cell>
          <cell r="P2749">
            <v>0.37708333333333338</v>
          </cell>
          <cell r="Q2749">
            <v>31</v>
          </cell>
          <cell r="R2749"/>
          <cell r="S2749" t="str">
            <v>Mtto. Terminado</v>
          </cell>
          <cell r="T2749">
            <v>42216</v>
          </cell>
          <cell r="U2749">
            <v>0.41666666666666669</v>
          </cell>
          <cell r="V2749">
            <v>0.94999999995343387</v>
          </cell>
        </row>
        <row r="2750">
          <cell r="A2750"/>
          <cell r="B2750">
            <v>2739</v>
          </cell>
          <cell r="C2750" t="str">
            <v>EA85</v>
          </cell>
          <cell r="D2750" t="str">
            <v>Aguilon</v>
          </cell>
          <cell r="E2750" t="str">
            <v>100EA</v>
          </cell>
          <cell r="F2750" t="str">
            <v>Coazucar S. A.</v>
          </cell>
          <cell r="G2750">
            <v>0</v>
          </cell>
          <cell r="H2750">
            <v>791060337</v>
          </cell>
          <cell r="I2750" t="str">
            <v>EQUIPO AGRICOLAS</v>
          </cell>
          <cell r="J2750" t="str">
            <v>Revisar equipo</v>
          </cell>
          <cell r="K2750" t="str">
            <v>MTTO. CORRECTIVO</v>
          </cell>
          <cell r="L2750">
            <v>1470</v>
          </cell>
          <cell r="M2750" t="str">
            <v>OLVERA MEDINA, ANGEL FERNANDO</v>
          </cell>
          <cell r="N2750" t="str">
            <v>A</v>
          </cell>
          <cell r="O2750">
            <v>42216</v>
          </cell>
          <cell r="P2750">
            <v>0.38055555555555554</v>
          </cell>
          <cell r="Q2750">
            <v>31</v>
          </cell>
          <cell r="R2750"/>
          <cell r="S2750" t="str">
            <v>Mtto. Terminado</v>
          </cell>
          <cell r="T2750">
            <v>42217</v>
          </cell>
          <cell r="U2750">
            <v>0.79166666666666663</v>
          </cell>
          <cell r="V2750">
            <v>33.866666666581295</v>
          </cell>
        </row>
        <row r="2751">
          <cell r="A2751"/>
          <cell r="B2751">
            <v>2740</v>
          </cell>
          <cell r="C2751">
            <v>593</v>
          </cell>
          <cell r="D2751" t="str">
            <v>Cosechadora de CañaJohn Deere 3510</v>
          </cell>
          <cell r="E2751" t="str">
            <v>100CS</v>
          </cell>
          <cell r="F2751" t="str">
            <v>Coazucar S. A.</v>
          </cell>
          <cell r="G2751">
            <v>791060334</v>
          </cell>
          <cell r="H2751">
            <v>791060334</v>
          </cell>
          <cell r="I2751" t="str">
            <v>MTTO. EN EL CAMPO</v>
          </cell>
          <cell r="J2751" t="str">
            <v>Cambiar pernos y cuchillas</v>
          </cell>
          <cell r="K2751" t="str">
            <v>MTTO. CORRECTIVO</v>
          </cell>
          <cell r="L2751">
            <v>1765</v>
          </cell>
          <cell r="M2751" t="str">
            <v>SALINAS LOMBEIDA, MIGUEL</v>
          </cell>
          <cell r="N2751" t="str">
            <v>A</v>
          </cell>
          <cell r="O2751">
            <v>42216</v>
          </cell>
          <cell r="P2751">
            <v>0.38263888888888892</v>
          </cell>
          <cell r="Q2751">
            <v>31</v>
          </cell>
          <cell r="R2751"/>
          <cell r="S2751" t="str">
            <v>Mtto. Terminado</v>
          </cell>
          <cell r="T2751">
            <v>42216</v>
          </cell>
          <cell r="U2751">
            <v>0.625</v>
          </cell>
          <cell r="V2751">
            <v>5.8166666666511446</v>
          </cell>
        </row>
        <row r="2752">
          <cell r="A2752"/>
          <cell r="B2752">
            <v>2741</v>
          </cell>
          <cell r="C2752">
            <v>594</v>
          </cell>
          <cell r="D2752" t="str">
            <v>Cosechadora de caña John Deere 3510</v>
          </cell>
          <cell r="E2752" t="str">
            <v>100CS</v>
          </cell>
          <cell r="F2752" t="str">
            <v>Coazucar S. A.</v>
          </cell>
          <cell r="G2752">
            <v>791060334</v>
          </cell>
          <cell r="H2752">
            <v>791060334</v>
          </cell>
          <cell r="I2752" t="str">
            <v>MTTO. EN EL CAMPO</v>
          </cell>
          <cell r="J2752" t="str">
            <v>Cambiar pernos y cuchillas</v>
          </cell>
          <cell r="K2752" t="str">
            <v>MTTO. CORRECTIVO</v>
          </cell>
          <cell r="L2752">
            <v>1765</v>
          </cell>
          <cell r="M2752" t="str">
            <v>SALINAS LOMBEIDA, MIGUEL</v>
          </cell>
          <cell r="N2752" t="str">
            <v>A</v>
          </cell>
          <cell r="O2752">
            <v>42216</v>
          </cell>
          <cell r="P2752">
            <v>0.38263888888888892</v>
          </cell>
          <cell r="Q2752">
            <v>31</v>
          </cell>
          <cell r="R2752"/>
          <cell r="S2752" t="str">
            <v>Mtto. Terminado</v>
          </cell>
          <cell r="T2752">
            <v>42216</v>
          </cell>
          <cell r="U2752">
            <v>0.625</v>
          </cell>
          <cell r="V2752">
            <v>5.8166666666511446</v>
          </cell>
        </row>
        <row r="2753">
          <cell r="A2753"/>
          <cell r="B2753">
            <v>2742</v>
          </cell>
          <cell r="C2753">
            <v>595</v>
          </cell>
          <cell r="D2753" t="str">
            <v>Cosechadora de CañaJohn Deere 3510</v>
          </cell>
          <cell r="E2753" t="str">
            <v>100CS</v>
          </cell>
          <cell r="F2753" t="str">
            <v>Coazucar S. A.</v>
          </cell>
          <cell r="G2753">
            <v>791060334</v>
          </cell>
          <cell r="H2753">
            <v>791060334</v>
          </cell>
          <cell r="I2753" t="str">
            <v>MTTO. EN EL CAMPO</v>
          </cell>
          <cell r="J2753" t="str">
            <v>Cambiar pernos y cuchillas</v>
          </cell>
          <cell r="K2753" t="str">
            <v>MTTO. CORRECTIVO</v>
          </cell>
          <cell r="L2753">
            <v>1765</v>
          </cell>
          <cell r="M2753" t="str">
            <v>SALINAS LOMBEIDA, MIGUEL</v>
          </cell>
          <cell r="N2753" t="str">
            <v>A</v>
          </cell>
          <cell r="O2753">
            <v>42216</v>
          </cell>
          <cell r="P2753">
            <v>0.38263888888888892</v>
          </cell>
          <cell r="Q2753">
            <v>31</v>
          </cell>
          <cell r="R2753"/>
          <cell r="S2753" t="str">
            <v>Mtto. Terminado</v>
          </cell>
          <cell r="T2753">
            <v>42216</v>
          </cell>
          <cell r="U2753">
            <v>0.625</v>
          </cell>
          <cell r="V2753">
            <v>5.8166666666511446</v>
          </cell>
        </row>
        <row r="2754">
          <cell r="A2754"/>
          <cell r="B2754">
            <v>2743</v>
          </cell>
          <cell r="C2754">
            <v>597</v>
          </cell>
          <cell r="D2754" t="str">
            <v>Cosechadora de CañaJohn Deere 3510</v>
          </cell>
          <cell r="E2754" t="str">
            <v>100CS</v>
          </cell>
          <cell r="F2754" t="str">
            <v>Coazucar S. A.</v>
          </cell>
          <cell r="G2754">
            <v>791060334</v>
          </cell>
          <cell r="H2754">
            <v>791060334</v>
          </cell>
          <cell r="I2754" t="str">
            <v>MTTO. EN EL CAMPO</v>
          </cell>
          <cell r="J2754" t="str">
            <v>Cambiar pernos y cuchillas</v>
          </cell>
          <cell r="K2754" t="str">
            <v>MTTO. CORRECTIVO</v>
          </cell>
          <cell r="L2754">
            <v>1765</v>
          </cell>
          <cell r="M2754" t="str">
            <v>SALINAS LOMBEIDA, MIGUEL</v>
          </cell>
          <cell r="N2754" t="str">
            <v>A</v>
          </cell>
          <cell r="O2754">
            <v>42216</v>
          </cell>
          <cell r="P2754">
            <v>0.38263888888888892</v>
          </cell>
          <cell r="Q2754">
            <v>31</v>
          </cell>
          <cell r="R2754"/>
          <cell r="S2754" t="str">
            <v>Mtto. Terminado</v>
          </cell>
          <cell r="T2754">
            <v>42216</v>
          </cell>
          <cell r="U2754">
            <v>0.625</v>
          </cell>
          <cell r="V2754">
            <v>5.8166666666511446</v>
          </cell>
        </row>
        <row r="2755">
          <cell r="A2755"/>
          <cell r="B2755">
            <v>2744</v>
          </cell>
          <cell r="C2755" t="str">
            <v>CS02</v>
          </cell>
          <cell r="D2755" t="str">
            <v>Cosechadora de CañaJohn Deere 3520</v>
          </cell>
          <cell r="E2755" t="str">
            <v>100CS</v>
          </cell>
          <cell r="F2755" t="str">
            <v>Coazucar S. A.</v>
          </cell>
          <cell r="G2755">
            <v>791060321</v>
          </cell>
          <cell r="H2755">
            <v>791060321</v>
          </cell>
          <cell r="I2755" t="str">
            <v>MTTO. EN EL CAMPO</v>
          </cell>
          <cell r="J2755" t="str">
            <v>Cambiar pernos y cuchillas</v>
          </cell>
          <cell r="K2755" t="str">
            <v>MTTO. CORRECTIVO</v>
          </cell>
          <cell r="L2755">
            <v>1765</v>
          </cell>
          <cell r="M2755" t="str">
            <v>SALINAS LOMBEIDA, MIGUEL</v>
          </cell>
          <cell r="N2755" t="str">
            <v>A</v>
          </cell>
          <cell r="O2755">
            <v>42216</v>
          </cell>
          <cell r="P2755">
            <v>0.38263888888888892</v>
          </cell>
          <cell r="Q2755">
            <v>31</v>
          </cell>
          <cell r="R2755"/>
          <cell r="S2755" t="str">
            <v>Mtto. Terminado</v>
          </cell>
          <cell r="T2755">
            <v>42216</v>
          </cell>
          <cell r="U2755">
            <v>0.625</v>
          </cell>
          <cell r="V2755">
            <v>5.8166666666511446</v>
          </cell>
        </row>
        <row r="2756">
          <cell r="A2756"/>
          <cell r="B2756">
            <v>2745</v>
          </cell>
          <cell r="C2756">
            <v>722</v>
          </cell>
          <cell r="D2756" t="str">
            <v>Payloader CAT-950</v>
          </cell>
          <cell r="E2756" t="str">
            <v>100EP</v>
          </cell>
          <cell r="F2756" t="str">
            <v>Coazucar S. A.</v>
          </cell>
          <cell r="G2756">
            <v>791060317</v>
          </cell>
          <cell r="H2756">
            <v>7795550852</v>
          </cell>
          <cell r="I2756" t="str">
            <v>MTTO. EN EL CAMPO</v>
          </cell>
          <cell r="J2756" t="str">
            <v>Revisar luces</v>
          </cell>
          <cell r="K2756" t="str">
            <v>MTTO. CORRECTIVO</v>
          </cell>
          <cell r="L2756">
            <v>1655</v>
          </cell>
          <cell r="M2756" t="str">
            <v>RAMON RAMON, FRANKLIN</v>
          </cell>
          <cell r="N2756" t="str">
            <v>A</v>
          </cell>
          <cell r="O2756">
            <v>42216</v>
          </cell>
          <cell r="P2756">
            <v>0.38958333333333334</v>
          </cell>
          <cell r="Q2756">
            <v>31</v>
          </cell>
          <cell r="R2756"/>
          <cell r="S2756" t="str">
            <v>Mtto. Terminado</v>
          </cell>
          <cell r="T2756">
            <v>42216</v>
          </cell>
          <cell r="U2756">
            <v>0.93125000000000002</v>
          </cell>
          <cell r="V2756">
            <v>13.000000000232831</v>
          </cell>
        </row>
        <row r="2757">
          <cell r="A2757"/>
          <cell r="B2757">
            <v>2746</v>
          </cell>
          <cell r="C2757">
            <v>198</v>
          </cell>
          <cell r="D2757" t="str">
            <v>Cabezal Kenworth T-800</v>
          </cell>
          <cell r="E2757" t="str">
            <v>100CB</v>
          </cell>
          <cell r="F2757" t="str">
            <v>Coazucar S. A.</v>
          </cell>
          <cell r="G2757">
            <v>791060332</v>
          </cell>
          <cell r="H2757">
            <v>7795550313</v>
          </cell>
          <cell r="I2757" t="str">
            <v>CABEZALES</v>
          </cell>
          <cell r="J2757" t="str">
            <v>Calibrar embrague</v>
          </cell>
          <cell r="K2757" t="str">
            <v>MTTO. CORRECTIVO</v>
          </cell>
          <cell r="L2757">
            <v>1886</v>
          </cell>
          <cell r="M2757" t="str">
            <v>TIBILLIN GUTAMA, JACINTO MARIA</v>
          </cell>
          <cell r="N2757" t="str">
            <v>A</v>
          </cell>
          <cell r="O2757">
            <v>42216</v>
          </cell>
          <cell r="P2757">
            <v>0.39097222222222222</v>
          </cell>
          <cell r="Q2757">
            <v>31</v>
          </cell>
          <cell r="R2757">
            <v>51858</v>
          </cell>
          <cell r="S2757" t="str">
            <v>Mtto. Terminado</v>
          </cell>
          <cell r="T2757">
            <v>42216</v>
          </cell>
          <cell r="U2757">
            <v>0.47222222222222227</v>
          </cell>
          <cell r="V2757">
            <v>1.9499999999534339</v>
          </cell>
        </row>
        <row r="2758">
          <cell r="A2758"/>
          <cell r="B2758">
            <v>2747</v>
          </cell>
          <cell r="C2758">
            <v>455</v>
          </cell>
          <cell r="D2758" t="str">
            <v>Carreton</v>
          </cell>
          <cell r="E2758" t="str">
            <v>100CA</v>
          </cell>
          <cell r="F2758" t="str">
            <v>Coazucar S. A.</v>
          </cell>
          <cell r="G2758">
            <v>0</v>
          </cell>
          <cell r="H2758">
            <v>791060326</v>
          </cell>
          <cell r="I2758" t="str">
            <v>CARRETONES</v>
          </cell>
          <cell r="J2758" t="str">
            <v>Cambiar rodamientos de una llanta delantera</v>
          </cell>
          <cell r="K2758" t="str">
            <v>MTTO. CORRECTIVO</v>
          </cell>
          <cell r="L2758">
            <v>1417</v>
          </cell>
          <cell r="M2758" t="str">
            <v>MORENO ULLOA, SALOMON</v>
          </cell>
          <cell r="N2758" t="str">
            <v>A</v>
          </cell>
          <cell r="O2758">
            <v>42216</v>
          </cell>
          <cell r="P2758">
            <v>0.41666666666666669</v>
          </cell>
          <cell r="Q2758">
            <v>31</v>
          </cell>
          <cell r="R2758"/>
          <cell r="S2758" t="str">
            <v>Mtto. Terminado</v>
          </cell>
          <cell r="T2758">
            <v>42216</v>
          </cell>
          <cell r="U2758">
            <v>0.5</v>
          </cell>
          <cell r="V2758">
            <v>2</v>
          </cell>
        </row>
        <row r="2759">
          <cell r="A2759"/>
          <cell r="B2759">
            <v>2748</v>
          </cell>
          <cell r="C2759">
            <v>509</v>
          </cell>
          <cell r="D2759" t="str">
            <v>Cargadora de Caña Cameco SP- 1800</v>
          </cell>
          <cell r="E2759" t="str">
            <v>100LL</v>
          </cell>
          <cell r="F2759" t="str">
            <v>Coazucar S. A.</v>
          </cell>
          <cell r="G2759">
            <v>791060368</v>
          </cell>
          <cell r="H2759">
            <v>791060368</v>
          </cell>
          <cell r="I2759" t="str">
            <v>MTTO. EN EL CAMPO</v>
          </cell>
          <cell r="J2759" t="str">
            <v>Revisar transmision</v>
          </cell>
          <cell r="K2759" t="str">
            <v>MTTO. CORRECTIVO</v>
          </cell>
          <cell r="L2759">
            <v>1849</v>
          </cell>
          <cell r="M2759" t="str">
            <v>SORNOZA PEÑARRETA, SERGIO</v>
          </cell>
          <cell r="N2759" t="str">
            <v>A</v>
          </cell>
          <cell r="O2759">
            <v>42216</v>
          </cell>
          <cell r="P2759">
            <v>0.41666666666666669</v>
          </cell>
          <cell r="Q2759">
            <v>31</v>
          </cell>
          <cell r="R2759"/>
          <cell r="S2759" t="str">
            <v>Mtto. Terminado</v>
          </cell>
          <cell r="T2759">
            <v>42216</v>
          </cell>
          <cell r="U2759">
            <v>0.79166666666666663</v>
          </cell>
          <cell r="V2759">
            <v>9</v>
          </cell>
        </row>
        <row r="2760">
          <cell r="A2760"/>
          <cell r="B2760">
            <v>2749</v>
          </cell>
          <cell r="C2760">
            <v>506</v>
          </cell>
          <cell r="D2760" t="str">
            <v>Cargadora de Caña Cameco SP- 1800</v>
          </cell>
          <cell r="E2760" t="str">
            <v>100LL</v>
          </cell>
          <cell r="F2760" t="str">
            <v>Coazucar S. A.</v>
          </cell>
          <cell r="G2760">
            <v>791060368</v>
          </cell>
          <cell r="H2760">
            <v>791060368</v>
          </cell>
          <cell r="I2760" t="str">
            <v>MTTO. EN EL CAMPO</v>
          </cell>
          <cell r="J2760" t="str">
            <v>Revisar sistema hidraulico</v>
          </cell>
          <cell r="K2760" t="str">
            <v>MTTO. CORRECTIVO</v>
          </cell>
          <cell r="L2760">
            <v>1849</v>
          </cell>
          <cell r="M2760" t="str">
            <v>SORNOZA PEÑARRETA, SERGIO</v>
          </cell>
          <cell r="N2760" t="str">
            <v>A</v>
          </cell>
          <cell r="O2760">
            <v>42216</v>
          </cell>
          <cell r="P2760">
            <v>0.41666666666666669</v>
          </cell>
          <cell r="Q2760">
            <v>31</v>
          </cell>
          <cell r="R2760"/>
          <cell r="S2760" t="str">
            <v>Mtto. Terminado</v>
          </cell>
          <cell r="T2760">
            <v>42216</v>
          </cell>
          <cell r="U2760">
            <v>0.75</v>
          </cell>
          <cell r="V2760">
            <v>8</v>
          </cell>
        </row>
        <row r="2761">
          <cell r="A2761"/>
          <cell r="B2761">
            <v>2750</v>
          </cell>
          <cell r="C2761">
            <v>508</v>
          </cell>
          <cell r="D2761" t="str">
            <v>Cargadora de Caña Cameco SP- 1800</v>
          </cell>
          <cell r="E2761" t="str">
            <v>100LL</v>
          </cell>
          <cell r="F2761" t="str">
            <v>Coazucar S. A.</v>
          </cell>
          <cell r="G2761">
            <v>791060368</v>
          </cell>
          <cell r="H2761">
            <v>791060368</v>
          </cell>
          <cell r="I2761" t="str">
            <v>MTTO. EN EL CAMPO</v>
          </cell>
          <cell r="J2761" t="str">
            <v>Revisar transmision</v>
          </cell>
          <cell r="K2761" t="str">
            <v>MTTO. CORRECTIVO</v>
          </cell>
          <cell r="L2761">
            <v>1849</v>
          </cell>
          <cell r="M2761" t="str">
            <v>SORNOZA PEÑARRETA, SERGIO</v>
          </cell>
          <cell r="N2761" t="str">
            <v>A</v>
          </cell>
          <cell r="O2761">
            <v>42216</v>
          </cell>
          <cell r="P2761">
            <v>0.41666666666666669</v>
          </cell>
          <cell r="Q2761">
            <v>31</v>
          </cell>
          <cell r="R2761"/>
          <cell r="S2761" t="str">
            <v>Mtto. Terminado</v>
          </cell>
          <cell r="T2761">
            <v>42216</v>
          </cell>
          <cell r="U2761">
            <v>0.79166666666666663</v>
          </cell>
          <cell r="V2761">
            <v>9</v>
          </cell>
        </row>
        <row r="2762">
          <cell r="A2762"/>
          <cell r="B2762">
            <v>2751</v>
          </cell>
          <cell r="C2762">
            <v>1477</v>
          </cell>
          <cell r="D2762" t="str">
            <v>Dollys</v>
          </cell>
          <cell r="E2762" t="str">
            <v>100DL</v>
          </cell>
          <cell r="F2762" t="str">
            <v>Coazucar S. A.</v>
          </cell>
          <cell r="G2762">
            <v>0</v>
          </cell>
          <cell r="H2762">
            <v>791060315</v>
          </cell>
          <cell r="I2762" t="str">
            <v>MTTO. EN EL CAMPO</v>
          </cell>
          <cell r="J2762" t="str">
            <v>Revisar equipo</v>
          </cell>
          <cell r="K2762" t="str">
            <v>MTTO. CORRECTIVO</v>
          </cell>
          <cell r="L2762">
            <v>1500</v>
          </cell>
          <cell r="M2762" t="str">
            <v>ORTIZ YADAYCELA, NESTOR</v>
          </cell>
          <cell r="N2762" t="str">
            <v>A</v>
          </cell>
          <cell r="O2762">
            <v>42216</v>
          </cell>
          <cell r="P2762">
            <v>0.41944444444444445</v>
          </cell>
          <cell r="Q2762">
            <v>31</v>
          </cell>
          <cell r="R2762"/>
          <cell r="S2762" t="str">
            <v>Mtto. Terminado</v>
          </cell>
          <cell r="T2762">
            <v>42216</v>
          </cell>
          <cell r="U2762">
            <v>0.75</v>
          </cell>
          <cell r="V2762">
            <v>7.9333333333488554</v>
          </cell>
        </row>
        <row r="2763">
          <cell r="A2763"/>
          <cell r="B2763">
            <v>2752</v>
          </cell>
          <cell r="C2763" t="str">
            <v>MB53</v>
          </cell>
          <cell r="D2763" t="str">
            <v>Motor John Deere R504850</v>
          </cell>
          <cell r="E2763" t="str">
            <v>100BB</v>
          </cell>
          <cell r="F2763" t="str">
            <v>Coazucar S. A.</v>
          </cell>
          <cell r="G2763">
            <v>791060405</v>
          </cell>
          <cell r="H2763">
            <v>7795550158</v>
          </cell>
          <cell r="I2763" t="str">
            <v>MTTO. EN EL CAMPO</v>
          </cell>
          <cell r="J2763" t="str">
            <v>Cambio aceite y filtro motor</v>
          </cell>
          <cell r="K2763" t="str">
            <v>MTTO. PREVENTIVO</v>
          </cell>
          <cell r="L2763">
            <v>1946</v>
          </cell>
          <cell r="M2763" t="str">
            <v>VASQUEZ BERMEO, BENJAMIN</v>
          </cell>
          <cell r="N2763" t="str">
            <v>A</v>
          </cell>
          <cell r="O2763">
            <v>42216</v>
          </cell>
          <cell r="P2763">
            <v>0.42152777777777778</v>
          </cell>
          <cell r="Q2763">
            <v>31</v>
          </cell>
          <cell r="R2763"/>
          <cell r="S2763" t="str">
            <v>Mtto. Terminado</v>
          </cell>
          <cell r="T2763">
            <v>42217</v>
          </cell>
          <cell r="U2763">
            <v>0.4375</v>
          </cell>
          <cell r="V2763">
            <v>24.383333333302289</v>
          </cell>
        </row>
        <row r="2764">
          <cell r="A2764"/>
          <cell r="B2764">
            <v>2753</v>
          </cell>
          <cell r="C2764" t="str">
            <v>MB53</v>
          </cell>
          <cell r="D2764" t="str">
            <v>Motor John Deere R504850</v>
          </cell>
          <cell r="E2764" t="str">
            <v>100BB</v>
          </cell>
          <cell r="F2764" t="str">
            <v>Coazucar S. A.</v>
          </cell>
          <cell r="G2764">
            <v>791060405</v>
          </cell>
          <cell r="H2764">
            <v>7795550158</v>
          </cell>
          <cell r="I2764" t="str">
            <v>MTTO. EN EL CAMPO</v>
          </cell>
          <cell r="J2764" t="str">
            <v>Cambio filtro de combustible</v>
          </cell>
          <cell r="K2764" t="str">
            <v>MTTO. PREVENTIVO</v>
          </cell>
          <cell r="L2764">
            <v>1946</v>
          </cell>
          <cell r="M2764" t="str">
            <v>VASQUEZ BERMEO, BENJAMIN</v>
          </cell>
          <cell r="N2764" t="str">
            <v>A</v>
          </cell>
          <cell r="O2764">
            <v>42216</v>
          </cell>
          <cell r="P2764">
            <v>0.42152777777777778</v>
          </cell>
          <cell r="Q2764">
            <v>31</v>
          </cell>
          <cell r="R2764"/>
          <cell r="S2764" t="str">
            <v>Mtto. Terminado</v>
          </cell>
          <cell r="T2764">
            <v>42217</v>
          </cell>
          <cell r="U2764">
            <v>0.4375</v>
          </cell>
          <cell r="V2764">
            <v>24.383333333302289</v>
          </cell>
        </row>
        <row r="2765">
          <cell r="A2765"/>
          <cell r="B2765">
            <v>2754</v>
          </cell>
          <cell r="C2765" t="str">
            <v>MB24</v>
          </cell>
          <cell r="D2765" t="str">
            <v>Moto Bomba Iveco f4ge0684e*d650</v>
          </cell>
          <cell r="E2765" t="str">
            <v>100BB</v>
          </cell>
          <cell r="F2765" t="str">
            <v>Coazucar S. A.</v>
          </cell>
          <cell r="G2765">
            <v>791060405</v>
          </cell>
          <cell r="H2765">
            <v>7795550112</v>
          </cell>
          <cell r="I2765" t="str">
            <v>EQUIPO LIVIANO</v>
          </cell>
          <cell r="J2765" t="str">
            <v>Cambiar aceite</v>
          </cell>
          <cell r="K2765" t="str">
            <v>MTTO. PREVENTIVO</v>
          </cell>
          <cell r="L2765">
            <v>5112</v>
          </cell>
          <cell r="M2765" t="str">
            <v>TOMALA ZAMORA, CARLOS</v>
          </cell>
          <cell r="N2765" t="str">
            <v>A</v>
          </cell>
          <cell r="O2765">
            <v>42216</v>
          </cell>
          <cell r="P2765">
            <v>0.42291666666666666</v>
          </cell>
          <cell r="Q2765">
            <v>31</v>
          </cell>
          <cell r="R2765">
            <v>55281</v>
          </cell>
          <cell r="S2765" t="str">
            <v>Mtto. Terminado</v>
          </cell>
          <cell r="T2765">
            <v>42216</v>
          </cell>
          <cell r="U2765">
            <v>0.4375</v>
          </cell>
          <cell r="V2765">
            <v>0.34999999986030161</v>
          </cell>
        </row>
        <row r="2766">
          <cell r="A2766"/>
          <cell r="B2766">
            <v>2755</v>
          </cell>
          <cell r="C2766">
            <v>438</v>
          </cell>
          <cell r="D2766" t="str">
            <v>Carreton</v>
          </cell>
          <cell r="E2766" t="str">
            <v>100CA</v>
          </cell>
          <cell r="F2766" t="str">
            <v>Coazucar S. A.</v>
          </cell>
          <cell r="G2766">
            <v>791060326</v>
          </cell>
          <cell r="H2766">
            <v>791060326</v>
          </cell>
          <cell r="I2766" t="str">
            <v>MTTO. EN EL CAMPO</v>
          </cell>
          <cell r="J2766" t="str">
            <v>Cambiar pin del tren delantero</v>
          </cell>
          <cell r="K2766" t="str">
            <v>MTTO. CORRECTIVO</v>
          </cell>
          <cell r="L2766">
            <v>1500</v>
          </cell>
          <cell r="M2766" t="str">
            <v>ORTIZ YADAYCELA, NESTOR</v>
          </cell>
          <cell r="N2766" t="str">
            <v>A</v>
          </cell>
          <cell r="O2766">
            <v>42216</v>
          </cell>
          <cell r="P2766">
            <v>0.42499999999999999</v>
          </cell>
          <cell r="Q2766">
            <v>31</v>
          </cell>
          <cell r="R2766"/>
          <cell r="S2766" t="str">
            <v>Mtto. Terminado</v>
          </cell>
          <cell r="T2766">
            <v>42216</v>
          </cell>
          <cell r="U2766">
            <v>0.79166666666666663</v>
          </cell>
          <cell r="V2766">
            <v>8.7999999999301508</v>
          </cell>
        </row>
        <row r="2767">
          <cell r="A2767"/>
          <cell r="B2767">
            <v>2756</v>
          </cell>
          <cell r="C2767">
            <v>305</v>
          </cell>
          <cell r="D2767" t="str">
            <v>Tractor John Deere 8220</v>
          </cell>
          <cell r="E2767" t="str">
            <v>100JD</v>
          </cell>
          <cell r="F2767" t="str">
            <v>Coazucar S. A.</v>
          </cell>
          <cell r="G2767">
            <v>791060393</v>
          </cell>
          <cell r="H2767">
            <v>7795550961</v>
          </cell>
          <cell r="I2767" t="str">
            <v>MTTO. EN EL CAMPO</v>
          </cell>
          <cell r="J2767" t="str">
            <v>Cambio aceite y filtro motor</v>
          </cell>
          <cell r="K2767" t="str">
            <v>MTTO. PREVENTIVO</v>
          </cell>
          <cell r="L2767">
            <v>4529</v>
          </cell>
          <cell r="M2767" t="str">
            <v>LOPEZ ROMERO, VICTOR</v>
          </cell>
          <cell r="N2767" t="str">
            <v>A</v>
          </cell>
          <cell r="O2767">
            <v>42216</v>
          </cell>
          <cell r="P2767">
            <v>0.45833333333333331</v>
          </cell>
          <cell r="Q2767">
            <v>31</v>
          </cell>
          <cell r="R2767"/>
          <cell r="S2767" t="str">
            <v>Mtto. Terminado</v>
          </cell>
          <cell r="T2767">
            <v>42217</v>
          </cell>
          <cell r="U2767">
            <v>0.66666666666666663</v>
          </cell>
          <cell r="V2767">
            <v>29</v>
          </cell>
        </row>
        <row r="2768">
          <cell r="A2768"/>
          <cell r="B2768">
            <v>2757</v>
          </cell>
          <cell r="C2768">
            <v>305</v>
          </cell>
          <cell r="D2768" t="str">
            <v>Tractor John Deere 8220</v>
          </cell>
          <cell r="E2768" t="str">
            <v>100JD</v>
          </cell>
          <cell r="F2768" t="str">
            <v>Coazucar S. A.</v>
          </cell>
          <cell r="G2768">
            <v>791060393</v>
          </cell>
          <cell r="H2768">
            <v>7795550961</v>
          </cell>
          <cell r="I2768" t="str">
            <v>MTTO. EN EL CAMPO</v>
          </cell>
          <cell r="J2768" t="str">
            <v>Cambio filtro de combustible</v>
          </cell>
          <cell r="K2768" t="str">
            <v>MTTO. PREVENTIVO</v>
          </cell>
          <cell r="L2768">
            <v>4529</v>
          </cell>
          <cell r="M2768" t="str">
            <v>LOPEZ ROMERO, VICTOR</v>
          </cell>
          <cell r="N2768" t="str">
            <v>A</v>
          </cell>
          <cell r="O2768">
            <v>42216</v>
          </cell>
          <cell r="P2768">
            <v>0.45833333333333331</v>
          </cell>
          <cell r="Q2768">
            <v>31</v>
          </cell>
          <cell r="R2768"/>
          <cell r="S2768" t="str">
            <v>Mtto. Terminado</v>
          </cell>
          <cell r="T2768">
            <v>42217</v>
          </cell>
          <cell r="U2768">
            <v>0.66666666666666663</v>
          </cell>
          <cell r="V2768">
            <v>29</v>
          </cell>
        </row>
        <row r="2769">
          <cell r="A2769"/>
          <cell r="B2769">
            <v>2758</v>
          </cell>
          <cell r="C2769" t="str">
            <v>EL25</v>
          </cell>
          <cell r="D2769" t="str">
            <v>Jeep TOYOTA</v>
          </cell>
          <cell r="E2769" t="str">
            <v>100EL</v>
          </cell>
          <cell r="F2769" t="str">
            <v>Coazucar S. A.</v>
          </cell>
          <cell r="G2769">
            <v>791060301</v>
          </cell>
          <cell r="H2769">
            <v>7795550802</v>
          </cell>
          <cell r="I2769" t="str">
            <v>VULCANIZADORA</v>
          </cell>
          <cell r="J2769" t="str">
            <v>Cambiar llantas</v>
          </cell>
          <cell r="K2769" t="str">
            <v>MTTO. CORRECTIVO</v>
          </cell>
          <cell r="L2769">
            <v>850</v>
          </cell>
          <cell r="M2769" t="str">
            <v>CASTRO LOPEZ, JOSE FERNANDO</v>
          </cell>
          <cell r="N2769" t="str">
            <v>A</v>
          </cell>
          <cell r="O2769">
            <v>42216</v>
          </cell>
          <cell r="P2769">
            <v>0.46666666666666662</v>
          </cell>
          <cell r="Q2769">
            <v>31</v>
          </cell>
          <cell r="R2769">
            <v>143138</v>
          </cell>
          <cell r="S2769" t="str">
            <v>Mtto. Terminado</v>
          </cell>
          <cell r="T2769">
            <v>42216</v>
          </cell>
          <cell r="U2769">
            <v>0.58333333333333337</v>
          </cell>
          <cell r="V2769">
            <v>2.8000000000465661</v>
          </cell>
        </row>
        <row r="2770">
          <cell r="A2770"/>
          <cell r="B2770">
            <v>2759</v>
          </cell>
          <cell r="C2770">
            <v>1317</v>
          </cell>
          <cell r="D2770" t="str">
            <v>Trayler</v>
          </cell>
          <cell r="E2770" t="str">
            <v>100TD</v>
          </cell>
          <cell r="F2770" t="str">
            <v>Coazucar S. A.</v>
          </cell>
          <cell r="G2770">
            <v>791060312</v>
          </cell>
          <cell r="H2770">
            <v>791060312</v>
          </cell>
          <cell r="I2770" t="str">
            <v>MTTO. EN EL CAMPO</v>
          </cell>
          <cell r="J2770" t="str">
            <v>Cambiar llanta baja</v>
          </cell>
          <cell r="K2770" t="str">
            <v>MTTO. CORRECTIVO</v>
          </cell>
          <cell r="L2770">
            <v>1353</v>
          </cell>
          <cell r="M2770" t="str">
            <v>MINA POROZO, XAVIER</v>
          </cell>
          <cell r="N2770" t="str">
            <v>A</v>
          </cell>
          <cell r="O2770">
            <v>42216</v>
          </cell>
          <cell r="P2770">
            <v>0.46736111111111112</v>
          </cell>
          <cell r="Q2770">
            <v>31</v>
          </cell>
          <cell r="R2770"/>
          <cell r="S2770" t="str">
            <v>Mtto. Terminado</v>
          </cell>
          <cell r="T2770">
            <v>42216</v>
          </cell>
          <cell r="U2770">
            <v>0.50902777777777775</v>
          </cell>
          <cell r="V2770">
            <v>0.99999999988358468</v>
          </cell>
        </row>
        <row r="2771">
          <cell r="A2771"/>
          <cell r="B2771">
            <v>2760</v>
          </cell>
          <cell r="C2771">
            <v>1319</v>
          </cell>
          <cell r="D2771" t="str">
            <v>Trayler</v>
          </cell>
          <cell r="E2771" t="str">
            <v>100TD</v>
          </cell>
          <cell r="F2771" t="str">
            <v>Coazucar S. A.</v>
          </cell>
          <cell r="G2771">
            <v>0</v>
          </cell>
          <cell r="H2771">
            <v>791060312</v>
          </cell>
          <cell r="I2771" t="str">
            <v>MTTO. EN EL CAMPO</v>
          </cell>
          <cell r="J2771" t="str">
            <v>Cambiar llanta baja</v>
          </cell>
          <cell r="K2771" t="str">
            <v>MTTO. CORRECTIVO</v>
          </cell>
          <cell r="L2771">
            <v>1353</v>
          </cell>
          <cell r="M2771" t="str">
            <v>MINA POROZO, XAVIER</v>
          </cell>
          <cell r="N2771" t="str">
            <v>A</v>
          </cell>
          <cell r="O2771">
            <v>42216</v>
          </cell>
          <cell r="P2771">
            <v>0.46736111111111112</v>
          </cell>
          <cell r="Q2771">
            <v>31</v>
          </cell>
          <cell r="R2771"/>
          <cell r="S2771" t="str">
            <v>Mtto. Terminado</v>
          </cell>
          <cell r="T2771">
            <v>42216</v>
          </cell>
          <cell r="U2771">
            <v>0.55069444444444449</v>
          </cell>
          <cell r="V2771">
            <v>1.9999999997671694</v>
          </cell>
        </row>
        <row r="2772">
          <cell r="A2772"/>
          <cell r="B2772">
            <v>2761</v>
          </cell>
          <cell r="C2772">
            <v>1207</v>
          </cell>
          <cell r="D2772" t="str">
            <v>Trayler</v>
          </cell>
          <cell r="E2772" t="str">
            <v>100TD</v>
          </cell>
          <cell r="F2772" t="str">
            <v>Coazucar S. A.</v>
          </cell>
          <cell r="G2772">
            <v>791060312</v>
          </cell>
          <cell r="H2772">
            <v>791060312</v>
          </cell>
          <cell r="I2772" t="str">
            <v>MTTO. EN EL CAMPO</v>
          </cell>
          <cell r="J2772" t="str">
            <v>Cambiar llanta baja</v>
          </cell>
          <cell r="K2772" t="str">
            <v>MTTO. CORRECTIVO</v>
          </cell>
          <cell r="L2772">
            <v>1353</v>
          </cell>
          <cell r="M2772" t="str">
            <v>MINA POROZO, XAVIER</v>
          </cell>
          <cell r="N2772" t="str">
            <v>A</v>
          </cell>
          <cell r="O2772">
            <v>42216</v>
          </cell>
          <cell r="P2772">
            <v>0.46736111111111112</v>
          </cell>
          <cell r="Q2772">
            <v>31</v>
          </cell>
          <cell r="R2772"/>
          <cell r="S2772" t="str">
            <v>Mtto. Terminado</v>
          </cell>
          <cell r="T2772">
            <v>42216</v>
          </cell>
          <cell r="U2772">
            <v>0.59236111111111112</v>
          </cell>
          <cell r="V2772">
            <v>3</v>
          </cell>
        </row>
        <row r="2773">
          <cell r="A2773"/>
          <cell r="B2773">
            <v>2762</v>
          </cell>
          <cell r="C2773" t="str">
            <v>JD08</v>
          </cell>
          <cell r="D2773" t="str">
            <v>Tractor John Deere 8270R</v>
          </cell>
          <cell r="E2773" t="str">
            <v>100JD</v>
          </cell>
          <cell r="F2773" t="str">
            <v>Coazucar S. A.</v>
          </cell>
          <cell r="G2773">
            <v>791060396</v>
          </cell>
          <cell r="H2773">
            <v>7795551027</v>
          </cell>
          <cell r="I2773" t="str">
            <v>JOHN DEERE</v>
          </cell>
          <cell r="J2773" t="str">
            <v>Revisar sistema del A/A</v>
          </cell>
          <cell r="K2773" t="str">
            <v>MTTO. CORRECTIVO</v>
          </cell>
          <cell r="L2773">
            <v>925</v>
          </cell>
          <cell r="M2773" t="str">
            <v>CONCHA TORRES, CARLOS GEOVANNY</v>
          </cell>
          <cell r="N2773" t="str">
            <v>A</v>
          </cell>
          <cell r="O2773">
            <v>42216</v>
          </cell>
          <cell r="P2773">
            <v>0.47638888888888892</v>
          </cell>
          <cell r="Q2773">
            <v>31</v>
          </cell>
          <cell r="R2773">
            <v>13294</v>
          </cell>
          <cell r="S2773" t="str">
            <v>Mtto. Terminado</v>
          </cell>
          <cell r="T2773">
            <v>42216</v>
          </cell>
          <cell r="U2773">
            <v>0.6875</v>
          </cell>
          <cell r="V2773">
            <v>5.0666666666511446</v>
          </cell>
        </row>
        <row r="2774">
          <cell r="A2774"/>
          <cell r="B2774">
            <v>2763</v>
          </cell>
          <cell r="C2774">
            <v>161</v>
          </cell>
          <cell r="D2774" t="str">
            <v>Cabezal M. Benz LS-2635</v>
          </cell>
          <cell r="E2774" t="str">
            <v>100CB</v>
          </cell>
          <cell r="F2774" t="str">
            <v>Coazucar S. A.</v>
          </cell>
          <cell r="G2774">
            <v>791060330</v>
          </cell>
          <cell r="H2774">
            <v>791060330</v>
          </cell>
          <cell r="I2774" t="str">
            <v>ENDER DE CABEZALES</v>
          </cell>
          <cell r="J2774" t="str">
            <v>Cambiar marco de la ventana y manubrio</v>
          </cell>
          <cell r="K2774" t="str">
            <v>MTTO. CORRECTIVO</v>
          </cell>
          <cell r="L2774">
            <v>7100</v>
          </cell>
          <cell r="M2774" t="str">
            <v>PARRA PARRA, VICTOR GERARDO</v>
          </cell>
          <cell r="N2774" t="str">
            <v>A</v>
          </cell>
          <cell r="O2774">
            <v>42216</v>
          </cell>
          <cell r="P2774">
            <v>0.48125000000000001</v>
          </cell>
          <cell r="Q2774">
            <v>31</v>
          </cell>
          <cell r="R2774">
            <v>95137</v>
          </cell>
          <cell r="S2774" t="str">
            <v>Mtto. Terminado</v>
          </cell>
          <cell r="T2774">
            <v>42216</v>
          </cell>
          <cell r="U2774">
            <v>0.76041666666666663</v>
          </cell>
          <cell r="V2774">
            <v>6.7000000000698492</v>
          </cell>
        </row>
        <row r="2775">
          <cell r="A2775"/>
          <cell r="B2775">
            <v>2764</v>
          </cell>
          <cell r="C2775">
            <v>194</v>
          </cell>
          <cell r="D2775" t="str">
            <v>Cabezal Kenworth T-800</v>
          </cell>
          <cell r="E2775" t="str">
            <v>100CB</v>
          </cell>
          <cell r="F2775" t="str">
            <v>Coazucar S. A.</v>
          </cell>
          <cell r="G2775">
            <v>791060332</v>
          </cell>
          <cell r="H2775">
            <v>791060332</v>
          </cell>
          <cell r="I2775" t="str">
            <v>CABEZALES</v>
          </cell>
          <cell r="J2775" t="str">
            <v>Revisar fuga de aceite</v>
          </cell>
          <cell r="K2775" t="str">
            <v>MTTO. CORRECTIVO</v>
          </cell>
          <cell r="L2775">
            <v>1725</v>
          </cell>
          <cell r="M2775" t="str">
            <v>RODRIGUEZ LOZADO, MANUEL CRUZ</v>
          </cell>
          <cell r="N2775" t="str">
            <v>A</v>
          </cell>
          <cell r="O2775">
            <v>42216</v>
          </cell>
          <cell r="P2775">
            <v>0.48194444444444445</v>
          </cell>
          <cell r="Q2775">
            <v>31</v>
          </cell>
          <cell r="R2775">
            <v>17627</v>
          </cell>
          <cell r="S2775" t="str">
            <v>Mtto. Terminado</v>
          </cell>
          <cell r="T2775">
            <v>42216</v>
          </cell>
          <cell r="U2775">
            <v>0.98611111111111116</v>
          </cell>
          <cell r="V2775">
            <v>12.099999999976717</v>
          </cell>
        </row>
        <row r="2776">
          <cell r="A2776"/>
          <cell r="B2776">
            <v>2765</v>
          </cell>
          <cell r="C2776">
            <v>1311</v>
          </cell>
          <cell r="D2776" t="str">
            <v>Trayler</v>
          </cell>
          <cell r="E2776" t="str">
            <v>100TD</v>
          </cell>
          <cell r="F2776" t="str">
            <v>Coazucar S. A.</v>
          </cell>
          <cell r="G2776">
            <v>791060312</v>
          </cell>
          <cell r="H2776">
            <v>791060312</v>
          </cell>
          <cell r="I2776" t="str">
            <v>TRAYLER</v>
          </cell>
          <cell r="J2776" t="str">
            <v>Arreglar rose de llanta</v>
          </cell>
          <cell r="K2776" t="str">
            <v>MTTO. CORRECTIVO</v>
          </cell>
          <cell r="L2776">
            <v>1500</v>
          </cell>
          <cell r="M2776" t="str">
            <v>ORTIZ YADAYCELA, NESTOR</v>
          </cell>
          <cell r="N2776" t="str">
            <v>A</v>
          </cell>
          <cell r="O2776">
            <v>42216</v>
          </cell>
          <cell r="P2776">
            <v>0.53819444444444442</v>
          </cell>
          <cell r="Q2776">
            <v>31</v>
          </cell>
          <cell r="R2776"/>
          <cell r="S2776" t="str">
            <v>Mtto. Terminado</v>
          </cell>
          <cell r="T2776">
            <v>42216</v>
          </cell>
          <cell r="U2776">
            <v>0.625</v>
          </cell>
          <cell r="V2776">
            <v>2.0833333332557231</v>
          </cell>
        </row>
        <row r="2777">
          <cell r="A2777"/>
          <cell r="B2777">
            <v>2766</v>
          </cell>
          <cell r="C2777">
            <v>1453</v>
          </cell>
          <cell r="D2777" t="str">
            <v>Dollys</v>
          </cell>
          <cell r="E2777" t="str">
            <v>100DL</v>
          </cell>
          <cell r="F2777" t="str">
            <v>Coazucar S. A.</v>
          </cell>
          <cell r="G2777">
            <v>791060315</v>
          </cell>
          <cell r="H2777">
            <v>791060315</v>
          </cell>
          <cell r="I2777" t="str">
            <v>DOLLYS</v>
          </cell>
          <cell r="J2777" t="str">
            <v xml:space="preserve">Reparar 5ta rueda  </v>
          </cell>
          <cell r="K2777" t="str">
            <v>MTTO. CORRECTIVO</v>
          </cell>
          <cell r="L2777">
            <v>1500</v>
          </cell>
          <cell r="M2777" t="str">
            <v>ORTIZ YADAYCELA, NESTOR</v>
          </cell>
          <cell r="N2777" t="str">
            <v>A</v>
          </cell>
          <cell r="O2777">
            <v>42216</v>
          </cell>
          <cell r="P2777">
            <v>0.53819444444444442</v>
          </cell>
          <cell r="Q2777">
            <v>31</v>
          </cell>
          <cell r="R2777"/>
          <cell r="S2777" t="str">
            <v>Mtto. Terminado</v>
          </cell>
          <cell r="T2777">
            <v>42216</v>
          </cell>
          <cell r="U2777">
            <v>0.66666666666666663</v>
          </cell>
          <cell r="V2777">
            <v>3.0833333332557231</v>
          </cell>
        </row>
        <row r="2778">
          <cell r="A2778"/>
          <cell r="B2778">
            <v>2767</v>
          </cell>
          <cell r="C2778">
            <v>1271</v>
          </cell>
          <cell r="D2778" t="str">
            <v>Trayler</v>
          </cell>
          <cell r="E2778" t="str">
            <v>100TD</v>
          </cell>
          <cell r="F2778" t="str">
            <v>Coazucar S. A.</v>
          </cell>
          <cell r="G2778">
            <v>791060312</v>
          </cell>
          <cell r="H2778">
            <v>791060312</v>
          </cell>
          <cell r="I2778" t="str">
            <v>TRAYLER</v>
          </cell>
          <cell r="J2778" t="str">
            <v>Soldar mecanismo</v>
          </cell>
          <cell r="K2778" t="str">
            <v>MTTO. CORRECTIVO</v>
          </cell>
          <cell r="L2778">
            <v>1500</v>
          </cell>
          <cell r="M2778" t="str">
            <v>ORTIZ YADAYCELA, NESTOR</v>
          </cell>
          <cell r="N2778" t="str">
            <v>A</v>
          </cell>
          <cell r="O2778">
            <v>42216</v>
          </cell>
          <cell r="P2778">
            <v>0.53819444444444442</v>
          </cell>
          <cell r="Q2778">
            <v>31</v>
          </cell>
          <cell r="R2778"/>
          <cell r="S2778" t="str">
            <v>Mtto. Terminado</v>
          </cell>
          <cell r="T2778">
            <v>42216</v>
          </cell>
          <cell r="U2778">
            <v>0.625</v>
          </cell>
          <cell r="V2778">
            <v>2.0833333332557231</v>
          </cell>
        </row>
        <row r="2779">
          <cell r="A2779"/>
          <cell r="B2779">
            <v>2768</v>
          </cell>
          <cell r="C2779">
            <v>340</v>
          </cell>
          <cell r="D2779" t="str">
            <v>Tractor de Llantas Cameco 305 AG</v>
          </cell>
          <cell r="E2779" t="str">
            <v>100CM</v>
          </cell>
          <cell r="F2779" t="str">
            <v>Coazucar S. A.</v>
          </cell>
          <cell r="G2779">
            <v>791060444</v>
          </cell>
          <cell r="H2779">
            <v>7795550350</v>
          </cell>
          <cell r="I2779" t="str">
            <v>MTTO. EN EL CAMPO</v>
          </cell>
          <cell r="J2779" t="str">
            <v>Revisar sistema electrico</v>
          </cell>
          <cell r="K2779" t="str">
            <v>MTTO. CORRECTIVO</v>
          </cell>
          <cell r="L2779">
            <v>5175</v>
          </cell>
          <cell r="M2779" t="str">
            <v>VERA COBEÑA, VICTOR</v>
          </cell>
          <cell r="N2779" t="str">
            <v>A</v>
          </cell>
          <cell r="O2779">
            <v>42216</v>
          </cell>
          <cell r="P2779">
            <v>0.55972222222222223</v>
          </cell>
          <cell r="Q2779">
            <v>31</v>
          </cell>
          <cell r="R2779">
            <v>983</v>
          </cell>
          <cell r="S2779" t="str">
            <v>Mtto. Terminado</v>
          </cell>
          <cell r="T2779">
            <v>42216</v>
          </cell>
          <cell r="U2779">
            <v>0.91666666666666663</v>
          </cell>
          <cell r="V2779">
            <v>8.5666666666511446</v>
          </cell>
        </row>
        <row r="2780">
          <cell r="A2780"/>
          <cell r="B2780">
            <v>2769</v>
          </cell>
          <cell r="C2780" t="str">
            <v>JD39</v>
          </cell>
          <cell r="D2780" t="str">
            <v>Tractor John Deere 9460R</v>
          </cell>
          <cell r="E2780" t="str">
            <v>100JD</v>
          </cell>
          <cell r="F2780" t="str">
            <v>Coazucar S. A.</v>
          </cell>
          <cell r="G2780">
            <v>791060435</v>
          </cell>
          <cell r="H2780">
            <v>7795551089</v>
          </cell>
          <cell r="I2780" t="str">
            <v>MTTO. EN EL CAMPO</v>
          </cell>
          <cell r="J2780" t="str">
            <v>Revisar codigo CCU2613.01</v>
          </cell>
          <cell r="K2780" t="str">
            <v>MTTO. CORRECTIVO</v>
          </cell>
          <cell r="L2780">
            <v>1590</v>
          </cell>
          <cell r="M2780" t="str">
            <v>PINCAY CABERO, JULIO BENJAMIN</v>
          </cell>
          <cell r="N2780" t="str">
            <v>A</v>
          </cell>
          <cell r="O2780">
            <v>42216</v>
          </cell>
          <cell r="P2780">
            <v>0.56527777777777777</v>
          </cell>
          <cell r="Q2780">
            <v>31</v>
          </cell>
          <cell r="R2780"/>
          <cell r="S2780" t="str">
            <v>Mtto. Terminado</v>
          </cell>
          <cell r="T2780">
            <v>42218</v>
          </cell>
          <cell r="U2780">
            <v>0.34375</v>
          </cell>
          <cell r="V2780">
            <v>42.683333333348855</v>
          </cell>
        </row>
        <row r="2781">
          <cell r="A2781"/>
          <cell r="B2781">
            <v>2770</v>
          </cell>
          <cell r="C2781" t="str">
            <v>EA16</v>
          </cell>
          <cell r="D2781" t="str">
            <v>Traillas John Deere 1510C</v>
          </cell>
          <cell r="E2781" t="str">
            <v>100EA</v>
          </cell>
          <cell r="F2781" t="str">
            <v>Coazucar S. A.</v>
          </cell>
          <cell r="G2781">
            <v>791060366</v>
          </cell>
          <cell r="H2781">
            <v>7795550570</v>
          </cell>
          <cell r="I2781" t="str">
            <v>MTTO. EN EL CAMPO</v>
          </cell>
          <cell r="J2781" t="str">
            <v>Virar cuchillas</v>
          </cell>
          <cell r="K2781" t="str">
            <v>MTTO. CORRECTIVO</v>
          </cell>
          <cell r="L2781">
            <v>760</v>
          </cell>
          <cell r="M2781" t="str">
            <v>BUÑAY LEON, SEGUNDO ROSENDO</v>
          </cell>
          <cell r="N2781" t="str">
            <v>A</v>
          </cell>
          <cell r="O2781">
            <v>42216</v>
          </cell>
          <cell r="P2781">
            <v>0.56527777777777777</v>
          </cell>
          <cell r="Q2781">
            <v>31</v>
          </cell>
          <cell r="R2781"/>
          <cell r="S2781" t="str">
            <v>Mtto. Terminado</v>
          </cell>
          <cell r="T2781">
            <v>42216</v>
          </cell>
          <cell r="U2781">
            <v>0.75</v>
          </cell>
          <cell r="V2781">
            <v>4.4333333333488554</v>
          </cell>
        </row>
        <row r="2782">
          <cell r="A2782"/>
          <cell r="B2782">
            <v>2771</v>
          </cell>
          <cell r="C2782">
            <v>721</v>
          </cell>
          <cell r="D2782" t="str">
            <v>Payloader CAT-950</v>
          </cell>
          <cell r="E2782" t="str">
            <v>100EP</v>
          </cell>
          <cell r="F2782" t="str">
            <v>Coazucar S. A.</v>
          </cell>
          <cell r="G2782">
            <v>791060317</v>
          </cell>
          <cell r="H2782">
            <v>7795550850</v>
          </cell>
          <cell r="I2782" t="str">
            <v>EQUIPO PESADO</v>
          </cell>
          <cell r="J2782" t="str">
            <v>Orden de Inspección</v>
          </cell>
          <cell r="K2782" t="str">
            <v>MTTO. PREVENTIVO</v>
          </cell>
          <cell r="L2782">
            <v>9095</v>
          </cell>
          <cell r="M2782" t="str">
            <v>BRAVO RUIZ, BYRON</v>
          </cell>
          <cell r="N2782" t="str">
            <v>A</v>
          </cell>
          <cell r="O2782">
            <v>42216</v>
          </cell>
          <cell r="P2782">
            <v>0.56944444444444442</v>
          </cell>
          <cell r="Q2782">
            <v>31</v>
          </cell>
          <cell r="R2782"/>
          <cell r="S2782" t="str">
            <v>Mtto. Terminado</v>
          </cell>
          <cell r="T2782">
            <v>42216</v>
          </cell>
          <cell r="U2782">
            <v>0.76388888888888884</v>
          </cell>
          <cell r="V2782">
            <v>4.6666666666278616</v>
          </cell>
        </row>
        <row r="2783">
          <cell r="A2783"/>
          <cell r="B2783">
            <v>2772</v>
          </cell>
          <cell r="C2783">
            <v>721</v>
          </cell>
          <cell r="D2783" t="str">
            <v>Payloader CAT-950</v>
          </cell>
          <cell r="E2783" t="str">
            <v>100EP</v>
          </cell>
          <cell r="F2783" t="str">
            <v>Coazucar S. A.</v>
          </cell>
          <cell r="G2783">
            <v>791060317</v>
          </cell>
          <cell r="H2783">
            <v>7795550850</v>
          </cell>
          <cell r="I2783" t="str">
            <v>LUBRICADORA</v>
          </cell>
          <cell r="J2783" t="str">
            <v>Cambio aceite y filtro motor</v>
          </cell>
          <cell r="K2783" t="str">
            <v>MTTO. PREVENTIVO</v>
          </cell>
          <cell r="L2783">
            <v>9095</v>
          </cell>
          <cell r="M2783" t="str">
            <v>BRAVO RUIZ, BYRON</v>
          </cell>
          <cell r="N2783" t="str">
            <v>A</v>
          </cell>
          <cell r="O2783">
            <v>42216</v>
          </cell>
          <cell r="P2783">
            <v>0.56944444444444442</v>
          </cell>
          <cell r="Q2783">
            <v>31</v>
          </cell>
          <cell r="R2783"/>
          <cell r="S2783" t="str">
            <v>Mtto. Terminado</v>
          </cell>
          <cell r="T2783">
            <v>42216</v>
          </cell>
          <cell r="U2783">
            <v>0.83333333333333337</v>
          </cell>
          <cell r="V2783">
            <v>6.3333333332557231</v>
          </cell>
        </row>
        <row r="2784">
          <cell r="A2784"/>
          <cell r="B2784">
            <v>2773</v>
          </cell>
          <cell r="C2784">
            <v>721</v>
          </cell>
          <cell r="D2784" t="str">
            <v>Payloader CAT-950</v>
          </cell>
          <cell r="E2784" t="str">
            <v>100EP</v>
          </cell>
          <cell r="F2784" t="str">
            <v>Coazucar S. A.</v>
          </cell>
          <cell r="G2784">
            <v>791060317</v>
          </cell>
          <cell r="H2784">
            <v>7795550850</v>
          </cell>
          <cell r="I2784" t="str">
            <v>LUBRICADORA</v>
          </cell>
          <cell r="J2784" t="str">
            <v>Cambio filtro de combustible</v>
          </cell>
          <cell r="K2784" t="str">
            <v>MTTO. PREVENTIVO</v>
          </cell>
          <cell r="L2784">
            <v>9095</v>
          </cell>
          <cell r="M2784" t="str">
            <v>BRAVO RUIZ, BYRON</v>
          </cell>
          <cell r="N2784" t="str">
            <v>A</v>
          </cell>
          <cell r="O2784">
            <v>42216</v>
          </cell>
          <cell r="P2784">
            <v>0.56944444444444442</v>
          </cell>
          <cell r="Q2784">
            <v>31</v>
          </cell>
          <cell r="R2784"/>
          <cell r="S2784" t="str">
            <v>Mtto. Terminado</v>
          </cell>
          <cell r="T2784">
            <v>42216</v>
          </cell>
          <cell r="U2784">
            <v>0.83333333333333337</v>
          </cell>
          <cell r="V2784">
            <v>6.3333333332557231</v>
          </cell>
        </row>
        <row r="2785">
          <cell r="A2785"/>
          <cell r="B2785">
            <v>2774</v>
          </cell>
          <cell r="C2785">
            <v>721</v>
          </cell>
          <cell r="D2785" t="str">
            <v>Payloader CAT-950</v>
          </cell>
          <cell r="E2785" t="str">
            <v>100EP</v>
          </cell>
          <cell r="F2785" t="str">
            <v>Coazucar S. A.</v>
          </cell>
          <cell r="G2785">
            <v>791060317</v>
          </cell>
          <cell r="H2785">
            <v>7795550850</v>
          </cell>
          <cell r="I2785" t="str">
            <v>LUBRICADORA</v>
          </cell>
          <cell r="J2785" t="str">
            <v>Cambio filtro de aire</v>
          </cell>
          <cell r="K2785" t="str">
            <v>MTTO. PREVENTIVO</v>
          </cell>
          <cell r="L2785">
            <v>9095</v>
          </cell>
          <cell r="M2785" t="str">
            <v>BRAVO RUIZ, BYRON</v>
          </cell>
          <cell r="N2785" t="str">
            <v>A</v>
          </cell>
          <cell r="O2785">
            <v>42216</v>
          </cell>
          <cell r="P2785">
            <v>0.56944444444444442</v>
          </cell>
          <cell r="Q2785">
            <v>31</v>
          </cell>
          <cell r="R2785"/>
          <cell r="S2785" t="str">
            <v>Mtto. Terminado</v>
          </cell>
          <cell r="T2785">
            <v>42216</v>
          </cell>
          <cell r="U2785">
            <v>0.83333333333333337</v>
          </cell>
          <cell r="V2785">
            <v>6.3333333332557231</v>
          </cell>
        </row>
        <row r="2786">
          <cell r="A2786"/>
          <cell r="B2786">
            <v>2775</v>
          </cell>
          <cell r="C2786">
            <v>721</v>
          </cell>
          <cell r="D2786" t="str">
            <v>Payloader CAT-950</v>
          </cell>
          <cell r="E2786" t="str">
            <v>100EP</v>
          </cell>
          <cell r="F2786" t="str">
            <v>Coazucar S. A.</v>
          </cell>
          <cell r="G2786">
            <v>791060317</v>
          </cell>
          <cell r="H2786">
            <v>7795550850</v>
          </cell>
          <cell r="I2786" t="str">
            <v>LUBRICADORA</v>
          </cell>
          <cell r="J2786" t="str">
            <v xml:space="preserve">Cambio aceite diferencial </v>
          </cell>
          <cell r="K2786" t="str">
            <v>MTTO. PREVENTIVO</v>
          </cell>
          <cell r="L2786">
            <v>9095</v>
          </cell>
          <cell r="M2786" t="str">
            <v>BRAVO RUIZ, BYRON</v>
          </cell>
          <cell r="N2786" t="str">
            <v>A</v>
          </cell>
          <cell r="O2786">
            <v>42216</v>
          </cell>
          <cell r="P2786">
            <v>0.56944444444444442</v>
          </cell>
          <cell r="Q2786">
            <v>31</v>
          </cell>
          <cell r="R2786"/>
          <cell r="S2786" t="str">
            <v>Mtto. Terminado</v>
          </cell>
          <cell r="T2786">
            <v>42216</v>
          </cell>
          <cell r="U2786">
            <v>0.83333333333333337</v>
          </cell>
          <cell r="V2786">
            <v>6.3333333332557231</v>
          </cell>
        </row>
        <row r="2787">
          <cell r="A2787"/>
          <cell r="B2787">
            <v>2776</v>
          </cell>
          <cell r="C2787">
            <v>721</v>
          </cell>
          <cell r="D2787" t="str">
            <v>Payloader CAT-950</v>
          </cell>
          <cell r="E2787" t="str">
            <v>100EP</v>
          </cell>
          <cell r="F2787" t="str">
            <v>Coazucar S. A.</v>
          </cell>
          <cell r="G2787">
            <v>791060317</v>
          </cell>
          <cell r="H2787">
            <v>7795550850</v>
          </cell>
          <cell r="I2787" t="str">
            <v>LUBRICADORA</v>
          </cell>
          <cell r="J2787" t="str">
            <v xml:space="preserve">Cambio aceite transmisión </v>
          </cell>
          <cell r="K2787" t="str">
            <v>MTTO. PREVENTIVO</v>
          </cell>
          <cell r="L2787">
            <v>9095</v>
          </cell>
          <cell r="M2787" t="str">
            <v>BRAVO RUIZ, BYRON</v>
          </cell>
          <cell r="N2787" t="str">
            <v>A</v>
          </cell>
          <cell r="O2787">
            <v>42216</v>
          </cell>
          <cell r="P2787">
            <v>0.56944444444444442</v>
          </cell>
          <cell r="Q2787">
            <v>31</v>
          </cell>
          <cell r="R2787"/>
          <cell r="S2787" t="str">
            <v>Mtto. Terminado</v>
          </cell>
          <cell r="T2787">
            <v>42216</v>
          </cell>
          <cell r="U2787">
            <v>0.83333333333333337</v>
          </cell>
          <cell r="V2787">
            <v>6.3333333332557231</v>
          </cell>
        </row>
        <row r="2788">
          <cell r="A2788"/>
          <cell r="B2788">
            <v>2777</v>
          </cell>
          <cell r="C2788">
            <v>721</v>
          </cell>
          <cell r="D2788" t="str">
            <v>Payloader CAT-950</v>
          </cell>
          <cell r="E2788" t="str">
            <v>100EP</v>
          </cell>
          <cell r="F2788" t="str">
            <v>Coazucar S. A.</v>
          </cell>
          <cell r="G2788">
            <v>791060317</v>
          </cell>
          <cell r="H2788">
            <v>7795550850</v>
          </cell>
          <cell r="I2788" t="str">
            <v>LUBRICADORA</v>
          </cell>
          <cell r="J2788" t="str">
            <v>Cambio aceite mandos finales</v>
          </cell>
          <cell r="K2788" t="str">
            <v>MTTO. PREVENTIVO</v>
          </cell>
          <cell r="L2788">
            <v>9095</v>
          </cell>
          <cell r="M2788" t="str">
            <v>BRAVO RUIZ, BYRON</v>
          </cell>
          <cell r="N2788" t="str">
            <v>A</v>
          </cell>
          <cell r="O2788">
            <v>42216</v>
          </cell>
          <cell r="P2788">
            <v>0.56944444444444442</v>
          </cell>
          <cell r="Q2788">
            <v>31</v>
          </cell>
          <cell r="R2788"/>
          <cell r="S2788" t="str">
            <v>Mtto. Terminado</v>
          </cell>
          <cell r="T2788">
            <v>42216</v>
          </cell>
          <cell r="U2788">
            <v>0.83333333333333337</v>
          </cell>
          <cell r="V2788">
            <v>6.3333333332557231</v>
          </cell>
        </row>
        <row r="2789">
          <cell r="A2789"/>
          <cell r="B2789">
            <v>2778</v>
          </cell>
          <cell r="C2789" t="str">
            <v>JD19</v>
          </cell>
          <cell r="D2789" t="str">
            <v>Tractor John Deere 8270R</v>
          </cell>
          <cell r="E2789" t="str">
            <v>100JD</v>
          </cell>
          <cell r="F2789" t="str">
            <v>Coazucar S. A.</v>
          </cell>
          <cell r="G2789">
            <v>791060396</v>
          </cell>
          <cell r="H2789">
            <v>7795551049</v>
          </cell>
          <cell r="I2789" t="str">
            <v>MTTO. EN EL CAMPO</v>
          </cell>
          <cell r="J2789" t="str">
            <v>Cambiar sensor del filtro hidraulico</v>
          </cell>
          <cell r="K2789" t="str">
            <v>MTTO. CORRECTIVO</v>
          </cell>
          <cell r="L2789">
            <v>7090</v>
          </cell>
          <cell r="M2789" t="str">
            <v>ROSADO SANCHEZ, VICTOR</v>
          </cell>
          <cell r="N2789" t="str">
            <v>A</v>
          </cell>
          <cell r="O2789">
            <v>42216</v>
          </cell>
          <cell r="P2789">
            <v>0.57361111111111118</v>
          </cell>
          <cell r="Q2789">
            <v>31</v>
          </cell>
          <cell r="R2789"/>
          <cell r="S2789" t="str">
            <v>Mtto. Terminado</v>
          </cell>
          <cell r="T2789">
            <v>42218</v>
          </cell>
          <cell r="U2789">
            <v>0.36458333333333331</v>
          </cell>
          <cell r="V2789">
            <v>42.983333333395422</v>
          </cell>
        </row>
        <row r="2790">
          <cell r="A2790"/>
          <cell r="B2790">
            <v>2779</v>
          </cell>
          <cell r="C2790" t="str">
            <v>EL23</v>
          </cell>
          <cell r="D2790" t="str">
            <v xml:space="preserve">Camioneta Chevrolet </v>
          </cell>
          <cell r="E2790" t="str">
            <v>100EL</v>
          </cell>
          <cell r="F2790" t="str">
            <v>Coazucar S. A.</v>
          </cell>
          <cell r="G2790">
            <v>791060102</v>
          </cell>
          <cell r="H2790">
            <v>7795550799</v>
          </cell>
          <cell r="I2790" t="str">
            <v>VULCANIZADORA</v>
          </cell>
          <cell r="J2790" t="str">
            <v>Cambiar llantas</v>
          </cell>
          <cell r="K2790" t="str">
            <v>MTTO. CORRECTIVO</v>
          </cell>
          <cell r="L2790">
            <v>547</v>
          </cell>
          <cell r="M2790" t="str">
            <v>QUISHPE CALVA, LUIS</v>
          </cell>
          <cell r="N2790" t="str">
            <v>A</v>
          </cell>
          <cell r="O2790">
            <v>42216</v>
          </cell>
          <cell r="P2790">
            <v>0.57986111111111105</v>
          </cell>
          <cell r="Q2790">
            <v>31</v>
          </cell>
          <cell r="R2790">
            <v>174003</v>
          </cell>
          <cell r="S2790" t="str">
            <v>Mtto. Terminado</v>
          </cell>
          <cell r="T2790">
            <v>42216</v>
          </cell>
          <cell r="U2790">
            <v>0.66319444444444442</v>
          </cell>
          <cell r="V2790">
            <v>2.0000000001164153</v>
          </cell>
        </row>
        <row r="2791">
          <cell r="A2791"/>
          <cell r="B2791">
            <v>2780</v>
          </cell>
          <cell r="C2791" t="str">
            <v>CB12</v>
          </cell>
          <cell r="D2791" t="str">
            <v>Volqueta Kenworth</v>
          </cell>
          <cell r="E2791" t="str">
            <v>100CB</v>
          </cell>
          <cell r="F2791" t="str">
            <v>Coazucar S. A.</v>
          </cell>
          <cell r="G2791">
            <v>791060422</v>
          </cell>
          <cell r="H2791">
            <v>791060422</v>
          </cell>
          <cell r="I2791" t="str">
            <v>VULCANIZADORA</v>
          </cell>
          <cell r="J2791" t="str">
            <v>Cambiar llantas</v>
          </cell>
          <cell r="K2791" t="str">
            <v>MTTO. CORRECTIVO</v>
          </cell>
          <cell r="L2791">
            <v>1247</v>
          </cell>
          <cell r="M2791" t="str">
            <v>LOPEZ FAJARDO, TEOFILO EFRAIN</v>
          </cell>
          <cell r="N2791" t="str">
            <v>A</v>
          </cell>
          <cell r="O2791">
            <v>42216</v>
          </cell>
          <cell r="P2791">
            <v>0.5805555555555556</v>
          </cell>
          <cell r="Q2791">
            <v>31</v>
          </cell>
          <cell r="R2791">
            <v>4379</v>
          </cell>
          <cell r="S2791" t="str">
            <v>Mtto. Terminado</v>
          </cell>
          <cell r="T2791">
            <v>42216</v>
          </cell>
          <cell r="U2791">
            <v>0.7055555555555556</v>
          </cell>
          <cell r="V2791">
            <v>3</v>
          </cell>
        </row>
        <row r="2792">
          <cell r="A2792"/>
          <cell r="B2792">
            <v>2781</v>
          </cell>
          <cell r="C2792">
            <v>166</v>
          </cell>
          <cell r="D2792" t="str">
            <v>Cabezal M. Benz LS-2635</v>
          </cell>
          <cell r="E2792" t="str">
            <v>100CB</v>
          </cell>
          <cell r="F2792" t="str">
            <v>Coazucar S. A.</v>
          </cell>
          <cell r="G2792">
            <v>791060330</v>
          </cell>
          <cell r="H2792">
            <v>791060330</v>
          </cell>
          <cell r="I2792" t="str">
            <v>CABEZALES</v>
          </cell>
          <cell r="J2792" t="str">
            <v>Orden de Inspección</v>
          </cell>
          <cell r="K2792" t="str">
            <v>MTTO. PREVENTIVO</v>
          </cell>
          <cell r="L2792">
            <v>1492</v>
          </cell>
          <cell r="M2792" t="str">
            <v>ORTIZ MONSERRATE, ELIS DONALDO</v>
          </cell>
          <cell r="N2792" t="str">
            <v>A</v>
          </cell>
          <cell r="O2792">
            <v>42216</v>
          </cell>
          <cell r="P2792">
            <v>0.59861111111111109</v>
          </cell>
          <cell r="Q2792">
            <v>31</v>
          </cell>
          <cell r="R2792">
            <v>116880</v>
          </cell>
          <cell r="S2792" t="str">
            <v>Mtto. Terminado</v>
          </cell>
          <cell r="T2792">
            <v>42216</v>
          </cell>
          <cell r="U2792">
            <v>0.75</v>
          </cell>
          <cell r="V2792">
            <v>3.6333333333022892</v>
          </cell>
        </row>
        <row r="2793">
          <cell r="A2793"/>
          <cell r="B2793">
            <v>2782</v>
          </cell>
          <cell r="C2793">
            <v>166</v>
          </cell>
          <cell r="D2793" t="str">
            <v>Cabezal M. Benz LS-2635</v>
          </cell>
          <cell r="E2793" t="str">
            <v>100CB</v>
          </cell>
          <cell r="F2793" t="str">
            <v>Coazucar S. A.</v>
          </cell>
          <cell r="G2793">
            <v>791060330</v>
          </cell>
          <cell r="H2793">
            <v>791060330</v>
          </cell>
          <cell r="I2793" t="str">
            <v>LUBRICADORA</v>
          </cell>
          <cell r="J2793" t="str">
            <v>Cambio aceite y filtro motor</v>
          </cell>
          <cell r="K2793" t="str">
            <v>MTTO. PREVENTIVO</v>
          </cell>
          <cell r="L2793">
            <v>1492</v>
          </cell>
          <cell r="M2793" t="str">
            <v>ORTIZ MONSERRATE, ELIS DONALDO</v>
          </cell>
          <cell r="N2793" t="str">
            <v>A</v>
          </cell>
          <cell r="O2793">
            <v>42216</v>
          </cell>
          <cell r="P2793">
            <v>0.59861111111111109</v>
          </cell>
          <cell r="Q2793">
            <v>31</v>
          </cell>
          <cell r="R2793">
            <v>116880</v>
          </cell>
          <cell r="S2793" t="str">
            <v>Mtto. Terminado</v>
          </cell>
          <cell r="T2793">
            <v>42217</v>
          </cell>
          <cell r="U2793">
            <v>0.50416666666666665</v>
          </cell>
          <cell r="V2793">
            <v>21.733333333279006</v>
          </cell>
        </row>
        <row r="2794">
          <cell r="A2794"/>
          <cell r="B2794">
            <v>2783</v>
          </cell>
          <cell r="C2794">
            <v>166</v>
          </cell>
          <cell r="D2794" t="str">
            <v>Cabezal M. Benz LS-2635</v>
          </cell>
          <cell r="E2794" t="str">
            <v>100CB</v>
          </cell>
          <cell r="F2794" t="str">
            <v>Coazucar S. A.</v>
          </cell>
          <cell r="G2794">
            <v>791060330</v>
          </cell>
          <cell r="H2794">
            <v>791060330</v>
          </cell>
          <cell r="I2794" t="str">
            <v>LUBRICADORA</v>
          </cell>
          <cell r="J2794" t="str">
            <v>Cambio filtro de combustible</v>
          </cell>
          <cell r="K2794" t="str">
            <v>MTTO. PREVENTIVO</v>
          </cell>
          <cell r="L2794">
            <v>1492</v>
          </cell>
          <cell r="M2794" t="str">
            <v>ORTIZ MONSERRATE, ELIS DONALDO</v>
          </cell>
          <cell r="N2794" t="str">
            <v>A</v>
          </cell>
          <cell r="O2794">
            <v>42216</v>
          </cell>
          <cell r="P2794">
            <v>0.59861111111111109</v>
          </cell>
          <cell r="Q2794">
            <v>31</v>
          </cell>
          <cell r="R2794">
            <v>116880</v>
          </cell>
          <cell r="S2794" t="str">
            <v>Mtto. Terminado</v>
          </cell>
          <cell r="T2794">
            <v>42217</v>
          </cell>
          <cell r="U2794">
            <v>0.50416666666666665</v>
          </cell>
          <cell r="V2794">
            <v>21.733333333279006</v>
          </cell>
        </row>
        <row r="2795">
          <cell r="A2795"/>
          <cell r="B2795">
            <v>2784</v>
          </cell>
          <cell r="C2795">
            <v>368</v>
          </cell>
          <cell r="D2795" t="str">
            <v>Tractor de Ruedas Camecos 405B</v>
          </cell>
          <cell r="E2795" t="str">
            <v>100EP</v>
          </cell>
          <cell r="F2795" t="str">
            <v>Coazucar S. A.</v>
          </cell>
          <cell r="G2795">
            <v>791060376</v>
          </cell>
          <cell r="H2795">
            <v>7795550836</v>
          </cell>
          <cell r="I2795" t="str">
            <v>EQUIPO PESADO</v>
          </cell>
          <cell r="J2795" t="str">
            <v xml:space="preserve">Revisar fuga de diesel </v>
          </cell>
          <cell r="K2795" t="str">
            <v>MTTO. CORRECTIVO</v>
          </cell>
          <cell r="L2795">
            <v>613</v>
          </cell>
          <cell r="M2795" t="str">
            <v>ALCOCER CAVADEANA, ANGEL BOLIVAR</v>
          </cell>
          <cell r="N2795" t="str">
            <v>A</v>
          </cell>
          <cell r="O2795">
            <v>42216</v>
          </cell>
          <cell r="P2795">
            <v>0.61319444444444449</v>
          </cell>
          <cell r="Q2795">
            <v>31</v>
          </cell>
          <cell r="R2795"/>
          <cell r="S2795" t="str">
            <v>Mtto. Terminado</v>
          </cell>
          <cell r="T2795">
            <v>42216</v>
          </cell>
          <cell r="U2795">
            <v>0.91319444444444453</v>
          </cell>
          <cell r="V2795">
            <v>7.2000000001862645</v>
          </cell>
        </row>
        <row r="2796">
          <cell r="A2796"/>
          <cell r="B2796">
            <v>2785</v>
          </cell>
          <cell r="C2796" t="str">
            <v>JD07</v>
          </cell>
          <cell r="D2796" t="str">
            <v>Tractor John Deere 8270R</v>
          </cell>
          <cell r="E2796" t="str">
            <v>100JD</v>
          </cell>
          <cell r="F2796" t="str">
            <v>Coazucar S. A.</v>
          </cell>
          <cell r="G2796">
            <v>791060396</v>
          </cell>
          <cell r="H2796">
            <v>7795551025</v>
          </cell>
          <cell r="I2796" t="str">
            <v>VULCANIZADORA</v>
          </cell>
          <cell r="J2796" t="str">
            <v>llanta baja posterior derecha</v>
          </cell>
          <cell r="K2796" t="str">
            <v>MTTO. CORRECTIVO</v>
          </cell>
          <cell r="L2796">
            <v>4510</v>
          </cell>
          <cell r="M2796" t="str">
            <v>LEON RUIZ, JOSE</v>
          </cell>
          <cell r="N2796" t="str">
            <v>A</v>
          </cell>
          <cell r="O2796">
            <v>42216</v>
          </cell>
          <cell r="P2796">
            <v>0.61805555555555558</v>
          </cell>
          <cell r="Q2796">
            <v>31</v>
          </cell>
          <cell r="R2796"/>
          <cell r="S2796" t="str">
            <v>Mtto. Terminado</v>
          </cell>
          <cell r="T2796">
            <v>42216</v>
          </cell>
          <cell r="U2796">
            <v>0.78472222222222221</v>
          </cell>
          <cell r="V2796">
            <v>4</v>
          </cell>
        </row>
        <row r="2797">
          <cell r="A2797"/>
          <cell r="B2797">
            <v>2786</v>
          </cell>
          <cell r="C2797">
            <v>731</v>
          </cell>
          <cell r="D2797" t="str">
            <v>Motoniveladora CAT-14G</v>
          </cell>
          <cell r="E2797" t="str">
            <v>100EP</v>
          </cell>
          <cell r="F2797" t="str">
            <v>Coazucar S. A.</v>
          </cell>
          <cell r="G2797">
            <v>791060410</v>
          </cell>
          <cell r="H2797">
            <v>7795550860</v>
          </cell>
          <cell r="I2797" t="str">
            <v>EQUIPO PESADO</v>
          </cell>
          <cell r="J2797" t="str">
            <v>cheque de manguera de la direccion</v>
          </cell>
          <cell r="K2797" t="str">
            <v>MTTO. CORRECTIVO</v>
          </cell>
          <cell r="L2797">
            <v>9034</v>
          </cell>
          <cell r="M2797" t="str">
            <v>CAICEDO PARRA,FABIAN</v>
          </cell>
          <cell r="N2797" t="str">
            <v>A</v>
          </cell>
          <cell r="O2797">
            <v>42216</v>
          </cell>
          <cell r="P2797">
            <v>0.63611111111111118</v>
          </cell>
          <cell r="Q2797">
            <v>31</v>
          </cell>
          <cell r="R2797"/>
          <cell r="S2797" t="str">
            <v>Mtto. Terminado</v>
          </cell>
          <cell r="T2797">
            <v>42216</v>
          </cell>
          <cell r="U2797">
            <v>0.75</v>
          </cell>
          <cell r="V2797">
            <v>2.7333333333954215</v>
          </cell>
        </row>
        <row r="2798">
          <cell r="A2798"/>
          <cell r="B2798">
            <v>2787</v>
          </cell>
          <cell r="C2798">
            <v>288</v>
          </cell>
          <cell r="D2798" t="str">
            <v>Tractor John Deere 8200</v>
          </cell>
          <cell r="E2798" t="str">
            <v>100JD</v>
          </cell>
          <cell r="F2798" t="str">
            <v>Coazucar S. A.</v>
          </cell>
          <cell r="G2798">
            <v>791060442</v>
          </cell>
          <cell r="H2798">
            <v>7795550939</v>
          </cell>
          <cell r="I2798" t="str">
            <v>JOHN DEERE</v>
          </cell>
          <cell r="J2798" t="str">
            <v>revision A/A poner guardafango y trava</v>
          </cell>
          <cell r="K2798" t="str">
            <v>MTTO. CORRECTIVO</v>
          </cell>
          <cell r="L2798">
            <v>980</v>
          </cell>
          <cell r="M2798" t="str">
            <v>CUSCO LOPEZ, JUAN GABRIEL</v>
          </cell>
          <cell r="N2798" t="str">
            <v>A</v>
          </cell>
          <cell r="O2798">
            <v>42216</v>
          </cell>
          <cell r="P2798">
            <v>0.56319444444444444</v>
          </cell>
          <cell r="Q2798">
            <v>31</v>
          </cell>
          <cell r="R2798"/>
          <cell r="S2798" t="str">
            <v>Mtto. Terminado</v>
          </cell>
          <cell r="T2798">
            <v>42216</v>
          </cell>
          <cell r="U2798">
            <v>0.85763888888888884</v>
          </cell>
          <cell r="V2798">
            <v>7.0666666666511446</v>
          </cell>
        </row>
        <row r="2799">
          <cell r="A2799"/>
          <cell r="B2799">
            <v>2788</v>
          </cell>
          <cell r="C2799">
            <v>1286</v>
          </cell>
          <cell r="D2799" t="str">
            <v>Trayler</v>
          </cell>
          <cell r="E2799" t="str">
            <v>100TD</v>
          </cell>
          <cell r="F2799" t="str">
            <v>Coazucar S. A.</v>
          </cell>
          <cell r="G2799">
            <v>791060312</v>
          </cell>
          <cell r="H2799">
            <v>791060312</v>
          </cell>
          <cell r="I2799" t="str">
            <v>TRAYLER</v>
          </cell>
          <cell r="J2799" t="str">
            <v>reparar patas</v>
          </cell>
          <cell r="K2799" t="str">
            <v>MTTO. CORRECTIVO</v>
          </cell>
          <cell r="L2799">
            <v>1492</v>
          </cell>
          <cell r="M2799" t="str">
            <v>ORTIZ MONSERRATE, ELIS DONALDO</v>
          </cell>
          <cell r="N2799" t="str">
            <v>A</v>
          </cell>
          <cell r="O2799">
            <v>42216</v>
          </cell>
          <cell r="P2799">
            <v>0.65625</v>
          </cell>
          <cell r="Q2799">
            <v>31</v>
          </cell>
          <cell r="R2799"/>
          <cell r="S2799" t="str">
            <v>Mtto. Terminado</v>
          </cell>
          <cell r="T2799">
            <v>42217</v>
          </cell>
          <cell r="U2799">
            <v>8.3333333333333329E-2</v>
          </cell>
          <cell r="V2799">
            <v>10.25</v>
          </cell>
        </row>
        <row r="2800">
          <cell r="A2800"/>
          <cell r="B2800">
            <v>2789</v>
          </cell>
          <cell r="C2800">
            <v>1305</v>
          </cell>
          <cell r="D2800" t="str">
            <v>Trayler</v>
          </cell>
          <cell r="E2800" t="str">
            <v>100TD</v>
          </cell>
          <cell r="F2800" t="str">
            <v>Coazucar S. A.</v>
          </cell>
          <cell r="G2800">
            <v>0</v>
          </cell>
          <cell r="H2800">
            <v>791060312</v>
          </cell>
          <cell r="I2800" t="str">
            <v>TRAYLER</v>
          </cell>
          <cell r="J2800" t="str">
            <v>hoja rota</v>
          </cell>
          <cell r="K2800" t="str">
            <v>MTTO. CORRECTIVO</v>
          </cell>
          <cell r="L2800">
            <v>1492</v>
          </cell>
          <cell r="M2800" t="str">
            <v>ORTIZ MONSERRATE, ELIS DONALDO</v>
          </cell>
          <cell r="N2800" t="str">
            <v>A</v>
          </cell>
          <cell r="O2800">
            <v>42216</v>
          </cell>
          <cell r="P2800">
            <v>0.65625</v>
          </cell>
          <cell r="Q2800">
            <v>31</v>
          </cell>
          <cell r="R2800"/>
          <cell r="S2800" t="str">
            <v>Mtto. Terminado</v>
          </cell>
          <cell r="T2800">
            <v>42216</v>
          </cell>
          <cell r="U2800">
            <v>0.75</v>
          </cell>
          <cell r="V2800">
            <v>2.25</v>
          </cell>
        </row>
        <row r="2801">
          <cell r="A2801"/>
          <cell r="B2801">
            <v>2790</v>
          </cell>
          <cell r="C2801">
            <v>1288</v>
          </cell>
          <cell r="D2801" t="str">
            <v>Trayler</v>
          </cell>
          <cell r="E2801" t="str">
            <v>100TD</v>
          </cell>
          <cell r="F2801" t="str">
            <v>Coazucar S. A.</v>
          </cell>
          <cell r="G2801">
            <v>791060312</v>
          </cell>
          <cell r="H2801">
            <v>791060312</v>
          </cell>
          <cell r="I2801" t="str">
            <v>TRAYLER</v>
          </cell>
          <cell r="J2801" t="str">
            <v>soldar parante</v>
          </cell>
          <cell r="K2801" t="str">
            <v>MTTO. CORRECTIVO</v>
          </cell>
          <cell r="L2801">
            <v>1492</v>
          </cell>
          <cell r="M2801" t="str">
            <v>ORTIZ MONSERRATE, ELIS DONALDO</v>
          </cell>
          <cell r="N2801" t="str">
            <v>A</v>
          </cell>
          <cell r="O2801">
            <v>42216</v>
          </cell>
          <cell r="P2801">
            <v>0.65625</v>
          </cell>
          <cell r="Q2801">
            <v>31</v>
          </cell>
          <cell r="R2801"/>
          <cell r="S2801" t="str">
            <v>Mtto. Terminado</v>
          </cell>
          <cell r="T2801">
            <v>42216</v>
          </cell>
          <cell r="U2801">
            <v>0.75</v>
          </cell>
          <cell r="V2801">
            <v>2.25</v>
          </cell>
        </row>
        <row r="2802">
          <cell r="A2802"/>
          <cell r="B2802">
            <v>2791</v>
          </cell>
          <cell r="C2802">
            <v>1332</v>
          </cell>
          <cell r="D2802" t="str">
            <v>Trayler</v>
          </cell>
          <cell r="E2802" t="str">
            <v>100TD</v>
          </cell>
          <cell r="F2802" t="str">
            <v>Coazucar S. A.</v>
          </cell>
          <cell r="G2802">
            <v>791060312</v>
          </cell>
          <cell r="H2802">
            <v>791060312</v>
          </cell>
          <cell r="I2802" t="str">
            <v>TRAYLER</v>
          </cell>
          <cell r="J2802" t="str">
            <v>reparar templador</v>
          </cell>
          <cell r="K2802" t="str">
            <v>MTTO. CORRECTIVO</v>
          </cell>
          <cell r="L2802">
            <v>1492</v>
          </cell>
          <cell r="M2802" t="str">
            <v>ORTIZ MONSERRATE, ELIS DONALDO</v>
          </cell>
          <cell r="N2802" t="str">
            <v>A</v>
          </cell>
          <cell r="O2802">
            <v>42216</v>
          </cell>
          <cell r="P2802">
            <v>0.65625</v>
          </cell>
          <cell r="Q2802">
            <v>31</v>
          </cell>
          <cell r="R2802"/>
          <cell r="S2802" t="str">
            <v>Mtto. Terminado</v>
          </cell>
          <cell r="T2802">
            <v>42216</v>
          </cell>
          <cell r="U2802">
            <v>0.66666666666666663</v>
          </cell>
          <cell r="V2802">
            <v>0.25</v>
          </cell>
        </row>
        <row r="2803">
          <cell r="A2803"/>
          <cell r="B2803">
            <v>2792</v>
          </cell>
          <cell r="C2803">
            <v>1230</v>
          </cell>
          <cell r="D2803" t="str">
            <v>Trayler</v>
          </cell>
          <cell r="E2803" t="str">
            <v>100TD</v>
          </cell>
          <cell r="F2803" t="str">
            <v>Coazucar S. A.</v>
          </cell>
          <cell r="G2803">
            <v>791060312</v>
          </cell>
          <cell r="H2803">
            <v>791060312</v>
          </cell>
          <cell r="I2803" t="str">
            <v>TRAYLER</v>
          </cell>
          <cell r="J2803" t="str">
            <v>paquete recorrido</v>
          </cell>
          <cell r="K2803" t="str">
            <v>MTTO. CORRECTIVO</v>
          </cell>
          <cell r="L2803">
            <v>1492</v>
          </cell>
          <cell r="M2803" t="str">
            <v>ORTIZ MONSERRATE, ELIS DONALDO</v>
          </cell>
          <cell r="N2803" t="str">
            <v>A</v>
          </cell>
          <cell r="O2803">
            <v>42216</v>
          </cell>
          <cell r="P2803">
            <v>0.65625</v>
          </cell>
          <cell r="Q2803">
            <v>31</v>
          </cell>
          <cell r="R2803"/>
          <cell r="S2803" t="str">
            <v>Mtto. Terminado</v>
          </cell>
          <cell r="T2803">
            <v>42216</v>
          </cell>
          <cell r="U2803">
            <v>0.75</v>
          </cell>
          <cell r="V2803">
            <v>2.25</v>
          </cell>
        </row>
        <row r="2804">
          <cell r="A2804"/>
          <cell r="B2804">
            <v>2793</v>
          </cell>
          <cell r="C2804" t="str">
            <v>EA54</v>
          </cell>
          <cell r="D2804" t="e">
            <v>#N/A</v>
          </cell>
          <cell r="E2804" t="e">
            <v>#N/A</v>
          </cell>
          <cell r="F2804" t="e">
            <v>#N/A</v>
          </cell>
          <cell r="G2804" t="e">
            <v>#N/A</v>
          </cell>
          <cell r="H2804" t="e">
            <v>#N/A</v>
          </cell>
          <cell r="I2804" t="str">
            <v>EQUIPO AGRICOLAS</v>
          </cell>
          <cell r="J2804" t="str">
            <v>apretar templadores</v>
          </cell>
          <cell r="K2804" t="str">
            <v>MTTO. CORRECTIVO</v>
          </cell>
          <cell r="L2804">
            <v>8346</v>
          </cell>
          <cell r="M2804" t="str">
            <v>SABANDO CHUMO, LUIS</v>
          </cell>
          <cell r="N2804" t="str">
            <v>A</v>
          </cell>
          <cell r="O2804">
            <v>42216</v>
          </cell>
          <cell r="P2804">
            <v>0.67083333333333339</v>
          </cell>
          <cell r="Q2804">
            <v>31</v>
          </cell>
          <cell r="R2804"/>
          <cell r="S2804" t="str">
            <v>Mtto. Terminado</v>
          </cell>
          <cell r="T2804">
            <v>42216</v>
          </cell>
          <cell r="U2804">
            <v>0.71180555555555547</v>
          </cell>
          <cell r="V2804">
            <v>0.9833333333954215</v>
          </cell>
        </row>
        <row r="2805">
          <cell r="A2805"/>
          <cell r="B2805">
            <v>2794</v>
          </cell>
          <cell r="C2805">
            <v>722</v>
          </cell>
          <cell r="D2805" t="str">
            <v>Payloader CAT-950</v>
          </cell>
          <cell r="E2805" t="str">
            <v>100EP</v>
          </cell>
          <cell r="F2805" t="str">
            <v>Coazucar S. A.</v>
          </cell>
          <cell r="G2805">
            <v>791060317</v>
          </cell>
          <cell r="H2805">
            <v>7795550852</v>
          </cell>
          <cell r="I2805" t="str">
            <v>MTTO. EN EL CAMPO</v>
          </cell>
          <cell r="J2805" t="str">
            <v>Cambio aceite y filtro motor</v>
          </cell>
          <cell r="K2805" t="str">
            <v>MTTO. PREVENTIVO</v>
          </cell>
          <cell r="L2805">
            <v>1476</v>
          </cell>
          <cell r="M2805" t="str">
            <v>ORELLANA CORDERO, JOSE</v>
          </cell>
          <cell r="N2805" t="str">
            <v>A</v>
          </cell>
          <cell r="O2805">
            <v>42216</v>
          </cell>
          <cell r="P2805">
            <v>0.68055555555555547</v>
          </cell>
          <cell r="Q2805">
            <v>31</v>
          </cell>
          <cell r="R2805"/>
          <cell r="S2805" t="str">
            <v>Mtto. Terminado</v>
          </cell>
          <cell r="T2805">
            <v>42217</v>
          </cell>
          <cell r="U2805">
            <v>0.625</v>
          </cell>
          <cell r="V2805">
            <v>22.666666666744277</v>
          </cell>
        </row>
        <row r="2806">
          <cell r="A2806"/>
          <cell r="B2806">
            <v>2795</v>
          </cell>
          <cell r="C2806">
            <v>722</v>
          </cell>
          <cell r="D2806" t="str">
            <v>Payloader CAT-950</v>
          </cell>
          <cell r="E2806" t="str">
            <v>100EP</v>
          </cell>
          <cell r="F2806" t="str">
            <v>Coazucar S. A.</v>
          </cell>
          <cell r="G2806">
            <v>791060317</v>
          </cell>
          <cell r="H2806">
            <v>7795550852</v>
          </cell>
          <cell r="I2806" t="str">
            <v>MTTO. EN EL CAMPO</v>
          </cell>
          <cell r="J2806" t="str">
            <v>Cambio filtro de combustible</v>
          </cell>
          <cell r="K2806" t="str">
            <v>MTTO. PREVENTIVO</v>
          </cell>
          <cell r="L2806">
            <v>1476</v>
          </cell>
          <cell r="M2806" t="str">
            <v>ORELLANA CORDERO, JOSE</v>
          </cell>
          <cell r="N2806" t="str">
            <v>A</v>
          </cell>
          <cell r="O2806">
            <v>42216</v>
          </cell>
          <cell r="P2806">
            <v>0.68055555555555547</v>
          </cell>
          <cell r="Q2806">
            <v>31</v>
          </cell>
          <cell r="R2806"/>
          <cell r="S2806" t="str">
            <v>Mtto. Terminado</v>
          </cell>
          <cell r="T2806">
            <v>42217</v>
          </cell>
          <cell r="U2806">
            <v>0.625</v>
          </cell>
          <cell r="V2806">
            <v>22.666666666744277</v>
          </cell>
        </row>
        <row r="2807">
          <cell r="A2807"/>
          <cell r="B2807">
            <v>2796</v>
          </cell>
          <cell r="C2807">
            <v>327</v>
          </cell>
          <cell r="D2807" t="str">
            <v>Tractor de Llantas Cameco 305 AG</v>
          </cell>
          <cell r="E2807" t="str">
            <v>100CM</v>
          </cell>
          <cell r="F2807" t="str">
            <v>Coazucar S. A.</v>
          </cell>
          <cell r="G2807">
            <v>791060373</v>
          </cell>
          <cell r="H2807">
            <v>791060373</v>
          </cell>
          <cell r="I2807" t="str">
            <v>MTTO. EN EL CAMPO</v>
          </cell>
          <cell r="J2807" t="str">
            <v>Cambio aceite y filtro motor</v>
          </cell>
          <cell r="K2807" t="str">
            <v>MTTO. PREVENTIVO</v>
          </cell>
          <cell r="L2807">
            <v>919</v>
          </cell>
          <cell r="M2807" t="str">
            <v>COBOS CARRASCO, JULIO</v>
          </cell>
          <cell r="N2807" t="str">
            <v>A</v>
          </cell>
          <cell r="O2807">
            <v>42216</v>
          </cell>
          <cell r="P2807">
            <v>0.69930555555555562</v>
          </cell>
          <cell r="Q2807">
            <v>31</v>
          </cell>
          <cell r="R2807"/>
          <cell r="S2807" t="str">
            <v>Mtto. Terminado</v>
          </cell>
          <cell r="T2807">
            <v>42217</v>
          </cell>
          <cell r="U2807">
            <v>0.58333333333333337</v>
          </cell>
          <cell r="V2807">
            <v>21.216666666558012</v>
          </cell>
        </row>
        <row r="2808">
          <cell r="A2808"/>
          <cell r="B2808">
            <v>2797</v>
          </cell>
          <cell r="C2808">
            <v>327</v>
          </cell>
          <cell r="D2808" t="str">
            <v>Tractor de Llantas Cameco 305 AG</v>
          </cell>
          <cell r="E2808" t="str">
            <v>100CM</v>
          </cell>
          <cell r="F2808" t="str">
            <v>Coazucar S. A.</v>
          </cell>
          <cell r="G2808">
            <v>791060373</v>
          </cell>
          <cell r="H2808">
            <v>791060373</v>
          </cell>
          <cell r="I2808" t="str">
            <v>MTTO. EN EL CAMPO</v>
          </cell>
          <cell r="J2808" t="str">
            <v>Cambio filtro de combustible</v>
          </cell>
          <cell r="K2808" t="str">
            <v>MTTO. PREVENTIVO</v>
          </cell>
          <cell r="L2808">
            <v>919</v>
          </cell>
          <cell r="M2808" t="str">
            <v>COBOS CARRASCO, JULIO</v>
          </cell>
          <cell r="N2808" t="str">
            <v>A</v>
          </cell>
          <cell r="O2808">
            <v>42216</v>
          </cell>
          <cell r="P2808">
            <v>0.69930555555555562</v>
          </cell>
          <cell r="Q2808">
            <v>31</v>
          </cell>
          <cell r="R2808"/>
          <cell r="S2808" t="str">
            <v>Mtto. Terminado</v>
          </cell>
          <cell r="T2808">
            <v>42217</v>
          </cell>
          <cell r="U2808">
            <v>0.58333333333333337</v>
          </cell>
          <cell r="V2808">
            <v>21.216666666558012</v>
          </cell>
        </row>
        <row r="2809">
          <cell r="A2809"/>
          <cell r="B2809">
            <v>2798</v>
          </cell>
          <cell r="C2809" t="str">
            <v>CB12</v>
          </cell>
          <cell r="D2809" t="str">
            <v>Volqueta Kenworth</v>
          </cell>
          <cell r="E2809" t="str">
            <v>100CB</v>
          </cell>
          <cell r="F2809" t="str">
            <v>Coazucar S. A.</v>
          </cell>
          <cell r="G2809">
            <v>791060422</v>
          </cell>
          <cell r="H2809">
            <v>791060422</v>
          </cell>
          <cell r="I2809" t="str">
            <v>LUBRICADORA</v>
          </cell>
          <cell r="J2809" t="str">
            <v>Orden de Inspección</v>
          </cell>
          <cell r="K2809" t="str">
            <v>MTTO. PREVENTIVO</v>
          </cell>
          <cell r="L2809">
            <v>919</v>
          </cell>
          <cell r="M2809" t="str">
            <v>COBOS CARRASCO, JULIO</v>
          </cell>
          <cell r="N2809" t="str">
            <v>A</v>
          </cell>
          <cell r="O2809">
            <v>42216</v>
          </cell>
          <cell r="P2809">
            <v>0.69930555555555562</v>
          </cell>
          <cell r="Q2809">
            <v>31</v>
          </cell>
          <cell r="R2809"/>
          <cell r="S2809" t="str">
            <v>Mtto. Terminado</v>
          </cell>
          <cell r="T2809">
            <v>42217</v>
          </cell>
          <cell r="U2809">
            <v>0.33333333333333331</v>
          </cell>
          <cell r="V2809">
            <v>15.216666666558012</v>
          </cell>
        </row>
        <row r="2810">
          <cell r="A2810"/>
          <cell r="B2810">
            <v>2799</v>
          </cell>
          <cell r="C2810" t="str">
            <v>CB12</v>
          </cell>
          <cell r="D2810" t="str">
            <v>Volqueta Kenworth</v>
          </cell>
          <cell r="E2810" t="str">
            <v>100CB</v>
          </cell>
          <cell r="F2810" t="str">
            <v>Coazucar S. A.</v>
          </cell>
          <cell r="G2810">
            <v>791060422</v>
          </cell>
          <cell r="H2810">
            <v>791060422</v>
          </cell>
          <cell r="I2810" t="str">
            <v>LUBRICADORA</v>
          </cell>
          <cell r="J2810" t="str">
            <v>Cambio aceite y filtro moto</v>
          </cell>
          <cell r="K2810" t="str">
            <v>MTTO. PREVENTIVO</v>
          </cell>
          <cell r="L2810">
            <v>919</v>
          </cell>
          <cell r="M2810" t="str">
            <v>COBOS CARRASCO, JULIO</v>
          </cell>
          <cell r="N2810" t="str">
            <v>A</v>
          </cell>
          <cell r="O2810">
            <v>42216</v>
          </cell>
          <cell r="P2810">
            <v>0.69930555555555562</v>
          </cell>
          <cell r="Q2810">
            <v>31</v>
          </cell>
          <cell r="R2810"/>
          <cell r="S2810" t="str">
            <v>Mtto. Terminado</v>
          </cell>
          <cell r="T2810">
            <v>42217</v>
          </cell>
          <cell r="U2810">
            <v>0.33333333333333331</v>
          </cell>
          <cell r="V2810">
            <v>15.216666666558012</v>
          </cell>
        </row>
        <row r="2811">
          <cell r="A2811"/>
          <cell r="B2811">
            <v>2800</v>
          </cell>
          <cell r="C2811">
            <v>152</v>
          </cell>
          <cell r="D2811" t="str">
            <v>Cabezal M. Benz LS-2635</v>
          </cell>
          <cell r="E2811" t="str">
            <v>100CB</v>
          </cell>
          <cell r="F2811" t="str">
            <v>Coazucar S. A.</v>
          </cell>
          <cell r="G2811">
            <v>791060330</v>
          </cell>
          <cell r="H2811">
            <v>791060330</v>
          </cell>
          <cell r="I2811" t="str">
            <v>LUBRICADORA</v>
          </cell>
          <cell r="J2811" t="str">
            <v>Orden de Inspección</v>
          </cell>
          <cell r="K2811" t="str">
            <v>MTTO. PREVENTIVO</v>
          </cell>
          <cell r="L2811">
            <v>919</v>
          </cell>
          <cell r="M2811" t="str">
            <v>COBOS CARRASCO, JULIO</v>
          </cell>
          <cell r="N2811" t="str">
            <v>A</v>
          </cell>
          <cell r="O2811">
            <v>42216</v>
          </cell>
          <cell r="P2811">
            <v>0.69930555555555562</v>
          </cell>
          <cell r="Q2811">
            <v>31</v>
          </cell>
          <cell r="R2811"/>
          <cell r="S2811" t="str">
            <v>Mtto. Terminado</v>
          </cell>
          <cell r="T2811">
            <v>42217</v>
          </cell>
          <cell r="U2811">
            <v>0.45833333333333331</v>
          </cell>
          <cell r="V2811">
            <v>18.216666666558012</v>
          </cell>
        </row>
        <row r="2812">
          <cell r="A2812"/>
          <cell r="B2812">
            <v>2801</v>
          </cell>
          <cell r="C2812">
            <v>152</v>
          </cell>
          <cell r="D2812" t="str">
            <v>Cabezal M. Benz LS-2635</v>
          </cell>
          <cell r="E2812" t="str">
            <v>100CB</v>
          </cell>
          <cell r="F2812" t="str">
            <v>Coazucar S. A.</v>
          </cell>
          <cell r="G2812">
            <v>791060330</v>
          </cell>
          <cell r="H2812">
            <v>791060330</v>
          </cell>
          <cell r="I2812" t="str">
            <v>LUBRICADORA</v>
          </cell>
          <cell r="J2812" t="str">
            <v>Cambio aceite y filtro motor</v>
          </cell>
          <cell r="K2812" t="str">
            <v>MTTO. PREVENTIVO</v>
          </cell>
          <cell r="L2812">
            <v>919</v>
          </cell>
          <cell r="M2812" t="str">
            <v>COBOS CARRASCO, JULIO</v>
          </cell>
          <cell r="N2812" t="str">
            <v>A</v>
          </cell>
          <cell r="O2812">
            <v>42216</v>
          </cell>
          <cell r="P2812">
            <v>0.69930555555555562</v>
          </cell>
          <cell r="Q2812">
            <v>31</v>
          </cell>
          <cell r="R2812"/>
          <cell r="S2812" t="str">
            <v>Mtto. Terminado</v>
          </cell>
          <cell r="T2812">
            <v>42217</v>
          </cell>
          <cell r="U2812">
            <v>0.45833333333333331</v>
          </cell>
          <cell r="V2812">
            <v>18.216666666558012</v>
          </cell>
        </row>
        <row r="2813">
          <cell r="A2813"/>
          <cell r="B2813">
            <v>2802</v>
          </cell>
          <cell r="C2813">
            <v>152</v>
          </cell>
          <cell r="D2813" t="str">
            <v>Cabezal M. Benz LS-2635</v>
          </cell>
          <cell r="E2813" t="str">
            <v>100CB</v>
          </cell>
          <cell r="F2813" t="str">
            <v>Coazucar S. A.</v>
          </cell>
          <cell r="G2813">
            <v>791060330</v>
          </cell>
          <cell r="H2813">
            <v>791060330</v>
          </cell>
          <cell r="I2813" t="str">
            <v>LUBRICADORA</v>
          </cell>
          <cell r="J2813" t="str">
            <v>Cambio filtro de combustible</v>
          </cell>
          <cell r="K2813" t="str">
            <v>MTTO. PREVENTIVO</v>
          </cell>
          <cell r="L2813">
            <v>919</v>
          </cell>
          <cell r="M2813" t="str">
            <v>COBOS CARRASCO, JULIO</v>
          </cell>
          <cell r="N2813" t="str">
            <v>A</v>
          </cell>
          <cell r="O2813">
            <v>42216</v>
          </cell>
          <cell r="P2813">
            <v>0.69930555555555562</v>
          </cell>
          <cell r="Q2813">
            <v>31</v>
          </cell>
          <cell r="R2813"/>
          <cell r="S2813" t="str">
            <v>Mtto. Terminado</v>
          </cell>
          <cell r="T2813">
            <v>42217</v>
          </cell>
          <cell r="U2813">
            <v>0.45833333333333331</v>
          </cell>
          <cell r="V2813">
            <v>18.216666666558012</v>
          </cell>
        </row>
        <row r="2814">
          <cell r="A2814"/>
          <cell r="B2814">
            <v>2803</v>
          </cell>
          <cell r="C2814">
            <v>152</v>
          </cell>
          <cell r="D2814" t="str">
            <v>Cabezal M. Benz LS-2635</v>
          </cell>
          <cell r="E2814" t="str">
            <v>100CB</v>
          </cell>
          <cell r="F2814" t="str">
            <v>Coazucar S. A.</v>
          </cell>
          <cell r="G2814">
            <v>791060330</v>
          </cell>
          <cell r="H2814">
            <v>791060330</v>
          </cell>
          <cell r="I2814" t="str">
            <v>LUBRICADORA</v>
          </cell>
          <cell r="J2814" t="str">
            <v>Cambio filtro de aire</v>
          </cell>
          <cell r="K2814" t="str">
            <v>MTTO. PREVENTIVO</v>
          </cell>
          <cell r="L2814">
            <v>919</v>
          </cell>
          <cell r="M2814" t="str">
            <v>COBOS CARRASCO, JULIO</v>
          </cell>
          <cell r="N2814" t="str">
            <v>A</v>
          </cell>
          <cell r="O2814">
            <v>42216</v>
          </cell>
          <cell r="P2814">
            <v>0.69930555555555562</v>
          </cell>
          <cell r="Q2814">
            <v>31</v>
          </cell>
          <cell r="R2814"/>
          <cell r="S2814" t="str">
            <v>Mtto. Terminado</v>
          </cell>
          <cell r="T2814">
            <v>42217</v>
          </cell>
          <cell r="U2814">
            <v>0.45833333333333331</v>
          </cell>
          <cell r="V2814">
            <v>18.216666666558012</v>
          </cell>
        </row>
        <row r="2815">
          <cell r="A2815"/>
          <cell r="B2815">
            <v>2804</v>
          </cell>
          <cell r="C2815" t="str">
            <v>MB67</v>
          </cell>
          <cell r="D2815" t="str">
            <v>Moto Bomba Perkins 1006- 6ta</v>
          </cell>
          <cell r="E2815" t="str">
            <v>100BB</v>
          </cell>
          <cell r="F2815" t="str">
            <v>Coazucar S. A.</v>
          </cell>
          <cell r="G2815">
            <v>791060405</v>
          </cell>
          <cell r="H2815">
            <v>791060405</v>
          </cell>
          <cell r="I2815" t="str">
            <v>LUBRICADORA</v>
          </cell>
          <cell r="J2815" t="str">
            <v>Cambio aceite y filtro motor</v>
          </cell>
          <cell r="K2815" t="str">
            <v>MTTO. PREVENTIVO</v>
          </cell>
          <cell r="L2815">
            <v>1946</v>
          </cell>
          <cell r="M2815" t="str">
            <v>VASQUEZ BERMEO, BENJAMIN</v>
          </cell>
          <cell r="N2815" t="str">
            <v>A</v>
          </cell>
          <cell r="O2815">
            <v>42216</v>
          </cell>
          <cell r="P2815">
            <v>0.69930555555555562</v>
          </cell>
          <cell r="Q2815">
            <v>31</v>
          </cell>
          <cell r="R2815">
            <v>4456</v>
          </cell>
          <cell r="S2815" t="str">
            <v>Mtto. Terminado</v>
          </cell>
          <cell r="T2815">
            <v>42217</v>
          </cell>
          <cell r="U2815">
            <v>0.66666666666666663</v>
          </cell>
          <cell r="V2815">
            <v>23.216666666558012</v>
          </cell>
        </row>
        <row r="2816">
          <cell r="A2816"/>
          <cell r="B2816">
            <v>2805</v>
          </cell>
          <cell r="C2816" t="str">
            <v>MB67</v>
          </cell>
          <cell r="D2816" t="str">
            <v>Moto Bomba Perkins 1006- 6ta</v>
          </cell>
          <cell r="E2816" t="str">
            <v>100BB</v>
          </cell>
          <cell r="F2816" t="str">
            <v>Coazucar S. A.</v>
          </cell>
          <cell r="G2816">
            <v>791060405</v>
          </cell>
          <cell r="H2816">
            <v>791060405</v>
          </cell>
          <cell r="I2816" t="str">
            <v>LUBRICADORA</v>
          </cell>
          <cell r="J2816" t="str">
            <v>Cambio filtro de combustible</v>
          </cell>
          <cell r="K2816" t="str">
            <v>MTTO. PREVENTIVO</v>
          </cell>
          <cell r="L2816">
            <v>1946</v>
          </cell>
          <cell r="M2816" t="str">
            <v>VASQUEZ BERMEO, BENJAMIN</v>
          </cell>
          <cell r="N2816" t="str">
            <v>A</v>
          </cell>
          <cell r="O2816">
            <v>42216</v>
          </cell>
          <cell r="P2816">
            <v>0.69930555555555562</v>
          </cell>
          <cell r="Q2816">
            <v>31</v>
          </cell>
          <cell r="R2816">
            <v>4456</v>
          </cell>
          <cell r="S2816" t="str">
            <v>Mtto. Terminado</v>
          </cell>
          <cell r="T2816">
            <v>42217</v>
          </cell>
          <cell r="U2816">
            <v>0.66666666666666663</v>
          </cell>
          <cell r="V2816">
            <v>23.216666666558012</v>
          </cell>
        </row>
        <row r="2817">
          <cell r="A2817"/>
          <cell r="B2817">
            <v>2806</v>
          </cell>
          <cell r="C2817" t="str">
            <v>MB18</v>
          </cell>
          <cell r="D2817" t="str">
            <v>Moto Bomba John Deere 6068TF250</v>
          </cell>
          <cell r="E2817" t="str">
            <v>100BB</v>
          </cell>
          <cell r="F2817" t="str">
            <v>Coazucar S. A.</v>
          </cell>
          <cell r="G2817">
            <v>791060405</v>
          </cell>
          <cell r="H2817">
            <v>7795550102</v>
          </cell>
          <cell r="I2817" t="str">
            <v>LUBRICADORA</v>
          </cell>
          <cell r="J2817" t="str">
            <v>Cambio aceite de reductor</v>
          </cell>
          <cell r="K2817" t="str">
            <v>MTTO. PREVENTIVO</v>
          </cell>
          <cell r="L2817">
            <v>919</v>
          </cell>
          <cell r="M2817" t="str">
            <v>COBOS CARRASCO, JULIO</v>
          </cell>
          <cell r="N2817" t="str">
            <v>A</v>
          </cell>
          <cell r="O2817">
            <v>42216</v>
          </cell>
          <cell r="P2817">
            <v>0.69930555555555562</v>
          </cell>
          <cell r="Q2817">
            <v>31</v>
          </cell>
          <cell r="R2817">
            <v>12220</v>
          </cell>
          <cell r="S2817">
            <v>36884.94670555531</v>
          </cell>
          <cell r="T2817"/>
          <cell r="U2817"/>
          <cell r="V2817" t="str">
            <v/>
          </cell>
        </row>
        <row r="2818">
          <cell r="A2818"/>
          <cell r="B2818">
            <v>2807</v>
          </cell>
          <cell r="C2818" t="str">
            <v>EP03</v>
          </cell>
          <cell r="D2818" t="str">
            <v>Excavadora Caterpillar</v>
          </cell>
          <cell r="E2818" t="str">
            <v>100EP</v>
          </cell>
          <cell r="F2818" t="str">
            <v>Coazucar S. A.</v>
          </cell>
          <cell r="G2818">
            <v>791060421</v>
          </cell>
          <cell r="H2818">
            <v>7795550881</v>
          </cell>
          <cell r="I2818" t="str">
            <v>LUBRICADORA</v>
          </cell>
          <cell r="J2818" t="str">
            <v>Cambio aceite hidráulico</v>
          </cell>
          <cell r="K2818" t="str">
            <v>MTTO. PREVENTIVO</v>
          </cell>
          <cell r="L2818">
            <v>1946</v>
          </cell>
          <cell r="M2818" t="str">
            <v>VASQUEZ BERMEO, BENJAMIN</v>
          </cell>
          <cell r="N2818" t="str">
            <v>A</v>
          </cell>
          <cell r="O2818">
            <v>42216</v>
          </cell>
          <cell r="P2818">
            <v>0.69930555555555562</v>
          </cell>
          <cell r="Q2818">
            <v>31</v>
          </cell>
          <cell r="R2818"/>
          <cell r="S2818" t="str">
            <v>Mtto. Terminado</v>
          </cell>
          <cell r="T2818">
            <v>42217</v>
          </cell>
          <cell r="U2818">
            <v>0.33333333333333331</v>
          </cell>
          <cell r="V2818">
            <v>15.216666666558012</v>
          </cell>
        </row>
        <row r="2819">
          <cell r="A2819"/>
          <cell r="B2819">
            <v>2808</v>
          </cell>
          <cell r="C2819">
            <v>722</v>
          </cell>
          <cell r="D2819" t="str">
            <v>Payloader CAT-950</v>
          </cell>
          <cell r="E2819" t="str">
            <v>100EP</v>
          </cell>
          <cell r="F2819" t="str">
            <v>Coazucar S. A.</v>
          </cell>
          <cell r="G2819">
            <v>791060317</v>
          </cell>
          <cell r="H2819">
            <v>7795550852</v>
          </cell>
          <cell r="I2819" t="str">
            <v>LUBRICADORA</v>
          </cell>
          <cell r="J2819" t="str">
            <v>Cambio aceite y filtro motor</v>
          </cell>
          <cell r="K2819" t="str">
            <v>MTTO. PREVENTIVO</v>
          </cell>
          <cell r="L2819">
            <v>919</v>
          </cell>
          <cell r="M2819" t="str">
            <v>COBOS CARRASCO, JULIO</v>
          </cell>
          <cell r="N2819" t="str">
            <v>A</v>
          </cell>
          <cell r="O2819">
            <v>42216</v>
          </cell>
          <cell r="P2819">
            <v>0.69930555555555562</v>
          </cell>
          <cell r="Q2819">
            <v>31</v>
          </cell>
          <cell r="R2819"/>
          <cell r="S2819" t="str">
            <v>Mtto. Terminado</v>
          </cell>
          <cell r="T2819">
            <v>42217</v>
          </cell>
          <cell r="U2819">
            <v>0.625</v>
          </cell>
          <cell r="V2819">
            <v>22.216666666558012</v>
          </cell>
        </row>
        <row r="2820">
          <cell r="A2820"/>
          <cell r="B2820">
            <v>2809</v>
          </cell>
          <cell r="C2820">
            <v>722</v>
          </cell>
          <cell r="D2820" t="str">
            <v>Payloader CAT-950</v>
          </cell>
          <cell r="E2820" t="str">
            <v>100EP</v>
          </cell>
          <cell r="F2820" t="str">
            <v>Coazucar S. A.</v>
          </cell>
          <cell r="G2820">
            <v>791060317</v>
          </cell>
          <cell r="H2820">
            <v>7795550852</v>
          </cell>
          <cell r="I2820" t="str">
            <v>LUBRICADORA</v>
          </cell>
          <cell r="J2820" t="str">
            <v>Cambio filtro de combustible</v>
          </cell>
          <cell r="K2820" t="str">
            <v>MTTO. PREVENTIVO</v>
          </cell>
          <cell r="L2820">
            <v>919</v>
          </cell>
          <cell r="M2820" t="str">
            <v>COBOS CARRASCO, JULIO</v>
          </cell>
          <cell r="N2820" t="str">
            <v>A</v>
          </cell>
          <cell r="O2820">
            <v>42216</v>
          </cell>
          <cell r="P2820">
            <v>0.69930555555555562</v>
          </cell>
          <cell r="Q2820">
            <v>31</v>
          </cell>
          <cell r="R2820"/>
          <cell r="S2820" t="str">
            <v>Mtto. Terminado</v>
          </cell>
          <cell r="T2820">
            <v>42217</v>
          </cell>
          <cell r="U2820">
            <v>0.625</v>
          </cell>
          <cell r="V2820">
            <v>22.216666666558012</v>
          </cell>
        </row>
        <row r="2821">
          <cell r="A2821"/>
          <cell r="B2821">
            <v>2810</v>
          </cell>
          <cell r="C2821">
            <v>324</v>
          </cell>
          <cell r="D2821" t="str">
            <v>Tractor de Llantas Cameco 305 AG</v>
          </cell>
          <cell r="E2821" t="str">
            <v>100CM</v>
          </cell>
          <cell r="F2821" t="str">
            <v>Coazucar S. A.</v>
          </cell>
          <cell r="G2821">
            <v>791060373</v>
          </cell>
          <cell r="H2821">
            <v>7795550331</v>
          </cell>
          <cell r="I2821" t="str">
            <v>LUBRICADORA</v>
          </cell>
          <cell r="J2821" t="str">
            <v>Cambio aceite y filtro motor</v>
          </cell>
          <cell r="K2821" t="str">
            <v>MTTO. PREVENTIVO</v>
          </cell>
          <cell r="L2821">
            <v>919</v>
          </cell>
          <cell r="M2821" t="str">
            <v>COBOS CARRASCO, JULIO</v>
          </cell>
          <cell r="N2821" t="str">
            <v>A</v>
          </cell>
          <cell r="O2821">
            <v>42216</v>
          </cell>
          <cell r="P2821">
            <v>0.69930555555555562</v>
          </cell>
          <cell r="Q2821">
            <v>31</v>
          </cell>
          <cell r="R2821"/>
          <cell r="S2821" t="str">
            <v>Mtto. Terminado</v>
          </cell>
          <cell r="T2821">
            <v>42217</v>
          </cell>
          <cell r="U2821">
            <v>0.47916666666666669</v>
          </cell>
          <cell r="V2821">
            <v>18.716666666558012</v>
          </cell>
        </row>
        <row r="2822">
          <cell r="A2822"/>
          <cell r="B2822">
            <v>2811</v>
          </cell>
          <cell r="C2822">
            <v>324</v>
          </cell>
          <cell r="D2822" t="str">
            <v>Tractor de Llantas Cameco 305 AG</v>
          </cell>
          <cell r="E2822" t="str">
            <v>100CM</v>
          </cell>
          <cell r="F2822" t="str">
            <v>Coazucar S. A.</v>
          </cell>
          <cell r="G2822">
            <v>791060373</v>
          </cell>
          <cell r="H2822">
            <v>7795550331</v>
          </cell>
          <cell r="I2822" t="str">
            <v>LUBRICADORA</v>
          </cell>
          <cell r="J2822" t="str">
            <v>Cambio filtro de combustible</v>
          </cell>
          <cell r="K2822" t="str">
            <v>MTTO. PREVENTIVO</v>
          </cell>
          <cell r="L2822">
            <v>919</v>
          </cell>
          <cell r="M2822" t="str">
            <v>COBOS CARRASCO, JULIO</v>
          </cell>
          <cell r="N2822" t="str">
            <v>A</v>
          </cell>
          <cell r="O2822">
            <v>42216</v>
          </cell>
          <cell r="P2822">
            <v>0.69930555555555562</v>
          </cell>
          <cell r="Q2822">
            <v>31</v>
          </cell>
          <cell r="R2822"/>
          <cell r="S2822" t="str">
            <v>Mtto. Terminado</v>
          </cell>
          <cell r="T2822">
            <v>42217</v>
          </cell>
          <cell r="U2822">
            <v>0.47916666666666669</v>
          </cell>
          <cell r="V2822">
            <v>18.716666666558012</v>
          </cell>
        </row>
        <row r="2823">
          <cell r="A2823"/>
          <cell r="B2823">
            <v>2812</v>
          </cell>
          <cell r="C2823">
            <v>303</v>
          </cell>
          <cell r="D2823" t="str">
            <v>Tractor John Deere 8220</v>
          </cell>
          <cell r="E2823" t="str">
            <v>100JD</v>
          </cell>
          <cell r="F2823" t="str">
            <v>Coazucar S. A.</v>
          </cell>
          <cell r="G2823">
            <v>791060393</v>
          </cell>
          <cell r="H2823">
            <v>7795550959</v>
          </cell>
          <cell r="I2823" t="str">
            <v>JOHN DEERE</v>
          </cell>
          <cell r="J2823" t="str">
            <v>Revisar sistema de inyeccion de combustible</v>
          </cell>
          <cell r="K2823" t="str">
            <v>MTTO. CORRECTIVO</v>
          </cell>
          <cell r="L2823">
            <v>1338</v>
          </cell>
          <cell r="M2823" t="str">
            <v>MENENDEZ LUQUE, JAIRO LEOPOLDO</v>
          </cell>
          <cell r="N2823" t="str">
            <v>A</v>
          </cell>
          <cell r="O2823">
            <v>42216</v>
          </cell>
          <cell r="P2823">
            <v>0.69444444444444453</v>
          </cell>
          <cell r="Q2823">
            <v>31</v>
          </cell>
          <cell r="R2823">
            <v>1032</v>
          </cell>
          <cell r="S2823" t="str">
            <v>Mtto. Terminado</v>
          </cell>
          <cell r="T2823">
            <v>42216</v>
          </cell>
          <cell r="U2823">
            <v>0.91666666666666663</v>
          </cell>
          <cell r="V2823">
            <v>5.3333333332557231</v>
          </cell>
        </row>
        <row r="2824">
          <cell r="A2824"/>
          <cell r="B2824">
            <v>2813</v>
          </cell>
          <cell r="C2824" t="str">
            <v>JD28</v>
          </cell>
          <cell r="D2824" t="str">
            <v>Tractor John Deere 6145J</v>
          </cell>
          <cell r="E2824" t="str">
            <v>100JD</v>
          </cell>
          <cell r="F2824" t="str">
            <v>Coazucar S. A.</v>
          </cell>
          <cell r="G2824">
            <v>791060443</v>
          </cell>
          <cell r="H2824">
            <v>7795551067</v>
          </cell>
          <cell r="I2824" t="str">
            <v>JOHN DEERE</v>
          </cell>
          <cell r="J2824" t="str">
            <v>cambiar vidrio de la puerta izquierda</v>
          </cell>
          <cell r="K2824" t="str">
            <v>MTTO. CORRECTIVO</v>
          </cell>
          <cell r="L2824">
            <v>1740</v>
          </cell>
          <cell r="M2824" t="str">
            <v>ROMERO CHAVEZ, CARLOS MICHAEL</v>
          </cell>
          <cell r="N2824" t="str">
            <v>A</v>
          </cell>
          <cell r="O2824">
            <v>42216</v>
          </cell>
          <cell r="P2824">
            <v>0.6958333333333333</v>
          </cell>
          <cell r="Q2824">
            <v>31</v>
          </cell>
          <cell r="R2824"/>
          <cell r="S2824">
            <v>36885.030038888799</v>
          </cell>
          <cell r="T2824"/>
          <cell r="U2824"/>
          <cell r="V2824" t="str">
            <v/>
          </cell>
        </row>
        <row r="2825">
          <cell r="A2825"/>
          <cell r="B2825">
            <v>2814</v>
          </cell>
          <cell r="C2825" t="str">
            <v>CB01</v>
          </cell>
          <cell r="D2825" t="str">
            <v>Cabezal Volvo FM64T-L2H1</v>
          </cell>
          <cell r="E2825" t="str">
            <v>100CB</v>
          </cell>
          <cell r="F2825" t="str">
            <v>Coazucar S. A.</v>
          </cell>
          <cell r="G2825">
            <v>791060412</v>
          </cell>
          <cell r="H2825">
            <v>791060412</v>
          </cell>
          <cell r="I2825" t="str">
            <v>LUBRICADORA</v>
          </cell>
          <cell r="J2825" t="str">
            <v>Orden de Inspección</v>
          </cell>
          <cell r="K2825" t="str">
            <v>MTTO. PREVENTIVO</v>
          </cell>
          <cell r="L2825">
            <v>919</v>
          </cell>
          <cell r="M2825" t="str">
            <v>COBOS CARRASCO, JULIO</v>
          </cell>
          <cell r="N2825" t="str">
            <v>A</v>
          </cell>
          <cell r="O2825">
            <v>42216</v>
          </cell>
          <cell r="P2825">
            <v>0.69930555555555562</v>
          </cell>
          <cell r="Q2825">
            <v>31</v>
          </cell>
          <cell r="R2825"/>
          <cell r="S2825" t="str">
            <v>Mtto. Terminado</v>
          </cell>
          <cell r="T2825">
            <v>42219</v>
          </cell>
          <cell r="U2825">
            <v>0.72916666666666663</v>
          </cell>
          <cell r="V2825">
            <v>72.716666666558012</v>
          </cell>
        </row>
        <row r="2826">
          <cell r="A2826"/>
          <cell r="B2826">
            <v>2815</v>
          </cell>
          <cell r="C2826" t="str">
            <v>CB01</v>
          </cell>
          <cell r="D2826" t="str">
            <v>Cabezal Volvo FM64T-L2H1</v>
          </cell>
          <cell r="E2826" t="str">
            <v>100CB</v>
          </cell>
          <cell r="F2826" t="str">
            <v>Coazucar S. A.</v>
          </cell>
          <cell r="G2826">
            <v>791060412</v>
          </cell>
          <cell r="H2826">
            <v>791060412</v>
          </cell>
          <cell r="I2826" t="str">
            <v>LUBRICADORA</v>
          </cell>
          <cell r="J2826" t="str">
            <v>Cambio aceite y filtro motor</v>
          </cell>
          <cell r="K2826" t="str">
            <v>MTTO. PREVENTIVO</v>
          </cell>
          <cell r="L2826">
            <v>919</v>
          </cell>
          <cell r="M2826" t="str">
            <v>COBOS CARRASCO, JULIO</v>
          </cell>
          <cell r="N2826" t="str">
            <v>A</v>
          </cell>
          <cell r="O2826">
            <v>42216</v>
          </cell>
          <cell r="P2826">
            <v>0.69930555555555562</v>
          </cell>
          <cell r="Q2826">
            <v>31</v>
          </cell>
          <cell r="R2826"/>
          <cell r="S2826" t="str">
            <v>Mtto. Terminado</v>
          </cell>
          <cell r="T2826">
            <v>42219</v>
          </cell>
          <cell r="U2826">
            <v>0.72916666666666663</v>
          </cell>
          <cell r="V2826">
            <v>72.716666666558012</v>
          </cell>
        </row>
        <row r="2827">
          <cell r="A2827"/>
          <cell r="B2827">
            <v>2816</v>
          </cell>
          <cell r="C2827" t="str">
            <v>CB01</v>
          </cell>
          <cell r="D2827" t="str">
            <v>Cabezal Volvo FM64T-L2H1</v>
          </cell>
          <cell r="E2827" t="str">
            <v>100CB</v>
          </cell>
          <cell r="F2827" t="str">
            <v>Coazucar S. A.</v>
          </cell>
          <cell r="G2827">
            <v>791060412</v>
          </cell>
          <cell r="H2827">
            <v>791060412</v>
          </cell>
          <cell r="I2827" t="str">
            <v>LUBRICADORA</v>
          </cell>
          <cell r="J2827" t="str">
            <v>Cambio filtro de combustible</v>
          </cell>
          <cell r="K2827" t="str">
            <v>MTTO. PREVENTIVO</v>
          </cell>
          <cell r="L2827">
            <v>919</v>
          </cell>
          <cell r="M2827" t="str">
            <v>COBOS CARRASCO, JULIO</v>
          </cell>
          <cell r="N2827" t="str">
            <v>A</v>
          </cell>
          <cell r="O2827">
            <v>42216</v>
          </cell>
          <cell r="P2827">
            <v>0.69930555555555562</v>
          </cell>
          <cell r="Q2827">
            <v>31</v>
          </cell>
          <cell r="R2827"/>
          <cell r="S2827" t="str">
            <v>Mtto. Terminado</v>
          </cell>
          <cell r="T2827">
            <v>42219</v>
          </cell>
          <cell r="U2827">
            <v>0.72916666666666663</v>
          </cell>
          <cell r="V2827">
            <v>72.716666666558012</v>
          </cell>
        </row>
        <row r="2828">
          <cell r="A2828"/>
          <cell r="B2828">
            <v>2817</v>
          </cell>
          <cell r="C2828" t="str">
            <v>CB06</v>
          </cell>
          <cell r="D2828" t="str">
            <v>Cabezal Volvo FM64T-L2H1</v>
          </cell>
          <cell r="E2828" t="str">
            <v>100CB</v>
          </cell>
          <cell r="F2828" t="str">
            <v>Coazucar S. A.</v>
          </cell>
          <cell r="G2828">
            <v>791060412</v>
          </cell>
          <cell r="H2828">
            <v>791060412</v>
          </cell>
          <cell r="I2828" t="str">
            <v>LUBRICADORA</v>
          </cell>
          <cell r="J2828" t="str">
            <v>Orden de Inspección</v>
          </cell>
          <cell r="K2828" t="str">
            <v>MTTO. PREVENTIVO</v>
          </cell>
          <cell r="L2828">
            <v>919</v>
          </cell>
          <cell r="M2828" t="str">
            <v>COBOS CARRASCO, JULIO</v>
          </cell>
          <cell r="N2828" t="str">
            <v>A</v>
          </cell>
          <cell r="O2828">
            <v>42216</v>
          </cell>
          <cell r="P2828">
            <v>0.69930555555555562</v>
          </cell>
          <cell r="Q2828">
            <v>31</v>
          </cell>
          <cell r="R2828"/>
          <cell r="S2828" t="str">
            <v>Mtto. Terminado</v>
          </cell>
          <cell r="T2828">
            <v>42218</v>
          </cell>
          <cell r="U2828">
            <v>0.625</v>
          </cell>
          <cell r="V2828">
            <v>46.216666666558012</v>
          </cell>
        </row>
        <row r="2829">
          <cell r="A2829"/>
          <cell r="B2829">
            <v>2818</v>
          </cell>
          <cell r="C2829" t="str">
            <v>CB06</v>
          </cell>
          <cell r="D2829" t="str">
            <v>Cabezal Volvo FM64T-L2H1</v>
          </cell>
          <cell r="E2829" t="str">
            <v>100CB</v>
          </cell>
          <cell r="F2829" t="str">
            <v>Coazucar S. A.</v>
          </cell>
          <cell r="G2829">
            <v>791060412</v>
          </cell>
          <cell r="H2829">
            <v>791060412</v>
          </cell>
          <cell r="I2829" t="str">
            <v>LUBRICADORA</v>
          </cell>
          <cell r="J2829" t="str">
            <v>Cambio aceite y filtro motor</v>
          </cell>
          <cell r="K2829" t="str">
            <v>MTTO. PREVENTIVO</v>
          </cell>
          <cell r="L2829">
            <v>919</v>
          </cell>
          <cell r="M2829" t="str">
            <v>COBOS CARRASCO, JULIO</v>
          </cell>
          <cell r="N2829" t="str">
            <v>A</v>
          </cell>
          <cell r="O2829">
            <v>42216</v>
          </cell>
          <cell r="P2829">
            <v>0.69930555555555562</v>
          </cell>
          <cell r="Q2829">
            <v>31</v>
          </cell>
          <cell r="R2829"/>
          <cell r="S2829" t="str">
            <v>Mtto. Terminado</v>
          </cell>
          <cell r="T2829">
            <v>42218</v>
          </cell>
          <cell r="U2829">
            <v>0.625</v>
          </cell>
          <cell r="V2829">
            <v>46.216666666558012</v>
          </cell>
        </row>
        <row r="2830">
          <cell r="A2830"/>
          <cell r="B2830">
            <v>2819</v>
          </cell>
          <cell r="C2830" t="str">
            <v>CB06</v>
          </cell>
          <cell r="D2830" t="str">
            <v>Cabezal Volvo FM64T-L2H1</v>
          </cell>
          <cell r="E2830" t="str">
            <v>100CB</v>
          </cell>
          <cell r="F2830" t="str">
            <v>Coazucar S. A.</v>
          </cell>
          <cell r="G2830">
            <v>791060412</v>
          </cell>
          <cell r="H2830">
            <v>791060412</v>
          </cell>
          <cell r="I2830" t="str">
            <v>LUBRICADORA</v>
          </cell>
          <cell r="J2830" t="str">
            <v>Cambio filtro de combustible</v>
          </cell>
          <cell r="K2830" t="str">
            <v>MTTO. PREVENTIVO</v>
          </cell>
          <cell r="L2830">
            <v>919</v>
          </cell>
          <cell r="M2830" t="str">
            <v>COBOS CARRASCO, JULIO</v>
          </cell>
          <cell r="N2830" t="str">
            <v>A</v>
          </cell>
          <cell r="O2830">
            <v>42216</v>
          </cell>
          <cell r="P2830">
            <v>0.69930555555555562</v>
          </cell>
          <cell r="Q2830">
            <v>31</v>
          </cell>
          <cell r="R2830"/>
          <cell r="S2830" t="str">
            <v>Mtto. Terminado</v>
          </cell>
          <cell r="T2830">
            <v>42218</v>
          </cell>
          <cell r="U2830">
            <v>0.625</v>
          </cell>
          <cell r="V2830">
            <v>46.216666666558012</v>
          </cell>
        </row>
        <row r="2831">
          <cell r="A2831"/>
          <cell r="B2831">
            <v>2820</v>
          </cell>
          <cell r="C2831" t="str">
            <v>CB02</v>
          </cell>
          <cell r="D2831" t="str">
            <v>Cabezal Volvo FM64T-L2H1</v>
          </cell>
          <cell r="E2831" t="str">
            <v>100CB</v>
          </cell>
          <cell r="F2831" t="str">
            <v>Coazucar S. A.</v>
          </cell>
          <cell r="G2831">
            <v>791060412</v>
          </cell>
          <cell r="H2831">
            <v>791060412</v>
          </cell>
          <cell r="I2831" t="str">
            <v>LUBRICADORA</v>
          </cell>
          <cell r="J2831" t="str">
            <v>Orden de Inspección</v>
          </cell>
          <cell r="K2831" t="str">
            <v>MTTO. PREVENTIVO</v>
          </cell>
          <cell r="L2831">
            <v>919</v>
          </cell>
          <cell r="M2831" t="str">
            <v>COBOS CARRASCO, JULIO</v>
          </cell>
          <cell r="N2831" t="str">
            <v>A</v>
          </cell>
          <cell r="O2831">
            <v>42216</v>
          </cell>
          <cell r="P2831">
            <v>0.69930555555555562</v>
          </cell>
          <cell r="Q2831">
            <v>31</v>
          </cell>
          <cell r="R2831"/>
          <cell r="S2831" t="str">
            <v>Mtto. Terminado</v>
          </cell>
          <cell r="T2831">
            <v>42218</v>
          </cell>
          <cell r="U2831">
            <v>0.72916666666666663</v>
          </cell>
          <cell r="V2831">
            <v>48.716666666558012</v>
          </cell>
        </row>
        <row r="2832">
          <cell r="A2832"/>
          <cell r="B2832">
            <v>2821</v>
          </cell>
          <cell r="C2832" t="str">
            <v>CB02</v>
          </cell>
          <cell r="D2832" t="str">
            <v>Cabezal Volvo FM64T-L2H1</v>
          </cell>
          <cell r="E2832" t="str">
            <v>100CB</v>
          </cell>
          <cell r="F2832" t="str">
            <v>Coazucar S. A.</v>
          </cell>
          <cell r="G2832">
            <v>791060412</v>
          </cell>
          <cell r="H2832">
            <v>791060412</v>
          </cell>
          <cell r="I2832" t="str">
            <v>LUBRICADORA</v>
          </cell>
          <cell r="J2832" t="str">
            <v>Cambio aceite y filtro motor</v>
          </cell>
          <cell r="K2832" t="str">
            <v>MTTO. PREVENTIVO</v>
          </cell>
          <cell r="L2832">
            <v>919</v>
          </cell>
          <cell r="M2832" t="str">
            <v>COBOS CARRASCO, JULIO</v>
          </cell>
          <cell r="N2832" t="str">
            <v>A</v>
          </cell>
          <cell r="O2832">
            <v>42216</v>
          </cell>
          <cell r="P2832">
            <v>0.69930555555555562</v>
          </cell>
          <cell r="Q2832">
            <v>31</v>
          </cell>
          <cell r="R2832"/>
          <cell r="S2832" t="str">
            <v>Mtto. Terminado</v>
          </cell>
          <cell r="T2832">
            <v>42218</v>
          </cell>
          <cell r="U2832">
            <v>0.72916666666666663</v>
          </cell>
          <cell r="V2832">
            <v>48.716666666558012</v>
          </cell>
        </row>
        <row r="2833">
          <cell r="A2833"/>
          <cell r="B2833">
            <v>2822</v>
          </cell>
          <cell r="C2833" t="str">
            <v>CB02</v>
          </cell>
          <cell r="D2833" t="str">
            <v>Cabezal Volvo FM64T-L2H1</v>
          </cell>
          <cell r="E2833" t="str">
            <v>100CB</v>
          </cell>
          <cell r="F2833" t="str">
            <v>Coazucar S. A.</v>
          </cell>
          <cell r="G2833">
            <v>791060412</v>
          </cell>
          <cell r="H2833">
            <v>791060412</v>
          </cell>
          <cell r="I2833" t="str">
            <v>LUBRICADORA</v>
          </cell>
          <cell r="J2833" t="str">
            <v>Cambio filtro de combustible</v>
          </cell>
          <cell r="K2833" t="str">
            <v>MTTO. PREVENTIVO</v>
          </cell>
          <cell r="L2833">
            <v>919</v>
          </cell>
          <cell r="M2833" t="str">
            <v>COBOS CARRASCO, JULIO</v>
          </cell>
          <cell r="N2833" t="str">
            <v>A</v>
          </cell>
          <cell r="O2833">
            <v>42216</v>
          </cell>
          <cell r="P2833">
            <v>0.69930555555555562</v>
          </cell>
          <cell r="Q2833">
            <v>31</v>
          </cell>
          <cell r="R2833"/>
          <cell r="S2833" t="str">
            <v>Mtto. Terminado</v>
          </cell>
          <cell r="T2833">
            <v>42218</v>
          </cell>
          <cell r="U2833">
            <v>0.72916666666666663</v>
          </cell>
          <cell r="V2833">
            <v>48.716666666558012</v>
          </cell>
        </row>
        <row r="2834">
          <cell r="A2834"/>
          <cell r="B2834">
            <v>2823</v>
          </cell>
          <cell r="C2834">
            <v>1741</v>
          </cell>
          <cell r="D2834" t="str">
            <v xml:space="preserve">Soldadora a Gasolina </v>
          </cell>
          <cell r="E2834" t="str">
            <v>100EQM</v>
          </cell>
          <cell r="F2834" t="str">
            <v>Coazucar S. A.</v>
          </cell>
          <cell r="G2834">
            <v>791060305</v>
          </cell>
          <cell r="H2834">
            <v>7795550899</v>
          </cell>
          <cell r="I2834" t="str">
            <v>EQUIPO LIVIANO</v>
          </cell>
          <cell r="J2834" t="str">
            <v>revisar fuga de aceite</v>
          </cell>
          <cell r="K2834" t="str">
            <v>MTTO. CORRECTIVO</v>
          </cell>
          <cell r="L2834">
            <v>1621</v>
          </cell>
          <cell r="M2834" t="str">
            <v>QUEZADA FAJARDO, GALO</v>
          </cell>
          <cell r="N2834" t="str">
            <v>A</v>
          </cell>
          <cell r="O2834">
            <v>42216</v>
          </cell>
          <cell r="P2834">
            <v>0.71736111111111101</v>
          </cell>
          <cell r="Q2834">
            <v>31</v>
          </cell>
          <cell r="R2834"/>
          <cell r="S2834">
            <v>36884.513372221962</v>
          </cell>
          <cell r="T2834"/>
          <cell r="U2834"/>
          <cell r="V2834" t="str">
            <v/>
          </cell>
        </row>
        <row r="2835">
          <cell r="A2835"/>
          <cell r="B2835">
            <v>2824</v>
          </cell>
          <cell r="C2835" t="str">
            <v>CS01</v>
          </cell>
          <cell r="D2835" t="str">
            <v>Cosechadora de CañaJohn Deere 3520</v>
          </cell>
          <cell r="E2835" t="str">
            <v>100CS</v>
          </cell>
          <cell r="F2835" t="str">
            <v>Coazucar S. A.</v>
          </cell>
          <cell r="G2835">
            <v>791060321</v>
          </cell>
          <cell r="H2835">
            <v>791060321</v>
          </cell>
          <cell r="I2835" t="str">
            <v>COSECHADORAS</v>
          </cell>
          <cell r="J2835" t="str">
            <v>Cambio de aceite mandos finales</v>
          </cell>
          <cell r="K2835" t="str">
            <v>MTTO. CORRECTIVO</v>
          </cell>
          <cell r="L2835">
            <v>803</v>
          </cell>
          <cell r="M2835" t="str">
            <v>CALLE SOLIZ, LUIS</v>
          </cell>
          <cell r="N2835" t="str">
            <v>A</v>
          </cell>
          <cell r="O2835">
            <v>42216</v>
          </cell>
          <cell r="P2835">
            <v>0.7270833333333333</v>
          </cell>
          <cell r="Q2835">
            <v>31</v>
          </cell>
          <cell r="R2835"/>
          <cell r="S2835" t="str">
            <v>Mtto. Terminado</v>
          </cell>
          <cell r="T2835">
            <v>42216</v>
          </cell>
          <cell r="U2835">
            <v>0.77083333333333337</v>
          </cell>
          <cell r="V2835">
            <v>1.0500000000465661</v>
          </cell>
        </row>
        <row r="2836">
          <cell r="A2836"/>
          <cell r="B2836">
            <v>2825</v>
          </cell>
          <cell r="C2836" t="str">
            <v>EP07</v>
          </cell>
          <cell r="D2836" t="str">
            <v>Motonivemadora CAT 140K</v>
          </cell>
          <cell r="E2836" t="str">
            <v>100EP</v>
          </cell>
          <cell r="F2836" t="str">
            <v>Coazucar S. A.</v>
          </cell>
          <cell r="G2836">
            <v>791060419</v>
          </cell>
          <cell r="H2836">
            <v>7795550887</v>
          </cell>
          <cell r="I2836" t="str">
            <v>EQUIPO PESADO</v>
          </cell>
          <cell r="J2836" t="str">
            <v>cambiar cuchilla</v>
          </cell>
          <cell r="K2836" t="str">
            <v>MTTO. CORRECTIVO</v>
          </cell>
          <cell r="L2836">
            <v>1968</v>
          </cell>
          <cell r="M2836" t="str">
            <v>VELIZ JIMENEZ, MAGNO STALIN</v>
          </cell>
          <cell r="N2836" t="str">
            <v>A</v>
          </cell>
          <cell r="O2836">
            <v>42216</v>
          </cell>
          <cell r="P2836">
            <v>0.73055555555555562</v>
          </cell>
          <cell r="Q2836">
            <v>31</v>
          </cell>
          <cell r="R2836"/>
          <cell r="S2836" t="str">
            <v>Mtto. Terminado</v>
          </cell>
          <cell r="T2836">
            <v>42216</v>
          </cell>
          <cell r="U2836">
            <v>0.73611111111111116</v>
          </cell>
          <cell r="V2836">
            <v>0.13333333318587393</v>
          </cell>
        </row>
        <row r="2837">
          <cell r="A2837"/>
          <cell r="B2837">
            <v>2826</v>
          </cell>
          <cell r="C2837" t="str">
            <v>EP07</v>
          </cell>
          <cell r="D2837" t="str">
            <v>Motonivemadora CAT 140K</v>
          </cell>
          <cell r="E2837" t="str">
            <v>100EP</v>
          </cell>
          <cell r="F2837" t="str">
            <v>Coazucar S. A.</v>
          </cell>
          <cell r="G2837">
            <v>791060419</v>
          </cell>
          <cell r="H2837">
            <v>7795550887</v>
          </cell>
          <cell r="I2837" t="str">
            <v>ELECTROMECANICOS</v>
          </cell>
          <cell r="J2837" t="str">
            <v>revisar horometro</v>
          </cell>
          <cell r="K2837" t="str">
            <v>MTTO. CORRECTIVO</v>
          </cell>
          <cell r="L2837">
            <v>1968</v>
          </cell>
          <cell r="M2837" t="str">
            <v>VELIZ JIMENEZ, MAGNO STALIN</v>
          </cell>
          <cell r="N2837" t="str">
            <v>A</v>
          </cell>
          <cell r="O2837">
            <v>42216</v>
          </cell>
          <cell r="P2837">
            <v>0.73055555555555562</v>
          </cell>
          <cell r="Q2837">
            <v>31</v>
          </cell>
          <cell r="R2837"/>
          <cell r="S2837" t="str">
            <v>Mtto. Terminado</v>
          </cell>
          <cell r="T2837">
            <v>42216</v>
          </cell>
          <cell r="U2837">
            <v>0.73611111111111116</v>
          </cell>
          <cell r="V2837">
            <v>0.13333333318587393</v>
          </cell>
        </row>
        <row r="2838">
          <cell r="A2838"/>
          <cell r="B2838">
            <v>2827</v>
          </cell>
          <cell r="C2838">
            <v>751</v>
          </cell>
          <cell r="D2838" t="str">
            <v>Excavadora Volvo EC210BLC</v>
          </cell>
          <cell r="E2838" t="str">
            <v>100EP</v>
          </cell>
          <cell r="F2838" t="str">
            <v>Coazucar S. A.</v>
          </cell>
          <cell r="G2838">
            <v>791060381</v>
          </cell>
          <cell r="H2838">
            <v>7795550872</v>
          </cell>
          <cell r="I2838" t="str">
            <v>EQUIPO PESADO</v>
          </cell>
          <cell r="J2838" t="str">
            <v>revisar sistema hidraulico</v>
          </cell>
          <cell r="K2838" t="str">
            <v>MTTO. CORRECTIVO</v>
          </cell>
          <cell r="L2838">
            <v>6878</v>
          </cell>
          <cell r="M2838" t="str">
            <v>CASCO GRANJA, JAVIER LEONARDO</v>
          </cell>
          <cell r="N2838" t="str">
            <v>A</v>
          </cell>
          <cell r="O2838">
            <v>42216</v>
          </cell>
          <cell r="P2838">
            <v>0.73263888888888884</v>
          </cell>
          <cell r="Q2838">
            <v>31</v>
          </cell>
          <cell r="R2838"/>
          <cell r="S2838" t="str">
            <v>Mtto. Terminado</v>
          </cell>
          <cell r="T2838">
            <v>42216</v>
          </cell>
          <cell r="U2838">
            <v>0.98611111111111116</v>
          </cell>
          <cell r="V2838">
            <v>6.0833333332557231</v>
          </cell>
        </row>
        <row r="2839">
          <cell r="A2839"/>
          <cell r="B2839">
            <v>2828</v>
          </cell>
          <cell r="C2839">
            <v>283</v>
          </cell>
          <cell r="D2839" t="str">
            <v>Tractor John Deere 8200</v>
          </cell>
          <cell r="E2839" t="str">
            <v>100JD</v>
          </cell>
          <cell r="F2839" t="str">
            <v>Coazucar S. A.</v>
          </cell>
          <cell r="G2839">
            <v>791060442</v>
          </cell>
          <cell r="H2839">
            <v>7795550933</v>
          </cell>
          <cell r="I2839" t="str">
            <v>MTTO. EN EL CAMPO</v>
          </cell>
          <cell r="J2839" t="str">
            <v>Revisar fuga de aceite por el banco de valvulas</v>
          </cell>
          <cell r="K2839" t="str">
            <v>MTTO. CORRECTIVO</v>
          </cell>
          <cell r="L2839">
            <v>1711</v>
          </cell>
          <cell r="M2839" t="str">
            <v>RODRIGUEZ CABRERA, JORGE JESUS</v>
          </cell>
          <cell r="N2839" t="str">
            <v>A</v>
          </cell>
          <cell r="O2839">
            <v>42216</v>
          </cell>
          <cell r="P2839">
            <v>0.75</v>
          </cell>
          <cell r="Q2839">
            <v>31</v>
          </cell>
          <cell r="R2839"/>
          <cell r="S2839" t="str">
            <v>Mtto. Terminado</v>
          </cell>
          <cell r="T2839">
            <v>42217</v>
          </cell>
          <cell r="U2839">
            <v>0</v>
          </cell>
          <cell r="V2839">
            <v>6</v>
          </cell>
        </row>
        <row r="2840">
          <cell r="A2840"/>
          <cell r="B2840">
            <v>2829</v>
          </cell>
          <cell r="C2840">
            <v>745</v>
          </cell>
          <cell r="D2840" t="str">
            <v>Mini Cargadora Case 440-SSL</v>
          </cell>
          <cell r="E2840" t="str">
            <v>100EP</v>
          </cell>
          <cell r="F2840" t="str">
            <v>Coazucar S. A.</v>
          </cell>
          <cell r="G2840">
            <v>791060386</v>
          </cell>
          <cell r="H2840">
            <v>7795550868</v>
          </cell>
          <cell r="I2840" t="str">
            <v>EQUIPO PESADO</v>
          </cell>
          <cell r="J2840" t="str">
            <v>revisar sistema hidraulico</v>
          </cell>
          <cell r="K2840" t="str">
            <v>MTTO. CORRECTIVO</v>
          </cell>
          <cell r="L2840">
            <v>8344</v>
          </cell>
          <cell r="M2840" t="str">
            <v>RIVERA VILLA,LUIS</v>
          </cell>
          <cell r="N2840" t="str">
            <v>A</v>
          </cell>
          <cell r="O2840">
            <v>42216</v>
          </cell>
          <cell r="P2840">
            <v>0.75694444444444453</v>
          </cell>
          <cell r="Q2840">
            <v>31</v>
          </cell>
          <cell r="R2840"/>
          <cell r="S2840" t="str">
            <v>Mtto. Terminado</v>
          </cell>
          <cell r="T2840">
            <v>42217</v>
          </cell>
          <cell r="U2840">
            <v>0.79166666666666663</v>
          </cell>
          <cell r="V2840">
            <v>24.833333333255723</v>
          </cell>
        </row>
        <row r="2841">
          <cell r="A2841"/>
          <cell r="B2841">
            <v>2830</v>
          </cell>
          <cell r="C2841">
            <v>459</v>
          </cell>
          <cell r="D2841" t="str">
            <v>Carreton</v>
          </cell>
          <cell r="E2841" t="str">
            <v>100CA</v>
          </cell>
          <cell r="F2841" t="str">
            <v>Coazucar S. A.</v>
          </cell>
          <cell r="G2841">
            <v>0</v>
          </cell>
          <cell r="H2841">
            <v>791060326</v>
          </cell>
          <cell r="I2841" t="str">
            <v>MTTO. EN EL CAMPO</v>
          </cell>
          <cell r="J2841" t="str">
            <v>Cambiar pasador del tiro</v>
          </cell>
          <cell r="K2841" t="str">
            <v>MTTO. CORRECTIVO</v>
          </cell>
          <cell r="L2841">
            <v>1582</v>
          </cell>
          <cell r="M2841" t="str">
            <v>PILAY SANTOS, OSCAR</v>
          </cell>
          <cell r="N2841" t="str">
            <v>B</v>
          </cell>
          <cell r="O2841">
            <v>42216</v>
          </cell>
          <cell r="P2841">
            <v>0.80069444444444438</v>
          </cell>
          <cell r="Q2841">
            <v>31</v>
          </cell>
          <cell r="R2841"/>
          <cell r="S2841" t="str">
            <v>Mtto. Terminado</v>
          </cell>
          <cell r="T2841">
            <v>42217</v>
          </cell>
          <cell r="U2841">
            <v>8.3333333333333329E-2</v>
          </cell>
          <cell r="V2841">
            <v>6.7833333334419876</v>
          </cell>
        </row>
        <row r="2842">
          <cell r="A2842"/>
          <cell r="B2842">
            <v>2831</v>
          </cell>
          <cell r="C2842">
            <v>593</v>
          </cell>
          <cell r="D2842" t="str">
            <v>Cosechadora de CañaJohn Deere 3510</v>
          </cell>
          <cell r="E2842" t="str">
            <v>100CS</v>
          </cell>
          <cell r="F2842" t="str">
            <v>Coazucar S. A.</v>
          </cell>
          <cell r="G2842">
            <v>791060334</v>
          </cell>
          <cell r="H2842">
            <v>791060334</v>
          </cell>
          <cell r="I2842" t="str">
            <v>MTTO. EN EL CAMPO</v>
          </cell>
          <cell r="J2842" t="str">
            <v>Revisar sistema hidraulico</v>
          </cell>
          <cell r="K2842" t="str">
            <v>MTTO. CORRECTIVO</v>
          </cell>
          <cell r="L2842">
            <v>1552</v>
          </cell>
          <cell r="M2842" t="str">
            <v>PEÑA ASTUDILLO, MIGUEL</v>
          </cell>
          <cell r="N2842" t="str">
            <v>B</v>
          </cell>
          <cell r="O2842">
            <v>42216</v>
          </cell>
          <cell r="P2842">
            <v>0.80763888888888891</v>
          </cell>
          <cell r="Q2842">
            <v>31</v>
          </cell>
          <cell r="R2842">
            <v>13998</v>
          </cell>
          <cell r="S2842" t="str">
            <v>Mtto. Terminado</v>
          </cell>
          <cell r="T2842">
            <v>42217</v>
          </cell>
          <cell r="U2842">
            <v>0.25</v>
          </cell>
          <cell r="V2842">
            <v>10.616666666697711</v>
          </cell>
        </row>
        <row r="2843">
          <cell r="A2843"/>
          <cell r="B2843">
            <v>2832</v>
          </cell>
          <cell r="C2843" t="str">
            <v>LL01</v>
          </cell>
          <cell r="D2843" t="str">
            <v>Cargadora de Caña JD SP.1850</v>
          </cell>
          <cell r="E2843" t="str">
            <v>100LL</v>
          </cell>
          <cell r="F2843" t="str">
            <v>Coazucar S. A.</v>
          </cell>
          <cell r="G2843">
            <v>791060370</v>
          </cell>
          <cell r="H2843">
            <v>791060370</v>
          </cell>
          <cell r="I2843" t="str">
            <v>MTTO. EN EL CAMPO</v>
          </cell>
          <cell r="J2843" t="str">
            <v>Revisar luces</v>
          </cell>
          <cell r="K2843" t="str">
            <v>MTTO. CORRECTIVO</v>
          </cell>
          <cell r="L2843">
            <v>1483</v>
          </cell>
          <cell r="M2843" t="str">
            <v>ORMAZA CATUTO, FELIX NELSON</v>
          </cell>
          <cell r="N2843" t="str">
            <v>B</v>
          </cell>
          <cell r="O2843">
            <v>42216</v>
          </cell>
          <cell r="P2843">
            <v>0.80833333333333324</v>
          </cell>
          <cell r="Q2843">
            <v>31</v>
          </cell>
          <cell r="R2843"/>
          <cell r="S2843" t="str">
            <v>Mtto. Terminado</v>
          </cell>
          <cell r="T2843">
            <v>42216</v>
          </cell>
          <cell r="U2843">
            <v>0.9375</v>
          </cell>
          <cell r="V2843">
            <v>3.0999999999767169</v>
          </cell>
        </row>
        <row r="2844">
          <cell r="A2844"/>
          <cell r="B2844">
            <v>2833</v>
          </cell>
          <cell r="C2844" t="str">
            <v>LL02</v>
          </cell>
          <cell r="D2844" t="str">
            <v>Cargadora de Caña  SP- 1850</v>
          </cell>
          <cell r="E2844" t="str">
            <v>100LL</v>
          </cell>
          <cell r="F2844" t="str">
            <v>Coazucar S. A.</v>
          </cell>
          <cell r="G2844">
            <v>791060370</v>
          </cell>
          <cell r="H2844">
            <v>791060370</v>
          </cell>
          <cell r="I2844" t="str">
            <v>MTTO. EN EL CAMPO</v>
          </cell>
          <cell r="J2844" t="str">
            <v>Revisar luces</v>
          </cell>
          <cell r="K2844" t="str">
            <v>MTTO. CORRECTIVO</v>
          </cell>
          <cell r="L2844">
            <v>1332</v>
          </cell>
          <cell r="M2844" t="str">
            <v>MENDOZA GOMEZ MARCELO</v>
          </cell>
          <cell r="N2844" t="str">
            <v>B</v>
          </cell>
          <cell r="O2844">
            <v>42216</v>
          </cell>
          <cell r="P2844">
            <v>0.80902777777777779</v>
          </cell>
          <cell r="Q2844">
            <v>31</v>
          </cell>
          <cell r="R2844"/>
          <cell r="S2844" t="str">
            <v>Mtto. Terminado</v>
          </cell>
          <cell r="T2844">
            <v>42216</v>
          </cell>
          <cell r="U2844">
            <v>0.95833333333333337</v>
          </cell>
          <cell r="V2844">
            <v>3.5833333332557231</v>
          </cell>
        </row>
        <row r="2845">
          <cell r="A2845"/>
          <cell r="B2845">
            <v>2834</v>
          </cell>
          <cell r="C2845" t="str">
            <v>CA16</v>
          </cell>
          <cell r="D2845" t="str">
            <v>Carreta Autovolteable</v>
          </cell>
          <cell r="E2845" t="str">
            <v>100CA</v>
          </cell>
          <cell r="F2845" t="str">
            <v>Coazucar S. A.</v>
          </cell>
          <cell r="G2845">
            <v>791060325</v>
          </cell>
          <cell r="H2845">
            <v>791060325</v>
          </cell>
          <cell r="I2845" t="str">
            <v>MTTO. EN EL CAMPO</v>
          </cell>
          <cell r="J2845" t="str">
            <v>Cambiar llanta derecha 1 eje baja</v>
          </cell>
          <cell r="K2845" t="str">
            <v>MTTO. CORRECTIVO</v>
          </cell>
          <cell r="L2845">
            <v>5385</v>
          </cell>
          <cell r="M2845" t="str">
            <v>COELLO GUERRERO,ORLY</v>
          </cell>
          <cell r="N2845" t="str">
            <v>B</v>
          </cell>
          <cell r="O2845">
            <v>42216</v>
          </cell>
          <cell r="P2845">
            <v>0.80972222222222223</v>
          </cell>
          <cell r="Q2845">
            <v>31</v>
          </cell>
          <cell r="R2845"/>
          <cell r="S2845" t="str">
            <v>Mtto. Terminado</v>
          </cell>
          <cell r="T2845">
            <v>42216</v>
          </cell>
          <cell r="U2845">
            <v>0.875</v>
          </cell>
          <cell r="V2845">
            <v>1.5666666666511446</v>
          </cell>
        </row>
        <row r="2846">
          <cell r="A2846"/>
          <cell r="B2846">
            <v>2835</v>
          </cell>
          <cell r="C2846" t="str">
            <v>MB56</v>
          </cell>
          <cell r="D2846" t="str">
            <v>Moto bomba John Deere R 504850</v>
          </cell>
          <cell r="E2846" t="str">
            <v>100BB</v>
          </cell>
          <cell r="F2846" t="str">
            <v>Coazucar S. A.</v>
          </cell>
          <cell r="G2846">
            <v>791060405</v>
          </cell>
          <cell r="H2846">
            <v>791060405</v>
          </cell>
          <cell r="I2846" t="str">
            <v>MTTO. EN EL CAMPO</v>
          </cell>
          <cell r="J2846" t="str">
            <v>Cambiar banda del motor</v>
          </cell>
          <cell r="K2846" t="str">
            <v>MTTO. CORRECTIVO</v>
          </cell>
          <cell r="L2846">
            <v>1729</v>
          </cell>
          <cell r="M2846" t="str">
            <v>ROJAS BARRETO, FREDDY</v>
          </cell>
          <cell r="N2846" t="str">
            <v>B</v>
          </cell>
          <cell r="O2846">
            <v>42216</v>
          </cell>
          <cell r="P2846">
            <v>0.81319444444444444</v>
          </cell>
          <cell r="Q2846">
            <v>31</v>
          </cell>
          <cell r="R2846"/>
          <cell r="S2846" t="str">
            <v>Mtto. Terminado</v>
          </cell>
          <cell r="T2846">
            <v>42216</v>
          </cell>
          <cell r="U2846">
            <v>0.9375</v>
          </cell>
          <cell r="V2846">
            <v>2.9833333332790062</v>
          </cell>
        </row>
        <row r="2847">
          <cell r="A2847"/>
          <cell r="B2847">
            <v>2836</v>
          </cell>
          <cell r="C2847">
            <v>523</v>
          </cell>
          <cell r="D2847" t="str">
            <v>Cargadora de Caña Vanguard V-1900</v>
          </cell>
          <cell r="E2847" t="str">
            <v>100LL</v>
          </cell>
          <cell r="F2847" t="str">
            <v>Coazucar S. A.</v>
          </cell>
          <cell r="G2847">
            <v>791060369</v>
          </cell>
          <cell r="H2847">
            <v>791060369</v>
          </cell>
          <cell r="I2847" t="str">
            <v>MTTO. EN EL CAMPO</v>
          </cell>
          <cell r="J2847" t="str">
            <v>Revisar chasis</v>
          </cell>
          <cell r="K2847" t="str">
            <v>MTTO. CORRECTIVO</v>
          </cell>
          <cell r="L2847">
            <v>1195</v>
          </cell>
          <cell r="M2847" t="str">
            <v>JUNCAL URGILES, LUIS</v>
          </cell>
          <cell r="N2847" t="str">
            <v>B</v>
          </cell>
          <cell r="O2847">
            <v>42216</v>
          </cell>
          <cell r="P2847">
            <v>0.82291666666666663</v>
          </cell>
          <cell r="Q2847">
            <v>31</v>
          </cell>
          <cell r="R2847"/>
          <cell r="S2847" t="str">
            <v>Mtto. Terminado</v>
          </cell>
          <cell r="T2847">
            <v>42216</v>
          </cell>
          <cell r="U2847">
            <v>0.95833333333333337</v>
          </cell>
          <cell r="V2847">
            <v>3.25</v>
          </cell>
        </row>
        <row r="2848">
          <cell r="A2848"/>
          <cell r="B2848">
            <v>2837</v>
          </cell>
          <cell r="C2848">
            <v>509</v>
          </cell>
          <cell r="D2848" t="str">
            <v>Cargadora de Caña Cameco SP- 1800</v>
          </cell>
          <cell r="E2848" t="str">
            <v>100LL</v>
          </cell>
          <cell r="F2848" t="str">
            <v>Coazucar S. A.</v>
          </cell>
          <cell r="G2848">
            <v>791060368</v>
          </cell>
          <cell r="H2848">
            <v>791060368</v>
          </cell>
          <cell r="I2848" t="str">
            <v>MTTO. EN EL CAMPO</v>
          </cell>
          <cell r="J2848" t="str">
            <v>revisar sistema hidraulico</v>
          </cell>
          <cell r="K2848" t="str">
            <v>MTTO. CORRECTIVO</v>
          </cell>
          <cell r="L2848">
            <v>1195</v>
          </cell>
          <cell r="M2848" t="str">
            <v>JUNCAL URGILES, LUIS</v>
          </cell>
          <cell r="N2848" t="str">
            <v>B</v>
          </cell>
          <cell r="O2848">
            <v>42216</v>
          </cell>
          <cell r="P2848">
            <v>0.82500000000000007</v>
          </cell>
          <cell r="Q2848">
            <v>31</v>
          </cell>
          <cell r="R2848"/>
          <cell r="S2848" t="str">
            <v>Mtto. Terminado</v>
          </cell>
          <cell r="T2848">
            <v>42216</v>
          </cell>
          <cell r="U2848">
            <v>0.89583333333333337</v>
          </cell>
          <cell r="V2848">
            <v>1.7000000000698492</v>
          </cell>
        </row>
        <row r="2849">
          <cell r="A2849"/>
          <cell r="B2849">
            <v>2838</v>
          </cell>
          <cell r="C2849">
            <v>1484</v>
          </cell>
          <cell r="D2849" t="str">
            <v>Dollys</v>
          </cell>
          <cell r="E2849" t="str">
            <v>100DL</v>
          </cell>
          <cell r="F2849" t="str">
            <v>Coazucar S. A.</v>
          </cell>
          <cell r="G2849">
            <v>0</v>
          </cell>
          <cell r="H2849">
            <v>791060315</v>
          </cell>
          <cell r="I2849" t="str">
            <v>DOLLYS</v>
          </cell>
          <cell r="J2849" t="str">
            <v>Cambiar hoja de resorte</v>
          </cell>
          <cell r="K2849" t="str">
            <v>MTTO. CORRECTIVO</v>
          </cell>
          <cell r="L2849">
            <v>1582</v>
          </cell>
          <cell r="M2849" t="str">
            <v>PILAY SANTOS, OSCAR</v>
          </cell>
          <cell r="N2849" t="str">
            <v>B</v>
          </cell>
          <cell r="O2849">
            <v>42216</v>
          </cell>
          <cell r="P2849">
            <v>0.84027777777777779</v>
          </cell>
          <cell r="Q2849">
            <v>31</v>
          </cell>
          <cell r="R2849"/>
          <cell r="S2849" t="str">
            <v>Mtto. Terminado</v>
          </cell>
          <cell r="T2849">
            <v>42216</v>
          </cell>
          <cell r="U2849">
            <v>0.91666666666666663</v>
          </cell>
          <cell r="V2849">
            <v>1.8333333332557231</v>
          </cell>
        </row>
        <row r="2850">
          <cell r="A2850"/>
          <cell r="B2850">
            <v>2839</v>
          </cell>
          <cell r="C2850">
            <v>438</v>
          </cell>
          <cell r="D2850" t="str">
            <v>Carreton</v>
          </cell>
          <cell r="E2850" t="str">
            <v>100CA</v>
          </cell>
          <cell r="F2850" t="str">
            <v>Coazucar S. A.</v>
          </cell>
          <cell r="G2850">
            <v>791060326</v>
          </cell>
          <cell r="H2850">
            <v>791060326</v>
          </cell>
          <cell r="I2850" t="str">
            <v>CARRETONES</v>
          </cell>
          <cell r="J2850" t="str">
            <v>Reparacion de ganzo</v>
          </cell>
          <cell r="K2850" t="str">
            <v>MTTO. CORRECTIVO</v>
          </cell>
          <cell r="L2850">
            <v>1582</v>
          </cell>
          <cell r="M2850" t="str">
            <v>PILAY SANTOS, OSCAR</v>
          </cell>
          <cell r="N2850" t="str">
            <v>B</v>
          </cell>
          <cell r="O2850">
            <v>42216</v>
          </cell>
          <cell r="P2850">
            <v>0.84027777777777779</v>
          </cell>
          <cell r="Q2850">
            <v>31</v>
          </cell>
          <cell r="R2850"/>
          <cell r="S2850" t="str">
            <v>Mtto. Terminado</v>
          </cell>
          <cell r="T2850">
            <v>42216</v>
          </cell>
          <cell r="U2850">
            <v>0.95833333333333337</v>
          </cell>
          <cell r="V2850">
            <v>2.8333333332557231</v>
          </cell>
        </row>
        <row r="2851">
          <cell r="A2851"/>
          <cell r="B2851">
            <v>2840</v>
          </cell>
          <cell r="C2851">
            <v>1235</v>
          </cell>
          <cell r="D2851" t="str">
            <v>Trayler</v>
          </cell>
          <cell r="E2851" t="str">
            <v>100TD</v>
          </cell>
          <cell r="F2851" t="str">
            <v>Coazucar S. A.</v>
          </cell>
          <cell r="G2851">
            <v>791060312</v>
          </cell>
          <cell r="H2851">
            <v>791060312</v>
          </cell>
          <cell r="I2851" t="str">
            <v>TRAYLER</v>
          </cell>
          <cell r="J2851" t="str">
            <v>Colocar malla</v>
          </cell>
          <cell r="K2851" t="str">
            <v>MTTO. CORRECTIVO</v>
          </cell>
          <cell r="L2851">
            <v>1582</v>
          </cell>
          <cell r="M2851" t="str">
            <v>PILAY SANTOS, OSCAR</v>
          </cell>
          <cell r="N2851" t="str">
            <v>B</v>
          </cell>
          <cell r="O2851">
            <v>42216</v>
          </cell>
          <cell r="P2851">
            <v>0.84027777777777779</v>
          </cell>
          <cell r="Q2851">
            <v>31</v>
          </cell>
          <cell r="R2851"/>
          <cell r="S2851" t="str">
            <v>Mtto. Terminado</v>
          </cell>
          <cell r="T2851">
            <v>42216</v>
          </cell>
          <cell r="U2851">
            <v>0.95833333333333337</v>
          </cell>
          <cell r="V2851">
            <v>2.8333333332557231</v>
          </cell>
        </row>
        <row r="2852">
          <cell r="A2852"/>
          <cell r="B2852">
            <v>2841</v>
          </cell>
          <cell r="C2852">
            <v>1311</v>
          </cell>
          <cell r="D2852" t="str">
            <v>Trayler</v>
          </cell>
          <cell r="E2852" t="str">
            <v>100TD</v>
          </cell>
          <cell r="F2852" t="str">
            <v>Coazucar S. A.</v>
          </cell>
          <cell r="G2852">
            <v>791060312</v>
          </cell>
          <cell r="H2852">
            <v>791060312</v>
          </cell>
          <cell r="I2852" t="str">
            <v>MTTO. EN EL CAMPO</v>
          </cell>
          <cell r="J2852" t="str">
            <v>Revisar rodamientos</v>
          </cell>
          <cell r="K2852" t="str">
            <v>MTTO. CORRECTIVO</v>
          </cell>
          <cell r="L2852">
            <v>1582</v>
          </cell>
          <cell r="M2852" t="str">
            <v>PILAY SANTOS, OSCAR</v>
          </cell>
          <cell r="N2852" t="str">
            <v>B</v>
          </cell>
          <cell r="O2852">
            <v>42216</v>
          </cell>
          <cell r="P2852">
            <v>0.84305555555555556</v>
          </cell>
          <cell r="Q2852">
            <v>31</v>
          </cell>
          <cell r="R2852"/>
          <cell r="S2852" t="str">
            <v>Mtto. Terminado</v>
          </cell>
          <cell r="T2852">
            <v>42216</v>
          </cell>
          <cell r="U2852">
            <v>0.95833333333333337</v>
          </cell>
          <cell r="V2852">
            <v>2.7666666667209938</v>
          </cell>
        </row>
        <row r="2853">
          <cell r="A2853"/>
          <cell r="B2853">
            <v>2842</v>
          </cell>
          <cell r="C2853" t="str">
            <v>JD31</v>
          </cell>
          <cell r="D2853" t="str">
            <v>Tractor John Deere 7230R</v>
          </cell>
          <cell r="E2853" t="str">
            <v>100JD</v>
          </cell>
          <cell r="F2853" t="str">
            <v>Coazucar S. A.</v>
          </cell>
          <cell r="G2853">
            <v>791060416</v>
          </cell>
          <cell r="H2853">
            <v>7795551073</v>
          </cell>
          <cell r="I2853" t="str">
            <v>MTTO. EN EL CAMPO</v>
          </cell>
          <cell r="J2853" t="str">
            <v>Llanta delantera derecha</v>
          </cell>
          <cell r="K2853" t="str">
            <v>MTTO. CORRECTIVO</v>
          </cell>
          <cell r="L2853">
            <v>1125</v>
          </cell>
          <cell r="M2853" t="str">
            <v>GUAMBO CELA, JOSE</v>
          </cell>
          <cell r="N2853" t="str">
            <v>B</v>
          </cell>
          <cell r="O2853">
            <v>42216</v>
          </cell>
          <cell r="P2853">
            <v>0.84375</v>
          </cell>
          <cell r="Q2853">
            <v>31</v>
          </cell>
          <cell r="R2853"/>
          <cell r="S2853" t="str">
            <v>Mtto. Terminado</v>
          </cell>
          <cell r="T2853">
            <v>42216</v>
          </cell>
          <cell r="U2853">
            <v>0.91666666666666663</v>
          </cell>
          <cell r="V2853">
            <v>1.75</v>
          </cell>
        </row>
        <row r="2854">
          <cell r="A2854"/>
          <cell r="B2854">
            <v>2843</v>
          </cell>
          <cell r="C2854">
            <v>158</v>
          </cell>
          <cell r="D2854" t="str">
            <v>Cabezal M. Benz LS-2635</v>
          </cell>
          <cell r="E2854" t="str">
            <v>100CB</v>
          </cell>
          <cell r="F2854" t="str">
            <v>Coazucar S. A.</v>
          </cell>
          <cell r="G2854">
            <v>791060330</v>
          </cell>
          <cell r="H2854">
            <v>7795550286</v>
          </cell>
          <cell r="I2854" t="str">
            <v>ELECTROMECANICOS</v>
          </cell>
          <cell r="J2854" t="str">
            <v>Revisar sistema electrico</v>
          </cell>
          <cell r="K2854" t="str">
            <v>MTTO. CORRECTIVO</v>
          </cell>
          <cell r="L2854">
            <v>1851</v>
          </cell>
          <cell r="M2854" t="str">
            <v>SUAREZ MERINO, EDGAR FROILAN</v>
          </cell>
          <cell r="N2854" t="str">
            <v>B</v>
          </cell>
          <cell r="O2854">
            <v>42216</v>
          </cell>
          <cell r="P2854">
            <v>0.87361111111111101</v>
          </cell>
          <cell r="Q2854">
            <v>31</v>
          </cell>
          <cell r="R2854"/>
          <cell r="S2854" t="str">
            <v>Mtto. Terminado</v>
          </cell>
          <cell r="T2854">
            <v>42216</v>
          </cell>
          <cell r="U2854">
            <v>0.89722222222222225</v>
          </cell>
          <cell r="V2854">
            <v>0.5666666665347293</v>
          </cell>
        </row>
        <row r="2855">
          <cell r="A2855"/>
          <cell r="B2855">
            <v>2844</v>
          </cell>
          <cell r="C2855">
            <v>280</v>
          </cell>
          <cell r="D2855" t="str">
            <v>Tractor John Deere 8200</v>
          </cell>
          <cell r="E2855" t="str">
            <v>100JD</v>
          </cell>
          <cell r="F2855" t="str">
            <v>Coazucar S. A.</v>
          </cell>
          <cell r="G2855">
            <v>791060442</v>
          </cell>
          <cell r="H2855">
            <v>7795550927</v>
          </cell>
          <cell r="I2855" t="str">
            <v>MTTO. EN EL CAMPO</v>
          </cell>
          <cell r="J2855" t="str">
            <v>Revisar luces</v>
          </cell>
          <cell r="K2855" t="str">
            <v>MTTO. CORRECTIVO</v>
          </cell>
          <cell r="L2855">
            <v>7495</v>
          </cell>
          <cell r="M2855" t="str">
            <v>CARRANZA BURGOS, EDWIN</v>
          </cell>
          <cell r="N2855" t="str">
            <v>B</v>
          </cell>
          <cell r="O2855">
            <v>42216</v>
          </cell>
          <cell r="P2855">
            <v>0.875</v>
          </cell>
          <cell r="Q2855">
            <v>31</v>
          </cell>
          <cell r="R2855"/>
          <cell r="S2855" t="str">
            <v>Mtto. Terminado</v>
          </cell>
          <cell r="T2855">
            <v>42218</v>
          </cell>
          <cell r="U2855">
            <v>0.36458333333333331</v>
          </cell>
          <cell r="V2855">
            <v>35.75</v>
          </cell>
        </row>
        <row r="2856">
          <cell r="A2856"/>
          <cell r="B2856">
            <v>2845</v>
          </cell>
          <cell r="C2856">
            <v>164</v>
          </cell>
          <cell r="D2856" t="str">
            <v>Cabezal M. Benz LS-2635</v>
          </cell>
          <cell r="E2856" t="str">
            <v>100CB</v>
          </cell>
          <cell r="F2856" t="str">
            <v>Coazucar S. A.</v>
          </cell>
          <cell r="G2856">
            <v>791060330</v>
          </cell>
          <cell r="H2856">
            <v>791060330</v>
          </cell>
          <cell r="I2856" t="str">
            <v>CABEZALES</v>
          </cell>
          <cell r="J2856" t="str">
            <v>Arreglar chapa del capot</v>
          </cell>
          <cell r="K2856" t="str">
            <v>MTTO. CORRECTIVO</v>
          </cell>
          <cell r="L2856">
            <v>1011</v>
          </cell>
          <cell r="M2856" t="str">
            <v>ESPEJO AREVALO, JACKSON MARIO</v>
          </cell>
          <cell r="N2856" t="str">
            <v>B</v>
          </cell>
          <cell r="O2856">
            <v>42216</v>
          </cell>
          <cell r="P2856">
            <v>0.88541666666666663</v>
          </cell>
          <cell r="Q2856">
            <v>31</v>
          </cell>
          <cell r="R2856"/>
          <cell r="S2856" t="str">
            <v>Mtto. Terminado</v>
          </cell>
          <cell r="T2856">
            <v>42217</v>
          </cell>
          <cell r="U2856">
            <v>3.1944444444444449E-2</v>
          </cell>
          <cell r="V2856">
            <v>3.5166666667209938</v>
          </cell>
        </row>
        <row r="2857">
          <cell r="A2857"/>
          <cell r="B2857">
            <v>2846</v>
          </cell>
          <cell r="C2857">
            <v>1331</v>
          </cell>
          <cell r="D2857" t="str">
            <v>Trayler</v>
          </cell>
          <cell r="E2857" t="str">
            <v>100TD</v>
          </cell>
          <cell r="F2857" t="str">
            <v>Coazucar S. A.</v>
          </cell>
          <cell r="G2857">
            <v>791060312</v>
          </cell>
          <cell r="H2857">
            <v>791060312</v>
          </cell>
          <cell r="I2857" t="str">
            <v>TRAYLER</v>
          </cell>
          <cell r="J2857" t="str">
            <v>Arreglar templador</v>
          </cell>
          <cell r="K2857" t="str">
            <v>MTTO. CORRECTIVO</v>
          </cell>
          <cell r="L2857">
            <v>1582</v>
          </cell>
          <cell r="M2857" t="str">
            <v>PILAY SANTOS, OSCAR</v>
          </cell>
          <cell r="N2857" t="str">
            <v>B</v>
          </cell>
          <cell r="O2857">
            <v>42216</v>
          </cell>
          <cell r="P2857">
            <v>0.92083333333333339</v>
          </cell>
          <cell r="Q2857">
            <v>31</v>
          </cell>
          <cell r="R2857"/>
          <cell r="S2857" t="str">
            <v>Mtto. Terminado</v>
          </cell>
          <cell r="T2857">
            <v>42216</v>
          </cell>
          <cell r="U2857">
            <v>0.95833333333333337</v>
          </cell>
          <cell r="V2857">
            <v>0.90000000013969839</v>
          </cell>
        </row>
        <row r="2858">
          <cell r="A2858"/>
          <cell r="B2858">
            <v>2847</v>
          </cell>
          <cell r="C2858">
            <v>1205</v>
          </cell>
          <cell r="D2858" t="str">
            <v>Trayler</v>
          </cell>
          <cell r="E2858" t="str">
            <v>100TD</v>
          </cell>
          <cell r="F2858" t="str">
            <v>Coazucar S. A.</v>
          </cell>
          <cell r="G2858">
            <v>791060312</v>
          </cell>
          <cell r="H2858">
            <v>791060312</v>
          </cell>
          <cell r="I2858" t="str">
            <v>TRAYLER</v>
          </cell>
          <cell r="J2858" t="str">
            <v>Cambiar perno guia y abrasadera</v>
          </cell>
          <cell r="K2858" t="str">
            <v>MTTO. CORRECTIVO</v>
          </cell>
          <cell r="L2858">
            <v>1582</v>
          </cell>
          <cell r="M2858" t="str">
            <v>PILAY SANTOS, OSCAR</v>
          </cell>
          <cell r="N2858" t="str">
            <v>B</v>
          </cell>
          <cell r="O2858">
            <v>42216</v>
          </cell>
          <cell r="P2858">
            <v>0.92152777777777783</v>
          </cell>
          <cell r="Q2858">
            <v>31</v>
          </cell>
          <cell r="R2858"/>
          <cell r="S2858" t="str">
            <v>Mtto. Terminado</v>
          </cell>
          <cell r="T2858">
            <v>42216</v>
          </cell>
          <cell r="U2858">
            <v>0.95833333333333337</v>
          </cell>
          <cell r="V2858">
            <v>0.88333333330228925</v>
          </cell>
        </row>
        <row r="2859">
          <cell r="A2859"/>
          <cell r="B2859">
            <v>2848</v>
          </cell>
          <cell r="C2859">
            <v>292</v>
          </cell>
          <cell r="D2859" t="str">
            <v>Tractor John Deere 8200</v>
          </cell>
          <cell r="E2859" t="str">
            <v>100JD</v>
          </cell>
          <cell r="F2859" t="str">
            <v>Coazucar S. A.</v>
          </cell>
          <cell r="G2859">
            <v>791060442</v>
          </cell>
          <cell r="H2859">
            <v>7795550943</v>
          </cell>
          <cell r="I2859" t="str">
            <v>MTTO. EN EL CAMPO</v>
          </cell>
          <cell r="J2859" t="str">
            <v>Cambiar llanta posterior izquierda baja</v>
          </cell>
          <cell r="K2859" t="str">
            <v>MTTO. CORRECTIVO</v>
          </cell>
          <cell r="L2859">
            <v>1710</v>
          </cell>
          <cell r="M2859" t="str">
            <v>RODRIGUEZ BURI, EFRAIN LEONARDO</v>
          </cell>
          <cell r="N2859" t="str">
            <v>B</v>
          </cell>
          <cell r="O2859">
            <v>42216</v>
          </cell>
          <cell r="P2859">
            <v>0.94444444444444453</v>
          </cell>
          <cell r="Q2859">
            <v>31</v>
          </cell>
          <cell r="R2859"/>
          <cell r="S2859" t="str">
            <v>Mtto. Terminado</v>
          </cell>
          <cell r="T2859">
            <v>42217</v>
          </cell>
          <cell r="U2859">
            <v>0</v>
          </cell>
          <cell r="V2859">
            <v>1.3333333332557231</v>
          </cell>
        </row>
        <row r="2860">
          <cell r="A2860"/>
          <cell r="B2860">
            <v>2849</v>
          </cell>
          <cell r="C2860">
            <v>336</v>
          </cell>
          <cell r="D2860" t="str">
            <v>Tractor de Llantas Cameco 305 AG</v>
          </cell>
          <cell r="E2860" t="str">
            <v>100CM</v>
          </cell>
          <cell r="F2860" t="str">
            <v>Coazucar S. A.</v>
          </cell>
          <cell r="G2860">
            <v>791060444</v>
          </cell>
          <cell r="H2860">
            <v>791060444</v>
          </cell>
          <cell r="I2860" t="str">
            <v>CAMECOS</v>
          </cell>
          <cell r="J2860" t="str">
            <v>Revisar cilindro de direccion</v>
          </cell>
          <cell r="K2860" t="str">
            <v>MTTO. CORRECTIVO</v>
          </cell>
          <cell r="L2860">
            <v>1398</v>
          </cell>
          <cell r="M2860" t="str">
            <v>MORALES SARMIENTO, WILIAM MECIAS</v>
          </cell>
          <cell r="N2860" t="str">
            <v>B</v>
          </cell>
          <cell r="O2860">
            <v>42216</v>
          </cell>
          <cell r="P2860">
            <v>0.98611111111111116</v>
          </cell>
          <cell r="Q2860">
            <v>31</v>
          </cell>
          <cell r="R2860"/>
          <cell r="S2860" t="str">
            <v>Mtto. Terminado</v>
          </cell>
          <cell r="T2860">
            <v>42217</v>
          </cell>
          <cell r="U2860">
            <v>1.6666666666666666E-2</v>
          </cell>
          <cell r="V2860">
            <v>0.73333333351183683</v>
          </cell>
        </row>
        <row r="2861">
          <cell r="A2861"/>
          <cell r="B2861">
            <v>2850</v>
          </cell>
          <cell r="C2861">
            <v>292</v>
          </cell>
          <cell r="D2861" t="str">
            <v>Tractor John Deere 8200</v>
          </cell>
          <cell r="E2861" t="str">
            <v>100JD</v>
          </cell>
          <cell r="F2861" t="str">
            <v>Coazucar S. A.</v>
          </cell>
          <cell r="G2861">
            <v>791060442</v>
          </cell>
          <cell r="H2861">
            <v>7795550943</v>
          </cell>
          <cell r="I2861" t="str">
            <v>MTTO. EN EL CAMPO</v>
          </cell>
          <cell r="J2861" t="str">
            <v>revisar sistema hidraulico</v>
          </cell>
          <cell r="K2861" t="str">
            <v>MTTO. CORRECTIVO</v>
          </cell>
          <cell r="L2861">
            <v>1790</v>
          </cell>
          <cell r="M2861" t="str">
            <v>SANDOVAL ANDRADE,DARWIN</v>
          </cell>
          <cell r="N2861" t="str">
            <v>B</v>
          </cell>
          <cell r="O2861">
            <v>42216</v>
          </cell>
          <cell r="P2861">
            <v>0.98888888888888893</v>
          </cell>
          <cell r="Q2861">
            <v>31</v>
          </cell>
          <cell r="R2861"/>
          <cell r="S2861" t="str">
            <v>Mtto. Terminado</v>
          </cell>
          <cell r="T2861">
            <v>42217</v>
          </cell>
          <cell r="U2861">
            <v>4.1666666666666664E-2</v>
          </cell>
          <cell r="V2861">
            <v>1.2666666666045785</v>
          </cell>
        </row>
        <row r="2862">
          <cell r="A2862"/>
          <cell r="B2862">
            <v>2851</v>
          </cell>
          <cell r="C2862">
            <v>286</v>
          </cell>
          <cell r="D2862" t="str">
            <v>Tractor John Deere 8200</v>
          </cell>
          <cell r="E2862" t="str">
            <v>100JD</v>
          </cell>
          <cell r="F2862" t="str">
            <v>Coazucar S. A.</v>
          </cell>
          <cell r="G2862">
            <v>791060442</v>
          </cell>
          <cell r="H2862">
            <v>7795550937</v>
          </cell>
          <cell r="I2862" t="str">
            <v>MTTO. EN EL CAMPO</v>
          </cell>
          <cell r="J2862" t="str">
            <v>revisar sistema hidraulico</v>
          </cell>
          <cell r="K2862" t="str">
            <v>MTTO. CORRECTIVO</v>
          </cell>
          <cell r="L2862">
            <v>1790</v>
          </cell>
          <cell r="M2862" t="str">
            <v>SANDOVAL ANDRADE,DARWIN</v>
          </cell>
          <cell r="N2862" t="str">
            <v>B</v>
          </cell>
          <cell r="O2862">
            <v>42216</v>
          </cell>
          <cell r="P2862">
            <v>0.98958333333333337</v>
          </cell>
          <cell r="Q2862">
            <v>31</v>
          </cell>
          <cell r="R2862"/>
          <cell r="S2862" t="str">
            <v>Mtto. Terminado</v>
          </cell>
          <cell r="T2862">
            <v>42217</v>
          </cell>
          <cell r="U2862">
            <v>8.3333333333333329E-2</v>
          </cell>
          <cell r="V2862">
            <v>2.25</v>
          </cell>
        </row>
        <row r="2863">
          <cell r="A2863"/>
          <cell r="B2863">
            <v>2852</v>
          </cell>
          <cell r="C2863">
            <v>198</v>
          </cell>
          <cell r="D2863" t="str">
            <v>Cabezal Kenworth T-800</v>
          </cell>
          <cell r="E2863" t="str">
            <v>100CB</v>
          </cell>
          <cell r="F2863" t="str">
            <v>Coazucar S. A.</v>
          </cell>
          <cell r="G2863">
            <v>791060332</v>
          </cell>
          <cell r="H2863">
            <v>7795550313</v>
          </cell>
          <cell r="I2863" t="str">
            <v>CABEZALES</v>
          </cell>
          <cell r="J2863" t="str">
            <v>Reparar embrague</v>
          </cell>
          <cell r="K2863" t="str">
            <v>MTTO. CORRECTIVO</v>
          </cell>
          <cell r="L2863">
            <v>1401</v>
          </cell>
          <cell r="M2863" t="str">
            <v>MORAN ARIAS, EDUARDO JOSE</v>
          </cell>
          <cell r="N2863" t="str">
            <v>B</v>
          </cell>
          <cell r="O2863">
            <v>42216</v>
          </cell>
          <cell r="P2863">
            <v>0.99097222222222225</v>
          </cell>
          <cell r="Q2863">
            <v>31</v>
          </cell>
          <cell r="R2863"/>
          <cell r="S2863" t="str">
            <v>Mtto. Terminado</v>
          </cell>
          <cell r="T2863">
            <v>42217</v>
          </cell>
          <cell r="U2863">
            <v>0.16388888888888889</v>
          </cell>
          <cell r="V2863">
            <v>4.1500000000232831</v>
          </cell>
        </row>
        <row r="2864">
          <cell r="A2864"/>
          <cell r="B2864">
            <v>2853</v>
          </cell>
          <cell r="C2864">
            <v>714</v>
          </cell>
          <cell r="D2864" t="str">
            <v>Tractor de Orugas CAT-D6D</v>
          </cell>
          <cell r="E2864" t="str">
            <v>100EP</v>
          </cell>
          <cell r="F2864" t="str">
            <v>Coazucar S. A.</v>
          </cell>
          <cell r="G2864">
            <v>791060378</v>
          </cell>
          <cell r="H2864">
            <v>7795550846</v>
          </cell>
          <cell r="I2864" t="str">
            <v>MTTO. EN EL CAMPO</v>
          </cell>
          <cell r="J2864" t="str">
            <v>Arreglar cuchillas</v>
          </cell>
          <cell r="K2864" t="str">
            <v>MTTO. CORRECTIVO</v>
          </cell>
          <cell r="L2864">
            <v>1522</v>
          </cell>
          <cell r="M2864" t="str">
            <v>PAREDES RIERA, CARLOS</v>
          </cell>
          <cell r="N2864" t="str">
            <v>B</v>
          </cell>
          <cell r="O2864">
            <v>42217</v>
          </cell>
          <cell r="P2864">
            <v>7.4999999999999997E-2</v>
          </cell>
          <cell r="Q2864">
            <v>31</v>
          </cell>
          <cell r="R2864"/>
          <cell r="S2864" t="str">
            <v>Mtto. Terminado</v>
          </cell>
          <cell r="T2864">
            <v>42217</v>
          </cell>
          <cell r="U2864">
            <v>0.10416666666666667</v>
          </cell>
          <cell r="V2864">
            <v>0.70000000006984919</v>
          </cell>
        </row>
        <row r="2865">
          <cell r="A2865"/>
          <cell r="B2865">
            <v>2854</v>
          </cell>
          <cell r="C2865" t="str">
            <v>JD31</v>
          </cell>
          <cell r="D2865" t="str">
            <v>Tractor John Deere 7230R</v>
          </cell>
          <cell r="E2865" t="str">
            <v>100JD</v>
          </cell>
          <cell r="F2865" t="str">
            <v>Coazucar S. A.</v>
          </cell>
          <cell r="G2865">
            <v>791060416</v>
          </cell>
          <cell r="H2865">
            <v>7795551073</v>
          </cell>
          <cell r="I2865" t="str">
            <v>JOHN DEERE</v>
          </cell>
          <cell r="J2865" t="str">
            <v>Cambiar brazo</v>
          </cell>
          <cell r="K2865" t="str">
            <v>MTTO. CORRECTIVO</v>
          </cell>
          <cell r="L2865">
            <v>1125</v>
          </cell>
          <cell r="M2865" t="str">
            <v>GUAMBO CELA, JOSE</v>
          </cell>
          <cell r="N2865" t="str">
            <v>B</v>
          </cell>
          <cell r="O2865">
            <v>42217</v>
          </cell>
          <cell r="P2865">
            <v>0.1173611111111111</v>
          </cell>
          <cell r="Q2865">
            <v>31</v>
          </cell>
          <cell r="R2865"/>
          <cell r="S2865" t="str">
            <v>Mtto. Terminado</v>
          </cell>
          <cell r="T2865">
            <v>42217</v>
          </cell>
          <cell r="U2865">
            <v>0.42430555555555555</v>
          </cell>
          <cell r="V2865">
            <v>7.3666666666977108</v>
          </cell>
        </row>
        <row r="2866">
          <cell r="A2866"/>
          <cell r="B2866">
            <v>2855</v>
          </cell>
          <cell r="C2866" t="str">
            <v>LL01</v>
          </cell>
          <cell r="D2866" t="str">
            <v>Cargadora de Caña JD SP.1850</v>
          </cell>
          <cell r="E2866" t="str">
            <v>100LL</v>
          </cell>
          <cell r="F2866" t="str">
            <v>Coazucar S. A.</v>
          </cell>
          <cell r="G2866">
            <v>791060370</v>
          </cell>
          <cell r="H2866">
            <v>791060370</v>
          </cell>
          <cell r="I2866" t="str">
            <v>MTTO. EN EL CAMPO</v>
          </cell>
          <cell r="J2866" t="str">
            <v>Revisar fuga de aire  acondicionado</v>
          </cell>
          <cell r="K2866" t="str">
            <v>MTTO. CORRECTIVO</v>
          </cell>
          <cell r="L2866">
            <v>1483</v>
          </cell>
          <cell r="M2866" t="str">
            <v>ORMAZA CATUTO, FELIX NELSON</v>
          </cell>
          <cell r="N2866" t="str">
            <v>B</v>
          </cell>
          <cell r="O2866">
            <v>42217</v>
          </cell>
          <cell r="P2866">
            <v>0.18611111111111112</v>
          </cell>
          <cell r="Q2866">
            <v>31</v>
          </cell>
          <cell r="R2866"/>
          <cell r="S2866" t="str">
            <v>Mtto. Terminado</v>
          </cell>
          <cell r="T2866">
            <v>42217</v>
          </cell>
          <cell r="U2866">
            <v>0.64930555555555558</v>
          </cell>
          <cell r="V2866">
            <v>11.11666666646488</v>
          </cell>
        </row>
        <row r="2867">
          <cell r="A2867"/>
          <cell r="B2867">
            <v>2856</v>
          </cell>
          <cell r="C2867" t="str">
            <v>JD51</v>
          </cell>
          <cell r="D2867" t="str">
            <v>Tractor John Deere 6145J</v>
          </cell>
          <cell r="E2867" t="str">
            <v>100JD</v>
          </cell>
          <cell r="F2867" t="str">
            <v>Coazucar S. A.</v>
          </cell>
          <cell r="G2867">
            <v>791060443</v>
          </cell>
          <cell r="H2867">
            <v>7795551109</v>
          </cell>
          <cell r="I2867" t="str">
            <v>MTTO. EN EL CAMPO</v>
          </cell>
          <cell r="J2867" t="str">
            <v>cambian llanta posterior izquieda</v>
          </cell>
          <cell r="K2867" t="str">
            <v>MTTO. CORRECTIVO</v>
          </cell>
          <cell r="L2867">
            <v>1353</v>
          </cell>
          <cell r="M2867" t="str">
            <v>MINA POROZO, XAVIER</v>
          </cell>
          <cell r="N2867" t="str">
            <v>A</v>
          </cell>
          <cell r="O2867">
            <v>42217</v>
          </cell>
          <cell r="P2867">
            <v>0.30138888888888887</v>
          </cell>
          <cell r="Q2867">
            <v>31</v>
          </cell>
          <cell r="R2867"/>
          <cell r="S2867" t="str">
            <v>Mtto. Terminado</v>
          </cell>
          <cell r="T2867">
            <v>42217</v>
          </cell>
          <cell r="U2867">
            <v>0.30138888888888887</v>
          </cell>
          <cell r="V2867">
            <v>0</v>
          </cell>
        </row>
        <row r="2868">
          <cell r="A2868"/>
          <cell r="B2868">
            <v>2857</v>
          </cell>
          <cell r="C2868">
            <v>599</v>
          </cell>
          <cell r="D2868" t="str">
            <v>Cosechadora de CañaJohn Deere 3520</v>
          </cell>
          <cell r="E2868" t="str">
            <v>100CS</v>
          </cell>
          <cell r="F2868" t="str">
            <v>Coazucar S. A.</v>
          </cell>
          <cell r="G2868">
            <v>791060321</v>
          </cell>
          <cell r="H2868">
            <v>791060321</v>
          </cell>
          <cell r="I2868" t="str">
            <v>MTTO. EN EL CAMPO</v>
          </cell>
          <cell r="J2868" t="str">
            <v>Cambiar llanta delantera izquiersa</v>
          </cell>
          <cell r="K2868" t="str">
            <v>MTTO. CORRECTIVO</v>
          </cell>
          <cell r="L2868">
            <v>1127</v>
          </cell>
          <cell r="M2868" t="str">
            <v>GUANUQUIZA PINDO, MANUEL ANTONIO</v>
          </cell>
          <cell r="N2868" t="str">
            <v>A</v>
          </cell>
          <cell r="O2868">
            <v>42217</v>
          </cell>
          <cell r="P2868">
            <v>0.30555555555555552</v>
          </cell>
          <cell r="Q2868">
            <v>31</v>
          </cell>
          <cell r="R2868"/>
          <cell r="S2868" t="str">
            <v>Mtto. Terminado</v>
          </cell>
          <cell r="T2868">
            <v>42217</v>
          </cell>
          <cell r="U2868">
            <v>0.3888888888888889</v>
          </cell>
          <cell r="V2868">
            <v>2.0000000001164153</v>
          </cell>
        </row>
        <row r="2869">
          <cell r="A2869"/>
          <cell r="B2869">
            <v>2858</v>
          </cell>
          <cell r="C2869">
            <v>425</v>
          </cell>
          <cell r="D2869" t="str">
            <v>Carreton</v>
          </cell>
          <cell r="E2869" t="str">
            <v>100CA</v>
          </cell>
          <cell r="F2869" t="str">
            <v>Coazucar S. A.</v>
          </cell>
          <cell r="G2869">
            <v>791060326</v>
          </cell>
          <cell r="H2869">
            <v>791060326</v>
          </cell>
          <cell r="I2869" t="str">
            <v>CARRETONES</v>
          </cell>
          <cell r="J2869" t="str">
            <v>Colocar pin de bieba</v>
          </cell>
          <cell r="K2869" t="str">
            <v>MTTO. CORRECTIVO</v>
          </cell>
          <cell r="L2869">
            <v>1417</v>
          </cell>
          <cell r="M2869" t="str">
            <v>MORENO ULLOA, SALOMON</v>
          </cell>
          <cell r="N2869" t="str">
            <v>A</v>
          </cell>
          <cell r="O2869">
            <v>42217</v>
          </cell>
          <cell r="P2869">
            <v>0.30694444444444441</v>
          </cell>
          <cell r="Q2869">
            <v>31</v>
          </cell>
          <cell r="R2869"/>
          <cell r="S2869" t="str">
            <v>Mtto. Terminado</v>
          </cell>
          <cell r="T2869">
            <v>42217</v>
          </cell>
          <cell r="U2869">
            <v>0.33333333333333331</v>
          </cell>
          <cell r="V2869">
            <v>0.63333333341870457</v>
          </cell>
        </row>
        <row r="2870">
          <cell r="A2870"/>
          <cell r="B2870">
            <v>2859</v>
          </cell>
          <cell r="C2870">
            <v>1477</v>
          </cell>
          <cell r="D2870" t="str">
            <v>Dollys</v>
          </cell>
          <cell r="E2870" t="str">
            <v>100DL</v>
          </cell>
          <cell r="F2870" t="str">
            <v>Coazucar S. A.</v>
          </cell>
          <cell r="G2870">
            <v>0</v>
          </cell>
          <cell r="H2870">
            <v>791060315</v>
          </cell>
          <cell r="I2870" t="str">
            <v>DOLLYS</v>
          </cell>
          <cell r="J2870" t="str">
            <v>Colocar punta de eje</v>
          </cell>
          <cell r="K2870" t="str">
            <v>MTTO. CORRECTIVO</v>
          </cell>
          <cell r="L2870">
            <v>1417</v>
          </cell>
          <cell r="M2870" t="str">
            <v>MORENO ULLOA, SALOMON</v>
          </cell>
          <cell r="N2870" t="str">
            <v>A</v>
          </cell>
          <cell r="O2870">
            <v>42217</v>
          </cell>
          <cell r="P2870">
            <v>0.30694444444444441</v>
          </cell>
          <cell r="Q2870">
            <v>31</v>
          </cell>
          <cell r="R2870"/>
          <cell r="S2870" t="str">
            <v>Mtto. Terminado</v>
          </cell>
          <cell r="T2870">
            <v>42217</v>
          </cell>
          <cell r="U2870">
            <v>0.75</v>
          </cell>
          <cell r="V2870">
            <v>10.633333333418705</v>
          </cell>
        </row>
        <row r="2871">
          <cell r="A2871"/>
          <cell r="B2871">
            <v>2860</v>
          </cell>
          <cell r="C2871">
            <v>196</v>
          </cell>
          <cell r="D2871" t="str">
            <v>Cabezal Kenworth T-800</v>
          </cell>
          <cell r="E2871" t="str">
            <v>100CB</v>
          </cell>
          <cell r="F2871" t="str">
            <v>Coazucar S. A.</v>
          </cell>
          <cell r="G2871">
            <v>791060332</v>
          </cell>
          <cell r="H2871">
            <v>7795550309</v>
          </cell>
          <cell r="I2871" t="str">
            <v>MTTO. EN EL CAMPO</v>
          </cell>
          <cell r="J2871" t="str">
            <v>Cambiar llanta</v>
          </cell>
          <cell r="K2871" t="str">
            <v>MTTO. CORRECTIVO</v>
          </cell>
          <cell r="L2871">
            <v>1353</v>
          </cell>
          <cell r="M2871" t="str">
            <v>MINA POROZO, XAVIER</v>
          </cell>
          <cell r="N2871" t="str">
            <v>A</v>
          </cell>
          <cell r="O2871">
            <v>42217</v>
          </cell>
          <cell r="P2871">
            <v>0.31736111111111115</v>
          </cell>
          <cell r="Q2871">
            <v>31</v>
          </cell>
          <cell r="R2871"/>
          <cell r="S2871" t="str">
            <v>Mtto. Terminado</v>
          </cell>
          <cell r="T2871">
            <v>42217</v>
          </cell>
          <cell r="U2871">
            <v>0.41666666666666669</v>
          </cell>
          <cell r="V2871">
            <v>2.3833333333022892</v>
          </cell>
        </row>
        <row r="2872">
          <cell r="A2872"/>
          <cell r="B2872">
            <v>2861</v>
          </cell>
          <cell r="C2872" t="str">
            <v>79A</v>
          </cell>
          <cell r="D2872" t="str">
            <v>Camioneta Chevrolet</v>
          </cell>
          <cell r="E2872" t="str">
            <v>100EL</v>
          </cell>
          <cell r="F2872" t="str">
            <v>Coazucar S. A.</v>
          </cell>
          <cell r="G2872">
            <v>791060308</v>
          </cell>
          <cell r="H2872">
            <v>7795550754</v>
          </cell>
          <cell r="I2872" t="str">
            <v>EQUIPO LIVIANO</v>
          </cell>
          <cell r="J2872" t="str">
            <v>CAMBIAR RULIMAN</v>
          </cell>
          <cell r="K2872" t="str">
            <v>MTTO. CORRECTIVO</v>
          </cell>
          <cell r="L2872">
            <v>470</v>
          </cell>
          <cell r="M2872" t="str">
            <v>VARGAS JIMENEZ, CLAUDIO</v>
          </cell>
          <cell r="N2872" t="str">
            <v>A</v>
          </cell>
          <cell r="O2872">
            <v>42217</v>
          </cell>
          <cell r="P2872">
            <v>0.31805555555555554</v>
          </cell>
          <cell r="Q2872">
            <v>31</v>
          </cell>
          <cell r="R2872"/>
          <cell r="S2872" t="str">
            <v>Mtto. Terminado</v>
          </cell>
          <cell r="T2872">
            <v>42217</v>
          </cell>
          <cell r="U2872">
            <v>0.42708333333333331</v>
          </cell>
          <cell r="V2872">
            <v>2.6166666665812954</v>
          </cell>
        </row>
        <row r="2873">
          <cell r="A2873"/>
          <cell r="B2873">
            <v>2862</v>
          </cell>
          <cell r="C2873">
            <v>594</v>
          </cell>
          <cell r="D2873" t="str">
            <v>Cosechadora de caña John Deere 3510</v>
          </cell>
          <cell r="E2873" t="str">
            <v>100CS</v>
          </cell>
          <cell r="F2873" t="str">
            <v>Coazucar S. A.</v>
          </cell>
          <cell r="G2873">
            <v>791060334</v>
          </cell>
          <cell r="H2873">
            <v>791060334</v>
          </cell>
          <cell r="I2873" t="str">
            <v>MTTO. EN EL CAMPO</v>
          </cell>
          <cell r="J2873" t="str">
            <v>Cambiar llanta</v>
          </cell>
          <cell r="K2873" t="str">
            <v>MTTO. CORRECTIVO</v>
          </cell>
          <cell r="L2873">
            <v>1353</v>
          </cell>
          <cell r="M2873" t="str">
            <v>MINA POROZO, XAVIER</v>
          </cell>
          <cell r="N2873" t="str">
            <v>A</v>
          </cell>
          <cell r="O2873">
            <v>42217</v>
          </cell>
          <cell r="P2873">
            <v>0.33124999999999999</v>
          </cell>
          <cell r="Q2873">
            <v>31</v>
          </cell>
          <cell r="R2873"/>
          <cell r="S2873" t="str">
            <v>Mtto. Terminado</v>
          </cell>
          <cell r="T2873">
            <v>42217</v>
          </cell>
          <cell r="U2873">
            <v>0.4145833333333333</v>
          </cell>
          <cell r="V2873">
            <v>1.9999999998835847</v>
          </cell>
        </row>
        <row r="2874">
          <cell r="A2874"/>
          <cell r="B2874">
            <v>2863</v>
          </cell>
          <cell r="C2874">
            <v>1341</v>
          </cell>
          <cell r="D2874" t="str">
            <v>Trayler</v>
          </cell>
          <cell r="E2874" t="str">
            <v>100TD</v>
          </cell>
          <cell r="F2874" t="str">
            <v>Coazucar S. A.</v>
          </cell>
          <cell r="G2874">
            <v>791060312</v>
          </cell>
          <cell r="H2874">
            <v>791060312</v>
          </cell>
          <cell r="I2874" t="str">
            <v>VULCANIZADORA</v>
          </cell>
          <cell r="J2874" t="str">
            <v>CAMBIAR TUBO DEFENSA Y TUERCAS</v>
          </cell>
          <cell r="K2874" t="str">
            <v>MTTO. CORRECTIVO</v>
          </cell>
          <cell r="L2874">
            <v>1353</v>
          </cell>
          <cell r="M2874" t="str">
            <v>MINA POROZO, XAVIER</v>
          </cell>
          <cell r="N2874" t="str">
            <v>A</v>
          </cell>
          <cell r="O2874">
            <v>42217</v>
          </cell>
          <cell r="P2874">
            <v>0.33333333333333331</v>
          </cell>
          <cell r="Q2874">
            <v>31</v>
          </cell>
          <cell r="R2874"/>
          <cell r="S2874" t="str">
            <v>Mtto. Terminado</v>
          </cell>
          <cell r="T2874">
            <v>42217</v>
          </cell>
          <cell r="U2874">
            <v>0.41666666666666669</v>
          </cell>
          <cell r="V2874">
            <v>2</v>
          </cell>
        </row>
        <row r="2875">
          <cell r="A2875"/>
          <cell r="B2875">
            <v>2864</v>
          </cell>
          <cell r="C2875">
            <v>4012</v>
          </cell>
          <cell r="D2875" t="str">
            <v>Dollys</v>
          </cell>
          <cell r="E2875" t="str">
            <v>100DL</v>
          </cell>
          <cell r="F2875" t="str">
            <v>Coazucar S. A.</v>
          </cell>
          <cell r="G2875">
            <v>791060315</v>
          </cell>
          <cell r="H2875">
            <v>791060315</v>
          </cell>
          <cell r="I2875" t="str">
            <v>VULCANIZADORA</v>
          </cell>
          <cell r="J2875" t="str">
            <v>CAMBIAR TUBO DEFENSA Y TUERCAS</v>
          </cell>
          <cell r="K2875" t="str">
            <v>MTTO. CORRECTIVO</v>
          </cell>
          <cell r="L2875">
            <v>1353</v>
          </cell>
          <cell r="M2875" t="str">
            <v>MINA POROZO, XAVIER</v>
          </cell>
          <cell r="N2875" t="str">
            <v>A</v>
          </cell>
          <cell r="O2875">
            <v>42217</v>
          </cell>
          <cell r="P2875">
            <v>0.33333333333333331</v>
          </cell>
          <cell r="Q2875">
            <v>31</v>
          </cell>
          <cell r="R2875"/>
          <cell r="S2875" t="str">
            <v>Mtto. Terminado</v>
          </cell>
          <cell r="T2875">
            <v>42217</v>
          </cell>
          <cell r="U2875">
            <v>0.4375</v>
          </cell>
          <cell r="V2875">
            <v>2.5</v>
          </cell>
        </row>
        <row r="2876">
          <cell r="A2876"/>
          <cell r="B2876">
            <v>2865</v>
          </cell>
          <cell r="C2876" t="str">
            <v>CA15</v>
          </cell>
          <cell r="D2876" t="str">
            <v>Carreta Autovolteable</v>
          </cell>
          <cell r="E2876" t="str">
            <v>100CA</v>
          </cell>
          <cell r="F2876" t="str">
            <v>Coazucar S. A.</v>
          </cell>
          <cell r="G2876">
            <v>791060325</v>
          </cell>
          <cell r="H2876">
            <v>791060325</v>
          </cell>
          <cell r="I2876" t="str">
            <v>VULCANIZADORA</v>
          </cell>
          <cell r="J2876" t="str">
            <v>CAMBIAR TUBO</v>
          </cell>
          <cell r="K2876" t="str">
            <v>MTTO. CORRECTIVO</v>
          </cell>
          <cell r="L2876">
            <v>1353</v>
          </cell>
          <cell r="M2876" t="str">
            <v>MINA POROZO, XAVIER</v>
          </cell>
          <cell r="N2876" t="str">
            <v>A</v>
          </cell>
          <cell r="O2876">
            <v>42217</v>
          </cell>
          <cell r="P2876">
            <v>0.33402777777777781</v>
          </cell>
          <cell r="Q2876">
            <v>31</v>
          </cell>
          <cell r="R2876"/>
          <cell r="S2876" t="str">
            <v>Mtto. Terminado</v>
          </cell>
          <cell r="T2876">
            <v>42217</v>
          </cell>
          <cell r="U2876">
            <v>0.41736111111111113</v>
          </cell>
          <cell r="V2876">
            <v>2</v>
          </cell>
        </row>
        <row r="2877">
          <cell r="A2877"/>
          <cell r="B2877">
            <v>2866</v>
          </cell>
          <cell r="C2877">
            <v>234</v>
          </cell>
          <cell r="D2877" t="str">
            <v xml:space="preserve">Camioneta Chevrolet </v>
          </cell>
          <cell r="E2877" t="str">
            <v>100EL</v>
          </cell>
          <cell r="F2877" t="str">
            <v>Coazucar S. A.</v>
          </cell>
          <cell r="G2877">
            <v>791010701</v>
          </cell>
          <cell r="H2877">
            <v>7795550726</v>
          </cell>
          <cell r="I2877" t="str">
            <v>ELECTROMECANICOS</v>
          </cell>
          <cell r="J2877" t="str">
            <v>REVISAR MOTOR PLUMAS</v>
          </cell>
          <cell r="K2877" t="str">
            <v>MTTO. CORRECTIVO</v>
          </cell>
          <cell r="L2877">
            <v>492</v>
          </cell>
          <cell r="M2877" t="str">
            <v>GUACHICHULCA CARRERA, LIZANDRO</v>
          </cell>
          <cell r="N2877" t="str">
            <v>A</v>
          </cell>
          <cell r="O2877">
            <v>42217</v>
          </cell>
          <cell r="P2877">
            <v>0.33888888888888885</v>
          </cell>
          <cell r="Q2877">
            <v>31</v>
          </cell>
          <cell r="R2877"/>
          <cell r="S2877" t="str">
            <v>Mtto. Terminado</v>
          </cell>
          <cell r="T2877">
            <v>42217</v>
          </cell>
          <cell r="U2877">
            <v>0.35347222222222219</v>
          </cell>
          <cell r="V2877">
            <v>0.35000000009313226</v>
          </cell>
        </row>
        <row r="2878">
          <cell r="A2878"/>
          <cell r="B2878">
            <v>2867</v>
          </cell>
          <cell r="C2878">
            <v>605</v>
          </cell>
          <cell r="D2878" t="str">
            <v>Moto Bomba John Deere 6081AF001</v>
          </cell>
          <cell r="E2878" t="str">
            <v>100BB</v>
          </cell>
          <cell r="F2878" t="str">
            <v>Coazucar S. A.</v>
          </cell>
          <cell r="G2878">
            <v>791060405</v>
          </cell>
          <cell r="H2878">
            <v>7795550009</v>
          </cell>
          <cell r="I2878" t="str">
            <v>MTTO. EN EL CAMPO</v>
          </cell>
          <cell r="J2878" t="str">
            <v>SACAR TUBERIA</v>
          </cell>
          <cell r="K2878" t="str">
            <v>MTTO. CORRECTIVO</v>
          </cell>
          <cell r="L2878">
            <v>953</v>
          </cell>
          <cell r="M2878" t="str">
            <v>CORTEZ MICOLTA,  CRUZ</v>
          </cell>
          <cell r="N2878" t="str">
            <v>A</v>
          </cell>
          <cell r="O2878">
            <v>42217</v>
          </cell>
          <cell r="P2878">
            <v>0.34236111111111112</v>
          </cell>
          <cell r="Q2878">
            <v>31</v>
          </cell>
          <cell r="R2878"/>
          <cell r="S2878" t="str">
            <v>Mtto. Terminado</v>
          </cell>
          <cell r="T2878">
            <v>42217</v>
          </cell>
          <cell r="U2878">
            <v>0.70833333333333337</v>
          </cell>
          <cell r="V2878">
            <v>8.783333333209157</v>
          </cell>
        </row>
        <row r="2879">
          <cell r="A2879"/>
          <cell r="B2879">
            <v>2868</v>
          </cell>
          <cell r="C2879">
            <v>297</v>
          </cell>
          <cell r="D2879" t="str">
            <v>Tractor John Deere 8200</v>
          </cell>
          <cell r="E2879" t="str">
            <v>100JD</v>
          </cell>
          <cell r="F2879" t="str">
            <v>Coazucar S. A.</v>
          </cell>
          <cell r="G2879">
            <v>791060392</v>
          </cell>
          <cell r="H2879">
            <v>7795550949</v>
          </cell>
          <cell r="I2879" t="str">
            <v>VULCANIZADORA</v>
          </cell>
          <cell r="J2879" t="str">
            <v>CAMBIAR TUBO</v>
          </cell>
          <cell r="K2879" t="str">
            <v>MTTO. CORRECTIVO</v>
          </cell>
          <cell r="L2879">
            <v>1353</v>
          </cell>
          <cell r="M2879" t="str">
            <v>MINA POROZO, XAVIER</v>
          </cell>
          <cell r="N2879" t="str">
            <v>A</v>
          </cell>
          <cell r="O2879">
            <v>42217</v>
          </cell>
          <cell r="P2879">
            <v>0.34513888888888888</v>
          </cell>
          <cell r="Q2879">
            <v>31</v>
          </cell>
          <cell r="R2879"/>
          <cell r="S2879" t="str">
            <v>Mtto. Terminado</v>
          </cell>
          <cell r="T2879">
            <v>42217</v>
          </cell>
          <cell r="U2879">
            <v>0.4284722222222222</v>
          </cell>
          <cell r="V2879">
            <v>2.0000000001164153</v>
          </cell>
        </row>
        <row r="2880">
          <cell r="A2880"/>
          <cell r="B2880">
            <v>2869</v>
          </cell>
          <cell r="C2880" t="str">
            <v>MB53</v>
          </cell>
          <cell r="D2880" t="str">
            <v>Motor John Deere R504850</v>
          </cell>
          <cell r="E2880" t="str">
            <v>100BB</v>
          </cell>
          <cell r="F2880" t="str">
            <v>Coazucar S. A.</v>
          </cell>
          <cell r="G2880">
            <v>791060405</v>
          </cell>
          <cell r="H2880">
            <v>7795550158</v>
          </cell>
          <cell r="I2880" t="str">
            <v>MTTO. EN EL CAMPO</v>
          </cell>
          <cell r="J2880" t="str">
            <v>CAMBIAR CHEQUE</v>
          </cell>
          <cell r="K2880" t="str">
            <v>MTTO. CORRECTIVO</v>
          </cell>
          <cell r="L2880">
            <v>1318</v>
          </cell>
          <cell r="M2880" t="str">
            <v>MELENDRES LAZ, RODOLFO GONZALO</v>
          </cell>
          <cell r="N2880" t="str">
            <v>A</v>
          </cell>
          <cell r="O2880">
            <v>42217</v>
          </cell>
          <cell r="P2880">
            <v>0.3527777777777778</v>
          </cell>
          <cell r="Q2880">
            <v>31</v>
          </cell>
          <cell r="R2880"/>
          <cell r="S2880" t="str">
            <v>Mtto. Terminado</v>
          </cell>
          <cell r="T2880">
            <v>42217</v>
          </cell>
          <cell r="U2880">
            <v>0.66666666666666663</v>
          </cell>
          <cell r="V2880">
            <v>7.5333333333255723</v>
          </cell>
        </row>
        <row r="2881">
          <cell r="A2881"/>
          <cell r="B2881">
            <v>2870</v>
          </cell>
          <cell r="C2881">
            <v>832</v>
          </cell>
          <cell r="D2881" t="str">
            <v>Tanque de Herbicidas</v>
          </cell>
          <cell r="E2881" t="str">
            <v>100EA</v>
          </cell>
          <cell r="F2881" t="str">
            <v>Coazucar S. A.</v>
          </cell>
          <cell r="G2881">
            <v>791060364</v>
          </cell>
          <cell r="H2881">
            <v>791060364</v>
          </cell>
          <cell r="I2881" t="str">
            <v>CARRETONES</v>
          </cell>
          <cell r="J2881" t="str">
            <v>CAMBIAR ESPARRAGO</v>
          </cell>
          <cell r="K2881" t="str">
            <v>MTTO. CORRECTIVO</v>
          </cell>
          <cell r="L2881">
            <v>1417</v>
          </cell>
          <cell r="M2881" t="str">
            <v>MORENO ULLOA, SALOMON</v>
          </cell>
          <cell r="N2881" t="str">
            <v>A</v>
          </cell>
          <cell r="O2881">
            <v>42217</v>
          </cell>
          <cell r="P2881">
            <v>0.35486111111111113</v>
          </cell>
          <cell r="Q2881">
            <v>31</v>
          </cell>
          <cell r="R2881"/>
          <cell r="S2881" t="str">
            <v>Mtto. Terminado</v>
          </cell>
          <cell r="T2881">
            <v>42217</v>
          </cell>
          <cell r="U2881">
            <v>0.45833333333333331</v>
          </cell>
          <cell r="V2881">
            <v>2.4833333333954215</v>
          </cell>
        </row>
        <row r="2882">
          <cell r="A2882"/>
          <cell r="B2882">
            <v>2871</v>
          </cell>
          <cell r="C2882" t="str">
            <v>JD13</v>
          </cell>
          <cell r="D2882" t="str">
            <v>Tractor John Deere 6145J</v>
          </cell>
          <cell r="E2882" t="str">
            <v>100JD</v>
          </cell>
          <cell r="F2882" t="str">
            <v>Coazucar S. A.</v>
          </cell>
          <cell r="G2882">
            <v>791060395</v>
          </cell>
          <cell r="H2882">
            <v>7795551037</v>
          </cell>
          <cell r="I2882" t="str">
            <v>JOHN DEERE</v>
          </cell>
          <cell r="J2882" t="str">
            <v>CAMBIAR RETENEDOR DE LA RUEDA DELANTERAS</v>
          </cell>
          <cell r="K2882" t="str">
            <v>MTTO. CORRECTIVO</v>
          </cell>
          <cell r="L2882">
            <v>1215</v>
          </cell>
          <cell r="M2882" t="str">
            <v>LEMA ROCANO, LUIS OSWALDO</v>
          </cell>
          <cell r="N2882" t="str">
            <v>A</v>
          </cell>
          <cell r="O2882">
            <v>42217</v>
          </cell>
          <cell r="P2882">
            <v>0.35694444444444445</v>
          </cell>
          <cell r="Q2882">
            <v>31</v>
          </cell>
          <cell r="R2882"/>
          <cell r="S2882" t="str">
            <v>Mtto. Terminado</v>
          </cell>
          <cell r="T2882">
            <v>42218</v>
          </cell>
          <cell r="U2882">
            <v>0.69097222222222221</v>
          </cell>
          <cell r="V2882">
            <v>32.016666666604578</v>
          </cell>
        </row>
        <row r="2883">
          <cell r="A2883"/>
          <cell r="B2883">
            <v>2872</v>
          </cell>
          <cell r="C2883" t="str">
            <v>MB49</v>
          </cell>
          <cell r="D2883" t="str">
            <v>Moto Boma Perkins 1004-4TZ06</v>
          </cell>
          <cell r="E2883" t="str">
            <v>100BB</v>
          </cell>
          <cell r="F2883" t="str">
            <v>Coazucar S. A.</v>
          </cell>
          <cell r="G2883">
            <v>791060405</v>
          </cell>
          <cell r="H2883">
            <v>7795550152</v>
          </cell>
          <cell r="I2883" t="str">
            <v>MTTO. EN EL CAMPO</v>
          </cell>
          <cell r="J2883" t="str">
            <v>CAMBIAR EMBRAGUE</v>
          </cell>
          <cell r="K2883" t="str">
            <v>MTTO. CORRECTIVO</v>
          </cell>
          <cell r="L2883">
            <v>1735</v>
          </cell>
          <cell r="M2883" t="str">
            <v>ROMERO ACOSTA, EDWIN</v>
          </cell>
          <cell r="N2883" t="str">
            <v>A</v>
          </cell>
          <cell r="O2883">
            <v>42217</v>
          </cell>
          <cell r="P2883">
            <v>0.35833333333333334</v>
          </cell>
          <cell r="Q2883">
            <v>31</v>
          </cell>
          <cell r="R2883"/>
          <cell r="S2883" t="str">
            <v>Mtto. Terminado</v>
          </cell>
          <cell r="T2883">
            <v>42217</v>
          </cell>
          <cell r="U2883">
            <v>0.58333333333333337</v>
          </cell>
          <cell r="V2883">
            <v>5.4000000001396984</v>
          </cell>
        </row>
        <row r="2884">
          <cell r="A2884"/>
          <cell r="B2884">
            <v>2873</v>
          </cell>
          <cell r="C2884">
            <v>751</v>
          </cell>
          <cell r="D2884" t="str">
            <v>Excavadora Volvo EC210BLC</v>
          </cell>
          <cell r="E2884" t="str">
            <v>100EP</v>
          </cell>
          <cell r="F2884" t="str">
            <v>Coazucar S. A.</v>
          </cell>
          <cell r="G2884">
            <v>791060381</v>
          </cell>
          <cell r="H2884">
            <v>7795550872</v>
          </cell>
          <cell r="I2884" t="str">
            <v>EQUIPO PESADO</v>
          </cell>
          <cell r="J2884" t="str">
            <v>REVISAR SISTEMA DE AIRE ACONDICIONADO</v>
          </cell>
          <cell r="K2884" t="str">
            <v>MTTO. CORRECTIVO</v>
          </cell>
          <cell r="L2884">
            <v>1522</v>
          </cell>
          <cell r="M2884" t="str">
            <v>PAREDES RIERA, CARLOS</v>
          </cell>
          <cell r="N2884" t="str">
            <v>A</v>
          </cell>
          <cell r="O2884">
            <v>42217</v>
          </cell>
          <cell r="P2884">
            <v>0.37361111111111112</v>
          </cell>
          <cell r="Q2884">
            <v>31</v>
          </cell>
          <cell r="R2884"/>
          <cell r="S2884" t="str">
            <v>Mtto. Terminado</v>
          </cell>
          <cell r="T2884">
            <v>42217</v>
          </cell>
          <cell r="U2884">
            <v>0.5</v>
          </cell>
          <cell r="V2884">
            <v>3.033333333209157</v>
          </cell>
        </row>
        <row r="2885">
          <cell r="A2885"/>
          <cell r="B2885">
            <v>2874</v>
          </cell>
          <cell r="C2885">
            <v>721</v>
          </cell>
          <cell r="D2885" t="str">
            <v>Payloader CAT-950</v>
          </cell>
          <cell r="E2885" t="str">
            <v>100EP</v>
          </cell>
          <cell r="F2885" t="str">
            <v>Coazucar S. A.</v>
          </cell>
          <cell r="G2885">
            <v>791060317</v>
          </cell>
          <cell r="H2885">
            <v>7795550850</v>
          </cell>
          <cell r="I2885" t="str">
            <v>EQUIPO PESADO</v>
          </cell>
          <cell r="J2885" t="str">
            <v>REVISAR FRENOS</v>
          </cell>
          <cell r="K2885" t="str">
            <v>MTTO. CORRECTIVO</v>
          </cell>
          <cell r="L2885">
            <v>1522</v>
          </cell>
          <cell r="M2885" t="str">
            <v>PAREDES RIERA, CARLOS</v>
          </cell>
          <cell r="N2885" t="str">
            <v>A</v>
          </cell>
          <cell r="O2885">
            <v>42217</v>
          </cell>
          <cell r="P2885">
            <v>0.37777777777777777</v>
          </cell>
          <cell r="Q2885">
            <v>31</v>
          </cell>
          <cell r="R2885"/>
          <cell r="S2885" t="str">
            <v>Mtto. Terminado</v>
          </cell>
          <cell r="T2885">
            <v>42217</v>
          </cell>
          <cell r="U2885">
            <v>0.41666666666666669</v>
          </cell>
          <cell r="V2885">
            <v>0.93333333334885538</v>
          </cell>
        </row>
        <row r="2886">
          <cell r="A2886"/>
          <cell r="B2886">
            <v>2875</v>
          </cell>
          <cell r="C2886">
            <v>295</v>
          </cell>
          <cell r="D2886" t="str">
            <v>Tractor John Deere 8200</v>
          </cell>
          <cell r="E2886" t="str">
            <v>100JD</v>
          </cell>
          <cell r="F2886" t="str">
            <v>Coazucar S. A.</v>
          </cell>
          <cell r="G2886">
            <v>791060442</v>
          </cell>
          <cell r="H2886">
            <v>7795550947</v>
          </cell>
          <cell r="I2886" t="str">
            <v>MTTO. EN EL CAMPO</v>
          </cell>
          <cell r="J2886" t="str">
            <v xml:space="preserve">REVISAR FUGA DE ACEITE </v>
          </cell>
          <cell r="K2886" t="str">
            <v>MTTO. CORRECTIVO</v>
          </cell>
          <cell r="L2886">
            <v>810</v>
          </cell>
          <cell r="M2886" t="str">
            <v>CAMPOVERDE BURGOS, DARWIN ALONSO</v>
          </cell>
          <cell r="N2886" t="str">
            <v>A</v>
          </cell>
          <cell r="O2886">
            <v>42217</v>
          </cell>
          <cell r="P2886">
            <v>0.37847222222222227</v>
          </cell>
          <cell r="Q2886">
            <v>31</v>
          </cell>
          <cell r="R2886"/>
          <cell r="S2886" t="str">
            <v>Mtto. Terminado</v>
          </cell>
          <cell r="T2886">
            <v>42218</v>
          </cell>
          <cell r="U2886">
            <v>0.64930555555555558</v>
          </cell>
          <cell r="V2886">
            <v>30.5</v>
          </cell>
        </row>
        <row r="2887">
          <cell r="A2887"/>
          <cell r="B2887">
            <v>2876</v>
          </cell>
          <cell r="C2887">
            <v>594</v>
          </cell>
          <cell r="D2887" t="str">
            <v>Cosechadora de caña John Deere 3510</v>
          </cell>
          <cell r="E2887" t="str">
            <v>100CS</v>
          </cell>
          <cell r="F2887" t="str">
            <v>Coazucar S. A.</v>
          </cell>
          <cell r="G2887">
            <v>791060334</v>
          </cell>
          <cell r="H2887">
            <v>791060334</v>
          </cell>
          <cell r="I2887" t="str">
            <v>MTTO. EN EL CAMPO</v>
          </cell>
          <cell r="J2887" t="str">
            <v>CAMBIAR BOYA DE COMBUSTIBLE</v>
          </cell>
          <cell r="K2887" t="str">
            <v>MTTO. CORRECTIVO</v>
          </cell>
          <cell r="L2887">
            <v>1765</v>
          </cell>
          <cell r="M2887" t="str">
            <v>SALINAS LOMBEIDA, MIGUEL</v>
          </cell>
          <cell r="N2887" t="str">
            <v>A</v>
          </cell>
          <cell r="O2887">
            <v>42217</v>
          </cell>
          <cell r="P2887">
            <v>0.3833333333333333</v>
          </cell>
          <cell r="Q2887">
            <v>31</v>
          </cell>
          <cell r="R2887"/>
          <cell r="S2887" t="str">
            <v>Mtto. Terminado</v>
          </cell>
          <cell r="T2887">
            <v>42217</v>
          </cell>
          <cell r="U2887">
            <v>0.52083333333333337</v>
          </cell>
          <cell r="V2887">
            <v>3.3000000000465661</v>
          </cell>
        </row>
        <row r="2888">
          <cell r="A2888"/>
          <cell r="B2888">
            <v>2877</v>
          </cell>
          <cell r="C2888">
            <v>595</v>
          </cell>
          <cell r="D2888" t="str">
            <v>Cosechadora de CañaJohn Deere 3510</v>
          </cell>
          <cell r="E2888" t="str">
            <v>100CS</v>
          </cell>
          <cell r="F2888" t="str">
            <v>Coazucar S. A.</v>
          </cell>
          <cell r="G2888">
            <v>791060334</v>
          </cell>
          <cell r="H2888">
            <v>791060334</v>
          </cell>
          <cell r="I2888" t="str">
            <v>MTTO. EN EL CAMPO</v>
          </cell>
          <cell r="J2888" t="str">
            <v>CAMBIAR BOYA DE COMBUSTIBLE</v>
          </cell>
          <cell r="K2888" t="str">
            <v>MTTO. CORRECTIVO</v>
          </cell>
          <cell r="L2888">
            <v>1765</v>
          </cell>
          <cell r="M2888" t="str">
            <v>SALINAS LOMBEIDA, MIGUEL</v>
          </cell>
          <cell r="N2888" t="str">
            <v>A</v>
          </cell>
          <cell r="O2888">
            <v>42217</v>
          </cell>
          <cell r="P2888">
            <v>0.3833333333333333</v>
          </cell>
          <cell r="Q2888">
            <v>31</v>
          </cell>
          <cell r="R2888"/>
          <cell r="S2888" t="str">
            <v>Mtto. Terminado</v>
          </cell>
          <cell r="T2888">
            <v>42217</v>
          </cell>
          <cell r="U2888">
            <v>0.52083333333333337</v>
          </cell>
          <cell r="V2888">
            <v>3.3000000000465661</v>
          </cell>
        </row>
        <row r="2889">
          <cell r="A2889"/>
          <cell r="B2889">
            <v>2878</v>
          </cell>
          <cell r="C2889">
            <v>597</v>
          </cell>
          <cell r="D2889" t="str">
            <v>Cosechadora de CañaJohn Deere 3510</v>
          </cell>
          <cell r="E2889" t="str">
            <v>100CS</v>
          </cell>
          <cell r="F2889" t="str">
            <v>Coazucar S. A.</v>
          </cell>
          <cell r="G2889">
            <v>791060334</v>
          </cell>
          <cell r="H2889">
            <v>791060334</v>
          </cell>
          <cell r="I2889" t="str">
            <v>MTTO. EN EL CAMPO</v>
          </cell>
          <cell r="J2889" t="str">
            <v>CAMBIAR BOYA DE COMBUSTIBLE</v>
          </cell>
          <cell r="K2889" t="str">
            <v>MTTO. CORRECTIVO</v>
          </cell>
          <cell r="L2889">
            <v>1765</v>
          </cell>
          <cell r="M2889" t="str">
            <v>SALINAS LOMBEIDA, MIGUEL</v>
          </cell>
          <cell r="N2889" t="str">
            <v>A</v>
          </cell>
          <cell r="O2889">
            <v>42217</v>
          </cell>
          <cell r="P2889">
            <v>0.3833333333333333</v>
          </cell>
          <cell r="Q2889">
            <v>31</v>
          </cell>
          <cell r="R2889"/>
          <cell r="S2889" t="str">
            <v>Mtto. Terminado</v>
          </cell>
          <cell r="T2889">
            <v>42217</v>
          </cell>
          <cell r="U2889">
            <v>0.70833333333333337</v>
          </cell>
          <cell r="V2889">
            <v>7.8000000000465661</v>
          </cell>
        </row>
        <row r="2890">
          <cell r="A2890"/>
          <cell r="B2890">
            <v>2879</v>
          </cell>
          <cell r="C2890" t="str">
            <v>EL23</v>
          </cell>
          <cell r="D2890" t="str">
            <v xml:space="preserve">Camioneta Chevrolet </v>
          </cell>
          <cell r="E2890" t="str">
            <v>100EL</v>
          </cell>
          <cell r="F2890" t="str">
            <v>Coazucar S. A.</v>
          </cell>
          <cell r="G2890">
            <v>791060102</v>
          </cell>
          <cell r="H2890">
            <v>7795550799</v>
          </cell>
          <cell r="I2890" t="str">
            <v>EQUIPO LIVIANO</v>
          </cell>
          <cell r="J2890" t="str">
            <v>ARREGLAR DIRECCION</v>
          </cell>
          <cell r="K2890" t="str">
            <v>MTTO. CORRECTIVO</v>
          </cell>
          <cell r="L2890">
            <v>547</v>
          </cell>
          <cell r="M2890" t="str">
            <v>QUISHPE CALVA, LUIS</v>
          </cell>
          <cell r="N2890" t="str">
            <v>A</v>
          </cell>
          <cell r="O2890">
            <v>42217</v>
          </cell>
          <cell r="P2890">
            <v>0.40625</v>
          </cell>
          <cell r="Q2890">
            <v>31</v>
          </cell>
          <cell r="R2890"/>
          <cell r="S2890" t="str">
            <v>Mtto. Terminado</v>
          </cell>
          <cell r="T2890">
            <v>42217</v>
          </cell>
          <cell r="U2890">
            <v>0.58333333333333337</v>
          </cell>
          <cell r="V2890">
            <v>4.25</v>
          </cell>
        </row>
        <row r="2891">
          <cell r="A2891"/>
          <cell r="B2891">
            <v>2880</v>
          </cell>
          <cell r="C2891" t="str">
            <v>MB82</v>
          </cell>
          <cell r="D2891" t="str">
            <v>Moto Bomba Cunmis 6vta 5.9</v>
          </cell>
          <cell r="E2891" t="str">
            <v>100BB</v>
          </cell>
          <cell r="F2891" t="str">
            <v>Coazucar S. A.</v>
          </cell>
          <cell r="G2891">
            <v>791060405</v>
          </cell>
          <cell r="H2891">
            <v>791060405</v>
          </cell>
          <cell r="I2891" t="str">
            <v>BOMBAS</v>
          </cell>
          <cell r="J2891" t="str">
            <v>REVISAR FILTRO DE COMBUSTIBLE</v>
          </cell>
          <cell r="K2891" t="str">
            <v>MTTO. CORRECTIVO</v>
          </cell>
          <cell r="L2891">
            <v>4595</v>
          </cell>
          <cell r="M2891" t="str">
            <v>MENDOZA RAMIRES RONAL</v>
          </cell>
          <cell r="N2891" t="str">
            <v>A</v>
          </cell>
          <cell r="O2891">
            <v>42217</v>
          </cell>
          <cell r="P2891">
            <v>0.41180555555555554</v>
          </cell>
          <cell r="Q2891">
            <v>31</v>
          </cell>
          <cell r="R2891"/>
          <cell r="S2891" t="str">
            <v>Mtto. Terminado</v>
          </cell>
          <cell r="T2891">
            <v>42217</v>
          </cell>
          <cell r="U2891">
            <v>0.70833333333333337</v>
          </cell>
          <cell r="V2891">
            <v>7.1166666665812954</v>
          </cell>
        </row>
        <row r="2892">
          <cell r="A2892"/>
          <cell r="B2892">
            <v>2881</v>
          </cell>
          <cell r="C2892">
            <v>379</v>
          </cell>
          <cell r="D2892" t="str">
            <v>Tractor John Deere 7400</v>
          </cell>
          <cell r="E2892" t="str">
            <v>100JD</v>
          </cell>
          <cell r="F2892" t="str">
            <v>Coazucar S. A.</v>
          </cell>
          <cell r="G2892">
            <v>791060390</v>
          </cell>
          <cell r="H2892">
            <v>7795550989</v>
          </cell>
          <cell r="I2892" t="str">
            <v>JOHN DEERE</v>
          </cell>
          <cell r="J2892" t="str">
            <v>Orden de Inspección</v>
          </cell>
          <cell r="K2892" t="str">
            <v>MTTO. PREVENTIVO</v>
          </cell>
          <cell r="L2892">
            <v>1489</v>
          </cell>
          <cell r="M2892" t="str">
            <v>ORTIZ GAVILANES, JOSE VINICIO</v>
          </cell>
          <cell r="N2892" t="str">
            <v>A</v>
          </cell>
          <cell r="O2892">
            <v>42217</v>
          </cell>
          <cell r="P2892">
            <v>0.4236111111111111</v>
          </cell>
          <cell r="Q2892">
            <v>31</v>
          </cell>
          <cell r="R2892"/>
          <cell r="S2892" t="str">
            <v>Mtto. Terminado</v>
          </cell>
          <cell r="T2892">
            <v>42217</v>
          </cell>
          <cell r="U2892">
            <v>0.54166666666666663</v>
          </cell>
          <cell r="V2892">
            <v>2.8333333333721384</v>
          </cell>
        </row>
        <row r="2893">
          <cell r="A2893"/>
          <cell r="B2893">
            <v>2882</v>
          </cell>
          <cell r="C2893">
            <v>379</v>
          </cell>
          <cell r="D2893" t="str">
            <v>Tractor John Deere 7400</v>
          </cell>
          <cell r="E2893" t="str">
            <v>100JD</v>
          </cell>
          <cell r="F2893" t="str">
            <v>Coazucar S. A.</v>
          </cell>
          <cell r="G2893">
            <v>791060390</v>
          </cell>
          <cell r="H2893">
            <v>7795550989</v>
          </cell>
          <cell r="I2893" t="str">
            <v>LUBRICADORA</v>
          </cell>
          <cell r="J2893" t="str">
            <v>Cambio aceite y filtro motor</v>
          </cell>
          <cell r="K2893" t="str">
            <v>MTTO. PREVENTIVO</v>
          </cell>
          <cell r="L2893">
            <v>1489</v>
          </cell>
          <cell r="M2893" t="str">
            <v>ORTIZ GAVILANES, JOSE VINICIO</v>
          </cell>
          <cell r="N2893" t="str">
            <v>A</v>
          </cell>
          <cell r="O2893">
            <v>42217</v>
          </cell>
          <cell r="P2893">
            <v>0.4236111111111111</v>
          </cell>
          <cell r="Q2893">
            <v>31</v>
          </cell>
          <cell r="R2893"/>
          <cell r="S2893" t="str">
            <v>Mtto. Terminado</v>
          </cell>
          <cell r="T2893">
            <v>42217</v>
          </cell>
          <cell r="U2893">
            <v>0.58333333333333337</v>
          </cell>
          <cell r="V2893">
            <v>3.8333333333721384</v>
          </cell>
        </row>
        <row r="2894">
          <cell r="A2894"/>
          <cell r="B2894">
            <v>2883</v>
          </cell>
          <cell r="C2894">
            <v>379</v>
          </cell>
          <cell r="D2894" t="str">
            <v>Tractor John Deere 7400</v>
          </cell>
          <cell r="E2894" t="str">
            <v>100JD</v>
          </cell>
          <cell r="F2894" t="str">
            <v>Coazucar S. A.</v>
          </cell>
          <cell r="G2894">
            <v>791060390</v>
          </cell>
          <cell r="H2894">
            <v>7795550989</v>
          </cell>
          <cell r="I2894" t="str">
            <v>LUBRICADORA</v>
          </cell>
          <cell r="J2894" t="str">
            <v>Cambio filtro de combustible</v>
          </cell>
          <cell r="K2894" t="str">
            <v>MTTO. PREVENTIVO</v>
          </cell>
          <cell r="L2894">
            <v>1489</v>
          </cell>
          <cell r="M2894" t="str">
            <v>ORTIZ GAVILANES, JOSE VINICIO</v>
          </cell>
          <cell r="N2894" t="str">
            <v>A</v>
          </cell>
          <cell r="O2894">
            <v>42217</v>
          </cell>
          <cell r="P2894">
            <v>0.4236111111111111</v>
          </cell>
          <cell r="Q2894">
            <v>31</v>
          </cell>
          <cell r="R2894"/>
          <cell r="S2894" t="str">
            <v>Mtto. Terminado</v>
          </cell>
          <cell r="T2894">
            <v>42217</v>
          </cell>
          <cell r="U2894">
            <v>0.58333333333333337</v>
          </cell>
          <cell r="V2894">
            <v>3.8333333333721384</v>
          </cell>
        </row>
        <row r="2895">
          <cell r="A2895"/>
          <cell r="B2895">
            <v>2884</v>
          </cell>
          <cell r="C2895">
            <v>1362</v>
          </cell>
          <cell r="D2895" t="str">
            <v>Trayler</v>
          </cell>
          <cell r="E2895" t="str">
            <v>100TD</v>
          </cell>
          <cell r="F2895" t="str">
            <v>Coazucar S. A.</v>
          </cell>
          <cell r="G2895">
            <v>791060312</v>
          </cell>
          <cell r="H2895">
            <v>791060312</v>
          </cell>
          <cell r="I2895" t="str">
            <v>TRAYLER</v>
          </cell>
          <cell r="J2895" t="str">
            <v>PAUQTE RECORRIDO</v>
          </cell>
          <cell r="K2895" t="str">
            <v>MTTO. CORRECTIVO</v>
          </cell>
          <cell r="L2895">
            <v>1495</v>
          </cell>
          <cell r="M2895" t="str">
            <v>ORTIZ SOLANO,JAVIER</v>
          </cell>
          <cell r="N2895" t="str">
            <v>A</v>
          </cell>
          <cell r="O2895">
            <v>42217</v>
          </cell>
          <cell r="P2895">
            <v>0.4236111111111111</v>
          </cell>
          <cell r="Q2895">
            <v>31</v>
          </cell>
          <cell r="R2895"/>
          <cell r="S2895" t="str">
            <v>Mtto. Terminado</v>
          </cell>
          <cell r="T2895">
            <v>42217</v>
          </cell>
          <cell r="U2895">
            <v>0.58333333333333337</v>
          </cell>
          <cell r="V2895">
            <v>3.8333333333721384</v>
          </cell>
        </row>
        <row r="2896">
          <cell r="A2896"/>
          <cell r="B2896">
            <v>2885</v>
          </cell>
          <cell r="C2896">
            <v>721</v>
          </cell>
          <cell r="D2896" t="str">
            <v>Payloader CAT-950</v>
          </cell>
          <cell r="E2896" t="str">
            <v>100EP</v>
          </cell>
          <cell r="F2896" t="str">
            <v>Coazucar S. A.</v>
          </cell>
          <cell r="G2896">
            <v>791060317</v>
          </cell>
          <cell r="H2896">
            <v>7795550850</v>
          </cell>
          <cell r="I2896" t="str">
            <v>EQUIPO PESADO</v>
          </cell>
          <cell r="J2896" t="str">
            <v>ARREGLAR LOS FRENOS</v>
          </cell>
          <cell r="K2896" t="str">
            <v>MTTO. CORRECTIVO</v>
          </cell>
          <cell r="L2896">
            <v>9095</v>
          </cell>
          <cell r="M2896" t="str">
            <v>BRAVO RUIZ, BYRON</v>
          </cell>
          <cell r="N2896" t="str">
            <v>A</v>
          </cell>
          <cell r="O2896">
            <v>42217</v>
          </cell>
          <cell r="P2896">
            <v>0.43333333333333335</v>
          </cell>
          <cell r="Q2896">
            <v>31</v>
          </cell>
          <cell r="R2896"/>
          <cell r="S2896" t="str">
            <v>Mtto. Terminado</v>
          </cell>
          <cell r="T2896">
            <v>42217</v>
          </cell>
          <cell r="U2896">
            <v>0.72916666666666663</v>
          </cell>
          <cell r="V2896">
            <v>7.0999999999767169</v>
          </cell>
        </row>
        <row r="2897">
          <cell r="A2897"/>
          <cell r="B2897">
            <v>2886</v>
          </cell>
          <cell r="C2897">
            <v>1235</v>
          </cell>
          <cell r="D2897" t="str">
            <v>Trayler</v>
          </cell>
          <cell r="E2897" t="str">
            <v>100TD</v>
          </cell>
          <cell r="F2897" t="str">
            <v>Coazucar S. A.</v>
          </cell>
          <cell r="G2897">
            <v>791060312</v>
          </cell>
          <cell r="H2897">
            <v>791060312</v>
          </cell>
          <cell r="I2897" t="str">
            <v>TRAYLER</v>
          </cell>
          <cell r="J2897" t="str">
            <v>HABILITAR FRENOS</v>
          </cell>
          <cell r="K2897" t="str">
            <v>MTTO. CORRECTIVO</v>
          </cell>
          <cell r="L2897">
            <v>1495</v>
          </cell>
          <cell r="M2897" t="str">
            <v>ORTIZ SOLANO,JAVIER</v>
          </cell>
          <cell r="N2897" t="str">
            <v>A</v>
          </cell>
          <cell r="O2897">
            <v>42217</v>
          </cell>
          <cell r="P2897">
            <v>0.43541666666666662</v>
          </cell>
          <cell r="Q2897">
            <v>31</v>
          </cell>
          <cell r="R2897"/>
          <cell r="S2897" t="str">
            <v>Mtto. Terminado</v>
          </cell>
          <cell r="T2897">
            <v>42217</v>
          </cell>
          <cell r="U2897">
            <v>0.66666666666666663</v>
          </cell>
          <cell r="V2897">
            <v>5.5500000000465661</v>
          </cell>
        </row>
        <row r="2898">
          <cell r="A2898"/>
          <cell r="B2898">
            <v>2887</v>
          </cell>
          <cell r="C2898">
            <v>1471</v>
          </cell>
          <cell r="D2898" t="str">
            <v>Dollys</v>
          </cell>
          <cell r="E2898" t="str">
            <v>100DL</v>
          </cell>
          <cell r="F2898" t="str">
            <v>Coazucar S. A.</v>
          </cell>
          <cell r="G2898">
            <v>791060315</v>
          </cell>
          <cell r="H2898">
            <v>791060315</v>
          </cell>
          <cell r="I2898" t="str">
            <v>TRAYLER</v>
          </cell>
          <cell r="J2898" t="str">
            <v>REVISAR QUINTA RUEDA</v>
          </cell>
          <cell r="K2898" t="str">
            <v>MTTO. CORRECTIVO</v>
          </cell>
          <cell r="L2898">
            <v>1495</v>
          </cell>
          <cell r="M2898" t="str">
            <v>ORTIZ SOLANO,JAVIER</v>
          </cell>
          <cell r="N2898" t="str">
            <v>A</v>
          </cell>
          <cell r="O2898">
            <v>42217</v>
          </cell>
          <cell r="P2898">
            <v>0.43541666666666662</v>
          </cell>
          <cell r="Q2898">
            <v>31</v>
          </cell>
          <cell r="R2898"/>
          <cell r="S2898" t="str">
            <v>Mtto. Terminado</v>
          </cell>
          <cell r="T2898">
            <v>42217</v>
          </cell>
          <cell r="U2898">
            <v>0.5</v>
          </cell>
          <cell r="V2898">
            <v>1.5500000000465661</v>
          </cell>
        </row>
        <row r="2899">
          <cell r="A2899"/>
          <cell r="B2899">
            <v>2888</v>
          </cell>
          <cell r="C2899">
            <v>1998</v>
          </cell>
          <cell r="D2899" t="str">
            <v>Sembradora de Caña</v>
          </cell>
          <cell r="E2899" t="str">
            <v>100EA</v>
          </cell>
          <cell r="F2899" t="str">
            <v>Coazucar S. A.</v>
          </cell>
          <cell r="G2899">
            <v>791060340</v>
          </cell>
          <cell r="H2899">
            <v>7795550538</v>
          </cell>
          <cell r="I2899" t="str">
            <v>EQUIPO AGRICOLAS</v>
          </cell>
          <cell r="J2899" t="str">
            <v>apretar cuchillas</v>
          </cell>
          <cell r="K2899" t="str">
            <v>MTTO. CORRECTIVO</v>
          </cell>
          <cell r="L2899">
            <v>5395</v>
          </cell>
          <cell r="M2899" t="str">
            <v>OLAYA ZAVALA, LIBINTON ORLANDO</v>
          </cell>
          <cell r="N2899" t="str">
            <v>A</v>
          </cell>
          <cell r="O2899">
            <v>42217</v>
          </cell>
          <cell r="P2899">
            <v>0.44236111111111115</v>
          </cell>
          <cell r="Q2899">
            <v>31</v>
          </cell>
          <cell r="R2899"/>
          <cell r="S2899" t="str">
            <v>Mtto. Terminado</v>
          </cell>
          <cell r="T2899">
            <v>42217</v>
          </cell>
          <cell r="U2899">
            <v>0.75</v>
          </cell>
          <cell r="V2899">
            <v>7.3833333333022892</v>
          </cell>
        </row>
        <row r="2900">
          <cell r="A2900"/>
          <cell r="B2900">
            <v>2889</v>
          </cell>
          <cell r="C2900">
            <v>312</v>
          </cell>
          <cell r="D2900" t="str">
            <v>Tractor John Deere 5725</v>
          </cell>
          <cell r="E2900" t="str">
            <v>100JD</v>
          </cell>
          <cell r="F2900" t="str">
            <v>Coazucar S. A.</v>
          </cell>
          <cell r="G2900">
            <v>791060399</v>
          </cell>
          <cell r="H2900">
            <v>7795550973</v>
          </cell>
          <cell r="I2900" t="str">
            <v>JOHN DEERE</v>
          </cell>
          <cell r="J2900" t="str">
            <v>revisar fuga de aceite hidraulico</v>
          </cell>
          <cell r="K2900" t="str">
            <v>MTTO. CORRECTIVO</v>
          </cell>
          <cell r="L2900">
            <v>5395</v>
          </cell>
          <cell r="M2900" t="str">
            <v>OLAYA ZAVALA, LIBINTON ORLANDO</v>
          </cell>
          <cell r="N2900" t="str">
            <v>A</v>
          </cell>
          <cell r="O2900">
            <v>42217</v>
          </cell>
          <cell r="P2900">
            <v>0.44236111111111115</v>
          </cell>
          <cell r="Q2900">
            <v>31</v>
          </cell>
          <cell r="R2900"/>
          <cell r="S2900" t="str">
            <v>Mtto. Terminado</v>
          </cell>
          <cell r="T2900">
            <v>42217</v>
          </cell>
          <cell r="U2900">
            <v>0.70694444444444438</v>
          </cell>
          <cell r="V2900">
            <v>6.3499999998603016</v>
          </cell>
        </row>
        <row r="2901">
          <cell r="A2901"/>
          <cell r="B2901">
            <v>2890</v>
          </cell>
          <cell r="C2901">
            <v>1302</v>
          </cell>
          <cell r="D2901" t="str">
            <v>Trayler</v>
          </cell>
          <cell r="E2901" t="str">
            <v>100TD</v>
          </cell>
          <cell r="F2901" t="str">
            <v>Coazucar S. A.</v>
          </cell>
          <cell r="G2901">
            <v>791060312</v>
          </cell>
          <cell r="H2901">
            <v>791060312</v>
          </cell>
          <cell r="I2901" t="str">
            <v>TRAYLER</v>
          </cell>
          <cell r="J2901" t="str">
            <v>soldar parante</v>
          </cell>
          <cell r="K2901" t="str">
            <v>MTTO. CORRECTIVO</v>
          </cell>
          <cell r="L2901">
            <v>1626</v>
          </cell>
          <cell r="M2901" t="str">
            <v xml:space="preserve">QUIMI CHANALATA, ERALDO </v>
          </cell>
          <cell r="N2901" t="str">
            <v>A</v>
          </cell>
          <cell r="O2901">
            <v>42217</v>
          </cell>
          <cell r="P2901">
            <v>0.45277777777777778</v>
          </cell>
          <cell r="Q2901">
            <v>31</v>
          </cell>
          <cell r="R2901"/>
          <cell r="S2901" t="str">
            <v>Mtto. Terminado</v>
          </cell>
          <cell r="T2901">
            <v>42217</v>
          </cell>
          <cell r="U2901">
            <v>0.66666666666666663</v>
          </cell>
          <cell r="V2901">
            <v>5.1333333333022892</v>
          </cell>
        </row>
        <row r="2902">
          <cell r="A2902"/>
          <cell r="B2902">
            <v>2891</v>
          </cell>
          <cell r="C2902">
            <v>166</v>
          </cell>
          <cell r="D2902" t="str">
            <v>Cabezal M. Benz LS-2635</v>
          </cell>
          <cell r="E2902" t="str">
            <v>100CB</v>
          </cell>
          <cell r="F2902" t="str">
            <v>Coazucar S. A.</v>
          </cell>
          <cell r="G2902">
            <v>791060330</v>
          </cell>
          <cell r="H2902">
            <v>791060330</v>
          </cell>
          <cell r="I2902" t="str">
            <v>CABEZALES</v>
          </cell>
          <cell r="J2902" t="str">
            <v>revisar compresor</v>
          </cell>
          <cell r="K2902" t="str">
            <v>MTTO. CORRECTIVO</v>
          </cell>
          <cell r="L2902">
            <v>1527</v>
          </cell>
          <cell r="M2902" t="str">
            <v>PAREDES TRIANA,DOUGLAS</v>
          </cell>
          <cell r="N2902" t="str">
            <v>A</v>
          </cell>
          <cell r="O2902">
            <v>42217</v>
          </cell>
          <cell r="P2902">
            <v>0.46180555555555558</v>
          </cell>
          <cell r="Q2902">
            <v>31</v>
          </cell>
          <cell r="R2902">
            <v>116881</v>
          </cell>
          <cell r="S2902" t="str">
            <v>Mtto. Terminado</v>
          </cell>
          <cell r="T2902">
            <v>42217</v>
          </cell>
          <cell r="U2902">
            <v>0.61111111111111105</v>
          </cell>
          <cell r="V2902">
            <v>3.5833333333721384</v>
          </cell>
        </row>
        <row r="2903">
          <cell r="A2903"/>
          <cell r="B2903">
            <v>2892</v>
          </cell>
          <cell r="C2903" t="str">
            <v>EL22</v>
          </cell>
          <cell r="D2903" t="str">
            <v xml:space="preserve">Camioneta Chevrolet </v>
          </cell>
          <cell r="E2903" t="str">
            <v>100EL</v>
          </cell>
          <cell r="F2903" t="str">
            <v>Coazucar S. A.</v>
          </cell>
          <cell r="G2903">
            <v>791060102</v>
          </cell>
          <cell r="H2903">
            <v>7795550797</v>
          </cell>
          <cell r="I2903" t="str">
            <v>EQUIPO LIVIANO</v>
          </cell>
          <cell r="J2903" t="str">
            <v>revision de caja de cambio</v>
          </cell>
          <cell r="K2903" t="str">
            <v>MTTO. CORRECTIVO</v>
          </cell>
          <cell r="L2903">
            <v>7091</v>
          </cell>
          <cell r="M2903" t="str">
            <v>CHICHANDE MONSERRATE, FAUSTO</v>
          </cell>
          <cell r="N2903" t="str">
            <v>A</v>
          </cell>
          <cell r="O2903">
            <v>42217</v>
          </cell>
          <cell r="P2903">
            <v>0.47152777777777777</v>
          </cell>
          <cell r="Q2903">
            <v>31</v>
          </cell>
          <cell r="R2903">
            <v>264751</v>
          </cell>
          <cell r="S2903">
            <v>36866.413372222101</v>
          </cell>
          <cell r="T2903"/>
          <cell r="U2903"/>
          <cell r="V2903" t="str">
            <v/>
          </cell>
        </row>
        <row r="2904">
          <cell r="A2904"/>
          <cell r="B2904">
            <v>2893</v>
          </cell>
          <cell r="C2904" t="str">
            <v>JD46</v>
          </cell>
          <cell r="D2904" t="str">
            <v>Tractor Massey Ferguson MF7624</v>
          </cell>
          <cell r="E2904" t="str">
            <v>100JD</v>
          </cell>
          <cell r="F2904" t="str">
            <v>Coazucar S. A.</v>
          </cell>
          <cell r="G2904">
            <v>791060433</v>
          </cell>
          <cell r="H2904">
            <v>7795551101</v>
          </cell>
          <cell r="I2904" t="str">
            <v>MTTO. EN EL CAMPO</v>
          </cell>
          <cell r="J2904" t="str">
            <v>revisar A/A</v>
          </cell>
          <cell r="K2904" t="str">
            <v>MTTO. CORRECTIVO</v>
          </cell>
          <cell r="L2904">
            <v>1595</v>
          </cell>
          <cell r="M2904" t="str">
            <v>PINZON ALVARADO, NELSON</v>
          </cell>
          <cell r="N2904" t="str">
            <v>A</v>
          </cell>
          <cell r="O2904">
            <v>42217</v>
          </cell>
          <cell r="P2904">
            <v>0.47291666666666665</v>
          </cell>
          <cell r="Q2904">
            <v>31</v>
          </cell>
          <cell r="R2904"/>
          <cell r="S2904" t="str">
            <v>Mtto. Terminado</v>
          </cell>
          <cell r="T2904">
            <v>42218</v>
          </cell>
          <cell r="U2904">
            <v>0.34375</v>
          </cell>
          <cell r="V2904">
            <v>20.900000000023283</v>
          </cell>
        </row>
        <row r="2905">
          <cell r="A2905"/>
          <cell r="B2905">
            <v>2894</v>
          </cell>
          <cell r="C2905" t="str">
            <v>EA46</v>
          </cell>
          <cell r="D2905" t="str">
            <v>Abonadora de 4 Tolvas Multiple</v>
          </cell>
          <cell r="E2905" t="str">
            <v>100EA</v>
          </cell>
          <cell r="F2905" t="str">
            <v>Coazucar S. A.</v>
          </cell>
          <cell r="G2905">
            <v>791060429</v>
          </cell>
          <cell r="H2905">
            <v>7795550614</v>
          </cell>
          <cell r="I2905" t="str">
            <v>MTTO. EN EL CAMPO</v>
          </cell>
          <cell r="J2905" t="str">
            <v>colocar perno en vastago</v>
          </cell>
          <cell r="K2905" t="str">
            <v>MTTO. CORRECTIVO</v>
          </cell>
          <cell r="L2905">
            <v>760</v>
          </cell>
          <cell r="M2905" t="str">
            <v>BUÑAY LEON, SEGUNDO ROSENDO</v>
          </cell>
          <cell r="N2905" t="str">
            <v>A</v>
          </cell>
          <cell r="O2905">
            <v>42217</v>
          </cell>
          <cell r="P2905">
            <v>0.47638888888888892</v>
          </cell>
          <cell r="Q2905">
            <v>31</v>
          </cell>
          <cell r="R2905"/>
          <cell r="S2905" t="str">
            <v>Mtto. Terminado</v>
          </cell>
          <cell r="T2905">
            <v>42217</v>
          </cell>
          <cell r="U2905">
            <v>0.75</v>
          </cell>
          <cell r="V2905">
            <v>6.5666666666511446</v>
          </cell>
        </row>
        <row r="2906">
          <cell r="A2906"/>
          <cell r="B2906">
            <v>2895</v>
          </cell>
          <cell r="C2906">
            <v>875</v>
          </cell>
          <cell r="D2906" t="str">
            <v>Abonadora Aparcadora</v>
          </cell>
          <cell r="E2906" t="str">
            <v>100EA</v>
          </cell>
          <cell r="F2906" t="str">
            <v>Coazucar S. A.</v>
          </cell>
          <cell r="G2906">
            <v>791060336</v>
          </cell>
          <cell r="H2906">
            <v>791060336</v>
          </cell>
          <cell r="I2906" t="str">
            <v>MTTO. EN EL CAMPO</v>
          </cell>
          <cell r="J2906" t="str">
            <v>colocar chumacera</v>
          </cell>
          <cell r="K2906" t="str">
            <v>MTTO. CORRECTIVO</v>
          </cell>
          <cell r="L2906">
            <v>4510</v>
          </cell>
          <cell r="M2906" t="str">
            <v>LEON RUIZ, JOSE</v>
          </cell>
          <cell r="N2906" t="str">
            <v>A</v>
          </cell>
          <cell r="O2906">
            <v>42217</v>
          </cell>
          <cell r="P2906">
            <v>0.47638888888888892</v>
          </cell>
          <cell r="Q2906">
            <v>31</v>
          </cell>
          <cell r="R2906"/>
          <cell r="S2906" t="str">
            <v>Mtto. Terminado</v>
          </cell>
          <cell r="T2906">
            <v>42217</v>
          </cell>
          <cell r="U2906">
            <v>0.58333333333333337</v>
          </cell>
          <cell r="V2906">
            <v>2.5666666666511446</v>
          </cell>
        </row>
        <row r="2907">
          <cell r="A2907"/>
          <cell r="B2907">
            <v>2896</v>
          </cell>
          <cell r="C2907" t="str">
            <v>JD35</v>
          </cell>
          <cell r="D2907" t="str">
            <v>Tractor John Deere 9460R</v>
          </cell>
          <cell r="E2907" t="str">
            <v>100JD</v>
          </cell>
          <cell r="F2907" t="str">
            <v>Coazucar S. A.</v>
          </cell>
          <cell r="G2907">
            <v>791060435</v>
          </cell>
          <cell r="H2907">
            <v>7795551081</v>
          </cell>
          <cell r="I2907" t="str">
            <v>MTTO. EN EL CAMPO</v>
          </cell>
          <cell r="J2907" t="str">
            <v>completar aceite hidraulico</v>
          </cell>
          <cell r="K2907" t="str">
            <v>MTTO. CORRECTIVO</v>
          </cell>
          <cell r="L2907">
            <v>4510</v>
          </cell>
          <cell r="M2907" t="str">
            <v>LEON RUIZ, JOSE</v>
          </cell>
          <cell r="N2907" t="str">
            <v>A</v>
          </cell>
          <cell r="O2907">
            <v>42217</v>
          </cell>
          <cell r="P2907">
            <v>0.4777777777777778</v>
          </cell>
          <cell r="Q2907">
            <v>31</v>
          </cell>
          <cell r="R2907"/>
          <cell r="S2907" t="str">
            <v>Mtto. Terminado</v>
          </cell>
          <cell r="T2907">
            <v>42218</v>
          </cell>
          <cell r="U2907">
            <v>0.34375</v>
          </cell>
          <cell r="V2907">
            <v>20.783333333325572</v>
          </cell>
        </row>
        <row r="2908">
          <cell r="A2908"/>
          <cell r="B2908">
            <v>2897</v>
          </cell>
          <cell r="C2908">
            <v>753</v>
          </cell>
          <cell r="D2908" t="str">
            <v>Rodillo Vibratorio Bomag BW211D-40</v>
          </cell>
          <cell r="E2908" t="str">
            <v>100EP</v>
          </cell>
          <cell r="F2908" t="str">
            <v>Coazucar S. A.</v>
          </cell>
          <cell r="G2908">
            <v>791060383</v>
          </cell>
          <cell r="H2908">
            <v>7795550876</v>
          </cell>
          <cell r="I2908" t="str">
            <v>EQUIPO PESADO</v>
          </cell>
          <cell r="J2908" t="str">
            <v>ajustar pernos del vibrador</v>
          </cell>
          <cell r="K2908" t="str">
            <v>MTTO. CORRECTIVO</v>
          </cell>
          <cell r="L2908">
            <v>8370</v>
          </cell>
          <cell r="M2908" t="str">
            <v>ROJAS MORA, BYRON</v>
          </cell>
          <cell r="N2908" t="str">
            <v>A</v>
          </cell>
          <cell r="O2908">
            <v>42217</v>
          </cell>
          <cell r="P2908">
            <v>0.47916666666666669</v>
          </cell>
          <cell r="Q2908">
            <v>31</v>
          </cell>
          <cell r="R2908"/>
          <cell r="S2908" t="str">
            <v>Mtto. Terminado</v>
          </cell>
          <cell r="T2908">
            <v>42218</v>
          </cell>
          <cell r="U2908">
            <v>0.3576388888888889</v>
          </cell>
          <cell r="V2908">
            <v>21.083333333372138</v>
          </cell>
        </row>
        <row r="2909">
          <cell r="A2909"/>
          <cell r="B2909">
            <v>2898</v>
          </cell>
          <cell r="C2909">
            <v>409</v>
          </cell>
          <cell r="D2909" t="str">
            <v xml:space="preserve">Carreton </v>
          </cell>
          <cell r="E2909" t="str">
            <v>100CA</v>
          </cell>
          <cell r="F2909" t="str">
            <v>Coazucar S. A.</v>
          </cell>
          <cell r="G2909">
            <v>791060326</v>
          </cell>
          <cell r="H2909">
            <v>791060326</v>
          </cell>
          <cell r="I2909" t="str">
            <v>MTTO. EN EL CAMPO</v>
          </cell>
          <cell r="J2909" t="str">
            <v>cambio de llanta de tiro derecha</v>
          </cell>
          <cell r="K2909" t="str">
            <v>MTTO. CORRECTIVO</v>
          </cell>
          <cell r="L2909">
            <v>1417</v>
          </cell>
          <cell r="M2909" t="str">
            <v>MORENO ULLOA, SALOMON</v>
          </cell>
          <cell r="N2909" t="str">
            <v>A</v>
          </cell>
          <cell r="O2909">
            <v>42217</v>
          </cell>
          <cell r="P2909">
            <v>0.48819444444444443</v>
          </cell>
          <cell r="Q2909">
            <v>31</v>
          </cell>
          <cell r="R2909"/>
          <cell r="S2909" t="str">
            <v>Mtto. Terminado</v>
          </cell>
          <cell r="T2909">
            <v>42217</v>
          </cell>
          <cell r="U2909">
            <v>0.5625</v>
          </cell>
          <cell r="V2909">
            <v>1.7833333334419876</v>
          </cell>
        </row>
        <row r="2910">
          <cell r="A2910"/>
          <cell r="B2910">
            <v>2899</v>
          </cell>
          <cell r="C2910">
            <v>196</v>
          </cell>
          <cell r="D2910" t="str">
            <v>Cabezal Kenworth T-800</v>
          </cell>
          <cell r="E2910" t="str">
            <v>100CB</v>
          </cell>
          <cell r="F2910" t="str">
            <v>Coazucar S. A.</v>
          </cell>
          <cell r="G2910">
            <v>791060332</v>
          </cell>
          <cell r="H2910">
            <v>7795550309</v>
          </cell>
          <cell r="I2910" t="str">
            <v>CABEZALES</v>
          </cell>
          <cell r="J2910" t="str">
            <v>cambio de llantas delanteras</v>
          </cell>
          <cell r="K2910" t="str">
            <v>MTTO. CORRECTIVO</v>
          </cell>
          <cell r="L2910">
            <v>1472</v>
          </cell>
          <cell r="M2910" t="str">
            <v>ORDOÑEZ MORA, MIGUEL HIPOLITO</v>
          </cell>
          <cell r="N2910" t="str">
            <v>A</v>
          </cell>
          <cell r="O2910">
            <v>42217</v>
          </cell>
          <cell r="P2910">
            <v>0.48958333333333331</v>
          </cell>
          <cell r="Q2910">
            <v>31</v>
          </cell>
          <cell r="R2910"/>
          <cell r="S2910" t="str">
            <v>Mtto. Terminado</v>
          </cell>
          <cell r="T2910">
            <v>42217</v>
          </cell>
          <cell r="U2910">
            <v>0.57291666666666663</v>
          </cell>
          <cell r="V2910">
            <v>2</v>
          </cell>
        </row>
        <row r="2911">
          <cell r="A2911"/>
          <cell r="B2911">
            <v>2900</v>
          </cell>
          <cell r="C2911">
            <v>857</v>
          </cell>
          <cell r="D2911" t="str">
            <v>SURCADORA ABON. TOLVA 3</v>
          </cell>
          <cell r="E2911" t="str">
            <v>100EA</v>
          </cell>
          <cell r="F2911" t="str">
            <v>Coazucar S. A.</v>
          </cell>
          <cell r="G2911">
            <v>791060363</v>
          </cell>
          <cell r="H2911">
            <v>7795550516</v>
          </cell>
          <cell r="I2911" t="str">
            <v>EQUIPO AGRICOLAS</v>
          </cell>
          <cell r="J2911" t="str">
            <v>cambiar cadena de la tapas</v>
          </cell>
          <cell r="K2911" t="str">
            <v>MTTO. CORRECTIVO</v>
          </cell>
          <cell r="L2911">
            <v>755</v>
          </cell>
          <cell r="M2911" t="str">
            <v>BUENO PEREIRA, HECTOR BLAS</v>
          </cell>
          <cell r="N2911" t="str">
            <v>A</v>
          </cell>
          <cell r="O2911">
            <v>42217</v>
          </cell>
          <cell r="P2911">
            <v>0.55277777777777781</v>
          </cell>
          <cell r="Q2911">
            <v>31</v>
          </cell>
          <cell r="R2911"/>
          <cell r="S2911" t="str">
            <v>Mtto. Terminado</v>
          </cell>
          <cell r="T2911">
            <v>42217</v>
          </cell>
          <cell r="U2911">
            <v>0.59236111111111112</v>
          </cell>
          <cell r="V2911">
            <v>0.95000000018626451</v>
          </cell>
        </row>
        <row r="2912">
          <cell r="A2912"/>
          <cell r="B2912">
            <v>2901</v>
          </cell>
          <cell r="C2912">
            <v>298</v>
          </cell>
          <cell r="D2912" t="str">
            <v>Tractor John Deere 8200</v>
          </cell>
          <cell r="E2912" t="str">
            <v>100JD</v>
          </cell>
          <cell r="F2912" t="str">
            <v>Coazucar S. A.</v>
          </cell>
          <cell r="G2912">
            <v>791060442</v>
          </cell>
          <cell r="H2912">
            <v>7795550951</v>
          </cell>
          <cell r="I2912" t="str">
            <v>MTTO. EN EL CAMPO</v>
          </cell>
          <cell r="J2912" t="str">
            <v>no prende</v>
          </cell>
          <cell r="K2912" t="str">
            <v>MTTO. CORRECTIVO</v>
          </cell>
          <cell r="L2912">
            <v>5618</v>
          </cell>
          <cell r="M2912" t="str">
            <v>BURGOS MARQUEZ, JONATHAN</v>
          </cell>
          <cell r="N2912" t="str">
            <v>A</v>
          </cell>
          <cell r="O2912">
            <v>42217</v>
          </cell>
          <cell r="P2912">
            <v>0.55902777777777779</v>
          </cell>
          <cell r="Q2912">
            <v>31</v>
          </cell>
          <cell r="R2912">
            <v>2699</v>
          </cell>
          <cell r="S2912" t="str">
            <v>Mtto. Terminado</v>
          </cell>
          <cell r="T2912">
            <v>42218</v>
          </cell>
          <cell r="U2912">
            <v>0.36458333333333331</v>
          </cell>
          <cell r="V2912">
            <v>19.333333333255723</v>
          </cell>
        </row>
        <row r="2913">
          <cell r="A2913"/>
          <cell r="B2913">
            <v>2902</v>
          </cell>
          <cell r="C2913">
            <v>1301</v>
          </cell>
          <cell r="D2913" t="str">
            <v>Trayler</v>
          </cell>
          <cell r="E2913" t="str">
            <v>100TD</v>
          </cell>
          <cell r="F2913" t="str">
            <v>Coazucar S. A.</v>
          </cell>
          <cell r="G2913">
            <v>791060312</v>
          </cell>
          <cell r="H2913">
            <v>791060312</v>
          </cell>
          <cell r="I2913" t="str">
            <v>TRAYLER</v>
          </cell>
          <cell r="J2913" t="str">
            <v>arreglar templador</v>
          </cell>
          <cell r="K2913" t="str">
            <v>MTTO. CORRECTIVO</v>
          </cell>
          <cell r="L2913">
            <v>1626</v>
          </cell>
          <cell r="M2913" t="str">
            <v xml:space="preserve">QUIMI CHANALATA, ERALDO </v>
          </cell>
          <cell r="N2913" t="str">
            <v>A</v>
          </cell>
          <cell r="O2913">
            <v>42217</v>
          </cell>
          <cell r="P2913">
            <v>0.56180555555555556</v>
          </cell>
          <cell r="Q2913">
            <v>31</v>
          </cell>
          <cell r="R2913"/>
          <cell r="S2913" t="str">
            <v>Mtto. Terminado</v>
          </cell>
          <cell r="T2913">
            <v>42217</v>
          </cell>
          <cell r="U2913">
            <v>0.70833333333333337</v>
          </cell>
          <cell r="V2913">
            <v>3.5166666667209938</v>
          </cell>
        </row>
        <row r="2914">
          <cell r="A2914"/>
          <cell r="B2914">
            <v>2903</v>
          </cell>
          <cell r="C2914">
            <v>164</v>
          </cell>
          <cell r="D2914" t="str">
            <v>Cabezal M. Benz LS-2635</v>
          </cell>
          <cell r="E2914" t="str">
            <v>100CB</v>
          </cell>
          <cell r="F2914" t="str">
            <v>Coazucar S. A.</v>
          </cell>
          <cell r="G2914">
            <v>791060330</v>
          </cell>
          <cell r="H2914">
            <v>791060330</v>
          </cell>
          <cell r="I2914" t="str">
            <v>MTTO. EN EL CAMPO</v>
          </cell>
          <cell r="J2914" t="str">
            <v>llanta baja de la mula</v>
          </cell>
          <cell r="K2914" t="str">
            <v>MTTO. CORRECTIVO</v>
          </cell>
          <cell r="L2914">
            <v>1353</v>
          </cell>
          <cell r="M2914" t="str">
            <v>MINA POROZO, XAVIER</v>
          </cell>
          <cell r="N2914" t="str">
            <v>A</v>
          </cell>
          <cell r="O2914">
            <v>42217</v>
          </cell>
          <cell r="P2914">
            <v>0.56944444444444442</v>
          </cell>
          <cell r="Q2914">
            <v>31</v>
          </cell>
          <cell r="R2914"/>
          <cell r="S2914" t="str">
            <v>Mtto. Terminado</v>
          </cell>
          <cell r="T2914">
            <v>42217</v>
          </cell>
          <cell r="U2914">
            <v>0.65277777777777779</v>
          </cell>
          <cell r="V2914">
            <v>2</v>
          </cell>
        </row>
        <row r="2915">
          <cell r="A2915"/>
          <cell r="B2915">
            <v>2904</v>
          </cell>
          <cell r="C2915" t="str">
            <v>JD12</v>
          </cell>
          <cell r="D2915" t="str">
            <v>Tractor John Deere 8295R</v>
          </cell>
          <cell r="E2915" t="str">
            <v>100JD</v>
          </cell>
          <cell r="F2915" t="str">
            <v>Coazucar S. A.</v>
          </cell>
          <cell r="G2915">
            <v>791060397</v>
          </cell>
          <cell r="H2915">
            <v>7795551035</v>
          </cell>
          <cell r="I2915" t="str">
            <v>LUBRICADORA</v>
          </cell>
          <cell r="J2915" t="str">
            <v>revisar fuga de aceite</v>
          </cell>
          <cell r="K2915" t="str">
            <v>MTTO. CORRECTIVO</v>
          </cell>
          <cell r="L2915">
            <v>1377</v>
          </cell>
          <cell r="M2915" t="str">
            <v>MONTECEL ORTEGA, CRISTOBAL EUGENIO</v>
          </cell>
          <cell r="N2915" t="str">
            <v>A</v>
          </cell>
          <cell r="O2915">
            <v>42217</v>
          </cell>
          <cell r="P2915">
            <v>0.56944444444444442</v>
          </cell>
          <cell r="Q2915">
            <v>31</v>
          </cell>
          <cell r="R2915"/>
          <cell r="S2915" t="str">
            <v>Mtto. Terminado</v>
          </cell>
          <cell r="T2915">
            <v>42218</v>
          </cell>
          <cell r="U2915">
            <v>2.0833333333333332E-2</v>
          </cell>
          <cell r="V2915">
            <v>10.833333333255723</v>
          </cell>
        </row>
        <row r="2916">
          <cell r="A2916"/>
          <cell r="B2916">
            <v>2905</v>
          </cell>
          <cell r="C2916">
            <v>226</v>
          </cell>
          <cell r="D2916" t="str">
            <v>Camión KIA</v>
          </cell>
          <cell r="E2916" t="str">
            <v>100EL</v>
          </cell>
          <cell r="F2916" t="str">
            <v>Coazucar S. A.</v>
          </cell>
          <cell r="G2916">
            <v>791060202</v>
          </cell>
          <cell r="H2916">
            <v>7795550715</v>
          </cell>
          <cell r="I2916" t="str">
            <v>EQUIPO LIVIANO</v>
          </cell>
          <cell r="J2916" t="str">
            <v>CAMBIAR BANDA</v>
          </cell>
          <cell r="K2916" t="str">
            <v>MTTO. CORRECTIVO</v>
          </cell>
          <cell r="L2916">
            <v>1031</v>
          </cell>
          <cell r="M2916" t="str">
            <v>FAJARDO JIMENEZ, RENE</v>
          </cell>
          <cell r="N2916" t="str">
            <v>A</v>
          </cell>
          <cell r="O2916">
            <v>42217</v>
          </cell>
          <cell r="P2916">
            <v>0.5756944444444444</v>
          </cell>
          <cell r="Q2916">
            <v>31</v>
          </cell>
          <cell r="R2916"/>
          <cell r="S2916">
            <v>36863.913372222101</v>
          </cell>
          <cell r="T2916"/>
          <cell r="U2916"/>
          <cell r="V2916" t="str">
            <v/>
          </cell>
        </row>
        <row r="2917">
          <cell r="A2917"/>
          <cell r="B2917">
            <v>2906</v>
          </cell>
          <cell r="C2917">
            <v>157</v>
          </cell>
          <cell r="D2917" t="str">
            <v>Cabezal M. Benz LS-2635</v>
          </cell>
          <cell r="E2917" t="str">
            <v>100CB</v>
          </cell>
          <cell r="F2917" t="str">
            <v>Coazucar S. A.</v>
          </cell>
          <cell r="G2917">
            <v>791060330</v>
          </cell>
          <cell r="H2917">
            <v>791060330</v>
          </cell>
          <cell r="I2917" t="str">
            <v>MTTO. EN EL CAMPO</v>
          </cell>
          <cell r="J2917" t="str">
            <v>cambiar llanta derecha</v>
          </cell>
          <cell r="K2917" t="str">
            <v>MTTO. CORRECTIVO</v>
          </cell>
          <cell r="L2917">
            <v>1578</v>
          </cell>
          <cell r="M2917" t="str">
            <v>PICO BAYAS, JOHN JOSELITO</v>
          </cell>
          <cell r="N2917" t="str">
            <v>A</v>
          </cell>
          <cell r="O2917">
            <v>42217</v>
          </cell>
          <cell r="P2917">
            <v>0.58333333333333337</v>
          </cell>
          <cell r="Q2917">
            <v>31</v>
          </cell>
          <cell r="R2917"/>
          <cell r="S2917" t="str">
            <v>Mtto. Terminado</v>
          </cell>
          <cell r="T2917">
            <v>42218</v>
          </cell>
          <cell r="U2917">
            <v>0.62152777777777779</v>
          </cell>
          <cell r="V2917">
            <v>24.916666666744277</v>
          </cell>
        </row>
        <row r="2918">
          <cell r="A2918"/>
          <cell r="B2918">
            <v>2907</v>
          </cell>
          <cell r="C2918" t="str">
            <v>JD13</v>
          </cell>
          <cell r="D2918" t="str">
            <v>Tractor John Deere 6145J</v>
          </cell>
          <cell r="E2918" t="str">
            <v>100JD</v>
          </cell>
          <cell r="F2918" t="str">
            <v>Coazucar S. A.</v>
          </cell>
          <cell r="G2918">
            <v>791060395</v>
          </cell>
          <cell r="H2918">
            <v>7795551037</v>
          </cell>
          <cell r="I2918" t="str">
            <v>lubricadora</v>
          </cell>
          <cell r="J2918" t="str">
            <v>revisar fuga de aceite</v>
          </cell>
          <cell r="K2918" t="str">
            <v>MTTO. CORRECTIVO</v>
          </cell>
          <cell r="L2918">
            <v>1215</v>
          </cell>
          <cell r="M2918" t="str">
            <v>LEMA ROCANO, LUIS OSWALDO</v>
          </cell>
          <cell r="N2918" t="str">
            <v>A</v>
          </cell>
          <cell r="O2918">
            <v>42217</v>
          </cell>
          <cell r="P2918">
            <v>0.59027777777777779</v>
          </cell>
          <cell r="Q2918">
            <v>31</v>
          </cell>
          <cell r="R2918"/>
          <cell r="S2918">
            <v>36863.563372222008</v>
          </cell>
          <cell r="T2918"/>
          <cell r="U2918"/>
          <cell r="V2918" t="str">
            <v/>
          </cell>
        </row>
        <row r="2919">
          <cell r="A2919"/>
          <cell r="B2919">
            <v>2908</v>
          </cell>
          <cell r="C2919">
            <v>473</v>
          </cell>
          <cell r="D2919" t="str">
            <v>Carreta de urea</v>
          </cell>
          <cell r="E2919" t="str">
            <v>100CA</v>
          </cell>
          <cell r="F2919" t="str">
            <v>Coazucar S. A.</v>
          </cell>
          <cell r="G2919">
            <v>791060406</v>
          </cell>
          <cell r="H2919">
            <v>791060406</v>
          </cell>
          <cell r="I2919" t="str">
            <v>CARRETONES</v>
          </cell>
          <cell r="J2919" t="str">
            <v>cambiar el piso</v>
          </cell>
          <cell r="K2919" t="str">
            <v>MTTO. CORRECTIVO</v>
          </cell>
          <cell r="L2919">
            <v>7500</v>
          </cell>
          <cell r="M2919" t="str">
            <v xml:space="preserve">PINZON ALVARADO, JAIRO </v>
          </cell>
          <cell r="N2919" t="str">
            <v>A</v>
          </cell>
          <cell r="O2919">
            <v>42217</v>
          </cell>
          <cell r="P2919">
            <v>0.58333333333333337</v>
          </cell>
          <cell r="Q2919">
            <v>15</v>
          </cell>
          <cell r="R2919"/>
          <cell r="S2919">
            <v>36863.730038888752</v>
          </cell>
          <cell r="T2919"/>
          <cell r="U2919"/>
          <cell r="V2919" t="str">
            <v/>
          </cell>
        </row>
        <row r="2920">
          <cell r="A2920"/>
          <cell r="B2920">
            <v>2909</v>
          </cell>
          <cell r="C2920">
            <v>403</v>
          </cell>
          <cell r="D2920" t="str">
            <v>Carreton</v>
          </cell>
          <cell r="E2920" t="str">
            <v>100CA</v>
          </cell>
          <cell r="F2920" t="str">
            <v>Coazucar S. A.</v>
          </cell>
          <cell r="G2920">
            <v>791060326</v>
          </cell>
          <cell r="H2920">
            <v>791060326</v>
          </cell>
          <cell r="I2920" t="str">
            <v>CARRETONES</v>
          </cell>
          <cell r="J2920" t="str">
            <v>soldar parante esquinero y biga</v>
          </cell>
          <cell r="K2920" t="str">
            <v>MTTO. CORRECTIVO</v>
          </cell>
          <cell r="L2920">
            <v>1417</v>
          </cell>
          <cell r="M2920" t="str">
            <v>MORENO ULLOA, SALOMON</v>
          </cell>
          <cell r="N2920" t="str">
            <v>A</v>
          </cell>
          <cell r="O2920">
            <v>42217</v>
          </cell>
          <cell r="P2920">
            <v>0.59930555555555554</v>
          </cell>
          <cell r="Q2920">
            <v>31</v>
          </cell>
          <cell r="R2920"/>
          <cell r="S2920" t="str">
            <v>Mtto. Terminado</v>
          </cell>
          <cell r="T2920">
            <v>42217</v>
          </cell>
          <cell r="U2920">
            <v>0.79166666666666663</v>
          </cell>
          <cell r="V2920">
            <v>4.6166666665812954</v>
          </cell>
        </row>
        <row r="2921">
          <cell r="A2921"/>
          <cell r="B2921">
            <v>2910</v>
          </cell>
          <cell r="C2921" t="str">
            <v>JD43</v>
          </cell>
          <cell r="D2921" t="str">
            <v>Tractor Massey Ferguson MF8670</v>
          </cell>
          <cell r="E2921" t="str">
            <v>100JD</v>
          </cell>
          <cell r="F2921" t="str">
            <v>Coazucar S. A.</v>
          </cell>
          <cell r="G2921">
            <v>791060434</v>
          </cell>
          <cell r="H2921">
            <v>7795551095</v>
          </cell>
          <cell r="I2921" t="str">
            <v>JOHN DEERE</v>
          </cell>
          <cell r="J2921" t="str">
            <v>arreglar ela base del asiento</v>
          </cell>
          <cell r="K2921" t="str">
            <v>MTTO. CORRECTIVO</v>
          </cell>
          <cell r="L2921">
            <v>1256</v>
          </cell>
          <cell r="M2921" t="str">
            <v>LORENTY BERMELLO, RAMON MODESTO</v>
          </cell>
          <cell r="N2921" t="str">
            <v>A</v>
          </cell>
          <cell r="O2921">
            <v>42217</v>
          </cell>
          <cell r="P2921">
            <v>0.65069444444444446</v>
          </cell>
          <cell r="Q2921">
            <v>31</v>
          </cell>
          <cell r="R2921">
            <v>3793</v>
          </cell>
          <cell r="S2921" t="str">
            <v>Mtto. Terminado</v>
          </cell>
          <cell r="T2921">
            <v>42217</v>
          </cell>
          <cell r="U2921">
            <v>0.71527777777777779</v>
          </cell>
          <cell r="V2921">
            <v>1.5500000001629815</v>
          </cell>
        </row>
        <row r="2922">
          <cell r="A2922"/>
          <cell r="B2922">
            <v>2911</v>
          </cell>
          <cell r="C2922">
            <v>868</v>
          </cell>
          <cell r="D2922" t="str">
            <v>Abonadora de 2 Tolvas Multiple</v>
          </cell>
          <cell r="E2922" t="str">
            <v>100EA</v>
          </cell>
          <cell r="F2922" t="str">
            <v>Coazucar S. A.</v>
          </cell>
          <cell r="G2922">
            <v>0</v>
          </cell>
          <cell r="H2922">
            <v>791060429</v>
          </cell>
          <cell r="I2922" t="str">
            <v>EQUIPO AGRICOLAS</v>
          </cell>
          <cell r="J2922" t="str">
            <v>apretar disco de abonadora</v>
          </cell>
          <cell r="K2922" t="str">
            <v>MTTO. CORRECTIVO</v>
          </cell>
          <cell r="L2922">
            <v>7131</v>
          </cell>
          <cell r="M2922" t="str">
            <v>FLORES GUACHICHULCA, ERWIN FABIAN</v>
          </cell>
          <cell r="N2922" t="str">
            <v>A</v>
          </cell>
          <cell r="O2922">
            <v>42217</v>
          </cell>
          <cell r="P2922">
            <v>0.65</v>
          </cell>
          <cell r="Q2922">
            <v>31</v>
          </cell>
          <cell r="R2922"/>
          <cell r="S2922" t="str">
            <v>Mtto. Terminado</v>
          </cell>
          <cell r="T2922">
            <v>42218</v>
          </cell>
          <cell r="U2922">
            <v>0.66666666666666663</v>
          </cell>
          <cell r="V2922">
            <v>24.399999999906868</v>
          </cell>
        </row>
        <row r="2923">
          <cell r="A2923"/>
          <cell r="B2923">
            <v>2912</v>
          </cell>
          <cell r="C2923">
            <v>1208</v>
          </cell>
          <cell r="D2923" t="str">
            <v>Trayler</v>
          </cell>
          <cell r="E2923" t="str">
            <v>100TD</v>
          </cell>
          <cell r="F2923" t="str">
            <v>Coazucar S. A.</v>
          </cell>
          <cell r="G2923">
            <v>791060312</v>
          </cell>
          <cell r="H2923">
            <v>791060312</v>
          </cell>
          <cell r="I2923" t="str">
            <v>TRAYLER</v>
          </cell>
          <cell r="J2923" t="str">
            <v>soldar visagra y mecanismo</v>
          </cell>
          <cell r="K2923" t="str">
            <v>MTTO. CORRECTIVO</v>
          </cell>
          <cell r="L2923">
            <v>1626</v>
          </cell>
          <cell r="M2923" t="str">
            <v xml:space="preserve">QUIMI CHANALATA, ERALDO </v>
          </cell>
          <cell r="N2923" t="str">
            <v>A</v>
          </cell>
          <cell r="O2923">
            <v>42217</v>
          </cell>
          <cell r="P2923">
            <v>0.66180555555555554</v>
          </cell>
          <cell r="Q2923">
            <v>31</v>
          </cell>
          <cell r="R2923"/>
          <cell r="S2923" t="str">
            <v>Mtto. Terminado</v>
          </cell>
          <cell r="T2923">
            <v>42217</v>
          </cell>
          <cell r="U2923">
            <v>0.75</v>
          </cell>
          <cell r="V2923">
            <v>2.1166666665812954</v>
          </cell>
        </row>
        <row r="2924">
          <cell r="A2924"/>
          <cell r="B2924">
            <v>2913</v>
          </cell>
          <cell r="C2924">
            <v>643</v>
          </cell>
          <cell r="D2924" t="str">
            <v xml:space="preserve">Moto Bomba Big squirt (Detroit 4.53)   </v>
          </cell>
          <cell r="E2924" t="str">
            <v>100BB</v>
          </cell>
          <cell r="F2924" t="str">
            <v>Coazucar S. A.</v>
          </cell>
          <cell r="G2924">
            <v>791060405</v>
          </cell>
          <cell r="H2924">
            <v>7795550025</v>
          </cell>
          <cell r="I2924" t="str">
            <v>MTTO. EN EL CAMPO</v>
          </cell>
          <cell r="J2924" t="str">
            <v>revisar aspersor</v>
          </cell>
          <cell r="K2924" t="str">
            <v>MTTO. CORRECTIVO</v>
          </cell>
          <cell r="L2924">
            <v>1356</v>
          </cell>
          <cell r="M2924" t="str">
            <v>MIRANDA ARIAS, DION SIXTO</v>
          </cell>
          <cell r="N2924" t="str">
            <v>A</v>
          </cell>
          <cell r="O2924">
            <v>42217</v>
          </cell>
          <cell r="P2924">
            <v>0.66249999999999998</v>
          </cell>
          <cell r="Q2924">
            <v>31</v>
          </cell>
          <cell r="R2924"/>
          <cell r="S2924" t="str">
            <v>Mtto. Terminado</v>
          </cell>
          <cell r="T2924">
            <v>42217</v>
          </cell>
          <cell r="U2924">
            <v>0.72916666666666663</v>
          </cell>
          <cell r="V2924">
            <v>1.6000000000931323</v>
          </cell>
        </row>
        <row r="2925">
          <cell r="A2925"/>
          <cell r="B2925">
            <v>2914</v>
          </cell>
          <cell r="C2925">
            <v>1320</v>
          </cell>
          <cell r="D2925" t="str">
            <v>Trayler</v>
          </cell>
          <cell r="E2925" t="str">
            <v>100TD</v>
          </cell>
          <cell r="F2925" t="str">
            <v>Coazucar S. A.</v>
          </cell>
          <cell r="G2925">
            <v>791060312</v>
          </cell>
          <cell r="H2925">
            <v>791060312</v>
          </cell>
          <cell r="I2925" t="str">
            <v>TRAYLER</v>
          </cell>
          <cell r="J2925" t="str">
            <v>templador patas y esparrago</v>
          </cell>
          <cell r="K2925" t="str">
            <v>MTTO. CORRECTIVO</v>
          </cell>
          <cell r="L2925">
            <v>1626</v>
          </cell>
          <cell r="M2925" t="str">
            <v xml:space="preserve">QUIMI CHANALATA, ERALDO </v>
          </cell>
          <cell r="N2925" t="str">
            <v>A</v>
          </cell>
          <cell r="O2925">
            <v>42217</v>
          </cell>
          <cell r="P2925">
            <v>0.67708333333333337</v>
          </cell>
          <cell r="Q2925">
            <v>31</v>
          </cell>
          <cell r="R2925"/>
          <cell r="S2925" t="str">
            <v>Mtto. Terminado</v>
          </cell>
          <cell r="T2925">
            <v>42217</v>
          </cell>
          <cell r="U2925">
            <v>0.91666666666666663</v>
          </cell>
          <cell r="V2925">
            <v>5.75</v>
          </cell>
        </row>
        <row r="2926">
          <cell r="A2926"/>
          <cell r="B2926">
            <v>2915</v>
          </cell>
          <cell r="C2926">
            <v>1247</v>
          </cell>
          <cell r="D2926" t="str">
            <v>Trayler</v>
          </cell>
          <cell r="E2926" t="str">
            <v>100TD</v>
          </cell>
          <cell r="F2926" t="str">
            <v>Coazucar S. A.</v>
          </cell>
          <cell r="G2926">
            <v>791060312</v>
          </cell>
          <cell r="H2926">
            <v>791060312</v>
          </cell>
          <cell r="I2926" t="str">
            <v>TRAYLER</v>
          </cell>
          <cell r="J2926" t="str">
            <v>visagras y templador</v>
          </cell>
          <cell r="K2926" t="str">
            <v>MTTO. CORRECTIVO</v>
          </cell>
          <cell r="L2926">
            <v>1626</v>
          </cell>
          <cell r="M2926" t="str">
            <v xml:space="preserve">QUIMI CHANALATA, ERALDO </v>
          </cell>
          <cell r="N2926" t="str">
            <v>A</v>
          </cell>
          <cell r="O2926">
            <v>42217</v>
          </cell>
          <cell r="P2926">
            <v>0.67708333333333337</v>
          </cell>
          <cell r="Q2926">
            <v>31</v>
          </cell>
          <cell r="R2926"/>
          <cell r="S2926" t="str">
            <v>Mtto. Terminado</v>
          </cell>
          <cell r="T2926">
            <v>42218</v>
          </cell>
          <cell r="U2926">
            <v>0.16666666666666666</v>
          </cell>
          <cell r="V2926">
            <v>11.75</v>
          </cell>
        </row>
        <row r="2927">
          <cell r="A2927"/>
          <cell r="B2927">
            <v>2916</v>
          </cell>
          <cell r="C2927" t="str">
            <v>EL24</v>
          </cell>
          <cell r="D2927" t="str">
            <v>Ambulancia Mercedes Benz</v>
          </cell>
          <cell r="E2927" t="str">
            <v>100EL</v>
          </cell>
          <cell r="F2927" t="str">
            <v>Coazucar S. A.</v>
          </cell>
          <cell r="G2927">
            <v>791010702</v>
          </cell>
          <cell r="H2927">
            <v>7795550801</v>
          </cell>
          <cell r="I2927" t="str">
            <v>EQUIPO LIVIANO</v>
          </cell>
          <cell r="J2927" t="str">
            <v>revisar temperatura</v>
          </cell>
          <cell r="K2927" t="str">
            <v>MTTO. CORRECTIVO</v>
          </cell>
          <cell r="L2927">
            <v>1450</v>
          </cell>
          <cell r="M2927" t="str">
            <v>NUÑEZ ARROBA, EDUARDO</v>
          </cell>
          <cell r="N2927" t="str">
            <v>A</v>
          </cell>
          <cell r="O2927">
            <v>42217</v>
          </cell>
          <cell r="P2927">
            <v>0.68402777777777779</v>
          </cell>
          <cell r="Q2927">
            <v>31</v>
          </cell>
          <cell r="R2927"/>
          <cell r="S2927" t="str">
            <v>Mtto. Terminado</v>
          </cell>
          <cell r="T2927">
            <v>42217</v>
          </cell>
          <cell r="U2927">
            <v>0.7104166666666667</v>
          </cell>
          <cell r="V2927">
            <v>0.63333333330228925</v>
          </cell>
        </row>
        <row r="2928">
          <cell r="A2928"/>
          <cell r="B2928">
            <v>2917</v>
          </cell>
          <cell r="C2928">
            <v>1317</v>
          </cell>
          <cell r="D2928" t="str">
            <v>Trayler</v>
          </cell>
          <cell r="E2928" t="str">
            <v>100TD</v>
          </cell>
          <cell r="F2928" t="str">
            <v>Coazucar S. A.</v>
          </cell>
          <cell r="G2928">
            <v>791060312</v>
          </cell>
          <cell r="H2928">
            <v>791060312</v>
          </cell>
          <cell r="I2928" t="str">
            <v>TRAYLER</v>
          </cell>
          <cell r="J2928" t="str">
            <v xml:space="preserve">REVISAR TEMPLADOR </v>
          </cell>
          <cell r="K2928" t="str">
            <v>MTTO. CORRECTIVO</v>
          </cell>
          <cell r="L2928">
            <v>1500</v>
          </cell>
          <cell r="M2928" t="str">
            <v>ORTIZ YADAYCELA, NESTOR</v>
          </cell>
          <cell r="N2928" t="str">
            <v>A</v>
          </cell>
          <cell r="O2928">
            <v>42217</v>
          </cell>
          <cell r="P2928">
            <v>0.73263888888888884</v>
          </cell>
          <cell r="Q2928">
            <v>31</v>
          </cell>
          <cell r="R2928"/>
          <cell r="S2928" t="str">
            <v>Mtto. Terminado</v>
          </cell>
          <cell r="T2928">
            <v>42217</v>
          </cell>
          <cell r="U2928">
            <v>0.91666666666666663</v>
          </cell>
          <cell r="V2928">
            <v>4.4166666666278616</v>
          </cell>
        </row>
        <row r="2929">
          <cell r="A2929"/>
          <cell r="B2929">
            <v>2918</v>
          </cell>
          <cell r="C2929" t="str">
            <v>MB24</v>
          </cell>
          <cell r="D2929" t="str">
            <v>Moto Bomba Iveco f4ge0684e*d650</v>
          </cell>
          <cell r="E2929" t="str">
            <v>100BB</v>
          </cell>
          <cell r="F2929" t="str">
            <v>Coazucar S. A.</v>
          </cell>
          <cell r="G2929">
            <v>791060405</v>
          </cell>
          <cell r="H2929">
            <v>7795550112</v>
          </cell>
          <cell r="I2929" t="str">
            <v>MTTO. EN EL CAMPO</v>
          </cell>
          <cell r="J2929" t="str">
            <v xml:space="preserve">CAMBIAR BANDA DEL MOTOR </v>
          </cell>
          <cell r="K2929" t="str">
            <v>MTTO. CORRECTIVO</v>
          </cell>
          <cell r="L2929">
            <v>1467</v>
          </cell>
          <cell r="M2929" t="str">
            <v>OJEDA GONZAGA,YOBANY</v>
          </cell>
          <cell r="N2929" t="str">
            <v>A</v>
          </cell>
          <cell r="O2929">
            <v>42217</v>
          </cell>
          <cell r="P2929">
            <v>0.7368055555555556</v>
          </cell>
          <cell r="Q2929">
            <v>31</v>
          </cell>
          <cell r="R2929"/>
          <cell r="S2929" t="str">
            <v>Mtto. Terminado</v>
          </cell>
          <cell r="T2929">
            <v>42217</v>
          </cell>
          <cell r="U2929">
            <v>0.77777777777777779</v>
          </cell>
          <cell r="V2929">
            <v>0.9833333333954215</v>
          </cell>
        </row>
        <row r="2930">
          <cell r="A2930"/>
          <cell r="B2930">
            <v>2919</v>
          </cell>
          <cell r="C2930">
            <v>324</v>
          </cell>
          <cell r="D2930" t="str">
            <v>Tractor de Llantas Cameco 305 AG</v>
          </cell>
          <cell r="E2930" t="str">
            <v>100CM</v>
          </cell>
          <cell r="F2930" t="str">
            <v>Coazucar S. A.</v>
          </cell>
          <cell r="G2930">
            <v>791060373</v>
          </cell>
          <cell r="H2930">
            <v>7795550331</v>
          </cell>
          <cell r="I2930" t="str">
            <v>CAMECOS</v>
          </cell>
          <cell r="J2930" t="str">
            <v>REVISAR CAJA CAMBIO</v>
          </cell>
          <cell r="K2930" t="str">
            <v>MTTO. CORRECTIVO</v>
          </cell>
          <cell r="L2930">
            <v>1799</v>
          </cell>
          <cell r="M2930" t="str">
            <v>SANTILLAN AMBI, JORGE VICENTE</v>
          </cell>
          <cell r="N2930" t="str">
            <v>A</v>
          </cell>
          <cell r="O2930">
            <v>42217</v>
          </cell>
          <cell r="P2930">
            <v>0.76666666666666661</v>
          </cell>
          <cell r="Q2930">
            <v>31</v>
          </cell>
          <cell r="R2930"/>
          <cell r="S2930" t="str">
            <v>Mtto. Terminado</v>
          </cell>
          <cell r="T2930">
            <v>42217</v>
          </cell>
          <cell r="U2930">
            <v>0.93055555555555547</v>
          </cell>
          <cell r="V2930">
            <v>3.9333333331160247</v>
          </cell>
        </row>
        <row r="2931">
          <cell r="A2931"/>
          <cell r="B2931">
            <v>2920</v>
          </cell>
          <cell r="C2931">
            <v>377</v>
          </cell>
          <cell r="D2931" t="str">
            <v>Tractor John Deere 7400</v>
          </cell>
          <cell r="E2931" t="str">
            <v>100JD</v>
          </cell>
          <cell r="F2931" t="str">
            <v>Coazucar S. A.</v>
          </cell>
          <cell r="G2931">
            <v>791060390</v>
          </cell>
          <cell r="H2931">
            <v>7795550985</v>
          </cell>
          <cell r="I2931" t="str">
            <v>JOHN DEERE</v>
          </cell>
          <cell r="J2931" t="str">
            <v>REVISAR ENCENDIDO</v>
          </cell>
          <cell r="K2931" t="str">
            <v>MTTO. CORRECTIVO</v>
          </cell>
          <cell r="L2931">
            <v>7416</v>
          </cell>
          <cell r="M2931" t="str">
            <v>CARPIO ORDOÑES,MANUEL</v>
          </cell>
          <cell r="N2931" t="str">
            <v>A</v>
          </cell>
          <cell r="O2931">
            <v>42217</v>
          </cell>
          <cell r="P2931">
            <v>0.78611111111111109</v>
          </cell>
          <cell r="Q2931">
            <v>31</v>
          </cell>
          <cell r="R2931"/>
          <cell r="S2931" t="str">
            <v>Mtto. Terminado</v>
          </cell>
          <cell r="T2931">
            <v>42218</v>
          </cell>
          <cell r="U2931">
            <v>0.31805555555555554</v>
          </cell>
          <cell r="V2931">
            <v>12.766666666720994</v>
          </cell>
        </row>
        <row r="2932">
          <cell r="A2932"/>
          <cell r="B2932">
            <v>2921</v>
          </cell>
          <cell r="C2932">
            <v>523</v>
          </cell>
          <cell r="D2932" t="str">
            <v>Cargadora de Caña Vanguard V-1900</v>
          </cell>
          <cell r="E2932" t="str">
            <v>100LL</v>
          </cell>
          <cell r="F2932" t="str">
            <v>Coazucar S. A.</v>
          </cell>
          <cell r="G2932">
            <v>791060369</v>
          </cell>
          <cell r="H2932">
            <v>791060369</v>
          </cell>
          <cell r="I2932" t="str">
            <v>LLENADORAS</v>
          </cell>
          <cell r="J2932" t="str">
            <v>Revisar Trasmision</v>
          </cell>
          <cell r="K2932" t="str">
            <v>MTTO. CORRECTIVO</v>
          </cell>
          <cell r="L2932">
            <v>1861</v>
          </cell>
          <cell r="M2932" t="str">
            <v>SUQUILANDA MORANTE, FRANCISCO JAVIER</v>
          </cell>
          <cell r="N2932" t="str">
            <v>B</v>
          </cell>
          <cell r="O2932">
            <v>42217</v>
          </cell>
          <cell r="P2932">
            <v>0.80972222222222223</v>
          </cell>
          <cell r="Q2932">
            <v>31</v>
          </cell>
          <cell r="R2932"/>
          <cell r="S2932" t="str">
            <v>Mtto. Terminado</v>
          </cell>
          <cell r="T2932">
            <v>42217</v>
          </cell>
          <cell r="U2932">
            <v>0.91666666666666663</v>
          </cell>
          <cell r="V2932">
            <v>2.5666666666511446</v>
          </cell>
        </row>
        <row r="2933">
          <cell r="A2933"/>
          <cell r="B2933">
            <v>2922</v>
          </cell>
          <cell r="C2933">
            <v>731</v>
          </cell>
          <cell r="D2933" t="str">
            <v>Motoniveladora CAT-14G</v>
          </cell>
          <cell r="E2933" t="str">
            <v>100EP</v>
          </cell>
          <cell r="F2933" t="str">
            <v>Coazucar S. A.</v>
          </cell>
          <cell r="G2933">
            <v>791060410</v>
          </cell>
          <cell r="H2933">
            <v>7795550860</v>
          </cell>
          <cell r="I2933" t="str">
            <v>EQUIPO PESADO</v>
          </cell>
          <cell r="J2933" t="str">
            <v>Soldar escape</v>
          </cell>
          <cell r="K2933" t="str">
            <v>MTTO. CORRECTIVO</v>
          </cell>
          <cell r="L2933">
            <v>9034</v>
          </cell>
          <cell r="M2933" t="str">
            <v>CAICEDO PARRA,FABIAN</v>
          </cell>
          <cell r="N2933" t="str">
            <v>B</v>
          </cell>
          <cell r="O2933">
            <v>42217</v>
          </cell>
          <cell r="P2933">
            <v>0.82013888888888886</v>
          </cell>
          <cell r="Q2933">
            <v>31</v>
          </cell>
          <cell r="R2933"/>
          <cell r="S2933" t="str">
            <v>Mtto. Terminado</v>
          </cell>
          <cell r="T2933">
            <v>42217</v>
          </cell>
          <cell r="U2933">
            <v>0.91666666666666663</v>
          </cell>
          <cell r="V2933">
            <v>2.3166666666511446</v>
          </cell>
        </row>
        <row r="2934">
          <cell r="A2934"/>
          <cell r="B2934">
            <v>2923</v>
          </cell>
          <cell r="C2934" t="str">
            <v>CB01</v>
          </cell>
          <cell r="D2934" t="str">
            <v>Cabezal Volvo FM64T-L2H1</v>
          </cell>
          <cell r="E2934" t="str">
            <v>100CB</v>
          </cell>
          <cell r="F2934" t="str">
            <v>Coazucar S. A.</v>
          </cell>
          <cell r="G2934">
            <v>791060412</v>
          </cell>
          <cell r="H2934">
            <v>791060412</v>
          </cell>
          <cell r="I2934" t="str">
            <v>MTTO. EN EL CAMPO</v>
          </cell>
          <cell r="J2934" t="str">
            <v>Revisar fuga de aire</v>
          </cell>
          <cell r="K2934" t="str">
            <v>MTTO. CORRECTIVO</v>
          </cell>
          <cell r="L2934">
            <v>1396</v>
          </cell>
          <cell r="M2934" t="str">
            <v>MORA ZAMBRANO, JESUS EUDALDO</v>
          </cell>
          <cell r="N2934" t="str">
            <v>B</v>
          </cell>
          <cell r="O2934">
            <v>42217</v>
          </cell>
          <cell r="P2934">
            <v>0.82291666666666663</v>
          </cell>
          <cell r="Q2934">
            <v>31</v>
          </cell>
          <cell r="R2934"/>
          <cell r="S2934" t="str">
            <v>Mtto. Terminado</v>
          </cell>
          <cell r="T2934">
            <v>42218</v>
          </cell>
          <cell r="U2934">
            <v>8.3333333333333329E-2</v>
          </cell>
          <cell r="V2934">
            <v>6.25</v>
          </cell>
        </row>
        <row r="2935">
          <cell r="A2935"/>
          <cell r="B2935">
            <v>2924</v>
          </cell>
          <cell r="C2935" t="str">
            <v>MB82</v>
          </cell>
          <cell r="D2935" t="str">
            <v>Moto Bomba Cunmis 6vta 5.9</v>
          </cell>
          <cell r="E2935" t="str">
            <v>100BB</v>
          </cell>
          <cell r="F2935" t="str">
            <v>Coazucar S. A.</v>
          </cell>
          <cell r="G2935">
            <v>791060405</v>
          </cell>
          <cell r="H2935">
            <v>791060405</v>
          </cell>
          <cell r="I2935" t="str">
            <v>MTTO. EN EL CAMPO</v>
          </cell>
          <cell r="J2935" t="str">
            <v>Cambiar bandas</v>
          </cell>
          <cell r="K2935" t="str">
            <v>MTTO. CORRECTIVO</v>
          </cell>
          <cell r="L2935">
            <v>1729</v>
          </cell>
          <cell r="M2935" t="str">
            <v>ROJAS BARRETO, FREDDY</v>
          </cell>
          <cell r="N2935" t="str">
            <v>B</v>
          </cell>
          <cell r="O2935">
            <v>42217</v>
          </cell>
          <cell r="P2935">
            <v>0.82847222222222217</v>
          </cell>
          <cell r="Q2935">
            <v>31</v>
          </cell>
          <cell r="R2935"/>
          <cell r="S2935" t="str">
            <v>Mtto. Terminado</v>
          </cell>
          <cell r="T2935">
            <v>42217</v>
          </cell>
          <cell r="U2935">
            <v>0.9375</v>
          </cell>
          <cell r="V2935">
            <v>2.6166666666977108</v>
          </cell>
        </row>
        <row r="2936">
          <cell r="A2936"/>
          <cell r="B2936">
            <v>2925</v>
          </cell>
          <cell r="C2936" t="str">
            <v>MB39</v>
          </cell>
          <cell r="D2936" t="str">
            <v>Moto Boma Perkins1006-6TZ09</v>
          </cell>
          <cell r="E2936" t="str">
            <v>100BB</v>
          </cell>
          <cell r="F2936" t="str">
            <v>Coazucar S. A.</v>
          </cell>
          <cell r="G2936">
            <v>791060405</v>
          </cell>
          <cell r="H2936">
            <v>7795550132</v>
          </cell>
          <cell r="I2936" t="str">
            <v>BOMBAS</v>
          </cell>
          <cell r="J2936" t="str">
            <v>Reparar embrague</v>
          </cell>
          <cell r="K2936" t="str">
            <v>MTTO. CORRECTIVO</v>
          </cell>
          <cell r="L2936">
            <v>1729</v>
          </cell>
          <cell r="M2936" t="str">
            <v>ROJAS BARRETO, FREDDY</v>
          </cell>
          <cell r="N2936" t="str">
            <v>B</v>
          </cell>
          <cell r="O2936">
            <v>42217</v>
          </cell>
          <cell r="P2936">
            <v>0.82916666666666661</v>
          </cell>
          <cell r="Q2936">
            <v>31</v>
          </cell>
          <cell r="R2936"/>
          <cell r="S2936" t="str">
            <v>Mtto. Terminado</v>
          </cell>
          <cell r="T2936">
            <v>42217</v>
          </cell>
          <cell r="U2936">
            <v>0.875</v>
          </cell>
          <cell r="V2936">
            <v>1.0999999998603016</v>
          </cell>
        </row>
        <row r="2937">
          <cell r="A2937"/>
          <cell r="B2937">
            <v>2926</v>
          </cell>
          <cell r="C2937">
            <v>152</v>
          </cell>
          <cell r="D2937" t="str">
            <v>Cabezal M. Benz LS-2635</v>
          </cell>
          <cell r="E2937" t="str">
            <v>100CB</v>
          </cell>
          <cell r="F2937" t="str">
            <v>Coazucar S. A.</v>
          </cell>
          <cell r="G2937">
            <v>791060330</v>
          </cell>
          <cell r="H2937">
            <v>791060330</v>
          </cell>
          <cell r="I2937" t="str">
            <v>DOLLYS</v>
          </cell>
          <cell r="J2937" t="str">
            <v>Revisar 5ta rueda</v>
          </cell>
          <cell r="K2937" t="str">
            <v>MTTO. CORRECTIVO</v>
          </cell>
          <cell r="L2937">
            <v>687</v>
          </cell>
          <cell r="M2937" t="str">
            <v>BARAHONA MUÑOZ, GUIDO MANUEL</v>
          </cell>
          <cell r="N2937" t="str">
            <v>B</v>
          </cell>
          <cell r="O2937">
            <v>42217</v>
          </cell>
          <cell r="P2937">
            <v>0.8305555555555556</v>
          </cell>
          <cell r="Q2937">
            <v>31</v>
          </cell>
          <cell r="R2937"/>
          <cell r="S2937" t="str">
            <v>Mtto. Terminado</v>
          </cell>
          <cell r="T2937">
            <v>42217</v>
          </cell>
          <cell r="U2937">
            <v>0.91666666666666663</v>
          </cell>
          <cell r="V2937">
            <v>2.0666666666511446</v>
          </cell>
        </row>
        <row r="2938">
          <cell r="A2938"/>
          <cell r="B2938">
            <v>2927</v>
          </cell>
          <cell r="C2938">
            <v>275</v>
          </cell>
          <cell r="D2938" t="str">
            <v>Tractor John Deere 8200</v>
          </cell>
          <cell r="E2938" t="str">
            <v>100JD</v>
          </cell>
          <cell r="F2938" t="str">
            <v>Coazucar S. A.</v>
          </cell>
          <cell r="G2938">
            <v>791060442</v>
          </cell>
          <cell r="H2938">
            <v>7795550921</v>
          </cell>
          <cell r="I2938" t="str">
            <v>MTTO. EN EL CAMPO</v>
          </cell>
          <cell r="J2938" t="str">
            <v>Revisar alternador</v>
          </cell>
          <cell r="K2938" t="str">
            <v>MTTO. CORRECTIVO</v>
          </cell>
          <cell r="L2938">
            <v>1591</v>
          </cell>
          <cell r="M2938" t="str">
            <v>PINEDA VERA, NICANOR FRANCISCO</v>
          </cell>
          <cell r="N2938" t="str">
            <v>B</v>
          </cell>
          <cell r="O2938">
            <v>42217</v>
          </cell>
          <cell r="P2938">
            <v>0.83333333333333337</v>
          </cell>
          <cell r="Q2938">
            <v>31</v>
          </cell>
          <cell r="R2938"/>
          <cell r="S2938" t="str">
            <v>Mtto. Terminado</v>
          </cell>
          <cell r="T2938">
            <v>42217</v>
          </cell>
          <cell r="U2938">
            <v>0.97916666666666663</v>
          </cell>
          <cell r="V2938">
            <v>3.5</v>
          </cell>
        </row>
        <row r="2939">
          <cell r="A2939"/>
          <cell r="B2939">
            <v>2928</v>
          </cell>
          <cell r="C2939">
            <v>336</v>
          </cell>
          <cell r="D2939" t="str">
            <v>Tractor de Llantas Cameco 305 AG</v>
          </cell>
          <cell r="E2939" t="str">
            <v>100CM</v>
          </cell>
          <cell r="F2939" t="str">
            <v>Coazucar S. A.</v>
          </cell>
          <cell r="G2939">
            <v>791060444</v>
          </cell>
          <cell r="H2939">
            <v>791060444</v>
          </cell>
          <cell r="I2939" t="str">
            <v>CAMECOS</v>
          </cell>
          <cell r="J2939" t="str">
            <v>Revisar motor</v>
          </cell>
          <cell r="K2939" t="str">
            <v>MTTO. CORRECTIVO</v>
          </cell>
          <cell r="L2939">
            <v>1398</v>
          </cell>
          <cell r="M2939" t="str">
            <v>MORALES SARMIENTO, WILIAM MECIAS</v>
          </cell>
          <cell r="N2939" t="str">
            <v>B</v>
          </cell>
          <cell r="O2939">
            <v>42217</v>
          </cell>
          <cell r="P2939">
            <v>0.84166666666666667</v>
          </cell>
          <cell r="Q2939">
            <v>31</v>
          </cell>
          <cell r="R2939"/>
          <cell r="S2939" t="str">
            <v>Mtto. Terminado</v>
          </cell>
          <cell r="T2939">
            <v>42217</v>
          </cell>
          <cell r="U2939">
            <v>0.94444444444444453</v>
          </cell>
          <cell r="V2939">
            <v>2.466666666790843</v>
          </cell>
        </row>
        <row r="2940">
          <cell r="A2940"/>
          <cell r="B2940">
            <v>2929</v>
          </cell>
          <cell r="C2940">
            <v>332</v>
          </cell>
          <cell r="D2940" t="str">
            <v>Tractor de Llantas Cameco 305 AG</v>
          </cell>
          <cell r="E2940" t="str">
            <v>100CM</v>
          </cell>
          <cell r="F2940" t="str">
            <v>Coazucar S. A.</v>
          </cell>
          <cell r="G2940">
            <v>791060444</v>
          </cell>
          <cell r="H2940">
            <v>791060444</v>
          </cell>
          <cell r="I2940" t="str">
            <v>CAMECOS</v>
          </cell>
          <cell r="J2940" t="str">
            <v>Revisar fuga de aire</v>
          </cell>
          <cell r="K2940" t="str">
            <v>MTTO. CORRECTIVO</v>
          </cell>
          <cell r="L2940">
            <v>1053</v>
          </cell>
          <cell r="M2940" t="str">
            <v>FLORES SALAZAR, FRANKLIN RENE</v>
          </cell>
          <cell r="N2940" t="str">
            <v>B</v>
          </cell>
          <cell r="O2940">
            <v>42217</v>
          </cell>
          <cell r="P2940">
            <v>0.85555555555555562</v>
          </cell>
          <cell r="Q2940">
            <v>31</v>
          </cell>
          <cell r="R2940"/>
          <cell r="S2940" t="str">
            <v>Mtto. Terminado</v>
          </cell>
          <cell r="T2940">
            <v>42217</v>
          </cell>
          <cell r="U2940">
            <v>0.90555555555555556</v>
          </cell>
          <cell r="V2940">
            <v>1.1999999998370185</v>
          </cell>
        </row>
        <row r="2941">
          <cell r="A2941"/>
          <cell r="B2941">
            <v>2930</v>
          </cell>
          <cell r="C2941">
            <v>1357</v>
          </cell>
          <cell r="D2941" t="str">
            <v>Trayler</v>
          </cell>
          <cell r="E2941" t="str">
            <v>100TD</v>
          </cell>
          <cell r="F2941" t="str">
            <v>Coazucar S. A.</v>
          </cell>
          <cell r="G2941">
            <v>791060312</v>
          </cell>
          <cell r="H2941">
            <v>791060312</v>
          </cell>
          <cell r="I2941" t="str">
            <v>TRAYLER</v>
          </cell>
          <cell r="J2941" t="str">
            <v>Cambiar perno guia</v>
          </cell>
          <cell r="K2941" t="str">
            <v>MTTO. CORRECTIVO</v>
          </cell>
          <cell r="L2941">
            <v>1582</v>
          </cell>
          <cell r="M2941" t="str">
            <v>PILAY SANTOS, OSCAR</v>
          </cell>
          <cell r="N2941" t="str">
            <v>B</v>
          </cell>
          <cell r="O2941">
            <v>42217</v>
          </cell>
          <cell r="P2941">
            <v>0.87361111111111101</v>
          </cell>
          <cell r="Q2941">
            <v>31</v>
          </cell>
          <cell r="R2941"/>
          <cell r="S2941" t="str">
            <v>Mtto. Terminado</v>
          </cell>
          <cell r="T2941">
            <v>42217</v>
          </cell>
          <cell r="U2941">
            <v>0.95833333333333337</v>
          </cell>
          <cell r="V2941">
            <v>2.033333333209157</v>
          </cell>
        </row>
        <row r="2942">
          <cell r="A2942"/>
          <cell r="B2942">
            <v>2931</v>
          </cell>
          <cell r="C2942">
            <v>1314</v>
          </cell>
          <cell r="D2942" t="str">
            <v>Trayler</v>
          </cell>
          <cell r="E2942" t="str">
            <v>100TD</v>
          </cell>
          <cell r="F2942" t="str">
            <v>Coazucar S. A.</v>
          </cell>
          <cell r="G2942">
            <v>791060312</v>
          </cell>
          <cell r="H2942">
            <v>791060312</v>
          </cell>
          <cell r="I2942" t="str">
            <v>TRAYLER</v>
          </cell>
          <cell r="J2942" t="str">
            <v>Soldar viga y parantes</v>
          </cell>
          <cell r="K2942" t="str">
            <v>MTTO. CORRECTIVO</v>
          </cell>
          <cell r="L2942">
            <v>1582</v>
          </cell>
          <cell r="M2942" t="str">
            <v>PILAY SANTOS, OSCAR</v>
          </cell>
          <cell r="N2942" t="str">
            <v>B</v>
          </cell>
          <cell r="O2942">
            <v>42217</v>
          </cell>
          <cell r="P2942">
            <v>0.87361111111111101</v>
          </cell>
          <cell r="Q2942">
            <v>31</v>
          </cell>
          <cell r="R2942"/>
          <cell r="S2942" t="str">
            <v>Mtto. Terminado</v>
          </cell>
          <cell r="T2942">
            <v>42217</v>
          </cell>
          <cell r="U2942">
            <v>0.95833333333333337</v>
          </cell>
          <cell r="V2942">
            <v>2.033333333209157</v>
          </cell>
        </row>
        <row r="2943">
          <cell r="A2943"/>
          <cell r="B2943">
            <v>2932</v>
          </cell>
          <cell r="C2943">
            <v>1354</v>
          </cell>
          <cell r="D2943" t="str">
            <v>Trayler</v>
          </cell>
          <cell r="E2943" t="str">
            <v>100TD</v>
          </cell>
          <cell r="F2943" t="str">
            <v>Coazucar S. A.</v>
          </cell>
          <cell r="G2943">
            <v>791060312</v>
          </cell>
          <cell r="H2943">
            <v>791060312</v>
          </cell>
          <cell r="I2943" t="str">
            <v>TRAYLER</v>
          </cell>
          <cell r="J2943" t="str">
            <v>Reparar taza rota</v>
          </cell>
          <cell r="K2943" t="str">
            <v>MTTO. CORRECTIVO</v>
          </cell>
          <cell r="L2943">
            <v>1582</v>
          </cell>
          <cell r="M2943" t="str">
            <v>PILAY SANTOS, OSCAR</v>
          </cell>
          <cell r="N2943" t="str">
            <v>B</v>
          </cell>
          <cell r="O2943">
            <v>42217</v>
          </cell>
          <cell r="P2943">
            <v>0.87361111111111101</v>
          </cell>
          <cell r="Q2943">
            <v>31</v>
          </cell>
          <cell r="R2943"/>
          <cell r="S2943" t="str">
            <v>Mtto. Terminado</v>
          </cell>
          <cell r="T2943">
            <v>42217</v>
          </cell>
          <cell r="U2943">
            <v>0.91666666666666663</v>
          </cell>
          <cell r="V2943">
            <v>1.033333333209157</v>
          </cell>
        </row>
        <row r="2944">
          <cell r="A2944"/>
          <cell r="B2944">
            <v>2933</v>
          </cell>
          <cell r="C2944">
            <v>1319</v>
          </cell>
          <cell r="D2944" t="str">
            <v>Trayler</v>
          </cell>
          <cell r="E2944" t="str">
            <v>100TD</v>
          </cell>
          <cell r="F2944" t="str">
            <v>Coazucar S. A.</v>
          </cell>
          <cell r="G2944">
            <v>0</v>
          </cell>
          <cell r="H2944">
            <v>791060312</v>
          </cell>
          <cell r="I2944" t="str">
            <v>TRAYLER</v>
          </cell>
          <cell r="J2944" t="str">
            <v>Reoarar templador roto</v>
          </cell>
          <cell r="K2944" t="str">
            <v>MTTO. CORRECTIVO</v>
          </cell>
          <cell r="L2944">
            <v>1582</v>
          </cell>
          <cell r="M2944" t="str">
            <v>PILAY SANTOS, OSCAR</v>
          </cell>
          <cell r="N2944" t="str">
            <v>B</v>
          </cell>
          <cell r="O2944">
            <v>42217</v>
          </cell>
          <cell r="P2944">
            <v>0.87361111111111101</v>
          </cell>
          <cell r="Q2944">
            <v>31</v>
          </cell>
          <cell r="R2944"/>
          <cell r="S2944" t="str">
            <v>Mtto. Terminado</v>
          </cell>
          <cell r="T2944">
            <v>42218</v>
          </cell>
          <cell r="U2944">
            <v>8.3333333333333329E-2</v>
          </cell>
          <cell r="V2944">
            <v>5.033333333209157</v>
          </cell>
        </row>
        <row r="2945">
          <cell r="A2945"/>
          <cell r="B2945">
            <v>2934</v>
          </cell>
          <cell r="C2945">
            <v>157</v>
          </cell>
          <cell r="D2945" t="str">
            <v>Cabezal M. Benz LS-2635</v>
          </cell>
          <cell r="E2945" t="str">
            <v>100CB</v>
          </cell>
          <cell r="F2945" t="str">
            <v>Coazucar S. A.</v>
          </cell>
          <cell r="G2945">
            <v>791060330</v>
          </cell>
          <cell r="H2945">
            <v>791060330</v>
          </cell>
          <cell r="I2945" t="str">
            <v>MTTO. EN EL CAMPO</v>
          </cell>
          <cell r="J2945" t="str">
            <v>Revisar sistema de combustible</v>
          </cell>
          <cell r="K2945" t="str">
            <v>MTTO. CORRECTIVO</v>
          </cell>
          <cell r="L2945">
            <v>1096</v>
          </cell>
          <cell r="M2945" t="str">
            <v>GONZALEZ MAZON, MESIAS EDUARDO</v>
          </cell>
          <cell r="N2945" t="str">
            <v>B</v>
          </cell>
          <cell r="O2945">
            <v>42217</v>
          </cell>
          <cell r="P2945">
            <v>0.9159722222222223</v>
          </cell>
          <cell r="Q2945">
            <v>31</v>
          </cell>
          <cell r="R2945"/>
          <cell r="S2945" t="str">
            <v>Mtto. Terminado</v>
          </cell>
          <cell r="T2945">
            <v>42218</v>
          </cell>
          <cell r="U2945">
            <v>7.6388888888888895E-2</v>
          </cell>
          <cell r="V2945">
            <v>3.8499999999767169</v>
          </cell>
        </row>
        <row r="2946">
          <cell r="A2946"/>
          <cell r="B2946">
            <v>2935</v>
          </cell>
          <cell r="C2946">
            <v>1206</v>
          </cell>
          <cell r="D2946" t="str">
            <v>Trayler</v>
          </cell>
          <cell r="E2946" t="str">
            <v>100TD</v>
          </cell>
          <cell r="F2946" t="str">
            <v>Coazucar S. A.</v>
          </cell>
          <cell r="G2946">
            <v>791060312</v>
          </cell>
          <cell r="H2946">
            <v>791060312</v>
          </cell>
          <cell r="I2946" t="str">
            <v>TRAYLER</v>
          </cell>
          <cell r="J2946" t="str">
            <v>Cambiar perno de guia y hoja rota</v>
          </cell>
          <cell r="K2946" t="str">
            <v>MTTO. CORRECTIVO</v>
          </cell>
          <cell r="L2946">
            <v>1582</v>
          </cell>
          <cell r="M2946" t="str">
            <v>PILAY SANTOS, OSCAR</v>
          </cell>
          <cell r="N2946" t="str">
            <v>B</v>
          </cell>
          <cell r="O2946">
            <v>42217</v>
          </cell>
          <cell r="P2946">
            <v>0.92361111111111116</v>
          </cell>
          <cell r="Q2946">
            <v>31</v>
          </cell>
          <cell r="R2946"/>
          <cell r="S2946" t="str">
            <v>Mtto. Terminado</v>
          </cell>
          <cell r="T2946">
            <v>42217</v>
          </cell>
          <cell r="U2946">
            <v>0</v>
          </cell>
          <cell r="V2946">
            <v>-22.166666666627862</v>
          </cell>
        </row>
        <row r="2947">
          <cell r="A2947"/>
          <cell r="B2947">
            <v>2936</v>
          </cell>
          <cell r="C2947">
            <v>1286</v>
          </cell>
          <cell r="D2947" t="str">
            <v>Trayler</v>
          </cell>
          <cell r="E2947" t="str">
            <v>100TD</v>
          </cell>
          <cell r="F2947" t="str">
            <v>Coazucar S. A.</v>
          </cell>
          <cell r="G2947">
            <v>791060312</v>
          </cell>
          <cell r="H2947">
            <v>791060312</v>
          </cell>
          <cell r="I2947" t="str">
            <v>TRAYLER</v>
          </cell>
          <cell r="J2947" t="str">
            <v>Cambiar balancin y perno guia</v>
          </cell>
          <cell r="K2947" t="str">
            <v>MTTO. CORRECTIVO</v>
          </cell>
          <cell r="L2947">
            <v>1582</v>
          </cell>
          <cell r="M2947" t="str">
            <v>PILAY SANTOS, OSCAR</v>
          </cell>
          <cell r="N2947" t="str">
            <v>B</v>
          </cell>
          <cell r="O2947">
            <v>42217</v>
          </cell>
          <cell r="P2947">
            <v>0.9243055555555556</v>
          </cell>
          <cell r="Q2947">
            <v>31</v>
          </cell>
          <cell r="R2947"/>
          <cell r="S2947" t="str">
            <v>Mtto. Terminado</v>
          </cell>
          <cell r="T2947">
            <v>42218</v>
          </cell>
          <cell r="U2947">
            <v>8.3333333333333329E-2</v>
          </cell>
          <cell r="V2947">
            <v>3.8166666666511446</v>
          </cell>
        </row>
        <row r="2948">
          <cell r="A2948"/>
          <cell r="B2948">
            <v>2937</v>
          </cell>
          <cell r="C2948" t="str">
            <v>LL06</v>
          </cell>
          <cell r="D2948" t="str">
            <v>Cargadora de Caña JD. SP 2250</v>
          </cell>
          <cell r="E2948" t="str">
            <v>100LL</v>
          </cell>
          <cell r="F2948" t="str">
            <v>Coazucar S. A.</v>
          </cell>
          <cell r="G2948">
            <v>791060423</v>
          </cell>
          <cell r="H2948">
            <v>791060423</v>
          </cell>
          <cell r="I2948" t="str">
            <v>MTTO. EN EL CAMPO</v>
          </cell>
          <cell r="J2948" t="str">
            <v>Revisar luces</v>
          </cell>
          <cell r="K2948" t="str">
            <v>MTTO. CORRECTIVO</v>
          </cell>
          <cell r="L2948">
            <v>1847</v>
          </cell>
          <cell r="M2948" t="str">
            <v>SOLORZANO QUIJIJE, JOEL DANIEL</v>
          </cell>
          <cell r="N2948" t="str">
            <v>B</v>
          </cell>
          <cell r="O2948">
            <v>42217</v>
          </cell>
          <cell r="P2948">
            <v>0.93472222222222223</v>
          </cell>
          <cell r="Q2948">
            <v>31</v>
          </cell>
          <cell r="R2948"/>
          <cell r="S2948" t="str">
            <v>Mtto. Terminado</v>
          </cell>
          <cell r="T2948">
            <v>42218</v>
          </cell>
          <cell r="U2948">
            <v>0</v>
          </cell>
          <cell r="V2948">
            <v>1.5666666666511446</v>
          </cell>
        </row>
        <row r="2949">
          <cell r="A2949"/>
          <cell r="B2949">
            <v>2938</v>
          </cell>
          <cell r="C2949">
            <v>326</v>
          </cell>
          <cell r="D2949" t="str">
            <v xml:space="preserve">Tractor de Llantas Cameco </v>
          </cell>
          <cell r="E2949" t="str">
            <v>100CM</v>
          </cell>
          <cell r="F2949" t="str">
            <v>Coazucar S. A.</v>
          </cell>
          <cell r="G2949">
            <v>791060373</v>
          </cell>
          <cell r="H2949">
            <v>791060373</v>
          </cell>
          <cell r="I2949" t="str">
            <v>MTTO. EN EL CAMPO</v>
          </cell>
          <cell r="J2949" t="str">
            <v>Revisar cruceta</v>
          </cell>
          <cell r="K2949" t="str">
            <v>MTTO. CORRECTIVO</v>
          </cell>
          <cell r="L2949">
            <v>870</v>
          </cell>
          <cell r="M2949" t="str">
            <v>CEDILLO OTERO, JULIO ARMANDO</v>
          </cell>
          <cell r="N2949" t="str">
            <v>B</v>
          </cell>
          <cell r="O2949">
            <v>42217</v>
          </cell>
          <cell r="P2949">
            <v>0.94374999999999998</v>
          </cell>
          <cell r="Q2949">
            <v>31</v>
          </cell>
          <cell r="R2949"/>
          <cell r="S2949" t="str">
            <v>Mtto. Terminado</v>
          </cell>
          <cell r="T2949">
            <v>42218</v>
          </cell>
          <cell r="U2949">
            <v>6.1805555555555558E-2</v>
          </cell>
          <cell r="V2949">
            <v>2.8333333333721384</v>
          </cell>
        </row>
        <row r="2950">
          <cell r="A2950"/>
          <cell r="B2950">
            <v>2939</v>
          </cell>
          <cell r="C2950" t="str">
            <v>CB01</v>
          </cell>
          <cell r="D2950" t="str">
            <v>Cabezal Volvo FM64T-L2H1</v>
          </cell>
          <cell r="E2950" t="str">
            <v>100CB</v>
          </cell>
          <cell r="F2950" t="str">
            <v>Coazucar S. A.</v>
          </cell>
          <cell r="G2950">
            <v>791060412</v>
          </cell>
          <cell r="H2950">
            <v>791060412</v>
          </cell>
          <cell r="I2950" t="str">
            <v>CABEZALES</v>
          </cell>
          <cell r="J2950" t="str">
            <v>Revisar manguera de aire</v>
          </cell>
          <cell r="K2950" t="str">
            <v>MTTO. CORRECTIVO</v>
          </cell>
          <cell r="L2950">
            <v>1396</v>
          </cell>
          <cell r="M2950" t="str">
            <v>MORA ZAMBRANO, JESUS EUDALDO</v>
          </cell>
          <cell r="N2950" t="str">
            <v>B</v>
          </cell>
          <cell r="O2950">
            <v>42217</v>
          </cell>
          <cell r="P2950">
            <v>0.96597222222222223</v>
          </cell>
          <cell r="Q2950">
            <v>31</v>
          </cell>
          <cell r="R2950">
            <v>7884</v>
          </cell>
          <cell r="S2950" t="str">
            <v>Mtto. Terminado</v>
          </cell>
          <cell r="T2950">
            <v>42218</v>
          </cell>
          <cell r="U2950">
            <v>8.3333333333333329E-2</v>
          </cell>
          <cell r="V2950">
            <v>2.8166666666511446</v>
          </cell>
        </row>
        <row r="2951">
          <cell r="A2951"/>
          <cell r="B2951">
            <v>2940</v>
          </cell>
          <cell r="C2951" t="str">
            <v>EP03</v>
          </cell>
          <cell r="D2951" t="str">
            <v>Excavadora Caterpillar</v>
          </cell>
          <cell r="E2951" t="str">
            <v>100EP</v>
          </cell>
          <cell r="F2951" t="str">
            <v>Coazucar S. A.</v>
          </cell>
          <cell r="G2951">
            <v>791060421</v>
          </cell>
          <cell r="H2951">
            <v>7795550881</v>
          </cell>
          <cell r="I2951" t="str">
            <v>MTTO. EN EL CAMPO</v>
          </cell>
          <cell r="J2951" t="str">
            <v>revisar sistema hidraulico</v>
          </cell>
          <cell r="K2951" t="str">
            <v>MTTO. CORRECTIVO</v>
          </cell>
          <cell r="L2951">
            <v>659</v>
          </cell>
          <cell r="M2951" t="str">
            <v>ARMENDARIZ SALAZAR, MARLON JOSE</v>
          </cell>
          <cell r="N2951" t="str">
            <v>B</v>
          </cell>
          <cell r="O2951">
            <v>42217</v>
          </cell>
          <cell r="P2951">
            <v>0.97569444444444453</v>
          </cell>
          <cell r="Q2951">
            <v>31</v>
          </cell>
          <cell r="R2951"/>
          <cell r="S2951" t="str">
            <v>Mtto. Terminado</v>
          </cell>
          <cell r="T2951">
            <v>42218</v>
          </cell>
          <cell r="U2951">
            <v>0.54166666666666663</v>
          </cell>
          <cell r="V2951">
            <v>13.583333333255723</v>
          </cell>
        </row>
        <row r="2952">
          <cell r="A2952"/>
          <cell r="B2952">
            <v>2941</v>
          </cell>
          <cell r="C2952">
            <v>1328</v>
          </cell>
          <cell r="D2952" t="str">
            <v>Trayler</v>
          </cell>
          <cell r="E2952" t="str">
            <v>100TD</v>
          </cell>
          <cell r="F2952" t="str">
            <v>Coazucar S. A.</v>
          </cell>
          <cell r="G2952">
            <v>791060312</v>
          </cell>
          <cell r="H2952">
            <v>791060312</v>
          </cell>
          <cell r="I2952" t="str">
            <v>TRAYLER</v>
          </cell>
          <cell r="J2952" t="str">
            <v>arreglar templador</v>
          </cell>
          <cell r="K2952" t="str">
            <v>MTTO. CORRECTIVO</v>
          </cell>
          <cell r="L2952">
            <v>1582</v>
          </cell>
          <cell r="M2952" t="str">
            <v>PILAY SANTOS, OSCAR</v>
          </cell>
          <cell r="N2952" t="str">
            <v>B</v>
          </cell>
          <cell r="O2952">
            <v>42217</v>
          </cell>
          <cell r="P2952">
            <v>0.97638888888888886</v>
          </cell>
          <cell r="Q2952">
            <v>31</v>
          </cell>
          <cell r="R2952"/>
          <cell r="S2952" t="str">
            <v>Mtto. Terminado</v>
          </cell>
          <cell r="T2952">
            <v>42218</v>
          </cell>
          <cell r="U2952">
            <v>4.1666666666666664E-2</v>
          </cell>
          <cell r="V2952">
            <v>1.5666666666511446</v>
          </cell>
        </row>
        <row r="2953">
          <cell r="A2953"/>
          <cell r="B2953">
            <v>2942</v>
          </cell>
          <cell r="C2953">
            <v>1444</v>
          </cell>
          <cell r="D2953" t="str">
            <v>Dollys</v>
          </cell>
          <cell r="E2953" t="str">
            <v>100DL</v>
          </cell>
          <cell r="F2953" t="str">
            <v>Coazucar S. A.</v>
          </cell>
          <cell r="G2953">
            <v>791060315</v>
          </cell>
          <cell r="H2953">
            <v>791060315</v>
          </cell>
          <cell r="I2953" t="str">
            <v>DOLLYS</v>
          </cell>
          <cell r="J2953" t="str">
            <v>Reparar balancin roto</v>
          </cell>
          <cell r="K2953" t="str">
            <v>MTTO. CORRECTIVO</v>
          </cell>
          <cell r="L2953">
            <v>1582</v>
          </cell>
          <cell r="M2953" t="str">
            <v>PILAY SANTOS, OSCAR</v>
          </cell>
          <cell r="N2953" t="str">
            <v>B</v>
          </cell>
          <cell r="O2953">
            <v>42217</v>
          </cell>
          <cell r="P2953">
            <v>0.9770833333333333</v>
          </cell>
          <cell r="Q2953">
            <v>31</v>
          </cell>
          <cell r="R2953"/>
          <cell r="S2953" t="str">
            <v>Mtto. Terminado</v>
          </cell>
          <cell r="T2953">
            <v>42218</v>
          </cell>
          <cell r="U2953">
            <v>4.1666666666666664E-2</v>
          </cell>
          <cell r="V2953">
            <v>1.5500000000465661</v>
          </cell>
        </row>
        <row r="2954">
          <cell r="A2954"/>
          <cell r="B2954">
            <v>2943</v>
          </cell>
          <cell r="C2954">
            <v>457</v>
          </cell>
          <cell r="D2954" t="str">
            <v>Carreton</v>
          </cell>
          <cell r="E2954" t="str">
            <v>100CA</v>
          </cell>
          <cell r="F2954" t="str">
            <v>Coazucar S. A.</v>
          </cell>
          <cell r="G2954">
            <v>791060326</v>
          </cell>
          <cell r="H2954">
            <v>791060326</v>
          </cell>
          <cell r="I2954" t="str">
            <v>CARRETONES</v>
          </cell>
          <cell r="J2954" t="str">
            <v>Revisar rodamientos</v>
          </cell>
          <cell r="K2954" t="str">
            <v>MTTO. CORRECTIVO</v>
          </cell>
          <cell r="L2954">
            <v>1582</v>
          </cell>
          <cell r="M2954" t="str">
            <v>PILAY SANTOS, OSCAR</v>
          </cell>
          <cell r="N2954" t="str">
            <v>B</v>
          </cell>
          <cell r="O2954">
            <v>42217</v>
          </cell>
          <cell r="P2954">
            <v>0.97777777777777775</v>
          </cell>
          <cell r="Q2954">
            <v>31</v>
          </cell>
          <cell r="R2954"/>
          <cell r="S2954">
            <v>36854.263372222078</v>
          </cell>
          <cell r="T2954"/>
          <cell r="U2954">
            <v>0.91666666666666663</v>
          </cell>
          <cell r="V2954" t="str">
            <v/>
          </cell>
        </row>
        <row r="2955">
          <cell r="A2955"/>
          <cell r="B2955">
            <v>2944</v>
          </cell>
          <cell r="C2955">
            <v>275</v>
          </cell>
          <cell r="D2955" t="str">
            <v>Tractor John Deere 8200</v>
          </cell>
          <cell r="E2955" t="str">
            <v>100JD</v>
          </cell>
          <cell r="F2955" t="str">
            <v>Coazucar S. A.</v>
          </cell>
          <cell r="G2955">
            <v>791060442</v>
          </cell>
          <cell r="H2955">
            <v>7795550921</v>
          </cell>
          <cell r="I2955" t="str">
            <v>MTTO. EN EL CAMPO</v>
          </cell>
          <cell r="J2955" t="str">
            <v>Revisar codigo ICU95</v>
          </cell>
          <cell r="K2955" t="str">
            <v>MTTO. CORRECTIVO</v>
          </cell>
          <cell r="L2955">
            <v>1591</v>
          </cell>
          <cell r="M2955" t="str">
            <v>PINEDA VERA, NICANOR FRANCISCO</v>
          </cell>
          <cell r="N2955" t="str">
            <v>B</v>
          </cell>
          <cell r="O2955">
            <v>42217</v>
          </cell>
          <cell r="P2955">
            <v>0.99305555555555547</v>
          </cell>
          <cell r="Q2955">
            <v>31</v>
          </cell>
          <cell r="R2955"/>
          <cell r="S2955" t="str">
            <v>Mtto. Terminado</v>
          </cell>
          <cell r="T2955">
            <v>42218</v>
          </cell>
          <cell r="U2955">
            <v>2.0833333333333332E-2</v>
          </cell>
          <cell r="V2955">
            <v>0.66666666674427688</v>
          </cell>
        </row>
        <row r="2956">
          <cell r="A2956"/>
          <cell r="B2956">
            <v>2945</v>
          </cell>
          <cell r="C2956">
            <v>338</v>
          </cell>
          <cell r="D2956" t="str">
            <v>Tractor de Llantas Cameco 305 AG</v>
          </cell>
          <cell r="E2956" t="str">
            <v>100CM</v>
          </cell>
          <cell r="F2956" t="str">
            <v>Coazucar S. A.</v>
          </cell>
          <cell r="G2956">
            <v>791060444</v>
          </cell>
          <cell r="H2956">
            <v>791060444</v>
          </cell>
          <cell r="I2956" t="str">
            <v>MTTO. EN EL CAMPO</v>
          </cell>
          <cell r="J2956" t="str">
            <v>Revisar cruceta</v>
          </cell>
          <cell r="K2956" t="str">
            <v>MTTO. CORRECTIVO</v>
          </cell>
          <cell r="L2956">
            <v>1255</v>
          </cell>
          <cell r="M2956" t="str">
            <v>LOPEZ TORRES, MANUEL ALADINO</v>
          </cell>
          <cell r="N2956" t="str">
            <v>B</v>
          </cell>
          <cell r="O2956">
            <v>42218</v>
          </cell>
          <cell r="P2956">
            <v>4.0972222222222222E-2</v>
          </cell>
          <cell r="Q2956">
            <v>31</v>
          </cell>
          <cell r="R2956"/>
          <cell r="S2956" t="str">
            <v>Mtto. Terminado</v>
          </cell>
          <cell r="T2956">
            <v>42218</v>
          </cell>
          <cell r="U2956">
            <v>0.23680555555555557</v>
          </cell>
          <cell r="V2956">
            <v>4.6999999999534339</v>
          </cell>
        </row>
        <row r="2957">
          <cell r="A2957"/>
          <cell r="B2957">
            <v>2946</v>
          </cell>
          <cell r="C2957">
            <v>1278</v>
          </cell>
          <cell r="D2957" t="str">
            <v>Trayler</v>
          </cell>
          <cell r="E2957" t="str">
            <v>100TD</v>
          </cell>
          <cell r="F2957" t="str">
            <v>Coazucar S. A.</v>
          </cell>
          <cell r="G2957">
            <v>791060312</v>
          </cell>
          <cell r="H2957">
            <v>791060312</v>
          </cell>
          <cell r="I2957" t="str">
            <v>TRAYLER</v>
          </cell>
          <cell r="J2957" t="str">
            <v>Colocar perno guia</v>
          </cell>
          <cell r="K2957" t="str">
            <v>MTTO. CORRECTIVO</v>
          </cell>
          <cell r="L2957">
            <v>1582</v>
          </cell>
          <cell r="M2957" t="str">
            <v>PILAY SANTOS, OSCAR</v>
          </cell>
          <cell r="N2957" t="str">
            <v>B</v>
          </cell>
          <cell r="O2957">
            <v>42218</v>
          </cell>
          <cell r="P2957">
            <v>4.7916666666666663E-2</v>
          </cell>
          <cell r="Q2957">
            <v>31</v>
          </cell>
          <cell r="R2957"/>
          <cell r="S2957" t="str">
            <v>Mtto. Terminado</v>
          </cell>
          <cell r="T2957">
            <v>42218</v>
          </cell>
          <cell r="U2957">
            <v>0.16666666666666666</v>
          </cell>
          <cell r="V2957">
            <v>2.8499999998603016</v>
          </cell>
        </row>
        <row r="2958">
          <cell r="A2958"/>
          <cell r="B2958">
            <v>2947</v>
          </cell>
          <cell r="C2958">
            <v>452</v>
          </cell>
          <cell r="D2958" t="str">
            <v>Carreton</v>
          </cell>
          <cell r="E2958" t="str">
            <v>100CA</v>
          </cell>
          <cell r="F2958" t="str">
            <v>Coazucar S. A.</v>
          </cell>
          <cell r="G2958">
            <v>791060326</v>
          </cell>
          <cell r="H2958">
            <v>791060326</v>
          </cell>
          <cell r="I2958" t="str">
            <v>CARRETONES</v>
          </cell>
          <cell r="J2958" t="str">
            <v>Reparar balancin roto</v>
          </cell>
          <cell r="K2958" t="str">
            <v>MTTO. CORRECTIVO</v>
          </cell>
          <cell r="L2958">
            <v>1582</v>
          </cell>
          <cell r="M2958" t="str">
            <v>PILAY SANTOS, OSCAR</v>
          </cell>
          <cell r="N2958" t="str">
            <v>B</v>
          </cell>
          <cell r="O2958">
            <v>42218</v>
          </cell>
          <cell r="P2958">
            <v>4.8611111111111112E-2</v>
          </cell>
          <cell r="Q2958">
            <v>31</v>
          </cell>
          <cell r="R2958"/>
          <cell r="S2958" t="str">
            <v>Mtto. Terminado</v>
          </cell>
          <cell r="T2958">
            <v>42218</v>
          </cell>
          <cell r="U2958">
            <v>8.3333333333333329E-2</v>
          </cell>
          <cell r="V2958">
            <v>0.83333333337213844</v>
          </cell>
        </row>
        <row r="2959">
          <cell r="A2959"/>
          <cell r="B2959">
            <v>2948</v>
          </cell>
          <cell r="C2959">
            <v>402</v>
          </cell>
          <cell r="D2959" t="str">
            <v>Carreton</v>
          </cell>
          <cell r="E2959" t="str">
            <v>100CA</v>
          </cell>
          <cell r="F2959" t="str">
            <v>Coazucar S. A.</v>
          </cell>
          <cell r="G2959">
            <v>791060326</v>
          </cell>
          <cell r="H2959">
            <v>791060326</v>
          </cell>
          <cell r="I2959" t="str">
            <v>CARRETONES</v>
          </cell>
          <cell r="J2959" t="str">
            <v>Revisar rodamientos</v>
          </cell>
          <cell r="K2959" t="str">
            <v>MTTO. CORRECTIVO</v>
          </cell>
          <cell r="L2959">
            <v>1582</v>
          </cell>
          <cell r="M2959" t="str">
            <v>PILAY SANTOS, OSCAR</v>
          </cell>
          <cell r="N2959" t="str">
            <v>B</v>
          </cell>
          <cell r="O2959">
            <v>42218</v>
          </cell>
          <cell r="P2959">
            <v>4.9305555555555554E-2</v>
          </cell>
          <cell r="Q2959">
            <v>31</v>
          </cell>
          <cell r="R2959"/>
          <cell r="S2959" t="str">
            <v>Mtto. Terminado</v>
          </cell>
          <cell r="T2959">
            <v>42218</v>
          </cell>
          <cell r="U2959">
            <v>0.16666666666666666</v>
          </cell>
          <cell r="V2959">
            <v>2.8166666666511446</v>
          </cell>
        </row>
        <row r="2960">
          <cell r="A2960"/>
          <cell r="B2960">
            <v>2949</v>
          </cell>
          <cell r="C2960">
            <v>152</v>
          </cell>
          <cell r="D2960" t="str">
            <v>Cabezal M. Benz LS-2635</v>
          </cell>
          <cell r="E2960" t="str">
            <v>100CB</v>
          </cell>
          <cell r="F2960" t="str">
            <v>Coazucar S. A.</v>
          </cell>
          <cell r="G2960">
            <v>791060330</v>
          </cell>
          <cell r="H2960">
            <v>791060330</v>
          </cell>
          <cell r="I2960" t="str">
            <v>MTTO. EN EL CAMPO</v>
          </cell>
          <cell r="J2960" t="str">
            <v>Revisar embrague</v>
          </cell>
          <cell r="K2960" t="str">
            <v>MTTO. CORRECTIVO</v>
          </cell>
          <cell r="L2960">
            <v>687</v>
          </cell>
          <cell r="M2960" t="str">
            <v>BARAHONA MUÑOZ, GUIDO MANUEL</v>
          </cell>
          <cell r="N2960" t="str">
            <v>B</v>
          </cell>
          <cell r="O2960">
            <v>42218</v>
          </cell>
          <cell r="P2960">
            <v>9.930555555555555E-2</v>
          </cell>
          <cell r="Q2960">
            <v>31</v>
          </cell>
          <cell r="R2960"/>
          <cell r="S2960" t="str">
            <v>Mtto. Terminado</v>
          </cell>
          <cell r="T2960">
            <v>42218</v>
          </cell>
          <cell r="U2960">
            <v>0.27083333333333331</v>
          </cell>
          <cell r="V2960">
            <v>4.1166666665812954</v>
          </cell>
        </row>
        <row r="2961">
          <cell r="A2961"/>
          <cell r="B2961">
            <v>2950</v>
          </cell>
          <cell r="C2961">
            <v>1320</v>
          </cell>
          <cell r="D2961" t="str">
            <v>Trayler</v>
          </cell>
          <cell r="E2961" t="str">
            <v>100TD</v>
          </cell>
          <cell r="F2961" t="str">
            <v>Coazucar S. A.</v>
          </cell>
          <cell r="G2961">
            <v>791060312</v>
          </cell>
          <cell r="H2961">
            <v>791060312</v>
          </cell>
          <cell r="I2961" t="str">
            <v>MTTO. EN EL CAMPO</v>
          </cell>
          <cell r="J2961" t="str">
            <v>Cambiar araña  revisar eje de lado derecho</v>
          </cell>
          <cell r="K2961" t="str">
            <v>MTTO. CORRECTIVO</v>
          </cell>
          <cell r="L2961">
            <v>1582</v>
          </cell>
          <cell r="M2961" t="str">
            <v>PILAY SANTOS, OSCAR</v>
          </cell>
          <cell r="N2961" t="str">
            <v>B</v>
          </cell>
          <cell r="O2961">
            <v>42218</v>
          </cell>
          <cell r="P2961">
            <v>0.22916666666666666</v>
          </cell>
          <cell r="Q2961">
            <v>31</v>
          </cell>
          <cell r="R2961"/>
          <cell r="S2961" t="str">
            <v>Mtto. Terminado</v>
          </cell>
          <cell r="T2961">
            <v>42218</v>
          </cell>
          <cell r="U2961">
            <v>0.75</v>
          </cell>
          <cell r="V2961">
            <v>12.5</v>
          </cell>
        </row>
        <row r="2962">
          <cell r="A2962"/>
          <cell r="B2962">
            <v>2951</v>
          </cell>
          <cell r="C2962">
            <v>303</v>
          </cell>
          <cell r="D2962" t="str">
            <v>Tractor John Deere 8220</v>
          </cell>
          <cell r="E2962" t="str">
            <v>100JD</v>
          </cell>
          <cell r="F2962" t="str">
            <v>Coazucar S. A.</v>
          </cell>
          <cell r="G2962">
            <v>791060393</v>
          </cell>
          <cell r="H2962">
            <v>7795550959</v>
          </cell>
          <cell r="I2962" t="str">
            <v>JOHN DEERE</v>
          </cell>
          <cell r="J2962" t="str">
            <v>Revisar bomba de inyeccion de combustible</v>
          </cell>
          <cell r="K2962" t="str">
            <v>MTTO. CORRECTIVO</v>
          </cell>
          <cell r="L2962">
            <v>1338</v>
          </cell>
          <cell r="M2962" t="str">
            <v>MENENDEZ LUQUE, JAIRO LEOPOLDO</v>
          </cell>
          <cell r="N2962" t="str">
            <v>B</v>
          </cell>
          <cell r="O2962">
            <v>42218</v>
          </cell>
          <cell r="P2962">
            <v>0.2902777777777778</v>
          </cell>
          <cell r="Q2962">
            <v>31</v>
          </cell>
          <cell r="R2962"/>
          <cell r="S2962">
            <v>36846.763372222078</v>
          </cell>
          <cell r="T2962"/>
          <cell r="U2962"/>
          <cell r="V2962" t="str">
            <v/>
          </cell>
        </row>
        <row r="2963">
          <cell r="A2963"/>
          <cell r="B2963">
            <v>2952</v>
          </cell>
          <cell r="C2963" t="str">
            <v>MB82</v>
          </cell>
          <cell r="D2963" t="str">
            <v>Moto Bomba Cunmis 6vta 5.9</v>
          </cell>
          <cell r="E2963" t="str">
            <v>100BB</v>
          </cell>
          <cell r="F2963" t="str">
            <v>Coazucar S. A.</v>
          </cell>
          <cell r="G2963">
            <v>791060405</v>
          </cell>
          <cell r="H2963">
            <v>791060405</v>
          </cell>
          <cell r="I2963" t="str">
            <v>MTTO. EN EL CAMPO</v>
          </cell>
          <cell r="J2963" t="str">
            <v>Soldar escape</v>
          </cell>
          <cell r="K2963" t="str">
            <v>MTTO. CORRECTIVO</v>
          </cell>
          <cell r="L2963">
            <v>1995</v>
          </cell>
          <cell r="M2963" t="str">
            <v>VICUÑA ONCE, CRISTIAN</v>
          </cell>
          <cell r="N2963" t="str">
            <v>A</v>
          </cell>
          <cell r="O2963">
            <v>42218</v>
          </cell>
          <cell r="P2963">
            <v>0.31597222222222221</v>
          </cell>
          <cell r="Q2963">
            <v>31</v>
          </cell>
          <cell r="R2963"/>
          <cell r="S2963" t="str">
            <v>Mtto. Terminado</v>
          </cell>
          <cell r="T2963">
            <v>42218</v>
          </cell>
          <cell r="U2963">
            <v>0.74930555555555556</v>
          </cell>
          <cell r="V2963">
            <v>10.400000000023283</v>
          </cell>
        </row>
        <row r="2964">
          <cell r="A2964"/>
          <cell r="B2964">
            <v>2953</v>
          </cell>
          <cell r="C2964">
            <v>1493</v>
          </cell>
          <cell r="D2964" t="str">
            <v>Dollys</v>
          </cell>
          <cell r="E2964" t="str">
            <v>100DL</v>
          </cell>
          <cell r="F2964" t="str">
            <v>Coazucar S. A.</v>
          </cell>
          <cell r="G2964">
            <v>791060315</v>
          </cell>
          <cell r="H2964">
            <v>791060315</v>
          </cell>
          <cell r="I2964" t="str">
            <v>DOLLYS</v>
          </cell>
          <cell r="J2964" t="str">
            <v>Cambiar esparragos</v>
          </cell>
          <cell r="K2964" t="str">
            <v>MTTO. CORRECTIVO</v>
          </cell>
          <cell r="L2964">
            <v>1417</v>
          </cell>
          <cell r="M2964" t="str">
            <v>MORENO ULLOA, SALOMON</v>
          </cell>
          <cell r="N2964" t="str">
            <v>A</v>
          </cell>
          <cell r="O2964">
            <v>42218</v>
          </cell>
          <cell r="P2964">
            <v>0.31944444444444448</v>
          </cell>
          <cell r="Q2964">
            <v>31</v>
          </cell>
          <cell r="R2964"/>
          <cell r="S2964" t="str">
            <v>Mtto. Terminado</v>
          </cell>
          <cell r="T2964">
            <v>42218</v>
          </cell>
          <cell r="U2964">
            <v>0.41666666666666669</v>
          </cell>
          <cell r="V2964">
            <v>2.3333333332557231</v>
          </cell>
        </row>
        <row r="2965">
          <cell r="A2965"/>
          <cell r="B2965">
            <v>2954</v>
          </cell>
          <cell r="C2965">
            <v>1456</v>
          </cell>
          <cell r="D2965" t="e">
            <v>#N/A</v>
          </cell>
          <cell r="E2965" t="e">
            <v>#N/A</v>
          </cell>
          <cell r="F2965" t="e">
            <v>#N/A</v>
          </cell>
          <cell r="G2965" t="e">
            <v>#N/A</v>
          </cell>
          <cell r="H2965" t="e">
            <v>#N/A</v>
          </cell>
          <cell r="I2965" t="str">
            <v>DOLLYS</v>
          </cell>
          <cell r="J2965" t="str">
            <v>Soldar quinta rueda</v>
          </cell>
          <cell r="K2965" t="str">
            <v>MTTO. CORRECTIVO</v>
          </cell>
          <cell r="L2965">
            <v>1417</v>
          </cell>
          <cell r="M2965" t="str">
            <v>MORENO ULLOA, SALOMON</v>
          </cell>
          <cell r="N2965" t="str">
            <v>A</v>
          </cell>
          <cell r="O2965">
            <v>42218</v>
          </cell>
          <cell r="P2965">
            <v>0.32013888888888892</v>
          </cell>
          <cell r="Q2965">
            <v>31</v>
          </cell>
          <cell r="R2965"/>
          <cell r="S2965" t="str">
            <v>Mtto. Terminado</v>
          </cell>
          <cell r="T2965">
            <v>42218</v>
          </cell>
          <cell r="U2965">
            <v>0.41666666666666669</v>
          </cell>
          <cell r="V2965">
            <v>2.3166666666511446</v>
          </cell>
        </row>
        <row r="2966">
          <cell r="A2966"/>
          <cell r="B2966">
            <v>2955</v>
          </cell>
          <cell r="C2966">
            <v>4019</v>
          </cell>
          <cell r="D2966" t="e">
            <v>#N/A</v>
          </cell>
          <cell r="E2966" t="e">
            <v>#N/A</v>
          </cell>
          <cell r="F2966" t="e">
            <v>#N/A</v>
          </cell>
          <cell r="G2966" t="e">
            <v>#N/A</v>
          </cell>
          <cell r="H2966" t="e">
            <v>#N/A</v>
          </cell>
          <cell r="I2966" t="str">
            <v>DOLLYS</v>
          </cell>
          <cell r="J2966" t="str">
            <v>Soldar tiro y colocar resorte</v>
          </cell>
          <cell r="K2966" t="str">
            <v>MTTO. CORRECTIVO</v>
          </cell>
          <cell r="L2966">
            <v>1417</v>
          </cell>
          <cell r="M2966" t="str">
            <v>MORENO ULLOA, SALOMON</v>
          </cell>
          <cell r="N2966" t="str">
            <v>A</v>
          </cell>
          <cell r="O2966">
            <v>42218</v>
          </cell>
          <cell r="P2966">
            <v>0.32083333333333336</v>
          </cell>
          <cell r="Q2966">
            <v>31</v>
          </cell>
          <cell r="R2966"/>
          <cell r="S2966" t="str">
            <v>Mtto. Terminado</v>
          </cell>
          <cell r="T2966">
            <v>42218</v>
          </cell>
          <cell r="U2966">
            <v>0.45833333333333331</v>
          </cell>
          <cell r="V2966">
            <v>3.3000000000465661</v>
          </cell>
        </row>
        <row r="2967">
          <cell r="A2967"/>
          <cell r="B2967">
            <v>2956</v>
          </cell>
          <cell r="C2967">
            <v>4009</v>
          </cell>
          <cell r="D2967" t="str">
            <v>Dollys</v>
          </cell>
          <cell r="E2967" t="str">
            <v>100DL</v>
          </cell>
          <cell r="F2967" t="str">
            <v>Coazucar S. A.</v>
          </cell>
          <cell r="G2967">
            <v>791060315</v>
          </cell>
          <cell r="H2967">
            <v>791060315</v>
          </cell>
          <cell r="I2967" t="str">
            <v>DOLLYS</v>
          </cell>
          <cell r="J2967" t="str">
            <v>Soldar tiros y cambiar espárragos</v>
          </cell>
          <cell r="K2967" t="str">
            <v>MTTO. CORRECTIVO</v>
          </cell>
          <cell r="L2967">
            <v>1417</v>
          </cell>
          <cell r="M2967" t="str">
            <v>MORENO ULLOA, SALOMON</v>
          </cell>
          <cell r="N2967" t="str">
            <v>A</v>
          </cell>
          <cell r="O2967">
            <v>42218</v>
          </cell>
          <cell r="P2967">
            <v>0.3215277777777778</v>
          </cell>
          <cell r="Q2967">
            <v>31</v>
          </cell>
          <cell r="R2967"/>
          <cell r="S2967" t="str">
            <v>Mtto. Terminado</v>
          </cell>
          <cell r="T2967">
            <v>42218</v>
          </cell>
          <cell r="U2967">
            <v>0.5</v>
          </cell>
          <cell r="V2967">
            <v>4.2833333333255723</v>
          </cell>
        </row>
        <row r="2968">
          <cell r="A2968"/>
          <cell r="B2968">
            <v>2957</v>
          </cell>
          <cell r="C2968">
            <v>506</v>
          </cell>
          <cell r="D2968" t="str">
            <v>Cargadora de Caña Cameco SP- 1800</v>
          </cell>
          <cell r="E2968" t="str">
            <v>100LL</v>
          </cell>
          <cell r="F2968" t="str">
            <v>Coazucar S. A.</v>
          </cell>
          <cell r="G2968">
            <v>791060368</v>
          </cell>
          <cell r="H2968">
            <v>791060368</v>
          </cell>
          <cell r="I2968" t="str">
            <v>MTTO. EN EL CAMPO</v>
          </cell>
          <cell r="J2968" t="str">
            <v>Revisar motor</v>
          </cell>
          <cell r="K2968" t="str">
            <v>MTTO. CORRECTIVO</v>
          </cell>
          <cell r="L2968">
            <v>1849</v>
          </cell>
          <cell r="M2968" t="str">
            <v>SORNOZA PEÑARRETA, SERGIO</v>
          </cell>
          <cell r="N2968" t="str">
            <v>A</v>
          </cell>
          <cell r="O2968">
            <v>42218</v>
          </cell>
          <cell r="P2968">
            <v>0.32847222222222222</v>
          </cell>
          <cell r="Q2968">
            <v>53</v>
          </cell>
          <cell r="R2968"/>
          <cell r="S2968" t="str">
            <v>Mtto. Terminado</v>
          </cell>
          <cell r="T2968">
            <v>42218</v>
          </cell>
          <cell r="U2968">
            <v>0.73958333333333337</v>
          </cell>
          <cell r="V2968">
            <v>9.8666666666977108</v>
          </cell>
        </row>
        <row r="2969">
          <cell r="A2969"/>
          <cell r="B2969">
            <v>2958</v>
          </cell>
          <cell r="C2969">
            <v>508</v>
          </cell>
          <cell r="D2969" t="str">
            <v>Cargadora de Caña Cameco SP- 1800</v>
          </cell>
          <cell r="E2969" t="str">
            <v>100LL</v>
          </cell>
          <cell r="F2969" t="str">
            <v>Coazucar S. A.</v>
          </cell>
          <cell r="G2969">
            <v>791060368</v>
          </cell>
          <cell r="H2969">
            <v>791060368</v>
          </cell>
          <cell r="I2969" t="str">
            <v>MTTO. EN EL CAMPO</v>
          </cell>
          <cell r="J2969" t="str">
            <v>Revisar motor</v>
          </cell>
          <cell r="K2969" t="str">
            <v>MTTO. CORRECTIVO</v>
          </cell>
          <cell r="L2969">
            <v>1849</v>
          </cell>
          <cell r="M2969" t="str">
            <v>SORNOZA PEÑARRETA, SERGIO</v>
          </cell>
          <cell r="N2969" t="str">
            <v>A</v>
          </cell>
          <cell r="O2969">
            <v>42218</v>
          </cell>
          <cell r="P2969">
            <v>0.32847222222222222</v>
          </cell>
          <cell r="Q2969">
            <v>31</v>
          </cell>
          <cell r="R2969"/>
          <cell r="S2969" t="str">
            <v>Mtto. Terminado</v>
          </cell>
          <cell r="T2969">
            <v>42218</v>
          </cell>
          <cell r="U2969">
            <v>0.41666666666666669</v>
          </cell>
          <cell r="V2969">
            <v>2.1166666666977108</v>
          </cell>
        </row>
        <row r="2970">
          <cell r="A2970"/>
          <cell r="B2970">
            <v>2959</v>
          </cell>
          <cell r="C2970">
            <v>509</v>
          </cell>
          <cell r="D2970" t="str">
            <v>Cargadora de Caña Cameco SP- 1800</v>
          </cell>
          <cell r="E2970" t="str">
            <v>100LL</v>
          </cell>
          <cell r="F2970" t="str">
            <v>Coazucar S. A.</v>
          </cell>
          <cell r="G2970">
            <v>791060368</v>
          </cell>
          <cell r="H2970">
            <v>791060368</v>
          </cell>
          <cell r="I2970" t="str">
            <v>MTTO. EN EL CAMPO</v>
          </cell>
          <cell r="J2970" t="str">
            <v>Revisar motor</v>
          </cell>
          <cell r="K2970" t="str">
            <v>MTTO. CORRECTIVO</v>
          </cell>
          <cell r="L2970">
            <v>1849</v>
          </cell>
          <cell r="M2970" t="str">
            <v>SORNOZA PEÑARRETA, SERGIO</v>
          </cell>
          <cell r="N2970" t="str">
            <v>A</v>
          </cell>
          <cell r="O2970">
            <v>42218</v>
          </cell>
          <cell r="P2970">
            <v>0.32847222222222222</v>
          </cell>
          <cell r="Q2970">
            <v>31</v>
          </cell>
          <cell r="R2970"/>
          <cell r="S2970" t="str">
            <v>Mtto. Terminado</v>
          </cell>
          <cell r="T2970">
            <v>42218</v>
          </cell>
          <cell r="U2970">
            <v>0.41666666666666669</v>
          </cell>
          <cell r="V2970">
            <v>2.1166666666977108</v>
          </cell>
        </row>
        <row r="2971">
          <cell r="A2971"/>
          <cell r="B2971">
            <v>2960</v>
          </cell>
          <cell r="C2971">
            <v>1219</v>
          </cell>
          <cell r="D2971" t="str">
            <v>Trayler</v>
          </cell>
          <cell r="E2971" t="str">
            <v>100TD</v>
          </cell>
          <cell r="F2971" t="str">
            <v>Coazucar S. A.</v>
          </cell>
          <cell r="G2971">
            <v>791060312</v>
          </cell>
          <cell r="H2971">
            <v>791060312</v>
          </cell>
          <cell r="I2971" t="str">
            <v>TRAYLER</v>
          </cell>
          <cell r="J2971" t="str">
            <v>Revisar sistema de aire</v>
          </cell>
          <cell r="K2971" t="str">
            <v>MTTO. CORRECTIVO</v>
          </cell>
          <cell r="L2971">
            <v>1626</v>
          </cell>
          <cell r="M2971" t="str">
            <v xml:space="preserve">QUIMI CHANALATA, ERALDO </v>
          </cell>
          <cell r="N2971" t="str">
            <v>A</v>
          </cell>
          <cell r="O2971">
            <v>42218</v>
          </cell>
          <cell r="P2971">
            <v>0.33055555555555555</v>
          </cell>
          <cell r="Q2971">
            <v>31</v>
          </cell>
          <cell r="R2971"/>
          <cell r="S2971" t="str">
            <v>Mtto. Terminado</v>
          </cell>
          <cell r="T2971">
            <v>42218</v>
          </cell>
          <cell r="U2971">
            <v>0.5</v>
          </cell>
          <cell r="V2971">
            <v>4.0666666666511446</v>
          </cell>
        </row>
        <row r="2972">
          <cell r="A2972"/>
          <cell r="B2972">
            <v>2961</v>
          </cell>
          <cell r="C2972">
            <v>1295</v>
          </cell>
          <cell r="D2972" t="str">
            <v>Trayler</v>
          </cell>
          <cell r="E2972" t="str">
            <v>100TD</v>
          </cell>
          <cell r="F2972" t="str">
            <v>Coazucar S. A.</v>
          </cell>
          <cell r="G2972">
            <v>791060312</v>
          </cell>
          <cell r="H2972">
            <v>791060312</v>
          </cell>
          <cell r="I2972" t="str">
            <v>TRAYLER</v>
          </cell>
          <cell r="J2972" t="str">
            <v>Cambiar hoja de resorte</v>
          </cell>
          <cell r="K2972" t="str">
            <v>MTTO. CORRECTIVO</v>
          </cell>
          <cell r="L2972">
            <v>1626</v>
          </cell>
          <cell r="M2972" t="str">
            <v xml:space="preserve">QUIMI CHANALATA, ERALDO </v>
          </cell>
          <cell r="N2972" t="str">
            <v>A</v>
          </cell>
          <cell r="O2972">
            <v>42218</v>
          </cell>
          <cell r="P2972">
            <v>0.33124999999999999</v>
          </cell>
          <cell r="Q2972">
            <v>31</v>
          </cell>
          <cell r="R2972"/>
          <cell r="S2972" t="str">
            <v>Mtto. Terminado</v>
          </cell>
          <cell r="T2972">
            <v>42218</v>
          </cell>
          <cell r="U2972">
            <v>0.625</v>
          </cell>
          <cell r="V2972">
            <v>7.0499999999301508</v>
          </cell>
        </row>
        <row r="2973">
          <cell r="A2973"/>
          <cell r="B2973">
            <v>2962</v>
          </cell>
          <cell r="C2973">
            <v>1258</v>
          </cell>
          <cell r="D2973" t="str">
            <v>Trayler</v>
          </cell>
          <cell r="E2973" t="str">
            <v>100TD</v>
          </cell>
          <cell r="F2973" t="str">
            <v>Coazucar S. A.</v>
          </cell>
          <cell r="G2973">
            <v>0</v>
          </cell>
          <cell r="H2973">
            <v>791060312</v>
          </cell>
          <cell r="I2973" t="str">
            <v>TRAYLER</v>
          </cell>
          <cell r="J2973" t="str">
            <v>Soldar viga</v>
          </cell>
          <cell r="K2973" t="str">
            <v>MTTO. CORRECTIVO</v>
          </cell>
          <cell r="L2973">
            <v>1626</v>
          </cell>
          <cell r="M2973" t="str">
            <v xml:space="preserve">QUIMI CHANALATA, ERALDO </v>
          </cell>
          <cell r="N2973" t="str">
            <v>A</v>
          </cell>
          <cell r="O2973">
            <v>42218</v>
          </cell>
          <cell r="P2973">
            <v>0.33194444444444443</v>
          </cell>
          <cell r="Q2973">
            <v>31</v>
          </cell>
          <cell r="R2973"/>
          <cell r="S2973" t="str">
            <v>Mtto. Terminado</v>
          </cell>
          <cell r="T2973">
            <v>42218</v>
          </cell>
          <cell r="U2973">
            <v>0.625</v>
          </cell>
          <cell r="V2973">
            <v>7.0333333334419876</v>
          </cell>
        </row>
        <row r="2974">
          <cell r="A2974"/>
          <cell r="B2974">
            <v>2963</v>
          </cell>
          <cell r="C2974">
            <v>1218</v>
          </cell>
          <cell r="D2974" t="str">
            <v>Trayler</v>
          </cell>
          <cell r="E2974" t="str">
            <v>100TD</v>
          </cell>
          <cell r="F2974" t="str">
            <v>Coazucar S. A.</v>
          </cell>
          <cell r="G2974">
            <v>0</v>
          </cell>
          <cell r="H2974">
            <v>791060312</v>
          </cell>
          <cell r="I2974" t="str">
            <v>VULCANIZADORA</v>
          </cell>
          <cell r="J2974" t="str">
            <v xml:space="preserve">LLANTA BAJA </v>
          </cell>
          <cell r="K2974" t="str">
            <v>MTTO. CORRECTIVO</v>
          </cell>
          <cell r="L2974">
            <v>1111</v>
          </cell>
          <cell r="M2974" t="str">
            <v xml:space="preserve">GUAICHA ESPINOZA JAMIL </v>
          </cell>
          <cell r="N2974" t="str">
            <v>A</v>
          </cell>
          <cell r="O2974">
            <v>42218</v>
          </cell>
          <cell r="P2974">
            <v>0.33680555555555558</v>
          </cell>
          <cell r="Q2974">
            <v>31</v>
          </cell>
          <cell r="R2974"/>
          <cell r="S2974" t="str">
            <v>Mtto. Terminado</v>
          </cell>
          <cell r="T2974">
            <v>42218</v>
          </cell>
          <cell r="U2974">
            <v>0.46875</v>
          </cell>
          <cell r="V2974">
            <v>3.1666666667442769</v>
          </cell>
        </row>
        <row r="2975">
          <cell r="A2975"/>
          <cell r="B2975">
            <v>2964</v>
          </cell>
          <cell r="C2975">
            <v>153</v>
          </cell>
          <cell r="D2975" t="str">
            <v>Cabezal M. Benz LS-2635</v>
          </cell>
          <cell r="E2975" t="str">
            <v>100CB</v>
          </cell>
          <cell r="F2975" t="str">
            <v>Coazucar S. A.</v>
          </cell>
          <cell r="G2975">
            <v>791060330</v>
          </cell>
          <cell r="H2975">
            <v>791060330</v>
          </cell>
          <cell r="I2975" t="str">
            <v>CABEZALES</v>
          </cell>
          <cell r="J2975" t="str">
            <v xml:space="preserve">revisar cañerias de combustible </v>
          </cell>
          <cell r="K2975" t="str">
            <v>MTTO. CORRECTIVO</v>
          </cell>
          <cell r="L2975">
            <v>1527</v>
          </cell>
          <cell r="M2975" t="str">
            <v>PAREDES TRIANA,DOUGLAS</v>
          </cell>
          <cell r="N2975" t="str">
            <v>A</v>
          </cell>
          <cell r="O2975">
            <v>42218</v>
          </cell>
          <cell r="P2975">
            <v>0.3576388888888889</v>
          </cell>
          <cell r="Q2975">
            <v>31</v>
          </cell>
          <cell r="R2975">
            <v>19041</v>
          </cell>
          <cell r="S2975" t="str">
            <v>Mtto. Terminado</v>
          </cell>
          <cell r="T2975">
            <v>42218</v>
          </cell>
          <cell r="U2975">
            <v>0.59375</v>
          </cell>
          <cell r="V2975">
            <v>5.6666666666278616</v>
          </cell>
        </row>
        <row r="2976">
          <cell r="A2976"/>
          <cell r="B2976">
            <v>2965</v>
          </cell>
          <cell r="C2976">
            <v>1207</v>
          </cell>
          <cell r="D2976" t="str">
            <v>Trayler</v>
          </cell>
          <cell r="E2976" t="str">
            <v>100TD</v>
          </cell>
          <cell r="F2976" t="str">
            <v>Coazucar S. A.</v>
          </cell>
          <cell r="G2976">
            <v>791060312</v>
          </cell>
          <cell r="H2976">
            <v>791060312</v>
          </cell>
          <cell r="I2976" t="str">
            <v>TRAYLER</v>
          </cell>
          <cell r="J2976" t="str">
            <v xml:space="preserve">Reparar visagra y sparragos </v>
          </cell>
          <cell r="K2976" t="str">
            <v>MTTO. CORRECTIVO</v>
          </cell>
          <cell r="L2976">
            <v>1626</v>
          </cell>
          <cell r="M2976" t="str">
            <v xml:space="preserve">QUIMI CHANALATA, ERALDO </v>
          </cell>
          <cell r="N2976" t="str">
            <v>A</v>
          </cell>
          <cell r="O2976">
            <v>42218</v>
          </cell>
          <cell r="P2976">
            <v>0.36458333333333331</v>
          </cell>
          <cell r="Q2976">
            <v>31</v>
          </cell>
          <cell r="R2976"/>
          <cell r="S2976" t="str">
            <v>Mtto. Terminado</v>
          </cell>
          <cell r="T2976">
            <v>42218</v>
          </cell>
          <cell r="U2976">
            <v>0.5</v>
          </cell>
          <cell r="V2976">
            <v>3.25</v>
          </cell>
        </row>
        <row r="2977">
          <cell r="A2977"/>
          <cell r="B2977">
            <v>2966</v>
          </cell>
          <cell r="C2977">
            <v>201</v>
          </cell>
          <cell r="D2977" t="str">
            <v>Camión Chevrolet</v>
          </cell>
          <cell r="E2977" t="str">
            <v>100EL</v>
          </cell>
          <cell r="F2977" t="str">
            <v>Coazucar S. A.</v>
          </cell>
          <cell r="G2977">
            <v>791060309</v>
          </cell>
          <cell r="H2977">
            <v>7795550678</v>
          </cell>
          <cell r="I2977" t="str">
            <v>ELECTROMECANICOS</v>
          </cell>
          <cell r="J2977" t="str">
            <v>Revisar alternador</v>
          </cell>
          <cell r="K2977" t="str">
            <v>MTTO. CORRECTIVO</v>
          </cell>
          <cell r="L2977">
            <v>1097</v>
          </cell>
          <cell r="M2977" t="str">
            <v>GONZALEZ MOLINA, DARWIN DARIO</v>
          </cell>
          <cell r="N2977" t="str">
            <v>A</v>
          </cell>
          <cell r="O2977">
            <v>42218</v>
          </cell>
          <cell r="P2977">
            <v>0.36458333333333331</v>
          </cell>
          <cell r="Q2977">
            <v>31</v>
          </cell>
          <cell r="R2977"/>
          <cell r="S2977" t="str">
            <v>Mtto. Terminado</v>
          </cell>
          <cell r="T2977">
            <v>42218</v>
          </cell>
          <cell r="U2977">
            <v>0.64930555555555558</v>
          </cell>
          <cell r="V2977">
            <v>6.8333333332557231</v>
          </cell>
        </row>
        <row r="2978">
          <cell r="A2978"/>
          <cell r="B2978">
            <v>2967</v>
          </cell>
          <cell r="C2978">
            <v>151</v>
          </cell>
          <cell r="D2978" t="str">
            <v>Cabezal M. Benz LS-2635</v>
          </cell>
          <cell r="E2978" t="str">
            <v>100CB</v>
          </cell>
          <cell r="F2978" t="str">
            <v>Coazucar S. A.</v>
          </cell>
          <cell r="G2978">
            <v>791060330</v>
          </cell>
          <cell r="H2978">
            <v>791060330</v>
          </cell>
          <cell r="I2978" t="str">
            <v>ENDER DE CABEZALES</v>
          </cell>
          <cell r="J2978" t="str">
            <v>ARREGLAR GUARDAFANGO</v>
          </cell>
          <cell r="K2978" t="str">
            <v>MTTO. CORRECTIVO</v>
          </cell>
          <cell r="L2978">
            <v>906</v>
          </cell>
          <cell r="M2978" t="str">
            <v>CHILA ENDARA, JAXON TYRONE</v>
          </cell>
          <cell r="N2978" t="str">
            <v>A</v>
          </cell>
          <cell r="O2978">
            <v>42218</v>
          </cell>
          <cell r="P2978">
            <v>0.37152777777777773</v>
          </cell>
          <cell r="Q2978">
            <v>31</v>
          </cell>
          <cell r="R2978"/>
          <cell r="S2978" t="str">
            <v>Mtto. Terminado</v>
          </cell>
          <cell r="T2978">
            <v>42219</v>
          </cell>
          <cell r="U2978">
            <v>0.70833333333333337</v>
          </cell>
          <cell r="V2978">
            <v>32.083333333255723</v>
          </cell>
        </row>
        <row r="2979">
          <cell r="A2979"/>
          <cell r="B2979">
            <v>2968</v>
          </cell>
          <cell r="C2979" t="str">
            <v>EA20</v>
          </cell>
          <cell r="D2979" t="str">
            <v>Traillas John Deere 1510C</v>
          </cell>
          <cell r="E2979" t="str">
            <v>100EA</v>
          </cell>
          <cell r="F2979" t="str">
            <v>Coazucar S. A.</v>
          </cell>
          <cell r="G2979">
            <v>791060366</v>
          </cell>
          <cell r="H2979">
            <v>7795550578</v>
          </cell>
          <cell r="I2979" t="str">
            <v>MTTO. EN EL CAMPO</v>
          </cell>
          <cell r="J2979" t="str">
            <v>OREJA DAÑADA BOCIN SALIDO</v>
          </cell>
          <cell r="K2979" t="str">
            <v>MTTO. CORRECTIVO</v>
          </cell>
          <cell r="L2979">
            <v>896</v>
          </cell>
          <cell r="M2979" t="str">
            <v>CHAVEZ MERO, JOSE FELICIANO</v>
          </cell>
          <cell r="N2979" t="str">
            <v>A</v>
          </cell>
          <cell r="O2979">
            <v>42218</v>
          </cell>
          <cell r="P2979">
            <v>0.37708333333333338</v>
          </cell>
          <cell r="Q2979">
            <v>31</v>
          </cell>
          <cell r="R2979"/>
          <cell r="S2979" t="str">
            <v>Mtto. Terminado</v>
          </cell>
          <cell r="T2979">
            <v>42219</v>
          </cell>
          <cell r="U2979">
            <v>0.5</v>
          </cell>
          <cell r="V2979">
            <v>26.949999999953434</v>
          </cell>
        </row>
        <row r="2980">
          <cell r="A2980"/>
          <cell r="B2980">
            <v>2969</v>
          </cell>
          <cell r="C2980" t="str">
            <v>JD14</v>
          </cell>
          <cell r="D2980" t="str">
            <v>Tractor John Deere 6145J</v>
          </cell>
          <cell r="E2980" t="str">
            <v>100JD</v>
          </cell>
          <cell r="F2980" t="str">
            <v>Coazucar S. A.</v>
          </cell>
          <cell r="G2980">
            <v>791060395</v>
          </cell>
          <cell r="H2980">
            <v>7795551039</v>
          </cell>
          <cell r="I2980" t="str">
            <v>JOHN DEERE</v>
          </cell>
          <cell r="J2980" t="str">
            <v>CAMBIAR RETENEDOR DE LA DOBLE</v>
          </cell>
          <cell r="K2980" t="str">
            <v>MTTO. CORRECTIVO</v>
          </cell>
          <cell r="L2980">
            <v>838</v>
          </cell>
          <cell r="M2980" t="str">
            <v>CARRILLO CARVAJAL, CESAR EDUARDO</v>
          </cell>
          <cell r="N2980" t="str">
            <v>A</v>
          </cell>
          <cell r="O2980">
            <v>42218</v>
          </cell>
          <cell r="P2980">
            <v>0.37986111111111115</v>
          </cell>
          <cell r="Q2980">
            <v>31</v>
          </cell>
          <cell r="R2980">
            <v>6377</v>
          </cell>
          <cell r="S2980" t="str">
            <v>Mtto. Terminado</v>
          </cell>
          <cell r="T2980">
            <v>42218</v>
          </cell>
          <cell r="U2980">
            <v>0.66666666666666663</v>
          </cell>
          <cell r="V2980">
            <v>6.8833333333022892</v>
          </cell>
        </row>
        <row r="2981">
          <cell r="A2981"/>
          <cell r="B2981">
            <v>2970</v>
          </cell>
          <cell r="C2981">
            <v>157</v>
          </cell>
          <cell r="D2981" t="str">
            <v>Cabezal M. Benz LS-2635</v>
          </cell>
          <cell r="E2981" t="str">
            <v>100CB</v>
          </cell>
          <cell r="F2981" t="str">
            <v>Coazucar S. A.</v>
          </cell>
          <cell r="G2981">
            <v>791060330</v>
          </cell>
          <cell r="H2981">
            <v>791060330</v>
          </cell>
          <cell r="I2981" t="str">
            <v>MTTO. EN EL CAMPO</v>
          </cell>
          <cell r="J2981" t="str">
            <v xml:space="preserve">REVISA MOTOR </v>
          </cell>
          <cell r="K2981" t="str">
            <v>MTTO. CORRECTIVO</v>
          </cell>
          <cell r="L2981">
            <v>1550</v>
          </cell>
          <cell r="M2981" t="str">
            <v>PELAES GALARZA, HUMBERTO SOLON</v>
          </cell>
          <cell r="N2981" t="str">
            <v>A</v>
          </cell>
          <cell r="O2981">
            <v>42218</v>
          </cell>
          <cell r="P2981">
            <v>0.38194444444444442</v>
          </cell>
          <cell r="Q2981">
            <v>31</v>
          </cell>
          <cell r="R2981"/>
          <cell r="S2981" t="str">
            <v>Mtto. Terminado</v>
          </cell>
          <cell r="T2981">
            <v>42218</v>
          </cell>
          <cell r="U2981">
            <v>0.59375</v>
          </cell>
          <cell r="V2981">
            <v>5.0833333332557231</v>
          </cell>
        </row>
        <row r="2982">
          <cell r="A2982"/>
          <cell r="B2982">
            <v>2971</v>
          </cell>
          <cell r="C2982">
            <v>4001</v>
          </cell>
          <cell r="D2982" t="str">
            <v>Dollys</v>
          </cell>
          <cell r="E2982" t="str">
            <v>100DL</v>
          </cell>
          <cell r="F2982" t="str">
            <v>Coazucar S. A.</v>
          </cell>
          <cell r="G2982">
            <v>791060315</v>
          </cell>
          <cell r="H2982">
            <v>791060315</v>
          </cell>
          <cell r="I2982" t="str">
            <v>DOLLYS</v>
          </cell>
          <cell r="J2982" t="str">
            <v>Soldar tiro y colocar pernos de Balancin</v>
          </cell>
          <cell r="K2982" t="str">
            <v>MTTO. CORRECTIVO</v>
          </cell>
          <cell r="L2982">
            <v>1417</v>
          </cell>
          <cell r="M2982" t="str">
            <v>MORENO ULLOA, SALOMON</v>
          </cell>
          <cell r="N2982" t="str">
            <v>A</v>
          </cell>
          <cell r="O2982">
            <v>42218</v>
          </cell>
          <cell r="P2982">
            <v>0.3923611111111111</v>
          </cell>
          <cell r="Q2982">
            <v>31</v>
          </cell>
          <cell r="R2982"/>
          <cell r="S2982" t="str">
            <v>Mtto. Terminado</v>
          </cell>
          <cell r="T2982">
            <v>42218</v>
          </cell>
          <cell r="U2982">
            <v>0.5</v>
          </cell>
          <cell r="V2982">
            <v>2.5833333333721384</v>
          </cell>
        </row>
        <row r="2983">
          <cell r="A2983"/>
          <cell r="B2983">
            <v>2972</v>
          </cell>
          <cell r="C2983" t="str">
            <v>JD25</v>
          </cell>
          <cell r="D2983" t="str">
            <v>Tractor John Deere 6145J</v>
          </cell>
          <cell r="E2983" t="str">
            <v>100JD</v>
          </cell>
          <cell r="F2983" t="str">
            <v>Coazucar S. A.</v>
          </cell>
          <cell r="G2983">
            <v>791060443</v>
          </cell>
          <cell r="H2983">
            <v>7795551061</v>
          </cell>
          <cell r="I2983" t="str">
            <v>VULCANIZADORA</v>
          </cell>
          <cell r="J2983" t="str">
            <v xml:space="preserve">CAMBIAR LLANTA DELANTERA DERECHA </v>
          </cell>
          <cell r="K2983" t="str">
            <v>MTTO. CORRECTIVO</v>
          </cell>
          <cell r="L2983">
            <v>1111</v>
          </cell>
          <cell r="M2983" t="str">
            <v xml:space="preserve">GUAICHA ESPINOZA JAMIL </v>
          </cell>
          <cell r="N2983" t="str">
            <v>A</v>
          </cell>
          <cell r="O2983">
            <v>42218</v>
          </cell>
          <cell r="P2983">
            <v>0.39999999999999997</v>
          </cell>
          <cell r="Q2983">
            <v>31</v>
          </cell>
          <cell r="R2983"/>
          <cell r="S2983" t="str">
            <v>Mtto. Terminado</v>
          </cell>
          <cell r="T2983">
            <v>42218</v>
          </cell>
          <cell r="U2983">
            <v>0.45833333333333331</v>
          </cell>
          <cell r="V2983">
            <v>1.3999999999068677</v>
          </cell>
        </row>
        <row r="2984">
          <cell r="A2984"/>
          <cell r="B2984">
            <v>2973</v>
          </cell>
          <cell r="C2984" t="str">
            <v>JD56</v>
          </cell>
          <cell r="D2984" t="str">
            <v>Tractor John Deere 5075E</v>
          </cell>
          <cell r="E2984" t="str">
            <v>100JD</v>
          </cell>
          <cell r="F2984" t="str">
            <v>Coazucar S. A.</v>
          </cell>
          <cell r="G2984">
            <v>791060436</v>
          </cell>
          <cell r="H2984">
            <v>7795551119</v>
          </cell>
          <cell r="I2984" t="str">
            <v>JOHN DEERE</v>
          </cell>
          <cell r="J2984" t="str">
            <v xml:space="preserve">REVISAR ENCENDIDO </v>
          </cell>
          <cell r="K2984" t="str">
            <v>MTTO. CORRECTIVO</v>
          </cell>
          <cell r="L2984">
            <v>1111</v>
          </cell>
          <cell r="M2984" t="str">
            <v xml:space="preserve">GUAICHA ESPINOZA JAMIL </v>
          </cell>
          <cell r="N2984" t="str">
            <v>B</v>
          </cell>
          <cell r="O2984">
            <v>42218</v>
          </cell>
          <cell r="P2984">
            <v>0.41319444444444442</v>
          </cell>
          <cell r="Q2984">
            <v>31</v>
          </cell>
          <cell r="R2984"/>
          <cell r="S2984">
            <v>36843.813372222008</v>
          </cell>
          <cell r="T2984"/>
          <cell r="U2984"/>
          <cell r="V2984" t="str">
            <v/>
          </cell>
        </row>
        <row r="2985">
          <cell r="A2985"/>
          <cell r="B2985">
            <v>2974</v>
          </cell>
          <cell r="C2985" t="str">
            <v>LL03</v>
          </cell>
          <cell r="D2985" t="str">
            <v>Cargadora de Caña JD SP.1850</v>
          </cell>
          <cell r="E2985" t="str">
            <v>100LL</v>
          </cell>
          <cell r="F2985" t="str">
            <v>Coazucar S. A.</v>
          </cell>
          <cell r="G2985">
            <v>791060370</v>
          </cell>
          <cell r="H2985">
            <v>791060370</v>
          </cell>
          <cell r="I2985" t="str">
            <v>LLENADORAS</v>
          </cell>
          <cell r="J2985" t="str">
            <v>revisar sistema hidraulico</v>
          </cell>
          <cell r="K2985" t="str">
            <v>MTTO. CORRECTIVO</v>
          </cell>
          <cell r="L2985">
            <v>1458</v>
          </cell>
          <cell r="M2985" t="str">
            <v>OCHOA CUADRADO, FRANKLIN</v>
          </cell>
          <cell r="N2985" t="str">
            <v>B</v>
          </cell>
          <cell r="O2985">
            <v>42218</v>
          </cell>
          <cell r="P2985">
            <v>0.42708333333333331</v>
          </cell>
          <cell r="Q2985">
            <v>31</v>
          </cell>
          <cell r="R2985"/>
          <cell r="S2985" t="str">
            <v>Mtto. Terminado</v>
          </cell>
          <cell r="T2985">
            <v>42218</v>
          </cell>
          <cell r="U2985">
            <v>0.42708333333333331</v>
          </cell>
          <cell r="V2985">
            <v>0</v>
          </cell>
        </row>
        <row r="2986">
          <cell r="A2986"/>
          <cell r="B2986">
            <v>2975</v>
          </cell>
          <cell r="C2986">
            <v>232</v>
          </cell>
          <cell r="D2986" t="str">
            <v xml:space="preserve">Jeep Chevrolet </v>
          </cell>
          <cell r="E2986" t="str">
            <v>100EL</v>
          </cell>
          <cell r="F2986" t="str">
            <v>Coazucar S. A.</v>
          </cell>
          <cell r="G2986">
            <v>791020101</v>
          </cell>
          <cell r="H2986">
            <v>7795550722</v>
          </cell>
          <cell r="I2986" t="str">
            <v>ELECTROMECANICOS</v>
          </cell>
          <cell r="J2986" t="str">
            <v xml:space="preserve">REVISAR ARANQUE </v>
          </cell>
          <cell r="K2986" t="str">
            <v>MTTO. CORRECTIVO</v>
          </cell>
          <cell r="L2986">
            <v>1621</v>
          </cell>
          <cell r="M2986" t="str">
            <v>QUEZADA FAJARDO, GALO</v>
          </cell>
          <cell r="N2986" t="str">
            <v>B</v>
          </cell>
          <cell r="O2986">
            <v>42218</v>
          </cell>
          <cell r="P2986">
            <v>0.42569444444444443</v>
          </cell>
          <cell r="Q2986">
            <v>31</v>
          </cell>
          <cell r="R2986"/>
          <cell r="S2986" t="str">
            <v>Mtto. Terminado</v>
          </cell>
          <cell r="T2986">
            <v>42218</v>
          </cell>
          <cell r="U2986">
            <v>0.54166666666666663</v>
          </cell>
          <cell r="V2986">
            <v>2.7833333334419876</v>
          </cell>
        </row>
        <row r="2987">
          <cell r="A2987"/>
          <cell r="B2987">
            <v>2976</v>
          </cell>
          <cell r="C2987">
            <v>1316</v>
          </cell>
          <cell r="D2987" t="str">
            <v>Trayler</v>
          </cell>
          <cell r="E2987" t="str">
            <v>100TD</v>
          </cell>
          <cell r="F2987" t="str">
            <v>Coazucar S. A.</v>
          </cell>
          <cell r="G2987">
            <v>791060312</v>
          </cell>
          <cell r="H2987">
            <v>791060312</v>
          </cell>
          <cell r="I2987" t="str">
            <v>MTTO. EN EL CAMPO</v>
          </cell>
          <cell r="J2987" t="str">
            <v>llanta baja aro de araña</v>
          </cell>
          <cell r="K2987" t="str">
            <v>MTTO. CORRECTIVO</v>
          </cell>
          <cell r="L2987">
            <v>1111</v>
          </cell>
          <cell r="M2987" t="str">
            <v xml:space="preserve">GUAICHA ESPINOZA JAMIL </v>
          </cell>
          <cell r="N2987" t="str">
            <v>B</v>
          </cell>
          <cell r="O2987">
            <v>42218</v>
          </cell>
          <cell r="P2987">
            <v>0.45833333333333331</v>
          </cell>
          <cell r="Q2987">
            <v>31</v>
          </cell>
          <cell r="R2987"/>
          <cell r="S2987" t="str">
            <v>Mtto. Terminado</v>
          </cell>
          <cell r="T2987">
            <v>42218</v>
          </cell>
          <cell r="U2987">
            <v>0.54166666666666663</v>
          </cell>
          <cell r="V2987">
            <v>2</v>
          </cell>
        </row>
        <row r="2988">
          <cell r="A2988"/>
          <cell r="B2988">
            <v>2977</v>
          </cell>
          <cell r="C2988" t="str">
            <v>EL22</v>
          </cell>
          <cell r="D2988" t="str">
            <v xml:space="preserve">Camioneta Chevrolet </v>
          </cell>
          <cell r="E2988" t="str">
            <v>100EL</v>
          </cell>
          <cell r="F2988" t="str">
            <v>Coazucar S. A.</v>
          </cell>
          <cell r="G2988">
            <v>791060102</v>
          </cell>
          <cell r="H2988">
            <v>7795550797</v>
          </cell>
          <cell r="I2988" t="str">
            <v>ELECTROMECANICOS</v>
          </cell>
          <cell r="J2988" t="str">
            <v>REVISAR AIRE ACONDICIONADO</v>
          </cell>
          <cell r="K2988" t="str">
            <v>MTTO. CORRECTIVO</v>
          </cell>
          <cell r="L2988">
            <v>1621</v>
          </cell>
          <cell r="M2988" t="str">
            <v>QUEZADA FAJARDO, GALO</v>
          </cell>
          <cell r="N2988" t="str">
            <v>A</v>
          </cell>
          <cell r="O2988">
            <v>42218</v>
          </cell>
          <cell r="P2988">
            <v>0.44027777777777777</v>
          </cell>
          <cell r="Q2988">
            <v>31</v>
          </cell>
          <cell r="R2988"/>
          <cell r="S2988">
            <v>36843.163372222101</v>
          </cell>
          <cell r="T2988"/>
          <cell r="U2988"/>
          <cell r="V2988" t="str">
            <v/>
          </cell>
        </row>
        <row r="2989">
          <cell r="A2989"/>
          <cell r="B2989">
            <v>2978</v>
          </cell>
          <cell r="C2989">
            <v>1279</v>
          </cell>
          <cell r="D2989" t="str">
            <v>Trayler</v>
          </cell>
          <cell r="E2989" t="str">
            <v>100TD</v>
          </cell>
          <cell r="F2989" t="str">
            <v>Coazucar S. A.</v>
          </cell>
          <cell r="G2989">
            <v>791060312</v>
          </cell>
          <cell r="H2989">
            <v>791060312</v>
          </cell>
          <cell r="I2989" t="str">
            <v>VULCANIZADORA</v>
          </cell>
          <cell r="J2989" t="str">
            <v>cambiar aro</v>
          </cell>
          <cell r="K2989" t="str">
            <v>MTTO. CORRECTIVO</v>
          </cell>
          <cell r="L2989">
            <v>1353</v>
          </cell>
          <cell r="M2989" t="str">
            <v>MINA POROZO, XAVIER</v>
          </cell>
          <cell r="N2989" t="str">
            <v>A</v>
          </cell>
          <cell r="O2989">
            <v>42218</v>
          </cell>
          <cell r="P2989">
            <v>0.4513888888888889</v>
          </cell>
          <cell r="Q2989">
            <v>31</v>
          </cell>
          <cell r="R2989"/>
          <cell r="S2989" t="str">
            <v>Mtto. Terminado</v>
          </cell>
          <cell r="T2989">
            <v>42218</v>
          </cell>
          <cell r="U2989">
            <v>0.46875</v>
          </cell>
          <cell r="V2989">
            <v>0.41666666662786156</v>
          </cell>
        </row>
        <row r="2990">
          <cell r="A2990"/>
          <cell r="B2990">
            <v>2979</v>
          </cell>
          <cell r="C2990">
            <v>164</v>
          </cell>
          <cell r="D2990" t="str">
            <v>Cabezal M. Benz LS-2635</v>
          </cell>
          <cell r="E2990" t="str">
            <v>100CB</v>
          </cell>
          <cell r="F2990" t="str">
            <v>Coazucar S. A.</v>
          </cell>
          <cell r="G2990">
            <v>791060330</v>
          </cell>
          <cell r="H2990">
            <v>791060330</v>
          </cell>
          <cell r="I2990" t="str">
            <v>VULCANIZADORA</v>
          </cell>
          <cell r="J2990" t="str">
            <v>cambiar aro</v>
          </cell>
          <cell r="K2990" t="str">
            <v>MTTO. CORRECTIVO</v>
          </cell>
          <cell r="L2990">
            <v>1353</v>
          </cell>
          <cell r="M2990" t="str">
            <v>MINA POROZO, XAVIER</v>
          </cell>
          <cell r="N2990" t="str">
            <v>A</v>
          </cell>
          <cell r="O2990">
            <v>42218</v>
          </cell>
          <cell r="P2990">
            <v>0.4513888888888889</v>
          </cell>
          <cell r="Q2990">
            <v>31</v>
          </cell>
          <cell r="R2990"/>
          <cell r="S2990" t="str">
            <v>Mtto. Terminado</v>
          </cell>
          <cell r="T2990">
            <v>42218</v>
          </cell>
          <cell r="U2990">
            <v>0.49305555555555558</v>
          </cell>
          <cell r="V2990">
            <v>0.99999999988358468</v>
          </cell>
        </row>
        <row r="2991">
          <cell r="A2991"/>
          <cell r="B2991">
            <v>2980</v>
          </cell>
          <cell r="C2991" t="str">
            <v>JD38</v>
          </cell>
          <cell r="D2991" t="str">
            <v>Tractor John Deere 9460R</v>
          </cell>
          <cell r="E2991" t="str">
            <v>100JD</v>
          </cell>
          <cell r="F2991" t="str">
            <v>Coazucar S. A.</v>
          </cell>
          <cell r="G2991">
            <v>791060435</v>
          </cell>
          <cell r="H2991">
            <v>7795551087</v>
          </cell>
          <cell r="I2991" t="str">
            <v>MTTO. EN EL CAMPO</v>
          </cell>
          <cell r="J2991" t="str">
            <v xml:space="preserve">Revisar codigo CLC2360.02 </v>
          </cell>
          <cell r="K2991" t="str">
            <v>MTTO. CORRECTIVO</v>
          </cell>
          <cell r="L2991">
            <v>1111</v>
          </cell>
          <cell r="M2991" t="str">
            <v xml:space="preserve">GUAICHA ESPINOZA JAMIL </v>
          </cell>
          <cell r="N2991" t="str">
            <v>A</v>
          </cell>
          <cell r="O2991">
            <v>42218</v>
          </cell>
          <cell r="P2991">
            <v>0.46180555555555558</v>
          </cell>
          <cell r="Q2991">
            <v>31</v>
          </cell>
          <cell r="R2991"/>
          <cell r="S2991" t="str">
            <v>Mtto. Terminado</v>
          </cell>
          <cell r="T2991">
            <v>42218</v>
          </cell>
          <cell r="U2991">
            <v>0.70833333333333337</v>
          </cell>
          <cell r="V2991">
            <v>5.9166666667442769</v>
          </cell>
        </row>
        <row r="2992">
          <cell r="A2992"/>
          <cell r="B2992">
            <v>2981</v>
          </cell>
          <cell r="C2992" t="str">
            <v>JD42</v>
          </cell>
          <cell r="D2992" t="str">
            <v>Tractor Massey Fergunson</v>
          </cell>
          <cell r="E2992" t="str">
            <v>100JD</v>
          </cell>
          <cell r="F2992" t="str">
            <v>Coazucar S. A.</v>
          </cell>
          <cell r="G2992">
            <v>791060434</v>
          </cell>
          <cell r="H2992">
            <v>791060434</v>
          </cell>
          <cell r="I2992" t="str">
            <v>JOHN DEERE</v>
          </cell>
          <cell r="J2992" t="str">
            <v xml:space="preserve">Revisar sensor de la transmision </v>
          </cell>
          <cell r="K2992" t="str">
            <v>MTTO. CORRECTIVO</v>
          </cell>
          <cell r="L2992">
            <v>1059</v>
          </cell>
          <cell r="M2992" t="str">
            <v>FRIAS LARA, FAUSTO FABIAN</v>
          </cell>
          <cell r="N2992" t="str">
            <v>A</v>
          </cell>
          <cell r="O2992">
            <v>42218</v>
          </cell>
          <cell r="P2992">
            <v>0.46875</v>
          </cell>
          <cell r="Q2992">
            <v>31</v>
          </cell>
          <cell r="R2992"/>
          <cell r="S2992">
            <v>36842.480038888752</v>
          </cell>
          <cell r="T2992"/>
          <cell r="U2992"/>
          <cell r="V2992" t="str">
            <v/>
          </cell>
        </row>
        <row r="2993">
          <cell r="A2993"/>
          <cell r="B2993">
            <v>2982</v>
          </cell>
          <cell r="C2993">
            <v>1485</v>
          </cell>
          <cell r="D2993" t="str">
            <v>Dollys</v>
          </cell>
          <cell r="E2993" t="str">
            <v>100DL</v>
          </cell>
          <cell r="F2993" t="str">
            <v>Coazucar S. A.</v>
          </cell>
          <cell r="G2993">
            <v>791060315</v>
          </cell>
          <cell r="H2993">
            <v>791060315</v>
          </cell>
          <cell r="I2993" t="str">
            <v>DOLLYS</v>
          </cell>
          <cell r="J2993" t="str">
            <v>reparar balancin</v>
          </cell>
          <cell r="K2993" t="str">
            <v>MTTO. CORRECTIVO</v>
          </cell>
          <cell r="L2993">
            <v>1417</v>
          </cell>
          <cell r="M2993" t="str">
            <v>MORENO ULLOA, SALOMON</v>
          </cell>
          <cell r="N2993" t="str">
            <v>A</v>
          </cell>
          <cell r="O2993">
            <v>42218</v>
          </cell>
          <cell r="P2993">
            <v>0.47569444444444442</v>
          </cell>
          <cell r="Q2993">
            <v>31</v>
          </cell>
          <cell r="R2993"/>
          <cell r="S2993" t="str">
            <v>Mtto. Terminado</v>
          </cell>
          <cell r="T2993">
            <v>42218</v>
          </cell>
          <cell r="U2993">
            <v>0.65763888888888888</v>
          </cell>
          <cell r="V2993">
            <v>4.3666666664648801</v>
          </cell>
        </row>
        <row r="2994">
          <cell r="A2994"/>
          <cell r="B2994">
            <v>2983</v>
          </cell>
          <cell r="C2994">
            <v>1450</v>
          </cell>
          <cell r="D2994" t="e">
            <v>#N/A</v>
          </cell>
          <cell r="E2994" t="e">
            <v>#N/A</v>
          </cell>
          <cell r="F2994" t="e">
            <v>#N/A</v>
          </cell>
          <cell r="G2994" t="e">
            <v>#N/A</v>
          </cell>
          <cell r="H2994" t="e">
            <v>#N/A</v>
          </cell>
          <cell r="I2994" t="str">
            <v>DOLLYS</v>
          </cell>
          <cell r="J2994" t="str">
            <v xml:space="preserve">soldar tiro </v>
          </cell>
          <cell r="K2994" t="str">
            <v>MTTO. CORRECTIVO</v>
          </cell>
          <cell r="L2994">
            <v>1417</v>
          </cell>
          <cell r="M2994" t="str">
            <v>MORENO ULLOA, SALOMON</v>
          </cell>
          <cell r="N2994" t="str">
            <v>A</v>
          </cell>
          <cell r="O2994">
            <v>42218</v>
          </cell>
          <cell r="P2994">
            <v>0.47569444444444442</v>
          </cell>
          <cell r="Q2994">
            <v>31</v>
          </cell>
          <cell r="R2994"/>
          <cell r="S2994" t="str">
            <v>Mtto. Terminado</v>
          </cell>
          <cell r="T2994">
            <v>42218</v>
          </cell>
          <cell r="U2994">
            <v>0.5</v>
          </cell>
          <cell r="V2994">
            <v>0.58333333325572312</v>
          </cell>
        </row>
        <row r="2995">
          <cell r="A2995"/>
          <cell r="B2995">
            <v>2984</v>
          </cell>
          <cell r="C2995">
            <v>445</v>
          </cell>
          <cell r="D2995" t="str">
            <v>Carreton</v>
          </cell>
          <cell r="E2995" t="str">
            <v>100CA</v>
          </cell>
          <cell r="F2995" t="str">
            <v>Coazucar S. A.</v>
          </cell>
          <cell r="G2995">
            <v>791060326</v>
          </cell>
          <cell r="H2995">
            <v>791060326</v>
          </cell>
          <cell r="I2995" t="str">
            <v>CARRETONES</v>
          </cell>
          <cell r="J2995" t="str">
            <v xml:space="preserve">soldar parante esquinero </v>
          </cell>
          <cell r="K2995" t="str">
            <v>MTTO. CORRECTIVO</v>
          </cell>
          <cell r="L2995">
            <v>1417</v>
          </cell>
          <cell r="M2995" t="str">
            <v>MORENO ULLOA, SALOMON</v>
          </cell>
          <cell r="N2995" t="str">
            <v>A</v>
          </cell>
          <cell r="O2995">
            <v>42218</v>
          </cell>
          <cell r="P2995">
            <v>0.47569444444444442</v>
          </cell>
          <cell r="Q2995">
            <v>31</v>
          </cell>
          <cell r="R2995"/>
          <cell r="S2995" t="str">
            <v>Mtto. Terminado</v>
          </cell>
          <cell r="T2995">
            <v>42218</v>
          </cell>
          <cell r="U2995">
            <v>0.66666666666666663</v>
          </cell>
          <cell r="V2995">
            <v>4.5833333332557231</v>
          </cell>
        </row>
        <row r="2996">
          <cell r="A2996"/>
          <cell r="B2996">
            <v>2985</v>
          </cell>
          <cell r="C2996">
            <v>286</v>
          </cell>
          <cell r="D2996" t="str">
            <v>Tractor John Deere 8200</v>
          </cell>
          <cell r="E2996" t="str">
            <v>100JD</v>
          </cell>
          <cell r="F2996" t="str">
            <v>Coazucar S. A.</v>
          </cell>
          <cell r="G2996">
            <v>791060442</v>
          </cell>
          <cell r="H2996">
            <v>7795550937</v>
          </cell>
          <cell r="I2996" t="str">
            <v>MTTO. EN EL CAMPO</v>
          </cell>
          <cell r="J2996" t="str">
            <v xml:space="preserve">llanta posterior baja </v>
          </cell>
          <cell r="K2996" t="str">
            <v>MTTO. CORRECTIVO</v>
          </cell>
          <cell r="L2996">
            <v>1111</v>
          </cell>
          <cell r="M2996" t="str">
            <v xml:space="preserve">GUAICHA ESPINOZA JAMIL </v>
          </cell>
          <cell r="N2996" t="str">
            <v>A</v>
          </cell>
          <cell r="O2996">
            <v>42218</v>
          </cell>
          <cell r="P2996">
            <v>0.47569444444444442</v>
          </cell>
          <cell r="Q2996">
            <v>31</v>
          </cell>
          <cell r="R2996"/>
          <cell r="S2996" t="str">
            <v>Mtto. Terminado</v>
          </cell>
          <cell r="T2996">
            <v>42218</v>
          </cell>
          <cell r="U2996">
            <v>0.52083333333333337</v>
          </cell>
          <cell r="V2996">
            <v>1.0833333332557231</v>
          </cell>
        </row>
        <row r="2997">
          <cell r="A2997"/>
          <cell r="B2997">
            <v>2986</v>
          </cell>
          <cell r="C2997">
            <v>1357</v>
          </cell>
          <cell r="D2997" t="str">
            <v>Trayler</v>
          </cell>
          <cell r="E2997" t="str">
            <v>100TD</v>
          </cell>
          <cell r="F2997" t="str">
            <v>Coazucar S. A.</v>
          </cell>
          <cell r="G2997">
            <v>791060312</v>
          </cell>
          <cell r="H2997">
            <v>791060312</v>
          </cell>
          <cell r="I2997" t="str">
            <v>MTTO. EN EL CAMPO</v>
          </cell>
          <cell r="J2997" t="str">
            <v>Revisar eje posterior derecho (roto)</v>
          </cell>
          <cell r="K2997" t="str">
            <v>MTTO. CORRECTIVO</v>
          </cell>
          <cell r="L2997">
            <v>1111</v>
          </cell>
          <cell r="M2997" t="str">
            <v xml:space="preserve">GUAICHA ESPINOZA JAMIL </v>
          </cell>
          <cell r="N2997" t="str">
            <v>A</v>
          </cell>
          <cell r="O2997">
            <v>42218</v>
          </cell>
          <cell r="P2997">
            <v>0.52430555555555558</v>
          </cell>
          <cell r="Q2997">
            <v>31</v>
          </cell>
          <cell r="R2997"/>
          <cell r="S2997" t="str">
            <v>Mtto. Terminado</v>
          </cell>
          <cell r="T2997">
            <v>42218</v>
          </cell>
          <cell r="U2997">
            <v>0.75</v>
          </cell>
          <cell r="V2997">
            <v>5.4166666667442769</v>
          </cell>
        </row>
        <row r="2998">
          <cell r="A2998"/>
          <cell r="B2998">
            <v>2987</v>
          </cell>
          <cell r="C2998">
            <v>450</v>
          </cell>
          <cell r="D2998" t="str">
            <v xml:space="preserve">Carreton </v>
          </cell>
          <cell r="E2998" t="str">
            <v>100CA</v>
          </cell>
          <cell r="F2998" t="str">
            <v>Coazucar S. A.</v>
          </cell>
          <cell r="G2998">
            <v>791060326</v>
          </cell>
          <cell r="H2998">
            <v>791060326</v>
          </cell>
          <cell r="I2998" t="str">
            <v>CARRETONES</v>
          </cell>
          <cell r="J2998" t="str">
            <v>Soldar 2 parantes y tiro</v>
          </cell>
          <cell r="K2998" t="str">
            <v>MTTO. CORRECTIVO</v>
          </cell>
          <cell r="L2998">
            <v>1417</v>
          </cell>
          <cell r="M2998" t="str">
            <v>MORENO ULLOA, SALOMON</v>
          </cell>
          <cell r="N2998" t="str">
            <v>A</v>
          </cell>
          <cell r="O2998">
            <v>42218</v>
          </cell>
          <cell r="P2998">
            <v>0.55902777777777779</v>
          </cell>
          <cell r="Q2998">
            <v>31</v>
          </cell>
          <cell r="R2998"/>
          <cell r="S2998" t="str">
            <v>Mtto. Terminado</v>
          </cell>
          <cell r="T2998">
            <v>42218</v>
          </cell>
          <cell r="U2998">
            <v>0.65833333333333333</v>
          </cell>
          <cell r="V2998">
            <v>2.3833333333022892</v>
          </cell>
        </row>
        <row r="2999">
          <cell r="A2999"/>
          <cell r="B2999">
            <v>2988</v>
          </cell>
          <cell r="C2999">
            <v>593</v>
          </cell>
          <cell r="D2999" t="str">
            <v>Cosechadora de CañaJohn Deere 3510</v>
          </cell>
          <cell r="E2999" t="str">
            <v>100CS</v>
          </cell>
          <cell r="F2999" t="str">
            <v>Coazucar S. A.</v>
          </cell>
          <cell r="G2999">
            <v>791060334</v>
          </cell>
          <cell r="H2999">
            <v>791060334</v>
          </cell>
          <cell r="I2999" t="str">
            <v>MTTO. EN EL CAMPO</v>
          </cell>
          <cell r="J2999" t="str">
            <v>revisar sistema de combustible</v>
          </cell>
          <cell r="K2999" t="str">
            <v>MTTO. CORRECTIVO</v>
          </cell>
          <cell r="L2999">
            <v>803</v>
          </cell>
          <cell r="M2999" t="str">
            <v>CALLE SOLIZ, LUIS</v>
          </cell>
          <cell r="N2999" t="str">
            <v>A</v>
          </cell>
          <cell r="O2999">
            <v>42218</v>
          </cell>
          <cell r="P2999">
            <v>0.56597222222222221</v>
          </cell>
          <cell r="Q2999">
            <v>31</v>
          </cell>
          <cell r="R2999"/>
          <cell r="S2999" t="str">
            <v>Mtto. Terminado</v>
          </cell>
          <cell r="T2999">
            <v>42218</v>
          </cell>
          <cell r="U2999">
            <v>0.66666666666666663</v>
          </cell>
          <cell r="V2999">
            <v>2.4166666667442769</v>
          </cell>
        </row>
        <row r="3000">
          <cell r="A3000"/>
          <cell r="B3000">
            <v>2989</v>
          </cell>
          <cell r="C3000">
            <v>328</v>
          </cell>
          <cell r="D3000" t="str">
            <v>Tractor de llanta Cameco</v>
          </cell>
          <cell r="E3000" t="str">
            <v>100CM</v>
          </cell>
          <cell r="F3000" t="str">
            <v>Coazucar S. A.</v>
          </cell>
          <cell r="G3000">
            <v>791060373</v>
          </cell>
          <cell r="H3000">
            <v>791060373</v>
          </cell>
          <cell r="I3000" t="str">
            <v>MTTO. EN EL CAMPO</v>
          </cell>
          <cell r="J3000" t="str">
            <v xml:space="preserve">revisar encendido </v>
          </cell>
          <cell r="K3000" t="str">
            <v>MTTO. CORRECTIVO</v>
          </cell>
          <cell r="L3000">
            <v>1111</v>
          </cell>
          <cell r="M3000" t="str">
            <v xml:space="preserve">GUAICHA ESPINOZA JAMIL </v>
          </cell>
          <cell r="N3000" t="str">
            <v>A</v>
          </cell>
          <cell r="O3000">
            <v>42218</v>
          </cell>
          <cell r="P3000">
            <v>0.55902777777777779</v>
          </cell>
          <cell r="Q3000">
            <v>31</v>
          </cell>
          <cell r="R3000"/>
          <cell r="S3000" t="str">
            <v>Mtto. Terminado</v>
          </cell>
          <cell r="T3000">
            <v>42218</v>
          </cell>
          <cell r="U3000">
            <v>0.6875</v>
          </cell>
          <cell r="V3000">
            <v>3.0833333332557231</v>
          </cell>
        </row>
        <row r="3001">
          <cell r="A3001"/>
          <cell r="B3001">
            <v>2990</v>
          </cell>
          <cell r="C3001">
            <v>335</v>
          </cell>
          <cell r="D3001" t="str">
            <v>Tractor de llanta Cameco</v>
          </cell>
          <cell r="E3001" t="str">
            <v>100CM</v>
          </cell>
          <cell r="F3001" t="str">
            <v>Coazucar S. A.</v>
          </cell>
          <cell r="G3001">
            <v>791060444</v>
          </cell>
          <cell r="H3001">
            <v>791060444</v>
          </cell>
          <cell r="I3001" t="str">
            <v>CAMECOS</v>
          </cell>
          <cell r="J3001" t="str">
            <v>revisar tanque del hidraulico</v>
          </cell>
          <cell r="K3001" t="str">
            <v>MTTO. CORRECTIVO</v>
          </cell>
          <cell r="L3001">
            <v>1111</v>
          </cell>
          <cell r="M3001" t="str">
            <v xml:space="preserve">GUAICHA ESPINOZA JAMIL </v>
          </cell>
          <cell r="N3001" t="str">
            <v>A</v>
          </cell>
          <cell r="O3001">
            <v>42218</v>
          </cell>
          <cell r="P3001">
            <v>0.57638888888888895</v>
          </cell>
          <cell r="Q3001">
            <v>31</v>
          </cell>
          <cell r="R3001"/>
          <cell r="S3001" t="str">
            <v>Mtto. Terminado</v>
          </cell>
          <cell r="T3001">
            <v>42218</v>
          </cell>
          <cell r="U3001">
            <v>0.6875</v>
          </cell>
          <cell r="V3001">
            <v>2.6666666666278616</v>
          </cell>
        </row>
        <row r="3002">
          <cell r="A3002"/>
          <cell r="B3002">
            <v>2991</v>
          </cell>
          <cell r="C3002">
            <v>1278</v>
          </cell>
          <cell r="D3002" t="str">
            <v>Trayler</v>
          </cell>
          <cell r="E3002" t="str">
            <v>100TD</v>
          </cell>
          <cell r="F3002" t="str">
            <v>Coazucar S. A.</v>
          </cell>
          <cell r="G3002">
            <v>791060312</v>
          </cell>
          <cell r="H3002">
            <v>791060312</v>
          </cell>
          <cell r="I3002" t="str">
            <v>MTTO. EN EL CAMPO</v>
          </cell>
          <cell r="J3002" t="str">
            <v xml:space="preserve">llanta baja </v>
          </cell>
          <cell r="K3002" t="str">
            <v>MTTO. CORRECTIVO</v>
          </cell>
          <cell r="L3002">
            <v>1111</v>
          </cell>
          <cell r="M3002" t="str">
            <v xml:space="preserve">GUAICHA ESPINOZA JAMIL </v>
          </cell>
          <cell r="N3002" t="str">
            <v>A</v>
          </cell>
          <cell r="O3002">
            <v>42218</v>
          </cell>
          <cell r="P3002">
            <v>0.59375</v>
          </cell>
          <cell r="Q3002">
            <v>31</v>
          </cell>
          <cell r="R3002"/>
          <cell r="S3002" t="str">
            <v>Mtto. Terminado</v>
          </cell>
          <cell r="T3002">
            <v>42218</v>
          </cell>
          <cell r="U3002">
            <v>0.72916666666666663</v>
          </cell>
          <cell r="V3002">
            <v>3.25</v>
          </cell>
        </row>
        <row r="3003">
          <cell r="A3003"/>
          <cell r="B3003">
            <v>2992</v>
          </cell>
          <cell r="C3003">
            <v>166</v>
          </cell>
          <cell r="D3003" t="str">
            <v>Cabezal M. Benz LS-2635</v>
          </cell>
          <cell r="E3003" t="str">
            <v>100CB</v>
          </cell>
          <cell r="F3003" t="str">
            <v>Coazucar S. A.</v>
          </cell>
          <cell r="G3003">
            <v>791060330</v>
          </cell>
          <cell r="H3003">
            <v>791060330</v>
          </cell>
          <cell r="I3003" t="str">
            <v>CABEZALES</v>
          </cell>
          <cell r="J3003" t="str">
            <v xml:space="preserve">Revisar Radiador </v>
          </cell>
          <cell r="K3003" t="str">
            <v>MTTO. CORRECTIVO</v>
          </cell>
          <cell r="L3003">
            <v>1492</v>
          </cell>
          <cell r="M3003" t="str">
            <v>ORTIZ MONSERRATE, ELIS DONALDO</v>
          </cell>
          <cell r="N3003" t="str">
            <v>A</v>
          </cell>
          <cell r="O3003">
            <v>42218</v>
          </cell>
          <cell r="P3003">
            <v>0.58333333333333337</v>
          </cell>
          <cell r="Q3003">
            <v>31</v>
          </cell>
          <cell r="R3003"/>
          <cell r="S3003" t="str">
            <v>Mtto. Terminado</v>
          </cell>
          <cell r="T3003">
            <v>42218</v>
          </cell>
          <cell r="U3003">
            <v>0.64930555555555558</v>
          </cell>
          <cell r="V3003">
            <v>1.5833333332557231</v>
          </cell>
        </row>
        <row r="3004">
          <cell r="A3004"/>
          <cell r="B3004">
            <v>2993</v>
          </cell>
          <cell r="C3004">
            <v>1290</v>
          </cell>
          <cell r="D3004" t="str">
            <v>Trayler</v>
          </cell>
          <cell r="E3004" t="str">
            <v>100TD</v>
          </cell>
          <cell r="F3004" t="str">
            <v>Coazucar S. A.</v>
          </cell>
          <cell r="G3004">
            <v>791060312</v>
          </cell>
          <cell r="H3004">
            <v>791060312</v>
          </cell>
          <cell r="I3004" t="str">
            <v>MTTO. EN EL CAMPO</v>
          </cell>
          <cell r="J3004" t="str">
            <v xml:space="preserve">llanta baja </v>
          </cell>
          <cell r="K3004" t="str">
            <v>MTTO. CORRECTIVO</v>
          </cell>
          <cell r="L3004">
            <v>1111</v>
          </cell>
          <cell r="M3004" t="str">
            <v xml:space="preserve">GUAICHA ESPINOZA JAMIL </v>
          </cell>
          <cell r="N3004" t="str">
            <v>A</v>
          </cell>
          <cell r="O3004">
            <v>42218</v>
          </cell>
          <cell r="P3004">
            <v>0.59375</v>
          </cell>
          <cell r="Q3004">
            <v>31</v>
          </cell>
          <cell r="R3004"/>
          <cell r="S3004" t="str">
            <v>Mtto. Terminado</v>
          </cell>
          <cell r="T3004">
            <v>42218</v>
          </cell>
          <cell r="U3004">
            <v>0.68055555555555547</v>
          </cell>
          <cell r="V3004">
            <v>2.0833333332557231</v>
          </cell>
        </row>
        <row r="3005">
          <cell r="A3005"/>
          <cell r="B3005">
            <v>2994</v>
          </cell>
          <cell r="C3005">
            <v>1270</v>
          </cell>
          <cell r="D3005" t="str">
            <v>Trayler</v>
          </cell>
          <cell r="E3005" t="str">
            <v>100TD</v>
          </cell>
          <cell r="F3005" t="str">
            <v>Coazucar S. A.</v>
          </cell>
          <cell r="G3005">
            <v>791060312</v>
          </cell>
          <cell r="H3005">
            <v>791060312</v>
          </cell>
          <cell r="I3005" t="str">
            <v>MTTO. EN EL CAMPO</v>
          </cell>
          <cell r="J3005" t="str">
            <v xml:space="preserve">llanta baja </v>
          </cell>
          <cell r="K3005" t="str">
            <v>MTTO. CORRECTIVO</v>
          </cell>
          <cell r="L3005">
            <v>1111</v>
          </cell>
          <cell r="M3005" t="str">
            <v xml:space="preserve">GUAICHA ESPINOZA JAMIL </v>
          </cell>
          <cell r="N3005" t="str">
            <v>A</v>
          </cell>
          <cell r="O3005">
            <v>42218</v>
          </cell>
          <cell r="P3005">
            <v>0.59444444444444444</v>
          </cell>
          <cell r="Q3005">
            <v>31</v>
          </cell>
          <cell r="R3005"/>
          <cell r="S3005" t="str">
            <v>Mtto. Terminado</v>
          </cell>
          <cell r="T3005">
            <v>42218</v>
          </cell>
          <cell r="U3005">
            <v>0.63611111111111118</v>
          </cell>
          <cell r="V3005">
            <v>0.99999999988358468</v>
          </cell>
        </row>
        <row r="3006">
          <cell r="A3006"/>
          <cell r="B3006">
            <v>2995</v>
          </cell>
          <cell r="C3006">
            <v>643</v>
          </cell>
          <cell r="D3006" t="str">
            <v xml:space="preserve">Moto Bomba Big squirt (Detroit 4.53)   </v>
          </cell>
          <cell r="E3006" t="str">
            <v>100BB</v>
          </cell>
          <cell r="F3006" t="str">
            <v>Coazucar S. A.</v>
          </cell>
          <cell r="G3006">
            <v>791060405</v>
          </cell>
          <cell r="H3006">
            <v>7795550025</v>
          </cell>
          <cell r="I3006" t="str">
            <v>MTTO. EN EL CAMPO</v>
          </cell>
          <cell r="J3006" t="str">
            <v xml:space="preserve">Revisar Rueda y cheque </v>
          </cell>
          <cell r="K3006" t="str">
            <v>MTTO. CORRECTIVO</v>
          </cell>
          <cell r="L3006">
            <v>1318</v>
          </cell>
          <cell r="M3006" t="str">
            <v>MELENDRES LAZ, RODOLFO GONZALO</v>
          </cell>
          <cell r="N3006" t="str">
            <v>A</v>
          </cell>
          <cell r="O3006">
            <v>42218</v>
          </cell>
          <cell r="P3006">
            <v>0.58680555555555558</v>
          </cell>
          <cell r="Q3006">
            <v>31</v>
          </cell>
          <cell r="R3006"/>
          <cell r="S3006" t="str">
            <v>Mtto. Terminado</v>
          </cell>
          <cell r="T3006">
            <v>42218</v>
          </cell>
          <cell r="U3006">
            <v>0.75</v>
          </cell>
          <cell r="V3006">
            <v>3.9166666667442769</v>
          </cell>
        </row>
        <row r="3007">
          <cell r="A3007"/>
          <cell r="B3007">
            <v>2996</v>
          </cell>
          <cell r="C3007">
            <v>796</v>
          </cell>
          <cell r="D3007" t="str">
            <v>Rome Plow 24Dx32"x1/2x2 1/8</v>
          </cell>
          <cell r="E3007" t="str">
            <v>100EA</v>
          </cell>
          <cell r="F3007" t="str">
            <v>Coazucar S. A.</v>
          </cell>
          <cell r="G3007">
            <v>791060352</v>
          </cell>
          <cell r="H3007">
            <v>7795550482</v>
          </cell>
          <cell r="I3007" t="str">
            <v>MTTO. EN EL CAMPO</v>
          </cell>
          <cell r="J3007" t="str">
            <v xml:space="preserve">Soldar Oreja </v>
          </cell>
          <cell r="K3007" t="str">
            <v>MTTO. CORRECTIVO</v>
          </cell>
          <cell r="L3007">
            <v>1111</v>
          </cell>
          <cell r="M3007" t="str">
            <v xml:space="preserve">GUAICHA ESPINOZA JAMIL </v>
          </cell>
          <cell r="N3007" t="str">
            <v>A</v>
          </cell>
          <cell r="O3007">
            <v>42218</v>
          </cell>
          <cell r="P3007">
            <v>0.59375</v>
          </cell>
          <cell r="Q3007">
            <v>31</v>
          </cell>
          <cell r="R3007"/>
          <cell r="S3007" t="str">
            <v>Mtto. Terminado</v>
          </cell>
          <cell r="T3007">
            <v>42218</v>
          </cell>
          <cell r="U3007">
            <v>0.77777777777777779</v>
          </cell>
          <cell r="V3007">
            <v>4.4166666667442769</v>
          </cell>
        </row>
        <row r="3008">
          <cell r="A3008"/>
          <cell r="B3008">
            <v>2997</v>
          </cell>
          <cell r="C3008" t="str">
            <v>JD43</v>
          </cell>
          <cell r="D3008" t="str">
            <v>Tractor Massey Ferguson MF8670</v>
          </cell>
          <cell r="E3008" t="str">
            <v>100JD</v>
          </cell>
          <cell r="F3008" t="str">
            <v>Coazucar S. A.</v>
          </cell>
          <cell r="G3008">
            <v>791060434</v>
          </cell>
          <cell r="H3008">
            <v>7795551095</v>
          </cell>
          <cell r="I3008" t="str">
            <v>JOHN DEERE</v>
          </cell>
          <cell r="J3008" t="str">
            <v xml:space="preserve">Arreglar aciento </v>
          </cell>
          <cell r="K3008" t="str">
            <v>MTTO. CORRECTIVO</v>
          </cell>
          <cell r="L3008">
            <v>1256</v>
          </cell>
          <cell r="M3008" t="str">
            <v>LORENTY BERMELLO, RAMON MODESTO</v>
          </cell>
          <cell r="N3008" t="str">
            <v>A</v>
          </cell>
          <cell r="O3008">
            <v>42218</v>
          </cell>
          <cell r="P3008">
            <v>0.62152777777777779</v>
          </cell>
          <cell r="Q3008">
            <v>31</v>
          </cell>
          <cell r="R3008">
            <v>8801</v>
          </cell>
          <cell r="S3008" t="str">
            <v>Mtto. Terminado</v>
          </cell>
          <cell r="T3008">
            <v>42219</v>
          </cell>
          <cell r="U3008">
            <v>0.41666666666666669</v>
          </cell>
          <cell r="V3008">
            <v>19.083333333255723</v>
          </cell>
        </row>
        <row r="3009">
          <cell r="A3009"/>
          <cell r="B3009">
            <v>2998</v>
          </cell>
          <cell r="C3009" t="str">
            <v>JD10</v>
          </cell>
          <cell r="D3009" t="str">
            <v>Tractor John Deere 8295R</v>
          </cell>
          <cell r="E3009" t="str">
            <v>100JD</v>
          </cell>
          <cell r="F3009" t="str">
            <v>Coazucar S. A.</v>
          </cell>
          <cell r="G3009">
            <v>791060397</v>
          </cell>
          <cell r="H3009">
            <v>7795551031</v>
          </cell>
          <cell r="I3009" t="str">
            <v>JOHN DEERE</v>
          </cell>
          <cell r="J3009" t="str">
            <v xml:space="preserve">Arreglar aciento </v>
          </cell>
          <cell r="K3009" t="str">
            <v>MTTO. CORRECTIVO</v>
          </cell>
          <cell r="L3009">
            <v>6898</v>
          </cell>
          <cell r="M3009" t="str">
            <v>CHOEZ MIRANDA, LEONCIO JUVENAL</v>
          </cell>
          <cell r="N3009" t="str">
            <v>A</v>
          </cell>
          <cell r="O3009">
            <v>42218</v>
          </cell>
          <cell r="P3009">
            <v>0.62152777777777779</v>
          </cell>
          <cell r="Q3009">
            <v>31</v>
          </cell>
          <cell r="R3009"/>
          <cell r="S3009" t="str">
            <v>Mtto. Terminado</v>
          </cell>
          <cell r="T3009">
            <v>42218</v>
          </cell>
          <cell r="U3009">
            <v>0.66319444444444442</v>
          </cell>
          <cell r="V3009">
            <v>1</v>
          </cell>
        </row>
        <row r="3010">
          <cell r="A3010"/>
          <cell r="B3010">
            <v>2999</v>
          </cell>
          <cell r="C3010">
            <v>1311</v>
          </cell>
          <cell r="D3010" t="str">
            <v>Trayler</v>
          </cell>
          <cell r="E3010" t="str">
            <v>100TD</v>
          </cell>
          <cell r="F3010" t="str">
            <v>Coazucar S. A.</v>
          </cell>
          <cell r="G3010">
            <v>791060312</v>
          </cell>
          <cell r="H3010">
            <v>791060312</v>
          </cell>
          <cell r="I3010" t="str">
            <v>TRAYLER</v>
          </cell>
          <cell r="J3010" t="str">
            <v xml:space="preserve">Revisar esparragos </v>
          </cell>
          <cell r="K3010" t="str">
            <v>MTTO. CORRECTIVO</v>
          </cell>
          <cell r="L3010">
            <v>1417</v>
          </cell>
          <cell r="M3010" t="str">
            <v>MORENO ULLOA, SALOMON</v>
          </cell>
          <cell r="N3010" t="str">
            <v>A</v>
          </cell>
          <cell r="O3010">
            <v>42218</v>
          </cell>
          <cell r="P3010">
            <v>0.59375</v>
          </cell>
          <cell r="Q3010">
            <v>31</v>
          </cell>
          <cell r="R3010"/>
          <cell r="S3010" t="str">
            <v>Mtto. Terminado</v>
          </cell>
          <cell r="T3010">
            <v>42219</v>
          </cell>
          <cell r="U3010">
            <v>4.1666666666666664E-2</v>
          </cell>
          <cell r="V3010">
            <v>10.75</v>
          </cell>
        </row>
        <row r="3011">
          <cell r="A3011"/>
          <cell r="B3011">
            <v>3000</v>
          </cell>
          <cell r="C3011" t="str">
            <v>CB02</v>
          </cell>
          <cell r="D3011" t="str">
            <v>Cabezal Volvo FM64T-L2H1</v>
          </cell>
          <cell r="E3011" t="str">
            <v>100CB</v>
          </cell>
          <cell r="F3011" t="str">
            <v>Coazucar S. A.</v>
          </cell>
          <cell r="G3011">
            <v>791060412</v>
          </cell>
          <cell r="H3011">
            <v>791060412</v>
          </cell>
          <cell r="I3011" t="str">
            <v>CABEZALES</v>
          </cell>
          <cell r="J3011" t="str">
            <v xml:space="preserve">Soldar Soporte de Guardafangos </v>
          </cell>
          <cell r="K3011" t="str">
            <v>MTTO. CORRECTIVO</v>
          </cell>
          <cell r="L3011">
            <v>1685</v>
          </cell>
          <cell r="M3011" t="str">
            <v>RIVERA ORTEGA, ROMEL WILFRIDO</v>
          </cell>
          <cell r="N3011" t="str">
            <v>A</v>
          </cell>
          <cell r="O3011">
            <v>42218</v>
          </cell>
          <cell r="P3011">
            <v>0.62152777777777779</v>
          </cell>
          <cell r="Q3011">
            <v>31</v>
          </cell>
          <cell r="R3011"/>
          <cell r="S3011" t="str">
            <v>Mtto. Terminado</v>
          </cell>
          <cell r="T3011">
            <v>42218</v>
          </cell>
          <cell r="U3011">
            <v>0.66666666666666663</v>
          </cell>
          <cell r="V3011">
            <v>1.0833333332557231</v>
          </cell>
        </row>
        <row r="3012">
          <cell r="A3012"/>
          <cell r="B3012">
            <v>3001</v>
          </cell>
          <cell r="C3012">
            <v>338</v>
          </cell>
          <cell r="D3012" t="str">
            <v>Tractor de Llantas Cameco 305 AG</v>
          </cell>
          <cell r="E3012" t="str">
            <v>100CM</v>
          </cell>
          <cell r="F3012" t="str">
            <v>Coazucar S. A.</v>
          </cell>
          <cell r="G3012">
            <v>791060444</v>
          </cell>
          <cell r="H3012">
            <v>791060444</v>
          </cell>
          <cell r="I3012" t="str">
            <v>CAMECOS</v>
          </cell>
          <cell r="J3012" t="str">
            <v xml:space="preserve">Revisar Manguera hidraulica, acelerador </v>
          </cell>
          <cell r="K3012" t="str">
            <v>MTTO. CORRECTIVO</v>
          </cell>
          <cell r="L3012">
            <v>1118</v>
          </cell>
          <cell r="M3012" t="str">
            <v>GUAMAN LANDYN, LUIS ARIOLFO</v>
          </cell>
          <cell r="N3012" t="str">
            <v>A</v>
          </cell>
          <cell r="O3012">
            <v>42218</v>
          </cell>
          <cell r="P3012">
            <v>0.63194444444444442</v>
          </cell>
          <cell r="Q3012">
            <v>31</v>
          </cell>
          <cell r="R3012">
            <v>41013</v>
          </cell>
          <cell r="S3012" t="str">
            <v>Mtto. Terminado</v>
          </cell>
          <cell r="T3012">
            <v>42218</v>
          </cell>
          <cell r="U3012">
            <v>0.66666666666666663</v>
          </cell>
          <cell r="V3012">
            <v>0.83333333325572312</v>
          </cell>
        </row>
        <row r="3013">
          <cell r="A3013"/>
          <cell r="B3013">
            <v>3002</v>
          </cell>
          <cell r="C3013">
            <v>1324</v>
          </cell>
          <cell r="D3013" t="str">
            <v>Trayler</v>
          </cell>
          <cell r="E3013" t="str">
            <v>100TD</v>
          </cell>
          <cell r="F3013" t="str">
            <v>Coazucar S. A.</v>
          </cell>
          <cell r="G3013">
            <v>791060312</v>
          </cell>
          <cell r="H3013">
            <v>791060312</v>
          </cell>
          <cell r="I3013" t="str">
            <v>TRAYLER</v>
          </cell>
          <cell r="J3013" t="str">
            <v>Revidsar Vifa Y parante roto</v>
          </cell>
          <cell r="K3013" t="str">
            <v>MTTO. CORRECTIVO</v>
          </cell>
          <cell r="L3013">
            <v>1626</v>
          </cell>
          <cell r="M3013" t="str">
            <v xml:space="preserve">QUIMI CHANALATA, ERALDO </v>
          </cell>
          <cell r="N3013" t="str">
            <v>A</v>
          </cell>
          <cell r="O3013">
            <v>42218</v>
          </cell>
          <cell r="P3013">
            <v>0.63194444444444442</v>
          </cell>
          <cell r="Q3013">
            <v>31</v>
          </cell>
          <cell r="R3013"/>
          <cell r="S3013" t="str">
            <v>Mtto. Terminado</v>
          </cell>
          <cell r="T3013">
            <v>42218</v>
          </cell>
          <cell r="U3013">
            <v>0.91666666666666663</v>
          </cell>
          <cell r="V3013">
            <v>6.8333333332557231</v>
          </cell>
        </row>
        <row r="3014">
          <cell r="A3014"/>
          <cell r="B3014">
            <v>3003</v>
          </cell>
          <cell r="C3014">
            <v>324</v>
          </cell>
          <cell r="D3014" t="str">
            <v>Tractor de Llantas Cameco 305 AG</v>
          </cell>
          <cell r="E3014" t="str">
            <v>100CM</v>
          </cell>
          <cell r="F3014" t="str">
            <v>Coazucar S. A.</v>
          </cell>
          <cell r="G3014">
            <v>791060373</v>
          </cell>
          <cell r="H3014">
            <v>7795550331</v>
          </cell>
          <cell r="I3014" t="str">
            <v>MTTO. EN EL CAMPO</v>
          </cell>
          <cell r="J3014" t="str">
            <v xml:space="preserve">Revisar cardan </v>
          </cell>
          <cell r="K3014" t="str">
            <v>MTTO. CORRECTIVO</v>
          </cell>
          <cell r="L3014">
            <v>1088</v>
          </cell>
          <cell r="M3014" t="str">
            <v>GOMEZ LLIVICOTA, MANUEL MARIA</v>
          </cell>
          <cell r="N3014" t="str">
            <v>A</v>
          </cell>
          <cell r="O3014">
            <v>42218</v>
          </cell>
          <cell r="P3014">
            <v>0.67291666666666661</v>
          </cell>
          <cell r="Q3014">
            <v>31</v>
          </cell>
          <cell r="R3014">
            <v>15759</v>
          </cell>
          <cell r="S3014" t="str">
            <v>Mtto. Terminado</v>
          </cell>
          <cell r="T3014">
            <v>42218</v>
          </cell>
          <cell r="U3014">
            <v>0.77083333333333337</v>
          </cell>
          <cell r="V3014">
            <v>2.3499999998603016</v>
          </cell>
        </row>
        <row r="3015">
          <cell r="A3015"/>
          <cell r="B3015">
            <v>3004</v>
          </cell>
          <cell r="C3015">
            <v>164</v>
          </cell>
          <cell r="D3015" t="str">
            <v>Cabezal M. Benz LS-2635</v>
          </cell>
          <cell r="E3015" t="str">
            <v>100CB</v>
          </cell>
          <cell r="F3015" t="str">
            <v>Coazucar S. A.</v>
          </cell>
          <cell r="G3015">
            <v>791060330</v>
          </cell>
          <cell r="H3015">
            <v>791060330</v>
          </cell>
          <cell r="I3015" t="str">
            <v>ENDER DE CABEZALES</v>
          </cell>
          <cell r="J3015" t="str">
            <v>Revisar capot</v>
          </cell>
          <cell r="K3015" t="str">
            <v>MTTO. CORRECTIVO</v>
          </cell>
          <cell r="L3015">
            <v>1651</v>
          </cell>
          <cell r="M3015" t="str">
            <v>RAMIREZ LOPEZ, LUIS ENRIQUE</v>
          </cell>
          <cell r="N3015" t="str">
            <v>A</v>
          </cell>
          <cell r="O3015">
            <v>42218</v>
          </cell>
          <cell r="P3015">
            <v>0.69027777777777777</v>
          </cell>
          <cell r="Q3015">
            <v>31</v>
          </cell>
          <cell r="R3015">
            <v>35138</v>
          </cell>
          <cell r="S3015" t="str">
            <v>Mtto. Terminado</v>
          </cell>
          <cell r="T3015">
            <v>42219</v>
          </cell>
          <cell r="U3015">
            <v>0.48958333333333331</v>
          </cell>
          <cell r="V3015">
            <v>19.183333333348855</v>
          </cell>
        </row>
        <row r="3016">
          <cell r="A3016"/>
          <cell r="B3016">
            <v>3005</v>
          </cell>
          <cell r="C3016">
            <v>275</v>
          </cell>
          <cell r="D3016" t="str">
            <v>Tractor John Deere 8200</v>
          </cell>
          <cell r="E3016" t="str">
            <v>100JD</v>
          </cell>
          <cell r="F3016" t="str">
            <v>Coazucar S. A.</v>
          </cell>
          <cell r="G3016">
            <v>791060442</v>
          </cell>
          <cell r="H3016">
            <v>7795550921</v>
          </cell>
          <cell r="I3016" t="str">
            <v>MTTO. EN EL CAMPO</v>
          </cell>
          <cell r="J3016" t="str">
            <v>Cambiar llanta delantera izquierda</v>
          </cell>
          <cell r="K3016" t="str">
            <v>MTTO. CORRECTIVO</v>
          </cell>
          <cell r="L3016">
            <v>2068</v>
          </cell>
          <cell r="M3016" t="str">
            <v>ZHUMI ZUMBA, WILMER ESTEBAN</v>
          </cell>
          <cell r="N3016" t="str">
            <v>A</v>
          </cell>
          <cell r="O3016">
            <v>42218</v>
          </cell>
          <cell r="P3016">
            <v>0.72569444444444453</v>
          </cell>
          <cell r="Q3016">
            <v>31</v>
          </cell>
          <cell r="R3016">
            <v>9849</v>
          </cell>
          <cell r="S3016" t="str">
            <v>Mtto. Terminado</v>
          </cell>
          <cell r="T3016">
            <v>42218</v>
          </cell>
          <cell r="U3016">
            <v>0.83333333333333337</v>
          </cell>
          <cell r="V3016">
            <v>2.5833333332557231</v>
          </cell>
        </row>
        <row r="3017">
          <cell r="A3017"/>
          <cell r="B3017">
            <v>3006</v>
          </cell>
          <cell r="C3017" t="str">
            <v>JD50</v>
          </cell>
          <cell r="D3017" t="str">
            <v>Tractor John Deere 6145J</v>
          </cell>
          <cell r="E3017" t="str">
            <v>100JD</v>
          </cell>
          <cell r="F3017" t="str">
            <v>Coazucar S. A.</v>
          </cell>
          <cell r="G3017">
            <v>791060443</v>
          </cell>
          <cell r="H3017">
            <v>7795551107</v>
          </cell>
          <cell r="I3017" t="str">
            <v>MTTO. EN EL CAMPO</v>
          </cell>
          <cell r="J3017" t="str">
            <v>Cambiar banda del motor</v>
          </cell>
          <cell r="K3017" t="str">
            <v>MTTO. CORRECTIVO</v>
          </cell>
          <cell r="L3017">
            <v>7132</v>
          </cell>
          <cell r="M3017" t="str">
            <v>CRISTOBAL PIGUAVE, CESAR LUCIANO</v>
          </cell>
          <cell r="N3017" t="str">
            <v>A</v>
          </cell>
          <cell r="O3017">
            <v>42218</v>
          </cell>
          <cell r="P3017">
            <v>0.73611111111111116</v>
          </cell>
          <cell r="Q3017">
            <v>31</v>
          </cell>
          <cell r="R3017"/>
          <cell r="S3017" t="str">
            <v>Mtto. Terminado</v>
          </cell>
          <cell r="T3017">
            <v>42218</v>
          </cell>
          <cell r="U3017">
            <v>0.95833333333333337</v>
          </cell>
          <cell r="V3017">
            <v>5.3333333333721384</v>
          </cell>
        </row>
        <row r="3018">
          <cell r="A3018"/>
          <cell r="B3018">
            <v>3007</v>
          </cell>
          <cell r="C3018">
            <v>522</v>
          </cell>
          <cell r="D3018" t="str">
            <v>Cargadora de Caña Vanguard V-1900</v>
          </cell>
          <cell r="E3018" t="str">
            <v>100LL</v>
          </cell>
          <cell r="F3018" t="str">
            <v>Coazucar S. A.</v>
          </cell>
          <cell r="G3018">
            <v>791060369</v>
          </cell>
          <cell r="H3018">
            <v>791060369</v>
          </cell>
          <cell r="I3018" t="str">
            <v>LLENADORAS</v>
          </cell>
          <cell r="J3018" t="str">
            <v>Soldar templador</v>
          </cell>
          <cell r="K3018" t="str">
            <v>MTTO. CORRECTIVO</v>
          </cell>
          <cell r="L3018">
            <v>1540</v>
          </cell>
          <cell r="M3018" t="str">
            <v>PATIÑO QUIMI, MARIO CALIXTO</v>
          </cell>
          <cell r="N3018" t="str">
            <v>A</v>
          </cell>
          <cell r="O3018">
            <v>42218</v>
          </cell>
          <cell r="P3018">
            <v>0.73958333333333337</v>
          </cell>
          <cell r="Q3018">
            <v>31</v>
          </cell>
          <cell r="R3018"/>
          <cell r="S3018" t="str">
            <v>Mtto. Terminado</v>
          </cell>
          <cell r="T3018">
            <v>42218</v>
          </cell>
          <cell r="U3018">
            <v>0.97916666666666663</v>
          </cell>
          <cell r="V3018">
            <v>5.75</v>
          </cell>
        </row>
        <row r="3019">
          <cell r="A3019"/>
          <cell r="B3019">
            <v>3008</v>
          </cell>
          <cell r="C3019">
            <v>506</v>
          </cell>
          <cell r="D3019" t="str">
            <v>Cargadora de Caña Cameco SP- 1800</v>
          </cell>
          <cell r="E3019" t="str">
            <v>100LL</v>
          </cell>
          <cell r="F3019" t="str">
            <v>Coazucar S. A.</v>
          </cell>
          <cell r="G3019">
            <v>791060368</v>
          </cell>
          <cell r="H3019">
            <v>791060368</v>
          </cell>
          <cell r="I3019" t="str">
            <v>LLENADORAS</v>
          </cell>
          <cell r="J3019" t="str">
            <v>Revisar motor</v>
          </cell>
          <cell r="K3019" t="str">
            <v>MTTO. CORRECTIVO</v>
          </cell>
          <cell r="L3019">
            <v>1849</v>
          </cell>
          <cell r="M3019" t="str">
            <v>SORNOZA PEÑARRETA, SERGIO</v>
          </cell>
          <cell r="N3019" t="str">
            <v>A</v>
          </cell>
          <cell r="O3019">
            <v>42218</v>
          </cell>
          <cell r="P3019">
            <v>0.73958333333333337</v>
          </cell>
          <cell r="Q3019">
            <v>31</v>
          </cell>
          <cell r="R3019"/>
          <cell r="S3019">
            <v>36835.980038888752</v>
          </cell>
          <cell r="T3019"/>
          <cell r="U3019"/>
          <cell r="V3019" t="str">
            <v/>
          </cell>
        </row>
        <row r="3020">
          <cell r="A3020"/>
          <cell r="B3020">
            <v>3009</v>
          </cell>
          <cell r="C3020" t="str">
            <v>CB07</v>
          </cell>
          <cell r="D3020" t="str">
            <v>Cabezal Volvo FM64T-L2H1</v>
          </cell>
          <cell r="E3020" t="str">
            <v>100CB</v>
          </cell>
          <cell r="F3020" t="str">
            <v>Coazucar S. A.</v>
          </cell>
          <cell r="G3020">
            <v>791060412</v>
          </cell>
          <cell r="H3020">
            <v>791060412</v>
          </cell>
          <cell r="I3020" t="str">
            <v>CABEZALES</v>
          </cell>
          <cell r="J3020" t="str">
            <v xml:space="preserve">Revisar Motor </v>
          </cell>
          <cell r="K3020" t="str">
            <v>MTTO. CORRECTIVO</v>
          </cell>
          <cell r="L3020">
            <v>1300</v>
          </cell>
          <cell r="M3020" t="str">
            <v>MASACHE ESCOBAR, MIGUEL OSWALDO</v>
          </cell>
          <cell r="N3020" t="str">
            <v>A</v>
          </cell>
          <cell r="O3020">
            <v>42218</v>
          </cell>
          <cell r="P3020">
            <v>0.76597222222222217</v>
          </cell>
          <cell r="Q3020">
            <v>31</v>
          </cell>
          <cell r="R3020">
            <v>123379.1</v>
          </cell>
          <cell r="S3020" t="str">
            <v>Mtto. Terminado</v>
          </cell>
          <cell r="T3020">
            <v>42218</v>
          </cell>
          <cell r="U3020">
            <v>0.83333333333333337</v>
          </cell>
          <cell r="V3020">
            <v>1.6166666666977108</v>
          </cell>
        </row>
        <row r="3021">
          <cell r="A3021"/>
          <cell r="B3021">
            <v>3010</v>
          </cell>
          <cell r="C3021" t="str">
            <v>CA07</v>
          </cell>
          <cell r="D3021" t="str">
            <v>autovolteable</v>
          </cell>
          <cell r="E3021" t="str">
            <v>100EA</v>
          </cell>
          <cell r="F3021" t="str">
            <v>Coazucar S. A.</v>
          </cell>
          <cell r="G3021">
            <v>791060325</v>
          </cell>
          <cell r="H3021">
            <v>791060325</v>
          </cell>
          <cell r="I3021" t="str">
            <v>MTTO. EN EL CAMPO</v>
          </cell>
          <cell r="J3021" t="str">
            <v>Llanta baja</v>
          </cell>
          <cell r="K3021" t="str">
            <v>MTTO. CORRECTIVO</v>
          </cell>
          <cell r="L3021">
            <v>7132</v>
          </cell>
          <cell r="M3021" t="str">
            <v>CRISTOBAL PIGUAVE, CESAR LUCIANO</v>
          </cell>
          <cell r="N3021" t="str">
            <v>A</v>
          </cell>
          <cell r="O3021">
            <v>42218</v>
          </cell>
          <cell r="P3021">
            <v>0.77777777777777779</v>
          </cell>
          <cell r="Q3021">
            <v>31</v>
          </cell>
          <cell r="R3021"/>
          <cell r="S3021" t="str">
            <v>Mtto. Terminado</v>
          </cell>
          <cell r="T3021">
            <v>42218</v>
          </cell>
          <cell r="U3021">
            <v>0.875</v>
          </cell>
          <cell r="V3021">
            <v>2.3333333332557231</v>
          </cell>
        </row>
        <row r="3022">
          <cell r="A3022"/>
          <cell r="B3022">
            <v>3011</v>
          </cell>
          <cell r="C3022" t="str">
            <v>JD55</v>
          </cell>
          <cell r="D3022" t="str">
            <v>Tractor John Deere 6145J</v>
          </cell>
          <cell r="E3022" t="str">
            <v>100JD</v>
          </cell>
          <cell r="F3022" t="str">
            <v>Coazucar S. A.</v>
          </cell>
          <cell r="G3022">
            <v>791060443</v>
          </cell>
          <cell r="H3022">
            <v>7795551117</v>
          </cell>
          <cell r="I3022" t="str">
            <v>MTTO. EN EL CAMPO</v>
          </cell>
          <cell r="J3022" t="str">
            <v>Revisar aceleracion del pie</v>
          </cell>
          <cell r="K3022" t="str">
            <v>MTTO. CORRECTIVO</v>
          </cell>
          <cell r="L3022">
            <v>658</v>
          </cell>
          <cell r="M3022" t="str">
            <v>ARMENDAÑO ARISTEGA, ANGEL CRUZ</v>
          </cell>
          <cell r="N3022" t="str">
            <v>A</v>
          </cell>
          <cell r="O3022">
            <v>42218</v>
          </cell>
          <cell r="P3022">
            <v>0.77777777777777779</v>
          </cell>
          <cell r="Q3022">
            <v>31</v>
          </cell>
          <cell r="R3022">
            <v>3788</v>
          </cell>
          <cell r="S3022" t="str">
            <v>Mtto. Terminado</v>
          </cell>
          <cell r="T3022">
            <v>42218</v>
          </cell>
          <cell r="U3022">
            <v>0.95833333333333337</v>
          </cell>
          <cell r="V3022">
            <v>4.3333333332557231</v>
          </cell>
        </row>
        <row r="3023">
          <cell r="A3023"/>
          <cell r="B3023">
            <v>3012</v>
          </cell>
          <cell r="C3023">
            <v>323</v>
          </cell>
          <cell r="D3023" t="str">
            <v>Tractor de Llantas Cameco 305 AG</v>
          </cell>
          <cell r="E3023" t="str">
            <v>100CM</v>
          </cell>
          <cell r="F3023" t="str">
            <v>Coazucar S. A.</v>
          </cell>
          <cell r="G3023">
            <v>791060373</v>
          </cell>
          <cell r="H3023">
            <v>791060373</v>
          </cell>
          <cell r="I3023" t="str">
            <v>CAMECOS</v>
          </cell>
          <cell r="J3023" t="str">
            <v>Soldar asiento de operador</v>
          </cell>
          <cell r="K3023" t="str">
            <v>MTTO. CORRECTIVO</v>
          </cell>
          <cell r="L3023">
            <v>2077</v>
          </cell>
          <cell r="M3023" t="str">
            <v>ZUMBA ZUMBA, LUIS GERARDO</v>
          </cell>
          <cell r="N3023" t="str">
            <v>C (Entrada 18 Horas)</v>
          </cell>
          <cell r="O3023">
            <v>42218</v>
          </cell>
          <cell r="P3023">
            <v>0.8125</v>
          </cell>
          <cell r="Q3023">
            <v>31</v>
          </cell>
          <cell r="R3023"/>
          <cell r="S3023" t="str">
            <v>Mtto. Terminado</v>
          </cell>
          <cell r="T3023">
            <v>42218</v>
          </cell>
          <cell r="U3023">
            <v>0.89583333333333337</v>
          </cell>
          <cell r="V3023">
            <v>2</v>
          </cell>
        </row>
        <row r="3024">
          <cell r="A3024"/>
          <cell r="B3024">
            <v>3013</v>
          </cell>
          <cell r="C3024">
            <v>157</v>
          </cell>
          <cell r="D3024" t="str">
            <v>Cabezal M. Benz LS-2635</v>
          </cell>
          <cell r="E3024" t="str">
            <v>100CB</v>
          </cell>
          <cell r="F3024" t="str">
            <v>Coazucar S. A.</v>
          </cell>
          <cell r="G3024">
            <v>791060330</v>
          </cell>
          <cell r="H3024">
            <v>791060330</v>
          </cell>
          <cell r="I3024" t="str">
            <v>CABEZALES</v>
          </cell>
          <cell r="J3024" t="str">
            <v>Revisar sistema electrico</v>
          </cell>
          <cell r="K3024" t="str">
            <v>MTTO. CORRECTIVO</v>
          </cell>
          <cell r="L3024">
            <v>1096</v>
          </cell>
          <cell r="M3024" t="str">
            <v>GONZALEZ MAZON, MESIAS EDUARDO</v>
          </cell>
          <cell r="N3024" t="str">
            <v>C (Entrada 18 Horas)</v>
          </cell>
          <cell r="O3024">
            <v>42218</v>
          </cell>
          <cell r="P3024">
            <v>0.84097222222222223</v>
          </cell>
          <cell r="Q3024">
            <v>31</v>
          </cell>
          <cell r="R3024"/>
          <cell r="S3024" t="str">
            <v>Mtto. Terminado</v>
          </cell>
          <cell r="T3024">
            <v>42218</v>
          </cell>
          <cell r="U3024">
            <v>0.87152777777777779</v>
          </cell>
          <cell r="V3024">
            <v>0.7333333333954215</v>
          </cell>
        </row>
        <row r="3025">
          <cell r="A3025"/>
          <cell r="B3025">
            <v>3014</v>
          </cell>
          <cell r="C3025" t="str">
            <v>LL06</v>
          </cell>
          <cell r="D3025" t="str">
            <v>Cargadora de Caña JD. SP 2250</v>
          </cell>
          <cell r="E3025" t="str">
            <v>100LL</v>
          </cell>
          <cell r="F3025" t="str">
            <v>Coazucar S. A.</v>
          </cell>
          <cell r="G3025">
            <v>791060423</v>
          </cell>
          <cell r="H3025">
            <v>791060423</v>
          </cell>
          <cell r="I3025" t="str">
            <v>MTTO. EN EL CAMPO</v>
          </cell>
          <cell r="J3025" t="str">
            <v>Revisar Luces</v>
          </cell>
          <cell r="K3025" t="str">
            <v>MTTO. CORRECTIVO</v>
          </cell>
          <cell r="L3025">
            <v>1622</v>
          </cell>
          <cell r="M3025" t="str">
            <v>QUEZADA FAJARDO, LUIS</v>
          </cell>
          <cell r="N3025" t="str">
            <v>C (Entrada 18 Horas)</v>
          </cell>
          <cell r="O3025">
            <v>42218</v>
          </cell>
          <cell r="P3025">
            <v>0.87013888888888891</v>
          </cell>
          <cell r="Q3025">
            <v>31</v>
          </cell>
          <cell r="R3025"/>
          <cell r="S3025" t="str">
            <v>Mtto. Terminado</v>
          </cell>
          <cell r="T3025">
            <v>42218</v>
          </cell>
          <cell r="U3025">
            <v>0.875</v>
          </cell>
          <cell r="V3025">
            <v>0.11666666669771075</v>
          </cell>
        </row>
        <row r="3026">
          <cell r="A3026"/>
          <cell r="B3026">
            <v>3015</v>
          </cell>
          <cell r="C3026">
            <v>163</v>
          </cell>
          <cell r="D3026" t="str">
            <v>Cabezal M. Benz LS-2635</v>
          </cell>
          <cell r="E3026" t="str">
            <v>100CB</v>
          </cell>
          <cell r="F3026" t="str">
            <v>Coazucar S. A.</v>
          </cell>
          <cell r="G3026">
            <v>791060330</v>
          </cell>
          <cell r="H3026">
            <v>791060330</v>
          </cell>
          <cell r="I3026" t="str">
            <v>CABEZALES</v>
          </cell>
          <cell r="J3026" t="str">
            <v>Revisar fuga de aire</v>
          </cell>
          <cell r="K3026" t="str">
            <v>MTTO. CORRECTIVO</v>
          </cell>
          <cell r="L3026">
            <v>1564</v>
          </cell>
          <cell r="M3026" t="str">
            <v>PERALTA RODRIGUEZ, MANUEL ALFONSO</v>
          </cell>
          <cell r="N3026" t="str">
            <v>C (Entrada 18 Horas)</v>
          </cell>
          <cell r="O3026">
            <v>42218</v>
          </cell>
          <cell r="P3026">
            <v>0.875</v>
          </cell>
          <cell r="Q3026">
            <v>31</v>
          </cell>
          <cell r="R3026"/>
          <cell r="S3026" t="str">
            <v>Mtto. Terminado</v>
          </cell>
          <cell r="T3026">
            <v>42218</v>
          </cell>
          <cell r="U3026">
            <v>0.90625</v>
          </cell>
          <cell r="V3026">
            <v>0.75</v>
          </cell>
        </row>
        <row r="3027">
          <cell r="A3027"/>
          <cell r="B3027">
            <v>3016</v>
          </cell>
          <cell r="C3027">
            <v>662</v>
          </cell>
          <cell r="D3027" t="str">
            <v>Moto Bomba Perkins 6.3544</v>
          </cell>
          <cell r="E3027" t="str">
            <v>100BB</v>
          </cell>
          <cell r="F3027" t="str">
            <v>Coazucar S. A.</v>
          </cell>
          <cell r="G3027">
            <v>791060405</v>
          </cell>
          <cell r="H3027">
            <v>7795550034</v>
          </cell>
          <cell r="I3027" t="str">
            <v>BOMBAS</v>
          </cell>
          <cell r="J3027" t="str">
            <v>Sacar tapa de distribución</v>
          </cell>
          <cell r="K3027" t="str">
            <v>MTTO. CORRECTIVO</v>
          </cell>
          <cell r="L3027">
            <v>1729</v>
          </cell>
          <cell r="M3027" t="str">
            <v>ROJAS BARRETO, FREDDY</v>
          </cell>
          <cell r="N3027" t="str">
            <v>C (Entrada 18 Horas)</v>
          </cell>
          <cell r="O3027">
            <v>42218</v>
          </cell>
          <cell r="P3027">
            <v>0.92986111111111114</v>
          </cell>
          <cell r="Q3027">
            <v>31</v>
          </cell>
          <cell r="R3027"/>
          <cell r="S3027" t="str">
            <v>Mtto. Terminado</v>
          </cell>
          <cell r="T3027">
            <v>42219</v>
          </cell>
          <cell r="U3027">
            <v>6.25E-2</v>
          </cell>
          <cell r="V3027">
            <v>3.1833333333488554</v>
          </cell>
        </row>
        <row r="3028">
          <cell r="A3028"/>
          <cell r="B3028">
            <v>3017</v>
          </cell>
          <cell r="C3028" t="str">
            <v>MB37</v>
          </cell>
          <cell r="D3028" t="str">
            <v>Moto Boma Perkins1006-6TZ09</v>
          </cell>
          <cell r="E3028" t="str">
            <v>100BB</v>
          </cell>
          <cell r="F3028" t="str">
            <v>Coazucar S. A.</v>
          </cell>
          <cell r="G3028">
            <v>791060405</v>
          </cell>
          <cell r="H3028">
            <v>7795550128</v>
          </cell>
          <cell r="I3028" t="str">
            <v>BOMBAS</v>
          </cell>
          <cell r="J3028" t="str">
            <v>Colocar Embrague</v>
          </cell>
          <cell r="K3028" t="str">
            <v>MTTO. CORRECTIVO</v>
          </cell>
          <cell r="L3028">
            <v>1729</v>
          </cell>
          <cell r="M3028" t="str">
            <v>ROJAS BARRETO, FREDDY</v>
          </cell>
          <cell r="N3028" t="str">
            <v>C (Entrada 18 Horas)</v>
          </cell>
          <cell r="O3028">
            <v>42218</v>
          </cell>
          <cell r="P3028">
            <v>0.92986111111111114</v>
          </cell>
          <cell r="Q3028">
            <v>31</v>
          </cell>
          <cell r="R3028"/>
          <cell r="S3028" t="str">
            <v>Mtto. Terminado</v>
          </cell>
          <cell r="T3028">
            <v>42218</v>
          </cell>
          <cell r="U3028">
            <v>0.97916666666666663</v>
          </cell>
          <cell r="V3028">
            <v>1.1833333333488554</v>
          </cell>
        </row>
        <row r="3029">
          <cell r="A3029"/>
          <cell r="B3029">
            <v>3018</v>
          </cell>
          <cell r="C3029">
            <v>1286</v>
          </cell>
          <cell r="D3029" t="str">
            <v>Trayler</v>
          </cell>
          <cell r="E3029" t="str">
            <v>100TD</v>
          </cell>
          <cell r="F3029" t="str">
            <v>Coazucar S. A.</v>
          </cell>
          <cell r="G3029">
            <v>791060312</v>
          </cell>
          <cell r="H3029">
            <v>791060312</v>
          </cell>
          <cell r="I3029" t="str">
            <v>TRAYLER</v>
          </cell>
          <cell r="J3029" t="str">
            <v>Soldar oreja de Balancin</v>
          </cell>
          <cell r="K3029" t="str">
            <v>MTTO. CORRECTIVO</v>
          </cell>
          <cell r="L3029">
            <v>1582</v>
          </cell>
          <cell r="M3029" t="str">
            <v>PILAY SANTOS, OSCAR</v>
          </cell>
          <cell r="N3029" t="str">
            <v>C (Entrada 18 Horas)</v>
          </cell>
          <cell r="O3029">
            <v>42218</v>
          </cell>
          <cell r="P3029">
            <v>0.93402777777777779</v>
          </cell>
          <cell r="Q3029">
            <v>31</v>
          </cell>
          <cell r="R3029"/>
          <cell r="S3029" t="str">
            <v>Mtto. Terminado</v>
          </cell>
          <cell r="T3029">
            <v>42218</v>
          </cell>
          <cell r="U3029">
            <v>0.95833333333333337</v>
          </cell>
          <cell r="V3029">
            <v>0.58333333325572312</v>
          </cell>
        </row>
        <row r="3030">
          <cell r="A3030"/>
          <cell r="B3030">
            <v>3019</v>
          </cell>
          <cell r="C3030">
            <v>426</v>
          </cell>
          <cell r="D3030" t="str">
            <v>Carreton</v>
          </cell>
          <cell r="E3030" t="str">
            <v>100CA</v>
          </cell>
          <cell r="F3030" t="str">
            <v>Coazucar S. A.</v>
          </cell>
          <cell r="G3030">
            <v>791060326</v>
          </cell>
          <cell r="H3030">
            <v>791060326</v>
          </cell>
          <cell r="I3030" t="str">
            <v>TRAYLER</v>
          </cell>
          <cell r="J3030" t="str">
            <v>Cambiar perno de guia</v>
          </cell>
          <cell r="K3030" t="str">
            <v>MTTO. CORRECTIVO</v>
          </cell>
          <cell r="L3030">
            <v>1582</v>
          </cell>
          <cell r="M3030" t="str">
            <v>PILAY SANTOS, OSCAR</v>
          </cell>
          <cell r="N3030" t="str">
            <v>C (Entrada 18 Horas)</v>
          </cell>
          <cell r="O3030">
            <v>42218</v>
          </cell>
          <cell r="P3030">
            <v>0.93402777777777779</v>
          </cell>
          <cell r="Q3030">
            <v>31</v>
          </cell>
          <cell r="R3030"/>
          <cell r="S3030" t="str">
            <v>Mtto. Terminado</v>
          </cell>
          <cell r="T3030">
            <v>42218</v>
          </cell>
          <cell r="U3030">
            <v>0.95833333333333337</v>
          </cell>
          <cell r="V3030">
            <v>0.58333333325572312</v>
          </cell>
        </row>
        <row r="3031">
          <cell r="A3031"/>
          <cell r="B3031">
            <v>3020</v>
          </cell>
          <cell r="C3031">
            <v>1248</v>
          </cell>
          <cell r="D3031" t="str">
            <v>Trayler</v>
          </cell>
          <cell r="E3031" t="str">
            <v>100TD</v>
          </cell>
          <cell r="F3031" t="str">
            <v>Coazucar S. A.</v>
          </cell>
          <cell r="G3031">
            <v>791060312</v>
          </cell>
          <cell r="H3031">
            <v>791060312</v>
          </cell>
          <cell r="I3031" t="str">
            <v>TRAYLER</v>
          </cell>
          <cell r="J3031" t="str">
            <v>Cambiar perno de guia</v>
          </cell>
          <cell r="K3031" t="str">
            <v>MTTO. CORRECTIVO</v>
          </cell>
          <cell r="L3031">
            <v>1582</v>
          </cell>
          <cell r="M3031" t="str">
            <v>PILAY SANTOS, OSCAR</v>
          </cell>
          <cell r="N3031" t="str">
            <v>C (Entrada 18 Horas)</v>
          </cell>
          <cell r="O3031">
            <v>42218</v>
          </cell>
          <cell r="P3031">
            <v>0.93402777777777779</v>
          </cell>
          <cell r="Q3031">
            <v>31</v>
          </cell>
          <cell r="R3031"/>
          <cell r="S3031" t="str">
            <v>Mtto. Terminado</v>
          </cell>
          <cell r="T3031">
            <v>42218</v>
          </cell>
          <cell r="U3031">
            <v>0.95833333333333337</v>
          </cell>
          <cell r="V3031">
            <v>0.58333333325572312</v>
          </cell>
        </row>
        <row r="3032">
          <cell r="A3032"/>
          <cell r="B3032">
            <v>3021</v>
          </cell>
          <cell r="C3032">
            <v>1485</v>
          </cell>
          <cell r="D3032" t="str">
            <v>Dollys</v>
          </cell>
          <cell r="E3032" t="str">
            <v>100DL</v>
          </cell>
          <cell r="F3032" t="str">
            <v>Coazucar S. A.</v>
          </cell>
          <cell r="G3032">
            <v>791060315</v>
          </cell>
          <cell r="H3032">
            <v>791060315</v>
          </cell>
          <cell r="I3032" t="str">
            <v>DOLLYS</v>
          </cell>
          <cell r="J3032" t="str">
            <v>Reparar quinta rueda</v>
          </cell>
          <cell r="K3032" t="str">
            <v>MTTO. CORRECTIVO</v>
          </cell>
          <cell r="L3032">
            <v>1582</v>
          </cell>
          <cell r="M3032" t="str">
            <v>PILAY SANTOS, OSCAR</v>
          </cell>
          <cell r="N3032" t="str">
            <v>C (Entrada 18 Horas)</v>
          </cell>
          <cell r="O3032">
            <v>42218</v>
          </cell>
          <cell r="P3032">
            <v>0.93402777777777779</v>
          </cell>
          <cell r="Q3032">
            <v>31</v>
          </cell>
          <cell r="R3032"/>
          <cell r="S3032" t="str">
            <v>Mtto. Terminado</v>
          </cell>
          <cell r="T3032">
            <v>42218</v>
          </cell>
          <cell r="U3032">
            <v>0.97916666666666663</v>
          </cell>
          <cell r="V3032">
            <v>1.0833333332557231</v>
          </cell>
        </row>
        <row r="3033">
          <cell r="A3033"/>
          <cell r="B3033">
            <v>3022</v>
          </cell>
          <cell r="C3033">
            <v>1281</v>
          </cell>
          <cell r="D3033" t="str">
            <v>Trayler</v>
          </cell>
          <cell r="E3033" t="str">
            <v>100TD</v>
          </cell>
          <cell r="F3033" t="str">
            <v>Coazucar S. A.</v>
          </cell>
          <cell r="G3033">
            <v>791060312</v>
          </cell>
          <cell r="H3033">
            <v>791060312</v>
          </cell>
          <cell r="I3033" t="str">
            <v>TRAYLER</v>
          </cell>
          <cell r="J3033" t="str">
            <v>Eje recorrido</v>
          </cell>
          <cell r="K3033" t="str">
            <v>MTTO. CORRECTIVO</v>
          </cell>
          <cell r="L3033">
            <v>1582</v>
          </cell>
          <cell r="M3033" t="str">
            <v>PILAY SANTOS, OSCAR</v>
          </cell>
          <cell r="N3033" t="str">
            <v>C (Entrada 18 Horas)</v>
          </cell>
          <cell r="O3033">
            <v>42218</v>
          </cell>
          <cell r="P3033">
            <v>0.98263888888888884</v>
          </cell>
          <cell r="Q3033">
            <v>31</v>
          </cell>
          <cell r="R3033"/>
          <cell r="S3033" t="str">
            <v>Mtto. Terminado</v>
          </cell>
          <cell r="T3033">
            <v>42219</v>
          </cell>
          <cell r="U3033">
            <v>1</v>
          </cell>
          <cell r="V3033">
            <v>24.416666666627862</v>
          </cell>
        </row>
        <row r="3034">
          <cell r="A3034"/>
          <cell r="B3034">
            <v>3023</v>
          </cell>
          <cell r="C3034">
            <v>4012</v>
          </cell>
          <cell r="D3034" t="str">
            <v>Dollys</v>
          </cell>
          <cell r="E3034" t="str">
            <v>100DL</v>
          </cell>
          <cell r="F3034" t="str">
            <v>Coazucar S. A.</v>
          </cell>
          <cell r="G3034">
            <v>791060315</v>
          </cell>
          <cell r="H3034">
            <v>791060315</v>
          </cell>
          <cell r="I3034" t="str">
            <v>DOLLYS</v>
          </cell>
          <cell r="J3034" t="str">
            <v>Cambiar perno de guia</v>
          </cell>
          <cell r="K3034" t="str">
            <v>MTTO. CORRECTIVO</v>
          </cell>
          <cell r="L3034">
            <v>1582</v>
          </cell>
          <cell r="M3034" t="str">
            <v>PILAY SANTOS, OSCAR</v>
          </cell>
          <cell r="N3034" t="str">
            <v>C (Entrada 18 Horas)</v>
          </cell>
          <cell r="O3034">
            <v>42218</v>
          </cell>
          <cell r="P3034">
            <v>0.98333333333333339</v>
          </cell>
          <cell r="Q3034">
            <v>31</v>
          </cell>
          <cell r="R3034"/>
          <cell r="S3034" t="str">
            <v>Mtto. Terminado</v>
          </cell>
          <cell r="T3034">
            <v>42218</v>
          </cell>
          <cell r="U3034">
            <v>1</v>
          </cell>
          <cell r="V3034">
            <v>0.40000000013969839</v>
          </cell>
        </row>
        <row r="3035">
          <cell r="A3035"/>
          <cell r="B3035">
            <v>3024</v>
          </cell>
          <cell r="C3035">
            <v>1415</v>
          </cell>
          <cell r="D3035" t="str">
            <v>Dollys</v>
          </cell>
          <cell r="E3035" t="str">
            <v>100DL</v>
          </cell>
          <cell r="F3035" t="str">
            <v>Coazucar S. A.</v>
          </cell>
          <cell r="G3035">
            <v>791060315</v>
          </cell>
          <cell r="H3035">
            <v>791060315</v>
          </cell>
          <cell r="I3035" t="str">
            <v>DOLLYS</v>
          </cell>
          <cell r="J3035" t="str">
            <v>Soldar oreja de valancin</v>
          </cell>
          <cell r="K3035" t="str">
            <v>MTTO. CORRECTIVO</v>
          </cell>
          <cell r="L3035">
            <v>1582</v>
          </cell>
          <cell r="M3035" t="str">
            <v>PILAY SANTOS, OSCAR</v>
          </cell>
          <cell r="N3035" t="str">
            <v>C (Entrada 18 Horas)</v>
          </cell>
          <cell r="O3035">
            <v>42218</v>
          </cell>
          <cell r="P3035">
            <v>0.98402777777777783</v>
          </cell>
          <cell r="Q3035">
            <v>31</v>
          </cell>
          <cell r="R3035"/>
          <cell r="S3035" t="str">
            <v>Mtto. Terminado</v>
          </cell>
          <cell r="T3035">
            <v>42219</v>
          </cell>
          <cell r="U3035">
            <v>4.1666666666666664E-2</v>
          </cell>
          <cell r="V3035">
            <v>1.3833333333022892</v>
          </cell>
        </row>
        <row r="3036">
          <cell r="A3036"/>
          <cell r="B3036">
            <v>3025</v>
          </cell>
          <cell r="C3036">
            <v>153</v>
          </cell>
          <cell r="D3036" t="str">
            <v>Cabezal M. Benz LS-2635</v>
          </cell>
          <cell r="E3036" t="str">
            <v>100CB</v>
          </cell>
          <cell r="F3036" t="str">
            <v>Coazucar S. A.</v>
          </cell>
          <cell r="G3036">
            <v>791060330</v>
          </cell>
          <cell r="H3036">
            <v>791060330</v>
          </cell>
          <cell r="I3036" t="str">
            <v>MTTO. EN EL CAMPO</v>
          </cell>
          <cell r="J3036" t="str">
            <v xml:space="preserve">Revisar tanque de combustible </v>
          </cell>
          <cell r="K3036" t="str">
            <v>MTTO. CORRECTIVO</v>
          </cell>
          <cell r="L3036">
            <v>1305</v>
          </cell>
          <cell r="M3036" t="str">
            <v>MAYANCELA QUINDI, JOSE DIONICIO</v>
          </cell>
          <cell r="N3036" t="str">
            <v>C (Entrada 18 Horas)</v>
          </cell>
          <cell r="O3036">
            <v>42219</v>
          </cell>
          <cell r="P3036">
            <v>2.361111111111111E-2</v>
          </cell>
          <cell r="Q3036">
            <v>32</v>
          </cell>
          <cell r="R3036"/>
          <cell r="S3036" t="str">
            <v>Mtto. Terminado</v>
          </cell>
          <cell r="T3036">
            <v>42219</v>
          </cell>
          <cell r="U3036">
            <v>0.625</v>
          </cell>
          <cell r="V3036">
            <v>14.433333333348855</v>
          </cell>
        </row>
        <row r="3037">
          <cell r="A3037"/>
          <cell r="B3037">
            <v>3026</v>
          </cell>
          <cell r="C3037">
            <v>1314</v>
          </cell>
          <cell r="D3037" t="str">
            <v>Trayler</v>
          </cell>
          <cell r="E3037" t="str">
            <v>100TD</v>
          </cell>
          <cell r="F3037" t="str">
            <v>Coazucar S. A.</v>
          </cell>
          <cell r="G3037">
            <v>791060312</v>
          </cell>
          <cell r="H3037">
            <v>791060312</v>
          </cell>
          <cell r="I3037" t="str">
            <v>MTTO. EN EL CAMPO</v>
          </cell>
          <cell r="J3037" t="str">
            <v>Revisar ordamientos lado izquierdo 2 eje</v>
          </cell>
          <cell r="K3037" t="str">
            <v>MTTO. CORRECTIVO</v>
          </cell>
          <cell r="L3037">
            <v>1582</v>
          </cell>
          <cell r="M3037" t="str">
            <v>PILAY SANTOS, OSCAR</v>
          </cell>
          <cell r="N3037" t="str">
            <v>C (Entrada 18 Horas)</v>
          </cell>
          <cell r="O3037">
            <v>42219</v>
          </cell>
          <cell r="P3037">
            <v>6.0416666666666667E-2</v>
          </cell>
          <cell r="Q3037">
            <v>32</v>
          </cell>
          <cell r="R3037"/>
          <cell r="S3037" t="str">
            <v>Mtto. Terminado</v>
          </cell>
          <cell r="T3037">
            <v>42219</v>
          </cell>
          <cell r="U3037">
            <v>0.25</v>
          </cell>
          <cell r="V3037">
            <v>4.5500000000465661</v>
          </cell>
        </row>
        <row r="3038">
          <cell r="A3038"/>
          <cell r="B3038">
            <v>3027</v>
          </cell>
          <cell r="C3038">
            <v>1218</v>
          </cell>
          <cell r="D3038" t="str">
            <v>Trayler</v>
          </cell>
          <cell r="E3038" t="str">
            <v>100TD</v>
          </cell>
          <cell r="F3038" t="str">
            <v>Coazucar S. A.</v>
          </cell>
          <cell r="G3038">
            <v>0</v>
          </cell>
          <cell r="H3038">
            <v>791060312</v>
          </cell>
          <cell r="I3038" t="str">
            <v>TRAYLER</v>
          </cell>
          <cell r="J3038" t="str">
            <v>Arreglar templador</v>
          </cell>
          <cell r="K3038" t="str">
            <v>MTTO. CORRECTIVO</v>
          </cell>
          <cell r="L3038">
            <v>1582</v>
          </cell>
          <cell r="M3038" t="str">
            <v>PILAY SANTOS, OSCAR</v>
          </cell>
          <cell r="N3038" t="str">
            <v>C (Entrada 18 Horas)</v>
          </cell>
          <cell r="O3038">
            <v>42219</v>
          </cell>
          <cell r="P3038">
            <v>6.1111111111111116E-2</v>
          </cell>
          <cell r="Q3038">
            <v>32</v>
          </cell>
          <cell r="R3038"/>
          <cell r="S3038" t="str">
            <v>Mtto. Terminado</v>
          </cell>
          <cell r="T3038">
            <v>42219</v>
          </cell>
          <cell r="U3038">
            <v>0.16666666666666666</v>
          </cell>
          <cell r="V3038">
            <v>2.533333333209157</v>
          </cell>
        </row>
        <row r="3039">
          <cell r="A3039"/>
          <cell r="B3039">
            <v>3028</v>
          </cell>
          <cell r="C3039">
            <v>330</v>
          </cell>
          <cell r="D3039" t="str">
            <v>Tractor de llanta Cameco</v>
          </cell>
          <cell r="E3039" t="str">
            <v>100CM</v>
          </cell>
          <cell r="F3039" t="str">
            <v>Coazucar S. A.</v>
          </cell>
          <cell r="G3039">
            <v>791060444</v>
          </cell>
          <cell r="H3039">
            <v>791060444</v>
          </cell>
          <cell r="I3039" t="str">
            <v>CAMECOS</v>
          </cell>
          <cell r="J3039" t="str">
            <v>Soldar perno de la rueda derecha</v>
          </cell>
          <cell r="K3039" t="str">
            <v>MTTO. CORRECTIVO</v>
          </cell>
          <cell r="L3039">
            <v>870</v>
          </cell>
          <cell r="M3039" t="str">
            <v>CEDILLO OTERO, JULIO ARMANDO</v>
          </cell>
          <cell r="N3039" t="str">
            <v>C (Entrada 18 Horas)</v>
          </cell>
          <cell r="O3039">
            <v>42219</v>
          </cell>
          <cell r="P3039">
            <v>0.11805555555555557</v>
          </cell>
          <cell r="Q3039">
            <v>32</v>
          </cell>
          <cell r="R3039"/>
          <cell r="S3039" t="str">
            <v>Mtto. Terminado</v>
          </cell>
          <cell r="T3039">
            <v>42219</v>
          </cell>
          <cell r="U3039">
            <v>0.16666666666666666</v>
          </cell>
          <cell r="V3039">
            <v>1.1666666667442769</v>
          </cell>
        </row>
        <row r="3040">
          <cell r="A3040"/>
          <cell r="B3040">
            <v>3029</v>
          </cell>
          <cell r="C3040">
            <v>379</v>
          </cell>
          <cell r="D3040" t="str">
            <v>Tractor John Deere 7400</v>
          </cell>
          <cell r="E3040" t="str">
            <v>100JD</v>
          </cell>
          <cell r="F3040" t="str">
            <v>Coazucar S. A.</v>
          </cell>
          <cell r="G3040">
            <v>791060390</v>
          </cell>
          <cell r="H3040">
            <v>7795550989</v>
          </cell>
          <cell r="I3040" t="str">
            <v>JOHN DEERE</v>
          </cell>
          <cell r="J3040" t="str">
            <v>Revisar banda</v>
          </cell>
          <cell r="K3040" t="str">
            <v>MTTO. CORRECTIVO</v>
          </cell>
          <cell r="L3040">
            <v>1608</v>
          </cell>
          <cell r="M3040" t="str">
            <v>PRADO CACAY, GILBER EDUARDO</v>
          </cell>
          <cell r="N3040" t="str">
            <v>C (Entrada 18 Horas)</v>
          </cell>
          <cell r="O3040">
            <v>42219</v>
          </cell>
          <cell r="P3040">
            <v>0.15555555555555556</v>
          </cell>
          <cell r="Q3040">
            <v>32</v>
          </cell>
          <cell r="R3040"/>
          <cell r="S3040" t="str">
            <v>Mtto. Terminado</v>
          </cell>
          <cell r="T3040">
            <v>42219</v>
          </cell>
          <cell r="U3040">
            <v>0.41666666666666669</v>
          </cell>
          <cell r="V3040">
            <v>6.2666666667209938</v>
          </cell>
        </row>
        <row r="3041">
          <cell r="A3041"/>
          <cell r="B3041">
            <v>3030</v>
          </cell>
          <cell r="C3041">
            <v>299</v>
          </cell>
          <cell r="D3041" t="str">
            <v>Tractor John Deere 8200</v>
          </cell>
          <cell r="E3041" t="str">
            <v>100JD</v>
          </cell>
          <cell r="F3041" t="str">
            <v>Coazucar S. A.</v>
          </cell>
          <cell r="G3041">
            <v>791060392</v>
          </cell>
          <cell r="H3041">
            <v>7795550953</v>
          </cell>
          <cell r="I3041" t="str">
            <v>MTTO. EN EL CAMPO</v>
          </cell>
          <cell r="J3041" t="str">
            <v>Cambiar llanta posterior izquierda baja</v>
          </cell>
          <cell r="K3041" t="str">
            <v>MTTO. CORRECTIVO</v>
          </cell>
          <cell r="L3041">
            <v>1661</v>
          </cell>
          <cell r="M3041" t="str">
            <v>REGALADO ANDRADE, JUAN LEONARDO</v>
          </cell>
          <cell r="N3041" t="str">
            <v>C (Entrada 18 Horas)</v>
          </cell>
          <cell r="O3041">
            <v>42219</v>
          </cell>
          <cell r="P3041">
            <v>0.15902777777777777</v>
          </cell>
          <cell r="Q3041">
            <v>32</v>
          </cell>
          <cell r="R3041"/>
          <cell r="S3041" t="str">
            <v>Mtto. Terminado</v>
          </cell>
          <cell r="T3041">
            <v>42219</v>
          </cell>
          <cell r="U3041">
            <v>0.20833333333333334</v>
          </cell>
          <cell r="V3041">
            <v>1.1833333333488554</v>
          </cell>
        </row>
        <row r="3042">
          <cell r="A3042"/>
          <cell r="B3042">
            <v>3031</v>
          </cell>
          <cell r="C3042" t="str">
            <v>CB07</v>
          </cell>
          <cell r="D3042" t="str">
            <v>Cabezal Volvo FM64T-L2H1</v>
          </cell>
          <cell r="E3042" t="str">
            <v>100CB</v>
          </cell>
          <cell r="F3042" t="str">
            <v>Coazucar S. A.</v>
          </cell>
          <cell r="G3042">
            <v>791060412</v>
          </cell>
          <cell r="H3042">
            <v>791060412</v>
          </cell>
          <cell r="I3042" t="str">
            <v>CABEZALES</v>
          </cell>
          <cell r="J3042" t="str">
            <v>Revisar motor</v>
          </cell>
          <cell r="K3042" t="str">
            <v>MTTO. CORRECTIVO</v>
          </cell>
          <cell r="L3042">
            <v>1300</v>
          </cell>
          <cell r="M3042" t="str">
            <v>MASACHE ESCOBAR, MIGUEL OSWALDO</v>
          </cell>
          <cell r="N3042" t="str">
            <v>C (Entrada 18 Horas)</v>
          </cell>
          <cell r="O3042">
            <v>42219</v>
          </cell>
          <cell r="P3042">
            <v>0.16041666666666668</v>
          </cell>
          <cell r="Q3042">
            <v>32</v>
          </cell>
          <cell r="R3042"/>
          <cell r="S3042" t="str">
            <v>Mtto. Terminado</v>
          </cell>
          <cell r="T3042">
            <v>42219</v>
          </cell>
          <cell r="U3042">
            <v>0.70833333333333337</v>
          </cell>
          <cell r="V3042">
            <v>13.150000000023283</v>
          </cell>
        </row>
        <row r="3043">
          <cell r="A3043"/>
          <cell r="B3043">
            <v>3032</v>
          </cell>
          <cell r="C3043" t="str">
            <v>JD24</v>
          </cell>
          <cell r="D3043" t="str">
            <v>Tractor John Deere 6145J</v>
          </cell>
          <cell r="E3043" t="str">
            <v>100JD</v>
          </cell>
          <cell r="F3043" t="str">
            <v>Coazucar S. A.</v>
          </cell>
          <cell r="G3043">
            <v>791060443</v>
          </cell>
          <cell r="H3043">
            <v>7795551059</v>
          </cell>
          <cell r="I3043" t="str">
            <v>MTTO. EN EL CAMPO</v>
          </cell>
          <cell r="J3043" t="str">
            <v>Revisar embrague</v>
          </cell>
          <cell r="K3043" t="str">
            <v>MTTO. CORRECTIVO</v>
          </cell>
          <cell r="L3043">
            <v>5859</v>
          </cell>
          <cell r="M3043" t="str">
            <v>ABARCA RODRIGUEZ, DAVID CLEMENTE</v>
          </cell>
          <cell r="N3043" t="str">
            <v>C (Entrada 18 Horas)</v>
          </cell>
          <cell r="O3043">
            <v>42219</v>
          </cell>
          <cell r="P3043">
            <v>0.16666666666666666</v>
          </cell>
          <cell r="Q3043">
            <v>32</v>
          </cell>
          <cell r="R3043"/>
          <cell r="S3043">
            <v>36825.730038888752</v>
          </cell>
          <cell r="T3043"/>
          <cell r="U3043"/>
          <cell r="V3043" t="str">
            <v/>
          </cell>
        </row>
        <row r="3044">
          <cell r="A3044"/>
          <cell r="B3044">
            <v>3033</v>
          </cell>
          <cell r="C3044">
            <v>275</v>
          </cell>
          <cell r="D3044" t="str">
            <v>Tractor John Deere 8200</v>
          </cell>
          <cell r="E3044" t="str">
            <v>100JD</v>
          </cell>
          <cell r="F3044" t="str">
            <v>Coazucar S. A.</v>
          </cell>
          <cell r="G3044">
            <v>791060442</v>
          </cell>
          <cell r="H3044">
            <v>7795550921</v>
          </cell>
          <cell r="I3044" t="str">
            <v>MTTO. EN EL CAMPO</v>
          </cell>
          <cell r="J3044" t="str">
            <v>Llanta baja delantera derecha</v>
          </cell>
          <cell r="K3044" t="str">
            <v>MTTO. CORRECTIVO</v>
          </cell>
          <cell r="L3044">
            <v>1591</v>
          </cell>
          <cell r="M3044" t="str">
            <v>PINEDA VERA, NICANOR FRANCISCO</v>
          </cell>
          <cell r="N3044" t="str">
            <v>C (Entrada 18 Horas)</v>
          </cell>
          <cell r="O3044">
            <v>42219</v>
          </cell>
          <cell r="P3044">
            <v>0.20138888888888887</v>
          </cell>
          <cell r="Q3044">
            <v>32</v>
          </cell>
          <cell r="R3044"/>
          <cell r="S3044" t="str">
            <v>Mtto. Terminado</v>
          </cell>
          <cell r="T3044">
            <v>42219</v>
          </cell>
          <cell r="U3044">
            <v>0.25</v>
          </cell>
          <cell r="V3044">
            <v>1.1666666666278616</v>
          </cell>
        </row>
        <row r="3045">
          <cell r="A3045"/>
          <cell r="B3045">
            <v>3034</v>
          </cell>
          <cell r="C3045">
            <v>159</v>
          </cell>
          <cell r="D3045" t="str">
            <v>Cabezal M. Benz LS-2635</v>
          </cell>
          <cell r="E3045" t="str">
            <v>100CB</v>
          </cell>
          <cell r="F3045" t="str">
            <v>Coazucar S. A.</v>
          </cell>
          <cell r="G3045">
            <v>791060330</v>
          </cell>
          <cell r="H3045">
            <v>791060330</v>
          </cell>
          <cell r="I3045" t="str">
            <v>ELECTROMECANICOS</v>
          </cell>
          <cell r="J3045" t="str">
            <v>Revisar motor de arranque</v>
          </cell>
          <cell r="K3045" t="str">
            <v>MTTO. CORRECTIVO</v>
          </cell>
          <cell r="L3045">
            <v>1873</v>
          </cell>
          <cell r="M3045" t="str">
            <v>TELLO LOPEZ, NARDO KLEVER</v>
          </cell>
          <cell r="N3045" t="str">
            <v>C (Entrada 18 Horas)</v>
          </cell>
          <cell r="O3045">
            <v>42219</v>
          </cell>
          <cell r="P3045">
            <v>0.20208333333333331</v>
          </cell>
          <cell r="Q3045">
            <v>32</v>
          </cell>
          <cell r="R3045"/>
          <cell r="S3045" t="str">
            <v>Mtto. Terminado</v>
          </cell>
          <cell r="T3045">
            <v>42219</v>
          </cell>
          <cell r="U3045">
            <v>0.4236111111111111</v>
          </cell>
          <cell r="V3045">
            <v>5.3166666667675599</v>
          </cell>
        </row>
        <row r="3046">
          <cell r="A3046"/>
          <cell r="B3046">
            <v>3035</v>
          </cell>
          <cell r="C3046">
            <v>463</v>
          </cell>
          <cell r="D3046" t="str">
            <v>Carreton</v>
          </cell>
          <cell r="E3046" t="str">
            <v>100CA</v>
          </cell>
          <cell r="F3046" t="str">
            <v>Coazucar S. A.</v>
          </cell>
          <cell r="G3046">
            <v>0</v>
          </cell>
          <cell r="H3046">
            <v>791060326</v>
          </cell>
          <cell r="I3046" t="str">
            <v>MTTO. EN EL CAMPO</v>
          </cell>
          <cell r="J3046" t="str">
            <v>Cambiar llanta del tiro baja</v>
          </cell>
          <cell r="K3046" t="str">
            <v>MTTO. CORRECTIVO</v>
          </cell>
          <cell r="L3046">
            <v>1814</v>
          </cell>
          <cell r="M3046" t="str">
            <v>SARMIENTO CALLE, CARLOS</v>
          </cell>
          <cell r="N3046" t="str">
            <v>C (Entrada 18 Horas)</v>
          </cell>
          <cell r="O3046">
            <v>42219</v>
          </cell>
          <cell r="P3046">
            <v>0.23055555555555554</v>
          </cell>
          <cell r="Q3046">
            <v>32</v>
          </cell>
          <cell r="R3046"/>
          <cell r="S3046" t="str">
            <v>Mtto. Terminado</v>
          </cell>
          <cell r="T3046">
            <v>42219</v>
          </cell>
          <cell r="U3046">
            <v>0.29166666666666669</v>
          </cell>
          <cell r="V3046">
            <v>1.4666666665580124</v>
          </cell>
        </row>
        <row r="3047">
          <cell r="A3047"/>
          <cell r="B3047">
            <v>3036</v>
          </cell>
          <cell r="C3047">
            <v>520</v>
          </cell>
          <cell r="D3047" t="str">
            <v>Cargadora de Caña Vanguard V-1900</v>
          </cell>
          <cell r="E3047" t="str">
            <v>100LL</v>
          </cell>
          <cell r="F3047" t="str">
            <v>Coazucar S. A.</v>
          </cell>
          <cell r="G3047">
            <v>791060369</v>
          </cell>
          <cell r="H3047">
            <v>791060369</v>
          </cell>
          <cell r="I3047" t="str">
            <v>MTTO. EN EL CAMPO</v>
          </cell>
          <cell r="J3047" t="str">
            <v>revisar sistema hidraulico</v>
          </cell>
          <cell r="K3047" t="str">
            <v>MTTO. CORRECTIVO</v>
          </cell>
          <cell r="L3047">
            <v>855</v>
          </cell>
          <cell r="M3047" t="str">
            <v>CEDEÑO ARTEAGA, JOFFRE YOVANNY</v>
          </cell>
          <cell r="N3047" t="str">
            <v>C (Entrada 18 Horas)</v>
          </cell>
          <cell r="O3047">
            <v>42219</v>
          </cell>
          <cell r="P3047">
            <v>0.27708333333333335</v>
          </cell>
          <cell r="Q3047">
            <v>32</v>
          </cell>
          <cell r="R3047">
            <v>1399</v>
          </cell>
          <cell r="S3047" t="str">
            <v>Mtto. Terminado</v>
          </cell>
          <cell r="T3047">
            <v>42219</v>
          </cell>
          <cell r="U3047">
            <v>0.375</v>
          </cell>
          <cell r="V3047">
            <v>2.3499999999767169</v>
          </cell>
        </row>
        <row r="3048">
          <cell r="A3048"/>
          <cell r="B3048">
            <v>3037</v>
          </cell>
          <cell r="C3048">
            <v>508</v>
          </cell>
          <cell r="D3048" t="str">
            <v>Cargadora de Caña Cameco SP- 1800</v>
          </cell>
          <cell r="E3048" t="str">
            <v>100LL</v>
          </cell>
          <cell r="F3048" t="str">
            <v>Coazucar S. A.</v>
          </cell>
          <cell r="G3048">
            <v>791060368</v>
          </cell>
          <cell r="H3048">
            <v>791060368</v>
          </cell>
          <cell r="I3048" t="str">
            <v>MTTO. EN EL CAMPO</v>
          </cell>
          <cell r="J3048" t="str">
            <v>Revisar chasis</v>
          </cell>
          <cell r="K3048" t="str">
            <v>MTTO. CORRECTIVO</v>
          </cell>
          <cell r="L3048">
            <v>1195</v>
          </cell>
          <cell r="M3048" t="str">
            <v>JUNCAL URGILES, LUIS</v>
          </cell>
          <cell r="N3048" t="str">
            <v>C (Entrada 18 Horas)</v>
          </cell>
          <cell r="O3048">
            <v>42219</v>
          </cell>
          <cell r="P3048">
            <v>0.27777777777777779</v>
          </cell>
          <cell r="Q3048">
            <v>32</v>
          </cell>
          <cell r="R3048"/>
          <cell r="S3048" t="str">
            <v>Mtto. Terminado</v>
          </cell>
          <cell r="T3048">
            <v>42219</v>
          </cell>
          <cell r="U3048">
            <v>0.375</v>
          </cell>
          <cell r="V3048">
            <v>2.3333333332557231</v>
          </cell>
        </row>
        <row r="3049">
          <cell r="A3049"/>
          <cell r="B3049">
            <v>3038</v>
          </cell>
          <cell r="C3049">
            <v>1473</v>
          </cell>
          <cell r="D3049" t="str">
            <v>Dollys</v>
          </cell>
          <cell r="E3049" t="str">
            <v>100DL</v>
          </cell>
          <cell r="F3049" t="str">
            <v>Coazucar S. A.</v>
          </cell>
          <cell r="G3049">
            <v>791060315</v>
          </cell>
          <cell r="H3049">
            <v>791060315</v>
          </cell>
          <cell r="I3049" t="str">
            <v>MTTO. EN EL CAMPO</v>
          </cell>
          <cell r="J3049" t="str">
            <v>Cambiar llanta lado derecho de araña 1 eje</v>
          </cell>
          <cell r="K3049" t="str">
            <v>MTTO. CORRECTIVO</v>
          </cell>
          <cell r="L3049">
            <v>1814</v>
          </cell>
          <cell r="M3049" t="str">
            <v>SARMIENTO CALLE, CARLOS</v>
          </cell>
          <cell r="N3049" t="str">
            <v>C (Entrada 18 Horas)</v>
          </cell>
          <cell r="O3049">
            <v>42219</v>
          </cell>
          <cell r="P3049">
            <v>0.28402777777777777</v>
          </cell>
          <cell r="Q3049">
            <v>32</v>
          </cell>
          <cell r="R3049"/>
          <cell r="S3049" t="str">
            <v>Mtto. Terminado</v>
          </cell>
          <cell r="T3049">
            <v>42219</v>
          </cell>
          <cell r="U3049">
            <v>0.33333333333333331</v>
          </cell>
          <cell r="V3049">
            <v>1.1833333333488554</v>
          </cell>
        </row>
        <row r="3050">
          <cell r="A3050"/>
          <cell r="B3050">
            <v>3039</v>
          </cell>
          <cell r="C3050">
            <v>1477</v>
          </cell>
          <cell r="D3050" t="str">
            <v>Dollys</v>
          </cell>
          <cell r="E3050" t="str">
            <v>100DL</v>
          </cell>
          <cell r="F3050" t="str">
            <v>Coazucar S. A.</v>
          </cell>
          <cell r="G3050">
            <v>0</v>
          </cell>
          <cell r="H3050">
            <v>791060315</v>
          </cell>
          <cell r="I3050" t="str">
            <v>MTTO. EN EL CAMPO</v>
          </cell>
          <cell r="J3050" t="str">
            <v>Cambiar llanta lado derecho de araña 1 eje</v>
          </cell>
          <cell r="K3050" t="str">
            <v>MTTO. CORRECTIVO</v>
          </cell>
          <cell r="L3050">
            <v>1814</v>
          </cell>
          <cell r="M3050" t="str">
            <v>SARMIENTO CALLE, CARLOS</v>
          </cell>
          <cell r="N3050" t="str">
            <v>C (Entrada 18 Horas)</v>
          </cell>
          <cell r="O3050">
            <v>42219</v>
          </cell>
          <cell r="P3050">
            <v>0.28472222222222221</v>
          </cell>
          <cell r="Q3050">
            <v>32</v>
          </cell>
          <cell r="R3050"/>
          <cell r="S3050" t="str">
            <v>Mtto. Terminado</v>
          </cell>
          <cell r="T3050">
            <v>42219</v>
          </cell>
          <cell r="U3050">
            <v>0.375</v>
          </cell>
          <cell r="V3050">
            <v>2.1666666667442769</v>
          </cell>
        </row>
        <row r="3051">
          <cell r="A3051"/>
          <cell r="B3051">
            <v>3040</v>
          </cell>
          <cell r="C3051" t="str">
            <v>JD57</v>
          </cell>
          <cell r="D3051" t="str">
            <v>Tractor John Deere 5075E</v>
          </cell>
          <cell r="E3051" t="str">
            <v>100JD</v>
          </cell>
          <cell r="F3051" t="str">
            <v>Coazucar S. A.</v>
          </cell>
          <cell r="G3051">
            <v>791060436</v>
          </cell>
          <cell r="H3051">
            <v>7795551121</v>
          </cell>
          <cell r="I3051" t="str">
            <v>ELECTROMECANICOS</v>
          </cell>
          <cell r="J3051" t="str">
            <v>Revisar motor de arranque</v>
          </cell>
          <cell r="K3051" t="str">
            <v>MTTO. CORRECTIVO</v>
          </cell>
          <cell r="L3051">
            <v>4318</v>
          </cell>
          <cell r="M3051" t="str">
            <v>FRIAS LARA,MANUEL</v>
          </cell>
          <cell r="N3051" t="str">
            <v>C (Entrada 18 Horas)</v>
          </cell>
          <cell r="O3051">
            <v>42219</v>
          </cell>
          <cell r="P3051">
            <v>0.29166666666666669</v>
          </cell>
          <cell r="Q3051">
            <v>32</v>
          </cell>
          <cell r="R3051"/>
          <cell r="S3051" t="str">
            <v>Mtto. Terminado</v>
          </cell>
          <cell r="T3051">
            <v>42219</v>
          </cell>
          <cell r="U3051">
            <v>0.34722222222222227</v>
          </cell>
          <cell r="V3051">
            <v>1.3333333332557231</v>
          </cell>
        </row>
        <row r="3052">
          <cell r="A3052"/>
          <cell r="B3052">
            <v>3041</v>
          </cell>
          <cell r="C3052">
            <v>668</v>
          </cell>
          <cell r="D3052" t="str">
            <v xml:space="preserve">Moto Bomba Perkins 4.236 </v>
          </cell>
          <cell r="E3052" t="str">
            <v>100BB</v>
          </cell>
          <cell r="F3052" t="str">
            <v>Coazucar S. A.</v>
          </cell>
          <cell r="G3052">
            <v>791060405</v>
          </cell>
          <cell r="H3052">
            <v>7795550042</v>
          </cell>
          <cell r="I3052" t="str">
            <v>MTTO. EN EL CAMPO</v>
          </cell>
          <cell r="J3052" t="str">
            <v>revisar sistema de combustible</v>
          </cell>
          <cell r="K3052" t="str">
            <v>MTTO. CORRECTIVO</v>
          </cell>
          <cell r="L3052">
            <v>176</v>
          </cell>
          <cell r="M3052" t="str">
            <v>ILAÑO LAURA, VINICIO</v>
          </cell>
          <cell r="N3052" t="str">
            <v>C (Entrada 18 Horas)</v>
          </cell>
          <cell r="O3052">
            <v>42219</v>
          </cell>
          <cell r="P3052">
            <v>0.29166666666666669</v>
          </cell>
          <cell r="Q3052">
            <v>32</v>
          </cell>
          <cell r="R3052"/>
          <cell r="S3052" t="str">
            <v>Mtto. Terminado</v>
          </cell>
          <cell r="T3052">
            <v>42219</v>
          </cell>
          <cell r="U3052">
            <v>0.4375</v>
          </cell>
          <cell r="V3052">
            <v>3.5</v>
          </cell>
        </row>
        <row r="3053">
          <cell r="A3053"/>
          <cell r="B3053">
            <v>3042</v>
          </cell>
          <cell r="C3053">
            <v>333</v>
          </cell>
          <cell r="D3053" t="str">
            <v>Tractor de Llantas Cameco 305 AG</v>
          </cell>
          <cell r="E3053" t="str">
            <v>100CM</v>
          </cell>
          <cell r="F3053" t="str">
            <v>Coazucar S. A.</v>
          </cell>
          <cell r="G3053">
            <v>791060444</v>
          </cell>
          <cell r="H3053">
            <v>791060444</v>
          </cell>
          <cell r="I3053" t="str">
            <v>CAMECOS</v>
          </cell>
          <cell r="J3053" t="str">
            <v>Revisar frenos</v>
          </cell>
          <cell r="K3053" t="str">
            <v>MTTO. CORRECTIVO</v>
          </cell>
          <cell r="L3053">
            <v>879</v>
          </cell>
          <cell r="M3053" t="str">
            <v>CEVALLOS NAULA, MANUEL JESUS</v>
          </cell>
          <cell r="N3053" t="str">
            <v>C (Entrada 18 Horas)</v>
          </cell>
          <cell r="O3053">
            <v>42219</v>
          </cell>
          <cell r="P3053">
            <v>0.3034722222222222</v>
          </cell>
          <cell r="Q3053">
            <v>32</v>
          </cell>
          <cell r="R3053"/>
          <cell r="S3053" t="str">
            <v>Mtto. Terminado</v>
          </cell>
          <cell r="T3053">
            <v>42219</v>
          </cell>
          <cell r="U3053">
            <v>0.36458333333333331</v>
          </cell>
          <cell r="V3053">
            <v>1.4666666666744277</v>
          </cell>
        </row>
        <row r="3054">
          <cell r="A3054"/>
          <cell r="B3054">
            <v>3043</v>
          </cell>
          <cell r="C3054">
            <v>670</v>
          </cell>
          <cell r="D3054" t="str">
            <v xml:space="preserve">Moto Bomba Perkins 4.236 </v>
          </cell>
          <cell r="E3054" t="str">
            <v>100BB</v>
          </cell>
          <cell r="F3054" t="str">
            <v>Coazucar S. A.</v>
          </cell>
          <cell r="G3054">
            <v>791060405</v>
          </cell>
          <cell r="H3054">
            <v>7795550046</v>
          </cell>
          <cell r="I3054" t="str">
            <v>MTTO. EN EL CAMPO</v>
          </cell>
          <cell r="J3054" t="str">
            <v>Colocar motor</v>
          </cell>
          <cell r="K3054" t="str">
            <v>MTTO. CORRECTIVO</v>
          </cell>
          <cell r="L3054">
            <v>1218</v>
          </cell>
          <cell r="M3054" t="str">
            <v>LEON AVILA, SEGUNDO ALBERTO</v>
          </cell>
          <cell r="N3054" t="str">
            <v>C (Entrada 18 Horas)</v>
          </cell>
          <cell r="O3054">
            <v>42219</v>
          </cell>
          <cell r="P3054">
            <v>0.30624999999999997</v>
          </cell>
          <cell r="Q3054">
            <v>32</v>
          </cell>
          <cell r="R3054"/>
          <cell r="S3054" t="str">
            <v>Mtto. Terminado</v>
          </cell>
          <cell r="T3054">
            <v>42219</v>
          </cell>
          <cell r="U3054">
            <v>0.4375</v>
          </cell>
          <cell r="V3054">
            <v>3.1499999999068677</v>
          </cell>
        </row>
        <row r="3055">
          <cell r="A3055"/>
          <cell r="B3055">
            <v>3044</v>
          </cell>
          <cell r="C3055">
            <v>128</v>
          </cell>
          <cell r="D3055" t="str">
            <v>Camión Chevrolet</v>
          </cell>
          <cell r="E3055" t="str">
            <v>100EL</v>
          </cell>
          <cell r="F3055" t="str">
            <v>Coazucar S. A.</v>
          </cell>
          <cell r="G3055">
            <v>791060202</v>
          </cell>
          <cell r="H3055">
            <v>7795550674</v>
          </cell>
          <cell r="I3055" t="str">
            <v>EQUIPO LIVIANO</v>
          </cell>
          <cell r="J3055" t="str">
            <v>Orden de inspección</v>
          </cell>
          <cell r="K3055" t="str">
            <v>MTTO. PREVENTIVO</v>
          </cell>
          <cell r="L3055">
            <v>4714</v>
          </cell>
          <cell r="M3055" t="str">
            <v>OCHOA BENITEZ,RICARDO</v>
          </cell>
          <cell r="N3055" t="str">
            <v>C (Entrada 18 Horas)</v>
          </cell>
          <cell r="O3055">
            <v>42219</v>
          </cell>
          <cell r="P3055">
            <v>0.31180555555555556</v>
          </cell>
          <cell r="Q3055">
            <v>32</v>
          </cell>
          <cell r="R3055">
            <v>400469</v>
          </cell>
          <cell r="S3055" t="str">
            <v>Mtto. Terminado</v>
          </cell>
          <cell r="T3055">
            <v>42219</v>
          </cell>
          <cell r="U3055">
            <v>0.3611111111111111</v>
          </cell>
          <cell r="V3055">
            <v>1.1833333333488554</v>
          </cell>
        </row>
        <row r="3056">
          <cell r="A3056"/>
          <cell r="B3056">
            <v>3045</v>
          </cell>
          <cell r="C3056">
            <v>128</v>
          </cell>
          <cell r="D3056" t="str">
            <v>Camión Chevrolet</v>
          </cell>
          <cell r="E3056" t="str">
            <v>100EL</v>
          </cell>
          <cell r="F3056" t="str">
            <v>Coazucar S. A.</v>
          </cell>
          <cell r="G3056">
            <v>791060202</v>
          </cell>
          <cell r="H3056">
            <v>7795550674</v>
          </cell>
          <cell r="I3056" t="str">
            <v>LUBRICADORA</v>
          </cell>
          <cell r="J3056" t="str">
            <v>Cambio de filtro y aceite de motor</v>
          </cell>
          <cell r="K3056" t="str">
            <v>MTTO. PREVENTIVO</v>
          </cell>
          <cell r="L3056">
            <v>4714</v>
          </cell>
          <cell r="M3056" t="str">
            <v>OCHOA BENITEZ,RICARDO</v>
          </cell>
          <cell r="N3056" t="str">
            <v>C (Entrada 18 Horas)</v>
          </cell>
          <cell r="O3056">
            <v>42219</v>
          </cell>
          <cell r="P3056">
            <v>0.31180555555555556</v>
          </cell>
          <cell r="Q3056">
            <v>32</v>
          </cell>
          <cell r="R3056">
            <v>400469</v>
          </cell>
          <cell r="S3056" t="str">
            <v>Mtto. Terminado</v>
          </cell>
          <cell r="T3056">
            <v>42219</v>
          </cell>
          <cell r="U3056">
            <v>0.375</v>
          </cell>
          <cell r="V3056">
            <v>1.5166666667209938</v>
          </cell>
        </row>
        <row r="3057">
          <cell r="A3057"/>
          <cell r="B3057">
            <v>3046</v>
          </cell>
          <cell r="C3057">
            <v>128</v>
          </cell>
          <cell r="D3057" t="str">
            <v>Camión Chevrolet</v>
          </cell>
          <cell r="E3057" t="str">
            <v>100EL</v>
          </cell>
          <cell r="F3057" t="str">
            <v>Coazucar S. A.</v>
          </cell>
          <cell r="G3057">
            <v>791060202</v>
          </cell>
          <cell r="H3057">
            <v>7795550674</v>
          </cell>
          <cell r="I3057" t="str">
            <v>LUBRICADORA</v>
          </cell>
          <cell r="J3057" t="str">
            <v>Cambio filtro de combustible</v>
          </cell>
          <cell r="K3057" t="str">
            <v>MTTO. PREVENTIVO</v>
          </cell>
          <cell r="L3057">
            <v>4714</v>
          </cell>
          <cell r="M3057" t="str">
            <v>OCHOA BENITEZ,RICARDO</v>
          </cell>
          <cell r="N3057" t="str">
            <v>C (Entrada 18 Horas)</v>
          </cell>
          <cell r="O3057">
            <v>42219</v>
          </cell>
          <cell r="P3057">
            <v>0.31180555555555556</v>
          </cell>
          <cell r="Q3057">
            <v>32</v>
          </cell>
          <cell r="R3057">
            <v>400469</v>
          </cell>
          <cell r="S3057" t="str">
            <v>Mtto. Terminado</v>
          </cell>
          <cell r="T3057">
            <v>42219</v>
          </cell>
          <cell r="U3057">
            <v>0.375</v>
          </cell>
          <cell r="V3057">
            <v>1.5166666667209938</v>
          </cell>
        </row>
        <row r="3058">
          <cell r="A3058"/>
          <cell r="B3058">
            <v>3047</v>
          </cell>
          <cell r="C3058" t="str">
            <v>JD19</v>
          </cell>
          <cell r="D3058" t="str">
            <v>Tractor John Deere 8270R</v>
          </cell>
          <cell r="E3058" t="str">
            <v>100JD</v>
          </cell>
          <cell r="F3058" t="str">
            <v>Coazucar S. A.</v>
          </cell>
          <cell r="G3058">
            <v>791060396</v>
          </cell>
          <cell r="H3058">
            <v>7795551049</v>
          </cell>
          <cell r="I3058" t="str">
            <v>JOHN DEERE</v>
          </cell>
          <cell r="J3058" t="str">
            <v>Arreglar puerta,ajustar pernos de las pesas</v>
          </cell>
          <cell r="K3058" t="str">
            <v>MTTO. CORRECTIVO</v>
          </cell>
          <cell r="L3058">
            <v>755</v>
          </cell>
          <cell r="M3058" t="str">
            <v>BUENO PEREIRA, HECTOR BLAS</v>
          </cell>
          <cell r="N3058" t="str">
            <v>C (Entrada 18 Horas)</v>
          </cell>
          <cell r="O3058">
            <v>42219</v>
          </cell>
          <cell r="P3058">
            <v>0.31319444444444444</v>
          </cell>
          <cell r="Q3058">
            <v>32</v>
          </cell>
          <cell r="R3058"/>
          <cell r="S3058" t="str">
            <v>Mtto. Terminado</v>
          </cell>
          <cell r="T3058">
            <v>42219</v>
          </cell>
          <cell r="U3058">
            <v>0.64583333333333337</v>
          </cell>
          <cell r="V3058">
            <v>7.9833333332790062</v>
          </cell>
        </row>
        <row r="3059">
          <cell r="A3059"/>
          <cell r="B3059">
            <v>3048</v>
          </cell>
          <cell r="C3059">
            <v>65</v>
          </cell>
          <cell r="D3059" t="str">
            <v xml:space="preserve">Jeep Chevrolet </v>
          </cell>
          <cell r="E3059" t="str">
            <v>100EL</v>
          </cell>
          <cell r="F3059" t="str">
            <v>Coazucar S. A.</v>
          </cell>
          <cell r="G3059">
            <v>791020115</v>
          </cell>
          <cell r="H3059">
            <v>7795550664</v>
          </cell>
          <cell r="I3059" t="str">
            <v>ENDER EQUIPO LIVIANO</v>
          </cell>
          <cell r="J3059" t="str">
            <v>Soldar chasis</v>
          </cell>
          <cell r="K3059" t="str">
            <v>MTTO. CORRECTIVO</v>
          </cell>
          <cell r="L3059">
            <v>1030</v>
          </cell>
          <cell r="M3059" t="str">
            <v>FAJARDO GUAMAN, IVAN</v>
          </cell>
          <cell r="N3059" t="str">
            <v>C (Entrada 18 Horas)</v>
          </cell>
          <cell r="O3059">
            <v>42219</v>
          </cell>
          <cell r="P3059">
            <v>0.3215277777777778</v>
          </cell>
          <cell r="Q3059">
            <v>32</v>
          </cell>
          <cell r="R3059"/>
          <cell r="S3059" t="str">
            <v>Mtto. Terminado</v>
          </cell>
          <cell r="T3059">
            <v>42219</v>
          </cell>
          <cell r="U3059">
            <v>0.66666666666666663</v>
          </cell>
          <cell r="V3059">
            <v>8.2833333333255723</v>
          </cell>
        </row>
        <row r="3060">
          <cell r="A3060"/>
          <cell r="B3060">
            <v>3049</v>
          </cell>
          <cell r="C3060" t="str">
            <v>EP04</v>
          </cell>
          <cell r="D3060" t="str">
            <v>Motoniveladora Caterpillar</v>
          </cell>
          <cell r="E3060" t="str">
            <v>100EP</v>
          </cell>
          <cell r="F3060" t="str">
            <v>Coazucar S. A.</v>
          </cell>
          <cell r="G3060">
            <v>791060411</v>
          </cell>
          <cell r="H3060">
            <v>7795550883</v>
          </cell>
          <cell r="I3060" t="str">
            <v>EQUIPO PESADO</v>
          </cell>
          <cell r="J3060" t="str">
            <v>Orden de inspección</v>
          </cell>
          <cell r="K3060" t="str">
            <v>MTTO. PREVENTIVO</v>
          </cell>
          <cell r="L3060">
            <v>8365</v>
          </cell>
          <cell r="M3060" t="str">
            <v>CHIVIHUSCA LLIVICURA,JOSE</v>
          </cell>
          <cell r="N3060" t="str">
            <v>C (Entrada 18 Horas)</v>
          </cell>
          <cell r="O3060">
            <v>42219</v>
          </cell>
          <cell r="P3060">
            <v>0.32222222222222224</v>
          </cell>
          <cell r="Q3060">
            <v>32</v>
          </cell>
          <cell r="R3060">
            <v>8353</v>
          </cell>
          <cell r="S3060" t="str">
            <v>Mtto. Terminado</v>
          </cell>
          <cell r="T3060">
            <v>42219</v>
          </cell>
          <cell r="U3060">
            <v>0.375</v>
          </cell>
          <cell r="V3060">
            <v>1.2666666666045785</v>
          </cell>
        </row>
        <row r="3061">
          <cell r="A3061"/>
          <cell r="B3061">
            <v>3050</v>
          </cell>
          <cell r="C3061" t="str">
            <v>EP04</v>
          </cell>
          <cell r="D3061" t="str">
            <v>Motoniveladora Caterpillar</v>
          </cell>
          <cell r="E3061" t="str">
            <v>100EP</v>
          </cell>
          <cell r="F3061" t="str">
            <v>Coazucar S. A.</v>
          </cell>
          <cell r="G3061">
            <v>791060411</v>
          </cell>
          <cell r="H3061">
            <v>7795550883</v>
          </cell>
          <cell r="I3061" t="str">
            <v>LUBRICADORA</v>
          </cell>
          <cell r="J3061" t="str">
            <v>Cambio de filtro y aceite de motor</v>
          </cell>
          <cell r="K3061" t="str">
            <v>MTTO. PREVENTIVO</v>
          </cell>
          <cell r="L3061">
            <v>8365</v>
          </cell>
          <cell r="M3061" t="str">
            <v>CHIVIHUSCA LLIVICURA,JOSE</v>
          </cell>
          <cell r="N3061" t="str">
            <v>C (Entrada 18 Horas)</v>
          </cell>
          <cell r="O3061">
            <v>42219</v>
          </cell>
          <cell r="P3061">
            <v>0.32222222222222224</v>
          </cell>
          <cell r="Q3061">
            <v>32</v>
          </cell>
          <cell r="R3061">
            <v>8353</v>
          </cell>
          <cell r="S3061" t="str">
            <v>Mtto. Terminado</v>
          </cell>
          <cell r="T3061">
            <v>42219</v>
          </cell>
          <cell r="U3061">
            <v>0.41666666666666669</v>
          </cell>
          <cell r="V3061">
            <v>2.2666666666045785</v>
          </cell>
        </row>
        <row r="3062">
          <cell r="A3062"/>
          <cell r="B3062">
            <v>3051</v>
          </cell>
          <cell r="C3062" t="str">
            <v>EP04</v>
          </cell>
          <cell r="D3062" t="str">
            <v>Motoniveladora Caterpillar</v>
          </cell>
          <cell r="E3062" t="str">
            <v>100EP</v>
          </cell>
          <cell r="F3062" t="str">
            <v>Coazucar S. A.</v>
          </cell>
          <cell r="G3062">
            <v>791060411</v>
          </cell>
          <cell r="H3062">
            <v>7795550883</v>
          </cell>
          <cell r="I3062" t="str">
            <v>LUBRICADORA</v>
          </cell>
          <cell r="J3062" t="str">
            <v>Cambio filtro de combustible</v>
          </cell>
          <cell r="K3062" t="str">
            <v>MTTO. PREVENTIVO</v>
          </cell>
          <cell r="L3062">
            <v>8365</v>
          </cell>
          <cell r="M3062" t="str">
            <v>CHIVIHUSCA LLIVICURA,JOSE</v>
          </cell>
          <cell r="N3062" t="str">
            <v>C (Entrada 18 Horas)</v>
          </cell>
          <cell r="O3062">
            <v>42219</v>
          </cell>
          <cell r="P3062">
            <v>0.32222222222222224</v>
          </cell>
          <cell r="Q3062">
            <v>32</v>
          </cell>
          <cell r="R3062">
            <v>8353</v>
          </cell>
          <cell r="S3062" t="str">
            <v>Mtto. Terminado</v>
          </cell>
          <cell r="T3062">
            <v>42219</v>
          </cell>
          <cell r="U3062">
            <v>0.41666666666666669</v>
          </cell>
          <cell r="V3062">
            <v>2.2666666666045785</v>
          </cell>
        </row>
        <row r="3063">
          <cell r="A3063"/>
          <cell r="B3063">
            <v>3052</v>
          </cell>
          <cell r="C3063" t="str">
            <v>EA08</v>
          </cell>
          <cell r="D3063" t="str">
            <v>Roturador 6 Vastagos</v>
          </cell>
          <cell r="E3063" t="str">
            <v>100EA</v>
          </cell>
          <cell r="F3063" t="str">
            <v>Coazucar S. A.</v>
          </cell>
          <cell r="G3063">
            <v>791060355</v>
          </cell>
          <cell r="H3063">
            <v>7795550560</v>
          </cell>
          <cell r="I3063" t="str">
            <v>EQUIPO AGRICOLAS</v>
          </cell>
          <cell r="J3063" t="str">
            <v>Cambiar puntas</v>
          </cell>
          <cell r="K3063" t="str">
            <v>MTTO. CORRECTIVO</v>
          </cell>
          <cell r="L3063">
            <v>833</v>
          </cell>
          <cell r="M3063" t="str">
            <v>CARRANZA RAMOS, XAVIER JHON</v>
          </cell>
          <cell r="N3063" t="str">
            <v>C (Entrada 18 Horas)</v>
          </cell>
          <cell r="O3063">
            <v>42219</v>
          </cell>
          <cell r="P3063">
            <v>0.32430555555555557</v>
          </cell>
          <cell r="Q3063">
            <v>32</v>
          </cell>
          <cell r="R3063"/>
          <cell r="S3063" t="str">
            <v>Mtto. Terminado</v>
          </cell>
          <cell r="T3063">
            <v>42219</v>
          </cell>
          <cell r="U3063">
            <v>0.66666666666666663</v>
          </cell>
          <cell r="V3063">
            <v>8.2166666665580124</v>
          </cell>
        </row>
        <row r="3064">
          <cell r="A3064"/>
          <cell r="B3064">
            <v>3053</v>
          </cell>
          <cell r="C3064" t="str">
            <v>EL19</v>
          </cell>
          <cell r="D3064" t="str">
            <v>Bus Mercedes Benz</v>
          </cell>
          <cell r="E3064" t="str">
            <v>100EL</v>
          </cell>
          <cell r="F3064" t="str">
            <v>Coazucar S. A.</v>
          </cell>
          <cell r="G3064">
            <v>791060320</v>
          </cell>
          <cell r="H3064">
            <v>7795550794</v>
          </cell>
          <cell r="I3064" t="str">
            <v>EQUIPO LIVIANO</v>
          </cell>
          <cell r="J3064" t="str">
            <v>Colocar mango de la palanca de cambio</v>
          </cell>
          <cell r="K3064" t="str">
            <v>MTTO. CORRECTIVO</v>
          </cell>
          <cell r="L3064">
            <v>718</v>
          </cell>
          <cell r="M3064" t="str">
            <v>BELTRAN AURIA, EDDY XAVIER</v>
          </cell>
          <cell r="N3064" t="str">
            <v>C (Entrada 18 Horas)</v>
          </cell>
          <cell r="O3064">
            <v>42219</v>
          </cell>
          <cell r="P3064">
            <v>0.32569444444444445</v>
          </cell>
          <cell r="Q3064">
            <v>32</v>
          </cell>
          <cell r="R3064"/>
          <cell r="S3064" t="str">
            <v>Mtto. Terminado</v>
          </cell>
          <cell r="T3064">
            <v>42219</v>
          </cell>
          <cell r="U3064">
            <v>0.33333333333333331</v>
          </cell>
          <cell r="V3064">
            <v>0.18333333334885538</v>
          </cell>
        </row>
        <row r="3065">
          <cell r="A3065"/>
          <cell r="B3065">
            <v>3054</v>
          </cell>
          <cell r="C3065">
            <v>522</v>
          </cell>
          <cell r="D3065" t="str">
            <v>Cargadora de Caña Vanguard V-1900</v>
          </cell>
          <cell r="E3065" t="str">
            <v>100LL</v>
          </cell>
          <cell r="F3065" t="str">
            <v>Coazucar S. A.</v>
          </cell>
          <cell r="G3065">
            <v>791060369</v>
          </cell>
          <cell r="H3065">
            <v>791060369</v>
          </cell>
          <cell r="I3065" t="str">
            <v>MTTO. EN EL CAMPO</v>
          </cell>
          <cell r="J3065" t="str">
            <v>Cambio de filtro y aceite de motor</v>
          </cell>
          <cell r="K3065" t="str">
            <v>MTTO. PREVENTIVO</v>
          </cell>
          <cell r="L3065">
            <v>919</v>
          </cell>
          <cell r="M3065" t="str">
            <v>COBOS CARRASCO, JULIO</v>
          </cell>
          <cell r="N3065" t="str">
            <v>C (Entrada 18 Horas)</v>
          </cell>
          <cell r="O3065">
            <v>42219</v>
          </cell>
          <cell r="P3065">
            <v>0.32708333333333334</v>
          </cell>
          <cell r="Q3065">
            <v>32</v>
          </cell>
          <cell r="R3065"/>
          <cell r="S3065" t="str">
            <v>Mtto. Terminado</v>
          </cell>
          <cell r="T3065">
            <v>42219</v>
          </cell>
          <cell r="U3065">
            <v>0.375</v>
          </cell>
          <cell r="V3065">
            <v>1.1500000001396984</v>
          </cell>
        </row>
        <row r="3066">
          <cell r="A3066"/>
          <cell r="B3066">
            <v>3055</v>
          </cell>
          <cell r="C3066">
            <v>522</v>
          </cell>
          <cell r="D3066" t="str">
            <v>Cargadora de Caña Vanguard V-1900</v>
          </cell>
          <cell r="E3066" t="str">
            <v>100LL</v>
          </cell>
          <cell r="F3066" t="str">
            <v>Coazucar S. A.</v>
          </cell>
          <cell r="G3066">
            <v>791060369</v>
          </cell>
          <cell r="H3066">
            <v>791060369</v>
          </cell>
          <cell r="I3066" t="str">
            <v>MTTO. EN EL CAMPO</v>
          </cell>
          <cell r="J3066" t="str">
            <v>Cambio filtro de combustible</v>
          </cell>
          <cell r="K3066" t="str">
            <v>MTTO. PREVENTIVO</v>
          </cell>
          <cell r="L3066">
            <v>919</v>
          </cell>
          <cell r="M3066" t="str">
            <v>COBOS CARRASCO, JULIO</v>
          </cell>
          <cell r="N3066" t="str">
            <v>C (Entrada 18 Horas)</v>
          </cell>
          <cell r="O3066">
            <v>42219</v>
          </cell>
          <cell r="P3066">
            <v>0.32708333333333334</v>
          </cell>
          <cell r="Q3066">
            <v>32</v>
          </cell>
          <cell r="R3066"/>
          <cell r="S3066" t="str">
            <v>Mtto. Terminado</v>
          </cell>
          <cell r="T3066">
            <v>42219</v>
          </cell>
          <cell r="U3066">
            <v>0.375</v>
          </cell>
          <cell r="V3066">
            <v>1.1500000001396984</v>
          </cell>
        </row>
        <row r="3067">
          <cell r="A3067"/>
          <cell r="B3067">
            <v>3056</v>
          </cell>
          <cell r="C3067">
            <v>161</v>
          </cell>
          <cell r="D3067" t="str">
            <v>Cabezal M. Benz LS-2635</v>
          </cell>
          <cell r="E3067" t="str">
            <v>100CB</v>
          </cell>
          <cell r="F3067" t="str">
            <v>Coazucar S. A.</v>
          </cell>
          <cell r="G3067">
            <v>791060330</v>
          </cell>
          <cell r="H3067">
            <v>791060330</v>
          </cell>
          <cell r="I3067" t="str">
            <v>CABEZALES</v>
          </cell>
          <cell r="J3067" t="str">
            <v xml:space="preserve">Revisar Radiador </v>
          </cell>
          <cell r="K3067" t="str">
            <v>MTTO. CORRECTIVO</v>
          </cell>
          <cell r="L3067">
            <v>702</v>
          </cell>
          <cell r="M3067" t="str">
            <v>BARROSO AYALA, JAVIER FERNANDO</v>
          </cell>
          <cell r="N3067" t="str">
            <v>C (Entrada 18 Horas)</v>
          </cell>
          <cell r="O3067">
            <v>42219</v>
          </cell>
          <cell r="P3067">
            <v>0.32847222222222222</v>
          </cell>
          <cell r="Q3067">
            <v>32</v>
          </cell>
          <cell r="R3067">
            <v>957154</v>
          </cell>
          <cell r="S3067" t="str">
            <v>Mtto. Terminado</v>
          </cell>
          <cell r="T3067">
            <v>42219</v>
          </cell>
          <cell r="U3067">
            <v>0.72222222222222221</v>
          </cell>
          <cell r="V3067">
            <v>9.4499999999534339</v>
          </cell>
        </row>
        <row r="3068">
          <cell r="A3068"/>
          <cell r="B3068">
            <v>3057</v>
          </cell>
          <cell r="C3068">
            <v>1320</v>
          </cell>
          <cell r="D3068" t="str">
            <v>Trayler</v>
          </cell>
          <cell r="E3068" t="str">
            <v>100TD</v>
          </cell>
          <cell r="F3068" t="str">
            <v>Coazucar S. A.</v>
          </cell>
          <cell r="G3068">
            <v>791060312</v>
          </cell>
          <cell r="H3068">
            <v>791060312</v>
          </cell>
          <cell r="I3068" t="str">
            <v>TRAYLER</v>
          </cell>
          <cell r="J3068" t="str">
            <v>Cambiar templador</v>
          </cell>
          <cell r="K3068" t="str">
            <v>MTTO. CORRECTIVO</v>
          </cell>
          <cell r="L3068">
            <v>1626</v>
          </cell>
          <cell r="M3068" t="str">
            <v xml:space="preserve">QUIMI CHANALATA, ERALDO </v>
          </cell>
          <cell r="N3068" t="str">
            <v>C (Entrada 18 Horas)</v>
          </cell>
          <cell r="O3068">
            <v>42219</v>
          </cell>
          <cell r="P3068">
            <v>0.33680555555555558</v>
          </cell>
          <cell r="Q3068">
            <v>32</v>
          </cell>
          <cell r="R3068"/>
          <cell r="S3068" t="str">
            <v>Mtto. Terminado</v>
          </cell>
          <cell r="T3068">
            <v>42219</v>
          </cell>
          <cell r="U3068">
            <v>0.45833333333333331</v>
          </cell>
          <cell r="V3068">
            <v>2.9166666667442769</v>
          </cell>
        </row>
        <row r="3069">
          <cell r="A3069"/>
          <cell r="B3069">
            <v>3058</v>
          </cell>
          <cell r="C3069">
            <v>1240</v>
          </cell>
          <cell r="D3069" t="str">
            <v>Trayler</v>
          </cell>
          <cell r="E3069" t="str">
            <v>100TD</v>
          </cell>
          <cell r="F3069" t="str">
            <v>Coazucar S. A.</v>
          </cell>
          <cell r="G3069">
            <v>791060312</v>
          </cell>
          <cell r="H3069">
            <v>791060312</v>
          </cell>
          <cell r="I3069" t="str">
            <v>TRAYLER</v>
          </cell>
          <cell r="J3069" t="str">
            <v xml:space="preserve">Cambiar perno guia </v>
          </cell>
          <cell r="K3069" t="str">
            <v>MTTO. CORRECTIVO</v>
          </cell>
          <cell r="L3069">
            <v>1626</v>
          </cell>
          <cell r="M3069" t="str">
            <v xml:space="preserve">QUIMI CHANALATA, ERALDO </v>
          </cell>
          <cell r="N3069" t="str">
            <v>C (Entrada 18 Horas)</v>
          </cell>
          <cell r="O3069">
            <v>42219</v>
          </cell>
          <cell r="P3069">
            <v>0.33680555555555558</v>
          </cell>
          <cell r="Q3069">
            <v>32</v>
          </cell>
          <cell r="R3069"/>
          <cell r="S3069" t="str">
            <v>Mtto. Terminado</v>
          </cell>
          <cell r="T3069">
            <v>42219</v>
          </cell>
          <cell r="U3069">
            <v>0.41666666666666669</v>
          </cell>
          <cell r="V3069">
            <v>1.9166666667442769</v>
          </cell>
        </row>
        <row r="3070">
          <cell r="A3070"/>
          <cell r="B3070">
            <v>3059</v>
          </cell>
          <cell r="C3070">
            <v>1316</v>
          </cell>
          <cell r="D3070" t="str">
            <v>Trayler</v>
          </cell>
          <cell r="E3070" t="str">
            <v>100TD</v>
          </cell>
          <cell r="F3070" t="str">
            <v>Coazucar S. A.</v>
          </cell>
          <cell r="G3070">
            <v>791060312</v>
          </cell>
          <cell r="H3070">
            <v>791060312</v>
          </cell>
          <cell r="I3070" t="str">
            <v>TRAYLER</v>
          </cell>
          <cell r="J3070" t="str">
            <v>Soldar chasis</v>
          </cell>
          <cell r="K3070" t="str">
            <v>MTTO. CORRECTIVO</v>
          </cell>
          <cell r="L3070">
            <v>1626</v>
          </cell>
          <cell r="M3070" t="str">
            <v xml:space="preserve">QUIMI CHANALATA, ERALDO </v>
          </cell>
          <cell r="N3070" t="str">
            <v>C (Entrada 18 Horas)</v>
          </cell>
          <cell r="O3070">
            <v>42219</v>
          </cell>
          <cell r="P3070">
            <v>0.33680555555555558</v>
          </cell>
          <cell r="Q3070">
            <v>32</v>
          </cell>
          <cell r="R3070"/>
          <cell r="S3070" t="str">
            <v>Mtto. Terminado</v>
          </cell>
          <cell r="T3070">
            <v>42219</v>
          </cell>
          <cell r="U3070">
            <v>0.45833333333333331</v>
          </cell>
          <cell r="V3070">
            <v>2.9166666667442769</v>
          </cell>
        </row>
        <row r="3071">
          <cell r="A3071"/>
          <cell r="B3071">
            <v>3060</v>
          </cell>
          <cell r="C3071">
            <v>1255</v>
          </cell>
          <cell r="D3071" t="str">
            <v>Trayler</v>
          </cell>
          <cell r="E3071" t="str">
            <v>100TD</v>
          </cell>
          <cell r="F3071" t="str">
            <v>Coazucar S. A.</v>
          </cell>
          <cell r="G3071">
            <v>791060312</v>
          </cell>
          <cell r="H3071">
            <v>791060312</v>
          </cell>
          <cell r="I3071" t="str">
            <v>TRAYLER</v>
          </cell>
          <cell r="J3071" t="str">
            <v>Soldar caucho de conico</v>
          </cell>
          <cell r="K3071" t="str">
            <v>MTTO. CORRECTIVO</v>
          </cell>
          <cell r="L3071">
            <v>1626</v>
          </cell>
          <cell r="M3071" t="str">
            <v xml:space="preserve">QUIMI CHANALATA, ERALDO </v>
          </cell>
          <cell r="N3071" t="str">
            <v>C (Entrada 18 Horas)</v>
          </cell>
          <cell r="O3071">
            <v>42219</v>
          </cell>
          <cell r="P3071">
            <v>0.33680555555555558</v>
          </cell>
          <cell r="Q3071">
            <v>32</v>
          </cell>
          <cell r="R3071"/>
          <cell r="S3071" t="str">
            <v>Mtto. Terminado</v>
          </cell>
          <cell r="T3071">
            <v>42219</v>
          </cell>
          <cell r="U3071">
            <v>0.66666666666666663</v>
          </cell>
          <cell r="V3071">
            <v>7.9166666667442769</v>
          </cell>
        </row>
        <row r="3072">
          <cell r="A3072"/>
          <cell r="B3072">
            <v>3061</v>
          </cell>
          <cell r="C3072">
            <v>605</v>
          </cell>
          <cell r="D3072" t="str">
            <v>Moto Bomba John Deere 6081AF001</v>
          </cell>
          <cell r="E3072" t="str">
            <v>100BB</v>
          </cell>
          <cell r="F3072" t="str">
            <v>Coazucar S. A.</v>
          </cell>
          <cell r="G3072">
            <v>791060405</v>
          </cell>
          <cell r="H3072">
            <v>7795550009</v>
          </cell>
          <cell r="I3072" t="str">
            <v>MTTO. EN EL CAMPO</v>
          </cell>
          <cell r="J3072" t="str">
            <v>Sacar pernos rotos</v>
          </cell>
          <cell r="K3072" t="str">
            <v>MTTO. CORRECTIVO</v>
          </cell>
          <cell r="L3072">
            <v>1804</v>
          </cell>
          <cell r="M3072" t="str">
            <v>SANTOS LEON, FRANKLIN ESTALIN</v>
          </cell>
          <cell r="N3072" t="str">
            <v>C (Entrada 18 Horas)</v>
          </cell>
          <cell r="O3072">
            <v>42219</v>
          </cell>
          <cell r="P3072">
            <v>0.34027777777777773</v>
          </cell>
          <cell r="Q3072">
            <v>32</v>
          </cell>
          <cell r="R3072"/>
          <cell r="S3072" t="str">
            <v>Mtto. Terminado</v>
          </cell>
          <cell r="T3072">
            <v>42219</v>
          </cell>
          <cell r="U3072">
            <v>0.79166666666666663</v>
          </cell>
          <cell r="V3072">
            <v>10.833333333255723</v>
          </cell>
        </row>
        <row r="3073">
          <cell r="A3073"/>
          <cell r="B3073">
            <v>3062</v>
          </cell>
          <cell r="C3073" t="str">
            <v>693D</v>
          </cell>
          <cell r="D3073" t="str">
            <v>Moto Bomba Jhon Deere 4039</v>
          </cell>
          <cell r="E3073" t="str">
            <v>100BB</v>
          </cell>
          <cell r="F3073" t="str">
            <v>Coazucar S. A.</v>
          </cell>
          <cell r="G3073">
            <v>791060405</v>
          </cell>
          <cell r="H3073">
            <v>7795550064</v>
          </cell>
          <cell r="I3073" t="str">
            <v>MTTO. EN EL CAMPO</v>
          </cell>
          <cell r="J3073" t="str">
            <v>Instalar motor</v>
          </cell>
          <cell r="K3073" t="str">
            <v>MTTO. CORRECTIVO</v>
          </cell>
          <cell r="L3073">
            <v>1830</v>
          </cell>
          <cell r="M3073" t="str">
            <v>SIGCHO SAMANIEGO, MAURO</v>
          </cell>
          <cell r="N3073" t="str">
            <v>C (Entrada 18 Horas)</v>
          </cell>
          <cell r="O3073">
            <v>42219</v>
          </cell>
          <cell r="P3073">
            <v>0.34236111111111112</v>
          </cell>
          <cell r="Q3073">
            <v>32</v>
          </cell>
          <cell r="R3073"/>
          <cell r="S3073" t="str">
            <v>Mtto. Terminado</v>
          </cell>
          <cell r="T3073">
            <v>42219</v>
          </cell>
          <cell r="U3073">
            <v>0.45833333333333331</v>
          </cell>
          <cell r="V3073">
            <v>2.783333333209157</v>
          </cell>
        </row>
        <row r="3074">
          <cell r="A3074"/>
          <cell r="B3074">
            <v>3063</v>
          </cell>
          <cell r="C3074" t="str">
            <v>JD45</v>
          </cell>
          <cell r="D3074" t="str">
            <v>Tractor Massey Ferguson MF7624</v>
          </cell>
          <cell r="E3074" t="str">
            <v>100JD</v>
          </cell>
          <cell r="F3074" t="str">
            <v>Coazucar S. A.</v>
          </cell>
          <cell r="G3074">
            <v>791060433</v>
          </cell>
          <cell r="H3074">
            <v>7795551099</v>
          </cell>
          <cell r="I3074" t="str">
            <v>MTTO. EN EL CAMPO</v>
          </cell>
          <cell r="J3074" t="str">
            <v>Revisar encendido</v>
          </cell>
          <cell r="K3074" t="str">
            <v>MTTO. CORRECTIVO</v>
          </cell>
          <cell r="L3074">
            <v>949</v>
          </cell>
          <cell r="M3074" t="str">
            <v>CORREA CASTRO, MANUEL DANIEL</v>
          </cell>
          <cell r="N3074" t="str">
            <v>C (Entrada 18 Horas)</v>
          </cell>
          <cell r="O3074">
            <v>42219</v>
          </cell>
          <cell r="P3074">
            <v>0.34861111111111115</v>
          </cell>
          <cell r="Q3074">
            <v>32</v>
          </cell>
          <cell r="R3074"/>
          <cell r="S3074">
            <v>36821.363372222055</v>
          </cell>
          <cell r="T3074"/>
          <cell r="U3074"/>
          <cell r="V3074" t="str">
            <v/>
          </cell>
        </row>
        <row r="3075">
          <cell r="A3075"/>
          <cell r="B3075">
            <v>3064</v>
          </cell>
          <cell r="C3075">
            <v>241</v>
          </cell>
          <cell r="D3075" t="str">
            <v xml:space="preserve">Camioneta Chevrolet </v>
          </cell>
          <cell r="E3075" t="str">
            <v>100EL</v>
          </cell>
          <cell r="F3075" t="str">
            <v>Coazucar S. A.</v>
          </cell>
          <cell r="G3075">
            <v>791060215</v>
          </cell>
          <cell r="H3075">
            <v>7795550735</v>
          </cell>
          <cell r="I3075" t="str">
            <v>EQUIPO LIVIANO</v>
          </cell>
          <cell r="J3075" t="str">
            <v>Orden de inspección</v>
          </cell>
          <cell r="K3075" t="str">
            <v>MTTO. PREVENTIVO</v>
          </cell>
          <cell r="L3075">
            <v>919</v>
          </cell>
          <cell r="M3075" t="str">
            <v>COBOS CARRASCO, JULIO</v>
          </cell>
          <cell r="N3075" t="str">
            <v>C (Entrada 18 Horas)</v>
          </cell>
          <cell r="O3075">
            <v>42219</v>
          </cell>
          <cell r="P3075">
            <v>0.35069444444444442</v>
          </cell>
          <cell r="Q3075">
            <v>32</v>
          </cell>
          <cell r="R3075"/>
          <cell r="S3075" t="str">
            <v>Mtto. Terminado</v>
          </cell>
          <cell r="T3075">
            <v>42219</v>
          </cell>
          <cell r="U3075">
            <v>0.58333333333333337</v>
          </cell>
          <cell r="V3075">
            <v>5.5833333332557231</v>
          </cell>
        </row>
        <row r="3076">
          <cell r="A3076"/>
          <cell r="B3076">
            <v>3065</v>
          </cell>
          <cell r="C3076">
            <v>241</v>
          </cell>
          <cell r="D3076" t="str">
            <v xml:space="preserve">Camioneta Chevrolet </v>
          </cell>
          <cell r="E3076" t="str">
            <v>100EL</v>
          </cell>
          <cell r="F3076" t="str">
            <v>Coazucar S. A.</v>
          </cell>
          <cell r="G3076">
            <v>791060215</v>
          </cell>
          <cell r="H3076">
            <v>7795550735</v>
          </cell>
          <cell r="I3076" t="str">
            <v>LUBRICADORA</v>
          </cell>
          <cell r="J3076" t="str">
            <v>Cambio de filtro y aceite de motor</v>
          </cell>
          <cell r="K3076" t="str">
            <v>MTTO. PREVENTIVO</v>
          </cell>
          <cell r="L3076">
            <v>919</v>
          </cell>
          <cell r="M3076" t="str">
            <v>COBOS CARRASCO, JULIO</v>
          </cell>
          <cell r="N3076" t="str">
            <v>C (Entrada 18 Horas)</v>
          </cell>
          <cell r="O3076">
            <v>42219</v>
          </cell>
          <cell r="P3076">
            <v>0.35069444444444442</v>
          </cell>
          <cell r="Q3076">
            <v>32</v>
          </cell>
          <cell r="R3076"/>
          <cell r="S3076" t="str">
            <v>Mtto. Terminado</v>
          </cell>
          <cell r="T3076">
            <v>42219</v>
          </cell>
          <cell r="U3076">
            <v>0.58333333333333337</v>
          </cell>
          <cell r="V3076">
            <v>5.5833333332557231</v>
          </cell>
        </row>
        <row r="3077">
          <cell r="A3077"/>
          <cell r="B3077">
            <v>3066</v>
          </cell>
          <cell r="C3077">
            <v>241</v>
          </cell>
          <cell r="D3077" t="str">
            <v xml:space="preserve">Camioneta Chevrolet </v>
          </cell>
          <cell r="E3077" t="str">
            <v>100EL</v>
          </cell>
          <cell r="F3077" t="str">
            <v>Coazucar S. A.</v>
          </cell>
          <cell r="G3077">
            <v>791060215</v>
          </cell>
          <cell r="H3077">
            <v>7795550735</v>
          </cell>
          <cell r="I3077" t="str">
            <v>LUBRICADORA</v>
          </cell>
          <cell r="J3077" t="str">
            <v>Cambio filtro de combustible</v>
          </cell>
          <cell r="K3077" t="str">
            <v>MTTO. PREVENTIVO</v>
          </cell>
          <cell r="L3077">
            <v>919</v>
          </cell>
          <cell r="M3077" t="str">
            <v>COBOS CARRASCO, JULIO</v>
          </cell>
          <cell r="N3077" t="str">
            <v>C (Entrada 18 Horas)</v>
          </cell>
          <cell r="O3077">
            <v>42219</v>
          </cell>
          <cell r="P3077">
            <v>0.35069444444444442</v>
          </cell>
          <cell r="Q3077">
            <v>32</v>
          </cell>
          <cell r="R3077"/>
          <cell r="S3077" t="str">
            <v>Mtto. Terminado</v>
          </cell>
          <cell r="T3077">
            <v>42219</v>
          </cell>
          <cell r="U3077">
            <v>0.58333333333333337</v>
          </cell>
          <cell r="V3077">
            <v>5.5833333332557231</v>
          </cell>
        </row>
        <row r="3078">
          <cell r="A3078"/>
          <cell r="B3078">
            <v>3067</v>
          </cell>
          <cell r="C3078">
            <v>241</v>
          </cell>
          <cell r="D3078" t="str">
            <v xml:space="preserve">Camioneta Chevrolet </v>
          </cell>
          <cell r="E3078" t="str">
            <v>100EL</v>
          </cell>
          <cell r="F3078" t="str">
            <v>Coazucar S. A.</v>
          </cell>
          <cell r="G3078">
            <v>791060215</v>
          </cell>
          <cell r="H3078">
            <v>7795550735</v>
          </cell>
          <cell r="I3078" t="str">
            <v>LUBRICADORA</v>
          </cell>
          <cell r="J3078" t="str">
            <v>Cambio filtro aire</v>
          </cell>
          <cell r="K3078" t="str">
            <v>MTTO. PREVENTIVO</v>
          </cell>
          <cell r="L3078">
            <v>919</v>
          </cell>
          <cell r="M3078" t="str">
            <v>COBOS CARRASCO, JULIO</v>
          </cell>
          <cell r="N3078" t="str">
            <v>C (Entrada 18 Horas)</v>
          </cell>
          <cell r="O3078">
            <v>42219</v>
          </cell>
          <cell r="P3078">
            <v>0.35069444444444442</v>
          </cell>
          <cell r="Q3078">
            <v>32</v>
          </cell>
          <cell r="R3078"/>
          <cell r="S3078" t="str">
            <v>Mtto. Terminado</v>
          </cell>
          <cell r="T3078">
            <v>42219</v>
          </cell>
          <cell r="U3078">
            <v>0.58333333333333337</v>
          </cell>
          <cell r="V3078">
            <v>5.5833333332557231</v>
          </cell>
        </row>
        <row r="3079">
          <cell r="A3079"/>
          <cell r="B3079">
            <v>3068</v>
          </cell>
          <cell r="C3079">
            <v>241</v>
          </cell>
          <cell r="D3079" t="str">
            <v xml:space="preserve">Camioneta Chevrolet </v>
          </cell>
          <cell r="E3079" t="str">
            <v>100EL</v>
          </cell>
          <cell r="F3079" t="str">
            <v>Coazucar S. A.</v>
          </cell>
          <cell r="G3079">
            <v>791060215</v>
          </cell>
          <cell r="H3079">
            <v>7795550735</v>
          </cell>
          <cell r="I3079" t="str">
            <v>LUBRICADORA</v>
          </cell>
          <cell r="J3079" t="str">
            <v>Cambiar Aceite Transferencia</v>
          </cell>
          <cell r="K3079" t="str">
            <v>MTTO. PREVENTIVO</v>
          </cell>
          <cell r="L3079">
            <v>919</v>
          </cell>
          <cell r="M3079" t="str">
            <v>COBOS CARRASCO, JULIO</v>
          </cell>
          <cell r="N3079" t="str">
            <v>C (Entrada 18 Horas)</v>
          </cell>
          <cell r="O3079">
            <v>42219</v>
          </cell>
          <cell r="P3079">
            <v>0.35069444444444442</v>
          </cell>
          <cell r="Q3079">
            <v>32</v>
          </cell>
          <cell r="R3079"/>
          <cell r="S3079" t="str">
            <v>Mtto. Terminado</v>
          </cell>
          <cell r="T3079">
            <v>42219</v>
          </cell>
          <cell r="U3079">
            <v>0.58333333333333337</v>
          </cell>
          <cell r="V3079">
            <v>5.5833333332557231</v>
          </cell>
        </row>
        <row r="3080">
          <cell r="A3080"/>
          <cell r="B3080">
            <v>3069</v>
          </cell>
          <cell r="C3080">
            <v>241</v>
          </cell>
          <cell r="D3080" t="str">
            <v xml:space="preserve">Camioneta Chevrolet </v>
          </cell>
          <cell r="E3080" t="str">
            <v>100EL</v>
          </cell>
          <cell r="F3080" t="str">
            <v>Coazucar S. A.</v>
          </cell>
          <cell r="G3080">
            <v>791060215</v>
          </cell>
          <cell r="H3080">
            <v>7795550735</v>
          </cell>
          <cell r="I3080" t="str">
            <v>LUBRICADORA</v>
          </cell>
          <cell r="J3080" t="str">
            <v>Cambiar aceite diferencial delantero</v>
          </cell>
          <cell r="K3080" t="str">
            <v>MTTO. PREVENTIVO</v>
          </cell>
          <cell r="L3080">
            <v>919</v>
          </cell>
          <cell r="M3080" t="str">
            <v>COBOS CARRASCO, JULIO</v>
          </cell>
          <cell r="N3080" t="str">
            <v>C (Entrada 18 Horas)</v>
          </cell>
          <cell r="O3080">
            <v>42219</v>
          </cell>
          <cell r="P3080">
            <v>0.35069444444444442</v>
          </cell>
          <cell r="Q3080">
            <v>32</v>
          </cell>
          <cell r="R3080"/>
          <cell r="S3080" t="str">
            <v>Mtto. Terminado</v>
          </cell>
          <cell r="T3080">
            <v>42219</v>
          </cell>
          <cell r="U3080">
            <v>0.58333333333333337</v>
          </cell>
          <cell r="V3080">
            <v>5.5833333332557231</v>
          </cell>
        </row>
        <row r="3081">
          <cell r="A3081"/>
          <cell r="B3081">
            <v>3070</v>
          </cell>
          <cell r="C3081">
            <v>241</v>
          </cell>
          <cell r="D3081" t="str">
            <v xml:space="preserve">Camioneta Chevrolet </v>
          </cell>
          <cell r="E3081" t="str">
            <v>100EL</v>
          </cell>
          <cell r="F3081" t="str">
            <v>Coazucar S. A.</v>
          </cell>
          <cell r="G3081">
            <v>791060215</v>
          </cell>
          <cell r="H3081">
            <v>7795550735</v>
          </cell>
          <cell r="I3081" t="str">
            <v>LUBRICADORA</v>
          </cell>
          <cell r="J3081" t="str">
            <v>Cambiar aceite diferencial posterior</v>
          </cell>
          <cell r="K3081" t="str">
            <v>MTTO. PREVENTIVO</v>
          </cell>
          <cell r="L3081">
            <v>919</v>
          </cell>
          <cell r="M3081" t="str">
            <v>COBOS CARRASCO, JULIO</v>
          </cell>
          <cell r="N3081" t="str">
            <v>C (Entrada 18 Horas)</v>
          </cell>
          <cell r="O3081">
            <v>42219</v>
          </cell>
          <cell r="P3081">
            <v>0.35069444444444442</v>
          </cell>
          <cell r="Q3081">
            <v>32</v>
          </cell>
          <cell r="R3081"/>
          <cell r="S3081" t="str">
            <v>Mtto. Terminado</v>
          </cell>
          <cell r="T3081">
            <v>42219</v>
          </cell>
          <cell r="U3081">
            <v>0.58333333333333337</v>
          </cell>
          <cell r="V3081">
            <v>5.5833333332557231</v>
          </cell>
        </row>
        <row r="3082">
          <cell r="A3082"/>
          <cell r="B3082">
            <v>3071</v>
          </cell>
          <cell r="C3082" t="str">
            <v>JD19</v>
          </cell>
          <cell r="D3082" t="str">
            <v>Tractor John Deere 8270R</v>
          </cell>
          <cell r="E3082" t="str">
            <v>100JD</v>
          </cell>
          <cell r="F3082" t="str">
            <v>Coazucar S. A.</v>
          </cell>
          <cell r="G3082">
            <v>791060396</v>
          </cell>
          <cell r="H3082">
            <v>7795551049</v>
          </cell>
          <cell r="I3082" t="str">
            <v>MTTO. EN EL CAMPO</v>
          </cell>
          <cell r="J3082" t="str">
            <v>Cambio de filtro y aceite de motor</v>
          </cell>
          <cell r="K3082" t="str">
            <v>MTTO. PREVENTIVO</v>
          </cell>
          <cell r="L3082">
            <v>755</v>
          </cell>
          <cell r="M3082" t="str">
            <v>BUENO PEREIRA, HECTOR BLAS</v>
          </cell>
          <cell r="N3082" t="str">
            <v>C (Entrada 18 Horas)</v>
          </cell>
          <cell r="O3082">
            <v>42219</v>
          </cell>
          <cell r="P3082">
            <v>0.3527777777777778</v>
          </cell>
          <cell r="Q3082">
            <v>32</v>
          </cell>
          <cell r="R3082"/>
          <cell r="S3082" t="str">
            <v>Mtto. Terminado</v>
          </cell>
          <cell r="T3082">
            <v>42219</v>
          </cell>
          <cell r="U3082">
            <v>0.70833333333333337</v>
          </cell>
          <cell r="V3082">
            <v>8.5333333333255723</v>
          </cell>
        </row>
        <row r="3083">
          <cell r="A3083"/>
          <cell r="B3083">
            <v>3072</v>
          </cell>
          <cell r="C3083" t="str">
            <v>JD19</v>
          </cell>
          <cell r="D3083" t="str">
            <v>Tractor John Deere 8270R</v>
          </cell>
          <cell r="E3083" t="str">
            <v>100JD</v>
          </cell>
          <cell r="F3083" t="str">
            <v>Coazucar S. A.</v>
          </cell>
          <cell r="G3083">
            <v>791060396</v>
          </cell>
          <cell r="H3083">
            <v>7795551049</v>
          </cell>
          <cell r="I3083" t="str">
            <v>MTTO. EN EL CAMPO</v>
          </cell>
          <cell r="J3083" t="str">
            <v>Cambio filtro de combustible</v>
          </cell>
          <cell r="K3083" t="str">
            <v>MTTO. PREVENTIVO</v>
          </cell>
          <cell r="L3083">
            <v>755</v>
          </cell>
          <cell r="M3083" t="str">
            <v>BUENO PEREIRA, HECTOR BLAS</v>
          </cell>
          <cell r="N3083" t="str">
            <v>C (Entrada 18 Horas)</v>
          </cell>
          <cell r="O3083">
            <v>42219</v>
          </cell>
          <cell r="P3083">
            <v>0.35347222222222219</v>
          </cell>
          <cell r="Q3083">
            <v>32</v>
          </cell>
          <cell r="R3083"/>
          <cell r="S3083" t="str">
            <v>Mtto. Terminado</v>
          </cell>
          <cell r="T3083">
            <v>42219</v>
          </cell>
          <cell r="U3083">
            <v>0.70833333333333337</v>
          </cell>
          <cell r="V3083">
            <v>8.5166666666045785</v>
          </cell>
        </row>
        <row r="3084">
          <cell r="A3084"/>
          <cell r="B3084">
            <v>3073</v>
          </cell>
          <cell r="C3084" t="str">
            <v>JD29</v>
          </cell>
          <cell r="D3084" t="str">
            <v>Tractor John Deere 7230R</v>
          </cell>
          <cell r="E3084" t="str">
            <v>100JD</v>
          </cell>
          <cell r="F3084" t="str">
            <v>Coazucar S. A.</v>
          </cell>
          <cell r="G3084">
            <v>791060416</v>
          </cell>
          <cell r="H3084">
            <v>7795551069</v>
          </cell>
          <cell r="I3084" t="str">
            <v>ELECTROMECANICOS</v>
          </cell>
          <cell r="J3084" t="str">
            <v>Revisar Luces</v>
          </cell>
          <cell r="K3084" t="str">
            <v>MTTO. CORRECTIVO</v>
          </cell>
          <cell r="L3084">
            <v>833</v>
          </cell>
          <cell r="M3084" t="str">
            <v>CARRANZA RAMOS, XAVIER JHON</v>
          </cell>
          <cell r="N3084" t="str">
            <v>C (Entrada 18 Horas)</v>
          </cell>
          <cell r="O3084">
            <v>42219</v>
          </cell>
          <cell r="P3084">
            <v>0.35625000000000001</v>
          </cell>
          <cell r="Q3084">
            <v>32</v>
          </cell>
          <cell r="R3084"/>
          <cell r="S3084" t="str">
            <v>Mtto. Terminado</v>
          </cell>
          <cell r="T3084">
            <v>42219</v>
          </cell>
          <cell r="U3084">
            <v>0.45833333333333331</v>
          </cell>
          <cell r="V3084">
            <v>2.4500000000698492</v>
          </cell>
        </row>
        <row r="3085">
          <cell r="A3085"/>
          <cell r="B3085">
            <v>3074</v>
          </cell>
          <cell r="C3085" t="str">
            <v>CB09</v>
          </cell>
          <cell r="D3085" t="str">
            <v>Cabezal Volvo FM64T-L2H1</v>
          </cell>
          <cell r="E3085" t="str">
            <v>100CB</v>
          </cell>
          <cell r="F3085" t="str">
            <v>Coazucar S. A.</v>
          </cell>
          <cell r="G3085">
            <v>791060412</v>
          </cell>
          <cell r="H3085">
            <v>791060412</v>
          </cell>
          <cell r="I3085" t="str">
            <v>CABEZALES</v>
          </cell>
          <cell r="J3085" t="str">
            <v>Orden de inspección</v>
          </cell>
          <cell r="K3085" t="str">
            <v>MTTO. PREVENTIVO</v>
          </cell>
          <cell r="L3085">
            <v>731</v>
          </cell>
          <cell r="M3085" t="str">
            <v>BONE BONE, WILMER BLADISMIRO</v>
          </cell>
          <cell r="N3085" t="str">
            <v>C (Entrada 18 Horas)</v>
          </cell>
          <cell r="O3085">
            <v>42219</v>
          </cell>
          <cell r="P3085">
            <v>0.36319444444444443</v>
          </cell>
          <cell r="Q3085">
            <v>32</v>
          </cell>
          <cell r="R3085"/>
          <cell r="S3085" t="str">
            <v>Mtto. Terminado</v>
          </cell>
          <cell r="T3085">
            <v>42219</v>
          </cell>
          <cell r="U3085">
            <v>0.38541666666666669</v>
          </cell>
          <cell r="V3085">
            <v>0.53333333344198763</v>
          </cell>
        </row>
        <row r="3086">
          <cell r="A3086"/>
          <cell r="B3086">
            <v>3075</v>
          </cell>
          <cell r="C3086" t="str">
            <v>CB09</v>
          </cell>
          <cell r="D3086" t="str">
            <v>Cabezal Volvo FM64T-L2H1</v>
          </cell>
          <cell r="E3086" t="str">
            <v>100CB</v>
          </cell>
          <cell r="F3086" t="str">
            <v>Coazucar S. A.</v>
          </cell>
          <cell r="G3086">
            <v>791060412</v>
          </cell>
          <cell r="H3086">
            <v>791060412</v>
          </cell>
          <cell r="I3086" t="str">
            <v>LUBRICADORA</v>
          </cell>
          <cell r="J3086" t="str">
            <v>Cambio de filtro y aceite de motor</v>
          </cell>
          <cell r="K3086" t="str">
            <v>MTTO. PREVENTIVO</v>
          </cell>
          <cell r="L3086">
            <v>731</v>
          </cell>
          <cell r="M3086" t="str">
            <v>BONE BONE, WILMER BLADISMIRO</v>
          </cell>
          <cell r="N3086" t="str">
            <v>C (Entrada 18 Horas)</v>
          </cell>
          <cell r="O3086">
            <v>42219</v>
          </cell>
          <cell r="P3086">
            <v>0.36319444444444443</v>
          </cell>
          <cell r="Q3086">
            <v>32</v>
          </cell>
          <cell r="R3086"/>
          <cell r="S3086" t="str">
            <v>Mtto. Terminado</v>
          </cell>
          <cell r="T3086">
            <v>42219</v>
          </cell>
          <cell r="U3086">
            <v>0.45833333333333331</v>
          </cell>
          <cell r="V3086">
            <v>2.2833333334419876</v>
          </cell>
        </row>
        <row r="3087">
          <cell r="A3087"/>
          <cell r="B3087">
            <v>3076</v>
          </cell>
          <cell r="C3087" t="str">
            <v>CB09</v>
          </cell>
          <cell r="D3087" t="str">
            <v>Cabezal Volvo FM64T-L2H1</v>
          </cell>
          <cell r="E3087" t="str">
            <v>100CB</v>
          </cell>
          <cell r="F3087" t="str">
            <v>Coazucar S. A.</v>
          </cell>
          <cell r="G3087">
            <v>791060412</v>
          </cell>
          <cell r="H3087">
            <v>791060412</v>
          </cell>
          <cell r="I3087" t="str">
            <v>LUBRICADORA</v>
          </cell>
          <cell r="J3087" t="str">
            <v>Cambio filtro de combustible</v>
          </cell>
          <cell r="K3087" t="str">
            <v>MTTO. PREVENTIVO</v>
          </cell>
          <cell r="L3087">
            <v>731</v>
          </cell>
          <cell r="M3087" t="str">
            <v>BONE BONE, WILMER BLADISMIRO</v>
          </cell>
          <cell r="N3087" t="str">
            <v>C (Entrada 18 Horas)</v>
          </cell>
          <cell r="O3087">
            <v>42219</v>
          </cell>
          <cell r="P3087">
            <v>0.36319444444444443</v>
          </cell>
          <cell r="Q3087">
            <v>32</v>
          </cell>
          <cell r="R3087"/>
          <cell r="S3087" t="str">
            <v>Mtto. Terminado</v>
          </cell>
          <cell r="T3087">
            <v>42219</v>
          </cell>
          <cell r="U3087">
            <v>0.45833333333333331</v>
          </cell>
          <cell r="V3087">
            <v>2.2833333334419876</v>
          </cell>
        </row>
        <row r="3088">
          <cell r="A3088"/>
          <cell r="B3088">
            <v>3077</v>
          </cell>
          <cell r="C3088">
            <v>331</v>
          </cell>
          <cell r="D3088" t="str">
            <v>Tractor de Llantas Cameco 305 AG</v>
          </cell>
          <cell r="E3088" t="str">
            <v>100CM</v>
          </cell>
          <cell r="F3088" t="str">
            <v>Coazucar S. A.</v>
          </cell>
          <cell r="G3088">
            <v>791060444</v>
          </cell>
          <cell r="H3088">
            <v>791060444</v>
          </cell>
          <cell r="I3088" t="str">
            <v>CAMECOS</v>
          </cell>
          <cell r="J3088" t="str">
            <v>Orden de inspección</v>
          </cell>
          <cell r="K3088" t="str">
            <v>MTTO. PREVENTIVO</v>
          </cell>
          <cell r="L3088">
            <v>1309</v>
          </cell>
          <cell r="M3088" t="str">
            <v>MEDINA CARRANZA, WILSON JAVIER</v>
          </cell>
          <cell r="N3088" t="str">
            <v>C (Entrada 18 Horas)</v>
          </cell>
          <cell r="O3088">
            <v>42219</v>
          </cell>
          <cell r="P3088">
            <v>0.36319444444444443</v>
          </cell>
          <cell r="Q3088">
            <v>32</v>
          </cell>
          <cell r="R3088"/>
          <cell r="S3088" t="str">
            <v>Mtto. Terminado</v>
          </cell>
          <cell r="T3088">
            <v>42219</v>
          </cell>
          <cell r="U3088">
            <v>0.54166666666666663</v>
          </cell>
          <cell r="V3088">
            <v>4.2833333334419876</v>
          </cell>
        </row>
        <row r="3089">
          <cell r="A3089"/>
          <cell r="B3089">
            <v>3078</v>
          </cell>
          <cell r="C3089">
            <v>331</v>
          </cell>
          <cell r="D3089" t="str">
            <v>Tractor de Llantas Cameco 305 AG</v>
          </cell>
          <cell r="E3089" t="str">
            <v>100CM</v>
          </cell>
          <cell r="F3089" t="str">
            <v>Coazucar S. A.</v>
          </cell>
          <cell r="G3089">
            <v>791060444</v>
          </cell>
          <cell r="H3089">
            <v>791060444</v>
          </cell>
          <cell r="I3089" t="str">
            <v>LUBRICADORA</v>
          </cell>
          <cell r="J3089" t="str">
            <v>Cambio de filtro y aceite de motor</v>
          </cell>
          <cell r="K3089" t="str">
            <v>MTTO. PREVENTIVO</v>
          </cell>
          <cell r="L3089">
            <v>1309</v>
          </cell>
          <cell r="M3089" t="str">
            <v>MEDINA CARRANZA, WILSON JAVIER</v>
          </cell>
          <cell r="N3089" t="str">
            <v>C (Entrada 18 Horas)</v>
          </cell>
          <cell r="O3089">
            <v>42219</v>
          </cell>
          <cell r="P3089">
            <v>0.36319444444444443</v>
          </cell>
          <cell r="Q3089">
            <v>32</v>
          </cell>
          <cell r="R3089"/>
          <cell r="S3089" t="str">
            <v>Mtto. Terminado</v>
          </cell>
          <cell r="T3089">
            <v>42219</v>
          </cell>
          <cell r="U3089">
            <v>0.66666666666666663</v>
          </cell>
          <cell r="V3089">
            <v>7.2833333334419876</v>
          </cell>
        </row>
        <row r="3090">
          <cell r="A3090"/>
          <cell r="B3090">
            <v>3079</v>
          </cell>
          <cell r="C3090">
            <v>331</v>
          </cell>
          <cell r="D3090" t="str">
            <v>Tractor de Llantas Cameco 305 AG</v>
          </cell>
          <cell r="E3090" t="str">
            <v>100CM</v>
          </cell>
          <cell r="F3090" t="str">
            <v>Coazucar S. A.</v>
          </cell>
          <cell r="G3090">
            <v>791060444</v>
          </cell>
          <cell r="H3090">
            <v>791060444</v>
          </cell>
          <cell r="I3090" t="str">
            <v>LUBRICADORA</v>
          </cell>
          <cell r="J3090" t="str">
            <v>Cambio filtro de combustible</v>
          </cell>
          <cell r="K3090" t="str">
            <v>MTTO. PREVENTIVO</v>
          </cell>
          <cell r="L3090">
            <v>1309</v>
          </cell>
          <cell r="M3090" t="str">
            <v>MEDINA CARRANZA, WILSON JAVIER</v>
          </cell>
          <cell r="N3090" t="str">
            <v>C (Entrada 18 Horas)</v>
          </cell>
          <cell r="O3090">
            <v>42219</v>
          </cell>
          <cell r="P3090">
            <v>0.36319444444444443</v>
          </cell>
          <cell r="Q3090">
            <v>32</v>
          </cell>
          <cell r="R3090"/>
          <cell r="S3090" t="str">
            <v>Mtto. Terminado</v>
          </cell>
          <cell r="T3090">
            <v>42219</v>
          </cell>
          <cell r="U3090">
            <v>0.66666666666666663</v>
          </cell>
          <cell r="V3090">
            <v>7.2833333334419876</v>
          </cell>
        </row>
        <row r="3091">
          <cell r="A3091"/>
          <cell r="B3091">
            <v>3080</v>
          </cell>
          <cell r="C3091" t="str">
            <v>EA23</v>
          </cell>
          <cell r="D3091" t="str">
            <v>Grada 28D x 32"</v>
          </cell>
          <cell r="E3091" t="str">
            <v>100EA</v>
          </cell>
          <cell r="F3091" t="str">
            <v>Coazucar S. A.</v>
          </cell>
          <cell r="G3091">
            <v>791060345</v>
          </cell>
          <cell r="H3091">
            <v>7795550582</v>
          </cell>
          <cell r="I3091" t="str">
            <v>MTTO. EN EL CAMPO</v>
          </cell>
          <cell r="J3091" t="str">
            <v>Cambiar limpia discos</v>
          </cell>
          <cell r="K3091" t="str">
            <v>MTTO. CORRECTIVO</v>
          </cell>
          <cell r="L3091">
            <v>8000</v>
          </cell>
          <cell r="M3091" t="str">
            <v>LATORRE ANDRADE,ROGELIO</v>
          </cell>
          <cell r="N3091" t="str">
            <v>C (Entrada 18 Horas)</v>
          </cell>
          <cell r="O3091">
            <v>42219</v>
          </cell>
          <cell r="P3091">
            <v>0.36458333333333331</v>
          </cell>
          <cell r="Q3091">
            <v>32</v>
          </cell>
          <cell r="R3091"/>
          <cell r="S3091" t="str">
            <v>Mtto. Terminado</v>
          </cell>
          <cell r="T3091">
            <v>42219</v>
          </cell>
          <cell r="U3091">
            <v>0.5</v>
          </cell>
          <cell r="V3091">
            <v>3.25</v>
          </cell>
        </row>
        <row r="3092">
          <cell r="A3092"/>
          <cell r="B3092">
            <v>3081</v>
          </cell>
          <cell r="C3092">
            <v>223</v>
          </cell>
          <cell r="D3092" t="str">
            <v xml:space="preserve">Camioneta Chevrolet </v>
          </cell>
          <cell r="E3092" t="str">
            <v>100EL</v>
          </cell>
          <cell r="F3092" t="str">
            <v>Coazucar S. A.</v>
          </cell>
          <cell r="G3092">
            <v>791020111</v>
          </cell>
          <cell r="H3092">
            <v>7795550709</v>
          </cell>
          <cell r="I3092" t="str">
            <v>EQUIPO LIVIANO</v>
          </cell>
          <cell r="J3092" t="str">
            <v>Revisar sensor de temperatura</v>
          </cell>
          <cell r="K3092" t="str">
            <v>MTTO. CORRECTIVO</v>
          </cell>
          <cell r="L3092">
            <v>8000</v>
          </cell>
          <cell r="M3092" t="str">
            <v>LATORRE ANDRADE,ROGELIO</v>
          </cell>
          <cell r="N3092" t="str">
            <v>C (Entrada 18 Horas)</v>
          </cell>
          <cell r="O3092">
            <v>42219</v>
          </cell>
          <cell r="P3092">
            <v>0.36527777777777781</v>
          </cell>
          <cell r="Q3092">
            <v>32</v>
          </cell>
          <cell r="R3092"/>
          <cell r="S3092">
            <v>36820.963372222148</v>
          </cell>
          <cell r="T3092"/>
          <cell r="U3092"/>
          <cell r="V3092" t="str">
            <v/>
          </cell>
        </row>
        <row r="3093">
          <cell r="A3093"/>
          <cell r="B3093">
            <v>3082</v>
          </cell>
          <cell r="C3093">
            <v>1440</v>
          </cell>
          <cell r="D3093" t="str">
            <v>Dollys</v>
          </cell>
          <cell r="E3093" t="str">
            <v>100DL</v>
          </cell>
          <cell r="F3093" t="str">
            <v>Coazucar S. A.</v>
          </cell>
          <cell r="G3093">
            <v>791060315</v>
          </cell>
          <cell r="H3093">
            <v>791060315</v>
          </cell>
          <cell r="I3093" t="str">
            <v>DOLLYS</v>
          </cell>
          <cell r="J3093" t="str">
            <v>Cambiar esparragos y perno guia</v>
          </cell>
          <cell r="K3093" t="str">
            <v>MTTO. CORRECTIVO</v>
          </cell>
          <cell r="L3093">
            <v>1417</v>
          </cell>
          <cell r="M3093" t="str">
            <v>MORENO ULLOA, SALOMON</v>
          </cell>
          <cell r="N3093" t="str">
            <v>C (Entrada 18 Horas)</v>
          </cell>
          <cell r="O3093">
            <v>42219</v>
          </cell>
          <cell r="P3093">
            <v>0.36944444444444446</v>
          </cell>
          <cell r="Q3093">
            <v>32</v>
          </cell>
          <cell r="R3093"/>
          <cell r="S3093" t="str">
            <v>Mtto. Terminado</v>
          </cell>
          <cell r="T3093">
            <v>42219</v>
          </cell>
          <cell r="U3093">
            <v>0.41666666666666669</v>
          </cell>
          <cell r="V3093">
            <v>1.1333333334187046</v>
          </cell>
        </row>
        <row r="3094">
          <cell r="A3094"/>
          <cell r="B3094">
            <v>3083</v>
          </cell>
          <cell r="C3094" t="str">
            <v>TD03</v>
          </cell>
          <cell r="D3094" t="str">
            <v>Tanquero de Agua de 10.000GL</v>
          </cell>
          <cell r="E3094" t="str">
            <v>100TD</v>
          </cell>
          <cell r="F3094" t="str">
            <v>Coazucar S. A.</v>
          </cell>
          <cell r="G3094">
            <v>791060372</v>
          </cell>
          <cell r="H3094">
            <v>7795551313</v>
          </cell>
          <cell r="I3094" t="str">
            <v>TRAYLER</v>
          </cell>
          <cell r="J3094" t="str">
            <v xml:space="preserve">Soldar tanque </v>
          </cell>
          <cell r="K3094" t="str">
            <v>MTTO. CORRECTIVO</v>
          </cell>
          <cell r="L3094">
            <v>2049</v>
          </cell>
          <cell r="M3094" t="str">
            <v>ZAMBRANO GANCHOZO, HERMOGENES</v>
          </cell>
          <cell r="N3094" t="str">
            <v>C (Entrada 18 Horas)</v>
          </cell>
          <cell r="O3094">
            <v>42219</v>
          </cell>
          <cell r="P3094">
            <v>0.37083333333333335</v>
          </cell>
          <cell r="Q3094">
            <v>32</v>
          </cell>
          <cell r="R3094"/>
          <cell r="S3094" t="str">
            <v>Mtto. Terminado</v>
          </cell>
          <cell r="T3094">
            <v>42219</v>
          </cell>
          <cell r="U3094">
            <v>0.375</v>
          </cell>
          <cell r="V3094">
            <v>9.9999999976716936E-2</v>
          </cell>
        </row>
        <row r="3095">
          <cell r="A3095"/>
          <cell r="B3095">
            <v>3084</v>
          </cell>
          <cell r="C3095">
            <v>306</v>
          </cell>
          <cell r="D3095" t="str">
            <v>Tractor John Deere 8220</v>
          </cell>
          <cell r="E3095" t="str">
            <v>100JD</v>
          </cell>
          <cell r="F3095" t="str">
            <v>Coazucar S. A.</v>
          </cell>
          <cell r="G3095">
            <v>791060393</v>
          </cell>
          <cell r="H3095">
            <v>7795550963</v>
          </cell>
          <cell r="I3095" t="str">
            <v>JOHN DEERE</v>
          </cell>
          <cell r="J3095" t="str">
            <v>Colocar tiro</v>
          </cell>
          <cell r="K3095" t="str">
            <v>MTTO. CORRECTIVO</v>
          </cell>
          <cell r="L3095">
            <v>1442</v>
          </cell>
          <cell r="M3095" t="str">
            <v>NAULA SALTO, ANGEL RIGOBERTO</v>
          </cell>
          <cell r="N3095" t="str">
            <v>C (Entrada 18 Horas)</v>
          </cell>
          <cell r="O3095">
            <v>42219</v>
          </cell>
          <cell r="P3095">
            <v>0.37152777777777773</v>
          </cell>
          <cell r="Q3095">
            <v>32</v>
          </cell>
          <cell r="R3095"/>
          <cell r="S3095" t="str">
            <v>Mtto. Terminado</v>
          </cell>
          <cell r="T3095">
            <v>42219</v>
          </cell>
          <cell r="U3095">
            <v>0.39583333333333331</v>
          </cell>
          <cell r="V3095">
            <v>0.58333333325572312</v>
          </cell>
        </row>
        <row r="3096">
          <cell r="A3096"/>
          <cell r="B3096">
            <v>3085</v>
          </cell>
          <cell r="C3096" t="str">
            <v>796A</v>
          </cell>
          <cell r="D3096" t="str">
            <v>Rome Plow 24Dx32"x1/2x2 1/8</v>
          </cell>
          <cell r="E3096" t="str">
            <v>100EA</v>
          </cell>
          <cell r="F3096" t="str">
            <v>Coazucar S. A.</v>
          </cell>
          <cell r="G3096">
            <v>791060352</v>
          </cell>
          <cell r="H3096">
            <v>7795550544</v>
          </cell>
          <cell r="I3096" t="str">
            <v>MTTO. EN EL CAMPO</v>
          </cell>
          <cell r="J3096" t="str">
            <v>Calibrar rastra</v>
          </cell>
          <cell r="K3096" t="str">
            <v>MTTO. CORRECTIVO</v>
          </cell>
          <cell r="L3096">
            <v>8000</v>
          </cell>
          <cell r="M3096" t="str">
            <v>LATORRE ANDRADE,ROGELIO</v>
          </cell>
          <cell r="N3096" t="str">
            <v>C (Entrada 18 Horas)</v>
          </cell>
          <cell r="O3096">
            <v>42219</v>
          </cell>
          <cell r="P3096">
            <v>0.375</v>
          </cell>
          <cell r="Q3096">
            <v>32</v>
          </cell>
          <cell r="R3096"/>
          <cell r="S3096">
            <v>36820.730038888752</v>
          </cell>
          <cell r="T3096"/>
          <cell r="U3096"/>
          <cell r="V3096" t="str">
            <v/>
          </cell>
        </row>
        <row r="3097">
          <cell r="A3097"/>
          <cell r="B3097">
            <v>3086</v>
          </cell>
          <cell r="C3097" t="str">
            <v>CS05</v>
          </cell>
          <cell r="D3097" t="str">
            <v>Cosechadora de CañaJohn Deere 3520 W</v>
          </cell>
          <cell r="E3097" t="str">
            <v>100CS</v>
          </cell>
          <cell r="F3097" t="str">
            <v>Coazucar S. A.</v>
          </cell>
          <cell r="G3097">
            <v>791060417</v>
          </cell>
          <cell r="H3097">
            <v>791060417</v>
          </cell>
          <cell r="I3097" t="str">
            <v>MTTO. EN EL CAMPO</v>
          </cell>
          <cell r="J3097" t="str">
            <v>Cambio aceite y filtro motor</v>
          </cell>
          <cell r="K3097" t="str">
            <v>MTTO. PREVENTIVO</v>
          </cell>
          <cell r="L3097">
            <v>1018</v>
          </cell>
          <cell r="M3097" t="str">
            <v>ESPINOZA LLERENA, HENRY WILSON</v>
          </cell>
          <cell r="N3097" t="str">
            <v>C (Entrada 18 Horas)</v>
          </cell>
          <cell r="O3097">
            <v>42219</v>
          </cell>
          <cell r="P3097">
            <v>0.37916666666666665</v>
          </cell>
          <cell r="Q3097">
            <v>32</v>
          </cell>
          <cell r="R3097"/>
          <cell r="S3097">
            <v>36820.630038888776</v>
          </cell>
          <cell r="T3097"/>
          <cell r="U3097"/>
          <cell r="V3097" t="str">
            <v/>
          </cell>
        </row>
        <row r="3098">
          <cell r="A3098"/>
          <cell r="B3098">
            <v>3087</v>
          </cell>
          <cell r="C3098" t="str">
            <v>CS05</v>
          </cell>
          <cell r="D3098" t="str">
            <v>Cosechadora de CañaJohn Deere 3520 W</v>
          </cell>
          <cell r="E3098" t="str">
            <v>100CS</v>
          </cell>
          <cell r="F3098" t="str">
            <v>Coazucar S. A.</v>
          </cell>
          <cell r="G3098">
            <v>791060417</v>
          </cell>
          <cell r="H3098">
            <v>791060417</v>
          </cell>
          <cell r="I3098" t="str">
            <v>MTTO. EN EL CAMPO</v>
          </cell>
          <cell r="J3098" t="str">
            <v>Cambio filtro de combustible</v>
          </cell>
          <cell r="K3098" t="str">
            <v>MTTO. PREVENTIVO</v>
          </cell>
          <cell r="L3098">
            <v>1018</v>
          </cell>
          <cell r="M3098" t="str">
            <v>ESPINOZA LLERENA, HENRY WILSON</v>
          </cell>
          <cell r="N3098" t="str">
            <v>C (Entrada 18 Horas)</v>
          </cell>
          <cell r="O3098">
            <v>42219</v>
          </cell>
          <cell r="P3098">
            <v>0.37916666666666665</v>
          </cell>
          <cell r="Q3098">
            <v>32</v>
          </cell>
          <cell r="R3098"/>
          <cell r="S3098">
            <v>36820.630038888776</v>
          </cell>
          <cell r="T3098"/>
          <cell r="U3098"/>
          <cell r="V3098" t="str">
            <v/>
          </cell>
        </row>
        <row r="3099">
          <cell r="A3099"/>
          <cell r="B3099">
            <v>3088</v>
          </cell>
          <cell r="C3099" t="str">
            <v>CS05</v>
          </cell>
          <cell r="D3099" t="str">
            <v>Cosechadora de CañaJohn Deere 3520 W</v>
          </cell>
          <cell r="E3099" t="str">
            <v>100CS</v>
          </cell>
          <cell r="F3099" t="str">
            <v>Coazucar S. A.</v>
          </cell>
          <cell r="G3099">
            <v>791060417</v>
          </cell>
          <cell r="H3099">
            <v>791060417</v>
          </cell>
          <cell r="I3099" t="str">
            <v>MTTO. EN EL CAMPO</v>
          </cell>
          <cell r="J3099" t="str">
            <v>Cambio de aceite mandos finales</v>
          </cell>
          <cell r="K3099" t="str">
            <v>MTTO. PREVENTIVO</v>
          </cell>
          <cell r="L3099">
            <v>1018</v>
          </cell>
          <cell r="M3099" t="str">
            <v>ESPINOZA LLERENA, HENRY WILSON</v>
          </cell>
          <cell r="N3099" t="str">
            <v>C (Entrada 18 Horas)</v>
          </cell>
          <cell r="O3099">
            <v>42219</v>
          </cell>
          <cell r="P3099">
            <v>0.37916666666666665</v>
          </cell>
          <cell r="Q3099">
            <v>32</v>
          </cell>
          <cell r="R3099"/>
          <cell r="S3099">
            <v>36820.630038888776</v>
          </cell>
          <cell r="T3099"/>
          <cell r="U3099"/>
          <cell r="V3099" t="str">
            <v/>
          </cell>
        </row>
        <row r="3100">
          <cell r="A3100"/>
          <cell r="B3100">
            <v>3089</v>
          </cell>
          <cell r="C3100">
            <v>520</v>
          </cell>
          <cell r="D3100" t="str">
            <v>Cargadora de Caña Vanguard V-1900</v>
          </cell>
          <cell r="E3100" t="str">
            <v>100LL</v>
          </cell>
          <cell r="F3100" t="str">
            <v>Coazucar S. A.</v>
          </cell>
          <cell r="G3100">
            <v>791060369</v>
          </cell>
          <cell r="H3100">
            <v>791060369</v>
          </cell>
          <cell r="I3100" t="str">
            <v>MTTO. EN EL CAMPO</v>
          </cell>
          <cell r="J3100" t="str">
            <v>Cambio aceite y filtro motor</v>
          </cell>
          <cell r="K3100" t="str">
            <v>MTTO. PREVENTIVO</v>
          </cell>
          <cell r="L3100">
            <v>855</v>
          </cell>
          <cell r="M3100" t="str">
            <v>CEDEÑO ARTEAGA, JOFFRE YOVANNY</v>
          </cell>
          <cell r="N3100" t="str">
            <v>C (Entrada 18 Horas)</v>
          </cell>
          <cell r="O3100">
            <v>42219</v>
          </cell>
          <cell r="P3100">
            <v>0.37916666666666665</v>
          </cell>
          <cell r="Q3100">
            <v>32</v>
          </cell>
          <cell r="R3100"/>
          <cell r="S3100">
            <v>36820.630038888776</v>
          </cell>
          <cell r="T3100"/>
          <cell r="U3100"/>
          <cell r="V3100" t="str">
            <v/>
          </cell>
        </row>
        <row r="3101">
          <cell r="A3101"/>
          <cell r="B3101">
            <v>3090</v>
          </cell>
          <cell r="C3101">
            <v>520</v>
          </cell>
          <cell r="D3101" t="str">
            <v>Cargadora de Caña Vanguard V-1900</v>
          </cell>
          <cell r="E3101" t="str">
            <v>100LL</v>
          </cell>
          <cell r="F3101" t="str">
            <v>Coazucar S. A.</v>
          </cell>
          <cell r="G3101">
            <v>791060369</v>
          </cell>
          <cell r="H3101">
            <v>791060369</v>
          </cell>
          <cell r="I3101" t="str">
            <v>MTTO. EN EL CAMPO</v>
          </cell>
          <cell r="J3101" t="str">
            <v>Cambio filtro de combustible</v>
          </cell>
          <cell r="K3101" t="str">
            <v>MTTO. PREVENTIVO</v>
          </cell>
          <cell r="L3101">
            <v>855</v>
          </cell>
          <cell r="M3101" t="str">
            <v>CEDEÑO ARTEAGA, JOFFRE YOVANNY</v>
          </cell>
          <cell r="N3101" t="str">
            <v>C (Entrada 18 Horas)</v>
          </cell>
          <cell r="O3101">
            <v>42219</v>
          </cell>
          <cell r="P3101">
            <v>0.37916666666666665</v>
          </cell>
          <cell r="Q3101">
            <v>32</v>
          </cell>
          <cell r="R3101"/>
          <cell r="S3101">
            <v>36820.630038888776</v>
          </cell>
          <cell r="T3101"/>
          <cell r="U3101"/>
          <cell r="V3101" t="str">
            <v/>
          </cell>
        </row>
        <row r="3102">
          <cell r="A3102"/>
          <cell r="B3102">
            <v>3091</v>
          </cell>
          <cell r="C3102" t="str">
            <v>JD38</v>
          </cell>
          <cell r="D3102" t="str">
            <v>Tractor John Deere 9460R</v>
          </cell>
          <cell r="E3102" t="str">
            <v>100JD</v>
          </cell>
          <cell r="F3102" t="str">
            <v>Coazucar S. A.</v>
          </cell>
          <cell r="G3102">
            <v>791060435</v>
          </cell>
          <cell r="H3102">
            <v>7795551087</v>
          </cell>
          <cell r="I3102" t="str">
            <v>MTTO. EN EL CAMPO</v>
          </cell>
          <cell r="J3102" t="str">
            <v>Revisar codigo TIT524279,31</v>
          </cell>
          <cell r="K3102" t="str">
            <v>MTTO. CORRECTIVO</v>
          </cell>
          <cell r="L3102">
            <v>960</v>
          </cell>
          <cell r="M3102" t="str">
            <v>CRISTOBAL PIGUAVE, EDISON MOISES</v>
          </cell>
          <cell r="N3102" t="str">
            <v>C (Entrada 18 Horas)</v>
          </cell>
          <cell r="O3102">
            <v>42219</v>
          </cell>
          <cell r="P3102">
            <v>0.3840277777777778</v>
          </cell>
          <cell r="Q3102">
            <v>32</v>
          </cell>
          <cell r="R3102"/>
          <cell r="S3102">
            <v>36820.513372222078</v>
          </cell>
          <cell r="T3102"/>
          <cell r="U3102"/>
          <cell r="V3102" t="str">
            <v/>
          </cell>
        </row>
        <row r="3103">
          <cell r="A3103"/>
          <cell r="B3103">
            <v>3092</v>
          </cell>
          <cell r="C3103">
            <v>329</v>
          </cell>
          <cell r="D3103" t="str">
            <v>Tractor de Llantas Cameco 305 AG</v>
          </cell>
          <cell r="E3103" t="str">
            <v>100CM</v>
          </cell>
          <cell r="F3103" t="str">
            <v>Coazucar S. A.</v>
          </cell>
          <cell r="G3103">
            <v>791060373</v>
          </cell>
          <cell r="H3103">
            <v>791060373</v>
          </cell>
          <cell r="I3103" t="str">
            <v>CAMECOS</v>
          </cell>
          <cell r="J3103" t="str">
            <v>Orden de inspección</v>
          </cell>
          <cell r="K3103" t="str">
            <v>MTTO. PREVENTIVO</v>
          </cell>
          <cell r="L3103">
            <v>7419</v>
          </cell>
          <cell r="M3103" t="str">
            <v>CASTRO CADENA,JUSTO</v>
          </cell>
          <cell r="N3103" t="str">
            <v>C (Entrada 18 Horas)</v>
          </cell>
          <cell r="O3103">
            <v>42219</v>
          </cell>
          <cell r="P3103">
            <v>0.38680555555555557</v>
          </cell>
          <cell r="Q3103">
            <v>32</v>
          </cell>
          <cell r="R3103"/>
          <cell r="S3103" t="str">
            <v>Mtto. Terminado</v>
          </cell>
          <cell r="T3103">
            <v>42219</v>
          </cell>
          <cell r="U3103">
            <v>0.45347222222222222</v>
          </cell>
          <cell r="V3103">
            <v>1.5999999998603016</v>
          </cell>
        </row>
        <row r="3104">
          <cell r="A3104"/>
          <cell r="B3104">
            <v>3093</v>
          </cell>
          <cell r="C3104">
            <v>329</v>
          </cell>
          <cell r="D3104" t="str">
            <v>Tractor de Llantas Cameco 305 AG</v>
          </cell>
          <cell r="E3104" t="str">
            <v>100CM</v>
          </cell>
          <cell r="F3104" t="str">
            <v>Coazucar S. A.</v>
          </cell>
          <cell r="G3104">
            <v>791060373</v>
          </cell>
          <cell r="H3104">
            <v>791060373</v>
          </cell>
          <cell r="I3104" t="str">
            <v>LUBRICADORA</v>
          </cell>
          <cell r="J3104" t="str">
            <v>Cambio aceite y filtro motor</v>
          </cell>
          <cell r="K3104" t="str">
            <v>MTTO. PREVENTIVO</v>
          </cell>
          <cell r="L3104">
            <v>7419</v>
          </cell>
          <cell r="M3104" t="str">
            <v>CASTRO CADENA,JUSTO</v>
          </cell>
          <cell r="N3104" t="str">
            <v>C (Entrada 18 Horas)</v>
          </cell>
          <cell r="O3104">
            <v>42219</v>
          </cell>
          <cell r="P3104">
            <v>0.38680555555555557</v>
          </cell>
          <cell r="Q3104">
            <v>32</v>
          </cell>
          <cell r="R3104"/>
          <cell r="S3104" t="str">
            <v>Mtto. Terminado</v>
          </cell>
          <cell r="T3104">
            <v>42219</v>
          </cell>
          <cell r="U3104">
            <v>0.5</v>
          </cell>
          <cell r="V3104">
            <v>2.7166666665580124</v>
          </cell>
        </row>
        <row r="3105">
          <cell r="A3105"/>
          <cell r="B3105">
            <v>3094</v>
          </cell>
          <cell r="C3105" t="str">
            <v>EL23</v>
          </cell>
          <cell r="D3105" t="str">
            <v xml:space="preserve">Camioneta Chevrolet </v>
          </cell>
          <cell r="E3105" t="str">
            <v>100EL</v>
          </cell>
          <cell r="F3105" t="str">
            <v>Coazucar S. A.</v>
          </cell>
          <cell r="G3105">
            <v>791060102</v>
          </cell>
          <cell r="H3105">
            <v>7795550799</v>
          </cell>
          <cell r="I3105" t="str">
            <v>EQUIPO LIVIANO</v>
          </cell>
          <cell r="J3105" t="str">
            <v>Revisar direccion</v>
          </cell>
          <cell r="K3105" t="str">
            <v>MTTO. CORRECTIVO</v>
          </cell>
          <cell r="L3105">
            <v>547</v>
          </cell>
          <cell r="M3105" t="str">
            <v>QUISHPE CALVA, LUIS</v>
          </cell>
          <cell r="N3105" t="str">
            <v>C (Entrada 18 Horas)</v>
          </cell>
          <cell r="O3105">
            <v>42219</v>
          </cell>
          <cell r="P3105">
            <v>0.38750000000000001</v>
          </cell>
          <cell r="Q3105">
            <v>32</v>
          </cell>
          <cell r="R3105">
            <v>174320</v>
          </cell>
          <cell r="S3105" t="str">
            <v>Mtto. Terminado</v>
          </cell>
          <cell r="T3105">
            <v>42219</v>
          </cell>
          <cell r="U3105">
            <v>0.45833333333333331</v>
          </cell>
          <cell r="V3105">
            <v>1.7000000000698492</v>
          </cell>
        </row>
        <row r="3106">
          <cell r="A3106"/>
          <cell r="B3106">
            <v>3095</v>
          </cell>
          <cell r="C3106">
            <v>163</v>
          </cell>
          <cell r="D3106" t="str">
            <v>Cabezal M. Benz LS-2635</v>
          </cell>
          <cell r="E3106" t="str">
            <v>100CB</v>
          </cell>
          <cell r="F3106" t="str">
            <v>Coazucar S. A.</v>
          </cell>
          <cell r="G3106">
            <v>791060330</v>
          </cell>
          <cell r="H3106">
            <v>791060330</v>
          </cell>
          <cell r="I3106" t="str">
            <v>CABEZALES</v>
          </cell>
          <cell r="J3106" t="str">
            <v>Calibrar embrague</v>
          </cell>
          <cell r="K3106" t="str">
            <v>MTTO. CORRECTIVO</v>
          </cell>
          <cell r="L3106">
            <v>1564</v>
          </cell>
          <cell r="M3106" t="str">
            <v>PERALTA RODRIGUEZ, MANUEL ALFONSO</v>
          </cell>
          <cell r="N3106" t="str">
            <v>C (Entrada 18 Horas)</v>
          </cell>
          <cell r="O3106">
            <v>42219</v>
          </cell>
          <cell r="P3106">
            <v>0.40138888888888885</v>
          </cell>
          <cell r="Q3106">
            <v>32</v>
          </cell>
          <cell r="R3106"/>
          <cell r="S3106" t="str">
            <v>Mtto. Terminado</v>
          </cell>
          <cell r="T3106">
            <v>42219</v>
          </cell>
          <cell r="U3106">
            <v>0.625</v>
          </cell>
          <cell r="V3106">
            <v>5.3666666666977108</v>
          </cell>
        </row>
        <row r="3107">
          <cell r="A3107"/>
          <cell r="B3107">
            <v>3096</v>
          </cell>
          <cell r="C3107">
            <v>363</v>
          </cell>
          <cell r="D3107" t="str">
            <v>Tractor de Ruedas Vanguard V-275</v>
          </cell>
          <cell r="E3107" t="str">
            <v>100EP</v>
          </cell>
          <cell r="F3107" t="str">
            <v>Coazucar S. A.</v>
          </cell>
          <cell r="G3107">
            <v>791060439</v>
          </cell>
          <cell r="H3107">
            <v>7795550834</v>
          </cell>
          <cell r="I3107" t="str">
            <v>EQUIPO PESADO</v>
          </cell>
          <cell r="J3107" t="str">
            <v>Colocar asiento</v>
          </cell>
          <cell r="K3107" t="str">
            <v>MTTO. CORRECTIVO</v>
          </cell>
          <cell r="L3107">
            <v>955</v>
          </cell>
          <cell r="M3107" t="str">
            <v>CRESPO PEÑAFIEL, LUIS DE JESUS</v>
          </cell>
          <cell r="N3107" t="str">
            <v>C (Entrada 18 Horas)</v>
          </cell>
          <cell r="O3107">
            <v>42219</v>
          </cell>
          <cell r="P3107">
            <v>0.40763888888888888</v>
          </cell>
          <cell r="Q3107">
            <v>32</v>
          </cell>
          <cell r="R3107"/>
          <cell r="S3107" t="str">
            <v>Mtto. Terminado</v>
          </cell>
          <cell r="T3107">
            <v>42219</v>
          </cell>
          <cell r="U3107">
            <v>0.60763888888888895</v>
          </cell>
          <cell r="V3107">
            <v>4.8000000001629815</v>
          </cell>
        </row>
        <row r="3108">
          <cell r="A3108"/>
          <cell r="B3108">
            <v>3097</v>
          </cell>
          <cell r="C3108">
            <v>361</v>
          </cell>
          <cell r="D3108" t="str">
            <v>Tractor de Ruedas Vanguard V-275</v>
          </cell>
          <cell r="E3108" t="str">
            <v>100EP</v>
          </cell>
          <cell r="F3108" t="str">
            <v>Coazucar S. A.</v>
          </cell>
          <cell r="G3108">
            <v>791060375</v>
          </cell>
          <cell r="H3108">
            <v>7795550832</v>
          </cell>
          <cell r="I3108" t="str">
            <v>ELECTROMECANICOS</v>
          </cell>
          <cell r="J3108" t="str">
            <v>Revisar sistema electrico</v>
          </cell>
          <cell r="K3108" t="str">
            <v>MTTO. CORRECTIVO</v>
          </cell>
          <cell r="L3108">
            <v>2076</v>
          </cell>
          <cell r="M3108" t="str">
            <v>ZUMBA ZUMBA, LUIS ALEJANDRO</v>
          </cell>
          <cell r="N3108" t="str">
            <v>C (Entrada 18 Horas)</v>
          </cell>
          <cell r="O3108">
            <v>42219</v>
          </cell>
          <cell r="P3108">
            <v>0.42291666666666666</v>
          </cell>
          <cell r="Q3108">
            <v>32</v>
          </cell>
          <cell r="R3108"/>
          <cell r="S3108" t="str">
            <v>Mtto. Terminado</v>
          </cell>
          <cell r="T3108">
            <v>42219</v>
          </cell>
          <cell r="U3108">
            <v>0.46527777777777773</v>
          </cell>
          <cell r="V3108">
            <v>1.0166666666045785</v>
          </cell>
        </row>
        <row r="3109">
          <cell r="A3109"/>
          <cell r="B3109">
            <v>3098</v>
          </cell>
          <cell r="C3109">
            <v>162</v>
          </cell>
          <cell r="D3109" t="str">
            <v>Cabezal M. Benz LS-2635</v>
          </cell>
          <cell r="E3109" t="str">
            <v>100CB</v>
          </cell>
          <cell r="F3109" t="str">
            <v>Coazucar S. A.</v>
          </cell>
          <cell r="G3109">
            <v>791060330</v>
          </cell>
          <cell r="H3109">
            <v>791060330</v>
          </cell>
          <cell r="I3109" t="str">
            <v>CABEZALES</v>
          </cell>
          <cell r="J3109" t="str">
            <v>Revisar caneria de aire</v>
          </cell>
          <cell r="K3109" t="str">
            <v>MTTO. CORRECTIVO</v>
          </cell>
          <cell r="L3109">
            <v>834</v>
          </cell>
          <cell r="M3109" t="str">
            <v>CARREÑO REINOSO, JOSE JAVIER</v>
          </cell>
          <cell r="N3109" t="str">
            <v>C (Entrada 18 Horas)</v>
          </cell>
          <cell r="O3109">
            <v>42219</v>
          </cell>
          <cell r="P3109">
            <v>0.42708333333333331</v>
          </cell>
          <cell r="Q3109">
            <v>32</v>
          </cell>
          <cell r="R3109"/>
          <cell r="S3109" t="str">
            <v>Mtto. Terminado</v>
          </cell>
          <cell r="T3109">
            <v>42219</v>
          </cell>
          <cell r="U3109">
            <v>0.46875</v>
          </cell>
          <cell r="V3109">
            <v>1</v>
          </cell>
        </row>
        <row r="3110">
          <cell r="A3110"/>
          <cell r="B3110">
            <v>3099</v>
          </cell>
          <cell r="C3110">
            <v>324</v>
          </cell>
          <cell r="D3110" t="str">
            <v>Tractor de Llantas Cameco 305 AG</v>
          </cell>
          <cell r="E3110" t="str">
            <v>100CM</v>
          </cell>
          <cell r="F3110" t="str">
            <v>Coazucar S. A.</v>
          </cell>
          <cell r="G3110">
            <v>791060373</v>
          </cell>
          <cell r="H3110">
            <v>7795550331</v>
          </cell>
          <cell r="I3110" t="str">
            <v>MTTO. EN EL CAMPO</v>
          </cell>
          <cell r="J3110" t="str">
            <v>Cambiar llanta posterior derecha baja</v>
          </cell>
          <cell r="K3110" t="str">
            <v>MTTO. CORRECTIVO</v>
          </cell>
          <cell r="L3110">
            <v>1799</v>
          </cell>
          <cell r="M3110" t="str">
            <v>SANTILLAN AMBI, JORGE VICENTE</v>
          </cell>
          <cell r="N3110" t="str">
            <v>C (Entrada 18 Horas)</v>
          </cell>
          <cell r="O3110">
            <v>42219</v>
          </cell>
          <cell r="P3110">
            <v>0.4291666666666667</v>
          </cell>
          <cell r="Q3110">
            <v>32</v>
          </cell>
          <cell r="R3110">
            <v>15774</v>
          </cell>
          <cell r="S3110" t="str">
            <v>Mtto. Terminado</v>
          </cell>
          <cell r="T3110">
            <v>42219</v>
          </cell>
          <cell r="U3110">
            <v>0.625</v>
          </cell>
          <cell r="V3110">
            <v>4.6999999999534339</v>
          </cell>
        </row>
        <row r="3111">
          <cell r="A3111"/>
          <cell r="B3111">
            <v>3100</v>
          </cell>
          <cell r="C3111">
            <v>295</v>
          </cell>
          <cell r="D3111" t="str">
            <v>Tractor John Deere 8200</v>
          </cell>
          <cell r="E3111" t="str">
            <v>100JD</v>
          </cell>
          <cell r="F3111" t="str">
            <v>Coazucar S. A.</v>
          </cell>
          <cell r="G3111">
            <v>791060442</v>
          </cell>
          <cell r="H3111">
            <v>7795550947</v>
          </cell>
          <cell r="I3111" t="str">
            <v>MTTO. EN EL CAMPO</v>
          </cell>
          <cell r="J3111" t="str">
            <v>Cambiar llanta delantera izquierda</v>
          </cell>
          <cell r="K3111" t="str">
            <v>MTTO. CORRECTIVO</v>
          </cell>
          <cell r="L3111">
            <v>7494</v>
          </cell>
          <cell r="M3111" t="str">
            <v>SARMIENTO PINOS, LUIS</v>
          </cell>
          <cell r="N3111" t="str">
            <v>C (Entrada 18 Horas)</v>
          </cell>
          <cell r="O3111">
            <v>42219</v>
          </cell>
          <cell r="P3111">
            <v>0.4375</v>
          </cell>
          <cell r="Q3111">
            <v>32</v>
          </cell>
          <cell r="R3111"/>
          <cell r="S3111" t="str">
            <v>Mtto. Terminado</v>
          </cell>
          <cell r="T3111">
            <v>42219</v>
          </cell>
          <cell r="U3111">
            <v>0.625</v>
          </cell>
          <cell r="V3111">
            <v>4.5</v>
          </cell>
        </row>
        <row r="3112">
          <cell r="A3112"/>
          <cell r="B3112">
            <v>3101</v>
          </cell>
          <cell r="C3112" t="str">
            <v>100BH</v>
          </cell>
          <cell r="D3112" t="str">
            <v>Bomba de herbicida</v>
          </cell>
          <cell r="E3112" t="str">
            <v>100BH</v>
          </cell>
          <cell r="F3112" t="str">
            <v>Coazucar S. A.</v>
          </cell>
          <cell r="G3112">
            <v>791060339</v>
          </cell>
          <cell r="H3112">
            <v>7795550174</v>
          </cell>
          <cell r="I3112" t="str">
            <v>EQUIPO AGRICOLAS</v>
          </cell>
          <cell r="J3112" t="str">
            <v>Cambiar kit de la bomba del aguilon</v>
          </cell>
          <cell r="K3112" t="str">
            <v>MTTO. CORRECTIVO</v>
          </cell>
          <cell r="L3112">
            <v>4941</v>
          </cell>
          <cell r="M3112" t="str">
            <v>ROMAN VELES,MARLON</v>
          </cell>
          <cell r="N3112" t="str">
            <v>C (Entrada 18 Horas)</v>
          </cell>
          <cell r="O3112">
            <v>42219</v>
          </cell>
          <cell r="P3112">
            <v>0.43958333333333338</v>
          </cell>
          <cell r="Q3112">
            <v>32</v>
          </cell>
          <cell r="R3112"/>
          <cell r="S3112" t="str">
            <v>Mtto. Terminado</v>
          </cell>
          <cell r="T3112">
            <v>42219</v>
          </cell>
          <cell r="U3112">
            <v>0.70833333333333337</v>
          </cell>
          <cell r="V3112">
            <v>6.4499999999534339</v>
          </cell>
        </row>
        <row r="3113">
          <cell r="A3113"/>
          <cell r="B3113">
            <v>3102</v>
          </cell>
          <cell r="C3113" t="str">
            <v>JD41</v>
          </cell>
          <cell r="D3113" t="str">
            <v>Tractor John Deere 6145J</v>
          </cell>
          <cell r="E3113" t="str">
            <v>100JD</v>
          </cell>
          <cell r="F3113" t="str">
            <v>Coazucar S. A.</v>
          </cell>
          <cell r="G3113">
            <v>791060395</v>
          </cell>
          <cell r="H3113">
            <v>7795551093</v>
          </cell>
          <cell r="I3113" t="str">
            <v>JOHN DEERE</v>
          </cell>
          <cell r="J3113" t="str">
            <v>Cambiar parabrisa</v>
          </cell>
          <cell r="K3113" t="str">
            <v>MTTO. CORRECTIVO</v>
          </cell>
          <cell r="L3113">
            <v>4941</v>
          </cell>
          <cell r="M3113" t="str">
            <v>ROMAN VELES,MARLON</v>
          </cell>
          <cell r="N3113" t="str">
            <v>C (Entrada 18 Horas)</v>
          </cell>
          <cell r="O3113">
            <v>42219</v>
          </cell>
          <cell r="P3113">
            <v>0.44027777777777777</v>
          </cell>
          <cell r="Q3113">
            <v>32</v>
          </cell>
          <cell r="R3113"/>
          <cell r="S3113" t="str">
            <v>Mtto. Terminado</v>
          </cell>
          <cell r="T3113">
            <v>42219</v>
          </cell>
          <cell r="U3113">
            <v>0.72916666666666663</v>
          </cell>
          <cell r="V3113">
            <v>6.9333333333488554</v>
          </cell>
        </row>
        <row r="3114">
          <cell r="A3114"/>
          <cell r="B3114">
            <v>3103</v>
          </cell>
          <cell r="C3114" t="str">
            <v>JD27</v>
          </cell>
          <cell r="D3114" t="str">
            <v>Tractor John Deere 6145J</v>
          </cell>
          <cell r="E3114" t="str">
            <v>100JD</v>
          </cell>
          <cell r="F3114" t="str">
            <v>Coazucar S. A.</v>
          </cell>
          <cell r="G3114">
            <v>791060443</v>
          </cell>
          <cell r="H3114">
            <v>7795551065</v>
          </cell>
          <cell r="I3114" t="str">
            <v>MTTO. EN EL CAMPO</v>
          </cell>
          <cell r="J3114" t="str">
            <v>Cambiar llanta posterior izquierda baja</v>
          </cell>
          <cell r="K3114" t="str">
            <v>MTTO. CORRECTIVO</v>
          </cell>
          <cell r="L3114">
            <v>1604</v>
          </cell>
          <cell r="M3114" t="str">
            <v>PONCE TENE SILVERIO</v>
          </cell>
          <cell r="N3114" t="str">
            <v>C (Entrada 18 Horas)</v>
          </cell>
          <cell r="O3114">
            <v>42219</v>
          </cell>
          <cell r="P3114">
            <v>0.44444444444444442</v>
          </cell>
          <cell r="Q3114">
            <v>32</v>
          </cell>
          <cell r="R3114"/>
          <cell r="S3114" t="str">
            <v>Mtto. Terminado</v>
          </cell>
          <cell r="T3114">
            <v>42219</v>
          </cell>
          <cell r="U3114">
            <v>0.52777777777777779</v>
          </cell>
          <cell r="V3114">
            <v>2</v>
          </cell>
        </row>
        <row r="3115">
          <cell r="A3115"/>
          <cell r="B3115">
            <v>3104</v>
          </cell>
          <cell r="C3115">
            <v>1342</v>
          </cell>
          <cell r="D3115" t="str">
            <v>Trayler</v>
          </cell>
          <cell r="E3115" t="str">
            <v>100TD</v>
          </cell>
          <cell r="F3115" t="str">
            <v>Coazucar S. A.</v>
          </cell>
          <cell r="G3115">
            <v>791060312</v>
          </cell>
          <cell r="H3115">
            <v>791060312</v>
          </cell>
          <cell r="I3115" t="str">
            <v>TRAYLER</v>
          </cell>
          <cell r="J3115" t="str">
            <v xml:space="preserve">soldar visagra </v>
          </cell>
          <cell r="K3115" t="str">
            <v>MTTO. CORRECTIVO</v>
          </cell>
          <cell r="L3115">
            <v>1582</v>
          </cell>
          <cell r="M3115" t="str">
            <v>PILAY SANTOS, OSCAR</v>
          </cell>
          <cell r="N3115" t="str">
            <v>C (Entrada 18 Horas)</v>
          </cell>
          <cell r="O3115">
            <v>42219</v>
          </cell>
          <cell r="P3115">
            <v>0.44513888888888892</v>
          </cell>
          <cell r="Q3115">
            <v>32</v>
          </cell>
          <cell r="R3115"/>
          <cell r="S3115" t="str">
            <v>Mtto. Terminado</v>
          </cell>
          <cell r="T3115">
            <v>42219</v>
          </cell>
          <cell r="U3115">
            <v>0.79166666666666663</v>
          </cell>
          <cell r="V3115">
            <v>8.3166666666511446</v>
          </cell>
        </row>
        <row r="3116">
          <cell r="A3116"/>
          <cell r="B3116">
            <v>3105</v>
          </cell>
          <cell r="C3116">
            <v>1292</v>
          </cell>
          <cell r="D3116" t="str">
            <v>Trayler</v>
          </cell>
          <cell r="E3116" t="str">
            <v>100TD</v>
          </cell>
          <cell r="F3116" t="str">
            <v>Coazucar S. A.</v>
          </cell>
          <cell r="G3116">
            <v>791060312</v>
          </cell>
          <cell r="H3116">
            <v>791060312</v>
          </cell>
          <cell r="I3116" t="str">
            <v>TRAYLER</v>
          </cell>
          <cell r="J3116" t="str">
            <v xml:space="preserve">soldar visagra </v>
          </cell>
          <cell r="K3116" t="str">
            <v>MTTO. CORRECTIVO</v>
          </cell>
          <cell r="L3116">
            <v>1582</v>
          </cell>
          <cell r="M3116" t="str">
            <v>PILAY SANTOS, OSCAR</v>
          </cell>
          <cell r="N3116" t="str">
            <v>C (Entrada 18 Horas)</v>
          </cell>
          <cell r="O3116">
            <v>42219</v>
          </cell>
          <cell r="P3116">
            <v>0.4458333333333333</v>
          </cell>
          <cell r="Q3116">
            <v>32</v>
          </cell>
          <cell r="R3116"/>
          <cell r="S3116" t="str">
            <v>Mtto. Terminado</v>
          </cell>
          <cell r="T3116">
            <v>42219</v>
          </cell>
          <cell r="U3116">
            <v>0.79166666666666663</v>
          </cell>
          <cell r="V3116">
            <v>8.3000000000465661</v>
          </cell>
        </row>
        <row r="3117">
          <cell r="A3117"/>
          <cell r="B3117">
            <v>3106</v>
          </cell>
          <cell r="C3117">
            <v>196</v>
          </cell>
          <cell r="D3117" t="str">
            <v>Cabezal Kenworth T-800</v>
          </cell>
          <cell r="E3117" t="str">
            <v>100CB</v>
          </cell>
          <cell r="F3117" t="str">
            <v>Coazucar S. A.</v>
          </cell>
          <cell r="G3117">
            <v>791060332</v>
          </cell>
          <cell r="H3117">
            <v>7795550309</v>
          </cell>
          <cell r="I3117" t="str">
            <v>CABEZALES</v>
          </cell>
          <cell r="J3117" t="str">
            <v>Soldar cilindro de aire</v>
          </cell>
          <cell r="K3117" t="str">
            <v>MTTO. CORRECTIVO</v>
          </cell>
          <cell r="L3117">
            <v>2049</v>
          </cell>
          <cell r="M3117" t="str">
            <v>ZAMBRANO GANCHOZO, HERMOGENES</v>
          </cell>
          <cell r="N3117" t="str">
            <v>C (Entrada 18 Horas)</v>
          </cell>
          <cell r="O3117">
            <v>42219</v>
          </cell>
          <cell r="P3117">
            <v>0.45555555555555555</v>
          </cell>
          <cell r="Q3117">
            <v>32</v>
          </cell>
          <cell r="R3117">
            <v>24030</v>
          </cell>
          <cell r="S3117" t="str">
            <v>Mtto. Terminado</v>
          </cell>
          <cell r="T3117">
            <v>42219</v>
          </cell>
          <cell r="U3117">
            <v>0.64583333333333337</v>
          </cell>
          <cell r="V3117">
            <v>4.5666666666511446</v>
          </cell>
        </row>
        <row r="3118">
          <cell r="A3118"/>
          <cell r="B3118">
            <v>3107</v>
          </cell>
          <cell r="C3118">
            <v>1415</v>
          </cell>
          <cell r="D3118" t="str">
            <v>Dollys</v>
          </cell>
          <cell r="E3118" t="str">
            <v>100DL</v>
          </cell>
          <cell r="F3118" t="str">
            <v>Coazucar S. A.</v>
          </cell>
          <cell r="G3118">
            <v>791060315</v>
          </cell>
          <cell r="H3118">
            <v>791060315</v>
          </cell>
          <cell r="I3118" t="str">
            <v>DOLLYS</v>
          </cell>
          <cell r="J3118" t="str">
            <v>Cambiar perno guia y soldar tiro</v>
          </cell>
          <cell r="K3118" t="str">
            <v>MTTO. CORRECTIVO</v>
          </cell>
          <cell r="L3118">
            <v>1417</v>
          </cell>
          <cell r="M3118" t="str">
            <v>MORENO ULLOA, SALOMON</v>
          </cell>
          <cell r="N3118" t="str">
            <v>C (Entrada 18 Horas)</v>
          </cell>
          <cell r="O3118">
            <v>42219</v>
          </cell>
          <cell r="P3118">
            <v>0.45902777777777781</v>
          </cell>
          <cell r="Q3118">
            <v>32</v>
          </cell>
          <cell r="R3118"/>
          <cell r="S3118" t="str">
            <v>Mtto. Terminado</v>
          </cell>
          <cell r="T3118">
            <v>42219</v>
          </cell>
          <cell r="U3118">
            <v>0.5</v>
          </cell>
          <cell r="V3118">
            <v>0.9833333333954215</v>
          </cell>
        </row>
        <row r="3119">
          <cell r="A3119"/>
          <cell r="B3119">
            <v>3108</v>
          </cell>
          <cell r="C3119">
            <v>326</v>
          </cell>
          <cell r="D3119" t="str">
            <v xml:space="preserve">Tractor de Llantas Cameco </v>
          </cell>
          <cell r="E3119" t="str">
            <v>100CM</v>
          </cell>
          <cell r="F3119" t="str">
            <v>Coazucar S. A.</v>
          </cell>
          <cell r="G3119">
            <v>791060373</v>
          </cell>
          <cell r="H3119">
            <v>791060373</v>
          </cell>
          <cell r="I3119" t="str">
            <v>CAMECOS</v>
          </cell>
          <cell r="J3119" t="str">
            <v>Cambiar retenedor de la caja de transferencia,corona</v>
          </cell>
          <cell r="K3119" t="str">
            <v>MTTO. CORRECTIVO</v>
          </cell>
          <cell r="L3119">
            <v>1539</v>
          </cell>
          <cell r="M3119" t="str">
            <v>PATIÑO QUIMI, GELBER ALONSO</v>
          </cell>
          <cell r="N3119" t="str">
            <v>C (Entrada 18 Horas)</v>
          </cell>
          <cell r="O3119">
            <v>42219</v>
          </cell>
          <cell r="P3119">
            <v>0.4604166666666667</v>
          </cell>
          <cell r="Q3119">
            <v>32</v>
          </cell>
          <cell r="R3119"/>
          <cell r="S3119" t="str">
            <v>Mtto. Terminado</v>
          </cell>
          <cell r="T3119">
            <v>42219</v>
          </cell>
          <cell r="U3119">
            <v>0.625</v>
          </cell>
          <cell r="V3119">
            <v>3.9499999999534339</v>
          </cell>
        </row>
        <row r="3120">
          <cell r="A3120"/>
          <cell r="B3120">
            <v>3109</v>
          </cell>
          <cell r="C3120" t="str">
            <v>CS03</v>
          </cell>
          <cell r="D3120" t="str">
            <v>Cosechadora de CañaJohn Deere 3520</v>
          </cell>
          <cell r="E3120" t="str">
            <v>100CS</v>
          </cell>
          <cell r="F3120" t="str">
            <v>Coazucar S. A.</v>
          </cell>
          <cell r="G3120">
            <v>791060321</v>
          </cell>
          <cell r="H3120">
            <v>791060321</v>
          </cell>
          <cell r="I3120" t="str">
            <v>MTTO. EN EL CAMPO</v>
          </cell>
          <cell r="J3120" t="str">
            <v>Cambio aceite y filtro motor</v>
          </cell>
          <cell r="K3120" t="str">
            <v>MTTO. PREVENTIVO</v>
          </cell>
          <cell r="L3120">
            <v>1633</v>
          </cell>
          <cell r="M3120" t="str">
            <v>QUIÑONEZ ORTIZ, JONAL ALBERTO</v>
          </cell>
          <cell r="N3120" t="str">
            <v>C (Entrada 18 Horas)</v>
          </cell>
          <cell r="O3120">
            <v>42219</v>
          </cell>
          <cell r="P3120">
            <v>0.46319444444444446</v>
          </cell>
          <cell r="Q3120">
            <v>32</v>
          </cell>
          <cell r="R3120">
            <v>6469</v>
          </cell>
          <cell r="S3120">
            <v>36818.613372222171</v>
          </cell>
          <cell r="T3120"/>
          <cell r="U3120"/>
          <cell r="V3120" t="str">
            <v/>
          </cell>
        </row>
        <row r="3121">
          <cell r="A3121"/>
          <cell r="B3121">
            <v>3110</v>
          </cell>
          <cell r="C3121" t="str">
            <v>CS03</v>
          </cell>
          <cell r="D3121" t="str">
            <v>Cosechadora de CañaJohn Deere 3520</v>
          </cell>
          <cell r="E3121" t="str">
            <v>100CS</v>
          </cell>
          <cell r="F3121" t="str">
            <v>Coazucar S. A.</v>
          </cell>
          <cell r="G3121">
            <v>791060321</v>
          </cell>
          <cell r="H3121">
            <v>791060321</v>
          </cell>
          <cell r="I3121" t="str">
            <v>MTTO. EN EL CAMPO</v>
          </cell>
          <cell r="J3121" t="str">
            <v>Cambio filtro de combustible</v>
          </cell>
          <cell r="K3121" t="str">
            <v>MTTO. PREVENTIVO</v>
          </cell>
          <cell r="L3121">
            <v>1633</v>
          </cell>
          <cell r="M3121" t="str">
            <v>QUIÑONEZ ORTIZ, JONAL ALBERTO</v>
          </cell>
          <cell r="N3121" t="str">
            <v>C (Entrada 18 Horas)</v>
          </cell>
          <cell r="O3121">
            <v>42219</v>
          </cell>
          <cell r="P3121">
            <v>0.46319444444444446</v>
          </cell>
          <cell r="Q3121">
            <v>32</v>
          </cell>
          <cell r="R3121">
            <v>6469</v>
          </cell>
          <cell r="S3121">
            <v>36818.613372222171</v>
          </cell>
          <cell r="T3121"/>
          <cell r="U3121"/>
          <cell r="V3121" t="str">
            <v/>
          </cell>
        </row>
        <row r="3122">
          <cell r="A3122"/>
          <cell r="B3122">
            <v>3111</v>
          </cell>
          <cell r="C3122" t="str">
            <v>CS03</v>
          </cell>
          <cell r="D3122" t="str">
            <v>Cosechadora de CañaJohn Deere 3520</v>
          </cell>
          <cell r="E3122" t="str">
            <v>100CS</v>
          </cell>
          <cell r="F3122" t="str">
            <v>Coazucar S. A.</v>
          </cell>
          <cell r="G3122">
            <v>791060321</v>
          </cell>
          <cell r="H3122">
            <v>791060321</v>
          </cell>
          <cell r="I3122" t="str">
            <v>MTTO. EN EL CAMPO</v>
          </cell>
          <cell r="J3122" t="str">
            <v>Cambio de aceite mandos finales</v>
          </cell>
          <cell r="K3122" t="str">
            <v>MTTO. PREVENTIVO</v>
          </cell>
          <cell r="L3122">
            <v>1633</v>
          </cell>
          <cell r="M3122" t="str">
            <v>QUIÑONEZ ORTIZ, JONAL ALBERTO</v>
          </cell>
          <cell r="N3122" t="str">
            <v>C (Entrada 18 Horas)</v>
          </cell>
          <cell r="O3122">
            <v>42219</v>
          </cell>
          <cell r="P3122">
            <v>0.46319444444444446</v>
          </cell>
          <cell r="Q3122">
            <v>32</v>
          </cell>
          <cell r="R3122">
            <v>6469</v>
          </cell>
          <cell r="S3122">
            <v>36818.613372222171</v>
          </cell>
          <cell r="T3122"/>
          <cell r="U3122"/>
          <cell r="V3122" t="str">
            <v/>
          </cell>
        </row>
        <row r="3123">
          <cell r="A3123"/>
          <cell r="B3123">
            <v>3112</v>
          </cell>
          <cell r="C3123" t="str">
            <v>CS03</v>
          </cell>
          <cell r="D3123" t="str">
            <v>Cosechadora de CañaJohn Deere 3520</v>
          </cell>
          <cell r="E3123" t="str">
            <v>100CS</v>
          </cell>
          <cell r="F3123" t="str">
            <v>Coazucar S. A.</v>
          </cell>
          <cell r="G3123">
            <v>791060321</v>
          </cell>
          <cell r="H3123">
            <v>791060321</v>
          </cell>
          <cell r="I3123" t="str">
            <v>MTTO. EN EL CAMPO</v>
          </cell>
          <cell r="J3123" t="str">
            <v>Camb de aceite caja tozador</v>
          </cell>
          <cell r="K3123" t="str">
            <v>MTTO. PREVENTIVO</v>
          </cell>
          <cell r="L3123">
            <v>1633</v>
          </cell>
          <cell r="M3123" t="str">
            <v>QUIÑONEZ ORTIZ, JONAL ALBERTO</v>
          </cell>
          <cell r="N3123" t="str">
            <v>C (Entrada 18 Horas)</v>
          </cell>
          <cell r="O3123">
            <v>42219</v>
          </cell>
          <cell r="P3123">
            <v>0.46319444444444446</v>
          </cell>
          <cell r="Q3123">
            <v>32</v>
          </cell>
          <cell r="R3123">
            <v>6469</v>
          </cell>
          <cell r="S3123">
            <v>36818.613372222171</v>
          </cell>
          <cell r="T3123"/>
          <cell r="U3123"/>
          <cell r="V3123" t="str">
            <v/>
          </cell>
        </row>
        <row r="3124">
          <cell r="A3124"/>
          <cell r="B3124">
            <v>3113</v>
          </cell>
          <cell r="C3124" t="str">
            <v>CS03</v>
          </cell>
          <cell r="D3124" t="str">
            <v>Cosechadora de CañaJohn Deere 3520</v>
          </cell>
          <cell r="E3124" t="str">
            <v>100CS</v>
          </cell>
          <cell r="F3124" t="str">
            <v>Coazucar S. A.</v>
          </cell>
          <cell r="G3124">
            <v>791060321</v>
          </cell>
          <cell r="H3124">
            <v>791060321</v>
          </cell>
          <cell r="I3124" t="str">
            <v>MTTO. EN EL CAMPO</v>
          </cell>
          <cell r="J3124" t="str">
            <v>Camb de acete caja de bombas</v>
          </cell>
          <cell r="K3124" t="str">
            <v>MTTO. PREVENTIVO</v>
          </cell>
          <cell r="L3124">
            <v>1633</v>
          </cell>
          <cell r="M3124" t="str">
            <v>QUIÑONEZ ORTIZ, JONAL ALBERTO</v>
          </cell>
          <cell r="N3124" t="str">
            <v>C (Entrada 18 Horas)</v>
          </cell>
          <cell r="O3124">
            <v>42219</v>
          </cell>
          <cell r="P3124">
            <v>0.46319444444444446</v>
          </cell>
          <cell r="Q3124">
            <v>32</v>
          </cell>
          <cell r="R3124">
            <v>6469</v>
          </cell>
          <cell r="S3124">
            <v>36818.613372222171</v>
          </cell>
          <cell r="T3124"/>
          <cell r="U3124"/>
          <cell r="V3124" t="str">
            <v/>
          </cell>
        </row>
        <row r="3125">
          <cell r="A3125"/>
          <cell r="B3125">
            <v>3114</v>
          </cell>
          <cell r="C3125" t="str">
            <v>CS03</v>
          </cell>
          <cell r="D3125" t="str">
            <v>Cosechadora de CañaJohn Deere 3520</v>
          </cell>
          <cell r="E3125" t="str">
            <v>100CS</v>
          </cell>
          <cell r="F3125" t="str">
            <v>Coazucar S. A.</v>
          </cell>
          <cell r="G3125">
            <v>791060321</v>
          </cell>
          <cell r="H3125">
            <v>791060321</v>
          </cell>
          <cell r="I3125" t="str">
            <v>MTTO. EN EL CAMPO</v>
          </cell>
          <cell r="J3125" t="str">
            <v>Camb Aceite mand fin mez corte</v>
          </cell>
          <cell r="K3125" t="str">
            <v>MTTO. PREVENTIVO</v>
          </cell>
          <cell r="L3125">
            <v>1633</v>
          </cell>
          <cell r="M3125" t="str">
            <v>QUIÑONEZ ORTIZ, JONAL ALBERTO</v>
          </cell>
          <cell r="N3125" t="str">
            <v>C (Entrada 18 Horas)</v>
          </cell>
          <cell r="O3125">
            <v>42219</v>
          </cell>
          <cell r="P3125">
            <v>0.46319444444444446</v>
          </cell>
          <cell r="Q3125">
            <v>32</v>
          </cell>
          <cell r="R3125">
            <v>6469</v>
          </cell>
          <cell r="S3125">
            <v>36818.613372222171</v>
          </cell>
          <cell r="T3125"/>
          <cell r="U3125"/>
          <cell r="V3125" t="str">
            <v/>
          </cell>
        </row>
        <row r="3126">
          <cell r="A3126"/>
          <cell r="B3126">
            <v>3115</v>
          </cell>
          <cell r="C3126" t="str">
            <v>JD46</v>
          </cell>
          <cell r="D3126" t="str">
            <v>Tractor Massey Ferguson MF7624</v>
          </cell>
          <cell r="E3126" t="str">
            <v>100JD</v>
          </cell>
          <cell r="F3126" t="str">
            <v>Coazucar S. A.</v>
          </cell>
          <cell r="G3126">
            <v>791060433</v>
          </cell>
          <cell r="H3126">
            <v>7795551101</v>
          </cell>
          <cell r="I3126" t="str">
            <v>MTTO. EN EL CAMPO</v>
          </cell>
          <cell r="J3126" t="str">
            <v>Orden de inspección</v>
          </cell>
          <cell r="K3126" t="str">
            <v>MTTO. PREVENTIVO</v>
          </cell>
          <cell r="L3126">
            <v>1530</v>
          </cell>
          <cell r="M3126" t="str">
            <v>PARRA ALVARADO, JOHN FITZGERALD</v>
          </cell>
          <cell r="N3126" t="str">
            <v>C (Entrada 18 Horas)</v>
          </cell>
          <cell r="O3126">
            <v>42219</v>
          </cell>
          <cell r="P3126">
            <v>0.46319444444444446</v>
          </cell>
          <cell r="Q3126">
            <v>32</v>
          </cell>
          <cell r="R3126">
            <v>3373</v>
          </cell>
          <cell r="S3126">
            <v>36818.613372222171</v>
          </cell>
          <cell r="T3126"/>
          <cell r="U3126"/>
          <cell r="V3126" t="str">
            <v/>
          </cell>
        </row>
        <row r="3127">
          <cell r="A3127"/>
          <cell r="B3127">
            <v>3116</v>
          </cell>
          <cell r="C3127" t="str">
            <v>JD46</v>
          </cell>
          <cell r="D3127" t="str">
            <v>Tractor Massey Ferguson MF7624</v>
          </cell>
          <cell r="E3127" t="str">
            <v>100JD</v>
          </cell>
          <cell r="F3127" t="str">
            <v>Coazucar S. A.</v>
          </cell>
          <cell r="G3127">
            <v>791060433</v>
          </cell>
          <cell r="H3127">
            <v>7795551101</v>
          </cell>
          <cell r="I3127" t="str">
            <v>MTTO. EN EL CAMPO</v>
          </cell>
          <cell r="J3127" t="str">
            <v>Cambio de filtro y aceite de motor</v>
          </cell>
          <cell r="K3127" t="str">
            <v>MTTO. PREVENTIVO</v>
          </cell>
          <cell r="L3127">
            <v>1530</v>
          </cell>
          <cell r="M3127" t="str">
            <v>PARRA ALVARADO, JOHN FITZGERALD</v>
          </cell>
          <cell r="N3127" t="str">
            <v>C (Entrada 18 Horas)</v>
          </cell>
          <cell r="O3127">
            <v>42219</v>
          </cell>
          <cell r="P3127">
            <v>0.46319444444444446</v>
          </cell>
          <cell r="Q3127">
            <v>32</v>
          </cell>
          <cell r="R3127">
            <v>3373</v>
          </cell>
          <cell r="S3127">
            <v>36818.613372222171</v>
          </cell>
          <cell r="T3127"/>
          <cell r="U3127"/>
          <cell r="V3127" t="str">
            <v/>
          </cell>
        </row>
        <row r="3128">
          <cell r="A3128"/>
          <cell r="B3128">
            <v>3117</v>
          </cell>
          <cell r="C3128" t="str">
            <v>JD46</v>
          </cell>
          <cell r="D3128" t="str">
            <v>Tractor Massey Ferguson MF7624</v>
          </cell>
          <cell r="E3128" t="str">
            <v>100JD</v>
          </cell>
          <cell r="F3128" t="str">
            <v>Coazucar S. A.</v>
          </cell>
          <cell r="G3128">
            <v>791060433</v>
          </cell>
          <cell r="H3128">
            <v>7795551101</v>
          </cell>
          <cell r="I3128" t="str">
            <v>MTTO. EN EL CAMPO</v>
          </cell>
          <cell r="J3128" t="str">
            <v>Cambio filtro de combustible</v>
          </cell>
          <cell r="K3128" t="str">
            <v>MTTO. PREVENTIVO</v>
          </cell>
          <cell r="L3128">
            <v>1530</v>
          </cell>
          <cell r="M3128" t="str">
            <v>PARRA ALVARADO, JOHN FITZGERALD</v>
          </cell>
          <cell r="N3128" t="str">
            <v>C (Entrada 18 Horas)</v>
          </cell>
          <cell r="O3128">
            <v>42219</v>
          </cell>
          <cell r="P3128">
            <v>0.46319444444444446</v>
          </cell>
          <cell r="Q3128">
            <v>32</v>
          </cell>
          <cell r="R3128">
            <v>3373</v>
          </cell>
          <cell r="S3128">
            <v>36818.613372222171</v>
          </cell>
          <cell r="T3128"/>
          <cell r="U3128"/>
          <cell r="V3128" t="str">
            <v/>
          </cell>
        </row>
        <row r="3129">
          <cell r="A3129"/>
          <cell r="B3129">
            <v>3118</v>
          </cell>
          <cell r="C3129" t="str">
            <v>JD46</v>
          </cell>
          <cell r="D3129" t="str">
            <v>Tractor Massey Ferguson MF7624</v>
          </cell>
          <cell r="E3129" t="str">
            <v>100JD</v>
          </cell>
          <cell r="F3129" t="str">
            <v>Coazucar S. A.</v>
          </cell>
          <cell r="G3129">
            <v>791060433</v>
          </cell>
          <cell r="H3129">
            <v>7795551101</v>
          </cell>
          <cell r="I3129" t="str">
            <v>MTTO. EN EL CAMPO</v>
          </cell>
          <cell r="J3129" t="str">
            <v>Cambio filtro transm. sist hid</v>
          </cell>
          <cell r="K3129" t="str">
            <v>MTTO. PREVENTIVO</v>
          </cell>
          <cell r="L3129">
            <v>1530</v>
          </cell>
          <cell r="M3129" t="str">
            <v>PARRA ALVARADO, JOHN FITZGERALD</v>
          </cell>
          <cell r="N3129" t="str">
            <v>C (Entrada 18 Horas)</v>
          </cell>
          <cell r="O3129">
            <v>42219</v>
          </cell>
          <cell r="P3129">
            <v>0.46319444444444446</v>
          </cell>
          <cell r="Q3129">
            <v>32</v>
          </cell>
          <cell r="R3129">
            <v>3373</v>
          </cell>
          <cell r="S3129">
            <v>36818.613372222171</v>
          </cell>
          <cell r="T3129"/>
          <cell r="U3129"/>
          <cell r="V3129" t="str">
            <v/>
          </cell>
        </row>
        <row r="3130">
          <cell r="A3130"/>
          <cell r="B3130">
            <v>3119</v>
          </cell>
          <cell r="C3130" t="str">
            <v>JD46</v>
          </cell>
          <cell r="D3130" t="str">
            <v>Tractor Massey Ferguson MF7624</v>
          </cell>
          <cell r="E3130" t="str">
            <v>100JD</v>
          </cell>
          <cell r="F3130" t="str">
            <v>Coazucar S. A.</v>
          </cell>
          <cell r="G3130">
            <v>791060433</v>
          </cell>
          <cell r="H3130">
            <v>7795551101</v>
          </cell>
          <cell r="I3130" t="str">
            <v>MTTO. EN EL CAMPO</v>
          </cell>
          <cell r="J3130" t="str">
            <v>Camb Filtro Aire Acondicionado</v>
          </cell>
          <cell r="K3130" t="str">
            <v>MTTO. PREVENTIVO</v>
          </cell>
          <cell r="L3130">
            <v>1530</v>
          </cell>
          <cell r="M3130" t="str">
            <v>PARRA ALVARADO, JOHN FITZGERALD</v>
          </cell>
          <cell r="N3130" t="str">
            <v>C (Entrada 18 Horas)</v>
          </cell>
          <cell r="O3130">
            <v>42219</v>
          </cell>
          <cell r="P3130">
            <v>0.46319444444444446</v>
          </cell>
          <cell r="Q3130">
            <v>32</v>
          </cell>
          <cell r="R3130">
            <v>3373</v>
          </cell>
          <cell r="S3130">
            <v>36818.613372222171</v>
          </cell>
          <cell r="T3130"/>
          <cell r="U3130"/>
          <cell r="V3130" t="str">
            <v/>
          </cell>
        </row>
        <row r="3131">
          <cell r="A3131"/>
          <cell r="B3131">
            <v>3120</v>
          </cell>
          <cell r="C3131" t="str">
            <v>JD46</v>
          </cell>
          <cell r="D3131" t="str">
            <v>Tractor Massey Ferguson MF7624</v>
          </cell>
          <cell r="E3131" t="str">
            <v>100JD</v>
          </cell>
          <cell r="F3131" t="str">
            <v>Coazucar S. A.</v>
          </cell>
          <cell r="G3131">
            <v>791060433</v>
          </cell>
          <cell r="H3131">
            <v>7795551101</v>
          </cell>
          <cell r="I3131" t="str">
            <v>MTTO. EN EL CAMPO</v>
          </cell>
          <cell r="J3131" t="str">
            <v>Camb Filtro aire primar secund</v>
          </cell>
          <cell r="K3131" t="str">
            <v>MTTO. PREVENTIVO</v>
          </cell>
          <cell r="L3131">
            <v>1530</v>
          </cell>
          <cell r="M3131" t="str">
            <v>PARRA ALVARADO, JOHN FITZGERALD</v>
          </cell>
          <cell r="N3131" t="str">
            <v>C (Entrada 18 Horas)</v>
          </cell>
          <cell r="O3131">
            <v>42219</v>
          </cell>
          <cell r="P3131">
            <v>0.46319444444444446</v>
          </cell>
          <cell r="Q3131">
            <v>32</v>
          </cell>
          <cell r="R3131">
            <v>3373</v>
          </cell>
          <cell r="S3131">
            <v>36818.613372222171</v>
          </cell>
          <cell r="T3131"/>
          <cell r="U3131"/>
          <cell r="V3131" t="str">
            <v/>
          </cell>
        </row>
        <row r="3132">
          <cell r="A3132"/>
          <cell r="B3132">
            <v>3121</v>
          </cell>
          <cell r="C3132" t="str">
            <v>JD46</v>
          </cell>
          <cell r="D3132" t="str">
            <v>Tractor Massey Ferguson MF7624</v>
          </cell>
          <cell r="E3132" t="str">
            <v>100JD</v>
          </cell>
          <cell r="F3132" t="str">
            <v>Coazucar S. A.</v>
          </cell>
          <cell r="G3132">
            <v>791060433</v>
          </cell>
          <cell r="H3132">
            <v>7795551101</v>
          </cell>
          <cell r="I3132" t="str">
            <v>MTTO. EN EL CAMPO</v>
          </cell>
          <cell r="J3132" t="str">
            <v>Cambiar aceite Transmisión Principal</v>
          </cell>
          <cell r="K3132" t="str">
            <v>MTTO. PREVENTIVO</v>
          </cell>
          <cell r="L3132">
            <v>1530</v>
          </cell>
          <cell r="M3132" t="str">
            <v>PARRA ALVARADO, JOHN FITZGERALD</v>
          </cell>
          <cell r="N3132" t="str">
            <v>C (Entrada 18 Horas)</v>
          </cell>
          <cell r="O3132">
            <v>42219</v>
          </cell>
          <cell r="P3132">
            <v>0.46319444444444446</v>
          </cell>
          <cell r="Q3132">
            <v>32</v>
          </cell>
          <cell r="R3132">
            <v>3373</v>
          </cell>
          <cell r="S3132">
            <v>36818.613372222171</v>
          </cell>
          <cell r="T3132"/>
          <cell r="U3132"/>
          <cell r="V3132" t="str">
            <v/>
          </cell>
        </row>
        <row r="3133">
          <cell r="A3133"/>
          <cell r="B3133">
            <v>3122</v>
          </cell>
          <cell r="C3133" t="str">
            <v>JD46</v>
          </cell>
          <cell r="D3133" t="str">
            <v>Tractor Massey Ferguson MF7624</v>
          </cell>
          <cell r="E3133" t="str">
            <v>100JD</v>
          </cell>
          <cell r="F3133" t="str">
            <v>Coazucar S. A.</v>
          </cell>
          <cell r="G3133">
            <v>791060433</v>
          </cell>
          <cell r="H3133">
            <v>7795551101</v>
          </cell>
          <cell r="I3133" t="str">
            <v>MTTO. EN EL CAMPO</v>
          </cell>
          <cell r="J3133" t="str">
            <v>Cambiar aceite Transmisión Auxiliar</v>
          </cell>
          <cell r="K3133" t="str">
            <v>MTTO. PREVENTIVO</v>
          </cell>
          <cell r="L3133">
            <v>1530</v>
          </cell>
          <cell r="M3133" t="str">
            <v>PARRA ALVARADO, JOHN FITZGERALD</v>
          </cell>
          <cell r="N3133" t="str">
            <v>C (Entrada 18 Horas)</v>
          </cell>
          <cell r="O3133">
            <v>42219</v>
          </cell>
          <cell r="P3133">
            <v>0.46319444444444446</v>
          </cell>
          <cell r="Q3133">
            <v>32</v>
          </cell>
          <cell r="R3133">
            <v>3373</v>
          </cell>
          <cell r="S3133">
            <v>36818.613372222171</v>
          </cell>
          <cell r="T3133"/>
          <cell r="U3133"/>
          <cell r="V3133" t="str">
            <v/>
          </cell>
        </row>
        <row r="3134">
          <cell r="A3134"/>
          <cell r="B3134">
            <v>3123</v>
          </cell>
          <cell r="C3134" t="str">
            <v>JD46</v>
          </cell>
          <cell r="D3134" t="str">
            <v>Tractor Massey Ferguson MF7624</v>
          </cell>
          <cell r="E3134" t="str">
            <v>100JD</v>
          </cell>
          <cell r="F3134" t="str">
            <v>Coazucar S. A.</v>
          </cell>
          <cell r="G3134">
            <v>791060433</v>
          </cell>
          <cell r="H3134">
            <v>7795551101</v>
          </cell>
          <cell r="I3134" t="str">
            <v>MTTO. EN EL CAMPO</v>
          </cell>
          <cell r="J3134" t="str">
            <v>Cambiar aceite Reductores y Eje frontal</v>
          </cell>
          <cell r="K3134" t="str">
            <v>MTTO. PREVENTIVO</v>
          </cell>
          <cell r="L3134">
            <v>1530</v>
          </cell>
          <cell r="M3134" t="str">
            <v>PARRA ALVARADO, JOHN FITZGERALD</v>
          </cell>
          <cell r="N3134" t="str">
            <v>C (Entrada 18 Horas)</v>
          </cell>
          <cell r="O3134">
            <v>42219</v>
          </cell>
          <cell r="P3134">
            <v>0.46319444444444446</v>
          </cell>
          <cell r="Q3134">
            <v>32</v>
          </cell>
          <cell r="R3134">
            <v>3373</v>
          </cell>
          <cell r="S3134">
            <v>36818.613372222171</v>
          </cell>
          <cell r="T3134"/>
          <cell r="U3134"/>
          <cell r="V3134" t="str">
            <v/>
          </cell>
        </row>
        <row r="3135">
          <cell r="A3135"/>
          <cell r="B3135">
            <v>3124</v>
          </cell>
          <cell r="C3135" t="str">
            <v>JD46</v>
          </cell>
          <cell r="D3135" t="str">
            <v>Tractor Massey Ferguson MF7624</v>
          </cell>
          <cell r="E3135" t="str">
            <v>100JD</v>
          </cell>
          <cell r="F3135" t="str">
            <v>Coazucar S. A.</v>
          </cell>
          <cell r="G3135">
            <v>791060433</v>
          </cell>
          <cell r="H3135">
            <v>7795551101</v>
          </cell>
          <cell r="I3135" t="str">
            <v>MTTO. EN EL CAMPO</v>
          </cell>
          <cell r="J3135" t="str">
            <v>Cambiar aceite Reductores Posteriores</v>
          </cell>
          <cell r="K3135" t="str">
            <v>MTTO. PREVENTIVO</v>
          </cell>
          <cell r="L3135">
            <v>1530</v>
          </cell>
          <cell r="M3135" t="str">
            <v>PARRA ALVARADO, JOHN FITZGERALD</v>
          </cell>
          <cell r="N3135" t="str">
            <v>C (Entrada 18 Horas)</v>
          </cell>
          <cell r="O3135">
            <v>42219</v>
          </cell>
          <cell r="P3135">
            <v>0.46319444444444446</v>
          </cell>
          <cell r="Q3135">
            <v>32</v>
          </cell>
          <cell r="R3135">
            <v>3373</v>
          </cell>
          <cell r="S3135">
            <v>36818.613372222171</v>
          </cell>
          <cell r="T3135"/>
          <cell r="U3135"/>
          <cell r="V3135" t="str">
            <v/>
          </cell>
        </row>
        <row r="3136">
          <cell r="A3136"/>
          <cell r="B3136">
            <v>3125</v>
          </cell>
          <cell r="C3136" t="str">
            <v>JD46</v>
          </cell>
          <cell r="D3136" t="str">
            <v>Tractor Massey Ferguson MF7624</v>
          </cell>
          <cell r="E3136" t="str">
            <v>100JD</v>
          </cell>
          <cell r="F3136" t="str">
            <v>Coazucar S. A.</v>
          </cell>
          <cell r="G3136">
            <v>791060433</v>
          </cell>
          <cell r="H3136">
            <v>7795551101</v>
          </cell>
          <cell r="I3136" t="str">
            <v>MTTO. EN EL CAMPO</v>
          </cell>
          <cell r="J3136" t="str">
            <v>Cambio de aceite Eje Levante</v>
          </cell>
          <cell r="K3136" t="str">
            <v>MTTO. PREVENTIVO</v>
          </cell>
          <cell r="L3136">
            <v>1530</v>
          </cell>
          <cell r="M3136" t="str">
            <v>PARRA ALVARADO, JOHN FITZGERALD</v>
          </cell>
          <cell r="N3136" t="str">
            <v>C (Entrada 18 Horas)</v>
          </cell>
          <cell r="O3136">
            <v>42219</v>
          </cell>
          <cell r="P3136">
            <v>0.46319444444444446</v>
          </cell>
          <cell r="Q3136">
            <v>32</v>
          </cell>
          <cell r="R3136">
            <v>3373</v>
          </cell>
          <cell r="S3136">
            <v>36818.613372222171</v>
          </cell>
          <cell r="T3136"/>
          <cell r="U3136"/>
          <cell r="V3136" t="str">
            <v/>
          </cell>
        </row>
        <row r="3137">
          <cell r="A3137"/>
          <cell r="B3137">
            <v>3126</v>
          </cell>
          <cell r="C3137">
            <v>308</v>
          </cell>
          <cell r="D3137" t="str">
            <v>Tractor John Deere 8220</v>
          </cell>
          <cell r="E3137" t="str">
            <v>100JD</v>
          </cell>
          <cell r="F3137" t="str">
            <v>Coazucar S. A.</v>
          </cell>
          <cell r="G3137">
            <v>791060393</v>
          </cell>
          <cell r="H3137">
            <v>7795550967</v>
          </cell>
          <cell r="I3137" t="str">
            <v>JOHN DEERE</v>
          </cell>
          <cell r="J3137" t="str">
            <v>Revisar fuga de agua del radiador</v>
          </cell>
          <cell r="K3137" t="str">
            <v>MTTO. CORRECTIVO</v>
          </cell>
          <cell r="L3137">
            <v>1386</v>
          </cell>
          <cell r="M3137" t="str">
            <v>MORA ITURRALDE, ANGEL ISIDRO</v>
          </cell>
          <cell r="N3137" t="str">
            <v>C (Entrada 18 Horas)</v>
          </cell>
          <cell r="O3137">
            <v>42219</v>
          </cell>
          <cell r="P3137">
            <v>0.47222222222222227</v>
          </cell>
          <cell r="Q3137">
            <v>32</v>
          </cell>
          <cell r="R3137"/>
          <cell r="S3137" t="str">
            <v>Mtto. Terminado</v>
          </cell>
          <cell r="T3137">
            <v>42219</v>
          </cell>
          <cell r="U3137">
            <v>0.83333333333333337</v>
          </cell>
          <cell r="V3137">
            <v>8.6666666667442769</v>
          </cell>
        </row>
        <row r="3138">
          <cell r="A3138"/>
          <cell r="B3138">
            <v>3127</v>
          </cell>
          <cell r="C3138" t="str">
            <v>JD27</v>
          </cell>
          <cell r="D3138" t="str">
            <v>Tractor John Deere 6145J</v>
          </cell>
          <cell r="E3138" t="str">
            <v>100JD</v>
          </cell>
          <cell r="F3138" t="str">
            <v>Coazucar S. A.</v>
          </cell>
          <cell r="G3138">
            <v>791060443</v>
          </cell>
          <cell r="H3138">
            <v>7795551065</v>
          </cell>
          <cell r="I3138" t="str">
            <v>MTTO. EN EL CAMPO</v>
          </cell>
          <cell r="J3138" t="str">
            <v>Revisar tanque de combustible roto</v>
          </cell>
          <cell r="K3138" t="str">
            <v>MTTO. CORRECTIVO</v>
          </cell>
          <cell r="L3138">
            <v>1604</v>
          </cell>
          <cell r="M3138" t="str">
            <v>PONCE TENE SILVERIO</v>
          </cell>
          <cell r="N3138" t="str">
            <v>C (Entrada 18 Horas)</v>
          </cell>
          <cell r="O3138">
            <v>42219</v>
          </cell>
          <cell r="P3138">
            <v>0.4777777777777778</v>
          </cell>
          <cell r="Q3138">
            <v>32</v>
          </cell>
          <cell r="R3138"/>
          <cell r="S3138">
            <v>36818.263372222078</v>
          </cell>
          <cell r="T3138"/>
          <cell r="U3138"/>
          <cell r="V3138" t="str">
            <v/>
          </cell>
        </row>
        <row r="3139">
          <cell r="A3139"/>
          <cell r="B3139">
            <v>3128</v>
          </cell>
          <cell r="C3139">
            <v>464</v>
          </cell>
          <cell r="D3139" t="str">
            <v>Carreton</v>
          </cell>
          <cell r="E3139" t="str">
            <v>100CA</v>
          </cell>
          <cell r="F3139" t="str">
            <v>Coazucar S. A.</v>
          </cell>
          <cell r="G3139">
            <v>791060326</v>
          </cell>
          <cell r="H3139">
            <v>791060326</v>
          </cell>
          <cell r="I3139" t="str">
            <v>CARRETONES</v>
          </cell>
          <cell r="J3139" t="str">
            <v>Cambiar perno guia y soldar visagra</v>
          </cell>
          <cell r="K3139" t="str">
            <v>MTTO. CORRECTIVO</v>
          </cell>
          <cell r="L3139">
            <v>1417</v>
          </cell>
          <cell r="M3139" t="str">
            <v>MORENO ULLOA, SALOMON</v>
          </cell>
          <cell r="N3139" t="str">
            <v>C (Entrada 18 Horas)</v>
          </cell>
          <cell r="O3139">
            <v>42219</v>
          </cell>
          <cell r="P3139">
            <v>0.47916666666666669</v>
          </cell>
          <cell r="Q3139">
            <v>32</v>
          </cell>
          <cell r="R3139"/>
          <cell r="S3139" t="str">
            <v>Mtto. Terminado</v>
          </cell>
          <cell r="T3139">
            <v>42219</v>
          </cell>
          <cell r="U3139">
            <v>0.75</v>
          </cell>
          <cell r="V3139">
            <v>6.5</v>
          </cell>
        </row>
        <row r="3140">
          <cell r="A3140"/>
          <cell r="B3140">
            <v>3129</v>
          </cell>
          <cell r="C3140">
            <v>284</v>
          </cell>
          <cell r="D3140" t="str">
            <v>Tractor John Deere 8200</v>
          </cell>
          <cell r="E3140" t="str">
            <v>100JD</v>
          </cell>
          <cell r="F3140" t="str">
            <v>Coazucar S. A.</v>
          </cell>
          <cell r="G3140">
            <v>791060442</v>
          </cell>
          <cell r="H3140">
            <v>7795550935</v>
          </cell>
          <cell r="I3140" t="str">
            <v>MTTO. EN EL CAMPO</v>
          </cell>
          <cell r="J3140" t="str">
            <v>Revisar retenedor de la llanta delantera y apretar abrasadera del escape</v>
          </cell>
          <cell r="K3140" t="str">
            <v>MTTO. CORRECTIVO</v>
          </cell>
          <cell r="L3140">
            <v>677</v>
          </cell>
          <cell r="M3140" t="str">
            <v>AYOVI VASQUEZ, JOHNNY LENIN</v>
          </cell>
          <cell r="N3140" t="str">
            <v>C (Entrada 18 Horas)</v>
          </cell>
          <cell r="O3140">
            <v>42219</v>
          </cell>
          <cell r="P3140">
            <v>0.49513888888888885</v>
          </cell>
          <cell r="Q3140">
            <v>32</v>
          </cell>
          <cell r="R3140"/>
          <cell r="S3140">
            <v>36817.84670555545</v>
          </cell>
          <cell r="T3140"/>
          <cell r="U3140"/>
          <cell r="V3140" t="str">
            <v/>
          </cell>
        </row>
        <row r="3141">
          <cell r="A3141"/>
          <cell r="B3141">
            <v>3130</v>
          </cell>
          <cell r="C3141">
            <v>509</v>
          </cell>
          <cell r="D3141" t="str">
            <v>Cargadora de Caña Cameco SP- 1800</v>
          </cell>
          <cell r="E3141" t="str">
            <v>100LL</v>
          </cell>
          <cell r="F3141" t="str">
            <v>Coazucar S. A.</v>
          </cell>
          <cell r="G3141">
            <v>791060368</v>
          </cell>
          <cell r="H3141">
            <v>791060368</v>
          </cell>
          <cell r="I3141" t="str">
            <v>MTTO. EN EL CAMPO</v>
          </cell>
          <cell r="J3141" t="str">
            <v xml:space="preserve">Colocar pernos de la funda,Revisar fuga de aceite de la manguera suster de la caja de cambios </v>
          </cell>
          <cell r="K3141" t="str">
            <v>MTTO. CORRECTIVO</v>
          </cell>
          <cell r="L3141">
            <v>638</v>
          </cell>
          <cell r="M3141" t="str">
            <v>ANDRADE GONZALEZ, JOSE FABRICIO</v>
          </cell>
          <cell r="N3141" t="str">
            <v>D (Salida 18 Horas)</v>
          </cell>
          <cell r="O3141">
            <v>42219</v>
          </cell>
          <cell r="P3141">
            <v>0.52777777777777779</v>
          </cell>
          <cell r="Q3141">
            <v>32</v>
          </cell>
          <cell r="R3141"/>
          <cell r="S3141">
            <v>36817.063372222008</v>
          </cell>
          <cell r="T3141"/>
          <cell r="U3141"/>
          <cell r="V3141" t="str">
            <v/>
          </cell>
        </row>
        <row r="3142">
          <cell r="A3142"/>
          <cell r="B3142">
            <v>3131</v>
          </cell>
          <cell r="C3142">
            <v>673</v>
          </cell>
          <cell r="D3142" t="str">
            <v xml:space="preserve">Moto Bomba Perkins 4.236 </v>
          </cell>
          <cell r="E3142" t="str">
            <v>100BB</v>
          </cell>
          <cell r="F3142" t="str">
            <v>Coazucar S. A.</v>
          </cell>
          <cell r="G3142">
            <v>791060405</v>
          </cell>
          <cell r="H3142">
            <v>7795550050</v>
          </cell>
          <cell r="I3142" t="str">
            <v>MTTO. EN EL CAMPO</v>
          </cell>
          <cell r="J3142" t="str">
            <v>Instalar motor</v>
          </cell>
          <cell r="K3142" t="str">
            <v>MTTO. CORRECTIVO</v>
          </cell>
          <cell r="L3142">
            <v>1477</v>
          </cell>
          <cell r="M3142" t="str">
            <v>ORELLANA GARCIA, ENRIQUE</v>
          </cell>
          <cell r="N3142" t="str">
            <v>D (Salida 18 Horas)</v>
          </cell>
          <cell r="O3142">
            <v>42219</v>
          </cell>
          <cell r="P3142">
            <v>0.55277777777777781</v>
          </cell>
          <cell r="Q3142">
            <v>32</v>
          </cell>
          <cell r="R3142"/>
          <cell r="S3142" t="str">
            <v>Mtto. Terminado</v>
          </cell>
          <cell r="T3142">
            <v>42219</v>
          </cell>
          <cell r="U3142">
            <v>0.77083333333333337</v>
          </cell>
          <cell r="V3142">
            <v>5.2333333333954215</v>
          </cell>
        </row>
        <row r="3143">
          <cell r="A3143"/>
          <cell r="B3143">
            <v>3132</v>
          </cell>
          <cell r="C3143">
            <v>643</v>
          </cell>
          <cell r="D3143" t="str">
            <v xml:space="preserve">Moto Bomba Big squirt (Detroit 4.53)   </v>
          </cell>
          <cell r="E3143" t="str">
            <v>100BB</v>
          </cell>
          <cell r="F3143" t="str">
            <v>Coazucar S. A.</v>
          </cell>
          <cell r="G3143">
            <v>791060405</v>
          </cell>
          <cell r="H3143">
            <v>7795550025</v>
          </cell>
          <cell r="I3143" t="str">
            <v>MTTO. EN EL CAMPO</v>
          </cell>
          <cell r="J3143" t="str">
            <v>Revisar motor</v>
          </cell>
          <cell r="K3143" t="str">
            <v>MTTO. CORRECTIVO</v>
          </cell>
          <cell r="L3143">
            <v>1735</v>
          </cell>
          <cell r="M3143" t="str">
            <v>ROMERO ACOSTA, EDWIN</v>
          </cell>
          <cell r="N3143" t="str">
            <v>D (Salida 18 Horas)</v>
          </cell>
          <cell r="O3143">
            <v>42219</v>
          </cell>
          <cell r="P3143">
            <v>0.56527777777777777</v>
          </cell>
          <cell r="Q3143">
            <v>32</v>
          </cell>
          <cell r="R3143"/>
          <cell r="S3143" t="str">
            <v>Mtto. Terminado</v>
          </cell>
          <cell r="T3143">
            <v>42219</v>
          </cell>
          <cell r="U3143">
            <v>0.6875</v>
          </cell>
          <cell r="V3143">
            <v>2.9333333333488554</v>
          </cell>
        </row>
        <row r="3144">
          <cell r="A3144"/>
          <cell r="B3144">
            <v>3133</v>
          </cell>
          <cell r="C3144">
            <v>645</v>
          </cell>
          <cell r="D3144" t="str">
            <v>Moto Bomba Big squirt (perk 6.354.4)</v>
          </cell>
          <cell r="E3144" t="str">
            <v>100BB</v>
          </cell>
          <cell r="F3144" t="str">
            <v>Coazucar S. A.</v>
          </cell>
          <cell r="G3144">
            <v>791060405</v>
          </cell>
          <cell r="H3144">
            <v>7795550027</v>
          </cell>
          <cell r="I3144" t="str">
            <v>MTTO. EN EL CAMPO</v>
          </cell>
          <cell r="J3144" t="str">
            <v>Revisar turbina</v>
          </cell>
          <cell r="K3144" t="str">
            <v>MTTO. CORRECTIVO</v>
          </cell>
          <cell r="L3144">
            <v>1735</v>
          </cell>
          <cell r="M3144" t="str">
            <v>ROMERO ACOSTA, EDWIN</v>
          </cell>
          <cell r="N3144" t="str">
            <v>D (Salida 18 Horas)</v>
          </cell>
          <cell r="O3144">
            <v>42219</v>
          </cell>
          <cell r="P3144">
            <v>0.56527777777777777</v>
          </cell>
          <cell r="Q3144">
            <v>32</v>
          </cell>
          <cell r="R3144"/>
          <cell r="S3144" t="str">
            <v>Mtto. Terminado</v>
          </cell>
          <cell r="T3144">
            <v>42219</v>
          </cell>
          <cell r="U3144">
            <v>0.72569444444444453</v>
          </cell>
          <cell r="V3144">
            <v>3.8500000000931323</v>
          </cell>
        </row>
        <row r="3145">
          <cell r="A3145"/>
          <cell r="B3145">
            <v>3134</v>
          </cell>
          <cell r="C3145" t="str">
            <v>MB40</v>
          </cell>
          <cell r="D3145" t="str">
            <v>Moto Boma Perkins1006-6TZ09</v>
          </cell>
          <cell r="E3145" t="str">
            <v>100BB</v>
          </cell>
          <cell r="F3145" t="str">
            <v>Coazucar S. A.</v>
          </cell>
          <cell r="G3145">
            <v>791060405</v>
          </cell>
          <cell r="H3145">
            <v>7795550134</v>
          </cell>
          <cell r="I3145" t="str">
            <v>MTTO. EN EL CAMPO</v>
          </cell>
          <cell r="J3145" t="str">
            <v>Instalar motor</v>
          </cell>
          <cell r="K3145" t="str">
            <v>MTTO. CORRECTIVO</v>
          </cell>
          <cell r="L3145">
            <v>3892</v>
          </cell>
          <cell r="M3145" t="str">
            <v>ALTAMIRANO MACIAS, MANUEL</v>
          </cell>
          <cell r="N3145" t="str">
            <v>D (Salida 18 Horas)</v>
          </cell>
          <cell r="O3145">
            <v>42219</v>
          </cell>
          <cell r="P3145">
            <v>0.56597222222222221</v>
          </cell>
          <cell r="Q3145">
            <v>32</v>
          </cell>
          <cell r="R3145"/>
          <cell r="S3145" t="str">
            <v>Mtto. Terminado</v>
          </cell>
          <cell r="T3145">
            <v>42219</v>
          </cell>
          <cell r="U3145">
            <v>0.75</v>
          </cell>
          <cell r="V3145">
            <v>4.4166666667442769</v>
          </cell>
        </row>
        <row r="3146">
          <cell r="A3146"/>
          <cell r="B3146">
            <v>3135</v>
          </cell>
          <cell r="C3146">
            <v>1314</v>
          </cell>
          <cell r="D3146" t="str">
            <v>Trayler</v>
          </cell>
          <cell r="E3146" t="str">
            <v>100TD</v>
          </cell>
          <cell r="F3146" t="str">
            <v>Coazucar S. A.</v>
          </cell>
          <cell r="G3146">
            <v>791060312</v>
          </cell>
          <cell r="H3146">
            <v>791060312</v>
          </cell>
          <cell r="I3146" t="str">
            <v>TRAYLER</v>
          </cell>
          <cell r="J3146" t="str">
            <v>Revisar rodamientos</v>
          </cell>
          <cell r="K3146" t="str">
            <v>MTTO. CORRECTIVO</v>
          </cell>
          <cell r="L3146">
            <v>1500</v>
          </cell>
          <cell r="M3146" t="str">
            <v>ORTIZ YADAYCELA, NESTOR</v>
          </cell>
          <cell r="N3146" t="str">
            <v>D (Salida 18 Horas)</v>
          </cell>
          <cell r="O3146">
            <v>42219</v>
          </cell>
          <cell r="P3146">
            <v>0.57500000000000007</v>
          </cell>
          <cell r="Q3146">
            <v>32</v>
          </cell>
          <cell r="R3146"/>
          <cell r="S3146" t="str">
            <v>Mtto. Terminado</v>
          </cell>
          <cell r="T3146">
            <v>42219</v>
          </cell>
          <cell r="U3146">
            <v>0.875</v>
          </cell>
          <cell r="V3146">
            <v>7.2000000000698492</v>
          </cell>
        </row>
        <row r="3147">
          <cell r="A3147"/>
          <cell r="B3147">
            <v>3136</v>
          </cell>
          <cell r="C3147" t="str">
            <v>EL24</v>
          </cell>
          <cell r="D3147" t="str">
            <v>Ambulancia Mercedes Benz</v>
          </cell>
          <cell r="E3147" t="str">
            <v>100EL</v>
          </cell>
          <cell r="F3147" t="str">
            <v>Coazucar S. A.</v>
          </cell>
          <cell r="G3147">
            <v>791010702</v>
          </cell>
          <cell r="H3147">
            <v>7795550801</v>
          </cell>
          <cell r="I3147" t="str">
            <v>EQUIPO LIVIANO</v>
          </cell>
          <cell r="J3147" t="str">
            <v xml:space="preserve">Revisar fuga de agua  </v>
          </cell>
          <cell r="K3147" t="str">
            <v>MTTO. CORRECTIVO</v>
          </cell>
          <cell r="L3147">
            <v>1450</v>
          </cell>
          <cell r="M3147" t="str">
            <v>NUÑEZ ARROBA, EDUARDO</v>
          </cell>
          <cell r="N3147" t="str">
            <v>D (Salida 18 Horas)</v>
          </cell>
          <cell r="O3147">
            <v>42219</v>
          </cell>
          <cell r="P3147">
            <v>0.58333333333333337</v>
          </cell>
          <cell r="Q3147">
            <v>32</v>
          </cell>
          <cell r="R3147">
            <v>69247</v>
          </cell>
          <cell r="S3147" t="str">
            <v>Mtto. Terminado</v>
          </cell>
          <cell r="T3147">
            <v>42219</v>
          </cell>
          <cell r="U3147">
            <v>0.63541666666666663</v>
          </cell>
          <cell r="V3147">
            <v>1.25</v>
          </cell>
        </row>
        <row r="3148">
          <cell r="A3148"/>
          <cell r="B3148">
            <v>3137</v>
          </cell>
          <cell r="C3148">
            <v>1435</v>
          </cell>
          <cell r="D3148" t="str">
            <v>Dollys</v>
          </cell>
          <cell r="E3148" t="str">
            <v>100DL</v>
          </cell>
          <cell r="F3148" t="str">
            <v>Coazucar S. A.</v>
          </cell>
          <cell r="G3148">
            <v>791060315</v>
          </cell>
          <cell r="H3148">
            <v>791060315</v>
          </cell>
          <cell r="I3148" t="str">
            <v>DOLLYS</v>
          </cell>
          <cell r="J3148" t="str">
            <v>Colocar esparragos, 2 hojas de resorte</v>
          </cell>
          <cell r="K3148" t="str">
            <v>MTTO. CORRECTIVO</v>
          </cell>
          <cell r="L3148">
            <v>1417</v>
          </cell>
          <cell r="M3148" t="str">
            <v>MORENO ULLOA, SALOMON</v>
          </cell>
          <cell r="N3148" t="str">
            <v>D (Salida 18 Horas)</v>
          </cell>
          <cell r="O3148">
            <v>42219</v>
          </cell>
          <cell r="P3148">
            <v>0.5854166666666667</v>
          </cell>
          <cell r="Q3148">
            <v>32</v>
          </cell>
          <cell r="R3148"/>
          <cell r="S3148" t="str">
            <v>Mtto. Terminado</v>
          </cell>
          <cell r="T3148">
            <v>42219</v>
          </cell>
          <cell r="U3148">
            <v>0.66666666666666663</v>
          </cell>
          <cell r="V3148">
            <v>1.9499999999534339</v>
          </cell>
        </row>
        <row r="3149">
          <cell r="A3149"/>
          <cell r="B3149">
            <v>3138</v>
          </cell>
          <cell r="C3149" t="str">
            <v>MB20</v>
          </cell>
          <cell r="D3149" t="str">
            <v>Moto Bomba Cummins 6bt5.9-c150</v>
          </cell>
          <cell r="E3149" t="str">
            <v>100BB</v>
          </cell>
          <cell r="F3149" t="str">
            <v>Coazucar S. A.</v>
          </cell>
          <cell r="G3149">
            <v>791060405</v>
          </cell>
          <cell r="H3149">
            <v>7795550106</v>
          </cell>
          <cell r="I3149" t="str">
            <v>MTTO. EN EL CAMPO</v>
          </cell>
          <cell r="J3149" t="str">
            <v>Cambio de filtro y aceite de motor</v>
          </cell>
          <cell r="K3149" t="str">
            <v>MTTO. PREVENTIVO</v>
          </cell>
          <cell r="L3149">
            <v>1946</v>
          </cell>
          <cell r="M3149" t="str">
            <v>VASQUEZ BERMEO, BENJAMIN</v>
          </cell>
          <cell r="N3149" t="str">
            <v>D (Salida 18 Horas)</v>
          </cell>
          <cell r="O3149">
            <v>42219</v>
          </cell>
          <cell r="P3149">
            <v>0.60277777777777775</v>
          </cell>
          <cell r="Q3149">
            <v>32</v>
          </cell>
          <cell r="R3149"/>
          <cell r="S3149">
            <v>36815.263372222078</v>
          </cell>
          <cell r="T3149"/>
          <cell r="U3149"/>
          <cell r="V3149" t="str">
            <v/>
          </cell>
        </row>
        <row r="3150">
          <cell r="A3150"/>
          <cell r="B3150">
            <v>3139</v>
          </cell>
          <cell r="C3150" t="str">
            <v>MB20</v>
          </cell>
          <cell r="D3150" t="str">
            <v>Moto Bomba Cummins 6bt5.9-c150</v>
          </cell>
          <cell r="E3150" t="str">
            <v>100BB</v>
          </cell>
          <cell r="F3150" t="str">
            <v>Coazucar S. A.</v>
          </cell>
          <cell r="G3150">
            <v>791060405</v>
          </cell>
          <cell r="H3150">
            <v>7795550106</v>
          </cell>
          <cell r="I3150" t="str">
            <v>MTTO. EN EL CAMPO</v>
          </cell>
          <cell r="J3150" t="str">
            <v>Cambio filtro de combustible</v>
          </cell>
          <cell r="K3150" t="str">
            <v>MTTO. PREVENTIVO</v>
          </cell>
          <cell r="L3150">
            <v>1946</v>
          </cell>
          <cell r="M3150" t="str">
            <v>VASQUEZ BERMEO, BENJAMIN</v>
          </cell>
          <cell r="N3150" t="str">
            <v>D (Salida 18 Horas)</v>
          </cell>
          <cell r="O3150">
            <v>42219</v>
          </cell>
          <cell r="P3150">
            <v>0.60277777777777775</v>
          </cell>
          <cell r="Q3150">
            <v>32</v>
          </cell>
          <cell r="R3150"/>
          <cell r="S3150">
            <v>36815.263372222078</v>
          </cell>
          <cell r="T3150"/>
          <cell r="U3150"/>
          <cell r="V3150" t="str">
            <v/>
          </cell>
        </row>
        <row r="3151">
          <cell r="A3151"/>
          <cell r="B3151">
            <v>3140</v>
          </cell>
          <cell r="C3151">
            <v>402</v>
          </cell>
          <cell r="D3151" t="str">
            <v>Carreton</v>
          </cell>
          <cell r="E3151" t="str">
            <v>100CA</v>
          </cell>
          <cell r="F3151" t="str">
            <v>Coazucar S. A.</v>
          </cell>
          <cell r="G3151">
            <v>791060326</v>
          </cell>
          <cell r="H3151">
            <v>791060326</v>
          </cell>
          <cell r="I3151" t="str">
            <v>VULCANIZADORA</v>
          </cell>
          <cell r="J3151" t="str">
            <v>Cambiat tubo, defensa y tuercas</v>
          </cell>
          <cell r="K3151" t="str">
            <v>MTTO. CORRECTIVO</v>
          </cell>
          <cell r="L3151">
            <v>1353</v>
          </cell>
          <cell r="M3151" t="str">
            <v>MINA POROZO, XAVIER</v>
          </cell>
          <cell r="N3151" t="str">
            <v>D (Salida 18 Horas)</v>
          </cell>
          <cell r="O3151">
            <v>42219</v>
          </cell>
          <cell r="P3151">
            <v>0.61111111111111105</v>
          </cell>
          <cell r="Q3151">
            <v>32</v>
          </cell>
          <cell r="R3151"/>
          <cell r="S3151" t="str">
            <v>Mtto. Terminado</v>
          </cell>
          <cell r="T3151">
            <v>42219</v>
          </cell>
          <cell r="U3151">
            <v>0.65277777777777779</v>
          </cell>
          <cell r="V3151">
            <v>1.0000000001164153</v>
          </cell>
        </row>
        <row r="3152">
          <cell r="A3152"/>
          <cell r="B3152">
            <v>3141</v>
          </cell>
          <cell r="C3152">
            <v>1436</v>
          </cell>
          <cell r="D3152" t="str">
            <v>Dollys</v>
          </cell>
          <cell r="E3152" t="str">
            <v>100DL</v>
          </cell>
          <cell r="F3152" t="str">
            <v>Coazucar S. A.</v>
          </cell>
          <cell r="G3152">
            <v>0</v>
          </cell>
          <cell r="H3152">
            <v>791060315</v>
          </cell>
          <cell r="I3152" t="str">
            <v>VULCANIZADORA</v>
          </cell>
          <cell r="J3152" t="str">
            <v>Cambiat tubo, defensa y tuercas</v>
          </cell>
          <cell r="K3152" t="str">
            <v>MTTO. CORRECTIVO</v>
          </cell>
          <cell r="L3152">
            <v>1353</v>
          </cell>
          <cell r="M3152" t="str">
            <v>MINA POROZO, XAVIER</v>
          </cell>
          <cell r="N3152" t="str">
            <v>D (Salida 18 Horas)</v>
          </cell>
          <cell r="O3152">
            <v>42219</v>
          </cell>
          <cell r="P3152">
            <v>0.61111111111111105</v>
          </cell>
          <cell r="Q3152">
            <v>32</v>
          </cell>
          <cell r="R3152"/>
          <cell r="S3152" t="str">
            <v>Mtto. Terminado</v>
          </cell>
          <cell r="T3152">
            <v>42219</v>
          </cell>
          <cell r="U3152">
            <v>0.69444444444444453</v>
          </cell>
          <cell r="V3152">
            <v>2.0000000001164153</v>
          </cell>
        </row>
        <row r="3153">
          <cell r="A3153"/>
          <cell r="B3153">
            <v>3142</v>
          </cell>
          <cell r="C3153" t="str">
            <v>127A</v>
          </cell>
          <cell r="D3153" t="str">
            <v>Camión Chevrolet</v>
          </cell>
          <cell r="E3153" t="str">
            <v>100EL</v>
          </cell>
          <cell r="F3153" t="str">
            <v>Coazucar S. A.</v>
          </cell>
          <cell r="G3153">
            <v>791060303</v>
          </cell>
          <cell r="H3153">
            <v>7795550748</v>
          </cell>
          <cell r="I3153" t="str">
            <v>EQUIPO LIVIANO</v>
          </cell>
          <cell r="J3153" t="str">
            <v>Orden de inspección</v>
          </cell>
          <cell r="K3153" t="str">
            <v>MTTO. PREVENTIVO</v>
          </cell>
          <cell r="L3153">
            <v>688</v>
          </cell>
          <cell r="M3153" t="str">
            <v>BARAHONA NIETO, GASTON ELIAS</v>
          </cell>
          <cell r="N3153" t="str">
            <v>D (Salida 18 Horas)</v>
          </cell>
          <cell r="O3153">
            <v>42219</v>
          </cell>
          <cell r="P3153">
            <v>0.61388888888888882</v>
          </cell>
          <cell r="Q3153">
            <v>32</v>
          </cell>
          <cell r="R3153">
            <v>344881</v>
          </cell>
          <cell r="S3153" t="str">
            <v>Mtto. Terminado</v>
          </cell>
          <cell r="T3153">
            <v>42219</v>
          </cell>
          <cell r="U3153">
            <v>0.66666666666666663</v>
          </cell>
          <cell r="V3153">
            <v>1.2666666666045785</v>
          </cell>
        </row>
        <row r="3154">
          <cell r="A3154"/>
          <cell r="B3154">
            <v>3143</v>
          </cell>
          <cell r="C3154" t="str">
            <v>127A</v>
          </cell>
          <cell r="D3154" t="str">
            <v>Camión Chevrolet</v>
          </cell>
          <cell r="E3154" t="str">
            <v>100EL</v>
          </cell>
          <cell r="F3154" t="str">
            <v>Coazucar S. A.</v>
          </cell>
          <cell r="G3154">
            <v>791060303</v>
          </cell>
          <cell r="H3154">
            <v>7795550748</v>
          </cell>
          <cell r="I3154" t="str">
            <v>LUBRICADORA</v>
          </cell>
          <cell r="J3154" t="str">
            <v>Cambio de filtro y aceite de motor</v>
          </cell>
          <cell r="K3154" t="str">
            <v>MTTO. PREVENTIVO</v>
          </cell>
          <cell r="L3154">
            <v>688</v>
          </cell>
          <cell r="M3154" t="str">
            <v>BARAHONA NIETO, GASTON ELIAS</v>
          </cell>
          <cell r="N3154" t="str">
            <v>D (Salida 18 Horas)</v>
          </cell>
          <cell r="O3154">
            <v>42219</v>
          </cell>
          <cell r="P3154">
            <v>0.61388888888888882</v>
          </cell>
          <cell r="Q3154">
            <v>32</v>
          </cell>
          <cell r="R3154">
            <v>344881</v>
          </cell>
          <cell r="S3154" t="str">
            <v>Mtto. Terminado</v>
          </cell>
          <cell r="T3154">
            <v>42219</v>
          </cell>
          <cell r="U3154">
            <v>0.66666666666666663</v>
          </cell>
          <cell r="V3154">
            <v>1.2666666666045785</v>
          </cell>
        </row>
        <row r="3155">
          <cell r="A3155"/>
          <cell r="B3155">
            <v>3144</v>
          </cell>
          <cell r="C3155" t="str">
            <v>127A</v>
          </cell>
          <cell r="D3155" t="str">
            <v>Camión Chevrolet</v>
          </cell>
          <cell r="E3155" t="str">
            <v>100EL</v>
          </cell>
          <cell r="F3155" t="str">
            <v>Coazucar S. A.</v>
          </cell>
          <cell r="G3155">
            <v>791060303</v>
          </cell>
          <cell r="H3155">
            <v>7795550748</v>
          </cell>
          <cell r="I3155" t="str">
            <v>LUBRICADORA</v>
          </cell>
          <cell r="J3155" t="str">
            <v>Cambio filtro de combustible</v>
          </cell>
          <cell r="K3155" t="str">
            <v>MTTO. PREVENTIVO</v>
          </cell>
          <cell r="L3155">
            <v>688</v>
          </cell>
          <cell r="M3155" t="str">
            <v>BARAHONA NIETO, GASTON ELIAS</v>
          </cell>
          <cell r="N3155" t="str">
            <v>D (Salida 18 Horas)</v>
          </cell>
          <cell r="O3155">
            <v>42219</v>
          </cell>
          <cell r="P3155">
            <v>0.61388888888888882</v>
          </cell>
          <cell r="Q3155">
            <v>32</v>
          </cell>
          <cell r="R3155">
            <v>344881</v>
          </cell>
          <cell r="S3155" t="str">
            <v>Mtto. Terminado</v>
          </cell>
          <cell r="T3155">
            <v>42219</v>
          </cell>
          <cell r="U3155">
            <v>0.66666666666666663</v>
          </cell>
          <cell r="V3155">
            <v>1.2666666666045785</v>
          </cell>
        </row>
        <row r="3156">
          <cell r="A3156"/>
          <cell r="B3156">
            <v>3145</v>
          </cell>
          <cell r="C3156">
            <v>446</v>
          </cell>
          <cell r="D3156" t="str">
            <v>Carreton</v>
          </cell>
          <cell r="E3156" t="str">
            <v>100CA</v>
          </cell>
          <cell r="F3156" t="str">
            <v>Coazucar S. A.</v>
          </cell>
          <cell r="G3156">
            <v>0</v>
          </cell>
          <cell r="H3156">
            <v>791060406</v>
          </cell>
          <cell r="I3156" t="str">
            <v>MTTO. EN EL CAMPO</v>
          </cell>
          <cell r="J3156" t="str">
            <v>Revisar rodamientos</v>
          </cell>
          <cell r="K3156" t="str">
            <v>MTTO. CORRECTIVO</v>
          </cell>
          <cell r="L3156">
            <v>7419</v>
          </cell>
          <cell r="M3156" t="str">
            <v>CASTRO CADENA,JUSTO</v>
          </cell>
          <cell r="N3156" t="str">
            <v>D (Salida 18 Horas)</v>
          </cell>
          <cell r="O3156">
            <v>42219</v>
          </cell>
          <cell r="P3156">
            <v>0.63194444444444442</v>
          </cell>
          <cell r="Q3156">
            <v>32</v>
          </cell>
          <cell r="R3156"/>
          <cell r="S3156" t="str">
            <v>Mtto. Terminado</v>
          </cell>
          <cell r="T3156">
            <v>42219</v>
          </cell>
          <cell r="U3156">
            <v>0.75</v>
          </cell>
          <cell r="V3156">
            <v>2.8333333332557231</v>
          </cell>
        </row>
        <row r="3157">
          <cell r="A3157"/>
          <cell r="B3157">
            <v>3146</v>
          </cell>
          <cell r="C3157">
            <v>231</v>
          </cell>
          <cell r="D3157" t="str">
            <v xml:space="preserve">Camión Chevrolet </v>
          </cell>
          <cell r="E3157" t="str">
            <v>100EL</v>
          </cell>
          <cell r="F3157" t="str">
            <v>Coazucar S. A.</v>
          </cell>
          <cell r="G3157">
            <v>791060405</v>
          </cell>
          <cell r="H3157">
            <v>7795550720</v>
          </cell>
          <cell r="I3157" t="str">
            <v>EQUIPO LIVIANO</v>
          </cell>
          <cell r="J3157" t="str">
            <v>Cambiar hoja del paquete delantero</v>
          </cell>
          <cell r="K3157" t="str">
            <v>MTTO. CORRECTIVO</v>
          </cell>
          <cell r="L3157">
            <v>1670</v>
          </cell>
          <cell r="M3157" t="str">
            <v>REYES FREIRE, ADOLFO FLORENTINO</v>
          </cell>
          <cell r="N3157" t="str">
            <v>D (Salida 18 Horas)</v>
          </cell>
          <cell r="O3157">
            <v>42219</v>
          </cell>
          <cell r="P3157">
            <v>0.64861111111111114</v>
          </cell>
          <cell r="Q3157">
            <v>32</v>
          </cell>
          <cell r="R3157">
            <v>156748</v>
          </cell>
          <cell r="S3157" t="str">
            <v>Mtto. Terminado</v>
          </cell>
          <cell r="T3157">
            <v>42220</v>
          </cell>
          <cell r="U3157">
            <v>0.25</v>
          </cell>
          <cell r="V3157">
            <v>14.433333333348855</v>
          </cell>
        </row>
        <row r="3158">
          <cell r="A3158"/>
          <cell r="B3158">
            <v>3147</v>
          </cell>
          <cell r="C3158">
            <v>330</v>
          </cell>
          <cell r="D3158" t="str">
            <v>Tractor de llanta Cameco</v>
          </cell>
          <cell r="E3158" t="str">
            <v>100CM</v>
          </cell>
          <cell r="F3158" t="str">
            <v>Coazucar S. A.</v>
          </cell>
          <cell r="G3158">
            <v>791060444</v>
          </cell>
          <cell r="H3158">
            <v>791060444</v>
          </cell>
          <cell r="I3158" t="str">
            <v>CAMECOS</v>
          </cell>
          <cell r="J3158" t="str">
            <v>Revisar cañeria de aire</v>
          </cell>
          <cell r="K3158" t="str">
            <v>MTTO. CORRECTIVO</v>
          </cell>
          <cell r="L3158">
            <v>7413</v>
          </cell>
          <cell r="M3158" t="str">
            <v xml:space="preserve">ENCALADA CAMPOVERDE LUCIANO </v>
          </cell>
          <cell r="N3158" t="str">
            <v>D (Salida 18 Horas)</v>
          </cell>
          <cell r="O3158">
            <v>42219</v>
          </cell>
          <cell r="P3158">
            <v>0.64930555555555558</v>
          </cell>
          <cell r="Q3158">
            <v>32</v>
          </cell>
          <cell r="R3158">
            <v>1899</v>
          </cell>
          <cell r="S3158" t="str">
            <v>Mtto. Terminado</v>
          </cell>
          <cell r="T3158">
            <v>42219</v>
          </cell>
          <cell r="U3158">
            <v>0.72222222222222221</v>
          </cell>
          <cell r="V3158">
            <v>1.75</v>
          </cell>
        </row>
        <row r="3159">
          <cell r="A3159"/>
          <cell r="B3159">
            <v>3148</v>
          </cell>
          <cell r="C3159" t="str">
            <v>EL40</v>
          </cell>
          <cell r="D3159" t="str">
            <v>Camion  NPR 5.5 TN Plataforma de Mtto.</v>
          </cell>
          <cell r="E3159" t="str">
            <v>100BB</v>
          </cell>
          <cell r="F3159" t="str">
            <v>Coazucar S. A.</v>
          </cell>
          <cell r="G3159">
            <v>791060405</v>
          </cell>
          <cell r="H3159">
            <v>791060405</v>
          </cell>
          <cell r="I3159" t="str">
            <v>BOMBAS</v>
          </cell>
          <cell r="J3159" t="str">
            <v>Arreglar manguera y revisar escape</v>
          </cell>
          <cell r="K3159" t="str">
            <v>MTTO. CORRECTIVO</v>
          </cell>
          <cell r="L3159">
            <v>1946</v>
          </cell>
          <cell r="M3159" t="str">
            <v>VASQUEZ BERMEO, BENJAMIN</v>
          </cell>
          <cell r="N3159" t="str">
            <v>D (Salida 18 Horas)</v>
          </cell>
          <cell r="O3159">
            <v>42219</v>
          </cell>
          <cell r="P3159">
            <v>0.67013888888888884</v>
          </cell>
          <cell r="Q3159">
            <v>32</v>
          </cell>
          <cell r="R3159">
            <v>2596</v>
          </cell>
          <cell r="S3159" t="str">
            <v>Mtto. Terminado</v>
          </cell>
          <cell r="T3159">
            <v>42219</v>
          </cell>
          <cell r="U3159">
            <v>0.75</v>
          </cell>
          <cell r="V3159">
            <v>1.9166666666278616</v>
          </cell>
        </row>
        <row r="3160">
          <cell r="A3160"/>
          <cell r="B3160">
            <v>3149</v>
          </cell>
          <cell r="C3160">
            <v>1307</v>
          </cell>
          <cell r="D3160" t="str">
            <v>Trayler</v>
          </cell>
          <cell r="E3160" t="str">
            <v>100TD</v>
          </cell>
          <cell r="F3160" t="str">
            <v>Coazucar S. A.</v>
          </cell>
          <cell r="G3160">
            <v>791060312</v>
          </cell>
          <cell r="H3160">
            <v>791060312</v>
          </cell>
          <cell r="I3160" t="str">
            <v>TRAYLER</v>
          </cell>
          <cell r="J3160" t="str">
            <v>Reparar templador</v>
          </cell>
          <cell r="K3160" t="str">
            <v>MTTO. CORRECTIVO</v>
          </cell>
          <cell r="L3160">
            <v>1500</v>
          </cell>
          <cell r="M3160" t="str">
            <v>ORTIZ YADAYCELA, NESTOR</v>
          </cell>
          <cell r="N3160" t="str">
            <v>D (Salida 18 Horas)</v>
          </cell>
          <cell r="O3160">
            <v>42219</v>
          </cell>
          <cell r="P3160">
            <v>0.67083333333333339</v>
          </cell>
          <cell r="Q3160">
            <v>32</v>
          </cell>
          <cell r="R3160"/>
          <cell r="S3160" t="str">
            <v>Mtto. Terminado</v>
          </cell>
          <cell r="T3160">
            <v>42219</v>
          </cell>
          <cell r="U3160">
            <v>0.79166666666666663</v>
          </cell>
          <cell r="V3160">
            <v>2.9000000001396984</v>
          </cell>
        </row>
        <row r="3161">
          <cell r="A3161"/>
          <cell r="B3161">
            <v>3150</v>
          </cell>
          <cell r="C3161" t="str">
            <v>EA51</v>
          </cell>
          <cell r="D3161" t="str">
            <v>Abonadora de 4 Tolvas Multiple</v>
          </cell>
          <cell r="E3161" t="str">
            <v>100EA</v>
          </cell>
          <cell r="F3161" t="str">
            <v>Coazucar S. A.</v>
          </cell>
          <cell r="G3161">
            <v>791060429</v>
          </cell>
          <cell r="H3161">
            <v>7795550624</v>
          </cell>
          <cell r="I3161" t="str">
            <v>EQUIPO AGRICOLAS</v>
          </cell>
          <cell r="J3161" t="str">
            <v>Colocar grupos</v>
          </cell>
          <cell r="K3161" t="str">
            <v>MTTO. CORRECTIVO</v>
          </cell>
          <cell r="L3161">
            <v>949</v>
          </cell>
          <cell r="M3161" t="str">
            <v>CORREA CASTRO, MANUEL DANIEL</v>
          </cell>
          <cell r="N3161" t="str">
            <v>D (Salida 18 Horas)</v>
          </cell>
          <cell r="O3161">
            <v>42219</v>
          </cell>
          <cell r="P3161">
            <v>0.67708333333333337</v>
          </cell>
          <cell r="Q3161">
            <v>32</v>
          </cell>
          <cell r="R3161"/>
          <cell r="S3161">
            <v>36813.480038888752</v>
          </cell>
          <cell r="T3161"/>
          <cell r="U3161"/>
          <cell r="V3161" t="str">
            <v/>
          </cell>
        </row>
        <row r="3162">
          <cell r="A3162"/>
          <cell r="B3162">
            <v>3151</v>
          </cell>
          <cell r="C3162" t="str">
            <v>EL02</v>
          </cell>
          <cell r="D3162" t="str">
            <v xml:space="preserve">Camión Chevrolet </v>
          </cell>
          <cell r="E3162" t="str">
            <v>100EL</v>
          </cell>
          <cell r="F3162" t="str">
            <v>Coazucar S. A.</v>
          </cell>
          <cell r="G3162">
            <v>791060405</v>
          </cell>
          <cell r="H3162">
            <v>7795550761</v>
          </cell>
          <cell r="I3162" t="str">
            <v>EQUIPO LIVIANO</v>
          </cell>
          <cell r="J3162" t="str">
            <v>Orden de inspección</v>
          </cell>
          <cell r="K3162" t="str">
            <v>MTTO. PREVENTIVO</v>
          </cell>
          <cell r="L3162">
            <v>919</v>
          </cell>
          <cell r="M3162" t="str">
            <v>COBOS CARRASCO, JULIO</v>
          </cell>
          <cell r="N3162" t="str">
            <v>D (Salida 18 Horas)</v>
          </cell>
          <cell r="O3162">
            <v>42219</v>
          </cell>
          <cell r="P3162">
            <v>0.6777777777777777</v>
          </cell>
          <cell r="Q3162">
            <v>32</v>
          </cell>
          <cell r="R3162"/>
          <cell r="S3162" t="str">
            <v>Mtto. Terminado</v>
          </cell>
          <cell r="T3162">
            <v>42219</v>
          </cell>
          <cell r="U3162">
            <v>0.72222222222222221</v>
          </cell>
          <cell r="V3162">
            <v>1.0666666666511446</v>
          </cell>
        </row>
        <row r="3163">
          <cell r="A3163"/>
          <cell r="B3163">
            <v>3152</v>
          </cell>
          <cell r="C3163" t="str">
            <v>EL02</v>
          </cell>
          <cell r="D3163" t="str">
            <v xml:space="preserve">Camión Chevrolet </v>
          </cell>
          <cell r="E3163" t="str">
            <v>100EL</v>
          </cell>
          <cell r="F3163" t="str">
            <v>Coazucar S. A.</v>
          </cell>
          <cell r="G3163">
            <v>791060405</v>
          </cell>
          <cell r="H3163">
            <v>7795550761</v>
          </cell>
          <cell r="I3163" t="str">
            <v>LUBRICADORA</v>
          </cell>
          <cell r="J3163" t="str">
            <v>Cambio de filtro y aceite de motor</v>
          </cell>
          <cell r="K3163" t="str">
            <v>MTTO. PREVENTIVO</v>
          </cell>
          <cell r="L3163">
            <v>919</v>
          </cell>
          <cell r="M3163" t="str">
            <v>COBOS CARRASCO, JULIO</v>
          </cell>
          <cell r="N3163" t="str">
            <v>D (Salida 18 Horas)</v>
          </cell>
          <cell r="O3163">
            <v>42219</v>
          </cell>
          <cell r="P3163">
            <v>0.6777777777777777</v>
          </cell>
          <cell r="Q3163">
            <v>32</v>
          </cell>
          <cell r="R3163"/>
          <cell r="S3163" t="str">
            <v>Mtto. Terminado</v>
          </cell>
          <cell r="T3163">
            <v>42219</v>
          </cell>
          <cell r="U3163">
            <v>0.79166666666666663</v>
          </cell>
          <cell r="V3163">
            <v>2.7333333333954215</v>
          </cell>
        </row>
        <row r="3164">
          <cell r="A3164"/>
          <cell r="B3164">
            <v>3153</v>
          </cell>
          <cell r="C3164" t="str">
            <v>EL02</v>
          </cell>
          <cell r="D3164" t="str">
            <v xml:space="preserve">Camión Chevrolet </v>
          </cell>
          <cell r="E3164" t="str">
            <v>100EL</v>
          </cell>
          <cell r="F3164" t="str">
            <v>Coazucar S. A.</v>
          </cell>
          <cell r="G3164">
            <v>791060405</v>
          </cell>
          <cell r="H3164">
            <v>7795550761</v>
          </cell>
          <cell r="I3164" t="str">
            <v>LUBRICADORA</v>
          </cell>
          <cell r="J3164" t="str">
            <v>Cambio filtro de combustible</v>
          </cell>
          <cell r="K3164" t="str">
            <v>MTTO. PREVENTIVO</v>
          </cell>
          <cell r="L3164">
            <v>919</v>
          </cell>
          <cell r="M3164" t="str">
            <v>COBOS CARRASCO, JULIO</v>
          </cell>
          <cell r="N3164" t="str">
            <v>D (Salida 18 Horas)</v>
          </cell>
          <cell r="O3164">
            <v>42219</v>
          </cell>
          <cell r="P3164">
            <v>0.6777777777777777</v>
          </cell>
          <cell r="Q3164">
            <v>32</v>
          </cell>
          <cell r="R3164"/>
          <cell r="S3164" t="str">
            <v>Mtto. Terminado</v>
          </cell>
          <cell r="T3164">
            <v>42219</v>
          </cell>
          <cell r="U3164">
            <v>0.79166666666666663</v>
          </cell>
          <cell r="V3164">
            <v>2.7333333333954215</v>
          </cell>
        </row>
        <row r="3165">
          <cell r="A3165"/>
          <cell r="B3165">
            <v>3154</v>
          </cell>
          <cell r="C3165">
            <v>275</v>
          </cell>
          <cell r="D3165" t="str">
            <v>Tractor John Deere 8200</v>
          </cell>
          <cell r="E3165" t="str">
            <v>100JD</v>
          </cell>
          <cell r="F3165" t="str">
            <v>Coazucar S. A.</v>
          </cell>
          <cell r="G3165">
            <v>791060442</v>
          </cell>
          <cell r="H3165">
            <v>7795550921</v>
          </cell>
          <cell r="I3165" t="str">
            <v>MTTO. EN EL CAMPO</v>
          </cell>
          <cell r="J3165" t="str">
            <v>Cambio de filtro y aceite de motor</v>
          </cell>
          <cell r="K3165" t="str">
            <v>MTTO. PREVENTIVO</v>
          </cell>
          <cell r="L3165">
            <v>4529</v>
          </cell>
          <cell r="M3165" t="str">
            <v>LOPEZ ROMERO, VICTOR</v>
          </cell>
          <cell r="N3165" t="str">
            <v>D (Salida 18 Horas)</v>
          </cell>
          <cell r="O3165">
            <v>42219</v>
          </cell>
          <cell r="P3165">
            <v>0.68055555555555547</v>
          </cell>
          <cell r="Q3165">
            <v>32</v>
          </cell>
          <cell r="R3165"/>
          <cell r="S3165">
            <v>36813.396705555497</v>
          </cell>
          <cell r="T3165"/>
          <cell r="U3165"/>
          <cell r="V3165" t="str">
            <v/>
          </cell>
        </row>
        <row r="3166">
          <cell r="A3166"/>
          <cell r="B3166">
            <v>3155</v>
          </cell>
          <cell r="C3166">
            <v>275</v>
          </cell>
          <cell r="D3166" t="str">
            <v>Tractor John Deere 8200</v>
          </cell>
          <cell r="E3166" t="str">
            <v>100JD</v>
          </cell>
          <cell r="F3166" t="str">
            <v>Coazucar S. A.</v>
          </cell>
          <cell r="G3166">
            <v>791060442</v>
          </cell>
          <cell r="H3166">
            <v>7795550921</v>
          </cell>
          <cell r="I3166" t="str">
            <v>MTTO. EN EL CAMPO</v>
          </cell>
          <cell r="J3166" t="str">
            <v>Cambio filtro de combustible</v>
          </cell>
          <cell r="K3166" t="str">
            <v>MTTO. PREVENTIVO</v>
          </cell>
          <cell r="L3166">
            <v>4529</v>
          </cell>
          <cell r="M3166" t="str">
            <v>LOPEZ ROMERO, VICTOR</v>
          </cell>
          <cell r="N3166" t="str">
            <v>D (Salida 18 Horas)</v>
          </cell>
          <cell r="O3166">
            <v>42219</v>
          </cell>
          <cell r="P3166">
            <v>0.68055555555555547</v>
          </cell>
          <cell r="Q3166">
            <v>32</v>
          </cell>
          <cell r="R3166"/>
          <cell r="S3166">
            <v>36813.396705555497</v>
          </cell>
          <cell r="T3166"/>
          <cell r="U3166"/>
          <cell r="V3166" t="str">
            <v/>
          </cell>
        </row>
        <row r="3167">
          <cell r="A3167"/>
          <cell r="B3167">
            <v>3156</v>
          </cell>
          <cell r="C3167">
            <v>4013</v>
          </cell>
          <cell r="D3167" t="str">
            <v>Dollys</v>
          </cell>
          <cell r="E3167" t="str">
            <v>100DL</v>
          </cell>
          <cell r="F3167" t="str">
            <v>Coazucar S. A.</v>
          </cell>
          <cell r="G3167">
            <v>0</v>
          </cell>
          <cell r="H3167">
            <v>791060315</v>
          </cell>
          <cell r="I3167" t="str">
            <v>DOLLYS</v>
          </cell>
          <cell r="J3167" t="str">
            <v>Cambiar rodamientos</v>
          </cell>
          <cell r="K3167" t="str">
            <v>MTTO. CORRECTIVO</v>
          </cell>
          <cell r="L3167">
            <v>1417</v>
          </cell>
          <cell r="M3167" t="str">
            <v>MORENO ULLOA, SALOMON</v>
          </cell>
          <cell r="N3167" t="str">
            <v>D (Salida 18 Horas)</v>
          </cell>
          <cell r="O3167">
            <v>42219</v>
          </cell>
          <cell r="P3167">
            <v>0.6875</v>
          </cell>
          <cell r="Q3167">
            <v>32</v>
          </cell>
          <cell r="R3167"/>
          <cell r="S3167" t="str">
            <v>Mtto. Terminado</v>
          </cell>
          <cell r="T3167">
            <v>42219</v>
          </cell>
          <cell r="U3167">
            <v>0.89583333333333337</v>
          </cell>
          <cell r="V3167">
            <v>5</v>
          </cell>
        </row>
        <row r="3168">
          <cell r="A3168"/>
          <cell r="B3168">
            <v>3157</v>
          </cell>
          <cell r="C3168">
            <v>1442</v>
          </cell>
          <cell r="D3168" t="str">
            <v>Dollys</v>
          </cell>
          <cell r="E3168" t="str">
            <v>100DL</v>
          </cell>
          <cell r="F3168" t="str">
            <v>Coazucar S. A.</v>
          </cell>
          <cell r="G3168">
            <v>0</v>
          </cell>
          <cell r="H3168">
            <v>791060315</v>
          </cell>
          <cell r="I3168" t="str">
            <v>DOLLYS</v>
          </cell>
          <cell r="J3168" t="str">
            <v>Reparar balancin</v>
          </cell>
          <cell r="K3168" t="str">
            <v>MTTO. CORRECTIVO</v>
          </cell>
          <cell r="L3168">
            <v>1417</v>
          </cell>
          <cell r="M3168" t="str">
            <v>MORENO ULLOA, SALOMON</v>
          </cell>
          <cell r="N3168" t="str">
            <v>D (Salida 18 Horas)</v>
          </cell>
          <cell r="O3168">
            <v>42219</v>
          </cell>
          <cell r="P3168">
            <v>0.6875</v>
          </cell>
          <cell r="Q3168">
            <v>32</v>
          </cell>
          <cell r="R3168"/>
          <cell r="S3168" t="str">
            <v>Mtto. Terminado</v>
          </cell>
          <cell r="T3168">
            <v>42219</v>
          </cell>
          <cell r="U3168">
            <v>0.75</v>
          </cell>
          <cell r="V3168">
            <v>1.5</v>
          </cell>
        </row>
        <row r="3169">
          <cell r="A3169"/>
          <cell r="B3169">
            <v>3158</v>
          </cell>
          <cell r="C3169">
            <v>1440</v>
          </cell>
          <cell r="D3169" t="str">
            <v>Dollys</v>
          </cell>
          <cell r="E3169" t="str">
            <v>100DL</v>
          </cell>
          <cell r="F3169" t="str">
            <v>Coazucar S. A.</v>
          </cell>
          <cell r="G3169">
            <v>791060315</v>
          </cell>
          <cell r="H3169">
            <v>791060315</v>
          </cell>
          <cell r="I3169" t="str">
            <v>DOLLYS</v>
          </cell>
          <cell r="J3169" t="str">
            <v xml:space="preserve">Colocar esparragos </v>
          </cell>
          <cell r="K3169" t="str">
            <v>MTTO. CORRECTIVO</v>
          </cell>
          <cell r="L3169">
            <v>1417</v>
          </cell>
          <cell r="M3169" t="str">
            <v>MORENO ULLOA, SALOMON</v>
          </cell>
          <cell r="N3169" t="str">
            <v>D (Salida 18 Horas)</v>
          </cell>
          <cell r="O3169">
            <v>42219</v>
          </cell>
          <cell r="P3169">
            <v>0.6875</v>
          </cell>
          <cell r="Q3169">
            <v>32</v>
          </cell>
          <cell r="R3169"/>
          <cell r="S3169" t="str">
            <v>Mtto. Terminado</v>
          </cell>
          <cell r="T3169">
            <v>42219</v>
          </cell>
          <cell r="U3169">
            <v>0.75</v>
          </cell>
          <cell r="V3169">
            <v>1.5</v>
          </cell>
        </row>
        <row r="3170">
          <cell r="A3170"/>
          <cell r="B3170">
            <v>3159</v>
          </cell>
          <cell r="C3170" t="str">
            <v>MB82</v>
          </cell>
          <cell r="D3170" t="str">
            <v>Moto Bomba Cunmis 6vta 5.9</v>
          </cell>
          <cell r="E3170" t="str">
            <v>100BB</v>
          </cell>
          <cell r="F3170" t="str">
            <v>Coazucar S. A.</v>
          </cell>
          <cell r="G3170">
            <v>791060405</v>
          </cell>
          <cell r="H3170">
            <v>791060405</v>
          </cell>
          <cell r="I3170" t="str">
            <v>MTTO. EN EL CAMPO</v>
          </cell>
          <cell r="J3170" t="str">
            <v>No enciende</v>
          </cell>
          <cell r="K3170" t="str">
            <v>MTTO. CORRECTIVO</v>
          </cell>
          <cell r="L3170">
            <v>527</v>
          </cell>
          <cell r="M3170" t="str">
            <v>CUEVA URGILES, HENRY</v>
          </cell>
          <cell r="N3170" t="str">
            <v>D (Salida 18 Horas)</v>
          </cell>
          <cell r="O3170">
            <v>42219</v>
          </cell>
          <cell r="P3170">
            <v>0.68958333333333333</v>
          </cell>
          <cell r="Q3170">
            <v>32</v>
          </cell>
          <cell r="R3170"/>
          <cell r="S3170">
            <v>36813.180038888706</v>
          </cell>
          <cell r="T3170"/>
          <cell r="U3170"/>
          <cell r="V3170" t="str">
            <v/>
          </cell>
        </row>
        <row r="3171">
          <cell r="A3171"/>
          <cell r="B3171">
            <v>3160</v>
          </cell>
          <cell r="C3171">
            <v>301</v>
          </cell>
          <cell r="D3171" t="str">
            <v>Tractor John Deere 8220</v>
          </cell>
          <cell r="E3171" t="str">
            <v>100JD</v>
          </cell>
          <cell r="F3171" t="str">
            <v>Coazucar S. A.</v>
          </cell>
          <cell r="G3171">
            <v>791060393</v>
          </cell>
          <cell r="H3171">
            <v>7795550955</v>
          </cell>
          <cell r="I3171" t="str">
            <v>JOHN DEERE</v>
          </cell>
          <cell r="J3171" t="str">
            <v>Revisar fuga de agua</v>
          </cell>
          <cell r="K3171" t="str">
            <v>MTTO. CORRECTIVO</v>
          </cell>
          <cell r="L3171">
            <v>4122</v>
          </cell>
          <cell r="M3171" t="str">
            <v>CEDEÑO CASTRO, CALIXTO</v>
          </cell>
          <cell r="N3171" t="str">
            <v>D (Salida 18 Horas)</v>
          </cell>
          <cell r="O3171">
            <v>42219</v>
          </cell>
          <cell r="P3171">
            <v>0.69097222222222221</v>
          </cell>
          <cell r="Q3171">
            <v>32</v>
          </cell>
          <cell r="R3171">
            <v>261</v>
          </cell>
          <cell r="S3171" t="str">
            <v>Mtto. Terminado</v>
          </cell>
          <cell r="T3171">
            <v>42219</v>
          </cell>
          <cell r="U3171">
            <v>0.72916666666666663</v>
          </cell>
          <cell r="V3171">
            <v>0.91666666674427688</v>
          </cell>
        </row>
        <row r="3172">
          <cell r="A3172"/>
          <cell r="B3172">
            <v>3161</v>
          </cell>
          <cell r="C3172">
            <v>332</v>
          </cell>
          <cell r="D3172" t="str">
            <v>Tractor de Llantas Cameco 305 AG</v>
          </cell>
          <cell r="E3172" t="str">
            <v>100CM</v>
          </cell>
          <cell r="F3172" t="str">
            <v>Coazucar S. A.</v>
          </cell>
          <cell r="G3172">
            <v>791060444</v>
          </cell>
          <cell r="H3172">
            <v>791060444</v>
          </cell>
          <cell r="I3172" t="str">
            <v>CAMECOS</v>
          </cell>
          <cell r="J3172" t="str">
            <v>Revisar uñeta</v>
          </cell>
          <cell r="K3172" t="str">
            <v>MTTO. CORRECTIVO</v>
          </cell>
          <cell r="L3172">
            <v>1693</v>
          </cell>
          <cell r="M3172" t="str">
            <v>ROBLES LOPEZ, CESAR POLIVIO</v>
          </cell>
          <cell r="N3172" t="str">
            <v>D (Salida 18 Horas)</v>
          </cell>
          <cell r="O3172">
            <v>42219</v>
          </cell>
          <cell r="P3172">
            <v>0.6972222222222223</v>
          </cell>
          <cell r="Q3172">
            <v>32</v>
          </cell>
          <cell r="R3172">
            <v>1954</v>
          </cell>
          <cell r="S3172" t="str">
            <v>Mtto. Terminado</v>
          </cell>
          <cell r="T3172">
            <v>42219</v>
          </cell>
          <cell r="U3172">
            <v>0.85416666666666663</v>
          </cell>
          <cell r="V3172">
            <v>3.7666666666045785</v>
          </cell>
        </row>
        <row r="3173">
          <cell r="A3173"/>
          <cell r="B3173">
            <v>3162</v>
          </cell>
          <cell r="C3173" t="str">
            <v>TD04</v>
          </cell>
          <cell r="D3173" t="str">
            <v>Tanquero de Agua de 10.000GL</v>
          </cell>
          <cell r="E3173" t="str">
            <v>100TD</v>
          </cell>
          <cell r="F3173" t="str">
            <v>Coazucar S. A.</v>
          </cell>
          <cell r="G3173">
            <v>791060372</v>
          </cell>
          <cell r="H3173">
            <v>7795551315</v>
          </cell>
          <cell r="I3173" t="str">
            <v>TRAYLER</v>
          </cell>
          <cell r="J3173" t="str">
            <v>Arreglar suspension</v>
          </cell>
          <cell r="K3173" t="str">
            <v>MTTO. CORRECTIVO</v>
          </cell>
          <cell r="L3173">
            <v>1725</v>
          </cell>
          <cell r="M3173" t="str">
            <v>RODRIGUEZ LOZADO, MANUEL CRUZ</v>
          </cell>
          <cell r="N3173" t="str">
            <v>D (Salida 18 Horas)</v>
          </cell>
          <cell r="O3173">
            <v>42219</v>
          </cell>
          <cell r="P3173">
            <v>0.69930555555555562</v>
          </cell>
          <cell r="Q3173">
            <v>32</v>
          </cell>
          <cell r="R3173"/>
          <cell r="S3173" t="str">
            <v>Mtto. Terminado</v>
          </cell>
          <cell r="T3173">
            <v>42219</v>
          </cell>
          <cell r="U3173">
            <v>0.95833333333333337</v>
          </cell>
          <cell r="V3173">
            <v>6.2166666665580124</v>
          </cell>
        </row>
        <row r="3174">
          <cell r="A3174"/>
          <cell r="B3174">
            <v>3163</v>
          </cell>
          <cell r="C3174" t="str">
            <v>JD31</v>
          </cell>
          <cell r="D3174" t="str">
            <v>Tractor John Deere 7230R</v>
          </cell>
          <cell r="E3174" t="str">
            <v>100JD</v>
          </cell>
          <cell r="F3174" t="str">
            <v>Coazucar S. A.</v>
          </cell>
          <cell r="G3174">
            <v>791060416</v>
          </cell>
          <cell r="H3174">
            <v>7795551073</v>
          </cell>
          <cell r="I3174" t="str">
            <v>JOHN DEERE</v>
          </cell>
          <cell r="J3174" t="str">
            <v>Revisar A/A</v>
          </cell>
          <cell r="K3174" t="str">
            <v>MTTO. CORRECTIVO</v>
          </cell>
          <cell r="L3174">
            <v>1125</v>
          </cell>
          <cell r="M3174" t="str">
            <v>GUAMBO CELA, JOSE</v>
          </cell>
          <cell r="N3174" t="str">
            <v>D (Salida 18 Horas)</v>
          </cell>
          <cell r="O3174">
            <v>42219</v>
          </cell>
          <cell r="P3174">
            <v>0.70416666666666661</v>
          </cell>
          <cell r="Q3174">
            <v>32</v>
          </cell>
          <cell r="R3174">
            <v>6779</v>
          </cell>
          <cell r="S3174">
            <v>36812.830038888613</v>
          </cell>
          <cell r="T3174"/>
          <cell r="U3174"/>
          <cell r="V3174" t="str">
            <v/>
          </cell>
        </row>
        <row r="3175">
          <cell r="A3175"/>
          <cell r="B3175">
            <v>3164</v>
          </cell>
          <cell r="C3175">
            <v>796</v>
          </cell>
          <cell r="D3175" t="str">
            <v>Rome Plow 24Dx32"x1/2x2 1/8</v>
          </cell>
          <cell r="E3175" t="str">
            <v>100EA</v>
          </cell>
          <cell r="F3175" t="str">
            <v>Coazucar S. A.</v>
          </cell>
          <cell r="G3175">
            <v>791060352</v>
          </cell>
          <cell r="H3175">
            <v>7795550482</v>
          </cell>
          <cell r="I3175" t="str">
            <v>MTTO. EN EL CAMPO</v>
          </cell>
          <cell r="J3175" t="str">
            <v>Cambiar llanta baja</v>
          </cell>
          <cell r="K3175" t="str">
            <v>MTTO. CORRECTIVO</v>
          </cell>
          <cell r="L3175">
            <v>925</v>
          </cell>
          <cell r="M3175" t="str">
            <v>CONCHA TORRES, CARLOS GEOVANNY</v>
          </cell>
          <cell r="N3175" t="str">
            <v>D (Salida 18 Horas)</v>
          </cell>
          <cell r="O3175">
            <v>42219</v>
          </cell>
          <cell r="P3175">
            <v>0.7104166666666667</v>
          </cell>
          <cell r="Q3175">
            <v>32</v>
          </cell>
          <cell r="R3175"/>
          <cell r="S3175" t="str">
            <v>Mtto. Terminado</v>
          </cell>
          <cell r="T3175">
            <v>42219</v>
          </cell>
          <cell r="U3175">
            <v>0.79375000000000007</v>
          </cell>
          <cell r="V3175">
            <v>1.9999999998835847</v>
          </cell>
        </row>
        <row r="3176">
          <cell r="A3176"/>
          <cell r="B3176">
            <v>3165</v>
          </cell>
          <cell r="C3176">
            <v>162</v>
          </cell>
          <cell r="D3176" t="str">
            <v>Cabezal M. Benz LS-2635</v>
          </cell>
          <cell r="E3176" t="str">
            <v>100CB</v>
          </cell>
          <cell r="F3176" t="str">
            <v>Coazucar S. A.</v>
          </cell>
          <cell r="G3176">
            <v>791060330</v>
          </cell>
          <cell r="H3176">
            <v>791060330</v>
          </cell>
          <cell r="I3176" t="str">
            <v>ELECTROMECANICOS</v>
          </cell>
          <cell r="J3176" t="str">
            <v>Revisar sistema electrico</v>
          </cell>
          <cell r="K3176" t="str">
            <v>MTTO. CORRECTIVO</v>
          </cell>
          <cell r="L3176">
            <v>1170</v>
          </cell>
          <cell r="M3176" t="str">
            <v>IÑAMAGUA PACHECO, MANUEL DE JESUS</v>
          </cell>
          <cell r="N3176" t="str">
            <v>D (Salida 18 Horas)</v>
          </cell>
          <cell r="O3176">
            <v>42219</v>
          </cell>
          <cell r="P3176">
            <v>0.72986111111111107</v>
          </cell>
          <cell r="Q3176">
            <v>32</v>
          </cell>
          <cell r="R3176">
            <v>47723</v>
          </cell>
          <cell r="S3176" t="str">
            <v>Mtto. Terminado</v>
          </cell>
          <cell r="T3176">
            <v>42219</v>
          </cell>
          <cell r="U3176">
            <v>0.89374999999999993</v>
          </cell>
          <cell r="V3176">
            <v>3.9333333334652707</v>
          </cell>
        </row>
        <row r="3177">
          <cell r="A3177"/>
          <cell r="B3177">
            <v>3166</v>
          </cell>
          <cell r="C3177">
            <v>1276</v>
          </cell>
          <cell r="D3177" t="str">
            <v>Trayler</v>
          </cell>
          <cell r="E3177" t="str">
            <v>100TD</v>
          </cell>
          <cell r="F3177" t="str">
            <v>Coazucar S. A.</v>
          </cell>
          <cell r="G3177">
            <v>791060312</v>
          </cell>
          <cell r="H3177">
            <v>791060312</v>
          </cell>
          <cell r="I3177" t="str">
            <v>MTTO. EN EL CAMPO</v>
          </cell>
          <cell r="J3177" t="str">
            <v>Cambiar llanta baja</v>
          </cell>
          <cell r="K3177" t="str">
            <v>MTTO. CORRECTIVO</v>
          </cell>
          <cell r="L3177">
            <v>1353</v>
          </cell>
          <cell r="M3177" t="str">
            <v>MINA POROZO, XAVIER</v>
          </cell>
          <cell r="N3177" t="str">
            <v>D (Salida 18 Horas)</v>
          </cell>
          <cell r="O3177">
            <v>42219</v>
          </cell>
          <cell r="P3177">
            <v>0.7583333333333333</v>
          </cell>
          <cell r="Q3177">
            <v>32</v>
          </cell>
          <cell r="R3177"/>
          <cell r="S3177" t="str">
            <v>Mtto. Terminado</v>
          </cell>
          <cell r="T3177">
            <v>42219</v>
          </cell>
          <cell r="U3177">
            <v>0.8125</v>
          </cell>
          <cell r="V3177">
            <v>1.3000000000465661</v>
          </cell>
        </row>
        <row r="3178">
          <cell r="A3178"/>
          <cell r="B3178">
            <v>3167</v>
          </cell>
          <cell r="C3178">
            <v>598</v>
          </cell>
          <cell r="D3178" t="str">
            <v>Cosechadora de CañaJohn Deere 3520</v>
          </cell>
          <cell r="E3178" t="str">
            <v>100CS</v>
          </cell>
          <cell r="F3178" t="str">
            <v>Coazucar S. A.</v>
          </cell>
          <cell r="G3178">
            <v>791060321</v>
          </cell>
          <cell r="H3178">
            <v>791060321</v>
          </cell>
          <cell r="I3178" t="str">
            <v>MTTO. EN EL CAMPO</v>
          </cell>
          <cell r="J3178" t="str">
            <v>revisar sistema hidraulico</v>
          </cell>
          <cell r="K3178" t="str">
            <v>MTTO. CORRECTIVO</v>
          </cell>
          <cell r="L3178">
            <v>803</v>
          </cell>
          <cell r="M3178" t="str">
            <v>CALLE SOLIZ, LUIS</v>
          </cell>
          <cell r="N3178" t="str">
            <v>D (Salida 18 Horas)</v>
          </cell>
          <cell r="O3178">
            <v>42219</v>
          </cell>
          <cell r="P3178">
            <v>0.76180555555555562</v>
          </cell>
          <cell r="Q3178">
            <v>32</v>
          </cell>
          <cell r="R3178"/>
          <cell r="S3178" t="str">
            <v>Mtto. Terminado</v>
          </cell>
          <cell r="T3178">
            <v>42219</v>
          </cell>
          <cell r="U3178">
            <v>0.91666666666666663</v>
          </cell>
          <cell r="V3178">
            <v>3.7166666665580124</v>
          </cell>
        </row>
        <row r="3179">
          <cell r="A3179"/>
          <cell r="B3179">
            <v>3168</v>
          </cell>
          <cell r="C3179">
            <v>455</v>
          </cell>
          <cell r="D3179" t="str">
            <v>Carreton</v>
          </cell>
          <cell r="E3179" t="str">
            <v>100CA</v>
          </cell>
          <cell r="F3179" t="str">
            <v>Coazucar S. A.</v>
          </cell>
          <cell r="G3179">
            <v>0</v>
          </cell>
          <cell r="H3179">
            <v>791060326</v>
          </cell>
          <cell r="I3179" t="str">
            <v>CARRETONES</v>
          </cell>
          <cell r="J3179" t="str">
            <v>Cambiar hoja de resortes</v>
          </cell>
          <cell r="K3179" t="str">
            <v>MTTO. CORRECTIVO</v>
          </cell>
          <cell r="L3179">
            <v>1417</v>
          </cell>
          <cell r="M3179" t="str">
            <v>MORENO ULLOA, SALOMON</v>
          </cell>
          <cell r="N3179" t="str">
            <v>D (Salida 18 Horas)</v>
          </cell>
          <cell r="O3179">
            <v>42219</v>
          </cell>
          <cell r="P3179">
            <v>0.76736111111111116</v>
          </cell>
          <cell r="Q3179">
            <v>32</v>
          </cell>
          <cell r="R3179"/>
          <cell r="S3179" t="str">
            <v>Mtto. Terminado</v>
          </cell>
          <cell r="T3179">
            <v>42219</v>
          </cell>
          <cell r="U3179">
            <v>0.91666666666666663</v>
          </cell>
          <cell r="V3179">
            <v>3.5833333333721384</v>
          </cell>
        </row>
        <row r="3180">
          <cell r="A3180"/>
          <cell r="B3180">
            <v>3169</v>
          </cell>
          <cell r="C3180">
            <v>507</v>
          </cell>
          <cell r="D3180" t="str">
            <v>Cargadora de Caña Cameco SP- 1800</v>
          </cell>
          <cell r="E3180" t="str">
            <v>100LL</v>
          </cell>
          <cell r="F3180" t="str">
            <v>Coazucar S. A.</v>
          </cell>
          <cell r="G3180">
            <v>791060368</v>
          </cell>
          <cell r="H3180">
            <v>791060368</v>
          </cell>
          <cell r="I3180" t="str">
            <v>LLENADORAS</v>
          </cell>
          <cell r="J3180" t="str">
            <v>Orden de inspección</v>
          </cell>
          <cell r="K3180" t="str">
            <v>MTTO. PREVENTIVO</v>
          </cell>
          <cell r="L3180">
            <v>1849</v>
          </cell>
          <cell r="M3180" t="str">
            <v>SORNOZA PEÑARRETA, SERGIO</v>
          </cell>
          <cell r="N3180" t="str">
            <v>D (Salida 18 Horas)</v>
          </cell>
          <cell r="O3180">
            <v>42219</v>
          </cell>
          <cell r="P3180">
            <v>0.79305555555555562</v>
          </cell>
          <cell r="Q3180">
            <v>32</v>
          </cell>
          <cell r="R3180"/>
          <cell r="S3180">
            <v>36810.69670555531</v>
          </cell>
          <cell r="T3180"/>
          <cell r="U3180"/>
          <cell r="V3180" t="str">
            <v/>
          </cell>
        </row>
        <row r="3181">
          <cell r="A3181"/>
          <cell r="B3181">
            <v>3170</v>
          </cell>
          <cell r="C3181">
            <v>507</v>
          </cell>
          <cell r="D3181" t="str">
            <v>Cargadora de Caña Cameco SP- 1800</v>
          </cell>
          <cell r="E3181" t="str">
            <v>100LL</v>
          </cell>
          <cell r="F3181" t="str">
            <v>Coazucar S. A.</v>
          </cell>
          <cell r="G3181">
            <v>791060368</v>
          </cell>
          <cell r="H3181">
            <v>791060368</v>
          </cell>
          <cell r="I3181" t="str">
            <v>LUBRICADORA</v>
          </cell>
          <cell r="J3181" t="str">
            <v>Cambio de filtro y aceite de motor</v>
          </cell>
          <cell r="K3181" t="str">
            <v>MTTO. PREVENTIVO</v>
          </cell>
          <cell r="L3181">
            <v>1849</v>
          </cell>
          <cell r="M3181" t="str">
            <v>SORNOZA PEÑARRETA, SERGIO</v>
          </cell>
          <cell r="N3181" t="str">
            <v>D (Salida 18 Horas)</v>
          </cell>
          <cell r="O3181">
            <v>42219</v>
          </cell>
          <cell r="P3181">
            <v>0.79305555555555562</v>
          </cell>
          <cell r="Q3181">
            <v>32</v>
          </cell>
          <cell r="R3181"/>
          <cell r="S3181">
            <v>36810.69670555531</v>
          </cell>
          <cell r="T3181"/>
          <cell r="U3181"/>
          <cell r="V3181" t="str">
            <v/>
          </cell>
        </row>
        <row r="3182">
          <cell r="A3182"/>
          <cell r="B3182">
            <v>3171</v>
          </cell>
          <cell r="C3182">
            <v>507</v>
          </cell>
          <cell r="D3182" t="str">
            <v>Cargadora de Caña Cameco SP- 1800</v>
          </cell>
          <cell r="E3182" t="str">
            <v>100LL</v>
          </cell>
          <cell r="F3182" t="str">
            <v>Coazucar S. A.</v>
          </cell>
          <cell r="G3182">
            <v>791060368</v>
          </cell>
          <cell r="H3182">
            <v>791060368</v>
          </cell>
          <cell r="I3182" t="str">
            <v>LUBRICADORA</v>
          </cell>
          <cell r="J3182" t="str">
            <v>Cambio filtro de combustible</v>
          </cell>
          <cell r="K3182" t="str">
            <v>MTTO. PREVENTIVO</v>
          </cell>
          <cell r="L3182">
            <v>1849</v>
          </cell>
          <cell r="M3182" t="str">
            <v>SORNOZA PEÑARRETA, SERGIO</v>
          </cell>
          <cell r="N3182" t="str">
            <v>D (Salida 18 Horas)</v>
          </cell>
          <cell r="O3182">
            <v>42219</v>
          </cell>
          <cell r="P3182">
            <v>0.79305555555555562</v>
          </cell>
          <cell r="Q3182">
            <v>32</v>
          </cell>
          <cell r="R3182"/>
          <cell r="S3182">
            <v>36810.69670555531</v>
          </cell>
          <cell r="T3182"/>
          <cell r="U3182"/>
          <cell r="V3182" t="str">
            <v/>
          </cell>
        </row>
        <row r="3183">
          <cell r="A3183"/>
          <cell r="B3183">
            <v>3172</v>
          </cell>
          <cell r="C3183">
            <v>501</v>
          </cell>
          <cell r="D3183" t="str">
            <v>Cargadora de Caña Cameco SP- 1800</v>
          </cell>
          <cell r="E3183" t="str">
            <v>100LL</v>
          </cell>
          <cell r="F3183" t="str">
            <v>Coazucar S. A.</v>
          </cell>
          <cell r="G3183">
            <v>0</v>
          </cell>
          <cell r="H3183">
            <v>791060441</v>
          </cell>
          <cell r="I3183" t="str">
            <v>LLENADORAS</v>
          </cell>
          <cell r="J3183" t="str">
            <v>Revisar equipo</v>
          </cell>
          <cell r="K3183" t="str">
            <v>MTTO. CORRECTIVO</v>
          </cell>
          <cell r="L3183">
            <v>1849</v>
          </cell>
          <cell r="M3183" t="str">
            <v>SORNOZA PEÑARRETA, SERGIO</v>
          </cell>
          <cell r="N3183" t="str">
            <v>D (Salida 18 Horas)</v>
          </cell>
          <cell r="O3183">
            <v>42219</v>
          </cell>
          <cell r="P3183">
            <v>0.79513888888888884</v>
          </cell>
          <cell r="Q3183">
            <v>32</v>
          </cell>
          <cell r="R3183"/>
          <cell r="S3183" t="str">
            <v>Mtto. Terminado</v>
          </cell>
          <cell r="T3183">
            <v>42219</v>
          </cell>
          <cell r="U3183">
            <v>0.91666666666666663</v>
          </cell>
          <cell r="V3183">
            <v>2.9166666666278616</v>
          </cell>
        </row>
        <row r="3184">
          <cell r="A3184"/>
          <cell r="B3184">
            <v>3173</v>
          </cell>
          <cell r="C3184">
            <v>522</v>
          </cell>
          <cell r="D3184" t="str">
            <v>Cargadora de Caña Vanguard V-1900</v>
          </cell>
          <cell r="E3184" t="str">
            <v>100LL</v>
          </cell>
          <cell r="F3184" t="str">
            <v>Coazucar S. A.</v>
          </cell>
          <cell r="G3184">
            <v>791060369</v>
          </cell>
          <cell r="H3184">
            <v>791060369</v>
          </cell>
          <cell r="I3184" t="str">
            <v>MTTO. EN EL CAMPO</v>
          </cell>
          <cell r="J3184" t="str">
            <v>Cambiar horometro</v>
          </cell>
          <cell r="K3184" t="str">
            <v>MTTO. CORRECTIVO</v>
          </cell>
          <cell r="L3184">
            <v>1540</v>
          </cell>
          <cell r="M3184" t="str">
            <v>PATIÑO QUIMI, MARIO CALIXTO</v>
          </cell>
          <cell r="N3184" t="str">
            <v>D (Salida 18 Horas)</v>
          </cell>
          <cell r="O3184">
            <v>42219</v>
          </cell>
          <cell r="P3184">
            <v>0.80833333333333324</v>
          </cell>
          <cell r="Q3184">
            <v>32</v>
          </cell>
          <cell r="R3184"/>
          <cell r="S3184" t="str">
            <v>Mtto. Terminado</v>
          </cell>
          <cell r="T3184">
            <v>42219</v>
          </cell>
          <cell r="U3184">
            <v>0.92361111111111116</v>
          </cell>
          <cell r="V3184">
            <v>2.7666666666045785</v>
          </cell>
        </row>
        <row r="3185">
          <cell r="A3185"/>
          <cell r="B3185">
            <v>3174</v>
          </cell>
          <cell r="C3185" t="str">
            <v>693D</v>
          </cell>
          <cell r="D3185" t="str">
            <v>Moto Bomba Jhon Deere 4039</v>
          </cell>
          <cell r="E3185" t="str">
            <v>100BB</v>
          </cell>
          <cell r="F3185" t="str">
            <v>Coazucar S. A.</v>
          </cell>
          <cell r="G3185">
            <v>791060405</v>
          </cell>
          <cell r="H3185">
            <v>7795550064</v>
          </cell>
          <cell r="I3185" t="str">
            <v>MTTO. EN EL CAMPO</v>
          </cell>
          <cell r="J3185" t="str">
            <v>Revisar sistema electrico</v>
          </cell>
          <cell r="K3185" t="str">
            <v>MTTO. CORRECTIVO</v>
          </cell>
          <cell r="L3185">
            <v>1655</v>
          </cell>
          <cell r="M3185" t="str">
            <v>RAMON RAMON, FRANKLIN</v>
          </cell>
          <cell r="N3185" t="str">
            <v>D (Salida 18 Horas)</v>
          </cell>
          <cell r="O3185">
            <v>42219</v>
          </cell>
          <cell r="P3185">
            <v>0.81041666666666667</v>
          </cell>
          <cell r="Q3185">
            <v>32</v>
          </cell>
          <cell r="R3185"/>
          <cell r="S3185" t="str">
            <v>Mtto. Terminado</v>
          </cell>
          <cell r="T3185">
            <v>42220</v>
          </cell>
          <cell r="U3185">
            <v>8.3333333333333329E-2</v>
          </cell>
          <cell r="V3185">
            <v>6.5500000000465661</v>
          </cell>
        </row>
        <row r="3186">
          <cell r="A3186"/>
          <cell r="B3186">
            <v>3175</v>
          </cell>
          <cell r="C3186">
            <v>668</v>
          </cell>
          <cell r="D3186" t="str">
            <v xml:space="preserve">Moto Bomba Perkins 4.236 </v>
          </cell>
          <cell r="E3186" t="str">
            <v>100BB</v>
          </cell>
          <cell r="F3186" t="str">
            <v>Coazucar S. A.</v>
          </cell>
          <cell r="G3186">
            <v>791060405</v>
          </cell>
          <cell r="H3186">
            <v>7795550042</v>
          </cell>
          <cell r="I3186" t="str">
            <v>MTTO. EN EL CAMPO</v>
          </cell>
          <cell r="J3186" t="str">
            <v>Soldar escape</v>
          </cell>
          <cell r="K3186" t="str">
            <v>MTTO. CORRECTIVO</v>
          </cell>
          <cell r="L3186">
            <v>1995</v>
          </cell>
          <cell r="M3186" t="str">
            <v>VICUÑA ONCE, CRISTIAN</v>
          </cell>
          <cell r="N3186" t="str">
            <v>D (Salida 18 Horas)</v>
          </cell>
          <cell r="O3186">
            <v>42219</v>
          </cell>
          <cell r="P3186">
            <v>0.81111111111111101</v>
          </cell>
          <cell r="Q3186">
            <v>32</v>
          </cell>
          <cell r="R3186"/>
          <cell r="S3186" t="str">
            <v>Mtto. Terminado</v>
          </cell>
          <cell r="T3186">
            <v>42219</v>
          </cell>
          <cell r="U3186">
            <v>0.91666666666666663</v>
          </cell>
          <cell r="V3186">
            <v>2.533333333209157</v>
          </cell>
        </row>
        <row r="3187">
          <cell r="A3187"/>
          <cell r="B3187">
            <v>3176</v>
          </cell>
          <cell r="C3187">
            <v>670</v>
          </cell>
          <cell r="D3187" t="str">
            <v xml:space="preserve">Moto Bomba Perkins 4.236 </v>
          </cell>
          <cell r="E3187" t="str">
            <v>100BB</v>
          </cell>
          <cell r="F3187" t="str">
            <v>Coazucar S. A.</v>
          </cell>
          <cell r="G3187">
            <v>791060405</v>
          </cell>
          <cell r="H3187">
            <v>7795550046</v>
          </cell>
          <cell r="I3187" t="str">
            <v>MTTO. EN EL CAMPO</v>
          </cell>
          <cell r="J3187" t="str">
            <v>Soldar base del depuardor</v>
          </cell>
          <cell r="K3187" t="str">
            <v>MTTO. CORRECTIVO</v>
          </cell>
          <cell r="L3187">
            <v>1995</v>
          </cell>
          <cell r="M3187" t="str">
            <v>VICUÑA ONCE, CRISTIAN</v>
          </cell>
          <cell r="N3187" t="str">
            <v>D (Salida 18 Horas)</v>
          </cell>
          <cell r="O3187">
            <v>42219</v>
          </cell>
          <cell r="P3187">
            <v>0.81180555555555556</v>
          </cell>
          <cell r="Q3187">
            <v>32</v>
          </cell>
          <cell r="R3187"/>
          <cell r="S3187" t="str">
            <v>Mtto. Terminado</v>
          </cell>
          <cell r="T3187">
            <v>42219</v>
          </cell>
          <cell r="U3187">
            <v>0.99930555555555556</v>
          </cell>
          <cell r="V3187">
            <v>4.5</v>
          </cell>
        </row>
        <row r="3188">
          <cell r="A3188"/>
          <cell r="B3188">
            <v>3177</v>
          </cell>
          <cell r="C3188">
            <v>1408</v>
          </cell>
          <cell r="D3188" t="str">
            <v>Dollys</v>
          </cell>
          <cell r="E3188" t="str">
            <v>100DL</v>
          </cell>
          <cell r="F3188" t="str">
            <v>Coazucar S. A.</v>
          </cell>
          <cell r="G3188">
            <v>0</v>
          </cell>
          <cell r="H3188">
            <v>791060315</v>
          </cell>
          <cell r="I3188" t="str">
            <v>MTTO. EN EL CAMPO</v>
          </cell>
          <cell r="J3188" t="str">
            <v>Cambiar llanta baja</v>
          </cell>
          <cell r="K3188" t="str">
            <v>MTTO. CORRECTIVO</v>
          </cell>
          <cell r="L3188">
            <v>7119</v>
          </cell>
          <cell r="M3188" t="str">
            <v>TACURI VILLALTA, SEGUNDO JACINTO</v>
          </cell>
          <cell r="N3188" t="str">
            <v>D (Salida 18 Horas)</v>
          </cell>
          <cell r="O3188">
            <v>42219</v>
          </cell>
          <cell r="P3188">
            <v>0.82152777777777775</v>
          </cell>
          <cell r="Q3188">
            <v>32</v>
          </cell>
          <cell r="R3188"/>
          <cell r="S3188" t="str">
            <v>Mtto. Terminado</v>
          </cell>
          <cell r="T3188">
            <v>42219</v>
          </cell>
          <cell r="U3188">
            <v>0.90486111111111101</v>
          </cell>
          <cell r="V3188">
            <v>2.0000000001164153</v>
          </cell>
        </row>
        <row r="3189">
          <cell r="A3189"/>
          <cell r="B3189">
            <v>3178</v>
          </cell>
          <cell r="C3189" t="str">
            <v>JD45</v>
          </cell>
          <cell r="D3189" t="str">
            <v>Tractor Massey Ferguson MF7624</v>
          </cell>
          <cell r="E3189" t="str">
            <v>100JD</v>
          </cell>
          <cell r="F3189" t="str">
            <v>Coazucar S. A.</v>
          </cell>
          <cell r="G3189">
            <v>791060433</v>
          </cell>
          <cell r="H3189">
            <v>7795551099</v>
          </cell>
          <cell r="I3189" t="str">
            <v>MTTO. EN EL CAMPO</v>
          </cell>
          <cell r="J3189" t="str">
            <v>Revisar fuga de combustible</v>
          </cell>
          <cell r="K3189" t="str">
            <v>MTTO. CORRECTIVO</v>
          </cell>
          <cell r="L3189">
            <v>793</v>
          </cell>
          <cell r="M3189" t="str">
            <v>CALI QUEZADA, JOSE ANTONIO</v>
          </cell>
          <cell r="N3189" t="str">
            <v>D (Salida 18 Horas)</v>
          </cell>
          <cell r="O3189">
            <v>42219</v>
          </cell>
          <cell r="P3189">
            <v>0.82638888888888884</v>
          </cell>
          <cell r="Q3189">
            <v>32</v>
          </cell>
          <cell r="R3189"/>
          <cell r="S3189">
            <v>36809.89670555538</v>
          </cell>
          <cell r="T3189"/>
          <cell r="U3189"/>
          <cell r="V3189" t="str">
            <v/>
          </cell>
        </row>
        <row r="3190">
          <cell r="A3190"/>
          <cell r="B3190">
            <v>3179</v>
          </cell>
          <cell r="C3190">
            <v>326</v>
          </cell>
          <cell r="D3190" t="str">
            <v xml:space="preserve">Tractor de Llantas Cameco </v>
          </cell>
          <cell r="E3190" t="str">
            <v>100CM</v>
          </cell>
          <cell r="F3190" t="str">
            <v>Coazucar S. A.</v>
          </cell>
          <cell r="G3190">
            <v>791060373</v>
          </cell>
          <cell r="H3190">
            <v>791060373</v>
          </cell>
          <cell r="I3190" t="str">
            <v>MTTO. EN EL CAMPO</v>
          </cell>
          <cell r="J3190" t="str">
            <v>Cambiar manguera hidraulica y completar aceite</v>
          </cell>
          <cell r="K3190" t="str">
            <v>MTTO. CORRECTIVO</v>
          </cell>
          <cell r="L3190">
            <v>1855</v>
          </cell>
          <cell r="M3190" t="str">
            <v>SUCUZHAÑAY LEMA, CARLOS</v>
          </cell>
          <cell r="N3190" t="str">
            <v>D (Salida 18 Horas)</v>
          </cell>
          <cell r="O3190">
            <v>42219</v>
          </cell>
          <cell r="P3190">
            <v>0.83333333333333337</v>
          </cell>
          <cell r="Q3190">
            <v>32</v>
          </cell>
          <cell r="R3190"/>
          <cell r="S3190" t="str">
            <v>Mtto. Terminado</v>
          </cell>
          <cell r="T3190">
            <v>42219</v>
          </cell>
          <cell r="U3190">
            <v>0.9375</v>
          </cell>
          <cell r="V3190">
            <v>2.5</v>
          </cell>
        </row>
        <row r="3191">
          <cell r="A3191"/>
          <cell r="B3191">
            <v>3180</v>
          </cell>
          <cell r="C3191">
            <v>1233</v>
          </cell>
          <cell r="D3191" t="str">
            <v>Trayler</v>
          </cell>
          <cell r="E3191" t="str">
            <v>100TD</v>
          </cell>
          <cell r="F3191" t="str">
            <v>Coazucar S. A.</v>
          </cell>
          <cell r="G3191">
            <v>791060312</v>
          </cell>
          <cell r="H3191">
            <v>791060312</v>
          </cell>
          <cell r="I3191" t="str">
            <v>MTTO. EN EL CAMPO</v>
          </cell>
          <cell r="J3191" t="str">
            <v>Cambiar llanta baja</v>
          </cell>
          <cell r="K3191" t="str">
            <v>MTTO. CORRECTIVO</v>
          </cell>
          <cell r="L3191">
            <v>1353</v>
          </cell>
          <cell r="M3191" t="str">
            <v>MINA POROZO, XAVIER</v>
          </cell>
          <cell r="N3191" t="str">
            <v>D (Salida 18 Horas)</v>
          </cell>
          <cell r="O3191">
            <v>42219</v>
          </cell>
          <cell r="P3191">
            <v>0.8340277777777777</v>
          </cell>
          <cell r="Q3191">
            <v>32</v>
          </cell>
          <cell r="R3191"/>
          <cell r="S3191" t="str">
            <v>Mtto. Terminado</v>
          </cell>
          <cell r="T3191">
            <v>42219</v>
          </cell>
          <cell r="U3191">
            <v>0.92013888888888884</v>
          </cell>
          <cell r="V3191">
            <v>2.0666666667675599</v>
          </cell>
        </row>
        <row r="3192">
          <cell r="A3192"/>
          <cell r="B3192">
            <v>3181</v>
          </cell>
          <cell r="C3192">
            <v>1219</v>
          </cell>
          <cell r="D3192" t="str">
            <v>Trayler</v>
          </cell>
          <cell r="E3192" t="str">
            <v>100TD</v>
          </cell>
          <cell r="F3192" t="str">
            <v>Coazucar S. A.</v>
          </cell>
          <cell r="G3192">
            <v>791060312</v>
          </cell>
          <cell r="H3192">
            <v>791060312</v>
          </cell>
          <cell r="I3192" t="str">
            <v>TRAYLER</v>
          </cell>
          <cell r="J3192" t="str">
            <v>Colocar argolla de volteo</v>
          </cell>
          <cell r="K3192" t="str">
            <v>MTTO. CORRECTIVO</v>
          </cell>
          <cell r="L3192">
            <v>1500</v>
          </cell>
          <cell r="M3192" t="str">
            <v>ORTIZ YADAYCELA, NESTOR</v>
          </cell>
          <cell r="N3192" t="str">
            <v>D (Salida 18 Horas)</v>
          </cell>
          <cell r="O3192">
            <v>42219</v>
          </cell>
          <cell r="P3192">
            <v>0.84583333333333333</v>
          </cell>
          <cell r="Q3192">
            <v>32</v>
          </cell>
          <cell r="R3192"/>
          <cell r="S3192" t="str">
            <v>Mtto. Terminado</v>
          </cell>
          <cell r="T3192">
            <v>42219</v>
          </cell>
          <cell r="U3192">
            <v>0.875</v>
          </cell>
          <cell r="V3192">
            <v>0.69999999995343387</v>
          </cell>
        </row>
        <row r="3193">
          <cell r="A3193"/>
          <cell r="B3193">
            <v>3182</v>
          </cell>
          <cell r="C3193">
            <v>1305</v>
          </cell>
          <cell r="D3193" t="str">
            <v>Trayler</v>
          </cell>
          <cell r="E3193" t="str">
            <v>100TD</v>
          </cell>
          <cell r="F3193" t="str">
            <v>Coazucar S. A.</v>
          </cell>
          <cell r="G3193">
            <v>0</v>
          </cell>
          <cell r="H3193">
            <v>791060312</v>
          </cell>
          <cell r="I3193" t="str">
            <v>TRAYLER</v>
          </cell>
          <cell r="J3193" t="str">
            <v>Colocar argolla de volteo</v>
          </cell>
          <cell r="K3193" t="str">
            <v>MTTO. CORRECTIVO</v>
          </cell>
          <cell r="L3193">
            <v>1500</v>
          </cell>
          <cell r="M3193" t="str">
            <v>ORTIZ YADAYCELA, NESTOR</v>
          </cell>
          <cell r="N3193" t="str">
            <v>D (Salida 18 Horas)</v>
          </cell>
          <cell r="O3193">
            <v>42219</v>
          </cell>
          <cell r="P3193">
            <v>0.84583333333333333</v>
          </cell>
          <cell r="Q3193">
            <v>32</v>
          </cell>
          <cell r="R3193"/>
          <cell r="S3193" t="str">
            <v>Mtto. Terminado</v>
          </cell>
          <cell r="T3193">
            <v>42219</v>
          </cell>
          <cell r="U3193">
            <v>0.89583333333333337</v>
          </cell>
          <cell r="V3193">
            <v>1.1999999999534339</v>
          </cell>
        </row>
        <row r="3194">
          <cell r="A3194"/>
          <cell r="B3194">
            <v>3183</v>
          </cell>
          <cell r="C3194">
            <v>1356</v>
          </cell>
          <cell r="D3194" t="str">
            <v>Trayler</v>
          </cell>
          <cell r="E3194" t="str">
            <v>100TD</v>
          </cell>
          <cell r="F3194" t="str">
            <v>Coazucar S. A.</v>
          </cell>
          <cell r="G3194">
            <v>0</v>
          </cell>
          <cell r="H3194">
            <v>791060312</v>
          </cell>
          <cell r="I3194" t="str">
            <v>TRAYLER</v>
          </cell>
          <cell r="J3194" t="str">
            <v>Colocar pin de biela</v>
          </cell>
          <cell r="K3194" t="str">
            <v>MTTO. CORRECTIVO</v>
          </cell>
          <cell r="L3194">
            <v>1500</v>
          </cell>
          <cell r="M3194" t="str">
            <v>ORTIZ YADAYCELA, NESTOR</v>
          </cell>
          <cell r="N3194" t="str">
            <v>D (Salida 18 Horas)</v>
          </cell>
          <cell r="O3194">
            <v>42219</v>
          </cell>
          <cell r="P3194">
            <v>0.85555555555555562</v>
          </cell>
          <cell r="Q3194">
            <v>32</v>
          </cell>
          <cell r="R3194"/>
          <cell r="S3194" t="str">
            <v>Mtto. Terminado</v>
          </cell>
          <cell r="T3194">
            <v>42219</v>
          </cell>
          <cell r="U3194">
            <v>0.91666666666666663</v>
          </cell>
          <cell r="V3194">
            <v>1.4666666665580124</v>
          </cell>
        </row>
        <row r="3195">
          <cell r="A3195"/>
          <cell r="B3195">
            <v>3184</v>
          </cell>
          <cell r="C3195" t="str">
            <v>JD21</v>
          </cell>
          <cell r="D3195" t="str">
            <v>Tractor John Deere 6145J</v>
          </cell>
          <cell r="E3195" t="str">
            <v>100JD</v>
          </cell>
          <cell r="F3195" t="str">
            <v>Coazucar S. A.</v>
          </cell>
          <cell r="G3195">
            <v>791060443</v>
          </cell>
          <cell r="H3195">
            <v>7795551053</v>
          </cell>
          <cell r="I3195" t="str">
            <v>MTTO. EN EL CAMPO</v>
          </cell>
          <cell r="J3195" t="str">
            <v>Revisar motor</v>
          </cell>
          <cell r="K3195" t="str">
            <v>MTTO. CORRECTIVO</v>
          </cell>
          <cell r="L3195">
            <v>7498</v>
          </cell>
          <cell r="M3195" t="str">
            <v>CAMPOVERDE SUQUITANA, DAVID</v>
          </cell>
          <cell r="N3195" t="str">
            <v>D (Salida 18 Horas)</v>
          </cell>
          <cell r="O3195">
            <v>42219</v>
          </cell>
          <cell r="P3195">
            <v>0.86875000000000002</v>
          </cell>
          <cell r="Q3195">
            <v>32</v>
          </cell>
          <cell r="R3195"/>
          <cell r="S3195">
            <v>36808.880038888659</v>
          </cell>
          <cell r="T3195"/>
          <cell r="U3195"/>
          <cell r="V3195" t="str">
            <v/>
          </cell>
        </row>
        <row r="3196">
          <cell r="A3196"/>
          <cell r="B3196">
            <v>3185</v>
          </cell>
          <cell r="C3196" t="str">
            <v>JD33</v>
          </cell>
          <cell r="D3196" t="str">
            <v>Tractor John Deere 7230R</v>
          </cell>
          <cell r="E3196" t="str">
            <v>100JD</v>
          </cell>
          <cell r="F3196" t="str">
            <v>Coazucar S. A.</v>
          </cell>
          <cell r="G3196">
            <v>791060416</v>
          </cell>
          <cell r="H3196">
            <v>7795551077</v>
          </cell>
          <cell r="I3196" t="str">
            <v>MTTO. EN EL CAMPO</v>
          </cell>
          <cell r="J3196" t="str">
            <v>Cambiar llanta baja posterior izquierda</v>
          </cell>
          <cell r="K3196" t="str">
            <v>MTTO. CORRECTIVO</v>
          </cell>
          <cell r="L3196">
            <v>7131</v>
          </cell>
          <cell r="M3196" t="str">
            <v>FLORES GUACHICHULCA, ERWIN FABIAN</v>
          </cell>
          <cell r="N3196" t="str">
            <v>D (Salida 18 Horas)</v>
          </cell>
          <cell r="O3196">
            <v>42219</v>
          </cell>
          <cell r="P3196">
            <v>0.88124999999999998</v>
          </cell>
          <cell r="Q3196">
            <v>32</v>
          </cell>
          <cell r="R3196"/>
          <cell r="S3196" t="str">
            <v>Mtto. Terminado</v>
          </cell>
          <cell r="T3196">
            <v>42219</v>
          </cell>
          <cell r="U3196">
            <v>0.92013888888888884</v>
          </cell>
          <cell r="V3196">
            <v>0.9333333334652707</v>
          </cell>
        </row>
        <row r="3197">
          <cell r="A3197"/>
          <cell r="B3197">
            <v>3186</v>
          </cell>
          <cell r="C3197">
            <v>1435</v>
          </cell>
          <cell r="D3197" t="str">
            <v>Dollys</v>
          </cell>
          <cell r="E3197" t="str">
            <v>100DL</v>
          </cell>
          <cell r="F3197" t="str">
            <v>Coazucar S. A.</v>
          </cell>
          <cell r="G3197">
            <v>791060315</v>
          </cell>
          <cell r="H3197">
            <v>791060315</v>
          </cell>
          <cell r="I3197" t="str">
            <v>MTTO. EN EL CAMPO</v>
          </cell>
          <cell r="J3197" t="str">
            <v>Cambiar llanta baja</v>
          </cell>
          <cell r="K3197" t="str">
            <v>MTTO. CORRECTIVO</v>
          </cell>
          <cell r="L3197">
            <v>7119</v>
          </cell>
          <cell r="M3197" t="str">
            <v>TACURI VILLALTA, SEGUNDO JACINTO</v>
          </cell>
          <cell r="N3197" t="str">
            <v>D (Salida 18 Horas)</v>
          </cell>
          <cell r="O3197">
            <v>42219</v>
          </cell>
          <cell r="P3197">
            <v>0.90138888888888891</v>
          </cell>
          <cell r="Q3197">
            <v>32</v>
          </cell>
          <cell r="R3197"/>
          <cell r="S3197" t="str">
            <v>Mtto. Terminado</v>
          </cell>
          <cell r="T3197">
            <v>42219</v>
          </cell>
          <cell r="U3197">
            <v>0.98611111111111116</v>
          </cell>
          <cell r="V3197">
            <v>2.0333333333255723</v>
          </cell>
        </row>
        <row r="3198">
          <cell r="A3198"/>
          <cell r="B3198">
            <v>3187</v>
          </cell>
          <cell r="C3198">
            <v>1362</v>
          </cell>
          <cell r="D3198" t="str">
            <v>Trayler</v>
          </cell>
          <cell r="E3198" t="str">
            <v>100TD</v>
          </cell>
          <cell r="F3198" t="str">
            <v>Coazucar S. A.</v>
          </cell>
          <cell r="G3198">
            <v>791060312</v>
          </cell>
          <cell r="H3198">
            <v>791060312</v>
          </cell>
          <cell r="I3198" t="str">
            <v>TRAYLER</v>
          </cell>
          <cell r="J3198" t="str">
            <v>Arreglar suspension</v>
          </cell>
          <cell r="K3198" t="str">
            <v>MTTO. CORRECTIVO</v>
          </cell>
          <cell r="L3198">
            <v>1500</v>
          </cell>
          <cell r="M3198" t="str">
            <v>ORTIZ YADAYCELA, NESTOR</v>
          </cell>
          <cell r="N3198" t="str">
            <v>D (Salida 18 Horas)</v>
          </cell>
          <cell r="O3198">
            <v>42219</v>
          </cell>
          <cell r="P3198">
            <v>0.91666666666666663</v>
          </cell>
          <cell r="Q3198">
            <v>32</v>
          </cell>
          <cell r="R3198"/>
          <cell r="S3198" t="str">
            <v>Mtto. Terminado</v>
          </cell>
          <cell r="T3198">
            <v>42219</v>
          </cell>
          <cell r="U3198">
            <v>0.97916666666666663</v>
          </cell>
          <cell r="V3198">
            <v>1.5</v>
          </cell>
        </row>
        <row r="3199">
          <cell r="A3199"/>
          <cell r="B3199">
            <v>3188</v>
          </cell>
          <cell r="C3199">
            <v>1412</v>
          </cell>
          <cell r="D3199" t="str">
            <v>Dollys</v>
          </cell>
          <cell r="E3199" t="str">
            <v>100DL</v>
          </cell>
          <cell r="F3199" t="str">
            <v>Coazucar S. A.</v>
          </cell>
          <cell r="G3199">
            <v>0</v>
          </cell>
          <cell r="H3199">
            <v>791060315</v>
          </cell>
          <cell r="I3199" t="str">
            <v>DOLLYS</v>
          </cell>
          <cell r="J3199" t="str">
            <v>Cambiar balancin</v>
          </cell>
          <cell r="K3199" t="str">
            <v>MTTO. CORRECTIVO</v>
          </cell>
          <cell r="L3199">
            <v>1500</v>
          </cell>
          <cell r="M3199" t="str">
            <v>ORTIZ YADAYCELA, NESTOR</v>
          </cell>
          <cell r="N3199" t="str">
            <v>D (Salida 18 Horas)</v>
          </cell>
          <cell r="O3199">
            <v>42219</v>
          </cell>
          <cell r="P3199">
            <v>0.91666666666666663</v>
          </cell>
          <cell r="Q3199">
            <v>32</v>
          </cell>
          <cell r="R3199"/>
          <cell r="S3199" t="str">
            <v>Mtto. Terminado</v>
          </cell>
          <cell r="T3199">
            <v>42220</v>
          </cell>
          <cell r="U3199">
            <v>8.3333333333333329E-2</v>
          </cell>
          <cell r="V3199">
            <v>4</v>
          </cell>
        </row>
        <row r="3200">
          <cell r="A3200"/>
          <cell r="B3200">
            <v>3189</v>
          </cell>
          <cell r="C3200">
            <v>1440</v>
          </cell>
          <cell r="D3200" t="str">
            <v>Dollys</v>
          </cell>
          <cell r="E3200" t="str">
            <v>100DL</v>
          </cell>
          <cell r="F3200" t="str">
            <v>Coazucar S. A.</v>
          </cell>
          <cell r="G3200">
            <v>791060315</v>
          </cell>
          <cell r="H3200">
            <v>791060315</v>
          </cell>
          <cell r="I3200" t="str">
            <v>DOLLYS</v>
          </cell>
          <cell r="J3200" t="str">
            <v>Cambiar esparragos</v>
          </cell>
          <cell r="K3200" t="str">
            <v>MTTO. CORRECTIVO</v>
          </cell>
          <cell r="L3200">
            <v>1500</v>
          </cell>
          <cell r="M3200" t="str">
            <v>ORTIZ YADAYCELA, NESTOR</v>
          </cell>
          <cell r="N3200" t="str">
            <v>D (Salida 18 Horas)</v>
          </cell>
          <cell r="O3200">
            <v>42219</v>
          </cell>
          <cell r="P3200">
            <v>0.91666666666666663</v>
          </cell>
          <cell r="Q3200">
            <v>32</v>
          </cell>
          <cell r="R3200"/>
          <cell r="S3200" t="str">
            <v>Mtto. Terminado</v>
          </cell>
          <cell r="T3200">
            <v>42219</v>
          </cell>
          <cell r="U3200">
            <v>0.97916666666666663</v>
          </cell>
          <cell r="V3200">
            <v>1.5</v>
          </cell>
        </row>
        <row r="3201">
          <cell r="A3201"/>
          <cell r="B3201">
            <v>3190</v>
          </cell>
          <cell r="C3201">
            <v>1279</v>
          </cell>
          <cell r="D3201" t="str">
            <v>Trayler</v>
          </cell>
          <cell r="E3201" t="str">
            <v>100TD</v>
          </cell>
          <cell r="F3201" t="str">
            <v>Coazucar S. A.</v>
          </cell>
          <cell r="G3201">
            <v>791060312</v>
          </cell>
          <cell r="H3201">
            <v>791060312</v>
          </cell>
          <cell r="I3201" t="str">
            <v>TRAYLER</v>
          </cell>
          <cell r="J3201" t="str">
            <v>Soldar visagras</v>
          </cell>
          <cell r="K3201" t="str">
            <v>MTTO. CORRECTIVO</v>
          </cell>
          <cell r="L3201">
            <v>1500</v>
          </cell>
          <cell r="M3201" t="str">
            <v>ORTIZ YADAYCELA, NESTOR</v>
          </cell>
          <cell r="N3201" t="str">
            <v>D (Salida 18 Horas)</v>
          </cell>
          <cell r="O3201">
            <v>42219</v>
          </cell>
          <cell r="P3201">
            <v>0.91666666666666663</v>
          </cell>
          <cell r="Q3201">
            <v>32</v>
          </cell>
          <cell r="R3201"/>
          <cell r="S3201" t="str">
            <v>Mtto. Terminado</v>
          </cell>
          <cell r="T3201">
            <v>42219</v>
          </cell>
          <cell r="U3201">
            <v>0.99930555555555556</v>
          </cell>
          <cell r="V3201">
            <v>1.9833333332790062</v>
          </cell>
        </row>
        <row r="3202">
          <cell r="A3202"/>
          <cell r="B3202">
            <v>3191</v>
          </cell>
          <cell r="C3202" t="str">
            <v>127A</v>
          </cell>
          <cell r="D3202" t="str">
            <v>Camión Chevrolet</v>
          </cell>
          <cell r="E3202" t="str">
            <v>100EL</v>
          </cell>
          <cell r="F3202" t="str">
            <v>Coazucar S. A.</v>
          </cell>
          <cell r="G3202">
            <v>791060303</v>
          </cell>
          <cell r="H3202">
            <v>7795550748</v>
          </cell>
          <cell r="I3202" t="str">
            <v>MTTO. EN EL CAMPO</v>
          </cell>
          <cell r="J3202" t="str">
            <v>Revisar encendido</v>
          </cell>
          <cell r="K3202" t="str">
            <v>MTTO. CORRECTIVO</v>
          </cell>
          <cell r="L3202">
            <v>1392</v>
          </cell>
          <cell r="M3202" t="str">
            <v>MORA SACA, JOEL</v>
          </cell>
          <cell r="N3202" t="str">
            <v>D (Salida 18 Horas)</v>
          </cell>
          <cell r="O3202">
            <v>42219</v>
          </cell>
          <cell r="P3202">
            <v>0.94861111111111107</v>
          </cell>
          <cell r="Q3202">
            <v>32</v>
          </cell>
          <cell r="R3202"/>
          <cell r="S3202">
            <v>36806.963372222148</v>
          </cell>
          <cell r="T3202"/>
          <cell r="U3202"/>
          <cell r="V3202" t="str">
            <v/>
          </cell>
        </row>
        <row r="3203">
          <cell r="A3203"/>
          <cell r="B3203">
            <v>3192</v>
          </cell>
          <cell r="C3203">
            <v>167</v>
          </cell>
          <cell r="D3203" t="str">
            <v>Cabezal M. Benz LS-2635</v>
          </cell>
          <cell r="E3203" t="str">
            <v>100CB</v>
          </cell>
          <cell r="F3203" t="str">
            <v>Coazucar S. A.</v>
          </cell>
          <cell r="G3203">
            <v>791060330</v>
          </cell>
          <cell r="H3203">
            <v>791060330</v>
          </cell>
          <cell r="I3203" t="str">
            <v>MTTO. EN EL CAMPO</v>
          </cell>
          <cell r="J3203" t="str">
            <v>Soldar abrazadera del tanque</v>
          </cell>
          <cell r="K3203" t="str">
            <v>MTTO. CORRECTIVO</v>
          </cell>
          <cell r="L3203">
            <v>843</v>
          </cell>
          <cell r="M3203" t="str">
            <v>CASTILLO MALDONADO, CARLOS ADOLFO</v>
          </cell>
          <cell r="N3203" t="str">
            <v>D (Salida 18 Horas)</v>
          </cell>
          <cell r="O3203">
            <v>42219</v>
          </cell>
          <cell r="P3203">
            <v>0.96597222222222223</v>
          </cell>
          <cell r="Q3203">
            <v>32</v>
          </cell>
          <cell r="R3203"/>
          <cell r="S3203" t="str">
            <v>Mtto. Terminado</v>
          </cell>
          <cell r="T3203">
            <v>42220</v>
          </cell>
          <cell r="U3203">
            <v>2.0833333333333332E-2</v>
          </cell>
          <cell r="V3203">
            <v>1.3166666666511446</v>
          </cell>
        </row>
        <row r="3204">
          <cell r="A3204"/>
          <cell r="B3204">
            <v>3193</v>
          </cell>
          <cell r="C3204">
            <v>244</v>
          </cell>
          <cell r="D3204" t="str">
            <v xml:space="preserve">Camioneta Chevrolet </v>
          </cell>
          <cell r="E3204" t="str">
            <v>100EL</v>
          </cell>
          <cell r="F3204" t="str">
            <v>Coazucar S. A.</v>
          </cell>
          <cell r="G3204">
            <v>791060309</v>
          </cell>
          <cell r="H3204">
            <v>7795550741</v>
          </cell>
          <cell r="I3204" t="str">
            <v>EQUIPO LIVIANO</v>
          </cell>
          <cell r="J3204" t="str">
            <v>Revisar frenos</v>
          </cell>
          <cell r="K3204" t="str">
            <v>MTTO. CORRECTIVO</v>
          </cell>
          <cell r="L3204">
            <v>1730</v>
          </cell>
          <cell r="M3204" t="str">
            <v>ROJAS CALLE, MANUEL ARTURO</v>
          </cell>
          <cell r="N3204" t="str">
            <v>D (Salida 18 Horas)</v>
          </cell>
          <cell r="O3204">
            <v>42219</v>
          </cell>
          <cell r="P3204">
            <v>0.97916666666666663</v>
          </cell>
          <cell r="Q3204">
            <v>32</v>
          </cell>
          <cell r="R3204">
            <v>241044</v>
          </cell>
          <cell r="S3204">
            <v>36806.230038888752</v>
          </cell>
          <cell r="T3204"/>
          <cell r="U3204"/>
          <cell r="V3204" t="str">
            <v/>
          </cell>
        </row>
        <row r="3205">
          <cell r="A3205"/>
          <cell r="B3205">
            <v>3194</v>
          </cell>
          <cell r="C3205">
            <v>1230</v>
          </cell>
          <cell r="D3205" t="str">
            <v>Trayler</v>
          </cell>
          <cell r="E3205" t="str">
            <v>100TD</v>
          </cell>
          <cell r="F3205" t="str">
            <v>Coazucar S. A.</v>
          </cell>
          <cell r="G3205">
            <v>791060312</v>
          </cell>
          <cell r="H3205">
            <v>791060312</v>
          </cell>
          <cell r="I3205" t="str">
            <v>TRAYLER</v>
          </cell>
          <cell r="J3205" t="str">
            <v>Soldar base de la tasa</v>
          </cell>
          <cell r="K3205" t="str">
            <v>MTTO. CORRECTIVO</v>
          </cell>
          <cell r="L3205">
            <v>1500</v>
          </cell>
          <cell r="M3205" t="str">
            <v>ORTIZ YADAYCELA, NESTOR</v>
          </cell>
          <cell r="N3205" t="str">
            <v>D (Salida 18 Horas)</v>
          </cell>
          <cell r="O3205">
            <v>42219</v>
          </cell>
          <cell r="P3205">
            <v>0.98958333333333337</v>
          </cell>
          <cell r="Q3205">
            <v>32</v>
          </cell>
          <cell r="R3205"/>
          <cell r="S3205" t="str">
            <v>Mtto. Terminado</v>
          </cell>
          <cell r="T3205">
            <v>42219</v>
          </cell>
          <cell r="U3205">
            <v>0.99930555555555556</v>
          </cell>
          <cell r="V3205">
            <v>0.23333333327900618</v>
          </cell>
        </row>
        <row r="3206">
          <cell r="A3206"/>
          <cell r="B3206">
            <v>3195</v>
          </cell>
          <cell r="C3206">
            <v>1244</v>
          </cell>
          <cell r="D3206" t="str">
            <v xml:space="preserve">Trayler Plataforma corta </v>
          </cell>
          <cell r="E3206" t="str">
            <v>100TD</v>
          </cell>
          <cell r="F3206" t="str">
            <v>Coazucar S. A.</v>
          </cell>
          <cell r="G3206">
            <v>0</v>
          </cell>
          <cell r="H3206">
            <v>791060318</v>
          </cell>
          <cell r="I3206" t="str">
            <v>TRAYLER</v>
          </cell>
          <cell r="J3206" t="str">
            <v>Cambiar perno de guia</v>
          </cell>
          <cell r="K3206" t="str">
            <v>MTTO. CORRECTIVO</v>
          </cell>
          <cell r="L3206">
            <v>1500</v>
          </cell>
          <cell r="M3206" t="str">
            <v>ORTIZ YADAYCELA, NESTOR</v>
          </cell>
          <cell r="N3206" t="str">
            <v>D (Salida 18 Horas)</v>
          </cell>
          <cell r="O3206">
            <v>42219</v>
          </cell>
          <cell r="P3206">
            <v>0.98958333333333337</v>
          </cell>
          <cell r="Q3206">
            <v>32</v>
          </cell>
          <cell r="R3206"/>
          <cell r="S3206" t="str">
            <v>Mtto. Terminado</v>
          </cell>
          <cell r="T3206">
            <v>42220</v>
          </cell>
          <cell r="U3206">
            <v>8.3333333333333329E-2</v>
          </cell>
          <cell r="V3206">
            <v>2.25</v>
          </cell>
        </row>
        <row r="3207">
          <cell r="A3207"/>
          <cell r="B3207">
            <v>3196</v>
          </cell>
          <cell r="C3207">
            <v>1286</v>
          </cell>
          <cell r="D3207" t="str">
            <v>Trayler</v>
          </cell>
          <cell r="E3207" t="str">
            <v>100TD</v>
          </cell>
          <cell r="F3207" t="str">
            <v>Coazucar S. A.</v>
          </cell>
          <cell r="G3207">
            <v>791060312</v>
          </cell>
          <cell r="H3207">
            <v>791060312</v>
          </cell>
          <cell r="I3207" t="str">
            <v>TRAYLER</v>
          </cell>
          <cell r="J3207" t="str">
            <v>Balancin roto</v>
          </cell>
          <cell r="K3207" t="str">
            <v>MTTO. CORRECTIVO</v>
          </cell>
          <cell r="L3207">
            <v>1500</v>
          </cell>
          <cell r="M3207" t="str">
            <v>ORTIZ YADAYCELA, NESTOR</v>
          </cell>
          <cell r="N3207" t="str">
            <v>D (Salida 18 Horas)</v>
          </cell>
          <cell r="O3207">
            <v>42219</v>
          </cell>
          <cell r="P3207">
            <v>0.98958333333333337</v>
          </cell>
          <cell r="Q3207">
            <v>32</v>
          </cell>
          <cell r="R3207"/>
          <cell r="S3207" t="str">
            <v>Mtto. Terminado</v>
          </cell>
          <cell r="T3207">
            <v>42220</v>
          </cell>
          <cell r="U3207">
            <v>8.3333333333333329E-2</v>
          </cell>
          <cell r="V3207">
            <v>2.25</v>
          </cell>
        </row>
        <row r="3208">
          <cell r="A3208"/>
          <cell r="B3208">
            <v>3197</v>
          </cell>
          <cell r="C3208">
            <v>1350</v>
          </cell>
          <cell r="D3208" t="str">
            <v>Trayler</v>
          </cell>
          <cell r="E3208" t="str">
            <v>100TD</v>
          </cell>
          <cell r="F3208" t="str">
            <v>Coazucar S. A.</v>
          </cell>
          <cell r="G3208">
            <v>791060312</v>
          </cell>
          <cell r="H3208">
            <v>791060312</v>
          </cell>
          <cell r="I3208" t="str">
            <v>TRAYLER</v>
          </cell>
          <cell r="J3208" t="str">
            <v>Revisar patas y cajones</v>
          </cell>
          <cell r="K3208" t="str">
            <v>MTTO. CORRECTIVO</v>
          </cell>
          <cell r="L3208">
            <v>1500</v>
          </cell>
          <cell r="M3208" t="str">
            <v>ORTIZ YADAYCELA, NESTOR</v>
          </cell>
          <cell r="N3208" t="str">
            <v>D (Salida 18 Horas)</v>
          </cell>
          <cell r="O3208">
            <v>42219</v>
          </cell>
          <cell r="P3208">
            <v>0.98958333333333337</v>
          </cell>
          <cell r="Q3208">
            <v>32</v>
          </cell>
          <cell r="R3208"/>
          <cell r="S3208" t="str">
            <v>Mtto. Terminado</v>
          </cell>
          <cell r="T3208">
            <v>42220</v>
          </cell>
          <cell r="U3208">
            <v>8.3333333333333329E-2</v>
          </cell>
          <cell r="V3208">
            <v>2.25</v>
          </cell>
        </row>
        <row r="3209">
          <cell r="A3209"/>
          <cell r="B3209">
            <v>3198</v>
          </cell>
          <cell r="C3209">
            <v>1446</v>
          </cell>
          <cell r="D3209" t="str">
            <v>Dollys</v>
          </cell>
          <cell r="E3209" t="str">
            <v>100DL</v>
          </cell>
          <cell r="F3209" t="str">
            <v>Coazucar S. A.</v>
          </cell>
          <cell r="G3209">
            <v>0</v>
          </cell>
          <cell r="H3209">
            <v>791060315</v>
          </cell>
          <cell r="I3209" t="str">
            <v>TRAYLER</v>
          </cell>
          <cell r="J3209" t="str">
            <v>Colocar seguro de la 5ta rueda</v>
          </cell>
          <cell r="K3209" t="str">
            <v>MTTO. CORRECTIVO</v>
          </cell>
          <cell r="L3209">
            <v>1500</v>
          </cell>
          <cell r="M3209" t="str">
            <v>ORTIZ YADAYCELA, NESTOR</v>
          </cell>
          <cell r="N3209" t="str">
            <v>D (Salida 18 Horas)</v>
          </cell>
          <cell r="O3209">
            <v>42219</v>
          </cell>
          <cell r="P3209">
            <v>0.98958333333333337</v>
          </cell>
          <cell r="Q3209">
            <v>32</v>
          </cell>
          <cell r="R3209"/>
          <cell r="S3209" t="str">
            <v>Mtto. Terminado</v>
          </cell>
          <cell r="T3209">
            <v>42219</v>
          </cell>
          <cell r="U3209">
            <v>0.99930555555555556</v>
          </cell>
          <cell r="V3209">
            <v>0.23333333327900618</v>
          </cell>
        </row>
        <row r="3210">
          <cell r="A3210"/>
          <cell r="B3210">
            <v>3199</v>
          </cell>
          <cell r="C3210">
            <v>1360</v>
          </cell>
          <cell r="D3210" t="str">
            <v>Trayler</v>
          </cell>
          <cell r="E3210" t="str">
            <v>100TD</v>
          </cell>
          <cell r="F3210" t="str">
            <v>Coazucar S. A.</v>
          </cell>
          <cell r="G3210">
            <v>791060312</v>
          </cell>
          <cell r="H3210">
            <v>791060312</v>
          </cell>
          <cell r="I3210" t="str">
            <v>MTTO. EN EL CAMPO</v>
          </cell>
          <cell r="J3210" t="str">
            <v>Cambiar llanta baja</v>
          </cell>
          <cell r="K3210" t="str">
            <v>MTTO. CORRECTIVO</v>
          </cell>
          <cell r="L3210">
            <v>7119</v>
          </cell>
          <cell r="M3210" t="str">
            <v>TACURI VILLALTA, SEGUNDO JACINTO</v>
          </cell>
          <cell r="N3210" t="str">
            <v>D (Salida 18 Horas)</v>
          </cell>
          <cell r="O3210">
            <v>42220</v>
          </cell>
          <cell r="P3210">
            <v>1.1111111111111112E-2</v>
          </cell>
          <cell r="Q3210">
            <v>32</v>
          </cell>
          <cell r="R3210"/>
          <cell r="S3210" t="str">
            <v>Mtto. Terminado</v>
          </cell>
          <cell r="T3210">
            <v>42220</v>
          </cell>
          <cell r="U3210">
            <v>9.7222222222222224E-2</v>
          </cell>
          <cell r="V3210">
            <v>2.0666666666511446</v>
          </cell>
        </row>
        <row r="3211">
          <cell r="A3211"/>
          <cell r="B3211">
            <v>3200</v>
          </cell>
          <cell r="C3211">
            <v>160</v>
          </cell>
          <cell r="D3211" t="str">
            <v>Cabezal M. Benz LS-2635</v>
          </cell>
          <cell r="E3211" t="str">
            <v>100CB</v>
          </cell>
          <cell r="F3211" t="str">
            <v>Coazucar S. A.</v>
          </cell>
          <cell r="G3211">
            <v>791060330</v>
          </cell>
          <cell r="H3211">
            <v>791060330</v>
          </cell>
          <cell r="I3211" t="str">
            <v>CABEZALES</v>
          </cell>
          <cell r="J3211" t="str">
            <v>Cambiar inter cooler</v>
          </cell>
          <cell r="K3211" t="str">
            <v>MTTO. CORRECTIVO</v>
          </cell>
          <cell r="L3211">
            <v>741</v>
          </cell>
          <cell r="M3211" t="str">
            <v>BRAVO PARRA, CARLOS KLEBER</v>
          </cell>
          <cell r="N3211" t="str">
            <v>D (Salida 18 Horas)</v>
          </cell>
          <cell r="O3211">
            <v>42220</v>
          </cell>
          <cell r="P3211">
            <v>1.3888888888888888E-2</v>
          </cell>
          <cell r="Q3211">
            <v>32</v>
          </cell>
          <cell r="R3211">
            <v>2196</v>
          </cell>
          <cell r="S3211" t="str">
            <v>Mtto. Terminado</v>
          </cell>
          <cell r="T3211">
            <v>42220</v>
          </cell>
          <cell r="U3211">
            <v>4.1666666666666664E-2</v>
          </cell>
          <cell r="V3211">
            <v>0.66666666662786156</v>
          </cell>
        </row>
        <row r="3212">
          <cell r="A3212"/>
          <cell r="B3212">
            <v>3201</v>
          </cell>
          <cell r="C3212">
            <v>509</v>
          </cell>
          <cell r="D3212" t="str">
            <v>Cargadora de Caña Cameco SP- 1800</v>
          </cell>
          <cell r="E3212" t="str">
            <v>100LL</v>
          </cell>
          <cell r="F3212" t="str">
            <v>Coazucar S. A.</v>
          </cell>
          <cell r="G3212">
            <v>791060368</v>
          </cell>
          <cell r="H3212">
            <v>791060368</v>
          </cell>
          <cell r="I3212" t="str">
            <v>MTTO. EN EL CAMPO</v>
          </cell>
          <cell r="J3212" t="str">
            <v>Cambiar llanta baja delantera derecha</v>
          </cell>
          <cell r="K3212" t="str">
            <v>MTTO. CORRECTIVO</v>
          </cell>
          <cell r="L3212">
            <v>1353</v>
          </cell>
          <cell r="M3212" t="str">
            <v>MINA POROZO, XAVIER</v>
          </cell>
          <cell r="N3212" t="str">
            <v>D (Salida 18 Horas)</v>
          </cell>
          <cell r="O3212">
            <v>42220</v>
          </cell>
          <cell r="P3212">
            <v>1.8055555555555557E-2</v>
          </cell>
          <cell r="Q3212">
            <v>32</v>
          </cell>
          <cell r="R3212"/>
          <cell r="S3212" t="str">
            <v>Mtto. Terminado</v>
          </cell>
          <cell r="T3212">
            <v>42220</v>
          </cell>
          <cell r="U3212">
            <v>0.10416666666666667</v>
          </cell>
          <cell r="V3212">
            <v>2.0666666666511446</v>
          </cell>
        </row>
        <row r="3213">
          <cell r="A3213"/>
          <cell r="B3213">
            <v>3202</v>
          </cell>
          <cell r="C3213">
            <v>1257</v>
          </cell>
          <cell r="D3213" t="str">
            <v>Trayler</v>
          </cell>
          <cell r="E3213" t="str">
            <v>100TD</v>
          </cell>
          <cell r="F3213" t="str">
            <v>Coazucar S. A.</v>
          </cell>
          <cell r="G3213">
            <v>791060312</v>
          </cell>
          <cell r="H3213">
            <v>791060312</v>
          </cell>
          <cell r="I3213" t="str">
            <v>TRAYLER</v>
          </cell>
          <cell r="J3213" t="str">
            <v>Revisar rodamientos</v>
          </cell>
          <cell r="K3213" t="str">
            <v>MTTO. CORRECTIVO</v>
          </cell>
          <cell r="L3213">
            <v>1500</v>
          </cell>
          <cell r="M3213" t="str">
            <v>ORTIZ YADAYCELA, NESTOR</v>
          </cell>
          <cell r="N3213" t="str">
            <v>D (Salida 18 Horas)</v>
          </cell>
          <cell r="O3213">
            <v>42220</v>
          </cell>
          <cell r="P3213">
            <v>0.14583333333333334</v>
          </cell>
          <cell r="Q3213">
            <v>32</v>
          </cell>
          <cell r="R3213"/>
          <cell r="S3213">
            <v>36802.230038888752</v>
          </cell>
          <cell r="T3213"/>
          <cell r="U3213"/>
          <cell r="V3213" t="str">
            <v/>
          </cell>
        </row>
        <row r="3214">
          <cell r="A3214"/>
          <cell r="B3214">
            <v>3203</v>
          </cell>
          <cell r="C3214">
            <v>1317</v>
          </cell>
          <cell r="D3214" t="str">
            <v>Trayler</v>
          </cell>
          <cell r="E3214" t="str">
            <v>100TD</v>
          </cell>
          <cell r="F3214" t="str">
            <v>Coazucar S. A.</v>
          </cell>
          <cell r="G3214">
            <v>791060312</v>
          </cell>
          <cell r="H3214">
            <v>791060312</v>
          </cell>
          <cell r="I3214" t="str">
            <v>TRAYLER</v>
          </cell>
          <cell r="J3214" t="str">
            <v>Soldar argolla</v>
          </cell>
          <cell r="K3214" t="str">
            <v>MTTO. CORRECTIVO</v>
          </cell>
          <cell r="L3214">
            <v>1500</v>
          </cell>
          <cell r="M3214" t="str">
            <v>ORTIZ YADAYCELA, NESTOR</v>
          </cell>
          <cell r="N3214" t="str">
            <v>D (Salida 18 Horas)</v>
          </cell>
          <cell r="O3214">
            <v>42220</v>
          </cell>
          <cell r="P3214">
            <v>0.125</v>
          </cell>
          <cell r="Q3214">
            <v>32</v>
          </cell>
          <cell r="R3214"/>
          <cell r="S3214" t="str">
            <v>Mtto. Terminado</v>
          </cell>
          <cell r="T3214">
            <v>42220</v>
          </cell>
          <cell r="U3214">
            <v>0.1875</v>
          </cell>
          <cell r="V3214">
            <v>1.5</v>
          </cell>
        </row>
        <row r="3215">
          <cell r="A3215"/>
          <cell r="B3215">
            <v>3204</v>
          </cell>
          <cell r="C3215">
            <v>1260</v>
          </cell>
          <cell r="D3215" t="str">
            <v>Trayler</v>
          </cell>
          <cell r="E3215" t="str">
            <v>100TD</v>
          </cell>
          <cell r="F3215" t="str">
            <v>Coazucar S. A.</v>
          </cell>
          <cell r="G3215">
            <v>791060312</v>
          </cell>
          <cell r="H3215">
            <v>791060312</v>
          </cell>
          <cell r="I3215" t="str">
            <v>TRAYLER</v>
          </cell>
          <cell r="J3215" t="str">
            <v>Soldar argolla</v>
          </cell>
          <cell r="K3215" t="str">
            <v>MTTO. CORRECTIVO</v>
          </cell>
          <cell r="L3215">
            <v>1500</v>
          </cell>
          <cell r="M3215" t="str">
            <v>ORTIZ YADAYCELA, NESTOR</v>
          </cell>
          <cell r="N3215" t="str">
            <v>D (Salida 18 Horas)</v>
          </cell>
          <cell r="O3215">
            <v>42220</v>
          </cell>
          <cell r="P3215">
            <v>0.125</v>
          </cell>
          <cell r="Q3215">
            <v>32</v>
          </cell>
          <cell r="R3215"/>
          <cell r="S3215" t="str">
            <v>Mtto. Terminado</v>
          </cell>
          <cell r="T3215">
            <v>42220</v>
          </cell>
          <cell r="U3215">
            <v>0.1875</v>
          </cell>
          <cell r="V3215">
            <v>1.5</v>
          </cell>
        </row>
        <row r="3216">
          <cell r="A3216"/>
          <cell r="B3216">
            <v>3205</v>
          </cell>
          <cell r="C3216">
            <v>167</v>
          </cell>
          <cell r="D3216" t="str">
            <v>Cabezal M. Benz LS-2635</v>
          </cell>
          <cell r="E3216" t="str">
            <v>100CB</v>
          </cell>
          <cell r="F3216" t="str">
            <v>Coazucar S. A.</v>
          </cell>
          <cell r="G3216">
            <v>791060330</v>
          </cell>
          <cell r="H3216">
            <v>791060330</v>
          </cell>
          <cell r="I3216" t="str">
            <v>MTTO. EN EL CAMPO</v>
          </cell>
          <cell r="J3216" t="str">
            <v>Cambiar llanta baja</v>
          </cell>
          <cell r="K3216" t="str">
            <v>MTTO. CORRECTIVO</v>
          </cell>
          <cell r="L3216">
            <v>843</v>
          </cell>
          <cell r="M3216" t="str">
            <v>CASTILLO MALDONADO, CARLOS ADOLFO</v>
          </cell>
          <cell r="N3216" t="str">
            <v>D (Salida 18 Horas)</v>
          </cell>
          <cell r="O3216">
            <v>42220</v>
          </cell>
          <cell r="P3216">
            <v>0.14305555555555557</v>
          </cell>
          <cell r="Q3216">
            <v>32</v>
          </cell>
          <cell r="R3216"/>
          <cell r="S3216" t="str">
            <v>Mtto. Terminado</v>
          </cell>
          <cell r="T3216">
            <v>42220</v>
          </cell>
          <cell r="U3216">
            <v>0.1875</v>
          </cell>
          <cell r="V3216">
            <v>1.0666666666511446</v>
          </cell>
        </row>
        <row r="3217">
          <cell r="A3217"/>
          <cell r="B3217">
            <v>3206</v>
          </cell>
          <cell r="C3217" t="str">
            <v>CB05</v>
          </cell>
          <cell r="D3217" t="str">
            <v>Cabezal Volvo FM64T-L2H1</v>
          </cell>
          <cell r="E3217" t="str">
            <v>100CB</v>
          </cell>
          <cell r="F3217" t="str">
            <v>Coazucar S. A.</v>
          </cell>
          <cell r="G3217">
            <v>791060412</v>
          </cell>
          <cell r="H3217">
            <v>791060412</v>
          </cell>
          <cell r="I3217" t="str">
            <v>ENDER DE CABEZALES</v>
          </cell>
          <cell r="J3217" t="str">
            <v>Orden de inspección</v>
          </cell>
          <cell r="K3217" t="str">
            <v>MTTO. PREVENTIVO</v>
          </cell>
          <cell r="L3217">
            <v>671</v>
          </cell>
          <cell r="M3217" t="str">
            <v>AVILA BERMEO, JULIO HUMBERTO</v>
          </cell>
          <cell r="N3217" t="str">
            <v>D (Salida 18 Horas)</v>
          </cell>
          <cell r="O3217">
            <v>42220</v>
          </cell>
          <cell r="P3217">
            <v>0.24583333333333335</v>
          </cell>
          <cell r="Q3217">
            <v>32</v>
          </cell>
          <cell r="R3217">
            <v>8777</v>
          </cell>
          <cell r="S3217">
            <v>36799.830038888729</v>
          </cell>
          <cell r="T3217"/>
          <cell r="U3217"/>
          <cell r="V3217" t="str">
            <v/>
          </cell>
        </row>
        <row r="3218">
          <cell r="A3218"/>
          <cell r="B3218">
            <v>3207</v>
          </cell>
          <cell r="C3218">
            <v>1208</v>
          </cell>
          <cell r="D3218" t="str">
            <v>Trayler</v>
          </cell>
          <cell r="E3218" t="str">
            <v>100TD</v>
          </cell>
          <cell r="F3218" t="str">
            <v>Coazucar S. A.</v>
          </cell>
          <cell r="G3218">
            <v>791060312</v>
          </cell>
          <cell r="H3218">
            <v>791060312</v>
          </cell>
          <cell r="I3218" t="str">
            <v>MTTO. EN EL CAMPO</v>
          </cell>
          <cell r="J3218" t="str">
            <v>Cambiar llanta baja- aro araña</v>
          </cell>
          <cell r="K3218" t="str">
            <v>MTTO. CORRECTIVO</v>
          </cell>
          <cell r="L3218">
            <v>1353</v>
          </cell>
          <cell r="M3218" t="str">
            <v>MINA POROZO, XAVIER</v>
          </cell>
          <cell r="N3218" t="str">
            <v>D (Salida 18 Horas)</v>
          </cell>
          <cell r="O3218">
            <v>42220</v>
          </cell>
          <cell r="P3218">
            <v>0.2638888888888889</v>
          </cell>
          <cell r="Q3218">
            <v>32</v>
          </cell>
          <cell r="R3218"/>
          <cell r="S3218">
            <v>36799.39670555538</v>
          </cell>
          <cell r="T3218"/>
          <cell r="U3218"/>
          <cell r="V3218" t="str">
            <v/>
          </cell>
        </row>
        <row r="3219">
          <cell r="A3219" t="str">
            <v>OT</v>
          </cell>
          <cell r="B3219">
            <v>3208</v>
          </cell>
          <cell r="C3219">
            <v>848</v>
          </cell>
          <cell r="D3219" t="str">
            <v>Zanjadoras</v>
          </cell>
          <cell r="E3219" t="str">
            <v>100EA</v>
          </cell>
          <cell r="F3219" t="str">
            <v>Coazucar S. A.</v>
          </cell>
          <cell r="G3219">
            <v>791060367</v>
          </cell>
          <cell r="H3219">
            <v>7795550512</v>
          </cell>
          <cell r="I3219" t="str">
            <v>EQUIPO AGRICOLAS</v>
          </cell>
          <cell r="J3219" t="str">
            <v xml:space="preserve">Cambiar perno roto  </v>
          </cell>
          <cell r="K3219" t="str">
            <v>MTTO. CORRECTIVO</v>
          </cell>
          <cell r="L3219">
            <v>1587</v>
          </cell>
          <cell r="M3219" t="str">
            <v>PIÑA VICTOR, VICENTE FEDERICO</v>
          </cell>
          <cell r="N3219" t="str">
            <v>D (Salida 18 Horas)</v>
          </cell>
          <cell r="O3219">
            <v>42220</v>
          </cell>
          <cell r="P3219">
            <v>0.27291666666666664</v>
          </cell>
          <cell r="Q3219">
            <v>32</v>
          </cell>
          <cell r="R3219"/>
          <cell r="S3219">
            <v>36799.180038888706</v>
          </cell>
          <cell r="T3219"/>
          <cell r="U3219"/>
          <cell r="V3219" t="str">
            <v/>
          </cell>
        </row>
        <row r="3220">
          <cell r="A3220"/>
          <cell r="B3220" t="str">
            <v/>
          </cell>
          <cell r="C3220"/>
          <cell r="D3220" t="str">
            <v/>
          </cell>
          <cell r="E3220" t="str">
            <v/>
          </cell>
          <cell r="F3220" t="str">
            <v/>
          </cell>
          <cell r="G3220" t="str">
            <v/>
          </cell>
          <cell r="H3220" t="str">
            <v/>
          </cell>
          <cell r="I3220"/>
          <cell r="J3220"/>
          <cell r="K3220"/>
          <cell r="L3220"/>
          <cell r="M3220" t="str">
            <v/>
          </cell>
          <cell r="N3220" t="str">
            <v>D (Salida 18 Horas)</v>
          </cell>
          <cell r="O3220">
            <v>42220</v>
          </cell>
          <cell r="P3220"/>
          <cell r="Q3220">
            <v>32</v>
          </cell>
          <cell r="R3220"/>
          <cell r="S3220" t="str">
            <v/>
          </cell>
          <cell r="T3220"/>
          <cell r="U3220"/>
          <cell r="V3220" t="str">
            <v/>
          </cell>
        </row>
        <row r="3221">
          <cell r="A3221"/>
          <cell r="B3221" t="str">
            <v/>
          </cell>
          <cell r="C3221"/>
          <cell r="D3221" t="str">
            <v/>
          </cell>
          <cell r="E3221" t="str">
            <v/>
          </cell>
          <cell r="F3221" t="str">
            <v/>
          </cell>
          <cell r="G3221" t="str">
            <v/>
          </cell>
          <cell r="H3221" t="str">
            <v/>
          </cell>
          <cell r="I3221"/>
          <cell r="J3221"/>
          <cell r="K3221"/>
          <cell r="L3221"/>
          <cell r="M3221" t="str">
            <v/>
          </cell>
          <cell r="N3221" t="str">
            <v>D (Salida 18 Horas)</v>
          </cell>
          <cell r="O3221">
            <v>42220</v>
          </cell>
          <cell r="P3221"/>
          <cell r="Q3221">
            <v>32</v>
          </cell>
          <cell r="R3221"/>
          <cell r="S3221" t="str">
            <v/>
          </cell>
          <cell r="T3221"/>
          <cell r="U3221"/>
          <cell r="V3221" t="str">
            <v/>
          </cell>
        </row>
        <row r="3222">
          <cell r="A3222"/>
          <cell r="B3222" t="str">
            <v/>
          </cell>
          <cell r="C3222"/>
          <cell r="D3222" t="str">
            <v/>
          </cell>
          <cell r="E3222" t="str">
            <v/>
          </cell>
          <cell r="F3222" t="str">
            <v/>
          </cell>
          <cell r="G3222" t="str">
            <v/>
          </cell>
          <cell r="H3222" t="str">
            <v/>
          </cell>
          <cell r="I3222"/>
          <cell r="J3222"/>
          <cell r="K3222"/>
          <cell r="L3222"/>
          <cell r="M3222" t="str">
            <v/>
          </cell>
          <cell r="N3222" t="str">
            <v>D (Salida 18 Horas)</v>
          </cell>
          <cell r="O3222">
            <v>42220</v>
          </cell>
          <cell r="P3222"/>
          <cell r="Q3222">
            <v>32</v>
          </cell>
          <cell r="R3222"/>
          <cell r="S3222" t="str">
            <v/>
          </cell>
          <cell r="T3222"/>
          <cell r="U3222"/>
          <cell r="V3222" t="str">
            <v/>
          </cell>
        </row>
        <row r="3223">
          <cell r="A3223"/>
          <cell r="B3223" t="str">
            <v/>
          </cell>
          <cell r="C3223"/>
          <cell r="D3223" t="str">
            <v/>
          </cell>
          <cell r="E3223" t="str">
            <v/>
          </cell>
          <cell r="F3223" t="str">
            <v/>
          </cell>
          <cell r="G3223" t="str">
            <v/>
          </cell>
          <cell r="H3223" t="str">
            <v/>
          </cell>
          <cell r="I3223"/>
          <cell r="J3223"/>
          <cell r="K3223"/>
          <cell r="L3223"/>
          <cell r="M3223" t="str">
            <v/>
          </cell>
          <cell r="N3223" t="str">
            <v>D (Salida 18 Horas)</v>
          </cell>
          <cell r="O3223">
            <v>42220</v>
          </cell>
          <cell r="P3223"/>
          <cell r="Q3223">
            <v>32</v>
          </cell>
          <cell r="R3223"/>
          <cell r="S3223" t="str">
            <v/>
          </cell>
          <cell r="T3223"/>
          <cell r="U3223"/>
          <cell r="V3223" t="str">
            <v/>
          </cell>
        </row>
        <row r="3224">
          <cell r="A3224"/>
          <cell r="B3224" t="str">
            <v/>
          </cell>
          <cell r="C3224"/>
          <cell r="D3224" t="str">
            <v/>
          </cell>
          <cell r="E3224" t="str">
            <v/>
          </cell>
          <cell r="F3224" t="str">
            <v/>
          </cell>
          <cell r="G3224" t="str">
            <v/>
          </cell>
          <cell r="H3224" t="str">
            <v/>
          </cell>
          <cell r="I3224"/>
          <cell r="J3224"/>
          <cell r="K3224"/>
          <cell r="L3224"/>
          <cell r="M3224" t="str">
            <v/>
          </cell>
          <cell r="N3224" t="str">
            <v>D (Salida 18 Horas)</v>
          </cell>
          <cell r="O3224">
            <v>42220</v>
          </cell>
          <cell r="P3224"/>
          <cell r="Q3224">
            <v>32</v>
          </cell>
          <cell r="R3224"/>
          <cell r="S3224" t="str">
            <v/>
          </cell>
          <cell r="T3224"/>
          <cell r="U3224"/>
          <cell r="V3224" t="str">
            <v/>
          </cell>
        </row>
        <row r="3225">
          <cell r="A3225"/>
          <cell r="B3225" t="str">
            <v/>
          </cell>
          <cell r="C3225"/>
          <cell r="D3225" t="str">
            <v/>
          </cell>
          <cell r="E3225" t="str">
            <v/>
          </cell>
          <cell r="F3225" t="str">
            <v/>
          </cell>
          <cell r="G3225" t="str">
            <v/>
          </cell>
          <cell r="H3225" t="str">
            <v/>
          </cell>
          <cell r="I3225"/>
          <cell r="J3225"/>
          <cell r="K3225"/>
          <cell r="L3225"/>
          <cell r="M3225" t="str">
            <v/>
          </cell>
          <cell r="N3225"/>
          <cell r="O3225"/>
          <cell r="P3225"/>
          <cell r="Q3225" t="str">
            <v/>
          </cell>
          <cell r="R3225"/>
          <cell r="S3225" t="str">
            <v/>
          </cell>
          <cell r="T3225"/>
          <cell r="U3225"/>
          <cell r="V3225" t="str">
            <v/>
          </cell>
        </row>
        <row r="3226">
          <cell r="A3226"/>
          <cell r="B3226" t="str">
            <v/>
          </cell>
          <cell r="C3226"/>
          <cell r="D3226" t="str">
            <v/>
          </cell>
          <cell r="E3226" t="str">
            <v/>
          </cell>
          <cell r="F3226" t="str">
            <v/>
          </cell>
          <cell r="G3226" t="str">
            <v/>
          </cell>
          <cell r="H3226" t="str">
            <v/>
          </cell>
          <cell r="I3226"/>
          <cell r="J3226"/>
          <cell r="K3226"/>
          <cell r="L3226"/>
          <cell r="M3226" t="str">
            <v/>
          </cell>
          <cell r="N3226"/>
          <cell r="O3226"/>
          <cell r="P3226"/>
          <cell r="Q3226" t="str">
            <v/>
          </cell>
          <cell r="R3226"/>
          <cell r="S3226" t="str">
            <v/>
          </cell>
          <cell r="T3226"/>
          <cell r="U3226"/>
          <cell r="V3226" t="str">
            <v/>
          </cell>
        </row>
        <row r="3227">
          <cell r="A3227"/>
          <cell r="B3227" t="str">
            <v/>
          </cell>
          <cell r="C3227"/>
          <cell r="D3227" t="str">
            <v/>
          </cell>
          <cell r="E3227" t="str">
            <v/>
          </cell>
          <cell r="F3227" t="str">
            <v/>
          </cell>
          <cell r="G3227" t="str">
            <v/>
          </cell>
          <cell r="H3227" t="str">
            <v/>
          </cell>
          <cell r="I3227"/>
          <cell r="J3227"/>
          <cell r="K3227"/>
          <cell r="L3227"/>
          <cell r="M3227" t="str">
            <v/>
          </cell>
          <cell r="N3227"/>
          <cell r="O3227"/>
          <cell r="P3227"/>
          <cell r="Q3227" t="str">
            <v/>
          </cell>
          <cell r="R3227"/>
          <cell r="S3227" t="str">
            <v/>
          </cell>
          <cell r="T3227"/>
          <cell r="U3227"/>
          <cell r="V3227" t="str">
            <v/>
          </cell>
        </row>
        <row r="3228">
          <cell r="A3228"/>
          <cell r="B3228" t="str">
            <v/>
          </cell>
          <cell r="C3228"/>
          <cell r="D3228" t="str">
            <v/>
          </cell>
          <cell r="E3228" t="str">
            <v/>
          </cell>
          <cell r="F3228" t="str">
            <v/>
          </cell>
          <cell r="G3228" t="str">
            <v/>
          </cell>
          <cell r="H3228" t="str">
            <v/>
          </cell>
          <cell r="I3228"/>
          <cell r="J3228"/>
          <cell r="K3228"/>
          <cell r="L3228"/>
          <cell r="M3228" t="str">
            <v/>
          </cell>
          <cell r="N3228"/>
          <cell r="O3228"/>
          <cell r="P3228"/>
          <cell r="Q3228" t="str">
            <v/>
          </cell>
          <cell r="R3228"/>
          <cell r="S3228" t="str">
            <v/>
          </cell>
          <cell r="T3228"/>
          <cell r="U3228"/>
          <cell r="V3228" t="str">
            <v/>
          </cell>
        </row>
        <row r="3229">
          <cell r="A3229"/>
          <cell r="B3229" t="str">
            <v/>
          </cell>
          <cell r="C3229"/>
          <cell r="D3229" t="str">
            <v/>
          </cell>
          <cell r="E3229" t="str">
            <v/>
          </cell>
          <cell r="F3229" t="str">
            <v/>
          </cell>
          <cell r="G3229" t="str">
            <v/>
          </cell>
          <cell r="H3229" t="str">
            <v/>
          </cell>
          <cell r="I3229"/>
          <cell r="J3229"/>
          <cell r="K3229"/>
          <cell r="L3229"/>
          <cell r="M3229" t="str">
            <v/>
          </cell>
          <cell r="N3229"/>
          <cell r="O3229"/>
          <cell r="P3229"/>
          <cell r="Q3229" t="str">
            <v/>
          </cell>
          <cell r="R3229"/>
          <cell r="S3229" t="str">
            <v/>
          </cell>
          <cell r="T3229"/>
          <cell r="U3229"/>
          <cell r="V3229" t="str">
            <v/>
          </cell>
        </row>
        <row r="3230">
          <cell r="A3230"/>
          <cell r="B3230" t="str">
            <v/>
          </cell>
          <cell r="C3230"/>
          <cell r="D3230" t="str">
            <v/>
          </cell>
          <cell r="E3230" t="str">
            <v/>
          </cell>
          <cell r="F3230" t="str">
            <v/>
          </cell>
          <cell r="G3230" t="str">
            <v/>
          </cell>
          <cell r="H3230" t="str">
            <v/>
          </cell>
          <cell r="I3230"/>
          <cell r="J3230"/>
          <cell r="K3230"/>
          <cell r="L3230"/>
          <cell r="M3230" t="str">
            <v/>
          </cell>
          <cell r="N3230"/>
          <cell r="O3230"/>
          <cell r="P3230"/>
          <cell r="Q3230" t="str">
            <v/>
          </cell>
          <cell r="R3230"/>
          <cell r="S3230" t="str">
            <v/>
          </cell>
          <cell r="T3230"/>
          <cell r="U3230"/>
          <cell r="V3230" t="str">
            <v/>
          </cell>
        </row>
        <row r="3231">
          <cell r="A3231"/>
          <cell r="B3231" t="str">
            <v/>
          </cell>
          <cell r="C3231"/>
          <cell r="D3231" t="str">
            <v/>
          </cell>
          <cell r="E3231" t="str">
            <v/>
          </cell>
          <cell r="F3231" t="str">
            <v/>
          </cell>
          <cell r="G3231" t="str">
            <v/>
          </cell>
          <cell r="H3231" t="str">
            <v/>
          </cell>
          <cell r="I3231"/>
          <cell r="J3231"/>
          <cell r="K3231"/>
          <cell r="L3231"/>
          <cell r="M3231" t="str">
            <v/>
          </cell>
          <cell r="N3231"/>
          <cell r="O3231"/>
          <cell r="P3231"/>
          <cell r="Q3231" t="str">
            <v/>
          </cell>
          <cell r="R3231"/>
          <cell r="S3231" t="str">
            <v/>
          </cell>
          <cell r="T3231"/>
          <cell r="U3231"/>
          <cell r="V3231" t="str">
            <v/>
          </cell>
        </row>
        <row r="3232">
          <cell r="A3232"/>
          <cell r="B3232" t="str">
            <v/>
          </cell>
          <cell r="C3232"/>
          <cell r="D3232" t="str">
            <v/>
          </cell>
          <cell r="E3232" t="str">
            <v/>
          </cell>
          <cell r="F3232" t="str">
            <v/>
          </cell>
          <cell r="G3232" t="str">
            <v/>
          </cell>
          <cell r="H3232" t="str">
            <v/>
          </cell>
          <cell r="I3232"/>
          <cell r="J3232"/>
          <cell r="K3232"/>
          <cell r="L3232"/>
          <cell r="M3232" t="str">
            <v/>
          </cell>
          <cell r="N3232"/>
          <cell r="O3232"/>
          <cell r="P3232"/>
          <cell r="Q3232" t="str">
            <v/>
          </cell>
          <cell r="R3232"/>
          <cell r="S3232" t="str">
            <v/>
          </cell>
          <cell r="T3232"/>
          <cell r="U3232"/>
          <cell r="V3232" t="str">
            <v/>
          </cell>
        </row>
        <row r="3233">
          <cell r="A3233"/>
          <cell r="B3233" t="str">
            <v/>
          </cell>
          <cell r="C3233"/>
          <cell r="D3233" t="str">
            <v/>
          </cell>
          <cell r="E3233" t="str">
            <v/>
          </cell>
          <cell r="F3233" t="str">
            <v/>
          </cell>
          <cell r="G3233" t="str">
            <v/>
          </cell>
          <cell r="H3233" t="str">
            <v/>
          </cell>
          <cell r="I3233"/>
          <cell r="J3233"/>
          <cell r="K3233"/>
          <cell r="L3233"/>
          <cell r="M3233" t="str">
            <v/>
          </cell>
          <cell r="N3233"/>
          <cell r="O3233"/>
          <cell r="P3233"/>
          <cell r="Q3233" t="str">
            <v/>
          </cell>
          <cell r="R3233"/>
          <cell r="S3233" t="str">
            <v/>
          </cell>
          <cell r="T3233"/>
          <cell r="U3233"/>
          <cell r="V3233" t="str">
            <v/>
          </cell>
        </row>
        <row r="3234">
          <cell r="A3234"/>
          <cell r="B3234" t="str">
            <v/>
          </cell>
          <cell r="C3234"/>
          <cell r="D3234" t="str">
            <v/>
          </cell>
          <cell r="E3234" t="str">
            <v/>
          </cell>
          <cell r="F3234" t="str">
            <v/>
          </cell>
          <cell r="G3234" t="str">
            <v/>
          </cell>
          <cell r="H3234" t="str">
            <v/>
          </cell>
          <cell r="I3234"/>
          <cell r="J3234"/>
          <cell r="K3234"/>
          <cell r="L3234"/>
          <cell r="M3234" t="str">
            <v/>
          </cell>
          <cell r="N3234"/>
          <cell r="O3234"/>
          <cell r="P3234"/>
          <cell r="Q3234" t="str">
            <v/>
          </cell>
          <cell r="R3234"/>
          <cell r="S3234" t="str">
            <v/>
          </cell>
          <cell r="T3234"/>
          <cell r="U3234"/>
          <cell r="V3234" t="str">
            <v/>
          </cell>
        </row>
        <row r="3235">
          <cell r="A3235"/>
          <cell r="B3235" t="str">
            <v/>
          </cell>
          <cell r="C3235"/>
          <cell r="D3235" t="str">
            <v/>
          </cell>
          <cell r="E3235" t="str">
            <v/>
          </cell>
          <cell r="F3235" t="str">
            <v/>
          </cell>
          <cell r="G3235" t="str">
            <v/>
          </cell>
          <cell r="H3235" t="str">
            <v/>
          </cell>
          <cell r="I3235"/>
          <cell r="J3235"/>
          <cell r="K3235"/>
          <cell r="L3235"/>
          <cell r="M3235" t="str">
            <v/>
          </cell>
          <cell r="N3235"/>
          <cell r="O3235"/>
          <cell r="P3235"/>
          <cell r="Q3235" t="str">
            <v/>
          </cell>
          <cell r="R3235"/>
          <cell r="S3235" t="str">
            <v/>
          </cell>
          <cell r="T3235"/>
          <cell r="U3235"/>
          <cell r="V3235" t="str">
            <v/>
          </cell>
        </row>
        <row r="3236">
          <cell r="A3236"/>
          <cell r="B3236" t="str">
            <v/>
          </cell>
          <cell r="C3236"/>
          <cell r="D3236" t="str">
            <v/>
          </cell>
          <cell r="E3236" t="str">
            <v/>
          </cell>
          <cell r="F3236" t="str">
            <v/>
          </cell>
          <cell r="G3236" t="str">
            <v/>
          </cell>
          <cell r="H3236" t="str">
            <v/>
          </cell>
          <cell r="I3236"/>
          <cell r="J3236"/>
          <cell r="K3236"/>
          <cell r="L3236"/>
          <cell r="M3236" t="str">
            <v/>
          </cell>
          <cell r="N3236"/>
          <cell r="O3236"/>
          <cell r="P3236"/>
          <cell r="Q3236" t="str">
            <v/>
          </cell>
          <cell r="R3236"/>
          <cell r="S3236" t="str">
            <v/>
          </cell>
          <cell r="T3236"/>
          <cell r="U3236"/>
          <cell r="V3236" t="str">
            <v/>
          </cell>
        </row>
        <row r="3237">
          <cell r="A3237"/>
          <cell r="B3237" t="str">
            <v/>
          </cell>
          <cell r="C3237"/>
          <cell r="D3237" t="str">
            <v/>
          </cell>
          <cell r="E3237" t="str">
            <v/>
          </cell>
          <cell r="F3237" t="str">
            <v/>
          </cell>
          <cell r="G3237" t="str">
            <v/>
          </cell>
          <cell r="H3237" t="str">
            <v/>
          </cell>
          <cell r="I3237"/>
          <cell r="J3237"/>
          <cell r="K3237"/>
          <cell r="L3237"/>
          <cell r="M3237" t="str">
            <v/>
          </cell>
          <cell r="N3237"/>
          <cell r="O3237"/>
          <cell r="P3237"/>
          <cell r="Q3237" t="str">
            <v/>
          </cell>
          <cell r="R3237"/>
          <cell r="S3237" t="str">
            <v/>
          </cell>
          <cell r="T3237"/>
          <cell r="U3237"/>
          <cell r="V3237" t="str">
            <v/>
          </cell>
        </row>
        <row r="3238">
          <cell r="A3238"/>
          <cell r="B3238" t="str">
            <v/>
          </cell>
          <cell r="C3238"/>
          <cell r="D3238" t="str">
            <v/>
          </cell>
          <cell r="E3238" t="str">
            <v/>
          </cell>
          <cell r="F3238" t="str">
            <v/>
          </cell>
          <cell r="G3238" t="str">
            <v/>
          </cell>
          <cell r="H3238" t="str">
            <v/>
          </cell>
          <cell r="I3238"/>
          <cell r="J3238"/>
          <cell r="K3238"/>
          <cell r="L3238"/>
          <cell r="M3238" t="str">
            <v/>
          </cell>
          <cell r="N3238"/>
          <cell r="O3238"/>
          <cell r="P3238"/>
          <cell r="Q3238" t="str">
            <v/>
          </cell>
          <cell r="R3238"/>
          <cell r="S3238" t="str">
            <v/>
          </cell>
          <cell r="T3238"/>
          <cell r="U3238"/>
          <cell r="V3238" t="str">
            <v/>
          </cell>
        </row>
        <row r="3239">
          <cell r="A3239"/>
          <cell r="B3239" t="str">
            <v/>
          </cell>
          <cell r="C3239"/>
          <cell r="D3239" t="str">
            <v/>
          </cell>
          <cell r="E3239" t="str">
            <v/>
          </cell>
          <cell r="F3239" t="str">
            <v/>
          </cell>
          <cell r="G3239" t="str">
            <v/>
          </cell>
          <cell r="H3239" t="str">
            <v/>
          </cell>
          <cell r="I3239"/>
          <cell r="J3239"/>
          <cell r="K3239"/>
          <cell r="L3239"/>
          <cell r="M3239" t="str">
            <v/>
          </cell>
          <cell r="N3239"/>
          <cell r="O3239"/>
          <cell r="P3239"/>
          <cell r="Q3239" t="str">
            <v/>
          </cell>
          <cell r="R3239"/>
          <cell r="S3239" t="str">
            <v/>
          </cell>
          <cell r="T3239"/>
          <cell r="U3239"/>
          <cell r="V3239" t="str">
            <v/>
          </cell>
        </row>
        <row r="3240">
          <cell r="A3240"/>
          <cell r="B3240" t="str">
            <v/>
          </cell>
          <cell r="C3240"/>
          <cell r="D3240" t="str">
            <v/>
          </cell>
          <cell r="E3240" t="str">
            <v/>
          </cell>
          <cell r="F3240" t="str">
            <v/>
          </cell>
          <cell r="G3240" t="str">
            <v/>
          </cell>
          <cell r="H3240" t="str">
            <v/>
          </cell>
          <cell r="I3240"/>
          <cell r="J3240"/>
          <cell r="K3240"/>
          <cell r="L3240"/>
          <cell r="M3240" t="str">
            <v/>
          </cell>
          <cell r="N3240"/>
          <cell r="O3240"/>
          <cell r="P3240"/>
          <cell r="Q3240" t="str">
            <v/>
          </cell>
          <cell r="R3240"/>
          <cell r="S3240" t="str">
            <v/>
          </cell>
          <cell r="T3240"/>
          <cell r="U3240"/>
          <cell r="V3240" t="str">
            <v/>
          </cell>
        </row>
        <row r="3241">
          <cell r="A3241"/>
          <cell r="B3241" t="str">
            <v/>
          </cell>
          <cell r="C3241"/>
          <cell r="D3241" t="str">
            <v/>
          </cell>
          <cell r="E3241" t="str">
            <v/>
          </cell>
          <cell r="F3241" t="str">
            <v/>
          </cell>
          <cell r="G3241" t="str">
            <v/>
          </cell>
          <cell r="H3241" t="str">
            <v/>
          </cell>
          <cell r="I3241"/>
          <cell r="J3241"/>
          <cell r="K3241"/>
          <cell r="L3241"/>
          <cell r="M3241" t="str">
            <v/>
          </cell>
          <cell r="N3241"/>
          <cell r="O3241"/>
          <cell r="P3241"/>
          <cell r="Q3241" t="str">
            <v/>
          </cell>
          <cell r="R3241"/>
          <cell r="S3241" t="str">
            <v/>
          </cell>
          <cell r="T3241"/>
          <cell r="U3241"/>
          <cell r="V3241" t="str">
            <v/>
          </cell>
        </row>
        <row r="3242">
          <cell r="A3242"/>
          <cell r="B3242" t="str">
            <v/>
          </cell>
          <cell r="C3242"/>
          <cell r="D3242" t="str">
            <v/>
          </cell>
          <cell r="E3242" t="str">
            <v/>
          </cell>
          <cell r="F3242" t="str">
            <v/>
          </cell>
          <cell r="G3242" t="str">
            <v/>
          </cell>
          <cell r="H3242" t="str">
            <v/>
          </cell>
          <cell r="I3242"/>
          <cell r="J3242"/>
          <cell r="K3242"/>
          <cell r="L3242"/>
          <cell r="M3242" t="str">
            <v/>
          </cell>
          <cell r="N3242"/>
          <cell r="O3242"/>
          <cell r="P3242"/>
          <cell r="Q3242" t="str">
            <v/>
          </cell>
          <cell r="R3242"/>
          <cell r="S3242" t="str">
            <v/>
          </cell>
          <cell r="T3242"/>
          <cell r="U3242"/>
          <cell r="V3242" t="str">
            <v/>
          </cell>
        </row>
        <row r="3243">
          <cell r="A3243"/>
          <cell r="B3243" t="str">
            <v/>
          </cell>
          <cell r="C3243"/>
          <cell r="D3243" t="str">
            <v/>
          </cell>
          <cell r="E3243" t="str">
            <v/>
          </cell>
          <cell r="F3243" t="str">
            <v/>
          </cell>
          <cell r="G3243" t="str">
            <v/>
          </cell>
          <cell r="H3243" t="str">
            <v/>
          </cell>
          <cell r="I3243"/>
          <cell r="J3243"/>
          <cell r="K3243"/>
          <cell r="L3243"/>
          <cell r="M3243" t="str">
            <v/>
          </cell>
          <cell r="N3243"/>
          <cell r="O3243"/>
          <cell r="P3243"/>
          <cell r="Q3243" t="str">
            <v/>
          </cell>
          <cell r="R3243"/>
          <cell r="S3243" t="str">
            <v/>
          </cell>
          <cell r="T3243"/>
          <cell r="U3243"/>
          <cell r="V3243" t="str">
            <v/>
          </cell>
        </row>
        <row r="3244">
          <cell r="A3244"/>
          <cell r="B3244" t="str">
            <v/>
          </cell>
          <cell r="C3244"/>
          <cell r="D3244" t="str">
            <v/>
          </cell>
          <cell r="E3244" t="str">
            <v/>
          </cell>
          <cell r="F3244" t="str">
            <v/>
          </cell>
          <cell r="G3244" t="str">
            <v/>
          </cell>
          <cell r="H3244" t="str">
            <v/>
          </cell>
          <cell r="I3244"/>
          <cell r="J3244"/>
          <cell r="K3244"/>
          <cell r="L3244"/>
          <cell r="M3244" t="str">
            <v/>
          </cell>
          <cell r="N3244"/>
          <cell r="O3244"/>
          <cell r="P3244"/>
          <cell r="Q3244" t="str">
            <v/>
          </cell>
          <cell r="R3244"/>
          <cell r="S3244" t="str">
            <v/>
          </cell>
          <cell r="T3244"/>
          <cell r="U3244"/>
          <cell r="V3244" t="str">
            <v/>
          </cell>
        </row>
        <row r="3245">
          <cell r="A3245"/>
          <cell r="B3245" t="str">
            <v/>
          </cell>
          <cell r="C3245"/>
          <cell r="D3245" t="str">
            <v/>
          </cell>
          <cell r="E3245" t="str">
            <v/>
          </cell>
          <cell r="F3245" t="str">
            <v/>
          </cell>
          <cell r="G3245" t="str">
            <v/>
          </cell>
          <cell r="H3245" t="str">
            <v/>
          </cell>
          <cell r="I3245"/>
          <cell r="J3245"/>
          <cell r="K3245"/>
          <cell r="L3245"/>
          <cell r="M3245" t="str">
            <v/>
          </cell>
          <cell r="N3245"/>
          <cell r="O3245"/>
          <cell r="P3245"/>
          <cell r="Q3245" t="str">
            <v/>
          </cell>
          <cell r="R3245"/>
          <cell r="S3245" t="str">
            <v/>
          </cell>
          <cell r="T3245"/>
          <cell r="U3245"/>
          <cell r="V3245" t="str">
            <v/>
          </cell>
        </row>
        <row r="3246">
          <cell r="A3246"/>
          <cell r="B3246" t="str">
            <v/>
          </cell>
          <cell r="C3246"/>
          <cell r="D3246" t="str">
            <v/>
          </cell>
          <cell r="E3246" t="str">
            <v/>
          </cell>
          <cell r="F3246" t="str">
            <v/>
          </cell>
          <cell r="G3246" t="str">
            <v/>
          </cell>
          <cell r="H3246" t="str">
            <v/>
          </cell>
          <cell r="I3246"/>
          <cell r="J3246"/>
          <cell r="K3246"/>
          <cell r="L3246"/>
          <cell r="M3246" t="str">
            <v/>
          </cell>
          <cell r="N3246"/>
          <cell r="O3246"/>
          <cell r="P3246"/>
          <cell r="Q3246" t="str">
            <v/>
          </cell>
          <cell r="R3246"/>
          <cell r="S3246" t="str">
            <v/>
          </cell>
          <cell r="T3246"/>
          <cell r="U3246"/>
          <cell r="V3246" t="str">
            <v/>
          </cell>
        </row>
        <row r="3247">
          <cell r="A3247"/>
          <cell r="B3247" t="str">
            <v/>
          </cell>
          <cell r="C3247"/>
          <cell r="D3247" t="str">
            <v/>
          </cell>
          <cell r="E3247" t="str">
            <v/>
          </cell>
          <cell r="F3247" t="str">
            <v/>
          </cell>
          <cell r="G3247" t="str">
            <v/>
          </cell>
          <cell r="H3247" t="str">
            <v/>
          </cell>
          <cell r="I3247"/>
          <cell r="J3247"/>
          <cell r="K3247"/>
          <cell r="L3247"/>
          <cell r="M3247" t="str">
            <v/>
          </cell>
          <cell r="N3247"/>
          <cell r="O3247"/>
          <cell r="P3247"/>
          <cell r="Q3247" t="str">
            <v/>
          </cell>
          <cell r="R3247"/>
          <cell r="S3247" t="str">
            <v/>
          </cell>
          <cell r="T3247"/>
          <cell r="U3247"/>
          <cell r="V3247" t="str">
            <v/>
          </cell>
        </row>
        <row r="3248">
          <cell r="A3248"/>
          <cell r="B3248" t="str">
            <v/>
          </cell>
          <cell r="C3248"/>
          <cell r="D3248" t="str">
            <v/>
          </cell>
          <cell r="E3248" t="str">
            <v/>
          </cell>
          <cell r="F3248" t="str">
            <v/>
          </cell>
          <cell r="G3248" t="str">
            <v/>
          </cell>
          <cell r="H3248" t="str">
            <v/>
          </cell>
          <cell r="I3248"/>
          <cell r="J3248"/>
          <cell r="K3248"/>
          <cell r="L3248"/>
          <cell r="M3248" t="str">
            <v/>
          </cell>
          <cell r="N3248"/>
          <cell r="O3248"/>
          <cell r="P3248"/>
          <cell r="Q3248" t="str">
            <v/>
          </cell>
          <cell r="R3248"/>
          <cell r="S3248" t="str">
            <v/>
          </cell>
          <cell r="T3248"/>
          <cell r="U3248"/>
          <cell r="V3248" t="str">
            <v/>
          </cell>
        </row>
        <row r="3249">
          <cell r="A3249"/>
          <cell r="B3249" t="str">
            <v/>
          </cell>
          <cell r="C3249"/>
          <cell r="D3249" t="str">
            <v/>
          </cell>
          <cell r="E3249" t="str">
            <v/>
          </cell>
          <cell r="F3249" t="str">
            <v/>
          </cell>
          <cell r="G3249" t="str">
            <v/>
          </cell>
          <cell r="H3249" t="str">
            <v/>
          </cell>
          <cell r="I3249"/>
          <cell r="J3249"/>
          <cell r="K3249"/>
          <cell r="L3249"/>
          <cell r="M3249" t="str">
            <v/>
          </cell>
          <cell r="N3249"/>
          <cell r="O3249"/>
          <cell r="P3249"/>
          <cell r="Q3249" t="str">
            <v/>
          </cell>
          <cell r="R3249"/>
          <cell r="S3249" t="str">
            <v/>
          </cell>
          <cell r="T3249"/>
          <cell r="U3249"/>
          <cell r="V3249" t="str">
            <v/>
          </cell>
        </row>
        <row r="3250">
          <cell r="A3250"/>
          <cell r="B3250" t="str">
            <v/>
          </cell>
          <cell r="C3250"/>
          <cell r="D3250" t="str">
            <v/>
          </cell>
          <cell r="E3250" t="str">
            <v/>
          </cell>
          <cell r="F3250" t="str">
            <v/>
          </cell>
          <cell r="G3250" t="str">
            <v/>
          </cell>
          <cell r="H3250" t="str">
            <v/>
          </cell>
          <cell r="I3250"/>
          <cell r="J3250"/>
          <cell r="K3250"/>
          <cell r="L3250"/>
          <cell r="M3250" t="str">
            <v/>
          </cell>
          <cell r="N3250"/>
          <cell r="O3250"/>
          <cell r="P3250"/>
          <cell r="Q3250" t="str">
            <v/>
          </cell>
          <cell r="R3250"/>
          <cell r="S3250" t="str">
            <v/>
          </cell>
          <cell r="T3250"/>
          <cell r="U3250"/>
          <cell r="V3250" t="str">
            <v/>
          </cell>
        </row>
        <row r="3251">
          <cell r="A3251"/>
          <cell r="B3251" t="str">
            <v/>
          </cell>
          <cell r="C3251"/>
          <cell r="D3251" t="str">
            <v/>
          </cell>
          <cell r="E3251" t="str">
            <v/>
          </cell>
          <cell r="F3251" t="str">
            <v/>
          </cell>
          <cell r="G3251" t="str">
            <v/>
          </cell>
          <cell r="H3251" t="str">
            <v/>
          </cell>
          <cell r="I3251"/>
          <cell r="J3251"/>
          <cell r="K3251"/>
          <cell r="L3251"/>
          <cell r="M3251" t="str">
            <v/>
          </cell>
          <cell r="N3251"/>
          <cell r="O3251"/>
          <cell r="P3251"/>
          <cell r="Q3251" t="str">
            <v/>
          </cell>
          <cell r="R3251"/>
          <cell r="S3251" t="str">
            <v/>
          </cell>
          <cell r="T3251"/>
          <cell r="U3251"/>
          <cell r="V3251" t="str">
            <v/>
          </cell>
        </row>
        <row r="3252">
          <cell r="A3252"/>
          <cell r="B3252" t="str">
            <v/>
          </cell>
          <cell r="C3252"/>
          <cell r="D3252" t="str">
            <v/>
          </cell>
          <cell r="E3252" t="str">
            <v/>
          </cell>
          <cell r="F3252" t="str">
            <v/>
          </cell>
          <cell r="G3252" t="str">
            <v/>
          </cell>
          <cell r="H3252" t="str">
            <v/>
          </cell>
          <cell r="I3252"/>
          <cell r="J3252"/>
          <cell r="K3252"/>
          <cell r="L3252"/>
          <cell r="M3252" t="str">
            <v/>
          </cell>
          <cell r="N3252"/>
          <cell r="O3252"/>
          <cell r="P3252"/>
          <cell r="Q3252" t="str">
            <v/>
          </cell>
          <cell r="R3252"/>
          <cell r="S3252" t="str">
            <v/>
          </cell>
          <cell r="T3252"/>
          <cell r="U3252"/>
          <cell r="V3252" t="str">
            <v/>
          </cell>
        </row>
        <row r="3253">
          <cell r="A3253"/>
          <cell r="B3253" t="str">
            <v/>
          </cell>
          <cell r="C3253"/>
          <cell r="D3253" t="str">
            <v/>
          </cell>
          <cell r="E3253" t="str">
            <v/>
          </cell>
          <cell r="F3253" t="str">
            <v/>
          </cell>
          <cell r="G3253" t="str">
            <v/>
          </cell>
          <cell r="H3253" t="str">
            <v/>
          </cell>
          <cell r="I3253"/>
          <cell r="J3253"/>
          <cell r="K3253"/>
          <cell r="L3253"/>
          <cell r="M3253" t="str">
            <v/>
          </cell>
          <cell r="N3253"/>
          <cell r="O3253"/>
          <cell r="P3253"/>
          <cell r="Q3253" t="str">
            <v/>
          </cell>
          <cell r="R3253"/>
          <cell r="S3253" t="str">
            <v/>
          </cell>
          <cell r="T3253"/>
          <cell r="U3253"/>
          <cell r="V3253" t="str">
            <v/>
          </cell>
        </row>
        <row r="3254">
          <cell r="A3254"/>
          <cell r="B3254" t="str">
            <v/>
          </cell>
          <cell r="C3254"/>
          <cell r="D3254" t="str">
            <v/>
          </cell>
          <cell r="E3254" t="str">
            <v/>
          </cell>
          <cell r="F3254" t="str">
            <v/>
          </cell>
          <cell r="G3254" t="str">
            <v/>
          </cell>
          <cell r="H3254" t="str">
            <v/>
          </cell>
          <cell r="I3254"/>
          <cell r="J3254"/>
          <cell r="K3254"/>
          <cell r="L3254"/>
          <cell r="M3254" t="str">
            <v/>
          </cell>
          <cell r="N3254"/>
          <cell r="O3254"/>
          <cell r="P3254"/>
          <cell r="Q3254" t="str">
            <v/>
          </cell>
          <cell r="R3254"/>
          <cell r="S3254" t="str">
            <v/>
          </cell>
          <cell r="T3254"/>
          <cell r="U3254"/>
          <cell r="V3254" t="str">
            <v/>
          </cell>
        </row>
        <row r="3255">
          <cell r="A3255"/>
          <cell r="B3255" t="str">
            <v/>
          </cell>
          <cell r="C3255"/>
          <cell r="D3255" t="str">
            <v/>
          </cell>
          <cell r="E3255" t="str">
            <v/>
          </cell>
          <cell r="F3255" t="str">
            <v/>
          </cell>
          <cell r="G3255" t="str">
            <v/>
          </cell>
          <cell r="H3255" t="str">
            <v/>
          </cell>
          <cell r="I3255"/>
          <cell r="J3255"/>
          <cell r="K3255"/>
          <cell r="L3255"/>
          <cell r="M3255" t="str">
            <v/>
          </cell>
          <cell r="N3255"/>
          <cell r="O3255"/>
          <cell r="P3255"/>
          <cell r="Q3255" t="str">
            <v/>
          </cell>
          <cell r="R3255"/>
          <cell r="S3255" t="str">
            <v/>
          </cell>
          <cell r="T3255"/>
          <cell r="U3255"/>
          <cell r="V3255" t="str">
            <v/>
          </cell>
        </row>
        <row r="3256">
          <cell r="A3256"/>
          <cell r="B3256" t="str">
            <v/>
          </cell>
          <cell r="C3256"/>
          <cell r="D3256" t="str">
            <v/>
          </cell>
          <cell r="E3256" t="str">
            <v/>
          </cell>
          <cell r="F3256" t="str">
            <v/>
          </cell>
          <cell r="G3256" t="str">
            <v/>
          </cell>
          <cell r="H3256" t="str">
            <v/>
          </cell>
          <cell r="I3256"/>
          <cell r="J3256"/>
          <cell r="K3256"/>
          <cell r="L3256"/>
          <cell r="M3256" t="str">
            <v/>
          </cell>
          <cell r="N3256"/>
          <cell r="O3256"/>
          <cell r="P3256"/>
          <cell r="Q3256" t="str">
            <v/>
          </cell>
          <cell r="R3256"/>
          <cell r="S3256" t="str">
            <v/>
          </cell>
          <cell r="T3256"/>
          <cell r="U3256"/>
          <cell r="V3256" t="str">
            <v/>
          </cell>
        </row>
        <row r="3257">
          <cell r="A3257"/>
          <cell r="B3257" t="str">
            <v/>
          </cell>
          <cell r="C3257"/>
          <cell r="D3257" t="str">
            <v/>
          </cell>
          <cell r="E3257" t="str">
            <v/>
          </cell>
          <cell r="F3257" t="str">
            <v/>
          </cell>
          <cell r="G3257" t="str">
            <v/>
          </cell>
          <cell r="H3257" t="str">
            <v/>
          </cell>
          <cell r="I3257"/>
          <cell r="J3257"/>
          <cell r="K3257"/>
          <cell r="L3257"/>
          <cell r="M3257" t="str">
            <v/>
          </cell>
          <cell r="N3257"/>
          <cell r="O3257"/>
          <cell r="P3257"/>
          <cell r="Q3257" t="str">
            <v/>
          </cell>
          <cell r="R3257"/>
          <cell r="S3257" t="str">
            <v/>
          </cell>
          <cell r="T3257"/>
          <cell r="U3257"/>
          <cell r="V3257" t="str">
            <v/>
          </cell>
        </row>
        <row r="3258">
          <cell r="A3258"/>
          <cell r="B3258" t="str">
            <v/>
          </cell>
          <cell r="C3258"/>
          <cell r="D3258" t="str">
            <v/>
          </cell>
          <cell r="E3258" t="str">
            <v/>
          </cell>
          <cell r="F3258" t="str">
            <v/>
          </cell>
          <cell r="G3258" t="str">
            <v/>
          </cell>
          <cell r="H3258" t="str">
            <v/>
          </cell>
          <cell r="I3258"/>
          <cell r="J3258"/>
          <cell r="K3258"/>
          <cell r="L3258"/>
          <cell r="M3258" t="str">
            <v/>
          </cell>
          <cell r="N3258"/>
          <cell r="O3258"/>
          <cell r="P3258"/>
          <cell r="Q3258" t="str">
            <v/>
          </cell>
          <cell r="R3258"/>
          <cell r="S3258" t="str">
            <v/>
          </cell>
          <cell r="T3258"/>
          <cell r="U3258"/>
          <cell r="V3258" t="str">
            <v/>
          </cell>
        </row>
        <row r="3259">
          <cell r="A3259"/>
          <cell r="B3259" t="str">
            <v/>
          </cell>
          <cell r="C3259"/>
          <cell r="D3259" t="str">
            <v/>
          </cell>
          <cell r="E3259" t="str">
            <v/>
          </cell>
          <cell r="F3259" t="str">
            <v/>
          </cell>
          <cell r="G3259" t="str">
            <v/>
          </cell>
          <cell r="H3259" t="str">
            <v/>
          </cell>
          <cell r="I3259"/>
          <cell r="J3259"/>
          <cell r="K3259"/>
          <cell r="L3259"/>
          <cell r="M3259" t="str">
            <v/>
          </cell>
          <cell r="N3259"/>
          <cell r="O3259"/>
          <cell r="P3259"/>
          <cell r="Q3259" t="str">
            <v/>
          </cell>
          <cell r="R3259"/>
          <cell r="S3259" t="str">
            <v/>
          </cell>
          <cell r="T3259"/>
          <cell r="U3259"/>
          <cell r="V3259" t="str">
            <v/>
          </cell>
        </row>
        <row r="3260">
          <cell r="A3260"/>
          <cell r="B3260" t="str">
            <v/>
          </cell>
          <cell r="C3260"/>
          <cell r="D3260" t="str">
            <v/>
          </cell>
          <cell r="E3260" t="str">
            <v/>
          </cell>
          <cell r="F3260" t="str">
            <v/>
          </cell>
          <cell r="G3260" t="str">
            <v/>
          </cell>
          <cell r="H3260" t="str">
            <v/>
          </cell>
          <cell r="I3260"/>
          <cell r="J3260"/>
          <cell r="K3260"/>
          <cell r="L3260"/>
          <cell r="M3260" t="str">
            <v/>
          </cell>
          <cell r="N3260"/>
          <cell r="O3260"/>
          <cell r="P3260"/>
          <cell r="Q3260" t="str">
            <v/>
          </cell>
          <cell r="R3260"/>
          <cell r="S3260" t="str">
            <v/>
          </cell>
          <cell r="T3260"/>
          <cell r="U3260"/>
          <cell r="V3260" t="str">
            <v/>
          </cell>
        </row>
        <row r="3261">
          <cell r="A3261"/>
          <cell r="B3261" t="str">
            <v/>
          </cell>
          <cell r="C3261"/>
          <cell r="D3261" t="str">
            <v/>
          </cell>
          <cell r="E3261" t="str">
            <v/>
          </cell>
          <cell r="F3261" t="str">
            <v/>
          </cell>
          <cell r="G3261" t="str">
            <v/>
          </cell>
          <cell r="H3261" t="str">
            <v/>
          </cell>
          <cell r="I3261"/>
          <cell r="J3261"/>
          <cell r="K3261"/>
          <cell r="L3261"/>
          <cell r="M3261" t="str">
            <v/>
          </cell>
          <cell r="N3261"/>
          <cell r="O3261"/>
          <cell r="P3261"/>
          <cell r="Q3261" t="str">
            <v/>
          </cell>
          <cell r="R3261"/>
          <cell r="S3261" t="str">
            <v/>
          </cell>
          <cell r="T3261"/>
          <cell r="U3261"/>
          <cell r="V3261" t="str">
            <v/>
          </cell>
        </row>
        <row r="3262">
          <cell r="A3262"/>
          <cell r="B3262" t="str">
            <v/>
          </cell>
          <cell r="C3262"/>
          <cell r="D3262" t="str">
            <v/>
          </cell>
          <cell r="E3262" t="str">
            <v/>
          </cell>
          <cell r="F3262" t="str">
            <v/>
          </cell>
          <cell r="G3262" t="str">
            <v/>
          </cell>
          <cell r="H3262" t="str">
            <v/>
          </cell>
          <cell r="I3262"/>
          <cell r="J3262"/>
          <cell r="K3262"/>
          <cell r="L3262"/>
          <cell r="M3262" t="str">
            <v/>
          </cell>
          <cell r="N3262"/>
          <cell r="O3262"/>
          <cell r="P3262"/>
          <cell r="Q3262" t="str">
            <v/>
          </cell>
          <cell r="R3262"/>
          <cell r="S3262" t="str">
            <v/>
          </cell>
          <cell r="T3262"/>
          <cell r="U3262"/>
          <cell r="V3262" t="str">
            <v/>
          </cell>
        </row>
        <row r="3263">
          <cell r="A3263"/>
          <cell r="B3263" t="str">
            <v/>
          </cell>
          <cell r="C3263"/>
          <cell r="D3263" t="str">
            <v/>
          </cell>
          <cell r="E3263" t="str">
            <v/>
          </cell>
          <cell r="F3263" t="str">
            <v/>
          </cell>
          <cell r="G3263" t="str">
            <v/>
          </cell>
          <cell r="H3263" t="str">
            <v/>
          </cell>
          <cell r="I3263"/>
          <cell r="J3263"/>
          <cell r="K3263"/>
          <cell r="L3263"/>
          <cell r="M3263" t="str">
            <v/>
          </cell>
          <cell r="N3263"/>
          <cell r="O3263"/>
          <cell r="P3263"/>
          <cell r="Q3263" t="str">
            <v/>
          </cell>
          <cell r="R3263"/>
          <cell r="S3263" t="str">
            <v/>
          </cell>
          <cell r="T3263"/>
          <cell r="U3263"/>
          <cell r="V3263" t="str">
            <v/>
          </cell>
        </row>
        <row r="3264">
          <cell r="A3264"/>
          <cell r="B3264" t="str">
            <v/>
          </cell>
          <cell r="C3264"/>
          <cell r="D3264" t="str">
            <v/>
          </cell>
          <cell r="E3264" t="str">
            <v/>
          </cell>
          <cell r="F3264" t="str">
            <v/>
          </cell>
          <cell r="G3264" t="str">
            <v/>
          </cell>
          <cell r="H3264" t="str">
            <v/>
          </cell>
          <cell r="I3264"/>
          <cell r="J3264"/>
          <cell r="K3264"/>
          <cell r="L3264"/>
          <cell r="M3264" t="str">
            <v/>
          </cell>
          <cell r="N3264"/>
          <cell r="O3264"/>
          <cell r="P3264"/>
          <cell r="Q3264" t="str">
            <v/>
          </cell>
          <cell r="R3264"/>
          <cell r="S3264" t="str">
            <v/>
          </cell>
          <cell r="T3264"/>
          <cell r="U3264"/>
          <cell r="V3264" t="str">
            <v/>
          </cell>
        </row>
        <row r="3265">
          <cell r="A3265"/>
          <cell r="B3265" t="str">
            <v/>
          </cell>
          <cell r="C3265"/>
          <cell r="D3265" t="str">
            <v/>
          </cell>
          <cell r="E3265" t="str">
            <v/>
          </cell>
          <cell r="F3265" t="str">
            <v/>
          </cell>
          <cell r="G3265" t="str">
            <v/>
          </cell>
          <cell r="H3265" t="str">
            <v/>
          </cell>
          <cell r="I3265"/>
          <cell r="J3265"/>
          <cell r="K3265"/>
          <cell r="L3265"/>
          <cell r="M3265" t="str">
            <v/>
          </cell>
          <cell r="N3265"/>
          <cell r="O3265"/>
          <cell r="P3265"/>
          <cell r="Q3265" t="str">
            <v/>
          </cell>
          <cell r="R3265"/>
          <cell r="S3265" t="str">
            <v/>
          </cell>
          <cell r="T3265"/>
          <cell r="U3265"/>
          <cell r="V3265" t="str">
            <v/>
          </cell>
        </row>
        <row r="3266">
          <cell r="A3266"/>
          <cell r="B3266" t="str">
            <v/>
          </cell>
          <cell r="C3266"/>
          <cell r="D3266" t="str">
            <v/>
          </cell>
          <cell r="E3266" t="str">
            <v/>
          </cell>
          <cell r="F3266" t="str">
            <v/>
          </cell>
          <cell r="G3266" t="str">
            <v/>
          </cell>
          <cell r="H3266" t="str">
            <v/>
          </cell>
          <cell r="I3266"/>
          <cell r="J3266"/>
          <cell r="K3266"/>
          <cell r="L3266"/>
          <cell r="M3266" t="str">
            <v/>
          </cell>
          <cell r="N3266"/>
          <cell r="O3266"/>
          <cell r="P3266"/>
          <cell r="Q3266" t="str">
            <v/>
          </cell>
          <cell r="R3266"/>
          <cell r="S3266" t="str">
            <v/>
          </cell>
          <cell r="T3266"/>
          <cell r="U3266"/>
          <cell r="V3266" t="str">
            <v/>
          </cell>
        </row>
        <row r="3267">
          <cell r="A3267"/>
          <cell r="B3267" t="str">
            <v/>
          </cell>
          <cell r="C3267"/>
          <cell r="D3267" t="str">
            <v/>
          </cell>
          <cell r="E3267" t="str">
            <v/>
          </cell>
          <cell r="F3267" t="str">
            <v/>
          </cell>
          <cell r="G3267" t="str">
            <v/>
          </cell>
          <cell r="H3267" t="str">
            <v/>
          </cell>
          <cell r="I3267"/>
          <cell r="J3267"/>
          <cell r="K3267"/>
          <cell r="L3267"/>
          <cell r="M3267" t="str">
            <v/>
          </cell>
          <cell r="N3267"/>
          <cell r="O3267"/>
          <cell r="P3267"/>
          <cell r="Q3267" t="str">
            <v/>
          </cell>
          <cell r="R3267"/>
          <cell r="S3267" t="str">
            <v/>
          </cell>
          <cell r="T3267"/>
          <cell r="U3267"/>
          <cell r="V3267" t="str">
            <v/>
          </cell>
        </row>
        <row r="3268">
          <cell r="A3268"/>
          <cell r="B3268" t="str">
            <v/>
          </cell>
          <cell r="C3268"/>
          <cell r="D3268" t="str">
            <v/>
          </cell>
          <cell r="E3268" t="str">
            <v/>
          </cell>
          <cell r="F3268" t="str">
            <v/>
          </cell>
          <cell r="G3268" t="str">
            <v/>
          </cell>
          <cell r="H3268" t="str">
            <v/>
          </cell>
          <cell r="I3268"/>
          <cell r="J3268"/>
          <cell r="K3268"/>
          <cell r="L3268"/>
          <cell r="M3268" t="str">
            <v/>
          </cell>
          <cell r="N3268"/>
          <cell r="O3268"/>
          <cell r="P3268"/>
          <cell r="Q3268" t="str">
            <v/>
          </cell>
          <cell r="R3268"/>
          <cell r="S3268" t="str">
            <v/>
          </cell>
          <cell r="T3268"/>
          <cell r="U3268"/>
          <cell r="V3268" t="str">
            <v/>
          </cell>
        </row>
        <row r="3269">
          <cell r="A3269"/>
          <cell r="B3269" t="str">
            <v/>
          </cell>
          <cell r="C3269"/>
          <cell r="D3269" t="str">
            <v/>
          </cell>
          <cell r="E3269" t="str">
            <v/>
          </cell>
          <cell r="F3269" t="str">
            <v/>
          </cell>
          <cell r="G3269" t="str">
            <v/>
          </cell>
          <cell r="H3269" t="str">
            <v/>
          </cell>
          <cell r="I3269"/>
          <cell r="J3269"/>
          <cell r="K3269"/>
          <cell r="L3269"/>
          <cell r="M3269" t="str">
            <v/>
          </cell>
          <cell r="N3269"/>
          <cell r="O3269"/>
          <cell r="P3269"/>
          <cell r="Q3269" t="str">
            <v/>
          </cell>
          <cell r="R3269"/>
          <cell r="S3269" t="str">
            <v/>
          </cell>
          <cell r="T3269"/>
          <cell r="U3269"/>
          <cell r="V3269" t="str">
            <v/>
          </cell>
        </row>
        <row r="3270">
          <cell r="A3270"/>
          <cell r="B3270" t="str">
            <v/>
          </cell>
          <cell r="C3270"/>
          <cell r="D3270" t="str">
            <v/>
          </cell>
          <cell r="E3270" t="str">
            <v/>
          </cell>
          <cell r="F3270" t="str">
            <v/>
          </cell>
          <cell r="G3270" t="str">
            <v/>
          </cell>
          <cell r="H3270" t="str">
            <v/>
          </cell>
          <cell r="I3270"/>
          <cell r="J3270"/>
          <cell r="K3270"/>
          <cell r="L3270"/>
          <cell r="M3270" t="str">
            <v/>
          </cell>
          <cell r="N3270"/>
          <cell r="O3270"/>
          <cell r="P3270"/>
          <cell r="Q3270" t="str">
            <v/>
          </cell>
          <cell r="R3270"/>
          <cell r="S3270" t="str">
            <v/>
          </cell>
          <cell r="T3270"/>
          <cell r="U3270"/>
          <cell r="V3270" t="str">
            <v/>
          </cell>
        </row>
        <row r="3271">
          <cell r="A3271"/>
          <cell r="B3271" t="str">
            <v/>
          </cell>
          <cell r="C3271"/>
          <cell r="D3271" t="str">
            <v/>
          </cell>
          <cell r="E3271" t="str">
            <v/>
          </cell>
          <cell r="F3271" t="str">
            <v/>
          </cell>
          <cell r="G3271" t="str">
            <v/>
          </cell>
          <cell r="H3271" t="str">
            <v/>
          </cell>
          <cell r="I3271"/>
          <cell r="J3271"/>
          <cell r="K3271"/>
          <cell r="L3271"/>
          <cell r="M3271" t="str">
            <v/>
          </cell>
          <cell r="N3271"/>
          <cell r="O3271"/>
          <cell r="P3271"/>
          <cell r="Q3271" t="str">
            <v/>
          </cell>
          <cell r="R3271"/>
          <cell r="S3271" t="str">
            <v/>
          </cell>
          <cell r="T3271"/>
          <cell r="U3271"/>
          <cell r="V3271" t="str">
            <v/>
          </cell>
        </row>
        <row r="3272">
          <cell r="A3272"/>
          <cell r="B3272" t="str">
            <v/>
          </cell>
          <cell r="C3272"/>
          <cell r="D3272" t="str">
            <v/>
          </cell>
          <cell r="E3272" t="str">
            <v/>
          </cell>
          <cell r="F3272" t="str">
            <v/>
          </cell>
          <cell r="G3272" t="str">
            <v/>
          </cell>
          <cell r="H3272" t="str">
            <v/>
          </cell>
          <cell r="I3272"/>
          <cell r="J3272"/>
          <cell r="K3272"/>
          <cell r="L3272"/>
          <cell r="M3272" t="str">
            <v/>
          </cell>
          <cell r="N3272"/>
          <cell r="O3272"/>
          <cell r="P3272"/>
          <cell r="Q3272" t="str">
            <v/>
          </cell>
          <cell r="R3272"/>
          <cell r="S3272" t="str">
            <v/>
          </cell>
          <cell r="T3272"/>
          <cell r="U3272"/>
          <cell r="V3272" t="str">
            <v/>
          </cell>
        </row>
        <row r="3273">
          <cell r="A3273"/>
          <cell r="B3273" t="str">
            <v/>
          </cell>
          <cell r="C3273"/>
          <cell r="D3273" t="str">
            <v/>
          </cell>
          <cell r="E3273" t="str">
            <v/>
          </cell>
          <cell r="F3273" t="str">
            <v/>
          </cell>
          <cell r="G3273" t="str">
            <v/>
          </cell>
          <cell r="H3273" t="str">
            <v/>
          </cell>
          <cell r="I3273"/>
          <cell r="J3273"/>
          <cell r="K3273"/>
          <cell r="L3273"/>
          <cell r="M3273" t="str">
            <v/>
          </cell>
          <cell r="N3273"/>
          <cell r="O3273"/>
          <cell r="P3273"/>
          <cell r="Q3273" t="str">
            <v/>
          </cell>
          <cell r="R3273"/>
          <cell r="S3273" t="str">
            <v/>
          </cell>
          <cell r="T3273"/>
          <cell r="U3273"/>
          <cell r="V3273" t="str">
            <v/>
          </cell>
        </row>
        <row r="3274">
          <cell r="A3274"/>
          <cell r="B3274" t="str">
            <v/>
          </cell>
          <cell r="C3274"/>
          <cell r="D3274" t="str">
            <v/>
          </cell>
          <cell r="E3274" t="str">
            <v/>
          </cell>
          <cell r="F3274" t="str">
            <v/>
          </cell>
          <cell r="G3274" t="str">
            <v/>
          </cell>
          <cell r="H3274" t="str">
            <v/>
          </cell>
          <cell r="I3274"/>
          <cell r="J3274"/>
          <cell r="K3274"/>
          <cell r="L3274"/>
          <cell r="M3274" t="str">
            <v/>
          </cell>
          <cell r="N3274"/>
          <cell r="O3274"/>
          <cell r="P3274"/>
          <cell r="Q3274" t="str">
            <v/>
          </cell>
          <cell r="R3274"/>
          <cell r="S3274" t="str">
            <v/>
          </cell>
          <cell r="T3274"/>
          <cell r="U3274"/>
          <cell r="V3274" t="str">
            <v/>
          </cell>
        </row>
        <row r="3275">
          <cell r="A3275"/>
          <cell r="B3275" t="str">
            <v/>
          </cell>
          <cell r="C3275"/>
          <cell r="D3275" t="str">
            <v/>
          </cell>
          <cell r="E3275" t="str">
            <v/>
          </cell>
          <cell r="F3275" t="str">
            <v/>
          </cell>
          <cell r="G3275" t="str">
            <v/>
          </cell>
          <cell r="H3275" t="str">
            <v/>
          </cell>
          <cell r="I3275"/>
          <cell r="J3275"/>
          <cell r="K3275"/>
          <cell r="L3275"/>
          <cell r="M3275" t="str">
            <v/>
          </cell>
          <cell r="N3275"/>
          <cell r="O3275"/>
          <cell r="P3275"/>
          <cell r="Q3275" t="str">
            <v/>
          </cell>
          <cell r="R3275"/>
          <cell r="S3275" t="str">
            <v/>
          </cell>
          <cell r="T3275"/>
          <cell r="U3275"/>
          <cell r="V3275" t="str">
            <v/>
          </cell>
        </row>
        <row r="3276">
          <cell r="A3276"/>
          <cell r="B3276" t="str">
            <v/>
          </cell>
          <cell r="C3276"/>
          <cell r="D3276" t="str">
            <v/>
          </cell>
          <cell r="E3276" t="str">
            <v/>
          </cell>
          <cell r="F3276" t="str">
            <v/>
          </cell>
          <cell r="G3276" t="str">
            <v/>
          </cell>
          <cell r="H3276" t="str">
            <v/>
          </cell>
          <cell r="I3276"/>
          <cell r="J3276"/>
          <cell r="K3276"/>
          <cell r="L3276"/>
          <cell r="M3276" t="str">
            <v/>
          </cell>
          <cell r="N3276"/>
          <cell r="O3276"/>
          <cell r="P3276"/>
          <cell r="Q3276" t="str">
            <v/>
          </cell>
          <cell r="R3276"/>
          <cell r="S3276" t="str">
            <v/>
          </cell>
          <cell r="T3276"/>
          <cell r="U3276"/>
          <cell r="V3276" t="str">
            <v/>
          </cell>
        </row>
        <row r="3277">
          <cell r="A3277"/>
          <cell r="B3277" t="str">
            <v/>
          </cell>
          <cell r="C3277"/>
          <cell r="D3277" t="str">
            <v/>
          </cell>
          <cell r="E3277" t="str">
            <v/>
          </cell>
          <cell r="F3277" t="str">
            <v/>
          </cell>
          <cell r="G3277" t="str">
            <v/>
          </cell>
          <cell r="H3277" t="str">
            <v/>
          </cell>
          <cell r="I3277"/>
          <cell r="J3277"/>
          <cell r="K3277"/>
          <cell r="L3277"/>
          <cell r="M3277" t="str">
            <v/>
          </cell>
          <cell r="N3277"/>
          <cell r="O3277"/>
          <cell r="P3277"/>
          <cell r="Q3277" t="str">
            <v/>
          </cell>
          <cell r="R3277"/>
          <cell r="S3277" t="str">
            <v/>
          </cell>
          <cell r="T3277"/>
          <cell r="U3277"/>
          <cell r="V3277" t="str">
            <v/>
          </cell>
        </row>
        <row r="3278">
          <cell r="A3278"/>
          <cell r="B3278" t="str">
            <v/>
          </cell>
          <cell r="C3278"/>
          <cell r="D3278" t="str">
            <v/>
          </cell>
          <cell r="E3278" t="str">
            <v/>
          </cell>
          <cell r="F3278" t="str">
            <v/>
          </cell>
          <cell r="G3278" t="str">
            <v/>
          </cell>
          <cell r="H3278" t="str">
            <v/>
          </cell>
          <cell r="I3278"/>
          <cell r="J3278"/>
          <cell r="K3278"/>
          <cell r="L3278"/>
          <cell r="M3278" t="str">
            <v/>
          </cell>
          <cell r="N3278"/>
          <cell r="O3278"/>
          <cell r="P3278"/>
          <cell r="Q3278" t="str">
            <v/>
          </cell>
          <cell r="R3278"/>
          <cell r="S3278" t="str">
            <v/>
          </cell>
          <cell r="T3278"/>
          <cell r="U3278"/>
          <cell r="V3278" t="str">
            <v/>
          </cell>
        </row>
        <row r="3279">
          <cell r="A3279"/>
          <cell r="B3279" t="str">
            <v/>
          </cell>
          <cell r="C3279"/>
          <cell r="D3279" t="str">
            <v/>
          </cell>
          <cell r="E3279" t="str">
            <v/>
          </cell>
          <cell r="F3279" t="str">
            <v/>
          </cell>
          <cell r="G3279" t="str">
            <v/>
          </cell>
          <cell r="H3279" t="str">
            <v/>
          </cell>
          <cell r="I3279"/>
          <cell r="J3279"/>
          <cell r="K3279"/>
          <cell r="L3279"/>
          <cell r="M3279" t="str">
            <v/>
          </cell>
          <cell r="N3279"/>
          <cell r="O3279"/>
          <cell r="P3279"/>
          <cell r="Q3279" t="str">
            <v/>
          </cell>
          <cell r="R3279"/>
          <cell r="S3279" t="str">
            <v/>
          </cell>
          <cell r="T3279"/>
          <cell r="U3279"/>
          <cell r="V3279" t="str">
            <v/>
          </cell>
        </row>
        <row r="3280">
          <cell r="A3280"/>
          <cell r="B3280" t="str">
            <v/>
          </cell>
          <cell r="C3280"/>
          <cell r="D3280" t="str">
            <v/>
          </cell>
          <cell r="E3280" t="str">
            <v/>
          </cell>
          <cell r="F3280" t="str">
            <v/>
          </cell>
          <cell r="G3280" t="str">
            <v/>
          </cell>
          <cell r="H3280" t="str">
            <v/>
          </cell>
          <cell r="I3280"/>
          <cell r="J3280"/>
          <cell r="K3280"/>
          <cell r="L3280"/>
          <cell r="M3280" t="str">
            <v/>
          </cell>
          <cell r="N3280"/>
          <cell r="O3280"/>
          <cell r="P3280"/>
          <cell r="Q3280" t="str">
            <v/>
          </cell>
          <cell r="R3280"/>
          <cell r="S3280" t="str">
            <v/>
          </cell>
          <cell r="T3280"/>
          <cell r="U3280"/>
          <cell r="V3280" t="str">
            <v/>
          </cell>
        </row>
        <row r="3281">
          <cell r="A3281"/>
          <cell r="B3281" t="str">
            <v/>
          </cell>
          <cell r="C3281"/>
          <cell r="D3281" t="str">
            <v/>
          </cell>
          <cell r="E3281" t="str">
            <v/>
          </cell>
          <cell r="F3281" t="str">
            <v/>
          </cell>
          <cell r="G3281" t="str">
            <v/>
          </cell>
          <cell r="H3281" t="str">
            <v/>
          </cell>
          <cell r="I3281"/>
          <cell r="J3281"/>
          <cell r="K3281"/>
          <cell r="L3281"/>
          <cell r="M3281" t="str">
            <v/>
          </cell>
          <cell r="N3281"/>
          <cell r="O3281"/>
          <cell r="P3281"/>
          <cell r="Q3281" t="str">
            <v/>
          </cell>
          <cell r="R3281"/>
          <cell r="S3281" t="str">
            <v/>
          </cell>
          <cell r="T3281"/>
          <cell r="U3281"/>
          <cell r="V3281" t="str">
            <v/>
          </cell>
        </row>
        <row r="3282">
          <cell r="A3282"/>
          <cell r="B3282" t="str">
            <v/>
          </cell>
          <cell r="C3282"/>
          <cell r="D3282" t="str">
            <v/>
          </cell>
          <cell r="E3282" t="str">
            <v/>
          </cell>
          <cell r="F3282" t="str">
            <v/>
          </cell>
          <cell r="G3282" t="str">
            <v/>
          </cell>
          <cell r="H3282" t="str">
            <v/>
          </cell>
          <cell r="I3282"/>
          <cell r="J3282"/>
          <cell r="K3282"/>
          <cell r="L3282"/>
          <cell r="M3282" t="str">
            <v/>
          </cell>
          <cell r="N3282"/>
          <cell r="O3282"/>
          <cell r="P3282"/>
          <cell r="Q3282" t="str">
            <v/>
          </cell>
          <cell r="R3282"/>
          <cell r="S3282" t="str">
            <v/>
          </cell>
          <cell r="T3282"/>
          <cell r="U3282"/>
          <cell r="V3282" t="str">
            <v/>
          </cell>
        </row>
        <row r="3283">
          <cell r="A3283"/>
          <cell r="B3283" t="str">
            <v/>
          </cell>
          <cell r="C3283"/>
          <cell r="D3283" t="str">
            <v/>
          </cell>
          <cell r="E3283" t="str">
            <v/>
          </cell>
          <cell r="F3283" t="str">
            <v/>
          </cell>
          <cell r="G3283" t="str">
            <v/>
          </cell>
          <cell r="H3283" t="str">
            <v/>
          </cell>
          <cell r="I3283"/>
          <cell r="J3283"/>
          <cell r="K3283"/>
          <cell r="L3283"/>
          <cell r="M3283" t="str">
            <v/>
          </cell>
          <cell r="N3283"/>
          <cell r="O3283"/>
          <cell r="P3283"/>
          <cell r="Q3283" t="str">
            <v/>
          </cell>
          <cell r="R3283"/>
          <cell r="S3283" t="str">
            <v/>
          </cell>
          <cell r="T3283"/>
          <cell r="U3283"/>
          <cell r="V3283" t="str">
            <v/>
          </cell>
        </row>
        <row r="3284">
          <cell r="A3284"/>
          <cell r="B3284" t="str">
            <v/>
          </cell>
          <cell r="C3284"/>
          <cell r="D3284" t="str">
            <v/>
          </cell>
          <cell r="E3284" t="str">
            <v/>
          </cell>
          <cell r="F3284" t="str">
            <v/>
          </cell>
          <cell r="G3284" t="str">
            <v/>
          </cell>
          <cell r="H3284" t="str">
            <v/>
          </cell>
          <cell r="I3284"/>
          <cell r="J3284"/>
          <cell r="K3284"/>
          <cell r="L3284"/>
          <cell r="M3284" t="str">
            <v/>
          </cell>
          <cell r="N3284"/>
          <cell r="O3284"/>
          <cell r="P3284"/>
          <cell r="Q3284" t="str">
            <v/>
          </cell>
          <cell r="R3284"/>
          <cell r="S3284" t="str">
            <v/>
          </cell>
          <cell r="T3284"/>
          <cell r="U3284"/>
          <cell r="V3284" t="str">
            <v/>
          </cell>
        </row>
        <row r="3285">
          <cell r="A3285"/>
          <cell r="B3285" t="str">
            <v/>
          </cell>
          <cell r="C3285"/>
          <cell r="D3285" t="str">
            <v/>
          </cell>
          <cell r="E3285" t="str">
            <v/>
          </cell>
          <cell r="F3285" t="str">
            <v/>
          </cell>
          <cell r="G3285" t="str">
            <v/>
          </cell>
          <cell r="H3285" t="str">
            <v/>
          </cell>
          <cell r="I3285"/>
          <cell r="J3285"/>
          <cell r="K3285"/>
          <cell r="L3285"/>
          <cell r="M3285" t="str">
            <v/>
          </cell>
          <cell r="N3285"/>
          <cell r="O3285"/>
          <cell r="P3285"/>
          <cell r="Q3285" t="str">
            <v/>
          </cell>
          <cell r="R3285"/>
          <cell r="S3285" t="str">
            <v/>
          </cell>
          <cell r="T3285"/>
          <cell r="U3285"/>
          <cell r="V3285" t="str">
            <v/>
          </cell>
        </row>
        <row r="3286">
          <cell r="A3286"/>
          <cell r="B3286" t="str">
            <v/>
          </cell>
          <cell r="C3286"/>
          <cell r="D3286" t="str">
            <v/>
          </cell>
          <cell r="E3286" t="str">
            <v/>
          </cell>
          <cell r="F3286" t="str">
            <v/>
          </cell>
          <cell r="G3286" t="str">
            <v/>
          </cell>
          <cell r="H3286" t="str">
            <v/>
          </cell>
          <cell r="I3286"/>
          <cell r="J3286"/>
          <cell r="K3286"/>
          <cell r="L3286"/>
          <cell r="M3286" t="str">
            <v/>
          </cell>
          <cell r="N3286"/>
          <cell r="O3286"/>
          <cell r="P3286"/>
          <cell r="Q3286" t="str">
            <v/>
          </cell>
          <cell r="R3286"/>
          <cell r="S3286" t="str">
            <v/>
          </cell>
          <cell r="T3286"/>
          <cell r="U3286"/>
          <cell r="V3286" t="str">
            <v/>
          </cell>
        </row>
        <row r="3287">
          <cell r="A3287"/>
          <cell r="B3287" t="str">
            <v/>
          </cell>
          <cell r="C3287"/>
          <cell r="D3287" t="str">
            <v/>
          </cell>
          <cell r="E3287" t="str">
            <v/>
          </cell>
          <cell r="F3287" t="str">
            <v/>
          </cell>
          <cell r="G3287" t="str">
            <v/>
          </cell>
          <cell r="H3287" t="str">
            <v/>
          </cell>
          <cell r="I3287"/>
          <cell r="J3287"/>
          <cell r="K3287"/>
          <cell r="L3287"/>
          <cell r="M3287" t="str">
            <v/>
          </cell>
          <cell r="N3287"/>
          <cell r="O3287"/>
          <cell r="P3287"/>
          <cell r="Q3287" t="str">
            <v/>
          </cell>
          <cell r="R3287"/>
          <cell r="S3287" t="str">
            <v/>
          </cell>
          <cell r="T3287"/>
          <cell r="U3287"/>
          <cell r="V3287" t="str">
            <v/>
          </cell>
        </row>
        <row r="3288">
          <cell r="A3288"/>
          <cell r="B3288" t="str">
            <v/>
          </cell>
          <cell r="C3288"/>
          <cell r="D3288" t="str">
            <v/>
          </cell>
          <cell r="E3288" t="str">
            <v/>
          </cell>
          <cell r="F3288" t="str">
            <v/>
          </cell>
          <cell r="G3288" t="str">
            <v/>
          </cell>
          <cell r="H3288" t="str">
            <v/>
          </cell>
          <cell r="I3288"/>
          <cell r="J3288"/>
          <cell r="K3288"/>
          <cell r="L3288"/>
          <cell r="M3288" t="str">
            <v/>
          </cell>
          <cell r="N3288"/>
          <cell r="O3288"/>
          <cell r="P3288"/>
          <cell r="Q3288" t="str">
            <v/>
          </cell>
          <cell r="R3288"/>
          <cell r="S3288" t="str">
            <v/>
          </cell>
          <cell r="T3288"/>
          <cell r="U3288"/>
          <cell r="V3288" t="str">
            <v/>
          </cell>
        </row>
        <row r="3289">
          <cell r="A3289"/>
          <cell r="B3289" t="str">
            <v/>
          </cell>
          <cell r="C3289"/>
          <cell r="D3289" t="str">
            <v/>
          </cell>
          <cell r="E3289" t="str">
            <v/>
          </cell>
          <cell r="F3289" t="str">
            <v/>
          </cell>
          <cell r="G3289" t="str">
            <v/>
          </cell>
          <cell r="H3289" t="str">
            <v/>
          </cell>
          <cell r="I3289"/>
          <cell r="J3289"/>
          <cell r="K3289"/>
          <cell r="L3289"/>
          <cell r="M3289" t="str">
            <v/>
          </cell>
          <cell r="N3289"/>
          <cell r="O3289"/>
          <cell r="P3289"/>
          <cell r="Q3289" t="str">
            <v/>
          </cell>
          <cell r="R3289"/>
          <cell r="S3289" t="str">
            <v/>
          </cell>
          <cell r="T3289"/>
          <cell r="U3289"/>
          <cell r="V3289" t="str">
            <v/>
          </cell>
        </row>
        <row r="3290">
          <cell r="A3290"/>
          <cell r="B3290" t="str">
            <v/>
          </cell>
          <cell r="C3290"/>
          <cell r="D3290" t="str">
            <v/>
          </cell>
          <cell r="E3290" t="str">
            <v/>
          </cell>
          <cell r="F3290" t="str">
            <v/>
          </cell>
          <cell r="G3290" t="str">
            <v/>
          </cell>
          <cell r="H3290" t="str">
            <v/>
          </cell>
          <cell r="I3290"/>
          <cell r="J3290"/>
          <cell r="K3290"/>
          <cell r="L3290"/>
          <cell r="M3290" t="str">
            <v/>
          </cell>
          <cell r="N3290"/>
          <cell r="O3290"/>
          <cell r="P3290"/>
          <cell r="Q3290" t="str">
            <v/>
          </cell>
          <cell r="R3290"/>
          <cell r="S3290" t="str">
            <v/>
          </cell>
          <cell r="T3290"/>
          <cell r="U3290"/>
          <cell r="V3290" t="str">
            <v/>
          </cell>
        </row>
        <row r="3291">
          <cell r="A3291"/>
          <cell r="B3291" t="str">
            <v/>
          </cell>
          <cell r="C3291"/>
          <cell r="D3291" t="str">
            <v/>
          </cell>
          <cell r="E3291" t="str">
            <v/>
          </cell>
          <cell r="F3291" t="str">
            <v/>
          </cell>
          <cell r="G3291" t="str">
            <v/>
          </cell>
          <cell r="H3291" t="str">
            <v/>
          </cell>
          <cell r="I3291"/>
          <cell r="J3291"/>
          <cell r="K3291"/>
          <cell r="L3291"/>
          <cell r="M3291" t="str">
            <v/>
          </cell>
          <cell r="N3291"/>
          <cell r="O3291"/>
          <cell r="P3291"/>
          <cell r="Q3291" t="str">
            <v/>
          </cell>
          <cell r="R3291"/>
          <cell r="S3291" t="str">
            <v/>
          </cell>
          <cell r="T3291"/>
          <cell r="U3291"/>
          <cell r="V3291" t="str">
            <v/>
          </cell>
        </row>
        <row r="3292">
          <cell r="A3292"/>
          <cell r="B3292" t="str">
            <v/>
          </cell>
          <cell r="C3292"/>
          <cell r="D3292" t="str">
            <v/>
          </cell>
          <cell r="E3292" t="str">
            <v/>
          </cell>
          <cell r="F3292" t="str">
            <v/>
          </cell>
          <cell r="G3292" t="str">
            <v/>
          </cell>
          <cell r="H3292" t="str">
            <v/>
          </cell>
          <cell r="I3292"/>
          <cell r="J3292"/>
          <cell r="K3292"/>
          <cell r="L3292"/>
          <cell r="M3292" t="str">
            <v/>
          </cell>
          <cell r="N3292"/>
          <cell r="O3292"/>
          <cell r="P3292"/>
          <cell r="Q3292" t="str">
            <v/>
          </cell>
          <cell r="R3292"/>
          <cell r="S3292" t="str">
            <v/>
          </cell>
          <cell r="T3292"/>
          <cell r="U3292"/>
          <cell r="V3292" t="str">
            <v/>
          </cell>
        </row>
        <row r="3293">
          <cell r="A3293"/>
          <cell r="B3293" t="str">
            <v/>
          </cell>
          <cell r="C3293"/>
          <cell r="D3293" t="str">
            <v/>
          </cell>
          <cell r="E3293" t="str">
            <v/>
          </cell>
          <cell r="F3293" t="str">
            <v/>
          </cell>
          <cell r="G3293" t="str">
            <v/>
          </cell>
          <cell r="H3293" t="str">
            <v/>
          </cell>
          <cell r="I3293"/>
          <cell r="J3293"/>
          <cell r="K3293"/>
          <cell r="L3293"/>
          <cell r="M3293" t="str">
            <v/>
          </cell>
          <cell r="N3293"/>
          <cell r="O3293"/>
          <cell r="P3293"/>
          <cell r="Q3293" t="str">
            <v/>
          </cell>
          <cell r="R3293"/>
          <cell r="S3293" t="str">
            <v/>
          </cell>
          <cell r="T3293"/>
          <cell r="U3293"/>
          <cell r="V3293" t="str">
            <v/>
          </cell>
        </row>
        <row r="3294">
          <cell r="A3294"/>
          <cell r="B3294" t="str">
            <v/>
          </cell>
          <cell r="C3294"/>
          <cell r="D3294" t="str">
            <v/>
          </cell>
          <cell r="E3294" t="str">
            <v/>
          </cell>
          <cell r="F3294" t="str">
            <v/>
          </cell>
          <cell r="G3294" t="str">
            <v/>
          </cell>
          <cell r="H3294" t="str">
            <v/>
          </cell>
          <cell r="I3294"/>
          <cell r="J3294"/>
          <cell r="K3294"/>
          <cell r="L3294"/>
          <cell r="M3294" t="str">
            <v/>
          </cell>
          <cell r="N3294"/>
          <cell r="O3294"/>
          <cell r="P3294"/>
          <cell r="Q3294" t="str">
            <v/>
          </cell>
          <cell r="R3294"/>
          <cell r="S3294" t="str">
            <v/>
          </cell>
          <cell r="T3294"/>
          <cell r="U3294"/>
          <cell r="V3294" t="str">
            <v/>
          </cell>
        </row>
        <row r="3295">
          <cell r="A3295"/>
          <cell r="B3295" t="str">
            <v/>
          </cell>
          <cell r="C3295"/>
          <cell r="D3295" t="str">
            <v/>
          </cell>
          <cell r="E3295" t="str">
            <v/>
          </cell>
          <cell r="F3295" t="str">
            <v/>
          </cell>
          <cell r="G3295" t="str">
            <v/>
          </cell>
          <cell r="H3295" t="str">
            <v/>
          </cell>
          <cell r="I3295"/>
          <cell r="J3295"/>
          <cell r="K3295"/>
          <cell r="L3295"/>
          <cell r="M3295" t="str">
            <v/>
          </cell>
          <cell r="N3295"/>
          <cell r="O3295"/>
          <cell r="P3295"/>
          <cell r="Q3295" t="str">
            <v/>
          </cell>
          <cell r="R3295"/>
          <cell r="S3295" t="str">
            <v/>
          </cell>
          <cell r="T3295"/>
          <cell r="U3295"/>
          <cell r="V3295" t="str">
            <v/>
          </cell>
        </row>
        <row r="3296">
          <cell r="A3296"/>
          <cell r="B3296" t="str">
            <v/>
          </cell>
          <cell r="C3296"/>
          <cell r="D3296" t="str">
            <v/>
          </cell>
          <cell r="E3296" t="str">
            <v/>
          </cell>
          <cell r="F3296" t="str">
            <v/>
          </cell>
          <cell r="G3296" t="str">
            <v/>
          </cell>
          <cell r="H3296" t="str">
            <v/>
          </cell>
          <cell r="I3296"/>
          <cell r="J3296"/>
          <cell r="K3296"/>
          <cell r="L3296"/>
          <cell r="M3296" t="str">
            <v/>
          </cell>
          <cell r="N3296"/>
          <cell r="O3296"/>
          <cell r="P3296"/>
          <cell r="Q3296" t="str">
            <v/>
          </cell>
          <cell r="R3296"/>
          <cell r="S3296" t="str">
            <v/>
          </cell>
          <cell r="T3296"/>
          <cell r="U3296"/>
          <cell r="V3296" t="str">
            <v/>
          </cell>
        </row>
        <row r="3297">
          <cell r="A3297"/>
          <cell r="B3297" t="str">
            <v/>
          </cell>
          <cell r="C3297"/>
          <cell r="D3297" t="str">
            <v/>
          </cell>
          <cell r="E3297" t="str">
            <v/>
          </cell>
          <cell r="F3297" t="str">
            <v/>
          </cell>
          <cell r="G3297" t="str">
            <v/>
          </cell>
          <cell r="H3297" t="str">
            <v/>
          </cell>
          <cell r="I3297"/>
          <cell r="J3297"/>
          <cell r="K3297"/>
          <cell r="L3297"/>
          <cell r="M3297" t="str">
            <v/>
          </cell>
          <cell r="N3297"/>
          <cell r="O3297"/>
          <cell r="P3297"/>
          <cell r="Q3297" t="str">
            <v/>
          </cell>
          <cell r="R3297"/>
          <cell r="S3297" t="str">
            <v/>
          </cell>
          <cell r="T3297"/>
          <cell r="U3297"/>
          <cell r="V3297" t="str">
            <v/>
          </cell>
        </row>
        <row r="3298">
          <cell r="A3298"/>
          <cell r="B3298" t="str">
            <v/>
          </cell>
          <cell r="C3298"/>
          <cell r="D3298" t="str">
            <v/>
          </cell>
          <cell r="E3298" t="str">
            <v/>
          </cell>
          <cell r="F3298" t="str">
            <v/>
          </cell>
          <cell r="G3298" t="str">
            <v/>
          </cell>
          <cell r="H3298" t="str">
            <v/>
          </cell>
          <cell r="I3298"/>
          <cell r="J3298"/>
          <cell r="K3298"/>
          <cell r="L3298"/>
          <cell r="M3298" t="str">
            <v/>
          </cell>
          <cell r="N3298"/>
          <cell r="O3298"/>
          <cell r="P3298"/>
          <cell r="Q3298" t="str">
            <v/>
          </cell>
          <cell r="R3298"/>
          <cell r="S3298" t="str">
            <v/>
          </cell>
          <cell r="T3298"/>
          <cell r="U3298"/>
          <cell r="V3298" t="str">
            <v/>
          </cell>
        </row>
        <row r="3299">
          <cell r="A3299"/>
          <cell r="B3299" t="str">
            <v/>
          </cell>
          <cell r="C3299"/>
          <cell r="D3299" t="str">
            <v/>
          </cell>
          <cell r="E3299" t="str">
            <v/>
          </cell>
          <cell r="F3299" t="str">
            <v/>
          </cell>
          <cell r="G3299" t="str">
            <v/>
          </cell>
          <cell r="H3299" t="str">
            <v/>
          </cell>
          <cell r="I3299"/>
          <cell r="J3299"/>
          <cell r="K3299"/>
          <cell r="L3299"/>
          <cell r="M3299" t="str">
            <v/>
          </cell>
          <cell r="N3299"/>
          <cell r="O3299"/>
          <cell r="P3299"/>
          <cell r="Q3299" t="str">
            <v/>
          </cell>
          <cell r="R3299"/>
          <cell r="S3299" t="str">
            <v/>
          </cell>
          <cell r="T3299"/>
          <cell r="U3299"/>
          <cell r="V3299" t="str">
            <v/>
          </cell>
        </row>
        <row r="3300">
          <cell r="A3300"/>
          <cell r="B3300" t="str">
            <v/>
          </cell>
          <cell r="C3300"/>
          <cell r="D3300" t="str">
            <v/>
          </cell>
          <cell r="E3300" t="str">
            <v/>
          </cell>
          <cell r="F3300" t="str">
            <v/>
          </cell>
          <cell r="G3300" t="str">
            <v/>
          </cell>
          <cell r="H3300" t="str">
            <v/>
          </cell>
          <cell r="I3300"/>
          <cell r="J3300"/>
          <cell r="K3300"/>
          <cell r="L3300"/>
          <cell r="M3300" t="str">
            <v/>
          </cell>
          <cell r="N3300"/>
          <cell r="O3300"/>
          <cell r="P3300"/>
          <cell r="Q3300" t="str">
            <v/>
          </cell>
          <cell r="R3300"/>
          <cell r="S3300" t="str">
            <v/>
          </cell>
          <cell r="T3300"/>
          <cell r="U3300"/>
          <cell r="V3300" t="str">
            <v/>
          </cell>
        </row>
        <row r="3301">
          <cell r="A3301"/>
          <cell r="B3301" t="str">
            <v/>
          </cell>
          <cell r="C3301"/>
          <cell r="D3301" t="str">
            <v/>
          </cell>
          <cell r="E3301" t="str">
            <v/>
          </cell>
          <cell r="F3301" t="str">
            <v/>
          </cell>
          <cell r="G3301" t="str">
            <v/>
          </cell>
          <cell r="H3301" t="str">
            <v/>
          </cell>
          <cell r="I3301"/>
          <cell r="J3301"/>
          <cell r="K3301"/>
          <cell r="L3301"/>
          <cell r="M3301" t="str">
            <v/>
          </cell>
          <cell r="N3301"/>
          <cell r="O3301"/>
          <cell r="P3301"/>
          <cell r="Q3301" t="str">
            <v/>
          </cell>
          <cell r="R3301"/>
          <cell r="S3301" t="str">
            <v/>
          </cell>
          <cell r="T3301"/>
          <cell r="U3301"/>
          <cell r="V3301" t="str">
            <v/>
          </cell>
        </row>
        <row r="3302">
          <cell r="A3302"/>
          <cell r="B3302" t="str">
            <v/>
          </cell>
          <cell r="C3302"/>
          <cell r="D3302" t="str">
            <v/>
          </cell>
          <cell r="E3302" t="str">
            <v/>
          </cell>
          <cell r="F3302" t="str">
            <v/>
          </cell>
          <cell r="G3302" t="str">
            <v/>
          </cell>
          <cell r="H3302" t="str">
            <v/>
          </cell>
          <cell r="I3302"/>
          <cell r="J3302"/>
          <cell r="K3302"/>
          <cell r="L3302"/>
          <cell r="M3302" t="str">
            <v/>
          </cell>
          <cell r="N3302"/>
          <cell r="O3302"/>
          <cell r="P3302"/>
          <cell r="Q3302" t="str">
            <v/>
          </cell>
          <cell r="R3302"/>
          <cell r="S3302" t="str">
            <v/>
          </cell>
          <cell r="T3302"/>
          <cell r="U3302"/>
          <cell r="V3302" t="str">
            <v/>
          </cell>
        </row>
        <row r="3303">
          <cell r="A3303"/>
          <cell r="B3303" t="str">
            <v/>
          </cell>
          <cell r="C3303"/>
          <cell r="D3303" t="str">
            <v/>
          </cell>
          <cell r="E3303" t="str">
            <v/>
          </cell>
          <cell r="F3303" t="str">
            <v/>
          </cell>
          <cell r="G3303" t="str">
            <v/>
          </cell>
          <cell r="H3303" t="str">
            <v/>
          </cell>
          <cell r="I3303"/>
          <cell r="J3303"/>
          <cell r="K3303"/>
          <cell r="L3303"/>
          <cell r="M3303" t="str">
            <v/>
          </cell>
          <cell r="N3303"/>
          <cell r="O3303"/>
          <cell r="P3303"/>
          <cell r="Q3303" t="str">
            <v/>
          </cell>
          <cell r="R3303"/>
          <cell r="S3303" t="str">
            <v/>
          </cell>
          <cell r="T3303"/>
          <cell r="U3303"/>
          <cell r="V3303" t="str">
            <v/>
          </cell>
        </row>
        <row r="3304">
          <cell r="A3304"/>
          <cell r="B3304" t="str">
            <v/>
          </cell>
          <cell r="C3304"/>
          <cell r="D3304" t="str">
            <v/>
          </cell>
          <cell r="E3304" t="str">
            <v/>
          </cell>
          <cell r="F3304" t="str">
            <v/>
          </cell>
          <cell r="G3304" t="str">
            <v/>
          </cell>
          <cell r="H3304" t="str">
            <v/>
          </cell>
          <cell r="I3304"/>
          <cell r="J3304"/>
          <cell r="K3304"/>
          <cell r="L3304"/>
          <cell r="M3304" t="str">
            <v/>
          </cell>
          <cell r="N3304"/>
          <cell r="O3304"/>
          <cell r="P3304"/>
          <cell r="Q3304" t="str">
            <v/>
          </cell>
          <cell r="R3304"/>
          <cell r="S3304" t="str">
            <v/>
          </cell>
          <cell r="T3304"/>
          <cell r="U3304"/>
          <cell r="V3304" t="str">
            <v/>
          </cell>
        </row>
        <row r="3305">
          <cell r="A3305"/>
          <cell r="B3305" t="str">
            <v/>
          </cell>
          <cell r="C3305"/>
          <cell r="D3305" t="str">
            <v/>
          </cell>
          <cell r="E3305" t="str">
            <v/>
          </cell>
          <cell r="F3305" t="str">
            <v/>
          </cell>
          <cell r="G3305" t="str">
            <v/>
          </cell>
          <cell r="H3305" t="str">
            <v/>
          </cell>
          <cell r="I3305"/>
          <cell r="J3305"/>
          <cell r="K3305"/>
          <cell r="L3305"/>
          <cell r="M3305" t="str">
            <v/>
          </cell>
          <cell r="N3305"/>
          <cell r="O3305"/>
          <cell r="P3305"/>
          <cell r="Q3305" t="str">
            <v/>
          </cell>
          <cell r="R3305"/>
          <cell r="S3305" t="str">
            <v/>
          </cell>
          <cell r="T3305"/>
          <cell r="U3305"/>
          <cell r="V3305" t="str">
            <v/>
          </cell>
        </row>
        <row r="3306">
          <cell r="A3306"/>
          <cell r="B3306" t="str">
            <v/>
          </cell>
          <cell r="C3306"/>
          <cell r="D3306" t="str">
            <v/>
          </cell>
          <cell r="E3306" t="str">
            <v/>
          </cell>
          <cell r="F3306" t="str">
            <v/>
          </cell>
          <cell r="G3306" t="str">
            <v/>
          </cell>
          <cell r="H3306" t="str">
            <v/>
          </cell>
          <cell r="I3306"/>
          <cell r="J3306"/>
          <cell r="K3306"/>
          <cell r="L3306"/>
          <cell r="M3306" t="str">
            <v/>
          </cell>
          <cell r="N3306"/>
          <cell r="O3306"/>
          <cell r="P3306"/>
          <cell r="Q3306" t="str">
            <v/>
          </cell>
          <cell r="R3306"/>
          <cell r="S3306" t="str">
            <v/>
          </cell>
          <cell r="T3306"/>
          <cell r="U3306"/>
          <cell r="V3306" t="str">
            <v/>
          </cell>
        </row>
        <row r="3307">
          <cell r="A3307"/>
          <cell r="B3307" t="str">
            <v/>
          </cell>
          <cell r="C3307"/>
          <cell r="D3307" t="str">
            <v/>
          </cell>
          <cell r="E3307" t="str">
            <v/>
          </cell>
          <cell r="F3307" t="str">
            <v/>
          </cell>
          <cell r="G3307" t="str">
            <v/>
          </cell>
          <cell r="H3307" t="str">
            <v/>
          </cell>
          <cell r="I3307"/>
          <cell r="J3307"/>
          <cell r="K3307"/>
          <cell r="L3307"/>
          <cell r="M3307" t="str">
            <v/>
          </cell>
          <cell r="N3307"/>
          <cell r="O3307"/>
          <cell r="P3307"/>
          <cell r="Q3307" t="str">
            <v/>
          </cell>
          <cell r="R3307"/>
          <cell r="S3307" t="str">
            <v/>
          </cell>
          <cell r="T3307"/>
          <cell r="U3307"/>
          <cell r="V3307" t="str">
            <v/>
          </cell>
        </row>
        <row r="3308">
          <cell r="A3308"/>
          <cell r="B3308" t="str">
            <v/>
          </cell>
          <cell r="C3308"/>
          <cell r="D3308" t="str">
            <v/>
          </cell>
          <cell r="E3308" t="str">
            <v/>
          </cell>
          <cell r="F3308" t="str">
            <v/>
          </cell>
          <cell r="G3308" t="str">
            <v/>
          </cell>
          <cell r="H3308" t="str">
            <v/>
          </cell>
          <cell r="I3308"/>
          <cell r="J3308"/>
          <cell r="K3308"/>
          <cell r="L3308"/>
          <cell r="M3308" t="str">
            <v/>
          </cell>
          <cell r="N3308"/>
          <cell r="O3308"/>
          <cell r="P3308"/>
          <cell r="Q3308" t="str">
            <v/>
          </cell>
          <cell r="R3308"/>
          <cell r="S3308" t="str">
            <v/>
          </cell>
          <cell r="T3308"/>
          <cell r="U3308"/>
          <cell r="V3308" t="str">
            <v/>
          </cell>
        </row>
        <row r="3309">
          <cell r="A3309"/>
          <cell r="B3309" t="str">
            <v/>
          </cell>
          <cell r="C3309"/>
          <cell r="D3309" t="str">
            <v/>
          </cell>
          <cell r="E3309" t="str">
            <v/>
          </cell>
          <cell r="F3309" t="str">
            <v/>
          </cell>
          <cell r="G3309" t="str">
            <v/>
          </cell>
          <cell r="H3309" t="str">
            <v/>
          </cell>
          <cell r="I3309"/>
          <cell r="J3309"/>
          <cell r="K3309"/>
          <cell r="L3309"/>
          <cell r="M3309" t="str">
            <v/>
          </cell>
          <cell r="N3309"/>
          <cell r="O3309"/>
          <cell r="P3309"/>
          <cell r="Q3309" t="str">
            <v/>
          </cell>
          <cell r="R3309"/>
          <cell r="S3309" t="str">
            <v/>
          </cell>
          <cell r="T3309"/>
          <cell r="U3309"/>
          <cell r="V3309" t="str">
            <v/>
          </cell>
        </row>
        <row r="3310">
          <cell r="A3310"/>
          <cell r="B3310" t="str">
            <v/>
          </cell>
          <cell r="C3310"/>
          <cell r="D3310" t="str">
            <v/>
          </cell>
          <cell r="E3310" t="str">
            <v/>
          </cell>
          <cell r="F3310" t="str">
            <v/>
          </cell>
          <cell r="G3310" t="str">
            <v/>
          </cell>
          <cell r="H3310" t="str">
            <v/>
          </cell>
          <cell r="I3310"/>
          <cell r="J3310"/>
          <cell r="K3310"/>
          <cell r="L3310"/>
          <cell r="M3310" t="str">
            <v/>
          </cell>
          <cell r="N3310"/>
          <cell r="O3310"/>
          <cell r="P3310"/>
          <cell r="Q3310" t="str">
            <v/>
          </cell>
          <cell r="R3310"/>
          <cell r="S3310" t="str">
            <v/>
          </cell>
          <cell r="T3310"/>
          <cell r="U3310"/>
          <cell r="V3310" t="str">
            <v/>
          </cell>
        </row>
        <row r="3311">
          <cell r="A3311"/>
          <cell r="B3311" t="str">
            <v/>
          </cell>
          <cell r="C3311"/>
          <cell r="D3311" t="str">
            <v/>
          </cell>
          <cell r="E3311" t="str">
            <v/>
          </cell>
          <cell r="F3311" t="str">
            <v/>
          </cell>
          <cell r="G3311" t="str">
            <v/>
          </cell>
          <cell r="H3311" t="str">
            <v/>
          </cell>
          <cell r="I3311"/>
          <cell r="J3311"/>
          <cell r="K3311"/>
          <cell r="L3311"/>
          <cell r="M3311" t="str">
            <v/>
          </cell>
          <cell r="N3311"/>
          <cell r="O3311"/>
          <cell r="P3311"/>
          <cell r="Q3311" t="str">
            <v/>
          </cell>
          <cell r="R3311"/>
          <cell r="S3311" t="str">
            <v/>
          </cell>
          <cell r="T3311"/>
          <cell r="U3311"/>
          <cell r="V3311" t="str">
            <v/>
          </cell>
        </row>
        <row r="3312">
          <cell r="A3312"/>
          <cell r="B3312" t="str">
            <v/>
          </cell>
          <cell r="C3312"/>
          <cell r="D3312" t="str">
            <v/>
          </cell>
          <cell r="E3312" t="str">
            <v/>
          </cell>
          <cell r="F3312" t="str">
            <v/>
          </cell>
          <cell r="G3312" t="str">
            <v/>
          </cell>
          <cell r="H3312" t="str">
            <v/>
          </cell>
          <cell r="I3312"/>
          <cell r="J3312"/>
          <cell r="K3312"/>
          <cell r="L3312"/>
          <cell r="M3312" t="str">
            <v/>
          </cell>
          <cell r="N3312"/>
          <cell r="O3312"/>
          <cell r="P3312"/>
          <cell r="Q3312" t="str">
            <v/>
          </cell>
          <cell r="R3312"/>
          <cell r="S3312" t="str">
            <v/>
          </cell>
          <cell r="T3312"/>
          <cell r="U3312"/>
          <cell r="V3312" t="str">
            <v/>
          </cell>
        </row>
        <row r="3313">
          <cell r="A3313"/>
          <cell r="B3313" t="str">
            <v/>
          </cell>
          <cell r="C3313"/>
          <cell r="D3313" t="str">
            <v/>
          </cell>
          <cell r="E3313" t="str">
            <v/>
          </cell>
          <cell r="F3313" t="str">
            <v/>
          </cell>
          <cell r="G3313" t="str">
            <v/>
          </cell>
          <cell r="H3313" t="str">
            <v/>
          </cell>
          <cell r="I3313"/>
          <cell r="J3313"/>
          <cell r="K3313"/>
          <cell r="L3313"/>
          <cell r="M3313" t="str">
            <v/>
          </cell>
          <cell r="N3313"/>
          <cell r="O3313"/>
          <cell r="P3313"/>
          <cell r="Q3313" t="str">
            <v/>
          </cell>
          <cell r="R3313"/>
          <cell r="S3313" t="str">
            <v/>
          </cell>
          <cell r="T3313"/>
          <cell r="U3313"/>
          <cell r="V3313" t="str">
            <v/>
          </cell>
        </row>
        <row r="3314">
          <cell r="A3314"/>
          <cell r="B3314" t="str">
            <v/>
          </cell>
          <cell r="C3314"/>
          <cell r="D3314" t="str">
            <v/>
          </cell>
          <cell r="E3314" t="str">
            <v/>
          </cell>
          <cell r="F3314" t="str">
            <v/>
          </cell>
          <cell r="G3314" t="str">
            <v/>
          </cell>
          <cell r="H3314" t="str">
            <v/>
          </cell>
          <cell r="I3314"/>
          <cell r="J3314"/>
          <cell r="K3314"/>
          <cell r="L3314"/>
          <cell r="M3314" t="str">
            <v/>
          </cell>
          <cell r="N3314"/>
          <cell r="O3314"/>
          <cell r="P3314"/>
          <cell r="Q3314" t="str">
            <v/>
          </cell>
          <cell r="R3314"/>
          <cell r="S3314" t="str">
            <v/>
          </cell>
          <cell r="T3314"/>
          <cell r="U3314"/>
          <cell r="V3314" t="str">
            <v/>
          </cell>
        </row>
        <row r="3315">
          <cell r="A3315"/>
          <cell r="B3315" t="str">
            <v/>
          </cell>
          <cell r="C3315"/>
          <cell r="D3315" t="str">
            <v/>
          </cell>
          <cell r="E3315" t="str">
            <v/>
          </cell>
          <cell r="F3315" t="str">
            <v/>
          </cell>
          <cell r="G3315" t="str">
            <v/>
          </cell>
          <cell r="H3315" t="str">
            <v/>
          </cell>
          <cell r="I3315"/>
          <cell r="J3315"/>
          <cell r="K3315"/>
          <cell r="L3315"/>
          <cell r="M3315" t="str">
            <v/>
          </cell>
          <cell r="N3315"/>
          <cell r="O3315"/>
          <cell r="P3315"/>
          <cell r="Q3315" t="str">
            <v/>
          </cell>
          <cell r="R3315"/>
          <cell r="S3315" t="str">
            <v/>
          </cell>
          <cell r="T3315"/>
          <cell r="U3315"/>
          <cell r="V3315" t="str">
            <v/>
          </cell>
        </row>
        <row r="3316">
          <cell r="A3316"/>
          <cell r="B3316" t="str">
            <v/>
          </cell>
          <cell r="C3316"/>
          <cell r="D3316" t="str">
            <v/>
          </cell>
          <cell r="E3316" t="str">
            <v/>
          </cell>
          <cell r="F3316" t="str">
            <v/>
          </cell>
          <cell r="G3316" t="str">
            <v/>
          </cell>
          <cell r="H3316" t="str">
            <v/>
          </cell>
          <cell r="I3316"/>
          <cell r="J3316"/>
          <cell r="K3316"/>
          <cell r="L3316"/>
          <cell r="M3316" t="str">
            <v/>
          </cell>
          <cell r="N3316"/>
          <cell r="O3316"/>
          <cell r="P3316"/>
          <cell r="Q3316" t="str">
            <v/>
          </cell>
          <cell r="R3316"/>
          <cell r="S3316" t="str">
            <v/>
          </cell>
          <cell r="T3316"/>
          <cell r="U3316"/>
          <cell r="V3316" t="str">
            <v/>
          </cell>
        </row>
        <row r="3317">
          <cell r="A3317"/>
          <cell r="B3317" t="str">
            <v/>
          </cell>
          <cell r="C3317"/>
          <cell r="D3317" t="str">
            <v/>
          </cell>
          <cell r="E3317" t="str">
            <v/>
          </cell>
          <cell r="F3317" t="str">
            <v/>
          </cell>
          <cell r="G3317" t="str">
            <v/>
          </cell>
          <cell r="H3317" t="str">
            <v/>
          </cell>
          <cell r="I3317"/>
          <cell r="J3317"/>
          <cell r="K3317"/>
          <cell r="L3317"/>
          <cell r="M3317" t="str">
            <v/>
          </cell>
          <cell r="N3317"/>
          <cell r="O3317"/>
          <cell r="P3317"/>
          <cell r="Q3317" t="str">
            <v/>
          </cell>
          <cell r="R3317"/>
          <cell r="S3317" t="str">
            <v/>
          </cell>
          <cell r="T3317"/>
          <cell r="U3317"/>
          <cell r="V3317" t="str">
            <v/>
          </cell>
        </row>
        <row r="3318">
          <cell r="A3318"/>
          <cell r="B3318" t="str">
            <v/>
          </cell>
          <cell r="C3318"/>
          <cell r="D3318" t="str">
            <v/>
          </cell>
          <cell r="E3318" t="str">
            <v/>
          </cell>
          <cell r="F3318" t="str">
            <v/>
          </cell>
          <cell r="G3318" t="str">
            <v/>
          </cell>
          <cell r="H3318" t="str">
            <v/>
          </cell>
          <cell r="I3318"/>
          <cell r="J3318"/>
          <cell r="K3318"/>
          <cell r="L3318"/>
          <cell r="M3318" t="str">
            <v/>
          </cell>
          <cell r="N3318"/>
          <cell r="O3318"/>
          <cell r="P3318"/>
          <cell r="Q3318" t="str">
            <v/>
          </cell>
          <cell r="R3318"/>
          <cell r="S3318" t="str">
            <v/>
          </cell>
          <cell r="T3318"/>
          <cell r="U3318"/>
          <cell r="V3318" t="str">
            <v/>
          </cell>
        </row>
        <row r="3319">
          <cell r="A3319"/>
          <cell r="B3319" t="str">
            <v/>
          </cell>
          <cell r="C3319"/>
          <cell r="D3319" t="str">
            <v/>
          </cell>
          <cell r="E3319" t="str">
            <v/>
          </cell>
          <cell r="F3319" t="str">
            <v/>
          </cell>
          <cell r="G3319" t="str">
            <v/>
          </cell>
          <cell r="H3319" t="str">
            <v/>
          </cell>
          <cell r="I3319"/>
          <cell r="J3319"/>
          <cell r="K3319"/>
          <cell r="L3319"/>
          <cell r="M3319" t="str">
            <v/>
          </cell>
          <cell r="N3319"/>
          <cell r="O3319"/>
          <cell r="P3319"/>
          <cell r="Q3319" t="str">
            <v/>
          </cell>
          <cell r="R3319"/>
          <cell r="S3319" t="str">
            <v/>
          </cell>
          <cell r="T3319"/>
          <cell r="U3319"/>
          <cell r="V3319" t="str">
            <v/>
          </cell>
        </row>
        <row r="3320">
          <cell r="A3320"/>
          <cell r="B3320" t="str">
            <v/>
          </cell>
          <cell r="C3320"/>
          <cell r="D3320" t="str">
            <v/>
          </cell>
          <cell r="E3320" t="str">
            <v/>
          </cell>
          <cell r="F3320" t="str">
            <v/>
          </cell>
          <cell r="G3320" t="str">
            <v/>
          </cell>
          <cell r="H3320" t="str">
            <v/>
          </cell>
          <cell r="I3320"/>
          <cell r="J3320"/>
          <cell r="K3320"/>
          <cell r="L3320"/>
          <cell r="M3320" t="str">
            <v/>
          </cell>
          <cell r="N3320"/>
          <cell r="O3320"/>
          <cell r="P3320"/>
          <cell r="Q3320" t="str">
            <v/>
          </cell>
          <cell r="R3320"/>
          <cell r="S3320" t="str">
            <v/>
          </cell>
          <cell r="T3320"/>
          <cell r="U3320"/>
          <cell r="V3320" t="str">
            <v/>
          </cell>
        </row>
        <row r="3321">
          <cell r="A3321"/>
          <cell r="B3321" t="str">
            <v/>
          </cell>
          <cell r="C3321"/>
          <cell r="D3321" t="str">
            <v/>
          </cell>
          <cell r="E3321" t="str">
            <v/>
          </cell>
          <cell r="F3321" t="str">
            <v/>
          </cell>
          <cell r="G3321" t="str">
            <v/>
          </cell>
          <cell r="H3321" t="str">
            <v/>
          </cell>
          <cell r="I3321"/>
          <cell r="J3321"/>
          <cell r="K3321"/>
          <cell r="L3321"/>
          <cell r="M3321" t="str">
            <v/>
          </cell>
          <cell r="N3321"/>
          <cell r="O3321"/>
          <cell r="P3321"/>
          <cell r="Q3321" t="str">
            <v/>
          </cell>
          <cell r="R3321"/>
          <cell r="S3321" t="str">
            <v/>
          </cell>
          <cell r="T3321"/>
          <cell r="U3321"/>
          <cell r="V3321" t="str">
            <v/>
          </cell>
        </row>
        <row r="3322">
          <cell r="A3322"/>
          <cell r="B3322" t="str">
            <v/>
          </cell>
          <cell r="C3322"/>
          <cell r="D3322" t="str">
            <v/>
          </cell>
          <cell r="E3322" t="str">
            <v/>
          </cell>
          <cell r="F3322" t="str">
            <v/>
          </cell>
          <cell r="G3322" t="str">
            <v/>
          </cell>
          <cell r="H3322" t="str">
            <v/>
          </cell>
          <cell r="I3322"/>
          <cell r="J3322"/>
          <cell r="K3322"/>
          <cell r="L3322"/>
          <cell r="M3322" t="str">
            <v/>
          </cell>
          <cell r="N3322"/>
          <cell r="O3322"/>
          <cell r="P3322"/>
          <cell r="Q3322" t="str">
            <v/>
          </cell>
          <cell r="R3322"/>
          <cell r="S3322" t="str">
            <v/>
          </cell>
          <cell r="T3322"/>
          <cell r="U3322"/>
          <cell r="V3322" t="str">
            <v/>
          </cell>
        </row>
        <row r="3323">
          <cell r="A3323"/>
          <cell r="B3323" t="str">
            <v/>
          </cell>
          <cell r="C3323"/>
          <cell r="D3323" t="str">
            <v/>
          </cell>
          <cell r="E3323" t="str">
            <v/>
          </cell>
          <cell r="F3323" t="str">
            <v/>
          </cell>
          <cell r="G3323" t="str">
            <v/>
          </cell>
          <cell r="H3323" t="str">
            <v/>
          </cell>
          <cell r="I3323"/>
          <cell r="J3323"/>
          <cell r="K3323"/>
          <cell r="L3323"/>
          <cell r="M3323" t="str">
            <v/>
          </cell>
          <cell r="N3323"/>
          <cell r="O3323"/>
          <cell r="P3323"/>
          <cell r="Q3323" t="str">
            <v/>
          </cell>
          <cell r="R3323"/>
          <cell r="S3323" t="str">
            <v/>
          </cell>
          <cell r="T3323"/>
          <cell r="U3323"/>
          <cell r="V3323" t="str">
            <v/>
          </cell>
        </row>
        <row r="3324">
          <cell r="A3324"/>
          <cell r="B3324" t="str">
            <v/>
          </cell>
          <cell r="C3324"/>
          <cell r="D3324" t="str">
            <v/>
          </cell>
          <cell r="E3324" t="str">
            <v/>
          </cell>
          <cell r="F3324" t="str">
            <v/>
          </cell>
          <cell r="G3324" t="str">
            <v/>
          </cell>
          <cell r="H3324" t="str">
            <v/>
          </cell>
          <cell r="I3324"/>
          <cell r="J3324"/>
          <cell r="K3324"/>
          <cell r="L3324"/>
          <cell r="M3324" t="str">
            <v/>
          </cell>
          <cell r="N3324"/>
          <cell r="O3324"/>
          <cell r="P3324"/>
          <cell r="Q3324" t="str">
            <v/>
          </cell>
          <cell r="R3324"/>
          <cell r="S3324" t="str">
            <v/>
          </cell>
          <cell r="T3324"/>
          <cell r="U3324"/>
          <cell r="V3324" t="str">
            <v/>
          </cell>
        </row>
        <row r="3325">
          <cell r="A3325"/>
          <cell r="B3325" t="str">
            <v/>
          </cell>
          <cell r="C3325"/>
          <cell r="D3325" t="str">
            <v/>
          </cell>
          <cell r="E3325" t="str">
            <v/>
          </cell>
          <cell r="F3325" t="str">
            <v/>
          </cell>
          <cell r="G3325" t="str">
            <v/>
          </cell>
          <cell r="H3325" t="str">
            <v/>
          </cell>
          <cell r="I3325"/>
          <cell r="J3325"/>
          <cell r="K3325"/>
          <cell r="L3325"/>
          <cell r="M3325" t="str">
            <v/>
          </cell>
          <cell r="N3325"/>
          <cell r="O3325"/>
          <cell r="P3325"/>
          <cell r="Q3325" t="str">
            <v/>
          </cell>
          <cell r="R3325"/>
          <cell r="S3325" t="str">
            <v/>
          </cell>
          <cell r="T3325"/>
          <cell r="U3325"/>
          <cell r="V3325" t="str">
            <v/>
          </cell>
        </row>
        <row r="3326">
          <cell r="A3326"/>
          <cell r="B3326" t="str">
            <v/>
          </cell>
          <cell r="C3326"/>
          <cell r="D3326" t="str">
            <v/>
          </cell>
          <cell r="E3326" t="str">
            <v/>
          </cell>
          <cell r="F3326" t="str">
            <v/>
          </cell>
          <cell r="G3326" t="str">
            <v/>
          </cell>
          <cell r="H3326" t="str">
            <v/>
          </cell>
          <cell r="I3326"/>
          <cell r="J3326"/>
          <cell r="K3326"/>
          <cell r="L3326"/>
          <cell r="M3326" t="str">
            <v/>
          </cell>
          <cell r="N3326"/>
          <cell r="O3326"/>
          <cell r="P3326"/>
          <cell r="Q3326" t="str">
            <v/>
          </cell>
          <cell r="R3326"/>
          <cell r="S3326" t="str">
            <v/>
          </cell>
          <cell r="T3326"/>
          <cell r="U3326"/>
          <cell r="V3326" t="str">
            <v/>
          </cell>
        </row>
        <row r="3327">
          <cell r="A3327"/>
          <cell r="B3327" t="str">
            <v/>
          </cell>
          <cell r="C3327"/>
          <cell r="D3327" t="str">
            <v/>
          </cell>
          <cell r="E3327" t="str">
            <v/>
          </cell>
          <cell r="F3327" t="str">
            <v/>
          </cell>
          <cell r="G3327" t="str">
            <v/>
          </cell>
          <cell r="H3327" t="str">
            <v/>
          </cell>
          <cell r="I3327"/>
          <cell r="J3327"/>
          <cell r="K3327"/>
          <cell r="L3327"/>
          <cell r="M3327" t="str">
            <v/>
          </cell>
          <cell r="N3327"/>
          <cell r="O3327"/>
          <cell r="P3327"/>
          <cell r="Q3327" t="str">
            <v/>
          </cell>
          <cell r="R3327"/>
          <cell r="S3327" t="str">
            <v/>
          </cell>
          <cell r="T3327"/>
          <cell r="U3327"/>
          <cell r="V3327" t="str">
            <v/>
          </cell>
        </row>
        <row r="3328">
          <cell r="A3328"/>
          <cell r="B3328" t="str">
            <v/>
          </cell>
          <cell r="C3328"/>
          <cell r="D3328" t="str">
            <v/>
          </cell>
          <cell r="E3328" t="str">
            <v/>
          </cell>
          <cell r="F3328" t="str">
            <v/>
          </cell>
          <cell r="G3328" t="str">
            <v/>
          </cell>
          <cell r="H3328" t="str">
            <v/>
          </cell>
          <cell r="I3328"/>
          <cell r="J3328"/>
          <cell r="K3328"/>
          <cell r="L3328"/>
          <cell r="M3328" t="str">
            <v/>
          </cell>
          <cell r="N3328"/>
          <cell r="O3328"/>
          <cell r="P3328"/>
          <cell r="Q3328" t="str">
            <v/>
          </cell>
          <cell r="R3328"/>
          <cell r="S3328" t="str">
            <v/>
          </cell>
          <cell r="T3328"/>
          <cell r="U3328"/>
          <cell r="V3328" t="str">
            <v/>
          </cell>
        </row>
        <row r="3329">
          <cell r="A3329"/>
          <cell r="B3329" t="str">
            <v/>
          </cell>
          <cell r="C3329"/>
          <cell r="D3329" t="str">
            <v/>
          </cell>
          <cell r="E3329" t="str">
            <v/>
          </cell>
          <cell r="F3329" t="str">
            <v/>
          </cell>
          <cell r="G3329" t="str">
            <v/>
          </cell>
          <cell r="H3329" t="str">
            <v/>
          </cell>
          <cell r="I3329"/>
          <cell r="J3329"/>
          <cell r="K3329"/>
          <cell r="L3329"/>
          <cell r="M3329" t="str">
            <v/>
          </cell>
          <cell r="N3329"/>
          <cell r="O3329"/>
          <cell r="P3329"/>
          <cell r="Q3329" t="str">
            <v/>
          </cell>
          <cell r="R3329"/>
          <cell r="S3329" t="str">
            <v/>
          </cell>
          <cell r="T3329"/>
          <cell r="U3329"/>
          <cell r="V3329" t="str">
            <v/>
          </cell>
        </row>
        <row r="3330">
          <cell r="A3330"/>
          <cell r="B3330" t="str">
            <v/>
          </cell>
          <cell r="C3330"/>
          <cell r="D3330" t="str">
            <v/>
          </cell>
          <cell r="E3330" t="str">
            <v/>
          </cell>
          <cell r="F3330" t="str">
            <v/>
          </cell>
          <cell r="G3330" t="str">
            <v/>
          </cell>
          <cell r="H3330" t="str">
            <v/>
          </cell>
          <cell r="I3330"/>
          <cell r="J3330"/>
          <cell r="K3330"/>
          <cell r="L3330"/>
          <cell r="M3330" t="str">
            <v/>
          </cell>
          <cell r="N3330"/>
          <cell r="O3330"/>
          <cell r="P3330"/>
          <cell r="Q3330" t="str">
            <v/>
          </cell>
          <cell r="R3330"/>
          <cell r="S3330" t="str">
            <v/>
          </cell>
          <cell r="T3330"/>
          <cell r="U3330"/>
          <cell r="V3330" t="str">
            <v/>
          </cell>
        </row>
        <row r="3331">
          <cell r="A3331"/>
          <cell r="B3331" t="str">
            <v/>
          </cell>
          <cell r="C3331"/>
          <cell r="D3331" t="str">
            <v/>
          </cell>
          <cell r="E3331" t="str">
            <v/>
          </cell>
          <cell r="F3331" t="str">
            <v/>
          </cell>
          <cell r="G3331" t="str">
            <v/>
          </cell>
          <cell r="H3331" t="str">
            <v/>
          </cell>
          <cell r="I3331"/>
          <cell r="J3331"/>
          <cell r="K3331"/>
          <cell r="L3331"/>
          <cell r="M3331" t="str">
            <v/>
          </cell>
          <cell r="N3331"/>
          <cell r="O3331"/>
          <cell r="P3331"/>
          <cell r="Q3331" t="str">
            <v/>
          </cell>
          <cell r="R3331"/>
          <cell r="S3331" t="str">
            <v/>
          </cell>
          <cell r="T3331"/>
          <cell r="U3331"/>
          <cell r="V3331" t="str">
            <v/>
          </cell>
        </row>
        <row r="3332">
          <cell r="A3332"/>
          <cell r="B3332" t="str">
            <v/>
          </cell>
          <cell r="C3332"/>
          <cell r="D3332" t="str">
            <v/>
          </cell>
          <cell r="E3332" t="str">
            <v/>
          </cell>
          <cell r="F3332" t="str">
            <v/>
          </cell>
          <cell r="G3332" t="str">
            <v/>
          </cell>
          <cell r="H3332" t="str">
            <v/>
          </cell>
          <cell r="I3332"/>
          <cell r="J3332"/>
          <cell r="K3332"/>
          <cell r="L3332"/>
          <cell r="M3332" t="str">
            <v/>
          </cell>
          <cell r="N3332"/>
          <cell r="O3332"/>
          <cell r="P3332"/>
          <cell r="Q3332" t="str">
            <v/>
          </cell>
          <cell r="R3332"/>
          <cell r="S3332" t="str">
            <v/>
          </cell>
          <cell r="T3332"/>
          <cell r="U3332"/>
          <cell r="V3332" t="str">
            <v/>
          </cell>
        </row>
        <row r="3333">
          <cell r="A3333"/>
          <cell r="B3333" t="str">
            <v/>
          </cell>
          <cell r="C3333"/>
          <cell r="D3333" t="str">
            <v/>
          </cell>
          <cell r="E3333" t="str">
            <v/>
          </cell>
          <cell r="F3333" t="str">
            <v/>
          </cell>
          <cell r="G3333" t="str">
            <v/>
          </cell>
          <cell r="H3333" t="str">
            <v/>
          </cell>
          <cell r="I3333"/>
          <cell r="J3333"/>
          <cell r="K3333"/>
          <cell r="L3333"/>
          <cell r="M3333" t="str">
            <v/>
          </cell>
          <cell r="N3333"/>
          <cell r="O3333"/>
          <cell r="P3333"/>
          <cell r="Q3333" t="str">
            <v/>
          </cell>
          <cell r="R3333"/>
          <cell r="S3333" t="str">
            <v/>
          </cell>
          <cell r="T3333"/>
          <cell r="U3333"/>
          <cell r="V3333" t="str">
            <v/>
          </cell>
        </row>
        <row r="3334">
          <cell r="A3334"/>
          <cell r="B3334" t="str">
            <v/>
          </cell>
          <cell r="C3334"/>
          <cell r="D3334" t="str">
            <v/>
          </cell>
          <cell r="E3334" t="str">
            <v/>
          </cell>
          <cell r="F3334" t="str">
            <v/>
          </cell>
          <cell r="G3334" t="str">
            <v/>
          </cell>
          <cell r="H3334" t="str">
            <v/>
          </cell>
          <cell r="I3334"/>
          <cell r="J3334"/>
          <cell r="K3334"/>
          <cell r="L3334"/>
          <cell r="M3334" t="str">
            <v/>
          </cell>
          <cell r="N3334"/>
          <cell r="O3334"/>
          <cell r="P3334"/>
          <cell r="Q3334" t="str">
            <v/>
          </cell>
          <cell r="R3334"/>
          <cell r="S3334" t="str">
            <v/>
          </cell>
          <cell r="T3334"/>
          <cell r="U3334"/>
          <cell r="V3334" t="str">
            <v/>
          </cell>
        </row>
        <row r="3335">
          <cell r="A3335"/>
          <cell r="B3335" t="str">
            <v/>
          </cell>
          <cell r="C3335"/>
          <cell r="D3335" t="str">
            <v/>
          </cell>
          <cell r="E3335" t="str">
            <v/>
          </cell>
          <cell r="F3335" t="str">
            <v/>
          </cell>
          <cell r="G3335" t="str">
            <v/>
          </cell>
          <cell r="H3335" t="str">
            <v/>
          </cell>
          <cell r="I3335"/>
          <cell r="J3335"/>
          <cell r="K3335"/>
          <cell r="L3335"/>
          <cell r="M3335" t="str">
            <v/>
          </cell>
          <cell r="N3335"/>
          <cell r="O3335"/>
          <cell r="P3335"/>
          <cell r="Q3335" t="str">
            <v/>
          </cell>
          <cell r="R3335"/>
          <cell r="S3335" t="str">
            <v/>
          </cell>
          <cell r="T3335"/>
          <cell r="U3335"/>
          <cell r="V3335" t="str">
            <v/>
          </cell>
        </row>
        <row r="3336">
          <cell r="A3336"/>
          <cell r="B3336" t="str">
            <v/>
          </cell>
          <cell r="C3336"/>
          <cell r="D3336" t="str">
            <v/>
          </cell>
          <cell r="E3336" t="str">
            <v/>
          </cell>
          <cell r="F3336" t="str">
            <v/>
          </cell>
          <cell r="G3336" t="str">
            <v/>
          </cell>
          <cell r="H3336" t="str">
            <v/>
          </cell>
          <cell r="I3336"/>
          <cell r="J3336"/>
          <cell r="K3336"/>
          <cell r="L3336"/>
          <cell r="M3336" t="str">
            <v/>
          </cell>
          <cell r="N3336"/>
          <cell r="O3336"/>
          <cell r="P3336"/>
          <cell r="Q3336" t="str">
            <v/>
          </cell>
          <cell r="R3336"/>
          <cell r="S3336" t="str">
            <v/>
          </cell>
          <cell r="T3336"/>
          <cell r="U3336"/>
          <cell r="V3336" t="str">
            <v/>
          </cell>
        </row>
        <row r="3337">
          <cell r="A3337"/>
          <cell r="B3337" t="str">
            <v/>
          </cell>
          <cell r="C3337"/>
          <cell r="D3337" t="str">
            <v/>
          </cell>
          <cell r="E3337" t="str">
            <v/>
          </cell>
          <cell r="F3337" t="str">
            <v/>
          </cell>
          <cell r="G3337" t="str">
            <v/>
          </cell>
          <cell r="H3337" t="str">
            <v/>
          </cell>
          <cell r="I3337"/>
          <cell r="J3337"/>
          <cell r="K3337"/>
          <cell r="L3337"/>
          <cell r="M3337" t="str">
            <v/>
          </cell>
          <cell r="N3337"/>
          <cell r="O3337"/>
          <cell r="P3337"/>
          <cell r="Q3337" t="str">
            <v/>
          </cell>
          <cell r="R3337"/>
          <cell r="S3337" t="str">
            <v/>
          </cell>
          <cell r="T3337"/>
          <cell r="U3337"/>
          <cell r="V3337" t="str">
            <v/>
          </cell>
        </row>
        <row r="3338">
          <cell r="A3338"/>
          <cell r="B3338" t="str">
            <v/>
          </cell>
          <cell r="C3338"/>
          <cell r="D3338" t="str">
            <v/>
          </cell>
          <cell r="E3338" t="str">
            <v/>
          </cell>
          <cell r="F3338" t="str">
            <v/>
          </cell>
          <cell r="G3338" t="str">
            <v/>
          </cell>
          <cell r="H3338" t="str">
            <v/>
          </cell>
          <cell r="I3338"/>
          <cell r="J3338"/>
          <cell r="K3338"/>
          <cell r="L3338"/>
          <cell r="M3338" t="str">
            <v/>
          </cell>
          <cell r="N3338"/>
          <cell r="O3338"/>
          <cell r="P3338"/>
          <cell r="Q3338" t="str">
            <v/>
          </cell>
          <cell r="R3338"/>
          <cell r="S3338" t="str">
            <v/>
          </cell>
          <cell r="T3338"/>
          <cell r="U3338"/>
          <cell r="V3338" t="str">
            <v/>
          </cell>
        </row>
        <row r="3339">
          <cell r="A3339"/>
          <cell r="B3339" t="str">
            <v/>
          </cell>
          <cell r="C3339"/>
          <cell r="D3339" t="str">
            <v/>
          </cell>
          <cell r="E3339" t="str">
            <v/>
          </cell>
          <cell r="F3339" t="str">
            <v/>
          </cell>
          <cell r="G3339" t="str">
            <v/>
          </cell>
          <cell r="H3339" t="str">
            <v/>
          </cell>
          <cell r="I3339"/>
          <cell r="J3339"/>
          <cell r="K3339"/>
          <cell r="L3339"/>
          <cell r="M3339" t="str">
            <v/>
          </cell>
          <cell r="N3339"/>
          <cell r="O3339"/>
          <cell r="P3339"/>
          <cell r="Q3339" t="str">
            <v/>
          </cell>
          <cell r="R3339"/>
          <cell r="S3339" t="str">
            <v/>
          </cell>
          <cell r="T3339"/>
          <cell r="U3339"/>
          <cell r="V3339" t="str">
            <v/>
          </cell>
        </row>
        <row r="3340">
          <cell r="A3340"/>
          <cell r="B3340" t="str">
            <v/>
          </cell>
          <cell r="C3340"/>
          <cell r="D3340" t="str">
            <v/>
          </cell>
          <cell r="E3340" t="str">
            <v/>
          </cell>
          <cell r="F3340" t="str">
            <v/>
          </cell>
          <cell r="G3340" t="str">
            <v/>
          </cell>
          <cell r="H3340" t="str">
            <v/>
          </cell>
          <cell r="I3340"/>
          <cell r="J3340"/>
          <cell r="K3340"/>
          <cell r="L3340"/>
          <cell r="M3340" t="str">
            <v/>
          </cell>
          <cell r="N3340"/>
          <cell r="O3340"/>
          <cell r="P3340"/>
          <cell r="Q3340" t="str">
            <v/>
          </cell>
          <cell r="R3340"/>
          <cell r="S3340" t="str">
            <v/>
          </cell>
          <cell r="T3340"/>
          <cell r="U3340"/>
          <cell r="V3340" t="str">
            <v/>
          </cell>
        </row>
        <row r="3341">
          <cell r="A3341"/>
          <cell r="B3341" t="str">
            <v/>
          </cell>
          <cell r="C3341"/>
          <cell r="D3341" t="str">
            <v/>
          </cell>
          <cell r="E3341" t="str">
            <v/>
          </cell>
          <cell r="F3341" t="str">
            <v/>
          </cell>
          <cell r="G3341" t="str">
            <v/>
          </cell>
          <cell r="H3341" t="str">
            <v/>
          </cell>
          <cell r="I3341"/>
          <cell r="J3341"/>
          <cell r="K3341"/>
          <cell r="L3341"/>
          <cell r="M3341" t="str">
            <v/>
          </cell>
          <cell r="N3341"/>
          <cell r="O3341"/>
          <cell r="P3341"/>
          <cell r="Q3341" t="str">
            <v/>
          </cell>
          <cell r="R3341"/>
          <cell r="S3341" t="str">
            <v/>
          </cell>
          <cell r="T3341"/>
          <cell r="U3341"/>
          <cell r="V3341" t="str">
            <v/>
          </cell>
        </row>
        <row r="3342">
          <cell r="A3342"/>
          <cell r="B3342" t="str">
            <v/>
          </cell>
          <cell r="C3342"/>
          <cell r="D3342" t="str">
            <v/>
          </cell>
          <cell r="E3342" t="str">
            <v/>
          </cell>
          <cell r="F3342" t="str">
            <v/>
          </cell>
          <cell r="G3342" t="str">
            <v/>
          </cell>
          <cell r="H3342" t="str">
            <v/>
          </cell>
          <cell r="I3342"/>
          <cell r="J3342"/>
          <cell r="K3342"/>
          <cell r="L3342"/>
          <cell r="M3342" t="str">
            <v/>
          </cell>
          <cell r="N3342"/>
          <cell r="O3342"/>
          <cell r="P3342"/>
          <cell r="Q3342" t="str">
            <v/>
          </cell>
          <cell r="R3342"/>
          <cell r="S3342" t="str">
            <v/>
          </cell>
          <cell r="T3342"/>
          <cell r="U3342"/>
          <cell r="V3342" t="str">
            <v/>
          </cell>
        </row>
        <row r="3343">
          <cell r="A3343"/>
          <cell r="B3343" t="str">
            <v/>
          </cell>
          <cell r="C3343"/>
          <cell r="D3343" t="str">
            <v/>
          </cell>
          <cell r="E3343" t="str">
            <v/>
          </cell>
          <cell r="F3343" t="str">
            <v/>
          </cell>
          <cell r="G3343" t="str">
            <v/>
          </cell>
          <cell r="H3343" t="str">
            <v/>
          </cell>
          <cell r="I3343"/>
          <cell r="J3343"/>
          <cell r="K3343"/>
          <cell r="L3343"/>
          <cell r="M3343" t="str">
            <v/>
          </cell>
          <cell r="N3343"/>
          <cell r="O3343"/>
          <cell r="P3343"/>
          <cell r="Q3343" t="str">
            <v/>
          </cell>
          <cell r="R3343"/>
          <cell r="S3343" t="str">
            <v/>
          </cell>
          <cell r="T3343"/>
          <cell r="U3343"/>
          <cell r="V3343" t="str">
            <v/>
          </cell>
        </row>
        <row r="3344">
          <cell r="A3344"/>
          <cell r="B3344" t="str">
            <v/>
          </cell>
          <cell r="C3344"/>
          <cell r="D3344" t="str">
            <v/>
          </cell>
          <cell r="E3344" t="str">
            <v/>
          </cell>
          <cell r="F3344" t="str">
            <v/>
          </cell>
          <cell r="G3344" t="str">
            <v/>
          </cell>
          <cell r="H3344" t="str">
            <v/>
          </cell>
          <cell r="I3344"/>
          <cell r="J3344"/>
          <cell r="K3344"/>
          <cell r="L3344"/>
          <cell r="M3344" t="str">
            <v/>
          </cell>
          <cell r="N3344"/>
          <cell r="O3344"/>
          <cell r="P3344"/>
          <cell r="Q3344" t="str">
            <v/>
          </cell>
          <cell r="R3344"/>
          <cell r="S3344" t="str">
            <v/>
          </cell>
          <cell r="T3344"/>
          <cell r="U3344"/>
          <cell r="V3344" t="str">
            <v/>
          </cell>
        </row>
        <row r="3345">
          <cell r="A3345"/>
          <cell r="B3345" t="str">
            <v/>
          </cell>
          <cell r="C3345"/>
          <cell r="D3345" t="str">
            <v/>
          </cell>
          <cell r="E3345" t="str">
            <v/>
          </cell>
          <cell r="F3345" t="str">
            <v/>
          </cell>
          <cell r="G3345" t="str">
            <v/>
          </cell>
          <cell r="H3345" t="str">
            <v/>
          </cell>
          <cell r="I3345"/>
          <cell r="J3345"/>
          <cell r="K3345"/>
          <cell r="L3345"/>
          <cell r="M3345" t="str">
            <v/>
          </cell>
          <cell r="N3345"/>
          <cell r="O3345"/>
          <cell r="P3345"/>
          <cell r="Q3345" t="str">
            <v/>
          </cell>
          <cell r="R3345"/>
          <cell r="S3345" t="str">
            <v/>
          </cell>
          <cell r="T3345"/>
          <cell r="U3345"/>
          <cell r="V3345" t="str">
            <v/>
          </cell>
        </row>
        <row r="3346">
          <cell r="A3346"/>
          <cell r="B3346" t="str">
            <v/>
          </cell>
          <cell r="C3346"/>
          <cell r="D3346" t="str">
            <v/>
          </cell>
          <cell r="E3346" t="str">
            <v/>
          </cell>
          <cell r="F3346" t="str">
            <v/>
          </cell>
          <cell r="G3346" t="str">
            <v/>
          </cell>
          <cell r="H3346" t="str">
            <v/>
          </cell>
          <cell r="I3346"/>
          <cell r="J3346"/>
          <cell r="K3346"/>
          <cell r="L3346"/>
          <cell r="M3346" t="str">
            <v/>
          </cell>
          <cell r="N3346"/>
          <cell r="O3346"/>
          <cell r="P3346"/>
          <cell r="Q3346" t="str">
            <v/>
          </cell>
          <cell r="R3346"/>
          <cell r="S3346" t="str">
            <v/>
          </cell>
          <cell r="T3346"/>
          <cell r="U3346"/>
          <cell r="V3346" t="str">
            <v/>
          </cell>
        </row>
        <row r="3347">
          <cell r="A3347"/>
          <cell r="B3347" t="str">
            <v/>
          </cell>
          <cell r="C3347"/>
          <cell r="D3347" t="str">
            <v/>
          </cell>
          <cell r="E3347" t="str">
            <v/>
          </cell>
          <cell r="F3347" t="str">
            <v/>
          </cell>
          <cell r="G3347" t="str">
            <v/>
          </cell>
          <cell r="H3347" t="str">
            <v/>
          </cell>
          <cell r="I3347"/>
          <cell r="J3347"/>
          <cell r="K3347"/>
          <cell r="L3347"/>
          <cell r="M3347" t="str">
            <v/>
          </cell>
          <cell r="N3347"/>
          <cell r="O3347"/>
          <cell r="P3347"/>
          <cell r="Q3347" t="str">
            <v/>
          </cell>
          <cell r="R3347"/>
          <cell r="S3347" t="str">
            <v/>
          </cell>
          <cell r="T3347"/>
          <cell r="U3347"/>
          <cell r="V3347" t="str">
            <v/>
          </cell>
        </row>
        <row r="3348">
          <cell r="A3348"/>
          <cell r="B3348" t="str">
            <v/>
          </cell>
          <cell r="C3348"/>
          <cell r="D3348" t="str">
            <v/>
          </cell>
          <cell r="E3348" t="str">
            <v/>
          </cell>
          <cell r="F3348" t="str">
            <v/>
          </cell>
          <cell r="G3348" t="str">
            <v/>
          </cell>
          <cell r="H3348" t="str">
            <v/>
          </cell>
          <cell r="I3348"/>
          <cell r="J3348"/>
          <cell r="K3348"/>
          <cell r="L3348"/>
          <cell r="M3348" t="str">
            <v/>
          </cell>
          <cell r="N3348"/>
          <cell r="O3348"/>
          <cell r="P3348"/>
          <cell r="Q3348" t="str">
            <v/>
          </cell>
          <cell r="R3348"/>
          <cell r="S3348" t="str">
            <v/>
          </cell>
          <cell r="T3348"/>
          <cell r="U3348"/>
          <cell r="V3348" t="str">
            <v/>
          </cell>
        </row>
        <row r="3349">
          <cell r="A3349"/>
          <cell r="B3349" t="str">
            <v/>
          </cell>
          <cell r="C3349"/>
          <cell r="D3349" t="str">
            <v/>
          </cell>
          <cell r="E3349" t="str">
            <v/>
          </cell>
          <cell r="F3349" t="str">
            <v/>
          </cell>
          <cell r="G3349" t="str">
            <v/>
          </cell>
          <cell r="H3349" t="str">
            <v/>
          </cell>
          <cell r="I3349"/>
          <cell r="J3349"/>
          <cell r="K3349"/>
          <cell r="L3349"/>
          <cell r="M3349" t="str">
            <v/>
          </cell>
          <cell r="N3349"/>
          <cell r="O3349"/>
          <cell r="P3349"/>
          <cell r="Q3349" t="str">
            <v/>
          </cell>
          <cell r="R3349"/>
          <cell r="S3349" t="str">
            <v/>
          </cell>
          <cell r="T3349"/>
          <cell r="U3349"/>
          <cell r="V3349" t="str">
            <v/>
          </cell>
        </row>
        <row r="3350">
          <cell r="A3350"/>
          <cell r="B3350" t="str">
            <v/>
          </cell>
          <cell r="C3350"/>
          <cell r="D3350" t="str">
            <v/>
          </cell>
          <cell r="E3350" t="str">
            <v/>
          </cell>
          <cell r="F3350" t="str">
            <v/>
          </cell>
          <cell r="G3350" t="str">
            <v/>
          </cell>
          <cell r="H3350" t="str">
            <v/>
          </cell>
          <cell r="I3350"/>
          <cell r="J3350"/>
          <cell r="K3350"/>
          <cell r="L3350"/>
          <cell r="M3350" t="str">
            <v/>
          </cell>
          <cell r="N3350"/>
          <cell r="O3350"/>
          <cell r="P3350"/>
          <cell r="Q3350" t="str">
            <v/>
          </cell>
          <cell r="R3350"/>
          <cell r="S3350" t="str">
            <v/>
          </cell>
          <cell r="T3350"/>
          <cell r="U3350"/>
          <cell r="V3350" t="str">
            <v/>
          </cell>
        </row>
        <row r="3351">
          <cell r="A3351"/>
          <cell r="B3351" t="str">
            <v/>
          </cell>
          <cell r="C3351"/>
          <cell r="D3351" t="str">
            <v/>
          </cell>
          <cell r="E3351" t="str">
            <v/>
          </cell>
          <cell r="F3351" t="str">
            <v/>
          </cell>
          <cell r="G3351" t="str">
            <v/>
          </cell>
          <cell r="H3351" t="str">
            <v/>
          </cell>
          <cell r="I3351"/>
          <cell r="J3351"/>
          <cell r="K3351"/>
          <cell r="L3351"/>
          <cell r="M3351" t="str">
            <v/>
          </cell>
          <cell r="N3351"/>
          <cell r="O3351"/>
          <cell r="P3351"/>
          <cell r="Q3351" t="str">
            <v/>
          </cell>
          <cell r="R3351"/>
          <cell r="S3351" t="str">
            <v/>
          </cell>
          <cell r="T3351"/>
          <cell r="U3351"/>
          <cell r="V3351" t="str">
            <v/>
          </cell>
        </row>
        <row r="3352">
          <cell r="A3352"/>
          <cell r="B3352" t="str">
            <v/>
          </cell>
          <cell r="C3352"/>
          <cell r="D3352" t="str">
            <v/>
          </cell>
          <cell r="E3352" t="str">
            <v/>
          </cell>
          <cell r="F3352" t="str">
            <v/>
          </cell>
          <cell r="G3352" t="str">
            <v/>
          </cell>
          <cell r="H3352" t="str">
            <v/>
          </cell>
          <cell r="I3352"/>
          <cell r="J3352"/>
          <cell r="K3352"/>
          <cell r="L3352"/>
          <cell r="M3352" t="str">
            <v/>
          </cell>
          <cell r="N3352"/>
          <cell r="O3352"/>
          <cell r="P3352"/>
          <cell r="Q3352" t="str">
            <v/>
          </cell>
          <cell r="R3352"/>
          <cell r="S3352" t="str">
            <v/>
          </cell>
          <cell r="T3352"/>
          <cell r="U3352"/>
          <cell r="V3352" t="str">
            <v/>
          </cell>
        </row>
        <row r="3353">
          <cell r="A3353"/>
          <cell r="B3353" t="str">
            <v/>
          </cell>
          <cell r="C3353"/>
          <cell r="D3353" t="str">
            <v/>
          </cell>
          <cell r="E3353" t="str">
            <v/>
          </cell>
          <cell r="F3353" t="str">
            <v/>
          </cell>
          <cell r="G3353" t="str">
            <v/>
          </cell>
          <cell r="H3353" t="str">
            <v/>
          </cell>
          <cell r="I3353"/>
          <cell r="J3353"/>
          <cell r="K3353"/>
          <cell r="L3353"/>
          <cell r="M3353" t="str">
            <v/>
          </cell>
          <cell r="N3353"/>
          <cell r="O3353"/>
          <cell r="P3353"/>
          <cell r="Q3353" t="str">
            <v/>
          </cell>
          <cell r="R3353"/>
          <cell r="S3353" t="str">
            <v/>
          </cell>
          <cell r="T3353"/>
          <cell r="U3353"/>
          <cell r="V3353" t="str">
            <v/>
          </cell>
        </row>
        <row r="3354">
          <cell r="A3354"/>
          <cell r="B3354" t="str">
            <v/>
          </cell>
          <cell r="C3354"/>
          <cell r="D3354" t="str">
            <v/>
          </cell>
          <cell r="E3354" t="str">
            <v/>
          </cell>
          <cell r="F3354" t="str">
            <v/>
          </cell>
          <cell r="G3354" t="str">
            <v/>
          </cell>
          <cell r="H3354" t="str">
            <v/>
          </cell>
          <cell r="I3354"/>
          <cell r="J3354"/>
          <cell r="K3354"/>
          <cell r="L3354"/>
          <cell r="M3354" t="str">
            <v/>
          </cell>
          <cell r="N3354"/>
          <cell r="O3354"/>
          <cell r="P3354"/>
          <cell r="Q3354" t="str">
            <v/>
          </cell>
          <cell r="R3354"/>
          <cell r="S3354" t="str">
            <v/>
          </cell>
          <cell r="T3354"/>
          <cell r="U3354"/>
          <cell r="V3354" t="str">
            <v/>
          </cell>
        </row>
        <row r="3355">
          <cell r="A3355"/>
          <cell r="B3355" t="str">
            <v/>
          </cell>
          <cell r="C3355"/>
          <cell r="D3355" t="str">
            <v/>
          </cell>
          <cell r="E3355" t="str">
            <v/>
          </cell>
          <cell r="F3355" t="str">
            <v/>
          </cell>
          <cell r="G3355" t="str">
            <v/>
          </cell>
          <cell r="H3355" t="str">
            <v/>
          </cell>
          <cell r="I3355"/>
          <cell r="J3355"/>
          <cell r="K3355"/>
          <cell r="L3355"/>
          <cell r="M3355" t="str">
            <v/>
          </cell>
          <cell r="N3355"/>
          <cell r="O3355"/>
          <cell r="P3355"/>
          <cell r="Q3355" t="str">
            <v/>
          </cell>
          <cell r="R3355"/>
          <cell r="S3355" t="str">
            <v/>
          </cell>
          <cell r="T3355"/>
          <cell r="U3355"/>
          <cell r="V3355" t="str">
            <v/>
          </cell>
        </row>
        <row r="3356">
          <cell r="A3356"/>
          <cell r="B3356" t="str">
            <v/>
          </cell>
          <cell r="C3356"/>
          <cell r="D3356" t="str">
            <v/>
          </cell>
          <cell r="E3356" t="str">
            <v/>
          </cell>
          <cell r="F3356" t="str">
            <v/>
          </cell>
          <cell r="G3356" t="str">
            <v/>
          </cell>
          <cell r="H3356" t="str">
            <v/>
          </cell>
          <cell r="I3356"/>
          <cell r="J3356"/>
          <cell r="K3356"/>
          <cell r="L3356"/>
          <cell r="M3356" t="str">
            <v/>
          </cell>
          <cell r="N3356"/>
          <cell r="O3356"/>
          <cell r="P3356"/>
          <cell r="Q3356" t="str">
            <v/>
          </cell>
          <cell r="R3356"/>
          <cell r="S3356" t="str">
            <v/>
          </cell>
          <cell r="T3356"/>
          <cell r="U3356"/>
          <cell r="V3356" t="str">
            <v/>
          </cell>
        </row>
        <row r="3357">
          <cell r="A3357"/>
          <cell r="B3357" t="str">
            <v/>
          </cell>
          <cell r="C3357"/>
          <cell r="D3357" t="str">
            <v/>
          </cell>
          <cell r="E3357" t="str">
            <v/>
          </cell>
          <cell r="F3357" t="str">
            <v/>
          </cell>
          <cell r="G3357" t="str">
            <v/>
          </cell>
          <cell r="H3357" t="str">
            <v/>
          </cell>
          <cell r="I3357"/>
          <cell r="J3357"/>
          <cell r="K3357"/>
          <cell r="L3357"/>
          <cell r="M3357" t="str">
            <v/>
          </cell>
          <cell r="N3357"/>
          <cell r="O3357"/>
          <cell r="P3357"/>
          <cell r="Q3357" t="str">
            <v/>
          </cell>
          <cell r="R3357"/>
          <cell r="S3357" t="str">
            <v/>
          </cell>
          <cell r="T3357"/>
          <cell r="U3357"/>
          <cell r="V3357" t="str">
            <v/>
          </cell>
        </row>
        <row r="3358">
          <cell r="A3358"/>
          <cell r="B3358" t="str">
            <v/>
          </cell>
          <cell r="C3358"/>
          <cell r="D3358" t="str">
            <v/>
          </cell>
          <cell r="E3358" t="str">
            <v/>
          </cell>
          <cell r="F3358" t="str">
            <v/>
          </cell>
          <cell r="G3358" t="str">
            <v/>
          </cell>
          <cell r="H3358" t="str">
            <v/>
          </cell>
          <cell r="I3358"/>
          <cell r="J3358"/>
          <cell r="K3358"/>
          <cell r="L3358"/>
          <cell r="M3358" t="str">
            <v/>
          </cell>
          <cell r="N3358"/>
          <cell r="O3358"/>
          <cell r="P3358"/>
          <cell r="Q3358" t="str">
            <v/>
          </cell>
          <cell r="R3358"/>
          <cell r="S3358" t="str">
            <v/>
          </cell>
          <cell r="T3358"/>
          <cell r="U3358"/>
          <cell r="V3358" t="str">
            <v/>
          </cell>
        </row>
        <row r="3359">
          <cell r="A3359"/>
          <cell r="B3359" t="str">
            <v/>
          </cell>
          <cell r="C3359"/>
          <cell r="D3359" t="str">
            <v/>
          </cell>
          <cell r="E3359" t="str">
            <v/>
          </cell>
          <cell r="F3359" t="str">
            <v/>
          </cell>
          <cell r="G3359" t="str">
            <v/>
          </cell>
          <cell r="H3359" t="str">
            <v/>
          </cell>
          <cell r="I3359"/>
          <cell r="J3359"/>
          <cell r="K3359"/>
          <cell r="L3359"/>
          <cell r="M3359" t="str">
            <v/>
          </cell>
          <cell r="N3359"/>
          <cell r="O3359"/>
          <cell r="P3359"/>
          <cell r="Q3359" t="str">
            <v/>
          </cell>
          <cell r="R3359"/>
          <cell r="S3359" t="str">
            <v/>
          </cell>
          <cell r="T3359"/>
          <cell r="U3359"/>
          <cell r="V3359" t="str">
            <v/>
          </cell>
        </row>
        <row r="3360">
          <cell r="A3360"/>
          <cell r="B3360" t="str">
            <v/>
          </cell>
          <cell r="C3360"/>
          <cell r="D3360" t="str">
            <v/>
          </cell>
          <cell r="E3360" t="str">
            <v/>
          </cell>
          <cell r="F3360" t="str">
            <v/>
          </cell>
          <cell r="G3360" t="str">
            <v/>
          </cell>
          <cell r="H3360" t="str">
            <v/>
          </cell>
          <cell r="I3360"/>
          <cell r="J3360"/>
          <cell r="K3360"/>
          <cell r="L3360"/>
          <cell r="M3360" t="str">
            <v/>
          </cell>
          <cell r="N3360"/>
          <cell r="O3360"/>
          <cell r="P3360"/>
          <cell r="Q3360" t="str">
            <v/>
          </cell>
          <cell r="R3360"/>
          <cell r="S3360" t="str">
            <v/>
          </cell>
          <cell r="T3360"/>
          <cell r="U3360"/>
          <cell r="V3360" t="str">
            <v/>
          </cell>
        </row>
        <row r="3361">
          <cell r="A3361"/>
          <cell r="B3361" t="str">
            <v/>
          </cell>
          <cell r="C3361"/>
          <cell r="D3361" t="str">
            <v/>
          </cell>
          <cell r="E3361" t="str">
            <v/>
          </cell>
          <cell r="F3361" t="str">
            <v/>
          </cell>
          <cell r="G3361" t="str">
            <v/>
          </cell>
          <cell r="H3361" t="str">
            <v/>
          </cell>
          <cell r="I3361"/>
          <cell r="J3361"/>
          <cell r="K3361"/>
          <cell r="L3361"/>
          <cell r="M3361" t="str">
            <v/>
          </cell>
          <cell r="N3361"/>
          <cell r="O3361"/>
          <cell r="P3361"/>
          <cell r="Q3361" t="str">
            <v/>
          </cell>
          <cell r="R3361"/>
          <cell r="S3361" t="str">
            <v/>
          </cell>
          <cell r="T3361"/>
          <cell r="U3361"/>
          <cell r="V3361" t="str">
            <v/>
          </cell>
        </row>
        <row r="3362">
          <cell r="A3362"/>
          <cell r="B3362" t="str">
            <v/>
          </cell>
          <cell r="C3362"/>
          <cell r="D3362" t="str">
            <v/>
          </cell>
          <cell r="E3362" t="str">
            <v/>
          </cell>
          <cell r="F3362" t="str">
            <v/>
          </cell>
          <cell r="G3362" t="str">
            <v/>
          </cell>
          <cell r="H3362" t="str">
            <v/>
          </cell>
          <cell r="I3362"/>
          <cell r="J3362"/>
          <cell r="K3362"/>
          <cell r="L3362"/>
          <cell r="M3362" t="str">
            <v/>
          </cell>
          <cell r="N3362"/>
          <cell r="O3362"/>
          <cell r="P3362"/>
          <cell r="Q3362" t="str">
            <v/>
          </cell>
          <cell r="R3362"/>
          <cell r="S3362" t="str">
            <v/>
          </cell>
          <cell r="T3362"/>
          <cell r="U3362"/>
          <cell r="V3362" t="str">
            <v/>
          </cell>
        </row>
        <row r="3363">
          <cell r="A3363"/>
          <cell r="B3363" t="str">
            <v/>
          </cell>
          <cell r="C3363"/>
          <cell r="D3363" t="str">
            <v/>
          </cell>
          <cell r="E3363" t="str">
            <v/>
          </cell>
          <cell r="F3363" t="str">
            <v/>
          </cell>
          <cell r="G3363" t="str">
            <v/>
          </cell>
          <cell r="H3363" t="str">
            <v/>
          </cell>
          <cell r="I3363"/>
          <cell r="J3363"/>
          <cell r="K3363"/>
          <cell r="L3363"/>
          <cell r="M3363" t="str">
            <v/>
          </cell>
          <cell r="N3363"/>
          <cell r="O3363"/>
          <cell r="P3363"/>
          <cell r="Q3363" t="str">
            <v/>
          </cell>
          <cell r="R3363"/>
          <cell r="S3363" t="str">
            <v/>
          </cell>
          <cell r="T3363"/>
          <cell r="U3363"/>
          <cell r="V3363" t="str">
            <v/>
          </cell>
        </row>
        <row r="3364">
          <cell r="A3364"/>
          <cell r="B3364" t="str">
            <v/>
          </cell>
          <cell r="C3364"/>
          <cell r="D3364" t="str">
            <v/>
          </cell>
          <cell r="E3364" t="str">
            <v/>
          </cell>
          <cell r="F3364" t="str">
            <v/>
          </cell>
          <cell r="G3364" t="str">
            <v/>
          </cell>
          <cell r="H3364" t="str">
            <v/>
          </cell>
          <cell r="I3364"/>
          <cell r="J3364"/>
          <cell r="K3364"/>
          <cell r="L3364"/>
          <cell r="M3364" t="str">
            <v/>
          </cell>
          <cell r="N3364"/>
          <cell r="O3364"/>
          <cell r="P3364"/>
          <cell r="Q3364" t="str">
            <v/>
          </cell>
          <cell r="R3364"/>
          <cell r="S3364" t="str">
            <v/>
          </cell>
          <cell r="T3364"/>
          <cell r="U3364"/>
          <cell r="V3364" t="str">
            <v/>
          </cell>
        </row>
        <row r="3365">
          <cell r="A3365"/>
          <cell r="B3365" t="str">
            <v/>
          </cell>
          <cell r="C3365"/>
          <cell r="D3365" t="str">
            <v/>
          </cell>
          <cell r="E3365" t="str">
            <v/>
          </cell>
          <cell r="F3365" t="str">
            <v/>
          </cell>
          <cell r="G3365" t="str">
            <v/>
          </cell>
          <cell r="H3365" t="str">
            <v/>
          </cell>
          <cell r="I3365"/>
          <cell r="J3365"/>
          <cell r="K3365"/>
          <cell r="L3365"/>
          <cell r="M3365" t="str">
            <v/>
          </cell>
          <cell r="N3365"/>
          <cell r="O3365"/>
          <cell r="P3365"/>
          <cell r="Q3365" t="str">
            <v/>
          </cell>
          <cell r="R3365"/>
          <cell r="S3365" t="str">
            <v/>
          </cell>
          <cell r="T3365"/>
          <cell r="U3365"/>
          <cell r="V3365" t="str">
            <v/>
          </cell>
        </row>
        <row r="3366">
          <cell r="A3366"/>
          <cell r="B3366" t="str">
            <v/>
          </cell>
          <cell r="C3366"/>
          <cell r="D3366" t="str">
            <v/>
          </cell>
          <cell r="E3366" t="str">
            <v/>
          </cell>
          <cell r="F3366" t="str">
            <v/>
          </cell>
          <cell r="G3366" t="str">
            <v/>
          </cell>
          <cell r="H3366" t="str">
            <v/>
          </cell>
          <cell r="I3366"/>
          <cell r="J3366"/>
          <cell r="K3366"/>
          <cell r="L3366"/>
          <cell r="M3366" t="str">
            <v/>
          </cell>
          <cell r="N3366"/>
          <cell r="O3366"/>
          <cell r="P3366"/>
          <cell r="Q3366" t="str">
            <v/>
          </cell>
          <cell r="R3366"/>
          <cell r="S3366" t="str">
            <v/>
          </cell>
          <cell r="T3366"/>
          <cell r="U3366"/>
          <cell r="V3366" t="str">
            <v/>
          </cell>
        </row>
        <row r="3367">
          <cell r="A3367"/>
          <cell r="B3367" t="str">
            <v/>
          </cell>
          <cell r="C3367"/>
          <cell r="D3367" t="str">
            <v/>
          </cell>
          <cell r="E3367" t="str">
            <v/>
          </cell>
          <cell r="F3367" t="str">
            <v/>
          </cell>
          <cell r="G3367" t="str">
            <v/>
          </cell>
          <cell r="H3367" t="str">
            <v/>
          </cell>
          <cell r="I3367"/>
          <cell r="J3367"/>
          <cell r="K3367"/>
          <cell r="L3367"/>
          <cell r="M3367" t="str">
            <v/>
          </cell>
          <cell r="N3367"/>
          <cell r="O3367"/>
          <cell r="P3367"/>
          <cell r="Q3367" t="str">
            <v/>
          </cell>
          <cell r="R3367"/>
          <cell r="S3367" t="str">
            <v/>
          </cell>
          <cell r="T3367"/>
          <cell r="U3367"/>
          <cell r="V3367" t="str">
            <v/>
          </cell>
        </row>
        <row r="3368">
          <cell r="A3368"/>
          <cell r="B3368" t="str">
            <v/>
          </cell>
          <cell r="C3368"/>
          <cell r="D3368" t="str">
            <v/>
          </cell>
          <cell r="E3368" t="str">
            <v/>
          </cell>
          <cell r="F3368" t="str">
            <v/>
          </cell>
          <cell r="G3368" t="str">
            <v/>
          </cell>
          <cell r="H3368" t="str">
            <v/>
          </cell>
          <cell r="I3368"/>
          <cell r="J3368"/>
          <cell r="K3368"/>
          <cell r="L3368"/>
          <cell r="M3368" t="str">
            <v/>
          </cell>
          <cell r="N3368"/>
          <cell r="O3368"/>
          <cell r="P3368"/>
          <cell r="Q3368" t="str">
            <v/>
          </cell>
          <cell r="R3368"/>
          <cell r="S3368" t="str">
            <v/>
          </cell>
          <cell r="T3368"/>
          <cell r="U3368"/>
          <cell r="V3368" t="str">
            <v/>
          </cell>
        </row>
        <row r="3369">
          <cell r="A3369"/>
          <cell r="B3369" t="str">
            <v/>
          </cell>
          <cell r="C3369"/>
          <cell r="D3369" t="str">
            <v/>
          </cell>
          <cell r="E3369" t="str">
            <v/>
          </cell>
          <cell r="F3369" t="str">
            <v/>
          </cell>
          <cell r="G3369" t="str">
            <v/>
          </cell>
          <cell r="H3369" t="str">
            <v/>
          </cell>
          <cell r="I3369"/>
          <cell r="J3369"/>
          <cell r="K3369"/>
          <cell r="L3369"/>
          <cell r="M3369" t="str">
            <v/>
          </cell>
          <cell r="N3369"/>
          <cell r="O3369"/>
          <cell r="P3369"/>
          <cell r="Q3369" t="str">
            <v/>
          </cell>
          <cell r="R3369"/>
          <cell r="S3369" t="str">
            <v/>
          </cell>
          <cell r="T3369"/>
          <cell r="U3369"/>
          <cell r="V3369" t="str">
            <v/>
          </cell>
        </row>
        <row r="3370">
          <cell r="A3370"/>
          <cell r="B3370" t="str">
            <v/>
          </cell>
          <cell r="C3370"/>
          <cell r="D3370" t="str">
            <v/>
          </cell>
          <cell r="E3370" t="str">
            <v/>
          </cell>
          <cell r="F3370" t="str">
            <v/>
          </cell>
          <cell r="G3370" t="str">
            <v/>
          </cell>
          <cell r="H3370" t="str">
            <v/>
          </cell>
          <cell r="I3370"/>
          <cell r="J3370"/>
          <cell r="K3370"/>
          <cell r="L3370"/>
          <cell r="M3370" t="str">
            <v/>
          </cell>
          <cell r="N3370"/>
          <cell r="O3370"/>
          <cell r="P3370"/>
          <cell r="Q3370" t="str">
            <v/>
          </cell>
          <cell r="R3370"/>
          <cell r="S3370" t="str">
            <v/>
          </cell>
          <cell r="T3370"/>
          <cell r="U3370"/>
          <cell r="V3370" t="str">
            <v/>
          </cell>
        </row>
        <row r="3371">
          <cell r="A3371"/>
          <cell r="B3371" t="str">
            <v/>
          </cell>
          <cell r="C3371"/>
          <cell r="D3371" t="str">
            <v/>
          </cell>
          <cell r="E3371" t="str">
            <v/>
          </cell>
          <cell r="F3371" t="str">
            <v/>
          </cell>
          <cell r="G3371" t="str">
            <v/>
          </cell>
          <cell r="H3371" t="str">
            <v/>
          </cell>
          <cell r="I3371"/>
          <cell r="J3371"/>
          <cell r="K3371"/>
          <cell r="L3371"/>
          <cell r="M3371" t="str">
            <v/>
          </cell>
          <cell r="N3371"/>
          <cell r="O3371"/>
          <cell r="P3371"/>
          <cell r="Q3371" t="str">
            <v/>
          </cell>
          <cell r="R3371"/>
          <cell r="S3371" t="str">
            <v/>
          </cell>
          <cell r="T3371"/>
          <cell r="U3371"/>
          <cell r="V3371" t="str">
            <v/>
          </cell>
        </row>
        <row r="3372">
          <cell r="A3372"/>
          <cell r="B3372" t="str">
            <v/>
          </cell>
          <cell r="C3372"/>
          <cell r="D3372" t="str">
            <v/>
          </cell>
          <cell r="E3372" t="str">
            <v/>
          </cell>
          <cell r="F3372" t="str">
            <v/>
          </cell>
          <cell r="G3372" t="str">
            <v/>
          </cell>
          <cell r="H3372" t="str">
            <v/>
          </cell>
          <cell r="I3372"/>
          <cell r="J3372"/>
          <cell r="K3372"/>
          <cell r="L3372"/>
          <cell r="M3372" t="str">
            <v/>
          </cell>
          <cell r="N3372"/>
          <cell r="O3372"/>
          <cell r="P3372"/>
          <cell r="Q3372" t="str">
            <v/>
          </cell>
          <cell r="R3372"/>
          <cell r="S3372" t="str">
            <v/>
          </cell>
          <cell r="T3372"/>
          <cell r="U3372"/>
          <cell r="V3372" t="str">
            <v/>
          </cell>
        </row>
        <row r="3373">
          <cell r="A3373"/>
          <cell r="B3373" t="str">
            <v/>
          </cell>
          <cell r="C3373"/>
          <cell r="D3373" t="str">
            <v/>
          </cell>
          <cell r="E3373" t="str">
            <v/>
          </cell>
          <cell r="F3373" t="str">
            <v/>
          </cell>
          <cell r="G3373" t="str">
            <v/>
          </cell>
          <cell r="H3373" t="str">
            <v/>
          </cell>
          <cell r="I3373"/>
          <cell r="J3373"/>
          <cell r="K3373"/>
          <cell r="L3373"/>
          <cell r="M3373" t="str">
            <v/>
          </cell>
          <cell r="N3373"/>
          <cell r="O3373"/>
          <cell r="P3373"/>
          <cell r="Q3373" t="str">
            <v/>
          </cell>
          <cell r="R3373"/>
          <cell r="S3373" t="str">
            <v/>
          </cell>
          <cell r="T3373"/>
          <cell r="U3373"/>
          <cell r="V3373" t="str">
            <v/>
          </cell>
        </row>
        <row r="3374">
          <cell r="A3374"/>
          <cell r="B3374" t="str">
            <v/>
          </cell>
          <cell r="C3374"/>
          <cell r="D3374" t="str">
            <v/>
          </cell>
          <cell r="E3374" t="str">
            <v/>
          </cell>
          <cell r="F3374" t="str">
            <v/>
          </cell>
          <cell r="G3374" t="str">
            <v/>
          </cell>
          <cell r="H3374" t="str">
            <v/>
          </cell>
          <cell r="I3374"/>
          <cell r="J3374"/>
          <cell r="K3374"/>
          <cell r="L3374"/>
          <cell r="M3374" t="str">
            <v/>
          </cell>
          <cell r="N3374"/>
          <cell r="O3374"/>
          <cell r="P3374"/>
          <cell r="Q3374" t="str">
            <v/>
          </cell>
          <cell r="R3374"/>
          <cell r="S3374" t="str">
            <v/>
          </cell>
          <cell r="T3374"/>
          <cell r="U3374"/>
          <cell r="V3374" t="str">
            <v/>
          </cell>
        </row>
        <row r="3375">
          <cell r="A3375"/>
          <cell r="B3375" t="str">
            <v/>
          </cell>
          <cell r="C3375"/>
          <cell r="D3375" t="str">
            <v/>
          </cell>
          <cell r="E3375" t="str">
            <v/>
          </cell>
          <cell r="F3375" t="str">
            <v/>
          </cell>
          <cell r="G3375" t="str">
            <v/>
          </cell>
          <cell r="H3375" t="str">
            <v/>
          </cell>
          <cell r="I3375"/>
          <cell r="J3375"/>
          <cell r="K3375"/>
          <cell r="L3375"/>
          <cell r="M3375" t="str">
            <v/>
          </cell>
          <cell r="N3375"/>
          <cell r="O3375"/>
          <cell r="P3375"/>
          <cell r="Q3375" t="str">
            <v/>
          </cell>
          <cell r="R3375"/>
          <cell r="S3375" t="str">
            <v/>
          </cell>
          <cell r="T3375"/>
          <cell r="U3375"/>
          <cell r="V3375" t="str">
            <v/>
          </cell>
        </row>
        <row r="3376">
          <cell r="A3376"/>
          <cell r="B3376" t="str">
            <v/>
          </cell>
          <cell r="C3376"/>
          <cell r="D3376" t="str">
            <v/>
          </cell>
          <cell r="E3376" t="str">
            <v/>
          </cell>
          <cell r="F3376" t="str">
            <v/>
          </cell>
          <cell r="G3376" t="str">
            <v/>
          </cell>
          <cell r="H3376" t="str">
            <v/>
          </cell>
          <cell r="I3376"/>
          <cell r="J3376"/>
          <cell r="K3376"/>
          <cell r="L3376"/>
          <cell r="M3376" t="str">
            <v/>
          </cell>
          <cell r="N3376"/>
          <cell r="O3376"/>
          <cell r="P3376"/>
          <cell r="Q3376" t="str">
            <v/>
          </cell>
          <cell r="R3376"/>
          <cell r="S3376" t="str">
            <v/>
          </cell>
          <cell r="T3376"/>
          <cell r="U3376"/>
          <cell r="V3376" t="str">
            <v/>
          </cell>
        </row>
        <row r="3377">
          <cell r="A3377"/>
          <cell r="B3377" t="str">
            <v/>
          </cell>
          <cell r="C3377"/>
          <cell r="D3377" t="str">
            <v/>
          </cell>
          <cell r="E3377" t="str">
            <v/>
          </cell>
          <cell r="F3377" t="str">
            <v/>
          </cell>
          <cell r="G3377" t="str">
            <v/>
          </cell>
          <cell r="H3377" t="str">
            <v/>
          </cell>
          <cell r="I3377"/>
          <cell r="J3377"/>
          <cell r="K3377"/>
          <cell r="L3377"/>
          <cell r="M3377" t="str">
            <v/>
          </cell>
          <cell r="N3377"/>
          <cell r="O3377"/>
          <cell r="P3377"/>
          <cell r="Q3377" t="str">
            <v/>
          </cell>
          <cell r="R3377"/>
          <cell r="S3377" t="str">
            <v/>
          </cell>
          <cell r="T3377"/>
          <cell r="U3377"/>
          <cell r="V3377" t="str">
            <v/>
          </cell>
        </row>
        <row r="3378">
          <cell r="A3378"/>
          <cell r="B3378" t="str">
            <v/>
          </cell>
          <cell r="C3378"/>
          <cell r="D3378" t="str">
            <v/>
          </cell>
          <cell r="E3378" t="str">
            <v/>
          </cell>
          <cell r="F3378" t="str">
            <v/>
          </cell>
          <cell r="G3378" t="str">
            <v/>
          </cell>
          <cell r="H3378" t="str">
            <v/>
          </cell>
          <cell r="I3378"/>
          <cell r="J3378"/>
          <cell r="K3378"/>
          <cell r="L3378"/>
          <cell r="M3378" t="str">
            <v/>
          </cell>
          <cell r="N3378"/>
          <cell r="O3378"/>
          <cell r="P3378"/>
          <cell r="Q3378" t="str">
            <v/>
          </cell>
          <cell r="R3378"/>
          <cell r="S3378" t="str">
            <v/>
          </cell>
          <cell r="T3378"/>
          <cell r="U3378"/>
          <cell r="V3378" t="str">
            <v/>
          </cell>
        </row>
        <row r="3379">
          <cell r="A3379"/>
          <cell r="B3379" t="str">
            <v/>
          </cell>
          <cell r="C3379"/>
          <cell r="D3379" t="str">
            <v/>
          </cell>
          <cell r="E3379" t="str">
            <v/>
          </cell>
          <cell r="F3379" t="str">
            <v/>
          </cell>
          <cell r="G3379" t="str">
            <v/>
          </cell>
          <cell r="H3379" t="str">
            <v/>
          </cell>
          <cell r="I3379"/>
          <cell r="J3379"/>
          <cell r="K3379"/>
          <cell r="L3379"/>
          <cell r="M3379" t="str">
            <v/>
          </cell>
          <cell r="N3379"/>
          <cell r="O3379"/>
          <cell r="P3379"/>
          <cell r="Q3379" t="str">
            <v/>
          </cell>
          <cell r="R3379"/>
          <cell r="S3379" t="str">
            <v/>
          </cell>
          <cell r="T3379"/>
          <cell r="U3379"/>
          <cell r="V3379" t="str">
            <v/>
          </cell>
        </row>
        <row r="3380">
          <cell r="A3380"/>
          <cell r="B3380" t="str">
            <v/>
          </cell>
          <cell r="C3380"/>
          <cell r="D3380" t="str">
            <v/>
          </cell>
          <cell r="E3380" t="str">
            <v/>
          </cell>
          <cell r="F3380" t="str">
            <v/>
          </cell>
          <cell r="G3380" t="str">
            <v/>
          </cell>
          <cell r="H3380" t="str">
            <v/>
          </cell>
          <cell r="I3380"/>
          <cell r="J3380"/>
          <cell r="K3380"/>
          <cell r="L3380"/>
          <cell r="M3380" t="str">
            <v/>
          </cell>
          <cell r="N3380"/>
          <cell r="O3380"/>
          <cell r="P3380"/>
          <cell r="Q3380" t="str">
            <v/>
          </cell>
          <cell r="R3380"/>
          <cell r="S3380" t="str">
            <v/>
          </cell>
          <cell r="T3380"/>
          <cell r="U3380"/>
          <cell r="V3380" t="str">
            <v/>
          </cell>
        </row>
        <row r="3381">
          <cell r="A3381"/>
          <cell r="B3381" t="str">
            <v/>
          </cell>
          <cell r="C3381"/>
          <cell r="D3381" t="str">
            <v/>
          </cell>
          <cell r="E3381" t="str">
            <v/>
          </cell>
          <cell r="F3381" t="str">
            <v/>
          </cell>
          <cell r="G3381" t="str">
            <v/>
          </cell>
          <cell r="H3381" t="str">
            <v/>
          </cell>
          <cell r="I3381"/>
          <cell r="J3381"/>
          <cell r="K3381"/>
          <cell r="L3381"/>
          <cell r="M3381" t="str">
            <v/>
          </cell>
          <cell r="N3381"/>
          <cell r="O3381"/>
          <cell r="P3381"/>
          <cell r="Q3381" t="str">
            <v/>
          </cell>
          <cell r="R3381"/>
          <cell r="S3381" t="str">
            <v/>
          </cell>
          <cell r="T3381"/>
          <cell r="U3381"/>
          <cell r="V3381" t="str">
            <v/>
          </cell>
        </row>
        <row r="3382">
          <cell r="A3382"/>
          <cell r="B3382" t="str">
            <v/>
          </cell>
          <cell r="C3382"/>
          <cell r="D3382" t="str">
            <v/>
          </cell>
          <cell r="E3382" t="str">
            <v/>
          </cell>
          <cell r="F3382" t="str">
            <v/>
          </cell>
          <cell r="G3382" t="str">
            <v/>
          </cell>
          <cell r="H3382" t="str">
            <v/>
          </cell>
          <cell r="I3382"/>
          <cell r="J3382"/>
          <cell r="K3382"/>
          <cell r="L3382"/>
          <cell r="M3382" t="str">
            <v/>
          </cell>
          <cell r="N3382"/>
          <cell r="O3382"/>
          <cell r="P3382"/>
          <cell r="Q3382" t="str">
            <v/>
          </cell>
          <cell r="R3382"/>
          <cell r="S3382" t="str">
            <v/>
          </cell>
          <cell r="T3382"/>
          <cell r="U3382"/>
          <cell r="V3382" t="str">
            <v/>
          </cell>
        </row>
        <row r="3383">
          <cell r="A3383"/>
          <cell r="B3383" t="str">
            <v/>
          </cell>
          <cell r="C3383"/>
          <cell r="D3383" t="str">
            <v/>
          </cell>
          <cell r="E3383" t="str">
            <v/>
          </cell>
          <cell r="F3383" t="str">
            <v/>
          </cell>
          <cell r="G3383" t="str">
            <v/>
          </cell>
          <cell r="H3383" t="str">
            <v/>
          </cell>
          <cell r="I3383"/>
          <cell r="J3383"/>
          <cell r="K3383"/>
          <cell r="L3383"/>
          <cell r="M3383" t="str">
            <v/>
          </cell>
          <cell r="N3383"/>
          <cell r="O3383"/>
          <cell r="P3383"/>
          <cell r="Q3383" t="str">
            <v/>
          </cell>
          <cell r="R3383"/>
          <cell r="S3383" t="str">
            <v/>
          </cell>
          <cell r="T3383"/>
          <cell r="U3383"/>
          <cell r="V3383" t="str">
            <v/>
          </cell>
        </row>
        <row r="3384">
          <cell r="A3384"/>
          <cell r="B3384" t="str">
            <v/>
          </cell>
          <cell r="C3384"/>
          <cell r="D3384" t="str">
            <v/>
          </cell>
          <cell r="E3384" t="str">
            <v/>
          </cell>
          <cell r="F3384" t="str">
            <v/>
          </cell>
          <cell r="G3384" t="str">
            <v/>
          </cell>
          <cell r="H3384" t="str">
            <v/>
          </cell>
          <cell r="I3384"/>
          <cell r="J3384"/>
          <cell r="K3384"/>
          <cell r="L3384"/>
          <cell r="M3384" t="str">
            <v/>
          </cell>
          <cell r="N3384"/>
          <cell r="O3384"/>
          <cell r="P3384"/>
          <cell r="Q3384" t="str">
            <v/>
          </cell>
          <cell r="R3384"/>
          <cell r="S3384" t="str">
            <v/>
          </cell>
          <cell r="T3384"/>
          <cell r="U3384"/>
          <cell r="V3384" t="str">
            <v/>
          </cell>
        </row>
        <row r="3385">
          <cell r="A3385"/>
          <cell r="B3385" t="str">
            <v/>
          </cell>
          <cell r="C3385"/>
          <cell r="D3385" t="str">
            <v/>
          </cell>
          <cell r="E3385" t="str">
            <v/>
          </cell>
          <cell r="F3385" t="str">
            <v/>
          </cell>
          <cell r="G3385" t="str">
            <v/>
          </cell>
          <cell r="H3385" t="str">
            <v/>
          </cell>
          <cell r="I3385"/>
          <cell r="J3385"/>
          <cell r="K3385"/>
          <cell r="L3385"/>
          <cell r="M3385" t="str">
            <v/>
          </cell>
          <cell r="N3385"/>
          <cell r="O3385"/>
          <cell r="P3385"/>
          <cell r="Q3385" t="str">
            <v/>
          </cell>
          <cell r="R3385"/>
          <cell r="S3385" t="str">
            <v/>
          </cell>
          <cell r="T3385"/>
          <cell r="U3385"/>
          <cell r="V3385" t="str">
            <v/>
          </cell>
        </row>
        <row r="3386">
          <cell r="A3386"/>
          <cell r="B3386" t="str">
            <v/>
          </cell>
          <cell r="C3386"/>
          <cell r="D3386" t="str">
            <v/>
          </cell>
          <cell r="E3386" t="str">
            <v/>
          </cell>
          <cell r="F3386" t="str">
            <v/>
          </cell>
          <cell r="G3386" t="str">
            <v/>
          </cell>
          <cell r="H3386" t="str">
            <v/>
          </cell>
          <cell r="I3386"/>
          <cell r="J3386"/>
          <cell r="K3386"/>
          <cell r="L3386"/>
          <cell r="M3386" t="str">
            <v/>
          </cell>
          <cell r="N3386"/>
          <cell r="O3386"/>
          <cell r="P3386"/>
          <cell r="Q3386" t="str">
            <v/>
          </cell>
          <cell r="R3386"/>
          <cell r="S3386" t="str">
            <v/>
          </cell>
          <cell r="T3386"/>
          <cell r="U3386"/>
          <cell r="V3386" t="str">
            <v/>
          </cell>
        </row>
        <row r="3387">
          <cell r="A3387"/>
          <cell r="B3387" t="str">
            <v/>
          </cell>
          <cell r="C3387"/>
          <cell r="D3387" t="str">
            <v/>
          </cell>
          <cell r="E3387" t="str">
            <v/>
          </cell>
          <cell r="F3387" t="str">
            <v/>
          </cell>
          <cell r="G3387" t="str">
            <v/>
          </cell>
          <cell r="H3387" t="str">
            <v/>
          </cell>
          <cell r="I3387"/>
          <cell r="J3387"/>
          <cell r="K3387"/>
          <cell r="L3387"/>
          <cell r="M3387" t="str">
            <v/>
          </cell>
          <cell r="N3387"/>
          <cell r="O3387"/>
          <cell r="P3387"/>
          <cell r="Q3387" t="str">
            <v/>
          </cell>
          <cell r="R3387"/>
          <cell r="S3387" t="str">
            <v/>
          </cell>
          <cell r="T3387"/>
          <cell r="U3387"/>
          <cell r="V3387" t="str">
            <v/>
          </cell>
        </row>
        <row r="3388">
          <cell r="A3388"/>
          <cell r="B3388" t="str">
            <v/>
          </cell>
          <cell r="C3388"/>
          <cell r="D3388" t="str">
            <v/>
          </cell>
          <cell r="E3388" t="str">
            <v/>
          </cell>
          <cell r="F3388" t="str">
            <v/>
          </cell>
          <cell r="G3388" t="str">
            <v/>
          </cell>
          <cell r="H3388" t="str">
            <v/>
          </cell>
          <cell r="I3388"/>
          <cell r="J3388"/>
          <cell r="K3388"/>
          <cell r="L3388"/>
          <cell r="M3388" t="str">
            <v/>
          </cell>
          <cell r="N3388"/>
          <cell r="O3388"/>
          <cell r="P3388"/>
          <cell r="Q3388" t="str">
            <v/>
          </cell>
          <cell r="R3388"/>
          <cell r="S3388" t="str">
            <v/>
          </cell>
          <cell r="T3388"/>
          <cell r="U3388"/>
          <cell r="V3388" t="str">
            <v/>
          </cell>
        </row>
        <row r="3389">
          <cell r="A3389"/>
          <cell r="B3389" t="str">
            <v/>
          </cell>
          <cell r="C3389"/>
          <cell r="D3389" t="str">
            <v/>
          </cell>
          <cell r="E3389" t="str">
            <v/>
          </cell>
          <cell r="F3389" t="str">
            <v/>
          </cell>
          <cell r="G3389" t="str">
            <v/>
          </cell>
          <cell r="H3389" t="str">
            <v/>
          </cell>
          <cell r="I3389"/>
          <cell r="J3389"/>
          <cell r="K3389"/>
          <cell r="L3389"/>
          <cell r="M3389" t="str">
            <v/>
          </cell>
          <cell r="N3389"/>
          <cell r="O3389"/>
          <cell r="P3389"/>
          <cell r="Q3389" t="str">
            <v/>
          </cell>
          <cell r="R3389"/>
          <cell r="S3389" t="str">
            <v/>
          </cell>
          <cell r="T3389"/>
          <cell r="U3389"/>
          <cell r="V3389" t="str">
            <v/>
          </cell>
        </row>
        <row r="3390">
          <cell r="A3390"/>
          <cell r="B3390" t="str">
            <v/>
          </cell>
          <cell r="C3390"/>
          <cell r="D3390" t="str">
            <v/>
          </cell>
          <cell r="E3390" t="str">
            <v/>
          </cell>
          <cell r="F3390" t="str">
            <v/>
          </cell>
          <cell r="G3390" t="str">
            <v/>
          </cell>
          <cell r="H3390" t="str">
            <v/>
          </cell>
          <cell r="I3390"/>
          <cell r="J3390"/>
          <cell r="K3390"/>
          <cell r="L3390"/>
          <cell r="M3390" t="str">
            <v/>
          </cell>
          <cell r="N3390"/>
          <cell r="O3390"/>
          <cell r="P3390"/>
          <cell r="Q3390" t="str">
            <v/>
          </cell>
          <cell r="R3390"/>
          <cell r="S3390" t="str">
            <v/>
          </cell>
          <cell r="T3390"/>
          <cell r="U3390"/>
          <cell r="V3390" t="str">
            <v/>
          </cell>
        </row>
        <row r="3391">
          <cell r="A3391"/>
          <cell r="B3391" t="str">
            <v/>
          </cell>
          <cell r="C3391"/>
          <cell r="D3391" t="str">
            <v/>
          </cell>
          <cell r="E3391" t="str">
            <v/>
          </cell>
          <cell r="F3391" t="str">
            <v/>
          </cell>
          <cell r="G3391" t="str">
            <v/>
          </cell>
          <cell r="H3391" t="str">
            <v/>
          </cell>
          <cell r="I3391"/>
          <cell r="J3391"/>
          <cell r="K3391"/>
          <cell r="L3391"/>
          <cell r="M3391" t="str">
            <v/>
          </cell>
          <cell r="N3391"/>
          <cell r="O3391"/>
          <cell r="P3391"/>
          <cell r="Q3391" t="str">
            <v/>
          </cell>
          <cell r="R3391"/>
          <cell r="S3391" t="str">
            <v/>
          </cell>
          <cell r="T3391"/>
          <cell r="U3391"/>
          <cell r="V3391" t="str">
            <v/>
          </cell>
        </row>
        <row r="3392">
          <cell r="A3392"/>
          <cell r="B3392" t="str">
            <v/>
          </cell>
          <cell r="C3392"/>
          <cell r="D3392" t="str">
            <v/>
          </cell>
          <cell r="E3392" t="str">
            <v/>
          </cell>
          <cell r="F3392" t="str">
            <v/>
          </cell>
          <cell r="G3392" t="str">
            <v/>
          </cell>
          <cell r="H3392" t="str">
            <v/>
          </cell>
          <cell r="I3392"/>
          <cell r="J3392"/>
          <cell r="K3392"/>
          <cell r="L3392"/>
          <cell r="M3392" t="str">
            <v/>
          </cell>
          <cell r="N3392"/>
          <cell r="O3392"/>
          <cell r="P3392"/>
          <cell r="Q3392" t="str">
            <v/>
          </cell>
          <cell r="R3392"/>
          <cell r="S3392" t="str">
            <v/>
          </cell>
          <cell r="T3392"/>
          <cell r="U3392"/>
          <cell r="V3392" t="str">
            <v/>
          </cell>
        </row>
        <row r="3393">
          <cell r="A3393"/>
          <cell r="B3393" t="str">
            <v/>
          </cell>
          <cell r="C3393"/>
          <cell r="D3393" t="str">
            <v/>
          </cell>
          <cell r="E3393" t="str">
            <v/>
          </cell>
          <cell r="F3393" t="str">
            <v/>
          </cell>
          <cell r="G3393" t="str">
            <v/>
          </cell>
          <cell r="H3393" t="str">
            <v/>
          </cell>
          <cell r="I3393"/>
          <cell r="J3393"/>
          <cell r="K3393"/>
          <cell r="L3393"/>
          <cell r="M3393" t="str">
            <v/>
          </cell>
          <cell r="N3393"/>
          <cell r="O3393"/>
          <cell r="P3393"/>
          <cell r="Q3393" t="str">
            <v/>
          </cell>
          <cell r="R3393"/>
          <cell r="S3393" t="str">
            <v/>
          </cell>
          <cell r="T3393"/>
          <cell r="U3393"/>
          <cell r="V3393" t="str">
            <v/>
          </cell>
        </row>
        <row r="3394">
          <cell r="A3394"/>
          <cell r="B3394" t="str">
            <v/>
          </cell>
          <cell r="C3394"/>
          <cell r="D3394" t="str">
            <v/>
          </cell>
          <cell r="E3394" t="str">
            <v/>
          </cell>
          <cell r="F3394" t="str">
            <v/>
          </cell>
          <cell r="G3394" t="str">
            <v/>
          </cell>
          <cell r="H3394" t="str">
            <v/>
          </cell>
          <cell r="I3394"/>
          <cell r="J3394"/>
          <cell r="K3394"/>
          <cell r="L3394"/>
          <cell r="M3394" t="str">
            <v/>
          </cell>
          <cell r="N3394"/>
          <cell r="O3394"/>
          <cell r="P3394"/>
          <cell r="Q3394" t="str">
            <v/>
          </cell>
          <cell r="R3394"/>
          <cell r="S3394" t="str">
            <v/>
          </cell>
          <cell r="T3394"/>
          <cell r="U3394"/>
          <cell r="V3394" t="str">
            <v/>
          </cell>
        </row>
        <row r="3395">
          <cell r="A3395"/>
          <cell r="B3395" t="str">
            <v/>
          </cell>
          <cell r="C3395"/>
          <cell r="D3395" t="str">
            <v/>
          </cell>
          <cell r="E3395" t="str">
            <v/>
          </cell>
          <cell r="F3395" t="str">
            <v/>
          </cell>
          <cell r="G3395" t="str">
            <v/>
          </cell>
          <cell r="H3395" t="str">
            <v/>
          </cell>
          <cell r="I3395"/>
          <cell r="J3395"/>
          <cell r="K3395"/>
          <cell r="L3395"/>
          <cell r="M3395" t="str">
            <v/>
          </cell>
          <cell r="N3395"/>
          <cell r="O3395"/>
          <cell r="P3395"/>
          <cell r="Q3395" t="str">
            <v/>
          </cell>
          <cell r="R3395"/>
          <cell r="S3395" t="str">
            <v/>
          </cell>
          <cell r="T3395"/>
          <cell r="U3395"/>
          <cell r="V3395" t="str">
            <v/>
          </cell>
        </row>
        <row r="3396">
          <cell r="A3396"/>
          <cell r="B3396" t="str">
            <v/>
          </cell>
          <cell r="C3396"/>
          <cell r="D3396" t="str">
            <v/>
          </cell>
          <cell r="E3396" t="str">
            <v/>
          </cell>
          <cell r="F3396" t="str">
            <v/>
          </cell>
          <cell r="G3396" t="str">
            <v/>
          </cell>
          <cell r="H3396" t="str">
            <v/>
          </cell>
          <cell r="I3396"/>
          <cell r="J3396"/>
          <cell r="K3396"/>
          <cell r="L3396"/>
          <cell r="M3396" t="str">
            <v/>
          </cell>
          <cell r="N3396"/>
          <cell r="O3396"/>
          <cell r="P3396"/>
          <cell r="Q3396" t="str">
            <v/>
          </cell>
          <cell r="R3396"/>
          <cell r="S3396" t="str">
            <v/>
          </cell>
          <cell r="T3396"/>
          <cell r="U3396"/>
          <cell r="V3396" t="str">
            <v/>
          </cell>
        </row>
        <row r="3397">
          <cell r="A3397"/>
          <cell r="B3397" t="str">
            <v/>
          </cell>
          <cell r="C3397"/>
          <cell r="D3397" t="str">
            <v/>
          </cell>
          <cell r="E3397" t="str">
            <v/>
          </cell>
          <cell r="F3397" t="str">
            <v/>
          </cell>
          <cell r="G3397" t="str">
            <v/>
          </cell>
          <cell r="H3397" t="str">
            <v/>
          </cell>
          <cell r="I3397"/>
          <cell r="J3397"/>
          <cell r="K3397"/>
          <cell r="L3397"/>
          <cell r="M3397" t="str">
            <v/>
          </cell>
          <cell r="N3397"/>
          <cell r="O3397"/>
          <cell r="P3397"/>
          <cell r="Q3397" t="str">
            <v/>
          </cell>
          <cell r="R3397"/>
          <cell r="S3397" t="str">
            <v/>
          </cell>
          <cell r="T3397"/>
          <cell r="U3397"/>
          <cell r="V3397" t="str">
            <v/>
          </cell>
        </row>
        <row r="3398">
          <cell r="A3398"/>
          <cell r="B3398" t="str">
            <v/>
          </cell>
          <cell r="C3398"/>
          <cell r="D3398" t="str">
            <v/>
          </cell>
          <cell r="E3398" t="str">
            <v/>
          </cell>
          <cell r="F3398" t="str">
            <v/>
          </cell>
          <cell r="G3398" t="str">
            <v/>
          </cell>
          <cell r="H3398" t="str">
            <v/>
          </cell>
          <cell r="I3398"/>
          <cell r="J3398"/>
          <cell r="K3398"/>
          <cell r="L3398"/>
          <cell r="M3398" t="str">
            <v/>
          </cell>
          <cell r="N3398"/>
          <cell r="O3398"/>
          <cell r="P3398"/>
          <cell r="Q3398" t="str">
            <v/>
          </cell>
          <cell r="R3398"/>
          <cell r="S3398" t="str">
            <v/>
          </cell>
          <cell r="T3398"/>
          <cell r="U3398"/>
          <cell r="V3398" t="str">
            <v/>
          </cell>
        </row>
        <row r="3399">
          <cell r="A3399"/>
          <cell r="B3399" t="str">
            <v/>
          </cell>
          <cell r="C3399"/>
          <cell r="D3399" t="str">
            <v/>
          </cell>
          <cell r="E3399" t="str">
            <v/>
          </cell>
          <cell r="F3399" t="str">
            <v/>
          </cell>
          <cell r="G3399" t="str">
            <v/>
          </cell>
          <cell r="H3399" t="str">
            <v/>
          </cell>
          <cell r="I3399"/>
          <cell r="J3399"/>
          <cell r="K3399"/>
          <cell r="L3399"/>
          <cell r="M3399" t="str">
            <v/>
          </cell>
          <cell r="N3399"/>
          <cell r="O3399"/>
          <cell r="P3399"/>
          <cell r="Q3399" t="str">
            <v/>
          </cell>
          <cell r="R3399"/>
          <cell r="S3399" t="str">
            <v/>
          </cell>
          <cell r="T3399"/>
          <cell r="U3399"/>
          <cell r="V3399" t="str">
            <v/>
          </cell>
        </row>
        <row r="3400">
          <cell r="A3400"/>
          <cell r="B3400" t="str">
            <v/>
          </cell>
          <cell r="C3400"/>
          <cell r="D3400" t="str">
            <v/>
          </cell>
          <cell r="E3400" t="str">
            <v/>
          </cell>
          <cell r="F3400" t="str">
            <v/>
          </cell>
          <cell r="G3400" t="str">
            <v/>
          </cell>
          <cell r="H3400" t="str">
            <v/>
          </cell>
          <cell r="I3400"/>
          <cell r="J3400"/>
          <cell r="K3400"/>
          <cell r="L3400"/>
          <cell r="M3400" t="str">
            <v/>
          </cell>
          <cell r="N3400"/>
          <cell r="O3400"/>
          <cell r="P3400"/>
          <cell r="Q3400" t="str">
            <v/>
          </cell>
          <cell r="R3400"/>
          <cell r="S3400" t="str">
            <v/>
          </cell>
          <cell r="T3400"/>
          <cell r="U3400"/>
          <cell r="V3400" t="str">
            <v/>
          </cell>
        </row>
        <row r="3401">
          <cell r="A3401"/>
          <cell r="B3401" t="str">
            <v/>
          </cell>
          <cell r="C3401"/>
          <cell r="D3401" t="str">
            <v/>
          </cell>
          <cell r="E3401" t="str">
            <v/>
          </cell>
          <cell r="F3401" t="str">
            <v/>
          </cell>
          <cell r="G3401" t="str">
            <v/>
          </cell>
          <cell r="H3401" t="str">
            <v/>
          </cell>
          <cell r="I3401"/>
          <cell r="J3401"/>
          <cell r="K3401"/>
          <cell r="L3401"/>
          <cell r="M3401" t="str">
            <v/>
          </cell>
          <cell r="N3401"/>
          <cell r="O3401"/>
          <cell r="P3401"/>
          <cell r="Q3401" t="str">
            <v/>
          </cell>
          <cell r="R3401"/>
          <cell r="S3401" t="str">
            <v/>
          </cell>
          <cell r="T3401"/>
          <cell r="U3401"/>
          <cell r="V3401" t="str">
            <v/>
          </cell>
        </row>
        <row r="3402">
          <cell r="A3402"/>
          <cell r="B3402" t="str">
            <v/>
          </cell>
          <cell r="C3402"/>
          <cell r="D3402" t="str">
            <v/>
          </cell>
          <cell r="E3402" t="str">
            <v/>
          </cell>
          <cell r="F3402" t="str">
            <v/>
          </cell>
          <cell r="G3402" t="str">
            <v/>
          </cell>
          <cell r="H3402" t="str">
            <v/>
          </cell>
          <cell r="I3402"/>
          <cell r="J3402"/>
          <cell r="K3402"/>
          <cell r="L3402"/>
          <cell r="M3402" t="str">
            <v/>
          </cell>
          <cell r="N3402"/>
          <cell r="O3402"/>
          <cell r="P3402"/>
          <cell r="Q3402" t="str">
            <v/>
          </cell>
          <cell r="R3402"/>
          <cell r="S3402" t="str">
            <v/>
          </cell>
          <cell r="T3402"/>
          <cell r="U3402"/>
          <cell r="V3402" t="str">
            <v/>
          </cell>
        </row>
        <row r="3403">
          <cell r="A3403"/>
          <cell r="B3403" t="str">
            <v/>
          </cell>
          <cell r="C3403"/>
          <cell r="D3403" t="str">
            <v/>
          </cell>
          <cell r="E3403" t="str">
            <v/>
          </cell>
          <cell r="F3403" t="str">
            <v/>
          </cell>
          <cell r="G3403" t="str">
            <v/>
          </cell>
          <cell r="H3403" t="str">
            <v/>
          </cell>
          <cell r="I3403"/>
          <cell r="J3403"/>
          <cell r="K3403"/>
          <cell r="L3403"/>
          <cell r="M3403" t="str">
            <v/>
          </cell>
          <cell r="N3403"/>
          <cell r="O3403"/>
          <cell r="P3403"/>
          <cell r="Q3403" t="str">
            <v/>
          </cell>
          <cell r="R3403"/>
          <cell r="S3403" t="str">
            <v/>
          </cell>
          <cell r="T3403"/>
          <cell r="U3403"/>
          <cell r="V3403" t="str">
            <v/>
          </cell>
        </row>
        <row r="3404">
          <cell r="A3404"/>
          <cell r="B3404" t="str">
            <v/>
          </cell>
          <cell r="C3404"/>
          <cell r="D3404" t="str">
            <v/>
          </cell>
          <cell r="E3404" t="str">
            <v/>
          </cell>
          <cell r="F3404" t="str">
            <v/>
          </cell>
          <cell r="G3404" t="str">
            <v/>
          </cell>
          <cell r="H3404" t="str">
            <v/>
          </cell>
          <cell r="I3404"/>
          <cell r="J3404"/>
          <cell r="K3404"/>
          <cell r="L3404"/>
          <cell r="M3404" t="str">
            <v/>
          </cell>
          <cell r="N3404"/>
          <cell r="O3404"/>
          <cell r="P3404"/>
          <cell r="Q3404" t="str">
            <v/>
          </cell>
          <cell r="R3404"/>
          <cell r="S3404" t="str">
            <v/>
          </cell>
          <cell r="T3404"/>
          <cell r="U3404"/>
          <cell r="V3404" t="str">
            <v/>
          </cell>
        </row>
        <row r="3405">
          <cell r="A3405"/>
          <cell r="B3405" t="str">
            <v/>
          </cell>
          <cell r="C3405"/>
          <cell r="D3405" t="str">
            <v/>
          </cell>
          <cell r="E3405" t="str">
            <v/>
          </cell>
          <cell r="F3405" t="str">
            <v/>
          </cell>
          <cell r="G3405" t="str">
            <v/>
          </cell>
          <cell r="H3405" t="str">
            <v/>
          </cell>
          <cell r="I3405"/>
          <cell r="J3405"/>
          <cell r="K3405"/>
          <cell r="L3405"/>
          <cell r="M3405" t="str">
            <v/>
          </cell>
          <cell r="N3405"/>
          <cell r="O3405"/>
          <cell r="P3405"/>
          <cell r="Q3405" t="str">
            <v/>
          </cell>
          <cell r="R3405"/>
          <cell r="S3405" t="str">
            <v/>
          </cell>
          <cell r="T3405"/>
          <cell r="U3405"/>
          <cell r="V3405" t="str">
            <v/>
          </cell>
        </row>
        <row r="3406">
          <cell r="A3406"/>
          <cell r="B3406" t="str">
            <v/>
          </cell>
          <cell r="C3406"/>
          <cell r="D3406" t="str">
            <v/>
          </cell>
          <cell r="E3406" t="str">
            <v/>
          </cell>
          <cell r="F3406" t="str">
            <v/>
          </cell>
          <cell r="G3406" t="str">
            <v/>
          </cell>
          <cell r="H3406" t="str">
            <v/>
          </cell>
          <cell r="I3406"/>
          <cell r="J3406"/>
          <cell r="K3406"/>
          <cell r="L3406"/>
          <cell r="M3406" t="str">
            <v/>
          </cell>
          <cell r="N3406"/>
          <cell r="O3406"/>
          <cell r="P3406"/>
          <cell r="Q3406" t="str">
            <v/>
          </cell>
          <cell r="R3406"/>
          <cell r="S3406" t="str">
            <v/>
          </cell>
          <cell r="T3406"/>
          <cell r="U3406"/>
          <cell r="V3406" t="str">
            <v/>
          </cell>
        </row>
        <row r="3407">
          <cell r="A3407"/>
          <cell r="B3407" t="str">
            <v/>
          </cell>
          <cell r="C3407"/>
          <cell r="D3407" t="str">
            <v/>
          </cell>
          <cell r="E3407" t="str">
            <v/>
          </cell>
          <cell r="F3407" t="str">
            <v/>
          </cell>
          <cell r="G3407" t="str">
            <v/>
          </cell>
          <cell r="H3407" t="str">
            <v/>
          </cell>
          <cell r="I3407"/>
          <cell r="J3407"/>
          <cell r="K3407"/>
          <cell r="L3407"/>
          <cell r="M3407" t="str">
            <v/>
          </cell>
          <cell r="N3407"/>
          <cell r="O3407"/>
          <cell r="P3407"/>
          <cell r="Q3407" t="str">
            <v/>
          </cell>
          <cell r="R3407"/>
          <cell r="S3407" t="str">
            <v/>
          </cell>
          <cell r="T3407"/>
          <cell r="U3407"/>
          <cell r="V3407" t="str">
            <v/>
          </cell>
        </row>
        <row r="3408">
          <cell r="A3408"/>
          <cell r="B3408" t="str">
            <v/>
          </cell>
          <cell r="C3408"/>
          <cell r="D3408" t="str">
            <v/>
          </cell>
          <cell r="E3408" t="str">
            <v/>
          </cell>
          <cell r="F3408" t="str">
            <v/>
          </cell>
          <cell r="G3408" t="str">
            <v/>
          </cell>
          <cell r="H3408" t="str">
            <v/>
          </cell>
          <cell r="I3408"/>
          <cell r="J3408"/>
          <cell r="K3408"/>
          <cell r="L3408"/>
          <cell r="M3408" t="str">
            <v/>
          </cell>
          <cell r="N3408"/>
          <cell r="O3408"/>
          <cell r="P3408"/>
          <cell r="Q3408" t="str">
            <v/>
          </cell>
          <cell r="R3408"/>
          <cell r="S3408" t="str">
            <v/>
          </cell>
          <cell r="T3408"/>
          <cell r="U3408"/>
          <cell r="V3408" t="str">
            <v/>
          </cell>
        </row>
        <row r="3409">
          <cell r="A3409"/>
          <cell r="B3409" t="str">
            <v/>
          </cell>
          <cell r="C3409"/>
          <cell r="D3409" t="str">
            <v/>
          </cell>
          <cell r="E3409" t="str">
            <v/>
          </cell>
          <cell r="F3409" t="str">
            <v/>
          </cell>
          <cell r="G3409" t="str">
            <v/>
          </cell>
          <cell r="H3409" t="str">
            <v/>
          </cell>
          <cell r="I3409"/>
          <cell r="J3409"/>
          <cell r="K3409"/>
          <cell r="L3409"/>
          <cell r="M3409" t="str">
            <v/>
          </cell>
          <cell r="N3409"/>
          <cell r="O3409"/>
          <cell r="P3409"/>
          <cell r="Q3409" t="str">
            <v/>
          </cell>
          <cell r="R3409"/>
          <cell r="S3409" t="str">
            <v/>
          </cell>
          <cell r="T3409"/>
          <cell r="U3409"/>
          <cell r="V3409" t="str">
            <v/>
          </cell>
        </row>
        <row r="3410">
          <cell r="A3410"/>
          <cell r="B3410" t="str">
            <v/>
          </cell>
          <cell r="C3410"/>
          <cell r="D3410" t="str">
            <v/>
          </cell>
          <cell r="E3410" t="str">
            <v/>
          </cell>
          <cell r="F3410" t="str">
            <v/>
          </cell>
          <cell r="G3410" t="str">
            <v/>
          </cell>
          <cell r="H3410" t="str">
            <v/>
          </cell>
          <cell r="I3410"/>
          <cell r="J3410"/>
          <cell r="K3410"/>
          <cell r="L3410"/>
          <cell r="M3410" t="str">
            <v/>
          </cell>
          <cell r="N3410"/>
          <cell r="O3410"/>
          <cell r="P3410"/>
          <cell r="Q3410" t="str">
            <v/>
          </cell>
          <cell r="R3410"/>
          <cell r="S3410" t="str">
            <v/>
          </cell>
          <cell r="T3410"/>
          <cell r="U3410"/>
          <cell r="V3410" t="str">
            <v/>
          </cell>
        </row>
        <row r="3411">
          <cell r="A3411"/>
          <cell r="B3411" t="str">
            <v/>
          </cell>
          <cell r="C3411"/>
          <cell r="D3411" t="str">
            <v/>
          </cell>
          <cell r="E3411" t="str">
            <v/>
          </cell>
          <cell r="F3411" t="str">
            <v/>
          </cell>
          <cell r="G3411" t="str">
            <v/>
          </cell>
          <cell r="H3411" t="str">
            <v/>
          </cell>
          <cell r="I3411"/>
          <cell r="J3411"/>
          <cell r="K3411"/>
          <cell r="L3411"/>
          <cell r="M3411" t="str">
            <v/>
          </cell>
          <cell r="N3411"/>
          <cell r="O3411"/>
          <cell r="P3411"/>
          <cell r="Q3411" t="str">
            <v/>
          </cell>
          <cell r="R3411"/>
          <cell r="S3411" t="str">
            <v/>
          </cell>
          <cell r="T3411"/>
          <cell r="U3411"/>
          <cell r="V3411" t="str">
            <v/>
          </cell>
        </row>
        <row r="3412">
          <cell r="A3412"/>
          <cell r="B3412" t="str">
            <v/>
          </cell>
          <cell r="C3412"/>
          <cell r="D3412" t="str">
            <v/>
          </cell>
          <cell r="E3412" t="str">
            <v/>
          </cell>
          <cell r="F3412" t="str">
            <v/>
          </cell>
          <cell r="G3412" t="str">
            <v/>
          </cell>
          <cell r="H3412" t="str">
            <v/>
          </cell>
          <cell r="I3412"/>
          <cell r="J3412"/>
          <cell r="K3412"/>
          <cell r="L3412"/>
          <cell r="M3412" t="str">
            <v/>
          </cell>
          <cell r="N3412"/>
          <cell r="O3412"/>
          <cell r="P3412"/>
          <cell r="Q3412" t="str">
            <v/>
          </cell>
          <cell r="R3412"/>
          <cell r="S3412" t="str">
            <v/>
          </cell>
          <cell r="T3412"/>
          <cell r="U3412"/>
          <cell r="V3412" t="str">
            <v/>
          </cell>
        </row>
        <row r="3413">
          <cell r="A3413"/>
          <cell r="B3413" t="str">
            <v/>
          </cell>
          <cell r="C3413"/>
          <cell r="D3413" t="str">
            <v/>
          </cell>
          <cell r="E3413" t="str">
            <v/>
          </cell>
          <cell r="F3413" t="str">
            <v/>
          </cell>
          <cell r="G3413" t="str">
            <v/>
          </cell>
          <cell r="H3413" t="str">
            <v/>
          </cell>
          <cell r="I3413"/>
          <cell r="J3413"/>
          <cell r="K3413"/>
          <cell r="L3413"/>
          <cell r="M3413" t="str">
            <v/>
          </cell>
          <cell r="N3413"/>
          <cell r="O3413"/>
          <cell r="P3413"/>
          <cell r="Q3413" t="str">
            <v/>
          </cell>
          <cell r="R3413"/>
          <cell r="S3413" t="str">
            <v/>
          </cell>
          <cell r="T3413"/>
          <cell r="U3413"/>
          <cell r="V3413" t="str">
            <v/>
          </cell>
        </row>
        <row r="3414">
          <cell r="A3414"/>
          <cell r="B3414" t="str">
            <v/>
          </cell>
          <cell r="C3414"/>
          <cell r="D3414" t="str">
            <v/>
          </cell>
          <cell r="E3414" t="str">
            <v/>
          </cell>
          <cell r="F3414" t="str">
            <v/>
          </cell>
          <cell r="G3414" t="str">
            <v/>
          </cell>
          <cell r="H3414" t="str">
            <v/>
          </cell>
          <cell r="I3414"/>
          <cell r="J3414"/>
          <cell r="K3414"/>
          <cell r="L3414"/>
          <cell r="M3414" t="str">
            <v/>
          </cell>
          <cell r="N3414"/>
          <cell r="O3414"/>
          <cell r="P3414"/>
          <cell r="Q3414" t="str">
            <v/>
          </cell>
          <cell r="R3414"/>
          <cell r="S3414" t="str">
            <v/>
          </cell>
          <cell r="T3414"/>
          <cell r="U3414"/>
          <cell r="V3414" t="str">
            <v/>
          </cell>
        </row>
        <row r="3415">
          <cell r="A3415"/>
          <cell r="B3415" t="str">
            <v/>
          </cell>
          <cell r="C3415"/>
          <cell r="D3415" t="str">
            <v/>
          </cell>
          <cell r="E3415" t="str">
            <v/>
          </cell>
          <cell r="F3415" t="str">
            <v/>
          </cell>
          <cell r="G3415" t="str">
            <v/>
          </cell>
          <cell r="H3415" t="str">
            <v/>
          </cell>
          <cell r="I3415"/>
          <cell r="J3415"/>
          <cell r="K3415"/>
          <cell r="L3415"/>
          <cell r="M3415" t="str">
            <v/>
          </cell>
          <cell r="N3415"/>
          <cell r="O3415"/>
          <cell r="P3415"/>
          <cell r="Q3415" t="str">
            <v/>
          </cell>
          <cell r="R3415"/>
          <cell r="S3415" t="str">
            <v/>
          </cell>
          <cell r="T3415"/>
          <cell r="U3415"/>
          <cell r="V3415" t="str">
            <v/>
          </cell>
        </row>
        <row r="3416">
          <cell r="A3416"/>
          <cell r="B3416" t="str">
            <v/>
          </cell>
          <cell r="C3416"/>
          <cell r="D3416" t="str">
            <v/>
          </cell>
          <cell r="E3416" t="str">
            <v/>
          </cell>
          <cell r="F3416" t="str">
            <v/>
          </cell>
          <cell r="G3416" t="str">
            <v/>
          </cell>
          <cell r="H3416" t="str">
            <v/>
          </cell>
          <cell r="I3416"/>
          <cell r="J3416"/>
          <cell r="K3416"/>
          <cell r="L3416"/>
          <cell r="M3416" t="str">
            <v/>
          </cell>
          <cell r="N3416"/>
          <cell r="O3416"/>
          <cell r="P3416"/>
          <cell r="Q3416" t="str">
            <v/>
          </cell>
          <cell r="R3416"/>
          <cell r="S3416" t="str">
            <v/>
          </cell>
          <cell r="T3416"/>
          <cell r="U3416"/>
          <cell r="V3416" t="str">
            <v/>
          </cell>
        </row>
        <row r="3417">
          <cell r="A3417"/>
          <cell r="B3417" t="str">
            <v/>
          </cell>
          <cell r="C3417"/>
          <cell r="D3417" t="str">
            <v/>
          </cell>
          <cell r="E3417" t="str">
            <v/>
          </cell>
          <cell r="F3417" t="str">
            <v/>
          </cell>
          <cell r="G3417" t="str">
            <v/>
          </cell>
          <cell r="H3417" t="str">
            <v/>
          </cell>
          <cell r="I3417"/>
          <cell r="J3417"/>
          <cell r="K3417"/>
          <cell r="L3417"/>
          <cell r="M3417" t="str">
            <v/>
          </cell>
          <cell r="N3417"/>
          <cell r="O3417"/>
          <cell r="P3417"/>
          <cell r="Q3417" t="str">
            <v/>
          </cell>
          <cell r="R3417"/>
          <cell r="S3417" t="str">
            <v/>
          </cell>
          <cell r="T3417"/>
          <cell r="U3417"/>
          <cell r="V3417" t="str">
            <v/>
          </cell>
        </row>
        <row r="3418">
          <cell r="A3418"/>
          <cell r="B3418" t="str">
            <v/>
          </cell>
          <cell r="C3418"/>
          <cell r="D3418" t="str">
            <v/>
          </cell>
          <cell r="E3418" t="str">
            <v/>
          </cell>
          <cell r="F3418" t="str">
            <v/>
          </cell>
          <cell r="G3418" t="str">
            <v/>
          </cell>
          <cell r="H3418" t="str">
            <v/>
          </cell>
          <cell r="I3418"/>
          <cell r="J3418"/>
          <cell r="K3418"/>
          <cell r="L3418"/>
          <cell r="M3418" t="str">
            <v/>
          </cell>
          <cell r="N3418"/>
          <cell r="O3418"/>
          <cell r="P3418"/>
          <cell r="Q3418" t="str">
            <v/>
          </cell>
          <cell r="R3418"/>
          <cell r="S3418" t="str">
            <v/>
          </cell>
          <cell r="T3418"/>
          <cell r="U3418"/>
          <cell r="V3418" t="str">
            <v/>
          </cell>
        </row>
        <row r="3419">
          <cell r="A3419"/>
          <cell r="B3419" t="str">
            <v/>
          </cell>
          <cell r="C3419"/>
          <cell r="D3419" t="str">
            <v/>
          </cell>
          <cell r="E3419" t="str">
            <v/>
          </cell>
          <cell r="F3419" t="str">
            <v/>
          </cell>
          <cell r="G3419" t="str">
            <v/>
          </cell>
          <cell r="H3419" t="str">
            <v/>
          </cell>
          <cell r="I3419"/>
          <cell r="J3419"/>
          <cell r="K3419"/>
          <cell r="L3419"/>
          <cell r="M3419" t="str">
            <v/>
          </cell>
          <cell r="N3419"/>
          <cell r="O3419"/>
          <cell r="P3419"/>
          <cell r="Q3419" t="str">
            <v/>
          </cell>
          <cell r="R3419"/>
          <cell r="S3419" t="str">
            <v/>
          </cell>
          <cell r="T3419"/>
          <cell r="U3419"/>
          <cell r="V3419" t="str">
            <v/>
          </cell>
        </row>
        <row r="3420">
          <cell r="A3420"/>
          <cell r="B3420" t="str">
            <v/>
          </cell>
          <cell r="C3420"/>
          <cell r="D3420" t="str">
            <v/>
          </cell>
          <cell r="E3420" t="str">
            <v/>
          </cell>
          <cell r="F3420" t="str">
            <v/>
          </cell>
          <cell r="G3420" t="str">
            <v/>
          </cell>
          <cell r="H3420" t="str">
            <v/>
          </cell>
          <cell r="I3420"/>
          <cell r="J3420"/>
          <cell r="K3420"/>
          <cell r="L3420"/>
          <cell r="M3420" t="str">
            <v/>
          </cell>
          <cell r="N3420"/>
          <cell r="O3420"/>
          <cell r="P3420"/>
          <cell r="Q3420" t="str">
            <v/>
          </cell>
          <cell r="R3420"/>
          <cell r="S3420" t="str">
            <v/>
          </cell>
          <cell r="T3420"/>
          <cell r="U3420"/>
          <cell r="V3420" t="str">
            <v/>
          </cell>
        </row>
        <row r="3421">
          <cell r="A3421"/>
          <cell r="B3421" t="str">
            <v/>
          </cell>
          <cell r="C3421"/>
          <cell r="D3421" t="str">
            <v/>
          </cell>
          <cell r="E3421" t="str">
            <v/>
          </cell>
          <cell r="F3421" t="str">
            <v/>
          </cell>
          <cell r="G3421" t="str">
            <v/>
          </cell>
          <cell r="H3421" t="str">
            <v/>
          </cell>
          <cell r="I3421"/>
          <cell r="J3421"/>
          <cell r="K3421"/>
          <cell r="L3421"/>
          <cell r="M3421" t="str">
            <v/>
          </cell>
          <cell r="N3421"/>
          <cell r="O3421"/>
          <cell r="P3421"/>
          <cell r="Q3421" t="str">
            <v/>
          </cell>
          <cell r="R3421"/>
          <cell r="S3421" t="str">
            <v/>
          </cell>
          <cell r="T3421"/>
          <cell r="U3421"/>
          <cell r="V3421" t="str">
            <v/>
          </cell>
        </row>
        <row r="3422">
          <cell r="A3422"/>
          <cell r="B3422" t="str">
            <v/>
          </cell>
          <cell r="C3422"/>
          <cell r="D3422" t="str">
            <v/>
          </cell>
          <cell r="E3422" t="str">
            <v/>
          </cell>
          <cell r="F3422" t="str">
            <v/>
          </cell>
          <cell r="G3422" t="str">
            <v/>
          </cell>
          <cell r="H3422" t="str">
            <v/>
          </cell>
          <cell r="I3422"/>
          <cell r="J3422"/>
          <cell r="K3422"/>
          <cell r="L3422"/>
          <cell r="M3422" t="str">
            <v/>
          </cell>
          <cell r="N3422"/>
          <cell r="O3422"/>
          <cell r="P3422"/>
          <cell r="Q3422" t="str">
            <v/>
          </cell>
          <cell r="R3422"/>
          <cell r="S3422" t="str">
            <v/>
          </cell>
          <cell r="T3422"/>
          <cell r="U3422"/>
          <cell r="V3422" t="str">
            <v/>
          </cell>
        </row>
        <row r="3423">
          <cell r="A3423"/>
          <cell r="B3423" t="str">
            <v/>
          </cell>
          <cell r="C3423"/>
          <cell r="D3423" t="str">
            <v/>
          </cell>
          <cell r="E3423" t="str">
            <v/>
          </cell>
          <cell r="F3423" t="str">
            <v/>
          </cell>
          <cell r="G3423" t="str">
            <v/>
          </cell>
          <cell r="H3423" t="str">
            <v/>
          </cell>
          <cell r="I3423"/>
          <cell r="J3423"/>
          <cell r="K3423"/>
          <cell r="L3423"/>
          <cell r="M3423" t="str">
            <v/>
          </cell>
          <cell r="N3423"/>
          <cell r="O3423"/>
          <cell r="P3423"/>
          <cell r="Q3423" t="str">
            <v/>
          </cell>
          <cell r="R3423"/>
          <cell r="S3423" t="str">
            <v/>
          </cell>
          <cell r="T3423"/>
          <cell r="U3423"/>
          <cell r="V3423" t="str">
            <v/>
          </cell>
        </row>
        <row r="3424">
          <cell r="A3424"/>
          <cell r="B3424" t="str">
            <v/>
          </cell>
          <cell r="C3424"/>
          <cell r="D3424" t="str">
            <v/>
          </cell>
          <cell r="E3424" t="str">
            <v/>
          </cell>
          <cell r="F3424" t="str">
            <v/>
          </cell>
          <cell r="G3424" t="str">
            <v/>
          </cell>
          <cell r="H3424" t="str">
            <v/>
          </cell>
          <cell r="I3424"/>
          <cell r="J3424"/>
          <cell r="K3424"/>
          <cell r="L3424"/>
          <cell r="M3424" t="str">
            <v/>
          </cell>
          <cell r="N3424"/>
          <cell r="O3424"/>
          <cell r="P3424"/>
          <cell r="Q3424" t="str">
            <v/>
          </cell>
          <cell r="R3424"/>
          <cell r="S3424" t="str">
            <v/>
          </cell>
          <cell r="T3424"/>
          <cell r="U3424"/>
          <cell r="V3424" t="str">
            <v/>
          </cell>
        </row>
        <row r="3425">
          <cell r="A3425"/>
          <cell r="B3425" t="str">
            <v/>
          </cell>
          <cell r="C3425"/>
          <cell r="D3425" t="str">
            <v/>
          </cell>
          <cell r="E3425" t="str">
            <v/>
          </cell>
          <cell r="F3425" t="str">
            <v/>
          </cell>
          <cell r="G3425" t="str">
            <v/>
          </cell>
          <cell r="H3425" t="str">
            <v/>
          </cell>
          <cell r="I3425"/>
          <cell r="J3425"/>
          <cell r="K3425"/>
          <cell r="L3425"/>
          <cell r="M3425" t="str">
            <v/>
          </cell>
          <cell r="N3425"/>
          <cell r="O3425"/>
          <cell r="P3425"/>
          <cell r="Q3425" t="str">
            <v/>
          </cell>
          <cell r="R3425"/>
          <cell r="S3425" t="str">
            <v/>
          </cell>
          <cell r="T3425"/>
          <cell r="U3425"/>
          <cell r="V3425" t="str">
            <v/>
          </cell>
        </row>
        <row r="3426">
          <cell r="A3426"/>
          <cell r="B3426" t="str">
            <v/>
          </cell>
          <cell r="C3426"/>
          <cell r="D3426" t="str">
            <v/>
          </cell>
          <cell r="E3426" t="str">
            <v/>
          </cell>
          <cell r="F3426" t="str">
            <v/>
          </cell>
          <cell r="G3426" t="str">
            <v/>
          </cell>
          <cell r="H3426" t="str">
            <v/>
          </cell>
          <cell r="I3426"/>
          <cell r="J3426"/>
          <cell r="K3426"/>
          <cell r="L3426"/>
          <cell r="M3426" t="str">
            <v/>
          </cell>
          <cell r="N3426"/>
          <cell r="O3426"/>
          <cell r="P3426"/>
          <cell r="Q3426" t="str">
            <v/>
          </cell>
          <cell r="R3426"/>
          <cell r="S3426" t="str">
            <v/>
          </cell>
          <cell r="T3426"/>
          <cell r="U3426"/>
          <cell r="V3426" t="str">
            <v/>
          </cell>
        </row>
        <row r="3427">
          <cell r="A3427"/>
          <cell r="B3427" t="str">
            <v/>
          </cell>
          <cell r="C3427"/>
          <cell r="D3427" t="str">
            <v/>
          </cell>
          <cell r="E3427" t="str">
            <v/>
          </cell>
          <cell r="F3427" t="str">
            <v/>
          </cell>
          <cell r="G3427" t="str">
            <v/>
          </cell>
          <cell r="H3427" t="str">
            <v/>
          </cell>
          <cell r="I3427"/>
          <cell r="J3427"/>
          <cell r="K3427"/>
          <cell r="L3427"/>
          <cell r="M3427" t="str">
            <v/>
          </cell>
          <cell r="N3427"/>
          <cell r="O3427"/>
          <cell r="P3427"/>
          <cell r="Q3427" t="str">
            <v/>
          </cell>
          <cell r="R3427"/>
          <cell r="S3427" t="str">
            <v/>
          </cell>
          <cell r="T3427"/>
          <cell r="U3427"/>
          <cell r="V3427" t="str">
            <v/>
          </cell>
        </row>
        <row r="3428">
          <cell r="A3428"/>
          <cell r="B3428" t="str">
            <v/>
          </cell>
          <cell r="C3428"/>
          <cell r="D3428" t="str">
            <v/>
          </cell>
          <cell r="E3428" t="str">
            <v/>
          </cell>
          <cell r="F3428" t="str">
            <v/>
          </cell>
          <cell r="G3428" t="str">
            <v/>
          </cell>
          <cell r="H3428" t="str">
            <v/>
          </cell>
          <cell r="I3428"/>
          <cell r="J3428"/>
          <cell r="K3428"/>
          <cell r="L3428"/>
          <cell r="M3428" t="str">
            <v/>
          </cell>
          <cell r="N3428"/>
          <cell r="O3428"/>
          <cell r="P3428"/>
          <cell r="Q3428" t="str">
            <v/>
          </cell>
          <cell r="R3428"/>
          <cell r="S3428" t="str">
            <v/>
          </cell>
          <cell r="T3428"/>
          <cell r="U3428"/>
          <cell r="V3428" t="str">
            <v/>
          </cell>
        </row>
        <row r="3429">
          <cell r="A3429"/>
          <cell r="B3429" t="str">
            <v/>
          </cell>
          <cell r="C3429"/>
          <cell r="D3429" t="str">
            <v/>
          </cell>
          <cell r="E3429" t="str">
            <v/>
          </cell>
          <cell r="F3429" t="str">
            <v/>
          </cell>
          <cell r="G3429" t="str">
            <v/>
          </cell>
          <cell r="H3429" t="str">
            <v/>
          </cell>
          <cell r="I3429"/>
          <cell r="J3429"/>
          <cell r="K3429"/>
          <cell r="L3429"/>
          <cell r="M3429" t="str">
            <v/>
          </cell>
          <cell r="N3429"/>
          <cell r="O3429"/>
          <cell r="P3429"/>
          <cell r="Q3429" t="str">
            <v/>
          </cell>
          <cell r="R3429"/>
          <cell r="S3429" t="str">
            <v/>
          </cell>
          <cell r="T3429"/>
          <cell r="U3429"/>
          <cell r="V3429" t="str">
            <v/>
          </cell>
        </row>
        <row r="3430">
          <cell r="A3430"/>
          <cell r="B3430" t="str">
            <v/>
          </cell>
          <cell r="C3430"/>
          <cell r="D3430" t="str">
            <v/>
          </cell>
          <cell r="E3430" t="str">
            <v/>
          </cell>
          <cell r="F3430" t="str">
            <v/>
          </cell>
          <cell r="G3430" t="str">
            <v/>
          </cell>
          <cell r="H3430" t="str">
            <v/>
          </cell>
          <cell r="I3430"/>
          <cell r="J3430"/>
          <cell r="K3430"/>
          <cell r="L3430"/>
          <cell r="M3430" t="str">
            <v/>
          </cell>
          <cell r="N3430"/>
          <cell r="O3430"/>
          <cell r="P3430"/>
          <cell r="Q3430" t="str">
            <v/>
          </cell>
          <cell r="R3430"/>
          <cell r="S3430" t="str">
            <v/>
          </cell>
          <cell r="T3430"/>
          <cell r="U3430"/>
          <cell r="V3430" t="str">
            <v/>
          </cell>
        </row>
        <row r="3431">
          <cell r="A3431"/>
          <cell r="B3431" t="str">
            <v/>
          </cell>
          <cell r="C3431"/>
          <cell r="D3431" t="str">
            <v/>
          </cell>
          <cell r="E3431" t="str">
            <v/>
          </cell>
          <cell r="F3431" t="str">
            <v/>
          </cell>
          <cell r="G3431" t="str">
            <v/>
          </cell>
          <cell r="H3431" t="str">
            <v/>
          </cell>
          <cell r="I3431"/>
          <cell r="J3431"/>
          <cell r="K3431"/>
          <cell r="L3431"/>
          <cell r="M3431" t="str">
            <v/>
          </cell>
          <cell r="N3431"/>
          <cell r="O3431"/>
          <cell r="P3431"/>
          <cell r="Q3431" t="str">
            <v/>
          </cell>
          <cell r="R3431"/>
          <cell r="S3431" t="str">
            <v/>
          </cell>
          <cell r="T3431"/>
          <cell r="U3431"/>
          <cell r="V3431" t="str">
            <v/>
          </cell>
        </row>
        <row r="3432">
          <cell r="A3432"/>
          <cell r="B3432" t="str">
            <v/>
          </cell>
          <cell r="C3432"/>
          <cell r="D3432" t="str">
            <v/>
          </cell>
          <cell r="E3432" t="str">
            <v/>
          </cell>
          <cell r="F3432" t="str">
            <v/>
          </cell>
          <cell r="G3432" t="str">
            <v/>
          </cell>
          <cell r="H3432" t="str">
            <v/>
          </cell>
          <cell r="I3432"/>
          <cell r="J3432"/>
          <cell r="K3432"/>
          <cell r="L3432"/>
          <cell r="M3432" t="str">
            <v/>
          </cell>
          <cell r="N3432"/>
          <cell r="O3432"/>
          <cell r="P3432"/>
          <cell r="Q3432" t="str">
            <v/>
          </cell>
          <cell r="R3432"/>
          <cell r="S3432" t="str">
            <v/>
          </cell>
          <cell r="T3432"/>
          <cell r="U3432"/>
          <cell r="V3432" t="str">
            <v/>
          </cell>
        </row>
        <row r="3433">
          <cell r="A3433"/>
          <cell r="B3433" t="str">
            <v/>
          </cell>
          <cell r="C3433"/>
          <cell r="D3433" t="str">
            <v/>
          </cell>
          <cell r="E3433" t="str">
            <v/>
          </cell>
          <cell r="F3433" t="str">
            <v/>
          </cell>
          <cell r="G3433" t="str">
            <v/>
          </cell>
          <cell r="H3433" t="str">
            <v/>
          </cell>
          <cell r="I3433"/>
          <cell r="J3433"/>
          <cell r="K3433"/>
          <cell r="L3433"/>
          <cell r="M3433" t="str">
            <v/>
          </cell>
          <cell r="N3433"/>
          <cell r="O3433"/>
          <cell r="P3433"/>
          <cell r="Q3433" t="str">
            <v/>
          </cell>
          <cell r="R3433"/>
          <cell r="S3433" t="str">
            <v/>
          </cell>
          <cell r="T3433"/>
          <cell r="U3433"/>
          <cell r="V3433" t="str">
            <v/>
          </cell>
        </row>
        <row r="3434">
          <cell r="A3434"/>
          <cell r="B3434" t="str">
            <v/>
          </cell>
          <cell r="C3434"/>
          <cell r="D3434" t="str">
            <v/>
          </cell>
          <cell r="E3434" t="str">
            <v/>
          </cell>
          <cell r="F3434" t="str">
            <v/>
          </cell>
          <cell r="G3434" t="str">
            <v/>
          </cell>
          <cell r="H3434" t="str">
            <v/>
          </cell>
          <cell r="I3434"/>
          <cell r="J3434"/>
          <cell r="K3434"/>
          <cell r="L3434"/>
          <cell r="M3434" t="str">
            <v/>
          </cell>
          <cell r="N3434"/>
          <cell r="O3434"/>
          <cell r="P3434"/>
          <cell r="Q3434" t="str">
            <v/>
          </cell>
          <cell r="R3434"/>
          <cell r="S3434" t="str">
            <v/>
          </cell>
          <cell r="T3434"/>
          <cell r="U3434"/>
          <cell r="V3434" t="str">
            <v/>
          </cell>
        </row>
        <row r="3435">
          <cell r="A3435"/>
          <cell r="B3435" t="str">
            <v/>
          </cell>
          <cell r="C3435"/>
          <cell r="D3435" t="str">
            <v/>
          </cell>
          <cell r="E3435" t="str">
            <v/>
          </cell>
          <cell r="F3435" t="str">
            <v/>
          </cell>
          <cell r="G3435" t="str">
            <v/>
          </cell>
          <cell r="H3435" t="str">
            <v/>
          </cell>
          <cell r="I3435"/>
          <cell r="J3435"/>
          <cell r="K3435"/>
          <cell r="L3435"/>
          <cell r="M3435" t="str">
            <v/>
          </cell>
          <cell r="N3435"/>
          <cell r="O3435"/>
          <cell r="P3435"/>
          <cell r="Q3435" t="str">
            <v/>
          </cell>
          <cell r="R3435"/>
          <cell r="S3435" t="str">
            <v/>
          </cell>
          <cell r="T3435"/>
          <cell r="U3435"/>
          <cell r="V3435" t="str">
            <v/>
          </cell>
        </row>
        <row r="3436">
          <cell r="A3436"/>
          <cell r="B3436" t="str">
            <v/>
          </cell>
          <cell r="C3436"/>
          <cell r="D3436" t="str">
            <v/>
          </cell>
          <cell r="E3436" t="str">
            <v/>
          </cell>
          <cell r="F3436" t="str">
            <v/>
          </cell>
          <cell r="G3436" t="str">
            <v/>
          </cell>
          <cell r="H3436" t="str">
            <v/>
          </cell>
          <cell r="I3436"/>
          <cell r="J3436"/>
          <cell r="K3436"/>
          <cell r="L3436"/>
          <cell r="M3436" t="str">
            <v/>
          </cell>
          <cell r="N3436"/>
          <cell r="O3436"/>
          <cell r="P3436"/>
          <cell r="Q3436" t="str">
            <v/>
          </cell>
          <cell r="R3436"/>
          <cell r="S3436" t="str">
            <v/>
          </cell>
          <cell r="T3436"/>
          <cell r="U3436"/>
          <cell r="V3436" t="str">
            <v/>
          </cell>
        </row>
        <row r="3437">
          <cell r="A3437"/>
          <cell r="B3437" t="str">
            <v/>
          </cell>
          <cell r="C3437"/>
          <cell r="D3437" t="str">
            <v/>
          </cell>
          <cell r="E3437" t="str">
            <v/>
          </cell>
          <cell r="F3437" t="str">
            <v/>
          </cell>
          <cell r="G3437" t="str">
            <v/>
          </cell>
          <cell r="H3437" t="str">
            <v/>
          </cell>
          <cell r="I3437"/>
          <cell r="J3437"/>
          <cell r="K3437"/>
          <cell r="L3437"/>
          <cell r="M3437" t="str">
            <v/>
          </cell>
          <cell r="N3437"/>
          <cell r="O3437"/>
          <cell r="P3437"/>
          <cell r="Q3437" t="str">
            <v/>
          </cell>
          <cell r="R3437"/>
          <cell r="S3437" t="str">
            <v/>
          </cell>
          <cell r="T3437"/>
          <cell r="U3437"/>
          <cell r="V3437" t="str">
            <v/>
          </cell>
        </row>
        <row r="3438">
          <cell r="A3438"/>
          <cell r="B3438" t="str">
            <v/>
          </cell>
          <cell r="C3438"/>
          <cell r="D3438" t="str">
            <v/>
          </cell>
          <cell r="E3438" t="str">
            <v/>
          </cell>
          <cell r="F3438" t="str">
            <v/>
          </cell>
          <cell r="G3438" t="str">
            <v/>
          </cell>
          <cell r="H3438" t="str">
            <v/>
          </cell>
          <cell r="I3438"/>
          <cell r="J3438"/>
          <cell r="K3438"/>
          <cell r="L3438"/>
          <cell r="M3438" t="str">
            <v/>
          </cell>
          <cell r="N3438"/>
          <cell r="O3438"/>
          <cell r="P3438"/>
          <cell r="Q3438" t="str">
            <v/>
          </cell>
          <cell r="R3438"/>
          <cell r="S3438" t="str">
            <v/>
          </cell>
          <cell r="T3438"/>
          <cell r="U3438"/>
          <cell r="V3438" t="str">
            <v/>
          </cell>
        </row>
        <row r="3439">
          <cell r="A3439"/>
          <cell r="B3439" t="str">
            <v/>
          </cell>
          <cell r="C3439"/>
          <cell r="D3439" t="str">
            <v/>
          </cell>
          <cell r="E3439" t="str">
            <v/>
          </cell>
          <cell r="F3439" t="str">
            <v/>
          </cell>
          <cell r="G3439" t="str">
            <v/>
          </cell>
          <cell r="H3439" t="str">
            <v/>
          </cell>
          <cell r="I3439"/>
          <cell r="J3439"/>
          <cell r="K3439"/>
          <cell r="L3439"/>
          <cell r="M3439" t="str">
            <v/>
          </cell>
          <cell r="N3439"/>
          <cell r="O3439"/>
          <cell r="P3439"/>
          <cell r="Q3439" t="str">
            <v/>
          </cell>
          <cell r="R3439"/>
          <cell r="S3439" t="str">
            <v/>
          </cell>
          <cell r="T3439"/>
          <cell r="U3439"/>
          <cell r="V3439" t="str">
            <v/>
          </cell>
        </row>
        <row r="3440">
          <cell r="A3440"/>
          <cell r="B3440" t="str">
            <v/>
          </cell>
          <cell r="C3440"/>
          <cell r="D3440" t="str">
            <v/>
          </cell>
          <cell r="E3440" t="str">
            <v/>
          </cell>
          <cell r="F3440" t="str">
            <v/>
          </cell>
          <cell r="G3440" t="str">
            <v/>
          </cell>
          <cell r="H3440" t="str">
            <v/>
          </cell>
          <cell r="I3440"/>
          <cell r="J3440"/>
          <cell r="K3440"/>
          <cell r="L3440"/>
          <cell r="M3440" t="str">
            <v/>
          </cell>
          <cell r="N3440"/>
          <cell r="O3440"/>
          <cell r="P3440"/>
          <cell r="Q3440" t="str">
            <v/>
          </cell>
          <cell r="R3440"/>
          <cell r="S3440" t="str">
            <v/>
          </cell>
          <cell r="T3440"/>
          <cell r="U3440"/>
          <cell r="V3440" t="str">
            <v/>
          </cell>
        </row>
        <row r="3441">
          <cell r="A3441"/>
          <cell r="B3441" t="str">
            <v/>
          </cell>
          <cell r="C3441"/>
          <cell r="D3441" t="str">
            <v/>
          </cell>
          <cell r="E3441" t="str">
            <v/>
          </cell>
          <cell r="F3441" t="str">
            <v/>
          </cell>
          <cell r="G3441" t="str">
            <v/>
          </cell>
          <cell r="H3441" t="str">
            <v/>
          </cell>
          <cell r="I3441"/>
          <cell r="J3441"/>
          <cell r="K3441"/>
          <cell r="L3441"/>
          <cell r="M3441" t="str">
            <v/>
          </cell>
          <cell r="N3441"/>
          <cell r="O3441"/>
          <cell r="P3441"/>
          <cell r="Q3441" t="str">
            <v/>
          </cell>
          <cell r="R3441"/>
          <cell r="S3441" t="str">
            <v/>
          </cell>
          <cell r="T3441"/>
          <cell r="U3441"/>
          <cell r="V3441" t="str">
            <v/>
          </cell>
        </row>
        <row r="3442">
          <cell r="A3442"/>
          <cell r="B3442" t="str">
            <v/>
          </cell>
          <cell r="C3442"/>
          <cell r="D3442" t="str">
            <v/>
          </cell>
          <cell r="E3442" t="str">
            <v/>
          </cell>
          <cell r="F3442" t="str">
            <v/>
          </cell>
          <cell r="G3442" t="str">
            <v/>
          </cell>
          <cell r="H3442" t="str">
            <v/>
          </cell>
          <cell r="I3442"/>
          <cell r="J3442"/>
          <cell r="K3442"/>
          <cell r="L3442"/>
          <cell r="M3442" t="str">
            <v/>
          </cell>
          <cell r="N3442"/>
          <cell r="O3442"/>
          <cell r="P3442"/>
          <cell r="Q3442" t="str">
            <v/>
          </cell>
          <cell r="R3442"/>
          <cell r="S3442" t="str">
            <v/>
          </cell>
          <cell r="T3442"/>
          <cell r="U3442"/>
          <cell r="V3442" t="str">
            <v/>
          </cell>
        </row>
        <row r="3443">
          <cell r="A3443"/>
          <cell r="B3443" t="str">
            <v/>
          </cell>
          <cell r="C3443"/>
          <cell r="D3443" t="str">
            <v/>
          </cell>
          <cell r="E3443" t="str">
            <v/>
          </cell>
          <cell r="F3443" t="str">
            <v/>
          </cell>
          <cell r="G3443" t="str">
            <v/>
          </cell>
          <cell r="H3443" t="str">
            <v/>
          </cell>
          <cell r="I3443"/>
          <cell r="J3443"/>
          <cell r="K3443"/>
          <cell r="L3443"/>
          <cell r="M3443" t="str">
            <v/>
          </cell>
          <cell r="N3443"/>
          <cell r="O3443"/>
          <cell r="P3443"/>
          <cell r="Q3443" t="str">
            <v/>
          </cell>
          <cell r="R3443"/>
          <cell r="S3443" t="str">
            <v/>
          </cell>
          <cell r="T3443"/>
          <cell r="U3443"/>
          <cell r="V3443" t="str">
            <v/>
          </cell>
        </row>
        <row r="3444">
          <cell r="A3444"/>
          <cell r="B3444" t="str">
            <v/>
          </cell>
          <cell r="C3444"/>
          <cell r="D3444" t="str">
            <v/>
          </cell>
          <cell r="E3444" t="str">
            <v/>
          </cell>
          <cell r="F3444" t="str">
            <v/>
          </cell>
          <cell r="G3444" t="str">
            <v/>
          </cell>
          <cell r="H3444" t="str">
            <v/>
          </cell>
          <cell r="I3444"/>
          <cell r="J3444"/>
          <cell r="K3444"/>
          <cell r="L3444"/>
          <cell r="M3444" t="str">
            <v/>
          </cell>
          <cell r="N3444"/>
          <cell r="O3444"/>
          <cell r="P3444"/>
          <cell r="Q3444" t="str">
            <v/>
          </cell>
          <cell r="R3444"/>
          <cell r="S3444" t="str">
            <v/>
          </cell>
          <cell r="T3444"/>
          <cell r="U3444"/>
          <cell r="V3444" t="str">
            <v/>
          </cell>
        </row>
        <row r="3445">
          <cell r="A3445"/>
          <cell r="B3445" t="str">
            <v/>
          </cell>
          <cell r="C3445"/>
          <cell r="D3445" t="str">
            <v/>
          </cell>
          <cell r="E3445" t="str">
            <v/>
          </cell>
          <cell r="F3445" t="str">
            <v/>
          </cell>
          <cell r="G3445" t="str">
            <v/>
          </cell>
          <cell r="H3445" t="str">
            <v/>
          </cell>
          <cell r="I3445"/>
          <cell r="J3445"/>
          <cell r="K3445"/>
          <cell r="L3445"/>
          <cell r="M3445" t="str">
            <v/>
          </cell>
          <cell r="N3445"/>
          <cell r="O3445"/>
          <cell r="P3445"/>
          <cell r="Q3445" t="str">
            <v/>
          </cell>
          <cell r="R3445"/>
          <cell r="S3445" t="str">
            <v/>
          </cell>
          <cell r="T3445"/>
          <cell r="U3445"/>
          <cell r="V3445" t="str">
            <v/>
          </cell>
        </row>
        <row r="3446">
          <cell r="A3446"/>
          <cell r="B3446" t="str">
            <v/>
          </cell>
          <cell r="C3446"/>
          <cell r="D3446" t="str">
            <v/>
          </cell>
          <cell r="E3446" t="str">
            <v/>
          </cell>
          <cell r="F3446" t="str">
            <v/>
          </cell>
          <cell r="G3446" t="str">
            <v/>
          </cell>
          <cell r="H3446" t="str">
            <v/>
          </cell>
          <cell r="I3446"/>
          <cell r="J3446"/>
          <cell r="K3446"/>
          <cell r="L3446"/>
          <cell r="M3446" t="str">
            <v/>
          </cell>
          <cell r="N3446"/>
          <cell r="O3446"/>
          <cell r="P3446"/>
          <cell r="Q3446" t="str">
            <v/>
          </cell>
          <cell r="R3446"/>
          <cell r="S3446" t="str">
            <v/>
          </cell>
          <cell r="T3446"/>
          <cell r="U3446"/>
          <cell r="V3446" t="str">
            <v/>
          </cell>
        </row>
        <row r="3447">
          <cell r="A3447"/>
          <cell r="B3447" t="str">
            <v/>
          </cell>
          <cell r="C3447"/>
          <cell r="D3447" t="str">
            <v/>
          </cell>
          <cell r="E3447" t="str">
            <v/>
          </cell>
          <cell r="F3447" t="str">
            <v/>
          </cell>
          <cell r="G3447" t="str">
            <v/>
          </cell>
          <cell r="H3447" t="str">
            <v/>
          </cell>
          <cell r="I3447"/>
          <cell r="J3447"/>
          <cell r="K3447"/>
          <cell r="L3447"/>
          <cell r="M3447" t="str">
            <v/>
          </cell>
          <cell r="N3447"/>
          <cell r="O3447"/>
          <cell r="P3447"/>
          <cell r="Q3447" t="str">
            <v/>
          </cell>
          <cell r="R3447"/>
          <cell r="S3447" t="str">
            <v/>
          </cell>
          <cell r="T3447"/>
          <cell r="U3447"/>
          <cell r="V3447" t="str">
            <v/>
          </cell>
        </row>
        <row r="3448">
          <cell r="A3448"/>
          <cell r="B3448" t="str">
            <v/>
          </cell>
          <cell r="C3448"/>
          <cell r="D3448" t="str">
            <v/>
          </cell>
          <cell r="E3448" t="str">
            <v/>
          </cell>
          <cell r="F3448" t="str">
            <v/>
          </cell>
          <cell r="G3448" t="str">
            <v/>
          </cell>
          <cell r="H3448" t="str">
            <v/>
          </cell>
          <cell r="I3448"/>
          <cell r="J3448"/>
          <cell r="K3448"/>
          <cell r="L3448"/>
          <cell r="M3448" t="str">
            <v/>
          </cell>
          <cell r="N3448"/>
          <cell r="O3448"/>
          <cell r="P3448"/>
          <cell r="Q3448" t="str">
            <v/>
          </cell>
          <cell r="R3448"/>
          <cell r="S3448" t="str">
            <v/>
          </cell>
          <cell r="T3448"/>
          <cell r="U3448"/>
          <cell r="V3448" t="str">
            <v/>
          </cell>
        </row>
        <row r="3449">
          <cell r="A3449"/>
          <cell r="B3449" t="str">
            <v/>
          </cell>
          <cell r="C3449"/>
          <cell r="D3449" t="str">
            <v/>
          </cell>
          <cell r="E3449" t="str">
            <v/>
          </cell>
          <cell r="F3449" t="str">
            <v/>
          </cell>
          <cell r="G3449" t="str">
            <v/>
          </cell>
          <cell r="H3449" t="str">
            <v/>
          </cell>
          <cell r="I3449"/>
          <cell r="J3449"/>
          <cell r="K3449"/>
          <cell r="L3449"/>
          <cell r="M3449" t="str">
            <v/>
          </cell>
          <cell r="N3449"/>
          <cell r="O3449"/>
          <cell r="P3449"/>
          <cell r="Q3449" t="str">
            <v/>
          </cell>
          <cell r="R3449"/>
          <cell r="S3449" t="str">
            <v/>
          </cell>
          <cell r="T3449"/>
          <cell r="U3449"/>
          <cell r="V3449" t="str">
            <v/>
          </cell>
        </row>
        <row r="3450">
          <cell r="A3450"/>
          <cell r="B3450" t="str">
            <v/>
          </cell>
          <cell r="C3450"/>
          <cell r="D3450" t="str">
            <v/>
          </cell>
          <cell r="E3450" t="str">
            <v/>
          </cell>
          <cell r="F3450" t="str">
            <v/>
          </cell>
          <cell r="G3450" t="str">
            <v/>
          </cell>
          <cell r="H3450" t="str">
            <v/>
          </cell>
          <cell r="I3450"/>
          <cell r="J3450"/>
          <cell r="K3450"/>
          <cell r="L3450"/>
          <cell r="M3450" t="str">
            <v/>
          </cell>
          <cell r="N3450"/>
          <cell r="O3450"/>
          <cell r="P3450"/>
          <cell r="Q3450" t="str">
            <v/>
          </cell>
          <cell r="R3450"/>
          <cell r="S3450" t="str">
            <v/>
          </cell>
          <cell r="T3450"/>
          <cell r="U3450"/>
          <cell r="V3450" t="str">
            <v/>
          </cell>
        </row>
        <row r="3451">
          <cell r="A3451"/>
          <cell r="B3451" t="str">
            <v/>
          </cell>
          <cell r="C3451"/>
          <cell r="D3451" t="str">
            <v/>
          </cell>
          <cell r="E3451" t="str">
            <v/>
          </cell>
          <cell r="F3451" t="str">
            <v/>
          </cell>
          <cell r="G3451" t="str">
            <v/>
          </cell>
          <cell r="H3451" t="str">
            <v/>
          </cell>
          <cell r="I3451"/>
          <cell r="J3451"/>
          <cell r="K3451"/>
          <cell r="L3451"/>
          <cell r="M3451" t="str">
            <v/>
          </cell>
          <cell r="N3451"/>
          <cell r="O3451"/>
          <cell r="P3451"/>
          <cell r="Q3451" t="str">
            <v/>
          </cell>
          <cell r="R3451"/>
          <cell r="S3451" t="str">
            <v/>
          </cell>
          <cell r="T3451"/>
          <cell r="U3451"/>
          <cell r="V3451" t="str">
            <v/>
          </cell>
        </row>
        <row r="3452">
          <cell r="A3452"/>
          <cell r="B3452" t="str">
            <v/>
          </cell>
          <cell r="C3452"/>
          <cell r="D3452" t="str">
            <v/>
          </cell>
          <cell r="E3452" t="str">
            <v/>
          </cell>
          <cell r="F3452" t="str">
            <v/>
          </cell>
          <cell r="G3452" t="str">
            <v/>
          </cell>
          <cell r="H3452" t="str">
            <v/>
          </cell>
          <cell r="I3452"/>
          <cell r="J3452"/>
          <cell r="K3452"/>
          <cell r="L3452"/>
          <cell r="M3452" t="str">
            <v/>
          </cell>
          <cell r="N3452"/>
          <cell r="O3452"/>
          <cell r="P3452"/>
          <cell r="Q3452" t="str">
            <v/>
          </cell>
          <cell r="R3452"/>
          <cell r="S3452" t="str">
            <v/>
          </cell>
          <cell r="T3452"/>
          <cell r="U3452"/>
          <cell r="V3452" t="str">
            <v/>
          </cell>
        </row>
        <row r="3453">
          <cell r="A3453"/>
          <cell r="B3453" t="str">
            <v/>
          </cell>
          <cell r="C3453"/>
          <cell r="D3453" t="str">
            <v/>
          </cell>
          <cell r="E3453" t="str">
            <v/>
          </cell>
          <cell r="F3453" t="str">
            <v/>
          </cell>
          <cell r="G3453" t="str">
            <v/>
          </cell>
          <cell r="H3453" t="str">
            <v/>
          </cell>
          <cell r="I3453"/>
          <cell r="J3453"/>
          <cell r="K3453"/>
          <cell r="L3453"/>
          <cell r="M3453" t="str">
            <v/>
          </cell>
          <cell r="N3453"/>
          <cell r="O3453"/>
          <cell r="P3453"/>
          <cell r="Q3453" t="str">
            <v/>
          </cell>
          <cell r="R3453"/>
          <cell r="S3453" t="str">
            <v/>
          </cell>
          <cell r="T3453"/>
          <cell r="U3453"/>
          <cell r="V3453" t="str">
            <v/>
          </cell>
        </row>
        <row r="3454">
          <cell r="A3454"/>
          <cell r="B3454" t="str">
            <v/>
          </cell>
          <cell r="C3454"/>
          <cell r="D3454" t="str">
            <v/>
          </cell>
          <cell r="E3454" t="str">
            <v/>
          </cell>
          <cell r="F3454" t="str">
            <v/>
          </cell>
          <cell r="G3454" t="str">
            <v/>
          </cell>
          <cell r="H3454" t="str">
            <v/>
          </cell>
          <cell r="I3454"/>
          <cell r="J3454"/>
          <cell r="K3454"/>
          <cell r="L3454"/>
          <cell r="M3454" t="str">
            <v/>
          </cell>
          <cell r="N3454"/>
          <cell r="O3454"/>
          <cell r="P3454"/>
          <cell r="Q3454" t="str">
            <v/>
          </cell>
          <cell r="R3454"/>
          <cell r="S3454" t="str">
            <v/>
          </cell>
          <cell r="T3454"/>
          <cell r="U3454"/>
          <cell r="V3454" t="str">
            <v/>
          </cell>
        </row>
        <row r="3455">
          <cell r="A3455"/>
          <cell r="B3455" t="str">
            <v/>
          </cell>
          <cell r="C3455"/>
          <cell r="D3455" t="str">
            <v/>
          </cell>
          <cell r="E3455" t="str">
            <v/>
          </cell>
          <cell r="F3455" t="str">
            <v/>
          </cell>
          <cell r="G3455" t="str">
            <v/>
          </cell>
          <cell r="H3455" t="str">
            <v/>
          </cell>
          <cell r="I3455"/>
          <cell r="J3455"/>
          <cell r="K3455"/>
          <cell r="L3455"/>
          <cell r="M3455" t="str">
            <v/>
          </cell>
          <cell r="N3455"/>
          <cell r="O3455"/>
          <cell r="P3455"/>
          <cell r="Q3455" t="str">
            <v/>
          </cell>
          <cell r="R3455"/>
          <cell r="S3455" t="str">
            <v/>
          </cell>
          <cell r="T3455"/>
          <cell r="U3455"/>
          <cell r="V3455" t="str">
            <v/>
          </cell>
        </row>
        <row r="3456">
          <cell r="A3456"/>
          <cell r="B3456" t="str">
            <v/>
          </cell>
          <cell r="C3456"/>
          <cell r="D3456" t="str">
            <v/>
          </cell>
          <cell r="E3456" t="str">
            <v/>
          </cell>
          <cell r="F3456" t="str">
            <v/>
          </cell>
          <cell r="G3456" t="str">
            <v/>
          </cell>
          <cell r="H3456" t="str">
            <v/>
          </cell>
          <cell r="I3456"/>
          <cell r="J3456"/>
          <cell r="K3456"/>
          <cell r="L3456"/>
          <cell r="M3456" t="str">
            <v/>
          </cell>
          <cell r="N3456"/>
          <cell r="O3456"/>
          <cell r="P3456"/>
          <cell r="Q3456" t="str">
            <v/>
          </cell>
          <cell r="R3456"/>
          <cell r="S3456" t="str">
            <v/>
          </cell>
          <cell r="T3456"/>
          <cell r="U3456"/>
          <cell r="V3456" t="str">
            <v/>
          </cell>
        </row>
        <row r="3457">
          <cell r="A3457"/>
          <cell r="B3457" t="str">
            <v/>
          </cell>
          <cell r="C3457"/>
          <cell r="D3457" t="str">
            <v/>
          </cell>
          <cell r="E3457" t="str">
            <v/>
          </cell>
          <cell r="F3457" t="str">
            <v/>
          </cell>
          <cell r="G3457" t="str">
            <v/>
          </cell>
          <cell r="H3457" t="str">
            <v/>
          </cell>
          <cell r="I3457"/>
          <cell r="J3457"/>
          <cell r="K3457"/>
          <cell r="L3457"/>
          <cell r="M3457" t="str">
            <v/>
          </cell>
          <cell r="N3457"/>
          <cell r="O3457"/>
          <cell r="P3457"/>
          <cell r="Q3457" t="str">
            <v/>
          </cell>
          <cell r="R3457"/>
          <cell r="S3457" t="str">
            <v/>
          </cell>
          <cell r="T3457"/>
          <cell r="U3457"/>
          <cell r="V3457" t="str">
            <v/>
          </cell>
        </row>
        <row r="3458">
          <cell r="A3458"/>
          <cell r="B3458" t="str">
            <v/>
          </cell>
          <cell r="C3458"/>
          <cell r="D3458" t="str">
            <v/>
          </cell>
          <cell r="E3458" t="str">
            <v/>
          </cell>
          <cell r="F3458" t="str">
            <v/>
          </cell>
          <cell r="G3458" t="str">
            <v/>
          </cell>
          <cell r="H3458" t="str">
            <v/>
          </cell>
          <cell r="I3458"/>
          <cell r="J3458"/>
          <cell r="K3458"/>
          <cell r="L3458"/>
          <cell r="M3458" t="str">
            <v/>
          </cell>
          <cell r="N3458"/>
          <cell r="O3458"/>
          <cell r="P3458"/>
          <cell r="Q3458" t="str">
            <v/>
          </cell>
          <cell r="R3458"/>
          <cell r="S3458" t="str">
            <v/>
          </cell>
          <cell r="T3458"/>
          <cell r="U3458"/>
          <cell r="V3458" t="str">
            <v/>
          </cell>
        </row>
        <row r="3459">
          <cell r="A3459"/>
          <cell r="B3459" t="str">
            <v/>
          </cell>
          <cell r="C3459"/>
          <cell r="D3459" t="str">
            <v/>
          </cell>
          <cell r="E3459" t="str">
            <v/>
          </cell>
          <cell r="F3459" t="str">
            <v/>
          </cell>
          <cell r="G3459" t="str">
            <v/>
          </cell>
          <cell r="H3459" t="str">
            <v/>
          </cell>
          <cell r="I3459"/>
          <cell r="J3459"/>
          <cell r="K3459"/>
          <cell r="L3459"/>
          <cell r="M3459" t="str">
            <v/>
          </cell>
          <cell r="N3459"/>
          <cell r="O3459"/>
          <cell r="P3459"/>
          <cell r="Q3459" t="str">
            <v/>
          </cell>
          <cell r="R3459"/>
          <cell r="S3459" t="str">
            <v/>
          </cell>
          <cell r="T3459"/>
          <cell r="U3459"/>
          <cell r="V3459" t="str">
            <v/>
          </cell>
        </row>
        <row r="3460">
          <cell r="A3460"/>
          <cell r="B3460" t="str">
            <v/>
          </cell>
          <cell r="C3460"/>
          <cell r="D3460" t="str">
            <v/>
          </cell>
          <cell r="E3460" t="str">
            <v/>
          </cell>
          <cell r="F3460" t="str">
            <v/>
          </cell>
          <cell r="G3460" t="str">
            <v/>
          </cell>
          <cell r="H3460" t="str">
            <v/>
          </cell>
          <cell r="I3460"/>
          <cell r="J3460"/>
          <cell r="K3460"/>
          <cell r="L3460"/>
          <cell r="M3460" t="str">
            <v/>
          </cell>
          <cell r="N3460"/>
          <cell r="O3460"/>
          <cell r="P3460"/>
          <cell r="Q3460" t="str">
            <v/>
          </cell>
          <cell r="R3460"/>
          <cell r="S3460" t="str">
            <v/>
          </cell>
          <cell r="T3460"/>
          <cell r="U3460"/>
          <cell r="V3460" t="str">
            <v/>
          </cell>
        </row>
        <row r="3461">
          <cell r="A3461"/>
          <cell r="B3461" t="str">
            <v/>
          </cell>
          <cell r="C3461"/>
          <cell r="D3461" t="str">
            <v/>
          </cell>
          <cell r="E3461" t="str">
            <v/>
          </cell>
          <cell r="F3461" t="str">
            <v/>
          </cell>
          <cell r="G3461" t="str">
            <v/>
          </cell>
          <cell r="H3461" t="str">
            <v/>
          </cell>
          <cell r="I3461"/>
          <cell r="J3461"/>
          <cell r="K3461"/>
          <cell r="L3461"/>
          <cell r="M3461" t="str">
            <v/>
          </cell>
          <cell r="N3461"/>
          <cell r="O3461"/>
          <cell r="P3461"/>
          <cell r="Q3461" t="str">
            <v/>
          </cell>
          <cell r="R3461"/>
          <cell r="S3461" t="str">
            <v/>
          </cell>
          <cell r="T3461"/>
          <cell r="U3461"/>
          <cell r="V3461" t="str">
            <v/>
          </cell>
        </row>
        <row r="3462">
          <cell r="A3462"/>
          <cell r="B3462" t="str">
            <v/>
          </cell>
          <cell r="C3462"/>
          <cell r="D3462" t="str">
            <v/>
          </cell>
          <cell r="E3462" t="str">
            <v/>
          </cell>
          <cell r="F3462" t="str">
            <v/>
          </cell>
          <cell r="G3462" t="str">
            <v/>
          </cell>
          <cell r="H3462" t="str">
            <v/>
          </cell>
          <cell r="I3462"/>
          <cell r="J3462"/>
          <cell r="K3462"/>
          <cell r="L3462"/>
          <cell r="M3462" t="str">
            <v/>
          </cell>
          <cell r="N3462"/>
          <cell r="O3462"/>
          <cell r="P3462"/>
          <cell r="Q3462" t="str">
            <v/>
          </cell>
          <cell r="R3462"/>
          <cell r="S3462" t="str">
            <v/>
          </cell>
          <cell r="T3462"/>
          <cell r="U3462"/>
          <cell r="V3462" t="str">
            <v/>
          </cell>
        </row>
        <row r="3463">
          <cell r="A3463"/>
          <cell r="B3463" t="str">
            <v/>
          </cell>
          <cell r="C3463"/>
          <cell r="D3463" t="str">
            <v/>
          </cell>
          <cell r="E3463" t="str">
            <v/>
          </cell>
          <cell r="F3463" t="str">
            <v/>
          </cell>
          <cell r="G3463" t="str">
            <v/>
          </cell>
          <cell r="H3463" t="str">
            <v/>
          </cell>
          <cell r="I3463"/>
          <cell r="J3463"/>
          <cell r="K3463"/>
          <cell r="L3463"/>
          <cell r="M3463" t="str">
            <v/>
          </cell>
          <cell r="N3463"/>
          <cell r="O3463"/>
          <cell r="P3463"/>
          <cell r="Q3463" t="str">
            <v/>
          </cell>
          <cell r="R3463"/>
          <cell r="S3463" t="str">
            <v/>
          </cell>
          <cell r="T3463"/>
          <cell r="U3463"/>
          <cell r="V3463" t="str">
            <v/>
          </cell>
        </row>
        <row r="3464">
          <cell r="A3464"/>
          <cell r="B3464" t="str">
            <v/>
          </cell>
          <cell r="C3464"/>
          <cell r="D3464" t="str">
            <v/>
          </cell>
          <cell r="E3464" t="str">
            <v/>
          </cell>
          <cell r="F3464" t="str">
            <v/>
          </cell>
          <cell r="G3464" t="str">
            <v/>
          </cell>
          <cell r="H3464" t="str">
            <v/>
          </cell>
          <cell r="I3464"/>
          <cell r="J3464"/>
          <cell r="K3464"/>
          <cell r="L3464"/>
          <cell r="M3464" t="str">
            <v/>
          </cell>
          <cell r="N3464"/>
          <cell r="O3464"/>
          <cell r="P3464"/>
          <cell r="Q3464" t="str">
            <v/>
          </cell>
          <cell r="R3464"/>
          <cell r="S3464" t="str">
            <v/>
          </cell>
          <cell r="T3464"/>
          <cell r="U3464"/>
          <cell r="V3464" t="str">
            <v/>
          </cell>
        </row>
        <row r="3465">
          <cell r="A3465"/>
          <cell r="B3465" t="str">
            <v/>
          </cell>
          <cell r="C3465"/>
          <cell r="D3465" t="str">
            <v/>
          </cell>
          <cell r="E3465" t="str">
            <v/>
          </cell>
          <cell r="F3465" t="str">
            <v/>
          </cell>
          <cell r="G3465" t="str">
            <v/>
          </cell>
          <cell r="H3465" t="str">
            <v/>
          </cell>
          <cell r="I3465"/>
          <cell r="J3465"/>
          <cell r="K3465"/>
          <cell r="L3465"/>
          <cell r="M3465" t="str">
            <v/>
          </cell>
          <cell r="N3465"/>
          <cell r="O3465"/>
          <cell r="P3465"/>
          <cell r="Q3465" t="str">
            <v/>
          </cell>
          <cell r="R3465"/>
          <cell r="S3465" t="str">
            <v/>
          </cell>
          <cell r="T3465"/>
          <cell r="U3465"/>
          <cell r="V3465" t="str">
            <v/>
          </cell>
        </row>
        <row r="3466">
          <cell r="A3466"/>
          <cell r="B3466" t="str">
            <v/>
          </cell>
          <cell r="C3466"/>
          <cell r="D3466" t="str">
            <v/>
          </cell>
          <cell r="E3466" t="str">
            <v/>
          </cell>
          <cell r="F3466" t="str">
            <v/>
          </cell>
          <cell r="G3466" t="str">
            <v/>
          </cell>
          <cell r="H3466" t="str">
            <v/>
          </cell>
          <cell r="I3466"/>
          <cell r="J3466"/>
          <cell r="K3466"/>
          <cell r="L3466"/>
          <cell r="M3466" t="str">
            <v/>
          </cell>
          <cell r="N3466"/>
          <cell r="O3466"/>
          <cell r="P3466"/>
          <cell r="Q3466" t="str">
            <v/>
          </cell>
          <cell r="R3466"/>
          <cell r="S3466" t="str">
            <v/>
          </cell>
          <cell r="T3466"/>
          <cell r="U3466"/>
          <cell r="V3466" t="str">
            <v/>
          </cell>
        </row>
        <row r="3467">
          <cell r="A3467"/>
          <cell r="B3467" t="str">
            <v/>
          </cell>
          <cell r="C3467"/>
          <cell r="D3467" t="str">
            <v/>
          </cell>
          <cell r="E3467" t="str">
            <v/>
          </cell>
          <cell r="F3467" t="str">
            <v/>
          </cell>
          <cell r="G3467" t="str">
            <v/>
          </cell>
          <cell r="H3467" t="str">
            <v/>
          </cell>
          <cell r="I3467"/>
          <cell r="J3467"/>
          <cell r="K3467"/>
          <cell r="L3467"/>
          <cell r="M3467" t="str">
            <v/>
          </cell>
          <cell r="N3467"/>
          <cell r="O3467"/>
          <cell r="P3467"/>
          <cell r="Q3467" t="str">
            <v/>
          </cell>
          <cell r="R3467"/>
          <cell r="S3467" t="str">
            <v/>
          </cell>
          <cell r="T3467"/>
          <cell r="U3467"/>
          <cell r="V3467" t="str">
            <v/>
          </cell>
        </row>
        <row r="3468">
          <cell r="A3468"/>
          <cell r="B3468" t="str">
            <v/>
          </cell>
          <cell r="C3468"/>
          <cell r="D3468" t="str">
            <v/>
          </cell>
          <cell r="E3468" t="str">
            <v/>
          </cell>
          <cell r="F3468" t="str">
            <v/>
          </cell>
          <cell r="G3468" t="str">
            <v/>
          </cell>
          <cell r="H3468" t="str">
            <v/>
          </cell>
          <cell r="I3468"/>
          <cell r="J3468"/>
          <cell r="K3468"/>
          <cell r="L3468"/>
          <cell r="M3468" t="str">
            <v/>
          </cell>
          <cell r="N3468"/>
          <cell r="O3468"/>
          <cell r="P3468"/>
          <cell r="Q3468" t="str">
            <v/>
          </cell>
          <cell r="R3468"/>
          <cell r="S3468" t="str">
            <v/>
          </cell>
          <cell r="T3468"/>
          <cell r="U3468"/>
          <cell r="V3468" t="str">
            <v/>
          </cell>
        </row>
        <row r="3469">
          <cell r="A3469"/>
          <cell r="B3469" t="str">
            <v/>
          </cell>
          <cell r="C3469"/>
          <cell r="D3469" t="str">
            <v/>
          </cell>
          <cell r="E3469" t="str">
            <v/>
          </cell>
          <cell r="F3469" t="str">
            <v/>
          </cell>
          <cell r="G3469" t="str">
            <v/>
          </cell>
          <cell r="H3469" t="str">
            <v/>
          </cell>
          <cell r="I3469"/>
          <cell r="J3469"/>
          <cell r="K3469"/>
          <cell r="L3469"/>
          <cell r="M3469" t="str">
            <v/>
          </cell>
          <cell r="N3469"/>
          <cell r="O3469"/>
          <cell r="P3469"/>
          <cell r="Q3469" t="str">
            <v/>
          </cell>
          <cell r="R3469"/>
          <cell r="S3469" t="str">
            <v/>
          </cell>
          <cell r="T3469"/>
          <cell r="U3469"/>
          <cell r="V3469" t="str">
            <v/>
          </cell>
        </row>
        <row r="3470">
          <cell r="A3470"/>
          <cell r="B3470" t="str">
            <v/>
          </cell>
          <cell r="C3470"/>
          <cell r="D3470" t="str">
            <v/>
          </cell>
          <cell r="E3470" t="str">
            <v/>
          </cell>
          <cell r="F3470" t="str">
            <v/>
          </cell>
          <cell r="G3470" t="str">
            <v/>
          </cell>
          <cell r="H3470" t="str">
            <v/>
          </cell>
          <cell r="I3470"/>
          <cell r="J3470"/>
          <cell r="K3470"/>
          <cell r="L3470"/>
          <cell r="M3470" t="str">
            <v/>
          </cell>
          <cell r="N3470"/>
          <cell r="O3470"/>
          <cell r="P3470"/>
          <cell r="Q3470" t="str">
            <v/>
          </cell>
          <cell r="R3470"/>
          <cell r="S3470" t="str">
            <v/>
          </cell>
          <cell r="T3470"/>
          <cell r="U3470"/>
          <cell r="V3470" t="str">
            <v/>
          </cell>
        </row>
        <row r="3471">
          <cell r="A3471"/>
          <cell r="B3471" t="str">
            <v/>
          </cell>
          <cell r="C3471"/>
          <cell r="D3471" t="str">
            <v/>
          </cell>
          <cell r="E3471" t="str">
            <v/>
          </cell>
          <cell r="F3471" t="str">
            <v/>
          </cell>
          <cell r="G3471" t="str">
            <v/>
          </cell>
          <cell r="H3471" t="str">
            <v/>
          </cell>
          <cell r="I3471"/>
          <cell r="J3471"/>
          <cell r="K3471"/>
          <cell r="L3471"/>
          <cell r="M3471" t="str">
            <v/>
          </cell>
          <cell r="N3471"/>
          <cell r="O3471"/>
          <cell r="P3471"/>
          <cell r="Q3471" t="str">
            <v/>
          </cell>
          <cell r="R3471"/>
          <cell r="S3471" t="str">
            <v/>
          </cell>
          <cell r="T3471"/>
          <cell r="U3471"/>
          <cell r="V3471" t="str">
            <v/>
          </cell>
        </row>
        <row r="3472">
          <cell r="A3472"/>
          <cell r="B3472" t="str">
            <v/>
          </cell>
          <cell r="C3472"/>
          <cell r="D3472" t="str">
            <v/>
          </cell>
          <cell r="E3472" t="str">
            <v/>
          </cell>
          <cell r="F3472" t="str">
            <v/>
          </cell>
          <cell r="G3472" t="str">
            <v/>
          </cell>
          <cell r="H3472" t="str">
            <v/>
          </cell>
          <cell r="I3472"/>
          <cell r="J3472"/>
          <cell r="K3472"/>
          <cell r="L3472"/>
          <cell r="M3472" t="str">
            <v/>
          </cell>
          <cell r="N3472"/>
          <cell r="O3472"/>
          <cell r="P3472"/>
          <cell r="Q3472" t="str">
            <v/>
          </cell>
          <cell r="R3472"/>
          <cell r="S3472" t="str">
            <v/>
          </cell>
          <cell r="T3472"/>
          <cell r="U3472"/>
          <cell r="V3472" t="str">
            <v/>
          </cell>
        </row>
        <row r="3473">
          <cell r="A3473"/>
          <cell r="B3473" t="str">
            <v/>
          </cell>
          <cell r="C3473"/>
          <cell r="D3473" t="str">
            <v/>
          </cell>
          <cell r="E3473" t="str">
            <v/>
          </cell>
          <cell r="F3473" t="str">
            <v/>
          </cell>
          <cell r="G3473" t="str">
            <v/>
          </cell>
          <cell r="H3473" t="str">
            <v/>
          </cell>
          <cell r="I3473"/>
          <cell r="J3473"/>
          <cell r="K3473"/>
          <cell r="L3473"/>
          <cell r="M3473" t="str">
            <v/>
          </cell>
          <cell r="N3473"/>
          <cell r="O3473"/>
          <cell r="P3473"/>
          <cell r="Q3473" t="str">
            <v/>
          </cell>
          <cell r="R3473"/>
          <cell r="S3473" t="str">
            <v/>
          </cell>
          <cell r="T3473"/>
          <cell r="U3473"/>
          <cell r="V3473" t="str">
            <v/>
          </cell>
        </row>
        <row r="3474">
          <cell r="A3474"/>
          <cell r="B3474" t="str">
            <v/>
          </cell>
          <cell r="C3474"/>
          <cell r="D3474" t="str">
            <v/>
          </cell>
          <cell r="E3474" t="str">
            <v/>
          </cell>
          <cell r="F3474" t="str">
            <v/>
          </cell>
          <cell r="G3474" t="str">
            <v/>
          </cell>
          <cell r="H3474" t="str">
            <v/>
          </cell>
          <cell r="I3474"/>
          <cell r="J3474"/>
          <cell r="K3474"/>
          <cell r="L3474"/>
          <cell r="M3474" t="str">
            <v/>
          </cell>
          <cell r="N3474"/>
          <cell r="O3474"/>
          <cell r="P3474"/>
          <cell r="Q3474" t="str">
            <v/>
          </cell>
          <cell r="R3474"/>
          <cell r="S3474" t="str">
            <v/>
          </cell>
          <cell r="T3474"/>
          <cell r="U3474"/>
          <cell r="V3474" t="str">
            <v/>
          </cell>
        </row>
        <row r="3475">
          <cell r="A3475"/>
          <cell r="B3475" t="str">
            <v/>
          </cell>
          <cell r="C3475"/>
          <cell r="D3475" t="str">
            <v/>
          </cell>
          <cell r="E3475" t="str">
            <v/>
          </cell>
          <cell r="F3475" t="str">
            <v/>
          </cell>
          <cell r="G3475" t="str">
            <v/>
          </cell>
          <cell r="H3475" t="str">
            <v/>
          </cell>
          <cell r="I3475"/>
          <cell r="J3475"/>
          <cell r="K3475"/>
          <cell r="L3475"/>
          <cell r="M3475" t="str">
            <v/>
          </cell>
          <cell r="N3475"/>
          <cell r="O3475"/>
          <cell r="P3475"/>
          <cell r="Q3475" t="str">
            <v/>
          </cell>
          <cell r="R3475"/>
          <cell r="S3475" t="str">
            <v/>
          </cell>
          <cell r="T3475"/>
          <cell r="U3475"/>
          <cell r="V3475" t="str">
            <v/>
          </cell>
        </row>
        <row r="3476">
          <cell r="A3476"/>
          <cell r="B3476" t="str">
            <v/>
          </cell>
          <cell r="C3476"/>
          <cell r="D3476" t="str">
            <v/>
          </cell>
          <cell r="E3476" t="str">
            <v/>
          </cell>
          <cell r="F3476" t="str">
            <v/>
          </cell>
          <cell r="G3476" t="str">
            <v/>
          </cell>
          <cell r="H3476" t="str">
            <v/>
          </cell>
          <cell r="I3476"/>
          <cell r="J3476"/>
          <cell r="K3476"/>
          <cell r="L3476"/>
          <cell r="M3476" t="str">
            <v/>
          </cell>
          <cell r="N3476"/>
          <cell r="O3476"/>
          <cell r="P3476"/>
          <cell r="Q3476" t="str">
            <v/>
          </cell>
          <cell r="R3476"/>
          <cell r="S3476" t="str">
            <v/>
          </cell>
          <cell r="T3476"/>
          <cell r="U3476"/>
          <cell r="V3476" t="str">
            <v/>
          </cell>
        </row>
        <row r="3477">
          <cell r="A3477"/>
          <cell r="B3477" t="str">
            <v/>
          </cell>
          <cell r="C3477"/>
          <cell r="D3477" t="str">
            <v/>
          </cell>
          <cell r="E3477" t="str">
            <v/>
          </cell>
          <cell r="F3477" t="str">
            <v/>
          </cell>
          <cell r="G3477" t="str">
            <v/>
          </cell>
          <cell r="H3477" t="str">
            <v/>
          </cell>
          <cell r="I3477"/>
          <cell r="J3477"/>
          <cell r="K3477"/>
          <cell r="L3477"/>
          <cell r="M3477" t="str">
            <v/>
          </cell>
          <cell r="N3477"/>
          <cell r="O3477"/>
          <cell r="P3477"/>
          <cell r="Q3477" t="str">
            <v/>
          </cell>
          <cell r="R3477"/>
          <cell r="S3477" t="str">
            <v/>
          </cell>
          <cell r="T3477"/>
          <cell r="U3477"/>
          <cell r="V3477" t="str">
            <v/>
          </cell>
        </row>
        <row r="3478">
          <cell r="A3478"/>
          <cell r="B3478" t="str">
            <v/>
          </cell>
          <cell r="C3478"/>
          <cell r="D3478" t="str">
            <v/>
          </cell>
          <cell r="E3478" t="str">
            <v/>
          </cell>
          <cell r="F3478" t="str">
            <v/>
          </cell>
          <cell r="G3478" t="str">
            <v/>
          </cell>
          <cell r="H3478" t="str">
            <v/>
          </cell>
          <cell r="I3478"/>
          <cell r="J3478"/>
          <cell r="K3478"/>
          <cell r="L3478"/>
          <cell r="M3478" t="str">
            <v/>
          </cell>
          <cell r="N3478"/>
          <cell r="O3478"/>
          <cell r="P3478"/>
          <cell r="Q3478" t="str">
            <v/>
          </cell>
          <cell r="R3478"/>
          <cell r="S3478" t="str">
            <v/>
          </cell>
          <cell r="T3478"/>
          <cell r="U3478"/>
          <cell r="V3478" t="str">
            <v/>
          </cell>
        </row>
        <row r="3479">
          <cell r="A3479"/>
          <cell r="B3479" t="str">
            <v/>
          </cell>
          <cell r="C3479"/>
          <cell r="D3479" t="str">
            <v/>
          </cell>
          <cell r="E3479" t="str">
            <v/>
          </cell>
          <cell r="F3479" t="str">
            <v/>
          </cell>
          <cell r="G3479" t="str">
            <v/>
          </cell>
          <cell r="H3479" t="str">
            <v/>
          </cell>
          <cell r="I3479"/>
          <cell r="J3479"/>
          <cell r="K3479"/>
          <cell r="L3479"/>
          <cell r="M3479" t="str">
            <v/>
          </cell>
          <cell r="N3479"/>
          <cell r="O3479"/>
          <cell r="P3479"/>
          <cell r="Q3479" t="str">
            <v/>
          </cell>
          <cell r="R3479"/>
          <cell r="S3479" t="str">
            <v/>
          </cell>
          <cell r="T3479"/>
          <cell r="U3479"/>
          <cell r="V3479" t="str">
            <v/>
          </cell>
        </row>
        <row r="3480">
          <cell r="A3480"/>
          <cell r="B3480" t="str">
            <v/>
          </cell>
          <cell r="C3480"/>
          <cell r="D3480" t="str">
            <v/>
          </cell>
          <cell r="E3480" t="str">
            <v/>
          </cell>
          <cell r="F3480" t="str">
            <v/>
          </cell>
          <cell r="G3480" t="str">
            <v/>
          </cell>
          <cell r="H3480" t="str">
            <v/>
          </cell>
          <cell r="I3480"/>
          <cell r="J3480"/>
          <cell r="K3480"/>
          <cell r="L3480"/>
          <cell r="M3480" t="str">
            <v/>
          </cell>
          <cell r="N3480"/>
          <cell r="O3480"/>
          <cell r="P3480"/>
          <cell r="Q3480" t="str">
            <v/>
          </cell>
          <cell r="R3480"/>
          <cell r="S3480" t="str">
            <v/>
          </cell>
          <cell r="T3480"/>
          <cell r="U3480"/>
          <cell r="V3480" t="str">
            <v/>
          </cell>
        </row>
        <row r="3481">
          <cell r="A3481"/>
          <cell r="B3481" t="str">
            <v/>
          </cell>
          <cell r="C3481"/>
          <cell r="D3481" t="str">
            <v/>
          </cell>
          <cell r="E3481" t="str">
            <v/>
          </cell>
          <cell r="F3481" t="str">
            <v/>
          </cell>
          <cell r="G3481" t="str">
            <v/>
          </cell>
          <cell r="H3481" t="str">
            <v/>
          </cell>
          <cell r="I3481"/>
          <cell r="J3481"/>
          <cell r="K3481"/>
          <cell r="L3481"/>
          <cell r="M3481" t="str">
            <v/>
          </cell>
          <cell r="N3481"/>
          <cell r="O3481"/>
          <cell r="P3481"/>
          <cell r="Q3481" t="str">
            <v/>
          </cell>
          <cell r="R3481"/>
          <cell r="S3481" t="str">
            <v/>
          </cell>
          <cell r="T3481"/>
          <cell r="U3481"/>
          <cell r="V3481" t="str">
            <v/>
          </cell>
        </row>
        <row r="3482">
          <cell r="A3482"/>
          <cell r="B3482" t="str">
            <v/>
          </cell>
          <cell r="C3482"/>
          <cell r="D3482" t="str">
            <v/>
          </cell>
          <cell r="E3482" t="str">
            <v/>
          </cell>
          <cell r="F3482" t="str">
            <v/>
          </cell>
          <cell r="G3482" t="str">
            <v/>
          </cell>
          <cell r="H3482" t="str">
            <v/>
          </cell>
          <cell r="I3482"/>
          <cell r="J3482"/>
          <cell r="K3482"/>
          <cell r="L3482"/>
          <cell r="M3482" t="str">
            <v/>
          </cell>
          <cell r="N3482"/>
          <cell r="O3482"/>
          <cell r="P3482"/>
          <cell r="Q3482" t="str">
            <v/>
          </cell>
          <cell r="R3482"/>
          <cell r="S3482" t="str">
            <v/>
          </cell>
          <cell r="T3482"/>
          <cell r="U3482"/>
          <cell r="V3482" t="str">
            <v/>
          </cell>
        </row>
        <row r="3483">
          <cell r="A3483"/>
          <cell r="B3483" t="str">
            <v/>
          </cell>
          <cell r="C3483"/>
          <cell r="D3483" t="str">
            <v/>
          </cell>
          <cell r="E3483" t="str">
            <v/>
          </cell>
          <cell r="F3483" t="str">
            <v/>
          </cell>
          <cell r="G3483" t="str">
            <v/>
          </cell>
          <cell r="H3483" t="str">
            <v/>
          </cell>
          <cell r="I3483"/>
          <cell r="J3483"/>
          <cell r="K3483"/>
          <cell r="L3483"/>
          <cell r="M3483" t="str">
            <v/>
          </cell>
          <cell r="N3483"/>
          <cell r="O3483"/>
          <cell r="P3483"/>
          <cell r="Q3483" t="str">
            <v/>
          </cell>
          <cell r="R3483"/>
          <cell r="S3483" t="str">
            <v/>
          </cell>
          <cell r="T3483"/>
          <cell r="U3483"/>
          <cell r="V3483" t="str">
            <v/>
          </cell>
        </row>
        <row r="3484">
          <cell r="A3484"/>
          <cell r="B3484" t="str">
            <v/>
          </cell>
          <cell r="C3484"/>
          <cell r="D3484" t="str">
            <v/>
          </cell>
          <cell r="E3484" t="str">
            <v/>
          </cell>
          <cell r="F3484" t="str">
            <v/>
          </cell>
          <cell r="G3484" t="str">
            <v/>
          </cell>
          <cell r="H3484" t="str">
            <v/>
          </cell>
          <cell r="I3484"/>
          <cell r="J3484"/>
          <cell r="K3484"/>
          <cell r="L3484"/>
          <cell r="M3484" t="str">
            <v/>
          </cell>
          <cell r="N3484"/>
          <cell r="O3484"/>
          <cell r="P3484"/>
          <cell r="Q3484" t="str">
            <v/>
          </cell>
          <cell r="R3484"/>
          <cell r="S3484" t="str">
            <v/>
          </cell>
          <cell r="T3484"/>
          <cell r="U3484"/>
          <cell r="V3484" t="str">
            <v/>
          </cell>
        </row>
        <row r="3485">
          <cell r="A3485"/>
          <cell r="B3485" t="str">
            <v/>
          </cell>
          <cell r="C3485"/>
          <cell r="D3485" t="str">
            <v/>
          </cell>
          <cell r="E3485" t="str">
            <v/>
          </cell>
          <cell r="F3485" t="str">
            <v/>
          </cell>
          <cell r="G3485" t="str">
            <v/>
          </cell>
          <cell r="H3485" t="str">
            <v/>
          </cell>
          <cell r="I3485"/>
          <cell r="J3485"/>
          <cell r="K3485"/>
          <cell r="L3485"/>
          <cell r="M3485" t="str">
            <v/>
          </cell>
          <cell r="N3485"/>
          <cell r="O3485"/>
          <cell r="P3485"/>
          <cell r="Q3485" t="str">
            <v/>
          </cell>
          <cell r="R3485"/>
          <cell r="S3485" t="str">
            <v/>
          </cell>
          <cell r="T3485"/>
          <cell r="U3485"/>
          <cell r="V3485" t="str">
            <v/>
          </cell>
        </row>
        <row r="3486">
          <cell r="A3486"/>
          <cell r="B3486" t="str">
            <v/>
          </cell>
          <cell r="C3486"/>
          <cell r="D3486" t="str">
            <v/>
          </cell>
          <cell r="E3486" t="str">
            <v/>
          </cell>
          <cell r="F3486" t="str">
            <v/>
          </cell>
          <cell r="G3486" t="str">
            <v/>
          </cell>
          <cell r="H3486" t="str">
            <v/>
          </cell>
          <cell r="I3486"/>
          <cell r="J3486"/>
          <cell r="K3486"/>
          <cell r="L3486"/>
          <cell r="M3486" t="str">
            <v/>
          </cell>
          <cell r="N3486"/>
          <cell r="O3486"/>
          <cell r="P3486"/>
          <cell r="Q3486" t="str">
            <v/>
          </cell>
          <cell r="R3486"/>
          <cell r="S3486" t="str">
            <v/>
          </cell>
          <cell r="T3486"/>
          <cell r="U3486"/>
          <cell r="V3486" t="str">
            <v/>
          </cell>
        </row>
        <row r="3487">
          <cell r="A3487"/>
          <cell r="B3487" t="str">
            <v/>
          </cell>
          <cell r="C3487"/>
          <cell r="D3487" t="str">
            <v/>
          </cell>
          <cell r="E3487" t="str">
            <v/>
          </cell>
          <cell r="F3487" t="str">
            <v/>
          </cell>
          <cell r="G3487" t="str">
            <v/>
          </cell>
          <cell r="H3487" t="str">
            <v/>
          </cell>
          <cell r="I3487"/>
          <cell r="J3487"/>
          <cell r="K3487"/>
          <cell r="L3487"/>
          <cell r="M3487" t="str">
            <v/>
          </cell>
          <cell r="N3487"/>
          <cell r="O3487"/>
          <cell r="P3487"/>
          <cell r="Q3487" t="str">
            <v/>
          </cell>
          <cell r="R3487"/>
          <cell r="S3487" t="str">
            <v/>
          </cell>
          <cell r="T3487"/>
          <cell r="U3487"/>
          <cell r="V3487" t="str">
            <v/>
          </cell>
        </row>
        <row r="3488">
          <cell r="A3488"/>
          <cell r="B3488" t="str">
            <v/>
          </cell>
          <cell r="C3488"/>
          <cell r="D3488" t="str">
            <v/>
          </cell>
          <cell r="E3488" t="str">
            <v/>
          </cell>
          <cell r="F3488" t="str">
            <v/>
          </cell>
          <cell r="G3488" t="str">
            <v/>
          </cell>
          <cell r="H3488" t="str">
            <v/>
          </cell>
          <cell r="I3488"/>
          <cell r="J3488"/>
          <cell r="K3488"/>
          <cell r="L3488"/>
          <cell r="M3488" t="str">
            <v/>
          </cell>
          <cell r="N3488"/>
          <cell r="O3488"/>
          <cell r="P3488"/>
          <cell r="Q3488" t="str">
            <v/>
          </cell>
          <cell r="R3488"/>
          <cell r="S3488" t="str">
            <v/>
          </cell>
          <cell r="T3488"/>
          <cell r="U3488"/>
          <cell r="V3488" t="str">
            <v/>
          </cell>
        </row>
        <row r="3489">
          <cell r="A3489"/>
          <cell r="B3489" t="str">
            <v/>
          </cell>
          <cell r="C3489"/>
          <cell r="D3489" t="str">
            <v/>
          </cell>
          <cell r="E3489" t="str">
            <v/>
          </cell>
          <cell r="F3489" t="str">
            <v/>
          </cell>
          <cell r="G3489" t="str">
            <v/>
          </cell>
          <cell r="H3489" t="str">
            <v/>
          </cell>
          <cell r="I3489"/>
          <cell r="J3489"/>
          <cell r="K3489"/>
          <cell r="L3489"/>
          <cell r="M3489" t="str">
            <v/>
          </cell>
          <cell r="N3489"/>
          <cell r="O3489"/>
          <cell r="P3489"/>
          <cell r="Q3489" t="str">
            <v/>
          </cell>
          <cell r="R3489"/>
          <cell r="S3489" t="str">
            <v/>
          </cell>
          <cell r="T3489"/>
          <cell r="U3489"/>
          <cell r="V3489" t="str">
            <v/>
          </cell>
        </row>
        <row r="3490">
          <cell r="A3490"/>
          <cell r="B3490" t="str">
            <v/>
          </cell>
          <cell r="C3490"/>
          <cell r="D3490" t="str">
            <v/>
          </cell>
          <cell r="E3490" t="str">
            <v/>
          </cell>
          <cell r="F3490" t="str">
            <v/>
          </cell>
          <cell r="G3490" t="str">
            <v/>
          </cell>
          <cell r="H3490" t="str">
            <v/>
          </cell>
          <cell r="I3490"/>
          <cell r="J3490"/>
          <cell r="K3490"/>
          <cell r="L3490"/>
          <cell r="M3490" t="str">
            <v/>
          </cell>
          <cell r="N3490"/>
          <cell r="O3490"/>
          <cell r="P3490"/>
          <cell r="Q3490" t="str">
            <v/>
          </cell>
          <cell r="R3490"/>
          <cell r="S3490" t="str">
            <v/>
          </cell>
          <cell r="T3490"/>
          <cell r="U3490"/>
          <cell r="V3490" t="str">
            <v/>
          </cell>
        </row>
        <row r="3491">
          <cell r="A3491"/>
          <cell r="B3491" t="str">
            <v/>
          </cell>
          <cell r="C3491"/>
          <cell r="D3491" t="str">
            <v/>
          </cell>
          <cell r="E3491" t="str">
            <v/>
          </cell>
          <cell r="F3491" t="str">
            <v/>
          </cell>
          <cell r="G3491" t="str">
            <v/>
          </cell>
          <cell r="H3491" t="str">
            <v/>
          </cell>
          <cell r="I3491"/>
          <cell r="J3491"/>
          <cell r="K3491"/>
          <cell r="L3491"/>
          <cell r="M3491" t="str">
            <v/>
          </cell>
          <cell r="N3491"/>
          <cell r="O3491"/>
          <cell r="P3491"/>
          <cell r="Q3491" t="str">
            <v/>
          </cell>
          <cell r="R3491"/>
          <cell r="S3491" t="str">
            <v/>
          </cell>
          <cell r="T3491"/>
          <cell r="U3491"/>
          <cell r="V3491" t="str">
            <v/>
          </cell>
        </row>
        <row r="3492">
          <cell r="A3492"/>
          <cell r="B3492" t="str">
            <v/>
          </cell>
          <cell r="C3492"/>
          <cell r="D3492" t="str">
            <v/>
          </cell>
          <cell r="E3492" t="str">
            <v/>
          </cell>
          <cell r="F3492" t="str">
            <v/>
          </cell>
          <cell r="G3492" t="str">
            <v/>
          </cell>
          <cell r="H3492" t="str">
            <v/>
          </cell>
          <cell r="I3492"/>
          <cell r="J3492"/>
          <cell r="K3492"/>
          <cell r="L3492"/>
          <cell r="M3492" t="str">
            <v/>
          </cell>
          <cell r="N3492"/>
          <cell r="O3492"/>
          <cell r="P3492"/>
          <cell r="Q3492" t="str">
            <v/>
          </cell>
          <cell r="R3492"/>
          <cell r="S3492" t="str">
            <v/>
          </cell>
          <cell r="T3492"/>
          <cell r="U3492"/>
          <cell r="V3492" t="str">
            <v/>
          </cell>
        </row>
        <row r="3493">
          <cell r="A3493"/>
          <cell r="B3493" t="str">
            <v/>
          </cell>
          <cell r="C3493"/>
          <cell r="D3493" t="str">
            <v/>
          </cell>
          <cell r="E3493" t="str">
            <v/>
          </cell>
          <cell r="F3493" t="str">
            <v/>
          </cell>
          <cell r="G3493" t="str">
            <v/>
          </cell>
          <cell r="H3493" t="str">
            <v/>
          </cell>
          <cell r="I3493"/>
          <cell r="J3493"/>
          <cell r="K3493"/>
          <cell r="L3493"/>
          <cell r="M3493" t="str">
            <v/>
          </cell>
          <cell r="N3493"/>
          <cell r="O3493"/>
          <cell r="P3493"/>
          <cell r="Q3493" t="str">
            <v/>
          </cell>
          <cell r="R3493"/>
          <cell r="S3493" t="str">
            <v/>
          </cell>
          <cell r="T3493"/>
          <cell r="U3493"/>
          <cell r="V3493" t="str">
            <v/>
          </cell>
        </row>
        <row r="3494">
          <cell r="A3494"/>
          <cell r="B3494" t="str">
            <v/>
          </cell>
          <cell r="C3494"/>
          <cell r="D3494" t="str">
            <v/>
          </cell>
          <cell r="E3494" t="str">
            <v/>
          </cell>
          <cell r="F3494" t="str">
            <v/>
          </cell>
          <cell r="G3494" t="str">
            <v/>
          </cell>
          <cell r="H3494" t="str">
            <v/>
          </cell>
          <cell r="I3494"/>
          <cell r="J3494"/>
          <cell r="K3494"/>
          <cell r="L3494"/>
          <cell r="M3494" t="str">
            <v/>
          </cell>
          <cell r="N3494"/>
          <cell r="O3494"/>
          <cell r="P3494"/>
          <cell r="Q3494" t="str">
            <v/>
          </cell>
          <cell r="R3494"/>
          <cell r="S3494" t="str">
            <v/>
          </cell>
          <cell r="T3494"/>
          <cell r="U3494"/>
          <cell r="V3494" t="str">
            <v/>
          </cell>
        </row>
        <row r="3495">
          <cell r="A3495"/>
          <cell r="B3495" t="str">
            <v/>
          </cell>
          <cell r="C3495"/>
          <cell r="D3495" t="str">
            <v/>
          </cell>
          <cell r="E3495" t="str">
            <v/>
          </cell>
          <cell r="F3495" t="str">
            <v/>
          </cell>
          <cell r="G3495" t="str">
            <v/>
          </cell>
          <cell r="H3495" t="str">
            <v/>
          </cell>
          <cell r="I3495"/>
          <cell r="J3495"/>
          <cell r="K3495"/>
          <cell r="L3495"/>
          <cell r="M3495" t="str">
            <v/>
          </cell>
          <cell r="N3495"/>
          <cell r="O3495"/>
          <cell r="P3495"/>
          <cell r="Q3495" t="str">
            <v/>
          </cell>
          <cell r="R3495"/>
          <cell r="S3495" t="str">
            <v/>
          </cell>
          <cell r="T3495"/>
          <cell r="U3495"/>
          <cell r="V3495" t="str">
            <v/>
          </cell>
        </row>
        <row r="3496">
          <cell r="A3496"/>
          <cell r="B3496" t="str">
            <v/>
          </cell>
          <cell r="C3496"/>
          <cell r="D3496" t="str">
            <v/>
          </cell>
          <cell r="E3496" t="str">
            <v/>
          </cell>
          <cell r="F3496" t="str">
            <v/>
          </cell>
          <cell r="G3496" t="str">
            <v/>
          </cell>
          <cell r="H3496" t="str">
            <v/>
          </cell>
          <cell r="I3496"/>
          <cell r="J3496"/>
          <cell r="K3496"/>
          <cell r="L3496"/>
          <cell r="M3496" t="str">
            <v/>
          </cell>
          <cell r="N3496"/>
          <cell r="O3496"/>
          <cell r="P3496"/>
          <cell r="Q3496" t="str">
            <v/>
          </cell>
          <cell r="R3496"/>
          <cell r="S3496" t="str">
            <v/>
          </cell>
          <cell r="T3496"/>
          <cell r="U3496"/>
          <cell r="V3496" t="str">
            <v/>
          </cell>
        </row>
        <row r="3497">
          <cell r="A3497"/>
          <cell r="B3497" t="str">
            <v/>
          </cell>
          <cell r="C3497"/>
          <cell r="D3497" t="str">
            <v/>
          </cell>
          <cell r="E3497" t="str">
            <v/>
          </cell>
          <cell r="F3497" t="str">
            <v/>
          </cell>
          <cell r="G3497" t="str">
            <v/>
          </cell>
          <cell r="H3497" t="str">
            <v/>
          </cell>
          <cell r="I3497"/>
          <cell r="J3497"/>
          <cell r="K3497"/>
          <cell r="L3497"/>
          <cell r="M3497" t="str">
            <v/>
          </cell>
          <cell r="N3497"/>
          <cell r="O3497"/>
          <cell r="P3497"/>
          <cell r="Q3497" t="str">
            <v/>
          </cell>
          <cell r="R3497"/>
          <cell r="S3497" t="str">
            <v/>
          </cell>
          <cell r="T3497"/>
          <cell r="U3497"/>
          <cell r="V3497" t="str">
            <v/>
          </cell>
        </row>
        <row r="3498">
          <cell r="A3498"/>
          <cell r="B3498" t="str">
            <v/>
          </cell>
          <cell r="C3498"/>
          <cell r="D3498" t="str">
            <v/>
          </cell>
          <cell r="E3498" t="str">
            <v/>
          </cell>
          <cell r="F3498" t="str">
            <v/>
          </cell>
          <cell r="G3498" t="str">
            <v/>
          </cell>
          <cell r="H3498" t="str">
            <v/>
          </cell>
          <cell r="I3498"/>
          <cell r="J3498"/>
          <cell r="K3498"/>
          <cell r="L3498"/>
          <cell r="M3498" t="str">
            <v/>
          </cell>
          <cell r="N3498"/>
          <cell r="O3498"/>
          <cell r="P3498"/>
          <cell r="Q3498" t="str">
            <v/>
          </cell>
          <cell r="R3498"/>
          <cell r="S3498" t="str">
            <v/>
          </cell>
          <cell r="T3498"/>
          <cell r="U3498"/>
          <cell r="V3498" t="str">
            <v/>
          </cell>
        </row>
        <row r="3499">
          <cell r="A3499"/>
          <cell r="B3499" t="str">
            <v/>
          </cell>
          <cell r="C3499"/>
          <cell r="D3499" t="str">
            <v/>
          </cell>
          <cell r="E3499" t="str">
            <v/>
          </cell>
          <cell r="F3499" t="str">
            <v/>
          </cell>
          <cell r="G3499" t="str">
            <v/>
          </cell>
          <cell r="H3499" t="str">
            <v/>
          </cell>
          <cell r="I3499"/>
          <cell r="J3499"/>
          <cell r="K3499"/>
          <cell r="L3499"/>
          <cell r="M3499" t="str">
            <v/>
          </cell>
          <cell r="N3499"/>
          <cell r="O3499"/>
          <cell r="P3499"/>
          <cell r="Q3499" t="str">
            <v/>
          </cell>
          <cell r="R3499"/>
          <cell r="S3499" t="str">
            <v/>
          </cell>
          <cell r="T3499"/>
          <cell r="U3499"/>
          <cell r="V3499" t="str">
            <v/>
          </cell>
        </row>
        <row r="3500">
          <cell r="A3500"/>
          <cell r="B3500" t="str">
            <v/>
          </cell>
          <cell r="C3500"/>
          <cell r="D3500" t="str">
            <v/>
          </cell>
          <cell r="E3500" t="str">
            <v/>
          </cell>
          <cell r="F3500" t="str">
            <v/>
          </cell>
          <cell r="G3500" t="str">
            <v/>
          </cell>
          <cell r="H3500" t="str">
            <v/>
          </cell>
          <cell r="I3500"/>
          <cell r="J3500"/>
          <cell r="K3500"/>
          <cell r="L3500"/>
          <cell r="M3500" t="str">
            <v/>
          </cell>
          <cell r="N3500"/>
          <cell r="O3500"/>
          <cell r="P3500"/>
          <cell r="Q3500" t="str">
            <v/>
          </cell>
          <cell r="R3500"/>
          <cell r="S3500" t="str">
            <v/>
          </cell>
          <cell r="T3500"/>
          <cell r="U3500"/>
          <cell r="V3500" t="str">
            <v/>
          </cell>
        </row>
        <row r="3501">
          <cell r="A3501"/>
          <cell r="B3501" t="str">
            <v/>
          </cell>
          <cell r="C3501"/>
          <cell r="D3501" t="str">
            <v/>
          </cell>
          <cell r="E3501" t="str">
            <v/>
          </cell>
          <cell r="F3501" t="str">
            <v/>
          </cell>
          <cell r="G3501" t="str">
            <v/>
          </cell>
          <cell r="H3501" t="str">
            <v/>
          </cell>
          <cell r="I3501"/>
          <cell r="J3501"/>
          <cell r="K3501"/>
          <cell r="L3501"/>
          <cell r="M3501" t="str">
            <v/>
          </cell>
          <cell r="N3501"/>
          <cell r="O3501"/>
          <cell r="P3501"/>
          <cell r="Q3501" t="str">
            <v/>
          </cell>
          <cell r="R3501"/>
          <cell r="S3501" t="str">
            <v/>
          </cell>
          <cell r="T3501"/>
          <cell r="U3501"/>
          <cell r="V3501" t="str">
            <v/>
          </cell>
        </row>
        <row r="3502">
          <cell r="A3502"/>
          <cell r="B3502" t="str">
            <v/>
          </cell>
          <cell r="C3502"/>
          <cell r="D3502" t="str">
            <v/>
          </cell>
          <cell r="E3502" t="str">
            <v/>
          </cell>
          <cell r="F3502" t="str">
            <v/>
          </cell>
          <cell r="G3502" t="str">
            <v/>
          </cell>
          <cell r="H3502" t="str">
            <v/>
          </cell>
          <cell r="I3502"/>
          <cell r="J3502"/>
          <cell r="K3502"/>
          <cell r="L3502"/>
          <cell r="M3502" t="str">
            <v/>
          </cell>
          <cell r="N3502"/>
          <cell r="O3502"/>
          <cell r="P3502"/>
          <cell r="Q3502" t="str">
            <v/>
          </cell>
          <cell r="R3502"/>
          <cell r="S3502" t="str">
            <v/>
          </cell>
          <cell r="T3502"/>
          <cell r="U3502"/>
          <cell r="V3502" t="str">
            <v/>
          </cell>
        </row>
        <row r="3503">
          <cell r="A3503"/>
          <cell r="B3503" t="str">
            <v/>
          </cell>
          <cell r="C3503"/>
          <cell r="D3503" t="str">
            <v/>
          </cell>
          <cell r="E3503" t="str">
            <v/>
          </cell>
          <cell r="F3503" t="str">
            <v/>
          </cell>
          <cell r="G3503" t="str">
            <v/>
          </cell>
          <cell r="H3503" t="str">
            <v/>
          </cell>
          <cell r="I3503"/>
          <cell r="J3503"/>
          <cell r="K3503"/>
          <cell r="L3503"/>
          <cell r="M3503" t="str">
            <v/>
          </cell>
          <cell r="N3503"/>
          <cell r="O3503"/>
          <cell r="P3503"/>
          <cell r="Q3503" t="str">
            <v/>
          </cell>
          <cell r="R3503"/>
          <cell r="S3503" t="str">
            <v/>
          </cell>
          <cell r="T3503"/>
          <cell r="U3503"/>
          <cell r="V3503" t="str">
            <v/>
          </cell>
        </row>
        <row r="3504">
          <cell r="A3504"/>
          <cell r="B3504" t="str">
            <v/>
          </cell>
          <cell r="C3504"/>
          <cell r="D3504" t="str">
            <v/>
          </cell>
          <cell r="E3504" t="str">
            <v/>
          </cell>
          <cell r="F3504" t="str">
            <v/>
          </cell>
          <cell r="G3504" t="str">
            <v/>
          </cell>
          <cell r="H3504" t="str">
            <v/>
          </cell>
          <cell r="I3504"/>
          <cell r="J3504"/>
          <cell r="K3504"/>
          <cell r="L3504"/>
          <cell r="M3504" t="str">
            <v/>
          </cell>
          <cell r="N3504"/>
          <cell r="O3504"/>
          <cell r="P3504"/>
          <cell r="Q3504" t="str">
            <v/>
          </cell>
          <cell r="R3504"/>
          <cell r="S3504" t="str">
            <v/>
          </cell>
          <cell r="T3504"/>
          <cell r="U3504"/>
          <cell r="V3504" t="str">
            <v/>
          </cell>
        </row>
        <row r="3505">
          <cell r="A3505"/>
          <cell r="B3505" t="str">
            <v/>
          </cell>
          <cell r="C3505"/>
          <cell r="D3505" t="str">
            <v/>
          </cell>
          <cell r="E3505" t="str">
            <v/>
          </cell>
          <cell r="F3505" t="str">
            <v/>
          </cell>
          <cell r="G3505" t="str">
            <v/>
          </cell>
          <cell r="H3505" t="str">
            <v/>
          </cell>
          <cell r="I3505"/>
          <cell r="J3505"/>
          <cell r="K3505"/>
          <cell r="L3505"/>
          <cell r="M3505" t="str">
            <v/>
          </cell>
          <cell r="N3505"/>
          <cell r="O3505"/>
          <cell r="P3505"/>
          <cell r="Q3505" t="str">
            <v/>
          </cell>
          <cell r="R3505"/>
          <cell r="S3505" t="str">
            <v/>
          </cell>
          <cell r="T3505"/>
          <cell r="U3505"/>
          <cell r="V3505" t="str">
            <v/>
          </cell>
        </row>
        <row r="3506">
          <cell r="A3506"/>
          <cell r="B3506" t="str">
            <v/>
          </cell>
          <cell r="C3506"/>
          <cell r="D3506" t="str">
            <v/>
          </cell>
          <cell r="E3506" t="str">
            <v/>
          </cell>
          <cell r="F3506" t="str">
            <v/>
          </cell>
          <cell r="G3506" t="str">
            <v/>
          </cell>
          <cell r="H3506" t="str">
            <v/>
          </cell>
          <cell r="I3506"/>
          <cell r="J3506"/>
          <cell r="K3506"/>
          <cell r="L3506"/>
          <cell r="M3506" t="str">
            <v/>
          </cell>
          <cell r="N3506"/>
          <cell r="O3506"/>
          <cell r="P3506"/>
          <cell r="Q3506" t="str">
            <v/>
          </cell>
          <cell r="R3506"/>
          <cell r="S3506" t="str">
            <v/>
          </cell>
          <cell r="T3506"/>
          <cell r="U3506"/>
          <cell r="V3506" t="str">
            <v/>
          </cell>
        </row>
        <row r="3507">
          <cell r="A3507"/>
          <cell r="B3507" t="str">
            <v/>
          </cell>
          <cell r="C3507"/>
          <cell r="D3507" t="str">
            <v/>
          </cell>
          <cell r="E3507" t="str">
            <v/>
          </cell>
          <cell r="F3507" t="str">
            <v/>
          </cell>
          <cell r="G3507" t="str">
            <v/>
          </cell>
          <cell r="H3507" t="str">
            <v/>
          </cell>
          <cell r="I3507"/>
          <cell r="J3507"/>
          <cell r="K3507"/>
          <cell r="L3507"/>
          <cell r="M3507" t="str">
            <v/>
          </cell>
          <cell r="N3507"/>
          <cell r="O3507"/>
          <cell r="P3507"/>
          <cell r="Q3507" t="str">
            <v/>
          </cell>
          <cell r="R3507"/>
          <cell r="S3507" t="str">
            <v/>
          </cell>
          <cell r="T3507"/>
          <cell r="U3507"/>
          <cell r="V3507" t="str">
            <v/>
          </cell>
        </row>
        <row r="3508">
          <cell r="A3508"/>
          <cell r="B3508" t="str">
            <v/>
          </cell>
          <cell r="C3508"/>
          <cell r="D3508" t="str">
            <v/>
          </cell>
          <cell r="E3508" t="str">
            <v/>
          </cell>
          <cell r="F3508" t="str">
            <v/>
          </cell>
          <cell r="G3508" t="str">
            <v/>
          </cell>
          <cell r="H3508" t="str">
            <v/>
          </cell>
          <cell r="I3508"/>
          <cell r="J3508"/>
          <cell r="K3508"/>
          <cell r="L3508"/>
          <cell r="M3508" t="str">
            <v/>
          </cell>
          <cell r="N3508"/>
          <cell r="O3508"/>
          <cell r="P3508"/>
          <cell r="Q3508" t="str">
            <v/>
          </cell>
          <cell r="R3508"/>
          <cell r="S3508" t="str">
            <v/>
          </cell>
          <cell r="T3508"/>
          <cell r="U3508"/>
          <cell r="V3508" t="str">
            <v/>
          </cell>
        </row>
        <row r="3509">
          <cell r="A3509"/>
          <cell r="B3509" t="str">
            <v/>
          </cell>
          <cell r="C3509"/>
          <cell r="D3509" t="str">
            <v/>
          </cell>
          <cell r="E3509" t="str">
            <v/>
          </cell>
          <cell r="F3509" t="str">
            <v/>
          </cell>
          <cell r="G3509" t="str">
            <v/>
          </cell>
          <cell r="H3509" t="str">
            <v/>
          </cell>
          <cell r="I3509"/>
          <cell r="J3509"/>
          <cell r="K3509"/>
          <cell r="L3509"/>
          <cell r="M3509" t="str">
            <v/>
          </cell>
          <cell r="N3509"/>
          <cell r="O3509"/>
          <cell r="P3509"/>
          <cell r="Q3509" t="str">
            <v/>
          </cell>
          <cell r="R3509"/>
          <cell r="S3509" t="str">
            <v/>
          </cell>
          <cell r="T3509"/>
          <cell r="U3509"/>
          <cell r="V3509" t="str">
            <v/>
          </cell>
        </row>
        <row r="3510">
          <cell r="A3510"/>
          <cell r="B3510" t="str">
            <v/>
          </cell>
          <cell r="C3510"/>
          <cell r="D3510" t="str">
            <v/>
          </cell>
          <cell r="E3510" t="str">
            <v/>
          </cell>
          <cell r="F3510" t="str">
            <v/>
          </cell>
          <cell r="G3510" t="str">
            <v/>
          </cell>
          <cell r="H3510" t="str">
            <v/>
          </cell>
          <cell r="I3510"/>
          <cell r="J3510"/>
          <cell r="K3510"/>
          <cell r="L3510"/>
          <cell r="M3510" t="str">
            <v/>
          </cell>
          <cell r="N3510"/>
          <cell r="O3510"/>
          <cell r="P3510"/>
          <cell r="Q3510" t="str">
            <v/>
          </cell>
          <cell r="R3510"/>
          <cell r="S3510" t="str">
            <v/>
          </cell>
          <cell r="T3510"/>
          <cell r="U3510"/>
          <cell r="V3510" t="str">
            <v/>
          </cell>
        </row>
        <row r="3511">
          <cell r="A3511"/>
          <cell r="B3511" t="str">
            <v/>
          </cell>
          <cell r="C3511"/>
          <cell r="D3511" t="str">
            <v/>
          </cell>
          <cell r="E3511" t="str">
            <v/>
          </cell>
          <cell r="F3511" t="str">
            <v/>
          </cell>
          <cell r="G3511" t="str">
            <v/>
          </cell>
          <cell r="H3511" t="str">
            <v/>
          </cell>
          <cell r="I3511"/>
          <cell r="J3511"/>
          <cell r="K3511"/>
          <cell r="L3511"/>
          <cell r="M3511" t="str">
            <v/>
          </cell>
          <cell r="N3511"/>
          <cell r="O3511"/>
          <cell r="P3511"/>
          <cell r="Q3511" t="str">
            <v/>
          </cell>
          <cell r="R3511"/>
          <cell r="S3511" t="str">
            <v/>
          </cell>
          <cell r="T3511"/>
          <cell r="U3511"/>
          <cell r="V3511" t="str">
            <v/>
          </cell>
        </row>
        <row r="3512">
          <cell r="A3512"/>
          <cell r="B3512" t="str">
            <v/>
          </cell>
          <cell r="C3512"/>
          <cell r="D3512" t="str">
            <v/>
          </cell>
          <cell r="E3512" t="str">
            <v/>
          </cell>
          <cell r="F3512" t="str">
            <v/>
          </cell>
          <cell r="G3512" t="str">
            <v/>
          </cell>
          <cell r="H3512" t="str">
            <v/>
          </cell>
          <cell r="I3512"/>
          <cell r="J3512"/>
          <cell r="K3512"/>
          <cell r="L3512"/>
          <cell r="M3512" t="str">
            <v/>
          </cell>
          <cell r="N3512"/>
          <cell r="O3512"/>
          <cell r="P3512"/>
          <cell r="Q3512" t="str">
            <v/>
          </cell>
          <cell r="R3512"/>
          <cell r="S3512" t="str">
            <v/>
          </cell>
          <cell r="T3512"/>
          <cell r="U3512"/>
          <cell r="V3512" t="str">
            <v/>
          </cell>
        </row>
        <row r="3513">
          <cell r="A3513"/>
          <cell r="B3513" t="str">
            <v/>
          </cell>
          <cell r="C3513"/>
          <cell r="D3513" t="str">
            <v/>
          </cell>
          <cell r="E3513" t="str">
            <v/>
          </cell>
          <cell r="F3513" t="str">
            <v/>
          </cell>
          <cell r="G3513" t="str">
            <v/>
          </cell>
          <cell r="H3513" t="str">
            <v/>
          </cell>
          <cell r="I3513"/>
          <cell r="J3513"/>
          <cell r="K3513"/>
          <cell r="L3513"/>
          <cell r="M3513" t="str">
            <v/>
          </cell>
          <cell r="N3513"/>
          <cell r="O3513"/>
          <cell r="P3513"/>
          <cell r="Q3513" t="str">
            <v/>
          </cell>
          <cell r="R3513"/>
          <cell r="S3513" t="str">
            <v/>
          </cell>
          <cell r="T3513"/>
          <cell r="U3513"/>
          <cell r="V3513" t="str">
            <v/>
          </cell>
        </row>
        <row r="3514">
          <cell r="A3514"/>
          <cell r="B3514" t="str">
            <v/>
          </cell>
          <cell r="C3514"/>
          <cell r="D3514" t="str">
            <v/>
          </cell>
          <cell r="E3514" t="str">
            <v/>
          </cell>
          <cell r="F3514" t="str">
            <v/>
          </cell>
          <cell r="G3514" t="str">
            <v/>
          </cell>
          <cell r="H3514" t="str">
            <v/>
          </cell>
          <cell r="I3514"/>
          <cell r="J3514"/>
          <cell r="K3514"/>
          <cell r="L3514"/>
          <cell r="M3514" t="str">
            <v/>
          </cell>
          <cell r="N3514"/>
          <cell r="O3514"/>
          <cell r="P3514"/>
          <cell r="Q3514" t="str">
            <v/>
          </cell>
          <cell r="R3514"/>
          <cell r="S3514" t="str">
            <v/>
          </cell>
          <cell r="T3514"/>
          <cell r="U3514"/>
          <cell r="V3514" t="str">
            <v/>
          </cell>
        </row>
        <row r="3515">
          <cell r="A3515"/>
          <cell r="B3515" t="str">
            <v/>
          </cell>
          <cell r="C3515"/>
          <cell r="D3515" t="str">
            <v/>
          </cell>
          <cell r="E3515" t="str">
            <v/>
          </cell>
          <cell r="F3515" t="str">
            <v/>
          </cell>
          <cell r="G3515" t="str">
            <v/>
          </cell>
          <cell r="H3515" t="str">
            <v/>
          </cell>
          <cell r="I3515"/>
          <cell r="J3515"/>
          <cell r="K3515"/>
          <cell r="L3515"/>
          <cell r="M3515" t="str">
            <v/>
          </cell>
          <cell r="N3515"/>
          <cell r="O3515"/>
          <cell r="P3515"/>
          <cell r="Q3515" t="str">
            <v/>
          </cell>
          <cell r="R3515"/>
          <cell r="S3515" t="str">
            <v/>
          </cell>
          <cell r="T3515"/>
          <cell r="U3515"/>
          <cell r="V3515" t="str">
            <v/>
          </cell>
        </row>
        <row r="3516">
          <cell r="A3516"/>
          <cell r="B3516" t="str">
            <v/>
          </cell>
          <cell r="C3516"/>
          <cell r="D3516" t="str">
            <v/>
          </cell>
          <cell r="E3516" t="str">
            <v/>
          </cell>
          <cell r="F3516" t="str">
            <v/>
          </cell>
          <cell r="G3516" t="str">
            <v/>
          </cell>
          <cell r="H3516" t="str">
            <v/>
          </cell>
          <cell r="I3516"/>
          <cell r="J3516"/>
          <cell r="K3516"/>
          <cell r="L3516"/>
          <cell r="M3516" t="str">
            <v/>
          </cell>
          <cell r="N3516"/>
          <cell r="O3516"/>
          <cell r="P3516"/>
          <cell r="Q3516" t="str">
            <v/>
          </cell>
          <cell r="R3516"/>
          <cell r="S3516" t="str">
            <v/>
          </cell>
          <cell r="T3516"/>
          <cell r="U3516"/>
          <cell r="V3516" t="str">
            <v/>
          </cell>
        </row>
        <row r="3517">
          <cell r="A3517"/>
          <cell r="B3517" t="str">
            <v/>
          </cell>
          <cell r="C3517"/>
          <cell r="D3517" t="str">
            <v/>
          </cell>
          <cell r="E3517" t="str">
            <v/>
          </cell>
          <cell r="F3517" t="str">
            <v/>
          </cell>
          <cell r="G3517" t="str">
            <v/>
          </cell>
          <cell r="H3517" t="str">
            <v/>
          </cell>
          <cell r="I3517"/>
          <cell r="J3517"/>
          <cell r="K3517"/>
          <cell r="L3517"/>
          <cell r="M3517" t="str">
            <v/>
          </cell>
          <cell r="N3517"/>
          <cell r="O3517"/>
          <cell r="P3517"/>
          <cell r="Q3517" t="str">
            <v/>
          </cell>
          <cell r="R3517"/>
          <cell r="S3517" t="str">
            <v/>
          </cell>
          <cell r="T3517"/>
          <cell r="U3517"/>
          <cell r="V3517" t="str">
            <v/>
          </cell>
        </row>
        <row r="3518">
          <cell r="A3518"/>
          <cell r="B3518" t="str">
            <v/>
          </cell>
          <cell r="C3518"/>
          <cell r="D3518" t="str">
            <v/>
          </cell>
          <cell r="E3518" t="str">
            <v/>
          </cell>
          <cell r="F3518" t="str">
            <v/>
          </cell>
          <cell r="G3518" t="str">
            <v/>
          </cell>
          <cell r="H3518" t="str">
            <v/>
          </cell>
          <cell r="I3518"/>
          <cell r="J3518"/>
          <cell r="K3518"/>
          <cell r="L3518"/>
          <cell r="M3518" t="str">
            <v/>
          </cell>
          <cell r="N3518"/>
          <cell r="O3518"/>
          <cell r="P3518"/>
          <cell r="Q3518" t="str">
            <v/>
          </cell>
          <cell r="R3518"/>
          <cell r="S3518" t="str">
            <v/>
          </cell>
          <cell r="T3518"/>
          <cell r="U3518"/>
          <cell r="V3518" t="str">
            <v/>
          </cell>
        </row>
        <row r="3519">
          <cell r="A3519"/>
          <cell r="B3519" t="str">
            <v/>
          </cell>
          <cell r="C3519"/>
          <cell r="D3519" t="str">
            <v/>
          </cell>
          <cell r="E3519" t="str">
            <v/>
          </cell>
          <cell r="F3519" t="str">
            <v/>
          </cell>
          <cell r="G3519" t="str">
            <v/>
          </cell>
          <cell r="H3519" t="str">
            <v/>
          </cell>
          <cell r="I3519"/>
          <cell r="J3519"/>
          <cell r="K3519"/>
          <cell r="L3519"/>
          <cell r="M3519" t="str">
            <v/>
          </cell>
          <cell r="N3519"/>
          <cell r="O3519"/>
          <cell r="P3519"/>
          <cell r="Q3519" t="str">
            <v/>
          </cell>
          <cell r="R3519"/>
          <cell r="S3519" t="str">
            <v/>
          </cell>
          <cell r="T3519"/>
          <cell r="U3519"/>
          <cell r="V3519" t="str">
            <v/>
          </cell>
        </row>
        <row r="3520">
          <cell r="A3520"/>
          <cell r="B3520" t="str">
            <v/>
          </cell>
          <cell r="C3520"/>
          <cell r="D3520" t="str">
            <v/>
          </cell>
          <cell r="E3520" t="str">
            <v/>
          </cell>
          <cell r="F3520" t="str">
            <v/>
          </cell>
          <cell r="G3520" t="str">
            <v/>
          </cell>
          <cell r="H3520" t="str">
            <v/>
          </cell>
          <cell r="I3520"/>
          <cell r="J3520"/>
          <cell r="K3520"/>
          <cell r="L3520"/>
          <cell r="M3520" t="str">
            <v/>
          </cell>
          <cell r="N3520"/>
          <cell r="O3520"/>
          <cell r="P3520"/>
          <cell r="Q3520" t="str">
            <v/>
          </cell>
          <cell r="R3520"/>
          <cell r="S3520" t="str">
            <v/>
          </cell>
          <cell r="T3520"/>
          <cell r="U3520"/>
          <cell r="V3520" t="str">
            <v/>
          </cell>
        </row>
        <row r="3521">
          <cell r="A3521"/>
          <cell r="B3521" t="str">
            <v/>
          </cell>
          <cell r="C3521"/>
          <cell r="D3521" t="str">
            <v/>
          </cell>
          <cell r="E3521" t="str">
            <v/>
          </cell>
          <cell r="F3521" t="str">
            <v/>
          </cell>
          <cell r="G3521" t="str">
            <v/>
          </cell>
          <cell r="H3521" t="str">
            <v/>
          </cell>
          <cell r="I3521"/>
          <cell r="J3521"/>
          <cell r="K3521"/>
          <cell r="L3521"/>
          <cell r="M3521" t="str">
            <v/>
          </cell>
          <cell r="N3521"/>
          <cell r="O3521"/>
          <cell r="P3521"/>
          <cell r="Q3521" t="str">
            <v/>
          </cell>
          <cell r="R3521"/>
          <cell r="S3521" t="str">
            <v/>
          </cell>
          <cell r="T3521"/>
          <cell r="U3521"/>
          <cell r="V3521" t="str">
            <v/>
          </cell>
        </row>
        <row r="3522">
          <cell r="A3522"/>
          <cell r="B3522" t="str">
            <v/>
          </cell>
          <cell r="C3522"/>
          <cell r="D3522" t="str">
            <v/>
          </cell>
          <cell r="E3522" t="str">
            <v/>
          </cell>
          <cell r="F3522" t="str">
            <v/>
          </cell>
          <cell r="G3522" t="str">
            <v/>
          </cell>
          <cell r="H3522" t="str">
            <v/>
          </cell>
          <cell r="I3522"/>
          <cell r="J3522"/>
          <cell r="K3522"/>
          <cell r="L3522"/>
          <cell r="M3522" t="str">
            <v/>
          </cell>
          <cell r="N3522"/>
          <cell r="O3522"/>
          <cell r="P3522"/>
          <cell r="Q3522" t="str">
            <v/>
          </cell>
          <cell r="R3522"/>
          <cell r="S3522" t="str">
            <v/>
          </cell>
          <cell r="T3522"/>
          <cell r="U3522"/>
          <cell r="V3522" t="str">
            <v/>
          </cell>
        </row>
        <row r="3523">
          <cell r="A3523"/>
          <cell r="B3523" t="str">
            <v/>
          </cell>
          <cell r="C3523"/>
          <cell r="D3523" t="str">
            <v/>
          </cell>
          <cell r="E3523" t="str">
            <v/>
          </cell>
          <cell r="F3523" t="str">
            <v/>
          </cell>
          <cell r="G3523" t="str">
            <v/>
          </cell>
          <cell r="H3523" t="str">
            <v/>
          </cell>
          <cell r="I3523"/>
          <cell r="J3523"/>
          <cell r="K3523"/>
          <cell r="L3523"/>
          <cell r="M3523" t="str">
            <v/>
          </cell>
          <cell r="N3523"/>
          <cell r="O3523"/>
          <cell r="P3523"/>
          <cell r="Q3523" t="str">
            <v/>
          </cell>
          <cell r="R3523"/>
          <cell r="S3523" t="str">
            <v/>
          </cell>
          <cell r="T3523"/>
          <cell r="U3523"/>
          <cell r="V3523" t="str">
            <v/>
          </cell>
        </row>
        <row r="3524">
          <cell r="A3524"/>
          <cell r="B3524" t="str">
            <v/>
          </cell>
          <cell r="C3524"/>
          <cell r="D3524" t="str">
            <v/>
          </cell>
          <cell r="E3524" t="str">
            <v/>
          </cell>
          <cell r="F3524" t="str">
            <v/>
          </cell>
          <cell r="G3524" t="str">
            <v/>
          </cell>
          <cell r="H3524" t="str">
            <v/>
          </cell>
          <cell r="I3524"/>
          <cell r="J3524"/>
          <cell r="K3524"/>
          <cell r="L3524"/>
          <cell r="M3524" t="str">
            <v/>
          </cell>
          <cell r="N3524"/>
          <cell r="O3524"/>
          <cell r="P3524"/>
          <cell r="Q3524" t="str">
            <v/>
          </cell>
          <cell r="R3524"/>
          <cell r="S3524" t="str">
            <v/>
          </cell>
          <cell r="T3524"/>
          <cell r="U3524"/>
          <cell r="V3524" t="str">
            <v/>
          </cell>
        </row>
        <row r="3525">
          <cell r="A3525"/>
          <cell r="B3525" t="str">
            <v/>
          </cell>
          <cell r="C3525"/>
          <cell r="D3525" t="str">
            <v/>
          </cell>
          <cell r="E3525" t="str">
            <v/>
          </cell>
          <cell r="F3525" t="str">
            <v/>
          </cell>
          <cell r="G3525" t="str">
            <v/>
          </cell>
          <cell r="H3525" t="str">
            <v/>
          </cell>
          <cell r="I3525"/>
          <cell r="J3525"/>
          <cell r="K3525"/>
          <cell r="L3525"/>
          <cell r="M3525" t="str">
            <v/>
          </cell>
          <cell r="N3525"/>
          <cell r="O3525"/>
          <cell r="P3525"/>
          <cell r="Q3525" t="str">
            <v/>
          </cell>
          <cell r="R3525"/>
          <cell r="S3525" t="str">
            <v/>
          </cell>
          <cell r="T3525"/>
          <cell r="U3525"/>
          <cell r="V3525" t="str">
            <v/>
          </cell>
        </row>
        <row r="3526">
          <cell r="A3526"/>
          <cell r="B3526" t="str">
            <v/>
          </cell>
          <cell r="C3526"/>
          <cell r="D3526" t="str">
            <v/>
          </cell>
          <cell r="E3526" t="str">
            <v/>
          </cell>
          <cell r="F3526" t="str">
            <v/>
          </cell>
          <cell r="G3526" t="str">
            <v/>
          </cell>
          <cell r="H3526" t="str">
            <v/>
          </cell>
          <cell r="I3526"/>
          <cell r="J3526"/>
          <cell r="K3526"/>
          <cell r="L3526"/>
          <cell r="M3526" t="str">
            <v/>
          </cell>
          <cell r="N3526"/>
          <cell r="O3526"/>
          <cell r="P3526"/>
          <cell r="Q3526" t="str">
            <v/>
          </cell>
          <cell r="R3526"/>
          <cell r="S3526" t="str">
            <v/>
          </cell>
          <cell r="T3526"/>
          <cell r="U3526"/>
          <cell r="V3526" t="str">
            <v/>
          </cell>
        </row>
        <row r="3527">
          <cell r="A3527"/>
          <cell r="B3527" t="str">
            <v/>
          </cell>
          <cell r="C3527"/>
          <cell r="D3527" t="str">
            <v/>
          </cell>
          <cell r="E3527" t="str">
            <v/>
          </cell>
          <cell r="F3527" t="str">
            <v/>
          </cell>
          <cell r="G3527" t="str">
            <v/>
          </cell>
          <cell r="H3527" t="str">
            <v/>
          </cell>
          <cell r="I3527"/>
          <cell r="J3527"/>
          <cell r="K3527"/>
          <cell r="L3527"/>
          <cell r="M3527" t="str">
            <v/>
          </cell>
          <cell r="N3527"/>
          <cell r="O3527"/>
          <cell r="P3527"/>
          <cell r="Q3527" t="str">
            <v/>
          </cell>
          <cell r="R3527"/>
          <cell r="S3527" t="str">
            <v/>
          </cell>
          <cell r="T3527"/>
          <cell r="U3527"/>
          <cell r="V3527" t="str">
            <v/>
          </cell>
        </row>
        <row r="3528">
          <cell r="A3528"/>
          <cell r="B3528" t="str">
            <v/>
          </cell>
          <cell r="C3528"/>
          <cell r="D3528" t="str">
            <v/>
          </cell>
          <cell r="E3528" t="str">
            <v/>
          </cell>
          <cell r="F3528" t="str">
            <v/>
          </cell>
          <cell r="G3528" t="str">
            <v/>
          </cell>
          <cell r="H3528" t="str">
            <v/>
          </cell>
          <cell r="I3528"/>
          <cell r="J3528"/>
          <cell r="K3528"/>
          <cell r="L3528"/>
          <cell r="M3528" t="str">
            <v/>
          </cell>
          <cell r="N3528"/>
          <cell r="O3528"/>
          <cell r="P3528"/>
          <cell r="Q3528" t="str">
            <v/>
          </cell>
          <cell r="R3528"/>
          <cell r="S3528" t="str">
            <v/>
          </cell>
          <cell r="T3528"/>
          <cell r="U3528"/>
          <cell r="V3528" t="str">
            <v/>
          </cell>
        </row>
        <row r="3529">
          <cell r="A3529"/>
          <cell r="B3529" t="str">
            <v/>
          </cell>
          <cell r="C3529"/>
          <cell r="D3529" t="str">
            <v/>
          </cell>
          <cell r="E3529" t="str">
            <v/>
          </cell>
          <cell r="F3529" t="str">
            <v/>
          </cell>
          <cell r="G3529" t="str">
            <v/>
          </cell>
          <cell r="H3529" t="str">
            <v/>
          </cell>
          <cell r="I3529"/>
          <cell r="J3529"/>
          <cell r="K3529"/>
          <cell r="L3529"/>
          <cell r="M3529" t="str">
            <v/>
          </cell>
          <cell r="N3529"/>
          <cell r="O3529"/>
          <cell r="P3529"/>
          <cell r="Q3529" t="str">
            <v/>
          </cell>
          <cell r="R3529"/>
          <cell r="S3529" t="str">
            <v/>
          </cell>
          <cell r="T3529"/>
          <cell r="U3529"/>
          <cell r="V3529" t="str">
            <v/>
          </cell>
        </row>
        <row r="3530">
          <cell r="A3530"/>
          <cell r="B3530" t="str">
            <v/>
          </cell>
          <cell r="C3530"/>
          <cell r="D3530" t="str">
            <v/>
          </cell>
          <cell r="E3530" t="str">
            <v/>
          </cell>
          <cell r="F3530" t="str">
            <v/>
          </cell>
          <cell r="G3530" t="str">
            <v/>
          </cell>
          <cell r="H3530" t="str">
            <v/>
          </cell>
          <cell r="I3530"/>
          <cell r="J3530"/>
          <cell r="K3530"/>
          <cell r="L3530"/>
          <cell r="M3530" t="str">
            <v/>
          </cell>
          <cell r="N3530"/>
          <cell r="O3530"/>
          <cell r="P3530"/>
          <cell r="Q3530" t="str">
            <v/>
          </cell>
          <cell r="R3530"/>
          <cell r="S3530" t="str">
            <v/>
          </cell>
          <cell r="T3530"/>
          <cell r="U3530"/>
          <cell r="V3530" t="str">
            <v/>
          </cell>
        </row>
        <row r="3531">
          <cell r="A3531"/>
          <cell r="B3531" t="str">
            <v/>
          </cell>
          <cell r="C3531"/>
          <cell r="D3531" t="str">
            <v/>
          </cell>
          <cell r="E3531" t="str">
            <v/>
          </cell>
          <cell r="F3531" t="str">
            <v/>
          </cell>
          <cell r="G3531" t="str">
            <v/>
          </cell>
          <cell r="H3531" t="str">
            <v/>
          </cell>
          <cell r="I3531"/>
          <cell r="J3531"/>
          <cell r="K3531"/>
          <cell r="L3531"/>
          <cell r="M3531" t="str">
            <v/>
          </cell>
          <cell r="N3531"/>
          <cell r="O3531"/>
          <cell r="P3531"/>
          <cell r="Q3531" t="str">
            <v/>
          </cell>
          <cell r="R3531"/>
          <cell r="S3531" t="str">
            <v/>
          </cell>
          <cell r="T3531"/>
          <cell r="U3531"/>
          <cell r="V3531" t="str">
            <v/>
          </cell>
        </row>
        <row r="3532">
          <cell r="A3532"/>
          <cell r="B3532" t="str">
            <v/>
          </cell>
          <cell r="C3532"/>
          <cell r="D3532" t="str">
            <v/>
          </cell>
          <cell r="E3532" t="str">
            <v/>
          </cell>
          <cell r="F3532" t="str">
            <v/>
          </cell>
          <cell r="G3532" t="str">
            <v/>
          </cell>
          <cell r="H3532" t="str">
            <v/>
          </cell>
          <cell r="I3532"/>
          <cell r="J3532"/>
          <cell r="K3532"/>
          <cell r="L3532"/>
          <cell r="M3532" t="str">
            <v/>
          </cell>
          <cell r="N3532"/>
          <cell r="O3532"/>
          <cell r="P3532"/>
          <cell r="Q3532" t="str">
            <v/>
          </cell>
          <cell r="R3532"/>
          <cell r="S3532" t="str">
            <v/>
          </cell>
          <cell r="T3532"/>
          <cell r="U3532"/>
          <cell r="V3532" t="str">
            <v/>
          </cell>
        </row>
        <row r="3533">
          <cell r="A3533"/>
          <cell r="B3533" t="str">
            <v/>
          </cell>
          <cell r="C3533"/>
          <cell r="D3533" t="str">
            <v/>
          </cell>
          <cell r="E3533" t="str">
            <v/>
          </cell>
          <cell r="F3533" t="str">
            <v/>
          </cell>
          <cell r="G3533" t="str">
            <v/>
          </cell>
          <cell r="H3533" t="str">
            <v/>
          </cell>
          <cell r="I3533"/>
          <cell r="J3533"/>
          <cell r="K3533"/>
          <cell r="L3533"/>
          <cell r="M3533" t="str">
            <v/>
          </cell>
          <cell r="N3533"/>
          <cell r="O3533"/>
          <cell r="P3533"/>
          <cell r="Q3533" t="str">
            <v/>
          </cell>
          <cell r="R3533"/>
          <cell r="S3533" t="str">
            <v/>
          </cell>
          <cell r="T3533"/>
          <cell r="U3533"/>
          <cell r="V3533" t="str">
            <v/>
          </cell>
        </row>
        <row r="3534">
          <cell r="A3534"/>
          <cell r="B3534" t="str">
            <v/>
          </cell>
          <cell r="C3534"/>
          <cell r="D3534" t="str">
            <v/>
          </cell>
          <cell r="E3534" t="str">
            <v/>
          </cell>
          <cell r="F3534" t="str">
            <v/>
          </cell>
          <cell r="G3534" t="str">
            <v/>
          </cell>
          <cell r="H3534" t="str">
            <v/>
          </cell>
          <cell r="I3534"/>
          <cell r="J3534"/>
          <cell r="K3534"/>
          <cell r="L3534"/>
          <cell r="M3534" t="str">
            <v/>
          </cell>
          <cell r="N3534"/>
          <cell r="O3534"/>
          <cell r="P3534"/>
          <cell r="Q3534" t="str">
            <v/>
          </cell>
          <cell r="R3534"/>
          <cell r="S3534" t="str">
            <v/>
          </cell>
          <cell r="T3534"/>
          <cell r="U3534"/>
          <cell r="V3534" t="str">
            <v/>
          </cell>
        </row>
        <row r="3535">
          <cell r="A3535"/>
          <cell r="B3535" t="str">
            <v/>
          </cell>
          <cell r="C3535"/>
          <cell r="D3535" t="str">
            <v/>
          </cell>
          <cell r="E3535" t="str">
            <v/>
          </cell>
          <cell r="F3535" t="str">
            <v/>
          </cell>
          <cell r="G3535" t="str">
            <v/>
          </cell>
          <cell r="H3535" t="str">
            <v/>
          </cell>
          <cell r="I3535"/>
          <cell r="J3535"/>
          <cell r="K3535"/>
          <cell r="L3535"/>
          <cell r="M3535" t="str">
            <v/>
          </cell>
          <cell r="N3535"/>
          <cell r="O3535"/>
          <cell r="P3535"/>
          <cell r="Q3535" t="str">
            <v/>
          </cell>
          <cell r="R3535"/>
          <cell r="S3535" t="str">
            <v/>
          </cell>
          <cell r="T3535"/>
          <cell r="U3535"/>
          <cell r="V3535" t="str">
            <v/>
          </cell>
        </row>
        <row r="3536">
          <cell r="A3536"/>
          <cell r="B3536" t="str">
            <v/>
          </cell>
          <cell r="C3536"/>
          <cell r="D3536" t="str">
            <v/>
          </cell>
          <cell r="E3536" t="str">
            <v/>
          </cell>
          <cell r="F3536" t="str">
            <v/>
          </cell>
          <cell r="G3536" t="str">
            <v/>
          </cell>
          <cell r="H3536" t="str">
            <v/>
          </cell>
          <cell r="I3536"/>
          <cell r="J3536"/>
          <cell r="K3536"/>
          <cell r="L3536"/>
          <cell r="M3536" t="str">
            <v/>
          </cell>
          <cell r="N3536"/>
          <cell r="O3536"/>
          <cell r="P3536"/>
          <cell r="Q3536" t="str">
            <v/>
          </cell>
          <cell r="R3536"/>
          <cell r="S3536" t="str">
            <v/>
          </cell>
          <cell r="T3536"/>
          <cell r="U3536"/>
          <cell r="V3536" t="str">
            <v/>
          </cell>
        </row>
        <row r="3537">
          <cell r="A3537"/>
          <cell r="B3537" t="str">
            <v/>
          </cell>
          <cell r="C3537"/>
          <cell r="D3537" t="str">
            <v/>
          </cell>
          <cell r="E3537" t="str">
            <v/>
          </cell>
          <cell r="F3537" t="str">
            <v/>
          </cell>
          <cell r="G3537" t="str">
            <v/>
          </cell>
          <cell r="H3537" t="str">
            <v/>
          </cell>
          <cell r="I3537"/>
          <cell r="J3537"/>
          <cell r="K3537"/>
          <cell r="L3537"/>
          <cell r="M3537" t="str">
            <v/>
          </cell>
          <cell r="N3537"/>
          <cell r="O3537"/>
          <cell r="P3537"/>
          <cell r="Q3537" t="str">
            <v/>
          </cell>
          <cell r="R3537"/>
          <cell r="S3537" t="str">
            <v/>
          </cell>
          <cell r="T3537"/>
          <cell r="U3537"/>
          <cell r="V3537" t="str">
            <v/>
          </cell>
        </row>
        <row r="3538">
          <cell r="A3538"/>
          <cell r="B3538" t="str">
            <v/>
          </cell>
          <cell r="C3538"/>
          <cell r="D3538" t="str">
            <v/>
          </cell>
          <cell r="E3538" t="str">
            <v/>
          </cell>
          <cell r="F3538" t="str">
            <v/>
          </cell>
          <cell r="G3538" t="str">
            <v/>
          </cell>
          <cell r="H3538" t="str">
            <v/>
          </cell>
          <cell r="I3538"/>
          <cell r="J3538"/>
          <cell r="K3538"/>
          <cell r="L3538"/>
          <cell r="M3538" t="str">
            <v/>
          </cell>
          <cell r="N3538"/>
          <cell r="O3538"/>
          <cell r="P3538"/>
          <cell r="Q3538" t="str">
            <v/>
          </cell>
          <cell r="R3538"/>
          <cell r="S3538" t="str">
            <v/>
          </cell>
          <cell r="T3538"/>
          <cell r="U3538"/>
          <cell r="V3538" t="str">
            <v/>
          </cell>
        </row>
        <row r="3539">
          <cell r="A3539"/>
          <cell r="B3539" t="str">
            <v/>
          </cell>
          <cell r="C3539"/>
          <cell r="D3539" t="str">
            <v/>
          </cell>
          <cell r="E3539" t="str">
            <v/>
          </cell>
          <cell r="F3539" t="str">
            <v/>
          </cell>
          <cell r="G3539" t="str">
            <v/>
          </cell>
          <cell r="H3539" t="str">
            <v/>
          </cell>
          <cell r="I3539"/>
          <cell r="J3539"/>
          <cell r="K3539"/>
          <cell r="L3539"/>
          <cell r="M3539" t="str">
            <v/>
          </cell>
          <cell r="N3539"/>
          <cell r="O3539"/>
          <cell r="P3539"/>
          <cell r="Q3539" t="str">
            <v/>
          </cell>
          <cell r="R3539"/>
          <cell r="S3539" t="str">
            <v/>
          </cell>
          <cell r="T3539"/>
          <cell r="U3539"/>
          <cell r="V3539" t="str">
            <v/>
          </cell>
        </row>
        <row r="3540">
          <cell r="A3540"/>
          <cell r="B3540" t="str">
            <v/>
          </cell>
          <cell r="C3540"/>
          <cell r="D3540" t="str">
            <v/>
          </cell>
          <cell r="E3540" t="str">
            <v/>
          </cell>
          <cell r="F3540" t="str">
            <v/>
          </cell>
          <cell r="G3540" t="str">
            <v/>
          </cell>
          <cell r="H3540" t="str">
            <v/>
          </cell>
          <cell r="I3540"/>
          <cell r="J3540"/>
          <cell r="K3540"/>
          <cell r="L3540"/>
          <cell r="M3540" t="str">
            <v/>
          </cell>
          <cell r="N3540"/>
          <cell r="O3540"/>
          <cell r="P3540"/>
          <cell r="Q3540" t="str">
            <v/>
          </cell>
          <cell r="R3540"/>
          <cell r="S3540" t="str">
            <v/>
          </cell>
          <cell r="T3540"/>
          <cell r="U3540"/>
          <cell r="V3540" t="str">
            <v/>
          </cell>
        </row>
        <row r="3541">
          <cell r="A3541"/>
          <cell r="B3541" t="str">
            <v/>
          </cell>
          <cell r="C3541"/>
          <cell r="D3541" t="str">
            <v/>
          </cell>
          <cell r="E3541" t="str">
            <v/>
          </cell>
          <cell r="F3541" t="str">
            <v/>
          </cell>
          <cell r="G3541" t="str">
            <v/>
          </cell>
          <cell r="H3541" t="str">
            <v/>
          </cell>
          <cell r="I3541"/>
          <cell r="J3541"/>
          <cell r="K3541"/>
          <cell r="L3541"/>
          <cell r="M3541" t="str">
            <v/>
          </cell>
          <cell r="N3541"/>
          <cell r="O3541"/>
          <cell r="P3541"/>
          <cell r="Q3541" t="str">
            <v/>
          </cell>
          <cell r="R3541"/>
          <cell r="S3541" t="str">
            <v/>
          </cell>
          <cell r="T3541"/>
          <cell r="U3541"/>
          <cell r="V3541" t="str">
            <v/>
          </cell>
        </row>
        <row r="3542">
          <cell r="A3542"/>
          <cell r="B3542" t="str">
            <v/>
          </cell>
          <cell r="C3542"/>
          <cell r="D3542" t="str">
            <v/>
          </cell>
          <cell r="E3542" t="str">
            <v/>
          </cell>
          <cell r="F3542" t="str">
            <v/>
          </cell>
          <cell r="G3542" t="str">
            <v/>
          </cell>
          <cell r="H3542" t="str">
            <v/>
          </cell>
          <cell r="I3542"/>
          <cell r="J3542"/>
          <cell r="K3542"/>
          <cell r="L3542"/>
          <cell r="M3542" t="str">
            <v/>
          </cell>
          <cell r="N3542"/>
          <cell r="O3542"/>
          <cell r="P3542"/>
          <cell r="Q3542" t="str">
            <v/>
          </cell>
          <cell r="R3542"/>
          <cell r="S3542" t="str">
            <v/>
          </cell>
          <cell r="T3542"/>
          <cell r="U3542"/>
          <cell r="V3542" t="str">
            <v/>
          </cell>
        </row>
        <row r="3543">
          <cell r="A3543"/>
          <cell r="B3543" t="str">
            <v/>
          </cell>
          <cell r="C3543"/>
          <cell r="D3543" t="str">
            <v/>
          </cell>
          <cell r="E3543" t="str">
            <v/>
          </cell>
          <cell r="F3543" t="str">
            <v/>
          </cell>
          <cell r="G3543" t="str">
            <v/>
          </cell>
          <cell r="H3543" t="str">
            <v/>
          </cell>
          <cell r="I3543"/>
          <cell r="J3543"/>
          <cell r="K3543"/>
          <cell r="L3543"/>
          <cell r="M3543" t="str">
            <v/>
          </cell>
          <cell r="N3543"/>
          <cell r="O3543"/>
          <cell r="P3543"/>
          <cell r="Q3543" t="str">
            <v/>
          </cell>
          <cell r="R3543"/>
          <cell r="S3543" t="str">
            <v/>
          </cell>
          <cell r="T3543"/>
          <cell r="U3543"/>
          <cell r="V3543" t="str">
            <v/>
          </cell>
        </row>
        <row r="3544">
          <cell r="A3544"/>
          <cell r="B3544" t="str">
            <v/>
          </cell>
          <cell r="C3544"/>
          <cell r="D3544" t="str">
            <v/>
          </cell>
          <cell r="E3544" t="str">
            <v/>
          </cell>
          <cell r="F3544" t="str">
            <v/>
          </cell>
          <cell r="G3544" t="str">
            <v/>
          </cell>
          <cell r="H3544" t="str">
            <v/>
          </cell>
          <cell r="I3544"/>
          <cell r="J3544"/>
          <cell r="K3544"/>
          <cell r="L3544"/>
          <cell r="M3544" t="str">
            <v/>
          </cell>
          <cell r="N3544"/>
          <cell r="O3544"/>
          <cell r="P3544"/>
          <cell r="Q3544" t="str">
            <v/>
          </cell>
          <cell r="R3544"/>
          <cell r="S3544" t="str">
            <v/>
          </cell>
          <cell r="T3544"/>
          <cell r="U3544"/>
          <cell r="V3544" t="str">
            <v/>
          </cell>
        </row>
        <row r="3545">
          <cell r="A3545"/>
          <cell r="B3545" t="str">
            <v/>
          </cell>
          <cell r="C3545"/>
          <cell r="D3545" t="str">
            <v/>
          </cell>
          <cell r="E3545" t="str">
            <v/>
          </cell>
          <cell r="F3545" t="str">
            <v/>
          </cell>
          <cell r="G3545" t="str">
            <v/>
          </cell>
          <cell r="H3545" t="str">
            <v/>
          </cell>
          <cell r="I3545"/>
          <cell r="J3545"/>
          <cell r="K3545"/>
          <cell r="L3545"/>
          <cell r="M3545" t="str">
            <v/>
          </cell>
          <cell r="N3545"/>
          <cell r="O3545"/>
          <cell r="P3545"/>
          <cell r="Q3545" t="str">
            <v/>
          </cell>
          <cell r="R3545"/>
          <cell r="S3545" t="str">
            <v/>
          </cell>
          <cell r="T3545"/>
          <cell r="U3545"/>
          <cell r="V3545" t="str">
            <v/>
          </cell>
        </row>
        <row r="3546">
          <cell r="A3546"/>
          <cell r="B3546" t="str">
            <v/>
          </cell>
          <cell r="C3546"/>
          <cell r="D3546" t="str">
            <v/>
          </cell>
          <cell r="E3546" t="str">
            <v/>
          </cell>
          <cell r="F3546" t="str">
            <v/>
          </cell>
          <cell r="G3546" t="str">
            <v/>
          </cell>
          <cell r="H3546" t="str">
            <v/>
          </cell>
          <cell r="I3546"/>
          <cell r="J3546"/>
          <cell r="K3546"/>
          <cell r="L3546"/>
          <cell r="M3546" t="str">
            <v/>
          </cell>
          <cell r="N3546"/>
          <cell r="O3546"/>
          <cell r="P3546"/>
          <cell r="Q3546" t="str">
            <v/>
          </cell>
          <cell r="R3546"/>
          <cell r="S3546" t="str">
            <v/>
          </cell>
          <cell r="T3546"/>
          <cell r="U3546"/>
          <cell r="V3546" t="str">
            <v/>
          </cell>
        </row>
        <row r="3547">
          <cell r="A3547"/>
          <cell r="B3547" t="str">
            <v/>
          </cell>
          <cell r="C3547"/>
          <cell r="D3547" t="str">
            <v/>
          </cell>
          <cell r="E3547" t="str">
            <v/>
          </cell>
          <cell r="F3547" t="str">
            <v/>
          </cell>
          <cell r="G3547" t="str">
            <v/>
          </cell>
          <cell r="H3547" t="str">
            <v/>
          </cell>
          <cell r="I3547"/>
          <cell r="J3547"/>
          <cell r="K3547"/>
          <cell r="L3547"/>
          <cell r="M3547" t="str">
            <v/>
          </cell>
          <cell r="N3547"/>
          <cell r="O3547"/>
          <cell r="P3547"/>
          <cell r="Q3547" t="str">
            <v/>
          </cell>
          <cell r="R3547"/>
          <cell r="S3547" t="str">
            <v/>
          </cell>
          <cell r="T3547"/>
          <cell r="U3547"/>
          <cell r="V3547" t="str">
            <v/>
          </cell>
        </row>
        <row r="3548">
          <cell r="A3548"/>
          <cell r="B3548" t="str">
            <v/>
          </cell>
          <cell r="C3548"/>
          <cell r="D3548" t="str">
            <v/>
          </cell>
          <cell r="E3548" t="str">
            <v/>
          </cell>
          <cell r="F3548" t="str">
            <v/>
          </cell>
          <cell r="G3548" t="str">
            <v/>
          </cell>
          <cell r="H3548" t="str">
            <v/>
          </cell>
          <cell r="I3548"/>
          <cell r="J3548"/>
          <cell r="K3548"/>
          <cell r="L3548"/>
          <cell r="M3548" t="str">
            <v/>
          </cell>
          <cell r="N3548"/>
          <cell r="O3548"/>
          <cell r="P3548"/>
          <cell r="Q3548" t="str">
            <v/>
          </cell>
          <cell r="R3548"/>
          <cell r="S3548" t="str">
            <v/>
          </cell>
          <cell r="T3548"/>
          <cell r="U3548"/>
          <cell r="V3548" t="str">
            <v/>
          </cell>
        </row>
        <row r="3549">
          <cell r="A3549"/>
          <cell r="B3549" t="str">
            <v/>
          </cell>
          <cell r="C3549"/>
          <cell r="D3549" t="str">
            <v/>
          </cell>
          <cell r="E3549" t="str">
            <v/>
          </cell>
          <cell r="F3549" t="str">
            <v/>
          </cell>
          <cell r="G3549" t="str">
            <v/>
          </cell>
          <cell r="H3549" t="str">
            <v/>
          </cell>
          <cell r="I3549"/>
          <cell r="J3549"/>
          <cell r="K3549"/>
          <cell r="L3549"/>
          <cell r="M3549" t="str">
            <v/>
          </cell>
          <cell r="N3549"/>
          <cell r="O3549"/>
          <cell r="P3549"/>
          <cell r="Q3549" t="str">
            <v/>
          </cell>
          <cell r="R3549"/>
          <cell r="S3549" t="str">
            <v/>
          </cell>
          <cell r="T3549"/>
          <cell r="U3549"/>
          <cell r="V3549" t="str">
            <v/>
          </cell>
        </row>
        <row r="3550">
          <cell r="A3550"/>
          <cell r="B3550" t="str">
            <v/>
          </cell>
          <cell r="C3550"/>
          <cell r="D3550" t="str">
            <v/>
          </cell>
          <cell r="E3550" t="str">
            <v/>
          </cell>
          <cell r="F3550" t="str">
            <v/>
          </cell>
          <cell r="G3550" t="str">
            <v/>
          </cell>
          <cell r="H3550" t="str">
            <v/>
          </cell>
          <cell r="I3550"/>
          <cell r="J3550"/>
          <cell r="K3550"/>
          <cell r="L3550"/>
          <cell r="M3550" t="str">
            <v/>
          </cell>
          <cell r="N3550"/>
          <cell r="O3550"/>
          <cell r="P3550"/>
          <cell r="Q3550" t="str">
            <v/>
          </cell>
          <cell r="R3550"/>
          <cell r="S3550" t="str">
            <v/>
          </cell>
          <cell r="T3550"/>
          <cell r="U3550"/>
          <cell r="V3550" t="str">
            <v/>
          </cell>
        </row>
        <row r="3551">
          <cell r="A3551"/>
          <cell r="B3551" t="str">
            <v/>
          </cell>
          <cell r="C3551"/>
          <cell r="D3551" t="str">
            <v/>
          </cell>
          <cell r="E3551" t="str">
            <v/>
          </cell>
          <cell r="F3551" t="str">
            <v/>
          </cell>
          <cell r="G3551" t="str">
            <v/>
          </cell>
          <cell r="H3551" t="str">
            <v/>
          </cell>
          <cell r="I3551"/>
          <cell r="J3551"/>
          <cell r="K3551"/>
          <cell r="L3551"/>
          <cell r="M3551" t="str">
            <v/>
          </cell>
          <cell r="N3551"/>
          <cell r="O3551"/>
          <cell r="P3551"/>
          <cell r="Q3551" t="str">
            <v/>
          </cell>
          <cell r="R3551"/>
          <cell r="S3551" t="str">
            <v/>
          </cell>
          <cell r="T3551"/>
          <cell r="U3551"/>
          <cell r="V3551" t="str">
            <v/>
          </cell>
        </row>
        <row r="3552">
          <cell r="A3552"/>
          <cell r="B3552" t="str">
            <v/>
          </cell>
          <cell r="C3552"/>
          <cell r="D3552" t="str">
            <v/>
          </cell>
          <cell r="E3552" t="str">
            <v/>
          </cell>
          <cell r="F3552" t="str">
            <v/>
          </cell>
          <cell r="G3552" t="str">
            <v/>
          </cell>
          <cell r="H3552" t="str">
            <v/>
          </cell>
          <cell r="I3552"/>
          <cell r="J3552"/>
          <cell r="K3552"/>
          <cell r="L3552"/>
          <cell r="M3552" t="str">
            <v/>
          </cell>
          <cell r="N3552"/>
          <cell r="O3552"/>
          <cell r="P3552"/>
          <cell r="Q3552" t="str">
            <v/>
          </cell>
          <cell r="R3552"/>
          <cell r="S3552" t="str">
            <v/>
          </cell>
          <cell r="T3552"/>
          <cell r="U3552"/>
          <cell r="V3552" t="str">
            <v/>
          </cell>
        </row>
        <row r="3553">
          <cell r="A3553"/>
          <cell r="B3553" t="str">
            <v/>
          </cell>
          <cell r="C3553"/>
          <cell r="D3553" t="str">
            <v/>
          </cell>
          <cell r="E3553" t="str">
            <v/>
          </cell>
          <cell r="F3553" t="str">
            <v/>
          </cell>
          <cell r="G3553" t="str">
            <v/>
          </cell>
          <cell r="H3553" t="str">
            <v/>
          </cell>
          <cell r="I3553"/>
          <cell r="J3553"/>
          <cell r="K3553"/>
          <cell r="L3553"/>
          <cell r="M3553" t="str">
            <v/>
          </cell>
          <cell r="N3553"/>
          <cell r="O3553"/>
          <cell r="P3553"/>
          <cell r="Q3553" t="str">
            <v/>
          </cell>
          <cell r="R3553"/>
          <cell r="S3553" t="str">
            <v/>
          </cell>
          <cell r="T3553"/>
          <cell r="U3553"/>
          <cell r="V3553" t="str">
            <v/>
          </cell>
        </row>
        <row r="3554">
          <cell r="A3554"/>
          <cell r="B3554" t="str">
            <v/>
          </cell>
          <cell r="C3554"/>
          <cell r="D3554" t="str">
            <v/>
          </cell>
          <cell r="E3554" t="str">
            <v/>
          </cell>
          <cell r="F3554" t="str">
            <v/>
          </cell>
          <cell r="G3554" t="str">
            <v/>
          </cell>
          <cell r="H3554" t="str">
            <v/>
          </cell>
          <cell r="I3554"/>
          <cell r="J3554"/>
          <cell r="K3554"/>
          <cell r="L3554"/>
          <cell r="M3554" t="str">
            <v/>
          </cell>
          <cell r="N3554"/>
          <cell r="O3554"/>
          <cell r="P3554"/>
          <cell r="Q3554" t="str">
            <v/>
          </cell>
          <cell r="R3554"/>
          <cell r="S3554" t="str">
            <v/>
          </cell>
          <cell r="T3554"/>
          <cell r="U3554"/>
          <cell r="V3554" t="str">
            <v/>
          </cell>
        </row>
        <row r="3555">
          <cell r="A3555"/>
          <cell r="B3555" t="str">
            <v/>
          </cell>
          <cell r="C3555"/>
          <cell r="D3555" t="str">
            <v/>
          </cell>
          <cell r="E3555" t="str">
            <v/>
          </cell>
          <cell r="F3555" t="str">
            <v/>
          </cell>
          <cell r="G3555" t="str">
            <v/>
          </cell>
          <cell r="H3555" t="str">
            <v/>
          </cell>
          <cell r="I3555"/>
          <cell r="J3555"/>
          <cell r="K3555"/>
          <cell r="L3555"/>
          <cell r="M3555" t="str">
            <v/>
          </cell>
          <cell r="N3555"/>
          <cell r="O3555"/>
          <cell r="P3555"/>
          <cell r="Q3555" t="str">
            <v/>
          </cell>
          <cell r="R3555"/>
          <cell r="S3555" t="str">
            <v/>
          </cell>
          <cell r="T3555"/>
          <cell r="U3555"/>
          <cell r="V3555" t="str">
            <v/>
          </cell>
        </row>
        <row r="3556">
          <cell r="A3556"/>
          <cell r="B3556" t="str">
            <v/>
          </cell>
          <cell r="C3556"/>
          <cell r="D3556" t="str">
            <v/>
          </cell>
          <cell r="E3556" t="str">
            <v/>
          </cell>
          <cell r="F3556" t="str">
            <v/>
          </cell>
          <cell r="G3556" t="str">
            <v/>
          </cell>
          <cell r="H3556" t="str">
            <v/>
          </cell>
          <cell r="I3556"/>
          <cell r="J3556"/>
          <cell r="K3556"/>
          <cell r="L3556"/>
          <cell r="M3556" t="str">
            <v/>
          </cell>
          <cell r="N3556"/>
          <cell r="O3556"/>
          <cell r="P3556"/>
          <cell r="Q3556" t="str">
            <v/>
          </cell>
          <cell r="R3556"/>
          <cell r="S3556" t="str">
            <v/>
          </cell>
          <cell r="T3556"/>
          <cell r="U3556"/>
          <cell r="V3556" t="str">
            <v/>
          </cell>
        </row>
        <row r="3557">
          <cell r="A3557"/>
          <cell r="B3557" t="str">
            <v/>
          </cell>
          <cell r="C3557"/>
          <cell r="D3557" t="str">
            <v/>
          </cell>
          <cell r="E3557" t="str">
            <v/>
          </cell>
          <cell r="F3557" t="str">
            <v/>
          </cell>
          <cell r="G3557" t="str">
            <v/>
          </cell>
          <cell r="H3557" t="str">
            <v/>
          </cell>
          <cell r="I3557"/>
          <cell r="J3557"/>
          <cell r="K3557"/>
          <cell r="L3557"/>
          <cell r="M3557" t="str">
            <v/>
          </cell>
          <cell r="N3557"/>
          <cell r="O3557"/>
          <cell r="P3557"/>
          <cell r="Q3557" t="str">
            <v/>
          </cell>
          <cell r="R3557"/>
          <cell r="S3557" t="str">
            <v/>
          </cell>
          <cell r="T3557"/>
          <cell r="U3557"/>
          <cell r="V3557" t="str">
            <v/>
          </cell>
        </row>
        <row r="3558">
          <cell r="A3558"/>
          <cell r="B3558" t="str">
            <v/>
          </cell>
          <cell r="C3558"/>
          <cell r="D3558" t="str">
            <v/>
          </cell>
          <cell r="E3558" t="str">
            <v/>
          </cell>
          <cell r="F3558" t="str">
            <v/>
          </cell>
          <cell r="G3558" t="str">
            <v/>
          </cell>
          <cell r="H3558" t="str">
            <v/>
          </cell>
          <cell r="I3558"/>
          <cell r="J3558"/>
          <cell r="K3558"/>
          <cell r="L3558"/>
          <cell r="M3558" t="str">
            <v/>
          </cell>
          <cell r="N3558"/>
          <cell r="O3558"/>
          <cell r="P3558"/>
          <cell r="Q3558" t="str">
            <v/>
          </cell>
          <cell r="R3558"/>
          <cell r="S3558" t="str">
            <v/>
          </cell>
          <cell r="T3558"/>
          <cell r="U3558"/>
          <cell r="V3558" t="str">
            <v/>
          </cell>
        </row>
        <row r="3559">
          <cell r="A3559"/>
          <cell r="B3559" t="str">
            <v/>
          </cell>
          <cell r="C3559"/>
          <cell r="D3559" t="str">
            <v/>
          </cell>
          <cell r="E3559" t="str">
            <v/>
          </cell>
          <cell r="F3559" t="str">
            <v/>
          </cell>
          <cell r="G3559" t="str">
            <v/>
          </cell>
          <cell r="H3559" t="str">
            <v/>
          </cell>
          <cell r="I3559"/>
          <cell r="J3559"/>
          <cell r="K3559"/>
          <cell r="L3559"/>
          <cell r="M3559" t="str">
            <v/>
          </cell>
          <cell r="N3559"/>
          <cell r="O3559"/>
          <cell r="P3559"/>
          <cell r="Q3559" t="str">
            <v/>
          </cell>
          <cell r="R3559"/>
          <cell r="S3559" t="str">
            <v/>
          </cell>
          <cell r="T3559"/>
          <cell r="U3559"/>
          <cell r="V3559" t="str">
            <v/>
          </cell>
        </row>
        <row r="3560">
          <cell r="A3560"/>
          <cell r="B3560" t="str">
            <v/>
          </cell>
          <cell r="C3560"/>
          <cell r="D3560" t="str">
            <v/>
          </cell>
          <cell r="E3560" t="str">
            <v/>
          </cell>
          <cell r="F3560" t="str">
            <v/>
          </cell>
          <cell r="G3560" t="str">
            <v/>
          </cell>
          <cell r="H3560" t="str">
            <v/>
          </cell>
          <cell r="I3560"/>
          <cell r="J3560"/>
          <cell r="K3560"/>
          <cell r="L3560"/>
          <cell r="M3560" t="str">
            <v/>
          </cell>
          <cell r="N3560"/>
          <cell r="O3560"/>
          <cell r="P3560"/>
          <cell r="Q3560" t="str">
            <v/>
          </cell>
          <cell r="R3560"/>
          <cell r="S3560" t="str">
            <v/>
          </cell>
          <cell r="T3560"/>
          <cell r="U3560"/>
          <cell r="V3560" t="str">
            <v/>
          </cell>
        </row>
        <row r="3561">
          <cell r="A3561"/>
          <cell r="B3561" t="str">
            <v/>
          </cell>
          <cell r="C3561"/>
          <cell r="D3561" t="str">
            <v/>
          </cell>
          <cell r="E3561" t="str">
            <v/>
          </cell>
          <cell r="F3561" t="str">
            <v/>
          </cell>
          <cell r="G3561" t="str">
            <v/>
          </cell>
          <cell r="H3561" t="str">
            <v/>
          </cell>
          <cell r="I3561"/>
          <cell r="J3561"/>
          <cell r="K3561"/>
          <cell r="L3561"/>
          <cell r="M3561" t="str">
            <v/>
          </cell>
          <cell r="N3561"/>
          <cell r="O3561"/>
          <cell r="P3561"/>
          <cell r="Q3561" t="str">
            <v/>
          </cell>
          <cell r="R3561"/>
          <cell r="S3561" t="str">
            <v/>
          </cell>
          <cell r="T3561"/>
          <cell r="U3561"/>
          <cell r="V3561" t="str">
            <v/>
          </cell>
        </row>
        <row r="3562">
          <cell r="A3562"/>
          <cell r="B3562" t="str">
            <v/>
          </cell>
          <cell r="C3562"/>
          <cell r="D3562" t="str">
            <v/>
          </cell>
          <cell r="E3562" t="str">
            <v/>
          </cell>
          <cell r="F3562" t="str">
            <v/>
          </cell>
          <cell r="G3562" t="str">
            <v/>
          </cell>
          <cell r="H3562" t="str">
            <v/>
          </cell>
          <cell r="I3562"/>
          <cell r="J3562"/>
          <cell r="K3562"/>
          <cell r="L3562"/>
          <cell r="M3562" t="str">
            <v/>
          </cell>
          <cell r="N3562"/>
          <cell r="O3562"/>
          <cell r="P3562"/>
          <cell r="Q3562" t="str">
            <v/>
          </cell>
          <cell r="R3562"/>
          <cell r="S3562" t="str">
            <v/>
          </cell>
          <cell r="T3562"/>
          <cell r="U3562"/>
          <cell r="V3562" t="str">
            <v/>
          </cell>
        </row>
        <row r="3563">
          <cell r="A3563"/>
          <cell r="B3563" t="str">
            <v/>
          </cell>
          <cell r="C3563"/>
          <cell r="D3563" t="str">
            <v/>
          </cell>
          <cell r="E3563" t="str">
            <v/>
          </cell>
          <cell r="F3563" t="str">
            <v/>
          </cell>
          <cell r="G3563" t="str">
            <v/>
          </cell>
          <cell r="H3563" t="str">
            <v/>
          </cell>
          <cell r="I3563"/>
          <cell r="J3563"/>
          <cell r="K3563"/>
          <cell r="L3563"/>
          <cell r="M3563" t="str">
            <v/>
          </cell>
          <cell r="N3563"/>
          <cell r="O3563"/>
          <cell r="P3563"/>
          <cell r="Q3563" t="str">
            <v/>
          </cell>
          <cell r="R3563"/>
          <cell r="S3563" t="str">
            <v/>
          </cell>
          <cell r="T3563"/>
          <cell r="U3563"/>
          <cell r="V3563" t="str">
            <v/>
          </cell>
        </row>
        <row r="3564">
          <cell r="A3564"/>
          <cell r="B3564" t="str">
            <v/>
          </cell>
          <cell r="C3564"/>
          <cell r="D3564" t="str">
            <v/>
          </cell>
          <cell r="E3564" t="str">
            <v/>
          </cell>
          <cell r="F3564" t="str">
            <v/>
          </cell>
          <cell r="G3564" t="str">
            <v/>
          </cell>
          <cell r="H3564" t="str">
            <v/>
          </cell>
          <cell r="I3564"/>
          <cell r="J3564"/>
          <cell r="K3564"/>
          <cell r="L3564"/>
          <cell r="M3564" t="str">
            <v/>
          </cell>
          <cell r="N3564"/>
          <cell r="O3564"/>
          <cell r="P3564"/>
          <cell r="Q3564" t="str">
            <v/>
          </cell>
          <cell r="R3564"/>
          <cell r="S3564" t="str">
            <v/>
          </cell>
          <cell r="T3564"/>
          <cell r="U3564"/>
          <cell r="V3564" t="str">
            <v/>
          </cell>
        </row>
        <row r="3565">
          <cell r="A3565"/>
          <cell r="B3565" t="str">
            <v/>
          </cell>
          <cell r="C3565"/>
          <cell r="D3565" t="str">
            <v/>
          </cell>
          <cell r="E3565" t="str">
            <v/>
          </cell>
          <cell r="F3565" t="str">
            <v/>
          </cell>
          <cell r="G3565" t="str">
            <v/>
          </cell>
          <cell r="H3565" t="str">
            <v/>
          </cell>
          <cell r="I3565"/>
          <cell r="J3565"/>
          <cell r="K3565"/>
          <cell r="L3565"/>
          <cell r="M3565" t="str">
            <v/>
          </cell>
          <cell r="N3565"/>
          <cell r="O3565"/>
          <cell r="P3565"/>
          <cell r="Q3565" t="str">
            <v/>
          </cell>
          <cell r="R3565"/>
          <cell r="S3565" t="str">
            <v/>
          </cell>
          <cell r="T3565"/>
          <cell r="U3565"/>
          <cell r="V3565" t="str">
            <v/>
          </cell>
        </row>
        <row r="3566">
          <cell r="A3566"/>
          <cell r="B3566" t="str">
            <v/>
          </cell>
          <cell r="C3566"/>
          <cell r="D3566" t="str">
            <v/>
          </cell>
          <cell r="E3566" t="str">
            <v/>
          </cell>
          <cell r="F3566" t="str">
            <v/>
          </cell>
          <cell r="G3566" t="str">
            <v/>
          </cell>
          <cell r="H3566" t="str">
            <v/>
          </cell>
          <cell r="I3566"/>
          <cell r="J3566"/>
          <cell r="K3566"/>
          <cell r="L3566"/>
          <cell r="M3566" t="str">
            <v/>
          </cell>
          <cell r="N3566"/>
          <cell r="O3566"/>
          <cell r="P3566"/>
          <cell r="Q3566" t="str">
            <v/>
          </cell>
          <cell r="R3566"/>
          <cell r="S3566" t="str">
            <v/>
          </cell>
          <cell r="T3566"/>
          <cell r="U3566"/>
          <cell r="V3566" t="str">
            <v/>
          </cell>
        </row>
        <row r="3567">
          <cell r="A3567"/>
          <cell r="B3567" t="str">
            <v/>
          </cell>
          <cell r="C3567"/>
          <cell r="D3567" t="str">
            <v/>
          </cell>
          <cell r="E3567" t="str">
            <v/>
          </cell>
          <cell r="F3567" t="str">
            <v/>
          </cell>
          <cell r="G3567" t="str">
            <v/>
          </cell>
          <cell r="H3567" t="str">
            <v/>
          </cell>
          <cell r="I3567"/>
          <cell r="J3567"/>
          <cell r="K3567"/>
          <cell r="L3567"/>
          <cell r="M3567" t="str">
            <v/>
          </cell>
          <cell r="N3567"/>
          <cell r="O3567"/>
          <cell r="P3567"/>
          <cell r="Q3567" t="str">
            <v/>
          </cell>
          <cell r="R3567"/>
          <cell r="S3567" t="str">
            <v/>
          </cell>
          <cell r="T3567"/>
          <cell r="U3567"/>
          <cell r="V3567" t="str">
            <v/>
          </cell>
        </row>
        <row r="3568">
          <cell r="A3568"/>
          <cell r="B3568" t="str">
            <v/>
          </cell>
          <cell r="C3568"/>
          <cell r="D3568" t="str">
            <v/>
          </cell>
          <cell r="E3568" t="str">
            <v/>
          </cell>
          <cell r="F3568" t="str">
            <v/>
          </cell>
          <cell r="G3568" t="str">
            <v/>
          </cell>
          <cell r="H3568" t="str">
            <v/>
          </cell>
          <cell r="I3568"/>
          <cell r="J3568"/>
          <cell r="K3568"/>
          <cell r="L3568"/>
          <cell r="M3568" t="str">
            <v/>
          </cell>
          <cell r="N3568"/>
          <cell r="O3568"/>
          <cell r="P3568"/>
          <cell r="Q3568" t="str">
            <v/>
          </cell>
          <cell r="R3568"/>
          <cell r="S3568" t="str">
            <v/>
          </cell>
          <cell r="T3568"/>
          <cell r="U3568"/>
          <cell r="V3568" t="str">
            <v/>
          </cell>
        </row>
        <row r="3569">
          <cell r="A3569"/>
          <cell r="B3569" t="str">
            <v/>
          </cell>
          <cell r="C3569"/>
          <cell r="D3569" t="str">
            <v/>
          </cell>
          <cell r="E3569" t="str">
            <v/>
          </cell>
          <cell r="F3569" t="str">
            <v/>
          </cell>
          <cell r="G3569" t="str">
            <v/>
          </cell>
          <cell r="H3569" t="str">
            <v/>
          </cell>
          <cell r="I3569"/>
          <cell r="J3569"/>
          <cell r="K3569"/>
          <cell r="L3569"/>
          <cell r="M3569" t="str">
            <v/>
          </cell>
          <cell r="N3569"/>
          <cell r="O3569"/>
          <cell r="P3569"/>
          <cell r="Q3569" t="str">
            <v/>
          </cell>
          <cell r="R3569"/>
          <cell r="S3569" t="str">
            <v/>
          </cell>
          <cell r="T3569"/>
          <cell r="U3569"/>
          <cell r="V3569" t="str">
            <v/>
          </cell>
        </row>
        <row r="3570">
          <cell r="A3570"/>
          <cell r="B3570" t="str">
            <v/>
          </cell>
          <cell r="C3570"/>
          <cell r="D3570" t="str">
            <v/>
          </cell>
          <cell r="E3570" t="str">
            <v/>
          </cell>
          <cell r="F3570" t="str">
            <v/>
          </cell>
          <cell r="G3570" t="str">
            <v/>
          </cell>
          <cell r="H3570" t="str">
            <v/>
          </cell>
          <cell r="I3570"/>
          <cell r="J3570"/>
          <cell r="K3570"/>
          <cell r="L3570"/>
          <cell r="M3570" t="str">
            <v/>
          </cell>
          <cell r="N3570"/>
          <cell r="O3570"/>
          <cell r="P3570"/>
          <cell r="Q3570" t="str">
            <v/>
          </cell>
          <cell r="R3570"/>
          <cell r="S3570" t="str">
            <v/>
          </cell>
          <cell r="T3570"/>
          <cell r="U3570"/>
          <cell r="V3570" t="str">
            <v/>
          </cell>
        </row>
        <row r="3571">
          <cell r="A3571"/>
          <cell r="B3571" t="str">
            <v/>
          </cell>
          <cell r="C3571"/>
          <cell r="D3571" t="str">
            <v/>
          </cell>
          <cell r="E3571" t="str">
            <v/>
          </cell>
          <cell r="F3571" t="str">
            <v/>
          </cell>
          <cell r="G3571" t="str">
            <v/>
          </cell>
          <cell r="H3571" t="str">
            <v/>
          </cell>
          <cell r="I3571"/>
          <cell r="J3571"/>
          <cell r="K3571"/>
          <cell r="L3571"/>
          <cell r="M3571" t="str">
            <v/>
          </cell>
          <cell r="N3571"/>
          <cell r="O3571"/>
          <cell r="P3571"/>
          <cell r="Q3571" t="str">
            <v/>
          </cell>
          <cell r="R3571"/>
          <cell r="S3571" t="str">
            <v/>
          </cell>
          <cell r="T3571"/>
          <cell r="U3571"/>
          <cell r="V3571" t="str">
            <v/>
          </cell>
        </row>
        <row r="3572">
          <cell r="A3572"/>
          <cell r="B3572" t="str">
            <v/>
          </cell>
          <cell r="C3572"/>
          <cell r="D3572" t="str">
            <v/>
          </cell>
          <cell r="E3572" t="str">
            <v/>
          </cell>
          <cell r="F3572" t="str">
            <v/>
          </cell>
          <cell r="G3572" t="str">
            <v/>
          </cell>
          <cell r="H3572" t="str">
            <v/>
          </cell>
          <cell r="I3572"/>
          <cell r="J3572"/>
          <cell r="K3572"/>
          <cell r="L3572"/>
          <cell r="M3572" t="str">
            <v/>
          </cell>
          <cell r="N3572"/>
          <cell r="O3572"/>
          <cell r="P3572"/>
          <cell r="Q3572" t="str">
            <v/>
          </cell>
          <cell r="R3572"/>
          <cell r="S3572" t="str">
            <v/>
          </cell>
          <cell r="T3572"/>
          <cell r="U3572"/>
          <cell r="V3572" t="str">
            <v/>
          </cell>
        </row>
        <row r="3573">
          <cell r="A3573"/>
          <cell r="B3573" t="str">
            <v/>
          </cell>
          <cell r="C3573"/>
          <cell r="D3573" t="str">
            <v/>
          </cell>
          <cell r="E3573" t="str">
            <v/>
          </cell>
          <cell r="F3573" t="str">
            <v/>
          </cell>
          <cell r="G3573" t="str">
            <v/>
          </cell>
          <cell r="H3573" t="str">
            <v/>
          </cell>
          <cell r="I3573"/>
          <cell r="J3573"/>
          <cell r="K3573"/>
          <cell r="L3573"/>
          <cell r="M3573" t="str">
            <v/>
          </cell>
          <cell r="N3573"/>
          <cell r="O3573"/>
          <cell r="P3573"/>
          <cell r="Q3573" t="str">
            <v/>
          </cell>
          <cell r="R3573"/>
          <cell r="S3573" t="str">
            <v/>
          </cell>
          <cell r="T3573"/>
          <cell r="U3573"/>
          <cell r="V3573" t="str">
            <v/>
          </cell>
        </row>
        <row r="3574">
          <cell r="A3574"/>
          <cell r="B3574" t="str">
            <v/>
          </cell>
          <cell r="C3574"/>
          <cell r="D3574" t="str">
            <v/>
          </cell>
          <cell r="E3574" t="str">
            <v/>
          </cell>
          <cell r="F3574" t="str">
            <v/>
          </cell>
          <cell r="G3574" t="str">
            <v/>
          </cell>
          <cell r="H3574" t="str">
            <v/>
          </cell>
          <cell r="I3574"/>
          <cell r="J3574"/>
          <cell r="K3574"/>
          <cell r="L3574"/>
          <cell r="M3574" t="str">
            <v/>
          </cell>
          <cell r="N3574"/>
          <cell r="O3574"/>
          <cell r="P3574"/>
          <cell r="Q3574" t="str">
            <v/>
          </cell>
          <cell r="R3574"/>
          <cell r="S3574" t="str">
            <v/>
          </cell>
          <cell r="T3574"/>
          <cell r="U3574"/>
          <cell r="V3574" t="str">
            <v/>
          </cell>
        </row>
        <row r="3575">
          <cell r="A3575"/>
          <cell r="B3575" t="str">
            <v/>
          </cell>
          <cell r="C3575"/>
          <cell r="D3575" t="str">
            <v/>
          </cell>
          <cell r="E3575" t="str">
            <v/>
          </cell>
          <cell r="F3575" t="str">
            <v/>
          </cell>
          <cell r="G3575" t="str">
            <v/>
          </cell>
          <cell r="H3575" t="str">
            <v/>
          </cell>
          <cell r="I3575"/>
          <cell r="J3575"/>
          <cell r="K3575"/>
          <cell r="L3575"/>
          <cell r="M3575" t="str">
            <v/>
          </cell>
          <cell r="N3575"/>
          <cell r="O3575"/>
          <cell r="P3575"/>
          <cell r="Q3575" t="str">
            <v/>
          </cell>
          <cell r="R3575"/>
          <cell r="S3575" t="str">
            <v/>
          </cell>
          <cell r="T3575"/>
          <cell r="U3575"/>
          <cell r="V3575" t="str">
            <v/>
          </cell>
        </row>
        <row r="3576">
          <cell r="A3576"/>
          <cell r="B3576" t="str">
            <v/>
          </cell>
          <cell r="C3576"/>
          <cell r="D3576" t="str">
            <v/>
          </cell>
          <cell r="E3576" t="str">
            <v/>
          </cell>
          <cell r="F3576" t="str">
            <v/>
          </cell>
          <cell r="G3576" t="str">
            <v/>
          </cell>
          <cell r="H3576" t="str">
            <v/>
          </cell>
          <cell r="I3576"/>
          <cell r="J3576"/>
          <cell r="K3576"/>
          <cell r="L3576"/>
          <cell r="M3576" t="str">
            <v/>
          </cell>
          <cell r="N3576"/>
          <cell r="O3576"/>
          <cell r="P3576"/>
          <cell r="Q3576" t="str">
            <v/>
          </cell>
          <cell r="R3576"/>
          <cell r="S3576" t="str">
            <v/>
          </cell>
          <cell r="T3576"/>
          <cell r="U3576"/>
          <cell r="V3576" t="str">
            <v/>
          </cell>
        </row>
        <row r="3577">
          <cell r="A3577"/>
          <cell r="B3577" t="str">
            <v/>
          </cell>
          <cell r="C3577"/>
          <cell r="D3577" t="str">
            <v/>
          </cell>
          <cell r="E3577" t="str">
            <v/>
          </cell>
          <cell r="F3577" t="str">
            <v/>
          </cell>
          <cell r="G3577" t="str">
            <v/>
          </cell>
          <cell r="H3577" t="str">
            <v/>
          </cell>
          <cell r="I3577"/>
          <cell r="J3577"/>
          <cell r="K3577"/>
          <cell r="L3577"/>
          <cell r="M3577" t="str">
            <v/>
          </cell>
          <cell r="N3577"/>
          <cell r="O3577"/>
          <cell r="P3577"/>
          <cell r="Q3577" t="str">
            <v/>
          </cell>
          <cell r="R3577"/>
          <cell r="S3577" t="str">
            <v/>
          </cell>
          <cell r="T3577"/>
          <cell r="U3577"/>
          <cell r="V3577" t="str">
            <v/>
          </cell>
        </row>
        <row r="3578">
          <cell r="A3578"/>
          <cell r="B3578" t="str">
            <v/>
          </cell>
          <cell r="C3578"/>
          <cell r="D3578" t="str">
            <v/>
          </cell>
          <cell r="E3578" t="str">
            <v/>
          </cell>
          <cell r="F3578" t="str">
            <v/>
          </cell>
          <cell r="G3578" t="str">
            <v/>
          </cell>
          <cell r="H3578" t="str">
            <v/>
          </cell>
          <cell r="I3578"/>
          <cell r="J3578"/>
          <cell r="K3578"/>
          <cell r="L3578"/>
          <cell r="M3578" t="str">
            <v/>
          </cell>
          <cell r="N3578"/>
          <cell r="O3578"/>
          <cell r="P3578"/>
          <cell r="Q3578" t="str">
            <v/>
          </cell>
          <cell r="R3578"/>
          <cell r="S3578" t="str">
            <v/>
          </cell>
          <cell r="T3578"/>
          <cell r="U3578"/>
          <cell r="V3578" t="str">
            <v/>
          </cell>
        </row>
        <row r="3579">
          <cell r="A3579"/>
          <cell r="B3579" t="str">
            <v/>
          </cell>
          <cell r="C3579"/>
          <cell r="D3579" t="str">
            <v/>
          </cell>
          <cell r="E3579" t="str">
            <v/>
          </cell>
          <cell r="F3579" t="str">
            <v/>
          </cell>
          <cell r="G3579" t="str">
            <v/>
          </cell>
          <cell r="H3579" t="str">
            <v/>
          </cell>
          <cell r="I3579"/>
          <cell r="J3579"/>
          <cell r="K3579"/>
          <cell r="L3579"/>
          <cell r="M3579" t="str">
            <v/>
          </cell>
          <cell r="N3579"/>
          <cell r="O3579"/>
          <cell r="P3579"/>
          <cell r="Q3579" t="str">
            <v/>
          </cell>
          <cell r="R3579"/>
          <cell r="S3579" t="str">
            <v/>
          </cell>
          <cell r="T3579"/>
          <cell r="U3579"/>
          <cell r="V3579" t="str">
            <v/>
          </cell>
        </row>
        <row r="3580">
          <cell r="A3580"/>
          <cell r="B3580" t="str">
            <v/>
          </cell>
          <cell r="C3580"/>
          <cell r="D3580" t="str">
            <v/>
          </cell>
          <cell r="E3580" t="str">
            <v/>
          </cell>
          <cell r="F3580" t="str">
            <v/>
          </cell>
          <cell r="G3580" t="str">
            <v/>
          </cell>
          <cell r="H3580" t="str">
            <v/>
          </cell>
          <cell r="I3580"/>
          <cell r="J3580"/>
          <cell r="K3580"/>
          <cell r="L3580"/>
          <cell r="M3580" t="str">
            <v/>
          </cell>
          <cell r="N3580"/>
          <cell r="O3580"/>
          <cell r="P3580"/>
          <cell r="Q3580" t="str">
            <v/>
          </cell>
          <cell r="R3580"/>
          <cell r="S3580" t="str">
            <v/>
          </cell>
          <cell r="T3580"/>
          <cell r="U3580"/>
          <cell r="V3580" t="str">
            <v/>
          </cell>
        </row>
        <row r="3581">
          <cell r="A3581"/>
          <cell r="B3581" t="str">
            <v/>
          </cell>
          <cell r="C3581"/>
          <cell r="D3581" t="str">
            <v/>
          </cell>
          <cell r="E3581" t="str">
            <v/>
          </cell>
          <cell r="F3581" t="str">
            <v/>
          </cell>
          <cell r="G3581" t="str">
            <v/>
          </cell>
          <cell r="H3581" t="str">
            <v/>
          </cell>
          <cell r="I3581"/>
          <cell r="J3581"/>
          <cell r="K3581"/>
          <cell r="L3581"/>
          <cell r="M3581" t="str">
            <v/>
          </cell>
          <cell r="N3581"/>
          <cell r="O3581"/>
          <cell r="P3581"/>
          <cell r="Q3581" t="str">
            <v/>
          </cell>
          <cell r="R3581"/>
          <cell r="S3581" t="str">
            <v/>
          </cell>
          <cell r="T3581"/>
          <cell r="U3581"/>
          <cell r="V3581" t="str">
            <v/>
          </cell>
        </row>
        <row r="3582">
          <cell r="A3582"/>
          <cell r="B3582" t="str">
            <v/>
          </cell>
          <cell r="C3582"/>
          <cell r="D3582" t="str">
            <v/>
          </cell>
          <cell r="E3582" t="str">
            <v/>
          </cell>
          <cell r="F3582" t="str">
            <v/>
          </cell>
          <cell r="G3582" t="str">
            <v/>
          </cell>
          <cell r="H3582" t="str">
            <v/>
          </cell>
          <cell r="I3582"/>
          <cell r="J3582"/>
          <cell r="K3582"/>
          <cell r="L3582"/>
          <cell r="M3582" t="str">
            <v/>
          </cell>
          <cell r="N3582"/>
          <cell r="O3582"/>
          <cell r="P3582"/>
          <cell r="Q3582" t="str">
            <v/>
          </cell>
          <cell r="R3582"/>
          <cell r="S3582" t="str">
            <v/>
          </cell>
          <cell r="T3582"/>
          <cell r="U3582"/>
          <cell r="V3582" t="str">
            <v/>
          </cell>
        </row>
        <row r="3583">
          <cell r="A3583"/>
          <cell r="B3583" t="str">
            <v/>
          </cell>
          <cell r="C3583"/>
          <cell r="D3583" t="str">
            <v/>
          </cell>
          <cell r="E3583" t="str">
            <v/>
          </cell>
          <cell r="F3583" t="str">
            <v/>
          </cell>
          <cell r="G3583" t="str">
            <v/>
          </cell>
          <cell r="H3583" t="str">
            <v/>
          </cell>
          <cell r="I3583"/>
          <cell r="J3583"/>
          <cell r="K3583"/>
          <cell r="L3583"/>
          <cell r="M3583" t="str">
            <v/>
          </cell>
          <cell r="N3583"/>
          <cell r="O3583"/>
          <cell r="P3583"/>
          <cell r="Q3583" t="str">
            <v/>
          </cell>
          <cell r="R3583"/>
          <cell r="S3583" t="str">
            <v/>
          </cell>
          <cell r="T3583"/>
          <cell r="U3583"/>
          <cell r="V3583" t="str">
            <v/>
          </cell>
        </row>
        <row r="3584">
          <cell r="A3584"/>
          <cell r="B3584" t="str">
            <v/>
          </cell>
          <cell r="C3584"/>
          <cell r="D3584" t="str">
            <v/>
          </cell>
          <cell r="E3584" t="str">
            <v/>
          </cell>
          <cell r="F3584" t="str">
            <v/>
          </cell>
          <cell r="G3584" t="str">
            <v/>
          </cell>
          <cell r="H3584" t="str">
            <v/>
          </cell>
          <cell r="I3584"/>
          <cell r="J3584"/>
          <cell r="K3584"/>
          <cell r="L3584"/>
          <cell r="M3584" t="str">
            <v/>
          </cell>
          <cell r="N3584"/>
          <cell r="O3584"/>
          <cell r="P3584"/>
          <cell r="Q3584" t="str">
            <v/>
          </cell>
          <cell r="R3584"/>
          <cell r="S3584" t="str">
            <v/>
          </cell>
          <cell r="T3584"/>
          <cell r="U3584"/>
          <cell r="V3584" t="str">
            <v/>
          </cell>
        </row>
        <row r="3585">
          <cell r="A3585"/>
          <cell r="B3585" t="str">
            <v/>
          </cell>
          <cell r="C3585"/>
          <cell r="D3585" t="str">
            <v/>
          </cell>
          <cell r="E3585" t="str">
            <v/>
          </cell>
          <cell r="F3585" t="str">
            <v/>
          </cell>
          <cell r="G3585" t="str">
            <v/>
          </cell>
          <cell r="H3585" t="str">
            <v/>
          </cell>
          <cell r="I3585"/>
          <cell r="J3585"/>
          <cell r="K3585"/>
          <cell r="L3585"/>
          <cell r="M3585" t="str">
            <v/>
          </cell>
          <cell r="N3585"/>
          <cell r="O3585"/>
          <cell r="P3585"/>
          <cell r="Q3585" t="str">
            <v/>
          </cell>
          <cell r="R3585"/>
          <cell r="S3585" t="str">
            <v/>
          </cell>
          <cell r="T3585"/>
          <cell r="U3585"/>
          <cell r="V3585" t="str">
            <v/>
          </cell>
        </row>
        <row r="3586">
          <cell r="A3586"/>
          <cell r="B3586" t="str">
            <v/>
          </cell>
          <cell r="C3586"/>
          <cell r="D3586" t="str">
            <v/>
          </cell>
          <cell r="E3586" t="str">
            <v/>
          </cell>
          <cell r="F3586" t="str">
            <v/>
          </cell>
          <cell r="G3586" t="str">
            <v/>
          </cell>
          <cell r="H3586" t="str">
            <v/>
          </cell>
          <cell r="I3586"/>
          <cell r="J3586"/>
          <cell r="K3586"/>
          <cell r="L3586"/>
          <cell r="M3586" t="str">
            <v/>
          </cell>
          <cell r="N3586"/>
          <cell r="O3586"/>
          <cell r="P3586"/>
          <cell r="Q3586" t="str">
            <v/>
          </cell>
          <cell r="R3586"/>
          <cell r="S3586" t="str">
            <v/>
          </cell>
          <cell r="T3586"/>
          <cell r="U3586"/>
          <cell r="V3586" t="str">
            <v/>
          </cell>
        </row>
        <row r="3587">
          <cell r="A3587"/>
          <cell r="B3587" t="str">
            <v/>
          </cell>
          <cell r="C3587"/>
          <cell r="D3587" t="str">
            <v/>
          </cell>
          <cell r="E3587" t="str">
            <v/>
          </cell>
          <cell r="F3587" t="str">
            <v/>
          </cell>
          <cell r="G3587" t="str">
            <v/>
          </cell>
          <cell r="H3587" t="str">
            <v/>
          </cell>
          <cell r="I3587"/>
          <cell r="J3587"/>
          <cell r="K3587"/>
          <cell r="L3587"/>
          <cell r="M3587" t="str">
            <v/>
          </cell>
          <cell r="N3587"/>
          <cell r="O3587"/>
          <cell r="P3587"/>
          <cell r="Q3587" t="str">
            <v/>
          </cell>
          <cell r="R3587"/>
          <cell r="S3587" t="str">
            <v/>
          </cell>
          <cell r="T3587"/>
          <cell r="U3587"/>
          <cell r="V3587" t="str">
            <v/>
          </cell>
        </row>
        <row r="3588">
          <cell r="A3588"/>
          <cell r="B3588" t="str">
            <v/>
          </cell>
          <cell r="C3588"/>
          <cell r="D3588" t="str">
            <v/>
          </cell>
          <cell r="E3588" t="str">
            <v/>
          </cell>
          <cell r="F3588" t="str">
            <v/>
          </cell>
          <cell r="G3588" t="str">
            <v/>
          </cell>
          <cell r="H3588" t="str">
            <v/>
          </cell>
          <cell r="I3588"/>
          <cell r="J3588"/>
          <cell r="K3588"/>
          <cell r="L3588"/>
          <cell r="M3588" t="str">
            <v/>
          </cell>
          <cell r="N3588"/>
          <cell r="O3588"/>
          <cell r="P3588"/>
          <cell r="Q3588" t="str">
            <v/>
          </cell>
          <cell r="R3588"/>
          <cell r="S3588" t="str">
            <v/>
          </cell>
          <cell r="T3588"/>
          <cell r="U3588"/>
          <cell r="V3588" t="str">
            <v/>
          </cell>
        </row>
        <row r="3589">
          <cell r="A3589"/>
          <cell r="B3589" t="str">
            <v/>
          </cell>
          <cell r="C3589"/>
          <cell r="D3589" t="str">
            <v/>
          </cell>
          <cell r="E3589" t="str">
            <v/>
          </cell>
          <cell r="F3589" t="str">
            <v/>
          </cell>
          <cell r="G3589" t="str">
            <v/>
          </cell>
          <cell r="H3589" t="str">
            <v/>
          </cell>
          <cell r="I3589"/>
          <cell r="J3589"/>
          <cell r="K3589"/>
          <cell r="L3589"/>
          <cell r="M3589" t="str">
            <v/>
          </cell>
          <cell r="N3589"/>
          <cell r="O3589"/>
          <cell r="P3589"/>
          <cell r="Q3589" t="str">
            <v/>
          </cell>
          <cell r="R3589"/>
          <cell r="S3589" t="str">
            <v/>
          </cell>
          <cell r="T3589"/>
          <cell r="U3589"/>
          <cell r="V3589" t="str">
            <v/>
          </cell>
        </row>
        <row r="3590">
          <cell r="A3590"/>
          <cell r="B3590" t="str">
            <v/>
          </cell>
          <cell r="C3590"/>
          <cell r="D3590" t="str">
            <v/>
          </cell>
          <cell r="E3590" t="str">
            <v/>
          </cell>
          <cell r="F3590" t="str">
            <v/>
          </cell>
          <cell r="G3590" t="str">
            <v/>
          </cell>
          <cell r="H3590" t="str">
            <v/>
          </cell>
          <cell r="I3590"/>
          <cell r="J3590"/>
          <cell r="K3590"/>
          <cell r="L3590"/>
          <cell r="M3590" t="str">
            <v/>
          </cell>
          <cell r="N3590"/>
          <cell r="O3590"/>
          <cell r="P3590"/>
          <cell r="Q3590" t="str">
            <v/>
          </cell>
          <cell r="R3590"/>
          <cell r="S3590" t="str">
            <v/>
          </cell>
          <cell r="T3590"/>
          <cell r="U3590"/>
          <cell r="V3590" t="str">
            <v/>
          </cell>
        </row>
        <row r="3591">
          <cell r="A3591"/>
          <cell r="B3591" t="str">
            <v/>
          </cell>
          <cell r="C3591"/>
          <cell r="D3591" t="str">
            <v/>
          </cell>
          <cell r="E3591" t="str">
            <v/>
          </cell>
          <cell r="F3591" t="str">
            <v/>
          </cell>
          <cell r="G3591" t="str">
            <v/>
          </cell>
          <cell r="H3591" t="str">
            <v/>
          </cell>
          <cell r="I3591"/>
          <cell r="J3591"/>
          <cell r="K3591"/>
          <cell r="L3591"/>
          <cell r="M3591" t="str">
            <v/>
          </cell>
          <cell r="N3591"/>
          <cell r="O3591"/>
          <cell r="P3591"/>
          <cell r="Q3591" t="str">
            <v/>
          </cell>
          <cell r="R3591"/>
          <cell r="S3591" t="str">
            <v/>
          </cell>
          <cell r="T3591"/>
          <cell r="U3591"/>
          <cell r="V3591" t="str">
            <v/>
          </cell>
        </row>
        <row r="3592">
          <cell r="A3592"/>
          <cell r="B3592" t="str">
            <v/>
          </cell>
          <cell r="C3592"/>
          <cell r="D3592" t="str">
            <v/>
          </cell>
          <cell r="E3592" t="str">
            <v/>
          </cell>
          <cell r="F3592" t="str">
            <v/>
          </cell>
          <cell r="G3592" t="str">
            <v/>
          </cell>
          <cell r="H3592" t="str">
            <v/>
          </cell>
          <cell r="I3592"/>
          <cell r="J3592"/>
          <cell r="K3592"/>
          <cell r="L3592"/>
          <cell r="M3592" t="str">
            <v/>
          </cell>
          <cell r="N3592"/>
          <cell r="O3592"/>
          <cell r="P3592"/>
          <cell r="Q3592" t="str">
            <v/>
          </cell>
          <cell r="R3592"/>
          <cell r="S3592" t="str">
            <v/>
          </cell>
          <cell r="T3592"/>
          <cell r="U3592"/>
          <cell r="V3592" t="str">
            <v/>
          </cell>
        </row>
        <row r="3593">
          <cell r="A3593"/>
          <cell r="B3593" t="str">
            <v/>
          </cell>
          <cell r="C3593"/>
          <cell r="D3593" t="str">
            <v/>
          </cell>
          <cell r="E3593" t="str">
            <v/>
          </cell>
          <cell r="F3593" t="str">
            <v/>
          </cell>
          <cell r="G3593" t="str">
            <v/>
          </cell>
          <cell r="H3593" t="str">
            <v/>
          </cell>
          <cell r="I3593"/>
          <cell r="J3593"/>
          <cell r="K3593"/>
          <cell r="L3593"/>
          <cell r="M3593" t="str">
            <v/>
          </cell>
          <cell r="N3593"/>
          <cell r="O3593"/>
          <cell r="P3593"/>
          <cell r="Q3593" t="str">
            <v/>
          </cell>
          <cell r="R3593"/>
          <cell r="S3593" t="str">
            <v/>
          </cell>
          <cell r="T3593"/>
          <cell r="U3593"/>
          <cell r="V3593" t="str">
            <v/>
          </cell>
        </row>
        <row r="3594">
          <cell r="A3594"/>
          <cell r="B3594" t="str">
            <v/>
          </cell>
          <cell r="C3594"/>
          <cell r="D3594" t="str">
            <v/>
          </cell>
          <cell r="E3594" t="str">
            <v/>
          </cell>
          <cell r="F3594" t="str">
            <v/>
          </cell>
          <cell r="G3594" t="str">
            <v/>
          </cell>
          <cell r="H3594" t="str">
            <v/>
          </cell>
          <cell r="I3594"/>
          <cell r="J3594"/>
          <cell r="K3594"/>
          <cell r="L3594"/>
          <cell r="M3594" t="str">
            <v/>
          </cell>
          <cell r="N3594"/>
          <cell r="O3594"/>
          <cell r="P3594"/>
          <cell r="Q3594" t="str">
            <v/>
          </cell>
          <cell r="R3594"/>
          <cell r="S3594" t="str">
            <v/>
          </cell>
          <cell r="T3594"/>
          <cell r="U3594"/>
          <cell r="V3594" t="str">
            <v/>
          </cell>
        </row>
        <row r="3595">
          <cell r="A3595"/>
          <cell r="B3595" t="str">
            <v/>
          </cell>
          <cell r="C3595"/>
          <cell r="D3595" t="str">
            <v/>
          </cell>
          <cell r="E3595" t="str">
            <v/>
          </cell>
          <cell r="F3595" t="str">
            <v/>
          </cell>
          <cell r="G3595" t="str">
            <v/>
          </cell>
          <cell r="H3595" t="str">
            <v/>
          </cell>
          <cell r="I3595"/>
          <cell r="J3595"/>
          <cell r="K3595"/>
          <cell r="L3595"/>
          <cell r="M3595" t="str">
            <v/>
          </cell>
          <cell r="N3595"/>
          <cell r="O3595"/>
          <cell r="P3595"/>
          <cell r="Q3595" t="str">
            <v/>
          </cell>
          <cell r="R3595"/>
          <cell r="S3595" t="str">
            <v/>
          </cell>
          <cell r="T3595"/>
          <cell r="U3595"/>
          <cell r="V3595" t="str">
            <v/>
          </cell>
        </row>
        <row r="3596">
          <cell r="A3596"/>
          <cell r="B3596" t="str">
            <v/>
          </cell>
          <cell r="C3596"/>
          <cell r="D3596" t="str">
            <v/>
          </cell>
          <cell r="E3596" t="str">
            <v/>
          </cell>
          <cell r="F3596" t="str">
            <v/>
          </cell>
          <cell r="G3596" t="str">
            <v/>
          </cell>
          <cell r="H3596" t="str">
            <v/>
          </cell>
          <cell r="I3596"/>
          <cell r="J3596"/>
          <cell r="K3596"/>
          <cell r="L3596"/>
          <cell r="M3596" t="str">
            <v/>
          </cell>
          <cell r="N3596"/>
          <cell r="O3596"/>
          <cell r="P3596"/>
          <cell r="Q3596" t="str">
            <v/>
          </cell>
          <cell r="R3596"/>
          <cell r="S3596" t="str">
            <v/>
          </cell>
          <cell r="T3596"/>
          <cell r="U3596"/>
          <cell r="V3596" t="str">
            <v/>
          </cell>
        </row>
        <row r="3597">
          <cell r="A3597"/>
          <cell r="B3597" t="str">
            <v/>
          </cell>
          <cell r="C3597"/>
          <cell r="D3597" t="str">
            <v/>
          </cell>
          <cell r="E3597" t="str">
            <v/>
          </cell>
          <cell r="F3597" t="str">
            <v/>
          </cell>
          <cell r="G3597" t="str">
            <v/>
          </cell>
          <cell r="H3597" t="str">
            <v/>
          </cell>
          <cell r="I3597"/>
          <cell r="J3597"/>
          <cell r="K3597"/>
          <cell r="L3597"/>
          <cell r="M3597" t="str">
            <v/>
          </cell>
          <cell r="N3597"/>
          <cell r="O3597"/>
          <cell r="P3597"/>
          <cell r="Q3597" t="str">
            <v/>
          </cell>
          <cell r="R3597"/>
          <cell r="S3597" t="str">
            <v/>
          </cell>
          <cell r="T3597"/>
          <cell r="U3597"/>
          <cell r="V3597" t="str">
            <v/>
          </cell>
        </row>
        <row r="3598">
          <cell r="A3598"/>
          <cell r="B3598" t="str">
            <v/>
          </cell>
          <cell r="C3598"/>
          <cell r="D3598" t="str">
            <v/>
          </cell>
          <cell r="E3598" t="str">
            <v/>
          </cell>
          <cell r="F3598" t="str">
            <v/>
          </cell>
          <cell r="G3598" t="str">
            <v/>
          </cell>
          <cell r="H3598" t="str">
            <v/>
          </cell>
          <cell r="I3598"/>
          <cell r="J3598"/>
          <cell r="K3598"/>
          <cell r="L3598"/>
          <cell r="M3598" t="str">
            <v/>
          </cell>
          <cell r="N3598"/>
          <cell r="O3598"/>
          <cell r="P3598"/>
          <cell r="Q3598" t="str">
            <v/>
          </cell>
          <cell r="R3598"/>
          <cell r="S3598" t="str">
            <v/>
          </cell>
          <cell r="T3598"/>
          <cell r="U3598"/>
          <cell r="V3598" t="str">
            <v/>
          </cell>
        </row>
        <row r="3599">
          <cell r="A3599"/>
          <cell r="B3599" t="str">
            <v/>
          </cell>
          <cell r="C3599"/>
          <cell r="D3599" t="str">
            <v/>
          </cell>
          <cell r="E3599" t="str">
            <v/>
          </cell>
          <cell r="F3599" t="str">
            <v/>
          </cell>
          <cell r="G3599" t="str">
            <v/>
          </cell>
          <cell r="H3599" t="str">
            <v/>
          </cell>
          <cell r="I3599"/>
          <cell r="J3599"/>
          <cell r="K3599"/>
          <cell r="L3599"/>
          <cell r="M3599" t="str">
            <v/>
          </cell>
          <cell r="N3599"/>
          <cell r="O3599"/>
          <cell r="P3599"/>
          <cell r="Q3599" t="str">
            <v/>
          </cell>
          <cell r="R3599"/>
          <cell r="S3599" t="str">
            <v/>
          </cell>
          <cell r="T3599"/>
          <cell r="U3599"/>
          <cell r="V3599" t="str">
            <v/>
          </cell>
        </row>
        <row r="3600">
          <cell r="A3600"/>
          <cell r="B3600" t="str">
            <v/>
          </cell>
          <cell r="C3600"/>
          <cell r="D3600" t="str">
            <v/>
          </cell>
          <cell r="E3600" t="str">
            <v/>
          </cell>
          <cell r="F3600" t="str">
            <v/>
          </cell>
          <cell r="G3600" t="str">
            <v/>
          </cell>
          <cell r="H3600" t="str">
            <v/>
          </cell>
          <cell r="I3600"/>
          <cell r="J3600"/>
          <cell r="K3600"/>
          <cell r="L3600"/>
          <cell r="M3600" t="str">
            <v/>
          </cell>
          <cell r="N3600"/>
          <cell r="O3600"/>
          <cell r="P3600"/>
          <cell r="Q3600" t="str">
            <v/>
          </cell>
          <cell r="R3600"/>
          <cell r="S3600" t="str">
            <v/>
          </cell>
          <cell r="T3600"/>
          <cell r="U3600"/>
          <cell r="V3600" t="str">
            <v/>
          </cell>
        </row>
        <row r="3601">
          <cell r="A3601"/>
          <cell r="B3601" t="str">
            <v/>
          </cell>
          <cell r="C3601"/>
          <cell r="D3601" t="str">
            <v/>
          </cell>
          <cell r="E3601" t="str">
            <v/>
          </cell>
          <cell r="F3601" t="str">
            <v/>
          </cell>
          <cell r="G3601" t="str">
            <v/>
          </cell>
          <cell r="H3601" t="str">
            <v/>
          </cell>
          <cell r="I3601"/>
          <cell r="J3601"/>
          <cell r="K3601"/>
          <cell r="L3601"/>
          <cell r="M3601" t="str">
            <v/>
          </cell>
          <cell r="N3601"/>
          <cell r="O3601"/>
          <cell r="P3601"/>
          <cell r="Q3601" t="str">
            <v/>
          </cell>
          <cell r="R3601"/>
          <cell r="S3601" t="str">
            <v/>
          </cell>
          <cell r="T3601"/>
          <cell r="U3601"/>
          <cell r="V3601" t="str">
            <v/>
          </cell>
        </row>
        <row r="3602">
          <cell r="A3602"/>
          <cell r="B3602" t="str">
            <v/>
          </cell>
          <cell r="C3602"/>
          <cell r="D3602" t="str">
            <v/>
          </cell>
          <cell r="E3602" t="str">
            <v/>
          </cell>
          <cell r="F3602" t="str">
            <v/>
          </cell>
          <cell r="G3602" t="str">
            <v/>
          </cell>
          <cell r="H3602" t="str">
            <v/>
          </cell>
          <cell r="I3602"/>
          <cell r="J3602"/>
          <cell r="K3602"/>
          <cell r="L3602"/>
          <cell r="M3602" t="str">
            <v/>
          </cell>
          <cell r="N3602"/>
          <cell r="O3602"/>
          <cell r="P3602"/>
          <cell r="Q3602" t="str">
            <v/>
          </cell>
          <cell r="R3602"/>
          <cell r="S3602" t="str">
            <v/>
          </cell>
          <cell r="T3602"/>
          <cell r="U3602"/>
          <cell r="V3602" t="str">
            <v/>
          </cell>
        </row>
        <row r="3603">
          <cell r="A3603"/>
          <cell r="B3603" t="str">
            <v/>
          </cell>
          <cell r="C3603"/>
          <cell r="D3603" t="str">
            <v/>
          </cell>
          <cell r="E3603" t="str">
            <v/>
          </cell>
          <cell r="F3603" t="str">
            <v/>
          </cell>
          <cell r="G3603" t="str">
            <v/>
          </cell>
          <cell r="H3603" t="str">
            <v/>
          </cell>
          <cell r="I3603"/>
          <cell r="J3603"/>
          <cell r="K3603"/>
          <cell r="L3603"/>
          <cell r="M3603" t="str">
            <v/>
          </cell>
          <cell r="N3603"/>
          <cell r="O3603"/>
          <cell r="P3603"/>
          <cell r="Q3603" t="str">
            <v/>
          </cell>
          <cell r="R3603"/>
          <cell r="S3603" t="str">
            <v/>
          </cell>
          <cell r="T3603"/>
          <cell r="U3603"/>
          <cell r="V3603" t="str">
            <v/>
          </cell>
        </row>
        <row r="3604">
          <cell r="A3604"/>
          <cell r="B3604" t="str">
            <v/>
          </cell>
          <cell r="C3604"/>
          <cell r="D3604" t="str">
            <v/>
          </cell>
          <cell r="E3604" t="str">
            <v/>
          </cell>
          <cell r="F3604" t="str">
            <v/>
          </cell>
          <cell r="G3604" t="str">
            <v/>
          </cell>
          <cell r="H3604" t="str">
            <v/>
          </cell>
          <cell r="I3604"/>
          <cell r="J3604"/>
          <cell r="K3604"/>
          <cell r="L3604"/>
          <cell r="M3604" t="str">
            <v/>
          </cell>
          <cell r="N3604"/>
          <cell r="O3604"/>
          <cell r="P3604"/>
          <cell r="Q3604" t="str">
            <v/>
          </cell>
          <cell r="R3604"/>
          <cell r="S3604" t="str">
            <v/>
          </cell>
          <cell r="T3604"/>
          <cell r="U3604"/>
          <cell r="V3604" t="str">
            <v/>
          </cell>
        </row>
        <row r="3605">
          <cell r="A3605"/>
          <cell r="B3605" t="str">
            <v/>
          </cell>
          <cell r="C3605"/>
          <cell r="D3605" t="str">
            <v/>
          </cell>
          <cell r="E3605" t="str">
            <v/>
          </cell>
          <cell r="F3605" t="str">
            <v/>
          </cell>
          <cell r="G3605" t="str">
            <v/>
          </cell>
          <cell r="H3605" t="str">
            <v/>
          </cell>
          <cell r="I3605"/>
          <cell r="J3605"/>
          <cell r="K3605"/>
          <cell r="L3605"/>
          <cell r="M3605" t="str">
            <v/>
          </cell>
          <cell r="N3605"/>
          <cell r="O3605"/>
          <cell r="P3605"/>
          <cell r="Q3605" t="str">
            <v/>
          </cell>
          <cell r="R3605"/>
          <cell r="S3605" t="str">
            <v/>
          </cell>
          <cell r="T3605"/>
          <cell r="U3605"/>
          <cell r="V3605" t="str">
            <v/>
          </cell>
        </row>
        <row r="3606">
          <cell r="A3606"/>
          <cell r="B3606" t="str">
            <v/>
          </cell>
          <cell r="C3606"/>
          <cell r="D3606" t="str">
            <v/>
          </cell>
          <cell r="E3606" t="str">
            <v/>
          </cell>
          <cell r="F3606" t="str">
            <v/>
          </cell>
          <cell r="G3606" t="str">
            <v/>
          </cell>
          <cell r="H3606" t="str">
            <v/>
          </cell>
          <cell r="I3606"/>
          <cell r="J3606"/>
          <cell r="K3606"/>
          <cell r="L3606"/>
          <cell r="M3606" t="str">
            <v/>
          </cell>
          <cell r="N3606"/>
          <cell r="O3606"/>
          <cell r="P3606"/>
          <cell r="Q3606" t="str">
            <v/>
          </cell>
          <cell r="R3606"/>
          <cell r="S3606" t="str">
            <v/>
          </cell>
          <cell r="T3606"/>
          <cell r="U3606"/>
          <cell r="V3606" t="str">
            <v/>
          </cell>
        </row>
        <row r="3607">
          <cell r="A3607"/>
          <cell r="B3607" t="str">
            <v/>
          </cell>
          <cell r="C3607"/>
          <cell r="D3607" t="str">
            <v/>
          </cell>
          <cell r="E3607" t="str">
            <v/>
          </cell>
          <cell r="F3607" t="str">
            <v/>
          </cell>
          <cell r="G3607" t="str">
            <v/>
          </cell>
          <cell r="H3607" t="str">
            <v/>
          </cell>
          <cell r="I3607"/>
          <cell r="J3607"/>
          <cell r="K3607"/>
          <cell r="L3607"/>
          <cell r="M3607" t="str">
            <v/>
          </cell>
          <cell r="N3607"/>
          <cell r="O3607"/>
          <cell r="P3607"/>
          <cell r="Q3607" t="str">
            <v/>
          </cell>
          <cell r="R3607"/>
          <cell r="S3607" t="str">
            <v/>
          </cell>
          <cell r="T3607"/>
          <cell r="U3607"/>
          <cell r="V3607" t="str">
            <v/>
          </cell>
        </row>
        <row r="3608">
          <cell r="A3608"/>
          <cell r="B3608" t="str">
            <v/>
          </cell>
          <cell r="C3608"/>
          <cell r="D3608" t="str">
            <v/>
          </cell>
          <cell r="E3608" t="str">
            <v/>
          </cell>
          <cell r="F3608" t="str">
            <v/>
          </cell>
          <cell r="G3608" t="str">
            <v/>
          </cell>
          <cell r="H3608" t="str">
            <v/>
          </cell>
          <cell r="I3608"/>
          <cell r="J3608"/>
          <cell r="K3608"/>
          <cell r="L3608"/>
          <cell r="M3608" t="str">
            <v/>
          </cell>
          <cell r="N3608"/>
          <cell r="O3608"/>
          <cell r="P3608"/>
          <cell r="Q3608" t="str">
            <v/>
          </cell>
          <cell r="R3608"/>
          <cell r="S3608" t="str">
            <v/>
          </cell>
          <cell r="T3608"/>
          <cell r="U3608"/>
          <cell r="V3608" t="str">
            <v/>
          </cell>
        </row>
        <row r="3609">
          <cell r="A3609"/>
          <cell r="B3609" t="str">
            <v/>
          </cell>
          <cell r="C3609"/>
          <cell r="D3609" t="str">
            <v/>
          </cell>
          <cell r="E3609" t="str">
            <v/>
          </cell>
          <cell r="F3609" t="str">
            <v/>
          </cell>
          <cell r="G3609" t="str">
            <v/>
          </cell>
          <cell r="H3609" t="str">
            <v/>
          </cell>
          <cell r="I3609"/>
          <cell r="J3609"/>
          <cell r="K3609"/>
          <cell r="L3609"/>
          <cell r="M3609" t="str">
            <v/>
          </cell>
          <cell r="N3609"/>
          <cell r="O3609"/>
          <cell r="P3609"/>
          <cell r="Q3609" t="str">
            <v/>
          </cell>
          <cell r="R3609"/>
          <cell r="S3609" t="str">
            <v/>
          </cell>
          <cell r="T3609"/>
          <cell r="U3609"/>
          <cell r="V3609" t="str">
            <v/>
          </cell>
        </row>
        <row r="3610">
          <cell r="A3610"/>
          <cell r="B3610" t="str">
            <v/>
          </cell>
          <cell r="C3610"/>
          <cell r="D3610" t="str">
            <v/>
          </cell>
          <cell r="E3610" t="str">
            <v/>
          </cell>
          <cell r="F3610" t="str">
            <v/>
          </cell>
          <cell r="G3610" t="str">
            <v/>
          </cell>
          <cell r="H3610" t="str">
            <v/>
          </cell>
          <cell r="I3610"/>
          <cell r="J3610"/>
          <cell r="K3610"/>
          <cell r="L3610"/>
          <cell r="M3610" t="str">
            <v/>
          </cell>
          <cell r="N3610"/>
          <cell r="O3610"/>
          <cell r="P3610"/>
          <cell r="Q3610" t="str">
            <v/>
          </cell>
          <cell r="R3610"/>
          <cell r="S3610" t="str">
            <v/>
          </cell>
          <cell r="T3610"/>
          <cell r="U3610"/>
          <cell r="V3610" t="str">
            <v/>
          </cell>
        </row>
        <row r="3611">
          <cell r="A3611"/>
          <cell r="B3611" t="str">
            <v/>
          </cell>
          <cell r="C3611"/>
          <cell r="D3611" t="str">
            <v/>
          </cell>
          <cell r="E3611" t="str">
            <v/>
          </cell>
          <cell r="F3611" t="str">
            <v/>
          </cell>
          <cell r="G3611" t="str">
            <v/>
          </cell>
          <cell r="H3611" t="str">
            <v/>
          </cell>
          <cell r="I3611"/>
          <cell r="J3611"/>
          <cell r="K3611"/>
          <cell r="L3611"/>
          <cell r="M3611" t="str">
            <v/>
          </cell>
          <cell r="N3611"/>
          <cell r="O3611"/>
          <cell r="P3611"/>
          <cell r="Q3611" t="str">
            <v/>
          </cell>
          <cell r="R3611"/>
          <cell r="S3611" t="str">
            <v/>
          </cell>
          <cell r="T3611"/>
          <cell r="U3611"/>
          <cell r="V3611" t="str">
            <v/>
          </cell>
        </row>
        <row r="3612">
          <cell r="A3612"/>
          <cell r="B3612" t="str">
            <v/>
          </cell>
          <cell r="C3612"/>
          <cell r="D3612" t="str">
            <v/>
          </cell>
          <cell r="E3612" t="str">
            <v/>
          </cell>
          <cell r="F3612" t="str">
            <v/>
          </cell>
          <cell r="G3612" t="str">
            <v/>
          </cell>
          <cell r="H3612" t="str">
            <v/>
          </cell>
          <cell r="I3612"/>
          <cell r="J3612"/>
          <cell r="K3612"/>
          <cell r="L3612"/>
          <cell r="M3612" t="str">
            <v/>
          </cell>
          <cell r="N3612"/>
          <cell r="O3612"/>
          <cell r="P3612"/>
          <cell r="Q3612" t="str">
            <v/>
          </cell>
          <cell r="R3612"/>
          <cell r="S3612" t="str">
            <v/>
          </cell>
          <cell r="T3612"/>
          <cell r="U3612"/>
          <cell r="V3612" t="str">
            <v/>
          </cell>
        </row>
        <row r="3613">
          <cell r="A3613"/>
          <cell r="B3613" t="str">
            <v/>
          </cell>
          <cell r="C3613"/>
          <cell r="D3613" t="str">
            <v/>
          </cell>
          <cell r="E3613" t="str">
            <v/>
          </cell>
          <cell r="F3613" t="str">
            <v/>
          </cell>
          <cell r="G3613" t="str">
            <v/>
          </cell>
          <cell r="H3613" t="str">
            <v/>
          </cell>
          <cell r="I3613"/>
          <cell r="J3613"/>
          <cell r="K3613"/>
          <cell r="L3613"/>
          <cell r="M3613" t="str">
            <v/>
          </cell>
          <cell r="N3613"/>
          <cell r="O3613"/>
          <cell r="P3613"/>
          <cell r="Q3613" t="str">
            <v/>
          </cell>
          <cell r="R3613"/>
          <cell r="S3613" t="str">
            <v/>
          </cell>
          <cell r="T3613"/>
          <cell r="U3613"/>
          <cell r="V3613" t="str">
            <v/>
          </cell>
        </row>
        <row r="3614">
          <cell r="A3614"/>
          <cell r="B3614" t="str">
            <v/>
          </cell>
          <cell r="C3614"/>
          <cell r="D3614" t="str">
            <v/>
          </cell>
          <cell r="E3614" t="str">
            <v/>
          </cell>
          <cell r="F3614" t="str">
            <v/>
          </cell>
          <cell r="G3614" t="str">
            <v/>
          </cell>
          <cell r="H3614" t="str">
            <v/>
          </cell>
          <cell r="I3614"/>
          <cell r="J3614"/>
          <cell r="K3614"/>
          <cell r="L3614"/>
          <cell r="M3614" t="str">
            <v/>
          </cell>
          <cell r="N3614"/>
          <cell r="O3614"/>
          <cell r="P3614"/>
          <cell r="Q3614" t="str">
            <v/>
          </cell>
          <cell r="R3614"/>
          <cell r="S3614" t="str">
            <v/>
          </cell>
          <cell r="T3614"/>
          <cell r="U3614"/>
          <cell r="V3614" t="str">
            <v/>
          </cell>
        </row>
        <row r="3615">
          <cell r="A3615"/>
          <cell r="B3615" t="str">
            <v/>
          </cell>
          <cell r="C3615"/>
          <cell r="D3615" t="str">
            <v/>
          </cell>
          <cell r="E3615" t="str">
            <v/>
          </cell>
          <cell r="F3615" t="str">
            <v/>
          </cell>
          <cell r="G3615" t="str">
            <v/>
          </cell>
          <cell r="H3615" t="str">
            <v/>
          </cell>
          <cell r="I3615"/>
          <cell r="J3615"/>
          <cell r="K3615"/>
          <cell r="L3615"/>
          <cell r="M3615" t="str">
            <v/>
          </cell>
          <cell r="N3615"/>
          <cell r="O3615"/>
          <cell r="P3615"/>
          <cell r="Q3615" t="str">
            <v/>
          </cell>
          <cell r="R3615"/>
          <cell r="S3615" t="str">
            <v/>
          </cell>
          <cell r="T3615"/>
          <cell r="U3615"/>
          <cell r="V3615" t="str">
            <v/>
          </cell>
        </row>
        <row r="3616">
          <cell r="A3616"/>
          <cell r="B3616" t="str">
            <v/>
          </cell>
          <cell r="C3616"/>
          <cell r="D3616" t="str">
            <v/>
          </cell>
          <cell r="E3616" t="str">
            <v/>
          </cell>
          <cell r="F3616" t="str">
            <v/>
          </cell>
          <cell r="G3616" t="str">
            <v/>
          </cell>
          <cell r="H3616" t="str">
            <v/>
          </cell>
          <cell r="I3616"/>
          <cell r="J3616"/>
          <cell r="K3616"/>
          <cell r="L3616"/>
          <cell r="M3616" t="str">
            <v/>
          </cell>
          <cell r="N3616"/>
          <cell r="O3616"/>
          <cell r="P3616"/>
          <cell r="Q3616" t="str">
            <v/>
          </cell>
          <cell r="R3616"/>
          <cell r="S3616" t="str">
            <v/>
          </cell>
          <cell r="T3616"/>
          <cell r="U3616"/>
          <cell r="V3616" t="str">
            <v/>
          </cell>
        </row>
        <row r="3617">
          <cell r="A3617"/>
          <cell r="B3617" t="str">
            <v/>
          </cell>
          <cell r="C3617"/>
          <cell r="D3617" t="str">
            <v/>
          </cell>
          <cell r="E3617" t="str">
            <v/>
          </cell>
          <cell r="F3617" t="str">
            <v/>
          </cell>
          <cell r="G3617" t="str">
            <v/>
          </cell>
          <cell r="H3617" t="str">
            <v/>
          </cell>
          <cell r="I3617"/>
          <cell r="J3617"/>
          <cell r="K3617"/>
          <cell r="L3617"/>
          <cell r="M3617" t="str">
            <v/>
          </cell>
          <cell r="N3617"/>
          <cell r="O3617"/>
          <cell r="P3617"/>
          <cell r="Q3617" t="str">
            <v/>
          </cell>
          <cell r="R3617"/>
          <cell r="S3617" t="str">
            <v/>
          </cell>
          <cell r="T3617"/>
          <cell r="U3617"/>
          <cell r="V3617" t="str">
            <v/>
          </cell>
        </row>
        <row r="3618">
          <cell r="A3618"/>
          <cell r="B3618" t="str">
            <v/>
          </cell>
          <cell r="C3618"/>
          <cell r="D3618" t="str">
            <v/>
          </cell>
          <cell r="E3618" t="str">
            <v/>
          </cell>
          <cell r="F3618" t="str">
            <v/>
          </cell>
          <cell r="G3618" t="str">
            <v/>
          </cell>
          <cell r="H3618" t="str">
            <v/>
          </cell>
          <cell r="I3618"/>
          <cell r="J3618"/>
          <cell r="K3618"/>
          <cell r="L3618"/>
          <cell r="M3618" t="str">
            <v/>
          </cell>
          <cell r="N3618"/>
          <cell r="O3618"/>
          <cell r="P3618"/>
          <cell r="Q3618" t="str">
            <v/>
          </cell>
          <cell r="R3618"/>
          <cell r="S3618" t="str">
            <v/>
          </cell>
          <cell r="T3618"/>
          <cell r="U3618"/>
          <cell r="V3618" t="str">
            <v/>
          </cell>
        </row>
        <row r="3619">
          <cell r="A3619"/>
          <cell r="B3619" t="str">
            <v/>
          </cell>
          <cell r="C3619"/>
          <cell r="D3619" t="str">
            <v/>
          </cell>
          <cell r="E3619" t="str">
            <v/>
          </cell>
          <cell r="F3619" t="str">
            <v/>
          </cell>
          <cell r="G3619" t="str">
            <v/>
          </cell>
          <cell r="H3619" t="str">
            <v/>
          </cell>
          <cell r="I3619"/>
          <cell r="J3619"/>
          <cell r="K3619"/>
          <cell r="L3619"/>
          <cell r="M3619" t="str">
            <v/>
          </cell>
          <cell r="N3619"/>
          <cell r="O3619"/>
          <cell r="P3619"/>
          <cell r="Q3619" t="str">
            <v/>
          </cell>
          <cell r="R3619"/>
          <cell r="S3619" t="str">
            <v/>
          </cell>
          <cell r="T3619"/>
          <cell r="U3619"/>
          <cell r="V3619" t="str">
            <v/>
          </cell>
        </row>
        <row r="3620">
          <cell r="A3620"/>
          <cell r="B3620" t="str">
            <v/>
          </cell>
          <cell r="C3620"/>
          <cell r="D3620" t="str">
            <v/>
          </cell>
          <cell r="E3620" t="str">
            <v/>
          </cell>
          <cell r="F3620" t="str">
            <v/>
          </cell>
          <cell r="G3620" t="str">
            <v/>
          </cell>
          <cell r="H3620" t="str">
            <v/>
          </cell>
          <cell r="I3620"/>
          <cell r="J3620"/>
          <cell r="K3620"/>
          <cell r="L3620"/>
          <cell r="M3620" t="str">
            <v/>
          </cell>
          <cell r="N3620"/>
          <cell r="O3620"/>
          <cell r="P3620"/>
          <cell r="Q3620" t="str">
            <v/>
          </cell>
          <cell r="R3620"/>
          <cell r="S3620" t="str">
            <v/>
          </cell>
          <cell r="T3620"/>
          <cell r="U3620"/>
          <cell r="V3620" t="str">
            <v/>
          </cell>
        </row>
        <row r="3621">
          <cell r="A3621"/>
          <cell r="B3621" t="str">
            <v/>
          </cell>
          <cell r="C3621"/>
          <cell r="D3621" t="str">
            <v/>
          </cell>
          <cell r="E3621" t="str">
            <v/>
          </cell>
          <cell r="F3621" t="str">
            <v/>
          </cell>
          <cell r="G3621" t="str">
            <v/>
          </cell>
          <cell r="H3621" t="str">
            <v/>
          </cell>
          <cell r="I3621"/>
          <cell r="J3621"/>
          <cell r="K3621"/>
          <cell r="L3621"/>
          <cell r="M3621" t="str">
            <v/>
          </cell>
          <cell r="N3621"/>
          <cell r="O3621"/>
          <cell r="P3621"/>
          <cell r="Q3621" t="str">
            <v/>
          </cell>
          <cell r="R3621"/>
          <cell r="S3621" t="str">
            <v/>
          </cell>
          <cell r="T3621"/>
          <cell r="U3621"/>
          <cell r="V3621" t="str">
            <v/>
          </cell>
        </row>
        <row r="3622">
          <cell r="A3622"/>
          <cell r="B3622" t="str">
            <v/>
          </cell>
          <cell r="C3622"/>
          <cell r="D3622" t="str">
            <v/>
          </cell>
          <cell r="E3622" t="str">
            <v/>
          </cell>
          <cell r="F3622" t="str">
            <v/>
          </cell>
          <cell r="G3622" t="str">
            <v/>
          </cell>
          <cell r="H3622" t="str">
            <v/>
          </cell>
          <cell r="I3622"/>
          <cell r="J3622"/>
          <cell r="K3622"/>
          <cell r="L3622"/>
          <cell r="M3622" t="str">
            <v/>
          </cell>
          <cell r="N3622"/>
          <cell r="O3622"/>
          <cell r="P3622"/>
          <cell r="Q3622" t="str">
            <v/>
          </cell>
          <cell r="R3622"/>
          <cell r="S3622" t="str">
            <v/>
          </cell>
          <cell r="T3622"/>
          <cell r="U3622"/>
          <cell r="V3622" t="str">
            <v/>
          </cell>
        </row>
        <row r="3623">
          <cell r="A3623"/>
          <cell r="B3623" t="str">
            <v/>
          </cell>
          <cell r="C3623"/>
          <cell r="D3623" t="str">
            <v/>
          </cell>
          <cell r="E3623" t="str">
            <v/>
          </cell>
          <cell r="F3623" t="str">
            <v/>
          </cell>
          <cell r="G3623" t="str">
            <v/>
          </cell>
          <cell r="H3623" t="str">
            <v/>
          </cell>
          <cell r="I3623"/>
          <cell r="J3623"/>
          <cell r="K3623"/>
          <cell r="L3623"/>
          <cell r="M3623" t="str">
            <v/>
          </cell>
          <cell r="N3623"/>
          <cell r="O3623"/>
          <cell r="P3623"/>
          <cell r="Q3623" t="str">
            <v/>
          </cell>
          <cell r="R3623"/>
          <cell r="S3623" t="str">
            <v/>
          </cell>
          <cell r="T3623"/>
          <cell r="U3623"/>
          <cell r="V3623" t="str">
            <v/>
          </cell>
        </row>
        <row r="3624">
          <cell r="A3624"/>
          <cell r="B3624" t="str">
            <v/>
          </cell>
          <cell r="C3624"/>
          <cell r="D3624" t="str">
            <v/>
          </cell>
          <cell r="E3624" t="str">
            <v/>
          </cell>
          <cell r="F3624" t="str">
            <v/>
          </cell>
          <cell r="G3624" t="str">
            <v/>
          </cell>
          <cell r="H3624" t="str">
            <v/>
          </cell>
          <cell r="I3624"/>
          <cell r="J3624"/>
          <cell r="K3624"/>
          <cell r="L3624"/>
          <cell r="M3624" t="str">
            <v/>
          </cell>
          <cell r="N3624"/>
          <cell r="O3624"/>
          <cell r="P3624"/>
          <cell r="Q3624" t="str">
            <v/>
          </cell>
          <cell r="R3624"/>
          <cell r="S3624" t="str">
            <v/>
          </cell>
          <cell r="T3624"/>
          <cell r="U3624"/>
          <cell r="V3624" t="str">
            <v/>
          </cell>
        </row>
        <row r="3625">
          <cell r="A3625"/>
          <cell r="B3625" t="str">
            <v/>
          </cell>
          <cell r="C3625"/>
          <cell r="D3625" t="str">
            <v/>
          </cell>
          <cell r="E3625" t="str">
            <v/>
          </cell>
          <cell r="F3625" t="str">
            <v/>
          </cell>
          <cell r="G3625" t="str">
            <v/>
          </cell>
          <cell r="H3625" t="str">
            <v/>
          </cell>
          <cell r="I3625"/>
          <cell r="J3625"/>
          <cell r="K3625"/>
          <cell r="L3625"/>
          <cell r="M3625" t="str">
            <v/>
          </cell>
          <cell r="N3625"/>
          <cell r="O3625"/>
          <cell r="P3625"/>
          <cell r="Q3625" t="str">
            <v/>
          </cell>
          <cell r="R3625"/>
          <cell r="S3625" t="str">
            <v/>
          </cell>
          <cell r="T3625"/>
          <cell r="U3625"/>
          <cell r="V3625" t="str">
            <v/>
          </cell>
        </row>
        <row r="3626">
          <cell r="A3626"/>
          <cell r="B3626" t="str">
            <v/>
          </cell>
          <cell r="C3626"/>
          <cell r="D3626" t="str">
            <v/>
          </cell>
          <cell r="E3626" t="str">
            <v/>
          </cell>
          <cell r="F3626" t="str">
            <v/>
          </cell>
          <cell r="G3626" t="str">
            <v/>
          </cell>
          <cell r="H3626" t="str">
            <v/>
          </cell>
          <cell r="I3626"/>
          <cell r="J3626"/>
          <cell r="K3626"/>
          <cell r="L3626"/>
          <cell r="M3626" t="str">
            <v/>
          </cell>
          <cell r="N3626"/>
          <cell r="O3626"/>
          <cell r="P3626"/>
          <cell r="Q3626" t="str">
            <v/>
          </cell>
          <cell r="R3626"/>
          <cell r="S3626" t="str">
            <v/>
          </cell>
          <cell r="T3626"/>
          <cell r="U3626"/>
          <cell r="V3626" t="str">
            <v/>
          </cell>
        </row>
        <row r="3627">
          <cell r="A3627"/>
          <cell r="B3627" t="str">
            <v/>
          </cell>
          <cell r="C3627"/>
          <cell r="D3627" t="str">
            <v/>
          </cell>
          <cell r="E3627" t="str">
            <v/>
          </cell>
          <cell r="F3627" t="str">
            <v/>
          </cell>
          <cell r="G3627" t="str">
            <v/>
          </cell>
          <cell r="H3627" t="str">
            <v/>
          </cell>
          <cell r="I3627"/>
          <cell r="J3627"/>
          <cell r="K3627"/>
          <cell r="L3627"/>
          <cell r="M3627" t="str">
            <v/>
          </cell>
          <cell r="N3627"/>
          <cell r="O3627"/>
          <cell r="P3627"/>
          <cell r="Q3627" t="str">
            <v/>
          </cell>
          <cell r="R3627"/>
          <cell r="S3627" t="str">
            <v/>
          </cell>
          <cell r="T3627"/>
          <cell r="U3627"/>
          <cell r="V3627" t="str">
            <v/>
          </cell>
        </row>
        <row r="3628">
          <cell r="A3628"/>
          <cell r="B3628" t="str">
            <v/>
          </cell>
          <cell r="C3628"/>
          <cell r="D3628" t="str">
            <v/>
          </cell>
          <cell r="E3628" t="str">
            <v/>
          </cell>
          <cell r="F3628" t="str">
            <v/>
          </cell>
          <cell r="G3628" t="str">
            <v/>
          </cell>
          <cell r="H3628" t="str">
            <v/>
          </cell>
          <cell r="I3628"/>
          <cell r="J3628"/>
          <cell r="K3628"/>
          <cell r="L3628"/>
          <cell r="M3628" t="str">
            <v/>
          </cell>
          <cell r="N3628"/>
          <cell r="O3628"/>
          <cell r="P3628"/>
          <cell r="Q3628" t="str">
            <v/>
          </cell>
          <cell r="R3628"/>
          <cell r="S3628" t="str">
            <v/>
          </cell>
          <cell r="T3628"/>
          <cell r="U3628"/>
          <cell r="V3628" t="str">
            <v/>
          </cell>
        </row>
        <row r="3629">
          <cell r="A3629"/>
          <cell r="B3629" t="str">
            <v/>
          </cell>
          <cell r="C3629"/>
          <cell r="D3629" t="str">
            <v/>
          </cell>
          <cell r="E3629" t="str">
            <v/>
          </cell>
          <cell r="F3629" t="str">
            <v/>
          </cell>
          <cell r="G3629" t="str">
            <v/>
          </cell>
          <cell r="H3629" t="str">
            <v/>
          </cell>
          <cell r="I3629"/>
          <cell r="J3629"/>
          <cell r="K3629"/>
          <cell r="L3629"/>
          <cell r="M3629" t="str">
            <v/>
          </cell>
          <cell r="N3629"/>
          <cell r="O3629"/>
          <cell r="P3629"/>
          <cell r="Q3629" t="str">
            <v/>
          </cell>
          <cell r="R3629"/>
          <cell r="S3629" t="str">
            <v/>
          </cell>
          <cell r="T3629"/>
          <cell r="U3629"/>
          <cell r="V3629" t="str">
            <v/>
          </cell>
        </row>
        <row r="3630">
          <cell r="A3630"/>
          <cell r="B3630" t="str">
            <v/>
          </cell>
          <cell r="C3630"/>
          <cell r="D3630" t="str">
            <v/>
          </cell>
          <cell r="E3630" t="str">
            <v/>
          </cell>
          <cell r="F3630" t="str">
            <v/>
          </cell>
          <cell r="G3630" t="str">
            <v/>
          </cell>
          <cell r="H3630" t="str">
            <v/>
          </cell>
          <cell r="I3630"/>
          <cell r="J3630"/>
          <cell r="K3630"/>
          <cell r="L3630"/>
          <cell r="M3630" t="str">
            <v/>
          </cell>
          <cell r="N3630"/>
          <cell r="O3630"/>
          <cell r="P3630"/>
          <cell r="Q3630" t="str">
            <v/>
          </cell>
          <cell r="R3630"/>
          <cell r="S3630" t="str">
            <v/>
          </cell>
          <cell r="T3630"/>
          <cell r="U3630"/>
          <cell r="V3630" t="str">
            <v/>
          </cell>
        </row>
        <row r="3631">
          <cell r="A3631"/>
          <cell r="B3631" t="str">
            <v/>
          </cell>
          <cell r="C3631"/>
          <cell r="D3631" t="str">
            <v/>
          </cell>
          <cell r="E3631" t="str">
            <v/>
          </cell>
          <cell r="F3631" t="str">
            <v/>
          </cell>
          <cell r="G3631" t="str">
            <v/>
          </cell>
          <cell r="H3631" t="str">
            <v/>
          </cell>
          <cell r="I3631"/>
          <cell r="J3631"/>
          <cell r="K3631"/>
          <cell r="L3631"/>
          <cell r="M3631" t="str">
            <v/>
          </cell>
          <cell r="N3631"/>
          <cell r="O3631"/>
          <cell r="P3631"/>
          <cell r="Q3631" t="str">
            <v/>
          </cell>
          <cell r="R3631"/>
          <cell r="S3631" t="str">
            <v/>
          </cell>
          <cell r="T3631"/>
          <cell r="U3631"/>
          <cell r="V3631" t="str">
            <v/>
          </cell>
        </row>
        <row r="3632">
          <cell r="A3632"/>
          <cell r="B3632" t="str">
            <v/>
          </cell>
          <cell r="C3632"/>
          <cell r="D3632" t="str">
            <v/>
          </cell>
          <cell r="E3632" t="str">
            <v/>
          </cell>
          <cell r="F3632" t="str">
            <v/>
          </cell>
          <cell r="G3632" t="str">
            <v/>
          </cell>
          <cell r="H3632" t="str">
            <v/>
          </cell>
          <cell r="I3632"/>
          <cell r="J3632"/>
          <cell r="K3632"/>
          <cell r="L3632"/>
          <cell r="M3632" t="str">
            <v/>
          </cell>
          <cell r="N3632"/>
          <cell r="O3632"/>
          <cell r="P3632"/>
          <cell r="Q3632" t="str">
            <v/>
          </cell>
          <cell r="R3632"/>
          <cell r="S3632" t="str">
            <v/>
          </cell>
          <cell r="T3632"/>
          <cell r="U3632"/>
          <cell r="V3632" t="str">
            <v/>
          </cell>
        </row>
        <row r="3633">
          <cell r="A3633"/>
          <cell r="B3633" t="str">
            <v/>
          </cell>
          <cell r="C3633"/>
          <cell r="D3633" t="str">
            <v/>
          </cell>
          <cell r="E3633" t="str">
            <v/>
          </cell>
          <cell r="F3633" t="str">
            <v/>
          </cell>
          <cell r="G3633" t="str">
            <v/>
          </cell>
          <cell r="H3633" t="str">
            <v/>
          </cell>
          <cell r="I3633"/>
          <cell r="J3633"/>
          <cell r="K3633"/>
          <cell r="L3633"/>
          <cell r="M3633" t="str">
            <v/>
          </cell>
          <cell r="N3633"/>
          <cell r="O3633"/>
          <cell r="P3633"/>
          <cell r="Q3633" t="str">
            <v/>
          </cell>
          <cell r="R3633"/>
          <cell r="S3633" t="str">
            <v/>
          </cell>
          <cell r="T3633"/>
          <cell r="U3633"/>
          <cell r="V3633" t="str">
            <v/>
          </cell>
        </row>
        <row r="3634">
          <cell r="A3634"/>
          <cell r="B3634" t="str">
            <v/>
          </cell>
          <cell r="C3634"/>
          <cell r="D3634" t="str">
            <v/>
          </cell>
          <cell r="E3634" t="str">
            <v/>
          </cell>
          <cell r="F3634" t="str">
            <v/>
          </cell>
          <cell r="G3634" t="str">
            <v/>
          </cell>
          <cell r="H3634" t="str">
            <v/>
          </cell>
          <cell r="I3634"/>
          <cell r="J3634"/>
          <cell r="K3634"/>
          <cell r="L3634"/>
          <cell r="M3634" t="str">
            <v/>
          </cell>
          <cell r="N3634"/>
          <cell r="O3634"/>
          <cell r="P3634"/>
          <cell r="Q3634" t="str">
            <v/>
          </cell>
          <cell r="R3634"/>
          <cell r="S3634" t="str">
            <v/>
          </cell>
          <cell r="T3634"/>
          <cell r="U3634"/>
          <cell r="V3634" t="str">
            <v/>
          </cell>
        </row>
        <row r="3635">
          <cell r="A3635"/>
          <cell r="B3635" t="str">
            <v/>
          </cell>
          <cell r="C3635"/>
          <cell r="D3635" t="str">
            <v/>
          </cell>
          <cell r="E3635" t="str">
            <v/>
          </cell>
          <cell r="F3635" t="str">
            <v/>
          </cell>
          <cell r="G3635" t="str">
            <v/>
          </cell>
          <cell r="H3635" t="str">
            <v/>
          </cell>
          <cell r="I3635"/>
          <cell r="J3635"/>
          <cell r="K3635"/>
          <cell r="L3635"/>
          <cell r="M3635" t="str">
            <v/>
          </cell>
          <cell r="N3635"/>
          <cell r="O3635"/>
          <cell r="P3635"/>
          <cell r="Q3635" t="str">
            <v/>
          </cell>
          <cell r="R3635"/>
          <cell r="S3635" t="str">
            <v/>
          </cell>
          <cell r="T3635"/>
          <cell r="U3635"/>
          <cell r="V3635" t="str">
            <v/>
          </cell>
        </row>
        <row r="3636">
          <cell r="A3636"/>
          <cell r="B3636" t="str">
            <v/>
          </cell>
          <cell r="C3636"/>
          <cell r="D3636" t="str">
            <v/>
          </cell>
          <cell r="E3636" t="str">
            <v/>
          </cell>
          <cell r="F3636" t="str">
            <v/>
          </cell>
          <cell r="G3636" t="str">
            <v/>
          </cell>
          <cell r="H3636" t="str">
            <v/>
          </cell>
          <cell r="I3636"/>
          <cell r="J3636"/>
          <cell r="K3636"/>
          <cell r="L3636"/>
          <cell r="M3636" t="str">
            <v/>
          </cell>
          <cell r="N3636"/>
          <cell r="O3636"/>
          <cell r="P3636"/>
          <cell r="Q3636" t="str">
            <v/>
          </cell>
          <cell r="R3636"/>
          <cell r="S3636" t="str">
            <v/>
          </cell>
          <cell r="T3636"/>
          <cell r="U3636"/>
          <cell r="V3636" t="str">
            <v/>
          </cell>
        </row>
        <row r="3637">
          <cell r="A3637"/>
          <cell r="B3637" t="str">
            <v/>
          </cell>
          <cell r="C3637"/>
          <cell r="D3637" t="str">
            <v/>
          </cell>
          <cell r="E3637" t="str">
            <v/>
          </cell>
          <cell r="F3637" t="str">
            <v/>
          </cell>
          <cell r="G3637" t="str">
            <v/>
          </cell>
          <cell r="H3637" t="str">
            <v/>
          </cell>
          <cell r="I3637"/>
          <cell r="J3637"/>
          <cell r="K3637"/>
          <cell r="L3637"/>
          <cell r="M3637" t="str">
            <v/>
          </cell>
          <cell r="N3637"/>
          <cell r="O3637"/>
          <cell r="P3637"/>
          <cell r="Q3637" t="str">
            <v/>
          </cell>
          <cell r="R3637"/>
          <cell r="S3637" t="str">
            <v/>
          </cell>
          <cell r="T3637"/>
          <cell r="U3637"/>
          <cell r="V3637" t="str">
            <v/>
          </cell>
        </row>
        <row r="3638">
          <cell r="A3638"/>
          <cell r="B3638" t="str">
            <v/>
          </cell>
          <cell r="C3638"/>
          <cell r="D3638" t="str">
            <v/>
          </cell>
          <cell r="E3638" t="str">
            <v/>
          </cell>
          <cell r="F3638" t="str">
            <v/>
          </cell>
          <cell r="G3638" t="str">
            <v/>
          </cell>
          <cell r="H3638" t="str">
            <v/>
          </cell>
          <cell r="I3638"/>
          <cell r="J3638"/>
          <cell r="K3638"/>
          <cell r="L3638"/>
          <cell r="M3638" t="str">
            <v/>
          </cell>
          <cell r="N3638"/>
          <cell r="O3638"/>
          <cell r="P3638"/>
          <cell r="Q3638" t="str">
            <v/>
          </cell>
          <cell r="R3638"/>
          <cell r="S3638" t="str">
            <v/>
          </cell>
          <cell r="T3638"/>
          <cell r="U3638"/>
          <cell r="V3638" t="str">
            <v/>
          </cell>
        </row>
        <row r="3639">
          <cell r="A3639"/>
          <cell r="B3639" t="str">
            <v/>
          </cell>
          <cell r="C3639"/>
          <cell r="D3639" t="str">
            <v/>
          </cell>
          <cell r="E3639" t="str">
            <v/>
          </cell>
          <cell r="F3639" t="str">
            <v/>
          </cell>
          <cell r="G3639" t="str">
            <v/>
          </cell>
          <cell r="H3639" t="str">
            <v/>
          </cell>
          <cell r="I3639"/>
          <cell r="J3639"/>
          <cell r="K3639"/>
          <cell r="L3639"/>
          <cell r="M3639" t="str">
            <v/>
          </cell>
          <cell r="N3639"/>
          <cell r="O3639"/>
          <cell r="P3639"/>
          <cell r="Q3639" t="str">
            <v/>
          </cell>
          <cell r="R3639"/>
          <cell r="S3639" t="str">
            <v/>
          </cell>
          <cell r="T3639"/>
          <cell r="U3639"/>
          <cell r="V3639" t="str">
            <v/>
          </cell>
        </row>
        <row r="3640">
          <cell r="A3640"/>
          <cell r="B3640" t="str">
            <v/>
          </cell>
          <cell r="C3640"/>
          <cell r="D3640" t="str">
            <v/>
          </cell>
          <cell r="E3640" t="str">
            <v/>
          </cell>
          <cell r="F3640" t="str">
            <v/>
          </cell>
          <cell r="G3640" t="str">
            <v/>
          </cell>
          <cell r="H3640" t="str">
            <v/>
          </cell>
          <cell r="I3640"/>
          <cell r="J3640"/>
          <cell r="K3640"/>
          <cell r="L3640"/>
          <cell r="M3640" t="str">
            <v/>
          </cell>
          <cell r="N3640"/>
          <cell r="O3640"/>
          <cell r="P3640"/>
          <cell r="Q3640" t="str">
            <v/>
          </cell>
          <cell r="R3640"/>
          <cell r="S3640" t="str">
            <v/>
          </cell>
          <cell r="T3640"/>
          <cell r="U3640"/>
          <cell r="V3640" t="str">
            <v/>
          </cell>
        </row>
        <row r="3641">
          <cell r="A3641"/>
          <cell r="B3641" t="str">
            <v/>
          </cell>
          <cell r="C3641"/>
          <cell r="D3641" t="str">
            <v/>
          </cell>
          <cell r="E3641" t="str">
            <v/>
          </cell>
          <cell r="F3641" t="str">
            <v/>
          </cell>
          <cell r="G3641" t="str">
            <v/>
          </cell>
          <cell r="H3641" t="str">
            <v/>
          </cell>
          <cell r="I3641"/>
          <cell r="J3641"/>
          <cell r="K3641"/>
          <cell r="L3641"/>
          <cell r="M3641" t="str">
            <v/>
          </cell>
          <cell r="N3641"/>
          <cell r="O3641"/>
          <cell r="P3641"/>
          <cell r="Q3641" t="str">
            <v/>
          </cell>
          <cell r="R3641"/>
          <cell r="S3641" t="str">
            <v/>
          </cell>
          <cell r="T3641"/>
          <cell r="U3641"/>
          <cell r="V3641" t="str">
            <v/>
          </cell>
        </row>
        <row r="3642">
          <cell r="A3642"/>
          <cell r="B3642" t="str">
            <v/>
          </cell>
          <cell r="C3642"/>
          <cell r="D3642" t="str">
            <v/>
          </cell>
          <cell r="E3642" t="str">
            <v/>
          </cell>
          <cell r="F3642" t="str">
            <v/>
          </cell>
          <cell r="G3642" t="str">
            <v/>
          </cell>
          <cell r="H3642" t="str">
            <v/>
          </cell>
          <cell r="I3642"/>
          <cell r="J3642"/>
          <cell r="K3642"/>
          <cell r="L3642"/>
          <cell r="M3642" t="str">
            <v/>
          </cell>
          <cell r="N3642"/>
          <cell r="O3642"/>
          <cell r="P3642"/>
          <cell r="Q3642" t="str">
            <v/>
          </cell>
          <cell r="R3642"/>
          <cell r="S3642" t="str">
            <v/>
          </cell>
          <cell r="T3642"/>
          <cell r="U3642"/>
          <cell r="V3642" t="str">
            <v/>
          </cell>
        </row>
        <row r="3643">
          <cell r="A3643"/>
          <cell r="B3643" t="str">
            <v/>
          </cell>
          <cell r="C3643"/>
          <cell r="D3643" t="str">
            <v/>
          </cell>
          <cell r="E3643" t="str">
            <v/>
          </cell>
          <cell r="F3643" t="str">
            <v/>
          </cell>
          <cell r="G3643" t="str">
            <v/>
          </cell>
          <cell r="H3643" t="str">
            <v/>
          </cell>
          <cell r="I3643"/>
          <cell r="J3643"/>
          <cell r="K3643"/>
          <cell r="L3643"/>
          <cell r="M3643" t="str">
            <v/>
          </cell>
          <cell r="N3643"/>
          <cell r="O3643"/>
          <cell r="P3643"/>
          <cell r="Q3643" t="str">
            <v/>
          </cell>
          <cell r="R3643"/>
          <cell r="S3643" t="str">
            <v/>
          </cell>
          <cell r="T3643"/>
          <cell r="U3643"/>
          <cell r="V3643" t="str">
            <v/>
          </cell>
        </row>
        <row r="3644">
          <cell r="A3644"/>
          <cell r="B3644" t="str">
            <v/>
          </cell>
          <cell r="C3644"/>
          <cell r="D3644" t="str">
            <v/>
          </cell>
          <cell r="E3644" t="str">
            <v/>
          </cell>
          <cell r="F3644" t="str">
            <v/>
          </cell>
          <cell r="G3644" t="str">
            <v/>
          </cell>
          <cell r="H3644" t="str">
            <v/>
          </cell>
          <cell r="I3644"/>
          <cell r="J3644"/>
          <cell r="K3644"/>
          <cell r="L3644"/>
          <cell r="M3644" t="str">
            <v/>
          </cell>
          <cell r="N3644"/>
          <cell r="O3644"/>
          <cell r="P3644"/>
          <cell r="Q3644" t="str">
            <v/>
          </cell>
          <cell r="R3644"/>
          <cell r="S3644" t="str">
            <v/>
          </cell>
          <cell r="T3644"/>
          <cell r="U3644"/>
          <cell r="V3644" t="str">
            <v/>
          </cell>
        </row>
        <row r="3645">
          <cell r="A3645"/>
          <cell r="B3645" t="str">
            <v/>
          </cell>
          <cell r="C3645"/>
          <cell r="D3645" t="str">
            <v/>
          </cell>
          <cell r="E3645" t="str">
            <v/>
          </cell>
          <cell r="F3645" t="str">
            <v/>
          </cell>
          <cell r="G3645" t="str">
            <v/>
          </cell>
          <cell r="H3645" t="str">
            <v/>
          </cell>
          <cell r="I3645"/>
          <cell r="J3645"/>
          <cell r="K3645"/>
          <cell r="L3645"/>
          <cell r="M3645" t="str">
            <v/>
          </cell>
          <cell r="N3645"/>
          <cell r="O3645"/>
          <cell r="P3645"/>
          <cell r="Q3645" t="str">
            <v/>
          </cell>
          <cell r="R3645"/>
          <cell r="S3645" t="str">
            <v/>
          </cell>
          <cell r="T3645"/>
          <cell r="U3645"/>
          <cell r="V3645" t="str">
            <v/>
          </cell>
        </row>
        <row r="3646">
          <cell r="A3646"/>
          <cell r="B3646" t="str">
            <v/>
          </cell>
          <cell r="C3646"/>
          <cell r="D3646" t="str">
            <v/>
          </cell>
          <cell r="E3646" t="str">
            <v/>
          </cell>
          <cell r="F3646" t="str">
            <v/>
          </cell>
          <cell r="G3646" t="str">
            <v/>
          </cell>
          <cell r="H3646" t="str">
            <v/>
          </cell>
          <cell r="I3646"/>
          <cell r="J3646"/>
          <cell r="K3646"/>
          <cell r="L3646"/>
          <cell r="M3646" t="str">
            <v/>
          </cell>
          <cell r="N3646"/>
          <cell r="O3646"/>
          <cell r="P3646"/>
          <cell r="Q3646" t="str">
            <v/>
          </cell>
          <cell r="R3646"/>
          <cell r="S3646" t="str">
            <v/>
          </cell>
          <cell r="T3646"/>
          <cell r="U3646"/>
          <cell r="V3646" t="str">
            <v/>
          </cell>
        </row>
        <row r="3647">
          <cell r="A3647"/>
          <cell r="B3647" t="str">
            <v/>
          </cell>
          <cell r="C3647"/>
          <cell r="D3647" t="str">
            <v/>
          </cell>
          <cell r="E3647" t="str">
            <v/>
          </cell>
          <cell r="F3647" t="str">
            <v/>
          </cell>
          <cell r="G3647" t="str">
            <v/>
          </cell>
          <cell r="H3647" t="str">
            <v/>
          </cell>
          <cell r="I3647"/>
          <cell r="J3647"/>
          <cell r="K3647"/>
          <cell r="L3647"/>
          <cell r="M3647" t="str">
            <v/>
          </cell>
          <cell r="N3647"/>
          <cell r="O3647"/>
          <cell r="P3647"/>
          <cell r="Q3647" t="str">
            <v/>
          </cell>
          <cell r="R3647"/>
          <cell r="S3647" t="str">
            <v/>
          </cell>
          <cell r="T3647"/>
          <cell r="U3647"/>
          <cell r="V3647" t="str">
            <v/>
          </cell>
        </row>
        <row r="3648">
          <cell r="A3648"/>
          <cell r="B3648" t="str">
            <v/>
          </cell>
          <cell r="C3648"/>
          <cell r="D3648" t="str">
            <v/>
          </cell>
          <cell r="E3648" t="str">
            <v/>
          </cell>
          <cell r="F3648" t="str">
            <v/>
          </cell>
          <cell r="G3648" t="str">
            <v/>
          </cell>
          <cell r="H3648" t="str">
            <v/>
          </cell>
          <cell r="I3648"/>
          <cell r="J3648"/>
          <cell r="K3648"/>
          <cell r="L3648"/>
          <cell r="M3648" t="str">
            <v/>
          </cell>
          <cell r="N3648"/>
          <cell r="O3648"/>
          <cell r="P3648"/>
          <cell r="Q3648" t="str">
            <v/>
          </cell>
          <cell r="R3648"/>
          <cell r="S3648" t="str">
            <v/>
          </cell>
          <cell r="T3648"/>
          <cell r="U3648"/>
          <cell r="V3648" t="str">
            <v/>
          </cell>
        </row>
        <row r="3649">
          <cell r="A3649"/>
          <cell r="B3649" t="str">
            <v/>
          </cell>
          <cell r="C3649"/>
          <cell r="D3649" t="str">
            <v/>
          </cell>
          <cell r="E3649" t="str">
            <v/>
          </cell>
          <cell r="F3649" t="str">
            <v/>
          </cell>
          <cell r="G3649" t="str">
            <v/>
          </cell>
          <cell r="H3649" t="str">
            <v/>
          </cell>
          <cell r="I3649"/>
          <cell r="J3649"/>
          <cell r="K3649"/>
          <cell r="L3649"/>
          <cell r="M3649" t="str">
            <v/>
          </cell>
          <cell r="N3649"/>
          <cell r="O3649"/>
          <cell r="P3649"/>
          <cell r="Q3649" t="str">
            <v/>
          </cell>
          <cell r="R3649"/>
          <cell r="S3649" t="str">
            <v/>
          </cell>
          <cell r="T3649"/>
          <cell r="U3649"/>
          <cell r="V3649" t="str">
            <v/>
          </cell>
        </row>
        <row r="3650">
          <cell r="A3650"/>
          <cell r="B3650" t="str">
            <v/>
          </cell>
          <cell r="C3650"/>
          <cell r="D3650" t="str">
            <v/>
          </cell>
          <cell r="E3650" t="str">
            <v/>
          </cell>
          <cell r="F3650" t="str">
            <v/>
          </cell>
          <cell r="G3650" t="str">
            <v/>
          </cell>
          <cell r="H3650" t="str">
            <v/>
          </cell>
          <cell r="I3650"/>
          <cell r="J3650"/>
          <cell r="K3650"/>
          <cell r="L3650"/>
          <cell r="M3650" t="str">
            <v/>
          </cell>
          <cell r="N3650"/>
          <cell r="O3650"/>
          <cell r="P3650"/>
          <cell r="Q3650" t="str">
            <v/>
          </cell>
          <cell r="R3650"/>
          <cell r="S3650" t="str">
            <v/>
          </cell>
          <cell r="T3650"/>
          <cell r="U3650"/>
          <cell r="V3650" t="str">
            <v/>
          </cell>
        </row>
        <row r="3651">
          <cell r="A3651"/>
          <cell r="B3651" t="str">
            <v/>
          </cell>
          <cell r="C3651"/>
          <cell r="D3651" t="str">
            <v/>
          </cell>
          <cell r="E3651" t="str">
            <v/>
          </cell>
          <cell r="F3651" t="str">
            <v/>
          </cell>
          <cell r="G3651" t="str">
            <v/>
          </cell>
          <cell r="H3651" t="str">
            <v/>
          </cell>
          <cell r="I3651"/>
          <cell r="J3651"/>
          <cell r="K3651"/>
          <cell r="L3651"/>
          <cell r="M3651" t="str">
            <v/>
          </cell>
          <cell r="N3651"/>
          <cell r="O3651"/>
          <cell r="P3651"/>
          <cell r="Q3651" t="str">
            <v/>
          </cell>
          <cell r="R3651"/>
          <cell r="S3651" t="str">
            <v/>
          </cell>
          <cell r="T3651"/>
          <cell r="U3651"/>
          <cell r="V3651" t="str">
            <v/>
          </cell>
        </row>
        <row r="3652">
          <cell r="A3652"/>
          <cell r="B3652" t="str">
            <v/>
          </cell>
          <cell r="C3652"/>
          <cell r="D3652" t="str">
            <v/>
          </cell>
          <cell r="E3652" t="str">
            <v/>
          </cell>
          <cell r="F3652" t="str">
            <v/>
          </cell>
          <cell r="G3652" t="str">
            <v/>
          </cell>
          <cell r="H3652" t="str">
            <v/>
          </cell>
          <cell r="I3652"/>
          <cell r="J3652"/>
          <cell r="K3652"/>
          <cell r="L3652"/>
          <cell r="M3652" t="str">
            <v/>
          </cell>
          <cell r="N3652"/>
          <cell r="O3652"/>
          <cell r="P3652"/>
          <cell r="Q3652" t="str">
            <v/>
          </cell>
          <cell r="R3652"/>
          <cell r="S3652" t="str">
            <v/>
          </cell>
          <cell r="T3652"/>
          <cell r="U3652"/>
          <cell r="V3652" t="str">
            <v/>
          </cell>
        </row>
        <row r="3653">
          <cell r="A3653"/>
          <cell r="B3653" t="str">
            <v/>
          </cell>
          <cell r="C3653"/>
          <cell r="D3653" t="str">
            <v/>
          </cell>
          <cell r="E3653" t="str">
            <v/>
          </cell>
          <cell r="F3653" t="str">
            <v/>
          </cell>
          <cell r="G3653" t="str">
            <v/>
          </cell>
          <cell r="H3653" t="str">
            <v/>
          </cell>
          <cell r="I3653"/>
          <cell r="J3653"/>
          <cell r="K3653"/>
          <cell r="L3653"/>
          <cell r="M3653" t="str">
            <v/>
          </cell>
          <cell r="N3653"/>
          <cell r="O3653"/>
          <cell r="P3653"/>
          <cell r="Q3653" t="str">
            <v/>
          </cell>
          <cell r="R3653"/>
          <cell r="S3653" t="str">
            <v/>
          </cell>
          <cell r="T3653"/>
          <cell r="U3653"/>
          <cell r="V3653" t="str">
            <v/>
          </cell>
        </row>
        <row r="3654">
          <cell r="A3654"/>
          <cell r="B3654" t="str">
            <v/>
          </cell>
          <cell r="C3654"/>
          <cell r="D3654" t="str">
            <v/>
          </cell>
          <cell r="E3654" t="str">
            <v/>
          </cell>
          <cell r="F3654" t="str">
            <v/>
          </cell>
          <cell r="G3654" t="str">
            <v/>
          </cell>
          <cell r="H3654" t="str">
            <v/>
          </cell>
          <cell r="I3654"/>
          <cell r="J3654"/>
          <cell r="K3654"/>
          <cell r="L3654"/>
          <cell r="M3654" t="str">
            <v/>
          </cell>
          <cell r="N3654"/>
          <cell r="O3654"/>
          <cell r="P3654"/>
          <cell r="Q3654" t="str">
            <v/>
          </cell>
          <cell r="R3654"/>
          <cell r="S3654" t="str">
            <v/>
          </cell>
          <cell r="T3654"/>
          <cell r="U3654"/>
          <cell r="V3654" t="str">
            <v/>
          </cell>
        </row>
        <row r="3655">
          <cell r="A3655"/>
          <cell r="B3655" t="str">
            <v/>
          </cell>
          <cell r="C3655"/>
          <cell r="D3655" t="str">
            <v/>
          </cell>
          <cell r="E3655" t="str">
            <v/>
          </cell>
          <cell r="F3655" t="str">
            <v/>
          </cell>
          <cell r="G3655" t="str">
            <v/>
          </cell>
          <cell r="H3655" t="str">
            <v/>
          </cell>
          <cell r="I3655"/>
          <cell r="J3655"/>
          <cell r="K3655"/>
          <cell r="L3655"/>
          <cell r="M3655" t="str">
            <v/>
          </cell>
          <cell r="N3655"/>
          <cell r="O3655"/>
          <cell r="P3655"/>
          <cell r="Q3655" t="str">
            <v/>
          </cell>
          <cell r="R3655"/>
          <cell r="S3655" t="str">
            <v/>
          </cell>
          <cell r="T3655"/>
          <cell r="U3655"/>
          <cell r="V3655" t="str">
            <v/>
          </cell>
        </row>
        <row r="3656">
          <cell r="A3656"/>
          <cell r="B3656" t="str">
            <v/>
          </cell>
          <cell r="C3656"/>
          <cell r="D3656" t="str">
            <v/>
          </cell>
          <cell r="E3656" t="str">
            <v/>
          </cell>
          <cell r="F3656" t="str">
            <v/>
          </cell>
          <cell r="G3656" t="str">
            <v/>
          </cell>
          <cell r="H3656" t="str">
            <v/>
          </cell>
          <cell r="I3656"/>
          <cell r="J3656"/>
          <cell r="K3656"/>
          <cell r="L3656"/>
          <cell r="M3656" t="str">
            <v/>
          </cell>
          <cell r="N3656"/>
          <cell r="O3656"/>
          <cell r="P3656"/>
          <cell r="Q3656" t="str">
            <v/>
          </cell>
          <cell r="R3656"/>
          <cell r="S3656" t="str">
            <v/>
          </cell>
          <cell r="T3656"/>
          <cell r="U3656"/>
          <cell r="V3656" t="str">
            <v/>
          </cell>
        </row>
        <row r="3657">
          <cell r="A3657"/>
          <cell r="B3657" t="str">
            <v/>
          </cell>
          <cell r="C3657"/>
          <cell r="D3657" t="str">
            <v/>
          </cell>
          <cell r="E3657" t="str">
            <v/>
          </cell>
          <cell r="F3657" t="str">
            <v/>
          </cell>
          <cell r="G3657" t="str">
            <v/>
          </cell>
          <cell r="H3657" t="str">
            <v/>
          </cell>
          <cell r="I3657"/>
          <cell r="J3657"/>
          <cell r="K3657"/>
          <cell r="L3657"/>
          <cell r="M3657" t="str">
            <v/>
          </cell>
          <cell r="N3657"/>
          <cell r="O3657"/>
          <cell r="P3657"/>
          <cell r="Q3657" t="str">
            <v/>
          </cell>
          <cell r="R3657"/>
          <cell r="S3657" t="str">
            <v/>
          </cell>
          <cell r="T3657"/>
          <cell r="U3657"/>
          <cell r="V3657" t="str">
            <v/>
          </cell>
        </row>
        <row r="3658">
          <cell r="A3658"/>
          <cell r="B3658" t="str">
            <v/>
          </cell>
          <cell r="C3658"/>
          <cell r="D3658" t="str">
            <v/>
          </cell>
          <cell r="E3658" t="str">
            <v/>
          </cell>
          <cell r="F3658" t="str">
            <v/>
          </cell>
          <cell r="G3658" t="str">
            <v/>
          </cell>
          <cell r="H3658" t="str">
            <v/>
          </cell>
          <cell r="I3658"/>
          <cell r="J3658"/>
          <cell r="K3658"/>
          <cell r="L3658"/>
          <cell r="M3658" t="str">
            <v/>
          </cell>
          <cell r="N3658"/>
          <cell r="O3658"/>
          <cell r="P3658"/>
          <cell r="Q3658" t="str">
            <v/>
          </cell>
          <cell r="R3658"/>
          <cell r="S3658" t="str">
            <v/>
          </cell>
          <cell r="T3658"/>
          <cell r="U3658"/>
          <cell r="V3658" t="str">
            <v/>
          </cell>
        </row>
        <row r="3659">
          <cell r="A3659"/>
          <cell r="B3659" t="str">
            <v/>
          </cell>
          <cell r="C3659"/>
          <cell r="D3659" t="str">
            <v/>
          </cell>
          <cell r="E3659" t="str">
            <v/>
          </cell>
          <cell r="F3659" t="str">
            <v/>
          </cell>
          <cell r="G3659" t="str">
            <v/>
          </cell>
          <cell r="H3659" t="str">
            <v/>
          </cell>
          <cell r="I3659"/>
          <cell r="J3659"/>
          <cell r="K3659"/>
          <cell r="L3659"/>
          <cell r="M3659" t="str">
            <v/>
          </cell>
          <cell r="N3659"/>
          <cell r="O3659"/>
          <cell r="P3659"/>
          <cell r="Q3659" t="str">
            <v/>
          </cell>
          <cell r="R3659"/>
          <cell r="S3659" t="str">
            <v/>
          </cell>
          <cell r="T3659"/>
          <cell r="U3659"/>
          <cell r="V3659" t="str">
            <v/>
          </cell>
        </row>
        <row r="3660">
          <cell r="A3660"/>
          <cell r="B3660" t="str">
            <v/>
          </cell>
          <cell r="C3660"/>
          <cell r="D3660" t="str">
            <v/>
          </cell>
          <cell r="E3660" t="str">
            <v/>
          </cell>
          <cell r="F3660" t="str">
            <v/>
          </cell>
          <cell r="G3660" t="str">
            <v/>
          </cell>
          <cell r="H3660" t="str">
            <v/>
          </cell>
          <cell r="I3660"/>
          <cell r="J3660"/>
          <cell r="K3660"/>
          <cell r="L3660"/>
          <cell r="M3660" t="str">
            <v/>
          </cell>
          <cell r="N3660"/>
          <cell r="O3660"/>
          <cell r="P3660"/>
          <cell r="Q3660" t="str">
            <v/>
          </cell>
          <cell r="R3660"/>
          <cell r="S3660" t="str">
            <v/>
          </cell>
          <cell r="T3660"/>
          <cell r="U3660"/>
          <cell r="V3660" t="str">
            <v/>
          </cell>
        </row>
        <row r="3661">
          <cell r="A3661"/>
          <cell r="B3661" t="str">
            <v/>
          </cell>
          <cell r="C3661"/>
          <cell r="D3661" t="str">
            <v/>
          </cell>
          <cell r="E3661" t="str">
            <v/>
          </cell>
          <cell r="F3661" t="str">
            <v/>
          </cell>
          <cell r="G3661" t="str">
            <v/>
          </cell>
          <cell r="H3661" t="str">
            <v/>
          </cell>
          <cell r="I3661"/>
          <cell r="J3661"/>
          <cell r="K3661"/>
          <cell r="L3661"/>
          <cell r="M3661" t="str">
            <v/>
          </cell>
          <cell r="N3661"/>
          <cell r="O3661"/>
          <cell r="P3661"/>
          <cell r="Q3661" t="str">
            <v/>
          </cell>
          <cell r="R3661"/>
          <cell r="S3661" t="str">
            <v/>
          </cell>
          <cell r="T3661"/>
          <cell r="U3661"/>
          <cell r="V3661" t="str">
            <v/>
          </cell>
        </row>
        <row r="3662">
          <cell r="A3662"/>
          <cell r="B3662" t="str">
            <v/>
          </cell>
          <cell r="C3662"/>
          <cell r="D3662" t="str">
            <v/>
          </cell>
          <cell r="E3662" t="str">
            <v/>
          </cell>
          <cell r="F3662" t="str">
            <v/>
          </cell>
          <cell r="G3662" t="str">
            <v/>
          </cell>
          <cell r="H3662" t="str">
            <v/>
          </cell>
          <cell r="I3662"/>
          <cell r="J3662"/>
          <cell r="K3662"/>
          <cell r="L3662"/>
          <cell r="M3662" t="str">
            <v/>
          </cell>
          <cell r="N3662"/>
          <cell r="O3662"/>
          <cell r="P3662"/>
          <cell r="Q3662" t="str">
            <v/>
          </cell>
          <cell r="R3662"/>
          <cell r="S3662" t="str">
            <v/>
          </cell>
          <cell r="T3662"/>
          <cell r="U3662"/>
          <cell r="V3662" t="str">
            <v/>
          </cell>
        </row>
        <row r="3663">
          <cell r="A3663"/>
          <cell r="B3663" t="str">
            <v/>
          </cell>
          <cell r="C3663"/>
          <cell r="D3663" t="str">
            <v/>
          </cell>
          <cell r="E3663" t="str">
            <v/>
          </cell>
          <cell r="F3663" t="str">
            <v/>
          </cell>
          <cell r="G3663" t="str">
            <v/>
          </cell>
          <cell r="H3663" t="str">
            <v/>
          </cell>
          <cell r="I3663"/>
          <cell r="J3663"/>
          <cell r="K3663"/>
          <cell r="L3663"/>
          <cell r="M3663" t="str">
            <v/>
          </cell>
          <cell r="N3663"/>
          <cell r="O3663"/>
          <cell r="P3663"/>
          <cell r="Q3663" t="str">
            <v/>
          </cell>
          <cell r="R3663"/>
          <cell r="S3663" t="str">
            <v/>
          </cell>
          <cell r="T3663"/>
          <cell r="U3663"/>
          <cell r="V3663" t="str">
            <v/>
          </cell>
        </row>
        <row r="3664">
          <cell r="A3664"/>
          <cell r="B3664" t="str">
            <v/>
          </cell>
          <cell r="C3664"/>
          <cell r="D3664" t="str">
            <v/>
          </cell>
          <cell r="E3664" t="str">
            <v/>
          </cell>
          <cell r="F3664" t="str">
            <v/>
          </cell>
          <cell r="G3664" t="str">
            <v/>
          </cell>
          <cell r="H3664" t="str">
            <v/>
          </cell>
          <cell r="I3664"/>
          <cell r="J3664"/>
          <cell r="K3664"/>
          <cell r="L3664"/>
          <cell r="M3664" t="str">
            <v/>
          </cell>
          <cell r="N3664"/>
          <cell r="O3664"/>
          <cell r="P3664"/>
          <cell r="Q3664" t="str">
            <v/>
          </cell>
          <cell r="R3664"/>
          <cell r="S3664" t="str">
            <v/>
          </cell>
          <cell r="T3664"/>
          <cell r="U3664"/>
          <cell r="V3664" t="str">
            <v/>
          </cell>
        </row>
        <row r="3665">
          <cell r="A3665"/>
          <cell r="B3665" t="str">
            <v/>
          </cell>
          <cell r="C3665"/>
          <cell r="D3665" t="str">
            <v/>
          </cell>
          <cell r="E3665" t="str">
            <v/>
          </cell>
          <cell r="F3665" t="str">
            <v/>
          </cell>
          <cell r="G3665" t="str">
            <v/>
          </cell>
          <cell r="H3665" t="str">
            <v/>
          </cell>
          <cell r="I3665"/>
          <cell r="J3665"/>
          <cell r="K3665"/>
          <cell r="L3665"/>
          <cell r="M3665" t="str">
            <v/>
          </cell>
          <cell r="N3665"/>
          <cell r="O3665"/>
          <cell r="P3665"/>
          <cell r="Q3665" t="str">
            <v/>
          </cell>
          <cell r="R3665"/>
          <cell r="S3665" t="str">
            <v/>
          </cell>
          <cell r="T3665"/>
          <cell r="U3665"/>
          <cell r="V3665" t="str">
            <v/>
          </cell>
        </row>
        <row r="3666">
          <cell r="A3666"/>
          <cell r="B3666" t="str">
            <v/>
          </cell>
          <cell r="C3666"/>
          <cell r="D3666" t="str">
            <v/>
          </cell>
          <cell r="E3666" t="str">
            <v/>
          </cell>
          <cell r="F3666" t="str">
            <v/>
          </cell>
          <cell r="G3666" t="str">
            <v/>
          </cell>
          <cell r="H3666" t="str">
            <v/>
          </cell>
          <cell r="I3666"/>
          <cell r="J3666"/>
          <cell r="K3666"/>
          <cell r="L3666"/>
          <cell r="M3666" t="str">
            <v/>
          </cell>
          <cell r="N3666"/>
          <cell r="O3666"/>
          <cell r="P3666"/>
          <cell r="Q3666" t="str">
            <v/>
          </cell>
          <cell r="R3666"/>
          <cell r="S3666" t="str">
            <v/>
          </cell>
          <cell r="T3666"/>
          <cell r="U3666"/>
          <cell r="V3666" t="str">
            <v/>
          </cell>
        </row>
        <row r="3667">
          <cell r="A3667"/>
          <cell r="B3667" t="str">
            <v/>
          </cell>
          <cell r="C3667"/>
          <cell r="D3667" t="str">
            <v/>
          </cell>
          <cell r="E3667" t="str">
            <v/>
          </cell>
          <cell r="F3667" t="str">
            <v/>
          </cell>
          <cell r="G3667" t="str">
            <v/>
          </cell>
          <cell r="H3667" t="str">
            <v/>
          </cell>
          <cell r="I3667"/>
          <cell r="J3667"/>
          <cell r="K3667"/>
          <cell r="L3667"/>
          <cell r="M3667" t="str">
            <v/>
          </cell>
          <cell r="N3667"/>
          <cell r="O3667"/>
          <cell r="P3667"/>
          <cell r="Q3667" t="str">
            <v/>
          </cell>
          <cell r="R3667"/>
          <cell r="S3667" t="str">
            <v/>
          </cell>
          <cell r="T3667"/>
          <cell r="U3667"/>
          <cell r="V3667" t="str">
            <v/>
          </cell>
        </row>
        <row r="3668">
          <cell r="A3668"/>
          <cell r="B3668" t="str">
            <v/>
          </cell>
          <cell r="C3668"/>
          <cell r="D3668" t="str">
            <v/>
          </cell>
          <cell r="E3668" t="str">
            <v/>
          </cell>
          <cell r="F3668" t="str">
            <v/>
          </cell>
          <cell r="G3668" t="str">
            <v/>
          </cell>
          <cell r="H3668" t="str">
            <v/>
          </cell>
          <cell r="I3668"/>
          <cell r="J3668"/>
          <cell r="K3668"/>
          <cell r="L3668"/>
          <cell r="M3668" t="str">
            <v/>
          </cell>
          <cell r="N3668"/>
          <cell r="O3668"/>
          <cell r="P3668"/>
          <cell r="Q3668" t="str">
            <v/>
          </cell>
          <cell r="R3668"/>
          <cell r="S3668" t="str">
            <v/>
          </cell>
          <cell r="T3668"/>
          <cell r="U3668"/>
          <cell r="V3668" t="str">
            <v/>
          </cell>
        </row>
        <row r="3669">
          <cell r="A3669"/>
          <cell r="B3669" t="str">
            <v/>
          </cell>
          <cell r="C3669"/>
          <cell r="D3669" t="str">
            <v/>
          </cell>
          <cell r="E3669" t="str">
            <v/>
          </cell>
          <cell r="F3669" t="str">
            <v/>
          </cell>
          <cell r="G3669" t="str">
            <v/>
          </cell>
          <cell r="H3669" t="str">
            <v/>
          </cell>
          <cell r="I3669"/>
          <cell r="J3669"/>
          <cell r="K3669"/>
          <cell r="L3669"/>
          <cell r="M3669" t="str">
            <v/>
          </cell>
          <cell r="N3669"/>
          <cell r="O3669"/>
          <cell r="P3669"/>
          <cell r="Q3669" t="str">
            <v/>
          </cell>
          <cell r="R3669"/>
          <cell r="S3669" t="str">
            <v/>
          </cell>
          <cell r="T3669"/>
          <cell r="U3669"/>
          <cell r="V3669" t="str">
            <v/>
          </cell>
        </row>
        <row r="3670">
          <cell r="A3670"/>
          <cell r="B3670" t="str">
            <v/>
          </cell>
          <cell r="C3670"/>
          <cell r="D3670" t="str">
            <v/>
          </cell>
          <cell r="E3670" t="str">
            <v/>
          </cell>
          <cell r="F3670" t="str">
            <v/>
          </cell>
          <cell r="G3670" t="str">
            <v/>
          </cell>
          <cell r="H3670" t="str">
            <v/>
          </cell>
          <cell r="I3670"/>
          <cell r="J3670"/>
          <cell r="K3670"/>
          <cell r="L3670"/>
          <cell r="M3670" t="str">
            <v/>
          </cell>
          <cell r="N3670"/>
          <cell r="O3670"/>
          <cell r="P3670"/>
          <cell r="Q3670" t="str">
            <v/>
          </cell>
          <cell r="R3670"/>
          <cell r="S3670" t="str">
            <v/>
          </cell>
          <cell r="T3670"/>
          <cell r="U3670"/>
          <cell r="V3670" t="str">
            <v/>
          </cell>
        </row>
        <row r="3671">
          <cell r="A3671"/>
          <cell r="B3671" t="str">
            <v/>
          </cell>
          <cell r="C3671"/>
          <cell r="D3671" t="str">
            <v/>
          </cell>
          <cell r="E3671" t="str">
            <v/>
          </cell>
          <cell r="F3671" t="str">
            <v/>
          </cell>
          <cell r="G3671" t="str">
            <v/>
          </cell>
          <cell r="H3671" t="str">
            <v/>
          </cell>
          <cell r="I3671"/>
          <cell r="J3671"/>
          <cell r="K3671"/>
          <cell r="L3671"/>
          <cell r="M3671" t="str">
            <v/>
          </cell>
          <cell r="N3671"/>
          <cell r="O3671"/>
          <cell r="P3671"/>
          <cell r="Q3671" t="str">
            <v/>
          </cell>
          <cell r="R3671"/>
          <cell r="S3671" t="str">
            <v/>
          </cell>
          <cell r="T3671"/>
          <cell r="U3671"/>
          <cell r="V3671" t="str">
            <v/>
          </cell>
        </row>
        <row r="3672">
          <cell r="A3672"/>
          <cell r="B3672" t="str">
            <v/>
          </cell>
          <cell r="C3672"/>
          <cell r="D3672" t="str">
            <v/>
          </cell>
          <cell r="E3672" t="str">
            <v/>
          </cell>
          <cell r="F3672" t="str">
            <v/>
          </cell>
          <cell r="G3672" t="str">
            <v/>
          </cell>
          <cell r="H3672" t="str">
            <v/>
          </cell>
          <cell r="I3672"/>
          <cell r="J3672"/>
          <cell r="K3672"/>
          <cell r="L3672"/>
          <cell r="M3672" t="str">
            <v/>
          </cell>
          <cell r="N3672"/>
          <cell r="O3672"/>
          <cell r="P3672"/>
          <cell r="Q3672" t="str">
            <v/>
          </cell>
          <cell r="R3672"/>
          <cell r="S3672" t="str">
            <v/>
          </cell>
          <cell r="T3672"/>
          <cell r="U3672"/>
          <cell r="V3672" t="str">
            <v/>
          </cell>
        </row>
        <row r="3673">
          <cell r="A3673"/>
          <cell r="B3673" t="str">
            <v/>
          </cell>
          <cell r="C3673"/>
          <cell r="D3673" t="str">
            <v/>
          </cell>
          <cell r="E3673" t="str">
            <v/>
          </cell>
          <cell r="F3673" t="str">
            <v/>
          </cell>
          <cell r="G3673" t="str">
            <v/>
          </cell>
          <cell r="H3673" t="str">
            <v/>
          </cell>
          <cell r="I3673"/>
          <cell r="J3673"/>
          <cell r="K3673"/>
          <cell r="L3673"/>
          <cell r="M3673" t="str">
            <v/>
          </cell>
          <cell r="N3673"/>
          <cell r="O3673"/>
          <cell r="P3673"/>
          <cell r="Q3673" t="str">
            <v/>
          </cell>
          <cell r="R3673"/>
          <cell r="S3673" t="str">
            <v/>
          </cell>
          <cell r="T3673"/>
          <cell r="U3673"/>
          <cell r="V3673" t="str">
            <v/>
          </cell>
        </row>
        <row r="3674">
          <cell r="A3674"/>
          <cell r="B3674" t="str">
            <v/>
          </cell>
          <cell r="C3674"/>
          <cell r="D3674" t="str">
            <v/>
          </cell>
          <cell r="E3674" t="str">
            <v/>
          </cell>
          <cell r="F3674" t="str">
            <v/>
          </cell>
          <cell r="G3674" t="str">
            <v/>
          </cell>
          <cell r="H3674" t="str">
            <v/>
          </cell>
          <cell r="I3674"/>
          <cell r="J3674"/>
          <cell r="K3674"/>
          <cell r="L3674"/>
          <cell r="M3674" t="str">
            <v/>
          </cell>
          <cell r="N3674"/>
          <cell r="O3674"/>
          <cell r="P3674"/>
          <cell r="Q3674" t="str">
            <v/>
          </cell>
          <cell r="R3674"/>
          <cell r="S3674" t="str">
            <v/>
          </cell>
          <cell r="T3674"/>
          <cell r="U3674"/>
          <cell r="V3674" t="str">
            <v/>
          </cell>
        </row>
        <row r="3675">
          <cell r="A3675"/>
          <cell r="B3675" t="str">
            <v/>
          </cell>
          <cell r="C3675"/>
          <cell r="D3675" t="str">
            <v/>
          </cell>
          <cell r="E3675" t="str">
            <v/>
          </cell>
          <cell r="F3675" t="str">
            <v/>
          </cell>
          <cell r="G3675" t="str">
            <v/>
          </cell>
          <cell r="H3675" t="str">
            <v/>
          </cell>
          <cell r="I3675"/>
          <cell r="J3675"/>
          <cell r="K3675"/>
          <cell r="L3675"/>
          <cell r="M3675" t="str">
            <v/>
          </cell>
          <cell r="N3675"/>
          <cell r="O3675"/>
          <cell r="P3675"/>
          <cell r="Q3675" t="str">
            <v/>
          </cell>
          <cell r="R3675"/>
          <cell r="S3675" t="str">
            <v/>
          </cell>
          <cell r="T3675"/>
          <cell r="U3675"/>
          <cell r="V3675" t="str">
            <v/>
          </cell>
        </row>
        <row r="3676">
          <cell r="A3676"/>
          <cell r="B3676" t="str">
            <v/>
          </cell>
          <cell r="C3676"/>
          <cell r="D3676" t="str">
            <v/>
          </cell>
          <cell r="E3676" t="str">
            <v/>
          </cell>
          <cell r="F3676" t="str">
            <v/>
          </cell>
          <cell r="G3676" t="str">
            <v/>
          </cell>
          <cell r="H3676" t="str">
            <v/>
          </cell>
          <cell r="I3676"/>
          <cell r="J3676"/>
          <cell r="K3676"/>
          <cell r="L3676"/>
          <cell r="M3676" t="str">
            <v/>
          </cell>
          <cell r="N3676"/>
          <cell r="O3676"/>
          <cell r="P3676"/>
          <cell r="Q3676" t="str">
            <v/>
          </cell>
          <cell r="R3676"/>
          <cell r="S3676" t="str">
            <v/>
          </cell>
          <cell r="T3676"/>
          <cell r="U3676"/>
          <cell r="V3676" t="str">
            <v/>
          </cell>
        </row>
        <row r="3677">
          <cell r="A3677"/>
          <cell r="B3677" t="str">
            <v/>
          </cell>
          <cell r="C3677"/>
          <cell r="D3677" t="str">
            <v/>
          </cell>
          <cell r="E3677" t="str">
            <v/>
          </cell>
          <cell r="F3677" t="str">
            <v/>
          </cell>
          <cell r="G3677" t="str">
            <v/>
          </cell>
          <cell r="H3677" t="str">
            <v/>
          </cell>
          <cell r="I3677"/>
          <cell r="J3677"/>
          <cell r="K3677"/>
          <cell r="L3677"/>
          <cell r="M3677" t="str">
            <v/>
          </cell>
          <cell r="N3677"/>
          <cell r="O3677"/>
          <cell r="P3677"/>
          <cell r="Q3677" t="str">
            <v/>
          </cell>
          <cell r="R3677"/>
          <cell r="S3677" t="str">
            <v/>
          </cell>
          <cell r="T3677"/>
          <cell r="U3677"/>
          <cell r="V3677" t="str">
            <v/>
          </cell>
        </row>
        <row r="3678">
          <cell r="A3678"/>
          <cell r="B3678" t="str">
            <v/>
          </cell>
          <cell r="C3678"/>
          <cell r="D3678" t="str">
            <v/>
          </cell>
          <cell r="E3678" t="str">
            <v/>
          </cell>
          <cell r="F3678" t="str">
            <v/>
          </cell>
          <cell r="G3678" t="str">
            <v/>
          </cell>
          <cell r="H3678" t="str">
            <v/>
          </cell>
          <cell r="I3678"/>
          <cell r="J3678"/>
          <cell r="K3678"/>
          <cell r="L3678"/>
          <cell r="M3678" t="str">
            <v/>
          </cell>
          <cell r="N3678"/>
          <cell r="O3678"/>
          <cell r="P3678"/>
          <cell r="Q3678" t="str">
            <v/>
          </cell>
          <cell r="R3678"/>
          <cell r="S3678" t="str">
            <v/>
          </cell>
          <cell r="T3678"/>
          <cell r="U3678"/>
          <cell r="V3678" t="str">
            <v/>
          </cell>
        </row>
        <row r="3679">
          <cell r="A3679"/>
          <cell r="B3679" t="str">
            <v/>
          </cell>
          <cell r="C3679"/>
          <cell r="D3679" t="str">
            <v/>
          </cell>
          <cell r="E3679" t="str">
            <v/>
          </cell>
          <cell r="F3679" t="str">
            <v/>
          </cell>
          <cell r="G3679" t="str">
            <v/>
          </cell>
          <cell r="H3679" t="str">
            <v/>
          </cell>
          <cell r="I3679"/>
          <cell r="J3679"/>
          <cell r="K3679"/>
          <cell r="L3679"/>
          <cell r="M3679" t="str">
            <v/>
          </cell>
          <cell r="N3679"/>
          <cell r="O3679"/>
          <cell r="P3679"/>
          <cell r="Q3679" t="str">
            <v/>
          </cell>
          <cell r="R3679"/>
          <cell r="S3679" t="str">
            <v/>
          </cell>
          <cell r="T3679"/>
          <cell r="U3679"/>
          <cell r="V3679" t="str">
            <v/>
          </cell>
        </row>
        <row r="3680">
          <cell r="A3680"/>
          <cell r="B3680" t="str">
            <v/>
          </cell>
          <cell r="C3680"/>
          <cell r="D3680"/>
          <cell r="E3680"/>
          <cell r="F3680"/>
          <cell r="G3680"/>
          <cell r="H3680"/>
          <cell r="I3680"/>
          <cell r="J3680"/>
          <cell r="K3680"/>
          <cell r="L3680"/>
          <cell r="M3680" t="str">
            <v/>
          </cell>
          <cell r="N3680"/>
          <cell r="O3680"/>
          <cell r="P3680"/>
          <cell r="Q3680" t="str">
            <v/>
          </cell>
          <cell r="R3680"/>
          <cell r="S3680" t="str">
            <v/>
          </cell>
          <cell r="T3680"/>
          <cell r="U3680"/>
          <cell r="V3680" t="str">
            <v/>
          </cell>
        </row>
        <row r="3681">
          <cell r="A3681"/>
          <cell r="B3681" t="str">
            <v/>
          </cell>
          <cell r="C3681"/>
          <cell r="D3681"/>
          <cell r="E3681"/>
          <cell r="F3681"/>
          <cell r="G3681"/>
          <cell r="H3681"/>
          <cell r="I3681"/>
          <cell r="J3681"/>
          <cell r="K3681"/>
          <cell r="L3681"/>
          <cell r="M3681" t="str">
            <v/>
          </cell>
          <cell r="N3681"/>
          <cell r="O3681"/>
          <cell r="P3681"/>
          <cell r="Q3681" t="str">
            <v/>
          </cell>
          <cell r="R3681"/>
          <cell r="S3681" t="str">
            <v/>
          </cell>
          <cell r="T3681"/>
          <cell r="U3681"/>
          <cell r="V3681" t="str">
            <v/>
          </cell>
        </row>
        <row r="3682">
          <cell r="A3682"/>
          <cell r="B3682" t="str">
            <v/>
          </cell>
          <cell r="C3682"/>
          <cell r="D3682"/>
          <cell r="E3682"/>
          <cell r="F3682"/>
          <cell r="G3682"/>
          <cell r="H3682"/>
          <cell r="I3682"/>
          <cell r="J3682"/>
          <cell r="K3682"/>
          <cell r="L3682"/>
          <cell r="M3682" t="str">
            <v/>
          </cell>
          <cell r="N3682"/>
          <cell r="O3682"/>
          <cell r="P3682"/>
          <cell r="Q3682" t="str">
            <v/>
          </cell>
          <cell r="R3682"/>
          <cell r="S3682" t="str">
            <v/>
          </cell>
          <cell r="T3682"/>
          <cell r="U3682"/>
          <cell r="V3682" t="str">
            <v/>
          </cell>
        </row>
        <row r="3683">
          <cell r="A3683"/>
          <cell r="B3683" t="str">
            <v/>
          </cell>
          <cell r="C3683"/>
          <cell r="D3683"/>
          <cell r="E3683"/>
          <cell r="F3683"/>
          <cell r="G3683"/>
          <cell r="H3683"/>
          <cell r="I3683"/>
          <cell r="J3683"/>
          <cell r="K3683"/>
          <cell r="L3683"/>
          <cell r="M3683" t="str">
            <v/>
          </cell>
          <cell r="N3683"/>
          <cell r="O3683"/>
          <cell r="P3683"/>
          <cell r="Q3683" t="str">
            <v/>
          </cell>
          <cell r="R3683"/>
          <cell r="S3683" t="str">
            <v/>
          </cell>
          <cell r="T3683"/>
          <cell r="U3683"/>
          <cell r="V3683" t="str">
            <v/>
          </cell>
        </row>
        <row r="3684">
          <cell r="A3684"/>
          <cell r="B3684" t="str">
            <v/>
          </cell>
          <cell r="C3684"/>
          <cell r="D3684"/>
          <cell r="E3684"/>
          <cell r="F3684"/>
          <cell r="G3684"/>
          <cell r="H3684"/>
          <cell r="I3684"/>
          <cell r="J3684"/>
          <cell r="K3684"/>
          <cell r="L3684"/>
          <cell r="M3684" t="str">
            <v/>
          </cell>
          <cell r="N3684"/>
          <cell r="O3684"/>
          <cell r="P3684"/>
          <cell r="Q3684" t="str">
            <v/>
          </cell>
          <cell r="R3684"/>
          <cell r="S3684" t="str">
            <v/>
          </cell>
          <cell r="T3684"/>
          <cell r="U3684"/>
          <cell r="V3684" t="str">
            <v/>
          </cell>
        </row>
        <row r="3685">
          <cell r="A3685"/>
          <cell r="B3685" t="str">
            <v/>
          </cell>
          <cell r="C3685"/>
          <cell r="D3685"/>
          <cell r="E3685"/>
          <cell r="F3685"/>
          <cell r="G3685"/>
          <cell r="H3685"/>
          <cell r="I3685"/>
          <cell r="J3685"/>
          <cell r="K3685"/>
          <cell r="L3685"/>
          <cell r="M3685" t="str">
            <v/>
          </cell>
          <cell r="N3685"/>
          <cell r="O3685"/>
          <cell r="P3685"/>
          <cell r="Q3685" t="str">
            <v/>
          </cell>
          <cell r="R3685"/>
          <cell r="S3685" t="str">
            <v/>
          </cell>
          <cell r="T3685"/>
          <cell r="U3685"/>
          <cell r="V3685" t="str">
            <v/>
          </cell>
        </row>
        <row r="3686">
          <cell r="A3686"/>
          <cell r="B3686" t="str">
            <v/>
          </cell>
          <cell r="C3686"/>
          <cell r="D3686"/>
          <cell r="E3686"/>
          <cell r="F3686"/>
          <cell r="G3686"/>
          <cell r="H3686"/>
          <cell r="I3686"/>
          <cell r="J3686"/>
          <cell r="K3686"/>
          <cell r="L3686"/>
          <cell r="M3686" t="str">
            <v/>
          </cell>
          <cell r="N3686"/>
          <cell r="O3686"/>
          <cell r="P3686"/>
          <cell r="Q3686" t="str">
            <v/>
          </cell>
          <cell r="R3686"/>
          <cell r="S3686" t="str">
            <v/>
          </cell>
          <cell r="T3686"/>
          <cell r="U3686"/>
          <cell r="V3686" t="str">
            <v/>
          </cell>
        </row>
        <row r="3687">
          <cell r="A3687"/>
          <cell r="B3687" t="str">
            <v/>
          </cell>
          <cell r="C3687"/>
          <cell r="D3687"/>
          <cell r="E3687"/>
          <cell r="F3687"/>
          <cell r="G3687"/>
          <cell r="H3687"/>
          <cell r="I3687"/>
          <cell r="J3687"/>
          <cell r="K3687"/>
          <cell r="L3687"/>
          <cell r="M3687" t="str">
            <v/>
          </cell>
          <cell r="N3687"/>
          <cell r="O3687"/>
          <cell r="P3687"/>
          <cell r="Q3687" t="str">
            <v/>
          </cell>
          <cell r="R3687"/>
          <cell r="S3687" t="str">
            <v/>
          </cell>
          <cell r="T3687"/>
          <cell r="U3687"/>
          <cell r="V3687" t="str">
            <v/>
          </cell>
        </row>
        <row r="3688">
          <cell r="A3688"/>
          <cell r="B3688" t="str">
            <v/>
          </cell>
          <cell r="C3688"/>
          <cell r="D3688"/>
          <cell r="E3688"/>
          <cell r="F3688"/>
          <cell r="G3688"/>
          <cell r="H3688"/>
          <cell r="I3688"/>
          <cell r="J3688"/>
          <cell r="K3688"/>
          <cell r="L3688"/>
          <cell r="M3688" t="str">
            <v/>
          </cell>
          <cell r="N3688"/>
          <cell r="O3688"/>
          <cell r="P3688"/>
          <cell r="Q3688" t="str">
            <v/>
          </cell>
          <cell r="R3688"/>
          <cell r="S3688" t="str">
            <v/>
          </cell>
          <cell r="T3688"/>
          <cell r="U3688"/>
          <cell r="V3688" t="str">
            <v/>
          </cell>
        </row>
        <row r="3689">
          <cell r="A3689"/>
          <cell r="B3689" t="str">
            <v/>
          </cell>
          <cell r="C3689"/>
          <cell r="D3689"/>
          <cell r="E3689"/>
          <cell r="F3689"/>
          <cell r="G3689"/>
          <cell r="H3689"/>
          <cell r="I3689"/>
          <cell r="J3689"/>
          <cell r="K3689"/>
          <cell r="L3689"/>
          <cell r="M3689" t="str">
            <v/>
          </cell>
          <cell r="N3689"/>
          <cell r="O3689"/>
          <cell r="P3689"/>
          <cell r="Q3689" t="str">
            <v/>
          </cell>
          <cell r="R3689"/>
          <cell r="S3689" t="str">
            <v/>
          </cell>
          <cell r="T3689"/>
          <cell r="U3689"/>
          <cell r="V3689" t="str">
            <v/>
          </cell>
        </row>
        <row r="3690">
          <cell r="A3690"/>
          <cell r="B3690" t="str">
            <v/>
          </cell>
          <cell r="C3690"/>
          <cell r="D3690"/>
          <cell r="E3690"/>
          <cell r="F3690"/>
          <cell r="G3690"/>
          <cell r="H3690"/>
          <cell r="I3690"/>
          <cell r="J3690"/>
          <cell r="K3690"/>
          <cell r="L3690"/>
          <cell r="M3690" t="str">
            <v/>
          </cell>
          <cell r="N3690"/>
          <cell r="O3690"/>
          <cell r="P3690"/>
          <cell r="Q3690" t="str">
            <v/>
          </cell>
          <cell r="R3690"/>
          <cell r="S3690" t="str">
            <v/>
          </cell>
          <cell r="T3690"/>
          <cell r="U3690"/>
          <cell r="V3690" t="str">
            <v/>
          </cell>
        </row>
        <row r="3691">
          <cell r="A3691"/>
          <cell r="B3691" t="str">
            <v/>
          </cell>
          <cell r="C3691"/>
          <cell r="D3691"/>
          <cell r="E3691"/>
          <cell r="F3691"/>
          <cell r="G3691"/>
          <cell r="H3691"/>
          <cell r="I3691"/>
          <cell r="J3691"/>
          <cell r="K3691"/>
          <cell r="L3691"/>
          <cell r="M3691" t="str">
            <v/>
          </cell>
          <cell r="N3691"/>
          <cell r="O3691"/>
          <cell r="P3691"/>
          <cell r="Q3691" t="str">
            <v/>
          </cell>
          <cell r="R3691"/>
          <cell r="S3691" t="str">
            <v/>
          </cell>
          <cell r="T3691"/>
          <cell r="U3691"/>
          <cell r="V3691" t="str">
            <v/>
          </cell>
        </row>
        <row r="3692">
          <cell r="A3692"/>
          <cell r="B3692" t="str">
            <v/>
          </cell>
          <cell r="C3692"/>
          <cell r="D3692"/>
          <cell r="E3692"/>
          <cell r="F3692"/>
          <cell r="G3692"/>
          <cell r="H3692"/>
          <cell r="I3692"/>
          <cell r="J3692"/>
          <cell r="K3692"/>
          <cell r="L3692"/>
          <cell r="M3692" t="str">
            <v/>
          </cell>
          <cell r="N3692"/>
          <cell r="O3692"/>
          <cell r="P3692"/>
          <cell r="Q3692" t="str">
            <v/>
          </cell>
          <cell r="R3692"/>
          <cell r="S3692" t="str">
            <v/>
          </cell>
          <cell r="T3692"/>
          <cell r="U3692"/>
          <cell r="V3692" t="str">
            <v/>
          </cell>
        </row>
        <row r="3693">
          <cell r="A3693"/>
          <cell r="B3693" t="str">
            <v/>
          </cell>
          <cell r="C3693"/>
          <cell r="D3693"/>
          <cell r="E3693"/>
          <cell r="F3693"/>
          <cell r="G3693"/>
          <cell r="H3693"/>
          <cell r="I3693"/>
          <cell r="J3693"/>
          <cell r="K3693"/>
          <cell r="L3693"/>
          <cell r="M3693" t="str">
            <v/>
          </cell>
          <cell r="N3693"/>
          <cell r="O3693"/>
          <cell r="P3693"/>
          <cell r="Q3693" t="str">
            <v/>
          </cell>
          <cell r="R3693"/>
          <cell r="S3693" t="str">
            <v/>
          </cell>
          <cell r="T3693"/>
          <cell r="U3693"/>
          <cell r="V3693" t="str">
            <v/>
          </cell>
        </row>
        <row r="3694">
          <cell r="A3694"/>
          <cell r="B3694" t="str">
            <v/>
          </cell>
          <cell r="C3694"/>
          <cell r="D3694"/>
          <cell r="E3694"/>
          <cell r="F3694"/>
          <cell r="G3694"/>
          <cell r="H3694"/>
          <cell r="I3694"/>
          <cell r="J3694"/>
          <cell r="K3694"/>
          <cell r="L3694"/>
          <cell r="M3694" t="str">
            <v/>
          </cell>
          <cell r="N3694"/>
          <cell r="O3694"/>
          <cell r="P3694"/>
          <cell r="Q3694" t="str">
            <v/>
          </cell>
          <cell r="R3694"/>
          <cell r="S3694" t="str">
            <v/>
          </cell>
          <cell r="T3694"/>
          <cell r="U3694"/>
          <cell r="V3694" t="str">
            <v/>
          </cell>
        </row>
        <row r="3695">
          <cell r="A3695"/>
          <cell r="B3695" t="str">
            <v/>
          </cell>
          <cell r="C3695"/>
          <cell r="D3695"/>
          <cell r="E3695"/>
          <cell r="F3695"/>
          <cell r="G3695"/>
          <cell r="H3695"/>
          <cell r="I3695"/>
          <cell r="J3695"/>
          <cell r="K3695"/>
          <cell r="L3695"/>
          <cell r="M3695" t="str">
            <v/>
          </cell>
          <cell r="N3695"/>
          <cell r="O3695"/>
          <cell r="P3695"/>
          <cell r="Q3695" t="str">
            <v/>
          </cell>
          <cell r="R3695"/>
          <cell r="S3695" t="str">
            <v/>
          </cell>
          <cell r="T3695"/>
          <cell r="U3695"/>
          <cell r="V3695" t="str">
            <v/>
          </cell>
        </row>
        <row r="3696">
          <cell r="A3696"/>
          <cell r="B3696" t="str">
            <v/>
          </cell>
          <cell r="C3696"/>
          <cell r="D3696"/>
          <cell r="E3696"/>
          <cell r="F3696"/>
          <cell r="G3696"/>
          <cell r="H3696"/>
          <cell r="I3696"/>
          <cell r="J3696"/>
          <cell r="K3696"/>
          <cell r="L3696"/>
          <cell r="M3696" t="str">
            <v/>
          </cell>
          <cell r="N3696"/>
          <cell r="O3696"/>
          <cell r="P3696"/>
          <cell r="Q3696" t="str">
            <v/>
          </cell>
          <cell r="R3696"/>
          <cell r="S3696" t="str">
            <v/>
          </cell>
          <cell r="T3696"/>
          <cell r="U3696"/>
          <cell r="V3696" t="str">
            <v/>
          </cell>
        </row>
        <row r="3697">
          <cell r="A3697"/>
          <cell r="B3697" t="str">
            <v/>
          </cell>
          <cell r="C3697"/>
          <cell r="D3697"/>
          <cell r="E3697"/>
          <cell r="F3697"/>
          <cell r="G3697"/>
          <cell r="H3697"/>
          <cell r="I3697"/>
          <cell r="J3697"/>
          <cell r="K3697"/>
          <cell r="L3697"/>
          <cell r="M3697" t="str">
            <v/>
          </cell>
          <cell r="N3697"/>
          <cell r="O3697"/>
          <cell r="P3697"/>
          <cell r="Q3697" t="str">
            <v/>
          </cell>
          <cell r="R3697"/>
          <cell r="S3697" t="str">
            <v/>
          </cell>
          <cell r="T3697"/>
          <cell r="U3697"/>
          <cell r="V3697" t="str">
            <v/>
          </cell>
        </row>
        <row r="3698">
          <cell r="A3698"/>
          <cell r="B3698" t="str">
            <v/>
          </cell>
          <cell r="C3698"/>
          <cell r="D3698"/>
          <cell r="E3698"/>
          <cell r="F3698"/>
          <cell r="G3698"/>
          <cell r="H3698"/>
          <cell r="I3698"/>
          <cell r="J3698"/>
          <cell r="K3698"/>
          <cell r="L3698"/>
          <cell r="M3698" t="str">
            <v/>
          </cell>
          <cell r="N3698"/>
          <cell r="O3698"/>
          <cell r="P3698"/>
          <cell r="Q3698" t="str">
            <v/>
          </cell>
          <cell r="R3698"/>
          <cell r="S3698" t="str">
            <v/>
          </cell>
          <cell r="T3698"/>
          <cell r="U3698"/>
          <cell r="V3698" t="str">
            <v/>
          </cell>
        </row>
        <row r="3699">
          <cell r="A3699"/>
          <cell r="B3699" t="str">
            <v/>
          </cell>
          <cell r="C3699"/>
          <cell r="D3699"/>
          <cell r="E3699"/>
          <cell r="F3699"/>
          <cell r="G3699"/>
          <cell r="H3699"/>
          <cell r="I3699"/>
          <cell r="J3699"/>
          <cell r="K3699"/>
          <cell r="L3699"/>
          <cell r="M3699" t="str">
            <v/>
          </cell>
          <cell r="N3699"/>
          <cell r="O3699"/>
          <cell r="P3699"/>
          <cell r="Q3699" t="str">
            <v/>
          </cell>
          <cell r="R3699"/>
          <cell r="S3699" t="str">
            <v/>
          </cell>
          <cell r="T3699"/>
          <cell r="U3699"/>
          <cell r="V3699" t="str">
            <v/>
          </cell>
        </row>
        <row r="3700">
          <cell r="A3700"/>
          <cell r="B3700" t="str">
            <v/>
          </cell>
          <cell r="C3700"/>
          <cell r="D3700"/>
          <cell r="E3700"/>
          <cell r="F3700"/>
          <cell r="G3700"/>
          <cell r="H3700"/>
          <cell r="I3700"/>
          <cell r="J3700"/>
          <cell r="K3700"/>
          <cell r="L3700"/>
          <cell r="M3700" t="str">
            <v/>
          </cell>
          <cell r="N3700"/>
          <cell r="O3700"/>
          <cell r="P3700"/>
          <cell r="Q3700" t="str">
            <v/>
          </cell>
          <cell r="R3700"/>
          <cell r="S3700" t="str">
            <v/>
          </cell>
          <cell r="T3700"/>
          <cell r="U3700"/>
          <cell r="V3700" t="str">
            <v/>
          </cell>
        </row>
        <row r="3701">
          <cell r="A3701"/>
          <cell r="B3701" t="str">
            <v/>
          </cell>
          <cell r="C3701"/>
          <cell r="D3701"/>
          <cell r="E3701"/>
          <cell r="F3701"/>
          <cell r="G3701"/>
          <cell r="H3701"/>
          <cell r="I3701"/>
          <cell r="J3701"/>
          <cell r="K3701"/>
          <cell r="L3701"/>
          <cell r="M3701" t="str">
            <v/>
          </cell>
          <cell r="N3701"/>
          <cell r="O3701"/>
          <cell r="P3701"/>
          <cell r="Q3701" t="str">
            <v/>
          </cell>
          <cell r="R3701"/>
          <cell r="S3701" t="str">
            <v/>
          </cell>
          <cell r="T3701"/>
          <cell r="U3701"/>
          <cell r="V3701" t="str">
            <v/>
          </cell>
        </row>
        <row r="3702">
          <cell r="A3702"/>
          <cell r="B3702" t="str">
            <v/>
          </cell>
          <cell r="C3702"/>
          <cell r="D3702"/>
          <cell r="E3702"/>
          <cell r="F3702"/>
          <cell r="G3702"/>
          <cell r="H3702"/>
          <cell r="I3702"/>
          <cell r="J3702"/>
          <cell r="K3702"/>
          <cell r="L3702"/>
          <cell r="M3702" t="str">
            <v/>
          </cell>
          <cell r="N3702"/>
          <cell r="O3702"/>
          <cell r="P3702"/>
          <cell r="Q3702" t="str">
            <v/>
          </cell>
          <cell r="R3702"/>
          <cell r="S3702" t="str">
            <v/>
          </cell>
          <cell r="T3702"/>
          <cell r="U3702"/>
          <cell r="V3702" t="str">
            <v/>
          </cell>
        </row>
        <row r="3703">
          <cell r="A3703"/>
          <cell r="B3703" t="str">
            <v/>
          </cell>
          <cell r="C3703"/>
          <cell r="D3703"/>
          <cell r="E3703"/>
          <cell r="F3703"/>
          <cell r="G3703"/>
          <cell r="H3703"/>
          <cell r="I3703"/>
          <cell r="J3703"/>
          <cell r="K3703"/>
          <cell r="L3703"/>
          <cell r="M3703" t="str">
            <v/>
          </cell>
          <cell r="N3703"/>
          <cell r="O3703"/>
          <cell r="P3703"/>
          <cell r="Q3703" t="str">
            <v/>
          </cell>
          <cell r="R3703"/>
          <cell r="S3703" t="str">
            <v/>
          </cell>
          <cell r="T3703"/>
          <cell r="U3703"/>
          <cell r="V3703" t="str">
            <v/>
          </cell>
        </row>
        <row r="3704">
          <cell r="A3704"/>
          <cell r="B3704" t="str">
            <v/>
          </cell>
          <cell r="C3704"/>
          <cell r="D3704"/>
          <cell r="E3704"/>
          <cell r="F3704"/>
          <cell r="G3704"/>
          <cell r="H3704"/>
          <cell r="I3704"/>
          <cell r="J3704"/>
          <cell r="K3704"/>
          <cell r="L3704"/>
          <cell r="M3704" t="str">
            <v/>
          </cell>
          <cell r="N3704"/>
          <cell r="O3704"/>
          <cell r="P3704"/>
          <cell r="Q3704" t="str">
            <v/>
          </cell>
          <cell r="R3704"/>
          <cell r="S3704" t="str">
            <v/>
          </cell>
          <cell r="T3704"/>
          <cell r="U3704"/>
          <cell r="V3704" t="str">
            <v/>
          </cell>
        </row>
        <row r="3705">
          <cell r="A3705"/>
          <cell r="B3705" t="str">
            <v/>
          </cell>
          <cell r="C3705"/>
          <cell r="D3705"/>
          <cell r="E3705"/>
          <cell r="F3705"/>
          <cell r="G3705"/>
          <cell r="H3705"/>
          <cell r="I3705"/>
          <cell r="J3705"/>
          <cell r="K3705"/>
          <cell r="L3705"/>
          <cell r="M3705" t="str">
            <v/>
          </cell>
          <cell r="N3705"/>
          <cell r="O3705"/>
          <cell r="P3705"/>
          <cell r="Q3705" t="str">
            <v/>
          </cell>
          <cell r="R3705"/>
          <cell r="S3705" t="str">
            <v/>
          </cell>
          <cell r="T3705"/>
          <cell r="U3705"/>
          <cell r="V3705" t="str">
            <v/>
          </cell>
        </row>
        <row r="3706">
          <cell r="A3706"/>
          <cell r="B3706" t="str">
            <v/>
          </cell>
          <cell r="C3706"/>
          <cell r="D3706"/>
          <cell r="E3706"/>
          <cell r="F3706"/>
          <cell r="G3706"/>
          <cell r="H3706"/>
          <cell r="I3706"/>
          <cell r="J3706"/>
          <cell r="K3706"/>
          <cell r="L3706"/>
          <cell r="M3706" t="str">
            <v/>
          </cell>
          <cell r="N3706"/>
          <cell r="O3706"/>
          <cell r="P3706"/>
          <cell r="Q3706" t="str">
            <v/>
          </cell>
          <cell r="R3706"/>
          <cell r="S3706" t="str">
            <v/>
          </cell>
          <cell r="T3706"/>
          <cell r="U3706"/>
          <cell r="V3706" t="str">
            <v/>
          </cell>
        </row>
        <row r="3707">
          <cell r="A3707"/>
          <cell r="B3707" t="str">
            <v/>
          </cell>
          <cell r="C3707"/>
          <cell r="D3707"/>
          <cell r="E3707"/>
          <cell r="F3707"/>
          <cell r="G3707"/>
          <cell r="H3707"/>
          <cell r="I3707"/>
          <cell r="J3707"/>
          <cell r="K3707"/>
          <cell r="L3707"/>
          <cell r="M3707" t="str">
            <v/>
          </cell>
          <cell r="N3707"/>
          <cell r="O3707"/>
          <cell r="P3707"/>
          <cell r="Q3707" t="str">
            <v/>
          </cell>
          <cell r="R3707"/>
          <cell r="S3707" t="str">
            <v/>
          </cell>
          <cell r="T3707"/>
          <cell r="U3707"/>
          <cell r="V3707" t="str">
            <v/>
          </cell>
        </row>
        <row r="3708">
          <cell r="A3708"/>
          <cell r="B3708" t="str">
            <v/>
          </cell>
          <cell r="C3708"/>
          <cell r="D3708"/>
          <cell r="E3708"/>
          <cell r="F3708"/>
          <cell r="G3708"/>
          <cell r="H3708"/>
          <cell r="I3708"/>
          <cell r="J3708"/>
          <cell r="K3708"/>
          <cell r="L3708"/>
          <cell r="M3708" t="str">
            <v/>
          </cell>
          <cell r="N3708"/>
          <cell r="O3708"/>
          <cell r="P3708"/>
          <cell r="Q3708" t="str">
            <v/>
          </cell>
          <cell r="R3708"/>
          <cell r="S3708" t="str">
            <v/>
          </cell>
          <cell r="T3708"/>
          <cell r="U3708"/>
          <cell r="V3708" t="str">
            <v/>
          </cell>
        </row>
        <row r="3709">
          <cell r="A3709"/>
          <cell r="B3709" t="str">
            <v/>
          </cell>
          <cell r="C3709"/>
          <cell r="D3709"/>
          <cell r="E3709"/>
          <cell r="F3709"/>
          <cell r="G3709"/>
          <cell r="H3709"/>
          <cell r="I3709"/>
          <cell r="J3709"/>
          <cell r="K3709"/>
          <cell r="L3709"/>
          <cell r="M3709" t="str">
            <v/>
          </cell>
          <cell r="N3709"/>
          <cell r="O3709"/>
          <cell r="P3709"/>
          <cell r="Q3709" t="str">
            <v/>
          </cell>
          <cell r="R3709"/>
          <cell r="S3709" t="str">
            <v/>
          </cell>
          <cell r="T3709"/>
          <cell r="U3709"/>
          <cell r="V3709" t="str">
            <v/>
          </cell>
        </row>
        <row r="3710">
          <cell r="A3710"/>
          <cell r="B3710" t="str">
            <v/>
          </cell>
          <cell r="C3710"/>
          <cell r="D3710"/>
          <cell r="E3710"/>
          <cell r="F3710"/>
          <cell r="G3710"/>
          <cell r="H3710"/>
          <cell r="I3710"/>
          <cell r="J3710"/>
          <cell r="K3710"/>
          <cell r="L3710"/>
          <cell r="M3710" t="str">
            <v/>
          </cell>
          <cell r="N3710"/>
          <cell r="O3710"/>
          <cell r="P3710"/>
          <cell r="Q3710" t="str">
            <v/>
          </cell>
          <cell r="R3710"/>
          <cell r="S3710" t="str">
            <v/>
          </cell>
          <cell r="T3710"/>
          <cell r="U3710"/>
          <cell r="V3710" t="str">
            <v/>
          </cell>
        </row>
        <row r="3711">
          <cell r="A3711"/>
          <cell r="B3711" t="str">
            <v/>
          </cell>
          <cell r="C3711"/>
          <cell r="D3711"/>
          <cell r="E3711"/>
          <cell r="F3711"/>
          <cell r="G3711"/>
          <cell r="H3711"/>
          <cell r="I3711"/>
          <cell r="J3711"/>
          <cell r="K3711"/>
          <cell r="L3711"/>
          <cell r="M3711" t="str">
            <v/>
          </cell>
          <cell r="N3711"/>
          <cell r="O3711"/>
          <cell r="P3711"/>
          <cell r="Q3711" t="str">
            <v/>
          </cell>
          <cell r="R3711"/>
          <cell r="S3711" t="str">
            <v/>
          </cell>
          <cell r="T3711"/>
          <cell r="U3711"/>
          <cell r="V3711" t="str">
            <v/>
          </cell>
        </row>
        <row r="3712">
          <cell r="A3712"/>
          <cell r="B3712" t="str">
            <v/>
          </cell>
          <cell r="C3712"/>
          <cell r="D3712"/>
          <cell r="E3712"/>
          <cell r="F3712"/>
          <cell r="G3712"/>
          <cell r="H3712"/>
          <cell r="I3712"/>
          <cell r="J3712"/>
          <cell r="K3712"/>
          <cell r="L3712"/>
          <cell r="M3712" t="str">
            <v/>
          </cell>
          <cell r="N3712"/>
          <cell r="O3712"/>
          <cell r="P3712"/>
          <cell r="Q3712" t="str">
            <v/>
          </cell>
          <cell r="R3712"/>
          <cell r="S3712" t="str">
            <v/>
          </cell>
          <cell r="T3712"/>
          <cell r="U3712"/>
          <cell r="V3712" t="str">
            <v/>
          </cell>
        </row>
        <row r="3713">
          <cell r="A3713"/>
          <cell r="B3713" t="str">
            <v/>
          </cell>
          <cell r="C3713"/>
          <cell r="D3713"/>
          <cell r="E3713"/>
          <cell r="F3713"/>
          <cell r="G3713"/>
          <cell r="H3713"/>
          <cell r="I3713"/>
          <cell r="J3713"/>
          <cell r="K3713"/>
          <cell r="L3713"/>
          <cell r="M3713" t="str">
            <v/>
          </cell>
          <cell r="N3713"/>
          <cell r="O3713"/>
          <cell r="P3713"/>
          <cell r="Q3713" t="str">
            <v/>
          </cell>
          <cell r="R3713"/>
          <cell r="S3713" t="str">
            <v/>
          </cell>
          <cell r="T3713"/>
          <cell r="U3713"/>
          <cell r="V3713" t="str">
            <v/>
          </cell>
        </row>
        <row r="3714">
          <cell r="A3714"/>
          <cell r="B3714" t="str">
            <v/>
          </cell>
          <cell r="C3714"/>
          <cell r="D3714"/>
          <cell r="E3714"/>
          <cell r="F3714"/>
          <cell r="G3714"/>
          <cell r="H3714"/>
          <cell r="I3714"/>
          <cell r="J3714"/>
          <cell r="K3714"/>
          <cell r="L3714"/>
          <cell r="M3714" t="str">
            <v/>
          </cell>
          <cell r="N3714"/>
          <cell r="O3714"/>
          <cell r="P3714"/>
          <cell r="Q3714" t="str">
            <v/>
          </cell>
          <cell r="R3714"/>
          <cell r="S3714" t="str">
            <v/>
          </cell>
          <cell r="T3714"/>
          <cell r="U3714"/>
          <cell r="V3714" t="str">
            <v/>
          </cell>
        </row>
        <row r="3715">
          <cell r="A3715"/>
          <cell r="B3715" t="str">
            <v/>
          </cell>
          <cell r="C3715"/>
          <cell r="D3715"/>
          <cell r="E3715"/>
          <cell r="F3715"/>
          <cell r="G3715"/>
          <cell r="H3715"/>
          <cell r="I3715"/>
          <cell r="J3715"/>
          <cell r="K3715"/>
          <cell r="L3715"/>
          <cell r="M3715" t="str">
            <v/>
          </cell>
          <cell r="N3715"/>
          <cell r="O3715"/>
          <cell r="P3715"/>
          <cell r="Q3715" t="str">
            <v/>
          </cell>
          <cell r="R3715"/>
          <cell r="S3715" t="str">
            <v/>
          </cell>
          <cell r="T3715"/>
          <cell r="U3715"/>
          <cell r="V3715" t="str">
            <v/>
          </cell>
        </row>
        <row r="3716">
          <cell r="A3716"/>
          <cell r="B3716" t="str">
            <v/>
          </cell>
          <cell r="C3716"/>
          <cell r="D3716"/>
          <cell r="E3716"/>
          <cell r="F3716"/>
          <cell r="G3716"/>
          <cell r="H3716"/>
          <cell r="I3716"/>
          <cell r="J3716"/>
          <cell r="K3716"/>
          <cell r="L3716"/>
          <cell r="M3716" t="str">
            <v/>
          </cell>
          <cell r="N3716"/>
          <cell r="O3716"/>
          <cell r="P3716"/>
          <cell r="Q3716" t="str">
            <v/>
          </cell>
          <cell r="R3716"/>
          <cell r="S3716" t="str">
            <v/>
          </cell>
          <cell r="T3716"/>
          <cell r="U3716"/>
          <cell r="V3716" t="str">
            <v/>
          </cell>
        </row>
        <row r="3717">
          <cell r="A3717"/>
          <cell r="B3717" t="str">
            <v/>
          </cell>
          <cell r="C3717"/>
          <cell r="D3717"/>
          <cell r="E3717"/>
          <cell r="F3717"/>
          <cell r="G3717"/>
          <cell r="H3717"/>
          <cell r="I3717"/>
          <cell r="J3717"/>
          <cell r="K3717"/>
          <cell r="L3717"/>
          <cell r="M3717" t="str">
            <v/>
          </cell>
          <cell r="N3717"/>
          <cell r="O3717"/>
          <cell r="P3717"/>
          <cell r="Q3717" t="str">
            <v/>
          </cell>
          <cell r="R3717"/>
          <cell r="S3717" t="str">
            <v/>
          </cell>
          <cell r="T3717"/>
          <cell r="U3717"/>
          <cell r="V3717" t="str">
            <v/>
          </cell>
        </row>
        <row r="3718">
          <cell r="A3718"/>
          <cell r="B3718" t="str">
            <v/>
          </cell>
          <cell r="C3718"/>
          <cell r="D3718"/>
          <cell r="E3718"/>
          <cell r="F3718"/>
          <cell r="G3718"/>
          <cell r="H3718"/>
          <cell r="I3718"/>
          <cell r="J3718"/>
          <cell r="K3718"/>
          <cell r="L3718"/>
          <cell r="M3718" t="str">
            <v/>
          </cell>
          <cell r="N3718"/>
          <cell r="O3718"/>
          <cell r="P3718"/>
          <cell r="Q3718" t="str">
            <v/>
          </cell>
          <cell r="R3718"/>
          <cell r="S3718" t="str">
            <v/>
          </cell>
          <cell r="T3718"/>
          <cell r="U3718"/>
          <cell r="V3718" t="str">
            <v/>
          </cell>
        </row>
        <row r="3719">
          <cell r="A3719"/>
          <cell r="B3719" t="str">
            <v/>
          </cell>
          <cell r="C3719"/>
          <cell r="D3719"/>
          <cell r="E3719"/>
          <cell r="F3719"/>
          <cell r="G3719"/>
          <cell r="H3719"/>
          <cell r="I3719"/>
          <cell r="J3719"/>
          <cell r="K3719"/>
          <cell r="L3719"/>
          <cell r="M3719" t="str">
            <v/>
          </cell>
          <cell r="N3719"/>
          <cell r="O3719"/>
          <cell r="P3719"/>
          <cell r="Q3719" t="str">
            <v/>
          </cell>
          <cell r="R3719"/>
          <cell r="S3719" t="str">
            <v/>
          </cell>
          <cell r="T3719"/>
          <cell r="U3719"/>
          <cell r="V3719" t="str">
            <v/>
          </cell>
        </row>
        <row r="3720">
          <cell r="A3720"/>
          <cell r="B3720" t="str">
            <v/>
          </cell>
          <cell r="C3720"/>
          <cell r="D3720"/>
          <cell r="E3720"/>
          <cell r="F3720"/>
          <cell r="G3720"/>
          <cell r="H3720"/>
          <cell r="I3720"/>
          <cell r="J3720"/>
          <cell r="K3720"/>
          <cell r="L3720"/>
          <cell r="M3720" t="str">
            <v/>
          </cell>
          <cell r="N3720"/>
          <cell r="O3720"/>
          <cell r="P3720"/>
          <cell r="Q3720" t="str">
            <v/>
          </cell>
          <cell r="R3720"/>
          <cell r="S3720" t="str">
            <v/>
          </cell>
          <cell r="T3720"/>
          <cell r="U3720"/>
          <cell r="V3720" t="str">
            <v/>
          </cell>
        </row>
        <row r="3721">
          <cell r="A3721"/>
          <cell r="B3721" t="str">
            <v/>
          </cell>
          <cell r="C3721"/>
          <cell r="D3721"/>
          <cell r="E3721"/>
          <cell r="F3721"/>
          <cell r="G3721"/>
          <cell r="H3721"/>
          <cell r="I3721"/>
          <cell r="J3721"/>
          <cell r="K3721"/>
          <cell r="L3721"/>
          <cell r="M3721" t="str">
            <v/>
          </cell>
          <cell r="N3721"/>
          <cell r="O3721"/>
          <cell r="P3721"/>
          <cell r="Q3721" t="str">
            <v/>
          </cell>
          <cell r="R3721"/>
          <cell r="S3721" t="str">
            <v/>
          </cell>
          <cell r="T3721"/>
          <cell r="U3721"/>
          <cell r="V3721" t="str">
            <v/>
          </cell>
        </row>
        <row r="3722">
          <cell r="A3722"/>
          <cell r="B3722" t="str">
            <v/>
          </cell>
          <cell r="C3722"/>
          <cell r="D3722"/>
          <cell r="E3722"/>
          <cell r="F3722"/>
          <cell r="G3722"/>
          <cell r="H3722"/>
          <cell r="I3722"/>
          <cell r="J3722"/>
          <cell r="K3722"/>
          <cell r="L3722"/>
          <cell r="M3722" t="str">
            <v/>
          </cell>
          <cell r="N3722"/>
          <cell r="O3722"/>
          <cell r="P3722"/>
          <cell r="Q3722" t="str">
            <v/>
          </cell>
          <cell r="R3722"/>
          <cell r="S3722" t="str">
            <v/>
          </cell>
          <cell r="T3722"/>
          <cell r="U3722"/>
          <cell r="V3722" t="str">
            <v/>
          </cell>
        </row>
        <row r="3723">
          <cell r="A3723"/>
          <cell r="B3723" t="str">
            <v/>
          </cell>
          <cell r="C3723"/>
          <cell r="D3723"/>
          <cell r="E3723"/>
          <cell r="F3723"/>
          <cell r="G3723"/>
          <cell r="H3723"/>
          <cell r="I3723"/>
          <cell r="J3723"/>
          <cell r="K3723"/>
          <cell r="L3723"/>
          <cell r="M3723" t="str">
            <v/>
          </cell>
          <cell r="N3723"/>
          <cell r="O3723"/>
          <cell r="P3723"/>
          <cell r="Q3723" t="str">
            <v/>
          </cell>
          <cell r="R3723"/>
          <cell r="S3723" t="str">
            <v/>
          </cell>
          <cell r="T3723"/>
          <cell r="U3723"/>
          <cell r="V3723" t="str">
            <v/>
          </cell>
        </row>
        <row r="3724">
          <cell r="A3724"/>
          <cell r="B3724" t="str">
            <v/>
          </cell>
          <cell r="C3724"/>
          <cell r="D3724"/>
          <cell r="E3724"/>
          <cell r="F3724"/>
          <cell r="G3724"/>
          <cell r="H3724"/>
          <cell r="I3724"/>
          <cell r="J3724"/>
          <cell r="K3724"/>
          <cell r="L3724"/>
          <cell r="M3724" t="str">
            <v/>
          </cell>
          <cell r="N3724"/>
          <cell r="O3724"/>
          <cell r="P3724"/>
          <cell r="Q3724" t="str">
            <v/>
          </cell>
          <cell r="R3724"/>
          <cell r="S3724" t="str">
            <v/>
          </cell>
          <cell r="T3724"/>
          <cell r="U3724"/>
          <cell r="V3724" t="str">
            <v/>
          </cell>
        </row>
        <row r="3725">
          <cell r="A3725"/>
          <cell r="B3725" t="str">
            <v/>
          </cell>
          <cell r="C3725"/>
          <cell r="D3725"/>
          <cell r="E3725"/>
          <cell r="F3725"/>
          <cell r="G3725"/>
          <cell r="H3725"/>
          <cell r="I3725"/>
          <cell r="J3725"/>
          <cell r="K3725"/>
          <cell r="L3725"/>
          <cell r="M3725" t="str">
            <v/>
          </cell>
          <cell r="N3725"/>
          <cell r="O3725"/>
          <cell r="P3725"/>
          <cell r="Q3725" t="str">
            <v/>
          </cell>
          <cell r="R3725"/>
          <cell r="S3725" t="str">
            <v/>
          </cell>
          <cell r="T3725"/>
          <cell r="U3725"/>
          <cell r="V3725" t="str">
            <v/>
          </cell>
        </row>
        <row r="3726">
          <cell r="A3726"/>
          <cell r="B3726" t="str">
            <v/>
          </cell>
          <cell r="C3726"/>
          <cell r="D3726"/>
          <cell r="E3726"/>
          <cell r="F3726"/>
          <cell r="G3726"/>
          <cell r="H3726"/>
          <cell r="I3726"/>
          <cell r="J3726"/>
          <cell r="K3726"/>
          <cell r="L3726"/>
          <cell r="M3726" t="str">
            <v/>
          </cell>
          <cell r="N3726"/>
          <cell r="O3726"/>
          <cell r="P3726"/>
          <cell r="Q3726" t="str">
            <v/>
          </cell>
          <cell r="R3726"/>
          <cell r="S3726" t="str">
            <v/>
          </cell>
          <cell r="T3726"/>
          <cell r="U3726"/>
          <cell r="V3726" t="str">
            <v/>
          </cell>
        </row>
        <row r="3727">
          <cell r="A3727"/>
          <cell r="B3727" t="str">
            <v/>
          </cell>
          <cell r="C3727"/>
          <cell r="D3727"/>
          <cell r="E3727"/>
          <cell r="F3727"/>
          <cell r="G3727"/>
          <cell r="H3727"/>
          <cell r="I3727"/>
          <cell r="J3727"/>
          <cell r="K3727"/>
          <cell r="L3727"/>
          <cell r="M3727" t="str">
            <v/>
          </cell>
          <cell r="N3727"/>
          <cell r="O3727"/>
          <cell r="P3727"/>
          <cell r="Q3727" t="str">
            <v/>
          </cell>
          <cell r="R3727"/>
          <cell r="S3727" t="str">
            <v/>
          </cell>
          <cell r="T3727"/>
          <cell r="U3727"/>
          <cell r="V3727" t="str">
            <v/>
          </cell>
        </row>
        <row r="3728">
          <cell r="A3728"/>
          <cell r="B3728" t="str">
            <v/>
          </cell>
          <cell r="C3728"/>
          <cell r="D3728"/>
          <cell r="E3728"/>
          <cell r="F3728"/>
          <cell r="G3728"/>
          <cell r="H3728"/>
          <cell r="I3728"/>
          <cell r="J3728"/>
          <cell r="K3728"/>
          <cell r="L3728"/>
          <cell r="M3728" t="str">
            <v/>
          </cell>
          <cell r="N3728"/>
          <cell r="O3728"/>
          <cell r="P3728"/>
          <cell r="Q3728" t="str">
            <v/>
          </cell>
          <cell r="R3728"/>
          <cell r="S3728" t="str">
            <v/>
          </cell>
          <cell r="T3728"/>
          <cell r="U3728"/>
          <cell r="V3728" t="str">
            <v/>
          </cell>
        </row>
        <row r="3729">
          <cell r="A3729"/>
          <cell r="B3729" t="str">
            <v/>
          </cell>
          <cell r="C3729"/>
          <cell r="D3729"/>
          <cell r="E3729"/>
          <cell r="F3729"/>
          <cell r="G3729"/>
          <cell r="H3729"/>
          <cell r="I3729"/>
          <cell r="J3729"/>
          <cell r="K3729"/>
          <cell r="L3729"/>
          <cell r="M3729" t="str">
            <v/>
          </cell>
          <cell r="N3729"/>
          <cell r="O3729"/>
          <cell r="P3729"/>
          <cell r="Q3729" t="str">
            <v/>
          </cell>
          <cell r="R3729"/>
          <cell r="S3729" t="str">
            <v/>
          </cell>
          <cell r="T3729"/>
          <cell r="U3729"/>
          <cell r="V3729" t="str">
            <v/>
          </cell>
        </row>
        <row r="3730">
          <cell r="A3730"/>
          <cell r="B3730" t="str">
            <v/>
          </cell>
          <cell r="C3730"/>
          <cell r="D3730"/>
          <cell r="E3730"/>
          <cell r="F3730"/>
          <cell r="G3730"/>
          <cell r="H3730"/>
          <cell r="I3730"/>
          <cell r="J3730"/>
          <cell r="K3730"/>
          <cell r="L3730"/>
          <cell r="M3730" t="str">
            <v/>
          </cell>
          <cell r="N3730"/>
          <cell r="O3730"/>
          <cell r="P3730"/>
          <cell r="Q3730" t="str">
            <v/>
          </cell>
          <cell r="R3730"/>
          <cell r="S3730" t="str">
            <v/>
          </cell>
          <cell r="T3730"/>
          <cell r="U3730"/>
          <cell r="V3730" t="str">
            <v/>
          </cell>
        </row>
        <row r="3731">
          <cell r="A3731"/>
          <cell r="B3731" t="str">
            <v/>
          </cell>
          <cell r="C3731"/>
          <cell r="D3731"/>
          <cell r="E3731"/>
          <cell r="F3731"/>
          <cell r="G3731"/>
          <cell r="H3731"/>
          <cell r="I3731"/>
          <cell r="J3731"/>
          <cell r="K3731"/>
          <cell r="L3731"/>
          <cell r="M3731" t="str">
            <v/>
          </cell>
          <cell r="N3731"/>
          <cell r="O3731"/>
          <cell r="P3731"/>
          <cell r="Q3731" t="str">
            <v/>
          </cell>
          <cell r="R3731"/>
          <cell r="S3731" t="str">
            <v/>
          </cell>
          <cell r="T3731"/>
          <cell r="U3731"/>
          <cell r="V3731" t="str">
            <v/>
          </cell>
        </row>
        <row r="3732">
          <cell r="A3732"/>
          <cell r="B3732" t="str">
            <v/>
          </cell>
          <cell r="C3732"/>
          <cell r="D3732"/>
          <cell r="E3732"/>
          <cell r="F3732"/>
          <cell r="G3732"/>
          <cell r="H3732"/>
          <cell r="I3732"/>
          <cell r="J3732"/>
          <cell r="K3732"/>
          <cell r="L3732"/>
          <cell r="M3732" t="str">
            <v/>
          </cell>
          <cell r="N3732"/>
          <cell r="O3732"/>
          <cell r="P3732"/>
          <cell r="Q3732" t="str">
            <v/>
          </cell>
          <cell r="R3732"/>
          <cell r="S3732" t="str">
            <v/>
          </cell>
          <cell r="T3732"/>
          <cell r="U3732"/>
          <cell r="V3732" t="str">
            <v/>
          </cell>
        </row>
        <row r="3733">
          <cell r="A3733"/>
          <cell r="B3733" t="str">
            <v/>
          </cell>
          <cell r="C3733"/>
          <cell r="D3733"/>
          <cell r="E3733"/>
          <cell r="F3733"/>
          <cell r="G3733"/>
          <cell r="H3733"/>
          <cell r="I3733"/>
          <cell r="J3733"/>
          <cell r="K3733"/>
          <cell r="L3733"/>
          <cell r="M3733" t="str">
            <v/>
          </cell>
          <cell r="N3733"/>
          <cell r="O3733"/>
          <cell r="P3733"/>
          <cell r="Q3733" t="str">
            <v/>
          </cell>
          <cell r="R3733"/>
          <cell r="S3733" t="str">
            <v/>
          </cell>
          <cell r="T3733"/>
          <cell r="U3733"/>
          <cell r="V3733" t="str">
            <v/>
          </cell>
        </row>
        <row r="3734">
          <cell r="A3734"/>
          <cell r="B3734" t="str">
            <v/>
          </cell>
          <cell r="C3734"/>
          <cell r="D3734"/>
          <cell r="E3734"/>
          <cell r="F3734"/>
          <cell r="G3734"/>
          <cell r="H3734"/>
          <cell r="I3734"/>
          <cell r="J3734"/>
          <cell r="K3734"/>
          <cell r="L3734"/>
          <cell r="M3734" t="str">
            <v/>
          </cell>
          <cell r="N3734"/>
          <cell r="O3734"/>
          <cell r="P3734"/>
          <cell r="Q3734" t="str">
            <v/>
          </cell>
          <cell r="R3734"/>
          <cell r="S3734" t="str">
            <v/>
          </cell>
          <cell r="T3734"/>
          <cell r="U3734"/>
          <cell r="V3734" t="str">
            <v/>
          </cell>
        </row>
        <row r="3735">
          <cell r="A3735"/>
          <cell r="B3735" t="str">
            <v/>
          </cell>
          <cell r="C3735"/>
          <cell r="D3735" t="str">
            <v/>
          </cell>
          <cell r="E3735" t="str">
            <v/>
          </cell>
          <cell r="F3735" t="str">
            <v/>
          </cell>
          <cell r="G3735" t="str">
            <v/>
          </cell>
          <cell r="H3735" t="str">
            <v/>
          </cell>
          <cell r="I3735"/>
          <cell r="J3735"/>
          <cell r="K3735"/>
          <cell r="L3735"/>
          <cell r="M3735" t="str">
            <v/>
          </cell>
          <cell r="N3735"/>
          <cell r="O3735"/>
          <cell r="P3735"/>
          <cell r="Q3735" t="str">
            <v/>
          </cell>
          <cell r="R3735"/>
          <cell r="S3735" t="str">
            <v/>
          </cell>
          <cell r="T3735"/>
          <cell r="U3735"/>
          <cell r="V3735" t="str">
            <v/>
          </cell>
        </row>
        <row r="3736">
          <cell r="A3736"/>
          <cell r="B3736" t="str">
            <v/>
          </cell>
          <cell r="C3736"/>
          <cell r="D3736" t="str">
            <v/>
          </cell>
          <cell r="E3736" t="str">
            <v/>
          </cell>
          <cell r="F3736" t="str">
            <v/>
          </cell>
          <cell r="G3736" t="str">
            <v/>
          </cell>
          <cell r="H3736" t="str">
            <v/>
          </cell>
          <cell r="I3736"/>
          <cell r="J3736"/>
          <cell r="K3736"/>
          <cell r="L3736"/>
          <cell r="M3736" t="str">
            <v/>
          </cell>
          <cell r="N3736"/>
          <cell r="O3736"/>
          <cell r="P3736"/>
          <cell r="Q3736" t="str">
            <v/>
          </cell>
          <cell r="R3736"/>
          <cell r="S3736" t="str">
            <v/>
          </cell>
          <cell r="T3736"/>
          <cell r="U3736"/>
          <cell r="V3736" t="str">
            <v/>
          </cell>
        </row>
        <row r="3737">
          <cell r="A3737"/>
          <cell r="B3737" t="str">
            <v/>
          </cell>
          <cell r="C3737"/>
          <cell r="D3737" t="str">
            <v/>
          </cell>
          <cell r="E3737" t="str">
            <v/>
          </cell>
          <cell r="F3737" t="str">
            <v/>
          </cell>
          <cell r="G3737" t="str">
            <v/>
          </cell>
          <cell r="H3737" t="str">
            <v/>
          </cell>
          <cell r="I3737"/>
          <cell r="J3737"/>
          <cell r="K3737"/>
          <cell r="L3737"/>
          <cell r="M3737" t="str">
            <v/>
          </cell>
          <cell r="N3737"/>
          <cell r="O3737"/>
          <cell r="P3737"/>
          <cell r="Q3737" t="str">
            <v/>
          </cell>
          <cell r="R3737"/>
          <cell r="S3737" t="str">
            <v/>
          </cell>
          <cell r="T3737"/>
          <cell r="U3737"/>
          <cell r="V3737" t="str">
            <v/>
          </cell>
        </row>
        <row r="3738">
          <cell r="A3738"/>
          <cell r="B3738" t="str">
            <v/>
          </cell>
          <cell r="C3738"/>
          <cell r="D3738" t="str">
            <v/>
          </cell>
          <cell r="E3738" t="str">
            <v/>
          </cell>
          <cell r="F3738" t="str">
            <v/>
          </cell>
          <cell r="G3738" t="str">
            <v/>
          </cell>
          <cell r="H3738" t="str">
            <v/>
          </cell>
          <cell r="I3738"/>
          <cell r="J3738"/>
          <cell r="K3738"/>
          <cell r="L3738"/>
          <cell r="M3738" t="str">
            <v/>
          </cell>
          <cell r="N3738"/>
          <cell r="O3738"/>
          <cell r="P3738"/>
          <cell r="Q3738" t="str">
            <v/>
          </cell>
          <cell r="R3738"/>
          <cell r="S3738" t="str">
            <v/>
          </cell>
          <cell r="T3738"/>
          <cell r="U3738"/>
          <cell r="V3738" t="str">
            <v/>
          </cell>
        </row>
        <row r="3739">
          <cell r="A3739"/>
          <cell r="B3739" t="str">
            <v/>
          </cell>
          <cell r="C3739"/>
          <cell r="D3739" t="str">
            <v/>
          </cell>
          <cell r="E3739" t="str">
            <v/>
          </cell>
          <cell r="F3739" t="str">
            <v/>
          </cell>
          <cell r="G3739" t="str">
            <v/>
          </cell>
          <cell r="H3739" t="str">
            <v/>
          </cell>
          <cell r="I3739"/>
          <cell r="J3739"/>
          <cell r="K3739"/>
          <cell r="L3739"/>
          <cell r="M3739" t="str">
            <v/>
          </cell>
          <cell r="N3739"/>
          <cell r="O3739"/>
          <cell r="P3739"/>
          <cell r="Q3739" t="str">
            <v/>
          </cell>
          <cell r="R3739"/>
          <cell r="S3739" t="str">
            <v/>
          </cell>
          <cell r="T3739"/>
          <cell r="U3739"/>
          <cell r="V3739" t="str">
            <v/>
          </cell>
        </row>
        <row r="3740">
          <cell r="A3740"/>
          <cell r="B3740" t="str">
            <v/>
          </cell>
          <cell r="C3740"/>
          <cell r="D3740" t="str">
            <v/>
          </cell>
          <cell r="E3740" t="str">
            <v/>
          </cell>
          <cell r="F3740" t="str">
            <v/>
          </cell>
          <cell r="G3740" t="str">
            <v/>
          </cell>
          <cell r="H3740" t="str">
            <v/>
          </cell>
          <cell r="I3740"/>
          <cell r="J3740"/>
          <cell r="K3740"/>
          <cell r="L3740"/>
          <cell r="M3740" t="str">
            <v/>
          </cell>
          <cell r="N3740"/>
          <cell r="O3740"/>
          <cell r="P3740"/>
          <cell r="Q3740" t="str">
            <v/>
          </cell>
          <cell r="R3740"/>
          <cell r="S3740" t="str">
            <v/>
          </cell>
          <cell r="T3740"/>
          <cell r="U3740"/>
          <cell r="V3740" t="str">
            <v/>
          </cell>
        </row>
        <row r="3741">
          <cell r="A3741"/>
          <cell r="B3741" t="str">
            <v/>
          </cell>
          <cell r="C3741"/>
          <cell r="D3741" t="str">
            <v/>
          </cell>
          <cell r="E3741" t="str">
            <v/>
          </cell>
          <cell r="F3741" t="str">
            <v/>
          </cell>
          <cell r="G3741" t="str">
            <v/>
          </cell>
          <cell r="H3741" t="str">
            <v/>
          </cell>
          <cell r="I3741"/>
          <cell r="J3741"/>
          <cell r="K3741"/>
          <cell r="L3741"/>
          <cell r="M3741" t="str">
            <v/>
          </cell>
          <cell r="N3741"/>
          <cell r="O3741"/>
          <cell r="P3741"/>
          <cell r="Q3741" t="str">
            <v/>
          </cell>
          <cell r="R3741"/>
          <cell r="S3741" t="str">
            <v/>
          </cell>
          <cell r="T3741"/>
          <cell r="U3741"/>
          <cell r="V3741" t="str">
            <v/>
          </cell>
        </row>
        <row r="3742">
          <cell r="A3742"/>
          <cell r="B3742" t="str">
            <v/>
          </cell>
          <cell r="C3742"/>
          <cell r="D3742" t="str">
            <v/>
          </cell>
          <cell r="E3742" t="str">
            <v/>
          </cell>
          <cell r="F3742" t="str">
            <v/>
          </cell>
          <cell r="G3742" t="str">
            <v/>
          </cell>
          <cell r="H3742" t="str">
            <v/>
          </cell>
          <cell r="I3742"/>
          <cell r="J3742"/>
          <cell r="K3742"/>
          <cell r="L3742"/>
          <cell r="M3742" t="str">
            <v/>
          </cell>
          <cell r="N3742"/>
          <cell r="O3742"/>
          <cell r="P3742"/>
          <cell r="Q3742" t="str">
            <v/>
          </cell>
          <cell r="R3742"/>
          <cell r="S3742" t="str">
            <v/>
          </cell>
          <cell r="T3742"/>
          <cell r="U3742"/>
          <cell r="V3742" t="str">
            <v/>
          </cell>
        </row>
        <row r="3743">
          <cell r="A3743"/>
          <cell r="B3743" t="str">
            <v/>
          </cell>
          <cell r="C3743"/>
          <cell r="D3743" t="str">
            <v/>
          </cell>
          <cell r="E3743" t="str">
            <v/>
          </cell>
          <cell r="F3743" t="str">
            <v/>
          </cell>
          <cell r="G3743" t="str">
            <v/>
          </cell>
          <cell r="H3743" t="str">
            <v/>
          </cell>
          <cell r="I3743"/>
          <cell r="J3743"/>
          <cell r="K3743"/>
          <cell r="L3743"/>
          <cell r="M3743" t="str">
            <v/>
          </cell>
          <cell r="N3743"/>
          <cell r="O3743"/>
          <cell r="P3743"/>
          <cell r="Q3743" t="str">
            <v/>
          </cell>
          <cell r="R3743"/>
          <cell r="S3743" t="str">
            <v/>
          </cell>
          <cell r="T3743"/>
          <cell r="U3743"/>
          <cell r="V3743" t="str">
            <v/>
          </cell>
        </row>
        <row r="3744">
          <cell r="A3744"/>
          <cell r="B3744" t="str">
            <v/>
          </cell>
          <cell r="C3744"/>
          <cell r="D3744" t="str">
            <v/>
          </cell>
          <cell r="E3744" t="str">
            <v/>
          </cell>
          <cell r="F3744" t="str">
            <v/>
          </cell>
          <cell r="G3744" t="str">
            <v/>
          </cell>
          <cell r="H3744" t="str">
            <v/>
          </cell>
          <cell r="I3744"/>
          <cell r="J3744"/>
          <cell r="K3744"/>
          <cell r="L3744"/>
          <cell r="M3744" t="str">
            <v/>
          </cell>
          <cell r="N3744"/>
          <cell r="O3744"/>
          <cell r="P3744"/>
          <cell r="Q3744" t="str">
            <v/>
          </cell>
          <cell r="R3744"/>
          <cell r="S3744" t="str">
            <v/>
          </cell>
          <cell r="T3744"/>
          <cell r="U3744"/>
          <cell r="V3744" t="str">
            <v/>
          </cell>
        </row>
        <row r="3745">
          <cell r="A3745"/>
          <cell r="B3745" t="str">
            <v/>
          </cell>
          <cell r="C3745"/>
          <cell r="D3745" t="str">
            <v/>
          </cell>
          <cell r="E3745" t="str">
            <v/>
          </cell>
          <cell r="F3745" t="str">
            <v/>
          </cell>
          <cell r="G3745" t="str">
            <v/>
          </cell>
          <cell r="H3745" t="str">
            <v/>
          </cell>
          <cell r="I3745"/>
          <cell r="J3745"/>
          <cell r="K3745"/>
          <cell r="L3745"/>
          <cell r="M3745" t="str">
            <v/>
          </cell>
          <cell r="N3745"/>
          <cell r="O3745"/>
          <cell r="P3745"/>
          <cell r="Q3745" t="str">
            <v/>
          </cell>
          <cell r="R3745"/>
          <cell r="S3745" t="str">
            <v/>
          </cell>
          <cell r="T3745"/>
          <cell r="U3745"/>
          <cell r="V3745" t="str">
            <v/>
          </cell>
        </row>
        <row r="3746">
          <cell r="A3746"/>
          <cell r="B3746" t="str">
            <v/>
          </cell>
          <cell r="C3746"/>
          <cell r="D3746" t="str">
            <v/>
          </cell>
          <cell r="E3746" t="str">
            <v/>
          </cell>
          <cell r="F3746" t="str">
            <v/>
          </cell>
          <cell r="G3746" t="str">
            <v/>
          </cell>
          <cell r="H3746" t="str">
            <v/>
          </cell>
          <cell r="I3746"/>
          <cell r="J3746"/>
          <cell r="K3746"/>
          <cell r="L3746"/>
          <cell r="M3746" t="str">
            <v/>
          </cell>
          <cell r="N3746"/>
          <cell r="O3746"/>
          <cell r="P3746"/>
          <cell r="Q3746" t="str">
            <v/>
          </cell>
          <cell r="R3746"/>
          <cell r="S3746" t="str">
            <v/>
          </cell>
          <cell r="T3746"/>
          <cell r="U3746"/>
          <cell r="V3746" t="str">
            <v/>
          </cell>
        </row>
        <row r="3747">
          <cell r="A3747"/>
          <cell r="B3747" t="str">
            <v/>
          </cell>
          <cell r="C3747"/>
          <cell r="D3747" t="str">
            <v/>
          </cell>
          <cell r="E3747" t="str">
            <v/>
          </cell>
          <cell r="F3747" t="str">
            <v/>
          </cell>
          <cell r="G3747" t="str">
            <v/>
          </cell>
          <cell r="H3747" t="str">
            <v/>
          </cell>
          <cell r="I3747"/>
          <cell r="J3747"/>
          <cell r="K3747"/>
          <cell r="L3747"/>
          <cell r="M3747" t="str">
            <v/>
          </cell>
          <cell r="N3747"/>
          <cell r="O3747"/>
          <cell r="P3747"/>
          <cell r="Q3747" t="str">
            <v/>
          </cell>
          <cell r="R3747"/>
          <cell r="S3747" t="str">
            <v/>
          </cell>
          <cell r="T3747"/>
          <cell r="U3747"/>
          <cell r="V3747" t="str">
            <v/>
          </cell>
        </row>
        <row r="3748">
          <cell r="A3748"/>
          <cell r="B3748" t="str">
            <v/>
          </cell>
          <cell r="C3748"/>
          <cell r="D3748" t="str">
            <v/>
          </cell>
          <cell r="E3748" t="str">
            <v/>
          </cell>
          <cell r="F3748" t="str">
            <v/>
          </cell>
          <cell r="G3748" t="str">
            <v/>
          </cell>
          <cell r="H3748" t="str">
            <v/>
          </cell>
          <cell r="I3748"/>
          <cell r="J3748"/>
          <cell r="K3748"/>
          <cell r="L3748"/>
          <cell r="M3748" t="str">
            <v/>
          </cell>
          <cell r="N3748"/>
          <cell r="O3748"/>
          <cell r="P3748"/>
          <cell r="Q3748" t="str">
            <v/>
          </cell>
          <cell r="R3748"/>
          <cell r="S3748" t="str">
            <v/>
          </cell>
          <cell r="T3748"/>
          <cell r="U3748"/>
          <cell r="V3748" t="str">
            <v/>
          </cell>
        </row>
        <row r="3749">
          <cell r="A3749"/>
          <cell r="B3749" t="str">
            <v/>
          </cell>
          <cell r="C3749"/>
          <cell r="D3749" t="str">
            <v/>
          </cell>
          <cell r="E3749" t="str">
            <v/>
          </cell>
          <cell r="F3749" t="str">
            <v/>
          </cell>
          <cell r="G3749" t="str">
            <v/>
          </cell>
          <cell r="H3749" t="str">
            <v/>
          </cell>
          <cell r="I3749"/>
          <cell r="J3749"/>
          <cell r="K3749"/>
          <cell r="L3749"/>
          <cell r="M3749" t="str">
            <v/>
          </cell>
          <cell r="N3749"/>
          <cell r="O3749"/>
          <cell r="P3749"/>
          <cell r="Q3749" t="str">
            <v/>
          </cell>
          <cell r="R3749"/>
          <cell r="S3749" t="str">
            <v/>
          </cell>
          <cell r="T3749"/>
          <cell r="U3749"/>
          <cell r="V3749" t="str">
            <v/>
          </cell>
        </row>
        <row r="3750">
          <cell r="A3750"/>
          <cell r="B3750" t="str">
            <v/>
          </cell>
          <cell r="C3750"/>
          <cell r="D3750" t="str">
            <v/>
          </cell>
          <cell r="E3750" t="str">
            <v/>
          </cell>
          <cell r="F3750" t="str">
            <v/>
          </cell>
          <cell r="G3750" t="str">
            <v/>
          </cell>
          <cell r="H3750" t="str">
            <v/>
          </cell>
          <cell r="I3750"/>
          <cell r="J3750"/>
          <cell r="K3750"/>
          <cell r="L3750"/>
          <cell r="M3750" t="str">
            <v/>
          </cell>
          <cell r="N3750"/>
          <cell r="O3750"/>
          <cell r="P3750"/>
          <cell r="Q3750" t="str">
            <v/>
          </cell>
          <cell r="R3750"/>
          <cell r="S3750" t="str">
            <v/>
          </cell>
          <cell r="T3750"/>
          <cell r="U3750"/>
          <cell r="V3750" t="str">
            <v/>
          </cell>
        </row>
        <row r="3751">
          <cell r="A3751"/>
          <cell r="B3751" t="str">
            <v/>
          </cell>
          <cell r="C3751"/>
          <cell r="D3751" t="str">
            <v/>
          </cell>
          <cell r="E3751" t="str">
            <v/>
          </cell>
          <cell r="F3751" t="str">
            <v/>
          </cell>
          <cell r="G3751" t="str">
            <v/>
          </cell>
          <cell r="H3751" t="str">
            <v/>
          </cell>
          <cell r="I3751"/>
          <cell r="J3751"/>
          <cell r="K3751"/>
          <cell r="L3751"/>
          <cell r="M3751" t="str">
            <v/>
          </cell>
          <cell r="N3751"/>
          <cell r="O3751"/>
          <cell r="P3751"/>
          <cell r="Q3751" t="str">
            <v/>
          </cell>
          <cell r="R3751"/>
          <cell r="S3751" t="str">
            <v/>
          </cell>
          <cell r="T3751"/>
          <cell r="U3751"/>
          <cell r="V3751" t="str">
            <v/>
          </cell>
        </row>
        <row r="3752">
          <cell r="A3752"/>
          <cell r="B3752" t="str">
            <v/>
          </cell>
          <cell r="C3752"/>
          <cell r="D3752" t="str">
            <v/>
          </cell>
          <cell r="E3752" t="str">
            <v/>
          </cell>
          <cell r="F3752" t="str">
            <v/>
          </cell>
          <cell r="G3752" t="str">
            <v/>
          </cell>
          <cell r="H3752" t="str">
            <v/>
          </cell>
          <cell r="I3752"/>
          <cell r="J3752"/>
          <cell r="K3752"/>
          <cell r="L3752"/>
          <cell r="M3752" t="str">
            <v/>
          </cell>
          <cell r="N3752"/>
          <cell r="O3752"/>
          <cell r="P3752"/>
          <cell r="Q3752" t="str">
            <v/>
          </cell>
          <cell r="R3752"/>
          <cell r="S3752" t="str">
            <v/>
          </cell>
          <cell r="T3752"/>
          <cell r="U3752"/>
          <cell r="V3752" t="str">
            <v/>
          </cell>
        </row>
        <row r="3753">
          <cell r="A3753"/>
          <cell r="B3753" t="str">
            <v/>
          </cell>
          <cell r="C3753"/>
          <cell r="D3753" t="str">
            <v/>
          </cell>
          <cell r="E3753" t="str">
            <v/>
          </cell>
          <cell r="F3753" t="str">
            <v/>
          </cell>
          <cell r="G3753" t="str">
            <v/>
          </cell>
          <cell r="H3753" t="str">
            <v/>
          </cell>
          <cell r="I3753"/>
          <cell r="J3753"/>
          <cell r="K3753"/>
          <cell r="L3753"/>
          <cell r="M3753" t="str">
            <v/>
          </cell>
          <cell r="N3753"/>
          <cell r="O3753"/>
          <cell r="P3753"/>
          <cell r="Q3753" t="str">
            <v/>
          </cell>
          <cell r="R3753"/>
          <cell r="S3753" t="str">
            <v/>
          </cell>
          <cell r="T3753"/>
          <cell r="U3753"/>
          <cell r="V3753" t="str">
            <v/>
          </cell>
        </row>
        <row r="3754">
          <cell r="A3754"/>
          <cell r="B3754" t="str">
            <v/>
          </cell>
          <cell r="C3754"/>
          <cell r="D3754" t="str">
            <v/>
          </cell>
          <cell r="E3754" t="str">
            <v/>
          </cell>
          <cell r="F3754" t="str">
            <v/>
          </cell>
          <cell r="G3754" t="str">
            <v/>
          </cell>
          <cell r="H3754" t="str">
            <v/>
          </cell>
          <cell r="I3754"/>
          <cell r="J3754"/>
          <cell r="K3754"/>
          <cell r="L3754"/>
          <cell r="M3754" t="str">
            <v/>
          </cell>
          <cell r="N3754"/>
          <cell r="O3754"/>
          <cell r="P3754"/>
          <cell r="Q3754" t="str">
            <v/>
          </cell>
          <cell r="R3754"/>
          <cell r="S3754" t="str">
            <v/>
          </cell>
          <cell r="T3754"/>
          <cell r="U3754"/>
          <cell r="V3754" t="str">
            <v/>
          </cell>
        </row>
        <row r="3755">
          <cell r="A3755"/>
          <cell r="B3755" t="str">
            <v/>
          </cell>
          <cell r="C3755"/>
          <cell r="D3755" t="str">
            <v>Moto Boma Perkins1006-6TZ09</v>
          </cell>
          <cell r="E3755" t="str">
            <v>100BB</v>
          </cell>
          <cell r="F3755" t="str">
            <v>Coazucar S. A.</v>
          </cell>
          <cell r="G3755">
            <v>791060405</v>
          </cell>
          <cell r="H3755">
            <v>7794550159</v>
          </cell>
          <cell r="I3755"/>
          <cell r="J3755"/>
          <cell r="K3755"/>
          <cell r="L3755"/>
          <cell r="M3755" t="str">
            <v/>
          </cell>
          <cell r="N3755"/>
          <cell r="O3755"/>
          <cell r="P3755"/>
          <cell r="Q3755" t="str">
            <v/>
          </cell>
          <cell r="R3755"/>
          <cell r="S3755" t="str">
            <v/>
          </cell>
          <cell r="T3755"/>
          <cell r="U3755"/>
          <cell r="V3755" t="str">
            <v/>
          </cell>
        </row>
        <row r="3756">
          <cell r="A3756"/>
          <cell r="B3756" t="str">
            <v/>
          </cell>
          <cell r="C3756"/>
          <cell r="D3756" t="str">
            <v>Moto Boma Perkins1006-6TZ09</v>
          </cell>
          <cell r="E3756" t="str">
            <v>100BB</v>
          </cell>
          <cell r="F3756" t="str">
            <v>Coazucar S. A.</v>
          </cell>
          <cell r="G3756">
            <v>791060405</v>
          </cell>
          <cell r="H3756">
            <v>7794550159</v>
          </cell>
          <cell r="I3756"/>
          <cell r="J3756"/>
          <cell r="K3756"/>
          <cell r="L3756"/>
          <cell r="M3756" t="str">
            <v/>
          </cell>
          <cell r="N3756"/>
          <cell r="O3756"/>
          <cell r="P3756"/>
          <cell r="Q3756" t="str">
            <v/>
          </cell>
          <cell r="R3756"/>
          <cell r="S3756" t="str">
            <v/>
          </cell>
          <cell r="T3756"/>
          <cell r="U3756"/>
          <cell r="V3756" t="str">
            <v/>
          </cell>
        </row>
        <row r="3757">
          <cell r="A3757"/>
          <cell r="B3757" t="str">
            <v/>
          </cell>
          <cell r="C3757"/>
          <cell r="D3757" t="str">
            <v>Moto Boma Perkins1006-6TZ09</v>
          </cell>
          <cell r="E3757" t="str">
            <v>100BB</v>
          </cell>
          <cell r="F3757" t="str">
            <v>Coazucar S. A.</v>
          </cell>
          <cell r="G3757">
            <v>791060405</v>
          </cell>
          <cell r="H3757">
            <v>7794550159</v>
          </cell>
          <cell r="I3757"/>
          <cell r="J3757"/>
          <cell r="K3757"/>
          <cell r="L3757"/>
          <cell r="M3757" t="str">
            <v/>
          </cell>
          <cell r="N3757"/>
          <cell r="O3757"/>
          <cell r="P3757"/>
          <cell r="Q3757" t="str">
            <v/>
          </cell>
          <cell r="R3757"/>
          <cell r="S3757" t="str">
            <v/>
          </cell>
          <cell r="T3757"/>
          <cell r="U3757"/>
          <cell r="V3757" t="str">
            <v/>
          </cell>
        </row>
        <row r="3758">
          <cell r="A3758"/>
          <cell r="B3758" t="str">
            <v/>
          </cell>
          <cell r="C3758"/>
          <cell r="D3758" t="str">
            <v>Motor Cummins</v>
          </cell>
          <cell r="E3758" t="str">
            <v>100BB</v>
          </cell>
          <cell r="F3758" t="str">
            <v>Coazucar S. A.</v>
          </cell>
          <cell r="G3758">
            <v>791060405</v>
          </cell>
          <cell r="H3758">
            <v>7794550200</v>
          </cell>
          <cell r="I3758"/>
          <cell r="J3758"/>
          <cell r="K3758"/>
          <cell r="L3758"/>
          <cell r="M3758" t="str">
            <v/>
          </cell>
          <cell r="N3758"/>
          <cell r="O3758"/>
          <cell r="P3758"/>
          <cell r="Q3758" t="str">
            <v/>
          </cell>
          <cell r="R3758"/>
          <cell r="S3758" t="str">
            <v/>
          </cell>
          <cell r="T3758"/>
          <cell r="U3758"/>
          <cell r="V3758" t="str">
            <v/>
          </cell>
        </row>
        <row r="3759">
          <cell r="A3759"/>
          <cell r="B3759" t="str">
            <v/>
          </cell>
          <cell r="C3759"/>
          <cell r="D3759" t="str">
            <v>Motor Cummins</v>
          </cell>
          <cell r="E3759" t="str">
            <v>100BB</v>
          </cell>
          <cell r="F3759" t="str">
            <v>Coazucar S. A.</v>
          </cell>
          <cell r="G3759">
            <v>791060405</v>
          </cell>
          <cell r="H3759">
            <v>7794550200</v>
          </cell>
          <cell r="I3759"/>
          <cell r="J3759"/>
          <cell r="K3759"/>
          <cell r="L3759"/>
          <cell r="M3759" t="str">
            <v/>
          </cell>
          <cell r="N3759"/>
          <cell r="O3759"/>
          <cell r="P3759"/>
          <cell r="Q3759" t="str">
            <v/>
          </cell>
          <cell r="R3759"/>
          <cell r="S3759" t="str">
            <v/>
          </cell>
          <cell r="T3759"/>
          <cell r="U3759"/>
          <cell r="V3759" t="str">
            <v/>
          </cell>
        </row>
        <row r="3760">
          <cell r="A3760"/>
          <cell r="B3760" t="str">
            <v/>
          </cell>
          <cell r="C3760"/>
          <cell r="D3760" t="str">
            <v>Motor Cummins</v>
          </cell>
          <cell r="E3760" t="str">
            <v>100BB</v>
          </cell>
          <cell r="F3760" t="str">
            <v>Coazucar S. A.</v>
          </cell>
          <cell r="G3760">
            <v>791060405</v>
          </cell>
          <cell r="H3760">
            <v>7794550200</v>
          </cell>
          <cell r="I3760"/>
          <cell r="J3760"/>
          <cell r="K3760"/>
          <cell r="L3760"/>
          <cell r="M3760" t="str">
            <v/>
          </cell>
          <cell r="N3760"/>
          <cell r="O3760"/>
          <cell r="P3760"/>
          <cell r="Q3760" t="str">
            <v/>
          </cell>
          <cell r="R3760"/>
          <cell r="S3760" t="str">
            <v/>
          </cell>
          <cell r="T3760"/>
          <cell r="U3760"/>
          <cell r="V3760" t="str">
            <v/>
          </cell>
        </row>
        <row r="3761">
          <cell r="A3761"/>
          <cell r="B3761" t="str">
            <v/>
          </cell>
          <cell r="C3761"/>
          <cell r="D3761" t="str">
            <v>Moto Boma Perkins1006-6TZ09</v>
          </cell>
          <cell r="E3761" t="str">
            <v>100BB</v>
          </cell>
          <cell r="F3761" t="str">
            <v>Coazucar S. A.</v>
          </cell>
          <cell r="G3761">
            <v>791060405</v>
          </cell>
          <cell r="H3761">
            <v>7794550174</v>
          </cell>
          <cell r="I3761"/>
          <cell r="J3761"/>
          <cell r="K3761"/>
          <cell r="L3761"/>
          <cell r="M3761" t="str">
            <v/>
          </cell>
          <cell r="N3761"/>
          <cell r="O3761"/>
          <cell r="P3761"/>
          <cell r="Q3761" t="str">
            <v/>
          </cell>
          <cell r="R3761"/>
          <cell r="S3761" t="str">
            <v/>
          </cell>
          <cell r="T3761"/>
          <cell r="U3761"/>
          <cell r="V3761" t="str">
            <v/>
          </cell>
        </row>
        <row r="3762">
          <cell r="A3762"/>
          <cell r="B3762" t="str">
            <v/>
          </cell>
          <cell r="C3762"/>
          <cell r="D3762" t="str">
            <v>Moto Boma Perkins1006-6TZ09</v>
          </cell>
          <cell r="E3762" t="str">
            <v>100BB</v>
          </cell>
          <cell r="F3762" t="str">
            <v>Coazucar S. A.</v>
          </cell>
          <cell r="G3762">
            <v>791060405</v>
          </cell>
          <cell r="H3762">
            <v>7794550174</v>
          </cell>
          <cell r="I3762"/>
          <cell r="J3762"/>
          <cell r="K3762"/>
          <cell r="L3762"/>
          <cell r="M3762" t="str">
            <v/>
          </cell>
          <cell r="N3762"/>
          <cell r="O3762"/>
          <cell r="P3762"/>
          <cell r="Q3762" t="str">
            <v/>
          </cell>
          <cell r="R3762"/>
          <cell r="S3762" t="str">
            <v/>
          </cell>
          <cell r="T3762"/>
          <cell r="U3762"/>
          <cell r="V3762" t="str">
            <v/>
          </cell>
        </row>
        <row r="3763">
          <cell r="A3763"/>
          <cell r="B3763" t="str">
            <v/>
          </cell>
          <cell r="C3763"/>
          <cell r="D3763" t="str">
            <v>Moto Boma Perkins1006-6TZ09</v>
          </cell>
          <cell r="E3763" t="str">
            <v>100BB</v>
          </cell>
          <cell r="F3763" t="str">
            <v>Coazucar S. A.</v>
          </cell>
          <cell r="G3763">
            <v>791060405</v>
          </cell>
          <cell r="H3763">
            <v>7794550174</v>
          </cell>
          <cell r="I3763"/>
          <cell r="J3763"/>
          <cell r="K3763"/>
          <cell r="L3763"/>
          <cell r="M3763" t="str">
            <v/>
          </cell>
          <cell r="N3763"/>
          <cell r="O3763"/>
          <cell r="P3763"/>
          <cell r="Q3763" t="str">
            <v/>
          </cell>
          <cell r="R3763"/>
          <cell r="S3763" t="str">
            <v/>
          </cell>
          <cell r="T3763"/>
          <cell r="U3763"/>
          <cell r="V3763" t="str">
            <v/>
          </cell>
        </row>
        <row r="3764">
          <cell r="A3764"/>
          <cell r="B3764" t="str">
            <v/>
          </cell>
          <cell r="C3764"/>
          <cell r="D3764" t="str">
            <v>Tractor John Deere 8270R</v>
          </cell>
          <cell r="E3764" t="str">
            <v>100JD</v>
          </cell>
          <cell r="F3764" t="str">
            <v>Coazucar S. A.</v>
          </cell>
          <cell r="G3764">
            <v>791060396</v>
          </cell>
          <cell r="H3764">
            <v>7794551362</v>
          </cell>
          <cell r="I3764"/>
          <cell r="J3764"/>
          <cell r="K3764"/>
          <cell r="L3764"/>
          <cell r="M3764" t="str">
            <v/>
          </cell>
          <cell r="N3764"/>
          <cell r="O3764"/>
          <cell r="P3764"/>
          <cell r="Q3764" t="str">
            <v/>
          </cell>
          <cell r="R3764"/>
          <cell r="S3764" t="str">
            <v/>
          </cell>
          <cell r="T3764"/>
          <cell r="U3764"/>
          <cell r="V3764" t="str">
            <v/>
          </cell>
        </row>
        <row r="3765">
          <cell r="A3765"/>
          <cell r="B3765" t="str">
            <v/>
          </cell>
          <cell r="C3765"/>
          <cell r="D3765" t="str">
            <v>Tractor John Deere 8270R</v>
          </cell>
          <cell r="E3765" t="str">
            <v>100JD</v>
          </cell>
          <cell r="F3765" t="str">
            <v>Coazucar S. A.</v>
          </cell>
          <cell r="G3765">
            <v>791060396</v>
          </cell>
          <cell r="H3765">
            <v>7794551362</v>
          </cell>
          <cell r="I3765"/>
          <cell r="J3765"/>
          <cell r="K3765"/>
          <cell r="L3765"/>
          <cell r="M3765" t="str">
            <v/>
          </cell>
          <cell r="N3765"/>
          <cell r="O3765"/>
          <cell r="P3765"/>
          <cell r="Q3765" t="str">
            <v/>
          </cell>
          <cell r="R3765"/>
          <cell r="S3765" t="str">
            <v/>
          </cell>
          <cell r="T3765"/>
          <cell r="U3765"/>
          <cell r="V3765" t="str">
            <v/>
          </cell>
        </row>
        <row r="3766">
          <cell r="A3766"/>
          <cell r="B3766" t="str">
            <v/>
          </cell>
          <cell r="C3766"/>
          <cell r="D3766" t="str">
            <v>Tractor John Deere 8270R</v>
          </cell>
          <cell r="E3766" t="str">
            <v>100JD</v>
          </cell>
          <cell r="F3766" t="str">
            <v>Coazucar S. A.</v>
          </cell>
          <cell r="G3766">
            <v>791060396</v>
          </cell>
          <cell r="H3766">
            <v>7794551362</v>
          </cell>
          <cell r="I3766"/>
          <cell r="J3766"/>
          <cell r="K3766"/>
          <cell r="L3766"/>
          <cell r="M3766" t="str">
            <v/>
          </cell>
          <cell r="N3766"/>
          <cell r="O3766"/>
          <cell r="P3766"/>
          <cell r="Q3766" t="str">
            <v/>
          </cell>
          <cell r="R3766"/>
          <cell r="S3766" t="str">
            <v/>
          </cell>
          <cell r="T3766"/>
          <cell r="U3766"/>
          <cell r="V3766" t="str">
            <v/>
          </cell>
        </row>
        <row r="3767">
          <cell r="A3767"/>
          <cell r="B3767" t="str">
            <v/>
          </cell>
          <cell r="C3767"/>
          <cell r="D3767" t="str">
            <v/>
          </cell>
          <cell r="E3767" t="str">
            <v/>
          </cell>
          <cell r="F3767" t="str">
            <v/>
          </cell>
          <cell r="G3767" t="str">
            <v/>
          </cell>
          <cell r="H3767" t="str">
            <v/>
          </cell>
          <cell r="I3767"/>
          <cell r="J3767"/>
          <cell r="K3767"/>
          <cell r="L3767"/>
          <cell r="M3767" t="str">
            <v/>
          </cell>
          <cell r="N3767"/>
          <cell r="O3767"/>
          <cell r="P3767"/>
          <cell r="Q3767" t="str">
            <v/>
          </cell>
          <cell r="R3767"/>
          <cell r="S3767" t="str">
            <v/>
          </cell>
          <cell r="T3767"/>
          <cell r="U3767"/>
          <cell r="V3767" t="str">
            <v/>
          </cell>
        </row>
        <row r="3768">
          <cell r="A3768"/>
          <cell r="B3768" t="str">
            <v/>
          </cell>
          <cell r="C3768"/>
          <cell r="D3768" t="str">
            <v/>
          </cell>
          <cell r="E3768" t="str">
            <v/>
          </cell>
          <cell r="F3768" t="str">
            <v/>
          </cell>
          <cell r="G3768" t="str">
            <v/>
          </cell>
          <cell r="H3768" t="str">
            <v/>
          </cell>
          <cell r="I3768"/>
          <cell r="J3768"/>
          <cell r="K3768"/>
          <cell r="L3768"/>
          <cell r="M3768" t="str">
            <v/>
          </cell>
          <cell r="N3768"/>
          <cell r="O3768"/>
          <cell r="P3768"/>
          <cell r="Q3768" t="str">
            <v/>
          </cell>
          <cell r="R3768"/>
          <cell r="S3768" t="str">
            <v/>
          </cell>
          <cell r="T3768"/>
          <cell r="U3768"/>
          <cell r="V3768" t="str">
            <v/>
          </cell>
        </row>
        <row r="3769">
          <cell r="A3769"/>
          <cell r="B3769" t="str">
            <v/>
          </cell>
          <cell r="C3769"/>
          <cell r="D3769" t="str">
            <v/>
          </cell>
          <cell r="E3769" t="str">
            <v/>
          </cell>
          <cell r="F3769" t="str">
            <v/>
          </cell>
          <cell r="G3769" t="str">
            <v/>
          </cell>
          <cell r="H3769" t="str">
            <v/>
          </cell>
          <cell r="I3769"/>
          <cell r="J3769"/>
          <cell r="K3769"/>
          <cell r="L3769"/>
          <cell r="M3769" t="str">
            <v/>
          </cell>
          <cell r="N3769"/>
          <cell r="O3769"/>
          <cell r="P3769"/>
          <cell r="Q3769" t="str">
            <v/>
          </cell>
          <cell r="R3769"/>
          <cell r="S3769" t="str">
            <v/>
          </cell>
          <cell r="T3769"/>
          <cell r="U3769"/>
          <cell r="V3769" t="str">
            <v/>
          </cell>
        </row>
        <row r="3770">
          <cell r="A3770"/>
          <cell r="B3770" t="str">
            <v/>
          </cell>
          <cell r="C3770"/>
          <cell r="D3770" t="str">
            <v/>
          </cell>
          <cell r="E3770" t="str">
            <v/>
          </cell>
          <cell r="F3770" t="str">
            <v/>
          </cell>
          <cell r="G3770" t="str">
            <v/>
          </cell>
          <cell r="H3770" t="str">
            <v/>
          </cell>
          <cell r="I3770"/>
          <cell r="J3770"/>
          <cell r="K3770"/>
          <cell r="L3770"/>
          <cell r="M3770" t="str">
            <v/>
          </cell>
          <cell r="N3770"/>
          <cell r="O3770"/>
          <cell r="P3770"/>
          <cell r="Q3770" t="str">
            <v/>
          </cell>
          <cell r="R3770"/>
          <cell r="S3770" t="str">
            <v/>
          </cell>
          <cell r="T3770"/>
          <cell r="U3770"/>
          <cell r="V3770" t="str">
            <v/>
          </cell>
        </row>
        <row r="3771">
          <cell r="A3771"/>
          <cell r="B3771" t="str">
            <v/>
          </cell>
          <cell r="C3771"/>
          <cell r="D3771" t="str">
            <v/>
          </cell>
          <cell r="E3771" t="str">
            <v/>
          </cell>
          <cell r="F3771" t="str">
            <v/>
          </cell>
          <cell r="G3771" t="str">
            <v/>
          </cell>
          <cell r="H3771" t="str">
            <v/>
          </cell>
          <cell r="I3771"/>
          <cell r="J3771"/>
          <cell r="K3771"/>
          <cell r="L3771"/>
          <cell r="M3771" t="str">
            <v/>
          </cell>
          <cell r="N3771"/>
          <cell r="O3771"/>
          <cell r="P3771"/>
          <cell r="Q3771" t="str">
            <v/>
          </cell>
          <cell r="R3771"/>
          <cell r="S3771" t="str">
            <v/>
          </cell>
          <cell r="T3771"/>
          <cell r="U3771"/>
          <cell r="V3771" t="str">
            <v/>
          </cell>
        </row>
        <row r="3772">
          <cell r="A3772"/>
          <cell r="B3772" t="str">
            <v/>
          </cell>
          <cell r="C3772"/>
          <cell r="D3772" t="str">
            <v/>
          </cell>
          <cell r="E3772" t="str">
            <v/>
          </cell>
          <cell r="F3772" t="str">
            <v/>
          </cell>
          <cell r="G3772" t="str">
            <v/>
          </cell>
          <cell r="H3772" t="str">
            <v/>
          </cell>
          <cell r="I3772"/>
          <cell r="J3772"/>
          <cell r="K3772"/>
          <cell r="L3772"/>
          <cell r="M3772" t="str">
            <v/>
          </cell>
          <cell r="N3772"/>
          <cell r="O3772"/>
          <cell r="P3772"/>
          <cell r="Q3772" t="str">
            <v/>
          </cell>
          <cell r="R3772"/>
          <cell r="S3772" t="str">
            <v/>
          </cell>
          <cell r="T3772"/>
          <cell r="U3772"/>
          <cell r="V3772" t="str">
            <v/>
          </cell>
        </row>
        <row r="3773">
          <cell r="A3773"/>
          <cell r="B3773" t="str">
            <v/>
          </cell>
          <cell r="C3773"/>
          <cell r="D3773" t="str">
            <v/>
          </cell>
          <cell r="E3773" t="str">
            <v/>
          </cell>
          <cell r="F3773" t="str">
            <v/>
          </cell>
          <cell r="G3773" t="str">
            <v/>
          </cell>
          <cell r="H3773" t="str">
            <v/>
          </cell>
          <cell r="I3773"/>
          <cell r="J3773"/>
          <cell r="K3773"/>
          <cell r="L3773"/>
          <cell r="M3773" t="str">
            <v/>
          </cell>
          <cell r="N3773"/>
          <cell r="O3773"/>
          <cell r="P3773"/>
          <cell r="Q3773" t="str">
            <v/>
          </cell>
          <cell r="R3773"/>
          <cell r="S3773" t="str">
            <v/>
          </cell>
          <cell r="T3773"/>
          <cell r="U3773"/>
          <cell r="V3773" t="str">
            <v/>
          </cell>
        </row>
        <row r="3774">
          <cell r="A3774"/>
          <cell r="B3774" t="str">
            <v/>
          </cell>
          <cell r="C3774"/>
          <cell r="D3774" t="str">
            <v/>
          </cell>
          <cell r="E3774" t="str">
            <v/>
          </cell>
          <cell r="F3774" t="str">
            <v/>
          </cell>
          <cell r="G3774" t="str">
            <v/>
          </cell>
          <cell r="H3774" t="str">
            <v/>
          </cell>
          <cell r="I3774"/>
          <cell r="J3774"/>
          <cell r="K3774"/>
          <cell r="L3774"/>
          <cell r="M3774" t="str">
            <v/>
          </cell>
          <cell r="N3774"/>
          <cell r="O3774"/>
          <cell r="P3774"/>
          <cell r="Q3774" t="str">
            <v/>
          </cell>
          <cell r="R3774"/>
          <cell r="S3774" t="str">
            <v/>
          </cell>
          <cell r="T3774"/>
          <cell r="U3774"/>
          <cell r="V3774" t="str">
            <v/>
          </cell>
        </row>
        <row r="3775">
          <cell r="A3775"/>
          <cell r="B3775" t="str">
            <v/>
          </cell>
          <cell r="C3775"/>
          <cell r="D3775" t="str">
            <v/>
          </cell>
          <cell r="E3775" t="str">
            <v/>
          </cell>
          <cell r="F3775" t="str">
            <v/>
          </cell>
          <cell r="G3775" t="str">
            <v/>
          </cell>
          <cell r="H3775" t="str">
            <v/>
          </cell>
          <cell r="I3775"/>
          <cell r="J3775"/>
          <cell r="K3775"/>
          <cell r="L3775"/>
          <cell r="M3775" t="str">
            <v/>
          </cell>
          <cell r="N3775"/>
          <cell r="O3775"/>
          <cell r="P3775"/>
          <cell r="Q3775" t="str">
            <v/>
          </cell>
          <cell r="R3775"/>
          <cell r="S3775" t="str">
            <v/>
          </cell>
          <cell r="T3775"/>
          <cell r="U3775"/>
          <cell r="V3775" t="str">
            <v/>
          </cell>
        </row>
        <row r="3776">
          <cell r="A3776"/>
          <cell r="B3776" t="str">
            <v/>
          </cell>
          <cell r="C3776"/>
          <cell r="D3776" t="str">
            <v/>
          </cell>
          <cell r="E3776" t="str">
            <v/>
          </cell>
          <cell r="F3776" t="str">
            <v/>
          </cell>
          <cell r="G3776" t="str">
            <v/>
          </cell>
          <cell r="H3776" t="str">
            <v/>
          </cell>
          <cell r="I3776"/>
          <cell r="J3776"/>
          <cell r="K3776"/>
          <cell r="L3776"/>
          <cell r="M3776" t="str">
            <v/>
          </cell>
          <cell r="N3776"/>
          <cell r="O3776"/>
          <cell r="P3776"/>
          <cell r="Q3776" t="str">
            <v/>
          </cell>
          <cell r="R3776"/>
          <cell r="S3776" t="str">
            <v/>
          </cell>
          <cell r="T3776"/>
          <cell r="U3776"/>
          <cell r="V3776" t="str">
            <v/>
          </cell>
        </row>
        <row r="3777">
          <cell r="A3777"/>
          <cell r="B3777" t="str">
            <v/>
          </cell>
          <cell r="C3777"/>
          <cell r="D3777" t="str">
            <v/>
          </cell>
          <cell r="E3777" t="str">
            <v/>
          </cell>
          <cell r="F3777" t="str">
            <v/>
          </cell>
          <cell r="G3777" t="str">
            <v/>
          </cell>
          <cell r="H3777" t="str">
            <v/>
          </cell>
          <cell r="I3777"/>
          <cell r="J3777"/>
          <cell r="K3777"/>
          <cell r="L3777"/>
          <cell r="M3777" t="str">
            <v/>
          </cell>
          <cell r="N3777"/>
          <cell r="O3777"/>
          <cell r="P3777"/>
          <cell r="Q3777" t="str">
            <v/>
          </cell>
          <cell r="R3777"/>
          <cell r="S3777" t="str">
            <v/>
          </cell>
          <cell r="T3777"/>
          <cell r="U3777"/>
          <cell r="V3777" t="str">
            <v/>
          </cell>
        </row>
        <row r="3778">
          <cell r="A3778"/>
          <cell r="B3778" t="str">
            <v/>
          </cell>
          <cell r="C3778"/>
          <cell r="D3778" t="str">
            <v/>
          </cell>
          <cell r="E3778" t="str">
            <v/>
          </cell>
          <cell r="F3778" t="str">
            <v/>
          </cell>
          <cell r="G3778" t="str">
            <v/>
          </cell>
          <cell r="H3778" t="str">
            <v/>
          </cell>
          <cell r="I3778"/>
          <cell r="J3778"/>
          <cell r="K3778"/>
          <cell r="L3778"/>
          <cell r="M3778" t="str">
            <v/>
          </cell>
          <cell r="N3778"/>
          <cell r="O3778"/>
          <cell r="P3778"/>
          <cell r="Q3778" t="str">
            <v/>
          </cell>
          <cell r="R3778"/>
          <cell r="S3778" t="str">
            <v/>
          </cell>
          <cell r="T3778"/>
          <cell r="U3778"/>
          <cell r="V3778" t="str">
            <v/>
          </cell>
        </row>
        <row r="3779">
          <cell r="A3779"/>
          <cell r="B3779" t="str">
            <v/>
          </cell>
          <cell r="C3779"/>
          <cell r="D3779" t="str">
            <v/>
          </cell>
          <cell r="E3779" t="str">
            <v/>
          </cell>
          <cell r="F3779" t="str">
            <v/>
          </cell>
          <cell r="G3779" t="str">
            <v/>
          </cell>
          <cell r="H3779" t="str">
            <v/>
          </cell>
          <cell r="I3779"/>
          <cell r="J3779"/>
          <cell r="K3779"/>
          <cell r="L3779"/>
          <cell r="M3779" t="str">
            <v/>
          </cell>
          <cell r="N3779"/>
          <cell r="O3779"/>
          <cell r="P3779"/>
          <cell r="Q3779" t="str">
            <v/>
          </cell>
          <cell r="R3779"/>
          <cell r="S3779" t="str">
            <v/>
          </cell>
          <cell r="T3779"/>
          <cell r="U3779"/>
          <cell r="V3779" t="str">
            <v/>
          </cell>
        </row>
        <row r="3780">
          <cell r="A3780"/>
          <cell r="B3780" t="str">
            <v/>
          </cell>
          <cell r="C3780"/>
          <cell r="D3780" t="str">
            <v/>
          </cell>
          <cell r="E3780" t="str">
            <v/>
          </cell>
          <cell r="F3780" t="str">
            <v/>
          </cell>
          <cell r="G3780" t="str">
            <v/>
          </cell>
          <cell r="H3780" t="str">
            <v/>
          </cell>
          <cell r="I3780"/>
          <cell r="J3780"/>
          <cell r="K3780"/>
          <cell r="L3780"/>
          <cell r="M3780" t="str">
            <v/>
          </cell>
          <cell r="N3780"/>
          <cell r="O3780"/>
          <cell r="P3780"/>
          <cell r="Q3780" t="str">
            <v/>
          </cell>
          <cell r="R3780"/>
          <cell r="S3780" t="str">
            <v/>
          </cell>
          <cell r="T3780"/>
          <cell r="U3780"/>
          <cell r="V3780" t="str">
            <v/>
          </cell>
        </row>
        <row r="3781">
          <cell r="A3781"/>
          <cell r="B3781" t="str">
            <v/>
          </cell>
          <cell r="C3781"/>
          <cell r="D3781" t="str">
            <v/>
          </cell>
          <cell r="E3781" t="str">
            <v/>
          </cell>
          <cell r="F3781" t="str">
            <v/>
          </cell>
          <cell r="G3781" t="str">
            <v/>
          </cell>
          <cell r="H3781" t="str">
            <v/>
          </cell>
          <cell r="I3781"/>
          <cell r="J3781"/>
          <cell r="K3781"/>
          <cell r="L3781"/>
          <cell r="M3781" t="str">
            <v/>
          </cell>
          <cell r="N3781"/>
          <cell r="O3781"/>
          <cell r="P3781"/>
          <cell r="Q3781" t="str">
            <v/>
          </cell>
          <cell r="R3781"/>
          <cell r="S3781" t="str">
            <v/>
          </cell>
          <cell r="T3781"/>
          <cell r="U3781"/>
          <cell r="V3781" t="str">
            <v/>
          </cell>
        </row>
        <row r="3782">
          <cell r="A3782"/>
          <cell r="B3782" t="str">
            <v/>
          </cell>
          <cell r="C3782"/>
          <cell r="D3782" t="str">
            <v/>
          </cell>
          <cell r="E3782" t="str">
            <v/>
          </cell>
          <cell r="F3782" t="str">
            <v/>
          </cell>
          <cell r="G3782" t="str">
            <v/>
          </cell>
          <cell r="H3782" t="str">
            <v/>
          </cell>
          <cell r="I3782"/>
          <cell r="J3782"/>
          <cell r="K3782"/>
          <cell r="L3782"/>
          <cell r="M3782" t="str">
            <v/>
          </cell>
          <cell r="N3782"/>
          <cell r="O3782"/>
          <cell r="P3782"/>
          <cell r="Q3782" t="str">
            <v/>
          </cell>
          <cell r="R3782"/>
          <cell r="S3782" t="str">
            <v/>
          </cell>
          <cell r="T3782"/>
          <cell r="U3782"/>
          <cell r="V3782" t="str">
            <v/>
          </cell>
        </row>
        <row r="3783">
          <cell r="A3783"/>
          <cell r="B3783" t="str">
            <v/>
          </cell>
          <cell r="C3783"/>
          <cell r="D3783" t="str">
            <v/>
          </cell>
          <cell r="E3783" t="str">
            <v/>
          </cell>
          <cell r="F3783" t="str">
            <v/>
          </cell>
          <cell r="G3783" t="str">
            <v/>
          </cell>
          <cell r="H3783" t="str">
            <v/>
          </cell>
          <cell r="I3783"/>
          <cell r="J3783"/>
          <cell r="K3783"/>
          <cell r="L3783"/>
          <cell r="M3783" t="str">
            <v/>
          </cell>
          <cell r="N3783"/>
          <cell r="O3783"/>
          <cell r="P3783"/>
          <cell r="Q3783" t="str">
            <v/>
          </cell>
          <cell r="R3783"/>
          <cell r="S3783" t="str">
            <v/>
          </cell>
          <cell r="T3783"/>
          <cell r="U3783"/>
          <cell r="V3783" t="str">
            <v/>
          </cell>
        </row>
        <row r="3784">
          <cell r="A3784"/>
          <cell r="B3784" t="str">
            <v/>
          </cell>
          <cell r="C3784"/>
          <cell r="D3784" t="str">
            <v/>
          </cell>
          <cell r="E3784" t="str">
            <v/>
          </cell>
          <cell r="F3784" t="str">
            <v/>
          </cell>
          <cell r="G3784" t="str">
            <v/>
          </cell>
          <cell r="H3784" t="str">
            <v/>
          </cell>
          <cell r="I3784"/>
          <cell r="J3784"/>
          <cell r="K3784"/>
          <cell r="L3784"/>
          <cell r="M3784" t="str">
            <v/>
          </cell>
          <cell r="N3784"/>
          <cell r="O3784"/>
          <cell r="P3784"/>
          <cell r="Q3784" t="str">
            <v/>
          </cell>
          <cell r="R3784"/>
          <cell r="S3784" t="str">
            <v/>
          </cell>
          <cell r="T3784"/>
          <cell r="U3784"/>
          <cell r="V3784" t="str">
            <v/>
          </cell>
        </row>
        <row r="3785">
          <cell r="A3785"/>
          <cell r="B3785" t="str">
            <v/>
          </cell>
          <cell r="C3785"/>
          <cell r="D3785" t="str">
            <v/>
          </cell>
          <cell r="E3785" t="str">
            <v/>
          </cell>
          <cell r="F3785" t="str">
            <v/>
          </cell>
          <cell r="G3785" t="str">
            <v/>
          </cell>
          <cell r="H3785" t="str">
            <v/>
          </cell>
          <cell r="I3785"/>
          <cell r="J3785"/>
          <cell r="K3785"/>
          <cell r="L3785"/>
          <cell r="M3785" t="str">
            <v/>
          </cell>
          <cell r="N3785"/>
          <cell r="O3785"/>
          <cell r="P3785"/>
          <cell r="Q3785" t="str">
            <v/>
          </cell>
          <cell r="R3785"/>
          <cell r="S3785" t="str">
            <v/>
          </cell>
          <cell r="T3785"/>
          <cell r="U3785"/>
          <cell r="V3785" t="str">
            <v/>
          </cell>
        </row>
        <row r="3786">
          <cell r="A3786"/>
          <cell r="B3786" t="str">
            <v/>
          </cell>
          <cell r="C3786"/>
          <cell r="D3786" t="str">
            <v/>
          </cell>
          <cell r="E3786" t="str">
            <v/>
          </cell>
          <cell r="F3786" t="str">
            <v/>
          </cell>
          <cell r="G3786" t="str">
            <v/>
          </cell>
          <cell r="H3786" t="str">
            <v/>
          </cell>
          <cell r="I3786"/>
          <cell r="J3786"/>
          <cell r="K3786"/>
          <cell r="L3786"/>
          <cell r="M3786" t="str">
            <v/>
          </cell>
          <cell r="N3786"/>
          <cell r="O3786"/>
          <cell r="P3786"/>
          <cell r="Q3786" t="str">
            <v/>
          </cell>
          <cell r="R3786"/>
          <cell r="S3786" t="str">
            <v/>
          </cell>
          <cell r="T3786"/>
          <cell r="U3786"/>
          <cell r="V3786" t="str">
            <v/>
          </cell>
        </row>
        <row r="3787">
          <cell r="A3787"/>
          <cell r="B3787" t="str">
            <v/>
          </cell>
          <cell r="C3787"/>
          <cell r="D3787" t="str">
            <v/>
          </cell>
          <cell r="E3787" t="str">
            <v/>
          </cell>
          <cell r="F3787" t="str">
            <v/>
          </cell>
          <cell r="G3787" t="str">
            <v/>
          </cell>
          <cell r="H3787" t="str">
            <v/>
          </cell>
          <cell r="I3787"/>
          <cell r="J3787"/>
          <cell r="K3787"/>
          <cell r="L3787"/>
          <cell r="M3787" t="str">
            <v/>
          </cell>
          <cell r="N3787"/>
          <cell r="O3787"/>
          <cell r="P3787"/>
          <cell r="Q3787" t="str">
            <v/>
          </cell>
          <cell r="R3787"/>
          <cell r="S3787" t="str">
            <v/>
          </cell>
          <cell r="T3787"/>
          <cell r="U3787"/>
          <cell r="V3787" t="str">
            <v/>
          </cell>
        </row>
        <row r="3788">
          <cell r="A3788"/>
          <cell r="B3788" t="str">
            <v/>
          </cell>
          <cell r="C3788"/>
          <cell r="D3788" t="str">
            <v/>
          </cell>
          <cell r="E3788" t="str">
            <v/>
          </cell>
          <cell r="F3788" t="str">
            <v/>
          </cell>
          <cell r="G3788" t="str">
            <v/>
          </cell>
          <cell r="H3788" t="str">
            <v/>
          </cell>
          <cell r="I3788"/>
          <cell r="J3788"/>
          <cell r="K3788"/>
          <cell r="L3788"/>
          <cell r="M3788" t="str">
            <v/>
          </cell>
          <cell r="N3788"/>
          <cell r="O3788"/>
          <cell r="P3788"/>
          <cell r="Q3788" t="str">
            <v/>
          </cell>
          <cell r="R3788"/>
          <cell r="S3788" t="str">
            <v/>
          </cell>
          <cell r="T3788"/>
          <cell r="U3788"/>
          <cell r="V3788" t="str">
            <v/>
          </cell>
        </row>
        <row r="3789">
          <cell r="A3789"/>
          <cell r="B3789" t="str">
            <v/>
          </cell>
          <cell r="C3789"/>
          <cell r="D3789" t="str">
            <v/>
          </cell>
          <cell r="E3789" t="str">
            <v/>
          </cell>
          <cell r="F3789" t="str">
            <v/>
          </cell>
          <cell r="G3789" t="str">
            <v/>
          </cell>
          <cell r="H3789" t="str">
            <v/>
          </cell>
          <cell r="I3789"/>
          <cell r="J3789"/>
          <cell r="K3789"/>
          <cell r="L3789"/>
          <cell r="M3789" t="str">
            <v/>
          </cell>
          <cell r="N3789"/>
          <cell r="O3789"/>
          <cell r="P3789"/>
          <cell r="Q3789" t="str">
            <v/>
          </cell>
          <cell r="R3789"/>
          <cell r="S3789" t="str">
            <v/>
          </cell>
          <cell r="T3789"/>
          <cell r="U3789"/>
          <cell r="V3789" t="str">
            <v/>
          </cell>
        </row>
        <row r="3790">
          <cell r="A3790"/>
          <cell r="B3790" t="str">
            <v/>
          </cell>
          <cell r="C3790"/>
          <cell r="D3790" t="str">
            <v/>
          </cell>
          <cell r="E3790" t="str">
            <v/>
          </cell>
          <cell r="F3790" t="str">
            <v/>
          </cell>
          <cell r="G3790" t="str">
            <v/>
          </cell>
          <cell r="H3790" t="str">
            <v/>
          </cell>
          <cell r="I3790"/>
          <cell r="J3790"/>
          <cell r="K3790"/>
          <cell r="L3790"/>
          <cell r="M3790" t="str">
            <v/>
          </cell>
          <cell r="N3790"/>
          <cell r="O3790"/>
          <cell r="P3790"/>
          <cell r="Q3790" t="str">
            <v/>
          </cell>
          <cell r="R3790"/>
          <cell r="S3790" t="str">
            <v/>
          </cell>
          <cell r="T3790"/>
          <cell r="U3790"/>
          <cell r="V3790" t="str">
            <v/>
          </cell>
        </row>
        <row r="3791">
          <cell r="A3791"/>
          <cell r="B3791" t="str">
            <v/>
          </cell>
          <cell r="C3791"/>
          <cell r="D3791" t="str">
            <v/>
          </cell>
          <cell r="E3791" t="str">
            <v/>
          </cell>
          <cell r="F3791" t="str">
            <v/>
          </cell>
          <cell r="G3791" t="str">
            <v/>
          </cell>
          <cell r="H3791" t="str">
            <v/>
          </cell>
          <cell r="I3791"/>
          <cell r="J3791"/>
          <cell r="K3791"/>
          <cell r="L3791"/>
          <cell r="M3791" t="str">
            <v/>
          </cell>
          <cell r="N3791"/>
          <cell r="O3791"/>
          <cell r="P3791"/>
          <cell r="Q3791" t="str">
            <v/>
          </cell>
          <cell r="R3791"/>
          <cell r="S3791" t="str">
            <v/>
          </cell>
          <cell r="T3791"/>
          <cell r="U3791"/>
          <cell r="V3791" t="str">
            <v/>
          </cell>
        </row>
        <row r="3792">
          <cell r="A3792"/>
          <cell r="B3792" t="str">
            <v/>
          </cell>
          <cell r="C3792"/>
          <cell r="D3792" t="str">
            <v/>
          </cell>
          <cell r="E3792" t="str">
            <v/>
          </cell>
          <cell r="F3792" t="str">
            <v/>
          </cell>
          <cell r="G3792" t="str">
            <v/>
          </cell>
          <cell r="H3792" t="str">
            <v/>
          </cell>
          <cell r="I3792"/>
          <cell r="J3792"/>
          <cell r="K3792"/>
          <cell r="L3792"/>
          <cell r="M3792" t="str">
            <v/>
          </cell>
          <cell r="N3792"/>
          <cell r="O3792"/>
          <cell r="P3792"/>
          <cell r="Q3792" t="str">
            <v/>
          </cell>
          <cell r="R3792"/>
          <cell r="S3792" t="str">
            <v/>
          </cell>
          <cell r="T3792"/>
          <cell r="U3792"/>
          <cell r="V3792" t="str">
            <v/>
          </cell>
        </row>
        <row r="3793">
          <cell r="A3793"/>
          <cell r="B3793" t="str">
            <v/>
          </cell>
          <cell r="C3793"/>
          <cell r="D3793" t="str">
            <v/>
          </cell>
          <cell r="E3793" t="str">
            <v/>
          </cell>
          <cell r="F3793" t="str">
            <v/>
          </cell>
          <cell r="G3793" t="str">
            <v/>
          </cell>
          <cell r="H3793" t="str">
            <v/>
          </cell>
          <cell r="I3793"/>
          <cell r="J3793"/>
          <cell r="K3793"/>
          <cell r="L3793"/>
          <cell r="M3793" t="str">
            <v/>
          </cell>
          <cell r="N3793"/>
          <cell r="O3793"/>
          <cell r="P3793"/>
          <cell r="Q3793" t="str">
            <v/>
          </cell>
          <cell r="R3793"/>
          <cell r="S3793" t="str">
            <v/>
          </cell>
          <cell r="T3793"/>
          <cell r="U3793"/>
          <cell r="V3793" t="str">
            <v/>
          </cell>
        </row>
        <row r="3794">
          <cell r="A3794"/>
          <cell r="B3794" t="str">
            <v/>
          </cell>
          <cell r="C3794"/>
          <cell r="D3794" t="str">
            <v/>
          </cell>
          <cell r="E3794" t="str">
            <v/>
          </cell>
          <cell r="F3794" t="str">
            <v/>
          </cell>
          <cell r="G3794" t="str">
            <v/>
          </cell>
          <cell r="H3794" t="str">
            <v/>
          </cell>
          <cell r="I3794"/>
          <cell r="J3794"/>
          <cell r="K3794"/>
          <cell r="L3794"/>
          <cell r="M3794" t="str">
            <v/>
          </cell>
          <cell r="N3794"/>
          <cell r="O3794"/>
          <cell r="P3794"/>
          <cell r="Q3794" t="str">
            <v/>
          </cell>
          <cell r="R3794"/>
          <cell r="S3794" t="str">
            <v/>
          </cell>
          <cell r="T3794"/>
          <cell r="U3794"/>
          <cell r="V3794" t="str">
            <v/>
          </cell>
        </row>
        <row r="3795">
          <cell r="A3795"/>
          <cell r="B3795" t="str">
            <v/>
          </cell>
          <cell r="C3795"/>
          <cell r="D3795" t="str">
            <v/>
          </cell>
          <cell r="E3795" t="str">
            <v/>
          </cell>
          <cell r="F3795" t="str">
            <v/>
          </cell>
          <cell r="G3795" t="str">
            <v/>
          </cell>
          <cell r="H3795" t="str">
            <v/>
          </cell>
          <cell r="I3795"/>
          <cell r="J3795"/>
          <cell r="K3795"/>
          <cell r="L3795"/>
          <cell r="M3795" t="str">
            <v/>
          </cell>
          <cell r="N3795"/>
          <cell r="O3795"/>
          <cell r="P3795"/>
          <cell r="Q3795" t="str">
            <v/>
          </cell>
          <cell r="R3795"/>
          <cell r="S3795" t="str">
            <v/>
          </cell>
          <cell r="T3795"/>
          <cell r="U3795"/>
          <cell r="V3795" t="str">
            <v/>
          </cell>
        </row>
        <row r="3796">
          <cell r="A3796"/>
          <cell r="B3796" t="str">
            <v/>
          </cell>
          <cell r="C3796"/>
          <cell r="D3796" t="str">
            <v/>
          </cell>
          <cell r="E3796" t="str">
            <v/>
          </cell>
          <cell r="F3796" t="str">
            <v/>
          </cell>
          <cell r="G3796" t="str">
            <v/>
          </cell>
          <cell r="H3796" t="str">
            <v/>
          </cell>
          <cell r="I3796"/>
          <cell r="J3796"/>
          <cell r="K3796"/>
          <cell r="L3796"/>
          <cell r="M3796" t="str">
            <v/>
          </cell>
          <cell r="N3796"/>
          <cell r="O3796"/>
          <cell r="P3796"/>
          <cell r="Q3796" t="str">
            <v/>
          </cell>
          <cell r="R3796"/>
          <cell r="S3796" t="str">
            <v/>
          </cell>
          <cell r="T3796"/>
          <cell r="U3796"/>
          <cell r="V3796" t="str">
            <v/>
          </cell>
        </row>
        <row r="3797">
          <cell r="A3797"/>
          <cell r="B3797" t="str">
            <v/>
          </cell>
          <cell r="C3797"/>
          <cell r="D3797" t="str">
            <v/>
          </cell>
          <cell r="E3797" t="str">
            <v/>
          </cell>
          <cell r="F3797" t="str">
            <v/>
          </cell>
          <cell r="G3797" t="str">
            <v/>
          </cell>
          <cell r="H3797" t="str">
            <v/>
          </cell>
          <cell r="I3797"/>
          <cell r="J3797"/>
          <cell r="K3797"/>
          <cell r="L3797"/>
          <cell r="M3797" t="str">
            <v/>
          </cell>
          <cell r="N3797"/>
          <cell r="O3797"/>
          <cell r="P3797"/>
          <cell r="Q3797" t="str">
            <v/>
          </cell>
          <cell r="R3797"/>
          <cell r="S3797" t="str">
            <v/>
          </cell>
          <cell r="T3797"/>
          <cell r="U3797"/>
          <cell r="V3797" t="str">
            <v/>
          </cell>
        </row>
        <row r="3798">
          <cell r="A3798"/>
          <cell r="B3798" t="str">
            <v/>
          </cell>
          <cell r="C3798"/>
          <cell r="D3798" t="str">
            <v/>
          </cell>
          <cell r="E3798" t="str">
            <v/>
          </cell>
          <cell r="F3798" t="str">
            <v/>
          </cell>
          <cell r="G3798" t="str">
            <v/>
          </cell>
          <cell r="H3798" t="str">
            <v/>
          </cell>
          <cell r="I3798"/>
          <cell r="J3798"/>
          <cell r="K3798"/>
          <cell r="L3798"/>
          <cell r="M3798" t="str">
            <v/>
          </cell>
          <cell r="N3798"/>
          <cell r="O3798"/>
          <cell r="P3798"/>
          <cell r="Q3798" t="str">
            <v/>
          </cell>
          <cell r="R3798"/>
          <cell r="S3798" t="str">
            <v/>
          </cell>
          <cell r="T3798"/>
          <cell r="U3798"/>
          <cell r="V3798" t="str">
            <v/>
          </cell>
        </row>
        <row r="3799">
          <cell r="A3799"/>
          <cell r="B3799" t="str">
            <v/>
          </cell>
          <cell r="C3799"/>
          <cell r="D3799" t="str">
            <v/>
          </cell>
          <cell r="E3799" t="str">
            <v/>
          </cell>
          <cell r="F3799" t="str">
            <v/>
          </cell>
          <cell r="G3799" t="str">
            <v/>
          </cell>
          <cell r="H3799" t="str">
            <v/>
          </cell>
          <cell r="I3799"/>
          <cell r="J3799"/>
          <cell r="K3799"/>
          <cell r="L3799"/>
          <cell r="M3799" t="str">
            <v/>
          </cell>
          <cell r="N3799"/>
          <cell r="O3799"/>
          <cell r="P3799"/>
          <cell r="Q3799" t="str">
            <v/>
          </cell>
          <cell r="R3799"/>
          <cell r="S3799" t="str">
            <v/>
          </cell>
          <cell r="T3799"/>
          <cell r="U3799"/>
          <cell r="V3799" t="str">
            <v/>
          </cell>
        </row>
        <row r="3800">
          <cell r="A3800"/>
          <cell r="B3800" t="str">
            <v/>
          </cell>
          <cell r="C3800"/>
          <cell r="D3800" t="str">
            <v/>
          </cell>
          <cell r="E3800" t="str">
            <v/>
          </cell>
          <cell r="F3800" t="str">
            <v/>
          </cell>
          <cell r="G3800" t="str">
            <v/>
          </cell>
          <cell r="H3800" t="str">
            <v/>
          </cell>
          <cell r="I3800"/>
          <cell r="J3800"/>
          <cell r="K3800"/>
          <cell r="L3800"/>
          <cell r="M3800" t="str">
            <v/>
          </cell>
          <cell r="N3800"/>
          <cell r="O3800"/>
          <cell r="P3800"/>
          <cell r="Q3800" t="str">
            <v/>
          </cell>
          <cell r="R3800"/>
          <cell r="S3800" t="str">
            <v/>
          </cell>
          <cell r="T3800"/>
          <cell r="U3800"/>
          <cell r="V3800" t="str">
            <v/>
          </cell>
        </row>
        <row r="3801">
          <cell r="A3801"/>
          <cell r="B3801" t="str">
            <v/>
          </cell>
          <cell r="C3801"/>
          <cell r="D3801" t="str">
            <v/>
          </cell>
          <cell r="E3801" t="str">
            <v/>
          </cell>
          <cell r="F3801" t="str">
            <v/>
          </cell>
          <cell r="G3801" t="str">
            <v/>
          </cell>
          <cell r="H3801" t="str">
            <v/>
          </cell>
          <cell r="I3801"/>
          <cell r="J3801"/>
          <cell r="K3801"/>
          <cell r="L3801"/>
          <cell r="M3801" t="str">
            <v/>
          </cell>
          <cell r="N3801"/>
          <cell r="O3801"/>
          <cell r="P3801"/>
          <cell r="Q3801" t="str">
            <v/>
          </cell>
          <cell r="R3801"/>
          <cell r="S3801" t="str">
            <v/>
          </cell>
          <cell r="T3801"/>
          <cell r="U3801"/>
          <cell r="V3801" t="str">
            <v/>
          </cell>
        </row>
        <row r="3802">
          <cell r="A3802"/>
          <cell r="B3802" t="str">
            <v/>
          </cell>
          <cell r="C3802"/>
          <cell r="D3802" t="str">
            <v/>
          </cell>
          <cell r="E3802" t="str">
            <v/>
          </cell>
          <cell r="F3802" t="str">
            <v/>
          </cell>
          <cell r="G3802" t="str">
            <v/>
          </cell>
          <cell r="H3802" t="str">
            <v/>
          </cell>
          <cell r="I3802"/>
          <cell r="J3802"/>
          <cell r="K3802"/>
          <cell r="L3802"/>
          <cell r="M3802" t="str">
            <v/>
          </cell>
          <cell r="N3802"/>
          <cell r="O3802"/>
          <cell r="P3802"/>
          <cell r="Q3802" t="str">
            <v/>
          </cell>
          <cell r="R3802"/>
          <cell r="S3802" t="str">
            <v/>
          </cell>
          <cell r="T3802"/>
          <cell r="U3802"/>
          <cell r="V3802" t="str">
            <v/>
          </cell>
        </row>
        <row r="3803">
          <cell r="A3803"/>
          <cell r="B3803" t="str">
            <v/>
          </cell>
          <cell r="C3803"/>
          <cell r="D3803" t="str">
            <v/>
          </cell>
          <cell r="E3803" t="str">
            <v/>
          </cell>
          <cell r="F3803" t="str">
            <v/>
          </cell>
          <cell r="G3803" t="str">
            <v/>
          </cell>
          <cell r="H3803" t="str">
            <v/>
          </cell>
          <cell r="I3803"/>
          <cell r="J3803"/>
          <cell r="K3803"/>
          <cell r="L3803"/>
          <cell r="M3803" t="str">
            <v/>
          </cell>
          <cell r="N3803"/>
          <cell r="O3803"/>
          <cell r="P3803"/>
          <cell r="Q3803" t="str">
            <v/>
          </cell>
          <cell r="R3803"/>
          <cell r="S3803" t="str">
            <v/>
          </cell>
          <cell r="T3803"/>
          <cell r="U3803"/>
          <cell r="V3803" t="str">
            <v/>
          </cell>
        </row>
        <row r="3804">
          <cell r="A3804"/>
          <cell r="B3804" t="str">
            <v/>
          </cell>
          <cell r="C3804"/>
          <cell r="D3804" t="str">
            <v/>
          </cell>
          <cell r="E3804" t="str">
            <v/>
          </cell>
          <cell r="F3804" t="str">
            <v/>
          </cell>
          <cell r="G3804" t="str">
            <v/>
          </cell>
          <cell r="H3804" t="str">
            <v/>
          </cell>
          <cell r="I3804"/>
          <cell r="J3804"/>
          <cell r="K3804"/>
          <cell r="L3804"/>
          <cell r="M3804" t="str">
            <v/>
          </cell>
          <cell r="N3804"/>
          <cell r="O3804"/>
          <cell r="P3804"/>
          <cell r="Q3804" t="str">
            <v/>
          </cell>
          <cell r="R3804"/>
          <cell r="S3804" t="str">
            <v/>
          </cell>
          <cell r="T3804"/>
          <cell r="U3804"/>
          <cell r="V3804" t="str">
            <v/>
          </cell>
        </row>
        <row r="3805">
          <cell r="A3805"/>
          <cell r="B3805" t="str">
            <v/>
          </cell>
          <cell r="C3805"/>
          <cell r="D3805" t="str">
            <v/>
          </cell>
          <cell r="E3805" t="str">
            <v/>
          </cell>
          <cell r="F3805" t="str">
            <v/>
          </cell>
          <cell r="G3805" t="str">
            <v/>
          </cell>
          <cell r="H3805" t="str">
            <v/>
          </cell>
          <cell r="I3805"/>
          <cell r="J3805"/>
          <cell r="K3805"/>
          <cell r="L3805"/>
          <cell r="M3805" t="str">
            <v/>
          </cell>
          <cell r="N3805"/>
          <cell r="O3805"/>
          <cell r="P3805"/>
          <cell r="Q3805" t="str">
            <v/>
          </cell>
          <cell r="R3805"/>
          <cell r="S3805" t="str">
            <v/>
          </cell>
          <cell r="T3805"/>
          <cell r="U3805"/>
          <cell r="V3805" t="str">
            <v/>
          </cell>
        </row>
        <row r="3806">
          <cell r="A3806"/>
          <cell r="B3806" t="str">
            <v/>
          </cell>
          <cell r="C3806"/>
          <cell r="D3806" t="str">
            <v/>
          </cell>
          <cell r="E3806" t="str">
            <v/>
          </cell>
          <cell r="F3806" t="str">
            <v/>
          </cell>
          <cell r="G3806" t="str">
            <v/>
          </cell>
          <cell r="H3806" t="str">
            <v/>
          </cell>
          <cell r="I3806"/>
          <cell r="J3806"/>
          <cell r="K3806"/>
          <cell r="L3806"/>
          <cell r="M3806" t="str">
            <v/>
          </cell>
          <cell r="N3806"/>
          <cell r="O3806"/>
          <cell r="P3806"/>
          <cell r="Q3806" t="str">
            <v/>
          </cell>
          <cell r="R3806"/>
          <cell r="S3806" t="str">
            <v/>
          </cell>
          <cell r="T3806"/>
          <cell r="U3806"/>
          <cell r="V3806" t="str">
            <v/>
          </cell>
        </row>
        <row r="3807">
          <cell r="A3807"/>
          <cell r="B3807" t="str">
            <v/>
          </cell>
          <cell r="C3807"/>
          <cell r="D3807" t="str">
            <v/>
          </cell>
          <cell r="E3807" t="str">
            <v/>
          </cell>
          <cell r="F3807" t="str">
            <v/>
          </cell>
          <cell r="G3807" t="str">
            <v/>
          </cell>
          <cell r="H3807" t="str">
            <v/>
          </cell>
          <cell r="I3807"/>
          <cell r="J3807"/>
          <cell r="K3807"/>
          <cell r="L3807"/>
          <cell r="M3807" t="str">
            <v/>
          </cell>
          <cell r="N3807"/>
          <cell r="O3807"/>
          <cell r="P3807"/>
          <cell r="Q3807" t="str">
            <v/>
          </cell>
          <cell r="R3807"/>
          <cell r="S3807" t="str">
            <v/>
          </cell>
          <cell r="T3807"/>
          <cell r="U3807"/>
          <cell r="V3807" t="str">
            <v/>
          </cell>
        </row>
        <row r="3808">
          <cell r="A3808"/>
          <cell r="B3808" t="str">
            <v/>
          </cell>
          <cell r="C3808"/>
          <cell r="D3808" t="str">
            <v/>
          </cell>
          <cell r="E3808" t="str">
            <v/>
          </cell>
          <cell r="F3808" t="str">
            <v/>
          </cell>
          <cell r="G3808" t="str">
            <v/>
          </cell>
          <cell r="H3808" t="str">
            <v/>
          </cell>
          <cell r="I3808"/>
          <cell r="J3808"/>
          <cell r="K3808"/>
          <cell r="L3808"/>
          <cell r="M3808" t="str">
            <v/>
          </cell>
          <cell r="N3808"/>
          <cell r="O3808"/>
          <cell r="P3808"/>
          <cell r="Q3808" t="str">
            <v/>
          </cell>
          <cell r="R3808"/>
          <cell r="S3808" t="str">
            <v/>
          </cell>
          <cell r="T3808"/>
          <cell r="U3808"/>
          <cell r="V3808" t="str">
            <v/>
          </cell>
        </row>
        <row r="3809">
          <cell r="A3809"/>
          <cell r="B3809" t="str">
            <v/>
          </cell>
          <cell r="C3809"/>
          <cell r="D3809" t="str">
            <v/>
          </cell>
          <cell r="E3809" t="str">
            <v/>
          </cell>
          <cell r="F3809" t="str">
            <v/>
          </cell>
          <cell r="G3809" t="str">
            <v/>
          </cell>
          <cell r="H3809" t="str">
            <v/>
          </cell>
          <cell r="I3809"/>
          <cell r="J3809"/>
          <cell r="K3809"/>
          <cell r="L3809"/>
          <cell r="M3809" t="str">
            <v/>
          </cell>
          <cell r="N3809"/>
          <cell r="O3809"/>
          <cell r="P3809"/>
          <cell r="Q3809" t="str">
            <v/>
          </cell>
          <cell r="R3809"/>
          <cell r="S3809" t="str">
            <v/>
          </cell>
          <cell r="T3809"/>
          <cell r="U3809"/>
          <cell r="V3809" t="str">
            <v/>
          </cell>
        </row>
        <row r="3810">
          <cell r="A3810"/>
          <cell r="B3810" t="str">
            <v/>
          </cell>
          <cell r="C3810"/>
          <cell r="D3810" t="str">
            <v/>
          </cell>
          <cell r="E3810" t="str">
            <v/>
          </cell>
          <cell r="F3810" t="str">
            <v/>
          </cell>
          <cell r="G3810" t="str">
            <v/>
          </cell>
          <cell r="H3810" t="str">
            <v/>
          </cell>
          <cell r="I3810"/>
          <cell r="J3810"/>
          <cell r="K3810"/>
          <cell r="L3810"/>
          <cell r="M3810" t="str">
            <v/>
          </cell>
          <cell r="N3810"/>
          <cell r="O3810"/>
          <cell r="P3810"/>
          <cell r="Q3810" t="str">
            <v/>
          </cell>
          <cell r="R3810"/>
          <cell r="S3810" t="str">
            <v/>
          </cell>
          <cell r="T3810"/>
          <cell r="U3810"/>
          <cell r="V3810" t="str">
            <v/>
          </cell>
        </row>
        <row r="3811">
          <cell r="A3811"/>
          <cell r="B3811" t="str">
            <v/>
          </cell>
          <cell r="C3811"/>
          <cell r="D3811" t="str">
            <v/>
          </cell>
          <cell r="E3811" t="str">
            <v/>
          </cell>
          <cell r="F3811" t="str">
            <v/>
          </cell>
          <cell r="G3811" t="str">
            <v/>
          </cell>
          <cell r="H3811" t="str">
            <v/>
          </cell>
          <cell r="I3811"/>
          <cell r="J3811"/>
          <cell r="K3811"/>
          <cell r="L3811"/>
          <cell r="M3811" t="str">
            <v/>
          </cell>
          <cell r="N3811"/>
          <cell r="O3811"/>
          <cell r="P3811"/>
          <cell r="Q3811" t="str">
            <v/>
          </cell>
          <cell r="R3811"/>
          <cell r="S3811" t="str">
            <v/>
          </cell>
          <cell r="T3811"/>
          <cell r="U3811"/>
          <cell r="V3811" t="str">
            <v/>
          </cell>
        </row>
        <row r="3812">
          <cell r="A3812"/>
          <cell r="B3812" t="str">
            <v/>
          </cell>
          <cell r="C3812"/>
          <cell r="D3812" t="str">
            <v/>
          </cell>
          <cell r="E3812" t="str">
            <v/>
          </cell>
          <cell r="F3812" t="str">
            <v/>
          </cell>
          <cell r="G3812" t="str">
            <v/>
          </cell>
          <cell r="H3812" t="str">
            <v/>
          </cell>
          <cell r="I3812"/>
          <cell r="J3812"/>
          <cell r="K3812"/>
          <cell r="L3812"/>
          <cell r="M3812" t="str">
            <v/>
          </cell>
          <cell r="N3812"/>
          <cell r="O3812"/>
          <cell r="P3812"/>
          <cell r="Q3812" t="str">
            <v/>
          </cell>
          <cell r="R3812"/>
          <cell r="S3812" t="str">
            <v/>
          </cell>
          <cell r="T3812"/>
          <cell r="U3812"/>
          <cell r="V3812" t="str">
            <v/>
          </cell>
        </row>
        <row r="3813">
          <cell r="A3813"/>
          <cell r="B3813" t="str">
            <v/>
          </cell>
          <cell r="C3813"/>
          <cell r="D3813" t="str">
            <v/>
          </cell>
          <cell r="E3813" t="str">
            <v/>
          </cell>
          <cell r="F3813" t="str">
            <v/>
          </cell>
          <cell r="G3813" t="str">
            <v/>
          </cell>
          <cell r="H3813" t="str">
            <v/>
          </cell>
          <cell r="I3813"/>
          <cell r="J3813"/>
          <cell r="K3813"/>
          <cell r="L3813"/>
          <cell r="M3813" t="str">
            <v/>
          </cell>
          <cell r="N3813"/>
          <cell r="O3813"/>
          <cell r="P3813"/>
          <cell r="Q3813" t="str">
            <v/>
          </cell>
          <cell r="R3813"/>
          <cell r="S3813" t="str">
            <v/>
          </cell>
          <cell r="T3813"/>
          <cell r="U3813"/>
          <cell r="V3813" t="str">
            <v/>
          </cell>
        </row>
        <row r="3814">
          <cell r="A3814"/>
          <cell r="B3814" t="str">
            <v/>
          </cell>
          <cell r="C3814"/>
          <cell r="D3814" t="str">
            <v/>
          </cell>
          <cell r="E3814" t="str">
            <v/>
          </cell>
          <cell r="F3814" t="str">
            <v/>
          </cell>
          <cell r="G3814" t="str">
            <v/>
          </cell>
          <cell r="H3814" t="str">
            <v/>
          </cell>
          <cell r="I3814"/>
          <cell r="J3814"/>
          <cell r="K3814"/>
          <cell r="L3814"/>
          <cell r="M3814" t="str">
            <v/>
          </cell>
          <cell r="N3814"/>
          <cell r="O3814"/>
          <cell r="P3814"/>
          <cell r="Q3814" t="str">
            <v/>
          </cell>
          <cell r="R3814"/>
          <cell r="S3814" t="str">
            <v/>
          </cell>
          <cell r="T3814"/>
          <cell r="U3814"/>
          <cell r="V3814" t="str">
            <v/>
          </cell>
        </row>
        <row r="3815">
          <cell r="A3815"/>
          <cell r="B3815" t="str">
            <v/>
          </cell>
          <cell r="C3815"/>
          <cell r="D3815" t="str">
            <v/>
          </cell>
          <cell r="E3815" t="str">
            <v/>
          </cell>
          <cell r="F3815" t="str">
            <v/>
          </cell>
          <cell r="G3815" t="str">
            <v/>
          </cell>
          <cell r="H3815" t="str">
            <v/>
          </cell>
          <cell r="I3815"/>
          <cell r="J3815"/>
          <cell r="K3815"/>
          <cell r="L3815"/>
          <cell r="M3815" t="str">
            <v/>
          </cell>
          <cell r="N3815"/>
          <cell r="O3815"/>
          <cell r="P3815"/>
          <cell r="Q3815" t="str">
            <v/>
          </cell>
          <cell r="R3815"/>
          <cell r="S3815" t="str">
            <v/>
          </cell>
          <cell r="T3815"/>
          <cell r="U3815"/>
          <cell r="V3815" t="str">
            <v/>
          </cell>
        </row>
        <row r="3816">
          <cell r="A3816"/>
          <cell r="B3816" t="str">
            <v/>
          </cell>
          <cell r="C3816"/>
          <cell r="D3816" t="str">
            <v/>
          </cell>
          <cell r="E3816" t="str">
            <v/>
          </cell>
          <cell r="F3816" t="str">
            <v/>
          </cell>
          <cell r="G3816" t="str">
            <v/>
          </cell>
          <cell r="H3816" t="str">
            <v/>
          </cell>
          <cell r="I3816"/>
          <cell r="J3816"/>
          <cell r="K3816"/>
          <cell r="L3816"/>
          <cell r="M3816" t="str">
            <v/>
          </cell>
          <cell r="N3816"/>
          <cell r="O3816"/>
          <cell r="P3816"/>
          <cell r="Q3816" t="str">
            <v/>
          </cell>
          <cell r="R3816"/>
          <cell r="S3816" t="str">
            <v/>
          </cell>
          <cell r="T3816"/>
          <cell r="U3816"/>
          <cell r="V3816" t="str">
            <v/>
          </cell>
        </row>
        <row r="3817">
          <cell r="A3817"/>
          <cell r="B3817" t="str">
            <v/>
          </cell>
          <cell r="C3817"/>
          <cell r="D3817" t="str">
            <v/>
          </cell>
          <cell r="E3817" t="str">
            <v/>
          </cell>
          <cell r="F3817" t="str">
            <v/>
          </cell>
          <cell r="G3817" t="str">
            <v/>
          </cell>
          <cell r="H3817" t="str">
            <v/>
          </cell>
          <cell r="I3817"/>
          <cell r="J3817"/>
          <cell r="K3817"/>
          <cell r="L3817"/>
          <cell r="M3817" t="str">
            <v/>
          </cell>
          <cell r="N3817"/>
          <cell r="O3817"/>
          <cell r="P3817"/>
          <cell r="Q3817" t="str">
            <v/>
          </cell>
          <cell r="R3817"/>
          <cell r="S3817" t="str">
            <v/>
          </cell>
          <cell r="T3817"/>
          <cell r="U3817"/>
          <cell r="V3817" t="str">
            <v/>
          </cell>
        </row>
        <row r="3818">
          <cell r="A3818"/>
          <cell r="B3818" t="str">
            <v/>
          </cell>
          <cell r="C3818"/>
          <cell r="D3818" t="str">
            <v/>
          </cell>
          <cell r="E3818" t="str">
            <v/>
          </cell>
          <cell r="F3818" t="str">
            <v/>
          </cell>
          <cell r="G3818" t="str">
            <v/>
          </cell>
          <cell r="H3818" t="str">
            <v/>
          </cell>
          <cell r="I3818"/>
          <cell r="J3818"/>
          <cell r="K3818"/>
          <cell r="L3818"/>
          <cell r="M3818" t="str">
            <v/>
          </cell>
          <cell r="N3818"/>
          <cell r="O3818"/>
          <cell r="P3818"/>
          <cell r="Q3818" t="str">
            <v/>
          </cell>
          <cell r="R3818"/>
          <cell r="S3818" t="str">
            <v/>
          </cell>
          <cell r="T3818"/>
          <cell r="U3818"/>
          <cell r="V3818" t="str">
            <v/>
          </cell>
        </row>
        <row r="3819">
          <cell r="A3819"/>
          <cell r="B3819" t="str">
            <v/>
          </cell>
          <cell r="C3819"/>
          <cell r="D3819" t="str">
            <v/>
          </cell>
          <cell r="E3819" t="str">
            <v/>
          </cell>
          <cell r="F3819" t="str">
            <v/>
          </cell>
          <cell r="G3819" t="str">
            <v/>
          </cell>
          <cell r="H3819" t="str">
            <v/>
          </cell>
          <cell r="I3819"/>
          <cell r="J3819"/>
          <cell r="K3819"/>
          <cell r="L3819"/>
          <cell r="M3819" t="str">
            <v/>
          </cell>
          <cell r="N3819"/>
          <cell r="O3819"/>
          <cell r="P3819"/>
          <cell r="Q3819" t="str">
            <v/>
          </cell>
          <cell r="R3819"/>
          <cell r="S3819" t="str">
            <v/>
          </cell>
          <cell r="T3819"/>
          <cell r="U3819"/>
          <cell r="V3819" t="str">
            <v/>
          </cell>
        </row>
        <row r="3820">
          <cell r="A3820"/>
          <cell r="B3820" t="str">
            <v/>
          </cell>
          <cell r="C3820"/>
          <cell r="D3820" t="str">
            <v/>
          </cell>
          <cell r="E3820" t="str">
            <v/>
          </cell>
          <cell r="F3820" t="str">
            <v/>
          </cell>
          <cell r="G3820" t="str">
            <v/>
          </cell>
          <cell r="H3820" t="str">
            <v/>
          </cell>
          <cell r="I3820"/>
          <cell r="J3820"/>
          <cell r="K3820"/>
          <cell r="L3820"/>
          <cell r="M3820" t="str">
            <v/>
          </cell>
          <cell r="N3820"/>
          <cell r="O3820"/>
          <cell r="P3820"/>
          <cell r="Q3820" t="str">
            <v/>
          </cell>
          <cell r="R3820"/>
          <cell r="S3820" t="str">
            <v/>
          </cell>
          <cell r="T3820"/>
          <cell r="U3820"/>
          <cell r="V3820" t="str">
            <v/>
          </cell>
        </row>
        <row r="3821">
          <cell r="A3821"/>
          <cell r="B3821" t="str">
            <v/>
          </cell>
          <cell r="C3821"/>
          <cell r="D3821" t="str">
            <v/>
          </cell>
          <cell r="E3821" t="str">
            <v/>
          </cell>
          <cell r="F3821" t="str">
            <v/>
          </cell>
          <cell r="G3821" t="str">
            <v/>
          </cell>
          <cell r="H3821" t="str">
            <v/>
          </cell>
          <cell r="I3821"/>
          <cell r="J3821"/>
          <cell r="K3821"/>
          <cell r="L3821"/>
          <cell r="M3821" t="str">
            <v/>
          </cell>
          <cell r="N3821"/>
          <cell r="O3821"/>
          <cell r="P3821"/>
          <cell r="Q3821" t="str">
            <v/>
          </cell>
          <cell r="R3821"/>
          <cell r="S3821" t="str">
            <v/>
          </cell>
          <cell r="T3821"/>
          <cell r="U3821"/>
          <cell r="V3821" t="str">
            <v/>
          </cell>
        </row>
        <row r="3822">
          <cell r="A3822"/>
          <cell r="B3822" t="str">
            <v/>
          </cell>
          <cell r="C3822"/>
          <cell r="D3822" t="str">
            <v/>
          </cell>
          <cell r="E3822" t="str">
            <v/>
          </cell>
          <cell r="F3822" t="str">
            <v/>
          </cell>
          <cell r="G3822" t="str">
            <v/>
          </cell>
          <cell r="H3822" t="str">
            <v/>
          </cell>
          <cell r="I3822"/>
          <cell r="J3822"/>
          <cell r="K3822"/>
          <cell r="L3822"/>
          <cell r="M3822" t="str">
            <v/>
          </cell>
          <cell r="N3822"/>
          <cell r="O3822"/>
          <cell r="P3822"/>
          <cell r="Q3822" t="str">
            <v/>
          </cell>
          <cell r="R3822"/>
          <cell r="S3822" t="str">
            <v/>
          </cell>
          <cell r="T3822"/>
          <cell r="U3822"/>
          <cell r="V3822" t="str">
            <v/>
          </cell>
        </row>
        <row r="3823">
          <cell r="A3823"/>
          <cell r="B3823" t="str">
            <v/>
          </cell>
          <cell r="C3823"/>
          <cell r="D3823" t="str">
            <v/>
          </cell>
          <cell r="E3823" t="str">
            <v/>
          </cell>
          <cell r="F3823" t="str">
            <v/>
          </cell>
          <cell r="G3823" t="str">
            <v/>
          </cell>
          <cell r="H3823" t="str">
            <v/>
          </cell>
          <cell r="I3823"/>
          <cell r="J3823"/>
          <cell r="K3823"/>
          <cell r="L3823"/>
          <cell r="M3823" t="str">
            <v/>
          </cell>
          <cell r="N3823"/>
          <cell r="O3823"/>
          <cell r="P3823"/>
          <cell r="Q3823" t="str">
            <v/>
          </cell>
          <cell r="R3823"/>
          <cell r="S3823" t="str">
            <v/>
          </cell>
          <cell r="T3823"/>
          <cell r="U3823"/>
          <cell r="V3823" t="str">
            <v/>
          </cell>
        </row>
        <row r="3824">
          <cell r="A3824"/>
          <cell r="B3824" t="str">
            <v/>
          </cell>
          <cell r="C3824"/>
          <cell r="D3824" t="str">
            <v/>
          </cell>
          <cell r="E3824" t="str">
            <v/>
          </cell>
          <cell r="F3824" t="str">
            <v/>
          </cell>
          <cell r="G3824" t="str">
            <v/>
          </cell>
          <cell r="H3824" t="str">
            <v/>
          </cell>
          <cell r="I3824"/>
          <cell r="J3824"/>
          <cell r="K3824"/>
          <cell r="L3824"/>
          <cell r="M3824" t="str">
            <v/>
          </cell>
          <cell r="N3824"/>
          <cell r="O3824"/>
          <cell r="P3824"/>
          <cell r="Q3824" t="str">
            <v/>
          </cell>
          <cell r="R3824"/>
          <cell r="S3824" t="str">
            <v/>
          </cell>
          <cell r="T3824"/>
          <cell r="U3824"/>
          <cell r="V3824" t="str">
            <v/>
          </cell>
        </row>
        <row r="3825">
          <cell r="A3825"/>
          <cell r="B3825" t="str">
            <v/>
          </cell>
          <cell r="C3825"/>
          <cell r="D3825" t="str">
            <v/>
          </cell>
          <cell r="E3825" t="str">
            <v/>
          </cell>
          <cell r="F3825" t="str">
            <v/>
          </cell>
          <cell r="G3825" t="str">
            <v/>
          </cell>
          <cell r="H3825" t="str">
            <v/>
          </cell>
          <cell r="I3825"/>
          <cell r="J3825"/>
          <cell r="K3825"/>
          <cell r="L3825"/>
          <cell r="M3825" t="str">
            <v/>
          </cell>
          <cell r="N3825"/>
          <cell r="O3825"/>
          <cell r="P3825"/>
          <cell r="Q3825" t="str">
            <v/>
          </cell>
          <cell r="R3825"/>
          <cell r="S3825" t="str">
            <v/>
          </cell>
          <cell r="T3825"/>
          <cell r="U3825"/>
          <cell r="V3825" t="str">
            <v/>
          </cell>
        </row>
        <row r="3826">
          <cell r="A3826"/>
          <cell r="B3826" t="str">
            <v/>
          </cell>
          <cell r="C3826"/>
          <cell r="D3826" t="str">
            <v/>
          </cell>
          <cell r="E3826" t="str">
            <v/>
          </cell>
          <cell r="F3826" t="str">
            <v/>
          </cell>
          <cell r="G3826" t="str">
            <v/>
          </cell>
          <cell r="H3826" t="str">
            <v/>
          </cell>
          <cell r="I3826"/>
          <cell r="J3826"/>
          <cell r="K3826"/>
          <cell r="L3826"/>
          <cell r="M3826" t="str">
            <v/>
          </cell>
          <cell r="N3826"/>
          <cell r="O3826"/>
          <cell r="P3826"/>
          <cell r="Q3826" t="str">
            <v/>
          </cell>
          <cell r="R3826"/>
          <cell r="S3826" t="str">
            <v/>
          </cell>
          <cell r="T3826"/>
          <cell r="U3826"/>
          <cell r="V3826" t="str">
            <v/>
          </cell>
        </row>
        <row r="3827">
          <cell r="A3827"/>
          <cell r="B3827" t="str">
            <v/>
          </cell>
          <cell r="C3827"/>
          <cell r="D3827" t="str">
            <v/>
          </cell>
          <cell r="E3827" t="str">
            <v/>
          </cell>
          <cell r="F3827" t="str">
            <v/>
          </cell>
          <cell r="G3827" t="str">
            <v/>
          </cell>
          <cell r="H3827" t="str">
            <v/>
          </cell>
          <cell r="I3827"/>
          <cell r="J3827"/>
          <cell r="K3827"/>
          <cell r="L3827"/>
          <cell r="M3827" t="str">
            <v/>
          </cell>
          <cell r="N3827"/>
          <cell r="O3827"/>
          <cell r="P3827"/>
          <cell r="Q3827" t="str">
            <v/>
          </cell>
          <cell r="R3827"/>
          <cell r="S3827" t="str">
            <v/>
          </cell>
          <cell r="T3827"/>
          <cell r="U3827"/>
          <cell r="V3827" t="str">
            <v/>
          </cell>
        </row>
        <row r="3828">
          <cell r="A3828"/>
          <cell r="B3828" t="str">
            <v/>
          </cell>
          <cell r="C3828"/>
          <cell r="D3828" t="str">
            <v/>
          </cell>
          <cell r="E3828" t="str">
            <v/>
          </cell>
          <cell r="F3828" t="str">
            <v/>
          </cell>
          <cell r="G3828" t="str">
            <v/>
          </cell>
          <cell r="H3828" t="str">
            <v/>
          </cell>
          <cell r="I3828"/>
          <cell r="J3828"/>
          <cell r="K3828"/>
          <cell r="L3828"/>
          <cell r="M3828" t="str">
            <v/>
          </cell>
          <cell r="N3828"/>
          <cell r="O3828"/>
          <cell r="P3828"/>
          <cell r="Q3828" t="str">
            <v/>
          </cell>
          <cell r="R3828"/>
          <cell r="S3828" t="str">
            <v/>
          </cell>
          <cell r="T3828"/>
          <cell r="U3828"/>
          <cell r="V3828" t="str">
            <v/>
          </cell>
        </row>
        <row r="3829">
          <cell r="A3829"/>
          <cell r="B3829" t="str">
            <v/>
          </cell>
          <cell r="C3829"/>
          <cell r="D3829" t="str">
            <v/>
          </cell>
          <cell r="E3829" t="str">
            <v/>
          </cell>
          <cell r="F3829" t="str">
            <v/>
          </cell>
          <cell r="G3829" t="str">
            <v/>
          </cell>
          <cell r="H3829" t="str">
            <v/>
          </cell>
          <cell r="I3829"/>
          <cell r="J3829"/>
          <cell r="K3829"/>
          <cell r="L3829"/>
          <cell r="M3829" t="str">
            <v/>
          </cell>
          <cell r="N3829"/>
          <cell r="O3829"/>
          <cell r="P3829"/>
          <cell r="Q3829" t="str">
            <v/>
          </cell>
          <cell r="R3829"/>
          <cell r="S3829" t="str">
            <v/>
          </cell>
          <cell r="T3829"/>
          <cell r="U3829"/>
          <cell r="V3829" t="str">
            <v/>
          </cell>
        </row>
        <row r="3830">
          <cell r="A3830"/>
          <cell r="B3830" t="str">
            <v/>
          </cell>
          <cell r="C3830"/>
          <cell r="D3830" t="str">
            <v/>
          </cell>
          <cell r="E3830" t="str">
            <v/>
          </cell>
          <cell r="F3830" t="str">
            <v/>
          </cell>
          <cell r="G3830" t="str">
            <v/>
          </cell>
          <cell r="H3830" t="str">
            <v/>
          </cell>
          <cell r="I3830"/>
          <cell r="J3830"/>
          <cell r="K3830"/>
          <cell r="L3830"/>
          <cell r="M3830" t="str">
            <v/>
          </cell>
          <cell r="N3830"/>
          <cell r="O3830"/>
          <cell r="P3830"/>
          <cell r="Q3830" t="str">
            <v/>
          </cell>
          <cell r="R3830"/>
          <cell r="S3830" t="str">
            <v/>
          </cell>
          <cell r="T3830"/>
          <cell r="U3830"/>
          <cell r="V3830" t="str">
            <v/>
          </cell>
        </row>
        <row r="3831">
          <cell r="A3831"/>
          <cell r="B3831" t="str">
            <v/>
          </cell>
          <cell r="C3831"/>
          <cell r="D3831" t="str">
            <v/>
          </cell>
          <cell r="E3831" t="str">
            <v/>
          </cell>
          <cell r="F3831" t="str">
            <v/>
          </cell>
          <cell r="G3831" t="str">
            <v/>
          </cell>
          <cell r="H3831" t="str">
            <v/>
          </cell>
          <cell r="I3831"/>
          <cell r="J3831"/>
          <cell r="K3831"/>
          <cell r="L3831"/>
          <cell r="M3831" t="str">
            <v/>
          </cell>
          <cell r="N3831"/>
          <cell r="O3831"/>
          <cell r="P3831"/>
          <cell r="Q3831" t="str">
            <v/>
          </cell>
          <cell r="R3831"/>
          <cell r="S3831" t="str">
            <v/>
          </cell>
          <cell r="T3831"/>
          <cell r="U3831"/>
          <cell r="V3831" t="str">
            <v/>
          </cell>
        </row>
        <row r="3832">
          <cell r="A3832"/>
          <cell r="B3832" t="str">
            <v/>
          </cell>
          <cell r="C3832"/>
          <cell r="D3832" t="str">
            <v/>
          </cell>
          <cell r="E3832" t="str">
            <v/>
          </cell>
          <cell r="F3832" t="str">
            <v/>
          </cell>
          <cell r="G3832" t="str">
            <v/>
          </cell>
          <cell r="H3832" t="str">
            <v/>
          </cell>
          <cell r="I3832"/>
          <cell r="J3832"/>
          <cell r="K3832"/>
          <cell r="L3832"/>
          <cell r="M3832" t="str">
            <v/>
          </cell>
          <cell r="N3832"/>
          <cell r="O3832"/>
          <cell r="P3832"/>
          <cell r="Q3832" t="str">
            <v/>
          </cell>
          <cell r="R3832"/>
          <cell r="S3832" t="str">
            <v/>
          </cell>
          <cell r="T3832"/>
          <cell r="U3832"/>
          <cell r="V3832" t="str">
            <v/>
          </cell>
        </row>
        <row r="3833">
          <cell r="A3833"/>
          <cell r="B3833" t="str">
            <v/>
          </cell>
          <cell r="C3833"/>
          <cell r="D3833" t="str">
            <v/>
          </cell>
          <cell r="E3833" t="str">
            <v/>
          </cell>
          <cell r="F3833" t="str">
            <v/>
          </cell>
          <cell r="G3833" t="str">
            <v/>
          </cell>
          <cell r="H3833" t="str">
            <v/>
          </cell>
          <cell r="I3833"/>
          <cell r="J3833"/>
          <cell r="K3833"/>
          <cell r="L3833"/>
          <cell r="M3833" t="str">
            <v/>
          </cell>
          <cell r="N3833"/>
          <cell r="O3833"/>
          <cell r="P3833"/>
          <cell r="Q3833" t="str">
            <v/>
          </cell>
          <cell r="R3833"/>
          <cell r="S3833" t="str">
            <v/>
          </cell>
          <cell r="T3833"/>
          <cell r="U3833"/>
          <cell r="V3833" t="str">
            <v/>
          </cell>
        </row>
        <row r="3834">
          <cell r="A3834"/>
          <cell r="B3834" t="str">
            <v/>
          </cell>
          <cell r="C3834"/>
          <cell r="D3834" t="str">
            <v/>
          </cell>
          <cell r="E3834" t="str">
            <v/>
          </cell>
          <cell r="F3834" t="str">
            <v/>
          </cell>
          <cell r="G3834" t="str">
            <v/>
          </cell>
          <cell r="H3834" t="str">
            <v/>
          </cell>
          <cell r="I3834"/>
          <cell r="J3834"/>
          <cell r="K3834"/>
          <cell r="L3834"/>
          <cell r="M3834" t="str">
            <v/>
          </cell>
          <cell r="N3834"/>
          <cell r="O3834"/>
          <cell r="P3834"/>
          <cell r="Q3834" t="str">
            <v/>
          </cell>
          <cell r="R3834"/>
          <cell r="S3834" t="str">
            <v/>
          </cell>
          <cell r="T3834"/>
          <cell r="U3834"/>
          <cell r="V3834" t="str">
            <v/>
          </cell>
        </row>
        <row r="3835">
          <cell r="A3835"/>
          <cell r="B3835" t="str">
            <v/>
          </cell>
          <cell r="C3835"/>
          <cell r="D3835" t="str">
            <v/>
          </cell>
          <cell r="E3835" t="str">
            <v/>
          </cell>
          <cell r="F3835" t="str">
            <v/>
          </cell>
          <cell r="G3835" t="str">
            <v/>
          </cell>
          <cell r="H3835" t="str">
            <v/>
          </cell>
          <cell r="I3835"/>
          <cell r="J3835"/>
          <cell r="K3835"/>
          <cell r="L3835"/>
          <cell r="M3835" t="str">
            <v/>
          </cell>
          <cell r="N3835"/>
          <cell r="O3835"/>
          <cell r="P3835"/>
          <cell r="Q3835" t="str">
            <v/>
          </cell>
          <cell r="R3835"/>
          <cell r="S3835" t="str">
            <v/>
          </cell>
          <cell r="T3835"/>
          <cell r="U3835"/>
          <cell r="V3835" t="str">
            <v/>
          </cell>
        </row>
        <row r="3836">
          <cell r="A3836"/>
          <cell r="B3836" t="str">
            <v/>
          </cell>
          <cell r="C3836"/>
          <cell r="D3836" t="str">
            <v/>
          </cell>
          <cell r="E3836" t="str">
            <v/>
          </cell>
          <cell r="F3836" t="str">
            <v/>
          </cell>
          <cell r="G3836" t="str">
            <v/>
          </cell>
          <cell r="H3836" t="str">
            <v/>
          </cell>
          <cell r="I3836"/>
          <cell r="J3836"/>
          <cell r="K3836"/>
          <cell r="L3836"/>
          <cell r="M3836" t="str">
            <v/>
          </cell>
          <cell r="N3836"/>
          <cell r="O3836"/>
          <cell r="P3836"/>
          <cell r="Q3836" t="str">
            <v/>
          </cell>
          <cell r="R3836"/>
          <cell r="S3836" t="str">
            <v/>
          </cell>
          <cell r="T3836"/>
          <cell r="U3836"/>
          <cell r="V3836" t="str">
            <v/>
          </cell>
        </row>
        <row r="3837">
          <cell r="A3837"/>
          <cell r="B3837" t="str">
            <v/>
          </cell>
          <cell r="C3837"/>
          <cell r="D3837" t="str">
            <v/>
          </cell>
          <cell r="E3837" t="str">
            <v/>
          </cell>
          <cell r="F3837" t="str">
            <v/>
          </cell>
          <cell r="G3837" t="str">
            <v/>
          </cell>
          <cell r="H3837" t="str">
            <v/>
          </cell>
          <cell r="I3837"/>
          <cell r="J3837"/>
          <cell r="K3837"/>
          <cell r="L3837"/>
          <cell r="M3837" t="str">
            <v/>
          </cell>
          <cell r="N3837"/>
          <cell r="O3837"/>
          <cell r="P3837"/>
          <cell r="Q3837" t="str">
            <v/>
          </cell>
          <cell r="R3837"/>
          <cell r="S3837" t="str">
            <v/>
          </cell>
          <cell r="T3837"/>
          <cell r="U3837"/>
          <cell r="V3837" t="str">
            <v/>
          </cell>
        </row>
        <row r="3838">
          <cell r="A3838"/>
          <cell r="B3838" t="str">
            <v/>
          </cell>
          <cell r="C3838"/>
          <cell r="D3838" t="str">
            <v/>
          </cell>
          <cell r="E3838" t="str">
            <v/>
          </cell>
          <cell r="F3838" t="str">
            <v/>
          </cell>
          <cell r="G3838" t="str">
            <v/>
          </cell>
          <cell r="H3838" t="str">
            <v/>
          </cell>
          <cell r="I3838"/>
          <cell r="J3838"/>
          <cell r="K3838"/>
          <cell r="L3838"/>
          <cell r="M3838" t="str">
            <v/>
          </cell>
          <cell r="N3838"/>
          <cell r="O3838"/>
          <cell r="P3838"/>
          <cell r="Q3838" t="str">
            <v/>
          </cell>
          <cell r="R3838"/>
          <cell r="S3838" t="str">
            <v/>
          </cell>
          <cell r="T3838"/>
          <cell r="U3838"/>
          <cell r="V3838" t="str">
            <v/>
          </cell>
        </row>
        <row r="3839">
          <cell r="A3839"/>
          <cell r="B3839" t="str">
            <v/>
          </cell>
          <cell r="C3839"/>
          <cell r="D3839" t="str">
            <v/>
          </cell>
          <cell r="E3839" t="str">
            <v/>
          </cell>
          <cell r="F3839" t="str">
            <v/>
          </cell>
          <cell r="G3839" t="str">
            <v/>
          </cell>
          <cell r="H3839" t="str">
            <v/>
          </cell>
          <cell r="I3839"/>
          <cell r="J3839"/>
          <cell r="K3839"/>
          <cell r="L3839"/>
          <cell r="M3839" t="str">
            <v/>
          </cell>
          <cell r="N3839"/>
          <cell r="O3839"/>
          <cell r="P3839"/>
          <cell r="Q3839" t="str">
            <v/>
          </cell>
          <cell r="R3839"/>
          <cell r="S3839" t="str">
            <v/>
          </cell>
          <cell r="T3839"/>
          <cell r="U3839"/>
          <cell r="V3839" t="str">
            <v/>
          </cell>
        </row>
        <row r="3840">
          <cell r="A3840"/>
          <cell r="B3840" t="str">
            <v/>
          </cell>
          <cell r="C3840"/>
          <cell r="D3840" t="str">
            <v/>
          </cell>
          <cell r="E3840" t="str">
            <v/>
          </cell>
          <cell r="F3840" t="str">
            <v/>
          </cell>
          <cell r="G3840" t="str">
            <v/>
          </cell>
          <cell r="H3840" t="str">
            <v/>
          </cell>
          <cell r="I3840"/>
          <cell r="J3840"/>
          <cell r="K3840"/>
          <cell r="L3840"/>
          <cell r="M3840" t="str">
            <v/>
          </cell>
          <cell r="N3840"/>
          <cell r="O3840"/>
          <cell r="P3840"/>
          <cell r="Q3840" t="str">
            <v/>
          </cell>
          <cell r="R3840"/>
          <cell r="S3840" t="str">
            <v/>
          </cell>
          <cell r="T3840"/>
          <cell r="U3840"/>
          <cell r="V3840" t="str">
            <v/>
          </cell>
        </row>
        <row r="3841">
          <cell r="A3841"/>
          <cell r="B3841" t="str">
            <v/>
          </cell>
          <cell r="C3841"/>
          <cell r="D3841" t="str">
            <v/>
          </cell>
          <cell r="E3841" t="str">
            <v/>
          </cell>
          <cell r="F3841" t="str">
            <v/>
          </cell>
          <cell r="G3841" t="str">
            <v/>
          </cell>
          <cell r="H3841" t="str">
            <v/>
          </cell>
          <cell r="I3841"/>
          <cell r="J3841"/>
          <cell r="K3841"/>
          <cell r="L3841"/>
          <cell r="M3841" t="str">
            <v/>
          </cell>
          <cell r="N3841"/>
          <cell r="O3841"/>
          <cell r="P3841"/>
          <cell r="Q3841" t="str">
            <v/>
          </cell>
          <cell r="R3841"/>
          <cell r="S3841" t="str">
            <v/>
          </cell>
          <cell r="T3841"/>
          <cell r="U3841"/>
          <cell r="V3841" t="str">
            <v/>
          </cell>
        </row>
        <row r="3842">
          <cell r="A3842"/>
          <cell r="B3842" t="str">
            <v/>
          </cell>
          <cell r="C3842"/>
          <cell r="D3842" t="str">
            <v/>
          </cell>
          <cell r="E3842" t="str">
            <v/>
          </cell>
          <cell r="F3842" t="str">
            <v/>
          </cell>
          <cell r="G3842" t="str">
            <v/>
          </cell>
          <cell r="H3842" t="str">
            <v/>
          </cell>
          <cell r="I3842"/>
          <cell r="J3842"/>
          <cell r="K3842"/>
          <cell r="L3842"/>
          <cell r="M3842" t="str">
            <v/>
          </cell>
          <cell r="N3842"/>
          <cell r="O3842"/>
          <cell r="P3842"/>
          <cell r="Q3842" t="str">
            <v/>
          </cell>
          <cell r="R3842"/>
          <cell r="S3842" t="str">
            <v/>
          </cell>
          <cell r="T3842"/>
          <cell r="U3842"/>
          <cell r="V3842" t="str">
            <v/>
          </cell>
        </row>
        <row r="3843">
          <cell r="A3843"/>
          <cell r="B3843" t="str">
            <v/>
          </cell>
          <cell r="C3843"/>
          <cell r="D3843" t="str">
            <v/>
          </cell>
          <cell r="E3843" t="str">
            <v/>
          </cell>
          <cell r="F3843" t="str">
            <v/>
          </cell>
          <cell r="G3843" t="str">
            <v/>
          </cell>
          <cell r="H3843" t="str">
            <v/>
          </cell>
          <cell r="I3843"/>
          <cell r="J3843"/>
          <cell r="K3843"/>
          <cell r="L3843"/>
          <cell r="M3843" t="str">
            <v/>
          </cell>
          <cell r="N3843"/>
          <cell r="O3843"/>
          <cell r="P3843"/>
          <cell r="Q3843" t="str">
            <v/>
          </cell>
          <cell r="R3843"/>
          <cell r="S3843" t="str">
            <v/>
          </cell>
          <cell r="T3843"/>
          <cell r="U3843"/>
          <cell r="V3843" t="str">
            <v/>
          </cell>
        </row>
        <row r="3844">
          <cell r="A3844"/>
          <cell r="B3844" t="str">
            <v/>
          </cell>
          <cell r="C3844"/>
          <cell r="D3844" t="str">
            <v/>
          </cell>
          <cell r="E3844" t="str">
            <v/>
          </cell>
          <cell r="F3844" t="str">
            <v/>
          </cell>
          <cell r="G3844" t="str">
            <v/>
          </cell>
          <cell r="H3844" t="str">
            <v/>
          </cell>
          <cell r="I3844"/>
          <cell r="J3844"/>
          <cell r="K3844"/>
          <cell r="L3844"/>
          <cell r="M3844" t="str">
            <v/>
          </cell>
          <cell r="N3844"/>
          <cell r="O3844"/>
          <cell r="P3844"/>
          <cell r="Q3844" t="str">
            <v/>
          </cell>
          <cell r="R3844"/>
          <cell r="S3844" t="str">
            <v/>
          </cell>
          <cell r="T3844"/>
          <cell r="U3844"/>
          <cell r="V3844" t="str">
            <v/>
          </cell>
        </row>
        <row r="3845">
          <cell r="A3845"/>
          <cell r="B3845" t="str">
            <v/>
          </cell>
          <cell r="C3845"/>
          <cell r="D3845" t="str">
            <v/>
          </cell>
          <cell r="E3845" t="str">
            <v/>
          </cell>
          <cell r="F3845" t="str">
            <v/>
          </cell>
          <cell r="G3845" t="str">
            <v/>
          </cell>
          <cell r="H3845" t="str">
            <v/>
          </cell>
          <cell r="I3845"/>
          <cell r="J3845"/>
          <cell r="K3845"/>
          <cell r="L3845"/>
          <cell r="M3845" t="str">
            <v/>
          </cell>
          <cell r="N3845"/>
          <cell r="O3845"/>
          <cell r="P3845"/>
          <cell r="Q3845" t="str">
            <v/>
          </cell>
          <cell r="R3845"/>
          <cell r="S3845" t="str">
            <v/>
          </cell>
          <cell r="T3845"/>
          <cell r="U3845"/>
          <cell r="V3845" t="str">
            <v/>
          </cell>
        </row>
        <row r="3846">
          <cell r="A3846"/>
          <cell r="B3846" t="str">
            <v/>
          </cell>
          <cell r="C3846"/>
          <cell r="D3846" t="str">
            <v/>
          </cell>
          <cell r="E3846" t="str">
            <v/>
          </cell>
          <cell r="F3846" t="str">
            <v/>
          </cell>
          <cell r="G3846" t="str">
            <v/>
          </cell>
          <cell r="H3846" t="str">
            <v/>
          </cell>
          <cell r="I3846"/>
          <cell r="J3846"/>
          <cell r="K3846"/>
          <cell r="L3846"/>
          <cell r="M3846" t="str">
            <v/>
          </cell>
          <cell r="N3846"/>
          <cell r="O3846"/>
          <cell r="P3846"/>
          <cell r="Q3846" t="str">
            <v/>
          </cell>
          <cell r="R3846"/>
          <cell r="S3846" t="str">
            <v/>
          </cell>
          <cell r="T3846"/>
          <cell r="U3846"/>
          <cell r="V3846" t="str">
            <v/>
          </cell>
        </row>
        <row r="3847">
          <cell r="A3847"/>
          <cell r="B3847" t="str">
            <v/>
          </cell>
          <cell r="C3847"/>
          <cell r="D3847" t="str">
            <v/>
          </cell>
          <cell r="E3847" t="str">
            <v/>
          </cell>
          <cell r="F3847" t="str">
            <v/>
          </cell>
          <cell r="G3847" t="str">
            <v/>
          </cell>
          <cell r="H3847" t="str">
            <v/>
          </cell>
          <cell r="I3847"/>
          <cell r="J3847"/>
          <cell r="K3847"/>
          <cell r="L3847"/>
          <cell r="M3847" t="str">
            <v/>
          </cell>
          <cell r="N3847"/>
          <cell r="O3847"/>
          <cell r="P3847"/>
          <cell r="Q3847" t="str">
            <v/>
          </cell>
          <cell r="R3847"/>
          <cell r="S3847" t="str">
            <v/>
          </cell>
          <cell r="T3847"/>
          <cell r="U3847"/>
          <cell r="V3847" t="str">
            <v/>
          </cell>
        </row>
        <row r="3848">
          <cell r="A3848"/>
          <cell r="B3848" t="str">
            <v/>
          </cell>
          <cell r="C3848"/>
          <cell r="D3848" t="str">
            <v/>
          </cell>
          <cell r="E3848" t="str">
            <v/>
          </cell>
          <cell r="F3848" t="str">
            <v/>
          </cell>
          <cell r="G3848" t="str">
            <v/>
          </cell>
          <cell r="H3848" t="str">
            <v/>
          </cell>
          <cell r="I3848"/>
          <cell r="J3848"/>
          <cell r="K3848"/>
          <cell r="L3848"/>
          <cell r="M3848" t="str">
            <v/>
          </cell>
          <cell r="N3848"/>
          <cell r="O3848"/>
          <cell r="P3848"/>
          <cell r="Q3848" t="str">
            <v/>
          </cell>
          <cell r="R3848"/>
          <cell r="S3848" t="str">
            <v/>
          </cell>
          <cell r="T3848"/>
          <cell r="U3848"/>
          <cell r="V3848" t="str">
            <v/>
          </cell>
        </row>
        <row r="3849">
          <cell r="A3849"/>
          <cell r="B3849" t="str">
            <v/>
          </cell>
          <cell r="C3849"/>
          <cell r="D3849" t="str">
            <v/>
          </cell>
          <cell r="E3849" t="str">
            <v/>
          </cell>
          <cell r="F3849" t="str">
            <v/>
          </cell>
          <cell r="G3849" t="str">
            <v/>
          </cell>
          <cell r="H3849" t="str">
            <v/>
          </cell>
          <cell r="I3849"/>
          <cell r="J3849"/>
          <cell r="K3849"/>
          <cell r="L3849"/>
          <cell r="M3849" t="str">
            <v/>
          </cell>
          <cell r="N3849"/>
          <cell r="O3849"/>
          <cell r="P3849"/>
          <cell r="Q3849" t="str">
            <v/>
          </cell>
          <cell r="R3849"/>
          <cell r="S3849" t="str">
            <v/>
          </cell>
          <cell r="T3849"/>
          <cell r="U3849"/>
          <cell r="V3849" t="str">
            <v/>
          </cell>
        </row>
        <row r="3850">
          <cell r="A3850"/>
          <cell r="B3850" t="str">
            <v/>
          </cell>
          <cell r="C3850"/>
          <cell r="D3850" t="str">
            <v/>
          </cell>
          <cell r="E3850" t="str">
            <v/>
          </cell>
          <cell r="F3850" t="str">
            <v/>
          </cell>
          <cell r="G3850" t="str">
            <v/>
          </cell>
          <cell r="H3850" t="str">
            <v/>
          </cell>
          <cell r="I3850"/>
          <cell r="J3850"/>
          <cell r="K3850"/>
          <cell r="L3850"/>
          <cell r="M3850" t="str">
            <v/>
          </cell>
          <cell r="N3850"/>
          <cell r="O3850"/>
          <cell r="P3850"/>
          <cell r="Q3850" t="str">
            <v/>
          </cell>
          <cell r="R3850"/>
          <cell r="S3850" t="str">
            <v/>
          </cell>
          <cell r="T3850"/>
          <cell r="U3850"/>
          <cell r="V3850" t="str">
            <v/>
          </cell>
        </row>
        <row r="3851">
          <cell r="A3851"/>
          <cell r="B3851" t="str">
            <v/>
          </cell>
          <cell r="C3851"/>
          <cell r="D3851" t="str">
            <v/>
          </cell>
          <cell r="E3851" t="str">
            <v/>
          </cell>
          <cell r="F3851" t="str">
            <v/>
          </cell>
          <cell r="G3851" t="str">
            <v/>
          </cell>
          <cell r="H3851" t="str">
            <v/>
          </cell>
          <cell r="I3851"/>
          <cell r="J3851"/>
          <cell r="K3851"/>
          <cell r="L3851"/>
          <cell r="M3851" t="str">
            <v/>
          </cell>
          <cell r="N3851"/>
          <cell r="O3851"/>
          <cell r="P3851"/>
          <cell r="Q3851" t="str">
            <v/>
          </cell>
          <cell r="R3851"/>
          <cell r="S3851" t="str">
            <v/>
          </cell>
          <cell r="T3851"/>
          <cell r="U3851"/>
          <cell r="V3851" t="str">
            <v/>
          </cell>
        </row>
        <row r="3852">
          <cell r="A3852"/>
          <cell r="B3852" t="str">
            <v/>
          </cell>
          <cell r="C3852"/>
          <cell r="D3852" t="str">
            <v/>
          </cell>
          <cell r="E3852" t="str">
            <v/>
          </cell>
          <cell r="F3852" t="str">
            <v/>
          </cell>
          <cell r="G3852" t="str">
            <v/>
          </cell>
          <cell r="H3852" t="str">
            <v/>
          </cell>
          <cell r="I3852"/>
          <cell r="J3852"/>
          <cell r="K3852"/>
          <cell r="L3852"/>
          <cell r="M3852" t="str">
            <v/>
          </cell>
          <cell r="N3852"/>
          <cell r="O3852"/>
          <cell r="P3852"/>
          <cell r="Q3852" t="str">
            <v/>
          </cell>
          <cell r="R3852"/>
          <cell r="S3852" t="str">
            <v/>
          </cell>
          <cell r="T3852"/>
          <cell r="U3852"/>
          <cell r="V3852" t="str">
            <v/>
          </cell>
        </row>
        <row r="3853">
          <cell r="A3853"/>
          <cell r="B3853" t="str">
            <v/>
          </cell>
          <cell r="C3853"/>
          <cell r="D3853" t="str">
            <v/>
          </cell>
          <cell r="E3853" t="str">
            <v/>
          </cell>
          <cell r="F3853" t="str">
            <v/>
          </cell>
          <cell r="G3853" t="str">
            <v/>
          </cell>
          <cell r="H3853" t="str">
            <v/>
          </cell>
          <cell r="I3853"/>
          <cell r="J3853"/>
          <cell r="K3853"/>
          <cell r="L3853"/>
          <cell r="M3853" t="str">
            <v/>
          </cell>
          <cell r="N3853"/>
          <cell r="O3853"/>
          <cell r="P3853"/>
          <cell r="Q3853" t="str">
            <v/>
          </cell>
          <cell r="R3853"/>
          <cell r="S3853" t="str">
            <v/>
          </cell>
          <cell r="T3853"/>
          <cell r="U3853"/>
          <cell r="V3853" t="str">
            <v/>
          </cell>
        </row>
        <row r="3854">
          <cell r="A3854"/>
          <cell r="B3854" t="str">
            <v/>
          </cell>
          <cell r="C3854"/>
          <cell r="D3854" t="str">
            <v/>
          </cell>
          <cell r="E3854" t="str">
            <v/>
          </cell>
          <cell r="F3854" t="str">
            <v/>
          </cell>
          <cell r="G3854" t="str">
            <v/>
          </cell>
          <cell r="H3854" t="str">
            <v/>
          </cell>
          <cell r="I3854"/>
          <cell r="J3854"/>
          <cell r="K3854"/>
          <cell r="L3854"/>
          <cell r="M3854" t="str">
            <v/>
          </cell>
          <cell r="N3854"/>
          <cell r="O3854"/>
          <cell r="P3854"/>
          <cell r="Q3854" t="str">
            <v/>
          </cell>
          <cell r="R3854"/>
          <cell r="S3854" t="str">
            <v/>
          </cell>
          <cell r="T3854"/>
          <cell r="U3854"/>
          <cell r="V3854" t="str">
            <v/>
          </cell>
        </row>
        <row r="3855">
          <cell r="A3855"/>
          <cell r="B3855" t="str">
            <v/>
          </cell>
          <cell r="C3855"/>
          <cell r="D3855" t="str">
            <v/>
          </cell>
          <cell r="E3855" t="str">
            <v/>
          </cell>
          <cell r="F3855" t="str">
            <v/>
          </cell>
          <cell r="G3855" t="str">
            <v/>
          </cell>
          <cell r="H3855" t="str">
            <v/>
          </cell>
          <cell r="I3855"/>
          <cell r="J3855"/>
          <cell r="K3855"/>
          <cell r="L3855"/>
          <cell r="M3855" t="str">
            <v/>
          </cell>
          <cell r="N3855"/>
          <cell r="O3855"/>
          <cell r="P3855"/>
          <cell r="Q3855" t="str">
            <v/>
          </cell>
          <cell r="R3855"/>
          <cell r="S3855" t="str">
            <v/>
          </cell>
          <cell r="T3855"/>
          <cell r="U3855"/>
          <cell r="V3855" t="str">
            <v/>
          </cell>
        </row>
        <row r="3856">
          <cell r="A3856"/>
          <cell r="B3856" t="str">
            <v/>
          </cell>
          <cell r="C3856"/>
          <cell r="D3856" t="str">
            <v/>
          </cell>
          <cell r="E3856" t="str">
            <v/>
          </cell>
          <cell r="F3856" t="str">
            <v/>
          </cell>
          <cell r="G3856" t="str">
            <v/>
          </cell>
          <cell r="H3856" t="str">
            <v/>
          </cell>
          <cell r="I3856"/>
          <cell r="J3856"/>
          <cell r="K3856"/>
          <cell r="L3856"/>
          <cell r="M3856" t="str">
            <v/>
          </cell>
          <cell r="N3856"/>
          <cell r="O3856"/>
          <cell r="P3856"/>
          <cell r="Q3856" t="str">
            <v/>
          </cell>
          <cell r="R3856"/>
          <cell r="S3856" t="str">
            <v/>
          </cell>
          <cell r="T3856"/>
          <cell r="U3856"/>
          <cell r="V3856" t="str">
            <v/>
          </cell>
        </row>
        <row r="3857">
          <cell r="A3857"/>
          <cell r="B3857" t="str">
            <v/>
          </cell>
          <cell r="C3857"/>
          <cell r="D3857" t="str">
            <v/>
          </cell>
          <cell r="E3857" t="str">
            <v/>
          </cell>
          <cell r="F3857" t="str">
            <v/>
          </cell>
          <cell r="G3857" t="str">
            <v/>
          </cell>
          <cell r="H3857" t="str">
            <v/>
          </cell>
          <cell r="I3857"/>
          <cell r="J3857"/>
          <cell r="K3857"/>
          <cell r="L3857"/>
          <cell r="M3857" t="str">
            <v/>
          </cell>
          <cell r="N3857"/>
          <cell r="O3857"/>
          <cell r="P3857"/>
          <cell r="Q3857" t="str">
            <v/>
          </cell>
          <cell r="R3857"/>
          <cell r="S3857" t="str">
            <v/>
          </cell>
          <cell r="T3857"/>
          <cell r="U3857"/>
          <cell r="V3857" t="str">
            <v/>
          </cell>
        </row>
        <row r="3858">
          <cell r="A3858"/>
          <cell r="B3858" t="str">
            <v/>
          </cell>
          <cell r="C3858"/>
          <cell r="D3858" t="str">
            <v/>
          </cell>
          <cell r="E3858" t="str">
            <v/>
          </cell>
          <cell r="F3858" t="str">
            <v/>
          </cell>
          <cell r="G3858" t="str">
            <v/>
          </cell>
          <cell r="H3858" t="str">
            <v/>
          </cell>
          <cell r="I3858"/>
          <cell r="J3858"/>
          <cell r="K3858"/>
          <cell r="L3858"/>
          <cell r="M3858" t="str">
            <v/>
          </cell>
          <cell r="N3858"/>
          <cell r="O3858"/>
          <cell r="P3858"/>
          <cell r="Q3858" t="str">
            <v/>
          </cell>
          <cell r="R3858"/>
          <cell r="S3858" t="str">
            <v/>
          </cell>
          <cell r="T3858"/>
          <cell r="U3858"/>
          <cell r="V3858" t="str">
            <v/>
          </cell>
        </row>
        <row r="3859">
          <cell r="A3859"/>
          <cell r="B3859" t="str">
            <v/>
          </cell>
          <cell r="C3859"/>
          <cell r="D3859" t="str">
            <v/>
          </cell>
          <cell r="E3859" t="str">
            <v/>
          </cell>
          <cell r="F3859" t="str">
            <v/>
          </cell>
          <cell r="G3859" t="str">
            <v/>
          </cell>
          <cell r="H3859" t="str">
            <v/>
          </cell>
          <cell r="I3859"/>
          <cell r="J3859"/>
          <cell r="K3859"/>
          <cell r="L3859"/>
          <cell r="M3859" t="str">
            <v/>
          </cell>
          <cell r="N3859"/>
          <cell r="O3859"/>
          <cell r="P3859"/>
          <cell r="Q3859" t="str">
            <v/>
          </cell>
          <cell r="R3859"/>
          <cell r="S3859" t="str">
            <v/>
          </cell>
          <cell r="T3859"/>
          <cell r="U3859"/>
          <cell r="V3859" t="str">
            <v/>
          </cell>
        </row>
        <row r="3860">
          <cell r="A3860"/>
          <cell r="B3860" t="str">
            <v/>
          </cell>
          <cell r="C3860"/>
          <cell r="D3860" t="str">
            <v/>
          </cell>
          <cell r="E3860" t="str">
            <v/>
          </cell>
          <cell r="F3860" t="str">
            <v/>
          </cell>
          <cell r="G3860" t="str">
            <v/>
          </cell>
          <cell r="H3860" t="str">
            <v/>
          </cell>
          <cell r="I3860"/>
          <cell r="J3860"/>
          <cell r="K3860"/>
          <cell r="L3860"/>
          <cell r="M3860" t="str">
            <v/>
          </cell>
          <cell r="N3860"/>
          <cell r="O3860"/>
          <cell r="P3860"/>
          <cell r="Q3860" t="str">
            <v/>
          </cell>
          <cell r="R3860"/>
          <cell r="S3860" t="str">
            <v/>
          </cell>
          <cell r="T3860"/>
          <cell r="U3860"/>
          <cell r="V3860" t="str">
            <v/>
          </cell>
        </row>
        <row r="3861">
          <cell r="A3861"/>
          <cell r="B3861" t="str">
            <v/>
          </cell>
          <cell r="C3861"/>
          <cell r="D3861" t="str">
            <v/>
          </cell>
          <cell r="E3861" t="str">
            <v/>
          </cell>
          <cell r="F3861" t="str">
            <v/>
          </cell>
          <cell r="G3861" t="str">
            <v/>
          </cell>
          <cell r="H3861" t="str">
            <v/>
          </cell>
          <cell r="I3861"/>
          <cell r="J3861"/>
          <cell r="K3861"/>
          <cell r="L3861"/>
          <cell r="M3861" t="str">
            <v/>
          </cell>
          <cell r="N3861"/>
          <cell r="O3861"/>
          <cell r="P3861"/>
          <cell r="Q3861" t="str">
            <v/>
          </cell>
          <cell r="R3861"/>
          <cell r="S3861" t="str">
            <v/>
          </cell>
          <cell r="T3861"/>
          <cell r="U3861"/>
          <cell r="V3861" t="str">
            <v/>
          </cell>
        </row>
        <row r="3862">
          <cell r="A3862"/>
          <cell r="B3862" t="str">
            <v/>
          </cell>
          <cell r="C3862"/>
          <cell r="D3862" t="str">
            <v/>
          </cell>
          <cell r="E3862" t="str">
            <v/>
          </cell>
          <cell r="F3862" t="str">
            <v/>
          </cell>
          <cell r="G3862" t="str">
            <v/>
          </cell>
          <cell r="H3862" t="str">
            <v/>
          </cell>
          <cell r="I3862"/>
          <cell r="J3862"/>
          <cell r="K3862"/>
          <cell r="L3862"/>
          <cell r="M3862" t="str">
            <v/>
          </cell>
          <cell r="N3862"/>
          <cell r="O3862"/>
          <cell r="P3862"/>
          <cell r="Q3862" t="str">
            <v/>
          </cell>
          <cell r="R3862"/>
          <cell r="S3862" t="str">
            <v/>
          </cell>
          <cell r="T3862"/>
          <cell r="U3862"/>
          <cell r="V3862" t="str">
            <v/>
          </cell>
        </row>
        <row r="3863">
          <cell r="A3863"/>
          <cell r="B3863" t="str">
            <v/>
          </cell>
          <cell r="C3863"/>
          <cell r="D3863" t="str">
            <v/>
          </cell>
          <cell r="E3863" t="str">
            <v/>
          </cell>
          <cell r="F3863" t="str">
            <v/>
          </cell>
          <cell r="G3863" t="str">
            <v/>
          </cell>
          <cell r="H3863" t="str">
            <v/>
          </cell>
          <cell r="I3863"/>
          <cell r="J3863"/>
          <cell r="K3863"/>
          <cell r="L3863"/>
          <cell r="M3863" t="str">
            <v/>
          </cell>
          <cell r="N3863"/>
          <cell r="O3863"/>
          <cell r="P3863"/>
          <cell r="Q3863" t="str">
            <v/>
          </cell>
          <cell r="R3863"/>
          <cell r="S3863" t="str">
            <v/>
          </cell>
          <cell r="T3863"/>
          <cell r="U3863"/>
          <cell r="V3863" t="str">
            <v/>
          </cell>
        </row>
        <row r="3864">
          <cell r="A3864"/>
          <cell r="B3864" t="str">
            <v/>
          </cell>
          <cell r="C3864"/>
          <cell r="D3864" t="str">
            <v/>
          </cell>
          <cell r="E3864" t="str">
            <v/>
          </cell>
          <cell r="F3864" t="str">
            <v/>
          </cell>
          <cell r="G3864" t="str">
            <v/>
          </cell>
          <cell r="H3864" t="str">
            <v/>
          </cell>
          <cell r="I3864"/>
          <cell r="J3864"/>
          <cell r="K3864"/>
          <cell r="L3864"/>
          <cell r="M3864" t="str">
            <v/>
          </cell>
          <cell r="N3864"/>
          <cell r="O3864"/>
          <cell r="P3864"/>
          <cell r="Q3864" t="str">
            <v/>
          </cell>
          <cell r="R3864"/>
          <cell r="S3864" t="str">
            <v/>
          </cell>
          <cell r="T3864"/>
          <cell r="U3864"/>
          <cell r="V3864" t="str">
            <v/>
          </cell>
        </row>
        <row r="3865">
          <cell r="A3865"/>
          <cell r="B3865" t="str">
            <v/>
          </cell>
          <cell r="C3865"/>
          <cell r="D3865" t="str">
            <v/>
          </cell>
          <cell r="E3865" t="str">
            <v/>
          </cell>
          <cell r="F3865" t="str">
            <v/>
          </cell>
          <cell r="G3865" t="str">
            <v/>
          </cell>
          <cell r="H3865" t="str">
            <v/>
          </cell>
          <cell r="I3865"/>
          <cell r="J3865"/>
          <cell r="K3865"/>
          <cell r="L3865"/>
          <cell r="M3865" t="str">
            <v/>
          </cell>
          <cell r="N3865"/>
          <cell r="O3865"/>
          <cell r="P3865"/>
          <cell r="Q3865" t="str">
            <v/>
          </cell>
          <cell r="R3865"/>
          <cell r="S3865" t="str">
            <v/>
          </cell>
          <cell r="T3865"/>
          <cell r="U3865"/>
          <cell r="V3865" t="str">
            <v/>
          </cell>
        </row>
        <row r="3866">
          <cell r="A3866"/>
          <cell r="B3866" t="str">
            <v/>
          </cell>
          <cell r="C3866"/>
          <cell r="D3866" t="str">
            <v/>
          </cell>
          <cell r="E3866" t="str">
            <v/>
          </cell>
          <cell r="F3866" t="str">
            <v/>
          </cell>
          <cell r="G3866" t="str">
            <v/>
          </cell>
          <cell r="H3866" t="str">
            <v/>
          </cell>
          <cell r="I3866"/>
          <cell r="J3866"/>
          <cell r="K3866"/>
          <cell r="L3866"/>
          <cell r="M3866" t="str">
            <v/>
          </cell>
          <cell r="N3866"/>
          <cell r="O3866"/>
          <cell r="P3866"/>
          <cell r="Q3866" t="str">
            <v/>
          </cell>
          <cell r="R3866"/>
          <cell r="S3866" t="str">
            <v/>
          </cell>
          <cell r="T3866"/>
          <cell r="U3866"/>
          <cell r="V3866" t="str">
            <v/>
          </cell>
        </row>
        <row r="3867">
          <cell r="A3867"/>
          <cell r="B3867" t="str">
            <v/>
          </cell>
          <cell r="C3867"/>
          <cell r="D3867" t="str">
            <v/>
          </cell>
          <cell r="E3867" t="str">
            <v/>
          </cell>
          <cell r="F3867" t="str">
            <v/>
          </cell>
          <cell r="G3867" t="str">
            <v/>
          </cell>
          <cell r="H3867" t="str">
            <v/>
          </cell>
          <cell r="I3867"/>
          <cell r="J3867"/>
          <cell r="K3867"/>
          <cell r="L3867"/>
          <cell r="M3867" t="str">
            <v/>
          </cell>
          <cell r="N3867"/>
          <cell r="O3867"/>
          <cell r="P3867"/>
          <cell r="Q3867" t="str">
            <v/>
          </cell>
          <cell r="R3867"/>
          <cell r="S3867" t="str">
            <v/>
          </cell>
          <cell r="T3867"/>
          <cell r="U3867"/>
          <cell r="V3867" t="str">
            <v/>
          </cell>
        </row>
        <row r="3868">
          <cell r="A3868"/>
          <cell r="B3868" t="str">
            <v/>
          </cell>
          <cell r="C3868"/>
          <cell r="D3868" t="str">
            <v/>
          </cell>
          <cell r="E3868" t="str">
            <v/>
          </cell>
          <cell r="F3868" t="str">
            <v/>
          </cell>
          <cell r="G3868" t="str">
            <v/>
          </cell>
          <cell r="H3868" t="str">
            <v/>
          </cell>
          <cell r="I3868"/>
          <cell r="J3868"/>
          <cell r="K3868"/>
          <cell r="L3868"/>
          <cell r="M3868" t="str">
            <v/>
          </cell>
          <cell r="N3868"/>
          <cell r="O3868"/>
          <cell r="P3868"/>
          <cell r="Q3868" t="str">
            <v/>
          </cell>
          <cell r="R3868"/>
          <cell r="S3868" t="str">
            <v/>
          </cell>
          <cell r="T3868"/>
          <cell r="U3868"/>
          <cell r="V3868" t="str">
            <v/>
          </cell>
        </row>
        <row r="3869">
          <cell r="A3869"/>
          <cell r="B3869" t="str">
            <v/>
          </cell>
          <cell r="C3869"/>
          <cell r="D3869" t="str">
            <v/>
          </cell>
          <cell r="E3869" t="str">
            <v/>
          </cell>
          <cell r="F3869" t="str">
            <v/>
          </cell>
          <cell r="G3869" t="str">
            <v/>
          </cell>
          <cell r="H3869" t="str">
            <v/>
          </cell>
          <cell r="I3869"/>
          <cell r="J3869"/>
          <cell r="K3869"/>
          <cell r="L3869"/>
          <cell r="M3869" t="str">
            <v/>
          </cell>
          <cell r="N3869"/>
          <cell r="O3869"/>
          <cell r="P3869"/>
          <cell r="Q3869" t="str">
            <v/>
          </cell>
          <cell r="R3869"/>
          <cell r="S3869" t="str">
            <v/>
          </cell>
          <cell r="T3869"/>
          <cell r="U3869"/>
          <cell r="V3869" t="str">
            <v/>
          </cell>
        </row>
        <row r="3870">
          <cell r="A3870"/>
          <cell r="B3870" t="str">
            <v/>
          </cell>
          <cell r="C3870"/>
          <cell r="D3870" t="str">
            <v/>
          </cell>
          <cell r="E3870" t="str">
            <v/>
          </cell>
          <cell r="F3870" t="str">
            <v/>
          </cell>
          <cell r="G3870" t="str">
            <v/>
          </cell>
          <cell r="H3870" t="str">
            <v/>
          </cell>
          <cell r="I3870"/>
          <cell r="J3870"/>
          <cell r="K3870"/>
          <cell r="L3870"/>
          <cell r="M3870" t="str">
            <v/>
          </cell>
          <cell r="N3870"/>
          <cell r="O3870"/>
          <cell r="P3870"/>
          <cell r="Q3870" t="str">
            <v/>
          </cell>
          <cell r="R3870"/>
          <cell r="S3870" t="str">
            <v/>
          </cell>
          <cell r="T3870"/>
          <cell r="U3870"/>
          <cell r="V3870" t="str">
            <v/>
          </cell>
        </row>
        <row r="3871">
          <cell r="A3871"/>
          <cell r="B3871" t="str">
            <v/>
          </cell>
          <cell r="C3871"/>
          <cell r="D3871" t="str">
            <v/>
          </cell>
          <cell r="E3871" t="str">
            <v/>
          </cell>
          <cell r="F3871" t="str">
            <v/>
          </cell>
          <cell r="G3871" t="str">
            <v/>
          </cell>
          <cell r="H3871" t="str">
            <v/>
          </cell>
          <cell r="I3871"/>
          <cell r="J3871"/>
          <cell r="K3871"/>
          <cell r="L3871"/>
          <cell r="M3871" t="str">
            <v/>
          </cell>
          <cell r="N3871"/>
          <cell r="O3871"/>
          <cell r="P3871"/>
          <cell r="Q3871" t="str">
            <v/>
          </cell>
          <cell r="R3871"/>
          <cell r="S3871" t="str">
            <v/>
          </cell>
          <cell r="T3871"/>
          <cell r="U3871"/>
          <cell r="V3871" t="str">
            <v/>
          </cell>
        </row>
        <row r="3872">
          <cell r="A3872"/>
          <cell r="B3872" t="str">
            <v/>
          </cell>
          <cell r="C3872"/>
          <cell r="D3872" t="str">
            <v/>
          </cell>
          <cell r="E3872" t="str">
            <v/>
          </cell>
          <cell r="F3872" t="str">
            <v/>
          </cell>
          <cell r="G3872" t="str">
            <v/>
          </cell>
          <cell r="H3872" t="str">
            <v/>
          </cell>
          <cell r="I3872"/>
          <cell r="J3872"/>
          <cell r="K3872"/>
          <cell r="L3872"/>
          <cell r="M3872" t="str">
            <v/>
          </cell>
          <cell r="N3872"/>
          <cell r="O3872"/>
          <cell r="P3872"/>
          <cell r="Q3872" t="str">
            <v/>
          </cell>
          <cell r="R3872"/>
          <cell r="S3872" t="str">
            <v/>
          </cell>
          <cell r="T3872"/>
          <cell r="U3872"/>
          <cell r="V3872" t="str">
            <v/>
          </cell>
        </row>
        <row r="3873">
          <cell r="A3873"/>
          <cell r="B3873" t="str">
            <v/>
          </cell>
          <cell r="C3873"/>
          <cell r="D3873" t="str">
            <v/>
          </cell>
          <cell r="E3873" t="str">
            <v/>
          </cell>
          <cell r="F3873" t="str">
            <v/>
          </cell>
          <cell r="G3873" t="str">
            <v/>
          </cell>
          <cell r="H3873" t="str">
            <v/>
          </cell>
          <cell r="I3873"/>
          <cell r="J3873"/>
          <cell r="K3873"/>
          <cell r="L3873"/>
          <cell r="M3873" t="str">
            <v/>
          </cell>
          <cell r="N3873"/>
          <cell r="O3873"/>
          <cell r="P3873"/>
          <cell r="Q3873" t="str">
            <v/>
          </cell>
          <cell r="R3873"/>
          <cell r="S3873" t="str">
            <v/>
          </cell>
          <cell r="T3873"/>
          <cell r="U3873"/>
          <cell r="V3873" t="str">
            <v/>
          </cell>
        </row>
        <row r="3874">
          <cell r="A3874"/>
          <cell r="B3874" t="str">
            <v/>
          </cell>
          <cell r="C3874"/>
          <cell r="D3874" t="str">
            <v/>
          </cell>
          <cell r="E3874" t="str">
            <v/>
          </cell>
          <cell r="F3874" t="str">
            <v/>
          </cell>
          <cell r="G3874" t="str">
            <v/>
          </cell>
          <cell r="H3874" t="str">
            <v/>
          </cell>
          <cell r="I3874"/>
          <cell r="J3874"/>
          <cell r="K3874"/>
          <cell r="L3874"/>
          <cell r="M3874" t="str">
            <v/>
          </cell>
          <cell r="N3874"/>
          <cell r="O3874"/>
          <cell r="P3874"/>
          <cell r="Q3874" t="str">
            <v/>
          </cell>
          <cell r="R3874"/>
          <cell r="S3874" t="str">
            <v/>
          </cell>
          <cell r="T3874"/>
          <cell r="U3874"/>
          <cell r="V3874" t="str">
            <v/>
          </cell>
        </row>
        <row r="3875">
          <cell r="A3875"/>
          <cell r="B3875" t="str">
            <v/>
          </cell>
          <cell r="C3875"/>
          <cell r="D3875" t="str">
            <v/>
          </cell>
          <cell r="E3875" t="str">
            <v/>
          </cell>
          <cell r="F3875" t="str">
            <v/>
          </cell>
          <cell r="G3875" t="str">
            <v/>
          </cell>
          <cell r="H3875" t="str">
            <v/>
          </cell>
          <cell r="I3875"/>
          <cell r="J3875"/>
          <cell r="K3875"/>
          <cell r="L3875"/>
          <cell r="M3875" t="str">
            <v/>
          </cell>
          <cell r="N3875"/>
          <cell r="O3875"/>
          <cell r="P3875"/>
          <cell r="Q3875" t="str">
            <v/>
          </cell>
          <cell r="R3875"/>
          <cell r="S3875" t="str">
            <v/>
          </cell>
          <cell r="T3875"/>
          <cell r="U3875"/>
          <cell r="V3875" t="str">
            <v/>
          </cell>
        </row>
        <row r="3876">
          <cell r="A3876"/>
          <cell r="B3876" t="str">
            <v/>
          </cell>
          <cell r="C3876"/>
          <cell r="D3876" t="str">
            <v/>
          </cell>
          <cell r="E3876" t="str">
            <v/>
          </cell>
          <cell r="F3876" t="str">
            <v/>
          </cell>
          <cell r="G3876" t="str">
            <v/>
          </cell>
          <cell r="H3876" t="str">
            <v/>
          </cell>
          <cell r="I3876"/>
          <cell r="J3876"/>
          <cell r="K3876"/>
          <cell r="L3876"/>
          <cell r="M3876" t="str">
            <v/>
          </cell>
          <cell r="N3876"/>
          <cell r="O3876"/>
          <cell r="P3876"/>
          <cell r="Q3876" t="str">
            <v/>
          </cell>
          <cell r="R3876"/>
          <cell r="S3876" t="str">
            <v/>
          </cell>
          <cell r="T3876"/>
          <cell r="U3876"/>
          <cell r="V3876" t="str">
            <v/>
          </cell>
        </row>
        <row r="3877">
          <cell r="A3877"/>
          <cell r="B3877" t="str">
            <v/>
          </cell>
          <cell r="C3877"/>
          <cell r="D3877" t="str">
            <v/>
          </cell>
          <cell r="E3877" t="str">
            <v/>
          </cell>
          <cell r="F3877" t="str">
            <v/>
          </cell>
          <cell r="G3877" t="str">
            <v/>
          </cell>
          <cell r="H3877" t="str">
            <v/>
          </cell>
          <cell r="I3877"/>
          <cell r="J3877"/>
          <cell r="K3877"/>
          <cell r="L3877"/>
          <cell r="M3877" t="str">
            <v/>
          </cell>
          <cell r="N3877"/>
          <cell r="O3877"/>
          <cell r="P3877"/>
          <cell r="Q3877" t="str">
            <v/>
          </cell>
          <cell r="R3877"/>
          <cell r="S3877" t="str">
            <v/>
          </cell>
          <cell r="T3877"/>
          <cell r="U3877"/>
          <cell r="V3877" t="str">
            <v/>
          </cell>
        </row>
        <row r="3878">
          <cell r="A3878"/>
          <cell r="B3878" t="str">
            <v/>
          </cell>
          <cell r="C3878"/>
          <cell r="D3878" t="str">
            <v/>
          </cell>
          <cell r="E3878" t="str">
            <v/>
          </cell>
          <cell r="F3878" t="str">
            <v/>
          </cell>
          <cell r="G3878" t="str">
            <v/>
          </cell>
          <cell r="H3878" t="str">
            <v/>
          </cell>
          <cell r="I3878"/>
          <cell r="J3878"/>
          <cell r="K3878"/>
          <cell r="L3878"/>
          <cell r="M3878" t="str">
            <v/>
          </cell>
          <cell r="N3878"/>
          <cell r="O3878"/>
          <cell r="P3878"/>
          <cell r="Q3878" t="str">
            <v/>
          </cell>
          <cell r="R3878"/>
          <cell r="S3878" t="str">
            <v/>
          </cell>
          <cell r="T3878"/>
          <cell r="U3878"/>
          <cell r="V3878" t="str">
            <v/>
          </cell>
        </row>
        <row r="3879">
          <cell r="A3879"/>
          <cell r="B3879" t="str">
            <v/>
          </cell>
          <cell r="C3879"/>
          <cell r="D3879" t="str">
            <v/>
          </cell>
          <cell r="E3879" t="str">
            <v/>
          </cell>
          <cell r="F3879" t="str">
            <v/>
          </cell>
          <cell r="G3879" t="str">
            <v/>
          </cell>
          <cell r="H3879" t="str">
            <v/>
          </cell>
          <cell r="I3879"/>
          <cell r="J3879"/>
          <cell r="K3879"/>
          <cell r="L3879"/>
          <cell r="M3879" t="str">
            <v/>
          </cell>
          <cell r="N3879"/>
          <cell r="O3879"/>
          <cell r="P3879"/>
          <cell r="Q3879" t="str">
            <v/>
          </cell>
          <cell r="R3879"/>
          <cell r="S3879" t="str">
            <v/>
          </cell>
          <cell r="T3879"/>
          <cell r="U3879"/>
          <cell r="V3879" t="str">
            <v/>
          </cell>
        </row>
        <row r="3880">
          <cell r="A3880"/>
          <cell r="B3880" t="str">
            <v/>
          </cell>
          <cell r="C3880"/>
          <cell r="D3880" t="str">
            <v/>
          </cell>
          <cell r="E3880" t="str">
            <v/>
          </cell>
          <cell r="F3880" t="str">
            <v/>
          </cell>
          <cell r="G3880" t="str">
            <v/>
          </cell>
          <cell r="H3880" t="str">
            <v/>
          </cell>
          <cell r="I3880"/>
          <cell r="J3880"/>
          <cell r="K3880"/>
          <cell r="L3880"/>
          <cell r="M3880" t="str">
            <v/>
          </cell>
          <cell r="N3880"/>
          <cell r="O3880"/>
          <cell r="P3880"/>
          <cell r="Q3880" t="str">
            <v/>
          </cell>
          <cell r="R3880"/>
          <cell r="S3880" t="str">
            <v/>
          </cell>
          <cell r="T3880"/>
          <cell r="U3880"/>
          <cell r="V3880" t="str">
            <v/>
          </cell>
        </row>
        <row r="3881">
          <cell r="A3881"/>
          <cell r="B3881" t="str">
            <v/>
          </cell>
          <cell r="C3881"/>
          <cell r="D3881" t="str">
            <v/>
          </cell>
          <cell r="E3881" t="str">
            <v/>
          </cell>
          <cell r="F3881" t="str">
            <v/>
          </cell>
          <cell r="G3881" t="str">
            <v/>
          </cell>
          <cell r="H3881" t="str">
            <v/>
          </cell>
          <cell r="I3881"/>
          <cell r="J3881"/>
          <cell r="K3881"/>
          <cell r="L3881"/>
          <cell r="M3881" t="str">
            <v/>
          </cell>
          <cell r="N3881"/>
          <cell r="O3881"/>
          <cell r="P3881"/>
          <cell r="Q3881" t="str">
            <v/>
          </cell>
          <cell r="R3881"/>
          <cell r="S3881" t="str">
            <v/>
          </cell>
          <cell r="T3881"/>
          <cell r="U3881"/>
          <cell r="V3881" t="str">
            <v/>
          </cell>
        </row>
        <row r="3882">
          <cell r="A3882"/>
          <cell r="B3882" t="str">
            <v/>
          </cell>
          <cell r="C3882"/>
          <cell r="D3882" t="str">
            <v/>
          </cell>
          <cell r="E3882" t="str">
            <v/>
          </cell>
          <cell r="F3882" t="str">
            <v/>
          </cell>
          <cell r="G3882" t="str">
            <v/>
          </cell>
          <cell r="H3882" t="str">
            <v/>
          </cell>
          <cell r="I3882"/>
          <cell r="J3882"/>
          <cell r="K3882"/>
          <cell r="L3882"/>
          <cell r="M3882" t="str">
            <v/>
          </cell>
          <cell r="N3882"/>
          <cell r="O3882"/>
          <cell r="P3882"/>
          <cell r="Q3882" t="str">
            <v/>
          </cell>
          <cell r="R3882"/>
          <cell r="S3882" t="str">
            <v/>
          </cell>
          <cell r="T3882"/>
          <cell r="U3882"/>
          <cell r="V3882" t="str">
            <v/>
          </cell>
        </row>
        <row r="3883">
          <cell r="A3883"/>
          <cell r="B3883" t="str">
            <v/>
          </cell>
          <cell r="C3883"/>
          <cell r="D3883" t="str">
            <v/>
          </cell>
          <cell r="E3883" t="str">
            <v/>
          </cell>
          <cell r="F3883" t="str">
            <v/>
          </cell>
          <cell r="G3883" t="str">
            <v/>
          </cell>
          <cell r="H3883" t="str">
            <v/>
          </cell>
          <cell r="I3883"/>
          <cell r="J3883"/>
          <cell r="K3883"/>
          <cell r="L3883"/>
          <cell r="M3883" t="str">
            <v/>
          </cell>
          <cell r="N3883"/>
          <cell r="O3883"/>
          <cell r="P3883"/>
          <cell r="Q3883" t="str">
            <v/>
          </cell>
          <cell r="R3883"/>
          <cell r="S3883" t="str">
            <v/>
          </cell>
          <cell r="T3883"/>
          <cell r="U3883"/>
          <cell r="V3883" t="str">
            <v/>
          </cell>
        </row>
        <row r="3884">
          <cell r="A3884"/>
          <cell r="B3884" t="str">
            <v/>
          </cell>
          <cell r="C3884"/>
          <cell r="D3884" t="str">
            <v/>
          </cell>
          <cell r="E3884" t="str">
            <v/>
          </cell>
          <cell r="F3884" t="str">
            <v/>
          </cell>
          <cell r="G3884" t="str">
            <v/>
          </cell>
          <cell r="H3884" t="str">
            <v/>
          </cell>
          <cell r="I3884"/>
          <cell r="J3884"/>
          <cell r="K3884"/>
          <cell r="L3884"/>
          <cell r="M3884" t="str">
            <v/>
          </cell>
          <cell r="N3884"/>
          <cell r="O3884"/>
          <cell r="P3884"/>
          <cell r="Q3884" t="str">
            <v/>
          </cell>
          <cell r="R3884"/>
          <cell r="S3884" t="str">
            <v/>
          </cell>
          <cell r="T3884"/>
          <cell r="U3884"/>
          <cell r="V3884" t="str">
            <v/>
          </cell>
        </row>
        <row r="3885">
          <cell r="A3885"/>
          <cell r="B3885" t="str">
            <v/>
          </cell>
          <cell r="C3885"/>
          <cell r="D3885" t="str">
            <v/>
          </cell>
          <cell r="E3885" t="str">
            <v/>
          </cell>
          <cell r="F3885" t="str">
            <v/>
          </cell>
          <cell r="G3885" t="str">
            <v/>
          </cell>
          <cell r="H3885" t="str">
            <v/>
          </cell>
          <cell r="I3885"/>
          <cell r="J3885"/>
          <cell r="K3885"/>
          <cell r="L3885"/>
          <cell r="M3885" t="str">
            <v/>
          </cell>
          <cell r="N3885"/>
          <cell r="O3885"/>
          <cell r="P3885"/>
          <cell r="Q3885" t="str">
            <v/>
          </cell>
          <cell r="R3885"/>
          <cell r="S3885" t="str">
            <v/>
          </cell>
          <cell r="T3885"/>
          <cell r="U3885"/>
          <cell r="V3885" t="str">
            <v/>
          </cell>
        </row>
        <row r="3886">
          <cell r="A3886"/>
          <cell r="B3886" t="str">
            <v/>
          </cell>
          <cell r="C3886"/>
          <cell r="D3886" t="str">
            <v/>
          </cell>
          <cell r="E3886" t="str">
            <v/>
          </cell>
          <cell r="F3886" t="str">
            <v/>
          </cell>
          <cell r="G3886" t="str">
            <v/>
          </cell>
          <cell r="H3886" t="str">
            <v/>
          </cell>
          <cell r="I3886"/>
          <cell r="J3886"/>
          <cell r="K3886"/>
          <cell r="L3886"/>
          <cell r="M3886" t="str">
            <v/>
          </cell>
          <cell r="N3886"/>
          <cell r="O3886"/>
          <cell r="P3886"/>
          <cell r="Q3886" t="str">
            <v/>
          </cell>
          <cell r="R3886"/>
          <cell r="S3886" t="str">
            <v/>
          </cell>
          <cell r="T3886"/>
          <cell r="U3886"/>
          <cell r="V3886" t="str">
            <v/>
          </cell>
        </row>
        <row r="3887">
          <cell r="A3887"/>
          <cell r="B3887" t="str">
            <v/>
          </cell>
          <cell r="C3887"/>
          <cell r="D3887" t="str">
            <v/>
          </cell>
          <cell r="E3887" t="str">
            <v/>
          </cell>
          <cell r="F3887" t="str">
            <v/>
          </cell>
          <cell r="G3887" t="str">
            <v/>
          </cell>
          <cell r="H3887" t="str">
            <v/>
          </cell>
          <cell r="I3887"/>
          <cell r="J3887"/>
          <cell r="K3887"/>
          <cell r="L3887"/>
          <cell r="M3887" t="str">
            <v/>
          </cell>
          <cell r="N3887"/>
          <cell r="O3887"/>
          <cell r="P3887"/>
          <cell r="Q3887" t="str">
            <v/>
          </cell>
          <cell r="R3887"/>
          <cell r="S3887" t="str">
            <v/>
          </cell>
          <cell r="T3887"/>
          <cell r="U3887"/>
          <cell r="V3887" t="str">
            <v/>
          </cell>
        </row>
        <row r="3888">
          <cell r="A3888"/>
          <cell r="B3888" t="str">
            <v/>
          </cell>
          <cell r="C3888"/>
          <cell r="D3888" t="str">
            <v/>
          </cell>
          <cell r="E3888" t="str">
            <v/>
          </cell>
          <cell r="F3888" t="str">
            <v/>
          </cell>
          <cell r="G3888" t="str">
            <v/>
          </cell>
          <cell r="H3888" t="str">
            <v/>
          </cell>
          <cell r="I3888"/>
          <cell r="J3888"/>
          <cell r="K3888"/>
          <cell r="L3888"/>
          <cell r="M3888" t="str">
            <v/>
          </cell>
          <cell r="N3888"/>
          <cell r="O3888"/>
          <cell r="P3888"/>
          <cell r="Q3888" t="str">
            <v/>
          </cell>
          <cell r="R3888"/>
          <cell r="S3888" t="str">
            <v/>
          </cell>
          <cell r="T3888"/>
          <cell r="U3888"/>
          <cell r="V3888" t="str">
            <v/>
          </cell>
        </row>
        <row r="3889">
          <cell r="A3889"/>
          <cell r="B3889" t="str">
            <v/>
          </cell>
          <cell r="C3889"/>
          <cell r="D3889" t="str">
            <v/>
          </cell>
          <cell r="E3889" t="str">
            <v/>
          </cell>
          <cell r="F3889" t="str">
            <v/>
          </cell>
          <cell r="G3889" t="str">
            <v/>
          </cell>
          <cell r="H3889" t="str">
            <v/>
          </cell>
          <cell r="I3889"/>
          <cell r="J3889"/>
          <cell r="K3889"/>
          <cell r="L3889"/>
          <cell r="M3889" t="str">
            <v/>
          </cell>
          <cell r="N3889"/>
          <cell r="O3889"/>
          <cell r="P3889"/>
          <cell r="Q3889" t="str">
            <v/>
          </cell>
          <cell r="R3889"/>
          <cell r="S3889" t="str">
            <v/>
          </cell>
          <cell r="T3889"/>
          <cell r="U3889"/>
          <cell r="V3889" t="str">
            <v/>
          </cell>
        </row>
        <row r="3890">
          <cell r="A3890"/>
          <cell r="B3890" t="str">
            <v/>
          </cell>
          <cell r="C3890"/>
          <cell r="D3890" t="str">
            <v/>
          </cell>
          <cell r="E3890" t="str">
            <v/>
          </cell>
          <cell r="F3890" t="str">
            <v/>
          </cell>
          <cell r="G3890" t="str">
            <v/>
          </cell>
          <cell r="H3890" t="str">
            <v/>
          </cell>
          <cell r="I3890"/>
          <cell r="J3890"/>
          <cell r="K3890"/>
          <cell r="L3890"/>
          <cell r="M3890" t="str">
            <v/>
          </cell>
          <cell r="N3890"/>
          <cell r="O3890"/>
          <cell r="P3890"/>
          <cell r="Q3890" t="str">
            <v/>
          </cell>
          <cell r="R3890"/>
          <cell r="S3890" t="str">
            <v/>
          </cell>
          <cell r="T3890"/>
          <cell r="U3890"/>
          <cell r="V3890" t="str">
            <v/>
          </cell>
        </row>
        <row r="3891">
          <cell r="A3891"/>
          <cell r="B3891" t="str">
            <v/>
          </cell>
          <cell r="C3891"/>
          <cell r="D3891" t="str">
            <v/>
          </cell>
          <cell r="E3891" t="str">
            <v/>
          </cell>
          <cell r="F3891" t="str">
            <v/>
          </cell>
          <cell r="G3891" t="str">
            <v/>
          </cell>
          <cell r="H3891" t="str">
            <v/>
          </cell>
          <cell r="I3891"/>
          <cell r="J3891"/>
          <cell r="K3891"/>
          <cell r="L3891"/>
          <cell r="M3891" t="str">
            <v/>
          </cell>
          <cell r="N3891"/>
          <cell r="O3891"/>
          <cell r="P3891"/>
          <cell r="Q3891" t="str">
            <v/>
          </cell>
          <cell r="R3891"/>
          <cell r="S3891" t="str">
            <v/>
          </cell>
          <cell r="T3891"/>
          <cell r="U3891"/>
          <cell r="V3891" t="str">
            <v/>
          </cell>
        </row>
        <row r="3892">
          <cell r="A3892"/>
          <cell r="B3892" t="str">
            <v/>
          </cell>
          <cell r="C3892"/>
          <cell r="D3892" t="str">
            <v/>
          </cell>
          <cell r="E3892" t="str">
            <v/>
          </cell>
          <cell r="F3892" t="str">
            <v/>
          </cell>
          <cell r="G3892" t="str">
            <v/>
          </cell>
          <cell r="H3892" t="str">
            <v/>
          </cell>
          <cell r="I3892"/>
          <cell r="J3892"/>
          <cell r="K3892"/>
          <cell r="L3892"/>
          <cell r="M3892" t="str">
            <v/>
          </cell>
          <cell r="N3892"/>
          <cell r="O3892"/>
          <cell r="P3892"/>
          <cell r="Q3892" t="str">
            <v/>
          </cell>
          <cell r="R3892"/>
          <cell r="S3892" t="str">
            <v/>
          </cell>
          <cell r="T3892"/>
          <cell r="U3892"/>
          <cell r="V3892" t="str">
            <v/>
          </cell>
        </row>
        <row r="3893">
          <cell r="A3893"/>
          <cell r="B3893" t="str">
            <v/>
          </cell>
          <cell r="C3893"/>
          <cell r="D3893" t="str">
            <v/>
          </cell>
          <cell r="E3893" t="str">
            <v/>
          </cell>
          <cell r="F3893" t="str">
            <v/>
          </cell>
          <cell r="G3893" t="str">
            <v/>
          </cell>
          <cell r="H3893" t="str">
            <v/>
          </cell>
          <cell r="I3893"/>
          <cell r="J3893"/>
          <cell r="K3893"/>
          <cell r="L3893"/>
          <cell r="M3893" t="str">
            <v/>
          </cell>
          <cell r="N3893"/>
          <cell r="O3893"/>
          <cell r="P3893"/>
          <cell r="Q3893" t="str">
            <v/>
          </cell>
          <cell r="R3893"/>
          <cell r="S3893" t="str">
            <v/>
          </cell>
          <cell r="T3893"/>
          <cell r="U3893"/>
          <cell r="V3893" t="str">
            <v/>
          </cell>
        </row>
        <row r="3894">
          <cell r="A3894"/>
          <cell r="B3894" t="str">
            <v/>
          </cell>
          <cell r="C3894"/>
          <cell r="D3894" t="str">
            <v/>
          </cell>
          <cell r="E3894" t="str">
            <v/>
          </cell>
          <cell r="F3894" t="str">
            <v/>
          </cell>
          <cell r="G3894" t="str">
            <v/>
          </cell>
          <cell r="H3894" t="str">
            <v/>
          </cell>
          <cell r="I3894"/>
          <cell r="J3894"/>
          <cell r="K3894"/>
          <cell r="L3894"/>
          <cell r="M3894" t="str">
            <v/>
          </cell>
          <cell r="N3894"/>
          <cell r="O3894"/>
          <cell r="P3894"/>
          <cell r="Q3894" t="str">
            <v/>
          </cell>
          <cell r="R3894"/>
          <cell r="S3894" t="str">
            <v/>
          </cell>
          <cell r="T3894"/>
          <cell r="U3894"/>
          <cell r="V3894" t="str">
            <v/>
          </cell>
        </row>
        <row r="3895">
          <cell r="A3895"/>
          <cell r="B3895" t="str">
            <v/>
          </cell>
          <cell r="C3895"/>
          <cell r="D3895" t="str">
            <v/>
          </cell>
          <cell r="E3895" t="str">
            <v/>
          </cell>
          <cell r="F3895" t="str">
            <v/>
          </cell>
          <cell r="G3895" t="str">
            <v/>
          </cell>
          <cell r="H3895" t="str">
            <v/>
          </cell>
          <cell r="I3895"/>
          <cell r="J3895"/>
          <cell r="K3895"/>
          <cell r="L3895"/>
          <cell r="M3895" t="str">
            <v/>
          </cell>
          <cell r="N3895"/>
          <cell r="O3895"/>
          <cell r="P3895"/>
          <cell r="Q3895" t="str">
            <v/>
          </cell>
          <cell r="R3895"/>
          <cell r="S3895" t="str">
            <v/>
          </cell>
          <cell r="T3895"/>
          <cell r="U3895"/>
          <cell r="V3895" t="str">
            <v/>
          </cell>
        </row>
        <row r="3896">
          <cell r="A3896"/>
          <cell r="B3896" t="str">
            <v/>
          </cell>
          <cell r="C3896"/>
          <cell r="D3896" t="str">
            <v/>
          </cell>
          <cell r="E3896" t="str">
            <v/>
          </cell>
          <cell r="F3896" t="str">
            <v/>
          </cell>
          <cell r="G3896" t="str">
            <v/>
          </cell>
          <cell r="H3896" t="str">
            <v/>
          </cell>
          <cell r="I3896"/>
          <cell r="J3896"/>
          <cell r="K3896"/>
          <cell r="L3896"/>
          <cell r="M3896" t="str">
            <v/>
          </cell>
          <cell r="N3896"/>
          <cell r="O3896"/>
          <cell r="P3896"/>
          <cell r="Q3896" t="str">
            <v/>
          </cell>
          <cell r="R3896"/>
          <cell r="S3896" t="str">
            <v/>
          </cell>
          <cell r="T3896"/>
          <cell r="U3896"/>
          <cell r="V3896" t="str">
            <v/>
          </cell>
        </row>
        <row r="3897">
          <cell r="A3897"/>
          <cell r="B3897" t="str">
            <v/>
          </cell>
          <cell r="C3897"/>
          <cell r="D3897" t="str">
            <v/>
          </cell>
          <cell r="E3897" t="str">
            <v/>
          </cell>
          <cell r="F3897" t="str">
            <v/>
          </cell>
          <cell r="G3897" t="str">
            <v/>
          </cell>
          <cell r="H3897" t="str">
            <v/>
          </cell>
          <cell r="I3897"/>
          <cell r="J3897"/>
          <cell r="K3897"/>
          <cell r="L3897"/>
          <cell r="M3897" t="str">
            <v/>
          </cell>
          <cell r="N3897"/>
          <cell r="O3897"/>
          <cell r="P3897"/>
          <cell r="Q3897" t="str">
            <v/>
          </cell>
          <cell r="R3897"/>
          <cell r="S3897" t="str">
            <v/>
          </cell>
          <cell r="T3897"/>
          <cell r="U3897"/>
          <cell r="V3897" t="str">
            <v/>
          </cell>
        </row>
        <row r="3898">
          <cell r="A3898"/>
          <cell r="B3898" t="str">
            <v/>
          </cell>
          <cell r="C3898"/>
          <cell r="D3898" t="str">
            <v/>
          </cell>
          <cell r="E3898" t="str">
            <v/>
          </cell>
          <cell r="F3898" t="str">
            <v/>
          </cell>
          <cell r="G3898" t="str">
            <v/>
          </cell>
          <cell r="H3898" t="str">
            <v/>
          </cell>
          <cell r="I3898"/>
          <cell r="J3898"/>
          <cell r="K3898"/>
          <cell r="L3898"/>
          <cell r="M3898" t="str">
            <v/>
          </cell>
          <cell r="N3898"/>
          <cell r="O3898"/>
          <cell r="P3898"/>
          <cell r="Q3898" t="str">
            <v/>
          </cell>
          <cell r="R3898"/>
          <cell r="S3898" t="str">
            <v/>
          </cell>
          <cell r="T3898"/>
          <cell r="U3898"/>
          <cell r="V3898" t="str">
            <v/>
          </cell>
        </row>
        <row r="3899">
          <cell r="A3899"/>
          <cell r="B3899" t="str">
            <v/>
          </cell>
          <cell r="C3899"/>
          <cell r="D3899" t="str">
            <v/>
          </cell>
          <cell r="E3899" t="str">
            <v/>
          </cell>
          <cell r="F3899" t="str">
            <v/>
          </cell>
          <cell r="G3899" t="str">
            <v/>
          </cell>
          <cell r="H3899" t="str">
            <v/>
          </cell>
          <cell r="I3899"/>
          <cell r="J3899"/>
          <cell r="K3899"/>
          <cell r="L3899"/>
          <cell r="M3899" t="str">
            <v/>
          </cell>
          <cell r="N3899"/>
          <cell r="O3899"/>
          <cell r="P3899"/>
          <cell r="Q3899" t="str">
            <v/>
          </cell>
          <cell r="R3899"/>
          <cell r="S3899" t="str">
            <v/>
          </cell>
          <cell r="T3899"/>
          <cell r="U3899"/>
          <cell r="V3899" t="str">
            <v/>
          </cell>
        </row>
        <row r="3900">
          <cell r="A3900"/>
          <cell r="B3900" t="str">
            <v/>
          </cell>
          <cell r="C3900"/>
          <cell r="D3900" t="str">
            <v/>
          </cell>
          <cell r="E3900" t="str">
            <v/>
          </cell>
          <cell r="F3900" t="str">
            <v/>
          </cell>
          <cell r="G3900" t="str">
            <v/>
          </cell>
          <cell r="H3900" t="str">
            <v/>
          </cell>
          <cell r="I3900"/>
          <cell r="J3900"/>
          <cell r="K3900"/>
          <cell r="L3900"/>
          <cell r="M3900" t="str">
            <v/>
          </cell>
          <cell r="N3900"/>
          <cell r="O3900"/>
          <cell r="P3900"/>
          <cell r="Q3900" t="str">
            <v/>
          </cell>
          <cell r="R3900"/>
          <cell r="S3900" t="str">
            <v/>
          </cell>
          <cell r="T3900"/>
          <cell r="U3900"/>
          <cell r="V3900" t="str">
            <v/>
          </cell>
        </row>
        <row r="3901">
          <cell r="A3901"/>
          <cell r="B3901" t="str">
            <v/>
          </cell>
          <cell r="C3901"/>
          <cell r="D3901" t="str">
            <v/>
          </cell>
          <cell r="E3901" t="str">
            <v/>
          </cell>
          <cell r="F3901" t="str">
            <v/>
          </cell>
          <cell r="G3901" t="str">
            <v/>
          </cell>
          <cell r="H3901" t="str">
            <v/>
          </cell>
          <cell r="I3901"/>
          <cell r="J3901"/>
          <cell r="K3901"/>
          <cell r="L3901"/>
          <cell r="M3901" t="str">
            <v/>
          </cell>
          <cell r="N3901"/>
          <cell r="O3901"/>
          <cell r="P3901"/>
          <cell r="Q3901" t="str">
            <v/>
          </cell>
          <cell r="R3901"/>
          <cell r="S3901" t="str">
            <v/>
          </cell>
          <cell r="T3901"/>
          <cell r="U3901"/>
          <cell r="V3901" t="str">
            <v/>
          </cell>
        </row>
        <row r="3902">
          <cell r="A3902"/>
          <cell r="B3902" t="str">
            <v/>
          </cell>
          <cell r="C3902"/>
          <cell r="D3902" t="str">
            <v/>
          </cell>
          <cell r="E3902" t="str">
            <v/>
          </cell>
          <cell r="F3902" t="str">
            <v/>
          </cell>
          <cell r="G3902" t="str">
            <v/>
          </cell>
          <cell r="H3902" t="str">
            <v/>
          </cell>
          <cell r="I3902"/>
          <cell r="J3902"/>
          <cell r="K3902"/>
          <cell r="L3902"/>
          <cell r="M3902" t="str">
            <v/>
          </cell>
          <cell r="N3902"/>
          <cell r="O3902"/>
          <cell r="P3902"/>
          <cell r="Q3902" t="str">
            <v/>
          </cell>
          <cell r="R3902"/>
          <cell r="S3902" t="str">
            <v/>
          </cell>
          <cell r="T3902"/>
          <cell r="U3902"/>
          <cell r="V3902" t="str">
            <v/>
          </cell>
        </row>
        <row r="3903">
          <cell r="A3903"/>
          <cell r="B3903" t="str">
            <v/>
          </cell>
          <cell r="C3903"/>
          <cell r="D3903" t="str">
            <v/>
          </cell>
          <cell r="E3903" t="str">
            <v/>
          </cell>
          <cell r="F3903" t="str">
            <v/>
          </cell>
          <cell r="G3903" t="str">
            <v/>
          </cell>
          <cell r="H3903" t="str">
            <v/>
          </cell>
          <cell r="I3903"/>
          <cell r="J3903"/>
          <cell r="K3903"/>
          <cell r="L3903"/>
          <cell r="M3903" t="str">
            <v/>
          </cell>
          <cell r="N3903"/>
          <cell r="O3903"/>
          <cell r="P3903"/>
          <cell r="Q3903" t="str">
            <v/>
          </cell>
          <cell r="R3903"/>
          <cell r="S3903" t="str">
            <v/>
          </cell>
          <cell r="T3903"/>
          <cell r="U3903"/>
          <cell r="V3903" t="str">
            <v/>
          </cell>
        </row>
        <row r="3904">
          <cell r="A3904"/>
          <cell r="B3904" t="str">
            <v/>
          </cell>
          <cell r="C3904"/>
          <cell r="D3904" t="str">
            <v/>
          </cell>
          <cell r="E3904" t="str">
            <v/>
          </cell>
          <cell r="F3904" t="str">
            <v/>
          </cell>
          <cell r="G3904" t="str">
            <v/>
          </cell>
          <cell r="H3904" t="str">
            <v/>
          </cell>
          <cell r="I3904"/>
          <cell r="J3904"/>
          <cell r="K3904"/>
          <cell r="L3904"/>
          <cell r="M3904" t="str">
            <v/>
          </cell>
          <cell r="N3904"/>
          <cell r="O3904"/>
          <cell r="P3904"/>
          <cell r="Q3904" t="str">
            <v/>
          </cell>
          <cell r="R3904"/>
          <cell r="S3904" t="str">
            <v/>
          </cell>
          <cell r="T3904"/>
          <cell r="U3904"/>
          <cell r="V3904" t="str">
            <v/>
          </cell>
        </row>
        <row r="3905">
          <cell r="A3905"/>
          <cell r="B3905" t="str">
            <v/>
          </cell>
          <cell r="C3905"/>
          <cell r="D3905" t="str">
            <v/>
          </cell>
          <cell r="E3905" t="str">
            <v/>
          </cell>
          <cell r="F3905" t="str">
            <v/>
          </cell>
          <cell r="G3905" t="str">
            <v/>
          </cell>
          <cell r="H3905" t="str">
            <v/>
          </cell>
          <cell r="I3905"/>
          <cell r="J3905"/>
          <cell r="K3905"/>
          <cell r="L3905"/>
          <cell r="M3905" t="str">
            <v/>
          </cell>
          <cell r="N3905"/>
          <cell r="O3905"/>
          <cell r="P3905"/>
          <cell r="Q3905" t="str">
            <v/>
          </cell>
          <cell r="R3905"/>
          <cell r="S3905" t="str">
            <v/>
          </cell>
          <cell r="T3905"/>
          <cell r="U3905"/>
          <cell r="V3905" t="str">
            <v/>
          </cell>
        </row>
        <row r="3906">
          <cell r="A3906"/>
          <cell r="B3906" t="str">
            <v/>
          </cell>
          <cell r="C3906"/>
          <cell r="D3906" t="str">
            <v/>
          </cell>
          <cell r="E3906" t="str">
            <v/>
          </cell>
          <cell r="F3906" t="str">
            <v/>
          </cell>
          <cell r="G3906" t="str">
            <v/>
          </cell>
          <cell r="H3906" t="str">
            <v/>
          </cell>
          <cell r="I3906"/>
          <cell r="J3906"/>
          <cell r="K3906"/>
          <cell r="L3906"/>
          <cell r="M3906" t="str">
            <v/>
          </cell>
          <cell r="N3906"/>
          <cell r="O3906"/>
          <cell r="P3906"/>
          <cell r="Q3906" t="str">
            <v/>
          </cell>
          <cell r="R3906"/>
          <cell r="S3906" t="str">
            <v/>
          </cell>
          <cell r="T3906"/>
          <cell r="U3906"/>
          <cell r="V3906" t="str">
            <v/>
          </cell>
        </row>
        <row r="3907">
          <cell r="A3907"/>
          <cell r="B3907" t="str">
            <v/>
          </cell>
          <cell r="C3907"/>
          <cell r="D3907" t="str">
            <v/>
          </cell>
          <cell r="E3907" t="str">
            <v/>
          </cell>
          <cell r="F3907" t="str">
            <v/>
          </cell>
          <cell r="G3907" t="str">
            <v/>
          </cell>
          <cell r="H3907" t="str">
            <v/>
          </cell>
          <cell r="I3907"/>
          <cell r="J3907"/>
          <cell r="K3907"/>
          <cell r="L3907"/>
          <cell r="M3907" t="str">
            <v/>
          </cell>
          <cell r="N3907"/>
          <cell r="O3907"/>
          <cell r="P3907"/>
          <cell r="Q3907" t="str">
            <v/>
          </cell>
          <cell r="R3907"/>
          <cell r="S3907" t="str">
            <v/>
          </cell>
          <cell r="T3907"/>
          <cell r="U3907"/>
          <cell r="V3907" t="str">
            <v/>
          </cell>
        </row>
        <row r="3908">
          <cell r="A3908"/>
          <cell r="B3908" t="str">
            <v/>
          </cell>
          <cell r="C3908"/>
          <cell r="D3908" t="str">
            <v/>
          </cell>
          <cell r="E3908" t="str">
            <v/>
          </cell>
          <cell r="F3908" t="str">
            <v/>
          </cell>
          <cell r="G3908" t="str">
            <v/>
          </cell>
          <cell r="H3908" t="str">
            <v/>
          </cell>
          <cell r="I3908"/>
          <cell r="J3908"/>
          <cell r="K3908"/>
          <cell r="L3908"/>
          <cell r="M3908" t="str">
            <v/>
          </cell>
          <cell r="N3908"/>
          <cell r="O3908"/>
          <cell r="P3908"/>
          <cell r="Q3908" t="str">
            <v/>
          </cell>
          <cell r="R3908"/>
          <cell r="S3908" t="str">
            <v/>
          </cell>
          <cell r="T3908"/>
          <cell r="U3908"/>
          <cell r="V3908" t="str">
            <v/>
          </cell>
        </row>
        <row r="3909">
          <cell r="A3909"/>
          <cell r="B3909" t="str">
            <v/>
          </cell>
          <cell r="C3909"/>
          <cell r="D3909" t="str">
            <v/>
          </cell>
          <cell r="E3909" t="str">
            <v/>
          </cell>
          <cell r="F3909" t="str">
            <v/>
          </cell>
          <cell r="G3909" t="str">
            <v/>
          </cell>
          <cell r="H3909" t="str">
            <v/>
          </cell>
          <cell r="I3909"/>
          <cell r="J3909"/>
          <cell r="K3909"/>
          <cell r="L3909"/>
          <cell r="M3909" t="str">
            <v/>
          </cell>
          <cell r="N3909"/>
          <cell r="O3909"/>
          <cell r="P3909"/>
          <cell r="Q3909" t="str">
            <v/>
          </cell>
          <cell r="R3909"/>
          <cell r="S3909" t="str">
            <v/>
          </cell>
          <cell r="T3909"/>
          <cell r="U3909"/>
          <cell r="V3909" t="str">
            <v/>
          </cell>
        </row>
        <row r="3910">
          <cell r="A3910"/>
          <cell r="B3910" t="str">
            <v/>
          </cell>
          <cell r="C3910"/>
          <cell r="D3910" t="str">
            <v/>
          </cell>
          <cell r="E3910" t="str">
            <v/>
          </cell>
          <cell r="F3910" t="str">
            <v/>
          </cell>
          <cell r="G3910" t="str">
            <v/>
          </cell>
          <cell r="H3910" t="str">
            <v/>
          </cell>
          <cell r="I3910"/>
          <cell r="J3910"/>
          <cell r="K3910"/>
          <cell r="L3910"/>
          <cell r="M3910" t="str">
            <v/>
          </cell>
          <cell r="N3910"/>
          <cell r="O3910"/>
          <cell r="P3910"/>
          <cell r="Q3910" t="str">
            <v/>
          </cell>
          <cell r="R3910"/>
          <cell r="S3910" t="str">
            <v/>
          </cell>
          <cell r="T3910"/>
          <cell r="U3910"/>
          <cell r="V3910" t="str">
            <v/>
          </cell>
        </row>
        <row r="3911">
          <cell r="A3911"/>
          <cell r="B3911" t="str">
            <v/>
          </cell>
          <cell r="C3911"/>
          <cell r="D3911" t="str">
            <v/>
          </cell>
          <cell r="E3911" t="str">
            <v/>
          </cell>
          <cell r="F3911" t="str">
            <v/>
          </cell>
          <cell r="G3911" t="str">
            <v/>
          </cell>
          <cell r="H3911" t="str">
            <v/>
          </cell>
          <cell r="I3911"/>
          <cell r="J3911"/>
          <cell r="K3911"/>
          <cell r="L3911"/>
          <cell r="M3911" t="str">
            <v/>
          </cell>
          <cell r="N3911"/>
          <cell r="O3911"/>
          <cell r="P3911"/>
          <cell r="Q3911" t="str">
            <v/>
          </cell>
          <cell r="R3911"/>
          <cell r="S3911" t="str">
            <v/>
          </cell>
          <cell r="T3911"/>
          <cell r="U3911"/>
          <cell r="V3911" t="str">
            <v/>
          </cell>
        </row>
        <row r="3912">
          <cell r="A3912"/>
          <cell r="B3912" t="str">
            <v/>
          </cell>
          <cell r="C3912"/>
          <cell r="D3912" t="str">
            <v/>
          </cell>
          <cell r="E3912" t="str">
            <v/>
          </cell>
          <cell r="F3912" t="str">
            <v/>
          </cell>
          <cell r="G3912" t="str">
            <v/>
          </cell>
          <cell r="H3912" t="str">
            <v/>
          </cell>
          <cell r="I3912"/>
          <cell r="J3912"/>
          <cell r="K3912"/>
          <cell r="L3912"/>
          <cell r="M3912" t="str">
            <v/>
          </cell>
          <cell r="N3912"/>
          <cell r="O3912"/>
          <cell r="P3912"/>
          <cell r="Q3912" t="str">
            <v/>
          </cell>
          <cell r="R3912"/>
          <cell r="S3912" t="str">
            <v/>
          </cell>
          <cell r="T3912"/>
          <cell r="U3912"/>
          <cell r="V3912" t="str">
            <v/>
          </cell>
        </row>
        <row r="3913">
          <cell r="A3913"/>
          <cell r="B3913" t="str">
            <v/>
          </cell>
          <cell r="C3913"/>
          <cell r="D3913" t="str">
            <v/>
          </cell>
          <cell r="E3913" t="str">
            <v/>
          </cell>
          <cell r="F3913" t="str">
            <v/>
          </cell>
          <cell r="G3913" t="str">
            <v/>
          </cell>
          <cell r="H3913" t="str">
            <v/>
          </cell>
          <cell r="I3913"/>
          <cell r="J3913"/>
          <cell r="K3913"/>
          <cell r="L3913"/>
          <cell r="M3913" t="str">
            <v/>
          </cell>
          <cell r="N3913"/>
          <cell r="O3913"/>
          <cell r="P3913"/>
          <cell r="Q3913" t="str">
            <v/>
          </cell>
          <cell r="R3913"/>
          <cell r="S3913" t="str">
            <v/>
          </cell>
          <cell r="T3913"/>
          <cell r="U3913"/>
          <cell r="V3913" t="str">
            <v/>
          </cell>
        </row>
        <row r="3914">
          <cell r="A3914"/>
          <cell r="B3914" t="str">
            <v/>
          </cell>
          <cell r="C3914"/>
          <cell r="D3914" t="str">
            <v/>
          </cell>
          <cell r="E3914" t="str">
            <v/>
          </cell>
          <cell r="F3914" t="str">
            <v/>
          </cell>
          <cell r="G3914" t="str">
            <v/>
          </cell>
          <cell r="H3914" t="str">
            <v/>
          </cell>
          <cell r="I3914"/>
          <cell r="J3914"/>
          <cell r="K3914"/>
          <cell r="L3914"/>
          <cell r="M3914" t="str">
            <v/>
          </cell>
          <cell r="N3914"/>
          <cell r="O3914"/>
          <cell r="P3914"/>
          <cell r="Q3914" t="str">
            <v/>
          </cell>
          <cell r="R3914"/>
          <cell r="S3914" t="str">
            <v/>
          </cell>
          <cell r="T3914"/>
          <cell r="U3914"/>
          <cell r="V3914" t="str">
            <v/>
          </cell>
        </row>
        <row r="3915">
          <cell r="A3915"/>
          <cell r="B3915" t="str">
            <v/>
          </cell>
          <cell r="C3915"/>
          <cell r="D3915" t="str">
            <v/>
          </cell>
          <cell r="E3915" t="str">
            <v/>
          </cell>
          <cell r="F3915" t="str">
            <v/>
          </cell>
          <cell r="G3915" t="str">
            <v/>
          </cell>
          <cell r="H3915" t="str">
            <v/>
          </cell>
          <cell r="I3915"/>
          <cell r="J3915"/>
          <cell r="K3915"/>
          <cell r="L3915"/>
          <cell r="M3915" t="str">
            <v/>
          </cell>
          <cell r="N3915"/>
          <cell r="O3915"/>
          <cell r="P3915"/>
          <cell r="Q3915" t="str">
            <v/>
          </cell>
          <cell r="R3915"/>
          <cell r="S3915" t="str">
            <v/>
          </cell>
          <cell r="T3915"/>
          <cell r="U3915"/>
          <cell r="V3915" t="str">
            <v/>
          </cell>
        </row>
        <row r="3916">
          <cell r="A3916"/>
          <cell r="B3916" t="str">
            <v/>
          </cell>
          <cell r="C3916"/>
          <cell r="D3916" t="str">
            <v/>
          </cell>
          <cell r="E3916" t="str">
            <v/>
          </cell>
          <cell r="F3916" t="str">
            <v/>
          </cell>
          <cell r="G3916" t="str">
            <v/>
          </cell>
          <cell r="H3916" t="str">
            <v/>
          </cell>
          <cell r="I3916"/>
          <cell r="J3916"/>
          <cell r="K3916"/>
          <cell r="L3916"/>
          <cell r="M3916" t="str">
            <v/>
          </cell>
          <cell r="N3916"/>
          <cell r="O3916"/>
          <cell r="P3916"/>
          <cell r="Q3916" t="str">
            <v/>
          </cell>
          <cell r="R3916"/>
          <cell r="S3916" t="str">
            <v/>
          </cell>
          <cell r="T3916"/>
          <cell r="U3916"/>
          <cell r="V3916" t="str">
            <v/>
          </cell>
        </row>
        <row r="3917">
          <cell r="A3917"/>
          <cell r="B3917" t="str">
            <v/>
          </cell>
          <cell r="C3917"/>
          <cell r="D3917" t="str">
            <v/>
          </cell>
          <cell r="E3917" t="str">
            <v/>
          </cell>
          <cell r="F3917" t="str">
            <v/>
          </cell>
          <cell r="G3917" t="str">
            <v/>
          </cell>
          <cell r="H3917" t="str">
            <v/>
          </cell>
          <cell r="I3917"/>
          <cell r="J3917"/>
          <cell r="K3917"/>
          <cell r="L3917"/>
          <cell r="M3917" t="str">
            <v/>
          </cell>
          <cell r="N3917"/>
          <cell r="O3917"/>
          <cell r="P3917"/>
          <cell r="Q3917" t="str">
            <v/>
          </cell>
          <cell r="R3917"/>
          <cell r="S3917" t="str">
            <v/>
          </cell>
          <cell r="T3917"/>
          <cell r="U3917"/>
          <cell r="V3917" t="str">
            <v/>
          </cell>
        </row>
        <row r="3918">
          <cell r="A3918"/>
          <cell r="B3918" t="str">
            <v/>
          </cell>
          <cell r="C3918"/>
          <cell r="D3918" t="str">
            <v/>
          </cell>
          <cell r="E3918" t="str">
            <v/>
          </cell>
          <cell r="F3918" t="str">
            <v/>
          </cell>
          <cell r="G3918" t="str">
            <v/>
          </cell>
          <cell r="H3918" t="str">
            <v/>
          </cell>
          <cell r="I3918"/>
          <cell r="J3918"/>
          <cell r="K3918"/>
          <cell r="L3918"/>
          <cell r="M3918" t="str">
            <v/>
          </cell>
          <cell r="N3918"/>
          <cell r="O3918"/>
          <cell r="P3918"/>
          <cell r="Q3918" t="str">
            <v/>
          </cell>
          <cell r="R3918"/>
          <cell r="S3918" t="str">
            <v/>
          </cell>
          <cell r="T3918"/>
          <cell r="U3918"/>
          <cell r="V3918" t="str">
            <v/>
          </cell>
        </row>
        <row r="3919">
          <cell r="A3919"/>
          <cell r="B3919" t="str">
            <v/>
          </cell>
          <cell r="C3919"/>
          <cell r="D3919" t="str">
            <v/>
          </cell>
          <cell r="E3919" t="str">
            <v/>
          </cell>
          <cell r="F3919" t="str">
            <v/>
          </cell>
          <cell r="G3919" t="str">
            <v/>
          </cell>
          <cell r="H3919" t="str">
            <v/>
          </cell>
          <cell r="I3919"/>
          <cell r="J3919"/>
          <cell r="K3919"/>
          <cell r="L3919"/>
          <cell r="M3919" t="str">
            <v/>
          </cell>
          <cell r="N3919"/>
          <cell r="O3919"/>
          <cell r="P3919"/>
          <cell r="Q3919" t="str">
            <v/>
          </cell>
          <cell r="R3919"/>
          <cell r="S3919" t="str">
            <v/>
          </cell>
          <cell r="T3919"/>
          <cell r="U3919"/>
          <cell r="V3919" t="str">
            <v/>
          </cell>
        </row>
        <row r="3920">
          <cell r="A3920"/>
          <cell r="B3920" t="str">
            <v/>
          </cell>
          <cell r="C3920"/>
          <cell r="D3920" t="str">
            <v/>
          </cell>
          <cell r="E3920" t="str">
            <v/>
          </cell>
          <cell r="F3920" t="str">
            <v/>
          </cell>
          <cell r="G3920" t="str">
            <v/>
          </cell>
          <cell r="H3920" t="str">
            <v/>
          </cell>
          <cell r="I3920"/>
          <cell r="J3920"/>
          <cell r="K3920"/>
          <cell r="L3920"/>
          <cell r="M3920" t="str">
            <v/>
          </cell>
          <cell r="N3920"/>
          <cell r="O3920"/>
          <cell r="P3920"/>
          <cell r="Q3920" t="str">
            <v/>
          </cell>
          <cell r="R3920"/>
          <cell r="S3920" t="str">
            <v/>
          </cell>
          <cell r="T3920"/>
          <cell r="U3920"/>
          <cell r="V3920" t="str">
            <v/>
          </cell>
        </row>
        <row r="3921">
          <cell r="A3921"/>
          <cell r="B3921" t="str">
            <v/>
          </cell>
          <cell r="C3921"/>
          <cell r="D3921" t="str">
            <v/>
          </cell>
          <cell r="E3921" t="str">
            <v/>
          </cell>
          <cell r="F3921" t="str">
            <v/>
          </cell>
          <cell r="G3921" t="str">
            <v/>
          </cell>
          <cell r="H3921" t="str">
            <v/>
          </cell>
          <cell r="I3921"/>
          <cell r="J3921"/>
          <cell r="K3921"/>
          <cell r="L3921"/>
          <cell r="M3921" t="str">
            <v/>
          </cell>
          <cell r="N3921"/>
          <cell r="O3921"/>
          <cell r="P3921"/>
          <cell r="Q3921" t="str">
            <v/>
          </cell>
          <cell r="R3921"/>
          <cell r="S3921" t="str">
            <v/>
          </cell>
          <cell r="T3921"/>
          <cell r="U3921"/>
          <cell r="V3921" t="str">
            <v/>
          </cell>
        </row>
        <row r="3922">
          <cell r="A3922"/>
          <cell r="B3922" t="str">
            <v/>
          </cell>
          <cell r="C3922"/>
          <cell r="D3922" t="str">
            <v/>
          </cell>
          <cell r="E3922" t="str">
            <v/>
          </cell>
          <cell r="F3922" t="str">
            <v/>
          </cell>
          <cell r="G3922" t="str">
            <v/>
          </cell>
          <cell r="H3922" t="str">
            <v/>
          </cell>
          <cell r="I3922"/>
          <cell r="J3922"/>
          <cell r="K3922"/>
          <cell r="L3922"/>
          <cell r="M3922" t="str">
            <v/>
          </cell>
          <cell r="N3922"/>
          <cell r="O3922"/>
          <cell r="P3922"/>
          <cell r="Q3922" t="str">
            <v/>
          </cell>
          <cell r="R3922"/>
          <cell r="S3922" t="str">
            <v/>
          </cell>
          <cell r="T3922"/>
          <cell r="U3922"/>
          <cell r="V3922" t="str">
            <v/>
          </cell>
        </row>
        <row r="3923">
          <cell r="A3923"/>
          <cell r="B3923" t="str">
            <v/>
          </cell>
          <cell r="C3923"/>
          <cell r="D3923" t="str">
            <v/>
          </cell>
          <cell r="E3923" t="str">
            <v/>
          </cell>
          <cell r="F3923" t="str">
            <v/>
          </cell>
          <cell r="G3923" t="str">
            <v/>
          </cell>
          <cell r="H3923" t="str">
            <v/>
          </cell>
          <cell r="I3923"/>
          <cell r="J3923"/>
          <cell r="K3923"/>
          <cell r="L3923"/>
          <cell r="M3923" t="str">
            <v/>
          </cell>
          <cell r="N3923"/>
          <cell r="O3923"/>
          <cell r="P3923"/>
          <cell r="Q3923" t="str">
            <v/>
          </cell>
          <cell r="R3923"/>
          <cell r="S3923" t="str">
            <v/>
          </cell>
          <cell r="T3923"/>
          <cell r="U3923"/>
          <cell r="V3923" t="str">
            <v/>
          </cell>
        </row>
        <row r="3924">
          <cell r="A3924"/>
          <cell r="B3924" t="str">
            <v/>
          </cell>
          <cell r="C3924"/>
          <cell r="D3924" t="str">
            <v/>
          </cell>
          <cell r="E3924" t="str">
            <v/>
          </cell>
          <cell r="F3924" t="str">
            <v/>
          </cell>
          <cell r="G3924" t="str">
            <v/>
          </cell>
          <cell r="H3924" t="str">
            <v/>
          </cell>
          <cell r="I3924"/>
          <cell r="J3924"/>
          <cell r="K3924"/>
          <cell r="L3924"/>
          <cell r="M3924" t="str">
            <v/>
          </cell>
          <cell r="N3924"/>
          <cell r="O3924"/>
          <cell r="P3924"/>
          <cell r="Q3924" t="str">
            <v/>
          </cell>
          <cell r="R3924"/>
          <cell r="S3924" t="str">
            <v/>
          </cell>
          <cell r="T3924"/>
          <cell r="U3924"/>
          <cell r="V3924" t="str">
            <v/>
          </cell>
        </row>
        <row r="3925">
          <cell r="A3925"/>
          <cell r="B3925" t="str">
            <v/>
          </cell>
          <cell r="C3925"/>
          <cell r="D3925" t="str">
            <v/>
          </cell>
          <cell r="E3925" t="str">
            <v/>
          </cell>
          <cell r="F3925" t="str">
            <v/>
          </cell>
          <cell r="G3925" t="str">
            <v/>
          </cell>
          <cell r="H3925" t="str">
            <v/>
          </cell>
          <cell r="I3925"/>
          <cell r="J3925"/>
          <cell r="K3925"/>
          <cell r="L3925"/>
          <cell r="M3925" t="str">
            <v/>
          </cell>
          <cell r="N3925"/>
          <cell r="O3925"/>
          <cell r="P3925"/>
          <cell r="Q3925" t="str">
            <v/>
          </cell>
          <cell r="R3925"/>
          <cell r="S3925" t="str">
            <v/>
          </cell>
          <cell r="T3925"/>
          <cell r="U3925"/>
          <cell r="V3925" t="str">
            <v/>
          </cell>
        </row>
        <row r="3926">
          <cell r="A3926"/>
          <cell r="B3926" t="str">
            <v/>
          </cell>
          <cell r="C3926"/>
          <cell r="D3926" t="str">
            <v/>
          </cell>
          <cell r="E3926" t="str">
            <v/>
          </cell>
          <cell r="F3926" t="str">
            <v/>
          </cell>
          <cell r="G3926" t="str">
            <v/>
          </cell>
          <cell r="H3926" t="str">
            <v/>
          </cell>
          <cell r="I3926"/>
          <cell r="J3926"/>
          <cell r="K3926"/>
          <cell r="L3926"/>
          <cell r="M3926" t="str">
            <v/>
          </cell>
          <cell r="N3926"/>
          <cell r="O3926"/>
          <cell r="P3926"/>
          <cell r="Q3926" t="str">
            <v/>
          </cell>
          <cell r="R3926"/>
          <cell r="S3926" t="str">
            <v/>
          </cell>
          <cell r="T3926"/>
          <cell r="U3926"/>
          <cell r="V3926" t="str">
            <v/>
          </cell>
        </row>
        <row r="3927">
          <cell r="A3927"/>
          <cell r="B3927" t="str">
            <v/>
          </cell>
          <cell r="C3927"/>
          <cell r="D3927" t="str">
            <v/>
          </cell>
          <cell r="E3927" t="str">
            <v/>
          </cell>
          <cell r="F3927" t="str">
            <v/>
          </cell>
          <cell r="G3927" t="str">
            <v/>
          </cell>
          <cell r="H3927" t="str">
            <v/>
          </cell>
          <cell r="I3927"/>
          <cell r="J3927"/>
          <cell r="K3927"/>
          <cell r="L3927"/>
          <cell r="M3927" t="str">
            <v/>
          </cell>
          <cell r="N3927"/>
          <cell r="O3927"/>
          <cell r="P3927"/>
          <cell r="Q3927" t="str">
            <v/>
          </cell>
          <cell r="R3927"/>
          <cell r="S3927" t="str">
            <v/>
          </cell>
          <cell r="T3927"/>
          <cell r="U3927"/>
          <cell r="V3927" t="str">
            <v/>
          </cell>
        </row>
        <row r="3928">
          <cell r="A3928"/>
          <cell r="B3928" t="str">
            <v/>
          </cell>
          <cell r="C3928"/>
          <cell r="D3928" t="str">
            <v/>
          </cell>
          <cell r="E3928" t="str">
            <v/>
          </cell>
          <cell r="F3928" t="str">
            <v/>
          </cell>
          <cell r="G3928" t="str">
            <v/>
          </cell>
          <cell r="H3928" t="str">
            <v/>
          </cell>
          <cell r="I3928"/>
          <cell r="J3928"/>
          <cell r="K3928"/>
          <cell r="L3928"/>
          <cell r="M3928" t="str">
            <v/>
          </cell>
          <cell r="N3928"/>
          <cell r="O3928"/>
          <cell r="P3928"/>
          <cell r="Q3928" t="str">
            <v/>
          </cell>
          <cell r="R3928"/>
          <cell r="S3928" t="str">
            <v/>
          </cell>
          <cell r="T3928"/>
          <cell r="U3928"/>
          <cell r="V3928" t="str">
            <v/>
          </cell>
        </row>
        <row r="3929">
          <cell r="A3929"/>
          <cell r="B3929" t="str">
            <v/>
          </cell>
          <cell r="C3929"/>
          <cell r="D3929" t="str">
            <v/>
          </cell>
          <cell r="E3929" t="str">
            <v/>
          </cell>
          <cell r="F3929" t="str">
            <v/>
          </cell>
          <cell r="G3929" t="str">
            <v/>
          </cell>
          <cell r="H3929" t="str">
            <v/>
          </cell>
          <cell r="I3929"/>
          <cell r="J3929"/>
          <cell r="K3929"/>
          <cell r="L3929"/>
          <cell r="M3929" t="str">
            <v/>
          </cell>
          <cell r="N3929"/>
          <cell r="O3929"/>
          <cell r="P3929"/>
          <cell r="Q3929" t="str">
            <v/>
          </cell>
          <cell r="R3929"/>
          <cell r="S3929" t="str">
            <v/>
          </cell>
          <cell r="T3929"/>
          <cell r="U3929"/>
          <cell r="V3929" t="str">
            <v/>
          </cell>
        </row>
        <row r="3930">
          <cell r="A3930"/>
          <cell r="B3930" t="str">
            <v/>
          </cell>
          <cell r="C3930"/>
          <cell r="D3930" t="str">
            <v/>
          </cell>
          <cell r="E3930" t="str">
            <v/>
          </cell>
          <cell r="F3930" t="str">
            <v/>
          </cell>
          <cell r="G3930" t="str">
            <v/>
          </cell>
          <cell r="H3930" t="str">
            <v/>
          </cell>
          <cell r="I3930"/>
          <cell r="J3930"/>
          <cell r="K3930"/>
          <cell r="L3930"/>
          <cell r="M3930" t="str">
            <v/>
          </cell>
          <cell r="N3930"/>
          <cell r="O3930"/>
          <cell r="P3930"/>
          <cell r="Q3930" t="str">
            <v/>
          </cell>
          <cell r="R3930"/>
          <cell r="S3930" t="str">
            <v/>
          </cell>
          <cell r="T3930"/>
          <cell r="U3930"/>
          <cell r="V3930" t="str">
            <v/>
          </cell>
        </row>
        <row r="3931">
          <cell r="A3931"/>
          <cell r="B3931" t="str">
            <v/>
          </cell>
          <cell r="C3931"/>
          <cell r="D3931" t="str">
            <v/>
          </cell>
          <cell r="E3931" t="str">
            <v/>
          </cell>
          <cell r="F3931" t="str">
            <v/>
          </cell>
          <cell r="G3931" t="str">
            <v/>
          </cell>
          <cell r="H3931" t="str">
            <v/>
          </cell>
          <cell r="I3931"/>
          <cell r="J3931"/>
          <cell r="K3931"/>
          <cell r="L3931"/>
          <cell r="M3931" t="str">
            <v/>
          </cell>
          <cell r="N3931"/>
          <cell r="O3931"/>
          <cell r="P3931"/>
          <cell r="Q3931" t="str">
            <v/>
          </cell>
          <cell r="R3931"/>
          <cell r="S3931" t="str">
            <v/>
          </cell>
          <cell r="T3931"/>
          <cell r="U3931"/>
          <cell r="V3931" t="str">
            <v/>
          </cell>
        </row>
        <row r="3932">
          <cell r="A3932"/>
          <cell r="B3932" t="str">
            <v/>
          </cell>
          <cell r="C3932"/>
          <cell r="D3932" t="str">
            <v/>
          </cell>
          <cell r="E3932" t="str">
            <v/>
          </cell>
          <cell r="F3932" t="str">
            <v/>
          </cell>
          <cell r="G3932" t="str">
            <v/>
          </cell>
          <cell r="H3932" t="str">
            <v/>
          </cell>
          <cell r="I3932"/>
          <cell r="J3932"/>
          <cell r="K3932"/>
          <cell r="L3932"/>
          <cell r="M3932" t="str">
            <v/>
          </cell>
          <cell r="N3932"/>
          <cell r="O3932"/>
          <cell r="P3932"/>
          <cell r="Q3932" t="str">
            <v/>
          </cell>
          <cell r="R3932"/>
          <cell r="S3932" t="str">
            <v/>
          </cell>
          <cell r="T3932"/>
          <cell r="U3932"/>
          <cell r="V3932" t="str">
            <v/>
          </cell>
        </row>
        <row r="3933">
          <cell r="A3933"/>
          <cell r="B3933" t="str">
            <v/>
          </cell>
          <cell r="C3933"/>
          <cell r="D3933" t="str">
            <v/>
          </cell>
          <cell r="E3933" t="str">
            <v/>
          </cell>
          <cell r="F3933" t="str">
            <v/>
          </cell>
          <cell r="G3933" t="str">
            <v/>
          </cell>
          <cell r="H3933" t="str">
            <v/>
          </cell>
          <cell r="I3933"/>
          <cell r="J3933"/>
          <cell r="K3933"/>
          <cell r="L3933"/>
          <cell r="M3933" t="str">
            <v/>
          </cell>
          <cell r="N3933"/>
          <cell r="O3933"/>
          <cell r="P3933"/>
          <cell r="Q3933" t="str">
            <v/>
          </cell>
          <cell r="R3933"/>
          <cell r="S3933" t="str">
            <v/>
          </cell>
          <cell r="T3933"/>
          <cell r="U3933"/>
          <cell r="V3933" t="str">
            <v/>
          </cell>
        </row>
        <row r="3934">
          <cell r="A3934"/>
          <cell r="B3934" t="str">
            <v/>
          </cell>
          <cell r="C3934"/>
          <cell r="D3934" t="str">
            <v/>
          </cell>
          <cell r="E3934" t="str">
            <v/>
          </cell>
          <cell r="F3934" t="str">
            <v/>
          </cell>
          <cell r="G3934" t="str">
            <v/>
          </cell>
          <cell r="H3934" t="str">
            <v/>
          </cell>
          <cell r="I3934"/>
          <cell r="J3934"/>
          <cell r="K3934"/>
          <cell r="L3934"/>
          <cell r="M3934" t="str">
            <v/>
          </cell>
          <cell r="N3934"/>
          <cell r="O3934"/>
          <cell r="P3934"/>
          <cell r="Q3934" t="str">
            <v/>
          </cell>
          <cell r="R3934"/>
          <cell r="S3934" t="str">
            <v/>
          </cell>
          <cell r="T3934"/>
          <cell r="U3934"/>
          <cell r="V3934" t="str">
            <v/>
          </cell>
        </row>
        <row r="3935">
          <cell r="A3935"/>
          <cell r="B3935" t="str">
            <v/>
          </cell>
          <cell r="C3935"/>
          <cell r="D3935" t="str">
            <v/>
          </cell>
          <cell r="E3935" t="str">
            <v/>
          </cell>
          <cell r="F3935" t="str">
            <v/>
          </cell>
          <cell r="G3935" t="str">
            <v/>
          </cell>
          <cell r="H3935" t="str">
            <v/>
          </cell>
          <cell r="I3935"/>
          <cell r="J3935"/>
          <cell r="K3935"/>
          <cell r="L3935"/>
          <cell r="M3935" t="str">
            <v/>
          </cell>
          <cell r="N3935"/>
          <cell r="O3935"/>
          <cell r="P3935"/>
          <cell r="Q3935" t="str">
            <v/>
          </cell>
          <cell r="R3935"/>
          <cell r="S3935" t="str">
            <v/>
          </cell>
          <cell r="T3935"/>
          <cell r="U3935"/>
          <cell r="V3935" t="str">
            <v/>
          </cell>
        </row>
        <row r="3936">
          <cell r="A3936"/>
          <cell r="B3936" t="str">
            <v/>
          </cell>
          <cell r="C3936"/>
          <cell r="D3936" t="str">
            <v>Moto Bomba Deutz</v>
          </cell>
          <cell r="E3936" t="str">
            <v>100BB</v>
          </cell>
          <cell r="F3936" t="str">
            <v>Coazucar S. A.</v>
          </cell>
          <cell r="G3936">
            <v>791060405</v>
          </cell>
          <cell r="H3936">
            <v>7794550031</v>
          </cell>
          <cell r="I3936"/>
          <cell r="J3936"/>
          <cell r="K3936"/>
          <cell r="L3936"/>
          <cell r="M3936" t="str">
            <v/>
          </cell>
          <cell r="N3936"/>
          <cell r="O3936"/>
          <cell r="P3936"/>
          <cell r="Q3936" t="str">
            <v/>
          </cell>
          <cell r="R3936"/>
          <cell r="S3936" t="str">
            <v/>
          </cell>
          <cell r="T3936"/>
          <cell r="U3936"/>
          <cell r="V3936" t="str">
            <v/>
          </cell>
        </row>
        <row r="3937">
          <cell r="A3937"/>
          <cell r="B3937" t="str">
            <v/>
          </cell>
          <cell r="C3937"/>
          <cell r="D3937" t="str">
            <v>Moto Bomba Deutz</v>
          </cell>
          <cell r="E3937" t="str">
            <v>100BB</v>
          </cell>
          <cell r="F3937" t="str">
            <v>Coazucar S. A.</v>
          </cell>
          <cell r="G3937">
            <v>791060405</v>
          </cell>
          <cell r="H3937">
            <v>7794550031</v>
          </cell>
          <cell r="I3937"/>
          <cell r="J3937"/>
          <cell r="K3937"/>
          <cell r="L3937"/>
          <cell r="M3937" t="str">
            <v/>
          </cell>
          <cell r="N3937"/>
          <cell r="O3937"/>
          <cell r="P3937"/>
          <cell r="Q3937" t="str">
            <v/>
          </cell>
          <cell r="R3937"/>
          <cell r="S3937" t="str">
            <v/>
          </cell>
          <cell r="T3937"/>
          <cell r="U3937"/>
          <cell r="V3937" t="str">
            <v/>
          </cell>
        </row>
        <row r="3938">
          <cell r="A3938"/>
          <cell r="B3938" t="str">
            <v/>
          </cell>
          <cell r="C3938"/>
          <cell r="D3938" t="str">
            <v>Moto Bomba Deutz</v>
          </cell>
          <cell r="E3938" t="str">
            <v>100BB</v>
          </cell>
          <cell r="F3938" t="str">
            <v>Coazucar S. A.</v>
          </cell>
          <cell r="G3938">
            <v>791060405</v>
          </cell>
          <cell r="H3938">
            <v>7794550031</v>
          </cell>
          <cell r="I3938"/>
          <cell r="J3938"/>
          <cell r="K3938"/>
          <cell r="L3938"/>
          <cell r="M3938" t="str">
            <v/>
          </cell>
          <cell r="N3938"/>
          <cell r="O3938"/>
          <cell r="P3938"/>
          <cell r="Q3938" t="str">
            <v/>
          </cell>
          <cell r="R3938"/>
          <cell r="S3938" t="str">
            <v/>
          </cell>
          <cell r="T3938"/>
          <cell r="U3938"/>
          <cell r="V3938" t="str">
            <v/>
          </cell>
        </row>
        <row r="3939">
          <cell r="A3939"/>
          <cell r="B3939" t="str">
            <v/>
          </cell>
          <cell r="C3939"/>
          <cell r="D3939" t="str">
            <v>Enrolladorocmis VIR7M-D125-MT502</v>
          </cell>
          <cell r="E3939" t="str">
            <v>100BB</v>
          </cell>
          <cell r="F3939" t="str">
            <v>Coazucar S. A.</v>
          </cell>
          <cell r="G3939">
            <v>791060405</v>
          </cell>
          <cell r="H3939">
            <v>7794550150</v>
          </cell>
          <cell r="I3939"/>
          <cell r="J3939"/>
          <cell r="K3939"/>
          <cell r="L3939"/>
          <cell r="M3939" t="str">
            <v/>
          </cell>
          <cell r="N3939"/>
          <cell r="O3939"/>
          <cell r="P3939"/>
          <cell r="Q3939" t="str">
            <v/>
          </cell>
          <cell r="R3939"/>
          <cell r="S3939" t="str">
            <v/>
          </cell>
          <cell r="T3939"/>
          <cell r="U3939"/>
          <cell r="V3939" t="str">
            <v/>
          </cell>
        </row>
        <row r="3940">
          <cell r="A3940"/>
          <cell r="B3940" t="str">
            <v/>
          </cell>
          <cell r="C3940"/>
          <cell r="D3940" t="str">
            <v>Enrolladorocmis VIR7M-D125-MT502</v>
          </cell>
          <cell r="E3940" t="str">
            <v>100BB</v>
          </cell>
          <cell r="F3940" t="str">
            <v>Coazucar S. A.</v>
          </cell>
          <cell r="G3940">
            <v>791060405</v>
          </cell>
          <cell r="H3940">
            <v>7794550150</v>
          </cell>
          <cell r="I3940"/>
          <cell r="J3940"/>
          <cell r="K3940"/>
          <cell r="L3940"/>
          <cell r="M3940" t="str">
            <v/>
          </cell>
          <cell r="N3940"/>
          <cell r="O3940"/>
          <cell r="P3940"/>
          <cell r="Q3940" t="str">
            <v/>
          </cell>
          <cell r="R3940"/>
          <cell r="S3940" t="str">
            <v/>
          </cell>
          <cell r="T3940"/>
          <cell r="U3940"/>
          <cell r="V3940" t="str">
            <v/>
          </cell>
        </row>
        <row r="3941">
          <cell r="A3941"/>
          <cell r="B3941" t="str">
            <v/>
          </cell>
          <cell r="C3941"/>
          <cell r="D3941" t="str">
            <v>Enrolladorocmis VIR7M-D125-MT502</v>
          </cell>
          <cell r="E3941" t="str">
            <v>100BB</v>
          </cell>
          <cell r="F3941" t="str">
            <v>Coazucar S. A.</v>
          </cell>
          <cell r="G3941">
            <v>791060405</v>
          </cell>
          <cell r="H3941">
            <v>7794550150</v>
          </cell>
          <cell r="I3941"/>
          <cell r="J3941"/>
          <cell r="K3941"/>
          <cell r="L3941"/>
          <cell r="M3941" t="str">
            <v/>
          </cell>
          <cell r="N3941"/>
          <cell r="O3941"/>
          <cell r="P3941"/>
          <cell r="Q3941" t="str">
            <v/>
          </cell>
          <cell r="R3941"/>
          <cell r="S3941" t="str">
            <v/>
          </cell>
          <cell r="T3941"/>
          <cell r="U3941"/>
          <cell r="V3941" t="str">
            <v/>
          </cell>
        </row>
        <row r="3942">
          <cell r="A3942"/>
          <cell r="B3942" t="str">
            <v/>
          </cell>
          <cell r="C3942"/>
          <cell r="D3942" t="str">
            <v>Bomba Lovol</v>
          </cell>
          <cell r="E3942" t="str">
            <v>100BB</v>
          </cell>
          <cell r="F3942" t="str">
            <v>Coazucar S. A.</v>
          </cell>
          <cell r="G3942">
            <v>791060405</v>
          </cell>
          <cell r="H3942">
            <v>7794550196</v>
          </cell>
          <cell r="I3942"/>
          <cell r="J3942"/>
          <cell r="K3942"/>
          <cell r="L3942"/>
          <cell r="M3942" t="str">
            <v/>
          </cell>
          <cell r="N3942"/>
          <cell r="O3942"/>
          <cell r="P3942"/>
          <cell r="Q3942" t="str">
            <v/>
          </cell>
          <cell r="R3942"/>
          <cell r="S3942" t="str">
            <v/>
          </cell>
          <cell r="T3942"/>
          <cell r="U3942"/>
          <cell r="V3942" t="str">
            <v/>
          </cell>
        </row>
        <row r="3943">
          <cell r="A3943"/>
          <cell r="B3943" t="str">
            <v/>
          </cell>
          <cell r="C3943"/>
          <cell r="D3943" t="str">
            <v>Bomba Lovol</v>
          </cell>
          <cell r="E3943" t="str">
            <v>100BB</v>
          </cell>
          <cell r="F3943" t="str">
            <v>Coazucar S. A.</v>
          </cell>
          <cell r="G3943">
            <v>791060405</v>
          </cell>
          <cell r="H3943">
            <v>7794550196</v>
          </cell>
          <cell r="I3943"/>
          <cell r="J3943"/>
          <cell r="K3943"/>
          <cell r="L3943"/>
          <cell r="M3943" t="str">
            <v/>
          </cell>
          <cell r="N3943"/>
          <cell r="O3943"/>
          <cell r="P3943"/>
          <cell r="Q3943" t="str">
            <v/>
          </cell>
          <cell r="R3943"/>
          <cell r="S3943" t="str">
            <v/>
          </cell>
          <cell r="T3943"/>
          <cell r="U3943"/>
          <cell r="V3943" t="str">
            <v/>
          </cell>
        </row>
        <row r="3944">
          <cell r="A3944"/>
          <cell r="B3944" t="str">
            <v/>
          </cell>
          <cell r="C3944"/>
          <cell r="D3944" t="str">
            <v>Bomba Lovol</v>
          </cell>
          <cell r="E3944" t="str">
            <v>100BB</v>
          </cell>
          <cell r="F3944" t="str">
            <v>Coazucar S. A.</v>
          </cell>
          <cell r="G3944">
            <v>791060405</v>
          </cell>
          <cell r="H3944">
            <v>7794550196</v>
          </cell>
          <cell r="I3944"/>
          <cell r="J3944"/>
          <cell r="K3944"/>
          <cell r="L3944"/>
          <cell r="M3944" t="str">
            <v/>
          </cell>
          <cell r="N3944"/>
          <cell r="O3944"/>
          <cell r="P3944"/>
          <cell r="Q3944" t="str">
            <v/>
          </cell>
          <cell r="R3944"/>
          <cell r="S3944" t="str">
            <v/>
          </cell>
          <cell r="T3944"/>
          <cell r="U3944"/>
          <cell r="V3944" t="str">
            <v/>
          </cell>
        </row>
        <row r="3945">
          <cell r="A3945"/>
          <cell r="B3945" t="str">
            <v/>
          </cell>
          <cell r="C3945"/>
          <cell r="D3945" t="str">
            <v xml:space="preserve">Moto Bomba Perkins 4.236 </v>
          </cell>
          <cell r="E3945" t="str">
            <v>100BB</v>
          </cell>
          <cell r="F3945" t="str">
            <v>Coazucar S. A.</v>
          </cell>
          <cell r="G3945">
            <v>791060405</v>
          </cell>
          <cell r="H3945">
            <v>7794550047</v>
          </cell>
          <cell r="I3945"/>
          <cell r="J3945"/>
          <cell r="K3945"/>
          <cell r="L3945"/>
          <cell r="M3945" t="str">
            <v/>
          </cell>
          <cell r="N3945"/>
          <cell r="O3945"/>
          <cell r="P3945"/>
          <cell r="Q3945" t="str">
            <v/>
          </cell>
          <cell r="R3945"/>
          <cell r="S3945" t="str">
            <v/>
          </cell>
          <cell r="T3945"/>
          <cell r="U3945"/>
          <cell r="V3945" t="str">
            <v/>
          </cell>
        </row>
        <row r="3946">
          <cell r="A3946"/>
          <cell r="B3946" t="str">
            <v/>
          </cell>
          <cell r="C3946"/>
          <cell r="D3946" t="str">
            <v xml:space="preserve">Moto Bomba Perkins 4.236 </v>
          </cell>
          <cell r="E3946" t="str">
            <v>100BB</v>
          </cell>
          <cell r="F3946" t="str">
            <v>Coazucar S. A.</v>
          </cell>
          <cell r="G3946">
            <v>791060405</v>
          </cell>
          <cell r="H3946">
            <v>7794550047</v>
          </cell>
          <cell r="I3946"/>
          <cell r="J3946"/>
          <cell r="K3946"/>
          <cell r="L3946"/>
          <cell r="M3946" t="str">
            <v/>
          </cell>
          <cell r="N3946"/>
          <cell r="O3946"/>
          <cell r="P3946"/>
          <cell r="Q3946" t="str">
            <v/>
          </cell>
          <cell r="R3946"/>
          <cell r="S3946" t="str">
            <v/>
          </cell>
          <cell r="T3946"/>
          <cell r="U3946"/>
          <cell r="V3946" t="str">
            <v/>
          </cell>
        </row>
        <row r="3947">
          <cell r="A3947"/>
          <cell r="B3947" t="str">
            <v/>
          </cell>
          <cell r="C3947"/>
          <cell r="D3947" t="str">
            <v xml:space="preserve">Moto Bomba Perkins 4.236 </v>
          </cell>
          <cell r="E3947" t="str">
            <v>100BB</v>
          </cell>
          <cell r="F3947" t="str">
            <v>Coazucar S. A.</v>
          </cell>
          <cell r="G3947">
            <v>791060405</v>
          </cell>
          <cell r="H3947">
            <v>7794550047</v>
          </cell>
          <cell r="I3947"/>
          <cell r="J3947"/>
          <cell r="K3947"/>
          <cell r="L3947"/>
          <cell r="M3947" t="str">
            <v/>
          </cell>
          <cell r="N3947"/>
          <cell r="O3947"/>
          <cell r="P3947"/>
          <cell r="Q3947" t="str">
            <v/>
          </cell>
          <cell r="R3947"/>
          <cell r="S3947" t="str">
            <v/>
          </cell>
          <cell r="T3947"/>
          <cell r="U3947"/>
          <cell r="V3947" t="str">
            <v/>
          </cell>
        </row>
        <row r="3948">
          <cell r="A3948"/>
          <cell r="B3948" t="str">
            <v/>
          </cell>
          <cell r="C3948"/>
          <cell r="D3948" t="str">
            <v/>
          </cell>
          <cell r="E3948" t="str">
            <v/>
          </cell>
          <cell r="F3948" t="str">
            <v/>
          </cell>
          <cell r="G3948" t="str">
            <v/>
          </cell>
          <cell r="H3948" t="str">
            <v/>
          </cell>
          <cell r="I3948"/>
          <cell r="J3948"/>
          <cell r="K3948"/>
          <cell r="L3948"/>
          <cell r="M3948" t="str">
            <v/>
          </cell>
          <cell r="N3948"/>
          <cell r="O3948"/>
          <cell r="P3948"/>
          <cell r="Q3948" t="str">
            <v/>
          </cell>
          <cell r="R3948"/>
          <cell r="S3948" t="str">
            <v/>
          </cell>
          <cell r="T3948"/>
          <cell r="U3948"/>
          <cell r="V3948" t="str">
            <v/>
          </cell>
        </row>
        <row r="3949">
          <cell r="A3949"/>
          <cell r="B3949" t="str">
            <v/>
          </cell>
          <cell r="C3949"/>
          <cell r="D3949" t="str">
            <v/>
          </cell>
          <cell r="E3949" t="str">
            <v/>
          </cell>
          <cell r="F3949" t="str">
            <v/>
          </cell>
          <cell r="G3949" t="str">
            <v/>
          </cell>
          <cell r="H3949" t="str">
            <v/>
          </cell>
          <cell r="I3949"/>
          <cell r="J3949"/>
          <cell r="K3949"/>
          <cell r="L3949"/>
          <cell r="M3949" t="str">
            <v/>
          </cell>
          <cell r="N3949"/>
          <cell r="O3949"/>
          <cell r="P3949"/>
          <cell r="Q3949" t="str">
            <v/>
          </cell>
          <cell r="R3949"/>
          <cell r="S3949" t="str">
            <v/>
          </cell>
          <cell r="T3949"/>
          <cell r="U3949"/>
          <cell r="V3949" t="str">
            <v/>
          </cell>
        </row>
        <row r="3950">
          <cell r="A3950"/>
          <cell r="B3950" t="str">
            <v/>
          </cell>
          <cell r="C3950"/>
          <cell r="D3950" t="str">
            <v/>
          </cell>
          <cell r="E3950" t="str">
            <v/>
          </cell>
          <cell r="F3950" t="str">
            <v/>
          </cell>
          <cell r="G3950" t="str">
            <v/>
          </cell>
          <cell r="H3950" t="str">
            <v/>
          </cell>
          <cell r="I3950"/>
          <cell r="J3950"/>
          <cell r="K3950"/>
          <cell r="L3950"/>
          <cell r="M3950" t="str">
            <v/>
          </cell>
          <cell r="N3950"/>
          <cell r="O3950"/>
          <cell r="P3950"/>
          <cell r="Q3950" t="str">
            <v/>
          </cell>
          <cell r="R3950"/>
          <cell r="S3950" t="str">
            <v/>
          </cell>
          <cell r="T3950"/>
          <cell r="U3950"/>
          <cell r="V3950" t="str">
            <v/>
          </cell>
        </row>
        <row r="3951">
          <cell r="A3951"/>
          <cell r="B3951" t="str">
            <v/>
          </cell>
          <cell r="C3951"/>
          <cell r="D3951" t="str">
            <v/>
          </cell>
          <cell r="E3951" t="str">
            <v/>
          </cell>
          <cell r="F3951" t="str">
            <v/>
          </cell>
          <cell r="G3951" t="str">
            <v/>
          </cell>
          <cell r="H3951" t="str">
            <v/>
          </cell>
          <cell r="I3951"/>
          <cell r="J3951"/>
          <cell r="K3951"/>
          <cell r="L3951"/>
          <cell r="M3951" t="str">
            <v/>
          </cell>
          <cell r="N3951"/>
          <cell r="O3951"/>
          <cell r="P3951"/>
          <cell r="Q3951" t="str">
            <v/>
          </cell>
          <cell r="R3951"/>
          <cell r="S3951" t="str">
            <v/>
          </cell>
          <cell r="T3951"/>
          <cell r="U3951"/>
          <cell r="V3951" t="str">
            <v/>
          </cell>
        </row>
        <row r="3952">
          <cell r="A3952"/>
          <cell r="B3952" t="str">
            <v/>
          </cell>
          <cell r="C3952"/>
          <cell r="D3952" t="str">
            <v/>
          </cell>
          <cell r="E3952" t="str">
            <v/>
          </cell>
          <cell r="F3952" t="str">
            <v/>
          </cell>
          <cell r="G3952" t="str">
            <v/>
          </cell>
          <cell r="H3952" t="str">
            <v/>
          </cell>
          <cell r="I3952"/>
          <cell r="J3952"/>
          <cell r="K3952"/>
          <cell r="L3952"/>
          <cell r="M3952" t="str">
            <v/>
          </cell>
          <cell r="N3952"/>
          <cell r="O3952"/>
          <cell r="P3952"/>
          <cell r="Q3952" t="str">
            <v/>
          </cell>
          <cell r="R3952"/>
          <cell r="S3952" t="str">
            <v/>
          </cell>
          <cell r="T3952"/>
          <cell r="U3952"/>
          <cell r="V3952" t="str">
            <v/>
          </cell>
        </row>
        <row r="3953">
          <cell r="A3953"/>
          <cell r="B3953" t="str">
            <v/>
          </cell>
          <cell r="C3953"/>
          <cell r="D3953" t="str">
            <v/>
          </cell>
          <cell r="E3953" t="str">
            <v/>
          </cell>
          <cell r="F3953" t="str">
            <v/>
          </cell>
          <cell r="G3953" t="str">
            <v/>
          </cell>
          <cell r="H3953" t="str">
            <v/>
          </cell>
          <cell r="I3953"/>
          <cell r="J3953"/>
          <cell r="K3953"/>
          <cell r="L3953"/>
          <cell r="M3953" t="str">
            <v/>
          </cell>
          <cell r="N3953"/>
          <cell r="O3953"/>
          <cell r="P3953"/>
          <cell r="Q3953" t="str">
            <v/>
          </cell>
          <cell r="R3953"/>
          <cell r="S3953" t="str">
            <v/>
          </cell>
          <cell r="T3953"/>
          <cell r="U3953"/>
          <cell r="V3953" t="str">
            <v/>
          </cell>
        </row>
        <row r="3954">
          <cell r="A3954"/>
          <cell r="B3954" t="str">
            <v/>
          </cell>
          <cell r="C3954"/>
          <cell r="D3954" t="str">
            <v/>
          </cell>
          <cell r="E3954" t="str">
            <v/>
          </cell>
          <cell r="F3954" t="str">
            <v/>
          </cell>
          <cell r="G3954" t="str">
            <v/>
          </cell>
          <cell r="H3954" t="str">
            <v/>
          </cell>
          <cell r="I3954"/>
          <cell r="J3954"/>
          <cell r="K3954"/>
          <cell r="L3954"/>
          <cell r="M3954" t="str">
            <v/>
          </cell>
          <cell r="N3954"/>
          <cell r="O3954"/>
          <cell r="P3954"/>
          <cell r="Q3954" t="str">
            <v/>
          </cell>
          <cell r="R3954"/>
          <cell r="S3954" t="str">
            <v/>
          </cell>
          <cell r="T3954"/>
          <cell r="U3954"/>
          <cell r="V3954" t="str">
            <v/>
          </cell>
        </row>
        <row r="3955">
          <cell r="A3955"/>
          <cell r="B3955" t="str">
            <v/>
          </cell>
          <cell r="C3955"/>
          <cell r="D3955" t="str">
            <v/>
          </cell>
          <cell r="E3955" t="str">
            <v/>
          </cell>
          <cell r="F3955" t="str">
            <v/>
          </cell>
          <cell r="G3955" t="str">
            <v/>
          </cell>
          <cell r="H3955" t="str">
            <v/>
          </cell>
          <cell r="I3955"/>
          <cell r="J3955"/>
          <cell r="K3955"/>
          <cell r="L3955"/>
          <cell r="M3955" t="str">
            <v/>
          </cell>
          <cell r="N3955"/>
          <cell r="O3955"/>
          <cell r="P3955"/>
          <cell r="Q3955" t="str">
            <v/>
          </cell>
          <cell r="R3955"/>
          <cell r="S3955" t="str">
            <v/>
          </cell>
          <cell r="T3955"/>
          <cell r="U3955"/>
          <cell r="V3955" t="str">
            <v/>
          </cell>
        </row>
        <row r="3956">
          <cell r="A3956"/>
          <cell r="B3956" t="str">
            <v/>
          </cell>
          <cell r="C3956"/>
          <cell r="D3956" t="str">
            <v/>
          </cell>
          <cell r="E3956" t="str">
            <v/>
          </cell>
          <cell r="F3956" t="str">
            <v/>
          </cell>
          <cell r="G3956" t="str">
            <v/>
          </cell>
          <cell r="H3956" t="str">
            <v/>
          </cell>
          <cell r="I3956"/>
          <cell r="J3956"/>
          <cell r="K3956"/>
          <cell r="L3956"/>
          <cell r="M3956" t="str">
            <v/>
          </cell>
          <cell r="N3956"/>
          <cell r="O3956"/>
          <cell r="P3956"/>
          <cell r="Q3956" t="str">
            <v/>
          </cell>
          <cell r="R3956"/>
          <cell r="S3956" t="str">
            <v/>
          </cell>
          <cell r="T3956"/>
          <cell r="U3956"/>
          <cell r="V3956" t="str">
            <v/>
          </cell>
        </row>
        <row r="3957">
          <cell r="A3957"/>
          <cell r="B3957" t="str">
            <v/>
          </cell>
          <cell r="C3957"/>
          <cell r="D3957" t="str">
            <v/>
          </cell>
          <cell r="E3957" t="str">
            <v/>
          </cell>
          <cell r="F3957" t="str">
            <v/>
          </cell>
          <cell r="G3957" t="str">
            <v/>
          </cell>
          <cell r="H3957" t="str">
            <v/>
          </cell>
          <cell r="I3957"/>
          <cell r="J3957"/>
          <cell r="K3957"/>
          <cell r="L3957"/>
          <cell r="M3957" t="str">
            <v/>
          </cell>
          <cell r="N3957"/>
          <cell r="O3957"/>
          <cell r="P3957"/>
          <cell r="Q3957" t="str">
            <v/>
          </cell>
          <cell r="R3957"/>
          <cell r="S3957" t="str">
            <v/>
          </cell>
          <cell r="T3957"/>
          <cell r="U3957"/>
          <cell r="V3957" t="str">
            <v/>
          </cell>
        </row>
        <row r="3958">
          <cell r="A3958"/>
          <cell r="B3958" t="str">
            <v/>
          </cell>
          <cell r="C3958"/>
          <cell r="D3958" t="str">
            <v/>
          </cell>
          <cell r="E3958" t="str">
            <v/>
          </cell>
          <cell r="F3958" t="str">
            <v/>
          </cell>
          <cell r="G3958" t="str">
            <v/>
          </cell>
          <cell r="H3958" t="str">
            <v/>
          </cell>
          <cell r="I3958"/>
          <cell r="J3958"/>
          <cell r="K3958"/>
          <cell r="L3958"/>
          <cell r="M3958" t="str">
            <v/>
          </cell>
          <cell r="N3958"/>
          <cell r="O3958"/>
          <cell r="P3958"/>
          <cell r="Q3958" t="str">
            <v/>
          </cell>
          <cell r="R3958"/>
          <cell r="S3958" t="str">
            <v/>
          </cell>
          <cell r="T3958"/>
          <cell r="U3958"/>
          <cell r="V3958" t="str">
            <v/>
          </cell>
        </row>
        <row r="3959">
          <cell r="A3959"/>
          <cell r="B3959" t="str">
            <v/>
          </cell>
          <cell r="C3959"/>
          <cell r="D3959" t="str">
            <v/>
          </cell>
          <cell r="E3959" t="str">
            <v/>
          </cell>
          <cell r="F3959" t="str">
            <v/>
          </cell>
          <cell r="G3959" t="str">
            <v/>
          </cell>
          <cell r="H3959" t="str">
            <v/>
          </cell>
          <cell r="I3959"/>
          <cell r="J3959"/>
          <cell r="K3959"/>
          <cell r="L3959"/>
          <cell r="M3959" t="str">
            <v/>
          </cell>
          <cell r="N3959"/>
          <cell r="O3959"/>
          <cell r="P3959"/>
          <cell r="Q3959" t="str">
            <v/>
          </cell>
          <cell r="R3959"/>
          <cell r="S3959" t="str">
            <v/>
          </cell>
          <cell r="T3959"/>
          <cell r="U3959"/>
          <cell r="V3959" t="str">
            <v/>
          </cell>
        </row>
        <row r="3960">
          <cell r="A3960"/>
          <cell r="B3960" t="str">
            <v/>
          </cell>
          <cell r="C3960"/>
          <cell r="D3960" t="str">
            <v/>
          </cell>
          <cell r="E3960" t="str">
            <v/>
          </cell>
          <cell r="F3960" t="str">
            <v/>
          </cell>
          <cell r="G3960" t="str">
            <v/>
          </cell>
          <cell r="H3960" t="str">
            <v/>
          </cell>
          <cell r="I3960"/>
          <cell r="J3960"/>
          <cell r="K3960"/>
          <cell r="L3960"/>
          <cell r="M3960" t="str">
            <v/>
          </cell>
          <cell r="N3960"/>
          <cell r="O3960"/>
          <cell r="P3960"/>
          <cell r="Q3960" t="str">
            <v/>
          </cell>
          <cell r="R3960"/>
          <cell r="S3960" t="str">
            <v/>
          </cell>
          <cell r="T3960"/>
          <cell r="U3960"/>
          <cell r="V3960" t="str">
            <v/>
          </cell>
        </row>
        <row r="3961">
          <cell r="A3961"/>
          <cell r="B3961" t="str">
            <v/>
          </cell>
          <cell r="C3961"/>
          <cell r="D3961" t="str">
            <v/>
          </cell>
          <cell r="E3961" t="str">
            <v/>
          </cell>
          <cell r="F3961" t="str">
            <v/>
          </cell>
          <cell r="G3961" t="str">
            <v/>
          </cell>
          <cell r="H3961" t="str">
            <v/>
          </cell>
          <cell r="I3961"/>
          <cell r="J3961"/>
          <cell r="K3961"/>
          <cell r="L3961"/>
          <cell r="M3961" t="str">
            <v/>
          </cell>
          <cell r="N3961"/>
          <cell r="O3961"/>
          <cell r="P3961"/>
          <cell r="Q3961" t="str">
            <v/>
          </cell>
          <cell r="R3961"/>
          <cell r="S3961" t="str">
            <v/>
          </cell>
          <cell r="T3961"/>
          <cell r="U3961"/>
          <cell r="V3961" t="str">
            <v/>
          </cell>
        </row>
        <row r="3962">
          <cell r="A3962"/>
          <cell r="B3962" t="str">
            <v/>
          </cell>
          <cell r="C3962"/>
          <cell r="D3962" t="str">
            <v/>
          </cell>
          <cell r="E3962" t="str">
            <v/>
          </cell>
          <cell r="F3962" t="str">
            <v/>
          </cell>
          <cell r="G3962" t="str">
            <v/>
          </cell>
          <cell r="H3962" t="str">
            <v/>
          </cell>
          <cell r="I3962"/>
          <cell r="J3962"/>
          <cell r="K3962"/>
          <cell r="L3962"/>
          <cell r="M3962" t="str">
            <v/>
          </cell>
          <cell r="N3962"/>
          <cell r="O3962"/>
          <cell r="P3962"/>
          <cell r="Q3962" t="str">
            <v/>
          </cell>
          <cell r="R3962"/>
          <cell r="S3962" t="str">
            <v/>
          </cell>
          <cell r="T3962"/>
          <cell r="U3962"/>
          <cell r="V3962" t="str">
            <v/>
          </cell>
        </row>
        <row r="3963">
          <cell r="A3963"/>
          <cell r="B3963" t="str">
            <v/>
          </cell>
          <cell r="C3963"/>
          <cell r="D3963" t="str">
            <v/>
          </cell>
          <cell r="E3963" t="str">
            <v/>
          </cell>
          <cell r="F3963" t="str">
            <v/>
          </cell>
          <cell r="G3963" t="str">
            <v/>
          </cell>
          <cell r="H3963" t="str">
            <v/>
          </cell>
          <cell r="I3963"/>
          <cell r="J3963"/>
          <cell r="K3963"/>
          <cell r="L3963"/>
          <cell r="M3963" t="str">
            <v/>
          </cell>
          <cell r="N3963"/>
          <cell r="O3963"/>
          <cell r="P3963"/>
          <cell r="Q3963" t="str">
            <v/>
          </cell>
          <cell r="R3963"/>
          <cell r="S3963" t="str">
            <v/>
          </cell>
          <cell r="T3963"/>
          <cell r="U3963"/>
          <cell r="V3963" t="str">
            <v/>
          </cell>
        </row>
        <row r="3964">
          <cell r="A3964"/>
          <cell r="B3964" t="str">
            <v/>
          </cell>
          <cell r="C3964"/>
          <cell r="D3964" t="str">
            <v/>
          </cell>
          <cell r="E3964" t="str">
            <v/>
          </cell>
          <cell r="F3964" t="str">
            <v/>
          </cell>
          <cell r="G3964" t="str">
            <v/>
          </cell>
          <cell r="H3964" t="str">
            <v/>
          </cell>
          <cell r="I3964"/>
          <cell r="J3964"/>
          <cell r="K3964"/>
          <cell r="L3964"/>
          <cell r="M3964" t="str">
            <v/>
          </cell>
          <cell r="N3964"/>
          <cell r="O3964"/>
          <cell r="P3964"/>
          <cell r="Q3964" t="str">
            <v/>
          </cell>
          <cell r="R3964"/>
          <cell r="S3964" t="str">
            <v/>
          </cell>
          <cell r="T3964"/>
          <cell r="U3964"/>
          <cell r="V3964" t="str">
            <v/>
          </cell>
        </row>
        <row r="3965">
          <cell r="A3965"/>
          <cell r="B3965" t="str">
            <v/>
          </cell>
          <cell r="C3965"/>
          <cell r="D3965" t="str">
            <v/>
          </cell>
          <cell r="E3965" t="str">
            <v/>
          </cell>
          <cell r="F3965" t="str">
            <v/>
          </cell>
          <cell r="G3965" t="str">
            <v/>
          </cell>
          <cell r="H3965" t="str">
            <v/>
          </cell>
          <cell r="I3965"/>
          <cell r="J3965"/>
          <cell r="K3965"/>
          <cell r="L3965"/>
          <cell r="M3965" t="str">
            <v/>
          </cell>
          <cell r="N3965"/>
          <cell r="O3965"/>
          <cell r="P3965"/>
          <cell r="Q3965" t="str">
            <v/>
          </cell>
          <cell r="R3965"/>
          <cell r="S3965" t="str">
            <v/>
          </cell>
          <cell r="T3965"/>
          <cell r="U3965"/>
          <cell r="V3965" t="str">
            <v/>
          </cell>
        </row>
        <row r="3966">
          <cell r="A3966"/>
          <cell r="B3966" t="str">
            <v/>
          </cell>
          <cell r="C3966"/>
          <cell r="D3966" t="str">
            <v/>
          </cell>
          <cell r="E3966" t="str">
            <v/>
          </cell>
          <cell r="F3966" t="str">
            <v/>
          </cell>
          <cell r="G3966" t="str">
            <v/>
          </cell>
          <cell r="H3966" t="str">
            <v/>
          </cell>
          <cell r="I3966"/>
          <cell r="J3966"/>
          <cell r="K3966"/>
          <cell r="L3966"/>
          <cell r="M3966" t="str">
            <v/>
          </cell>
          <cell r="N3966"/>
          <cell r="O3966"/>
          <cell r="P3966"/>
          <cell r="Q3966" t="str">
            <v/>
          </cell>
          <cell r="R3966"/>
          <cell r="S3966" t="str">
            <v/>
          </cell>
          <cell r="T3966"/>
          <cell r="U3966"/>
          <cell r="V3966" t="str">
            <v/>
          </cell>
        </row>
        <row r="3967">
          <cell r="A3967"/>
          <cell r="B3967" t="str">
            <v/>
          </cell>
          <cell r="C3967"/>
          <cell r="D3967" t="str">
            <v/>
          </cell>
          <cell r="E3967" t="str">
            <v/>
          </cell>
          <cell r="F3967" t="str">
            <v/>
          </cell>
          <cell r="G3967" t="str">
            <v/>
          </cell>
          <cell r="H3967" t="str">
            <v/>
          </cell>
          <cell r="I3967"/>
          <cell r="J3967"/>
          <cell r="K3967"/>
          <cell r="L3967"/>
          <cell r="M3967" t="str">
            <v/>
          </cell>
          <cell r="N3967"/>
          <cell r="O3967"/>
          <cell r="P3967"/>
          <cell r="Q3967" t="str">
            <v/>
          </cell>
          <cell r="R3967"/>
          <cell r="S3967" t="str">
            <v/>
          </cell>
          <cell r="T3967"/>
          <cell r="U3967"/>
          <cell r="V3967" t="str">
            <v/>
          </cell>
        </row>
        <row r="3968">
          <cell r="A3968"/>
          <cell r="B3968" t="str">
            <v/>
          </cell>
          <cell r="C3968"/>
          <cell r="D3968" t="str">
            <v/>
          </cell>
          <cell r="E3968" t="str">
            <v/>
          </cell>
          <cell r="F3968" t="str">
            <v/>
          </cell>
          <cell r="G3968" t="str">
            <v/>
          </cell>
          <cell r="H3968" t="str">
            <v/>
          </cell>
          <cell r="I3968"/>
          <cell r="J3968"/>
          <cell r="K3968"/>
          <cell r="L3968"/>
          <cell r="M3968" t="str">
            <v/>
          </cell>
          <cell r="N3968"/>
          <cell r="O3968"/>
          <cell r="P3968"/>
          <cell r="Q3968" t="str">
            <v/>
          </cell>
          <cell r="R3968"/>
          <cell r="S3968" t="str">
            <v/>
          </cell>
          <cell r="T3968"/>
          <cell r="U3968"/>
          <cell r="V3968" t="str">
            <v/>
          </cell>
        </row>
        <row r="3969">
          <cell r="A3969"/>
          <cell r="B3969" t="str">
            <v/>
          </cell>
          <cell r="C3969"/>
          <cell r="D3969" t="str">
            <v/>
          </cell>
          <cell r="E3969" t="str">
            <v/>
          </cell>
          <cell r="F3969" t="str">
            <v/>
          </cell>
          <cell r="G3969" t="str">
            <v/>
          </cell>
          <cell r="H3969" t="str">
            <v/>
          </cell>
          <cell r="I3969"/>
          <cell r="J3969"/>
          <cell r="K3969"/>
          <cell r="L3969"/>
          <cell r="M3969" t="str">
            <v/>
          </cell>
          <cell r="N3969"/>
          <cell r="O3969"/>
          <cell r="P3969"/>
          <cell r="Q3969" t="str">
            <v/>
          </cell>
          <cell r="R3969"/>
          <cell r="S3969" t="str">
            <v/>
          </cell>
          <cell r="T3969"/>
          <cell r="U3969"/>
          <cell r="V3969" t="str">
            <v/>
          </cell>
        </row>
        <row r="3970">
          <cell r="A3970"/>
          <cell r="B3970" t="str">
            <v/>
          </cell>
          <cell r="C3970"/>
          <cell r="D3970" t="str">
            <v/>
          </cell>
          <cell r="E3970" t="str">
            <v/>
          </cell>
          <cell r="F3970" t="str">
            <v/>
          </cell>
          <cell r="G3970" t="str">
            <v/>
          </cell>
          <cell r="H3970" t="str">
            <v/>
          </cell>
          <cell r="I3970"/>
          <cell r="J3970"/>
          <cell r="K3970"/>
          <cell r="L3970"/>
          <cell r="M3970" t="str">
            <v/>
          </cell>
          <cell r="N3970"/>
          <cell r="O3970"/>
          <cell r="P3970"/>
          <cell r="Q3970" t="str">
            <v/>
          </cell>
          <cell r="R3970"/>
          <cell r="S3970" t="str">
            <v/>
          </cell>
          <cell r="T3970"/>
          <cell r="U3970"/>
          <cell r="V3970" t="str">
            <v/>
          </cell>
        </row>
        <row r="3971">
          <cell r="A3971"/>
          <cell r="B3971" t="str">
            <v/>
          </cell>
          <cell r="C3971"/>
          <cell r="D3971" t="str">
            <v/>
          </cell>
          <cell r="E3971" t="str">
            <v/>
          </cell>
          <cell r="F3971" t="str">
            <v/>
          </cell>
          <cell r="G3971" t="str">
            <v/>
          </cell>
          <cell r="H3971" t="str">
            <v/>
          </cell>
          <cell r="I3971"/>
          <cell r="J3971"/>
          <cell r="K3971"/>
          <cell r="L3971"/>
          <cell r="M3971" t="str">
            <v/>
          </cell>
          <cell r="N3971"/>
          <cell r="O3971"/>
          <cell r="P3971"/>
          <cell r="Q3971" t="str">
            <v/>
          </cell>
          <cell r="R3971"/>
          <cell r="S3971" t="str">
            <v/>
          </cell>
          <cell r="T3971"/>
          <cell r="U3971"/>
          <cell r="V3971" t="str">
            <v/>
          </cell>
        </row>
        <row r="3972">
          <cell r="A3972"/>
          <cell r="B3972" t="str">
            <v/>
          </cell>
          <cell r="C3972"/>
          <cell r="D3972" t="str">
            <v/>
          </cell>
          <cell r="E3972" t="str">
            <v/>
          </cell>
          <cell r="F3972" t="str">
            <v/>
          </cell>
          <cell r="G3972" t="str">
            <v/>
          </cell>
          <cell r="H3972" t="str">
            <v/>
          </cell>
          <cell r="I3972"/>
          <cell r="J3972"/>
          <cell r="K3972"/>
          <cell r="L3972"/>
          <cell r="M3972" t="str">
            <v/>
          </cell>
          <cell r="N3972"/>
          <cell r="O3972"/>
          <cell r="P3972"/>
          <cell r="Q3972" t="str">
            <v/>
          </cell>
          <cell r="R3972"/>
          <cell r="S3972" t="str">
            <v/>
          </cell>
          <cell r="T3972"/>
          <cell r="U3972"/>
          <cell r="V3972" t="str">
            <v/>
          </cell>
        </row>
        <row r="3973">
          <cell r="A3973"/>
          <cell r="B3973" t="str">
            <v/>
          </cell>
          <cell r="C3973"/>
          <cell r="D3973" t="str">
            <v/>
          </cell>
          <cell r="E3973" t="str">
            <v/>
          </cell>
          <cell r="F3973" t="str">
            <v/>
          </cell>
          <cell r="G3973" t="str">
            <v/>
          </cell>
          <cell r="H3973" t="str">
            <v/>
          </cell>
          <cell r="I3973"/>
          <cell r="J3973"/>
          <cell r="K3973"/>
          <cell r="L3973"/>
          <cell r="M3973" t="str">
            <v/>
          </cell>
          <cell r="N3973"/>
          <cell r="O3973"/>
          <cell r="P3973"/>
          <cell r="Q3973" t="str">
            <v/>
          </cell>
          <cell r="R3973"/>
          <cell r="S3973" t="str">
            <v/>
          </cell>
          <cell r="T3973"/>
          <cell r="U3973"/>
          <cell r="V3973" t="str">
            <v/>
          </cell>
        </row>
        <row r="3974">
          <cell r="A3974"/>
          <cell r="B3974" t="str">
            <v/>
          </cell>
          <cell r="C3974"/>
          <cell r="D3974" t="str">
            <v/>
          </cell>
          <cell r="E3974" t="str">
            <v/>
          </cell>
          <cell r="F3974" t="str">
            <v/>
          </cell>
          <cell r="G3974" t="str">
            <v/>
          </cell>
          <cell r="H3974" t="str">
            <v/>
          </cell>
          <cell r="I3974"/>
          <cell r="J3974"/>
          <cell r="K3974"/>
          <cell r="L3974"/>
          <cell r="M3974" t="str">
            <v/>
          </cell>
          <cell r="N3974"/>
          <cell r="O3974"/>
          <cell r="P3974"/>
          <cell r="Q3974" t="str">
            <v/>
          </cell>
          <cell r="R3974"/>
          <cell r="S3974" t="str">
            <v/>
          </cell>
          <cell r="T3974"/>
          <cell r="U3974"/>
          <cell r="V3974" t="str">
            <v/>
          </cell>
        </row>
        <row r="3975">
          <cell r="A3975"/>
          <cell r="B3975" t="str">
            <v/>
          </cell>
          <cell r="C3975"/>
          <cell r="D3975" t="str">
            <v/>
          </cell>
          <cell r="E3975" t="str">
            <v/>
          </cell>
          <cell r="F3975" t="str">
            <v/>
          </cell>
          <cell r="G3975" t="str">
            <v/>
          </cell>
          <cell r="H3975" t="str">
            <v/>
          </cell>
          <cell r="I3975"/>
          <cell r="J3975"/>
          <cell r="K3975"/>
          <cell r="L3975"/>
          <cell r="M3975" t="str">
            <v/>
          </cell>
          <cell r="N3975"/>
          <cell r="O3975"/>
          <cell r="P3975"/>
          <cell r="Q3975" t="str">
            <v/>
          </cell>
          <cell r="R3975"/>
          <cell r="S3975" t="str">
            <v/>
          </cell>
          <cell r="T3975"/>
          <cell r="U3975"/>
          <cell r="V3975" t="str">
            <v/>
          </cell>
        </row>
        <row r="3976">
          <cell r="A3976"/>
          <cell r="B3976" t="str">
            <v/>
          </cell>
          <cell r="C3976"/>
          <cell r="D3976" t="str">
            <v/>
          </cell>
          <cell r="E3976" t="str">
            <v/>
          </cell>
          <cell r="F3976" t="str">
            <v/>
          </cell>
          <cell r="G3976" t="str">
            <v/>
          </cell>
          <cell r="H3976" t="str">
            <v/>
          </cell>
          <cell r="I3976"/>
          <cell r="J3976"/>
          <cell r="K3976"/>
          <cell r="L3976"/>
          <cell r="M3976" t="str">
            <v/>
          </cell>
          <cell r="N3976"/>
          <cell r="O3976"/>
          <cell r="P3976"/>
          <cell r="Q3976" t="str">
            <v/>
          </cell>
          <cell r="R3976"/>
          <cell r="S3976" t="str">
            <v/>
          </cell>
          <cell r="T3976"/>
          <cell r="U3976"/>
          <cell r="V3976" t="str">
            <v/>
          </cell>
        </row>
        <row r="3977">
          <cell r="A3977"/>
          <cell r="B3977" t="str">
            <v/>
          </cell>
          <cell r="C3977"/>
          <cell r="D3977" t="str">
            <v/>
          </cell>
          <cell r="E3977" t="str">
            <v/>
          </cell>
          <cell r="F3977" t="str">
            <v/>
          </cell>
          <cell r="G3977" t="str">
            <v/>
          </cell>
          <cell r="H3977" t="str">
            <v/>
          </cell>
          <cell r="I3977"/>
          <cell r="J3977"/>
          <cell r="K3977"/>
          <cell r="L3977"/>
          <cell r="M3977" t="str">
            <v/>
          </cell>
          <cell r="N3977"/>
          <cell r="O3977"/>
          <cell r="P3977"/>
          <cell r="Q3977" t="str">
            <v/>
          </cell>
          <cell r="R3977"/>
          <cell r="S3977" t="str">
            <v/>
          </cell>
          <cell r="T3977"/>
          <cell r="U3977"/>
          <cell r="V3977" t="str">
            <v/>
          </cell>
        </row>
        <row r="3978">
          <cell r="A3978"/>
          <cell r="B3978" t="str">
            <v/>
          </cell>
          <cell r="C3978"/>
          <cell r="D3978" t="str">
            <v/>
          </cell>
          <cell r="E3978" t="str">
            <v/>
          </cell>
          <cell r="F3978" t="str">
            <v/>
          </cell>
          <cell r="G3978" t="str">
            <v/>
          </cell>
          <cell r="H3978" t="str">
            <v/>
          </cell>
          <cell r="I3978"/>
          <cell r="J3978"/>
          <cell r="K3978"/>
          <cell r="L3978"/>
          <cell r="M3978" t="str">
            <v/>
          </cell>
          <cell r="N3978"/>
          <cell r="O3978"/>
          <cell r="P3978"/>
          <cell r="Q3978" t="str">
            <v/>
          </cell>
          <cell r="R3978"/>
          <cell r="S3978" t="str">
            <v/>
          </cell>
          <cell r="T3978"/>
          <cell r="U3978"/>
          <cell r="V3978" t="str">
            <v/>
          </cell>
        </row>
        <row r="3979">
          <cell r="A3979"/>
          <cell r="B3979" t="str">
            <v/>
          </cell>
          <cell r="C3979"/>
          <cell r="D3979" t="str">
            <v/>
          </cell>
          <cell r="E3979" t="str">
            <v/>
          </cell>
          <cell r="F3979" t="str">
            <v/>
          </cell>
          <cell r="G3979" t="str">
            <v/>
          </cell>
          <cell r="H3979" t="str">
            <v/>
          </cell>
          <cell r="I3979"/>
          <cell r="J3979"/>
          <cell r="K3979"/>
          <cell r="L3979"/>
          <cell r="M3979" t="str">
            <v/>
          </cell>
          <cell r="N3979"/>
          <cell r="O3979"/>
          <cell r="P3979"/>
          <cell r="Q3979" t="str">
            <v/>
          </cell>
          <cell r="R3979"/>
          <cell r="S3979" t="str">
            <v/>
          </cell>
          <cell r="T3979"/>
          <cell r="U3979"/>
          <cell r="V3979" t="str">
            <v/>
          </cell>
        </row>
        <row r="3980">
          <cell r="A3980"/>
          <cell r="B3980" t="str">
            <v/>
          </cell>
          <cell r="C3980"/>
          <cell r="D3980" t="str">
            <v/>
          </cell>
          <cell r="E3980" t="str">
            <v/>
          </cell>
          <cell r="F3980" t="str">
            <v/>
          </cell>
          <cell r="G3980" t="str">
            <v/>
          </cell>
          <cell r="H3980" t="str">
            <v/>
          </cell>
          <cell r="I3980"/>
          <cell r="J3980"/>
          <cell r="K3980"/>
          <cell r="L3980"/>
          <cell r="M3980" t="str">
            <v/>
          </cell>
          <cell r="N3980"/>
          <cell r="O3980"/>
          <cell r="P3980"/>
          <cell r="Q3980" t="str">
            <v/>
          </cell>
          <cell r="R3980"/>
          <cell r="S3980" t="str">
            <v/>
          </cell>
          <cell r="T3980"/>
          <cell r="U3980"/>
          <cell r="V3980" t="str">
            <v/>
          </cell>
        </row>
        <row r="3981">
          <cell r="A3981"/>
          <cell r="B3981" t="str">
            <v/>
          </cell>
          <cell r="C3981"/>
          <cell r="D3981" t="str">
            <v/>
          </cell>
          <cell r="E3981" t="str">
            <v/>
          </cell>
          <cell r="F3981" t="str">
            <v/>
          </cell>
          <cell r="G3981" t="str">
            <v/>
          </cell>
          <cell r="H3981" t="str">
            <v/>
          </cell>
          <cell r="I3981"/>
          <cell r="J3981"/>
          <cell r="K3981"/>
          <cell r="L3981"/>
          <cell r="M3981" t="str">
            <v/>
          </cell>
          <cell r="N3981"/>
          <cell r="O3981"/>
          <cell r="P3981"/>
          <cell r="Q3981" t="str">
            <v/>
          </cell>
          <cell r="R3981"/>
          <cell r="S3981" t="str">
            <v/>
          </cell>
          <cell r="T3981"/>
          <cell r="U3981"/>
          <cell r="V3981" t="str">
            <v/>
          </cell>
        </row>
        <row r="3982">
          <cell r="A3982"/>
          <cell r="B3982" t="str">
            <v/>
          </cell>
          <cell r="C3982"/>
          <cell r="D3982" t="str">
            <v/>
          </cell>
          <cell r="E3982" t="str">
            <v/>
          </cell>
          <cell r="F3982" t="str">
            <v/>
          </cell>
          <cell r="G3982" t="str">
            <v/>
          </cell>
          <cell r="H3982" t="str">
            <v/>
          </cell>
          <cell r="I3982"/>
          <cell r="J3982"/>
          <cell r="K3982"/>
          <cell r="L3982"/>
          <cell r="M3982" t="str">
            <v/>
          </cell>
          <cell r="N3982"/>
          <cell r="O3982"/>
          <cell r="P3982"/>
          <cell r="Q3982" t="str">
            <v/>
          </cell>
          <cell r="R3982"/>
          <cell r="S3982" t="str">
            <v/>
          </cell>
          <cell r="T3982"/>
          <cell r="U3982"/>
          <cell r="V3982" t="str">
            <v/>
          </cell>
        </row>
        <row r="3983">
          <cell r="A3983"/>
          <cell r="B3983" t="str">
            <v/>
          </cell>
          <cell r="C3983"/>
          <cell r="D3983" t="str">
            <v/>
          </cell>
          <cell r="E3983" t="str">
            <v/>
          </cell>
          <cell r="F3983" t="str">
            <v/>
          </cell>
          <cell r="G3983" t="str">
            <v/>
          </cell>
          <cell r="H3983" t="str">
            <v/>
          </cell>
          <cell r="I3983"/>
          <cell r="J3983"/>
          <cell r="K3983"/>
          <cell r="L3983"/>
          <cell r="M3983" t="str">
            <v/>
          </cell>
          <cell r="N3983"/>
          <cell r="O3983"/>
          <cell r="P3983"/>
          <cell r="Q3983" t="str">
            <v/>
          </cell>
          <cell r="R3983"/>
          <cell r="S3983" t="str">
            <v/>
          </cell>
          <cell r="T3983"/>
          <cell r="U3983"/>
          <cell r="V3983" t="str">
            <v/>
          </cell>
        </row>
        <row r="3984">
          <cell r="A3984"/>
          <cell r="B3984" t="str">
            <v/>
          </cell>
          <cell r="C3984"/>
          <cell r="D3984" t="str">
            <v/>
          </cell>
          <cell r="E3984" t="str">
            <v/>
          </cell>
          <cell r="F3984" t="str">
            <v/>
          </cell>
          <cell r="G3984" t="str">
            <v/>
          </cell>
          <cell r="H3984" t="str">
            <v/>
          </cell>
          <cell r="I3984"/>
          <cell r="J3984"/>
          <cell r="K3984"/>
          <cell r="L3984"/>
          <cell r="M3984" t="str">
            <v/>
          </cell>
          <cell r="N3984"/>
          <cell r="O3984"/>
          <cell r="P3984"/>
          <cell r="Q3984" t="str">
            <v/>
          </cell>
          <cell r="R3984"/>
          <cell r="S3984" t="str">
            <v/>
          </cell>
          <cell r="T3984"/>
          <cell r="U3984"/>
          <cell r="V3984" t="str">
            <v/>
          </cell>
        </row>
        <row r="3985">
          <cell r="A3985"/>
          <cell r="B3985" t="str">
            <v/>
          </cell>
          <cell r="C3985"/>
          <cell r="D3985" t="str">
            <v/>
          </cell>
          <cell r="E3985" t="str">
            <v/>
          </cell>
          <cell r="F3985" t="str">
            <v/>
          </cell>
          <cell r="G3985" t="str">
            <v/>
          </cell>
          <cell r="H3985" t="str">
            <v/>
          </cell>
          <cell r="I3985"/>
          <cell r="J3985"/>
          <cell r="K3985"/>
          <cell r="L3985"/>
          <cell r="M3985" t="str">
            <v/>
          </cell>
          <cell r="N3985"/>
          <cell r="O3985"/>
          <cell r="P3985"/>
          <cell r="Q3985" t="str">
            <v/>
          </cell>
          <cell r="R3985"/>
          <cell r="S3985" t="str">
            <v/>
          </cell>
          <cell r="T3985"/>
          <cell r="U3985"/>
          <cell r="V3985" t="str">
            <v/>
          </cell>
        </row>
        <row r="3986">
          <cell r="A3986"/>
          <cell r="B3986" t="str">
            <v/>
          </cell>
          <cell r="C3986"/>
          <cell r="D3986" t="str">
            <v/>
          </cell>
          <cell r="E3986" t="str">
            <v/>
          </cell>
          <cell r="F3986" t="str">
            <v/>
          </cell>
          <cell r="G3986" t="str">
            <v/>
          </cell>
          <cell r="H3986" t="str">
            <v/>
          </cell>
          <cell r="I3986"/>
          <cell r="J3986"/>
          <cell r="K3986"/>
          <cell r="L3986"/>
          <cell r="M3986" t="str">
            <v/>
          </cell>
          <cell r="N3986"/>
          <cell r="O3986"/>
          <cell r="P3986"/>
          <cell r="Q3986" t="str">
            <v/>
          </cell>
          <cell r="R3986"/>
          <cell r="S3986" t="str">
            <v/>
          </cell>
          <cell r="T3986"/>
          <cell r="U3986"/>
          <cell r="V3986" t="str">
            <v/>
          </cell>
        </row>
        <row r="3987">
          <cell r="A3987"/>
          <cell r="B3987" t="str">
            <v/>
          </cell>
          <cell r="C3987"/>
          <cell r="D3987" t="str">
            <v/>
          </cell>
          <cell r="E3987" t="str">
            <v/>
          </cell>
          <cell r="F3987" t="str">
            <v/>
          </cell>
          <cell r="G3987" t="str">
            <v/>
          </cell>
          <cell r="H3987" t="str">
            <v/>
          </cell>
          <cell r="I3987"/>
          <cell r="J3987"/>
          <cell r="K3987"/>
          <cell r="L3987"/>
          <cell r="M3987" t="str">
            <v/>
          </cell>
          <cell r="N3987"/>
          <cell r="O3987"/>
          <cell r="P3987"/>
          <cell r="Q3987" t="str">
            <v/>
          </cell>
          <cell r="R3987"/>
          <cell r="S3987" t="str">
            <v/>
          </cell>
          <cell r="T3987"/>
          <cell r="U3987"/>
          <cell r="V3987" t="str">
            <v/>
          </cell>
        </row>
        <row r="3988">
          <cell r="A3988"/>
          <cell r="B3988" t="str">
            <v/>
          </cell>
          <cell r="C3988"/>
          <cell r="D3988" t="str">
            <v/>
          </cell>
          <cell r="E3988" t="str">
            <v/>
          </cell>
          <cell r="F3988" t="str">
            <v/>
          </cell>
          <cell r="G3988" t="str">
            <v/>
          </cell>
          <cell r="H3988" t="str">
            <v/>
          </cell>
          <cell r="I3988"/>
          <cell r="J3988"/>
          <cell r="K3988"/>
          <cell r="L3988"/>
          <cell r="M3988" t="str">
            <v/>
          </cell>
          <cell r="N3988"/>
          <cell r="O3988"/>
          <cell r="P3988"/>
          <cell r="Q3988" t="str">
            <v/>
          </cell>
          <cell r="R3988"/>
          <cell r="S3988" t="str">
            <v/>
          </cell>
          <cell r="T3988"/>
          <cell r="U3988"/>
          <cell r="V3988" t="str">
            <v/>
          </cell>
        </row>
        <row r="3989">
          <cell r="A3989"/>
          <cell r="B3989" t="str">
            <v/>
          </cell>
          <cell r="C3989"/>
          <cell r="D3989" t="str">
            <v/>
          </cell>
          <cell r="E3989" t="str">
            <v/>
          </cell>
          <cell r="F3989" t="str">
            <v/>
          </cell>
          <cell r="G3989" t="str">
            <v/>
          </cell>
          <cell r="H3989" t="str">
            <v/>
          </cell>
          <cell r="I3989"/>
          <cell r="J3989"/>
          <cell r="K3989"/>
          <cell r="L3989"/>
          <cell r="M3989" t="str">
            <v/>
          </cell>
          <cell r="N3989"/>
          <cell r="O3989"/>
          <cell r="P3989"/>
          <cell r="Q3989" t="str">
            <v/>
          </cell>
          <cell r="R3989"/>
          <cell r="S3989" t="str">
            <v/>
          </cell>
          <cell r="T3989"/>
          <cell r="U3989"/>
          <cell r="V3989" t="str">
            <v/>
          </cell>
        </row>
        <row r="3990">
          <cell r="A3990"/>
          <cell r="B3990" t="str">
            <v/>
          </cell>
          <cell r="C3990"/>
          <cell r="D3990" t="str">
            <v/>
          </cell>
          <cell r="E3990" t="str">
            <v/>
          </cell>
          <cell r="F3990" t="str">
            <v/>
          </cell>
          <cell r="G3990" t="str">
            <v/>
          </cell>
          <cell r="H3990" t="str">
            <v/>
          </cell>
          <cell r="I3990"/>
          <cell r="J3990"/>
          <cell r="K3990"/>
          <cell r="L3990"/>
          <cell r="M3990" t="str">
            <v/>
          </cell>
          <cell r="N3990"/>
          <cell r="O3990"/>
          <cell r="P3990"/>
          <cell r="Q3990" t="str">
            <v/>
          </cell>
          <cell r="R3990"/>
          <cell r="S3990" t="str">
            <v/>
          </cell>
          <cell r="T3990"/>
          <cell r="U3990"/>
          <cell r="V3990" t="str">
            <v/>
          </cell>
        </row>
        <row r="3991">
          <cell r="A3991"/>
          <cell r="B3991" t="str">
            <v/>
          </cell>
          <cell r="C3991"/>
          <cell r="D3991" t="str">
            <v/>
          </cell>
          <cell r="E3991" t="str">
            <v/>
          </cell>
          <cell r="F3991" t="str">
            <v/>
          </cell>
          <cell r="G3991" t="str">
            <v/>
          </cell>
          <cell r="H3991" t="str">
            <v/>
          </cell>
          <cell r="I3991"/>
          <cell r="J3991"/>
          <cell r="K3991"/>
          <cell r="L3991"/>
          <cell r="M3991" t="str">
            <v/>
          </cell>
          <cell r="N3991"/>
          <cell r="O3991"/>
          <cell r="P3991"/>
          <cell r="Q3991" t="str">
            <v/>
          </cell>
          <cell r="R3991"/>
          <cell r="S3991" t="str">
            <v/>
          </cell>
          <cell r="T3991"/>
          <cell r="U3991"/>
          <cell r="V3991" t="str">
            <v/>
          </cell>
        </row>
        <row r="3992">
          <cell r="A3992"/>
          <cell r="B3992" t="str">
            <v/>
          </cell>
          <cell r="C3992"/>
          <cell r="D3992" t="str">
            <v/>
          </cell>
          <cell r="E3992" t="str">
            <v/>
          </cell>
          <cell r="F3992" t="str">
            <v/>
          </cell>
          <cell r="G3992" t="str">
            <v/>
          </cell>
          <cell r="H3992" t="str">
            <v/>
          </cell>
          <cell r="I3992"/>
          <cell r="J3992"/>
          <cell r="K3992"/>
          <cell r="L3992"/>
          <cell r="M3992" t="str">
            <v/>
          </cell>
          <cell r="N3992"/>
          <cell r="O3992"/>
          <cell r="P3992"/>
          <cell r="Q3992" t="str">
            <v/>
          </cell>
          <cell r="R3992"/>
          <cell r="S3992" t="str">
            <v/>
          </cell>
          <cell r="T3992"/>
          <cell r="U3992"/>
          <cell r="V3992" t="str">
            <v/>
          </cell>
        </row>
        <row r="3993">
          <cell r="A3993"/>
          <cell r="B3993" t="str">
            <v/>
          </cell>
          <cell r="C3993"/>
          <cell r="D3993" t="str">
            <v/>
          </cell>
          <cell r="E3993" t="str">
            <v/>
          </cell>
          <cell r="F3993" t="str">
            <v/>
          </cell>
          <cell r="G3993" t="str">
            <v/>
          </cell>
          <cell r="H3993" t="str">
            <v/>
          </cell>
          <cell r="I3993"/>
          <cell r="J3993"/>
          <cell r="K3993"/>
          <cell r="L3993"/>
          <cell r="M3993" t="str">
            <v/>
          </cell>
          <cell r="N3993"/>
          <cell r="O3993"/>
          <cell r="P3993"/>
          <cell r="Q3993" t="str">
            <v/>
          </cell>
          <cell r="R3993"/>
          <cell r="S3993" t="str">
            <v/>
          </cell>
          <cell r="T3993"/>
          <cell r="U3993"/>
          <cell r="V3993" t="str">
            <v/>
          </cell>
        </row>
        <row r="3994">
          <cell r="A3994"/>
          <cell r="B3994" t="str">
            <v/>
          </cell>
          <cell r="C3994"/>
          <cell r="D3994" t="str">
            <v/>
          </cell>
          <cell r="E3994" t="str">
            <v/>
          </cell>
          <cell r="F3994" t="str">
            <v/>
          </cell>
          <cell r="G3994" t="str">
            <v/>
          </cell>
          <cell r="H3994" t="str">
            <v/>
          </cell>
          <cell r="I3994"/>
          <cell r="J3994"/>
          <cell r="K3994"/>
          <cell r="L3994"/>
          <cell r="M3994" t="str">
            <v/>
          </cell>
          <cell r="N3994"/>
          <cell r="O3994"/>
          <cell r="P3994"/>
          <cell r="Q3994" t="str">
            <v/>
          </cell>
          <cell r="R3994"/>
          <cell r="S3994" t="str">
            <v/>
          </cell>
          <cell r="T3994"/>
          <cell r="U3994"/>
          <cell r="V3994" t="str">
            <v/>
          </cell>
        </row>
        <row r="3995">
          <cell r="A3995"/>
          <cell r="B3995" t="str">
            <v/>
          </cell>
          <cell r="C3995"/>
          <cell r="D3995" t="str">
            <v/>
          </cell>
          <cell r="E3995" t="str">
            <v/>
          </cell>
          <cell r="F3995" t="str">
            <v/>
          </cell>
          <cell r="G3995" t="str">
            <v/>
          </cell>
          <cell r="H3995" t="str">
            <v/>
          </cell>
          <cell r="I3995"/>
          <cell r="J3995"/>
          <cell r="K3995"/>
          <cell r="L3995"/>
          <cell r="M3995" t="str">
            <v/>
          </cell>
          <cell r="N3995"/>
          <cell r="O3995"/>
          <cell r="P3995"/>
          <cell r="Q3995" t="str">
            <v/>
          </cell>
          <cell r="R3995"/>
          <cell r="S3995" t="str">
            <v/>
          </cell>
          <cell r="T3995"/>
          <cell r="U3995"/>
          <cell r="V3995" t="str">
            <v/>
          </cell>
        </row>
        <row r="3996">
          <cell r="A3996"/>
          <cell r="B3996" t="str">
            <v/>
          </cell>
          <cell r="C3996"/>
          <cell r="D3996" t="str">
            <v/>
          </cell>
          <cell r="E3996" t="str">
            <v/>
          </cell>
          <cell r="F3996" t="str">
            <v/>
          </cell>
          <cell r="G3996" t="str">
            <v/>
          </cell>
          <cell r="H3996" t="str">
            <v/>
          </cell>
          <cell r="I3996"/>
          <cell r="J3996"/>
          <cell r="K3996"/>
          <cell r="L3996"/>
          <cell r="M3996" t="str">
            <v/>
          </cell>
          <cell r="N3996"/>
          <cell r="O3996"/>
          <cell r="P3996"/>
          <cell r="Q3996" t="str">
            <v/>
          </cell>
          <cell r="R3996"/>
          <cell r="S3996" t="str">
            <v/>
          </cell>
          <cell r="T3996"/>
          <cell r="U3996"/>
          <cell r="V3996" t="str">
            <v/>
          </cell>
        </row>
        <row r="3997">
          <cell r="A3997"/>
          <cell r="B3997" t="str">
            <v/>
          </cell>
          <cell r="C3997"/>
          <cell r="D3997" t="str">
            <v/>
          </cell>
          <cell r="E3997" t="str">
            <v/>
          </cell>
          <cell r="F3997" t="str">
            <v/>
          </cell>
          <cell r="G3997" t="str">
            <v/>
          </cell>
          <cell r="H3997" t="str">
            <v/>
          </cell>
          <cell r="I3997"/>
          <cell r="J3997"/>
          <cell r="K3997"/>
          <cell r="L3997"/>
          <cell r="M3997" t="str">
            <v/>
          </cell>
          <cell r="N3997"/>
          <cell r="O3997"/>
          <cell r="P3997"/>
          <cell r="Q3997" t="str">
            <v/>
          </cell>
          <cell r="R3997"/>
          <cell r="S3997" t="str">
            <v/>
          </cell>
          <cell r="T3997"/>
          <cell r="U3997"/>
          <cell r="V3997" t="str">
            <v/>
          </cell>
        </row>
        <row r="3998">
          <cell r="A3998"/>
          <cell r="B3998" t="str">
            <v/>
          </cell>
          <cell r="C3998"/>
          <cell r="D3998" t="str">
            <v/>
          </cell>
          <cell r="E3998" t="str">
            <v/>
          </cell>
          <cell r="F3998" t="str">
            <v/>
          </cell>
          <cell r="G3998" t="str">
            <v/>
          </cell>
          <cell r="H3998" t="str">
            <v/>
          </cell>
          <cell r="I3998"/>
          <cell r="J3998"/>
          <cell r="K3998"/>
          <cell r="L3998"/>
          <cell r="M3998" t="str">
            <v/>
          </cell>
          <cell r="N3998"/>
          <cell r="O3998"/>
          <cell r="P3998"/>
          <cell r="Q3998" t="str">
            <v/>
          </cell>
          <cell r="R3998"/>
          <cell r="S3998" t="str">
            <v/>
          </cell>
          <cell r="T3998"/>
          <cell r="U3998"/>
          <cell r="V3998" t="str">
            <v/>
          </cell>
        </row>
        <row r="3999">
          <cell r="A3999"/>
          <cell r="B3999" t="str">
            <v/>
          </cell>
          <cell r="C3999"/>
          <cell r="D3999" t="str">
            <v/>
          </cell>
          <cell r="E3999" t="str">
            <v/>
          </cell>
          <cell r="F3999" t="str">
            <v/>
          </cell>
          <cell r="G3999" t="str">
            <v/>
          </cell>
          <cell r="H3999" t="str">
            <v/>
          </cell>
          <cell r="I3999"/>
          <cell r="J3999"/>
          <cell r="K3999"/>
          <cell r="L3999"/>
          <cell r="M3999" t="str">
            <v/>
          </cell>
          <cell r="N3999"/>
          <cell r="O3999"/>
          <cell r="P3999"/>
          <cell r="Q3999" t="str">
            <v/>
          </cell>
          <cell r="R3999"/>
          <cell r="S3999" t="str">
            <v/>
          </cell>
          <cell r="T3999"/>
          <cell r="U3999"/>
          <cell r="V3999" t="str">
            <v/>
          </cell>
        </row>
        <row r="4000">
          <cell r="A4000"/>
          <cell r="B4000" t="str">
            <v/>
          </cell>
          <cell r="C4000"/>
          <cell r="D4000" t="str">
            <v/>
          </cell>
          <cell r="E4000" t="str">
            <v/>
          </cell>
          <cell r="F4000" t="str">
            <v/>
          </cell>
          <cell r="G4000" t="str">
            <v/>
          </cell>
          <cell r="H4000" t="str">
            <v/>
          </cell>
          <cell r="I4000"/>
          <cell r="J4000"/>
          <cell r="K4000"/>
          <cell r="L4000"/>
          <cell r="M4000" t="str">
            <v/>
          </cell>
          <cell r="N4000"/>
          <cell r="O4000"/>
          <cell r="P4000"/>
          <cell r="Q4000" t="str">
            <v/>
          </cell>
          <cell r="R4000"/>
          <cell r="S4000" t="str">
            <v/>
          </cell>
          <cell r="T4000"/>
          <cell r="U4000"/>
          <cell r="V4000" t="str">
            <v/>
          </cell>
        </row>
        <row r="4001">
          <cell r="A4001"/>
          <cell r="B4001" t="str">
            <v/>
          </cell>
          <cell r="C4001"/>
          <cell r="D4001" t="str">
            <v/>
          </cell>
          <cell r="E4001" t="str">
            <v/>
          </cell>
          <cell r="F4001" t="str">
            <v/>
          </cell>
          <cell r="G4001" t="str">
            <v/>
          </cell>
          <cell r="H4001" t="str">
            <v/>
          </cell>
          <cell r="I4001"/>
          <cell r="J4001"/>
          <cell r="K4001"/>
          <cell r="L4001"/>
          <cell r="M4001" t="str">
            <v/>
          </cell>
          <cell r="N4001"/>
          <cell r="O4001"/>
          <cell r="P4001"/>
          <cell r="Q4001" t="str">
            <v/>
          </cell>
          <cell r="R4001"/>
          <cell r="S4001" t="str">
            <v/>
          </cell>
          <cell r="T4001"/>
          <cell r="U4001"/>
          <cell r="V4001" t="str">
            <v/>
          </cell>
        </row>
        <row r="4002">
          <cell r="A4002"/>
          <cell r="B4002" t="str">
            <v/>
          </cell>
          <cell r="C4002"/>
          <cell r="D4002" t="str">
            <v/>
          </cell>
          <cell r="E4002" t="str">
            <v/>
          </cell>
          <cell r="F4002" t="str">
            <v/>
          </cell>
          <cell r="G4002" t="str">
            <v/>
          </cell>
          <cell r="H4002" t="str">
            <v/>
          </cell>
          <cell r="I4002"/>
          <cell r="J4002"/>
          <cell r="K4002"/>
          <cell r="L4002"/>
          <cell r="M4002" t="str">
            <v/>
          </cell>
          <cell r="N4002"/>
          <cell r="O4002"/>
          <cell r="P4002"/>
          <cell r="Q4002" t="str">
            <v/>
          </cell>
          <cell r="R4002"/>
          <cell r="S4002" t="str">
            <v/>
          </cell>
          <cell r="T4002"/>
          <cell r="U4002"/>
          <cell r="V4002" t="str">
            <v/>
          </cell>
        </row>
        <row r="4003">
          <cell r="A4003"/>
          <cell r="B4003" t="str">
            <v/>
          </cell>
          <cell r="C4003"/>
          <cell r="D4003" t="str">
            <v/>
          </cell>
          <cell r="E4003" t="str">
            <v/>
          </cell>
          <cell r="F4003" t="str">
            <v/>
          </cell>
          <cell r="G4003" t="str">
            <v/>
          </cell>
          <cell r="H4003" t="str">
            <v/>
          </cell>
          <cell r="I4003"/>
          <cell r="J4003"/>
          <cell r="K4003"/>
          <cell r="L4003"/>
          <cell r="M4003" t="str">
            <v/>
          </cell>
          <cell r="N4003"/>
          <cell r="O4003"/>
          <cell r="P4003"/>
          <cell r="Q4003" t="str">
            <v/>
          </cell>
          <cell r="R4003"/>
          <cell r="S4003" t="str">
            <v/>
          </cell>
          <cell r="T4003"/>
          <cell r="U4003"/>
          <cell r="V4003" t="str">
            <v/>
          </cell>
        </row>
        <row r="4004">
          <cell r="A4004"/>
          <cell r="B4004" t="str">
            <v/>
          </cell>
          <cell r="C4004"/>
          <cell r="D4004" t="str">
            <v/>
          </cell>
          <cell r="E4004" t="str">
            <v/>
          </cell>
          <cell r="F4004" t="str">
            <v/>
          </cell>
          <cell r="G4004" t="str">
            <v/>
          </cell>
          <cell r="H4004" t="str">
            <v/>
          </cell>
          <cell r="I4004"/>
          <cell r="J4004"/>
          <cell r="K4004"/>
          <cell r="L4004"/>
          <cell r="M4004" t="str">
            <v/>
          </cell>
          <cell r="N4004"/>
          <cell r="O4004"/>
          <cell r="P4004"/>
          <cell r="Q4004" t="str">
            <v/>
          </cell>
          <cell r="R4004"/>
          <cell r="S4004" t="str">
            <v/>
          </cell>
          <cell r="T4004"/>
          <cell r="U4004"/>
          <cell r="V4004" t="str">
            <v/>
          </cell>
        </row>
        <row r="4005">
          <cell r="A4005"/>
          <cell r="B4005" t="str">
            <v/>
          </cell>
          <cell r="C4005"/>
          <cell r="D4005" t="str">
            <v/>
          </cell>
          <cell r="E4005" t="str">
            <v/>
          </cell>
          <cell r="F4005" t="str">
            <v/>
          </cell>
          <cell r="G4005" t="str">
            <v/>
          </cell>
          <cell r="H4005" t="str">
            <v/>
          </cell>
          <cell r="I4005"/>
          <cell r="J4005"/>
          <cell r="K4005"/>
          <cell r="L4005"/>
          <cell r="M4005" t="str">
            <v/>
          </cell>
          <cell r="N4005"/>
          <cell r="O4005"/>
          <cell r="P4005"/>
          <cell r="Q4005" t="str">
            <v/>
          </cell>
          <cell r="R4005"/>
          <cell r="S4005" t="str">
            <v/>
          </cell>
          <cell r="T4005"/>
          <cell r="U4005"/>
          <cell r="V4005" t="str">
            <v/>
          </cell>
        </row>
        <row r="4006">
          <cell r="A4006"/>
          <cell r="B4006" t="str">
            <v/>
          </cell>
          <cell r="C4006"/>
          <cell r="D4006" t="str">
            <v/>
          </cell>
          <cell r="E4006" t="str">
            <v/>
          </cell>
          <cell r="F4006" t="str">
            <v/>
          </cell>
          <cell r="G4006" t="str">
            <v/>
          </cell>
          <cell r="H4006" t="str">
            <v/>
          </cell>
          <cell r="I4006"/>
          <cell r="J4006"/>
          <cell r="K4006"/>
          <cell r="L4006"/>
          <cell r="M4006" t="str">
            <v/>
          </cell>
          <cell r="N4006"/>
          <cell r="O4006"/>
          <cell r="P4006"/>
          <cell r="Q4006" t="str">
            <v/>
          </cell>
          <cell r="R4006"/>
          <cell r="S4006" t="str">
            <v/>
          </cell>
          <cell r="T4006"/>
          <cell r="U4006"/>
          <cell r="V4006" t="str">
            <v/>
          </cell>
        </row>
        <row r="4007">
          <cell r="A4007"/>
          <cell r="B4007" t="str">
            <v/>
          </cell>
          <cell r="C4007"/>
          <cell r="D4007" t="str">
            <v/>
          </cell>
          <cell r="E4007" t="str">
            <v/>
          </cell>
          <cell r="F4007" t="str">
            <v/>
          </cell>
          <cell r="G4007" t="str">
            <v/>
          </cell>
          <cell r="H4007" t="str">
            <v/>
          </cell>
          <cell r="I4007"/>
          <cell r="J4007"/>
          <cell r="K4007"/>
          <cell r="L4007"/>
          <cell r="M4007" t="str">
            <v/>
          </cell>
          <cell r="N4007"/>
          <cell r="O4007"/>
          <cell r="P4007"/>
          <cell r="Q4007" t="str">
            <v/>
          </cell>
          <cell r="R4007"/>
          <cell r="S4007" t="str">
            <v/>
          </cell>
          <cell r="T4007"/>
          <cell r="U4007"/>
          <cell r="V4007" t="str">
            <v/>
          </cell>
        </row>
        <row r="4008">
          <cell r="A4008"/>
          <cell r="B4008" t="str">
            <v/>
          </cell>
          <cell r="C4008"/>
          <cell r="D4008" t="str">
            <v/>
          </cell>
          <cell r="E4008" t="str">
            <v/>
          </cell>
          <cell r="F4008" t="str">
            <v/>
          </cell>
          <cell r="G4008" t="str">
            <v/>
          </cell>
          <cell r="H4008" t="str">
            <v/>
          </cell>
          <cell r="I4008"/>
          <cell r="J4008"/>
          <cell r="K4008"/>
          <cell r="L4008"/>
          <cell r="M4008" t="str">
            <v/>
          </cell>
          <cell r="N4008"/>
          <cell r="O4008"/>
          <cell r="P4008"/>
          <cell r="Q4008" t="str">
            <v/>
          </cell>
          <cell r="R4008"/>
          <cell r="S4008" t="str">
            <v/>
          </cell>
          <cell r="T4008"/>
          <cell r="U4008"/>
          <cell r="V4008" t="str">
            <v/>
          </cell>
        </row>
        <row r="4009">
          <cell r="A4009"/>
          <cell r="B4009" t="str">
            <v/>
          </cell>
          <cell r="C4009"/>
          <cell r="D4009" t="str">
            <v/>
          </cell>
          <cell r="E4009" t="str">
            <v/>
          </cell>
          <cell r="F4009" t="str">
            <v/>
          </cell>
          <cell r="G4009" t="str">
            <v/>
          </cell>
          <cell r="H4009" t="str">
            <v/>
          </cell>
          <cell r="I4009"/>
          <cell r="J4009"/>
          <cell r="K4009"/>
          <cell r="L4009"/>
          <cell r="M4009" t="str">
            <v/>
          </cell>
          <cell r="N4009"/>
          <cell r="O4009"/>
          <cell r="P4009"/>
          <cell r="Q4009" t="str">
            <v/>
          </cell>
          <cell r="R4009"/>
          <cell r="S4009" t="str">
            <v/>
          </cell>
          <cell r="T4009"/>
          <cell r="U4009"/>
          <cell r="V4009" t="str">
            <v/>
          </cell>
        </row>
        <row r="4010">
          <cell r="A4010"/>
          <cell r="B4010" t="str">
            <v/>
          </cell>
          <cell r="C4010"/>
          <cell r="D4010" t="str">
            <v/>
          </cell>
          <cell r="E4010" t="str">
            <v/>
          </cell>
          <cell r="F4010" t="str">
            <v/>
          </cell>
          <cell r="G4010" t="str">
            <v/>
          </cell>
          <cell r="H4010" t="str">
            <v/>
          </cell>
          <cell r="I4010"/>
          <cell r="J4010"/>
          <cell r="K4010"/>
          <cell r="L4010"/>
          <cell r="M4010" t="str">
            <v/>
          </cell>
          <cell r="N4010"/>
          <cell r="O4010"/>
          <cell r="P4010"/>
          <cell r="Q4010" t="str">
            <v/>
          </cell>
          <cell r="R4010"/>
          <cell r="S4010" t="str">
            <v/>
          </cell>
          <cell r="T4010"/>
          <cell r="U4010"/>
          <cell r="V4010" t="str">
            <v/>
          </cell>
        </row>
        <row r="4011">
          <cell r="A4011"/>
          <cell r="B4011" t="str">
            <v/>
          </cell>
          <cell r="C4011"/>
          <cell r="D4011" t="str">
            <v/>
          </cell>
          <cell r="E4011" t="str">
            <v/>
          </cell>
          <cell r="F4011" t="str">
            <v/>
          </cell>
          <cell r="G4011" t="str">
            <v/>
          </cell>
          <cell r="H4011" t="str">
            <v/>
          </cell>
          <cell r="I4011"/>
          <cell r="J4011"/>
          <cell r="K4011"/>
          <cell r="L4011"/>
          <cell r="M4011" t="str">
            <v/>
          </cell>
          <cell r="N4011"/>
          <cell r="O4011"/>
          <cell r="P4011"/>
          <cell r="Q4011" t="str">
            <v/>
          </cell>
          <cell r="R4011"/>
          <cell r="S4011" t="str">
            <v/>
          </cell>
          <cell r="T4011"/>
          <cell r="U4011"/>
          <cell r="V4011" t="str">
            <v/>
          </cell>
        </row>
        <row r="4012">
          <cell r="A4012"/>
          <cell r="B4012" t="str">
            <v/>
          </cell>
          <cell r="C4012"/>
          <cell r="D4012" t="str">
            <v/>
          </cell>
          <cell r="E4012" t="str">
            <v/>
          </cell>
          <cell r="F4012" t="str">
            <v/>
          </cell>
          <cell r="G4012" t="str">
            <v/>
          </cell>
          <cell r="H4012" t="str">
            <v/>
          </cell>
          <cell r="I4012"/>
          <cell r="J4012"/>
          <cell r="K4012"/>
          <cell r="L4012"/>
          <cell r="M4012" t="str">
            <v/>
          </cell>
          <cell r="N4012"/>
          <cell r="O4012"/>
          <cell r="P4012"/>
          <cell r="Q4012" t="str">
            <v/>
          </cell>
          <cell r="R4012"/>
          <cell r="S4012" t="str">
            <v/>
          </cell>
          <cell r="T4012"/>
          <cell r="U4012"/>
          <cell r="V4012" t="str">
            <v/>
          </cell>
        </row>
        <row r="4013">
          <cell r="A4013"/>
          <cell r="B4013" t="str">
            <v/>
          </cell>
          <cell r="C4013"/>
          <cell r="D4013" t="str">
            <v/>
          </cell>
          <cell r="E4013" t="str">
            <v/>
          </cell>
          <cell r="F4013" t="str">
            <v/>
          </cell>
          <cell r="G4013" t="str">
            <v/>
          </cell>
          <cell r="H4013" t="str">
            <v/>
          </cell>
          <cell r="I4013"/>
          <cell r="J4013"/>
          <cell r="K4013"/>
          <cell r="L4013"/>
          <cell r="M4013" t="str">
            <v/>
          </cell>
          <cell r="N4013"/>
          <cell r="O4013"/>
          <cell r="P4013"/>
          <cell r="Q4013" t="str">
            <v/>
          </cell>
          <cell r="R4013"/>
          <cell r="S4013" t="str">
            <v/>
          </cell>
          <cell r="T4013"/>
          <cell r="U4013"/>
          <cell r="V4013" t="str">
            <v/>
          </cell>
        </row>
        <row r="4014">
          <cell r="A4014"/>
          <cell r="B4014" t="str">
            <v/>
          </cell>
          <cell r="C4014"/>
          <cell r="D4014" t="str">
            <v/>
          </cell>
          <cell r="E4014" t="str">
            <v/>
          </cell>
          <cell r="F4014" t="str">
            <v/>
          </cell>
          <cell r="G4014" t="str">
            <v/>
          </cell>
          <cell r="H4014" t="str">
            <v/>
          </cell>
          <cell r="I4014"/>
          <cell r="J4014"/>
          <cell r="K4014"/>
          <cell r="L4014"/>
          <cell r="M4014" t="str">
            <v/>
          </cell>
          <cell r="N4014"/>
          <cell r="O4014"/>
          <cell r="P4014"/>
          <cell r="Q4014" t="str">
            <v/>
          </cell>
          <cell r="R4014"/>
          <cell r="S4014" t="str">
            <v/>
          </cell>
          <cell r="T4014"/>
          <cell r="U4014"/>
          <cell r="V4014" t="str">
            <v/>
          </cell>
        </row>
        <row r="4015">
          <cell r="A4015"/>
          <cell r="B4015" t="str">
            <v/>
          </cell>
          <cell r="C4015"/>
          <cell r="D4015" t="str">
            <v/>
          </cell>
          <cell r="E4015" t="str">
            <v/>
          </cell>
          <cell r="F4015" t="str">
            <v/>
          </cell>
          <cell r="G4015" t="str">
            <v/>
          </cell>
          <cell r="H4015" t="str">
            <v/>
          </cell>
          <cell r="I4015"/>
          <cell r="J4015"/>
          <cell r="K4015"/>
          <cell r="L4015"/>
          <cell r="M4015" t="str">
            <v/>
          </cell>
          <cell r="N4015"/>
          <cell r="O4015"/>
          <cell r="P4015"/>
          <cell r="Q4015" t="str">
            <v/>
          </cell>
          <cell r="R4015"/>
          <cell r="S4015" t="str">
            <v/>
          </cell>
          <cell r="T4015"/>
          <cell r="U4015"/>
          <cell r="V4015" t="str">
            <v/>
          </cell>
        </row>
        <row r="4016">
          <cell r="A4016"/>
          <cell r="B4016" t="str">
            <v/>
          </cell>
          <cell r="C4016"/>
          <cell r="D4016" t="str">
            <v/>
          </cell>
          <cell r="E4016" t="str">
            <v/>
          </cell>
          <cell r="F4016" t="str">
            <v/>
          </cell>
          <cell r="G4016" t="str">
            <v/>
          </cell>
          <cell r="H4016" t="str">
            <v/>
          </cell>
          <cell r="I4016"/>
          <cell r="J4016"/>
          <cell r="K4016"/>
          <cell r="L4016"/>
          <cell r="M4016" t="str">
            <v/>
          </cell>
          <cell r="N4016"/>
          <cell r="O4016"/>
          <cell r="P4016"/>
          <cell r="Q4016" t="str">
            <v/>
          </cell>
          <cell r="R4016"/>
          <cell r="S4016" t="str">
            <v/>
          </cell>
          <cell r="T4016"/>
          <cell r="U4016"/>
          <cell r="V4016" t="str">
            <v/>
          </cell>
        </row>
        <row r="4017">
          <cell r="A4017"/>
          <cell r="B4017" t="str">
            <v/>
          </cell>
          <cell r="C4017"/>
          <cell r="D4017" t="str">
            <v/>
          </cell>
          <cell r="E4017" t="str">
            <v/>
          </cell>
          <cell r="F4017" t="str">
            <v/>
          </cell>
          <cell r="G4017" t="str">
            <v/>
          </cell>
          <cell r="H4017" t="str">
            <v/>
          </cell>
          <cell r="I4017"/>
          <cell r="J4017"/>
          <cell r="K4017"/>
          <cell r="L4017"/>
          <cell r="M4017" t="str">
            <v/>
          </cell>
          <cell r="N4017"/>
          <cell r="O4017"/>
          <cell r="P4017"/>
          <cell r="Q4017" t="str">
            <v/>
          </cell>
          <cell r="R4017"/>
          <cell r="S4017" t="str">
            <v/>
          </cell>
          <cell r="T4017"/>
          <cell r="U4017"/>
          <cell r="V4017" t="str">
            <v/>
          </cell>
        </row>
        <row r="4018">
          <cell r="A4018"/>
          <cell r="B4018" t="str">
            <v/>
          </cell>
          <cell r="C4018"/>
          <cell r="D4018" t="str">
            <v/>
          </cell>
          <cell r="E4018" t="str">
            <v/>
          </cell>
          <cell r="F4018" t="str">
            <v/>
          </cell>
          <cell r="G4018" t="str">
            <v/>
          </cell>
          <cell r="H4018" t="str">
            <v/>
          </cell>
          <cell r="I4018"/>
          <cell r="J4018"/>
          <cell r="K4018"/>
          <cell r="L4018"/>
          <cell r="M4018" t="str">
            <v/>
          </cell>
          <cell r="N4018"/>
          <cell r="O4018"/>
          <cell r="P4018"/>
          <cell r="Q4018" t="str">
            <v/>
          </cell>
          <cell r="R4018"/>
          <cell r="S4018" t="str">
            <v/>
          </cell>
          <cell r="T4018"/>
          <cell r="U4018"/>
          <cell r="V4018" t="str">
            <v/>
          </cell>
        </row>
        <row r="4019">
          <cell r="A4019"/>
          <cell r="B4019" t="str">
            <v/>
          </cell>
          <cell r="C4019"/>
          <cell r="D4019" t="str">
            <v/>
          </cell>
          <cell r="E4019" t="str">
            <v/>
          </cell>
          <cell r="F4019" t="str">
            <v/>
          </cell>
          <cell r="G4019" t="str">
            <v/>
          </cell>
          <cell r="H4019" t="str">
            <v/>
          </cell>
          <cell r="I4019"/>
          <cell r="J4019"/>
          <cell r="K4019"/>
          <cell r="L4019"/>
          <cell r="M4019" t="str">
            <v/>
          </cell>
          <cell r="N4019"/>
          <cell r="O4019"/>
          <cell r="P4019"/>
          <cell r="Q4019" t="str">
            <v/>
          </cell>
          <cell r="R4019"/>
          <cell r="S4019" t="str">
            <v/>
          </cell>
          <cell r="T4019"/>
          <cell r="U4019"/>
          <cell r="V4019" t="str">
            <v/>
          </cell>
        </row>
        <row r="4020">
          <cell r="A4020"/>
          <cell r="B4020" t="str">
            <v/>
          </cell>
          <cell r="C4020"/>
          <cell r="D4020" t="str">
            <v/>
          </cell>
          <cell r="E4020" t="str">
            <v/>
          </cell>
          <cell r="F4020" t="str">
            <v/>
          </cell>
          <cell r="G4020" t="str">
            <v/>
          </cell>
          <cell r="H4020" t="str">
            <v/>
          </cell>
          <cell r="I4020"/>
          <cell r="J4020"/>
          <cell r="K4020"/>
          <cell r="L4020"/>
          <cell r="M4020" t="str">
            <v/>
          </cell>
          <cell r="N4020"/>
          <cell r="O4020"/>
          <cell r="P4020"/>
          <cell r="Q4020" t="str">
            <v/>
          </cell>
          <cell r="R4020"/>
          <cell r="S4020" t="str">
            <v/>
          </cell>
          <cell r="T4020"/>
          <cell r="U4020"/>
          <cell r="V4020" t="str">
            <v/>
          </cell>
        </row>
        <row r="4021">
          <cell r="A4021"/>
          <cell r="B4021" t="str">
            <v/>
          </cell>
          <cell r="C4021"/>
          <cell r="D4021" t="str">
            <v/>
          </cell>
          <cell r="E4021" t="str">
            <v/>
          </cell>
          <cell r="F4021" t="str">
            <v/>
          </cell>
          <cell r="G4021" t="str">
            <v/>
          </cell>
          <cell r="H4021" t="str">
            <v/>
          </cell>
          <cell r="I4021"/>
          <cell r="J4021"/>
          <cell r="K4021"/>
          <cell r="L4021"/>
          <cell r="M4021" t="str">
            <v/>
          </cell>
          <cell r="N4021"/>
          <cell r="O4021"/>
          <cell r="P4021"/>
          <cell r="Q4021" t="str">
            <v/>
          </cell>
          <cell r="R4021"/>
          <cell r="S4021" t="str">
            <v/>
          </cell>
          <cell r="T4021"/>
          <cell r="U4021"/>
          <cell r="V4021" t="str">
            <v/>
          </cell>
        </row>
        <row r="4022">
          <cell r="A4022"/>
          <cell r="B4022" t="str">
            <v/>
          </cell>
          <cell r="C4022"/>
          <cell r="D4022" t="str">
            <v/>
          </cell>
          <cell r="E4022" t="str">
            <v/>
          </cell>
          <cell r="F4022" t="str">
            <v/>
          </cell>
          <cell r="G4022" t="str">
            <v/>
          </cell>
          <cell r="H4022" t="str">
            <v/>
          </cell>
          <cell r="I4022"/>
          <cell r="J4022"/>
          <cell r="K4022"/>
          <cell r="L4022"/>
          <cell r="M4022" t="str">
            <v/>
          </cell>
          <cell r="N4022"/>
          <cell r="O4022"/>
          <cell r="P4022"/>
          <cell r="Q4022" t="str">
            <v/>
          </cell>
          <cell r="R4022"/>
          <cell r="S4022" t="str">
            <v/>
          </cell>
          <cell r="T4022"/>
          <cell r="U4022"/>
          <cell r="V4022" t="str">
            <v/>
          </cell>
        </row>
        <row r="4023">
          <cell r="A4023"/>
          <cell r="B4023" t="str">
            <v/>
          </cell>
          <cell r="C4023"/>
          <cell r="D4023" t="str">
            <v/>
          </cell>
          <cell r="E4023" t="str">
            <v/>
          </cell>
          <cell r="F4023" t="str">
            <v/>
          </cell>
          <cell r="G4023" t="str">
            <v/>
          </cell>
          <cell r="H4023" t="str">
            <v/>
          </cell>
          <cell r="I4023"/>
          <cell r="J4023"/>
          <cell r="K4023"/>
          <cell r="L4023"/>
          <cell r="M4023" t="str">
            <v/>
          </cell>
          <cell r="N4023"/>
          <cell r="O4023"/>
          <cell r="P4023"/>
          <cell r="Q4023" t="str">
            <v/>
          </cell>
          <cell r="R4023"/>
          <cell r="S4023" t="str">
            <v/>
          </cell>
          <cell r="T4023"/>
          <cell r="U4023"/>
          <cell r="V4023" t="str">
            <v/>
          </cell>
        </row>
        <row r="4024">
          <cell r="A4024"/>
          <cell r="B4024" t="str">
            <v/>
          </cell>
          <cell r="C4024"/>
          <cell r="D4024" t="str">
            <v/>
          </cell>
          <cell r="E4024" t="str">
            <v/>
          </cell>
          <cell r="F4024" t="str">
            <v/>
          </cell>
          <cell r="G4024" t="str">
            <v/>
          </cell>
          <cell r="H4024" t="str">
            <v/>
          </cell>
          <cell r="I4024"/>
          <cell r="J4024"/>
          <cell r="K4024"/>
          <cell r="L4024"/>
          <cell r="M4024" t="str">
            <v/>
          </cell>
          <cell r="N4024"/>
          <cell r="O4024"/>
          <cell r="P4024"/>
          <cell r="Q4024" t="str">
            <v/>
          </cell>
          <cell r="R4024"/>
          <cell r="S4024" t="str">
            <v/>
          </cell>
          <cell r="T4024"/>
          <cell r="U4024"/>
          <cell r="V4024" t="str">
            <v/>
          </cell>
        </row>
        <row r="4025">
          <cell r="A4025"/>
          <cell r="B4025" t="str">
            <v/>
          </cell>
          <cell r="C4025"/>
          <cell r="D4025" t="str">
            <v/>
          </cell>
          <cell r="E4025" t="str">
            <v/>
          </cell>
          <cell r="F4025" t="str">
            <v/>
          </cell>
          <cell r="G4025" t="str">
            <v/>
          </cell>
          <cell r="H4025" t="str">
            <v/>
          </cell>
          <cell r="I4025"/>
          <cell r="J4025"/>
          <cell r="K4025"/>
          <cell r="L4025"/>
          <cell r="M4025" t="str">
            <v/>
          </cell>
          <cell r="N4025"/>
          <cell r="O4025"/>
          <cell r="P4025"/>
          <cell r="Q4025" t="str">
            <v/>
          </cell>
          <cell r="R4025"/>
          <cell r="S4025" t="str">
            <v/>
          </cell>
          <cell r="T4025"/>
          <cell r="U4025"/>
          <cell r="V4025" t="str">
            <v/>
          </cell>
        </row>
        <row r="4026">
          <cell r="A4026"/>
          <cell r="B4026" t="str">
            <v/>
          </cell>
          <cell r="C4026"/>
          <cell r="D4026" t="str">
            <v/>
          </cell>
          <cell r="E4026" t="str">
            <v/>
          </cell>
          <cell r="F4026" t="str">
            <v/>
          </cell>
          <cell r="G4026" t="str">
            <v/>
          </cell>
          <cell r="H4026" t="str">
            <v/>
          </cell>
          <cell r="I4026"/>
          <cell r="J4026"/>
          <cell r="K4026"/>
          <cell r="L4026"/>
          <cell r="M4026" t="str">
            <v/>
          </cell>
          <cell r="N4026"/>
          <cell r="O4026"/>
          <cell r="P4026"/>
          <cell r="Q4026" t="str">
            <v/>
          </cell>
          <cell r="R4026"/>
          <cell r="S4026" t="str">
            <v/>
          </cell>
          <cell r="T4026"/>
          <cell r="U4026"/>
          <cell r="V4026" t="str">
            <v/>
          </cell>
        </row>
        <row r="4027">
          <cell r="A4027"/>
          <cell r="B4027" t="str">
            <v/>
          </cell>
          <cell r="C4027"/>
          <cell r="D4027" t="str">
            <v/>
          </cell>
          <cell r="E4027" t="str">
            <v/>
          </cell>
          <cell r="F4027" t="str">
            <v/>
          </cell>
          <cell r="G4027" t="str">
            <v/>
          </cell>
          <cell r="H4027" t="str">
            <v/>
          </cell>
          <cell r="I4027"/>
          <cell r="J4027"/>
          <cell r="K4027"/>
          <cell r="L4027"/>
          <cell r="M4027" t="str">
            <v/>
          </cell>
          <cell r="N4027"/>
          <cell r="O4027"/>
          <cell r="P4027"/>
          <cell r="Q4027" t="str">
            <v/>
          </cell>
          <cell r="R4027"/>
          <cell r="S4027" t="str">
            <v/>
          </cell>
          <cell r="T4027"/>
          <cell r="U4027"/>
          <cell r="V4027" t="str">
            <v/>
          </cell>
        </row>
        <row r="4028">
          <cell r="A4028"/>
          <cell r="B4028" t="str">
            <v/>
          </cell>
          <cell r="C4028"/>
          <cell r="D4028" t="str">
            <v/>
          </cell>
          <cell r="E4028" t="str">
            <v/>
          </cell>
          <cell r="F4028" t="str">
            <v/>
          </cell>
          <cell r="G4028" t="str">
            <v/>
          </cell>
          <cell r="H4028" t="str">
            <v/>
          </cell>
          <cell r="I4028"/>
          <cell r="J4028"/>
          <cell r="K4028"/>
          <cell r="L4028"/>
          <cell r="M4028" t="str">
            <v/>
          </cell>
          <cell r="N4028"/>
          <cell r="O4028"/>
          <cell r="P4028"/>
          <cell r="Q4028" t="str">
            <v/>
          </cell>
          <cell r="R4028"/>
          <cell r="S4028" t="str">
            <v/>
          </cell>
          <cell r="T4028"/>
          <cell r="U4028"/>
          <cell r="V4028" t="str">
            <v/>
          </cell>
        </row>
        <row r="4029">
          <cell r="A4029"/>
          <cell r="B4029" t="str">
            <v/>
          </cell>
          <cell r="C4029"/>
          <cell r="D4029" t="str">
            <v/>
          </cell>
          <cell r="E4029" t="str">
            <v/>
          </cell>
          <cell r="F4029" t="str">
            <v/>
          </cell>
          <cell r="G4029" t="str">
            <v/>
          </cell>
          <cell r="H4029" t="str">
            <v/>
          </cell>
          <cell r="I4029"/>
          <cell r="J4029"/>
          <cell r="K4029"/>
          <cell r="L4029"/>
          <cell r="M4029" t="str">
            <v/>
          </cell>
          <cell r="N4029"/>
          <cell r="O4029"/>
          <cell r="P4029"/>
          <cell r="Q4029" t="str">
            <v/>
          </cell>
          <cell r="R4029"/>
          <cell r="S4029" t="str">
            <v/>
          </cell>
          <cell r="T4029"/>
          <cell r="U4029"/>
          <cell r="V4029" t="str">
            <v/>
          </cell>
        </row>
        <row r="4030">
          <cell r="A4030"/>
          <cell r="B4030" t="str">
            <v/>
          </cell>
          <cell r="C4030"/>
          <cell r="D4030" t="str">
            <v/>
          </cell>
          <cell r="E4030" t="str">
            <v/>
          </cell>
          <cell r="F4030" t="str">
            <v/>
          </cell>
          <cell r="G4030" t="str">
            <v/>
          </cell>
          <cell r="H4030" t="str">
            <v/>
          </cell>
          <cell r="I4030"/>
          <cell r="J4030"/>
          <cell r="K4030"/>
          <cell r="L4030"/>
          <cell r="M4030" t="str">
            <v/>
          </cell>
          <cell r="N4030"/>
          <cell r="O4030"/>
          <cell r="P4030"/>
          <cell r="Q4030" t="str">
            <v/>
          </cell>
          <cell r="R4030"/>
          <cell r="S4030" t="str">
            <v/>
          </cell>
          <cell r="T4030"/>
          <cell r="U4030"/>
          <cell r="V4030" t="str">
            <v/>
          </cell>
        </row>
        <row r="4031">
          <cell r="A4031"/>
          <cell r="B4031" t="str">
            <v/>
          </cell>
          <cell r="C4031"/>
          <cell r="D4031" t="str">
            <v/>
          </cell>
          <cell r="E4031" t="str">
            <v/>
          </cell>
          <cell r="F4031" t="str">
            <v/>
          </cell>
          <cell r="G4031" t="str">
            <v/>
          </cell>
          <cell r="H4031" t="str">
            <v/>
          </cell>
          <cell r="I4031"/>
          <cell r="J4031"/>
          <cell r="K4031"/>
          <cell r="L4031"/>
          <cell r="M4031" t="str">
            <v/>
          </cell>
          <cell r="N4031"/>
          <cell r="O4031"/>
          <cell r="P4031"/>
          <cell r="Q4031" t="str">
            <v/>
          </cell>
          <cell r="R4031"/>
          <cell r="S4031" t="str">
            <v/>
          </cell>
          <cell r="T4031"/>
          <cell r="U4031"/>
          <cell r="V4031" t="str">
            <v/>
          </cell>
        </row>
        <row r="4032">
          <cell r="A4032"/>
          <cell r="B4032" t="str">
            <v/>
          </cell>
          <cell r="C4032"/>
          <cell r="D4032" t="str">
            <v/>
          </cell>
          <cell r="E4032" t="str">
            <v/>
          </cell>
          <cell r="F4032" t="str">
            <v/>
          </cell>
          <cell r="G4032" t="str">
            <v/>
          </cell>
          <cell r="H4032" t="str">
            <v/>
          </cell>
          <cell r="I4032"/>
          <cell r="J4032"/>
          <cell r="K4032"/>
          <cell r="L4032"/>
          <cell r="M4032" t="str">
            <v/>
          </cell>
          <cell r="N4032"/>
          <cell r="O4032"/>
          <cell r="P4032"/>
          <cell r="Q4032" t="str">
            <v/>
          </cell>
          <cell r="R4032"/>
          <cell r="S4032" t="str">
            <v/>
          </cell>
          <cell r="T4032"/>
          <cell r="U4032"/>
          <cell r="V4032" t="str">
            <v/>
          </cell>
        </row>
        <row r="4033">
          <cell r="A4033"/>
          <cell r="B4033" t="str">
            <v/>
          </cell>
          <cell r="C4033"/>
          <cell r="D4033" t="str">
            <v/>
          </cell>
          <cell r="E4033" t="str">
            <v/>
          </cell>
          <cell r="F4033" t="str">
            <v/>
          </cell>
          <cell r="G4033" t="str">
            <v/>
          </cell>
          <cell r="H4033" t="str">
            <v/>
          </cell>
          <cell r="I4033"/>
          <cell r="J4033"/>
          <cell r="K4033"/>
          <cell r="L4033"/>
          <cell r="M4033" t="str">
            <v/>
          </cell>
          <cell r="N4033"/>
          <cell r="O4033"/>
          <cell r="P4033"/>
          <cell r="Q4033" t="str">
            <v/>
          </cell>
          <cell r="R4033"/>
          <cell r="S4033" t="str">
            <v/>
          </cell>
          <cell r="T4033"/>
          <cell r="U4033"/>
          <cell r="V4033" t="str">
            <v/>
          </cell>
        </row>
        <row r="4034">
          <cell r="A4034"/>
          <cell r="B4034" t="str">
            <v/>
          </cell>
          <cell r="C4034"/>
          <cell r="D4034" t="str">
            <v/>
          </cell>
          <cell r="E4034" t="str">
            <v/>
          </cell>
          <cell r="F4034" t="str">
            <v/>
          </cell>
          <cell r="G4034" t="str">
            <v/>
          </cell>
          <cell r="H4034" t="str">
            <v/>
          </cell>
          <cell r="I4034"/>
          <cell r="J4034"/>
          <cell r="K4034"/>
          <cell r="L4034"/>
          <cell r="M4034" t="str">
            <v/>
          </cell>
          <cell r="N4034"/>
          <cell r="O4034"/>
          <cell r="P4034"/>
          <cell r="Q4034" t="str">
            <v/>
          </cell>
          <cell r="R4034"/>
          <cell r="S4034" t="str">
            <v/>
          </cell>
          <cell r="T4034"/>
          <cell r="U4034"/>
          <cell r="V4034" t="str">
            <v/>
          </cell>
        </row>
        <row r="4035">
          <cell r="A4035"/>
          <cell r="B4035" t="str">
            <v/>
          </cell>
          <cell r="C4035"/>
          <cell r="D4035" t="str">
            <v/>
          </cell>
          <cell r="E4035" t="str">
            <v/>
          </cell>
          <cell r="F4035" t="str">
            <v/>
          </cell>
          <cell r="G4035" t="str">
            <v/>
          </cell>
          <cell r="H4035" t="str">
            <v/>
          </cell>
          <cell r="I4035"/>
          <cell r="J4035"/>
          <cell r="K4035"/>
          <cell r="L4035"/>
          <cell r="M4035" t="str">
            <v/>
          </cell>
          <cell r="N4035"/>
          <cell r="O4035"/>
          <cell r="P4035"/>
          <cell r="Q4035" t="str">
            <v/>
          </cell>
          <cell r="R4035"/>
          <cell r="S4035" t="str">
            <v/>
          </cell>
          <cell r="T4035"/>
          <cell r="U4035"/>
          <cell r="V4035" t="str">
            <v/>
          </cell>
        </row>
        <row r="4036">
          <cell r="A4036"/>
          <cell r="B4036" t="str">
            <v/>
          </cell>
          <cell r="C4036"/>
          <cell r="D4036" t="str">
            <v/>
          </cell>
          <cell r="E4036" t="str">
            <v/>
          </cell>
          <cell r="F4036" t="str">
            <v/>
          </cell>
          <cell r="G4036" t="str">
            <v/>
          </cell>
          <cell r="H4036" t="str">
            <v/>
          </cell>
          <cell r="I4036"/>
          <cell r="J4036"/>
          <cell r="K4036"/>
          <cell r="L4036"/>
          <cell r="M4036" t="str">
            <v/>
          </cell>
          <cell r="N4036"/>
          <cell r="O4036"/>
          <cell r="P4036"/>
          <cell r="Q4036" t="str">
            <v/>
          </cell>
          <cell r="R4036"/>
          <cell r="S4036" t="str">
            <v/>
          </cell>
          <cell r="T4036"/>
          <cell r="U4036"/>
          <cell r="V4036" t="str">
            <v/>
          </cell>
        </row>
        <row r="4037">
          <cell r="A4037"/>
          <cell r="B4037" t="str">
            <v/>
          </cell>
          <cell r="C4037"/>
          <cell r="D4037" t="str">
            <v/>
          </cell>
          <cell r="E4037" t="str">
            <v/>
          </cell>
          <cell r="F4037" t="str">
            <v/>
          </cell>
          <cell r="G4037" t="str">
            <v/>
          </cell>
          <cell r="H4037" t="str">
            <v/>
          </cell>
          <cell r="I4037"/>
          <cell r="J4037"/>
          <cell r="K4037"/>
          <cell r="L4037"/>
          <cell r="M4037" t="str">
            <v/>
          </cell>
          <cell r="N4037"/>
          <cell r="O4037"/>
          <cell r="P4037"/>
          <cell r="Q4037" t="str">
            <v/>
          </cell>
          <cell r="R4037"/>
          <cell r="S4037" t="str">
            <v/>
          </cell>
          <cell r="T4037"/>
          <cell r="U4037"/>
          <cell r="V4037" t="str">
            <v/>
          </cell>
        </row>
        <row r="4038">
          <cell r="A4038"/>
          <cell r="B4038" t="str">
            <v/>
          </cell>
          <cell r="C4038"/>
          <cell r="D4038" t="str">
            <v/>
          </cell>
          <cell r="E4038" t="str">
            <v/>
          </cell>
          <cell r="F4038" t="str">
            <v/>
          </cell>
          <cell r="G4038" t="str">
            <v/>
          </cell>
          <cell r="H4038" t="str">
            <v/>
          </cell>
          <cell r="I4038"/>
          <cell r="J4038"/>
          <cell r="K4038"/>
          <cell r="L4038"/>
          <cell r="M4038" t="str">
            <v/>
          </cell>
          <cell r="N4038"/>
          <cell r="O4038"/>
          <cell r="P4038"/>
          <cell r="Q4038" t="str">
            <v/>
          </cell>
          <cell r="R4038"/>
          <cell r="S4038" t="str">
            <v/>
          </cell>
          <cell r="T4038"/>
          <cell r="U4038"/>
          <cell r="V4038" t="str">
            <v/>
          </cell>
        </row>
        <row r="4039">
          <cell r="A4039"/>
          <cell r="B4039" t="str">
            <v/>
          </cell>
          <cell r="C4039"/>
          <cell r="D4039" t="str">
            <v/>
          </cell>
          <cell r="E4039" t="str">
            <v/>
          </cell>
          <cell r="F4039" t="str">
            <v/>
          </cell>
          <cell r="G4039" t="str">
            <v/>
          </cell>
          <cell r="H4039" t="str">
            <v/>
          </cell>
          <cell r="I4039"/>
          <cell r="J4039"/>
          <cell r="K4039"/>
          <cell r="L4039"/>
          <cell r="M4039" t="str">
            <v/>
          </cell>
          <cell r="N4039"/>
          <cell r="O4039"/>
          <cell r="P4039"/>
          <cell r="Q4039" t="str">
            <v/>
          </cell>
          <cell r="R4039"/>
          <cell r="S4039" t="str">
            <v/>
          </cell>
          <cell r="T4039"/>
          <cell r="U4039"/>
          <cell r="V4039" t="str">
            <v/>
          </cell>
        </row>
        <row r="4040">
          <cell r="A4040"/>
          <cell r="B4040" t="str">
            <v/>
          </cell>
          <cell r="C4040"/>
          <cell r="D4040" t="str">
            <v/>
          </cell>
          <cell r="E4040" t="str">
            <v/>
          </cell>
          <cell r="F4040" t="str">
            <v/>
          </cell>
          <cell r="G4040" t="str">
            <v/>
          </cell>
          <cell r="H4040" t="str">
            <v/>
          </cell>
          <cell r="I4040"/>
          <cell r="J4040"/>
          <cell r="K4040"/>
          <cell r="L4040"/>
          <cell r="M4040" t="str">
            <v/>
          </cell>
          <cell r="N4040"/>
          <cell r="O4040"/>
          <cell r="P4040"/>
          <cell r="Q4040" t="str">
            <v/>
          </cell>
          <cell r="R4040"/>
          <cell r="S4040" t="str">
            <v/>
          </cell>
          <cell r="T4040"/>
          <cell r="U4040"/>
          <cell r="V4040" t="str">
            <v/>
          </cell>
        </row>
        <row r="4041">
          <cell r="A4041"/>
          <cell r="B4041" t="str">
            <v/>
          </cell>
          <cell r="C4041"/>
          <cell r="D4041" t="str">
            <v/>
          </cell>
          <cell r="E4041" t="str">
            <v/>
          </cell>
          <cell r="F4041" t="str">
            <v/>
          </cell>
          <cell r="G4041" t="str">
            <v/>
          </cell>
          <cell r="H4041" t="str">
            <v/>
          </cell>
          <cell r="I4041"/>
          <cell r="J4041"/>
          <cell r="K4041"/>
          <cell r="L4041"/>
          <cell r="M4041" t="str">
            <v/>
          </cell>
          <cell r="N4041"/>
          <cell r="O4041"/>
          <cell r="P4041"/>
          <cell r="Q4041" t="str">
            <v/>
          </cell>
          <cell r="R4041"/>
          <cell r="S4041" t="str">
            <v/>
          </cell>
          <cell r="T4041"/>
          <cell r="U4041"/>
          <cell r="V4041" t="str">
            <v/>
          </cell>
        </row>
        <row r="4042">
          <cell r="A4042"/>
          <cell r="B4042" t="str">
            <v/>
          </cell>
          <cell r="C4042"/>
          <cell r="D4042" t="str">
            <v/>
          </cell>
          <cell r="E4042" t="str">
            <v/>
          </cell>
          <cell r="F4042" t="str">
            <v/>
          </cell>
          <cell r="G4042" t="str">
            <v/>
          </cell>
          <cell r="H4042" t="str">
            <v/>
          </cell>
          <cell r="I4042"/>
          <cell r="J4042"/>
          <cell r="K4042"/>
          <cell r="L4042"/>
          <cell r="M4042" t="str">
            <v/>
          </cell>
          <cell r="N4042"/>
          <cell r="O4042"/>
          <cell r="P4042"/>
          <cell r="Q4042" t="str">
            <v/>
          </cell>
          <cell r="R4042"/>
          <cell r="S4042" t="str">
            <v/>
          </cell>
          <cell r="T4042"/>
          <cell r="U4042"/>
          <cell r="V4042" t="str">
            <v/>
          </cell>
        </row>
        <row r="4043">
          <cell r="A4043"/>
          <cell r="B4043" t="str">
            <v/>
          </cell>
          <cell r="C4043"/>
          <cell r="D4043" t="str">
            <v/>
          </cell>
          <cell r="E4043" t="str">
            <v/>
          </cell>
          <cell r="F4043" t="str">
            <v/>
          </cell>
          <cell r="G4043" t="str">
            <v/>
          </cell>
          <cell r="H4043" t="str">
            <v/>
          </cell>
          <cell r="I4043"/>
          <cell r="J4043"/>
          <cell r="K4043"/>
          <cell r="L4043"/>
          <cell r="M4043" t="str">
            <v/>
          </cell>
          <cell r="N4043"/>
          <cell r="O4043"/>
          <cell r="P4043"/>
          <cell r="Q4043" t="str">
            <v/>
          </cell>
          <cell r="R4043"/>
          <cell r="S4043" t="str">
            <v/>
          </cell>
          <cell r="T4043"/>
          <cell r="U4043"/>
          <cell r="V4043" t="str">
            <v/>
          </cell>
        </row>
        <row r="4044">
          <cell r="A4044"/>
          <cell r="B4044" t="str">
            <v/>
          </cell>
          <cell r="C4044"/>
          <cell r="D4044" t="str">
            <v/>
          </cell>
          <cell r="E4044" t="str">
            <v/>
          </cell>
          <cell r="F4044" t="str">
            <v/>
          </cell>
          <cell r="G4044" t="str">
            <v/>
          </cell>
          <cell r="H4044" t="str">
            <v/>
          </cell>
          <cell r="I4044"/>
          <cell r="J4044"/>
          <cell r="K4044"/>
          <cell r="L4044"/>
          <cell r="M4044" t="str">
            <v/>
          </cell>
          <cell r="N4044"/>
          <cell r="O4044"/>
          <cell r="P4044"/>
          <cell r="Q4044" t="str">
            <v/>
          </cell>
          <cell r="R4044"/>
          <cell r="S4044" t="str">
            <v/>
          </cell>
          <cell r="T4044"/>
          <cell r="U4044"/>
          <cell r="V4044" t="str">
            <v/>
          </cell>
        </row>
        <row r="4045">
          <cell r="A4045"/>
          <cell r="B4045" t="str">
            <v/>
          </cell>
          <cell r="C4045"/>
          <cell r="D4045" t="str">
            <v/>
          </cell>
          <cell r="E4045" t="str">
            <v/>
          </cell>
          <cell r="F4045" t="str">
            <v/>
          </cell>
          <cell r="G4045" t="str">
            <v/>
          </cell>
          <cell r="H4045" t="str">
            <v/>
          </cell>
          <cell r="I4045"/>
          <cell r="J4045"/>
          <cell r="K4045"/>
          <cell r="L4045"/>
          <cell r="M4045" t="str">
            <v/>
          </cell>
          <cell r="N4045"/>
          <cell r="O4045"/>
          <cell r="P4045"/>
          <cell r="Q4045" t="str">
            <v/>
          </cell>
          <cell r="R4045"/>
          <cell r="S4045" t="str">
            <v/>
          </cell>
          <cell r="T4045"/>
          <cell r="U4045"/>
          <cell r="V4045" t="str">
            <v/>
          </cell>
        </row>
        <row r="4046">
          <cell r="A4046"/>
          <cell r="B4046" t="str">
            <v/>
          </cell>
          <cell r="C4046"/>
          <cell r="D4046" t="str">
            <v/>
          </cell>
          <cell r="E4046" t="str">
            <v/>
          </cell>
          <cell r="F4046" t="str">
            <v/>
          </cell>
          <cell r="G4046" t="str">
            <v/>
          </cell>
          <cell r="H4046" t="str">
            <v/>
          </cell>
          <cell r="I4046"/>
          <cell r="J4046"/>
          <cell r="K4046"/>
          <cell r="L4046"/>
          <cell r="M4046" t="str">
            <v/>
          </cell>
          <cell r="N4046"/>
          <cell r="O4046"/>
          <cell r="P4046"/>
          <cell r="Q4046" t="str">
            <v/>
          </cell>
          <cell r="R4046"/>
          <cell r="S4046" t="str">
            <v/>
          </cell>
          <cell r="T4046"/>
          <cell r="U4046"/>
          <cell r="V4046" t="str">
            <v/>
          </cell>
        </row>
        <row r="4047">
          <cell r="A4047"/>
          <cell r="B4047" t="str">
            <v/>
          </cell>
          <cell r="C4047"/>
          <cell r="D4047" t="str">
            <v/>
          </cell>
          <cell r="E4047" t="str">
            <v/>
          </cell>
          <cell r="F4047" t="str">
            <v/>
          </cell>
          <cell r="G4047" t="str">
            <v/>
          </cell>
          <cell r="H4047" t="str">
            <v/>
          </cell>
          <cell r="I4047"/>
          <cell r="J4047"/>
          <cell r="K4047"/>
          <cell r="L4047"/>
          <cell r="M4047" t="str">
            <v/>
          </cell>
          <cell r="N4047"/>
          <cell r="O4047"/>
          <cell r="P4047"/>
          <cell r="Q4047" t="str">
            <v/>
          </cell>
          <cell r="R4047"/>
          <cell r="S4047" t="str">
            <v/>
          </cell>
          <cell r="T4047"/>
          <cell r="U4047"/>
          <cell r="V4047" t="str">
            <v/>
          </cell>
        </row>
        <row r="4048">
          <cell r="A4048"/>
          <cell r="B4048" t="str">
            <v/>
          </cell>
          <cell r="C4048"/>
          <cell r="D4048" t="str">
            <v/>
          </cell>
          <cell r="E4048" t="str">
            <v/>
          </cell>
          <cell r="F4048" t="str">
            <v/>
          </cell>
          <cell r="G4048" t="str">
            <v/>
          </cell>
          <cell r="H4048" t="str">
            <v/>
          </cell>
          <cell r="I4048"/>
          <cell r="J4048"/>
          <cell r="K4048"/>
          <cell r="L4048"/>
          <cell r="M4048" t="str">
            <v/>
          </cell>
          <cell r="N4048"/>
          <cell r="O4048"/>
          <cell r="P4048"/>
          <cell r="Q4048" t="str">
            <v/>
          </cell>
          <cell r="R4048"/>
          <cell r="S4048" t="str">
            <v/>
          </cell>
          <cell r="T4048"/>
          <cell r="U4048"/>
          <cell r="V4048" t="str">
            <v/>
          </cell>
        </row>
        <row r="4049">
          <cell r="A4049"/>
          <cell r="B4049" t="str">
            <v/>
          </cell>
          <cell r="C4049"/>
          <cell r="D4049" t="str">
            <v/>
          </cell>
          <cell r="E4049" t="str">
            <v/>
          </cell>
          <cell r="F4049" t="str">
            <v/>
          </cell>
          <cell r="G4049" t="str">
            <v/>
          </cell>
          <cell r="H4049" t="str">
            <v/>
          </cell>
          <cell r="I4049"/>
          <cell r="J4049"/>
          <cell r="K4049"/>
          <cell r="L4049"/>
          <cell r="M4049" t="str">
            <v/>
          </cell>
          <cell r="N4049"/>
          <cell r="O4049"/>
          <cell r="P4049"/>
          <cell r="Q4049" t="str">
            <v/>
          </cell>
          <cell r="R4049"/>
          <cell r="S4049" t="str">
            <v/>
          </cell>
          <cell r="T4049"/>
          <cell r="U4049"/>
          <cell r="V4049" t="str">
            <v/>
          </cell>
        </row>
        <row r="4050">
          <cell r="A4050"/>
          <cell r="B4050" t="str">
            <v/>
          </cell>
          <cell r="C4050"/>
          <cell r="D4050" t="str">
            <v/>
          </cell>
          <cell r="E4050" t="str">
            <v/>
          </cell>
          <cell r="F4050" t="str">
            <v/>
          </cell>
          <cell r="G4050" t="str">
            <v/>
          </cell>
          <cell r="H4050" t="str">
            <v/>
          </cell>
          <cell r="I4050"/>
          <cell r="J4050"/>
          <cell r="K4050"/>
          <cell r="L4050"/>
          <cell r="M4050" t="str">
            <v/>
          </cell>
          <cell r="N4050"/>
          <cell r="O4050"/>
          <cell r="P4050"/>
          <cell r="Q4050" t="str">
            <v/>
          </cell>
          <cell r="R4050"/>
          <cell r="S4050" t="str">
            <v/>
          </cell>
          <cell r="T4050"/>
          <cell r="U4050"/>
          <cell r="V4050" t="str">
            <v/>
          </cell>
        </row>
        <row r="4051">
          <cell r="A4051"/>
          <cell r="B4051" t="str">
            <v/>
          </cell>
          <cell r="C4051"/>
          <cell r="D4051" t="str">
            <v/>
          </cell>
          <cell r="E4051" t="str">
            <v/>
          </cell>
          <cell r="F4051" t="str">
            <v/>
          </cell>
          <cell r="G4051" t="str">
            <v/>
          </cell>
          <cell r="H4051" t="str">
            <v/>
          </cell>
          <cell r="I4051"/>
          <cell r="J4051"/>
          <cell r="K4051"/>
          <cell r="L4051"/>
          <cell r="M4051" t="str">
            <v/>
          </cell>
          <cell r="N4051"/>
          <cell r="O4051"/>
          <cell r="P4051"/>
          <cell r="Q4051" t="str">
            <v/>
          </cell>
          <cell r="R4051"/>
          <cell r="S4051" t="str">
            <v/>
          </cell>
          <cell r="T4051"/>
          <cell r="U4051"/>
          <cell r="V4051" t="str">
            <v/>
          </cell>
        </row>
        <row r="4052">
          <cell r="A4052"/>
          <cell r="B4052" t="str">
            <v/>
          </cell>
          <cell r="C4052"/>
          <cell r="D4052" t="str">
            <v/>
          </cell>
          <cell r="E4052" t="str">
            <v/>
          </cell>
          <cell r="F4052" t="str">
            <v/>
          </cell>
          <cell r="G4052" t="str">
            <v/>
          </cell>
          <cell r="H4052" t="str">
            <v/>
          </cell>
          <cell r="I4052"/>
          <cell r="J4052"/>
          <cell r="K4052"/>
          <cell r="L4052"/>
          <cell r="M4052" t="str">
            <v/>
          </cell>
          <cell r="N4052"/>
          <cell r="O4052"/>
          <cell r="P4052"/>
          <cell r="Q4052" t="str">
            <v/>
          </cell>
          <cell r="R4052"/>
          <cell r="S4052" t="str">
            <v/>
          </cell>
          <cell r="T4052"/>
          <cell r="U4052"/>
          <cell r="V4052" t="str">
            <v/>
          </cell>
        </row>
        <row r="4053">
          <cell r="A4053"/>
          <cell r="B4053" t="str">
            <v/>
          </cell>
          <cell r="C4053"/>
          <cell r="D4053" t="str">
            <v/>
          </cell>
          <cell r="E4053" t="str">
            <v/>
          </cell>
          <cell r="F4053" t="str">
            <v/>
          </cell>
          <cell r="G4053" t="str">
            <v/>
          </cell>
          <cell r="H4053" t="str">
            <v/>
          </cell>
          <cell r="I4053"/>
          <cell r="J4053"/>
          <cell r="K4053"/>
          <cell r="L4053"/>
          <cell r="M4053" t="str">
            <v/>
          </cell>
          <cell r="N4053"/>
          <cell r="O4053"/>
          <cell r="P4053"/>
          <cell r="Q4053" t="str">
            <v/>
          </cell>
          <cell r="R4053"/>
          <cell r="S4053" t="str">
            <v/>
          </cell>
          <cell r="T4053"/>
          <cell r="U4053"/>
          <cell r="V4053" t="str">
            <v/>
          </cell>
        </row>
        <row r="4054">
          <cell r="A4054"/>
          <cell r="B4054" t="str">
            <v/>
          </cell>
          <cell r="C4054"/>
          <cell r="D4054" t="str">
            <v/>
          </cell>
          <cell r="E4054" t="str">
            <v/>
          </cell>
          <cell r="F4054" t="str">
            <v/>
          </cell>
          <cell r="G4054" t="str">
            <v/>
          </cell>
          <cell r="H4054" t="str">
            <v/>
          </cell>
          <cell r="I4054"/>
          <cell r="J4054"/>
          <cell r="K4054"/>
          <cell r="L4054"/>
          <cell r="M4054" t="str">
            <v/>
          </cell>
          <cell r="N4054"/>
          <cell r="O4054"/>
          <cell r="P4054"/>
          <cell r="Q4054" t="str">
            <v/>
          </cell>
          <cell r="R4054"/>
          <cell r="S4054" t="str">
            <v/>
          </cell>
          <cell r="T4054"/>
          <cell r="U4054"/>
          <cell r="V4054" t="str">
            <v/>
          </cell>
        </row>
        <row r="4055">
          <cell r="A4055"/>
          <cell r="B4055" t="str">
            <v/>
          </cell>
          <cell r="C4055"/>
          <cell r="D4055" t="str">
            <v/>
          </cell>
          <cell r="E4055" t="str">
            <v/>
          </cell>
          <cell r="F4055" t="str">
            <v/>
          </cell>
          <cell r="G4055" t="str">
            <v/>
          </cell>
          <cell r="H4055" t="str">
            <v/>
          </cell>
          <cell r="I4055"/>
          <cell r="J4055"/>
          <cell r="K4055"/>
          <cell r="L4055"/>
          <cell r="M4055" t="str">
            <v/>
          </cell>
          <cell r="N4055"/>
          <cell r="O4055"/>
          <cell r="P4055"/>
          <cell r="Q4055" t="str">
            <v/>
          </cell>
          <cell r="R4055"/>
          <cell r="S4055" t="str">
            <v/>
          </cell>
          <cell r="T4055"/>
          <cell r="U4055"/>
          <cell r="V4055" t="str">
            <v/>
          </cell>
        </row>
        <row r="4056">
          <cell r="A4056"/>
          <cell r="B4056" t="str">
            <v/>
          </cell>
          <cell r="C4056"/>
          <cell r="D4056" t="str">
            <v/>
          </cell>
          <cell r="E4056" t="str">
            <v/>
          </cell>
          <cell r="F4056" t="str">
            <v/>
          </cell>
          <cell r="G4056" t="str">
            <v/>
          </cell>
          <cell r="H4056" t="str">
            <v/>
          </cell>
          <cell r="I4056"/>
          <cell r="J4056"/>
          <cell r="K4056"/>
          <cell r="L4056"/>
          <cell r="M4056" t="str">
            <v/>
          </cell>
          <cell r="N4056"/>
          <cell r="O4056"/>
          <cell r="P4056"/>
          <cell r="Q4056" t="str">
            <v/>
          </cell>
          <cell r="R4056"/>
          <cell r="S4056" t="str">
            <v/>
          </cell>
          <cell r="T4056"/>
          <cell r="U4056"/>
          <cell r="V4056" t="str">
            <v/>
          </cell>
        </row>
        <row r="4057">
          <cell r="A4057"/>
          <cell r="B4057" t="str">
            <v/>
          </cell>
          <cell r="C4057"/>
          <cell r="D4057" t="str">
            <v/>
          </cell>
          <cell r="E4057" t="str">
            <v/>
          </cell>
          <cell r="F4057" t="str">
            <v/>
          </cell>
          <cell r="G4057" t="str">
            <v/>
          </cell>
          <cell r="H4057" t="str">
            <v/>
          </cell>
          <cell r="I4057"/>
          <cell r="J4057"/>
          <cell r="K4057"/>
          <cell r="L4057"/>
          <cell r="M4057" t="str">
            <v/>
          </cell>
          <cell r="N4057"/>
          <cell r="O4057"/>
          <cell r="P4057"/>
          <cell r="Q4057" t="str">
            <v/>
          </cell>
          <cell r="R4057"/>
          <cell r="S4057" t="str">
            <v/>
          </cell>
          <cell r="T4057"/>
          <cell r="U4057"/>
          <cell r="V4057" t="str">
            <v/>
          </cell>
        </row>
        <row r="4058">
          <cell r="A4058"/>
          <cell r="B4058" t="str">
            <v/>
          </cell>
          <cell r="C4058"/>
          <cell r="D4058" t="str">
            <v/>
          </cell>
          <cell r="E4058" t="str">
            <v/>
          </cell>
          <cell r="F4058" t="str">
            <v/>
          </cell>
          <cell r="G4058" t="str">
            <v/>
          </cell>
          <cell r="H4058" t="str">
            <v/>
          </cell>
          <cell r="I4058"/>
          <cell r="J4058"/>
          <cell r="K4058"/>
          <cell r="L4058"/>
          <cell r="M4058" t="str">
            <v/>
          </cell>
          <cell r="N4058"/>
          <cell r="O4058"/>
          <cell r="P4058"/>
          <cell r="Q4058" t="str">
            <v/>
          </cell>
          <cell r="R4058"/>
          <cell r="S4058" t="str">
            <v/>
          </cell>
          <cell r="T4058"/>
          <cell r="U4058"/>
          <cell r="V4058" t="str">
            <v/>
          </cell>
        </row>
        <row r="4059">
          <cell r="A4059"/>
          <cell r="B4059" t="str">
            <v/>
          </cell>
          <cell r="C4059"/>
          <cell r="D4059" t="str">
            <v/>
          </cell>
          <cell r="E4059" t="str">
            <v/>
          </cell>
          <cell r="F4059" t="str">
            <v/>
          </cell>
          <cell r="G4059" t="str">
            <v/>
          </cell>
          <cell r="H4059" t="str">
            <v/>
          </cell>
          <cell r="I4059"/>
          <cell r="J4059"/>
          <cell r="K4059"/>
          <cell r="L4059"/>
          <cell r="M4059" t="str">
            <v/>
          </cell>
          <cell r="N4059"/>
          <cell r="O4059"/>
          <cell r="P4059"/>
          <cell r="Q4059" t="str">
            <v/>
          </cell>
          <cell r="R4059"/>
          <cell r="S4059" t="str">
            <v/>
          </cell>
          <cell r="T4059"/>
          <cell r="U4059"/>
          <cell r="V4059" t="str">
            <v/>
          </cell>
        </row>
        <row r="4060">
          <cell r="A4060"/>
          <cell r="B4060" t="str">
            <v/>
          </cell>
          <cell r="C4060"/>
          <cell r="D4060" t="str">
            <v/>
          </cell>
          <cell r="E4060" t="str">
            <v/>
          </cell>
          <cell r="F4060" t="str">
            <v/>
          </cell>
          <cell r="G4060" t="str">
            <v/>
          </cell>
          <cell r="H4060" t="str">
            <v/>
          </cell>
          <cell r="I4060"/>
          <cell r="J4060"/>
          <cell r="K4060"/>
          <cell r="L4060"/>
          <cell r="M4060" t="str">
            <v/>
          </cell>
          <cell r="N4060"/>
          <cell r="O4060"/>
          <cell r="P4060"/>
          <cell r="Q4060" t="str">
            <v/>
          </cell>
          <cell r="R4060"/>
          <cell r="S4060" t="str">
            <v/>
          </cell>
          <cell r="T4060"/>
          <cell r="U4060"/>
          <cell r="V4060" t="str">
            <v/>
          </cell>
        </row>
        <row r="4061">
          <cell r="A4061"/>
          <cell r="B4061" t="str">
            <v/>
          </cell>
          <cell r="C4061"/>
          <cell r="D4061" t="str">
            <v/>
          </cell>
          <cell r="E4061" t="str">
            <v/>
          </cell>
          <cell r="F4061" t="str">
            <v/>
          </cell>
          <cell r="G4061" t="str">
            <v/>
          </cell>
          <cell r="H4061" t="str">
            <v/>
          </cell>
          <cell r="I4061"/>
          <cell r="J4061"/>
          <cell r="K4061"/>
          <cell r="L4061"/>
          <cell r="M4061" t="str">
            <v/>
          </cell>
          <cell r="N4061"/>
          <cell r="O4061"/>
          <cell r="P4061"/>
          <cell r="Q4061" t="str">
            <v/>
          </cell>
          <cell r="R4061"/>
          <cell r="S4061" t="str">
            <v/>
          </cell>
          <cell r="T4061"/>
          <cell r="U4061"/>
          <cell r="V4061" t="str">
            <v/>
          </cell>
        </row>
        <row r="4062">
          <cell r="A4062"/>
          <cell r="B4062" t="str">
            <v/>
          </cell>
          <cell r="C4062"/>
          <cell r="D4062" t="str">
            <v/>
          </cell>
          <cell r="E4062" t="str">
            <v/>
          </cell>
          <cell r="F4062" t="str">
            <v/>
          </cell>
          <cell r="G4062" t="str">
            <v/>
          </cell>
          <cell r="H4062" t="str">
            <v/>
          </cell>
          <cell r="I4062"/>
          <cell r="J4062"/>
          <cell r="K4062"/>
          <cell r="L4062"/>
          <cell r="M4062" t="str">
            <v/>
          </cell>
          <cell r="N4062"/>
          <cell r="O4062"/>
          <cell r="P4062"/>
          <cell r="Q4062" t="str">
            <v/>
          </cell>
          <cell r="R4062"/>
          <cell r="S4062" t="str">
            <v/>
          </cell>
          <cell r="T4062"/>
          <cell r="U4062"/>
          <cell r="V4062" t="str">
            <v/>
          </cell>
        </row>
        <row r="4063">
          <cell r="A4063"/>
          <cell r="B4063" t="str">
            <v/>
          </cell>
          <cell r="C4063"/>
          <cell r="D4063" t="str">
            <v/>
          </cell>
          <cell r="E4063" t="str">
            <v/>
          </cell>
          <cell r="F4063" t="str">
            <v/>
          </cell>
          <cell r="G4063" t="str">
            <v/>
          </cell>
          <cell r="H4063" t="str">
            <v/>
          </cell>
          <cell r="I4063"/>
          <cell r="J4063"/>
          <cell r="K4063"/>
          <cell r="L4063"/>
          <cell r="M4063" t="str">
            <v/>
          </cell>
          <cell r="N4063"/>
          <cell r="O4063"/>
          <cell r="P4063"/>
          <cell r="Q4063" t="str">
            <v/>
          </cell>
          <cell r="R4063"/>
          <cell r="S4063" t="str">
            <v/>
          </cell>
          <cell r="T4063"/>
          <cell r="U4063"/>
          <cell r="V4063" t="str">
            <v/>
          </cell>
        </row>
        <row r="4064">
          <cell r="A4064"/>
          <cell r="B4064" t="str">
            <v/>
          </cell>
          <cell r="C4064"/>
          <cell r="D4064" t="str">
            <v/>
          </cell>
          <cell r="E4064" t="str">
            <v/>
          </cell>
          <cell r="F4064" t="str">
            <v/>
          </cell>
          <cell r="G4064" t="str">
            <v/>
          </cell>
          <cell r="H4064" t="str">
            <v/>
          </cell>
          <cell r="I4064"/>
          <cell r="J4064"/>
          <cell r="K4064"/>
          <cell r="L4064"/>
          <cell r="M4064" t="str">
            <v/>
          </cell>
          <cell r="N4064"/>
          <cell r="O4064"/>
          <cell r="P4064"/>
          <cell r="Q4064" t="str">
            <v/>
          </cell>
          <cell r="R4064"/>
          <cell r="S4064" t="str">
            <v/>
          </cell>
          <cell r="T4064"/>
          <cell r="U4064"/>
          <cell r="V4064" t="str">
            <v/>
          </cell>
        </row>
        <row r="4065">
          <cell r="A4065"/>
          <cell r="B4065" t="str">
            <v/>
          </cell>
          <cell r="C4065"/>
          <cell r="D4065" t="str">
            <v/>
          </cell>
          <cell r="E4065" t="str">
            <v/>
          </cell>
          <cell r="F4065" t="str">
            <v/>
          </cell>
          <cell r="G4065" t="str">
            <v/>
          </cell>
          <cell r="H4065" t="str">
            <v/>
          </cell>
          <cell r="I4065"/>
          <cell r="J4065"/>
          <cell r="K4065"/>
          <cell r="L4065"/>
          <cell r="M4065" t="str">
            <v/>
          </cell>
          <cell r="N4065"/>
          <cell r="O4065"/>
          <cell r="P4065"/>
          <cell r="Q4065" t="str">
            <v/>
          </cell>
          <cell r="R4065"/>
          <cell r="S4065" t="str">
            <v/>
          </cell>
          <cell r="T4065"/>
          <cell r="U4065"/>
          <cell r="V4065" t="str">
            <v/>
          </cell>
        </row>
        <row r="4066">
          <cell r="A4066"/>
          <cell r="B4066" t="str">
            <v/>
          </cell>
          <cell r="C4066"/>
          <cell r="D4066" t="str">
            <v/>
          </cell>
          <cell r="E4066" t="str">
            <v/>
          </cell>
          <cell r="F4066" t="str">
            <v/>
          </cell>
          <cell r="G4066" t="str">
            <v/>
          </cell>
          <cell r="H4066" t="str">
            <v/>
          </cell>
          <cell r="I4066"/>
          <cell r="J4066"/>
          <cell r="K4066"/>
          <cell r="L4066"/>
          <cell r="M4066" t="str">
            <v/>
          </cell>
          <cell r="N4066"/>
          <cell r="O4066"/>
          <cell r="P4066"/>
          <cell r="Q4066" t="str">
            <v/>
          </cell>
          <cell r="R4066"/>
          <cell r="S4066" t="str">
            <v/>
          </cell>
          <cell r="T4066"/>
          <cell r="U4066"/>
          <cell r="V4066" t="str">
            <v/>
          </cell>
        </row>
        <row r="4067">
          <cell r="A4067"/>
          <cell r="B4067" t="str">
            <v/>
          </cell>
          <cell r="C4067"/>
          <cell r="D4067" t="str">
            <v/>
          </cell>
          <cell r="E4067" t="str">
            <v/>
          </cell>
          <cell r="F4067" t="str">
            <v/>
          </cell>
          <cell r="G4067" t="str">
            <v/>
          </cell>
          <cell r="H4067" t="str">
            <v/>
          </cell>
          <cell r="I4067"/>
          <cell r="J4067"/>
          <cell r="K4067"/>
          <cell r="L4067"/>
          <cell r="M4067" t="str">
            <v/>
          </cell>
          <cell r="N4067"/>
          <cell r="O4067"/>
          <cell r="P4067"/>
          <cell r="Q4067" t="str">
            <v/>
          </cell>
          <cell r="R4067"/>
          <cell r="S4067" t="str">
            <v/>
          </cell>
          <cell r="T4067"/>
          <cell r="U4067"/>
          <cell r="V4067" t="str">
            <v/>
          </cell>
        </row>
        <row r="4068">
          <cell r="A4068"/>
          <cell r="B4068" t="str">
            <v/>
          </cell>
          <cell r="C4068"/>
          <cell r="D4068" t="str">
            <v/>
          </cell>
          <cell r="E4068" t="str">
            <v/>
          </cell>
          <cell r="F4068" t="str">
            <v/>
          </cell>
          <cell r="G4068" t="str">
            <v/>
          </cell>
          <cell r="H4068" t="str">
            <v/>
          </cell>
          <cell r="I4068"/>
          <cell r="J4068"/>
          <cell r="K4068"/>
          <cell r="L4068"/>
          <cell r="M4068" t="str">
            <v/>
          </cell>
          <cell r="N4068"/>
          <cell r="O4068"/>
          <cell r="P4068"/>
          <cell r="Q4068" t="str">
            <v/>
          </cell>
          <cell r="R4068"/>
          <cell r="S4068" t="str">
            <v/>
          </cell>
          <cell r="T4068"/>
          <cell r="U4068"/>
          <cell r="V4068" t="str">
            <v/>
          </cell>
        </row>
        <row r="4069">
          <cell r="A4069"/>
          <cell r="B4069" t="str">
            <v/>
          </cell>
          <cell r="C4069"/>
          <cell r="D4069" t="str">
            <v/>
          </cell>
          <cell r="E4069" t="str">
            <v/>
          </cell>
          <cell r="F4069" t="str">
            <v/>
          </cell>
          <cell r="G4069" t="str">
            <v/>
          </cell>
          <cell r="H4069" t="str">
            <v/>
          </cell>
          <cell r="I4069"/>
          <cell r="J4069"/>
          <cell r="K4069"/>
          <cell r="L4069"/>
          <cell r="M4069" t="str">
            <v/>
          </cell>
          <cell r="N4069"/>
          <cell r="O4069"/>
          <cell r="P4069"/>
          <cell r="Q4069" t="str">
            <v/>
          </cell>
          <cell r="R4069"/>
          <cell r="S4069" t="str">
            <v/>
          </cell>
          <cell r="T4069"/>
          <cell r="U4069"/>
          <cell r="V4069" t="str">
            <v/>
          </cell>
        </row>
        <row r="4070">
          <cell r="A4070"/>
          <cell r="B4070" t="str">
            <v/>
          </cell>
          <cell r="C4070"/>
          <cell r="D4070" t="str">
            <v/>
          </cell>
          <cell r="E4070" t="str">
            <v/>
          </cell>
          <cell r="F4070" t="str">
            <v/>
          </cell>
          <cell r="G4070" t="str">
            <v/>
          </cell>
          <cell r="H4070" t="str">
            <v/>
          </cell>
          <cell r="I4070"/>
          <cell r="J4070"/>
          <cell r="K4070"/>
          <cell r="L4070"/>
          <cell r="M4070" t="str">
            <v/>
          </cell>
          <cell r="N4070"/>
          <cell r="O4070"/>
          <cell r="P4070"/>
          <cell r="Q4070" t="str">
            <v/>
          </cell>
          <cell r="R4070"/>
          <cell r="S4070" t="str">
            <v/>
          </cell>
          <cell r="T4070"/>
          <cell r="U4070"/>
          <cell r="V4070" t="str">
            <v/>
          </cell>
        </row>
        <row r="4071">
          <cell r="A4071"/>
          <cell r="B4071" t="str">
            <v/>
          </cell>
          <cell r="C4071"/>
          <cell r="D4071" t="str">
            <v/>
          </cell>
          <cell r="E4071" t="str">
            <v/>
          </cell>
          <cell r="F4071" t="str">
            <v/>
          </cell>
          <cell r="G4071" t="str">
            <v/>
          </cell>
          <cell r="H4071" t="str">
            <v/>
          </cell>
          <cell r="I4071"/>
          <cell r="J4071"/>
          <cell r="K4071"/>
          <cell r="L4071"/>
          <cell r="M4071" t="str">
            <v/>
          </cell>
          <cell r="N4071"/>
          <cell r="O4071"/>
          <cell r="P4071"/>
          <cell r="Q4071" t="str">
            <v/>
          </cell>
          <cell r="R4071"/>
          <cell r="S4071" t="str">
            <v/>
          </cell>
          <cell r="T4071"/>
          <cell r="U4071"/>
          <cell r="V4071" t="str">
            <v/>
          </cell>
        </row>
        <row r="4072">
          <cell r="A4072"/>
          <cell r="B4072" t="str">
            <v/>
          </cell>
          <cell r="C4072"/>
          <cell r="D4072" t="str">
            <v/>
          </cell>
          <cell r="E4072" t="str">
            <v/>
          </cell>
          <cell r="F4072" t="str">
            <v/>
          </cell>
          <cell r="G4072" t="str">
            <v/>
          </cell>
          <cell r="H4072" t="str">
            <v/>
          </cell>
          <cell r="I4072"/>
          <cell r="J4072"/>
          <cell r="K4072"/>
          <cell r="L4072"/>
          <cell r="M4072" t="str">
            <v/>
          </cell>
          <cell r="N4072"/>
          <cell r="O4072"/>
          <cell r="P4072"/>
          <cell r="Q4072" t="str">
            <v/>
          </cell>
          <cell r="R4072"/>
          <cell r="S4072" t="str">
            <v/>
          </cell>
          <cell r="T4072"/>
          <cell r="U4072"/>
          <cell r="V4072" t="str">
            <v/>
          </cell>
        </row>
        <row r="4073">
          <cell r="A4073"/>
          <cell r="B4073" t="str">
            <v/>
          </cell>
          <cell r="C4073"/>
          <cell r="D4073" t="str">
            <v/>
          </cell>
          <cell r="E4073" t="str">
            <v/>
          </cell>
          <cell r="F4073" t="str">
            <v/>
          </cell>
          <cell r="G4073" t="str">
            <v/>
          </cell>
          <cell r="H4073" t="str">
            <v/>
          </cell>
          <cell r="I4073"/>
          <cell r="J4073"/>
          <cell r="K4073"/>
          <cell r="L4073"/>
          <cell r="M4073" t="str">
            <v/>
          </cell>
          <cell r="N4073"/>
          <cell r="O4073"/>
          <cell r="P4073"/>
          <cell r="Q4073" t="str">
            <v/>
          </cell>
          <cell r="R4073"/>
          <cell r="S4073" t="str">
            <v/>
          </cell>
          <cell r="T4073"/>
          <cell r="U4073"/>
          <cell r="V4073" t="str">
            <v/>
          </cell>
        </row>
        <row r="4074">
          <cell r="A4074"/>
          <cell r="B4074" t="str">
            <v/>
          </cell>
          <cell r="C4074"/>
          <cell r="D4074" t="str">
            <v/>
          </cell>
          <cell r="E4074" t="str">
            <v/>
          </cell>
          <cell r="F4074" t="str">
            <v/>
          </cell>
          <cell r="G4074" t="str">
            <v/>
          </cell>
          <cell r="H4074" t="str">
            <v/>
          </cell>
          <cell r="I4074"/>
          <cell r="J4074"/>
          <cell r="K4074"/>
          <cell r="L4074"/>
          <cell r="M4074" t="str">
            <v/>
          </cell>
          <cell r="N4074"/>
          <cell r="O4074"/>
          <cell r="P4074"/>
          <cell r="Q4074" t="str">
            <v/>
          </cell>
          <cell r="R4074"/>
          <cell r="S4074" t="str">
            <v/>
          </cell>
          <cell r="T4074"/>
          <cell r="U4074"/>
          <cell r="V4074" t="str">
            <v/>
          </cell>
        </row>
        <row r="4075">
          <cell r="A4075"/>
          <cell r="B4075" t="str">
            <v/>
          </cell>
          <cell r="C4075"/>
          <cell r="D4075" t="str">
            <v/>
          </cell>
          <cell r="E4075" t="str">
            <v/>
          </cell>
          <cell r="F4075" t="str">
            <v/>
          </cell>
          <cell r="G4075" t="str">
            <v/>
          </cell>
          <cell r="H4075" t="str">
            <v/>
          </cell>
          <cell r="I4075"/>
          <cell r="J4075"/>
          <cell r="K4075"/>
          <cell r="L4075"/>
          <cell r="M4075" t="str">
            <v/>
          </cell>
          <cell r="N4075"/>
          <cell r="O4075"/>
          <cell r="P4075"/>
          <cell r="Q4075" t="str">
            <v/>
          </cell>
          <cell r="R4075"/>
          <cell r="S4075" t="str">
            <v/>
          </cell>
          <cell r="T4075"/>
          <cell r="U4075"/>
          <cell r="V4075" t="str">
            <v/>
          </cell>
        </row>
        <row r="4076">
          <cell r="A4076"/>
          <cell r="B4076" t="str">
            <v/>
          </cell>
          <cell r="C4076"/>
          <cell r="D4076" t="str">
            <v/>
          </cell>
          <cell r="E4076" t="str">
            <v/>
          </cell>
          <cell r="F4076" t="str">
            <v/>
          </cell>
          <cell r="G4076" t="str">
            <v/>
          </cell>
          <cell r="H4076" t="str">
            <v/>
          </cell>
          <cell r="I4076"/>
          <cell r="J4076"/>
          <cell r="K4076"/>
          <cell r="L4076"/>
          <cell r="M4076" t="str">
            <v/>
          </cell>
          <cell r="N4076"/>
          <cell r="O4076"/>
          <cell r="P4076"/>
          <cell r="Q4076" t="str">
            <v/>
          </cell>
          <cell r="R4076"/>
          <cell r="S4076" t="str">
            <v/>
          </cell>
          <cell r="T4076"/>
          <cell r="U4076"/>
          <cell r="V4076" t="str">
            <v/>
          </cell>
        </row>
        <row r="4077">
          <cell r="A4077"/>
          <cell r="B4077" t="str">
            <v/>
          </cell>
          <cell r="C4077"/>
          <cell r="D4077" t="str">
            <v/>
          </cell>
          <cell r="E4077" t="str">
            <v/>
          </cell>
          <cell r="F4077" t="str">
            <v/>
          </cell>
          <cell r="G4077" t="str">
            <v/>
          </cell>
          <cell r="H4077" t="str">
            <v/>
          </cell>
          <cell r="I4077"/>
          <cell r="J4077"/>
          <cell r="K4077"/>
          <cell r="L4077"/>
          <cell r="M4077" t="str">
            <v/>
          </cell>
          <cell r="N4077"/>
          <cell r="O4077"/>
          <cell r="P4077"/>
          <cell r="Q4077" t="str">
            <v/>
          </cell>
          <cell r="R4077"/>
          <cell r="S4077" t="str">
            <v/>
          </cell>
          <cell r="T4077"/>
          <cell r="U4077"/>
          <cell r="V4077" t="str">
            <v/>
          </cell>
        </row>
        <row r="4078">
          <cell r="A4078"/>
          <cell r="B4078" t="str">
            <v/>
          </cell>
          <cell r="C4078"/>
          <cell r="D4078" t="str">
            <v/>
          </cell>
          <cell r="E4078" t="str">
            <v/>
          </cell>
          <cell r="F4078" t="str">
            <v/>
          </cell>
          <cell r="G4078" t="str">
            <v/>
          </cell>
          <cell r="H4078" t="str">
            <v/>
          </cell>
          <cell r="I4078"/>
          <cell r="J4078"/>
          <cell r="K4078"/>
          <cell r="L4078"/>
          <cell r="M4078" t="str">
            <v/>
          </cell>
          <cell r="N4078"/>
          <cell r="O4078"/>
          <cell r="P4078"/>
          <cell r="Q4078" t="str">
            <v/>
          </cell>
          <cell r="R4078"/>
          <cell r="S4078" t="str">
            <v/>
          </cell>
          <cell r="T4078"/>
          <cell r="U4078"/>
          <cell r="V4078" t="str">
            <v/>
          </cell>
        </row>
        <row r="4079">
          <cell r="A4079"/>
          <cell r="B4079" t="str">
            <v/>
          </cell>
          <cell r="C4079"/>
          <cell r="D4079" t="str">
            <v/>
          </cell>
          <cell r="E4079" t="str">
            <v/>
          </cell>
          <cell r="F4079" t="str">
            <v/>
          </cell>
          <cell r="G4079" t="str">
            <v/>
          </cell>
          <cell r="H4079" t="str">
            <v/>
          </cell>
          <cell r="I4079"/>
          <cell r="J4079"/>
          <cell r="K4079"/>
          <cell r="L4079"/>
          <cell r="M4079" t="str">
            <v/>
          </cell>
          <cell r="N4079"/>
          <cell r="O4079"/>
          <cell r="P4079"/>
          <cell r="Q4079" t="str">
            <v/>
          </cell>
          <cell r="R4079"/>
          <cell r="S4079" t="str">
            <v/>
          </cell>
          <cell r="T4079"/>
          <cell r="U4079"/>
          <cell r="V4079" t="str">
            <v/>
          </cell>
        </row>
        <row r="4080">
          <cell r="A4080"/>
          <cell r="B4080" t="str">
            <v/>
          </cell>
          <cell r="C4080"/>
          <cell r="D4080" t="str">
            <v/>
          </cell>
          <cell r="E4080" t="str">
            <v/>
          </cell>
          <cell r="F4080" t="str">
            <v/>
          </cell>
          <cell r="G4080" t="str">
            <v/>
          </cell>
          <cell r="H4080" t="str">
            <v/>
          </cell>
          <cell r="I4080"/>
          <cell r="J4080"/>
          <cell r="K4080"/>
          <cell r="L4080"/>
          <cell r="M4080" t="str">
            <v/>
          </cell>
          <cell r="N4080"/>
          <cell r="O4080"/>
          <cell r="P4080"/>
          <cell r="Q4080" t="str">
            <v/>
          </cell>
          <cell r="R4080"/>
          <cell r="S4080" t="str">
            <v/>
          </cell>
          <cell r="T4080"/>
          <cell r="U4080"/>
          <cell r="V4080" t="str">
            <v/>
          </cell>
        </row>
        <row r="4081">
          <cell r="A4081"/>
          <cell r="B4081" t="str">
            <v/>
          </cell>
          <cell r="C4081"/>
          <cell r="D4081" t="str">
            <v/>
          </cell>
          <cell r="E4081" t="str">
            <v/>
          </cell>
          <cell r="F4081" t="str">
            <v/>
          </cell>
          <cell r="G4081" t="str">
            <v/>
          </cell>
          <cell r="H4081" t="str">
            <v/>
          </cell>
          <cell r="I4081"/>
          <cell r="J4081"/>
          <cell r="K4081"/>
          <cell r="L4081"/>
          <cell r="M4081" t="str">
            <v/>
          </cell>
          <cell r="N4081"/>
          <cell r="O4081"/>
          <cell r="P4081"/>
          <cell r="Q4081" t="str">
            <v/>
          </cell>
          <cell r="R4081"/>
          <cell r="S4081" t="str">
            <v/>
          </cell>
          <cell r="T4081"/>
          <cell r="U4081"/>
          <cell r="V4081" t="str">
            <v/>
          </cell>
        </row>
        <row r="4082">
          <cell r="A4082"/>
          <cell r="B4082" t="str">
            <v/>
          </cell>
          <cell r="C4082"/>
          <cell r="D4082" t="str">
            <v/>
          </cell>
          <cell r="E4082" t="str">
            <v/>
          </cell>
          <cell r="F4082" t="str">
            <v/>
          </cell>
          <cell r="G4082" t="str">
            <v/>
          </cell>
          <cell r="H4082" t="str">
            <v/>
          </cell>
          <cell r="I4082"/>
          <cell r="J4082"/>
          <cell r="K4082"/>
          <cell r="L4082"/>
          <cell r="M4082" t="str">
            <v/>
          </cell>
          <cell r="N4082"/>
          <cell r="O4082"/>
          <cell r="P4082"/>
          <cell r="Q4082" t="str">
            <v/>
          </cell>
          <cell r="R4082"/>
          <cell r="S4082" t="str">
            <v/>
          </cell>
          <cell r="T4082"/>
          <cell r="U4082"/>
          <cell r="V4082" t="str">
            <v/>
          </cell>
        </row>
        <row r="4083">
          <cell r="A4083"/>
          <cell r="B4083" t="str">
            <v/>
          </cell>
          <cell r="C4083"/>
          <cell r="D4083" t="str">
            <v/>
          </cell>
          <cell r="E4083" t="str">
            <v/>
          </cell>
          <cell r="F4083" t="str">
            <v/>
          </cell>
          <cell r="G4083" t="str">
            <v/>
          </cell>
          <cell r="H4083" t="str">
            <v/>
          </cell>
          <cell r="I4083"/>
          <cell r="J4083"/>
          <cell r="K4083"/>
          <cell r="L4083"/>
          <cell r="M4083" t="str">
            <v/>
          </cell>
          <cell r="N4083"/>
          <cell r="O4083"/>
          <cell r="P4083"/>
          <cell r="Q4083" t="str">
            <v/>
          </cell>
          <cell r="R4083"/>
          <cell r="S4083" t="str">
            <v/>
          </cell>
          <cell r="T4083"/>
          <cell r="U4083"/>
          <cell r="V4083" t="str">
            <v/>
          </cell>
        </row>
        <row r="4084">
          <cell r="A4084"/>
          <cell r="B4084" t="str">
            <v/>
          </cell>
          <cell r="C4084"/>
          <cell r="D4084" t="str">
            <v/>
          </cell>
          <cell r="E4084" t="str">
            <v/>
          </cell>
          <cell r="F4084" t="str">
            <v/>
          </cell>
          <cell r="G4084" t="str">
            <v/>
          </cell>
          <cell r="H4084" t="str">
            <v/>
          </cell>
          <cell r="I4084"/>
          <cell r="J4084"/>
          <cell r="K4084"/>
          <cell r="L4084"/>
          <cell r="M4084" t="str">
            <v/>
          </cell>
          <cell r="N4084"/>
          <cell r="O4084"/>
          <cell r="P4084"/>
          <cell r="Q4084" t="str">
            <v/>
          </cell>
          <cell r="R4084"/>
          <cell r="S4084" t="str">
            <v/>
          </cell>
          <cell r="T4084"/>
          <cell r="U4084"/>
          <cell r="V4084" t="str">
            <v/>
          </cell>
        </row>
        <row r="4085">
          <cell r="A4085"/>
          <cell r="B4085" t="str">
            <v/>
          </cell>
          <cell r="C4085"/>
          <cell r="D4085" t="str">
            <v/>
          </cell>
          <cell r="E4085" t="str">
            <v/>
          </cell>
          <cell r="F4085" t="str">
            <v/>
          </cell>
          <cell r="G4085" t="str">
            <v/>
          </cell>
          <cell r="H4085" t="str">
            <v/>
          </cell>
          <cell r="I4085"/>
          <cell r="J4085"/>
          <cell r="K4085"/>
          <cell r="L4085"/>
          <cell r="M4085" t="str">
            <v/>
          </cell>
          <cell r="N4085"/>
          <cell r="O4085"/>
          <cell r="P4085"/>
          <cell r="Q4085" t="str">
            <v/>
          </cell>
          <cell r="R4085"/>
          <cell r="S4085" t="str">
            <v/>
          </cell>
          <cell r="T4085"/>
          <cell r="U4085"/>
          <cell r="V4085" t="str">
            <v/>
          </cell>
        </row>
        <row r="4086">
          <cell r="A4086"/>
          <cell r="B4086" t="str">
            <v/>
          </cell>
          <cell r="C4086"/>
          <cell r="D4086" t="str">
            <v/>
          </cell>
          <cell r="E4086" t="str">
            <v/>
          </cell>
          <cell r="F4086" t="str">
            <v/>
          </cell>
          <cell r="G4086" t="str">
            <v/>
          </cell>
          <cell r="H4086" t="str">
            <v/>
          </cell>
          <cell r="I4086"/>
          <cell r="J4086"/>
          <cell r="K4086"/>
          <cell r="L4086"/>
          <cell r="M4086" t="str">
            <v/>
          </cell>
          <cell r="N4086"/>
          <cell r="O4086"/>
          <cell r="P4086"/>
          <cell r="Q4086" t="str">
            <v/>
          </cell>
          <cell r="R4086"/>
          <cell r="S4086" t="str">
            <v/>
          </cell>
          <cell r="T4086"/>
          <cell r="U4086"/>
          <cell r="V4086" t="str">
            <v/>
          </cell>
        </row>
        <row r="4087">
          <cell r="A4087"/>
          <cell r="B4087" t="str">
            <v/>
          </cell>
          <cell r="C4087"/>
          <cell r="D4087" t="str">
            <v/>
          </cell>
          <cell r="E4087" t="str">
            <v/>
          </cell>
          <cell r="F4087" t="str">
            <v/>
          </cell>
          <cell r="G4087" t="str">
            <v/>
          </cell>
          <cell r="H4087" t="str">
            <v/>
          </cell>
          <cell r="I4087"/>
          <cell r="J4087"/>
          <cell r="K4087"/>
          <cell r="L4087"/>
          <cell r="M4087" t="str">
            <v/>
          </cell>
          <cell r="N4087"/>
          <cell r="O4087"/>
          <cell r="P4087"/>
          <cell r="Q4087" t="str">
            <v/>
          </cell>
          <cell r="R4087"/>
          <cell r="S4087" t="str">
            <v/>
          </cell>
          <cell r="T4087"/>
          <cell r="U4087"/>
          <cell r="V4087" t="str">
            <v/>
          </cell>
        </row>
        <row r="4088">
          <cell r="A4088"/>
          <cell r="B4088" t="str">
            <v/>
          </cell>
          <cell r="C4088"/>
          <cell r="D4088" t="str">
            <v/>
          </cell>
          <cell r="E4088" t="str">
            <v/>
          </cell>
          <cell r="F4088" t="str">
            <v/>
          </cell>
          <cell r="G4088" t="str">
            <v/>
          </cell>
          <cell r="H4088" t="str">
            <v/>
          </cell>
          <cell r="I4088"/>
          <cell r="J4088"/>
          <cell r="K4088"/>
          <cell r="L4088"/>
          <cell r="M4088" t="str">
            <v/>
          </cell>
          <cell r="N4088"/>
          <cell r="O4088"/>
          <cell r="P4088"/>
          <cell r="Q4088" t="str">
            <v/>
          </cell>
          <cell r="R4088"/>
          <cell r="S4088" t="str">
            <v/>
          </cell>
          <cell r="T4088"/>
          <cell r="U4088"/>
          <cell r="V4088" t="str">
            <v/>
          </cell>
        </row>
        <row r="4089">
          <cell r="A4089"/>
          <cell r="B4089" t="str">
            <v/>
          </cell>
          <cell r="C4089"/>
          <cell r="D4089" t="str">
            <v/>
          </cell>
          <cell r="E4089" t="str">
            <v/>
          </cell>
          <cell r="F4089" t="str">
            <v/>
          </cell>
          <cell r="G4089" t="str">
            <v/>
          </cell>
          <cell r="H4089" t="str">
            <v/>
          </cell>
          <cell r="I4089"/>
          <cell r="J4089"/>
          <cell r="K4089"/>
          <cell r="L4089"/>
          <cell r="M4089" t="str">
            <v/>
          </cell>
          <cell r="N4089"/>
          <cell r="O4089"/>
          <cell r="P4089"/>
          <cell r="Q4089" t="str">
            <v/>
          </cell>
          <cell r="R4089"/>
          <cell r="S4089" t="str">
            <v/>
          </cell>
          <cell r="T4089"/>
          <cell r="U4089"/>
          <cell r="V4089" t="str">
            <v/>
          </cell>
        </row>
        <row r="4090">
          <cell r="A4090"/>
          <cell r="B4090" t="str">
            <v/>
          </cell>
          <cell r="C4090"/>
          <cell r="D4090" t="str">
            <v/>
          </cell>
          <cell r="E4090" t="str">
            <v/>
          </cell>
          <cell r="F4090" t="str">
            <v/>
          </cell>
          <cell r="G4090" t="str">
            <v/>
          </cell>
          <cell r="H4090" t="str">
            <v/>
          </cell>
          <cell r="I4090"/>
          <cell r="J4090"/>
          <cell r="K4090"/>
          <cell r="L4090"/>
          <cell r="M4090" t="str">
            <v/>
          </cell>
          <cell r="N4090"/>
          <cell r="O4090"/>
          <cell r="P4090"/>
          <cell r="Q4090" t="str">
            <v/>
          </cell>
          <cell r="R4090"/>
          <cell r="S4090" t="str">
            <v/>
          </cell>
          <cell r="T4090"/>
          <cell r="U4090"/>
          <cell r="V4090" t="str">
            <v/>
          </cell>
        </row>
        <row r="4091">
          <cell r="A4091"/>
          <cell r="B4091" t="str">
            <v/>
          </cell>
          <cell r="C4091"/>
          <cell r="D4091" t="str">
            <v/>
          </cell>
          <cell r="E4091" t="str">
            <v/>
          </cell>
          <cell r="F4091" t="str">
            <v/>
          </cell>
          <cell r="G4091" t="str">
            <v/>
          </cell>
          <cell r="H4091" t="str">
            <v/>
          </cell>
          <cell r="I4091"/>
          <cell r="J4091"/>
          <cell r="K4091"/>
          <cell r="L4091"/>
          <cell r="M4091" t="str">
            <v/>
          </cell>
          <cell r="N4091"/>
          <cell r="O4091"/>
          <cell r="P4091"/>
          <cell r="Q4091" t="str">
            <v/>
          </cell>
          <cell r="R4091"/>
          <cell r="S4091" t="str">
            <v/>
          </cell>
          <cell r="T4091"/>
          <cell r="U4091"/>
          <cell r="V4091" t="str">
            <v/>
          </cell>
        </row>
        <row r="4092">
          <cell r="A4092"/>
          <cell r="B4092" t="str">
            <v/>
          </cell>
          <cell r="C4092"/>
          <cell r="D4092" t="str">
            <v/>
          </cell>
          <cell r="E4092" t="str">
            <v/>
          </cell>
          <cell r="F4092" t="str">
            <v/>
          </cell>
          <cell r="G4092" t="str">
            <v/>
          </cell>
          <cell r="H4092" t="str">
            <v/>
          </cell>
          <cell r="I4092"/>
          <cell r="J4092"/>
          <cell r="K4092"/>
          <cell r="L4092"/>
          <cell r="M4092" t="str">
            <v/>
          </cell>
          <cell r="N4092"/>
          <cell r="O4092"/>
          <cell r="P4092"/>
          <cell r="Q4092" t="str">
            <v/>
          </cell>
          <cell r="R4092"/>
          <cell r="S4092" t="str">
            <v/>
          </cell>
          <cell r="T4092"/>
          <cell r="U4092"/>
          <cell r="V4092" t="str">
            <v/>
          </cell>
        </row>
        <row r="4093">
          <cell r="A4093"/>
          <cell r="B4093" t="str">
            <v/>
          </cell>
          <cell r="C4093"/>
          <cell r="D4093" t="str">
            <v/>
          </cell>
          <cell r="E4093" t="str">
            <v/>
          </cell>
          <cell r="F4093" t="str">
            <v/>
          </cell>
          <cell r="G4093" t="str">
            <v/>
          </cell>
          <cell r="H4093" t="str">
            <v/>
          </cell>
          <cell r="I4093"/>
          <cell r="J4093"/>
          <cell r="K4093"/>
          <cell r="L4093"/>
          <cell r="M4093" t="str">
            <v/>
          </cell>
          <cell r="N4093"/>
          <cell r="O4093"/>
          <cell r="P4093"/>
          <cell r="Q4093" t="str">
            <v/>
          </cell>
          <cell r="R4093"/>
          <cell r="S4093" t="str">
            <v/>
          </cell>
          <cell r="T4093"/>
          <cell r="U4093"/>
          <cell r="V4093" t="str">
            <v/>
          </cell>
        </row>
        <row r="4094">
          <cell r="A4094"/>
          <cell r="B4094" t="str">
            <v/>
          </cell>
          <cell r="C4094"/>
          <cell r="D4094" t="str">
            <v/>
          </cell>
          <cell r="E4094" t="str">
            <v/>
          </cell>
          <cell r="F4094" t="str">
            <v/>
          </cell>
          <cell r="G4094" t="str">
            <v/>
          </cell>
          <cell r="H4094" t="str">
            <v/>
          </cell>
          <cell r="I4094"/>
          <cell r="J4094"/>
          <cell r="K4094"/>
          <cell r="L4094"/>
          <cell r="M4094" t="str">
            <v/>
          </cell>
          <cell r="N4094"/>
          <cell r="O4094"/>
          <cell r="P4094"/>
          <cell r="Q4094" t="str">
            <v/>
          </cell>
          <cell r="R4094"/>
          <cell r="S4094" t="str">
            <v/>
          </cell>
          <cell r="T4094"/>
          <cell r="U4094"/>
          <cell r="V4094" t="str">
            <v/>
          </cell>
        </row>
        <row r="4095">
          <cell r="A4095"/>
          <cell r="B4095" t="str">
            <v/>
          </cell>
          <cell r="C4095"/>
          <cell r="D4095" t="str">
            <v/>
          </cell>
          <cell r="E4095" t="str">
            <v/>
          </cell>
          <cell r="F4095" t="str">
            <v/>
          </cell>
          <cell r="G4095" t="str">
            <v/>
          </cell>
          <cell r="H4095" t="str">
            <v/>
          </cell>
          <cell r="I4095"/>
          <cell r="J4095"/>
          <cell r="K4095"/>
          <cell r="L4095"/>
          <cell r="M4095" t="str">
            <v/>
          </cell>
          <cell r="N4095"/>
          <cell r="O4095"/>
          <cell r="P4095"/>
          <cell r="Q4095" t="str">
            <v/>
          </cell>
          <cell r="R4095"/>
          <cell r="S4095" t="str">
            <v/>
          </cell>
          <cell r="T4095"/>
          <cell r="U4095"/>
          <cell r="V4095" t="str">
            <v/>
          </cell>
        </row>
        <row r="4096">
          <cell r="A4096"/>
          <cell r="B4096" t="str">
            <v/>
          </cell>
          <cell r="C4096"/>
          <cell r="D4096" t="str">
            <v/>
          </cell>
          <cell r="E4096" t="str">
            <v/>
          </cell>
          <cell r="F4096" t="str">
            <v/>
          </cell>
          <cell r="G4096" t="str">
            <v/>
          </cell>
          <cell r="H4096" t="str">
            <v/>
          </cell>
          <cell r="I4096"/>
          <cell r="J4096"/>
          <cell r="K4096"/>
          <cell r="L4096"/>
          <cell r="M4096" t="str">
            <v/>
          </cell>
          <cell r="N4096"/>
          <cell r="O4096"/>
          <cell r="P4096"/>
          <cell r="Q4096" t="str">
            <v/>
          </cell>
          <cell r="R4096"/>
          <cell r="S4096" t="str">
            <v/>
          </cell>
          <cell r="T4096"/>
          <cell r="U4096"/>
          <cell r="V4096" t="str">
            <v/>
          </cell>
        </row>
        <row r="4097">
          <cell r="A4097"/>
          <cell r="B4097" t="str">
            <v/>
          </cell>
          <cell r="C4097"/>
          <cell r="D4097" t="str">
            <v/>
          </cell>
          <cell r="E4097" t="str">
            <v/>
          </cell>
          <cell r="F4097" t="str">
            <v/>
          </cell>
          <cell r="G4097" t="str">
            <v/>
          </cell>
          <cell r="H4097" t="str">
            <v/>
          </cell>
          <cell r="I4097"/>
          <cell r="J4097"/>
          <cell r="K4097"/>
          <cell r="L4097"/>
          <cell r="M4097" t="str">
            <v/>
          </cell>
          <cell r="N4097"/>
          <cell r="O4097"/>
          <cell r="P4097"/>
          <cell r="Q4097" t="str">
            <v/>
          </cell>
          <cell r="R4097"/>
          <cell r="S4097" t="str">
            <v/>
          </cell>
          <cell r="T4097"/>
          <cell r="U4097"/>
          <cell r="V4097" t="str">
            <v/>
          </cell>
        </row>
        <row r="4098">
          <cell r="A4098"/>
          <cell r="B4098" t="str">
            <v/>
          </cell>
          <cell r="C4098"/>
          <cell r="D4098" t="str">
            <v/>
          </cell>
          <cell r="E4098" t="str">
            <v/>
          </cell>
          <cell r="F4098" t="str">
            <v/>
          </cell>
          <cell r="G4098" t="str">
            <v/>
          </cell>
          <cell r="H4098" t="str">
            <v/>
          </cell>
          <cell r="I4098"/>
          <cell r="J4098"/>
          <cell r="K4098"/>
          <cell r="L4098"/>
          <cell r="M4098" t="str">
            <v/>
          </cell>
          <cell r="N4098"/>
          <cell r="O4098"/>
          <cell r="P4098"/>
          <cell r="Q4098" t="str">
            <v/>
          </cell>
          <cell r="R4098"/>
          <cell r="S4098" t="str">
            <v/>
          </cell>
          <cell r="T4098"/>
          <cell r="U4098"/>
          <cell r="V4098" t="str">
            <v/>
          </cell>
        </row>
        <row r="4099">
          <cell r="A4099"/>
          <cell r="B4099" t="str">
            <v/>
          </cell>
          <cell r="C4099"/>
          <cell r="D4099" t="str">
            <v/>
          </cell>
          <cell r="E4099" t="str">
            <v/>
          </cell>
          <cell r="F4099" t="str">
            <v/>
          </cell>
          <cell r="G4099" t="str">
            <v/>
          </cell>
          <cell r="H4099" t="str">
            <v/>
          </cell>
          <cell r="I4099"/>
          <cell r="J4099"/>
          <cell r="K4099"/>
          <cell r="L4099"/>
          <cell r="M4099" t="str">
            <v/>
          </cell>
          <cell r="N4099"/>
          <cell r="O4099"/>
          <cell r="P4099"/>
          <cell r="Q4099" t="str">
            <v/>
          </cell>
          <cell r="R4099"/>
          <cell r="S4099" t="str">
            <v/>
          </cell>
          <cell r="T4099"/>
          <cell r="U4099"/>
          <cell r="V4099" t="str">
            <v/>
          </cell>
        </row>
        <row r="4100">
          <cell r="A4100"/>
          <cell r="B4100" t="str">
            <v/>
          </cell>
          <cell r="C4100"/>
          <cell r="D4100" t="str">
            <v/>
          </cell>
          <cell r="E4100" t="str">
            <v/>
          </cell>
          <cell r="F4100" t="str">
            <v/>
          </cell>
          <cell r="G4100" t="str">
            <v/>
          </cell>
          <cell r="H4100" t="str">
            <v/>
          </cell>
          <cell r="I4100"/>
          <cell r="J4100"/>
          <cell r="K4100"/>
          <cell r="L4100"/>
          <cell r="M4100" t="str">
            <v/>
          </cell>
          <cell r="N4100"/>
          <cell r="O4100"/>
          <cell r="P4100"/>
          <cell r="Q4100" t="str">
            <v/>
          </cell>
          <cell r="R4100"/>
          <cell r="S4100" t="str">
            <v/>
          </cell>
          <cell r="T4100"/>
          <cell r="U4100"/>
          <cell r="V4100" t="str">
            <v/>
          </cell>
        </row>
        <row r="4101">
          <cell r="A4101"/>
          <cell r="B4101" t="str">
            <v/>
          </cell>
          <cell r="C4101"/>
          <cell r="D4101" t="str">
            <v/>
          </cell>
          <cell r="E4101" t="str">
            <v/>
          </cell>
          <cell r="F4101" t="str">
            <v/>
          </cell>
          <cell r="G4101" t="str">
            <v/>
          </cell>
          <cell r="H4101" t="str">
            <v/>
          </cell>
          <cell r="I4101"/>
          <cell r="J4101"/>
          <cell r="K4101"/>
          <cell r="L4101"/>
          <cell r="M4101" t="str">
            <v/>
          </cell>
          <cell r="N4101"/>
          <cell r="O4101"/>
          <cell r="P4101"/>
          <cell r="Q4101" t="str">
            <v/>
          </cell>
          <cell r="R4101"/>
          <cell r="S4101" t="str">
            <v/>
          </cell>
          <cell r="T4101"/>
          <cell r="U4101"/>
          <cell r="V4101" t="str">
            <v/>
          </cell>
        </row>
        <row r="4102">
          <cell r="A4102"/>
          <cell r="B4102" t="str">
            <v/>
          </cell>
          <cell r="C4102"/>
          <cell r="D4102" t="str">
            <v/>
          </cell>
          <cell r="E4102" t="str">
            <v/>
          </cell>
          <cell r="F4102" t="str">
            <v/>
          </cell>
          <cell r="G4102" t="str">
            <v/>
          </cell>
          <cell r="H4102" t="str">
            <v/>
          </cell>
          <cell r="I4102"/>
          <cell r="J4102"/>
          <cell r="K4102"/>
          <cell r="L4102"/>
          <cell r="M4102" t="str">
            <v/>
          </cell>
          <cell r="N4102"/>
          <cell r="O4102"/>
          <cell r="P4102"/>
          <cell r="Q4102" t="str">
            <v/>
          </cell>
          <cell r="R4102"/>
          <cell r="S4102" t="str">
            <v/>
          </cell>
          <cell r="T4102"/>
          <cell r="U4102"/>
          <cell r="V4102" t="str">
            <v/>
          </cell>
        </row>
        <row r="4103">
          <cell r="A4103"/>
          <cell r="B4103" t="str">
            <v/>
          </cell>
          <cell r="C4103"/>
          <cell r="D4103" t="str">
            <v/>
          </cell>
          <cell r="E4103" t="str">
            <v/>
          </cell>
          <cell r="F4103" t="str">
            <v/>
          </cell>
          <cell r="G4103" t="str">
            <v/>
          </cell>
          <cell r="H4103" t="str">
            <v/>
          </cell>
          <cell r="I4103"/>
          <cell r="J4103"/>
          <cell r="K4103"/>
          <cell r="L4103"/>
          <cell r="M4103" t="str">
            <v/>
          </cell>
          <cell r="N4103"/>
          <cell r="O4103"/>
          <cell r="P4103"/>
          <cell r="Q4103" t="str">
            <v/>
          </cell>
          <cell r="R4103"/>
          <cell r="S4103" t="str">
            <v/>
          </cell>
          <cell r="T4103"/>
          <cell r="U4103"/>
          <cell r="V4103" t="str">
            <v/>
          </cell>
        </row>
        <row r="4104">
          <cell r="A4104"/>
          <cell r="B4104" t="str">
            <v/>
          </cell>
          <cell r="C4104"/>
          <cell r="D4104" t="str">
            <v/>
          </cell>
          <cell r="E4104" t="str">
            <v/>
          </cell>
          <cell r="F4104" t="str">
            <v/>
          </cell>
          <cell r="G4104" t="str">
            <v/>
          </cell>
          <cell r="H4104" t="str">
            <v/>
          </cell>
          <cell r="I4104"/>
          <cell r="J4104"/>
          <cell r="K4104"/>
          <cell r="L4104"/>
          <cell r="M4104" t="str">
            <v/>
          </cell>
          <cell r="N4104"/>
          <cell r="O4104"/>
          <cell r="P4104"/>
          <cell r="Q4104" t="str">
            <v/>
          </cell>
          <cell r="R4104"/>
          <cell r="S4104" t="str">
            <v/>
          </cell>
          <cell r="T4104"/>
          <cell r="U4104"/>
          <cell r="V4104" t="str">
            <v/>
          </cell>
        </row>
        <row r="4105">
          <cell r="A4105"/>
          <cell r="B4105" t="str">
            <v/>
          </cell>
          <cell r="C4105"/>
          <cell r="D4105" t="str">
            <v/>
          </cell>
          <cell r="E4105" t="str">
            <v/>
          </cell>
          <cell r="F4105" t="str">
            <v/>
          </cell>
          <cell r="G4105" t="str">
            <v/>
          </cell>
          <cell r="H4105" t="str">
            <v/>
          </cell>
          <cell r="I4105"/>
          <cell r="J4105"/>
          <cell r="K4105"/>
          <cell r="L4105"/>
          <cell r="M4105" t="str">
            <v/>
          </cell>
          <cell r="N4105"/>
          <cell r="O4105"/>
          <cell r="P4105"/>
          <cell r="Q4105" t="str">
            <v/>
          </cell>
          <cell r="R4105"/>
          <cell r="S4105" t="str">
            <v/>
          </cell>
          <cell r="T4105"/>
          <cell r="U4105"/>
          <cell r="V4105" t="str">
            <v/>
          </cell>
        </row>
        <row r="4106">
          <cell r="A4106"/>
          <cell r="B4106" t="str">
            <v/>
          </cell>
          <cell r="C4106"/>
          <cell r="D4106" t="str">
            <v/>
          </cell>
          <cell r="E4106" t="str">
            <v/>
          </cell>
          <cell r="F4106" t="str">
            <v/>
          </cell>
          <cell r="G4106" t="str">
            <v/>
          </cell>
          <cell r="H4106" t="str">
            <v/>
          </cell>
          <cell r="I4106"/>
          <cell r="J4106"/>
          <cell r="K4106"/>
          <cell r="L4106"/>
          <cell r="M4106" t="str">
            <v/>
          </cell>
          <cell r="N4106"/>
          <cell r="O4106"/>
          <cell r="P4106"/>
          <cell r="Q4106" t="str">
            <v/>
          </cell>
          <cell r="R4106"/>
          <cell r="S4106" t="str">
            <v/>
          </cell>
          <cell r="T4106"/>
          <cell r="U4106"/>
          <cell r="V4106" t="str">
            <v/>
          </cell>
        </row>
        <row r="4107">
          <cell r="A4107"/>
          <cell r="B4107" t="str">
            <v/>
          </cell>
          <cell r="C4107"/>
          <cell r="D4107" t="str">
            <v/>
          </cell>
          <cell r="E4107" t="str">
            <v/>
          </cell>
          <cell r="F4107" t="str">
            <v/>
          </cell>
          <cell r="G4107" t="str">
            <v/>
          </cell>
          <cell r="H4107" t="str">
            <v/>
          </cell>
          <cell r="I4107"/>
          <cell r="J4107"/>
          <cell r="K4107"/>
          <cell r="L4107"/>
          <cell r="M4107" t="str">
            <v/>
          </cell>
          <cell r="N4107"/>
          <cell r="O4107"/>
          <cell r="P4107"/>
          <cell r="Q4107" t="str">
            <v/>
          </cell>
          <cell r="R4107"/>
          <cell r="S4107" t="str">
            <v/>
          </cell>
          <cell r="T4107"/>
          <cell r="U4107"/>
          <cell r="V4107" t="str">
            <v/>
          </cell>
        </row>
        <row r="4108">
          <cell r="A4108"/>
          <cell r="B4108" t="str">
            <v/>
          </cell>
          <cell r="C4108"/>
          <cell r="D4108" t="str">
            <v/>
          </cell>
          <cell r="E4108" t="str">
            <v/>
          </cell>
          <cell r="F4108" t="str">
            <v/>
          </cell>
          <cell r="G4108" t="str">
            <v/>
          </cell>
          <cell r="H4108" t="str">
            <v/>
          </cell>
          <cell r="I4108"/>
          <cell r="J4108"/>
          <cell r="K4108"/>
          <cell r="L4108"/>
          <cell r="M4108" t="str">
            <v/>
          </cell>
          <cell r="N4108"/>
          <cell r="O4108"/>
          <cell r="P4108"/>
          <cell r="Q4108" t="str">
            <v/>
          </cell>
          <cell r="R4108"/>
          <cell r="S4108" t="str">
            <v/>
          </cell>
          <cell r="T4108"/>
          <cell r="U4108"/>
          <cell r="V4108" t="str">
            <v/>
          </cell>
        </row>
        <row r="4109">
          <cell r="A4109"/>
          <cell r="B4109" t="str">
            <v/>
          </cell>
          <cell r="C4109"/>
          <cell r="D4109" t="str">
            <v/>
          </cell>
          <cell r="E4109" t="str">
            <v/>
          </cell>
          <cell r="F4109" t="str">
            <v/>
          </cell>
          <cell r="G4109" t="str">
            <v/>
          </cell>
          <cell r="H4109" t="str">
            <v/>
          </cell>
          <cell r="I4109"/>
          <cell r="J4109"/>
          <cell r="K4109"/>
          <cell r="L4109"/>
          <cell r="M4109" t="str">
            <v/>
          </cell>
          <cell r="N4109"/>
          <cell r="O4109"/>
          <cell r="P4109"/>
          <cell r="Q4109" t="str">
            <v/>
          </cell>
          <cell r="R4109"/>
          <cell r="S4109" t="str">
            <v/>
          </cell>
          <cell r="T4109"/>
          <cell r="U4109"/>
          <cell r="V4109" t="str">
            <v/>
          </cell>
        </row>
        <row r="4110">
          <cell r="A4110"/>
          <cell r="B4110" t="str">
            <v/>
          </cell>
          <cell r="C4110"/>
          <cell r="D4110" t="str">
            <v/>
          </cell>
          <cell r="E4110" t="str">
            <v/>
          </cell>
          <cell r="F4110" t="str">
            <v/>
          </cell>
          <cell r="G4110" t="str">
            <v/>
          </cell>
          <cell r="H4110" t="str">
            <v/>
          </cell>
          <cell r="I4110"/>
          <cell r="J4110"/>
          <cell r="K4110"/>
          <cell r="L4110"/>
          <cell r="M4110" t="str">
            <v/>
          </cell>
          <cell r="N4110"/>
          <cell r="O4110"/>
          <cell r="P4110"/>
          <cell r="Q4110" t="str">
            <v/>
          </cell>
          <cell r="R4110"/>
          <cell r="S4110" t="str">
            <v/>
          </cell>
          <cell r="T4110"/>
          <cell r="U4110"/>
          <cell r="V4110" t="str">
            <v/>
          </cell>
        </row>
        <row r="4111">
          <cell r="A4111"/>
          <cell r="B4111" t="str">
            <v/>
          </cell>
          <cell r="C4111"/>
          <cell r="D4111" t="str">
            <v/>
          </cell>
          <cell r="E4111" t="str">
            <v/>
          </cell>
          <cell r="F4111" t="str">
            <v/>
          </cell>
          <cell r="G4111" t="str">
            <v/>
          </cell>
          <cell r="H4111" t="str">
            <v/>
          </cell>
          <cell r="I4111"/>
          <cell r="J4111"/>
          <cell r="K4111"/>
          <cell r="L4111"/>
          <cell r="M4111" t="str">
            <v/>
          </cell>
          <cell r="N4111"/>
          <cell r="O4111"/>
          <cell r="P4111"/>
          <cell r="Q4111" t="str">
            <v/>
          </cell>
          <cell r="R4111"/>
          <cell r="S4111" t="str">
            <v/>
          </cell>
          <cell r="T4111"/>
          <cell r="U4111"/>
          <cell r="V4111" t="str">
            <v/>
          </cell>
        </row>
        <row r="4112">
          <cell r="A4112"/>
          <cell r="B4112" t="str">
            <v/>
          </cell>
          <cell r="C4112"/>
          <cell r="D4112" t="str">
            <v/>
          </cell>
          <cell r="E4112" t="str">
            <v/>
          </cell>
          <cell r="F4112" t="str">
            <v/>
          </cell>
          <cell r="G4112" t="str">
            <v/>
          </cell>
          <cell r="H4112" t="str">
            <v/>
          </cell>
          <cell r="I4112"/>
          <cell r="J4112"/>
          <cell r="K4112"/>
          <cell r="L4112"/>
          <cell r="M4112" t="str">
            <v/>
          </cell>
          <cell r="N4112"/>
          <cell r="O4112"/>
          <cell r="P4112"/>
          <cell r="Q4112" t="str">
            <v/>
          </cell>
          <cell r="R4112"/>
          <cell r="S4112" t="str">
            <v/>
          </cell>
          <cell r="T4112"/>
          <cell r="U4112"/>
          <cell r="V4112" t="str">
            <v/>
          </cell>
        </row>
        <row r="4113">
          <cell r="A4113"/>
          <cell r="B4113" t="str">
            <v/>
          </cell>
          <cell r="C4113"/>
          <cell r="D4113" t="str">
            <v/>
          </cell>
          <cell r="E4113" t="str">
            <v/>
          </cell>
          <cell r="F4113" t="str">
            <v/>
          </cell>
          <cell r="G4113" t="str">
            <v/>
          </cell>
          <cell r="H4113" t="str">
            <v/>
          </cell>
          <cell r="I4113"/>
          <cell r="J4113"/>
          <cell r="K4113"/>
          <cell r="L4113"/>
          <cell r="M4113" t="str">
            <v/>
          </cell>
          <cell r="N4113"/>
          <cell r="O4113"/>
          <cell r="P4113"/>
          <cell r="Q4113" t="str">
            <v/>
          </cell>
          <cell r="R4113"/>
          <cell r="S4113" t="str">
            <v/>
          </cell>
          <cell r="T4113"/>
          <cell r="U4113"/>
          <cell r="V4113" t="str">
            <v/>
          </cell>
        </row>
        <row r="4114">
          <cell r="A4114"/>
          <cell r="B4114" t="str">
            <v/>
          </cell>
          <cell r="C4114"/>
          <cell r="D4114" t="str">
            <v/>
          </cell>
          <cell r="E4114" t="str">
            <v/>
          </cell>
          <cell r="F4114" t="str">
            <v/>
          </cell>
          <cell r="G4114" t="str">
            <v/>
          </cell>
          <cell r="H4114" t="str">
            <v/>
          </cell>
          <cell r="I4114"/>
          <cell r="J4114"/>
          <cell r="K4114"/>
          <cell r="L4114"/>
          <cell r="M4114" t="str">
            <v/>
          </cell>
          <cell r="N4114"/>
          <cell r="O4114"/>
          <cell r="P4114"/>
          <cell r="Q4114" t="str">
            <v/>
          </cell>
          <cell r="R4114"/>
          <cell r="S4114" t="str">
            <v/>
          </cell>
          <cell r="T4114"/>
          <cell r="U4114"/>
          <cell r="V4114" t="str">
            <v/>
          </cell>
        </row>
        <row r="4115">
          <cell r="A4115"/>
          <cell r="B4115" t="str">
            <v/>
          </cell>
          <cell r="C4115"/>
          <cell r="D4115" t="str">
            <v/>
          </cell>
          <cell r="E4115" t="str">
            <v/>
          </cell>
          <cell r="F4115" t="str">
            <v/>
          </cell>
          <cell r="G4115" t="str">
            <v/>
          </cell>
          <cell r="H4115" t="str">
            <v/>
          </cell>
          <cell r="I4115"/>
          <cell r="J4115"/>
          <cell r="K4115"/>
          <cell r="L4115"/>
          <cell r="M4115" t="str">
            <v/>
          </cell>
          <cell r="N4115"/>
          <cell r="O4115"/>
          <cell r="P4115"/>
          <cell r="Q4115" t="str">
            <v/>
          </cell>
          <cell r="R4115"/>
          <cell r="S4115" t="str">
            <v/>
          </cell>
          <cell r="T4115"/>
          <cell r="U4115"/>
          <cell r="V4115" t="str">
            <v/>
          </cell>
        </row>
        <row r="4116">
          <cell r="A4116"/>
          <cell r="B4116" t="str">
            <v/>
          </cell>
          <cell r="C4116"/>
          <cell r="D4116" t="str">
            <v/>
          </cell>
          <cell r="E4116" t="str">
            <v/>
          </cell>
          <cell r="F4116" t="str">
            <v/>
          </cell>
          <cell r="G4116" t="str">
            <v/>
          </cell>
          <cell r="H4116" t="str">
            <v/>
          </cell>
          <cell r="I4116"/>
          <cell r="J4116"/>
          <cell r="K4116"/>
          <cell r="L4116"/>
          <cell r="M4116" t="str">
            <v/>
          </cell>
          <cell r="N4116"/>
          <cell r="O4116"/>
          <cell r="P4116"/>
          <cell r="Q4116" t="str">
            <v/>
          </cell>
          <cell r="R4116"/>
          <cell r="S4116" t="str">
            <v/>
          </cell>
          <cell r="T4116"/>
          <cell r="U4116"/>
          <cell r="V4116" t="str">
            <v/>
          </cell>
        </row>
        <row r="4117">
          <cell r="A4117"/>
          <cell r="B4117" t="str">
            <v/>
          </cell>
          <cell r="C4117"/>
          <cell r="D4117" t="str">
            <v/>
          </cell>
          <cell r="E4117" t="str">
            <v/>
          </cell>
          <cell r="F4117" t="str">
            <v/>
          </cell>
          <cell r="G4117" t="str">
            <v/>
          </cell>
          <cell r="H4117" t="str">
            <v/>
          </cell>
          <cell r="I4117"/>
          <cell r="J4117"/>
          <cell r="K4117"/>
          <cell r="L4117"/>
          <cell r="M4117" t="str">
            <v/>
          </cell>
          <cell r="N4117"/>
          <cell r="O4117"/>
          <cell r="P4117"/>
          <cell r="Q4117" t="str">
            <v/>
          </cell>
          <cell r="R4117"/>
          <cell r="S4117" t="str">
            <v/>
          </cell>
          <cell r="T4117"/>
          <cell r="U4117"/>
          <cell r="V4117" t="str">
            <v/>
          </cell>
        </row>
        <row r="4118">
          <cell r="A4118"/>
          <cell r="B4118" t="str">
            <v/>
          </cell>
          <cell r="C4118"/>
          <cell r="D4118" t="str">
            <v/>
          </cell>
          <cell r="E4118" t="str">
            <v/>
          </cell>
          <cell r="F4118" t="str">
            <v/>
          </cell>
          <cell r="G4118" t="str">
            <v/>
          </cell>
          <cell r="H4118" t="str">
            <v/>
          </cell>
          <cell r="I4118"/>
          <cell r="J4118"/>
          <cell r="K4118"/>
          <cell r="L4118"/>
          <cell r="M4118" t="str">
            <v/>
          </cell>
          <cell r="N4118"/>
          <cell r="O4118"/>
          <cell r="P4118"/>
          <cell r="Q4118" t="str">
            <v/>
          </cell>
          <cell r="R4118"/>
          <cell r="S4118" t="str">
            <v/>
          </cell>
          <cell r="T4118"/>
          <cell r="U4118"/>
          <cell r="V4118" t="str">
            <v/>
          </cell>
        </row>
        <row r="4119">
          <cell r="A4119"/>
          <cell r="B4119" t="str">
            <v/>
          </cell>
          <cell r="C4119"/>
          <cell r="D4119" t="str">
            <v/>
          </cell>
          <cell r="E4119" t="str">
            <v/>
          </cell>
          <cell r="F4119" t="str">
            <v/>
          </cell>
          <cell r="G4119" t="str">
            <v/>
          </cell>
          <cell r="H4119" t="str">
            <v/>
          </cell>
          <cell r="I4119"/>
          <cell r="J4119"/>
          <cell r="K4119"/>
          <cell r="L4119"/>
          <cell r="M4119" t="str">
            <v/>
          </cell>
          <cell r="N4119"/>
          <cell r="O4119"/>
          <cell r="P4119"/>
          <cell r="Q4119" t="str">
            <v/>
          </cell>
          <cell r="R4119"/>
          <cell r="S4119" t="str">
            <v/>
          </cell>
          <cell r="T4119"/>
          <cell r="U4119"/>
          <cell r="V4119" t="str">
            <v/>
          </cell>
        </row>
        <row r="4120">
          <cell r="A4120"/>
          <cell r="B4120" t="str">
            <v/>
          </cell>
          <cell r="C4120"/>
          <cell r="D4120" t="str">
            <v/>
          </cell>
          <cell r="E4120" t="str">
            <v/>
          </cell>
          <cell r="F4120" t="str">
            <v/>
          </cell>
          <cell r="G4120" t="str">
            <v/>
          </cell>
          <cell r="H4120" t="str">
            <v/>
          </cell>
          <cell r="I4120"/>
          <cell r="J4120"/>
          <cell r="K4120"/>
          <cell r="L4120"/>
          <cell r="M4120" t="str">
            <v/>
          </cell>
          <cell r="N4120"/>
          <cell r="O4120"/>
          <cell r="P4120"/>
          <cell r="Q4120" t="str">
            <v/>
          </cell>
          <cell r="R4120"/>
          <cell r="S4120" t="str">
            <v/>
          </cell>
          <cell r="T4120"/>
          <cell r="U4120"/>
          <cell r="V4120" t="str">
            <v/>
          </cell>
        </row>
        <row r="4121">
          <cell r="A4121"/>
          <cell r="B4121" t="str">
            <v/>
          </cell>
          <cell r="C4121"/>
          <cell r="D4121" t="str">
            <v/>
          </cell>
          <cell r="E4121" t="str">
            <v/>
          </cell>
          <cell r="F4121" t="str">
            <v/>
          </cell>
          <cell r="G4121" t="str">
            <v/>
          </cell>
          <cell r="H4121" t="str">
            <v/>
          </cell>
          <cell r="I4121"/>
          <cell r="J4121"/>
          <cell r="K4121"/>
          <cell r="L4121"/>
          <cell r="M4121" t="str">
            <v/>
          </cell>
          <cell r="N4121"/>
          <cell r="O4121"/>
          <cell r="P4121"/>
          <cell r="Q4121" t="str">
            <v/>
          </cell>
          <cell r="R4121"/>
          <cell r="S4121" t="str">
            <v/>
          </cell>
          <cell r="T4121"/>
          <cell r="U4121"/>
          <cell r="V4121" t="str">
            <v/>
          </cell>
        </row>
        <row r="4122">
          <cell r="A4122"/>
          <cell r="B4122" t="str">
            <v/>
          </cell>
          <cell r="C4122"/>
          <cell r="D4122" t="str">
            <v/>
          </cell>
          <cell r="E4122" t="str">
            <v/>
          </cell>
          <cell r="F4122" t="str">
            <v/>
          </cell>
          <cell r="G4122" t="str">
            <v/>
          </cell>
          <cell r="H4122" t="str">
            <v/>
          </cell>
          <cell r="I4122"/>
          <cell r="J4122"/>
          <cell r="K4122"/>
          <cell r="L4122"/>
          <cell r="M4122" t="str">
            <v/>
          </cell>
          <cell r="N4122"/>
          <cell r="O4122"/>
          <cell r="P4122"/>
          <cell r="Q4122" t="str">
            <v/>
          </cell>
          <cell r="R4122"/>
          <cell r="S4122" t="str">
            <v/>
          </cell>
          <cell r="T4122"/>
          <cell r="U4122"/>
          <cell r="V4122" t="str">
            <v/>
          </cell>
        </row>
        <row r="4123">
          <cell r="A4123"/>
          <cell r="B4123" t="str">
            <v/>
          </cell>
          <cell r="C4123"/>
          <cell r="D4123" t="str">
            <v/>
          </cell>
          <cell r="E4123" t="str">
            <v/>
          </cell>
          <cell r="F4123" t="str">
            <v/>
          </cell>
          <cell r="G4123" t="str">
            <v/>
          </cell>
          <cell r="H4123" t="str">
            <v/>
          </cell>
          <cell r="I4123"/>
          <cell r="J4123"/>
          <cell r="K4123"/>
          <cell r="L4123"/>
          <cell r="M4123" t="str">
            <v/>
          </cell>
          <cell r="N4123"/>
          <cell r="O4123"/>
          <cell r="P4123"/>
          <cell r="Q4123" t="str">
            <v/>
          </cell>
          <cell r="R4123"/>
          <cell r="S4123" t="str">
            <v/>
          </cell>
          <cell r="T4123"/>
          <cell r="U4123"/>
          <cell r="V4123" t="str">
            <v/>
          </cell>
        </row>
        <row r="4124">
          <cell r="A4124"/>
          <cell r="B4124" t="str">
            <v/>
          </cell>
          <cell r="C4124"/>
          <cell r="D4124" t="str">
            <v/>
          </cell>
          <cell r="E4124" t="str">
            <v/>
          </cell>
          <cell r="F4124" t="str">
            <v/>
          </cell>
          <cell r="G4124" t="str">
            <v/>
          </cell>
          <cell r="H4124" t="str">
            <v/>
          </cell>
          <cell r="I4124"/>
          <cell r="J4124"/>
          <cell r="K4124"/>
          <cell r="L4124"/>
          <cell r="M4124" t="str">
            <v/>
          </cell>
          <cell r="N4124"/>
          <cell r="O4124"/>
          <cell r="P4124"/>
          <cell r="Q4124" t="str">
            <v/>
          </cell>
          <cell r="R4124"/>
          <cell r="S4124" t="str">
            <v/>
          </cell>
          <cell r="T4124"/>
          <cell r="U4124"/>
          <cell r="V4124" t="str">
            <v/>
          </cell>
        </row>
        <row r="4125">
          <cell r="A4125"/>
          <cell r="B4125" t="str">
            <v/>
          </cell>
          <cell r="C4125"/>
          <cell r="D4125" t="str">
            <v/>
          </cell>
          <cell r="E4125" t="str">
            <v/>
          </cell>
          <cell r="F4125" t="str">
            <v/>
          </cell>
          <cell r="G4125" t="str">
            <v/>
          </cell>
          <cell r="H4125" t="str">
            <v/>
          </cell>
          <cell r="I4125"/>
          <cell r="J4125"/>
          <cell r="K4125"/>
          <cell r="L4125"/>
          <cell r="M4125" t="str">
            <v/>
          </cell>
          <cell r="N4125"/>
          <cell r="O4125"/>
          <cell r="P4125"/>
          <cell r="Q4125" t="str">
            <v/>
          </cell>
          <cell r="R4125"/>
          <cell r="S4125" t="str">
            <v/>
          </cell>
          <cell r="T4125"/>
          <cell r="U4125"/>
          <cell r="V4125" t="str">
            <v/>
          </cell>
        </row>
        <row r="4126">
          <cell r="A4126"/>
          <cell r="B4126" t="str">
            <v/>
          </cell>
          <cell r="C4126"/>
          <cell r="D4126" t="str">
            <v/>
          </cell>
          <cell r="E4126" t="str">
            <v/>
          </cell>
          <cell r="F4126" t="str">
            <v/>
          </cell>
          <cell r="G4126" t="str">
            <v/>
          </cell>
          <cell r="H4126" t="str">
            <v/>
          </cell>
          <cell r="I4126"/>
          <cell r="J4126"/>
          <cell r="K4126"/>
          <cell r="L4126"/>
          <cell r="M4126" t="str">
            <v/>
          </cell>
          <cell r="N4126"/>
          <cell r="O4126"/>
          <cell r="P4126"/>
          <cell r="Q4126" t="str">
            <v/>
          </cell>
          <cell r="R4126"/>
          <cell r="S4126" t="str">
            <v/>
          </cell>
          <cell r="T4126"/>
          <cell r="U4126"/>
          <cell r="V4126" t="str">
            <v/>
          </cell>
        </row>
        <row r="4127">
          <cell r="A4127"/>
          <cell r="B4127" t="str">
            <v/>
          </cell>
          <cell r="C4127"/>
          <cell r="D4127" t="str">
            <v/>
          </cell>
          <cell r="E4127" t="str">
            <v/>
          </cell>
          <cell r="F4127" t="str">
            <v/>
          </cell>
          <cell r="G4127" t="str">
            <v/>
          </cell>
          <cell r="H4127" t="str">
            <v/>
          </cell>
          <cell r="I4127"/>
          <cell r="J4127"/>
          <cell r="K4127"/>
          <cell r="L4127"/>
          <cell r="M4127" t="str">
            <v/>
          </cell>
          <cell r="N4127"/>
          <cell r="O4127"/>
          <cell r="P4127"/>
          <cell r="Q4127" t="str">
            <v/>
          </cell>
          <cell r="R4127"/>
          <cell r="S4127" t="str">
            <v/>
          </cell>
          <cell r="T4127"/>
          <cell r="U4127"/>
          <cell r="V4127" t="str">
            <v/>
          </cell>
        </row>
        <row r="4128">
          <cell r="A4128"/>
          <cell r="B4128" t="str">
            <v/>
          </cell>
          <cell r="C4128"/>
          <cell r="D4128" t="str">
            <v/>
          </cell>
          <cell r="E4128" t="str">
            <v/>
          </cell>
          <cell r="F4128" t="str">
            <v/>
          </cell>
          <cell r="G4128" t="str">
            <v/>
          </cell>
          <cell r="H4128" t="str">
            <v/>
          </cell>
          <cell r="I4128"/>
          <cell r="J4128"/>
          <cell r="K4128"/>
          <cell r="L4128"/>
          <cell r="M4128" t="str">
            <v/>
          </cell>
          <cell r="N4128"/>
          <cell r="O4128"/>
          <cell r="P4128"/>
          <cell r="Q4128" t="str">
            <v/>
          </cell>
          <cell r="R4128"/>
          <cell r="S4128" t="str">
            <v/>
          </cell>
          <cell r="T4128"/>
          <cell r="U4128"/>
          <cell r="V4128" t="str">
            <v/>
          </cell>
        </row>
        <row r="4129">
          <cell r="A4129"/>
          <cell r="B4129" t="str">
            <v/>
          </cell>
          <cell r="C4129"/>
          <cell r="D4129" t="str">
            <v/>
          </cell>
          <cell r="E4129" t="str">
            <v/>
          </cell>
          <cell r="F4129" t="str">
            <v/>
          </cell>
          <cell r="G4129" t="str">
            <v/>
          </cell>
          <cell r="H4129" t="str">
            <v/>
          </cell>
          <cell r="I4129"/>
          <cell r="J4129"/>
          <cell r="K4129"/>
          <cell r="L4129"/>
          <cell r="M4129" t="str">
            <v/>
          </cell>
          <cell r="N4129"/>
          <cell r="O4129"/>
          <cell r="P4129"/>
          <cell r="Q4129" t="str">
            <v/>
          </cell>
          <cell r="R4129"/>
          <cell r="S4129" t="str">
            <v/>
          </cell>
          <cell r="T4129"/>
          <cell r="U4129"/>
          <cell r="V4129" t="str">
            <v/>
          </cell>
        </row>
        <row r="4130">
          <cell r="A4130"/>
          <cell r="B4130" t="str">
            <v/>
          </cell>
          <cell r="C4130"/>
          <cell r="D4130" t="str">
            <v/>
          </cell>
          <cell r="E4130" t="str">
            <v/>
          </cell>
          <cell r="F4130" t="str">
            <v/>
          </cell>
          <cell r="G4130" t="str">
            <v/>
          </cell>
          <cell r="H4130" t="str">
            <v/>
          </cell>
          <cell r="I4130"/>
          <cell r="J4130"/>
          <cell r="K4130"/>
          <cell r="L4130"/>
          <cell r="M4130" t="str">
            <v/>
          </cell>
          <cell r="N4130"/>
          <cell r="O4130"/>
          <cell r="P4130"/>
          <cell r="Q4130" t="str">
            <v/>
          </cell>
          <cell r="R4130"/>
          <cell r="S4130" t="str">
            <v/>
          </cell>
          <cell r="T4130"/>
          <cell r="U4130"/>
          <cell r="V4130" t="str">
            <v/>
          </cell>
        </row>
        <row r="4131">
          <cell r="A4131"/>
          <cell r="B4131" t="str">
            <v/>
          </cell>
          <cell r="C4131"/>
          <cell r="D4131" t="str">
            <v/>
          </cell>
          <cell r="E4131" t="str">
            <v/>
          </cell>
          <cell r="F4131" t="str">
            <v/>
          </cell>
          <cell r="G4131" t="str">
            <v/>
          </cell>
          <cell r="H4131" t="str">
            <v/>
          </cell>
          <cell r="I4131"/>
          <cell r="J4131"/>
          <cell r="K4131"/>
          <cell r="L4131"/>
          <cell r="M4131" t="str">
            <v/>
          </cell>
          <cell r="N4131"/>
          <cell r="O4131"/>
          <cell r="P4131"/>
          <cell r="Q4131" t="str">
            <v/>
          </cell>
          <cell r="R4131"/>
          <cell r="S4131" t="str">
            <v/>
          </cell>
          <cell r="T4131"/>
          <cell r="U4131"/>
          <cell r="V4131" t="str">
            <v/>
          </cell>
        </row>
        <row r="4132">
          <cell r="A4132"/>
          <cell r="B4132" t="str">
            <v/>
          </cell>
          <cell r="C4132"/>
          <cell r="D4132" t="str">
            <v/>
          </cell>
          <cell r="E4132" t="str">
            <v/>
          </cell>
          <cell r="F4132" t="str">
            <v/>
          </cell>
          <cell r="G4132" t="str">
            <v/>
          </cell>
          <cell r="H4132" t="str">
            <v/>
          </cell>
          <cell r="I4132"/>
          <cell r="J4132"/>
          <cell r="K4132"/>
          <cell r="L4132"/>
          <cell r="M4132" t="str">
            <v/>
          </cell>
          <cell r="N4132"/>
          <cell r="O4132"/>
          <cell r="P4132"/>
          <cell r="Q4132" t="str">
            <v/>
          </cell>
          <cell r="R4132"/>
          <cell r="S4132" t="str">
            <v/>
          </cell>
          <cell r="T4132"/>
          <cell r="U4132"/>
          <cell r="V4132" t="str">
            <v/>
          </cell>
        </row>
        <row r="4133">
          <cell r="A4133"/>
          <cell r="B4133" t="str">
            <v/>
          </cell>
          <cell r="C4133"/>
          <cell r="D4133" t="str">
            <v/>
          </cell>
          <cell r="E4133" t="str">
            <v/>
          </cell>
          <cell r="F4133" t="str">
            <v/>
          </cell>
          <cell r="G4133" t="str">
            <v/>
          </cell>
          <cell r="H4133" t="str">
            <v/>
          </cell>
          <cell r="I4133"/>
          <cell r="J4133"/>
          <cell r="K4133"/>
          <cell r="L4133"/>
          <cell r="M4133" t="str">
            <v/>
          </cell>
          <cell r="N4133"/>
          <cell r="O4133"/>
          <cell r="P4133"/>
          <cell r="Q4133" t="str">
            <v/>
          </cell>
          <cell r="R4133"/>
          <cell r="S4133" t="str">
            <v/>
          </cell>
          <cell r="T4133"/>
          <cell r="U4133"/>
          <cell r="V4133" t="str">
            <v/>
          </cell>
        </row>
        <row r="4134">
          <cell r="A4134"/>
          <cell r="B4134" t="str">
            <v/>
          </cell>
          <cell r="C4134"/>
          <cell r="D4134" t="str">
            <v/>
          </cell>
          <cell r="E4134" t="str">
            <v/>
          </cell>
          <cell r="F4134" t="str">
            <v/>
          </cell>
          <cell r="G4134" t="str">
            <v/>
          </cell>
          <cell r="H4134" t="str">
            <v/>
          </cell>
          <cell r="I4134"/>
          <cell r="J4134"/>
          <cell r="K4134"/>
          <cell r="L4134"/>
          <cell r="M4134" t="str">
            <v/>
          </cell>
          <cell r="N4134"/>
          <cell r="O4134"/>
          <cell r="P4134"/>
          <cell r="Q4134" t="str">
            <v/>
          </cell>
          <cell r="R4134"/>
          <cell r="S4134" t="str">
            <v/>
          </cell>
          <cell r="T4134"/>
          <cell r="U4134"/>
          <cell r="V4134" t="str">
            <v/>
          </cell>
        </row>
        <row r="4135">
          <cell r="A4135"/>
          <cell r="B4135" t="str">
            <v/>
          </cell>
          <cell r="C4135"/>
          <cell r="D4135" t="str">
            <v/>
          </cell>
          <cell r="E4135" t="str">
            <v/>
          </cell>
          <cell r="F4135" t="str">
            <v/>
          </cell>
          <cell r="G4135" t="str">
            <v/>
          </cell>
          <cell r="H4135" t="str">
            <v/>
          </cell>
          <cell r="I4135"/>
          <cell r="J4135"/>
          <cell r="K4135"/>
          <cell r="L4135"/>
          <cell r="M4135" t="str">
            <v/>
          </cell>
          <cell r="N4135"/>
          <cell r="O4135"/>
          <cell r="P4135"/>
          <cell r="Q4135" t="str">
            <v/>
          </cell>
          <cell r="R4135"/>
          <cell r="S4135" t="str">
            <v/>
          </cell>
          <cell r="T4135"/>
          <cell r="U4135"/>
          <cell r="V4135" t="str">
            <v/>
          </cell>
        </row>
        <row r="4136">
          <cell r="A4136"/>
          <cell r="B4136" t="str">
            <v/>
          </cell>
          <cell r="C4136"/>
          <cell r="D4136" t="str">
            <v/>
          </cell>
          <cell r="E4136" t="str">
            <v/>
          </cell>
          <cell r="F4136" t="str">
            <v/>
          </cell>
          <cell r="G4136" t="str">
            <v/>
          </cell>
          <cell r="H4136" t="str">
            <v/>
          </cell>
          <cell r="I4136"/>
          <cell r="J4136"/>
          <cell r="K4136"/>
          <cell r="L4136"/>
          <cell r="M4136" t="str">
            <v/>
          </cell>
          <cell r="N4136"/>
          <cell r="O4136"/>
          <cell r="P4136"/>
          <cell r="Q4136" t="str">
            <v/>
          </cell>
          <cell r="R4136"/>
          <cell r="S4136" t="str">
            <v/>
          </cell>
          <cell r="T4136"/>
          <cell r="U4136"/>
          <cell r="V4136" t="str">
            <v/>
          </cell>
        </row>
        <row r="4137">
          <cell r="A4137"/>
          <cell r="B4137" t="str">
            <v/>
          </cell>
          <cell r="C4137"/>
          <cell r="D4137" t="str">
            <v/>
          </cell>
          <cell r="E4137" t="str">
            <v/>
          </cell>
          <cell r="F4137" t="str">
            <v/>
          </cell>
          <cell r="G4137" t="str">
            <v/>
          </cell>
          <cell r="H4137" t="str">
            <v/>
          </cell>
          <cell r="I4137"/>
          <cell r="J4137"/>
          <cell r="K4137"/>
          <cell r="L4137"/>
          <cell r="M4137" t="str">
            <v/>
          </cell>
          <cell r="N4137"/>
          <cell r="O4137"/>
          <cell r="P4137"/>
          <cell r="Q4137" t="str">
            <v/>
          </cell>
          <cell r="R4137"/>
          <cell r="S4137" t="str">
            <v/>
          </cell>
          <cell r="T4137"/>
          <cell r="U4137"/>
          <cell r="V4137" t="str">
            <v/>
          </cell>
        </row>
        <row r="4138">
          <cell r="A4138"/>
          <cell r="B4138" t="str">
            <v/>
          </cell>
          <cell r="C4138"/>
          <cell r="D4138" t="str">
            <v/>
          </cell>
          <cell r="E4138" t="str">
            <v/>
          </cell>
          <cell r="F4138" t="str">
            <v/>
          </cell>
          <cell r="G4138" t="str">
            <v/>
          </cell>
          <cell r="H4138" t="str">
            <v/>
          </cell>
          <cell r="I4138"/>
          <cell r="J4138"/>
          <cell r="K4138"/>
          <cell r="L4138"/>
          <cell r="M4138" t="str">
            <v/>
          </cell>
          <cell r="N4138"/>
          <cell r="O4138"/>
          <cell r="P4138"/>
          <cell r="Q4138" t="str">
            <v/>
          </cell>
          <cell r="R4138"/>
          <cell r="S4138" t="str">
            <v/>
          </cell>
          <cell r="T4138"/>
          <cell r="U4138"/>
          <cell r="V4138" t="str">
            <v/>
          </cell>
        </row>
        <row r="4139">
          <cell r="A4139"/>
          <cell r="B4139" t="str">
            <v/>
          </cell>
          <cell r="C4139"/>
          <cell r="D4139" t="str">
            <v/>
          </cell>
          <cell r="E4139" t="str">
            <v/>
          </cell>
          <cell r="F4139" t="str">
            <v/>
          </cell>
          <cell r="G4139" t="str">
            <v/>
          </cell>
          <cell r="H4139" t="str">
            <v/>
          </cell>
          <cell r="I4139"/>
          <cell r="J4139"/>
          <cell r="K4139"/>
          <cell r="L4139"/>
          <cell r="M4139" t="str">
            <v/>
          </cell>
          <cell r="N4139"/>
          <cell r="O4139"/>
          <cell r="P4139"/>
          <cell r="Q4139" t="str">
            <v/>
          </cell>
          <cell r="R4139"/>
          <cell r="S4139" t="str">
            <v/>
          </cell>
          <cell r="T4139"/>
          <cell r="U4139"/>
          <cell r="V4139" t="str">
            <v/>
          </cell>
        </row>
        <row r="4140">
          <cell r="A4140"/>
          <cell r="B4140" t="str">
            <v/>
          </cell>
          <cell r="C4140"/>
          <cell r="D4140" t="str">
            <v/>
          </cell>
          <cell r="E4140" t="str">
            <v/>
          </cell>
          <cell r="F4140" t="str">
            <v/>
          </cell>
          <cell r="G4140" t="str">
            <v/>
          </cell>
          <cell r="H4140" t="str">
            <v/>
          </cell>
          <cell r="I4140"/>
          <cell r="J4140"/>
          <cell r="K4140"/>
          <cell r="L4140"/>
          <cell r="M4140" t="str">
            <v/>
          </cell>
          <cell r="N4140"/>
          <cell r="O4140"/>
          <cell r="P4140"/>
          <cell r="Q4140" t="str">
            <v/>
          </cell>
          <cell r="R4140"/>
          <cell r="S4140" t="str">
            <v/>
          </cell>
          <cell r="T4140"/>
          <cell r="U4140"/>
          <cell r="V4140" t="str">
            <v/>
          </cell>
        </row>
        <row r="4141">
          <cell r="A4141"/>
          <cell r="B4141" t="str">
            <v/>
          </cell>
          <cell r="C4141"/>
          <cell r="D4141" t="str">
            <v/>
          </cell>
          <cell r="E4141" t="str">
            <v/>
          </cell>
          <cell r="F4141" t="str">
            <v/>
          </cell>
          <cell r="G4141" t="str">
            <v/>
          </cell>
          <cell r="H4141" t="str">
            <v/>
          </cell>
          <cell r="I4141"/>
          <cell r="J4141"/>
          <cell r="K4141"/>
          <cell r="L4141"/>
          <cell r="M4141" t="str">
            <v/>
          </cell>
          <cell r="N4141"/>
          <cell r="O4141"/>
          <cell r="P4141"/>
          <cell r="Q4141" t="str">
            <v/>
          </cell>
          <cell r="R4141"/>
          <cell r="S4141" t="str">
            <v/>
          </cell>
          <cell r="T4141"/>
          <cell r="U4141"/>
          <cell r="V4141" t="str">
            <v/>
          </cell>
        </row>
        <row r="4142">
          <cell r="A4142"/>
          <cell r="B4142" t="str">
            <v/>
          </cell>
          <cell r="C4142"/>
          <cell r="D4142" t="str">
            <v/>
          </cell>
          <cell r="E4142" t="str">
            <v/>
          </cell>
          <cell r="F4142" t="str">
            <v/>
          </cell>
          <cell r="G4142" t="str">
            <v/>
          </cell>
          <cell r="H4142" t="str">
            <v/>
          </cell>
          <cell r="I4142"/>
          <cell r="J4142"/>
          <cell r="K4142"/>
          <cell r="L4142"/>
          <cell r="M4142" t="str">
            <v/>
          </cell>
          <cell r="N4142"/>
          <cell r="O4142"/>
          <cell r="P4142"/>
          <cell r="Q4142" t="str">
            <v/>
          </cell>
          <cell r="R4142"/>
          <cell r="S4142" t="str">
            <v/>
          </cell>
          <cell r="T4142"/>
          <cell r="U4142"/>
          <cell r="V4142" t="str">
            <v/>
          </cell>
        </row>
        <row r="4143">
          <cell r="A4143"/>
          <cell r="B4143" t="str">
            <v/>
          </cell>
          <cell r="C4143"/>
          <cell r="D4143" t="str">
            <v/>
          </cell>
          <cell r="E4143" t="str">
            <v/>
          </cell>
          <cell r="F4143" t="str">
            <v/>
          </cell>
          <cell r="G4143" t="str">
            <v/>
          </cell>
          <cell r="H4143" t="str">
            <v/>
          </cell>
          <cell r="I4143"/>
          <cell r="J4143"/>
          <cell r="K4143"/>
          <cell r="L4143"/>
          <cell r="M4143" t="str">
            <v/>
          </cell>
          <cell r="N4143"/>
          <cell r="O4143"/>
          <cell r="P4143"/>
          <cell r="Q4143" t="str">
            <v/>
          </cell>
          <cell r="R4143"/>
          <cell r="S4143" t="str">
            <v/>
          </cell>
          <cell r="T4143"/>
          <cell r="U4143"/>
          <cell r="V4143" t="str">
            <v/>
          </cell>
        </row>
        <row r="4144">
          <cell r="A4144"/>
          <cell r="B4144" t="str">
            <v/>
          </cell>
          <cell r="C4144"/>
          <cell r="D4144" t="str">
            <v/>
          </cell>
          <cell r="E4144" t="str">
            <v/>
          </cell>
          <cell r="F4144" t="str">
            <v/>
          </cell>
          <cell r="G4144" t="str">
            <v/>
          </cell>
          <cell r="H4144" t="str">
            <v/>
          </cell>
          <cell r="I4144"/>
          <cell r="J4144"/>
          <cell r="K4144"/>
          <cell r="L4144"/>
          <cell r="M4144" t="str">
            <v/>
          </cell>
          <cell r="N4144"/>
          <cell r="O4144"/>
          <cell r="P4144"/>
          <cell r="Q4144" t="str">
            <v/>
          </cell>
          <cell r="R4144"/>
          <cell r="S4144" t="str">
            <v/>
          </cell>
          <cell r="T4144"/>
          <cell r="U4144"/>
          <cell r="V4144" t="str">
            <v/>
          </cell>
        </row>
        <row r="4145">
          <cell r="A4145"/>
          <cell r="B4145" t="str">
            <v/>
          </cell>
          <cell r="C4145"/>
          <cell r="D4145" t="str">
            <v/>
          </cell>
          <cell r="E4145" t="str">
            <v/>
          </cell>
          <cell r="F4145" t="str">
            <v/>
          </cell>
          <cell r="G4145" t="str">
            <v/>
          </cell>
          <cell r="H4145" t="str">
            <v/>
          </cell>
          <cell r="I4145"/>
          <cell r="J4145"/>
          <cell r="K4145"/>
          <cell r="L4145"/>
          <cell r="M4145" t="str">
            <v/>
          </cell>
          <cell r="N4145"/>
          <cell r="O4145"/>
          <cell r="P4145"/>
          <cell r="Q4145" t="str">
            <v/>
          </cell>
          <cell r="R4145"/>
          <cell r="S4145" t="str">
            <v/>
          </cell>
          <cell r="T4145"/>
          <cell r="U4145"/>
          <cell r="V4145" t="str">
            <v/>
          </cell>
        </row>
        <row r="4146">
          <cell r="A4146"/>
          <cell r="B4146" t="str">
            <v/>
          </cell>
          <cell r="C4146"/>
          <cell r="D4146" t="str">
            <v/>
          </cell>
          <cell r="E4146" t="str">
            <v/>
          </cell>
          <cell r="F4146" t="str">
            <v/>
          </cell>
          <cell r="G4146" t="str">
            <v/>
          </cell>
          <cell r="H4146" t="str">
            <v/>
          </cell>
          <cell r="I4146"/>
          <cell r="J4146"/>
          <cell r="K4146"/>
          <cell r="L4146"/>
          <cell r="M4146" t="str">
            <v/>
          </cell>
          <cell r="N4146"/>
          <cell r="O4146"/>
          <cell r="P4146"/>
          <cell r="Q4146" t="str">
            <v/>
          </cell>
          <cell r="R4146"/>
          <cell r="S4146" t="str">
            <v/>
          </cell>
          <cell r="T4146"/>
          <cell r="U4146"/>
          <cell r="V4146" t="str">
            <v/>
          </cell>
        </row>
        <row r="4147">
          <cell r="A4147"/>
          <cell r="B4147" t="str">
            <v/>
          </cell>
          <cell r="C4147"/>
          <cell r="D4147" t="str">
            <v/>
          </cell>
          <cell r="E4147" t="str">
            <v/>
          </cell>
          <cell r="F4147" t="str">
            <v/>
          </cell>
          <cell r="G4147" t="str">
            <v/>
          </cell>
          <cell r="H4147" t="str">
            <v/>
          </cell>
          <cell r="I4147"/>
          <cell r="J4147"/>
          <cell r="K4147"/>
          <cell r="L4147"/>
          <cell r="M4147" t="str">
            <v/>
          </cell>
          <cell r="N4147"/>
          <cell r="O4147"/>
          <cell r="P4147"/>
          <cell r="Q4147" t="str">
            <v/>
          </cell>
          <cell r="R4147"/>
          <cell r="S4147" t="str">
            <v/>
          </cell>
          <cell r="T4147"/>
          <cell r="U4147"/>
          <cell r="V4147" t="str">
            <v/>
          </cell>
        </row>
        <row r="4148">
          <cell r="A4148"/>
          <cell r="B4148" t="str">
            <v/>
          </cell>
          <cell r="C4148"/>
          <cell r="D4148" t="str">
            <v/>
          </cell>
          <cell r="E4148" t="str">
            <v/>
          </cell>
          <cell r="F4148" t="str">
            <v/>
          </cell>
          <cell r="G4148" t="str">
            <v/>
          </cell>
          <cell r="H4148" t="str">
            <v/>
          </cell>
          <cell r="I4148"/>
          <cell r="J4148"/>
          <cell r="K4148"/>
          <cell r="L4148"/>
          <cell r="M4148" t="str">
            <v/>
          </cell>
          <cell r="N4148"/>
          <cell r="O4148"/>
          <cell r="P4148"/>
          <cell r="Q4148" t="str">
            <v/>
          </cell>
          <cell r="R4148"/>
          <cell r="S4148" t="str">
            <v/>
          </cell>
          <cell r="T4148"/>
          <cell r="U4148"/>
          <cell r="V4148" t="str">
            <v/>
          </cell>
        </row>
        <row r="4149">
          <cell r="A4149"/>
          <cell r="B4149" t="str">
            <v/>
          </cell>
          <cell r="C4149"/>
          <cell r="D4149" t="str">
            <v/>
          </cell>
          <cell r="E4149" t="str">
            <v/>
          </cell>
          <cell r="F4149" t="str">
            <v/>
          </cell>
          <cell r="G4149" t="str">
            <v/>
          </cell>
          <cell r="H4149" t="str">
            <v/>
          </cell>
          <cell r="I4149"/>
          <cell r="J4149"/>
          <cell r="K4149"/>
          <cell r="L4149"/>
          <cell r="M4149" t="str">
            <v/>
          </cell>
          <cell r="N4149"/>
          <cell r="O4149"/>
          <cell r="P4149"/>
          <cell r="Q4149" t="str">
            <v/>
          </cell>
          <cell r="R4149"/>
          <cell r="S4149" t="str">
            <v/>
          </cell>
          <cell r="T4149"/>
          <cell r="U4149"/>
          <cell r="V4149" t="str">
            <v/>
          </cell>
        </row>
        <row r="4150">
          <cell r="A4150"/>
          <cell r="B4150" t="str">
            <v/>
          </cell>
          <cell r="C4150"/>
          <cell r="D4150" t="str">
            <v/>
          </cell>
          <cell r="E4150" t="str">
            <v/>
          </cell>
          <cell r="F4150" t="str">
            <v/>
          </cell>
          <cell r="G4150" t="str">
            <v/>
          </cell>
          <cell r="H4150" t="str">
            <v/>
          </cell>
          <cell r="I4150"/>
          <cell r="J4150"/>
          <cell r="K4150"/>
          <cell r="L4150"/>
          <cell r="M4150" t="str">
            <v/>
          </cell>
          <cell r="N4150"/>
          <cell r="O4150"/>
          <cell r="P4150"/>
          <cell r="Q4150" t="str">
            <v/>
          </cell>
          <cell r="R4150"/>
          <cell r="S4150" t="str">
            <v/>
          </cell>
          <cell r="T4150"/>
          <cell r="U4150"/>
          <cell r="V4150" t="str">
            <v/>
          </cell>
        </row>
        <row r="4151">
          <cell r="A4151"/>
          <cell r="B4151" t="str">
            <v/>
          </cell>
          <cell r="C4151"/>
          <cell r="D4151" t="str">
            <v/>
          </cell>
          <cell r="E4151" t="str">
            <v/>
          </cell>
          <cell r="F4151" t="str">
            <v/>
          </cell>
          <cell r="G4151" t="str">
            <v/>
          </cell>
          <cell r="H4151" t="str">
            <v/>
          </cell>
          <cell r="I4151"/>
          <cell r="J4151"/>
          <cell r="K4151"/>
          <cell r="L4151"/>
          <cell r="M4151" t="str">
            <v/>
          </cell>
          <cell r="N4151"/>
          <cell r="O4151"/>
          <cell r="P4151"/>
          <cell r="Q4151" t="str">
            <v/>
          </cell>
          <cell r="R4151"/>
          <cell r="S4151" t="str">
            <v/>
          </cell>
          <cell r="T4151"/>
          <cell r="U4151"/>
          <cell r="V4151" t="str">
            <v/>
          </cell>
        </row>
        <row r="4152">
          <cell r="A4152"/>
          <cell r="B4152" t="str">
            <v/>
          </cell>
          <cell r="C4152"/>
          <cell r="D4152" t="str">
            <v/>
          </cell>
          <cell r="E4152" t="str">
            <v/>
          </cell>
          <cell r="F4152" t="str">
            <v/>
          </cell>
          <cell r="G4152" t="str">
            <v/>
          </cell>
          <cell r="H4152" t="str">
            <v/>
          </cell>
          <cell r="I4152"/>
          <cell r="J4152"/>
          <cell r="K4152"/>
          <cell r="L4152"/>
          <cell r="M4152" t="str">
            <v/>
          </cell>
          <cell r="N4152"/>
          <cell r="O4152"/>
          <cell r="P4152"/>
          <cell r="Q4152" t="str">
            <v/>
          </cell>
          <cell r="R4152"/>
          <cell r="S4152" t="str">
            <v/>
          </cell>
          <cell r="T4152"/>
          <cell r="U4152"/>
          <cell r="V4152" t="str">
            <v/>
          </cell>
        </row>
        <row r="4153">
          <cell r="A4153"/>
          <cell r="B4153" t="str">
            <v/>
          </cell>
          <cell r="C4153"/>
          <cell r="D4153" t="str">
            <v/>
          </cell>
          <cell r="E4153" t="str">
            <v/>
          </cell>
          <cell r="F4153" t="str">
            <v/>
          </cell>
          <cell r="G4153" t="str">
            <v/>
          </cell>
          <cell r="H4153" t="str">
            <v/>
          </cell>
          <cell r="I4153"/>
          <cell r="J4153"/>
          <cell r="K4153"/>
          <cell r="L4153"/>
          <cell r="M4153" t="str">
            <v/>
          </cell>
          <cell r="N4153"/>
          <cell r="O4153"/>
          <cell r="P4153"/>
          <cell r="Q4153" t="str">
            <v/>
          </cell>
          <cell r="R4153"/>
          <cell r="S4153" t="str">
            <v/>
          </cell>
          <cell r="T4153"/>
          <cell r="U4153"/>
          <cell r="V4153" t="str">
            <v/>
          </cell>
        </row>
        <row r="4154">
          <cell r="A4154"/>
          <cell r="B4154" t="str">
            <v/>
          </cell>
          <cell r="C4154"/>
          <cell r="D4154" t="str">
            <v/>
          </cell>
          <cell r="E4154" t="str">
            <v/>
          </cell>
          <cell r="F4154" t="str">
            <v/>
          </cell>
          <cell r="G4154" t="str">
            <v/>
          </cell>
          <cell r="H4154" t="str">
            <v/>
          </cell>
          <cell r="I4154"/>
          <cell r="J4154"/>
          <cell r="K4154"/>
          <cell r="L4154"/>
          <cell r="M4154" t="str">
            <v/>
          </cell>
          <cell r="N4154"/>
          <cell r="O4154"/>
          <cell r="P4154"/>
          <cell r="Q4154" t="str">
            <v/>
          </cell>
          <cell r="R4154"/>
          <cell r="S4154" t="str">
            <v/>
          </cell>
          <cell r="T4154"/>
          <cell r="U4154"/>
          <cell r="V4154" t="str">
            <v/>
          </cell>
        </row>
        <row r="4155">
          <cell r="A4155"/>
          <cell r="B4155" t="str">
            <v/>
          </cell>
          <cell r="C4155"/>
          <cell r="D4155" t="str">
            <v/>
          </cell>
          <cell r="E4155" t="str">
            <v/>
          </cell>
          <cell r="F4155" t="str">
            <v/>
          </cell>
          <cell r="G4155" t="str">
            <v/>
          </cell>
          <cell r="H4155" t="str">
            <v/>
          </cell>
          <cell r="I4155"/>
          <cell r="J4155"/>
          <cell r="K4155"/>
          <cell r="L4155"/>
          <cell r="M4155" t="str">
            <v/>
          </cell>
          <cell r="N4155"/>
          <cell r="O4155"/>
          <cell r="P4155"/>
          <cell r="Q4155" t="str">
            <v/>
          </cell>
          <cell r="R4155"/>
          <cell r="S4155" t="str">
            <v/>
          </cell>
          <cell r="T4155"/>
          <cell r="U4155"/>
          <cell r="V4155" t="str">
            <v/>
          </cell>
        </row>
        <row r="4156">
          <cell r="A4156"/>
          <cell r="B4156" t="str">
            <v/>
          </cell>
          <cell r="C4156"/>
          <cell r="D4156" t="str">
            <v/>
          </cell>
          <cell r="E4156" t="str">
            <v/>
          </cell>
          <cell r="F4156" t="str">
            <v/>
          </cell>
          <cell r="G4156" t="str">
            <v/>
          </cell>
          <cell r="H4156" t="str">
            <v/>
          </cell>
          <cell r="I4156"/>
          <cell r="J4156"/>
          <cell r="K4156"/>
          <cell r="L4156"/>
          <cell r="M4156" t="str">
            <v/>
          </cell>
          <cell r="N4156"/>
          <cell r="O4156"/>
          <cell r="P4156"/>
          <cell r="Q4156" t="str">
            <v/>
          </cell>
          <cell r="R4156"/>
          <cell r="S4156" t="str">
            <v/>
          </cell>
          <cell r="T4156"/>
          <cell r="U4156"/>
          <cell r="V4156" t="str">
            <v/>
          </cell>
        </row>
        <row r="4157">
          <cell r="A4157"/>
          <cell r="B4157" t="str">
            <v/>
          </cell>
          <cell r="C4157"/>
          <cell r="D4157" t="str">
            <v/>
          </cell>
          <cell r="E4157" t="str">
            <v/>
          </cell>
          <cell r="F4157" t="str">
            <v/>
          </cell>
          <cell r="G4157" t="str">
            <v/>
          </cell>
          <cell r="H4157" t="str">
            <v/>
          </cell>
          <cell r="I4157"/>
          <cell r="J4157"/>
          <cell r="K4157"/>
          <cell r="L4157"/>
          <cell r="M4157" t="str">
            <v/>
          </cell>
          <cell r="N4157"/>
          <cell r="O4157"/>
          <cell r="P4157"/>
          <cell r="Q4157" t="str">
            <v/>
          </cell>
          <cell r="R4157"/>
          <cell r="S4157" t="str">
            <v/>
          </cell>
          <cell r="T4157"/>
          <cell r="U4157"/>
          <cell r="V4157" t="str">
            <v/>
          </cell>
        </row>
        <row r="4158">
          <cell r="A4158"/>
          <cell r="B4158" t="str">
            <v/>
          </cell>
          <cell r="C4158"/>
          <cell r="D4158" t="str">
            <v/>
          </cell>
          <cell r="E4158" t="str">
            <v/>
          </cell>
          <cell r="F4158" t="str">
            <v/>
          </cell>
          <cell r="G4158" t="str">
            <v/>
          </cell>
          <cell r="H4158" t="str">
            <v/>
          </cell>
          <cell r="I4158"/>
          <cell r="J4158"/>
          <cell r="K4158"/>
          <cell r="L4158"/>
          <cell r="M4158" t="str">
            <v/>
          </cell>
          <cell r="N4158"/>
          <cell r="O4158"/>
          <cell r="P4158"/>
          <cell r="Q4158" t="str">
            <v/>
          </cell>
          <cell r="R4158"/>
          <cell r="S4158" t="str">
            <v/>
          </cell>
          <cell r="T4158"/>
          <cell r="U4158"/>
          <cell r="V4158" t="str">
            <v/>
          </cell>
        </row>
        <row r="4159">
          <cell r="A4159"/>
          <cell r="B4159" t="str">
            <v/>
          </cell>
          <cell r="C4159"/>
          <cell r="D4159" t="str">
            <v/>
          </cell>
          <cell r="E4159" t="str">
            <v/>
          </cell>
          <cell r="F4159" t="str">
            <v/>
          </cell>
          <cell r="G4159" t="str">
            <v/>
          </cell>
          <cell r="H4159" t="str">
            <v/>
          </cell>
          <cell r="I4159"/>
          <cell r="J4159"/>
          <cell r="K4159"/>
          <cell r="L4159"/>
          <cell r="M4159" t="str">
            <v/>
          </cell>
          <cell r="N4159"/>
          <cell r="O4159"/>
          <cell r="P4159"/>
          <cell r="Q4159" t="str">
            <v/>
          </cell>
          <cell r="R4159"/>
          <cell r="S4159" t="str">
            <v/>
          </cell>
          <cell r="T4159"/>
          <cell r="U4159"/>
          <cell r="V4159" t="str">
            <v/>
          </cell>
        </row>
        <row r="4160">
          <cell r="A4160"/>
          <cell r="B4160" t="str">
            <v/>
          </cell>
          <cell r="C4160"/>
          <cell r="D4160" t="str">
            <v/>
          </cell>
          <cell r="E4160" t="str">
            <v/>
          </cell>
          <cell r="F4160" t="str">
            <v/>
          </cell>
          <cell r="G4160" t="str">
            <v/>
          </cell>
          <cell r="H4160" t="str">
            <v/>
          </cell>
          <cell r="I4160"/>
          <cell r="J4160"/>
          <cell r="K4160"/>
          <cell r="L4160"/>
          <cell r="M4160" t="str">
            <v/>
          </cell>
          <cell r="N4160"/>
          <cell r="O4160"/>
          <cell r="P4160"/>
          <cell r="Q4160" t="str">
            <v/>
          </cell>
          <cell r="R4160"/>
          <cell r="S4160" t="str">
            <v/>
          </cell>
          <cell r="T4160"/>
          <cell r="U4160"/>
          <cell r="V4160" t="str">
            <v/>
          </cell>
        </row>
        <row r="4161">
          <cell r="A4161"/>
          <cell r="B4161" t="str">
            <v/>
          </cell>
          <cell r="C4161"/>
          <cell r="D4161" t="str">
            <v/>
          </cell>
          <cell r="E4161" t="str">
            <v/>
          </cell>
          <cell r="F4161" t="str">
            <v/>
          </cell>
          <cell r="G4161" t="str">
            <v/>
          </cell>
          <cell r="H4161" t="str">
            <v/>
          </cell>
          <cell r="I4161"/>
          <cell r="J4161"/>
          <cell r="K4161"/>
          <cell r="L4161"/>
          <cell r="M4161" t="str">
            <v/>
          </cell>
          <cell r="N4161"/>
          <cell r="O4161"/>
          <cell r="P4161"/>
          <cell r="Q4161" t="str">
            <v/>
          </cell>
          <cell r="R4161"/>
          <cell r="S4161" t="str">
            <v/>
          </cell>
          <cell r="T4161"/>
          <cell r="U4161"/>
          <cell r="V4161" t="str">
            <v/>
          </cell>
        </row>
        <row r="4162">
          <cell r="A4162"/>
          <cell r="B4162" t="str">
            <v/>
          </cell>
          <cell r="C4162"/>
          <cell r="D4162" t="str">
            <v/>
          </cell>
          <cell r="E4162" t="str">
            <v/>
          </cell>
          <cell r="F4162" t="str">
            <v/>
          </cell>
          <cell r="G4162" t="str">
            <v/>
          </cell>
          <cell r="H4162" t="str">
            <v/>
          </cell>
          <cell r="I4162"/>
          <cell r="J4162"/>
          <cell r="K4162"/>
          <cell r="L4162"/>
          <cell r="M4162" t="str">
            <v/>
          </cell>
          <cell r="N4162"/>
          <cell r="O4162"/>
          <cell r="P4162"/>
          <cell r="Q4162" t="str">
            <v/>
          </cell>
          <cell r="R4162"/>
          <cell r="S4162" t="str">
            <v/>
          </cell>
          <cell r="T4162"/>
          <cell r="U4162"/>
          <cell r="V4162" t="str">
            <v/>
          </cell>
        </row>
        <row r="4163">
          <cell r="A4163"/>
          <cell r="B4163" t="str">
            <v/>
          </cell>
          <cell r="C4163"/>
          <cell r="D4163" t="str">
            <v/>
          </cell>
          <cell r="E4163" t="str">
            <v/>
          </cell>
          <cell r="F4163" t="str">
            <v/>
          </cell>
          <cell r="G4163" t="str">
            <v/>
          </cell>
          <cell r="H4163" t="str">
            <v/>
          </cell>
          <cell r="I4163"/>
          <cell r="J4163"/>
          <cell r="K4163"/>
          <cell r="L4163"/>
          <cell r="M4163" t="str">
            <v/>
          </cell>
          <cell r="N4163"/>
          <cell r="O4163"/>
          <cell r="P4163"/>
          <cell r="Q4163" t="str">
            <v/>
          </cell>
          <cell r="R4163"/>
          <cell r="S4163" t="str">
            <v/>
          </cell>
          <cell r="T4163"/>
          <cell r="U4163"/>
          <cell r="V4163" t="str">
            <v/>
          </cell>
        </row>
        <row r="4164">
          <cell r="A4164"/>
          <cell r="B4164" t="str">
            <v/>
          </cell>
          <cell r="C4164"/>
          <cell r="D4164" t="str">
            <v/>
          </cell>
          <cell r="E4164" t="str">
            <v/>
          </cell>
          <cell r="F4164" t="str">
            <v/>
          </cell>
          <cell r="G4164" t="str">
            <v/>
          </cell>
          <cell r="H4164" t="str">
            <v/>
          </cell>
          <cell r="I4164"/>
          <cell r="J4164"/>
          <cell r="K4164"/>
          <cell r="L4164"/>
          <cell r="M4164" t="str">
            <v/>
          </cell>
          <cell r="N4164"/>
          <cell r="O4164"/>
          <cell r="P4164"/>
          <cell r="Q4164" t="str">
            <v/>
          </cell>
          <cell r="R4164"/>
          <cell r="S4164" t="str">
            <v/>
          </cell>
          <cell r="T4164"/>
          <cell r="U4164"/>
          <cell r="V4164" t="str">
            <v/>
          </cell>
        </row>
        <row r="4165">
          <cell r="A4165"/>
          <cell r="B4165" t="str">
            <v/>
          </cell>
          <cell r="C4165"/>
          <cell r="D4165" t="str">
            <v/>
          </cell>
          <cell r="E4165" t="str">
            <v/>
          </cell>
          <cell r="F4165" t="str">
            <v/>
          </cell>
          <cell r="G4165" t="str">
            <v/>
          </cell>
          <cell r="H4165" t="str">
            <v/>
          </cell>
          <cell r="I4165"/>
          <cell r="J4165"/>
          <cell r="K4165"/>
          <cell r="L4165"/>
          <cell r="M4165" t="str">
            <v/>
          </cell>
          <cell r="N4165"/>
          <cell r="O4165"/>
          <cell r="P4165"/>
          <cell r="Q4165" t="str">
            <v/>
          </cell>
          <cell r="R4165"/>
          <cell r="S4165" t="str">
            <v/>
          </cell>
          <cell r="T4165"/>
          <cell r="U4165"/>
          <cell r="V4165" t="str">
            <v/>
          </cell>
        </row>
        <row r="4166">
          <cell r="A4166"/>
          <cell r="B4166" t="str">
            <v/>
          </cell>
          <cell r="C4166"/>
          <cell r="D4166" t="str">
            <v/>
          </cell>
          <cell r="E4166" t="str">
            <v/>
          </cell>
          <cell r="F4166" t="str">
            <v/>
          </cell>
          <cell r="G4166" t="str">
            <v/>
          </cell>
          <cell r="H4166" t="str">
            <v/>
          </cell>
          <cell r="I4166"/>
          <cell r="J4166"/>
          <cell r="K4166"/>
          <cell r="L4166"/>
          <cell r="M4166" t="str">
            <v/>
          </cell>
          <cell r="N4166"/>
          <cell r="O4166"/>
          <cell r="P4166"/>
          <cell r="Q4166" t="str">
            <v/>
          </cell>
          <cell r="R4166"/>
          <cell r="S4166" t="str">
            <v/>
          </cell>
          <cell r="T4166"/>
          <cell r="U4166"/>
          <cell r="V4166" t="str">
            <v/>
          </cell>
        </row>
        <row r="4167">
          <cell r="A4167"/>
          <cell r="B4167" t="str">
            <v/>
          </cell>
          <cell r="C4167"/>
          <cell r="D4167" t="str">
            <v/>
          </cell>
          <cell r="E4167" t="str">
            <v/>
          </cell>
          <cell r="F4167" t="str">
            <v/>
          </cell>
          <cell r="G4167" t="str">
            <v/>
          </cell>
          <cell r="H4167" t="str">
            <v/>
          </cell>
          <cell r="I4167"/>
          <cell r="J4167"/>
          <cell r="K4167"/>
          <cell r="L4167"/>
          <cell r="M4167" t="str">
            <v/>
          </cell>
          <cell r="N4167"/>
          <cell r="O4167"/>
          <cell r="P4167"/>
          <cell r="Q4167" t="str">
            <v/>
          </cell>
          <cell r="R4167"/>
          <cell r="S4167" t="str">
            <v/>
          </cell>
          <cell r="T4167"/>
          <cell r="U4167"/>
          <cell r="V4167" t="str">
            <v/>
          </cell>
        </row>
        <row r="4168">
          <cell r="A4168"/>
          <cell r="B4168" t="str">
            <v/>
          </cell>
          <cell r="C4168"/>
          <cell r="D4168" t="str">
            <v/>
          </cell>
          <cell r="E4168" t="str">
            <v/>
          </cell>
          <cell r="F4168" t="str">
            <v/>
          </cell>
          <cell r="G4168" t="str">
            <v/>
          </cell>
          <cell r="H4168" t="str">
            <v/>
          </cell>
          <cell r="I4168"/>
          <cell r="J4168"/>
          <cell r="K4168"/>
          <cell r="L4168"/>
          <cell r="M4168" t="str">
            <v/>
          </cell>
          <cell r="N4168"/>
          <cell r="O4168"/>
          <cell r="P4168"/>
          <cell r="Q4168" t="str">
            <v/>
          </cell>
          <cell r="R4168"/>
          <cell r="S4168" t="str">
            <v/>
          </cell>
          <cell r="T4168"/>
          <cell r="U4168"/>
          <cell r="V4168" t="str">
            <v/>
          </cell>
        </row>
        <row r="4169">
          <cell r="A4169"/>
          <cell r="B4169" t="str">
            <v/>
          </cell>
          <cell r="C4169"/>
          <cell r="D4169" t="str">
            <v/>
          </cell>
          <cell r="E4169" t="str">
            <v/>
          </cell>
          <cell r="F4169" t="str">
            <v/>
          </cell>
          <cell r="G4169" t="str">
            <v/>
          </cell>
          <cell r="H4169" t="str">
            <v/>
          </cell>
          <cell r="I4169"/>
          <cell r="J4169"/>
          <cell r="K4169"/>
          <cell r="L4169"/>
          <cell r="M4169" t="str">
            <v/>
          </cell>
          <cell r="N4169"/>
          <cell r="O4169"/>
          <cell r="P4169"/>
          <cell r="Q4169" t="str">
            <v/>
          </cell>
          <cell r="R4169"/>
          <cell r="S4169" t="str">
            <v/>
          </cell>
          <cell r="T4169"/>
          <cell r="U4169"/>
          <cell r="V4169" t="str">
            <v/>
          </cell>
        </row>
        <row r="4170">
          <cell r="A4170"/>
          <cell r="B4170" t="str">
            <v/>
          </cell>
          <cell r="C4170"/>
          <cell r="D4170" t="str">
            <v/>
          </cell>
          <cell r="E4170" t="str">
            <v/>
          </cell>
          <cell r="F4170" t="str">
            <v/>
          </cell>
          <cell r="G4170" t="str">
            <v/>
          </cell>
          <cell r="H4170" t="str">
            <v/>
          </cell>
          <cell r="I4170"/>
          <cell r="J4170"/>
          <cell r="K4170"/>
          <cell r="L4170"/>
          <cell r="M4170" t="str">
            <v/>
          </cell>
          <cell r="N4170"/>
          <cell r="O4170"/>
          <cell r="P4170"/>
          <cell r="Q4170" t="str">
            <v/>
          </cell>
          <cell r="R4170"/>
          <cell r="S4170" t="str">
            <v/>
          </cell>
          <cell r="T4170"/>
          <cell r="U4170"/>
          <cell r="V4170" t="str">
            <v/>
          </cell>
        </row>
        <row r="4171">
          <cell r="A4171"/>
          <cell r="B4171" t="str">
            <v/>
          </cell>
          <cell r="C4171"/>
          <cell r="D4171" t="str">
            <v/>
          </cell>
          <cell r="E4171" t="str">
            <v/>
          </cell>
          <cell r="F4171" t="str">
            <v/>
          </cell>
          <cell r="G4171" t="str">
            <v/>
          </cell>
          <cell r="H4171" t="str">
            <v/>
          </cell>
          <cell r="I4171"/>
          <cell r="J4171"/>
          <cell r="K4171"/>
          <cell r="L4171"/>
          <cell r="M4171" t="str">
            <v/>
          </cell>
          <cell r="N4171"/>
          <cell r="O4171"/>
          <cell r="P4171"/>
          <cell r="Q4171" t="str">
            <v/>
          </cell>
          <cell r="R4171"/>
          <cell r="S4171" t="str">
            <v/>
          </cell>
          <cell r="T4171"/>
          <cell r="U4171"/>
          <cell r="V4171" t="str">
            <v/>
          </cell>
        </row>
        <row r="4172">
          <cell r="A4172"/>
          <cell r="B4172" t="str">
            <v/>
          </cell>
          <cell r="C4172"/>
          <cell r="D4172" t="str">
            <v/>
          </cell>
          <cell r="E4172" t="str">
            <v/>
          </cell>
          <cell r="F4172" t="str">
            <v/>
          </cell>
          <cell r="G4172" t="str">
            <v/>
          </cell>
          <cell r="H4172" t="str">
            <v/>
          </cell>
          <cell r="I4172"/>
          <cell r="J4172"/>
          <cell r="K4172"/>
          <cell r="L4172"/>
          <cell r="M4172" t="str">
            <v/>
          </cell>
          <cell r="N4172"/>
          <cell r="O4172"/>
          <cell r="P4172"/>
          <cell r="Q4172" t="str">
            <v/>
          </cell>
          <cell r="R4172"/>
          <cell r="S4172" t="str">
            <v/>
          </cell>
          <cell r="T4172"/>
          <cell r="U4172"/>
          <cell r="V4172" t="str">
            <v/>
          </cell>
        </row>
        <row r="4173">
          <cell r="A4173"/>
          <cell r="B4173" t="str">
            <v/>
          </cell>
          <cell r="C4173"/>
          <cell r="D4173" t="str">
            <v/>
          </cell>
          <cell r="E4173" t="str">
            <v/>
          </cell>
          <cell r="F4173" t="str">
            <v/>
          </cell>
          <cell r="G4173" t="str">
            <v/>
          </cell>
          <cell r="H4173" t="str">
            <v/>
          </cell>
          <cell r="I4173"/>
          <cell r="J4173"/>
          <cell r="K4173"/>
          <cell r="L4173"/>
          <cell r="M4173" t="str">
            <v/>
          </cell>
          <cell r="N4173"/>
          <cell r="O4173"/>
          <cell r="P4173"/>
          <cell r="Q4173" t="str">
            <v/>
          </cell>
          <cell r="R4173"/>
          <cell r="S4173" t="str">
            <v/>
          </cell>
          <cell r="T4173"/>
          <cell r="U4173"/>
          <cell r="V4173" t="str">
            <v/>
          </cell>
        </row>
        <row r="4174">
          <cell r="A4174"/>
          <cell r="B4174" t="str">
            <v/>
          </cell>
          <cell r="C4174"/>
          <cell r="D4174" t="str">
            <v/>
          </cell>
          <cell r="E4174" t="str">
            <v/>
          </cell>
          <cell r="F4174" t="str">
            <v/>
          </cell>
          <cell r="G4174" t="str">
            <v/>
          </cell>
          <cell r="H4174" t="str">
            <v/>
          </cell>
          <cell r="I4174"/>
          <cell r="J4174"/>
          <cell r="K4174"/>
          <cell r="L4174"/>
          <cell r="M4174" t="str">
            <v/>
          </cell>
          <cell r="N4174"/>
          <cell r="O4174"/>
          <cell r="P4174"/>
          <cell r="Q4174" t="str">
            <v/>
          </cell>
          <cell r="R4174"/>
          <cell r="S4174" t="str">
            <v/>
          </cell>
          <cell r="T4174"/>
          <cell r="U4174"/>
          <cell r="V4174" t="str">
            <v/>
          </cell>
        </row>
        <row r="4175">
          <cell r="A4175"/>
          <cell r="B4175" t="str">
            <v/>
          </cell>
          <cell r="C4175"/>
          <cell r="D4175" t="str">
            <v/>
          </cell>
          <cell r="E4175" t="str">
            <v/>
          </cell>
          <cell r="F4175" t="str">
            <v/>
          </cell>
          <cell r="G4175" t="str">
            <v/>
          </cell>
          <cell r="H4175" t="str">
            <v/>
          </cell>
          <cell r="I4175"/>
          <cell r="J4175"/>
          <cell r="K4175"/>
          <cell r="L4175"/>
          <cell r="M4175" t="str">
            <v/>
          </cell>
          <cell r="N4175"/>
          <cell r="O4175"/>
          <cell r="P4175"/>
          <cell r="Q4175" t="str">
            <v/>
          </cell>
          <cell r="R4175"/>
          <cell r="S4175" t="str">
            <v/>
          </cell>
          <cell r="T4175"/>
          <cell r="U4175"/>
          <cell r="V4175" t="str">
            <v/>
          </cell>
        </row>
        <row r="4176">
          <cell r="A4176"/>
          <cell r="B4176" t="str">
            <v/>
          </cell>
          <cell r="C4176"/>
          <cell r="D4176" t="str">
            <v/>
          </cell>
          <cell r="E4176" t="str">
            <v/>
          </cell>
          <cell r="F4176" t="str">
            <v/>
          </cell>
          <cell r="G4176" t="str">
            <v/>
          </cell>
          <cell r="H4176" t="str">
            <v/>
          </cell>
          <cell r="I4176"/>
          <cell r="J4176"/>
          <cell r="K4176"/>
          <cell r="L4176"/>
          <cell r="M4176" t="str">
            <v/>
          </cell>
          <cell r="N4176"/>
          <cell r="O4176"/>
          <cell r="P4176"/>
          <cell r="Q4176" t="str">
            <v/>
          </cell>
          <cell r="R4176"/>
          <cell r="S4176" t="str">
            <v/>
          </cell>
          <cell r="T4176"/>
          <cell r="U4176"/>
          <cell r="V4176" t="str">
            <v/>
          </cell>
        </row>
        <row r="4177">
          <cell r="A4177"/>
          <cell r="B4177" t="str">
            <v/>
          </cell>
          <cell r="C4177"/>
          <cell r="D4177" t="str">
            <v/>
          </cell>
          <cell r="E4177" t="str">
            <v/>
          </cell>
          <cell r="F4177" t="str">
            <v/>
          </cell>
          <cell r="G4177" t="str">
            <v/>
          </cell>
          <cell r="H4177" t="str">
            <v/>
          </cell>
          <cell r="I4177"/>
          <cell r="J4177"/>
          <cell r="K4177"/>
          <cell r="L4177"/>
          <cell r="M4177" t="str">
            <v/>
          </cell>
          <cell r="N4177"/>
          <cell r="O4177"/>
          <cell r="P4177"/>
          <cell r="Q4177" t="str">
            <v/>
          </cell>
          <cell r="R4177"/>
          <cell r="S4177" t="str">
            <v/>
          </cell>
          <cell r="T4177"/>
          <cell r="U4177"/>
          <cell r="V4177" t="str">
            <v/>
          </cell>
        </row>
        <row r="4178">
          <cell r="A4178"/>
          <cell r="B4178" t="str">
            <v/>
          </cell>
          <cell r="C4178"/>
          <cell r="D4178" t="str">
            <v/>
          </cell>
          <cell r="E4178" t="str">
            <v/>
          </cell>
          <cell r="F4178" t="str">
            <v/>
          </cell>
          <cell r="G4178" t="str">
            <v/>
          </cell>
          <cell r="H4178" t="str">
            <v/>
          </cell>
          <cell r="I4178"/>
          <cell r="J4178"/>
          <cell r="K4178"/>
          <cell r="L4178"/>
          <cell r="M4178" t="str">
            <v/>
          </cell>
          <cell r="N4178"/>
          <cell r="O4178"/>
          <cell r="P4178"/>
          <cell r="Q4178" t="str">
            <v/>
          </cell>
          <cell r="R4178"/>
          <cell r="S4178" t="str">
            <v/>
          </cell>
          <cell r="T4178"/>
          <cell r="U4178"/>
          <cell r="V4178" t="str">
            <v/>
          </cell>
        </row>
        <row r="4179">
          <cell r="A4179"/>
          <cell r="B4179" t="str">
            <v/>
          </cell>
          <cell r="C4179"/>
          <cell r="D4179" t="str">
            <v/>
          </cell>
          <cell r="E4179" t="str">
            <v/>
          </cell>
          <cell r="F4179" t="str">
            <v/>
          </cell>
          <cell r="G4179" t="str">
            <v/>
          </cell>
          <cell r="H4179" t="str">
            <v/>
          </cell>
          <cell r="I4179"/>
          <cell r="J4179"/>
          <cell r="K4179"/>
          <cell r="L4179"/>
          <cell r="M4179" t="str">
            <v/>
          </cell>
          <cell r="N4179"/>
          <cell r="O4179"/>
          <cell r="P4179"/>
          <cell r="Q4179" t="str">
            <v/>
          </cell>
          <cell r="R4179"/>
          <cell r="S4179" t="str">
            <v/>
          </cell>
          <cell r="T4179"/>
          <cell r="U4179"/>
          <cell r="V4179" t="str">
            <v/>
          </cell>
        </row>
        <row r="4180">
          <cell r="A4180"/>
          <cell r="B4180" t="str">
            <v/>
          </cell>
          <cell r="C4180"/>
          <cell r="D4180" t="str">
            <v/>
          </cell>
          <cell r="E4180" t="str">
            <v/>
          </cell>
          <cell r="F4180" t="str">
            <v/>
          </cell>
          <cell r="G4180" t="str">
            <v/>
          </cell>
          <cell r="H4180" t="str">
            <v/>
          </cell>
          <cell r="I4180"/>
          <cell r="J4180"/>
          <cell r="K4180"/>
          <cell r="L4180"/>
          <cell r="M4180" t="str">
            <v/>
          </cell>
          <cell r="N4180"/>
          <cell r="O4180"/>
          <cell r="P4180"/>
          <cell r="Q4180" t="str">
            <v/>
          </cell>
          <cell r="R4180"/>
          <cell r="S4180" t="str">
            <v/>
          </cell>
          <cell r="T4180"/>
          <cell r="U4180"/>
          <cell r="V4180" t="str">
            <v/>
          </cell>
        </row>
        <row r="4181">
          <cell r="A4181"/>
          <cell r="B4181" t="str">
            <v/>
          </cell>
          <cell r="C4181"/>
          <cell r="D4181" t="str">
            <v/>
          </cell>
          <cell r="E4181" t="str">
            <v/>
          </cell>
          <cell r="F4181" t="str">
            <v/>
          </cell>
          <cell r="G4181" t="str">
            <v/>
          </cell>
          <cell r="H4181" t="str">
            <v/>
          </cell>
          <cell r="I4181"/>
          <cell r="J4181"/>
          <cell r="K4181"/>
          <cell r="L4181"/>
          <cell r="M4181" t="str">
            <v/>
          </cell>
          <cell r="N4181"/>
          <cell r="O4181"/>
          <cell r="P4181"/>
          <cell r="Q4181" t="str">
            <v/>
          </cell>
          <cell r="R4181"/>
          <cell r="S4181" t="str">
            <v/>
          </cell>
          <cell r="T4181"/>
          <cell r="U4181"/>
          <cell r="V4181" t="str">
            <v/>
          </cell>
        </row>
        <row r="4182">
          <cell r="A4182"/>
          <cell r="B4182" t="str">
            <v/>
          </cell>
          <cell r="C4182"/>
          <cell r="D4182" t="str">
            <v/>
          </cell>
          <cell r="E4182" t="str">
            <v/>
          </cell>
          <cell r="F4182" t="str">
            <v/>
          </cell>
          <cell r="G4182" t="str">
            <v/>
          </cell>
          <cell r="H4182" t="str">
            <v/>
          </cell>
          <cell r="I4182"/>
          <cell r="J4182"/>
          <cell r="K4182"/>
          <cell r="L4182"/>
          <cell r="M4182" t="str">
            <v/>
          </cell>
          <cell r="N4182"/>
          <cell r="O4182"/>
          <cell r="P4182"/>
          <cell r="Q4182" t="str">
            <v/>
          </cell>
          <cell r="R4182"/>
          <cell r="S4182" t="str">
            <v/>
          </cell>
          <cell r="T4182"/>
          <cell r="U4182"/>
          <cell r="V4182" t="str">
            <v/>
          </cell>
        </row>
        <row r="4183">
          <cell r="A4183"/>
          <cell r="B4183" t="str">
            <v/>
          </cell>
          <cell r="C4183"/>
          <cell r="D4183" t="str">
            <v/>
          </cell>
          <cell r="E4183" t="str">
            <v/>
          </cell>
          <cell r="F4183" t="str">
            <v/>
          </cell>
          <cell r="G4183" t="str">
            <v/>
          </cell>
          <cell r="H4183" t="str">
            <v/>
          </cell>
          <cell r="I4183"/>
          <cell r="J4183"/>
          <cell r="K4183"/>
          <cell r="L4183"/>
          <cell r="M4183" t="str">
            <v/>
          </cell>
          <cell r="N4183"/>
          <cell r="O4183"/>
          <cell r="P4183"/>
          <cell r="Q4183" t="str">
            <v/>
          </cell>
          <cell r="R4183"/>
          <cell r="S4183" t="str">
            <v/>
          </cell>
          <cell r="T4183"/>
          <cell r="U4183"/>
          <cell r="V4183" t="str">
            <v/>
          </cell>
        </row>
        <row r="4184">
          <cell r="A4184"/>
          <cell r="B4184" t="str">
            <v/>
          </cell>
          <cell r="C4184"/>
          <cell r="D4184" t="str">
            <v/>
          </cell>
          <cell r="E4184" t="str">
            <v/>
          </cell>
          <cell r="F4184" t="str">
            <v/>
          </cell>
          <cell r="G4184" t="str">
            <v/>
          </cell>
          <cell r="H4184" t="str">
            <v/>
          </cell>
          <cell r="I4184"/>
          <cell r="J4184"/>
          <cell r="K4184"/>
          <cell r="L4184"/>
          <cell r="M4184" t="str">
            <v/>
          </cell>
          <cell r="N4184"/>
          <cell r="O4184"/>
          <cell r="P4184"/>
          <cell r="Q4184" t="str">
            <v/>
          </cell>
          <cell r="R4184"/>
          <cell r="S4184" t="str">
            <v/>
          </cell>
          <cell r="T4184"/>
          <cell r="U4184"/>
          <cell r="V4184" t="str">
            <v/>
          </cell>
        </row>
        <row r="4185">
          <cell r="A4185"/>
          <cell r="B4185" t="str">
            <v/>
          </cell>
          <cell r="C4185"/>
          <cell r="D4185" t="str">
            <v/>
          </cell>
          <cell r="E4185" t="str">
            <v/>
          </cell>
          <cell r="F4185" t="str">
            <v/>
          </cell>
          <cell r="G4185" t="str">
            <v/>
          </cell>
          <cell r="H4185" t="str">
            <v/>
          </cell>
          <cell r="I4185"/>
          <cell r="J4185"/>
          <cell r="K4185"/>
          <cell r="L4185"/>
          <cell r="M4185" t="str">
            <v/>
          </cell>
          <cell r="N4185"/>
          <cell r="O4185"/>
          <cell r="P4185"/>
          <cell r="Q4185" t="str">
            <v/>
          </cell>
          <cell r="R4185"/>
          <cell r="S4185" t="str">
            <v/>
          </cell>
          <cell r="T4185"/>
          <cell r="U4185"/>
          <cell r="V4185" t="str">
            <v/>
          </cell>
        </row>
        <row r="4186">
          <cell r="A4186"/>
          <cell r="B4186" t="str">
            <v/>
          </cell>
          <cell r="C4186"/>
          <cell r="D4186" t="str">
            <v/>
          </cell>
          <cell r="E4186" t="str">
            <v/>
          </cell>
          <cell r="F4186" t="str">
            <v/>
          </cell>
          <cell r="G4186" t="str">
            <v/>
          </cell>
          <cell r="H4186" t="str">
            <v/>
          </cell>
          <cell r="I4186"/>
          <cell r="J4186"/>
          <cell r="K4186"/>
          <cell r="L4186"/>
          <cell r="M4186" t="str">
            <v/>
          </cell>
          <cell r="N4186"/>
          <cell r="O4186"/>
          <cell r="P4186"/>
          <cell r="Q4186" t="str">
            <v/>
          </cell>
          <cell r="R4186"/>
          <cell r="S4186" t="str">
            <v/>
          </cell>
          <cell r="T4186"/>
          <cell r="U4186"/>
          <cell r="V4186" t="str">
            <v/>
          </cell>
        </row>
        <row r="4187">
          <cell r="A4187"/>
          <cell r="B4187" t="str">
            <v/>
          </cell>
          <cell r="C4187"/>
          <cell r="D4187" t="str">
            <v/>
          </cell>
          <cell r="E4187" t="str">
            <v/>
          </cell>
          <cell r="F4187" t="str">
            <v/>
          </cell>
          <cell r="G4187" t="str">
            <v/>
          </cell>
          <cell r="H4187" t="str">
            <v/>
          </cell>
          <cell r="I4187"/>
          <cell r="J4187"/>
          <cell r="K4187"/>
          <cell r="L4187"/>
          <cell r="M4187" t="str">
            <v/>
          </cell>
          <cell r="N4187"/>
          <cell r="O4187"/>
          <cell r="P4187"/>
          <cell r="Q4187" t="str">
            <v/>
          </cell>
          <cell r="R4187"/>
          <cell r="S4187" t="str">
            <v/>
          </cell>
          <cell r="T4187"/>
          <cell r="U4187"/>
          <cell r="V4187" t="str">
            <v/>
          </cell>
        </row>
        <row r="4188">
          <cell r="A4188"/>
          <cell r="B4188" t="str">
            <v/>
          </cell>
          <cell r="C4188"/>
          <cell r="D4188" t="str">
            <v/>
          </cell>
          <cell r="E4188" t="str">
            <v/>
          </cell>
          <cell r="F4188" t="str">
            <v/>
          </cell>
          <cell r="G4188" t="str">
            <v/>
          </cell>
          <cell r="H4188" t="str">
            <v/>
          </cell>
          <cell r="I4188"/>
          <cell r="J4188"/>
          <cell r="K4188"/>
          <cell r="L4188"/>
          <cell r="M4188" t="str">
            <v/>
          </cell>
          <cell r="N4188"/>
          <cell r="O4188"/>
          <cell r="P4188"/>
          <cell r="Q4188" t="str">
            <v/>
          </cell>
          <cell r="R4188"/>
          <cell r="S4188" t="str">
            <v/>
          </cell>
          <cell r="T4188"/>
          <cell r="U4188"/>
          <cell r="V4188" t="str">
            <v/>
          </cell>
        </row>
        <row r="4189">
          <cell r="A4189"/>
          <cell r="B4189" t="str">
            <v/>
          </cell>
          <cell r="C4189"/>
          <cell r="D4189" t="str">
            <v/>
          </cell>
          <cell r="E4189" t="str">
            <v/>
          </cell>
          <cell r="F4189" t="str">
            <v/>
          </cell>
          <cell r="G4189" t="str">
            <v/>
          </cell>
          <cell r="H4189" t="str">
            <v/>
          </cell>
          <cell r="I4189"/>
          <cell r="J4189"/>
          <cell r="K4189"/>
          <cell r="L4189"/>
          <cell r="M4189" t="str">
            <v/>
          </cell>
          <cell r="N4189"/>
          <cell r="O4189"/>
          <cell r="P4189"/>
          <cell r="Q4189" t="str">
            <v/>
          </cell>
          <cell r="R4189"/>
          <cell r="S4189" t="str">
            <v/>
          </cell>
          <cell r="T4189"/>
          <cell r="U4189"/>
          <cell r="V4189" t="str">
            <v/>
          </cell>
        </row>
        <row r="4190">
          <cell r="A4190"/>
          <cell r="B4190" t="str">
            <v/>
          </cell>
          <cell r="C4190"/>
          <cell r="D4190" t="str">
            <v/>
          </cell>
          <cell r="E4190" t="str">
            <v/>
          </cell>
          <cell r="F4190" t="str">
            <v/>
          </cell>
          <cell r="G4190" t="str">
            <v/>
          </cell>
          <cell r="H4190" t="str">
            <v/>
          </cell>
          <cell r="I4190"/>
          <cell r="J4190"/>
          <cell r="K4190"/>
          <cell r="L4190"/>
          <cell r="M4190" t="str">
            <v/>
          </cell>
          <cell r="N4190"/>
          <cell r="O4190"/>
          <cell r="P4190"/>
          <cell r="Q4190" t="str">
            <v/>
          </cell>
          <cell r="R4190"/>
          <cell r="S4190" t="str">
            <v/>
          </cell>
          <cell r="T4190"/>
          <cell r="U4190"/>
          <cell r="V4190" t="str">
            <v/>
          </cell>
        </row>
        <row r="4191">
          <cell r="A4191"/>
          <cell r="B4191" t="str">
            <v/>
          </cell>
          <cell r="C4191"/>
          <cell r="D4191" t="str">
            <v/>
          </cell>
          <cell r="E4191" t="str">
            <v/>
          </cell>
          <cell r="F4191" t="str">
            <v/>
          </cell>
          <cell r="G4191" t="str">
            <v/>
          </cell>
          <cell r="H4191" t="str">
            <v/>
          </cell>
          <cell r="I4191"/>
          <cell r="J4191"/>
          <cell r="K4191"/>
          <cell r="L4191"/>
          <cell r="M4191" t="str">
            <v/>
          </cell>
          <cell r="N4191"/>
          <cell r="O4191"/>
          <cell r="P4191"/>
          <cell r="Q4191" t="str">
            <v/>
          </cell>
          <cell r="R4191"/>
          <cell r="S4191" t="str">
            <v/>
          </cell>
          <cell r="T4191"/>
          <cell r="U4191"/>
          <cell r="V4191" t="str">
            <v/>
          </cell>
        </row>
        <row r="4192">
          <cell r="A4192"/>
          <cell r="B4192" t="str">
            <v/>
          </cell>
          <cell r="C4192"/>
          <cell r="D4192" t="str">
            <v/>
          </cell>
          <cell r="E4192" t="str">
            <v/>
          </cell>
          <cell r="F4192" t="str">
            <v/>
          </cell>
          <cell r="G4192" t="str">
            <v/>
          </cell>
          <cell r="H4192" t="str">
            <v/>
          </cell>
          <cell r="I4192"/>
          <cell r="J4192"/>
          <cell r="K4192"/>
          <cell r="L4192"/>
          <cell r="M4192" t="str">
            <v/>
          </cell>
          <cell r="N4192"/>
          <cell r="O4192"/>
          <cell r="P4192"/>
          <cell r="Q4192" t="str">
            <v/>
          </cell>
          <cell r="R4192"/>
          <cell r="S4192" t="str">
            <v/>
          </cell>
          <cell r="T4192"/>
          <cell r="U4192"/>
          <cell r="V4192" t="str">
            <v/>
          </cell>
        </row>
        <row r="4193">
          <cell r="A4193"/>
          <cell r="B4193" t="str">
            <v/>
          </cell>
          <cell r="C4193"/>
          <cell r="D4193" t="str">
            <v/>
          </cell>
          <cell r="E4193" t="str">
            <v/>
          </cell>
          <cell r="F4193" t="str">
            <v/>
          </cell>
          <cell r="G4193" t="str">
            <v/>
          </cell>
          <cell r="H4193" t="str">
            <v/>
          </cell>
          <cell r="I4193"/>
          <cell r="J4193"/>
          <cell r="K4193"/>
          <cell r="L4193"/>
          <cell r="M4193" t="str">
            <v/>
          </cell>
          <cell r="N4193"/>
          <cell r="O4193"/>
          <cell r="P4193"/>
          <cell r="Q4193" t="str">
            <v/>
          </cell>
          <cell r="R4193"/>
          <cell r="S4193" t="str">
            <v/>
          </cell>
          <cell r="T4193"/>
          <cell r="U4193"/>
          <cell r="V4193" t="str">
            <v/>
          </cell>
        </row>
        <row r="4194">
          <cell r="A4194"/>
          <cell r="B4194" t="str">
            <v/>
          </cell>
          <cell r="C4194"/>
          <cell r="D4194" t="str">
            <v/>
          </cell>
          <cell r="E4194" t="str">
            <v/>
          </cell>
          <cell r="F4194" t="str">
            <v/>
          </cell>
          <cell r="G4194" t="str">
            <v/>
          </cell>
          <cell r="H4194" t="str">
            <v/>
          </cell>
          <cell r="I4194"/>
          <cell r="J4194"/>
          <cell r="K4194"/>
          <cell r="L4194"/>
          <cell r="M4194" t="str">
            <v/>
          </cell>
          <cell r="N4194"/>
          <cell r="O4194"/>
          <cell r="P4194"/>
          <cell r="Q4194" t="str">
            <v/>
          </cell>
          <cell r="R4194"/>
          <cell r="S4194" t="str">
            <v/>
          </cell>
          <cell r="T4194"/>
          <cell r="U4194"/>
          <cell r="V4194" t="str">
            <v/>
          </cell>
        </row>
        <row r="4195">
          <cell r="A4195"/>
          <cell r="B4195" t="str">
            <v/>
          </cell>
          <cell r="C4195"/>
          <cell r="D4195" t="str">
            <v/>
          </cell>
          <cell r="E4195" t="str">
            <v/>
          </cell>
          <cell r="F4195" t="str">
            <v/>
          </cell>
          <cell r="G4195" t="str">
            <v/>
          </cell>
          <cell r="H4195" t="str">
            <v/>
          </cell>
          <cell r="I4195"/>
          <cell r="J4195"/>
          <cell r="K4195"/>
          <cell r="L4195"/>
          <cell r="M4195" t="str">
            <v/>
          </cell>
          <cell r="N4195"/>
          <cell r="O4195"/>
          <cell r="P4195"/>
          <cell r="Q4195" t="str">
            <v/>
          </cell>
          <cell r="R4195"/>
          <cell r="S4195" t="str">
            <v/>
          </cell>
          <cell r="T4195"/>
          <cell r="U4195"/>
          <cell r="V4195" t="str">
            <v/>
          </cell>
        </row>
        <row r="4196">
          <cell r="A4196"/>
          <cell r="B4196" t="str">
            <v/>
          </cell>
          <cell r="C4196"/>
          <cell r="D4196" t="str">
            <v/>
          </cell>
          <cell r="E4196" t="str">
            <v/>
          </cell>
          <cell r="F4196" t="str">
            <v/>
          </cell>
          <cell r="G4196" t="str">
            <v/>
          </cell>
          <cell r="H4196" t="str">
            <v/>
          </cell>
          <cell r="I4196"/>
          <cell r="J4196"/>
          <cell r="K4196"/>
          <cell r="L4196"/>
          <cell r="M4196" t="str">
            <v/>
          </cell>
          <cell r="N4196"/>
          <cell r="O4196"/>
          <cell r="P4196"/>
          <cell r="Q4196" t="str">
            <v/>
          </cell>
          <cell r="R4196"/>
          <cell r="S4196" t="str">
            <v/>
          </cell>
          <cell r="T4196"/>
          <cell r="U4196"/>
          <cell r="V4196" t="str">
            <v/>
          </cell>
        </row>
        <row r="4197">
          <cell r="A4197"/>
          <cell r="B4197" t="str">
            <v/>
          </cell>
          <cell r="C4197"/>
          <cell r="D4197" t="str">
            <v/>
          </cell>
          <cell r="E4197" t="str">
            <v/>
          </cell>
          <cell r="F4197" t="str">
            <v/>
          </cell>
          <cell r="G4197" t="str">
            <v/>
          </cell>
          <cell r="H4197" t="str">
            <v/>
          </cell>
          <cell r="I4197"/>
          <cell r="J4197"/>
          <cell r="K4197"/>
          <cell r="L4197"/>
          <cell r="M4197" t="str">
            <v/>
          </cell>
          <cell r="N4197"/>
          <cell r="O4197"/>
          <cell r="P4197"/>
          <cell r="Q4197" t="str">
            <v/>
          </cell>
          <cell r="R4197"/>
          <cell r="S4197" t="str">
            <v/>
          </cell>
          <cell r="T4197"/>
          <cell r="U4197"/>
          <cell r="V4197" t="str">
            <v/>
          </cell>
        </row>
        <row r="4198">
          <cell r="A4198"/>
          <cell r="B4198" t="str">
            <v/>
          </cell>
          <cell r="C4198"/>
          <cell r="D4198" t="str">
            <v/>
          </cell>
          <cell r="E4198" t="str">
            <v/>
          </cell>
          <cell r="F4198" t="str">
            <v/>
          </cell>
          <cell r="G4198" t="str">
            <v/>
          </cell>
          <cell r="H4198" t="str">
            <v/>
          </cell>
          <cell r="I4198"/>
          <cell r="J4198"/>
          <cell r="K4198"/>
          <cell r="L4198"/>
          <cell r="M4198" t="str">
            <v/>
          </cell>
          <cell r="N4198"/>
          <cell r="O4198"/>
          <cell r="P4198"/>
          <cell r="Q4198" t="str">
            <v/>
          </cell>
          <cell r="R4198"/>
          <cell r="S4198" t="str">
            <v/>
          </cell>
          <cell r="T4198"/>
          <cell r="U4198"/>
          <cell r="V4198" t="str">
            <v/>
          </cell>
        </row>
        <row r="4199">
          <cell r="A4199"/>
          <cell r="B4199" t="str">
            <v/>
          </cell>
          <cell r="C4199"/>
          <cell r="D4199" t="str">
            <v/>
          </cell>
          <cell r="E4199" t="str">
            <v/>
          </cell>
          <cell r="F4199" t="str">
            <v/>
          </cell>
          <cell r="G4199" t="str">
            <v/>
          </cell>
          <cell r="H4199" t="str">
            <v/>
          </cell>
          <cell r="I4199"/>
          <cell r="J4199"/>
          <cell r="K4199"/>
          <cell r="L4199"/>
          <cell r="M4199" t="str">
            <v/>
          </cell>
          <cell r="N4199"/>
          <cell r="O4199"/>
          <cell r="P4199"/>
          <cell r="Q4199" t="str">
            <v/>
          </cell>
          <cell r="R4199"/>
          <cell r="S4199" t="str">
            <v/>
          </cell>
          <cell r="T4199"/>
          <cell r="U4199"/>
          <cell r="V4199" t="str">
            <v/>
          </cell>
        </row>
        <row r="4200">
          <cell r="A4200"/>
          <cell r="B4200" t="str">
            <v/>
          </cell>
          <cell r="C4200"/>
          <cell r="D4200" t="str">
            <v/>
          </cell>
          <cell r="E4200" t="str">
            <v/>
          </cell>
          <cell r="F4200" t="str">
            <v/>
          </cell>
          <cell r="G4200" t="str">
            <v/>
          </cell>
          <cell r="H4200" t="str">
            <v/>
          </cell>
          <cell r="I4200"/>
          <cell r="J4200"/>
          <cell r="K4200"/>
          <cell r="L4200"/>
          <cell r="M4200" t="str">
            <v/>
          </cell>
          <cell r="N4200"/>
          <cell r="O4200"/>
          <cell r="P4200"/>
          <cell r="Q4200" t="str">
            <v/>
          </cell>
          <cell r="R4200"/>
          <cell r="S4200" t="str">
            <v/>
          </cell>
          <cell r="T4200"/>
          <cell r="U4200"/>
          <cell r="V4200" t="str">
            <v/>
          </cell>
        </row>
        <row r="4201">
          <cell r="A4201"/>
          <cell r="B4201" t="str">
            <v/>
          </cell>
          <cell r="C4201"/>
          <cell r="D4201" t="str">
            <v/>
          </cell>
          <cell r="E4201" t="str">
            <v/>
          </cell>
          <cell r="F4201" t="str">
            <v/>
          </cell>
          <cell r="G4201" t="str">
            <v/>
          </cell>
          <cell r="H4201" t="str">
            <v/>
          </cell>
          <cell r="I4201"/>
          <cell r="J4201"/>
          <cell r="K4201"/>
          <cell r="L4201"/>
          <cell r="M4201" t="str">
            <v/>
          </cell>
          <cell r="N4201"/>
          <cell r="O4201"/>
          <cell r="P4201"/>
          <cell r="Q4201" t="str">
            <v/>
          </cell>
          <cell r="R4201"/>
          <cell r="S4201" t="str">
            <v/>
          </cell>
          <cell r="T4201"/>
          <cell r="U4201"/>
          <cell r="V4201" t="str">
            <v/>
          </cell>
        </row>
        <row r="4202">
          <cell r="A4202"/>
          <cell r="B4202" t="str">
            <v/>
          </cell>
          <cell r="C4202"/>
          <cell r="D4202" t="str">
            <v/>
          </cell>
          <cell r="E4202" t="str">
            <v/>
          </cell>
          <cell r="F4202" t="str">
            <v/>
          </cell>
          <cell r="G4202" t="str">
            <v/>
          </cell>
          <cell r="H4202" t="str">
            <v/>
          </cell>
          <cell r="I4202"/>
          <cell r="J4202"/>
          <cell r="K4202"/>
          <cell r="L4202"/>
          <cell r="M4202" t="str">
            <v/>
          </cell>
          <cell r="N4202"/>
          <cell r="O4202"/>
          <cell r="P4202"/>
          <cell r="Q4202" t="str">
            <v/>
          </cell>
          <cell r="R4202"/>
          <cell r="S4202" t="str">
            <v/>
          </cell>
          <cell r="T4202"/>
          <cell r="U4202"/>
          <cell r="V4202" t="str">
            <v/>
          </cell>
        </row>
        <row r="4203">
          <cell r="A4203"/>
          <cell r="B4203" t="str">
            <v/>
          </cell>
          <cell r="C4203"/>
          <cell r="D4203" t="str">
            <v/>
          </cell>
          <cell r="E4203" t="str">
            <v/>
          </cell>
          <cell r="F4203" t="str">
            <v/>
          </cell>
          <cell r="G4203" t="str">
            <v/>
          </cell>
          <cell r="H4203" t="str">
            <v/>
          </cell>
          <cell r="I4203"/>
          <cell r="J4203"/>
          <cell r="K4203"/>
          <cell r="L4203"/>
          <cell r="M4203" t="str">
            <v/>
          </cell>
          <cell r="N4203"/>
          <cell r="O4203"/>
          <cell r="P4203"/>
          <cell r="Q4203" t="str">
            <v/>
          </cell>
          <cell r="R4203"/>
          <cell r="S4203" t="str">
            <v/>
          </cell>
          <cell r="T4203"/>
          <cell r="U4203"/>
          <cell r="V4203" t="str">
            <v/>
          </cell>
        </row>
        <row r="4204">
          <cell r="A4204"/>
          <cell r="B4204" t="str">
            <v/>
          </cell>
          <cell r="C4204"/>
          <cell r="D4204" t="str">
            <v/>
          </cell>
          <cell r="E4204" t="str">
            <v/>
          </cell>
          <cell r="F4204" t="str">
            <v/>
          </cell>
          <cell r="G4204" t="str">
            <v/>
          </cell>
          <cell r="H4204" t="str">
            <v/>
          </cell>
          <cell r="I4204"/>
          <cell r="J4204"/>
          <cell r="K4204"/>
          <cell r="L4204"/>
          <cell r="M4204" t="str">
            <v/>
          </cell>
          <cell r="N4204"/>
          <cell r="O4204"/>
          <cell r="P4204"/>
          <cell r="Q4204" t="str">
            <v/>
          </cell>
          <cell r="R4204"/>
          <cell r="S4204" t="str">
            <v/>
          </cell>
          <cell r="T4204"/>
          <cell r="U4204"/>
          <cell r="V4204" t="str">
            <v/>
          </cell>
        </row>
        <row r="4205">
          <cell r="A4205"/>
          <cell r="B4205" t="str">
            <v/>
          </cell>
          <cell r="C4205"/>
          <cell r="D4205" t="str">
            <v/>
          </cell>
          <cell r="E4205" t="str">
            <v/>
          </cell>
          <cell r="F4205" t="str">
            <v/>
          </cell>
          <cell r="G4205" t="str">
            <v/>
          </cell>
          <cell r="H4205" t="str">
            <v/>
          </cell>
          <cell r="I4205"/>
          <cell r="J4205"/>
          <cell r="K4205"/>
          <cell r="L4205"/>
          <cell r="M4205" t="str">
            <v/>
          </cell>
          <cell r="N4205"/>
          <cell r="O4205"/>
          <cell r="P4205"/>
          <cell r="Q4205" t="str">
            <v/>
          </cell>
          <cell r="R4205"/>
          <cell r="S4205" t="str">
            <v/>
          </cell>
          <cell r="T4205"/>
          <cell r="U4205"/>
          <cell r="V4205" t="str">
            <v/>
          </cell>
        </row>
        <row r="4206">
          <cell r="A4206"/>
          <cell r="B4206" t="str">
            <v/>
          </cell>
          <cell r="C4206"/>
          <cell r="D4206" t="str">
            <v/>
          </cell>
          <cell r="E4206" t="str">
            <v/>
          </cell>
          <cell r="F4206" t="str">
            <v/>
          </cell>
          <cell r="G4206" t="str">
            <v/>
          </cell>
          <cell r="H4206" t="str">
            <v/>
          </cell>
          <cell r="I4206"/>
          <cell r="J4206"/>
          <cell r="K4206"/>
          <cell r="L4206"/>
          <cell r="M4206" t="str">
            <v/>
          </cell>
          <cell r="N4206"/>
          <cell r="O4206"/>
          <cell r="P4206"/>
          <cell r="Q4206" t="str">
            <v/>
          </cell>
          <cell r="R4206"/>
          <cell r="S4206" t="str">
            <v/>
          </cell>
          <cell r="T4206"/>
          <cell r="U4206"/>
          <cell r="V4206" t="str">
            <v/>
          </cell>
        </row>
        <row r="4207">
          <cell r="A4207"/>
          <cell r="B4207" t="str">
            <v/>
          </cell>
          <cell r="C4207"/>
          <cell r="D4207" t="str">
            <v/>
          </cell>
          <cell r="E4207" t="str">
            <v/>
          </cell>
          <cell r="F4207" t="str">
            <v/>
          </cell>
          <cell r="G4207" t="str">
            <v/>
          </cell>
          <cell r="H4207" t="str">
            <v/>
          </cell>
          <cell r="I4207"/>
          <cell r="J4207"/>
          <cell r="K4207"/>
          <cell r="L4207"/>
          <cell r="M4207" t="str">
            <v/>
          </cell>
          <cell r="N4207"/>
          <cell r="O4207"/>
          <cell r="P4207"/>
          <cell r="Q4207" t="str">
            <v/>
          </cell>
          <cell r="R4207"/>
          <cell r="S4207" t="str">
            <v/>
          </cell>
          <cell r="T4207"/>
          <cell r="U4207"/>
          <cell r="V4207" t="str">
            <v/>
          </cell>
        </row>
        <row r="4208">
          <cell r="A4208"/>
          <cell r="B4208" t="str">
            <v/>
          </cell>
          <cell r="C4208"/>
          <cell r="D4208" t="str">
            <v/>
          </cell>
          <cell r="E4208" t="str">
            <v/>
          </cell>
          <cell r="F4208" t="str">
            <v/>
          </cell>
          <cell r="G4208" t="str">
            <v/>
          </cell>
          <cell r="H4208" t="str">
            <v/>
          </cell>
          <cell r="I4208"/>
          <cell r="J4208"/>
          <cell r="K4208"/>
          <cell r="L4208"/>
          <cell r="M4208" t="str">
            <v/>
          </cell>
          <cell r="N4208"/>
          <cell r="O4208"/>
          <cell r="P4208"/>
          <cell r="Q4208" t="str">
            <v/>
          </cell>
          <cell r="R4208"/>
          <cell r="S4208" t="str">
            <v/>
          </cell>
          <cell r="T4208"/>
          <cell r="U4208"/>
          <cell r="V4208" t="str">
            <v/>
          </cell>
        </row>
        <row r="4209">
          <cell r="A4209"/>
          <cell r="B4209" t="str">
            <v/>
          </cell>
          <cell r="C4209"/>
          <cell r="D4209" t="str">
            <v/>
          </cell>
          <cell r="E4209" t="str">
            <v/>
          </cell>
          <cell r="F4209" t="str">
            <v/>
          </cell>
          <cell r="G4209" t="str">
            <v/>
          </cell>
          <cell r="H4209" t="str">
            <v/>
          </cell>
          <cell r="I4209"/>
          <cell r="J4209"/>
          <cell r="K4209"/>
          <cell r="L4209"/>
          <cell r="M4209" t="str">
            <v/>
          </cell>
          <cell r="N4209"/>
          <cell r="O4209"/>
          <cell r="P4209"/>
          <cell r="Q4209" t="str">
            <v/>
          </cell>
          <cell r="R4209"/>
          <cell r="S4209" t="str">
            <v/>
          </cell>
          <cell r="T4209"/>
          <cell r="U4209"/>
          <cell r="V4209" t="str">
            <v/>
          </cell>
        </row>
        <row r="4210">
          <cell r="A4210"/>
          <cell r="B4210" t="str">
            <v/>
          </cell>
          <cell r="C4210"/>
          <cell r="D4210" t="str">
            <v/>
          </cell>
          <cell r="E4210" t="str">
            <v/>
          </cell>
          <cell r="F4210" t="str">
            <v/>
          </cell>
          <cell r="G4210" t="str">
            <v/>
          </cell>
          <cell r="H4210" t="str">
            <v/>
          </cell>
          <cell r="I4210"/>
          <cell r="J4210"/>
          <cell r="K4210"/>
          <cell r="L4210"/>
          <cell r="M4210" t="str">
            <v/>
          </cell>
          <cell r="N4210"/>
          <cell r="O4210"/>
          <cell r="P4210"/>
          <cell r="Q4210" t="str">
            <v/>
          </cell>
          <cell r="R4210"/>
          <cell r="S4210" t="str">
            <v/>
          </cell>
          <cell r="T4210"/>
          <cell r="U4210"/>
          <cell r="V4210" t="str">
            <v/>
          </cell>
        </row>
        <row r="4211">
          <cell r="A4211"/>
          <cell r="B4211" t="str">
            <v/>
          </cell>
          <cell r="C4211"/>
          <cell r="D4211" t="str">
            <v/>
          </cell>
          <cell r="E4211" t="str">
            <v/>
          </cell>
          <cell r="F4211" t="str">
            <v/>
          </cell>
          <cell r="G4211" t="str">
            <v/>
          </cell>
          <cell r="H4211" t="str">
            <v/>
          </cell>
          <cell r="I4211"/>
          <cell r="J4211"/>
          <cell r="K4211"/>
          <cell r="L4211"/>
          <cell r="M4211" t="str">
            <v/>
          </cell>
          <cell r="N4211"/>
          <cell r="O4211"/>
          <cell r="P4211"/>
          <cell r="Q4211" t="str">
            <v/>
          </cell>
          <cell r="R4211"/>
          <cell r="S4211" t="str">
            <v/>
          </cell>
          <cell r="T4211"/>
          <cell r="U4211"/>
          <cell r="V4211" t="str">
            <v/>
          </cell>
        </row>
        <row r="4212">
          <cell r="A4212"/>
          <cell r="B4212" t="str">
            <v/>
          </cell>
          <cell r="C4212"/>
          <cell r="D4212"/>
          <cell r="E4212"/>
          <cell r="F4212"/>
          <cell r="G4212"/>
          <cell r="H4212"/>
          <cell r="I4212"/>
          <cell r="J4212"/>
          <cell r="K4212"/>
          <cell r="L4212"/>
          <cell r="M4212" t="str">
            <v/>
          </cell>
          <cell r="N4212"/>
          <cell r="O4212"/>
          <cell r="P4212"/>
          <cell r="Q4212" t="str">
            <v/>
          </cell>
          <cell r="R4212"/>
          <cell r="S4212" t="str">
            <v/>
          </cell>
          <cell r="T4212"/>
          <cell r="U4212"/>
          <cell r="V4212" t="str">
            <v/>
          </cell>
        </row>
        <row r="4213">
          <cell r="A4213"/>
          <cell r="B4213" t="str">
            <v/>
          </cell>
          <cell r="C4213"/>
          <cell r="D4213"/>
          <cell r="E4213"/>
          <cell r="F4213"/>
          <cell r="G4213"/>
          <cell r="H4213"/>
          <cell r="I4213"/>
          <cell r="J4213"/>
          <cell r="K4213"/>
          <cell r="L4213"/>
          <cell r="M4213" t="str">
            <v/>
          </cell>
          <cell r="N4213"/>
          <cell r="O4213"/>
          <cell r="P4213"/>
          <cell r="Q4213" t="str">
            <v/>
          </cell>
          <cell r="R4213"/>
          <cell r="S4213" t="str">
            <v/>
          </cell>
          <cell r="T4213"/>
          <cell r="U4213"/>
          <cell r="V4213" t="str">
            <v/>
          </cell>
        </row>
        <row r="4214">
          <cell r="A4214"/>
          <cell r="B4214" t="str">
            <v/>
          </cell>
          <cell r="C4214"/>
          <cell r="D4214"/>
          <cell r="E4214"/>
          <cell r="F4214"/>
          <cell r="G4214"/>
          <cell r="H4214"/>
          <cell r="I4214"/>
          <cell r="J4214"/>
          <cell r="K4214"/>
          <cell r="L4214"/>
          <cell r="M4214" t="str">
            <v/>
          </cell>
          <cell r="N4214"/>
          <cell r="O4214"/>
          <cell r="P4214"/>
          <cell r="Q4214" t="str">
            <v/>
          </cell>
          <cell r="R4214"/>
          <cell r="S4214" t="str">
            <v/>
          </cell>
          <cell r="T4214"/>
          <cell r="U4214"/>
          <cell r="V4214" t="str">
            <v/>
          </cell>
        </row>
        <row r="4215">
          <cell r="A4215"/>
          <cell r="B4215" t="str">
            <v/>
          </cell>
          <cell r="C4215"/>
          <cell r="D4215"/>
          <cell r="E4215"/>
          <cell r="F4215"/>
          <cell r="G4215"/>
          <cell r="H4215"/>
          <cell r="I4215"/>
          <cell r="J4215"/>
          <cell r="K4215"/>
          <cell r="L4215"/>
          <cell r="M4215" t="str">
            <v/>
          </cell>
          <cell r="N4215"/>
          <cell r="O4215"/>
          <cell r="P4215"/>
          <cell r="Q4215" t="str">
            <v/>
          </cell>
          <cell r="R4215"/>
          <cell r="S4215" t="str">
            <v/>
          </cell>
          <cell r="T4215"/>
          <cell r="U4215"/>
          <cell r="V4215" t="str">
            <v/>
          </cell>
        </row>
        <row r="4216">
          <cell r="A4216"/>
          <cell r="B4216" t="str">
            <v/>
          </cell>
          <cell r="C4216"/>
          <cell r="D4216"/>
          <cell r="E4216"/>
          <cell r="F4216"/>
          <cell r="G4216"/>
          <cell r="H4216"/>
          <cell r="I4216"/>
          <cell r="J4216"/>
          <cell r="K4216"/>
          <cell r="L4216"/>
          <cell r="M4216" t="str">
            <v/>
          </cell>
          <cell r="N4216"/>
          <cell r="O4216"/>
          <cell r="P4216"/>
          <cell r="Q4216" t="str">
            <v/>
          </cell>
          <cell r="R4216"/>
          <cell r="S4216" t="str">
            <v/>
          </cell>
          <cell r="T4216"/>
          <cell r="U4216"/>
          <cell r="V4216" t="str">
            <v/>
          </cell>
        </row>
        <row r="4217">
          <cell r="A4217"/>
          <cell r="B4217" t="str">
            <v/>
          </cell>
          <cell r="C4217"/>
          <cell r="D4217"/>
          <cell r="E4217"/>
          <cell r="F4217"/>
          <cell r="G4217"/>
          <cell r="H4217"/>
          <cell r="I4217"/>
          <cell r="J4217"/>
          <cell r="K4217"/>
          <cell r="L4217"/>
          <cell r="M4217" t="str">
            <v/>
          </cell>
          <cell r="N4217"/>
          <cell r="O4217"/>
          <cell r="P4217"/>
          <cell r="Q4217" t="str">
            <v/>
          </cell>
          <cell r="R4217"/>
          <cell r="S4217" t="str">
            <v/>
          </cell>
          <cell r="T4217"/>
          <cell r="U4217"/>
          <cell r="V4217" t="str">
            <v/>
          </cell>
        </row>
        <row r="4218">
          <cell r="A4218"/>
          <cell r="B4218" t="str">
            <v/>
          </cell>
          <cell r="C4218"/>
          <cell r="D4218"/>
          <cell r="E4218"/>
          <cell r="F4218"/>
          <cell r="G4218"/>
          <cell r="H4218"/>
          <cell r="I4218"/>
          <cell r="J4218"/>
          <cell r="K4218"/>
          <cell r="L4218"/>
          <cell r="M4218" t="str">
            <v/>
          </cell>
          <cell r="N4218"/>
          <cell r="O4218"/>
          <cell r="P4218"/>
          <cell r="Q4218" t="str">
            <v/>
          </cell>
          <cell r="R4218"/>
          <cell r="S4218" t="str">
            <v/>
          </cell>
          <cell r="T4218"/>
          <cell r="U4218"/>
          <cell r="V4218" t="str">
            <v/>
          </cell>
        </row>
        <row r="4219">
          <cell r="A4219"/>
          <cell r="B4219" t="str">
            <v/>
          </cell>
          <cell r="C4219"/>
          <cell r="D4219"/>
          <cell r="E4219"/>
          <cell r="F4219"/>
          <cell r="G4219"/>
          <cell r="H4219"/>
          <cell r="I4219"/>
          <cell r="J4219"/>
          <cell r="K4219"/>
          <cell r="L4219"/>
          <cell r="M4219" t="str">
            <v/>
          </cell>
          <cell r="N4219"/>
          <cell r="O4219"/>
          <cell r="P4219"/>
          <cell r="Q4219" t="str">
            <v/>
          </cell>
          <cell r="R4219"/>
          <cell r="S4219" t="str">
            <v/>
          </cell>
          <cell r="T4219"/>
          <cell r="U4219"/>
          <cell r="V4219" t="str">
            <v/>
          </cell>
        </row>
        <row r="4220">
          <cell r="A4220"/>
          <cell r="B4220" t="str">
            <v/>
          </cell>
          <cell r="C4220"/>
          <cell r="D4220"/>
          <cell r="E4220"/>
          <cell r="F4220"/>
          <cell r="G4220"/>
          <cell r="H4220"/>
          <cell r="I4220"/>
          <cell r="J4220"/>
          <cell r="K4220"/>
          <cell r="L4220"/>
          <cell r="M4220" t="str">
            <v/>
          </cell>
          <cell r="N4220"/>
          <cell r="O4220"/>
          <cell r="P4220"/>
          <cell r="Q4220" t="str">
            <v/>
          </cell>
          <cell r="R4220"/>
          <cell r="S4220" t="str">
            <v/>
          </cell>
          <cell r="T4220"/>
          <cell r="U4220"/>
          <cell r="V4220" t="str">
            <v/>
          </cell>
        </row>
        <row r="4221">
          <cell r="A4221"/>
          <cell r="B4221" t="str">
            <v/>
          </cell>
          <cell r="C4221"/>
          <cell r="D4221"/>
          <cell r="E4221"/>
          <cell r="F4221"/>
          <cell r="G4221"/>
          <cell r="H4221"/>
          <cell r="I4221"/>
          <cell r="J4221"/>
          <cell r="K4221"/>
          <cell r="L4221"/>
          <cell r="M4221" t="str">
            <v/>
          </cell>
          <cell r="N4221"/>
          <cell r="O4221"/>
          <cell r="P4221"/>
          <cell r="Q4221" t="str">
            <v/>
          </cell>
          <cell r="R4221"/>
          <cell r="S4221" t="str">
            <v/>
          </cell>
          <cell r="T4221"/>
          <cell r="U4221"/>
          <cell r="V4221" t="str">
            <v/>
          </cell>
        </row>
        <row r="4222">
          <cell r="A4222"/>
          <cell r="B4222" t="str">
            <v/>
          </cell>
          <cell r="C4222"/>
          <cell r="D4222"/>
          <cell r="E4222"/>
          <cell r="F4222"/>
          <cell r="G4222"/>
          <cell r="H4222"/>
          <cell r="I4222"/>
          <cell r="J4222"/>
          <cell r="K4222"/>
          <cell r="L4222"/>
          <cell r="M4222" t="str">
            <v/>
          </cell>
          <cell r="N4222"/>
          <cell r="O4222"/>
          <cell r="P4222"/>
          <cell r="Q4222" t="str">
            <v/>
          </cell>
          <cell r="R4222"/>
          <cell r="S4222" t="str">
            <v/>
          </cell>
          <cell r="T4222"/>
          <cell r="U4222"/>
          <cell r="V4222" t="str">
            <v/>
          </cell>
        </row>
        <row r="4223">
          <cell r="A4223"/>
          <cell r="B4223" t="str">
            <v/>
          </cell>
          <cell r="C4223"/>
          <cell r="D4223"/>
          <cell r="E4223"/>
          <cell r="F4223"/>
          <cell r="G4223"/>
          <cell r="H4223"/>
          <cell r="I4223"/>
          <cell r="J4223"/>
          <cell r="K4223"/>
          <cell r="L4223"/>
          <cell r="M4223" t="str">
            <v/>
          </cell>
          <cell r="N4223"/>
          <cell r="O4223"/>
          <cell r="P4223"/>
          <cell r="Q4223" t="str">
            <v/>
          </cell>
          <cell r="R4223"/>
          <cell r="S4223" t="str">
            <v/>
          </cell>
          <cell r="T4223"/>
          <cell r="U4223"/>
          <cell r="V4223" t="str">
            <v/>
          </cell>
        </row>
        <row r="4224">
          <cell r="A4224"/>
          <cell r="B4224" t="str">
            <v/>
          </cell>
          <cell r="C4224"/>
          <cell r="D4224"/>
          <cell r="E4224"/>
          <cell r="F4224"/>
          <cell r="G4224"/>
          <cell r="H4224"/>
          <cell r="I4224"/>
          <cell r="J4224"/>
          <cell r="K4224"/>
          <cell r="L4224"/>
          <cell r="M4224" t="str">
            <v/>
          </cell>
          <cell r="N4224"/>
          <cell r="O4224"/>
          <cell r="P4224"/>
          <cell r="Q4224" t="str">
            <v/>
          </cell>
          <cell r="R4224"/>
          <cell r="S4224" t="str">
            <v/>
          </cell>
          <cell r="T4224"/>
          <cell r="U4224"/>
          <cell r="V4224" t="str">
            <v/>
          </cell>
        </row>
        <row r="4225">
          <cell r="A4225"/>
          <cell r="B4225" t="str">
            <v/>
          </cell>
          <cell r="C4225"/>
          <cell r="D4225"/>
          <cell r="E4225"/>
          <cell r="F4225"/>
          <cell r="G4225"/>
          <cell r="H4225"/>
          <cell r="I4225"/>
          <cell r="J4225"/>
          <cell r="K4225"/>
          <cell r="L4225"/>
          <cell r="M4225" t="str">
            <v/>
          </cell>
          <cell r="N4225"/>
          <cell r="O4225"/>
          <cell r="P4225"/>
          <cell r="Q4225" t="str">
            <v/>
          </cell>
          <cell r="R4225"/>
          <cell r="S4225" t="str">
            <v/>
          </cell>
          <cell r="T4225"/>
          <cell r="U4225"/>
          <cell r="V4225" t="str">
            <v/>
          </cell>
        </row>
        <row r="4226">
          <cell r="A4226"/>
          <cell r="B4226" t="str">
            <v/>
          </cell>
          <cell r="C4226"/>
          <cell r="D4226"/>
          <cell r="E4226"/>
          <cell r="F4226"/>
          <cell r="G4226"/>
          <cell r="H4226"/>
          <cell r="I4226"/>
          <cell r="J4226"/>
          <cell r="K4226"/>
          <cell r="L4226"/>
          <cell r="M4226" t="str">
            <v/>
          </cell>
          <cell r="N4226"/>
          <cell r="O4226"/>
          <cell r="P4226"/>
          <cell r="Q4226" t="str">
            <v/>
          </cell>
          <cell r="R4226"/>
          <cell r="S4226" t="str">
            <v/>
          </cell>
          <cell r="T4226"/>
          <cell r="U4226"/>
          <cell r="V4226" t="str">
            <v/>
          </cell>
        </row>
        <row r="4227">
          <cell r="A4227"/>
          <cell r="B4227" t="str">
            <v/>
          </cell>
          <cell r="C4227"/>
          <cell r="D4227"/>
          <cell r="E4227"/>
          <cell r="F4227"/>
          <cell r="G4227"/>
          <cell r="H4227"/>
          <cell r="I4227"/>
          <cell r="J4227"/>
          <cell r="K4227"/>
          <cell r="L4227"/>
          <cell r="M4227" t="str">
            <v/>
          </cell>
          <cell r="N4227"/>
          <cell r="O4227"/>
          <cell r="P4227"/>
          <cell r="Q4227" t="str">
            <v/>
          </cell>
          <cell r="R4227"/>
          <cell r="S4227" t="str">
            <v/>
          </cell>
          <cell r="T4227"/>
          <cell r="U4227"/>
          <cell r="V4227" t="str">
            <v/>
          </cell>
        </row>
        <row r="4228">
          <cell r="A4228"/>
          <cell r="B4228" t="str">
            <v/>
          </cell>
          <cell r="C4228"/>
          <cell r="D4228"/>
          <cell r="E4228"/>
          <cell r="F4228"/>
          <cell r="G4228"/>
          <cell r="H4228"/>
          <cell r="I4228"/>
          <cell r="J4228"/>
          <cell r="K4228"/>
          <cell r="L4228"/>
          <cell r="M4228" t="str">
            <v/>
          </cell>
          <cell r="N4228"/>
          <cell r="O4228"/>
          <cell r="P4228"/>
          <cell r="Q4228" t="str">
            <v/>
          </cell>
          <cell r="R4228"/>
          <cell r="S4228" t="str">
            <v/>
          </cell>
          <cell r="T4228"/>
          <cell r="U4228"/>
          <cell r="V4228" t="str">
            <v/>
          </cell>
        </row>
        <row r="4229">
          <cell r="A4229"/>
          <cell r="B4229" t="str">
            <v/>
          </cell>
          <cell r="C4229"/>
          <cell r="D4229"/>
          <cell r="E4229"/>
          <cell r="F4229"/>
          <cell r="G4229"/>
          <cell r="H4229"/>
          <cell r="I4229"/>
          <cell r="J4229"/>
          <cell r="K4229"/>
          <cell r="L4229"/>
          <cell r="M4229" t="str">
            <v/>
          </cell>
          <cell r="N4229"/>
          <cell r="O4229"/>
          <cell r="P4229"/>
          <cell r="Q4229" t="str">
            <v/>
          </cell>
          <cell r="R4229"/>
          <cell r="S4229" t="str">
            <v/>
          </cell>
          <cell r="T4229"/>
          <cell r="U4229"/>
          <cell r="V4229" t="str">
            <v/>
          </cell>
        </row>
        <row r="4230">
          <cell r="A4230"/>
          <cell r="B4230" t="str">
            <v/>
          </cell>
          <cell r="C4230"/>
          <cell r="D4230"/>
          <cell r="E4230"/>
          <cell r="F4230"/>
          <cell r="G4230"/>
          <cell r="H4230"/>
          <cell r="I4230"/>
          <cell r="J4230"/>
          <cell r="K4230"/>
          <cell r="L4230"/>
          <cell r="M4230" t="str">
            <v/>
          </cell>
          <cell r="N4230"/>
          <cell r="O4230"/>
          <cell r="P4230"/>
          <cell r="Q4230" t="str">
            <v/>
          </cell>
          <cell r="R4230"/>
          <cell r="S4230" t="str">
            <v/>
          </cell>
          <cell r="T4230"/>
          <cell r="U4230"/>
          <cell r="V4230" t="str">
            <v/>
          </cell>
        </row>
        <row r="4231">
          <cell r="A4231"/>
          <cell r="B4231" t="str">
            <v/>
          </cell>
          <cell r="C4231"/>
          <cell r="D4231"/>
          <cell r="E4231"/>
          <cell r="F4231"/>
          <cell r="G4231"/>
          <cell r="H4231"/>
          <cell r="I4231"/>
          <cell r="J4231"/>
          <cell r="K4231"/>
          <cell r="L4231"/>
          <cell r="M4231" t="str">
            <v/>
          </cell>
          <cell r="N4231"/>
          <cell r="O4231"/>
          <cell r="P4231"/>
          <cell r="Q4231" t="str">
            <v/>
          </cell>
          <cell r="R4231"/>
          <cell r="S4231" t="str">
            <v/>
          </cell>
          <cell r="T4231"/>
          <cell r="U4231"/>
          <cell r="V4231" t="str">
            <v/>
          </cell>
        </row>
        <row r="4232">
          <cell r="A4232"/>
          <cell r="B4232" t="str">
            <v/>
          </cell>
          <cell r="C4232"/>
          <cell r="D4232"/>
          <cell r="E4232"/>
          <cell r="F4232"/>
          <cell r="G4232"/>
          <cell r="H4232"/>
          <cell r="I4232"/>
          <cell r="J4232"/>
          <cell r="K4232"/>
          <cell r="L4232"/>
          <cell r="M4232" t="str">
            <v/>
          </cell>
          <cell r="N4232"/>
          <cell r="O4232"/>
          <cell r="P4232"/>
          <cell r="Q4232" t="str">
            <v/>
          </cell>
          <cell r="R4232"/>
          <cell r="S4232" t="str">
            <v/>
          </cell>
          <cell r="T4232"/>
          <cell r="U4232"/>
          <cell r="V4232" t="str">
            <v/>
          </cell>
        </row>
        <row r="4233">
          <cell r="A4233"/>
          <cell r="B4233" t="str">
            <v/>
          </cell>
          <cell r="C4233"/>
          <cell r="D4233"/>
          <cell r="E4233"/>
          <cell r="F4233"/>
          <cell r="G4233"/>
          <cell r="H4233"/>
          <cell r="I4233"/>
          <cell r="J4233"/>
          <cell r="K4233"/>
          <cell r="L4233"/>
          <cell r="M4233" t="str">
            <v/>
          </cell>
          <cell r="N4233"/>
          <cell r="O4233"/>
          <cell r="P4233"/>
          <cell r="Q4233" t="str">
            <v/>
          </cell>
          <cell r="R4233"/>
          <cell r="S4233" t="str">
            <v/>
          </cell>
          <cell r="T4233"/>
          <cell r="U4233"/>
          <cell r="V4233" t="str">
            <v/>
          </cell>
        </row>
        <row r="4234">
          <cell r="A4234"/>
          <cell r="B4234" t="str">
            <v/>
          </cell>
          <cell r="C4234"/>
          <cell r="D4234"/>
          <cell r="E4234"/>
          <cell r="F4234"/>
          <cell r="G4234"/>
          <cell r="H4234"/>
          <cell r="I4234"/>
          <cell r="J4234"/>
          <cell r="K4234"/>
          <cell r="L4234"/>
          <cell r="M4234" t="str">
            <v/>
          </cell>
          <cell r="N4234"/>
          <cell r="O4234"/>
          <cell r="P4234"/>
          <cell r="Q4234" t="str">
            <v/>
          </cell>
          <cell r="R4234"/>
          <cell r="S4234" t="str">
            <v/>
          </cell>
          <cell r="T4234"/>
          <cell r="U4234"/>
          <cell r="V4234" t="str">
            <v/>
          </cell>
        </row>
        <row r="4235">
          <cell r="A4235"/>
          <cell r="B4235" t="str">
            <v/>
          </cell>
          <cell r="C4235"/>
          <cell r="D4235"/>
          <cell r="E4235"/>
          <cell r="F4235"/>
          <cell r="G4235"/>
          <cell r="H4235"/>
          <cell r="I4235"/>
          <cell r="J4235"/>
          <cell r="K4235"/>
          <cell r="L4235"/>
          <cell r="M4235" t="str">
            <v/>
          </cell>
          <cell r="N4235"/>
          <cell r="O4235"/>
          <cell r="P4235"/>
          <cell r="Q4235" t="str">
            <v/>
          </cell>
          <cell r="R4235"/>
          <cell r="S4235" t="str">
            <v/>
          </cell>
          <cell r="T4235"/>
          <cell r="U4235"/>
          <cell r="V4235" t="str">
            <v/>
          </cell>
        </row>
        <row r="4236">
          <cell r="A4236"/>
          <cell r="B4236" t="str">
            <v/>
          </cell>
          <cell r="C4236"/>
          <cell r="D4236"/>
          <cell r="E4236"/>
          <cell r="F4236"/>
          <cell r="G4236"/>
          <cell r="H4236"/>
          <cell r="I4236"/>
          <cell r="J4236"/>
          <cell r="K4236"/>
          <cell r="L4236"/>
          <cell r="M4236" t="str">
            <v/>
          </cell>
          <cell r="N4236"/>
          <cell r="O4236"/>
          <cell r="P4236"/>
          <cell r="Q4236" t="str">
            <v/>
          </cell>
          <cell r="R4236"/>
          <cell r="S4236" t="str">
            <v/>
          </cell>
          <cell r="T4236"/>
          <cell r="U4236"/>
          <cell r="V4236" t="str">
            <v/>
          </cell>
        </row>
        <row r="4237">
          <cell r="A4237"/>
          <cell r="B4237" t="str">
            <v/>
          </cell>
          <cell r="C4237"/>
          <cell r="D4237"/>
          <cell r="E4237"/>
          <cell r="F4237"/>
          <cell r="G4237"/>
          <cell r="H4237"/>
          <cell r="I4237"/>
          <cell r="J4237"/>
          <cell r="K4237"/>
          <cell r="L4237"/>
          <cell r="M4237" t="str">
            <v/>
          </cell>
          <cell r="N4237"/>
          <cell r="O4237"/>
          <cell r="P4237"/>
          <cell r="Q4237" t="str">
            <v/>
          </cell>
          <cell r="R4237"/>
          <cell r="S4237" t="str">
            <v/>
          </cell>
          <cell r="T4237"/>
          <cell r="U4237"/>
          <cell r="V4237" t="str">
            <v/>
          </cell>
        </row>
        <row r="4238">
          <cell r="A4238"/>
          <cell r="B4238" t="str">
            <v/>
          </cell>
          <cell r="C4238"/>
          <cell r="D4238"/>
          <cell r="E4238"/>
          <cell r="F4238"/>
          <cell r="G4238"/>
          <cell r="H4238"/>
          <cell r="I4238"/>
          <cell r="J4238"/>
          <cell r="K4238"/>
          <cell r="L4238"/>
          <cell r="M4238" t="str">
            <v/>
          </cell>
          <cell r="N4238"/>
          <cell r="O4238"/>
          <cell r="P4238"/>
          <cell r="Q4238" t="str">
            <v/>
          </cell>
          <cell r="R4238"/>
          <cell r="S4238" t="str">
            <v/>
          </cell>
          <cell r="T4238"/>
          <cell r="U4238"/>
          <cell r="V4238" t="str">
            <v/>
          </cell>
        </row>
        <row r="4239">
          <cell r="A4239"/>
          <cell r="B4239" t="str">
            <v/>
          </cell>
          <cell r="C4239"/>
          <cell r="D4239"/>
          <cell r="E4239"/>
          <cell r="F4239"/>
          <cell r="G4239"/>
          <cell r="H4239"/>
          <cell r="I4239"/>
          <cell r="J4239"/>
          <cell r="K4239"/>
          <cell r="L4239"/>
          <cell r="M4239" t="str">
            <v/>
          </cell>
          <cell r="N4239"/>
          <cell r="O4239"/>
          <cell r="P4239"/>
          <cell r="Q4239" t="str">
            <v/>
          </cell>
          <cell r="R4239"/>
          <cell r="S4239" t="str">
            <v/>
          </cell>
          <cell r="T4239"/>
          <cell r="U4239"/>
          <cell r="V4239" t="str">
            <v/>
          </cell>
        </row>
        <row r="4240">
          <cell r="A4240"/>
          <cell r="B4240" t="str">
            <v/>
          </cell>
          <cell r="C4240"/>
          <cell r="D4240"/>
          <cell r="E4240"/>
          <cell r="F4240"/>
          <cell r="G4240"/>
          <cell r="H4240"/>
          <cell r="I4240"/>
          <cell r="J4240"/>
          <cell r="K4240"/>
          <cell r="L4240"/>
          <cell r="M4240" t="str">
            <v/>
          </cell>
          <cell r="N4240"/>
          <cell r="O4240"/>
          <cell r="P4240"/>
          <cell r="Q4240" t="str">
            <v/>
          </cell>
          <cell r="R4240"/>
          <cell r="S4240" t="str">
            <v/>
          </cell>
          <cell r="T4240"/>
          <cell r="U4240"/>
          <cell r="V4240" t="str">
            <v/>
          </cell>
        </row>
        <row r="4241">
          <cell r="A4241"/>
          <cell r="B4241" t="str">
            <v/>
          </cell>
          <cell r="C4241"/>
          <cell r="D4241"/>
          <cell r="E4241"/>
          <cell r="F4241"/>
          <cell r="G4241"/>
          <cell r="H4241"/>
          <cell r="I4241"/>
          <cell r="J4241"/>
          <cell r="K4241"/>
          <cell r="L4241"/>
          <cell r="M4241" t="str">
            <v/>
          </cell>
          <cell r="N4241"/>
          <cell r="O4241"/>
          <cell r="P4241"/>
          <cell r="Q4241" t="str">
            <v/>
          </cell>
          <cell r="R4241"/>
          <cell r="S4241" t="str">
            <v/>
          </cell>
          <cell r="T4241"/>
          <cell r="U4241"/>
          <cell r="V4241" t="str">
            <v/>
          </cell>
        </row>
        <row r="4242">
          <cell r="A4242"/>
          <cell r="B4242" t="str">
            <v/>
          </cell>
          <cell r="C4242"/>
          <cell r="D4242"/>
          <cell r="E4242"/>
          <cell r="F4242"/>
          <cell r="G4242"/>
          <cell r="H4242"/>
          <cell r="I4242"/>
          <cell r="J4242"/>
          <cell r="K4242"/>
          <cell r="L4242"/>
          <cell r="M4242" t="str">
            <v/>
          </cell>
          <cell r="N4242"/>
          <cell r="O4242"/>
          <cell r="P4242"/>
          <cell r="Q4242" t="str">
            <v/>
          </cell>
          <cell r="R4242"/>
          <cell r="S4242" t="str">
            <v/>
          </cell>
          <cell r="T4242"/>
          <cell r="U4242"/>
          <cell r="V4242" t="str">
            <v/>
          </cell>
        </row>
        <row r="4243">
          <cell r="A4243"/>
          <cell r="B4243" t="str">
            <v/>
          </cell>
          <cell r="C4243"/>
          <cell r="D4243"/>
          <cell r="E4243"/>
          <cell r="F4243"/>
          <cell r="G4243"/>
          <cell r="H4243"/>
          <cell r="I4243"/>
          <cell r="J4243"/>
          <cell r="K4243"/>
          <cell r="L4243"/>
          <cell r="M4243" t="str">
            <v/>
          </cell>
          <cell r="N4243"/>
          <cell r="O4243"/>
          <cell r="P4243"/>
          <cell r="Q4243" t="str">
            <v/>
          </cell>
          <cell r="R4243"/>
          <cell r="S4243" t="str">
            <v/>
          </cell>
          <cell r="T4243"/>
          <cell r="U4243"/>
          <cell r="V4243" t="str">
            <v/>
          </cell>
        </row>
        <row r="4244">
          <cell r="A4244"/>
          <cell r="B4244" t="str">
            <v/>
          </cell>
          <cell r="C4244"/>
          <cell r="D4244"/>
          <cell r="E4244"/>
          <cell r="F4244"/>
          <cell r="G4244"/>
          <cell r="H4244"/>
          <cell r="I4244"/>
          <cell r="J4244"/>
          <cell r="K4244"/>
          <cell r="L4244"/>
          <cell r="M4244" t="str">
            <v/>
          </cell>
          <cell r="N4244"/>
          <cell r="O4244"/>
          <cell r="P4244"/>
          <cell r="Q4244" t="str">
            <v/>
          </cell>
          <cell r="R4244"/>
          <cell r="S4244" t="str">
            <v/>
          </cell>
          <cell r="T4244"/>
          <cell r="U4244"/>
          <cell r="V4244" t="str">
            <v/>
          </cell>
        </row>
        <row r="4245">
          <cell r="A4245"/>
          <cell r="B4245" t="str">
            <v/>
          </cell>
          <cell r="C4245"/>
          <cell r="D4245"/>
          <cell r="E4245"/>
          <cell r="F4245"/>
          <cell r="G4245"/>
          <cell r="H4245"/>
          <cell r="I4245"/>
          <cell r="J4245"/>
          <cell r="K4245"/>
          <cell r="L4245"/>
          <cell r="M4245" t="str">
            <v/>
          </cell>
          <cell r="N4245"/>
          <cell r="O4245"/>
          <cell r="P4245"/>
          <cell r="Q4245" t="str">
            <v/>
          </cell>
          <cell r="R4245"/>
          <cell r="S4245" t="str">
            <v/>
          </cell>
          <cell r="T4245"/>
          <cell r="U4245"/>
          <cell r="V4245" t="str">
            <v/>
          </cell>
        </row>
        <row r="4246">
          <cell r="A4246"/>
          <cell r="B4246" t="str">
            <v/>
          </cell>
          <cell r="C4246"/>
          <cell r="D4246"/>
          <cell r="E4246"/>
          <cell r="F4246"/>
          <cell r="G4246"/>
          <cell r="H4246"/>
          <cell r="I4246"/>
          <cell r="J4246"/>
          <cell r="K4246"/>
          <cell r="L4246"/>
          <cell r="M4246" t="str">
            <v/>
          </cell>
          <cell r="N4246"/>
          <cell r="O4246"/>
          <cell r="P4246"/>
          <cell r="Q4246" t="str">
            <v/>
          </cell>
          <cell r="R4246"/>
          <cell r="S4246" t="str">
            <v/>
          </cell>
          <cell r="T4246"/>
          <cell r="U4246"/>
          <cell r="V4246" t="str">
            <v/>
          </cell>
        </row>
        <row r="4247">
          <cell r="A4247"/>
          <cell r="B4247" t="str">
            <v/>
          </cell>
          <cell r="C4247"/>
          <cell r="D4247"/>
          <cell r="E4247"/>
          <cell r="F4247"/>
          <cell r="G4247"/>
          <cell r="H4247"/>
          <cell r="I4247"/>
          <cell r="J4247"/>
          <cell r="K4247"/>
          <cell r="L4247"/>
          <cell r="M4247" t="str">
            <v/>
          </cell>
          <cell r="N4247"/>
          <cell r="O4247"/>
          <cell r="P4247"/>
          <cell r="Q4247" t="str">
            <v/>
          </cell>
          <cell r="R4247"/>
          <cell r="S4247" t="str">
            <v/>
          </cell>
          <cell r="T4247"/>
          <cell r="U4247"/>
          <cell r="V4247" t="str">
            <v/>
          </cell>
        </row>
        <row r="4248">
          <cell r="A4248"/>
          <cell r="B4248" t="str">
            <v/>
          </cell>
          <cell r="C4248"/>
          <cell r="D4248"/>
          <cell r="E4248"/>
          <cell r="F4248"/>
          <cell r="G4248"/>
          <cell r="H4248"/>
          <cell r="I4248"/>
          <cell r="J4248"/>
          <cell r="K4248"/>
          <cell r="L4248"/>
          <cell r="M4248" t="str">
            <v/>
          </cell>
          <cell r="N4248"/>
          <cell r="O4248"/>
          <cell r="P4248"/>
          <cell r="Q4248" t="str">
            <v/>
          </cell>
          <cell r="R4248"/>
          <cell r="S4248" t="str">
            <v/>
          </cell>
          <cell r="T4248"/>
          <cell r="U4248"/>
          <cell r="V4248" t="str">
            <v/>
          </cell>
        </row>
        <row r="4249">
          <cell r="A4249"/>
          <cell r="B4249" t="str">
            <v/>
          </cell>
          <cell r="C4249"/>
          <cell r="D4249"/>
          <cell r="E4249"/>
          <cell r="F4249"/>
          <cell r="G4249"/>
          <cell r="H4249"/>
          <cell r="I4249"/>
          <cell r="J4249"/>
          <cell r="K4249"/>
          <cell r="L4249"/>
          <cell r="M4249" t="str">
            <v/>
          </cell>
          <cell r="N4249"/>
          <cell r="O4249"/>
          <cell r="P4249"/>
          <cell r="Q4249" t="str">
            <v/>
          </cell>
          <cell r="R4249"/>
          <cell r="S4249" t="str">
            <v/>
          </cell>
          <cell r="T4249"/>
          <cell r="U4249"/>
          <cell r="V4249" t="str">
            <v/>
          </cell>
        </row>
        <row r="4250">
          <cell r="A4250"/>
          <cell r="B4250" t="str">
            <v/>
          </cell>
          <cell r="C4250"/>
          <cell r="D4250"/>
          <cell r="E4250"/>
          <cell r="F4250"/>
          <cell r="G4250"/>
          <cell r="H4250"/>
          <cell r="I4250"/>
          <cell r="J4250"/>
          <cell r="K4250"/>
          <cell r="L4250"/>
          <cell r="M4250" t="str">
            <v/>
          </cell>
          <cell r="N4250"/>
          <cell r="O4250"/>
          <cell r="P4250"/>
          <cell r="Q4250" t="str">
            <v/>
          </cell>
          <cell r="R4250"/>
          <cell r="S4250" t="str">
            <v/>
          </cell>
          <cell r="T4250"/>
          <cell r="U4250"/>
          <cell r="V4250" t="str">
            <v/>
          </cell>
        </row>
        <row r="4251">
          <cell r="A4251"/>
          <cell r="B4251" t="str">
            <v/>
          </cell>
          <cell r="C4251"/>
          <cell r="D4251"/>
          <cell r="E4251"/>
          <cell r="F4251"/>
          <cell r="G4251"/>
          <cell r="H4251"/>
          <cell r="I4251"/>
          <cell r="J4251"/>
          <cell r="K4251"/>
          <cell r="L4251"/>
          <cell r="M4251" t="str">
            <v/>
          </cell>
          <cell r="N4251"/>
          <cell r="O4251"/>
          <cell r="P4251"/>
          <cell r="Q4251" t="str">
            <v/>
          </cell>
          <cell r="R4251"/>
          <cell r="S4251" t="str">
            <v/>
          </cell>
          <cell r="T4251"/>
          <cell r="U4251"/>
          <cell r="V4251" t="str">
            <v/>
          </cell>
        </row>
        <row r="4252">
          <cell r="A4252"/>
          <cell r="B4252" t="str">
            <v/>
          </cell>
          <cell r="C4252"/>
          <cell r="D4252"/>
          <cell r="E4252"/>
          <cell r="F4252"/>
          <cell r="G4252"/>
          <cell r="H4252"/>
          <cell r="I4252"/>
          <cell r="J4252"/>
          <cell r="K4252"/>
          <cell r="L4252"/>
          <cell r="M4252" t="str">
            <v/>
          </cell>
          <cell r="N4252"/>
          <cell r="O4252"/>
          <cell r="P4252"/>
          <cell r="Q4252" t="str">
            <v/>
          </cell>
          <cell r="R4252"/>
          <cell r="S4252" t="str">
            <v/>
          </cell>
          <cell r="T4252"/>
          <cell r="U4252"/>
          <cell r="V4252" t="str">
            <v/>
          </cell>
        </row>
        <row r="4253">
          <cell r="A4253"/>
          <cell r="B4253" t="str">
            <v/>
          </cell>
          <cell r="C4253"/>
          <cell r="D4253"/>
          <cell r="E4253"/>
          <cell r="F4253"/>
          <cell r="G4253"/>
          <cell r="H4253"/>
          <cell r="I4253"/>
          <cell r="J4253"/>
          <cell r="K4253"/>
          <cell r="L4253"/>
          <cell r="M4253" t="str">
            <v/>
          </cell>
          <cell r="N4253"/>
          <cell r="O4253"/>
          <cell r="P4253"/>
          <cell r="Q4253" t="str">
            <v/>
          </cell>
          <cell r="R4253"/>
          <cell r="S4253" t="str">
            <v/>
          </cell>
          <cell r="T4253"/>
          <cell r="U4253"/>
          <cell r="V4253" t="str">
            <v/>
          </cell>
        </row>
        <row r="4254">
          <cell r="A4254"/>
          <cell r="B4254" t="str">
            <v/>
          </cell>
          <cell r="C4254"/>
          <cell r="D4254"/>
          <cell r="E4254"/>
          <cell r="F4254"/>
          <cell r="G4254"/>
          <cell r="H4254"/>
          <cell r="I4254"/>
          <cell r="J4254"/>
          <cell r="K4254"/>
          <cell r="L4254"/>
          <cell r="M4254" t="str">
            <v/>
          </cell>
          <cell r="N4254"/>
          <cell r="O4254"/>
          <cell r="P4254"/>
          <cell r="Q4254" t="str">
            <v/>
          </cell>
          <cell r="R4254"/>
          <cell r="S4254" t="str">
            <v/>
          </cell>
          <cell r="T4254"/>
          <cell r="U4254"/>
          <cell r="V4254" t="str">
            <v/>
          </cell>
        </row>
        <row r="4255">
          <cell r="A4255"/>
          <cell r="B4255" t="str">
            <v/>
          </cell>
          <cell r="C4255"/>
          <cell r="D4255"/>
          <cell r="E4255"/>
          <cell r="F4255"/>
          <cell r="G4255"/>
          <cell r="H4255"/>
          <cell r="I4255"/>
          <cell r="J4255"/>
          <cell r="K4255"/>
          <cell r="L4255"/>
          <cell r="M4255" t="str">
            <v/>
          </cell>
          <cell r="N4255"/>
          <cell r="O4255"/>
          <cell r="P4255"/>
          <cell r="Q4255" t="str">
            <v/>
          </cell>
          <cell r="R4255"/>
          <cell r="S4255" t="str">
            <v/>
          </cell>
          <cell r="T4255"/>
          <cell r="U4255"/>
          <cell r="V4255" t="str">
            <v/>
          </cell>
        </row>
        <row r="4256">
          <cell r="A4256"/>
          <cell r="B4256" t="str">
            <v/>
          </cell>
          <cell r="C4256"/>
          <cell r="D4256"/>
          <cell r="E4256"/>
          <cell r="F4256"/>
          <cell r="G4256"/>
          <cell r="H4256"/>
          <cell r="I4256"/>
          <cell r="J4256"/>
          <cell r="K4256"/>
          <cell r="L4256"/>
          <cell r="M4256" t="str">
            <v/>
          </cell>
          <cell r="N4256"/>
          <cell r="O4256"/>
          <cell r="P4256"/>
          <cell r="Q4256" t="str">
            <v/>
          </cell>
          <cell r="R4256"/>
          <cell r="S4256" t="str">
            <v/>
          </cell>
          <cell r="T4256"/>
          <cell r="U4256"/>
          <cell r="V4256" t="str">
            <v/>
          </cell>
        </row>
        <row r="4257">
          <cell r="A4257"/>
          <cell r="B4257" t="str">
            <v/>
          </cell>
          <cell r="C4257"/>
          <cell r="D4257"/>
          <cell r="E4257"/>
          <cell r="F4257"/>
          <cell r="G4257"/>
          <cell r="H4257"/>
          <cell r="I4257"/>
          <cell r="J4257"/>
          <cell r="K4257"/>
          <cell r="L4257"/>
          <cell r="M4257" t="str">
            <v/>
          </cell>
          <cell r="N4257"/>
          <cell r="O4257"/>
          <cell r="P4257"/>
          <cell r="Q4257" t="str">
            <v/>
          </cell>
          <cell r="R4257"/>
          <cell r="S4257" t="str">
            <v/>
          </cell>
          <cell r="T4257"/>
          <cell r="U4257"/>
          <cell r="V4257" t="str">
            <v/>
          </cell>
        </row>
        <row r="4258">
          <cell r="A4258"/>
          <cell r="B4258" t="str">
            <v/>
          </cell>
          <cell r="C4258"/>
          <cell r="D4258"/>
          <cell r="E4258"/>
          <cell r="F4258"/>
          <cell r="G4258"/>
          <cell r="H4258"/>
          <cell r="I4258"/>
          <cell r="J4258"/>
          <cell r="K4258"/>
          <cell r="L4258"/>
          <cell r="M4258" t="str">
            <v/>
          </cell>
          <cell r="N4258"/>
          <cell r="O4258"/>
          <cell r="P4258"/>
          <cell r="Q4258" t="str">
            <v/>
          </cell>
          <cell r="R4258"/>
          <cell r="S4258" t="str">
            <v/>
          </cell>
          <cell r="T4258"/>
          <cell r="U4258"/>
          <cell r="V4258" t="str">
            <v/>
          </cell>
        </row>
        <row r="4259">
          <cell r="A4259"/>
          <cell r="B4259" t="str">
            <v/>
          </cell>
          <cell r="C4259"/>
          <cell r="D4259"/>
          <cell r="E4259"/>
          <cell r="F4259"/>
          <cell r="G4259"/>
          <cell r="H4259"/>
          <cell r="I4259"/>
          <cell r="J4259"/>
          <cell r="K4259"/>
          <cell r="L4259"/>
          <cell r="M4259" t="str">
            <v/>
          </cell>
          <cell r="N4259"/>
          <cell r="O4259"/>
          <cell r="P4259"/>
          <cell r="Q4259" t="str">
            <v/>
          </cell>
          <cell r="R4259"/>
          <cell r="S4259" t="str">
            <v/>
          </cell>
          <cell r="T4259"/>
          <cell r="U4259"/>
          <cell r="V4259" t="str">
            <v/>
          </cell>
        </row>
        <row r="4260">
          <cell r="A4260"/>
          <cell r="B4260" t="str">
            <v/>
          </cell>
          <cell r="C4260"/>
          <cell r="D4260"/>
          <cell r="E4260"/>
          <cell r="F4260"/>
          <cell r="G4260"/>
          <cell r="H4260"/>
          <cell r="I4260"/>
          <cell r="J4260"/>
          <cell r="K4260"/>
          <cell r="L4260"/>
          <cell r="M4260" t="str">
            <v/>
          </cell>
          <cell r="N4260"/>
          <cell r="O4260"/>
          <cell r="P4260"/>
          <cell r="Q4260" t="str">
            <v/>
          </cell>
          <cell r="R4260"/>
          <cell r="S4260" t="str">
            <v/>
          </cell>
          <cell r="T4260"/>
          <cell r="U4260"/>
          <cell r="V4260" t="str">
            <v/>
          </cell>
        </row>
        <row r="4261">
          <cell r="A4261"/>
          <cell r="B4261" t="str">
            <v/>
          </cell>
          <cell r="C4261"/>
          <cell r="D4261"/>
          <cell r="E4261"/>
          <cell r="F4261"/>
          <cell r="G4261"/>
          <cell r="H4261"/>
          <cell r="I4261"/>
          <cell r="J4261"/>
          <cell r="K4261"/>
          <cell r="L4261"/>
          <cell r="M4261" t="str">
            <v/>
          </cell>
          <cell r="N4261"/>
          <cell r="O4261"/>
          <cell r="P4261"/>
          <cell r="Q4261" t="str">
            <v/>
          </cell>
          <cell r="R4261"/>
          <cell r="S4261" t="str">
            <v/>
          </cell>
          <cell r="T4261"/>
          <cell r="U4261"/>
          <cell r="V4261" t="str">
            <v/>
          </cell>
        </row>
        <row r="4262">
          <cell r="A4262"/>
          <cell r="B4262" t="str">
            <v/>
          </cell>
          <cell r="C4262"/>
          <cell r="D4262"/>
          <cell r="E4262"/>
          <cell r="F4262"/>
          <cell r="G4262"/>
          <cell r="H4262"/>
          <cell r="I4262"/>
          <cell r="J4262"/>
          <cell r="K4262"/>
          <cell r="L4262"/>
          <cell r="M4262" t="str">
            <v/>
          </cell>
          <cell r="N4262"/>
          <cell r="O4262"/>
          <cell r="P4262"/>
          <cell r="Q4262" t="str">
            <v/>
          </cell>
          <cell r="R4262"/>
          <cell r="S4262" t="str">
            <v/>
          </cell>
          <cell r="T4262"/>
          <cell r="U4262"/>
          <cell r="V4262" t="str">
            <v/>
          </cell>
        </row>
        <row r="4263">
          <cell r="A4263"/>
          <cell r="B4263" t="str">
            <v/>
          </cell>
          <cell r="C4263"/>
          <cell r="D4263"/>
          <cell r="E4263"/>
          <cell r="F4263"/>
          <cell r="G4263"/>
          <cell r="H4263"/>
          <cell r="I4263"/>
          <cell r="J4263"/>
          <cell r="K4263"/>
          <cell r="L4263"/>
          <cell r="M4263" t="str">
            <v/>
          </cell>
          <cell r="N4263"/>
          <cell r="O4263"/>
          <cell r="P4263"/>
          <cell r="Q4263" t="str">
            <v/>
          </cell>
          <cell r="R4263"/>
          <cell r="S4263" t="str">
            <v/>
          </cell>
          <cell r="T4263"/>
          <cell r="U4263"/>
          <cell r="V4263" t="str">
            <v/>
          </cell>
        </row>
        <row r="4264">
          <cell r="A4264"/>
          <cell r="B4264" t="str">
            <v/>
          </cell>
          <cell r="C4264"/>
          <cell r="D4264"/>
          <cell r="E4264"/>
          <cell r="F4264"/>
          <cell r="G4264"/>
          <cell r="H4264"/>
          <cell r="I4264"/>
          <cell r="J4264"/>
          <cell r="K4264"/>
          <cell r="L4264"/>
          <cell r="M4264" t="str">
            <v/>
          </cell>
          <cell r="N4264"/>
          <cell r="O4264"/>
          <cell r="P4264"/>
          <cell r="Q4264" t="str">
            <v/>
          </cell>
          <cell r="R4264"/>
          <cell r="S4264" t="str">
            <v/>
          </cell>
          <cell r="T4264"/>
          <cell r="U4264"/>
          <cell r="V4264" t="str">
            <v/>
          </cell>
        </row>
        <row r="4265">
          <cell r="A4265"/>
          <cell r="B4265" t="str">
            <v/>
          </cell>
          <cell r="C4265"/>
          <cell r="D4265"/>
          <cell r="E4265"/>
          <cell r="F4265"/>
          <cell r="G4265"/>
          <cell r="H4265"/>
          <cell r="I4265"/>
          <cell r="J4265"/>
          <cell r="K4265"/>
          <cell r="L4265"/>
          <cell r="M4265" t="str">
            <v/>
          </cell>
          <cell r="N4265"/>
          <cell r="O4265"/>
          <cell r="P4265"/>
          <cell r="Q4265" t="str">
            <v/>
          </cell>
          <cell r="R4265"/>
          <cell r="S4265" t="str">
            <v/>
          </cell>
          <cell r="T4265"/>
          <cell r="U4265"/>
          <cell r="V4265" t="str">
            <v/>
          </cell>
        </row>
        <row r="4266">
          <cell r="A4266"/>
          <cell r="B4266" t="str">
            <v/>
          </cell>
          <cell r="C4266"/>
          <cell r="D4266"/>
          <cell r="E4266"/>
          <cell r="F4266"/>
          <cell r="G4266"/>
          <cell r="H4266"/>
          <cell r="I4266"/>
          <cell r="J4266"/>
          <cell r="K4266"/>
          <cell r="L4266"/>
          <cell r="M4266" t="str">
            <v/>
          </cell>
          <cell r="N4266"/>
          <cell r="O4266"/>
          <cell r="P4266"/>
          <cell r="Q4266" t="str">
            <v/>
          </cell>
          <cell r="R4266"/>
          <cell r="S4266" t="str">
            <v/>
          </cell>
          <cell r="T4266"/>
          <cell r="U4266"/>
          <cell r="V4266" t="str">
            <v/>
          </cell>
        </row>
        <row r="4267">
          <cell r="A4267"/>
          <cell r="B4267" t="str">
            <v/>
          </cell>
          <cell r="C4267"/>
          <cell r="D4267"/>
          <cell r="E4267"/>
          <cell r="F4267"/>
          <cell r="G4267"/>
          <cell r="H4267"/>
          <cell r="I4267"/>
          <cell r="J4267"/>
          <cell r="K4267"/>
          <cell r="L4267"/>
          <cell r="M4267" t="str">
            <v/>
          </cell>
          <cell r="N4267"/>
          <cell r="O4267"/>
          <cell r="P4267"/>
          <cell r="Q4267" t="str">
            <v/>
          </cell>
          <cell r="R4267"/>
          <cell r="S4267" t="str">
            <v/>
          </cell>
          <cell r="T4267"/>
          <cell r="U4267"/>
          <cell r="V4267" t="str">
            <v/>
          </cell>
        </row>
        <row r="4268">
          <cell r="A4268"/>
          <cell r="B4268" t="str">
            <v/>
          </cell>
          <cell r="C4268"/>
          <cell r="D4268"/>
          <cell r="E4268"/>
          <cell r="F4268"/>
          <cell r="G4268"/>
          <cell r="H4268"/>
          <cell r="I4268"/>
          <cell r="J4268"/>
          <cell r="K4268"/>
          <cell r="L4268"/>
          <cell r="M4268" t="str">
            <v/>
          </cell>
          <cell r="N4268"/>
          <cell r="O4268"/>
          <cell r="P4268"/>
          <cell r="Q4268" t="str">
            <v/>
          </cell>
          <cell r="R4268"/>
          <cell r="S4268" t="str">
            <v/>
          </cell>
          <cell r="T4268"/>
          <cell r="U4268"/>
          <cell r="V4268" t="str">
            <v/>
          </cell>
        </row>
        <row r="4269">
          <cell r="A4269"/>
          <cell r="B4269" t="str">
            <v/>
          </cell>
          <cell r="C4269"/>
          <cell r="D4269"/>
          <cell r="E4269"/>
          <cell r="F4269"/>
          <cell r="G4269"/>
          <cell r="H4269"/>
          <cell r="I4269"/>
          <cell r="J4269"/>
          <cell r="K4269"/>
          <cell r="L4269"/>
          <cell r="M4269" t="str">
            <v/>
          </cell>
          <cell r="N4269"/>
          <cell r="O4269"/>
          <cell r="P4269"/>
          <cell r="Q4269" t="str">
            <v/>
          </cell>
          <cell r="R4269"/>
          <cell r="S4269" t="str">
            <v/>
          </cell>
          <cell r="T4269"/>
          <cell r="U4269"/>
          <cell r="V4269" t="str">
            <v/>
          </cell>
        </row>
        <row r="4270">
          <cell r="A4270"/>
          <cell r="B4270" t="str">
            <v/>
          </cell>
          <cell r="C4270"/>
          <cell r="D4270"/>
          <cell r="E4270"/>
          <cell r="F4270"/>
          <cell r="G4270"/>
          <cell r="H4270"/>
          <cell r="I4270"/>
          <cell r="J4270"/>
          <cell r="K4270"/>
          <cell r="L4270"/>
          <cell r="M4270" t="str">
            <v/>
          </cell>
          <cell r="N4270"/>
          <cell r="O4270"/>
          <cell r="P4270"/>
          <cell r="Q4270" t="str">
            <v/>
          </cell>
          <cell r="R4270"/>
          <cell r="S4270" t="str">
            <v/>
          </cell>
          <cell r="T4270"/>
          <cell r="U4270"/>
          <cell r="V4270" t="str">
            <v/>
          </cell>
        </row>
        <row r="4271">
          <cell r="A4271"/>
          <cell r="B4271" t="str">
            <v/>
          </cell>
          <cell r="C4271"/>
          <cell r="D4271"/>
          <cell r="E4271"/>
          <cell r="F4271"/>
          <cell r="G4271"/>
          <cell r="H4271"/>
          <cell r="I4271"/>
          <cell r="J4271"/>
          <cell r="K4271"/>
          <cell r="L4271"/>
          <cell r="M4271" t="str">
            <v/>
          </cell>
          <cell r="N4271"/>
          <cell r="O4271"/>
          <cell r="P4271"/>
          <cell r="Q4271" t="str">
            <v/>
          </cell>
          <cell r="R4271"/>
          <cell r="S4271" t="str">
            <v/>
          </cell>
          <cell r="T4271"/>
          <cell r="U4271"/>
          <cell r="V4271" t="str">
            <v/>
          </cell>
        </row>
        <row r="4272">
          <cell r="A4272"/>
          <cell r="B4272" t="str">
            <v/>
          </cell>
          <cell r="C4272"/>
          <cell r="D4272"/>
          <cell r="E4272"/>
          <cell r="F4272"/>
          <cell r="G4272"/>
          <cell r="H4272"/>
          <cell r="I4272"/>
          <cell r="J4272"/>
          <cell r="K4272"/>
          <cell r="L4272"/>
          <cell r="M4272" t="str">
            <v/>
          </cell>
          <cell r="N4272"/>
          <cell r="O4272"/>
          <cell r="P4272"/>
          <cell r="Q4272" t="str">
            <v/>
          </cell>
          <cell r="R4272"/>
          <cell r="S4272" t="str">
            <v/>
          </cell>
          <cell r="T4272"/>
          <cell r="U4272"/>
          <cell r="V4272" t="str">
            <v/>
          </cell>
        </row>
        <row r="4273">
          <cell r="A4273"/>
          <cell r="B4273" t="str">
            <v/>
          </cell>
          <cell r="C4273"/>
          <cell r="D4273"/>
          <cell r="E4273"/>
          <cell r="F4273"/>
          <cell r="G4273"/>
          <cell r="H4273"/>
          <cell r="I4273"/>
          <cell r="J4273"/>
          <cell r="K4273"/>
          <cell r="L4273"/>
          <cell r="M4273" t="str">
            <v/>
          </cell>
          <cell r="N4273"/>
          <cell r="O4273"/>
          <cell r="P4273"/>
          <cell r="Q4273" t="str">
            <v/>
          </cell>
          <cell r="R4273"/>
          <cell r="S4273" t="str">
            <v/>
          </cell>
          <cell r="T4273"/>
          <cell r="U4273"/>
          <cell r="V4273" t="str">
            <v/>
          </cell>
        </row>
        <row r="4274">
          <cell r="A4274"/>
          <cell r="B4274" t="str">
            <v/>
          </cell>
          <cell r="C4274"/>
          <cell r="D4274"/>
          <cell r="E4274"/>
          <cell r="F4274"/>
          <cell r="G4274"/>
          <cell r="H4274"/>
          <cell r="I4274"/>
          <cell r="J4274"/>
          <cell r="K4274"/>
          <cell r="L4274"/>
          <cell r="M4274" t="str">
            <v/>
          </cell>
          <cell r="N4274"/>
          <cell r="O4274"/>
          <cell r="P4274"/>
          <cell r="Q4274" t="str">
            <v/>
          </cell>
          <cell r="R4274"/>
          <cell r="S4274" t="str">
            <v/>
          </cell>
          <cell r="T4274"/>
          <cell r="U4274"/>
          <cell r="V4274" t="str">
            <v/>
          </cell>
        </row>
        <row r="4275">
          <cell r="A4275"/>
          <cell r="B4275" t="str">
            <v/>
          </cell>
          <cell r="C4275"/>
          <cell r="D4275"/>
          <cell r="E4275"/>
          <cell r="F4275"/>
          <cell r="G4275"/>
          <cell r="H4275"/>
          <cell r="I4275"/>
          <cell r="J4275"/>
          <cell r="K4275"/>
          <cell r="L4275"/>
          <cell r="M4275" t="str">
            <v/>
          </cell>
          <cell r="N4275"/>
          <cell r="O4275"/>
          <cell r="P4275"/>
          <cell r="Q4275" t="str">
            <v/>
          </cell>
          <cell r="R4275"/>
          <cell r="S4275" t="str">
            <v/>
          </cell>
          <cell r="T4275"/>
          <cell r="U4275"/>
          <cell r="V4275" t="str">
            <v/>
          </cell>
        </row>
        <row r="4276">
          <cell r="A4276"/>
          <cell r="B4276" t="str">
            <v/>
          </cell>
          <cell r="C4276"/>
          <cell r="D4276"/>
          <cell r="E4276"/>
          <cell r="F4276"/>
          <cell r="G4276"/>
          <cell r="H4276"/>
          <cell r="I4276"/>
          <cell r="J4276"/>
          <cell r="K4276"/>
          <cell r="L4276"/>
          <cell r="M4276" t="str">
            <v/>
          </cell>
          <cell r="N4276"/>
          <cell r="O4276"/>
          <cell r="P4276"/>
          <cell r="Q4276" t="str">
            <v/>
          </cell>
          <cell r="R4276"/>
          <cell r="S4276" t="str">
            <v/>
          </cell>
          <cell r="T4276"/>
          <cell r="U4276"/>
          <cell r="V4276" t="str">
            <v/>
          </cell>
        </row>
        <row r="4277">
          <cell r="A4277"/>
          <cell r="B4277" t="str">
            <v/>
          </cell>
          <cell r="C4277"/>
          <cell r="D4277"/>
          <cell r="E4277"/>
          <cell r="F4277"/>
          <cell r="G4277"/>
          <cell r="H4277"/>
          <cell r="I4277"/>
          <cell r="J4277"/>
          <cell r="K4277"/>
          <cell r="L4277"/>
          <cell r="M4277" t="str">
            <v/>
          </cell>
          <cell r="N4277"/>
          <cell r="O4277"/>
          <cell r="P4277"/>
          <cell r="Q4277" t="str">
            <v/>
          </cell>
          <cell r="R4277"/>
          <cell r="S4277" t="str">
            <v/>
          </cell>
          <cell r="T4277"/>
          <cell r="U4277"/>
          <cell r="V4277" t="str">
            <v/>
          </cell>
        </row>
        <row r="4278">
          <cell r="A4278"/>
          <cell r="B4278" t="str">
            <v/>
          </cell>
          <cell r="C4278"/>
          <cell r="D4278"/>
          <cell r="E4278"/>
          <cell r="F4278"/>
          <cell r="G4278"/>
          <cell r="H4278"/>
          <cell r="I4278"/>
          <cell r="J4278"/>
          <cell r="K4278"/>
          <cell r="L4278"/>
          <cell r="M4278" t="str">
            <v/>
          </cell>
          <cell r="N4278"/>
          <cell r="O4278"/>
          <cell r="P4278"/>
          <cell r="Q4278" t="str">
            <v/>
          </cell>
          <cell r="R4278"/>
          <cell r="S4278" t="str">
            <v/>
          </cell>
          <cell r="T4278"/>
          <cell r="U4278"/>
          <cell r="V4278" t="str">
            <v/>
          </cell>
        </row>
        <row r="4279">
          <cell r="A4279"/>
          <cell r="B4279" t="str">
            <v/>
          </cell>
          <cell r="C4279"/>
          <cell r="D4279"/>
          <cell r="E4279"/>
          <cell r="F4279"/>
          <cell r="G4279"/>
          <cell r="H4279"/>
          <cell r="I4279"/>
          <cell r="J4279"/>
          <cell r="K4279"/>
          <cell r="L4279"/>
          <cell r="M4279" t="str">
            <v/>
          </cell>
          <cell r="N4279"/>
          <cell r="O4279"/>
          <cell r="P4279"/>
          <cell r="Q4279" t="str">
            <v/>
          </cell>
          <cell r="R4279"/>
          <cell r="S4279" t="str">
            <v/>
          </cell>
          <cell r="T4279"/>
          <cell r="U4279"/>
          <cell r="V4279" t="str">
            <v/>
          </cell>
        </row>
        <row r="4280">
          <cell r="A4280"/>
          <cell r="B4280" t="str">
            <v/>
          </cell>
          <cell r="C4280"/>
          <cell r="D4280"/>
          <cell r="E4280"/>
          <cell r="F4280"/>
          <cell r="G4280"/>
          <cell r="H4280"/>
          <cell r="I4280"/>
          <cell r="J4280"/>
          <cell r="K4280"/>
          <cell r="L4280"/>
          <cell r="M4280" t="str">
            <v/>
          </cell>
          <cell r="N4280"/>
          <cell r="O4280"/>
          <cell r="P4280"/>
          <cell r="Q4280" t="str">
            <v/>
          </cell>
          <cell r="R4280"/>
          <cell r="S4280" t="str">
            <v/>
          </cell>
          <cell r="T4280"/>
          <cell r="U4280"/>
          <cell r="V4280" t="str">
            <v/>
          </cell>
        </row>
        <row r="4281">
          <cell r="A4281"/>
          <cell r="B4281" t="str">
            <v/>
          </cell>
          <cell r="C4281"/>
          <cell r="D4281"/>
          <cell r="E4281"/>
          <cell r="F4281"/>
          <cell r="G4281"/>
          <cell r="H4281"/>
          <cell r="I4281"/>
          <cell r="J4281"/>
          <cell r="K4281"/>
          <cell r="L4281"/>
          <cell r="M4281" t="str">
            <v/>
          </cell>
          <cell r="N4281"/>
          <cell r="O4281"/>
          <cell r="P4281"/>
          <cell r="Q4281" t="str">
            <v/>
          </cell>
          <cell r="R4281"/>
          <cell r="S4281" t="str">
            <v/>
          </cell>
          <cell r="T4281"/>
          <cell r="U4281"/>
          <cell r="V4281" t="str">
            <v/>
          </cell>
        </row>
        <row r="4282">
          <cell r="A4282"/>
          <cell r="B4282" t="str">
            <v/>
          </cell>
          <cell r="C4282"/>
          <cell r="D4282"/>
          <cell r="E4282"/>
          <cell r="F4282"/>
          <cell r="G4282"/>
          <cell r="H4282"/>
          <cell r="I4282"/>
          <cell r="J4282"/>
          <cell r="K4282"/>
          <cell r="L4282"/>
          <cell r="M4282" t="str">
            <v/>
          </cell>
          <cell r="N4282"/>
          <cell r="O4282"/>
          <cell r="P4282"/>
          <cell r="Q4282" t="str">
            <v/>
          </cell>
          <cell r="R4282"/>
          <cell r="S4282" t="str">
            <v/>
          </cell>
          <cell r="T4282"/>
          <cell r="U4282"/>
          <cell r="V4282" t="str">
            <v/>
          </cell>
        </row>
        <row r="4283">
          <cell r="A4283"/>
          <cell r="B4283" t="str">
            <v/>
          </cell>
          <cell r="C4283"/>
          <cell r="D4283"/>
          <cell r="E4283"/>
          <cell r="F4283"/>
          <cell r="G4283"/>
          <cell r="H4283"/>
          <cell r="I4283"/>
          <cell r="J4283"/>
          <cell r="K4283"/>
          <cell r="L4283"/>
          <cell r="M4283" t="str">
            <v/>
          </cell>
          <cell r="N4283"/>
          <cell r="O4283"/>
          <cell r="P4283"/>
          <cell r="Q4283" t="str">
            <v/>
          </cell>
          <cell r="R4283"/>
          <cell r="S4283" t="str">
            <v/>
          </cell>
          <cell r="T4283"/>
          <cell r="U4283"/>
          <cell r="V4283" t="str">
            <v/>
          </cell>
        </row>
        <row r="4284">
          <cell r="A4284"/>
          <cell r="B4284" t="str">
            <v/>
          </cell>
          <cell r="C4284"/>
          <cell r="D4284"/>
          <cell r="E4284"/>
          <cell r="F4284"/>
          <cell r="G4284"/>
          <cell r="H4284"/>
          <cell r="I4284"/>
          <cell r="J4284"/>
          <cell r="K4284"/>
          <cell r="L4284"/>
          <cell r="M4284" t="str">
            <v/>
          </cell>
          <cell r="N4284"/>
          <cell r="O4284"/>
          <cell r="P4284"/>
          <cell r="Q4284" t="str">
            <v/>
          </cell>
          <cell r="R4284"/>
          <cell r="S4284" t="str">
            <v/>
          </cell>
          <cell r="T4284"/>
          <cell r="U4284"/>
          <cell r="V4284" t="str">
            <v/>
          </cell>
        </row>
        <row r="4285">
          <cell r="A4285"/>
          <cell r="B4285" t="str">
            <v/>
          </cell>
          <cell r="C4285"/>
          <cell r="D4285"/>
          <cell r="E4285"/>
          <cell r="F4285"/>
          <cell r="G4285"/>
          <cell r="H4285"/>
          <cell r="I4285"/>
          <cell r="J4285"/>
          <cell r="K4285"/>
          <cell r="L4285"/>
          <cell r="M4285" t="str">
            <v/>
          </cell>
          <cell r="N4285"/>
          <cell r="O4285"/>
          <cell r="P4285"/>
          <cell r="Q4285" t="str">
            <v/>
          </cell>
          <cell r="R4285"/>
          <cell r="S4285" t="str">
            <v/>
          </cell>
          <cell r="T4285"/>
          <cell r="U4285"/>
          <cell r="V4285" t="str">
            <v/>
          </cell>
        </row>
        <row r="4286">
          <cell r="A4286"/>
          <cell r="B4286" t="str">
            <v/>
          </cell>
          <cell r="C4286"/>
          <cell r="D4286"/>
          <cell r="E4286"/>
          <cell r="F4286"/>
          <cell r="G4286"/>
          <cell r="H4286"/>
          <cell r="I4286"/>
          <cell r="J4286"/>
          <cell r="K4286"/>
          <cell r="L4286"/>
          <cell r="M4286" t="str">
            <v/>
          </cell>
          <cell r="N4286"/>
          <cell r="O4286"/>
          <cell r="P4286"/>
          <cell r="Q4286" t="str">
            <v/>
          </cell>
          <cell r="R4286"/>
          <cell r="S4286" t="str">
            <v/>
          </cell>
          <cell r="T4286"/>
          <cell r="U4286"/>
          <cell r="V4286" t="str">
            <v/>
          </cell>
        </row>
        <row r="4287">
          <cell r="A4287"/>
          <cell r="B4287" t="str">
            <v/>
          </cell>
          <cell r="C4287"/>
          <cell r="D4287"/>
          <cell r="E4287"/>
          <cell r="F4287"/>
          <cell r="G4287"/>
          <cell r="H4287"/>
          <cell r="I4287"/>
          <cell r="J4287"/>
          <cell r="K4287"/>
          <cell r="L4287"/>
          <cell r="M4287" t="str">
            <v/>
          </cell>
          <cell r="N4287"/>
          <cell r="O4287"/>
          <cell r="P4287"/>
          <cell r="Q4287" t="str">
            <v/>
          </cell>
          <cell r="R4287"/>
          <cell r="S4287" t="str">
            <v/>
          </cell>
          <cell r="T4287"/>
          <cell r="U4287"/>
          <cell r="V4287" t="str">
            <v/>
          </cell>
        </row>
        <row r="4288">
          <cell r="A4288"/>
          <cell r="B4288" t="str">
            <v/>
          </cell>
          <cell r="C4288"/>
          <cell r="D4288"/>
          <cell r="E4288"/>
          <cell r="F4288"/>
          <cell r="G4288"/>
          <cell r="H4288"/>
          <cell r="I4288"/>
          <cell r="J4288"/>
          <cell r="K4288"/>
          <cell r="L4288"/>
          <cell r="M4288" t="str">
            <v/>
          </cell>
          <cell r="N4288"/>
          <cell r="O4288"/>
          <cell r="P4288"/>
          <cell r="Q4288" t="str">
            <v/>
          </cell>
          <cell r="R4288"/>
          <cell r="S4288" t="str">
            <v/>
          </cell>
          <cell r="T4288"/>
          <cell r="U4288"/>
          <cell r="V4288" t="str">
            <v/>
          </cell>
        </row>
        <row r="4289">
          <cell r="A4289"/>
          <cell r="B4289" t="str">
            <v/>
          </cell>
          <cell r="C4289"/>
          <cell r="D4289"/>
          <cell r="E4289"/>
          <cell r="F4289"/>
          <cell r="G4289"/>
          <cell r="H4289"/>
          <cell r="I4289"/>
          <cell r="J4289"/>
          <cell r="K4289"/>
          <cell r="L4289"/>
          <cell r="M4289" t="str">
            <v/>
          </cell>
          <cell r="N4289"/>
          <cell r="O4289"/>
          <cell r="P4289"/>
          <cell r="Q4289" t="str">
            <v/>
          </cell>
          <cell r="R4289"/>
          <cell r="S4289" t="str">
            <v/>
          </cell>
          <cell r="T4289"/>
          <cell r="U4289"/>
          <cell r="V4289" t="str">
            <v/>
          </cell>
        </row>
        <row r="4290">
          <cell r="A4290"/>
          <cell r="B4290" t="str">
            <v/>
          </cell>
          <cell r="C4290"/>
          <cell r="D4290"/>
          <cell r="E4290"/>
          <cell r="F4290"/>
          <cell r="G4290"/>
          <cell r="H4290"/>
          <cell r="I4290"/>
          <cell r="J4290"/>
          <cell r="K4290"/>
          <cell r="L4290"/>
          <cell r="M4290" t="str">
            <v/>
          </cell>
          <cell r="N4290"/>
          <cell r="O4290"/>
          <cell r="P4290"/>
          <cell r="Q4290" t="str">
            <v/>
          </cell>
          <cell r="R4290"/>
          <cell r="S4290" t="str">
            <v/>
          </cell>
          <cell r="T4290"/>
          <cell r="U4290"/>
          <cell r="V4290" t="str">
            <v/>
          </cell>
        </row>
        <row r="4291">
          <cell r="A4291"/>
          <cell r="B4291" t="str">
            <v/>
          </cell>
          <cell r="C4291"/>
          <cell r="D4291"/>
          <cell r="E4291"/>
          <cell r="F4291"/>
          <cell r="G4291"/>
          <cell r="H4291"/>
          <cell r="I4291"/>
          <cell r="J4291"/>
          <cell r="K4291"/>
          <cell r="L4291"/>
          <cell r="M4291" t="str">
            <v/>
          </cell>
          <cell r="N4291"/>
          <cell r="O4291"/>
          <cell r="P4291"/>
          <cell r="Q4291" t="str">
            <v/>
          </cell>
          <cell r="R4291"/>
          <cell r="S4291" t="str">
            <v/>
          </cell>
          <cell r="T4291"/>
          <cell r="U4291"/>
          <cell r="V4291" t="str">
            <v/>
          </cell>
        </row>
        <row r="4292">
          <cell r="A4292"/>
          <cell r="B4292" t="str">
            <v/>
          </cell>
          <cell r="C4292"/>
          <cell r="D4292"/>
          <cell r="E4292"/>
          <cell r="F4292"/>
          <cell r="G4292"/>
          <cell r="H4292"/>
          <cell r="I4292"/>
          <cell r="J4292"/>
          <cell r="K4292"/>
          <cell r="L4292"/>
          <cell r="M4292" t="str">
            <v/>
          </cell>
          <cell r="N4292"/>
          <cell r="O4292"/>
          <cell r="P4292"/>
          <cell r="Q4292" t="str">
            <v/>
          </cell>
          <cell r="R4292"/>
          <cell r="S4292" t="str">
            <v/>
          </cell>
          <cell r="T4292"/>
          <cell r="U4292"/>
          <cell r="V4292" t="str">
            <v/>
          </cell>
        </row>
        <row r="4293">
          <cell r="A4293"/>
          <cell r="B4293" t="str">
            <v/>
          </cell>
          <cell r="C4293"/>
          <cell r="D4293"/>
          <cell r="E4293"/>
          <cell r="F4293"/>
          <cell r="G4293"/>
          <cell r="H4293"/>
          <cell r="I4293"/>
          <cell r="J4293"/>
          <cell r="K4293"/>
          <cell r="L4293"/>
          <cell r="M4293" t="str">
            <v/>
          </cell>
          <cell r="N4293"/>
          <cell r="O4293"/>
          <cell r="P4293"/>
          <cell r="Q4293" t="str">
            <v/>
          </cell>
          <cell r="R4293"/>
          <cell r="S4293" t="str">
            <v/>
          </cell>
          <cell r="T4293"/>
          <cell r="U4293"/>
          <cell r="V4293" t="str">
            <v/>
          </cell>
        </row>
        <row r="4294">
          <cell r="A4294"/>
          <cell r="B4294" t="str">
            <v/>
          </cell>
          <cell r="C4294"/>
          <cell r="D4294"/>
          <cell r="E4294"/>
          <cell r="F4294"/>
          <cell r="G4294"/>
          <cell r="H4294"/>
          <cell r="I4294"/>
          <cell r="J4294"/>
          <cell r="K4294"/>
          <cell r="L4294"/>
          <cell r="M4294" t="str">
            <v/>
          </cell>
          <cell r="N4294"/>
          <cell r="O4294"/>
          <cell r="P4294"/>
          <cell r="Q4294" t="str">
            <v/>
          </cell>
          <cell r="R4294"/>
          <cell r="S4294" t="str">
            <v/>
          </cell>
          <cell r="T4294"/>
          <cell r="U4294"/>
          <cell r="V4294" t="str">
            <v/>
          </cell>
        </row>
        <row r="4295">
          <cell r="A4295"/>
          <cell r="B4295" t="str">
            <v/>
          </cell>
          <cell r="C4295"/>
          <cell r="D4295"/>
          <cell r="E4295"/>
          <cell r="F4295"/>
          <cell r="G4295"/>
          <cell r="H4295"/>
          <cell r="I4295"/>
          <cell r="J4295"/>
          <cell r="K4295"/>
          <cell r="L4295"/>
          <cell r="M4295" t="str">
            <v/>
          </cell>
          <cell r="N4295"/>
          <cell r="O4295"/>
          <cell r="P4295"/>
          <cell r="Q4295" t="str">
            <v/>
          </cell>
          <cell r="R4295"/>
          <cell r="S4295" t="str">
            <v/>
          </cell>
          <cell r="T4295"/>
          <cell r="U4295"/>
          <cell r="V4295" t="str">
            <v/>
          </cell>
        </row>
        <row r="4296">
          <cell r="A4296"/>
          <cell r="B4296" t="str">
            <v/>
          </cell>
          <cell r="C4296"/>
          <cell r="D4296"/>
          <cell r="E4296"/>
          <cell r="F4296"/>
          <cell r="G4296"/>
          <cell r="H4296"/>
          <cell r="I4296"/>
          <cell r="J4296"/>
          <cell r="K4296"/>
          <cell r="L4296"/>
          <cell r="M4296" t="str">
            <v/>
          </cell>
          <cell r="N4296"/>
          <cell r="O4296"/>
          <cell r="P4296"/>
          <cell r="Q4296" t="str">
            <v/>
          </cell>
          <cell r="R4296"/>
          <cell r="S4296" t="str">
            <v/>
          </cell>
          <cell r="T4296"/>
          <cell r="U4296"/>
          <cell r="V4296" t="str">
            <v/>
          </cell>
        </row>
        <row r="4297">
          <cell r="A4297"/>
          <cell r="B4297" t="str">
            <v/>
          </cell>
          <cell r="C4297"/>
          <cell r="D4297"/>
          <cell r="E4297"/>
          <cell r="F4297"/>
          <cell r="G4297"/>
          <cell r="H4297"/>
          <cell r="I4297"/>
          <cell r="J4297"/>
          <cell r="K4297"/>
          <cell r="L4297"/>
          <cell r="M4297" t="str">
            <v/>
          </cell>
          <cell r="N4297"/>
          <cell r="O4297"/>
          <cell r="P4297"/>
          <cell r="Q4297" t="str">
            <v/>
          </cell>
          <cell r="R4297"/>
          <cell r="S4297" t="str">
            <v/>
          </cell>
          <cell r="T4297"/>
          <cell r="U4297"/>
          <cell r="V4297" t="str">
            <v/>
          </cell>
        </row>
        <row r="4298">
          <cell r="A4298"/>
          <cell r="B4298" t="str">
            <v/>
          </cell>
          <cell r="C4298"/>
          <cell r="D4298"/>
          <cell r="E4298"/>
          <cell r="F4298"/>
          <cell r="G4298"/>
          <cell r="H4298"/>
          <cell r="I4298"/>
          <cell r="J4298"/>
          <cell r="K4298"/>
          <cell r="L4298"/>
          <cell r="M4298" t="str">
            <v/>
          </cell>
          <cell r="N4298"/>
          <cell r="O4298"/>
          <cell r="P4298"/>
          <cell r="Q4298" t="str">
            <v/>
          </cell>
          <cell r="R4298"/>
          <cell r="S4298" t="str">
            <v/>
          </cell>
          <cell r="T4298"/>
          <cell r="U4298"/>
          <cell r="V4298" t="str">
            <v/>
          </cell>
        </row>
        <row r="4299">
          <cell r="A4299"/>
          <cell r="B4299" t="str">
            <v/>
          </cell>
          <cell r="C4299"/>
          <cell r="D4299"/>
          <cell r="E4299"/>
          <cell r="F4299"/>
          <cell r="G4299"/>
          <cell r="H4299"/>
          <cell r="I4299"/>
          <cell r="J4299"/>
          <cell r="K4299"/>
          <cell r="L4299"/>
          <cell r="M4299" t="str">
            <v/>
          </cell>
          <cell r="N4299"/>
          <cell r="O4299"/>
          <cell r="P4299"/>
          <cell r="Q4299" t="str">
            <v/>
          </cell>
          <cell r="R4299"/>
          <cell r="S4299" t="str">
            <v/>
          </cell>
          <cell r="T4299"/>
          <cell r="U4299"/>
          <cell r="V4299" t="str">
            <v/>
          </cell>
        </row>
        <row r="4300">
          <cell r="A4300"/>
          <cell r="B4300" t="str">
            <v/>
          </cell>
          <cell r="C4300"/>
          <cell r="D4300"/>
          <cell r="E4300"/>
          <cell r="F4300"/>
          <cell r="G4300"/>
          <cell r="H4300"/>
          <cell r="I4300"/>
          <cell r="J4300"/>
          <cell r="K4300"/>
          <cell r="L4300"/>
          <cell r="M4300" t="str">
            <v/>
          </cell>
          <cell r="N4300"/>
          <cell r="O4300"/>
          <cell r="P4300"/>
          <cell r="Q4300" t="str">
            <v/>
          </cell>
          <cell r="R4300"/>
          <cell r="S4300" t="str">
            <v/>
          </cell>
          <cell r="T4300"/>
          <cell r="U4300"/>
          <cell r="V4300" t="str">
            <v/>
          </cell>
        </row>
        <row r="4301">
          <cell r="A4301"/>
          <cell r="B4301" t="str">
            <v/>
          </cell>
          <cell r="C4301"/>
          <cell r="D4301"/>
          <cell r="E4301"/>
          <cell r="F4301"/>
          <cell r="G4301"/>
          <cell r="H4301"/>
          <cell r="I4301"/>
          <cell r="J4301"/>
          <cell r="K4301"/>
          <cell r="L4301"/>
          <cell r="M4301" t="str">
            <v/>
          </cell>
          <cell r="N4301"/>
          <cell r="O4301"/>
          <cell r="P4301"/>
          <cell r="Q4301" t="str">
            <v/>
          </cell>
          <cell r="R4301"/>
          <cell r="S4301" t="str">
            <v/>
          </cell>
          <cell r="T4301"/>
          <cell r="U4301"/>
          <cell r="V4301" t="str">
            <v/>
          </cell>
        </row>
        <row r="4302">
          <cell r="A4302"/>
          <cell r="B4302" t="str">
            <v/>
          </cell>
          <cell r="C4302"/>
          <cell r="D4302"/>
          <cell r="E4302"/>
          <cell r="F4302"/>
          <cell r="G4302"/>
          <cell r="H4302"/>
          <cell r="I4302"/>
          <cell r="J4302"/>
          <cell r="K4302"/>
          <cell r="L4302"/>
          <cell r="M4302" t="str">
            <v/>
          </cell>
          <cell r="N4302"/>
          <cell r="O4302"/>
          <cell r="P4302"/>
          <cell r="Q4302" t="str">
            <v/>
          </cell>
          <cell r="R4302"/>
          <cell r="S4302" t="str">
            <v/>
          </cell>
          <cell r="T4302"/>
          <cell r="U4302"/>
          <cell r="V4302" t="str">
            <v/>
          </cell>
        </row>
        <row r="4303">
          <cell r="A4303"/>
          <cell r="B4303" t="str">
            <v/>
          </cell>
          <cell r="C4303"/>
          <cell r="D4303"/>
          <cell r="E4303"/>
          <cell r="F4303"/>
          <cell r="G4303"/>
          <cell r="H4303"/>
          <cell r="I4303"/>
          <cell r="J4303"/>
          <cell r="K4303"/>
          <cell r="L4303"/>
          <cell r="M4303" t="str">
            <v/>
          </cell>
          <cell r="N4303"/>
          <cell r="O4303"/>
          <cell r="P4303"/>
          <cell r="Q4303" t="str">
            <v/>
          </cell>
          <cell r="R4303"/>
          <cell r="S4303" t="str">
            <v/>
          </cell>
          <cell r="T4303"/>
          <cell r="U4303"/>
          <cell r="V4303" t="str">
            <v/>
          </cell>
        </row>
        <row r="4304">
          <cell r="A4304"/>
          <cell r="B4304" t="str">
            <v/>
          </cell>
          <cell r="C4304"/>
          <cell r="D4304"/>
          <cell r="E4304"/>
          <cell r="F4304"/>
          <cell r="G4304"/>
          <cell r="H4304"/>
          <cell r="I4304"/>
          <cell r="J4304"/>
          <cell r="K4304"/>
          <cell r="L4304"/>
          <cell r="M4304" t="str">
            <v/>
          </cell>
          <cell r="N4304"/>
          <cell r="O4304"/>
          <cell r="P4304"/>
          <cell r="Q4304" t="str">
            <v/>
          </cell>
          <cell r="R4304"/>
          <cell r="S4304" t="str">
            <v/>
          </cell>
          <cell r="T4304"/>
          <cell r="U4304"/>
          <cell r="V4304" t="str">
            <v/>
          </cell>
        </row>
        <row r="4305">
          <cell r="A4305"/>
          <cell r="B4305" t="str">
            <v/>
          </cell>
          <cell r="C4305"/>
          <cell r="D4305"/>
          <cell r="E4305"/>
          <cell r="F4305"/>
          <cell r="G4305"/>
          <cell r="H4305"/>
          <cell r="I4305"/>
          <cell r="J4305"/>
          <cell r="K4305"/>
          <cell r="L4305"/>
          <cell r="M4305" t="str">
            <v/>
          </cell>
          <cell r="N4305"/>
          <cell r="O4305"/>
          <cell r="P4305"/>
          <cell r="Q4305" t="str">
            <v/>
          </cell>
          <cell r="R4305"/>
          <cell r="S4305" t="str">
            <v/>
          </cell>
          <cell r="T4305"/>
          <cell r="U4305"/>
          <cell r="V4305" t="str">
            <v/>
          </cell>
        </row>
        <row r="4306">
          <cell r="A4306"/>
          <cell r="B4306" t="str">
            <v/>
          </cell>
          <cell r="C4306"/>
          <cell r="D4306"/>
          <cell r="E4306"/>
          <cell r="F4306"/>
          <cell r="G4306"/>
          <cell r="H4306"/>
          <cell r="I4306"/>
          <cell r="J4306"/>
          <cell r="K4306"/>
          <cell r="L4306"/>
          <cell r="M4306" t="str">
            <v/>
          </cell>
          <cell r="N4306"/>
          <cell r="O4306"/>
          <cell r="P4306"/>
          <cell r="Q4306" t="str">
            <v/>
          </cell>
          <cell r="R4306"/>
          <cell r="S4306" t="str">
            <v/>
          </cell>
          <cell r="T4306"/>
          <cell r="U4306"/>
          <cell r="V4306" t="str">
            <v/>
          </cell>
        </row>
        <row r="4307">
          <cell r="A4307"/>
          <cell r="B4307" t="str">
            <v/>
          </cell>
          <cell r="C4307"/>
          <cell r="D4307"/>
          <cell r="E4307"/>
          <cell r="F4307"/>
          <cell r="G4307"/>
          <cell r="H4307"/>
          <cell r="I4307"/>
          <cell r="J4307"/>
          <cell r="K4307"/>
          <cell r="L4307"/>
          <cell r="M4307" t="str">
            <v/>
          </cell>
          <cell r="N4307"/>
          <cell r="O4307"/>
          <cell r="P4307"/>
          <cell r="Q4307" t="str">
            <v/>
          </cell>
          <cell r="R4307"/>
          <cell r="S4307" t="str">
            <v/>
          </cell>
          <cell r="T4307"/>
          <cell r="U4307"/>
          <cell r="V4307" t="str">
            <v/>
          </cell>
        </row>
        <row r="4308">
          <cell r="A4308"/>
          <cell r="B4308" t="str">
            <v/>
          </cell>
          <cell r="C4308"/>
          <cell r="D4308"/>
          <cell r="E4308"/>
          <cell r="F4308"/>
          <cell r="G4308"/>
          <cell r="H4308"/>
          <cell r="I4308"/>
          <cell r="J4308"/>
          <cell r="K4308"/>
          <cell r="L4308"/>
          <cell r="M4308" t="str">
            <v/>
          </cell>
          <cell r="N4308"/>
          <cell r="O4308"/>
          <cell r="P4308"/>
          <cell r="Q4308" t="str">
            <v/>
          </cell>
          <cell r="R4308"/>
          <cell r="S4308" t="str">
            <v/>
          </cell>
          <cell r="T4308"/>
          <cell r="U4308"/>
          <cell r="V4308" t="str">
            <v/>
          </cell>
        </row>
        <row r="4309">
          <cell r="A4309"/>
          <cell r="B4309" t="str">
            <v/>
          </cell>
          <cell r="C4309"/>
          <cell r="D4309"/>
          <cell r="E4309"/>
          <cell r="F4309"/>
          <cell r="G4309"/>
          <cell r="H4309"/>
          <cell r="I4309"/>
          <cell r="J4309"/>
          <cell r="K4309"/>
          <cell r="L4309"/>
          <cell r="M4309" t="str">
            <v/>
          </cell>
          <cell r="N4309"/>
          <cell r="O4309"/>
          <cell r="P4309"/>
          <cell r="Q4309" t="str">
            <v/>
          </cell>
          <cell r="R4309"/>
          <cell r="S4309" t="str">
            <v/>
          </cell>
          <cell r="T4309"/>
          <cell r="U4309"/>
          <cell r="V4309" t="str">
            <v/>
          </cell>
        </row>
        <row r="4310">
          <cell r="A4310"/>
          <cell r="B4310" t="str">
            <v/>
          </cell>
          <cell r="C4310"/>
          <cell r="D4310"/>
          <cell r="E4310"/>
          <cell r="F4310"/>
          <cell r="G4310"/>
          <cell r="H4310"/>
          <cell r="I4310"/>
          <cell r="J4310"/>
          <cell r="K4310"/>
          <cell r="L4310"/>
          <cell r="M4310" t="str">
            <v/>
          </cell>
          <cell r="N4310"/>
          <cell r="O4310"/>
          <cell r="P4310"/>
          <cell r="Q4310" t="str">
            <v/>
          </cell>
          <cell r="R4310"/>
          <cell r="S4310" t="str">
            <v/>
          </cell>
          <cell r="T4310"/>
          <cell r="U4310"/>
          <cell r="V4310" t="str">
            <v/>
          </cell>
        </row>
        <row r="4311">
          <cell r="A4311"/>
          <cell r="B4311" t="str">
            <v/>
          </cell>
          <cell r="C4311"/>
          <cell r="D4311"/>
          <cell r="E4311"/>
          <cell r="F4311"/>
          <cell r="G4311"/>
          <cell r="H4311"/>
          <cell r="I4311"/>
          <cell r="J4311"/>
          <cell r="K4311"/>
          <cell r="L4311"/>
          <cell r="M4311" t="str">
            <v/>
          </cell>
          <cell r="N4311"/>
          <cell r="O4311"/>
          <cell r="P4311"/>
          <cell r="Q4311" t="str">
            <v/>
          </cell>
          <cell r="R4311"/>
          <cell r="S4311" t="str">
            <v/>
          </cell>
          <cell r="T4311"/>
          <cell r="U4311"/>
          <cell r="V4311" t="str">
            <v/>
          </cell>
        </row>
        <row r="4312">
          <cell r="A4312"/>
          <cell r="B4312" t="str">
            <v/>
          </cell>
          <cell r="C4312"/>
          <cell r="D4312"/>
          <cell r="E4312"/>
          <cell r="F4312"/>
          <cell r="G4312"/>
          <cell r="H4312"/>
          <cell r="I4312"/>
          <cell r="J4312"/>
          <cell r="K4312"/>
          <cell r="L4312"/>
          <cell r="M4312" t="str">
            <v/>
          </cell>
          <cell r="N4312"/>
          <cell r="O4312"/>
          <cell r="P4312"/>
          <cell r="Q4312" t="str">
            <v/>
          </cell>
          <cell r="R4312"/>
          <cell r="S4312" t="str">
            <v/>
          </cell>
          <cell r="T4312"/>
          <cell r="U4312"/>
          <cell r="V4312" t="str">
            <v/>
          </cell>
        </row>
        <row r="4313">
          <cell r="A4313"/>
          <cell r="B4313" t="str">
            <v/>
          </cell>
          <cell r="C4313"/>
          <cell r="D4313"/>
          <cell r="E4313"/>
          <cell r="F4313"/>
          <cell r="G4313"/>
          <cell r="H4313"/>
          <cell r="I4313"/>
          <cell r="J4313"/>
          <cell r="K4313"/>
          <cell r="L4313"/>
          <cell r="M4313" t="str">
            <v/>
          </cell>
          <cell r="N4313"/>
          <cell r="O4313"/>
          <cell r="P4313"/>
          <cell r="Q4313" t="str">
            <v/>
          </cell>
          <cell r="R4313"/>
          <cell r="S4313" t="str">
            <v/>
          </cell>
          <cell r="T4313"/>
          <cell r="U4313"/>
          <cell r="V4313" t="str">
            <v/>
          </cell>
        </row>
        <row r="4314">
          <cell r="A4314"/>
          <cell r="B4314" t="str">
            <v/>
          </cell>
          <cell r="C4314"/>
          <cell r="D4314"/>
          <cell r="E4314"/>
          <cell r="F4314"/>
          <cell r="G4314"/>
          <cell r="H4314"/>
          <cell r="I4314"/>
          <cell r="J4314"/>
          <cell r="K4314"/>
          <cell r="L4314"/>
          <cell r="M4314" t="str">
            <v/>
          </cell>
          <cell r="N4314"/>
          <cell r="O4314"/>
          <cell r="P4314"/>
          <cell r="Q4314" t="str">
            <v/>
          </cell>
          <cell r="R4314"/>
          <cell r="S4314" t="str">
            <v/>
          </cell>
          <cell r="T4314"/>
          <cell r="U4314"/>
          <cell r="V4314" t="str">
            <v/>
          </cell>
        </row>
        <row r="4315">
          <cell r="A4315"/>
          <cell r="B4315" t="str">
            <v/>
          </cell>
          <cell r="C4315"/>
          <cell r="D4315"/>
          <cell r="E4315"/>
          <cell r="F4315"/>
          <cell r="G4315"/>
          <cell r="H4315"/>
          <cell r="I4315"/>
          <cell r="J4315"/>
          <cell r="K4315"/>
          <cell r="L4315"/>
          <cell r="M4315" t="str">
            <v/>
          </cell>
          <cell r="N4315"/>
          <cell r="O4315"/>
          <cell r="P4315"/>
          <cell r="Q4315" t="str">
            <v/>
          </cell>
          <cell r="R4315"/>
          <cell r="S4315" t="str">
            <v/>
          </cell>
          <cell r="T4315"/>
          <cell r="U4315"/>
          <cell r="V4315" t="str">
            <v/>
          </cell>
        </row>
        <row r="4316">
          <cell r="A4316"/>
          <cell r="B4316" t="str">
            <v/>
          </cell>
          <cell r="C4316"/>
          <cell r="D4316"/>
          <cell r="E4316"/>
          <cell r="F4316"/>
          <cell r="G4316"/>
          <cell r="H4316"/>
          <cell r="I4316"/>
          <cell r="J4316"/>
          <cell r="K4316"/>
          <cell r="L4316"/>
          <cell r="M4316" t="str">
            <v/>
          </cell>
          <cell r="N4316"/>
          <cell r="O4316"/>
          <cell r="P4316"/>
          <cell r="Q4316" t="str">
            <v/>
          </cell>
          <cell r="R4316"/>
          <cell r="S4316" t="str">
            <v/>
          </cell>
          <cell r="T4316"/>
          <cell r="U4316"/>
          <cell r="V4316" t="str">
            <v/>
          </cell>
        </row>
        <row r="4317">
          <cell r="A4317"/>
          <cell r="B4317" t="str">
            <v/>
          </cell>
          <cell r="C4317"/>
          <cell r="D4317"/>
          <cell r="E4317"/>
          <cell r="F4317"/>
          <cell r="G4317"/>
          <cell r="H4317"/>
          <cell r="I4317"/>
          <cell r="J4317"/>
          <cell r="K4317"/>
          <cell r="L4317"/>
          <cell r="M4317" t="str">
            <v/>
          </cell>
          <cell r="N4317"/>
          <cell r="O4317"/>
          <cell r="P4317"/>
          <cell r="Q4317" t="str">
            <v/>
          </cell>
          <cell r="R4317"/>
          <cell r="S4317" t="str">
            <v/>
          </cell>
          <cell r="T4317"/>
          <cell r="U4317"/>
          <cell r="V4317" t="str">
            <v/>
          </cell>
        </row>
        <row r="4318">
          <cell r="A4318"/>
          <cell r="B4318" t="str">
            <v/>
          </cell>
          <cell r="C4318"/>
          <cell r="D4318"/>
          <cell r="E4318"/>
          <cell r="F4318"/>
          <cell r="G4318"/>
          <cell r="H4318"/>
          <cell r="I4318"/>
          <cell r="J4318"/>
          <cell r="K4318"/>
          <cell r="L4318"/>
          <cell r="M4318" t="str">
            <v/>
          </cell>
          <cell r="N4318"/>
          <cell r="O4318"/>
          <cell r="P4318"/>
          <cell r="Q4318" t="str">
            <v/>
          </cell>
          <cell r="R4318"/>
          <cell r="S4318" t="str">
            <v/>
          </cell>
          <cell r="T4318"/>
          <cell r="U4318"/>
          <cell r="V4318" t="str">
            <v/>
          </cell>
        </row>
        <row r="4319">
          <cell r="A4319"/>
          <cell r="B4319" t="str">
            <v/>
          </cell>
          <cell r="C4319"/>
          <cell r="D4319"/>
          <cell r="E4319"/>
          <cell r="F4319"/>
          <cell r="G4319"/>
          <cell r="H4319"/>
          <cell r="I4319"/>
          <cell r="J4319"/>
          <cell r="K4319"/>
          <cell r="L4319"/>
          <cell r="M4319" t="str">
            <v/>
          </cell>
          <cell r="N4319"/>
          <cell r="O4319"/>
          <cell r="P4319"/>
          <cell r="Q4319" t="str">
            <v/>
          </cell>
          <cell r="R4319"/>
          <cell r="S4319" t="str">
            <v/>
          </cell>
          <cell r="T4319"/>
          <cell r="U4319"/>
          <cell r="V4319" t="str">
            <v/>
          </cell>
        </row>
        <row r="4320">
          <cell r="A4320"/>
          <cell r="B4320" t="str">
            <v/>
          </cell>
          <cell r="C4320"/>
          <cell r="D4320"/>
          <cell r="E4320"/>
          <cell r="F4320"/>
          <cell r="G4320"/>
          <cell r="H4320"/>
          <cell r="I4320"/>
          <cell r="J4320"/>
          <cell r="K4320"/>
          <cell r="L4320"/>
          <cell r="M4320" t="str">
            <v/>
          </cell>
          <cell r="N4320"/>
          <cell r="O4320"/>
          <cell r="P4320"/>
          <cell r="Q4320" t="str">
            <v/>
          </cell>
          <cell r="R4320"/>
          <cell r="S4320" t="str">
            <v/>
          </cell>
          <cell r="T4320"/>
          <cell r="U4320"/>
          <cell r="V4320" t="str">
            <v/>
          </cell>
        </row>
        <row r="4321">
          <cell r="A4321"/>
          <cell r="B4321" t="str">
            <v/>
          </cell>
          <cell r="C4321"/>
          <cell r="D4321" t="str">
            <v/>
          </cell>
          <cell r="E4321" t="str">
            <v/>
          </cell>
          <cell r="F4321" t="str">
            <v/>
          </cell>
          <cell r="G4321" t="str">
            <v/>
          </cell>
          <cell r="H4321" t="str">
            <v/>
          </cell>
          <cell r="I4321"/>
          <cell r="J4321"/>
          <cell r="K4321"/>
          <cell r="L4321"/>
          <cell r="M4321" t="str">
            <v/>
          </cell>
          <cell r="N4321"/>
          <cell r="O4321"/>
          <cell r="P4321"/>
          <cell r="Q4321" t="str">
            <v/>
          </cell>
          <cell r="R4321"/>
          <cell r="S4321" t="str">
            <v/>
          </cell>
          <cell r="T4321"/>
          <cell r="U4321"/>
          <cell r="V4321" t="str">
            <v/>
          </cell>
        </row>
        <row r="4322">
          <cell r="A4322"/>
          <cell r="B4322" t="str">
            <v/>
          </cell>
          <cell r="C4322"/>
          <cell r="D4322" t="str">
            <v/>
          </cell>
          <cell r="E4322" t="str">
            <v/>
          </cell>
          <cell r="F4322" t="str">
            <v/>
          </cell>
          <cell r="G4322" t="str">
            <v/>
          </cell>
          <cell r="H4322" t="str">
            <v/>
          </cell>
          <cell r="I4322"/>
          <cell r="J4322"/>
          <cell r="K4322"/>
          <cell r="L4322"/>
          <cell r="M4322" t="str">
            <v/>
          </cell>
          <cell r="N4322"/>
          <cell r="O4322"/>
          <cell r="P4322"/>
          <cell r="Q4322" t="str">
            <v/>
          </cell>
          <cell r="R4322"/>
          <cell r="S4322" t="str">
            <v/>
          </cell>
          <cell r="T4322"/>
          <cell r="U4322"/>
          <cell r="V4322" t="str">
            <v/>
          </cell>
        </row>
        <row r="4323">
          <cell r="A4323"/>
          <cell r="B4323" t="str">
            <v/>
          </cell>
          <cell r="C4323"/>
          <cell r="D4323" t="str">
            <v/>
          </cell>
          <cell r="E4323" t="str">
            <v/>
          </cell>
          <cell r="F4323" t="str">
            <v/>
          </cell>
          <cell r="G4323" t="str">
            <v/>
          </cell>
          <cell r="H4323" t="str">
            <v/>
          </cell>
          <cell r="I4323"/>
          <cell r="J4323"/>
          <cell r="K4323"/>
          <cell r="L4323"/>
          <cell r="M4323" t="str">
            <v/>
          </cell>
          <cell r="N4323"/>
          <cell r="O4323"/>
          <cell r="P4323"/>
          <cell r="Q4323" t="str">
            <v/>
          </cell>
          <cell r="R4323"/>
          <cell r="S4323" t="str">
            <v/>
          </cell>
          <cell r="T4323"/>
          <cell r="U4323"/>
          <cell r="V4323" t="str">
            <v/>
          </cell>
        </row>
        <row r="4324">
          <cell r="A4324"/>
          <cell r="B4324" t="str">
            <v/>
          </cell>
          <cell r="C4324"/>
          <cell r="D4324" t="str">
            <v/>
          </cell>
          <cell r="E4324" t="str">
            <v/>
          </cell>
          <cell r="F4324" t="str">
            <v/>
          </cell>
          <cell r="G4324" t="str">
            <v/>
          </cell>
          <cell r="H4324" t="str">
            <v/>
          </cell>
          <cell r="I4324"/>
          <cell r="J4324"/>
          <cell r="K4324"/>
          <cell r="L4324"/>
          <cell r="M4324" t="str">
            <v/>
          </cell>
          <cell r="N4324"/>
          <cell r="O4324"/>
          <cell r="P4324"/>
          <cell r="Q4324" t="str">
            <v/>
          </cell>
          <cell r="R4324"/>
          <cell r="S4324" t="str">
            <v/>
          </cell>
          <cell r="T4324"/>
          <cell r="U4324"/>
          <cell r="V4324" t="str">
            <v/>
          </cell>
        </row>
        <row r="4325">
          <cell r="A4325"/>
          <cell r="B4325" t="str">
            <v/>
          </cell>
          <cell r="C4325"/>
          <cell r="D4325" t="str">
            <v/>
          </cell>
          <cell r="E4325" t="str">
            <v/>
          </cell>
          <cell r="F4325" t="str">
            <v/>
          </cell>
          <cell r="G4325" t="str">
            <v/>
          </cell>
          <cell r="H4325" t="str">
            <v/>
          </cell>
          <cell r="I4325"/>
          <cell r="J4325"/>
          <cell r="K4325"/>
          <cell r="L4325"/>
          <cell r="M4325" t="str">
            <v/>
          </cell>
          <cell r="N4325"/>
          <cell r="O4325"/>
          <cell r="P4325"/>
          <cell r="Q4325" t="str">
            <v/>
          </cell>
          <cell r="R4325"/>
          <cell r="S4325" t="str">
            <v/>
          </cell>
          <cell r="T4325"/>
          <cell r="U4325"/>
          <cell r="V4325" t="str">
            <v/>
          </cell>
        </row>
        <row r="4326">
          <cell r="A4326"/>
          <cell r="B4326" t="str">
            <v/>
          </cell>
          <cell r="C4326"/>
          <cell r="D4326" t="str">
            <v/>
          </cell>
          <cell r="E4326" t="str">
            <v/>
          </cell>
          <cell r="F4326" t="str">
            <v/>
          </cell>
          <cell r="G4326" t="str">
            <v/>
          </cell>
          <cell r="H4326" t="str">
            <v/>
          </cell>
          <cell r="I4326"/>
          <cell r="J4326"/>
          <cell r="K4326"/>
          <cell r="L4326"/>
          <cell r="M4326" t="str">
            <v/>
          </cell>
          <cell r="N4326"/>
          <cell r="O4326"/>
          <cell r="P4326"/>
          <cell r="Q4326" t="str">
            <v/>
          </cell>
          <cell r="R4326"/>
          <cell r="S4326" t="str">
            <v/>
          </cell>
          <cell r="T4326"/>
          <cell r="U4326"/>
          <cell r="V4326" t="str">
            <v/>
          </cell>
        </row>
        <row r="4327">
          <cell r="A4327"/>
          <cell r="B4327" t="str">
            <v/>
          </cell>
          <cell r="C4327"/>
          <cell r="D4327" t="str">
            <v/>
          </cell>
          <cell r="E4327" t="str">
            <v/>
          </cell>
          <cell r="F4327" t="str">
            <v/>
          </cell>
          <cell r="G4327" t="str">
            <v/>
          </cell>
          <cell r="H4327" t="str">
            <v/>
          </cell>
          <cell r="I4327"/>
          <cell r="J4327"/>
          <cell r="K4327"/>
          <cell r="L4327"/>
          <cell r="M4327" t="str">
            <v/>
          </cell>
          <cell r="N4327"/>
          <cell r="O4327"/>
          <cell r="P4327"/>
          <cell r="Q4327" t="str">
            <v/>
          </cell>
          <cell r="R4327"/>
          <cell r="S4327" t="str">
            <v/>
          </cell>
          <cell r="T4327"/>
          <cell r="U4327"/>
          <cell r="V4327" t="str">
            <v/>
          </cell>
        </row>
        <row r="4328">
          <cell r="A4328"/>
          <cell r="B4328" t="str">
            <v/>
          </cell>
          <cell r="C4328"/>
          <cell r="D4328" t="str">
            <v/>
          </cell>
          <cell r="E4328" t="str">
            <v/>
          </cell>
          <cell r="F4328" t="str">
            <v/>
          </cell>
          <cell r="G4328" t="str">
            <v/>
          </cell>
          <cell r="H4328" t="str">
            <v/>
          </cell>
          <cell r="I4328"/>
          <cell r="J4328"/>
          <cell r="K4328"/>
          <cell r="L4328"/>
          <cell r="M4328" t="str">
            <v/>
          </cell>
          <cell r="N4328"/>
          <cell r="O4328"/>
          <cell r="P4328"/>
          <cell r="Q4328" t="str">
            <v/>
          </cell>
          <cell r="R4328"/>
          <cell r="S4328" t="str">
            <v/>
          </cell>
          <cell r="T4328"/>
          <cell r="U4328"/>
          <cell r="V4328" t="str">
            <v/>
          </cell>
        </row>
        <row r="4329">
          <cell r="A4329"/>
          <cell r="B4329" t="str">
            <v/>
          </cell>
          <cell r="C4329"/>
          <cell r="D4329" t="str">
            <v/>
          </cell>
          <cell r="E4329" t="str">
            <v/>
          </cell>
          <cell r="F4329" t="str">
            <v/>
          </cell>
          <cell r="G4329" t="str">
            <v/>
          </cell>
          <cell r="H4329" t="str">
            <v/>
          </cell>
          <cell r="I4329"/>
          <cell r="J4329"/>
          <cell r="K4329"/>
          <cell r="L4329"/>
          <cell r="M4329" t="str">
            <v/>
          </cell>
          <cell r="N4329"/>
          <cell r="O4329"/>
          <cell r="P4329"/>
          <cell r="Q4329" t="str">
            <v/>
          </cell>
          <cell r="R4329"/>
          <cell r="S4329" t="str">
            <v/>
          </cell>
          <cell r="T4329"/>
          <cell r="U4329"/>
          <cell r="V4329" t="str">
            <v/>
          </cell>
        </row>
        <row r="4330">
          <cell r="A4330"/>
          <cell r="B4330" t="str">
            <v/>
          </cell>
          <cell r="C4330"/>
          <cell r="D4330" t="str">
            <v/>
          </cell>
          <cell r="E4330" t="str">
            <v/>
          </cell>
          <cell r="F4330" t="str">
            <v/>
          </cell>
          <cell r="G4330" t="str">
            <v/>
          </cell>
          <cell r="H4330" t="str">
            <v/>
          </cell>
          <cell r="I4330"/>
          <cell r="J4330"/>
          <cell r="K4330"/>
          <cell r="L4330"/>
          <cell r="M4330" t="str">
            <v/>
          </cell>
          <cell r="N4330"/>
          <cell r="O4330"/>
          <cell r="P4330"/>
          <cell r="Q4330" t="str">
            <v/>
          </cell>
          <cell r="R4330"/>
          <cell r="S4330" t="str">
            <v/>
          </cell>
          <cell r="T4330"/>
          <cell r="U4330"/>
          <cell r="V4330" t="str">
            <v/>
          </cell>
        </row>
        <row r="4331">
          <cell r="A4331"/>
          <cell r="B4331" t="str">
            <v/>
          </cell>
          <cell r="C4331"/>
          <cell r="D4331" t="str">
            <v/>
          </cell>
          <cell r="E4331" t="str">
            <v/>
          </cell>
          <cell r="F4331" t="str">
            <v/>
          </cell>
          <cell r="G4331" t="str">
            <v/>
          </cell>
          <cell r="H4331" t="str">
            <v/>
          </cell>
          <cell r="I4331"/>
          <cell r="J4331"/>
          <cell r="K4331"/>
          <cell r="L4331"/>
          <cell r="M4331" t="str">
            <v/>
          </cell>
          <cell r="N4331"/>
          <cell r="O4331"/>
          <cell r="P4331"/>
          <cell r="Q4331" t="str">
            <v/>
          </cell>
          <cell r="R4331"/>
          <cell r="S4331" t="str">
            <v/>
          </cell>
          <cell r="T4331"/>
          <cell r="U4331"/>
          <cell r="V4331" t="str">
            <v/>
          </cell>
        </row>
        <row r="4332">
          <cell r="A4332"/>
          <cell r="B4332" t="str">
            <v/>
          </cell>
          <cell r="C4332"/>
          <cell r="D4332" t="str">
            <v/>
          </cell>
          <cell r="E4332" t="str">
            <v/>
          </cell>
          <cell r="F4332" t="str">
            <v/>
          </cell>
          <cell r="G4332" t="str">
            <v/>
          </cell>
          <cell r="H4332" t="str">
            <v/>
          </cell>
          <cell r="I4332"/>
          <cell r="J4332"/>
          <cell r="K4332"/>
          <cell r="L4332"/>
          <cell r="M4332" t="str">
            <v/>
          </cell>
          <cell r="N4332"/>
          <cell r="O4332"/>
          <cell r="P4332"/>
          <cell r="Q4332" t="str">
            <v/>
          </cell>
          <cell r="R4332"/>
          <cell r="S4332" t="str">
            <v/>
          </cell>
          <cell r="T4332"/>
          <cell r="U4332"/>
          <cell r="V4332" t="str">
            <v/>
          </cell>
        </row>
        <row r="4333">
          <cell r="A4333"/>
          <cell r="B4333" t="str">
            <v/>
          </cell>
          <cell r="C4333"/>
          <cell r="D4333" t="str">
            <v/>
          </cell>
          <cell r="E4333" t="str">
            <v/>
          </cell>
          <cell r="F4333" t="str">
            <v/>
          </cell>
          <cell r="G4333" t="str">
            <v/>
          </cell>
          <cell r="H4333" t="str">
            <v/>
          </cell>
          <cell r="I4333"/>
          <cell r="J4333"/>
          <cell r="K4333"/>
          <cell r="L4333"/>
          <cell r="M4333" t="str">
            <v/>
          </cell>
          <cell r="N4333"/>
          <cell r="O4333"/>
          <cell r="P4333"/>
          <cell r="Q4333" t="str">
            <v/>
          </cell>
          <cell r="R4333"/>
          <cell r="S4333" t="str">
            <v/>
          </cell>
          <cell r="T4333"/>
          <cell r="U4333"/>
          <cell r="V4333" t="str">
            <v/>
          </cell>
        </row>
        <row r="4334">
          <cell r="A4334"/>
          <cell r="B4334" t="str">
            <v/>
          </cell>
          <cell r="C4334"/>
          <cell r="D4334" t="str">
            <v/>
          </cell>
          <cell r="E4334" t="str">
            <v/>
          </cell>
          <cell r="F4334" t="str">
            <v/>
          </cell>
          <cell r="G4334" t="str">
            <v/>
          </cell>
          <cell r="H4334" t="str">
            <v/>
          </cell>
          <cell r="I4334"/>
          <cell r="J4334"/>
          <cell r="K4334"/>
          <cell r="L4334"/>
          <cell r="M4334" t="str">
            <v/>
          </cell>
          <cell r="N4334"/>
          <cell r="O4334"/>
          <cell r="P4334"/>
          <cell r="Q4334" t="str">
            <v/>
          </cell>
          <cell r="R4334"/>
          <cell r="S4334" t="str">
            <v/>
          </cell>
          <cell r="T4334"/>
          <cell r="U4334"/>
          <cell r="V4334" t="str">
            <v/>
          </cell>
        </row>
        <row r="4335">
          <cell r="A4335"/>
          <cell r="B4335" t="str">
            <v/>
          </cell>
          <cell r="C4335"/>
          <cell r="D4335" t="str">
            <v/>
          </cell>
          <cell r="E4335" t="str">
            <v/>
          </cell>
          <cell r="F4335" t="str">
            <v/>
          </cell>
          <cell r="G4335" t="str">
            <v/>
          </cell>
          <cell r="H4335" t="str">
            <v/>
          </cell>
          <cell r="I4335"/>
          <cell r="J4335"/>
          <cell r="K4335"/>
          <cell r="L4335"/>
          <cell r="M4335" t="str">
            <v/>
          </cell>
          <cell r="N4335"/>
          <cell r="O4335"/>
          <cell r="P4335"/>
          <cell r="Q4335" t="str">
            <v/>
          </cell>
          <cell r="R4335"/>
          <cell r="S4335" t="str">
            <v/>
          </cell>
          <cell r="T4335"/>
          <cell r="U4335"/>
          <cell r="V4335" t="str">
            <v/>
          </cell>
        </row>
        <row r="4336">
          <cell r="A4336"/>
          <cell r="B4336" t="str">
            <v/>
          </cell>
          <cell r="C4336"/>
          <cell r="D4336" t="str">
            <v/>
          </cell>
          <cell r="E4336" t="str">
            <v/>
          </cell>
          <cell r="F4336" t="str">
            <v/>
          </cell>
          <cell r="G4336" t="str">
            <v/>
          </cell>
          <cell r="H4336" t="str">
            <v/>
          </cell>
          <cell r="I4336"/>
          <cell r="J4336"/>
          <cell r="K4336"/>
          <cell r="L4336"/>
          <cell r="M4336" t="str">
            <v/>
          </cell>
          <cell r="N4336"/>
          <cell r="O4336"/>
          <cell r="P4336"/>
          <cell r="Q4336" t="str">
            <v/>
          </cell>
          <cell r="R4336"/>
          <cell r="S4336" t="str">
            <v/>
          </cell>
          <cell r="T4336"/>
          <cell r="U4336"/>
          <cell r="V4336" t="str">
            <v/>
          </cell>
        </row>
        <row r="4337">
          <cell r="A4337"/>
          <cell r="B4337" t="str">
            <v/>
          </cell>
          <cell r="C4337"/>
          <cell r="D4337" t="str">
            <v/>
          </cell>
          <cell r="E4337" t="str">
            <v/>
          </cell>
          <cell r="F4337" t="str">
            <v/>
          </cell>
          <cell r="G4337" t="str">
            <v/>
          </cell>
          <cell r="H4337" t="str">
            <v/>
          </cell>
          <cell r="I4337"/>
          <cell r="J4337"/>
          <cell r="K4337"/>
          <cell r="L4337"/>
          <cell r="M4337" t="str">
            <v/>
          </cell>
          <cell r="N4337"/>
          <cell r="O4337"/>
          <cell r="P4337"/>
          <cell r="Q4337" t="str">
            <v/>
          </cell>
          <cell r="R4337"/>
          <cell r="S4337" t="str">
            <v/>
          </cell>
          <cell r="T4337"/>
          <cell r="U4337"/>
          <cell r="V4337" t="str">
            <v/>
          </cell>
        </row>
        <row r="4338">
          <cell r="A4338"/>
          <cell r="B4338" t="str">
            <v/>
          </cell>
          <cell r="C4338"/>
          <cell r="D4338" t="str">
            <v/>
          </cell>
          <cell r="E4338" t="str">
            <v/>
          </cell>
          <cell r="F4338" t="str">
            <v/>
          </cell>
          <cell r="G4338" t="str">
            <v/>
          </cell>
          <cell r="H4338" t="str">
            <v/>
          </cell>
          <cell r="I4338"/>
          <cell r="J4338"/>
          <cell r="K4338"/>
          <cell r="L4338"/>
          <cell r="M4338" t="str">
            <v/>
          </cell>
          <cell r="N4338"/>
          <cell r="O4338"/>
          <cell r="P4338"/>
          <cell r="Q4338" t="str">
            <v/>
          </cell>
          <cell r="R4338"/>
          <cell r="S4338" t="str">
            <v/>
          </cell>
          <cell r="T4338"/>
          <cell r="U4338"/>
          <cell r="V4338" t="str">
            <v/>
          </cell>
        </row>
        <row r="4339">
          <cell r="A4339"/>
          <cell r="B4339" t="str">
            <v/>
          </cell>
          <cell r="C4339"/>
          <cell r="D4339" t="str">
            <v/>
          </cell>
          <cell r="E4339" t="str">
            <v/>
          </cell>
          <cell r="F4339" t="str">
            <v/>
          </cell>
          <cell r="G4339" t="str">
            <v/>
          </cell>
          <cell r="H4339" t="str">
            <v/>
          </cell>
          <cell r="I4339"/>
          <cell r="J4339"/>
          <cell r="K4339"/>
          <cell r="L4339"/>
          <cell r="M4339" t="str">
            <v/>
          </cell>
          <cell r="N4339"/>
          <cell r="O4339"/>
          <cell r="P4339"/>
          <cell r="Q4339" t="str">
            <v/>
          </cell>
          <cell r="R4339"/>
          <cell r="S4339" t="str">
            <v/>
          </cell>
          <cell r="T4339"/>
          <cell r="U4339"/>
          <cell r="V4339" t="str">
            <v/>
          </cell>
        </row>
        <row r="4340">
          <cell r="A4340"/>
          <cell r="B4340" t="str">
            <v/>
          </cell>
          <cell r="C4340"/>
          <cell r="D4340" t="str">
            <v/>
          </cell>
          <cell r="E4340" t="str">
            <v/>
          </cell>
          <cell r="F4340" t="str">
            <v/>
          </cell>
          <cell r="G4340" t="str">
            <v/>
          </cell>
          <cell r="H4340" t="str">
            <v/>
          </cell>
          <cell r="I4340"/>
          <cell r="J4340"/>
          <cell r="K4340"/>
          <cell r="L4340"/>
          <cell r="M4340" t="str">
            <v/>
          </cell>
          <cell r="N4340"/>
          <cell r="O4340"/>
          <cell r="P4340"/>
          <cell r="Q4340" t="str">
            <v/>
          </cell>
          <cell r="R4340"/>
          <cell r="S4340" t="str">
            <v/>
          </cell>
          <cell r="T4340"/>
          <cell r="U4340"/>
          <cell r="V4340" t="str">
            <v/>
          </cell>
        </row>
        <row r="4341">
          <cell r="A4341"/>
          <cell r="B4341" t="str">
            <v/>
          </cell>
          <cell r="C4341"/>
          <cell r="D4341" t="str">
            <v/>
          </cell>
          <cell r="E4341" t="str">
            <v/>
          </cell>
          <cell r="F4341" t="str">
            <v/>
          </cell>
          <cell r="G4341" t="str">
            <v/>
          </cell>
          <cell r="H4341" t="str">
            <v/>
          </cell>
          <cell r="I4341"/>
          <cell r="J4341"/>
          <cell r="K4341"/>
          <cell r="L4341"/>
          <cell r="M4341" t="str">
            <v/>
          </cell>
          <cell r="N4341"/>
          <cell r="O4341"/>
          <cell r="P4341"/>
          <cell r="Q4341" t="str">
            <v/>
          </cell>
          <cell r="R4341"/>
          <cell r="S4341" t="str">
            <v/>
          </cell>
          <cell r="T4341"/>
          <cell r="U4341"/>
          <cell r="V4341" t="str">
            <v/>
          </cell>
        </row>
        <row r="4342">
          <cell r="A4342"/>
          <cell r="B4342" t="str">
            <v/>
          </cell>
          <cell r="C4342"/>
          <cell r="D4342" t="str">
            <v/>
          </cell>
          <cell r="E4342" t="str">
            <v/>
          </cell>
          <cell r="F4342" t="str">
            <v/>
          </cell>
          <cell r="G4342" t="str">
            <v/>
          </cell>
          <cell r="H4342" t="str">
            <v/>
          </cell>
          <cell r="I4342"/>
          <cell r="J4342"/>
          <cell r="K4342"/>
          <cell r="L4342"/>
          <cell r="M4342" t="str">
            <v/>
          </cell>
          <cell r="N4342"/>
          <cell r="O4342"/>
          <cell r="P4342"/>
          <cell r="Q4342" t="str">
            <v/>
          </cell>
          <cell r="R4342"/>
          <cell r="S4342" t="str">
            <v/>
          </cell>
          <cell r="T4342"/>
          <cell r="U4342"/>
          <cell r="V4342" t="str">
            <v/>
          </cell>
        </row>
        <row r="4343">
          <cell r="A4343"/>
          <cell r="B4343" t="str">
            <v/>
          </cell>
          <cell r="C4343"/>
          <cell r="D4343" t="str">
            <v/>
          </cell>
          <cell r="E4343" t="str">
            <v/>
          </cell>
          <cell r="F4343" t="str">
            <v/>
          </cell>
          <cell r="G4343" t="str">
            <v/>
          </cell>
          <cell r="H4343" t="str">
            <v/>
          </cell>
          <cell r="I4343"/>
          <cell r="J4343"/>
          <cell r="K4343"/>
          <cell r="L4343"/>
          <cell r="M4343" t="str">
            <v/>
          </cell>
          <cell r="N4343"/>
          <cell r="O4343"/>
          <cell r="P4343"/>
          <cell r="Q4343" t="str">
            <v/>
          </cell>
          <cell r="R4343"/>
          <cell r="S4343" t="str">
            <v/>
          </cell>
          <cell r="T4343"/>
          <cell r="U4343"/>
          <cell r="V4343" t="str">
            <v/>
          </cell>
        </row>
        <row r="4344">
          <cell r="A4344"/>
          <cell r="B4344" t="str">
            <v/>
          </cell>
          <cell r="C4344"/>
          <cell r="D4344" t="str">
            <v/>
          </cell>
          <cell r="E4344" t="str">
            <v/>
          </cell>
          <cell r="F4344" t="str">
            <v/>
          </cell>
          <cell r="G4344" t="str">
            <v/>
          </cell>
          <cell r="H4344" t="str">
            <v/>
          </cell>
          <cell r="I4344"/>
          <cell r="J4344"/>
          <cell r="K4344"/>
          <cell r="L4344"/>
          <cell r="M4344" t="str">
            <v/>
          </cell>
          <cell r="N4344"/>
          <cell r="O4344"/>
          <cell r="P4344"/>
          <cell r="Q4344" t="str">
            <v/>
          </cell>
          <cell r="R4344"/>
          <cell r="S4344" t="str">
            <v/>
          </cell>
          <cell r="T4344"/>
          <cell r="U4344"/>
          <cell r="V4344" t="str">
            <v/>
          </cell>
        </row>
        <row r="4345">
          <cell r="A4345"/>
          <cell r="B4345" t="str">
            <v/>
          </cell>
          <cell r="C4345"/>
          <cell r="D4345" t="str">
            <v/>
          </cell>
          <cell r="E4345" t="str">
            <v/>
          </cell>
          <cell r="F4345" t="str">
            <v/>
          </cell>
          <cell r="G4345" t="str">
            <v/>
          </cell>
          <cell r="H4345" t="str">
            <v/>
          </cell>
          <cell r="I4345"/>
          <cell r="J4345"/>
          <cell r="K4345"/>
          <cell r="L4345"/>
          <cell r="M4345" t="str">
            <v/>
          </cell>
          <cell r="N4345"/>
          <cell r="O4345"/>
          <cell r="P4345"/>
          <cell r="Q4345" t="str">
            <v/>
          </cell>
          <cell r="R4345"/>
          <cell r="S4345" t="str">
            <v/>
          </cell>
          <cell r="T4345"/>
          <cell r="U4345"/>
          <cell r="V4345" t="str">
            <v/>
          </cell>
        </row>
        <row r="4346">
          <cell r="A4346"/>
          <cell r="B4346" t="str">
            <v/>
          </cell>
          <cell r="C4346"/>
          <cell r="D4346" t="str">
            <v/>
          </cell>
          <cell r="E4346" t="str">
            <v/>
          </cell>
          <cell r="F4346" t="str">
            <v/>
          </cell>
          <cell r="G4346" t="str">
            <v/>
          </cell>
          <cell r="H4346" t="str">
            <v/>
          </cell>
          <cell r="I4346"/>
          <cell r="J4346"/>
          <cell r="K4346"/>
          <cell r="L4346"/>
          <cell r="M4346" t="str">
            <v/>
          </cell>
          <cell r="N4346"/>
          <cell r="O4346"/>
          <cell r="P4346"/>
          <cell r="Q4346" t="str">
            <v/>
          </cell>
          <cell r="R4346"/>
          <cell r="S4346" t="str">
            <v/>
          </cell>
          <cell r="T4346"/>
          <cell r="U4346"/>
          <cell r="V4346" t="str">
            <v/>
          </cell>
        </row>
        <row r="4347">
          <cell r="A4347"/>
          <cell r="B4347" t="str">
            <v/>
          </cell>
          <cell r="C4347"/>
          <cell r="D4347" t="str">
            <v/>
          </cell>
          <cell r="E4347" t="str">
            <v/>
          </cell>
          <cell r="F4347" t="str">
            <v/>
          </cell>
          <cell r="G4347" t="str">
            <v/>
          </cell>
          <cell r="H4347" t="str">
            <v/>
          </cell>
          <cell r="I4347"/>
          <cell r="J4347"/>
          <cell r="K4347"/>
          <cell r="L4347"/>
          <cell r="M4347" t="str">
            <v/>
          </cell>
          <cell r="N4347"/>
          <cell r="O4347"/>
          <cell r="P4347"/>
          <cell r="Q4347" t="str">
            <v/>
          </cell>
          <cell r="R4347"/>
          <cell r="S4347" t="str">
            <v/>
          </cell>
          <cell r="T4347"/>
          <cell r="U4347"/>
          <cell r="V4347" t="str">
            <v/>
          </cell>
        </row>
        <row r="4348">
          <cell r="A4348"/>
          <cell r="B4348" t="str">
            <v/>
          </cell>
          <cell r="C4348"/>
          <cell r="D4348" t="str">
            <v/>
          </cell>
          <cell r="E4348" t="str">
            <v/>
          </cell>
          <cell r="F4348" t="str">
            <v/>
          </cell>
          <cell r="G4348" t="str">
            <v/>
          </cell>
          <cell r="H4348" t="str">
            <v/>
          </cell>
          <cell r="I4348"/>
          <cell r="J4348"/>
          <cell r="K4348"/>
          <cell r="L4348"/>
          <cell r="M4348" t="str">
            <v/>
          </cell>
          <cell r="N4348"/>
          <cell r="O4348"/>
          <cell r="P4348"/>
          <cell r="Q4348" t="str">
            <v/>
          </cell>
          <cell r="R4348"/>
          <cell r="S4348" t="str">
            <v/>
          </cell>
          <cell r="T4348"/>
          <cell r="U4348"/>
          <cell r="V4348" t="str">
            <v/>
          </cell>
        </row>
        <row r="4349">
          <cell r="A4349"/>
          <cell r="B4349" t="str">
            <v/>
          </cell>
          <cell r="C4349"/>
          <cell r="D4349" t="str">
            <v/>
          </cell>
          <cell r="E4349" t="str">
            <v/>
          </cell>
          <cell r="F4349" t="str">
            <v/>
          </cell>
          <cell r="G4349" t="str">
            <v/>
          </cell>
          <cell r="H4349" t="str">
            <v/>
          </cell>
          <cell r="I4349"/>
          <cell r="J4349"/>
          <cell r="K4349"/>
          <cell r="L4349"/>
          <cell r="M4349" t="str">
            <v/>
          </cell>
          <cell r="N4349"/>
          <cell r="O4349"/>
          <cell r="P4349"/>
          <cell r="Q4349" t="str">
            <v/>
          </cell>
          <cell r="R4349"/>
          <cell r="S4349" t="str">
            <v/>
          </cell>
          <cell r="T4349"/>
          <cell r="U4349"/>
          <cell r="V4349" t="str">
            <v/>
          </cell>
        </row>
        <row r="4350">
          <cell r="A4350"/>
          <cell r="B4350" t="str">
            <v/>
          </cell>
          <cell r="C4350"/>
          <cell r="D4350" t="str">
            <v/>
          </cell>
          <cell r="E4350" t="str">
            <v/>
          </cell>
          <cell r="F4350" t="str">
            <v/>
          </cell>
          <cell r="G4350" t="str">
            <v/>
          </cell>
          <cell r="H4350" t="str">
            <v/>
          </cell>
          <cell r="I4350"/>
          <cell r="J4350"/>
          <cell r="K4350"/>
          <cell r="L4350"/>
          <cell r="M4350" t="str">
            <v/>
          </cell>
          <cell r="N4350"/>
          <cell r="O4350"/>
          <cell r="P4350"/>
          <cell r="Q4350" t="str">
            <v/>
          </cell>
          <cell r="R4350"/>
          <cell r="S4350" t="str">
            <v/>
          </cell>
          <cell r="T4350"/>
          <cell r="U4350"/>
          <cell r="V4350" t="str">
            <v/>
          </cell>
        </row>
        <row r="4351">
          <cell r="A4351"/>
          <cell r="B4351" t="str">
            <v/>
          </cell>
          <cell r="C4351"/>
          <cell r="D4351" t="str">
            <v/>
          </cell>
          <cell r="E4351" t="str">
            <v/>
          </cell>
          <cell r="F4351" t="str">
            <v/>
          </cell>
          <cell r="G4351" t="str">
            <v/>
          </cell>
          <cell r="H4351" t="str">
            <v/>
          </cell>
          <cell r="I4351"/>
          <cell r="J4351"/>
          <cell r="K4351"/>
          <cell r="L4351"/>
          <cell r="M4351" t="str">
            <v/>
          </cell>
          <cell r="N4351"/>
          <cell r="O4351"/>
          <cell r="P4351"/>
          <cell r="Q4351" t="str">
            <v/>
          </cell>
          <cell r="R4351"/>
          <cell r="S4351" t="str">
            <v/>
          </cell>
          <cell r="T4351"/>
          <cell r="U4351"/>
          <cell r="V4351" t="str">
            <v/>
          </cell>
        </row>
        <row r="4352">
          <cell r="A4352"/>
          <cell r="B4352" t="str">
            <v/>
          </cell>
          <cell r="C4352"/>
          <cell r="D4352" t="str">
            <v/>
          </cell>
          <cell r="E4352" t="str">
            <v/>
          </cell>
          <cell r="F4352" t="str">
            <v/>
          </cell>
          <cell r="G4352" t="str">
            <v/>
          </cell>
          <cell r="H4352" t="str">
            <v/>
          </cell>
          <cell r="I4352"/>
          <cell r="J4352"/>
          <cell r="K4352"/>
          <cell r="L4352"/>
          <cell r="M4352" t="str">
            <v/>
          </cell>
          <cell r="N4352"/>
          <cell r="O4352"/>
          <cell r="P4352"/>
          <cell r="Q4352" t="str">
            <v/>
          </cell>
          <cell r="R4352"/>
          <cell r="S4352" t="str">
            <v/>
          </cell>
          <cell r="T4352"/>
          <cell r="U4352"/>
          <cell r="V4352" t="str">
            <v/>
          </cell>
        </row>
        <row r="4353">
          <cell r="A4353"/>
          <cell r="B4353" t="str">
            <v/>
          </cell>
          <cell r="C4353"/>
          <cell r="D4353" t="str">
            <v/>
          </cell>
          <cell r="E4353" t="str">
            <v/>
          </cell>
          <cell r="F4353" t="str">
            <v/>
          </cell>
          <cell r="G4353" t="str">
            <v/>
          </cell>
          <cell r="H4353" t="str">
            <v/>
          </cell>
          <cell r="I4353"/>
          <cell r="J4353"/>
          <cell r="K4353"/>
          <cell r="L4353"/>
          <cell r="M4353" t="str">
            <v/>
          </cell>
          <cell r="N4353"/>
          <cell r="O4353"/>
          <cell r="P4353"/>
          <cell r="Q4353" t="str">
            <v/>
          </cell>
          <cell r="R4353"/>
          <cell r="S4353" t="str">
            <v/>
          </cell>
          <cell r="T4353"/>
          <cell r="U4353"/>
          <cell r="V4353" t="str">
            <v/>
          </cell>
        </row>
        <row r="4354">
          <cell r="A4354"/>
          <cell r="B4354" t="str">
            <v/>
          </cell>
          <cell r="C4354"/>
          <cell r="D4354" t="str">
            <v/>
          </cell>
          <cell r="E4354" t="str">
            <v/>
          </cell>
          <cell r="F4354" t="str">
            <v/>
          </cell>
          <cell r="G4354" t="str">
            <v/>
          </cell>
          <cell r="H4354" t="str">
            <v/>
          </cell>
          <cell r="I4354"/>
          <cell r="J4354"/>
          <cell r="K4354"/>
          <cell r="L4354"/>
          <cell r="M4354" t="str">
            <v/>
          </cell>
          <cell r="N4354"/>
          <cell r="O4354"/>
          <cell r="P4354"/>
          <cell r="Q4354" t="str">
            <v/>
          </cell>
          <cell r="R4354"/>
          <cell r="S4354" t="str">
            <v/>
          </cell>
          <cell r="T4354"/>
          <cell r="U4354"/>
          <cell r="V4354" t="str">
            <v/>
          </cell>
        </row>
        <row r="4355">
          <cell r="A4355"/>
          <cell r="B4355" t="str">
            <v/>
          </cell>
          <cell r="C4355"/>
          <cell r="D4355" t="str">
            <v/>
          </cell>
          <cell r="E4355" t="str">
            <v/>
          </cell>
          <cell r="F4355" t="str">
            <v/>
          </cell>
          <cell r="G4355" t="str">
            <v/>
          </cell>
          <cell r="H4355" t="str">
            <v/>
          </cell>
          <cell r="I4355"/>
          <cell r="J4355"/>
          <cell r="K4355"/>
          <cell r="L4355"/>
          <cell r="M4355" t="str">
            <v/>
          </cell>
          <cell r="N4355"/>
          <cell r="O4355"/>
          <cell r="P4355"/>
          <cell r="Q4355" t="str">
            <v/>
          </cell>
          <cell r="R4355"/>
          <cell r="S4355" t="str">
            <v/>
          </cell>
          <cell r="T4355"/>
          <cell r="U4355"/>
          <cell r="V4355" t="str">
            <v/>
          </cell>
        </row>
        <row r="4356">
          <cell r="A4356"/>
          <cell r="B4356" t="str">
            <v/>
          </cell>
          <cell r="C4356"/>
          <cell r="D4356" t="str">
            <v/>
          </cell>
          <cell r="E4356" t="str">
            <v/>
          </cell>
          <cell r="F4356" t="str">
            <v/>
          </cell>
          <cell r="G4356" t="str">
            <v/>
          </cell>
          <cell r="H4356" t="str">
            <v/>
          </cell>
          <cell r="I4356"/>
          <cell r="J4356"/>
          <cell r="K4356"/>
          <cell r="L4356"/>
          <cell r="M4356" t="str">
            <v/>
          </cell>
          <cell r="N4356"/>
          <cell r="O4356"/>
          <cell r="P4356"/>
          <cell r="Q4356" t="str">
            <v/>
          </cell>
          <cell r="R4356"/>
          <cell r="S4356" t="str">
            <v/>
          </cell>
          <cell r="T4356"/>
          <cell r="U4356"/>
          <cell r="V4356" t="str">
            <v/>
          </cell>
        </row>
        <row r="4357">
          <cell r="A4357"/>
          <cell r="B4357" t="str">
            <v/>
          </cell>
          <cell r="C4357"/>
          <cell r="D4357" t="str">
            <v/>
          </cell>
          <cell r="E4357" t="str">
            <v/>
          </cell>
          <cell r="F4357" t="str">
            <v/>
          </cell>
          <cell r="G4357" t="str">
            <v/>
          </cell>
          <cell r="H4357" t="str">
            <v/>
          </cell>
          <cell r="I4357"/>
          <cell r="J4357"/>
          <cell r="K4357"/>
          <cell r="L4357"/>
          <cell r="M4357" t="str">
            <v/>
          </cell>
          <cell r="N4357"/>
          <cell r="O4357"/>
          <cell r="P4357"/>
          <cell r="Q4357" t="str">
            <v/>
          </cell>
          <cell r="R4357"/>
          <cell r="S4357" t="str">
            <v/>
          </cell>
          <cell r="T4357"/>
          <cell r="U4357"/>
          <cell r="V4357" t="str">
            <v/>
          </cell>
        </row>
        <row r="4358">
          <cell r="A4358"/>
          <cell r="B4358" t="str">
            <v/>
          </cell>
          <cell r="C4358"/>
          <cell r="D4358" t="str">
            <v/>
          </cell>
          <cell r="E4358" t="str">
            <v/>
          </cell>
          <cell r="F4358" t="str">
            <v/>
          </cell>
          <cell r="G4358" t="str">
            <v/>
          </cell>
          <cell r="H4358" t="str">
            <v/>
          </cell>
          <cell r="I4358"/>
          <cell r="J4358"/>
          <cell r="K4358"/>
          <cell r="L4358"/>
          <cell r="M4358" t="str">
            <v/>
          </cell>
          <cell r="N4358"/>
          <cell r="O4358"/>
          <cell r="P4358"/>
          <cell r="Q4358" t="str">
            <v/>
          </cell>
          <cell r="R4358"/>
          <cell r="S4358" t="str">
            <v/>
          </cell>
          <cell r="T4358"/>
          <cell r="U4358"/>
          <cell r="V4358" t="str">
            <v/>
          </cell>
        </row>
        <row r="4359">
          <cell r="A4359"/>
          <cell r="B4359" t="str">
            <v/>
          </cell>
          <cell r="C4359"/>
          <cell r="D4359" t="str">
            <v/>
          </cell>
          <cell r="E4359" t="str">
            <v/>
          </cell>
          <cell r="F4359" t="str">
            <v/>
          </cell>
          <cell r="G4359" t="str">
            <v/>
          </cell>
          <cell r="H4359" t="str">
            <v/>
          </cell>
          <cell r="I4359"/>
          <cell r="J4359"/>
          <cell r="K4359"/>
          <cell r="L4359"/>
          <cell r="M4359" t="str">
            <v/>
          </cell>
          <cell r="N4359"/>
          <cell r="O4359"/>
          <cell r="P4359"/>
          <cell r="Q4359" t="str">
            <v/>
          </cell>
          <cell r="R4359"/>
          <cell r="S4359" t="str">
            <v/>
          </cell>
          <cell r="T4359"/>
          <cell r="U4359"/>
          <cell r="V4359" t="str">
            <v/>
          </cell>
        </row>
        <row r="4360">
          <cell r="A4360"/>
          <cell r="B4360" t="str">
            <v/>
          </cell>
          <cell r="C4360"/>
          <cell r="D4360" t="str">
            <v/>
          </cell>
          <cell r="E4360" t="str">
            <v/>
          </cell>
          <cell r="F4360" t="str">
            <v/>
          </cell>
          <cell r="G4360" t="str">
            <v/>
          </cell>
          <cell r="H4360" t="str">
            <v/>
          </cell>
          <cell r="I4360"/>
          <cell r="J4360"/>
          <cell r="K4360"/>
          <cell r="L4360"/>
          <cell r="M4360" t="str">
            <v/>
          </cell>
          <cell r="N4360"/>
          <cell r="O4360"/>
          <cell r="P4360"/>
          <cell r="Q4360" t="str">
            <v/>
          </cell>
          <cell r="R4360"/>
          <cell r="S4360" t="str">
            <v/>
          </cell>
          <cell r="T4360"/>
          <cell r="U4360"/>
          <cell r="V4360" t="str">
            <v/>
          </cell>
        </row>
        <row r="4361">
          <cell r="A4361"/>
          <cell r="B4361" t="str">
            <v/>
          </cell>
          <cell r="C4361"/>
          <cell r="D4361" t="str">
            <v/>
          </cell>
          <cell r="E4361" t="str">
            <v/>
          </cell>
          <cell r="F4361" t="str">
            <v/>
          </cell>
          <cell r="G4361" t="str">
            <v/>
          </cell>
          <cell r="H4361" t="str">
            <v/>
          </cell>
          <cell r="I4361"/>
          <cell r="J4361"/>
          <cell r="K4361"/>
          <cell r="L4361"/>
          <cell r="M4361" t="str">
            <v/>
          </cell>
          <cell r="N4361"/>
          <cell r="O4361"/>
          <cell r="P4361"/>
          <cell r="Q4361" t="str">
            <v/>
          </cell>
          <cell r="R4361"/>
          <cell r="S4361" t="str">
            <v/>
          </cell>
          <cell r="T4361"/>
          <cell r="U4361"/>
          <cell r="V4361" t="str">
            <v/>
          </cell>
        </row>
        <row r="4362">
          <cell r="A4362"/>
          <cell r="B4362" t="str">
            <v/>
          </cell>
          <cell r="C4362"/>
          <cell r="D4362" t="str">
            <v/>
          </cell>
          <cell r="E4362" t="str">
            <v/>
          </cell>
          <cell r="F4362" t="str">
            <v/>
          </cell>
          <cell r="G4362" t="str">
            <v/>
          </cell>
          <cell r="H4362" t="str">
            <v/>
          </cell>
          <cell r="I4362"/>
          <cell r="J4362"/>
          <cell r="K4362"/>
          <cell r="L4362"/>
          <cell r="M4362" t="str">
            <v/>
          </cell>
          <cell r="N4362"/>
          <cell r="O4362"/>
          <cell r="P4362"/>
          <cell r="Q4362" t="str">
            <v/>
          </cell>
          <cell r="R4362"/>
          <cell r="S4362" t="str">
            <v/>
          </cell>
          <cell r="T4362"/>
          <cell r="U4362"/>
          <cell r="V4362" t="str">
            <v/>
          </cell>
        </row>
        <row r="4363">
          <cell r="A4363"/>
          <cell r="B4363" t="str">
            <v/>
          </cell>
          <cell r="C4363"/>
          <cell r="D4363" t="str">
            <v/>
          </cell>
          <cell r="E4363" t="str">
            <v/>
          </cell>
          <cell r="F4363" t="str">
            <v/>
          </cell>
          <cell r="G4363" t="str">
            <v/>
          </cell>
          <cell r="H4363" t="str">
            <v/>
          </cell>
          <cell r="I4363"/>
          <cell r="J4363"/>
          <cell r="K4363"/>
          <cell r="L4363"/>
          <cell r="M4363" t="str">
            <v/>
          </cell>
          <cell r="N4363"/>
          <cell r="O4363"/>
          <cell r="P4363"/>
          <cell r="Q4363" t="str">
            <v/>
          </cell>
          <cell r="R4363"/>
          <cell r="S4363" t="str">
            <v/>
          </cell>
          <cell r="T4363"/>
          <cell r="U4363"/>
          <cell r="V4363" t="str">
            <v/>
          </cell>
        </row>
        <row r="4364">
          <cell r="A4364"/>
          <cell r="B4364" t="str">
            <v/>
          </cell>
          <cell r="C4364"/>
          <cell r="D4364" t="str">
            <v/>
          </cell>
          <cell r="E4364" t="str">
            <v/>
          </cell>
          <cell r="F4364" t="str">
            <v/>
          </cell>
          <cell r="G4364" t="str">
            <v/>
          </cell>
          <cell r="H4364" t="str">
            <v/>
          </cell>
          <cell r="I4364"/>
          <cell r="J4364"/>
          <cell r="K4364"/>
          <cell r="L4364"/>
          <cell r="M4364" t="str">
            <v/>
          </cell>
          <cell r="N4364"/>
          <cell r="O4364"/>
          <cell r="P4364"/>
          <cell r="Q4364" t="str">
            <v/>
          </cell>
          <cell r="R4364"/>
          <cell r="S4364" t="str">
            <v/>
          </cell>
          <cell r="T4364"/>
          <cell r="U4364"/>
          <cell r="V4364" t="str">
            <v/>
          </cell>
        </row>
        <row r="4365">
          <cell r="A4365"/>
          <cell r="B4365" t="str">
            <v/>
          </cell>
          <cell r="C4365"/>
          <cell r="D4365" t="str">
            <v/>
          </cell>
          <cell r="E4365" t="str">
            <v/>
          </cell>
          <cell r="F4365" t="str">
            <v/>
          </cell>
          <cell r="G4365" t="str">
            <v/>
          </cell>
          <cell r="H4365" t="str">
            <v/>
          </cell>
          <cell r="I4365"/>
          <cell r="J4365"/>
          <cell r="K4365"/>
          <cell r="L4365"/>
          <cell r="M4365" t="str">
            <v/>
          </cell>
          <cell r="N4365"/>
          <cell r="O4365"/>
          <cell r="P4365"/>
          <cell r="Q4365" t="str">
            <v/>
          </cell>
          <cell r="R4365"/>
          <cell r="S4365" t="str">
            <v/>
          </cell>
          <cell r="T4365"/>
          <cell r="U4365"/>
          <cell r="V4365" t="str">
            <v/>
          </cell>
        </row>
        <row r="4366">
          <cell r="A4366"/>
          <cell r="B4366" t="str">
            <v/>
          </cell>
          <cell r="C4366"/>
          <cell r="D4366" t="str">
            <v/>
          </cell>
          <cell r="E4366" t="str">
            <v/>
          </cell>
          <cell r="F4366" t="str">
            <v/>
          </cell>
          <cell r="G4366" t="str">
            <v/>
          </cell>
          <cell r="H4366" t="str">
            <v/>
          </cell>
          <cell r="I4366"/>
          <cell r="J4366"/>
          <cell r="K4366"/>
          <cell r="L4366"/>
          <cell r="M4366" t="str">
            <v/>
          </cell>
          <cell r="N4366"/>
          <cell r="O4366"/>
          <cell r="P4366"/>
          <cell r="Q4366" t="str">
            <v/>
          </cell>
          <cell r="R4366"/>
          <cell r="S4366" t="str">
            <v/>
          </cell>
          <cell r="T4366"/>
          <cell r="U4366"/>
          <cell r="V4366" t="str">
            <v/>
          </cell>
        </row>
        <row r="4367">
          <cell r="A4367"/>
          <cell r="B4367" t="str">
            <v/>
          </cell>
          <cell r="C4367"/>
          <cell r="D4367" t="str">
            <v/>
          </cell>
          <cell r="E4367" t="str">
            <v/>
          </cell>
          <cell r="F4367" t="str">
            <v/>
          </cell>
          <cell r="G4367" t="str">
            <v/>
          </cell>
          <cell r="H4367" t="str">
            <v/>
          </cell>
          <cell r="I4367"/>
          <cell r="J4367"/>
          <cell r="K4367"/>
          <cell r="L4367"/>
          <cell r="M4367" t="str">
            <v/>
          </cell>
          <cell r="N4367"/>
          <cell r="O4367"/>
          <cell r="P4367"/>
          <cell r="Q4367" t="str">
            <v/>
          </cell>
          <cell r="R4367"/>
          <cell r="S4367" t="str">
            <v/>
          </cell>
          <cell r="T4367"/>
          <cell r="U4367"/>
          <cell r="V4367" t="str">
            <v/>
          </cell>
        </row>
        <row r="4368">
          <cell r="A4368"/>
          <cell r="B4368" t="str">
            <v/>
          </cell>
          <cell r="C4368"/>
          <cell r="D4368" t="str">
            <v/>
          </cell>
          <cell r="E4368" t="str">
            <v/>
          </cell>
          <cell r="F4368" t="str">
            <v/>
          </cell>
          <cell r="G4368" t="str">
            <v/>
          </cell>
          <cell r="H4368" t="str">
            <v/>
          </cell>
          <cell r="I4368"/>
          <cell r="J4368"/>
          <cell r="K4368"/>
          <cell r="L4368"/>
          <cell r="M4368" t="str">
            <v/>
          </cell>
          <cell r="N4368"/>
          <cell r="O4368"/>
          <cell r="P4368"/>
          <cell r="Q4368" t="str">
            <v/>
          </cell>
          <cell r="R4368"/>
          <cell r="S4368" t="str">
            <v/>
          </cell>
          <cell r="T4368"/>
          <cell r="U4368"/>
          <cell r="V4368" t="str">
            <v/>
          </cell>
        </row>
        <row r="4369">
          <cell r="A4369"/>
          <cell r="B4369" t="str">
            <v/>
          </cell>
          <cell r="C4369"/>
          <cell r="D4369" t="str">
            <v/>
          </cell>
          <cell r="E4369" t="str">
            <v/>
          </cell>
          <cell r="F4369" t="str">
            <v/>
          </cell>
          <cell r="G4369" t="str">
            <v/>
          </cell>
          <cell r="H4369" t="str">
            <v/>
          </cell>
          <cell r="I4369"/>
          <cell r="J4369"/>
          <cell r="K4369"/>
          <cell r="L4369"/>
          <cell r="M4369" t="str">
            <v/>
          </cell>
          <cell r="N4369"/>
          <cell r="O4369"/>
          <cell r="P4369"/>
          <cell r="Q4369" t="str">
            <v/>
          </cell>
          <cell r="R4369"/>
          <cell r="S4369" t="str">
            <v/>
          </cell>
          <cell r="T4369"/>
          <cell r="U4369"/>
          <cell r="V4369" t="str">
            <v/>
          </cell>
        </row>
        <row r="4370">
          <cell r="A4370"/>
          <cell r="B4370" t="str">
            <v/>
          </cell>
          <cell r="C4370"/>
          <cell r="D4370" t="str">
            <v/>
          </cell>
          <cell r="E4370" t="str">
            <v/>
          </cell>
          <cell r="F4370" t="str">
            <v/>
          </cell>
          <cell r="G4370" t="str">
            <v/>
          </cell>
          <cell r="H4370" t="str">
            <v/>
          </cell>
          <cell r="I4370"/>
          <cell r="J4370"/>
          <cell r="K4370"/>
          <cell r="L4370"/>
          <cell r="M4370" t="str">
            <v/>
          </cell>
          <cell r="N4370"/>
          <cell r="O4370"/>
          <cell r="P4370"/>
          <cell r="Q4370" t="str">
            <v/>
          </cell>
          <cell r="R4370"/>
          <cell r="S4370" t="str">
            <v/>
          </cell>
          <cell r="T4370"/>
          <cell r="U4370"/>
          <cell r="V4370" t="str">
            <v/>
          </cell>
        </row>
        <row r="4371">
          <cell r="A4371"/>
          <cell r="B4371" t="str">
            <v/>
          </cell>
          <cell r="C4371"/>
          <cell r="D4371" t="str">
            <v/>
          </cell>
          <cell r="E4371" t="str">
            <v/>
          </cell>
          <cell r="F4371" t="str">
            <v/>
          </cell>
          <cell r="G4371" t="str">
            <v/>
          </cell>
          <cell r="H4371" t="str">
            <v/>
          </cell>
          <cell r="I4371"/>
          <cell r="J4371"/>
          <cell r="K4371"/>
          <cell r="L4371"/>
          <cell r="M4371" t="str">
            <v/>
          </cell>
          <cell r="N4371"/>
          <cell r="O4371"/>
          <cell r="P4371"/>
          <cell r="Q4371" t="str">
            <v/>
          </cell>
          <cell r="R4371"/>
          <cell r="S4371" t="str">
            <v/>
          </cell>
          <cell r="T4371"/>
          <cell r="U4371"/>
          <cell r="V4371" t="str">
            <v/>
          </cell>
        </row>
        <row r="4372">
          <cell r="A4372"/>
          <cell r="B4372" t="str">
            <v/>
          </cell>
          <cell r="C4372"/>
          <cell r="D4372" t="str">
            <v/>
          </cell>
          <cell r="E4372" t="str">
            <v/>
          </cell>
          <cell r="F4372" t="str">
            <v/>
          </cell>
          <cell r="G4372" t="str">
            <v/>
          </cell>
          <cell r="H4372" t="str">
            <v/>
          </cell>
          <cell r="I4372"/>
          <cell r="J4372"/>
          <cell r="K4372"/>
          <cell r="L4372"/>
          <cell r="M4372" t="str">
            <v/>
          </cell>
          <cell r="N4372"/>
          <cell r="O4372"/>
          <cell r="P4372"/>
          <cell r="Q4372" t="str">
            <v/>
          </cell>
          <cell r="R4372"/>
          <cell r="S4372" t="str">
            <v/>
          </cell>
          <cell r="T4372"/>
          <cell r="U4372"/>
          <cell r="V4372" t="str">
            <v/>
          </cell>
        </row>
        <row r="4373">
          <cell r="A4373"/>
          <cell r="B4373" t="str">
            <v/>
          </cell>
          <cell r="C4373"/>
          <cell r="D4373" t="str">
            <v/>
          </cell>
          <cell r="E4373" t="str">
            <v/>
          </cell>
          <cell r="F4373" t="str">
            <v/>
          </cell>
          <cell r="G4373" t="str">
            <v/>
          </cell>
          <cell r="H4373" t="str">
            <v/>
          </cell>
          <cell r="I4373"/>
          <cell r="J4373"/>
          <cell r="K4373"/>
          <cell r="L4373"/>
          <cell r="M4373" t="str">
            <v/>
          </cell>
          <cell r="N4373"/>
          <cell r="O4373"/>
          <cell r="P4373"/>
          <cell r="Q4373" t="str">
            <v/>
          </cell>
          <cell r="R4373"/>
          <cell r="S4373" t="str">
            <v/>
          </cell>
          <cell r="T4373"/>
          <cell r="U4373"/>
          <cell r="V4373" t="str">
            <v/>
          </cell>
        </row>
        <row r="4374">
          <cell r="A4374"/>
          <cell r="B4374" t="str">
            <v/>
          </cell>
          <cell r="C4374"/>
          <cell r="D4374" t="str">
            <v/>
          </cell>
          <cell r="E4374" t="str">
            <v/>
          </cell>
          <cell r="F4374" t="str">
            <v/>
          </cell>
          <cell r="G4374" t="str">
            <v/>
          </cell>
          <cell r="H4374" t="str">
            <v/>
          </cell>
          <cell r="I4374"/>
          <cell r="J4374"/>
          <cell r="K4374"/>
          <cell r="L4374"/>
          <cell r="M4374" t="str">
            <v/>
          </cell>
          <cell r="N4374"/>
          <cell r="O4374"/>
          <cell r="P4374"/>
          <cell r="Q4374" t="str">
            <v/>
          </cell>
          <cell r="R4374"/>
          <cell r="S4374" t="str">
            <v/>
          </cell>
          <cell r="T4374"/>
          <cell r="U4374"/>
          <cell r="V4374" t="str">
            <v/>
          </cell>
        </row>
        <row r="4375">
          <cell r="A4375"/>
          <cell r="B4375" t="str">
            <v/>
          </cell>
          <cell r="C4375"/>
          <cell r="D4375" t="str">
            <v/>
          </cell>
          <cell r="E4375" t="str">
            <v/>
          </cell>
          <cell r="F4375" t="str">
            <v/>
          </cell>
          <cell r="G4375" t="str">
            <v/>
          </cell>
          <cell r="H4375" t="str">
            <v/>
          </cell>
          <cell r="I4375"/>
          <cell r="J4375"/>
          <cell r="K4375"/>
          <cell r="L4375"/>
          <cell r="M4375" t="str">
            <v/>
          </cell>
          <cell r="N4375"/>
          <cell r="O4375"/>
          <cell r="P4375"/>
          <cell r="Q4375" t="str">
            <v/>
          </cell>
          <cell r="R4375"/>
          <cell r="S4375" t="str">
            <v/>
          </cell>
          <cell r="T4375"/>
          <cell r="U4375"/>
          <cell r="V4375" t="str">
            <v/>
          </cell>
        </row>
        <row r="4376">
          <cell r="A4376"/>
          <cell r="B4376" t="str">
            <v/>
          </cell>
          <cell r="C4376"/>
          <cell r="D4376" t="str">
            <v/>
          </cell>
          <cell r="E4376" t="str">
            <v/>
          </cell>
          <cell r="F4376" t="str">
            <v/>
          </cell>
          <cell r="G4376" t="str">
            <v/>
          </cell>
          <cell r="H4376" t="str">
            <v/>
          </cell>
          <cell r="I4376"/>
          <cell r="J4376"/>
          <cell r="K4376"/>
          <cell r="L4376"/>
          <cell r="M4376" t="str">
            <v/>
          </cell>
          <cell r="N4376"/>
          <cell r="O4376"/>
          <cell r="P4376"/>
          <cell r="Q4376" t="str">
            <v/>
          </cell>
          <cell r="R4376"/>
          <cell r="S4376" t="str">
            <v/>
          </cell>
          <cell r="T4376"/>
          <cell r="U4376"/>
          <cell r="V4376" t="str">
            <v/>
          </cell>
        </row>
        <row r="4377">
          <cell r="A4377"/>
          <cell r="B4377" t="str">
            <v/>
          </cell>
          <cell r="C4377"/>
          <cell r="D4377" t="str">
            <v/>
          </cell>
          <cell r="E4377" t="str">
            <v/>
          </cell>
          <cell r="F4377" t="str">
            <v/>
          </cell>
          <cell r="G4377" t="str">
            <v/>
          </cell>
          <cell r="H4377" t="str">
            <v/>
          </cell>
          <cell r="I4377"/>
          <cell r="J4377"/>
          <cell r="K4377"/>
          <cell r="L4377"/>
          <cell r="M4377" t="str">
            <v/>
          </cell>
          <cell r="N4377"/>
          <cell r="O4377"/>
          <cell r="P4377"/>
          <cell r="Q4377" t="str">
            <v/>
          </cell>
          <cell r="R4377"/>
          <cell r="S4377" t="str">
            <v/>
          </cell>
          <cell r="T4377"/>
          <cell r="U4377"/>
          <cell r="V4377" t="str">
            <v/>
          </cell>
        </row>
        <row r="4378">
          <cell r="A4378"/>
          <cell r="B4378" t="str">
            <v/>
          </cell>
          <cell r="C4378"/>
          <cell r="D4378" t="str">
            <v/>
          </cell>
          <cell r="E4378" t="str">
            <v/>
          </cell>
          <cell r="F4378" t="str">
            <v/>
          </cell>
          <cell r="G4378" t="str">
            <v/>
          </cell>
          <cell r="H4378" t="str">
            <v/>
          </cell>
          <cell r="I4378"/>
          <cell r="J4378"/>
          <cell r="K4378"/>
          <cell r="L4378"/>
          <cell r="M4378" t="str">
            <v/>
          </cell>
          <cell r="N4378"/>
          <cell r="O4378"/>
          <cell r="P4378"/>
          <cell r="Q4378" t="str">
            <v/>
          </cell>
          <cell r="R4378"/>
          <cell r="S4378" t="str">
            <v/>
          </cell>
          <cell r="T4378"/>
          <cell r="U4378"/>
          <cell r="V4378" t="str">
            <v/>
          </cell>
        </row>
        <row r="4379">
          <cell r="A4379"/>
          <cell r="B4379" t="str">
            <v/>
          </cell>
          <cell r="C4379"/>
          <cell r="D4379" t="str">
            <v/>
          </cell>
          <cell r="E4379" t="str">
            <v/>
          </cell>
          <cell r="F4379" t="str">
            <v/>
          </cell>
          <cell r="G4379" t="str">
            <v/>
          </cell>
          <cell r="H4379" t="str">
            <v/>
          </cell>
          <cell r="I4379"/>
          <cell r="J4379"/>
          <cell r="K4379"/>
          <cell r="L4379"/>
          <cell r="M4379" t="str">
            <v/>
          </cell>
          <cell r="N4379"/>
          <cell r="O4379"/>
          <cell r="P4379"/>
          <cell r="Q4379" t="str">
            <v/>
          </cell>
          <cell r="R4379"/>
          <cell r="S4379" t="str">
            <v/>
          </cell>
          <cell r="T4379"/>
          <cell r="U4379"/>
          <cell r="V4379" t="str">
            <v/>
          </cell>
        </row>
        <row r="4380">
          <cell r="A4380"/>
          <cell r="B4380" t="str">
            <v/>
          </cell>
          <cell r="C4380"/>
          <cell r="D4380" t="str">
            <v/>
          </cell>
          <cell r="E4380" t="str">
            <v/>
          </cell>
          <cell r="F4380" t="str">
            <v/>
          </cell>
          <cell r="G4380" t="str">
            <v/>
          </cell>
          <cell r="H4380" t="str">
            <v/>
          </cell>
          <cell r="I4380"/>
          <cell r="J4380"/>
          <cell r="K4380"/>
          <cell r="L4380"/>
          <cell r="M4380" t="str">
            <v/>
          </cell>
          <cell r="N4380"/>
          <cell r="O4380"/>
          <cell r="P4380"/>
          <cell r="Q4380" t="str">
            <v/>
          </cell>
          <cell r="R4380"/>
          <cell r="S4380" t="str">
            <v/>
          </cell>
          <cell r="T4380"/>
          <cell r="U4380"/>
          <cell r="V4380" t="str">
            <v/>
          </cell>
        </row>
        <row r="4381">
          <cell r="A4381"/>
          <cell r="B4381" t="str">
            <v/>
          </cell>
          <cell r="C4381"/>
          <cell r="D4381" t="str">
            <v/>
          </cell>
          <cell r="E4381" t="str">
            <v/>
          </cell>
          <cell r="F4381" t="str">
            <v/>
          </cell>
          <cell r="G4381" t="str">
            <v/>
          </cell>
          <cell r="H4381" t="str">
            <v/>
          </cell>
          <cell r="I4381"/>
          <cell r="J4381"/>
          <cell r="K4381"/>
          <cell r="L4381"/>
          <cell r="M4381" t="str">
            <v/>
          </cell>
          <cell r="N4381"/>
          <cell r="O4381"/>
          <cell r="P4381"/>
          <cell r="Q4381" t="str">
            <v/>
          </cell>
          <cell r="R4381"/>
          <cell r="S4381" t="str">
            <v/>
          </cell>
          <cell r="T4381"/>
          <cell r="U4381"/>
          <cell r="V4381" t="str">
            <v/>
          </cell>
        </row>
        <row r="4382">
          <cell r="A4382"/>
          <cell r="B4382" t="str">
            <v/>
          </cell>
          <cell r="C4382"/>
          <cell r="D4382" t="str">
            <v/>
          </cell>
          <cell r="E4382" t="str">
            <v/>
          </cell>
          <cell r="F4382" t="str">
            <v/>
          </cell>
          <cell r="G4382" t="str">
            <v/>
          </cell>
          <cell r="H4382" t="str">
            <v/>
          </cell>
          <cell r="I4382"/>
          <cell r="J4382"/>
          <cell r="K4382"/>
          <cell r="L4382"/>
          <cell r="M4382" t="str">
            <v/>
          </cell>
          <cell r="N4382"/>
          <cell r="O4382"/>
          <cell r="P4382"/>
          <cell r="Q4382" t="str">
            <v/>
          </cell>
          <cell r="R4382"/>
          <cell r="S4382" t="str">
            <v/>
          </cell>
          <cell r="T4382"/>
          <cell r="U4382"/>
          <cell r="V4382" t="str">
            <v/>
          </cell>
        </row>
        <row r="4383">
          <cell r="A4383"/>
          <cell r="B4383" t="str">
            <v/>
          </cell>
          <cell r="C4383"/>
          <cell r="D4383" t="str">
            <v/>
          </cell>
          <cell r="E4383" t="str">
            <v/>
          </cell>
          <cell r="F4383" t="str">
            <v/>
          </cell>
          <cell r="G4383" t="str">
            <v/>
          </cell>
          <cell r="H4383" t="str">
            <v/>
          </cell>
          <cell r="I4383"/>
          <cell r="J4383"/>
          <cell r="K4383"/>
          <cell r="L4383"/>
          <cell r="M4383" t="str">
            <v/>
          </cell>
          <cell r="N4383"/>
          <cell r="O4383"/>
          <cell r="P4383"/>
          <cell r="Q4383" t="str">
            <v/>
          </cell>
          <cell r="R4383"/>
          <cell r="S4383" t="str">
            <v/>
          </cell>
          <cell r="T4383"/>
          <cell r="U4383"/>
          <cell r="V4383" t="str">
            <v/>
          </cell>
        </row>
        <row r="4384">
          <cell r="A4384"/>
          <cell r="B4384" t="str">
            <v/>
          </cell>
          <cell r="C4384"/>
          <cell r="D4384" t="str">
            <v/>
          </cell>
          <cell r="E4384" t="str">
            <v/>
          </cell>
          <cell r="F4384" t="str">
            <v/>
          </cell>
          <cell r="G4384" t="str">
            <v/>
          </cell>
          <cell r="H4384" t="str">
            <v/>
          </cell>
          <cell r="I4384"/>
          <cell r="J4384"/>
          <cell r="K4384"/>
          <cell r="L4384"/>
          <cell r="M4384" t="str">
            <v/>
          </cell>
          <cell r="N4384"/>
          <cell r="O4384"/>
          <cell r="P4384"/>
          <cell r="Q4384" t="str">
            <v/>
          </cell>
          <cell r="R4384"/>
          <cell r="S4384" t="str">
            <v/>
          </cell>
          <cell r="T4384"/>
          <cell r="U4384"/>
          <cell r="V4384" t="str">
            <v/>
          </cell>
        </row>
        <row r="4385">
          <cell r="A4385"/>
          <cell r="B4385" t="str">
            <v/>
          </cell>
          <cell r="C4385"/>
          <cell r="D4385" t="str">
            <v/>
          </cell>
          <cell r="E4385" t="str">
            <v/>
          </cell>
          <cell r="F4385" t="str">
            <v/>
          </cell>
          <cell r="G4385" t="str">
            <v/>
          </cell>
          <cell r="H4385" t="str">
            <v/>
          </cell>
          <cell r="I4385"/>
          <cell r="J4385"/>
          <cell r="K4385"/>
          <cell r="L4385"/>
          <cell r="M4385" t="str">
            <v/>
          </cell>
          <cell r="N4385"/>
          <cell r="O4385"/>
          <cell r="P4385"/>
          <cell r="Q4385" t="str">
            <v/>
          </cell>
          <cell r="R4385"/>
          <cell r="S4385" t="str">
            <v/>
          </cell>
          <cell r="T4385"/>
          <cell r="U4385"/>
          <cell r="V4385" t="str">
            <v/>
          </cell>
        </row>
        <row r="4386">
          <cell r="A4386"/>
          <cell r="B4386" t="str">
            <v/>
          </cell>
          <cell r="C4386"/>
          <cell r="D4386" t="str">
            <v/>
          </cell>
          <cell r="E4386" t="str">
            <v/>
          </cell>
          <cell r="F4386" t="str">
            <v/>
          </cell>
          <cell r="G4386" t="str">
            <v/>
          </cell>
          <cell r="H4386" t="str">
            <v/>
          </cell>
          <cell r="I4386"/>
          <cell r="J4386"/>
          <cell r="K4386"/>
          <cell r="L4386"/>
          <cell r="M4386" t="str">
            <v/>
          </cell>
          <cell r="N4386"/>
          <cell r="O4386"/>
          <cell r="P4386"/>
          <cell r="Q4386" t="str">
            <v/>
          </cell>
          <cell r="R4386"/>
          <cell r="S4386" t="str">
            <v/>
          </cell>
          <cell r="T4386"/>
          <cell r="U4386"/>
          <cell r="V4386" t="str">
            <v/>
          </cell>
        </row>
        <row r="4387">
          <cell r="A4387"/>
          <cell r="B4387" t="str">
            <v/>
          </cell>
          <cell r="C4387"/>
          <cell r="D4387" t="str">
            <v/>
          </cell>
          <cell r="E4387" t="str">
            <v/>
          </cell>
          <cell r="F4387" t="str">
            <v/>
          </cell>
          <cell r="G4387" t="str">
            <v/>
          </cell>
          <cell r="H4387" t="str">
            <v/>
          </cell>
          <cell r="I4387"/>
          <cell r="J4387"/>
          <cell r="K4387"/>
          <cell r="L4387"/>
          <cell r="M4387" t="str">
            <v/>
          </cell>
          <cell r="N4387"/>
          <cell r="O4387"/>
          <cell r="P4387"/>
          <cell r="Q4387" t="str">
            <v/>
          </cell>
          <cell r="R4387"/>
          <cell r="S4387" t="str">
            <v/>
          </cell>
          <cell r="T4387"/>
          <cell r="U4387"/>
          <cell r="V4387" t="str">
            <v/>
          </cell>
        </row>
        <row r="4388">
          <cell r="A4388"/>
          <cell r="B4388" t="str">
            <v/>
          </cell>
          <cell r="C4388"/>
          <cell r="D4388" t="str">
            <v/>
          </cell>
          <cell r="E4388" t="str">
            <v/>
          </cell>
          <cell r="F4388" t="str">
            <v/>
          </cell>
          <cell r="G4388" t="str">
            <v/>
          </cell>
          <cell r="H4388" t="str">
            <v/>
          </cell>
          <cell r="I4388"/>
          <cell r="J4388"/>
          <cell r="K4388"/>
          <cell r="L4388"/>
          <cell r="M4388" t="str">
            <v/>
          </cell>
          <cell r="N4388"/>
          <cell r="O4388"/>
          <cell r="P4388"/>
          <cell r="Q4388" t="str">
            <v/>
          </cell>
          <cell r="R4388"/>
          <cell r="S4388" t="str">
            <v/>
          </cell>
          <cell r="T4388"/>
          <cell r="U4388"/>
          <cell r="V4388" t="str">
            <v/>
          </cell>
        </row>
        <row r="4389">
          <cell r="A4389"/>
          <cell r="B4389" t="str">
            <v/>
          </cell>
          <cell r="C4389"/>
          <cell r="D4389" t="str">
            <v/>
          </cell>
          <cell r="E4389" t="str">
            <v/>
          </cell>
          <cell r="F4389" t="str">
            <v/>
          </cell>
          <cell r="G4389" t="str">
            <v/>
          </cell>
          <cell r="H4389" t="str">
            <v/>
          </cell>
          <cell r="I4389"/>
          <cell r="J4389"/>
          <cell r="K4389"/>
          <cell r="L4389"/>
          <cell r="M4389" t="str">
            <v/>
          </cell>
          <cell r="N4389"/>
          <cell r="O4389"/>
          <cell r="P4389"/>
          <cell r="Q4389" t="str">
            <v/>
          </cell>
          <cell r="R4389"/>
          <cell r="S4389" t="str">
            <v/>
          </cell>
          <cell r="T4389"/>
          <cell r="U4389"/>
          <cell r="V4389" t="str">
            <v/>
          </cell>
        </row>
        <row r="4390">
          <cell r="A4390"/>
          <cell r="B4390" t="str">
            <v/>
          </cell>
          <cell r="C4390"/>
          <cell r="D4390" t="str">
            <v/>
          </cell>
          <cell r="E4390" t="str">
            <v/>
          </cell>
          <cell r="F4390" t="str">
            <v/>
          </cell>
          <cell r="G4390" t="str">
            <v/>
          </cell>
          <cell r="H4390" t="str">
            <v/>
          </cell>
          <cell r="I4390"/>
          <cell r="J4390"/>
          <cell r="K4390"/>
          <cell r="L4390"/>
          <cell r="M4390" t="str">
            <v/>
          </cell>
          <cell r="N4390"/>
          <cell r="O4390"/>
          <cell r="P4390"/>
          <cell r="Q4390" t="str">
            <v/>
          </cell>
          <cell r="R4390"/>
          <cell r="S4390" t="str">
            <v/>
          </cell>
          <cell r="T4390"/>
          <cell r="U4390"/>
          <cell r="V4390" t="str">
            <v/>
          </cell>
        </row>
        <row r="4391">
          <cell r="A4391"/>
          <cell r="B4391" t="str">
            <v/>
          </cell>
          <cell r="C4391"/>
          <cell r="D4391" t="str">
            <v/>
          </cell>
          <cell r="E4391" t="str">
            <v/>
          </cell>
          <cell r="F4391" t="str">
            <v/>
          </cell>
          <cell r="G4391" t="str">
            <v/>
          </cell>
          <cell r="H4391" t="str">
            <v/>
          </cell>
          <cell r="I4391"/>
          <cell r="J4391"/>
          <cell r="K4391"/>
          <cell r="L4391"/>
          <cell r="M4391" t="str">
            <v/>
          </cell>
          <cell r="N4391"/>
          <cell r="O4391"/>
          <cell r="P4391"/>
          <cell r="Q4391" t="str">
            <v/>
          </cell>
          <cell r="R4391"/>
          <cell r="S4391" t="str">
            <v/>
          </cell>
          <cell r="T4391"/>
          <cell r="U4391"/>
          <cell r="V4391" t="str">
            <v/>
          </cell>
        </row>
        <row r="4392">
          <cell r="A4392"/>
          <cell r="B4392" t="str">
            <v/>
          </cell>
          <cell r="C4392"/>
          <cell r="D4392" t="str">
            <v/>
          </cell>
          <cell r="E4392" t="str">
            <v/>
          </cell>
          <cell r="F4392" t="str">
            <v/>
          </cell>
          <cell r="G4392" t="str">
            <v/>
          </cell>
          <cell r="H4392" t="str">
            <v/>
          </cell>
          <cell r="I4392"/>
          <cell r="J4392"/>
          <cell r="K4392"/>
          <cell r="L4392"/>
          <cell r="M4392" t="str">
            <v/>
          </cell>
          <cell r="N4392"/>
          <cell r="O4392"/>
          <cell r="P4392"/>
          <cell r="Q4392" t="str">
            <v/>
          </cell>
          <cell r="R4392"/>
          <cell r="S4392" t="str">
            <v/>
          </cell>
          <cell r="T4392"/>
          <cell r="U4392"/>
          <cell r="V4392" t="str">
            <v/>
          </cell>
        </row>
        <row r="4393">
          <cell r="A4393"/>
          <cell r="B4393" t="str">
            <v/>
          </cell>
          <cell r="C4393"/>
          <cell r="D4393" t="str">
            <v/>
          </cell>
          <cell r="E4393" t="str">
            <v/>
          </cell>
          <cell r="F4393" t="str">
            <v/>
          </cell>
          <cell r="G4393" t="str">
            <v/>
          </cell>
          <cell r="H4393" t="str">
            <v/>
          </cell>
          <cell r="I4393"/>
          <cell r="J4393"/>
          <cell r="K4393"/>
          <cell r="L4393"/>
          <cell r="M4393" t="str">
            <v/>
          </cell>
          <cell r="N4393"/>
          <cell r="O4393"/>
          <cell r="P4393"/>
          <cell r="Q4393" t="str">
            <v/>
          </cell>
          <cell r="R4393"/>
          <cell r="S4393" t="str">
            <v/>
          </cell>
          <cell r="T4393"/>
          <cell r="U4393"/>
          <cell r="V4393" t="str">
            <v/>
          </cell>
        </row>
        <row r="4394">
          <cell r="A4394"/>
          <cell r="B4394" t="str">
            <v/>
          </cell>
          <cell r="C4394"/>
          <cell r="D4394" t="str">
            <v/>
          </cell>
          <cell r="E4394" t="str">
            <v/>
          </cell>
          <cell r="F4394" t="str">
            <v/>
          </cell>
          <cell r="G4394" t="str">
            <v/>
          </cell>
          <cell r="H4394" t="str">
            <v/>
          </cell>
          <cell r="I4394"/>
          <cell r="J4394"/>
          <cell r="K4394"/>
          <cell r="L4394"/>
          <cell r="M4394" t="str">
            <v/>
          </cell>
          <cell r="N4394"/>
          <cell r="O4394"/>
          <cell r="P4394"/>
          <cell r="Q4394" t="str">
            <v/>
          </cell>
          <cell r="R4394"/>
          <cell r="S4394" t="str">
            <v/>
          </cell>
          <cell r="T4394"/>
          <cell r="U4394"/>
          <cell r="V4394" t="str">
            <v/>
          </cell>
        </row>
        <row r="4395">
          <cell r="A4395"/>
          <cell r="B4395" t="str">
            <v/>
          </cell>
          <cell r="C4395"/>
          <cell r="D4395" t="str">
            <v/>
          </cell>
          <cell r="E4395" t="str">
            <v/>
          </cell>
          <cell r="F4395" t="str">
            <v/>
          </cell>
          <cell r="G4395" t="str">
            <v/>
          </cell>
          <cell r="H4395" t="str">
            <v/>
          </cell>
          <cell r="I4395"/>
          <cell r="J4395"/>
          <cell r="K4395"/>
          <cell r="L4395"/>
          <cell r="M4395" t="str">
            <v/>
          </cell>
          <cell r="N4395"/>
          <cell r="O4395"/>
          <cell r="P4395"/>
          <cell r="Q4395" t="str">
            <v/>
          </cell>
          <cell r="R4395"/>
          <cell r="S4395" t="str">
            <v/>
          </cell>
          <cell r="T4395"/>
          <cell r="U4395"/>
          <cell r="V4395" t="str">
            <v/>
          </cell>
        </row>
        <row r="4396">
          <cell r="A4396"/>
          <cell r="B4396" t="str">
            <v/>
          </cell>
          <cell r="C4396"/>
          <cell r="D4396" t="str">
            <v/>
          </cell>
          <cell r="E4396" t="str">
            <v/>
          </cell>
          <cell r="F4396" t="str">
            <v/>
          </cell>
          <cell r="G4396" t="str">
            <v/>
          </cell>
          <cell r="H4396" t="str">
            <v/>
          </cell>
          <cell r="I4396"/>
          <cell r="J4396"/>
          <cell r="K4396"/>
          <cell r="L4396"/>
          <cell r="M4396" t="str">
            <v/>
          </cell>
          <cell r="N4396"/>
          <cell r="O4396"/>
          <cell r="P4396"/>
          <cell r="Q4396" t="str">
            <v/>
          </cell>
          <cell r="R4396"/>
          <cell r="S4396" t="str">
            <v/>
          </cell>
          <cell r="T4396"/>
          <cell r="U4396"/>
          <cell r="V4396" t="str">
            <v/>
          </cell>
        </row>
        <row r="4397">
          <cell r="A4397"/>
          <cell r="B4397" t="str">
            <v/>
          </cell>
          <cell r="C4397"/>
          <cell r="D4397" t="str">
            <v/>
          </cell>
          <cell r="E4397" t="str">
            <v/>
          </cell>
          <cell r="F4397" t="str">
            <v/>
          </cell>
          <cell r="G4397" t="str">
            <v/>
          </cell>
          <cell r="H4397" t="str">
            <v/>
          </cell>
          <cell r="I4397"/>
          <cell r="J4397"/>
          <cell r="K4397"/>
          <cell r="L4397"/>
          <cell r="M4397" t="str">
            <v/>
          </cell>
          <cell r="N4397"/>
          <cell r="O4397"/>
          <cell r="P4397"/>
          <cell r="Q4397" t="str">
            <v/>
          </cell>
          <cell r="R4397"/>
          <cell r="S4397" t="str">
            <v/>
          </cell>
          <cell r="T4397"/>
          <cell r="U4397"/>
          <cell r="V4397" t="str">
            <v/>
          </cell>
        </row>
        <row r="4398">
          <cell r="A4398"/>
          <cell r="B4398" t="str">
            <v/>
          </cell>
          <cell r="C4398"/>
          <cell r="D4398" t="str">
            <v/>
          </cell>
          <cell r="E4398" t="str">
            <v/>
          </cell>
          <cell r="F4398" t="str">
            <v/>
          </cell>
          <cell r="G4398" t="str">
            <v/>
          </cell>
          <cell r="H4398" t="str">
            <v/>
          </cell>
          <cell r="I4398"/>
          <cell r="J4398"/>
          <cell r="K4398"/>
          <cell r="L4398"/>
          <cell r="M4398" t="str">
            <v/>
          </cell>
          <cell r="N4398"/>
          <cell r="O4398"/>
          <cell r="P4398"/>
          <cell r="Q4398" t="str">
            <v/>
          </cell>
          <cell r="R4398"/>
          <cell r="S4398" t="str">
            <v/>
          </cell>
          <cell r="T4398"/>
          <cell r="U4398"/>
          <cell r="V4398" t="str">
            <v/>
          </cell>
        </row>
        <row r="4399">
          <cell r="A4399"/>
          <cell r="B4399" t="str">
            <v/>
          </cell>
          <cell r="C4399"/>
          <cell r="D4399" t="str">
            <v/>
          </cell>
          <cell r="E4399" t="str">
            <v/>
          </cell>
          <cell r="F4399" t="str">
            <v/>
          </cell>
          <cell r="G4399" t="str">
            <v/>
          </cell>
          <cell r="H4399" t="str">
            <v/>
          </cell>
          <cell r="I4399"/>
          <cell r="J4399"/>
          <cell r="K4399"/>
          <cell r="L4399"/>
          <cell r="M4399" t="str">
            <v/>
          </cell>
          <cell r="N4399"/>
          <cell r="O4399"/>
          <cell r="P4399"/>
          <cell r="Q4399" t="str">
            <v/>
          </cell>
          <cell r="R4399"/>
          <cell r="S4399" t="str">
            <v/>
          </cell>
          <cell r="T4399"/>
          <cell r="U4399"/>
          <cell r="V4399" t="str">
            <v/>
          </cell>
        </row>
        <row r="4400">
          <cell r="A4400"/>
          <cell r="B4400" t="str">
            <v/>
          </cell>
          <cell r="C4400"/>
          <cell r="D4400" t="str">
            <v/>
          </cell>
          <cell r="E4400" t="str">
            <v/>
          </cell>
          <cell r="F4400" t="str">
            <v/>
          </cell>
          <cell r="G4400" t="str">
            <v/>
          </cell>
          <cell r="H4400" t="str">
            <v/>
          </cell>
          <cell r="I4400"/>
          <cell r="J4400"/>
          <cell r="K4400"/>
          <cell r="L4400"/>
          <cell r="M4400" t="str">
            <v/>
          </cell>
          <cell r="N4400"/>
          <cell r="O4400"/>
          <cell r="P4400"/>
          <cell r="Q4400" t="str">
            <v/>
          </cell>
          <cell r="R4400"/>
          <cell r="S4400" t="str">
            <v/>
          </cell>
          <cell r="T4400"/>
          <cell r="U4400"/>
          <cell r="V4400" t="str">
            <v/>
          </cell>
        </row>
        <row r="4401">
          <cell r="A4401"/>
          <cell r="B4401" t="str">
            <v/>
          </cell>
          <cell r="C4401"/>
          <cell r="D4401" t="str">
            <v/>
          </cell>
          <cell r="E4401" t="str">
            <v/>
          </cell>
          <cell r="F4401" t="str">
            <v/>
          </cell>
          <cell r="G4401" t="str">
            <v/>
          </cell>
          <cell r="H4401" t="str">
            <v/>
          </cell>
          <cell r="I4401"/>
          <cell r="J4401"/>
          <cell r="K4401"/>
          <cell r="L4401"/>
          <cell r="M4401" t="str">
            <v/>
          </cell>
          <cell r="N4401"/>
          <cell r="O4401"/>
          <cell r="P4401"/>
          <cell r="Q4401" t="str">
            <v/>
          </cell>
          <cell r="R4401"/>
          <cell r="S4401" t="str">
            <v/>
          </cell>
          <cell r="T4401"/>
          <cell r="U4401"/>
          <cell r="V4401" t="str">
            <v/>
          </cell>
        </row>
        <row r="4402">
          <cell r="A4402"/>
          <cell r="B4402" t="str">
            <v/>
          </cell>
          <cell r="C4402"/>
          <cell r="D4402" t="str">
            <v/>
          </cell>
          <cell r="E4402" t="str">
            <v/>
          </cell>
          <cell r="F4402" t="str">
            <v/>
          </cell>
          <cell r="G4402" t="str">
            <v/>
          </cell>
          <cell r="H4402" t="str">
            <v/>
          </cell>
          <cell r="I4402"/>
          <cell r="J4402"/>
          <cell r="K4402"/>
          <cell r="L4402"/>
          <cell r="M4402" t="str">
            <v/>
          </cell>
          <cell r="N4402"/>
          <cell r="O4402"/>
          <cell r="P4402"/>
          <cell r="Q4402" t="str">
            <v/>
          </cell>
          <cell r="R4402"/>
          <cell r="S4402" t="str">
            <v/>
          </cell>
          <cell r="T4402"/>
          <cell r="U4402"/>
          <cell r="V4402" t="str">
            <v/>
          </cell>
        </row>
        <row r="4403">
          <cell r="A4403"/>
          <cell r="B4403" t="str">
            <v/>
          </cell>
          <cell r="C4403"/>
          <cell r="D4403" t="str">
            <v/>
          </cell>
          <cell r="E4403" t="str">
            <v/>
          </cell>
          <cell r="F4403" t="str">
            <v/>
          </cell>
          <cell r="G4403" t="str">
            <v/>
          </cell>
          <cell r="H4403" t="str">
            <v/>
          </cell>
          <cell r="I4403"/>
          <cell r="J4403"/>
          <cell r="K4403"/>
          <cell r="L4403"/>
          <cell r="M4403" t="str">
            <v/>
          </cell>
          <cell r="N4403"/>
          <cell r="O4403"/>
          <cell r="P4403"/>
          <cell r="Q4403" t="str">
            <v/>
          </cell>
          <cell r="R4403"/>
          <cell r="S4403" t="str">
            <v/>
          </cell>
          <cell r="T4403"/>
          <cell r="U4403"/>
          <cell r="V4403" t="str">
            <v/>
          </cell>
        </row>
        <row r="4404">
          <cell r="A4404"/>
          <cell r="B4404" t="str">
            <v/>
          </cell>
          <cell r="C4404"/>
          <cell r="D4404" t="str">
            <v/>
          </cell>
          <cell r="E4404" t="str">
            <v/>
          </cell>
          <cell r="F4404" t="str">
            <v/>
          </cell>
          <cell r="G4404" t="str">
            <v/>
          </cell>
          <cell r="H4404" t="str">
            <v/>
          </cell>
          <cell r="I4404"/>
          <cell r="J4404"/>
          <cell r="K4404"/>
          <cell r="L4404"/>
          <cell r="M4404" t="str">
            <v/>
          </cell>
          <cell r="N4404"/>
          <cell r="O4404"/>
          <cell r="P4404"/>
          <cell r="Q4404" t="str">
            <v/>
          </cell>
          <cell r="R4404"/>
          <cell r="S4404" t="str">
            <v/>
          </cell>
          <cell r="T4404"/>
          <cell r="U4404"/>
          <cell r="V4404" t="str">
            <v/>
          </cell>
        </row>
        <row r="4405">
          <cell r="A4405"/>
          <cell r="B4405" t="str">
            <v/>
          </cell>
          <cell r="C4405"/>
          <cell r="D4405" t="str">
            <v/>
          </cell>
          <cell r="E4405" t="str">
            <v/>
          </cell>
          <cell r="F4405" t="str">
            <v/>
          </cell>
          <cell r="G4405" t="str">
            <v/>
          </cell>
          <cell r="H4405" t="str">
            <v/>
          </cell>
          <cell r="I4405"/>
          <cell r="J4405"/>
          <cell r="K4405"/>
          <cell r="L4405"/>
          <cell r="M4405" t="str">
            <v/>
          </cell>
          <cell r="N4405"/>
          <cell r="O4405"/>
          <cell r="P4405"/>
          <cell r="Q4405" t="str">
            <v/>
          </cell>
          <cell r="R4405"/>
          <cell r="S4405" t="str">
            <v/>
          </cell>
          <cell r="T4405"/>
          <cell r="U4405"/>
          <cell r="V4405" t="str">
            <v/>
          </cell>
        </row>
        <row r="4406">
          <cell r="A4406"/>
          <cell r="B4406" t="str">
            <v/>
          </cell>
          <cell r="C4406"/>
          <cell r="D4406" t="str">
            <v/>
          </cell>
          <cell r="E4406" t="str">
            <v/>
          </cell>
          <cell r="F4406" t="str">
            <v/>
          </cell>
          <cell r="G4406" t="str">
            <v/>
          </cell>
          <cell r="H4406" t="str">
            <v/>
          </cell>
          <cell r="I4406"/>
          <cell r="J4406"/>
          <cell r="K4406"/>
          <cell r="L4406"/>
          <cell r="M4406" t="str">
            <v/>
          </cell>
          <cell r="N4406"/>
          <cell r="O4406"/>
          <cell r="P4406"/>
          <cell r="Q4406" t="str">
            <v/>
          </cell>
          <cell r="R4406"/>
          <cell r="S4406" t="str">
            <v/>
          </cell>
          <cell r="T4406"/>
          <cell r="U4406"/>
          <cell r="V4406" t="str">
            <v/>
          </cell>
        </row>
        <row r="4407">
          <cell r="A4407"/>
          <cell r="B4407" t="str">
            <v/>
          </cell>
          <cell r="C4407"/>
          <cell r="D4407" t="str">
            <v/>
          </cell>
          <cell r="E4407" t="str">
            <v/>
          </cell>
          <cell r="F4407" t="str">
            <v/>
          </cell>
          <cell r="G4407" t="str">
            <v/>
          </cell>
          <cell r="H4407" t="str">
            <v/>
          </cell>
          <cell r="I4407"/>
          <cell r="J4407"/>
          <cell r="K4407"/>
          <cell r="L4407"/>
          <cell r="M4407" t="str">
            <v/>
          </cell>
          <cell r="N4407"/>
          <cell r="O4407"/>
          <cell r="P4407"/>
          <cell r="Q4407" t="str">
            <v/>
          </cell>
          <cell r="R4407"/>
          <cell r="S4407" t="str">
            <v/>
          </cell>
          <cell r="T4407"/>
          <cell r="U4407"/>
          <cell r="V4407" t="str">
            <v/>
          </cell>
        </row>
        <row r="4408">
          <cell r="A4408"/>
          <cell r="B4408" t="str">
            <v/>
          </cell>
          <cell r="C4408"/>
          <cell r="D4408" t="str">
            <v/>
          </cell>
          <cell r="E4408" t="str">
            <v/>
          </cell>
          <cell r="F4408" t="str">
            <v/>
          </cell>
          <cell r="G4408" t="str">
            <v/>
          </cell>
          <cell r="H4408" t="str">
            <v/>
          </cell>
          <cell r="I4408"/>
          <cell r="J4408"/>
          <cell r="K4408"/>
          <cell r="L4408"/>
          <cell r="M4408" t="str">
            <v/>
          </cell>
          <cell r="N4408"/>
          <cell r="O4408"/>
          <cell r="P4408"/>
          <cell r="Q4408" t="str">
            <v/>
          </cell>
          <cell r="R4408"/>
          <cell r="S4408" t="str">
            <v/>
          </cell>
          <cell r="T4408"/>
          <cell r="U4408"/>
          <cell r="V4408" t="str">
            <v/>
          </cell>
        </row>
        <row r="4409">
          <cell r="A4409"/>
          <cell r="B4409" t="str">
            <v/>
          </cell>
          <cell r="C4409"/>
          <cell r="D4409" t="str">
            <v/>
          </cell>
          <cell r="E4409" t="str">
            <v/>
          </cell>
          <cell r="F4409" t="str">
            <v/>
          </cell>
          <cell r="G4409" t="str">
            <v/>
          </cell>
          <cell r="H4409" t="str">
            <v/>
          </cell>
          <cell r="I4409"/>
          <cell r="J4409"/>
          <cell r="K4409"/>
          <cell r="L4409"/>
          <cell r="M4409" t="str">
            <v/>
          </cell>
          <cell r="N4409"/>
          <cell r="O4409"/>
          <cell r="P4409"/>
          <cell r="Q4409" t="str">
            <v/>
          </cell>
          <cell r="R4409"/>
          <cell r="S4409" t="str">
            <v/>
          </cell>
          <cell r="T4409"/>
          <cell r="U4409"/>
          <cell r="V4409" t="str">
            <v/>
          </cell>
        </row>
        <row r="4410">
          <cell r="A4410"/>
          <cell r="B4410" t="str">
            <v/>
          </cell>
          <cell r="C4410"/>
          <cell r="D4410" t="str">
            <v/>
          </cell>
          <cell r="E4410" t="str">
            <v/>
          </cell>
          <cell r="F4410" t="str">
            <v/>
          </cell>
          <cell r="G4410" t="str">
            <v/>
          </cell>
          <cell r="H4410" t="str">
            <v/>
          </cell>
          <cell r="I4410"/>
          <cell r="J4410"/>
          <cell r="K4410"/>
          <cell r="L4410"/>
          <cell r="M4410" t="str">
            <v/>
          </cell>
          <cell r="N4410"/>
          <cell r="O4410"/>
          <cell r="P4410"/>
          <cell r="Q4410" t="str">
            <v/>
          </cell>
          <cell r="R4410"/>
          <cell r="S4410" t="str">
            <v/>
          </cell>
          <cell r="T4410"/>
          <cell r="U4410"/>
          <cell r="V4410" t="str">
            <v/>
          </cell>
        </row>
        <row r="4411">
          <cell r="A4411"/>
          <cell r="B4411" t="str">
            <v/>
          </cell>
          <cell r="C4411"/>
          <cell r="D4411" t="str">
            <v/>
          </cell>
          <cell r="E4411" t="str">
            <v/>
          </cell>
          <cell r="F4411" t="str">
            <v/>
          </cell>
          <cell r="G4411" t="str">
            <v/>
          </cell>
          <cell r="H4411" t="str">
            <v/>
          </cell>
          <cell r="I4411"/>
          <cell r="J4411"/>
          <cell r="K4411"/>
          <cell r="L4411"/>
          <cell r="M4411" t="str">
            <v/>
          </cell>
          <cell r="N4411"/>
          <cell r="O4411"/>
          <cell r="P4411"/>
          <cell r="Q4411" t="str">
            <v/>
          </cell>
          <cell r="R4411"/>
          <cell r="S4411" t="str">
            <v/>
          </cell>
          <cell r="T4411"/>
          <cell r="U4411"/>
          <cell r="V4411" t="str">
            <v/>
          </cell>
        </row>
        <row r="4412">
          <cell r="A4412"/>
          <cell r="B4412" t="str">
            <v/>
          </cell>
          <cell r="C4412"/>
          <cell r="D4412" t="str">
            <v/>
          </cell>
          <cell r="E4412" t="str">
            <v/>
          </cell>
          <cell r="F4412" t="str">
            <v/>
          </cell>
          <cell r="G4412" t="str">
            <v/>
          </cell>
          <cell r="H4412" t="str">
            <v/>
          </cell>
          <cell r="I4412"/>
          <cell r="J4412"/>
          <cell r="K4412"/>
          <cell r="L4412"/>
          <cell r="M4412" t="str">
            <v/>
          </cell>
          <cell r="N4412"/>
          <cell r="O4412"/>
          <cell r="P4412"/>
          <cell r="Q4412" t="str">
            <v/>
          </cell>
          <cell r="R4412"/>
          <cell r="S4412" t="str">
            <v/>
          </cell>
          <cell r="T4412"/>
          <cell r="U4412"/>
          <cell r="V4412" t="str">
            <v/>
          </cell>
        </row>
        <row r="4413">
          <cell r="A4413"/>
          <cell r="B4413" t="str">
            <v/>
          </cell>
          <cell r="C4413"/>
          <cell r="D4413" t="str">
            <v/>
          </cell>
          <cell r="E4413" t="str">
            <v/>
          </cell>
          <cell r="F4413" t="str">
            <v/>
          </cell>
          <cell r="G4413" t="str">
            <v/>
          </cell>
          <cell r="H4413" t="str">
            <v/>
          </cell>
          <cell r="I4413"/>
          <cell r="J4413"/>
          <cell r="K4413"/>
          <cell r="L4413"/>
          <cell r="M4413" t="str">
            <v/>
          </cell>
          <cell r="N4413"/>
          <cell r="O4413"/>
          <cell r="P4413"/>
          <cell r="Q4413" t="str">
            <v/>
          </cell>
          <cell r="R4413"/>
          <cell r="S4413" t="str">
            <v/>
          </cell>
          <cell r="T4413"/>
          <cell r="U4413"/>
          <cell r="V4413" t="str">
            <v/>
          </cell>
        </row>
        <row r="4414">
          <cell r="A4414"/>
          <cell r="B4414" t="str">
            <v/>
          </cell>
          <cell r="C4414"/>
          <cell r="D4414" t="str">
            <v/>
          </cell>
          <cell r="E4414" t="str">
            <v/>
          </cell>
          <cell r="F4414" t="str">
            <v/>
          </cell>
          <cell r="G4414" t="str">
            <v/>
          </cell>
          <cell r="H4414" t="str">
            <v/>
          </cell>
          <cell r="I4414"/>
          <cell r="J4414"/>
          <cell r="K4414"/>
          <cell r="L4414"/>
          <cell r="M4414" t="str">
            <v/>
          </cell>
          <cell r="N4414"/>
          <cell r="O4414"/>
          <cell r="P4414"/>
          <cell r="Q4414" t="str">
            <v/>
          </cell>
          <cell r="R4414"/>
          <cell r="S4414" t="str">
            <v/>
          </cell>
          <cell r="T4414"/>
          <cell r="U4414"/>
          <cell r="V4414" t="str">
            <v/>
          </cell>
        </row>
        <row r="4415">
          <cell r="A4415"/>
          <cell r="B4415" t="str">
            <v/>
          </cell>
          <cell r="C4415"/>
          <cell r="D4415" t="str">
            <v/>
          </cell>
          <cell r="E4415" t="str">
            <v/>
          </cell>
          <cell r="F4415" t="str">
            <v/>
          </cell>
          <cell r="G4415" t="str">
            <v/>
          </cell>
          <cell r="H4415" t="str">
            <v/>
          </cell>
          <cell r="I4415"/>
          <cell r="J4415"/>
          <cell r="K4415"/>
          <cell r="L4415"/>
          <cell r="M4415" t="str">
            <v/>
          </cell>
          <cell r="N4415"/>
          <cell r="O4415"/>
          <cell r="P4415"/>
          <cell r="Q4415" t="str">
            <v/>
          </cell>
          <cell r="R4415"/>
          <cell r="S4415" t="str">
            <v/>
          </cell>
          <cell r="T4415"/>
          <cell r="U4415"/>
          <cell r="V4415" t="str">
            <v/>
          </cell>
        </row>
        <row r="4416">
          <cell r="A4416"/>
          <cell r="B4416" t="str">
            <v/>
          </cell>
          <cell r="C4416"/>
          <cell r="D4416" t="str">
            <v/>
          </cell>
          <cell r="E4416" t="str">
            <v/>
          </cell>
          <cell r="F4416" t="str">
            <v/>
          </cell>
          <cell r="G4416" t="str">
            <v/>
          </cell>
          <cell r="H4416" t="str">
            <v/>
          </cell>
          <cell r="I4416"/>
          <cell r="J4416"/>
          <cell r="K4416"/>
          <cell r="L4416"/>
          <cell r="M4416" t="str">
            <v/>
          </cell>
          <cell r="N4416"/>
          <cell r="O4416"/>
          <cell r="P4416"/>
          <cell r="Q4416" t="str">
            <v/>
          </cell>
          <cell r="R4416"/>
          <cell r="S4416" t="str">
            <v/>
          </cell>
          <cell r="T4416"/>
          <cell r="U4416"/>
          <cell r="V4416" t="str">
            <v/>
          </cell>
        </row>
        <row r="4417">
          <cell r="A4417"/>
          <cell r="B4417" t="str">
            <v/>
          </cell>
          <cell r="C4417"/>
          <cell r="D4417" t="str">
            <v/>
          </cell>
          <cell r="E4417" t="str">
            <v/>
          </cell>
          <cell r="F4417" t="str">
            <v/>
          </cell>
          <cell r="G4417" t="str">
            <v/>
          </cell>
          <cell r="H4417" t="str">
            <v/>
          </cell>
          <cell r="I4417"/>
          <cell r="J4417"/>
          <cell r="K4417"/>
          <cell r="L4417"/>
          <cell r="M4417" t="str">
            <v/>
          </cell>
          <cell r="N4417"/>
          <cell r="O4417"/>
          <cell r="P4417"/>
          <cell r="Q4417" t="str">
            <v/>
          </cell>
          <cell r="R4417"/>
          <cell r="S4417" t="str">
            <v/>
          </cell>
          <cell r="T4417"/>
          <cell r="U4417"/>
          <cell r="V4417" t="str">
            <v/>
          </cell>
        </row>
        <row r="4418">
          <cell r="A4418"/>
          <cell r="B4418" t="str">
            <v/>
          </cell>
          <cell r="C4418"/>
          <cell r="D4418" t="str">
            <v/>
          </cell>
          <cell r="E4418" t="str">
            <v/>
          </cell>
          <cell r="F4418" t="str">
            <v/>
          </cell>
          <cell r="G4418" t="str">
            <v/>
          </cell>
          <cell r="H4418" t="str">
            <v/>
          </cell>
          <cell r="I4418"/>
          <cell r="J4418"/>
          <cell r="K4418"/>
          <cell r="L4418"/>
          <cell r="M4418" t="str">
            <v/>
          </cell>
          <cell r="N4418"/>
          <cell r="O4418"/>
          <cell r="P4418"/>
          <cell r="Q4418" t="str">
            <v/>
          </cell>
          <cell r="R4418"/>
          <cell r="S4418" t="str">
            <v/>
          </cell>
          <cell r="T4418"/>
          <cell r="U4418"/>
          <cell r="V4418" t="str">
            <v/>
          </cell>
        </row>
        <row r="4419">
          <cell r="A4419"/>
          <cell r="B4419" t="str">
            <v/>
          </cell>
          <cell r="C4419"/>
          <cell r="D4419" t="str">
            <v/>
          </cell>
          <cell r="E4419" t="str">
            <v/>
          </cell>
          <cell r="F4419" t="str">
            <v/>
          </cell>
          <cell r="G4419" t="str">
            <v/>
          </cell>
          <cell r="H4419" t="str">
            <v/>
          </cell>
          <cell r="I4419"/>
          <cell r="J4419"/>
          <cell r="K4419"/>
          <cell r="L4419"/>
          <cell r="M4419" t="str">
            <v/>
          </cell>
          <cell r="N4419"/>
          <cell r="O4419"/>
          <cell r="P4419"/>
          <cell r="Q4419" t="str">
            <v/>
          </cell>
          <cell r="R4419"/>
          <cell r="S4419" t="str">
            <v/>
          </cell>
          <cell r="T4419"/>
          <cell r="U4419"/>
          <cell r="V4419" t="str">
            <v/>
          </cell>
        </row>
        <row r="4420">
          <cell r="A4420"/>
          <cell r="B4420" t="str">
            <v/>
          </cell>
          <cell r="C4420"/>
          <cell r="D4420" t="str">
            <v/>
          </cell>
          <cell r="E4420" t="str">
            <v/>
          </cell>
          <cell r="F4420" t="str">
            <v/>
          </cell>
          <cell r="G4420" t="str">
            <v/>
          </cell>
          <cell r="H4420" t="str">
            <v/>
          </cell>
          <cell r="I4420"/>
          <cell r="J4420"/>
          <cell r="K4420"/>
          <cell r="L4420"/>
          <cell r="M4420" t="str">
            <v/>
          </cell>
          <cell r="N4420"/>
          <cell r="O4420"/>
          <cell r="P4420"/>
          <cell r="Q4420" t="str">
            <v/>
          </cell>
          <cell r="R4420"/>
          <cell r="S4420" t="str">
            <v/>
          </cell>
          <cell r="T4420"/>
          <cell r="U4420"/>
          <cell r="V4420" t="str">
            <v/>
          </cell>
        </row>
        <row r="4421">
          <cell r="A4421"/>
          <cell r="B4421" t="str">
            <v/>
          </cell>
          <cell r="C4421"/>
          <cell r="D4421" t="str">
            <v/>
          </cell>
          <cell r="E4421" t="str">
            <v/>
          </cell>
          <cell r="F4421" t="str">
            <v/>
          </cell>
          <cell r="G4421" t="str">
            <v/>
          </cell>
          <cell r="H4421" t="str">
            <v/>
          </cell>
          <cell r="I4421"/>
          <cell r="J4421"/>
          <cell r="K4421"/>
          <cell r="L4421"/>
          <cell r="M4421" t="str">
            <v/>
          </cell>
          <cell r="N4421"/>
          <cell r="O4421"/>
          <cell r="P4421"/>
          <cell r="Q4421" t="str">
            <v/>
          </cell>
          <cell r="R4421"/>
          <cell r="S4421" t="str">
            <v/>
          </cell>
          <cell r="T4421"/>
          <cell r="U4421"/>
          <cell r="V4421" t="str">
            <v/>
          </cell>
        </row>
        <row r="4422">
          <cell r="A4422"/>
          <cell r="B4422" t="str">
            <v/>
          </cell>
          <cell r="C4422"/>
          <cell r="D4422" t="str">
            <v/>
          </cell>
          <cell r="E4422" t="str">
            <v/>
          </cell>
          <cell r="F4422" t="str">
            <v/>
          </cell>
          <cell r="G4422" t="str">
            <v/>
          </cell>
          <cell r="H4422" t="str">
            <v/>
          </cell>
          <cell r="I4422"/>
          <cell r="J4422"/>
          <cell r="K4422"/>
          <cell r="L4422"/>
          <cell r="M4422" t="str">
            <v/>
          </cell>
          <cell r="N4422"/>
          <cell r="O4422"/>
          <cell r="P4422"/>
          <cell r="Q4422" t="str">
            <v/>
          </cell>
          <cell r="R4422"/>
          <cell r="S4422" t="str">
            <v/>
          </cell>
          <cell r="T4422"/>
          <cell r="U4422"/>
          <cell r="V4422" t="str">
            <v/>
          </cell>
        </row>
        <row r="4423">
          <cell r="A4423"/>
          <cell r="B4423" t="str">
            <v/>
          </cell>
          <cell r="C4423"/>
          <cell r="D4423" t="str">
            <v/>
          </cell>
          <cell r="E4423" t="str">
            <v/>
          </cell>
          <cell r="F4423" t="str">
            <v/>
          </cell>
          <cell r="G4423" t="str">
            <v/>
          </cell>
          <cell r="H4423" t="str">
            <v/>
          </cell>
          <cell r="I4423"/>
          <cell r="J4423"/>
          <cell r="K4423"/>
          <cell r="L4423"/>
          <cell r="M4423" t="str">
            <v/>
          </cell>
          <cell r="N4423"/>
          <cell r="O4423"/>
          <cell r="P4423"/>
          <cell r="Q4423" t="str">
            <v/>
          </cell>
          <cell r="R4423"/>
          <cell r="S4423" t="str">
            <v/>
          </cell>
          <cell r="T4423"/>
          <cell r="U4423"/>
          <cell r="V4423" t="str">
            <v/>
          </cell>
        </row>
        <row r="4424">
          <cell r="A4424"/>
          <cell r="B4424" t="str">
            <v/>
          </cell>
          <cell r="C4424"/>
          <cell r="D4424" t="str">
            <v/>
          </cell>
          <cell r="E4424" t="str">
            <v/>
          </cell>
          <cell r="F4424" t="str">
            <v/>
          </cell>
          <cell r="G4424" t="str">
            <v/>
          </cell>
          <cell r="H4424" t="str">
            <v/>
          </cell>
          <cell r="I4424"/>
          <cell r="J4424"/>
          <cell r="K4424"/>
          <cell r="L4424"/>
          <cell r="M4424" t="str">
            <v/>
          </cell>
          <cell r="N4424"/>
          <cell r="O4424"/>
          <cell r="P4424"/>
          <cell r="Q4424" t="str">
            <v/>
          </cell>
          <cell r="R4424"/>
          <cell r="S4424" t="str">
            <v/>
          </cell>
          <cell r="T4424"/>
          <cell r="U4424"/>
          <cell r="V4424" t="str">
            <v/>
          </cell>
        </row>
        <row r="4425">
          <cell r="A4425"/>
          <cell r="B4425" t="str">
            <v/>
          </cell>
          <cell r="C4425"/>
          <cell r="D4425" t="str">
            <v/>
          </cell>
          <cell r="E4425" t="str">
            <v/>
          </cell>
          <cell r="F4425" t="str">
            <v/>
          </cell>
          <cell r="G4425" t="str">
            <v/>
          </cell>
          <cell r="H4425" t="str">
            <v/>
          </cell>
          <cell r="I4425"/>
          <cell r="J4425"/>
          <cell r="K4425"/>
          <cell r="L4425"/>
          <cell r="M4425" t="str">
            <v/>
          </cell>
          <cell r="N4425"/>
          <cell r="O4425"/>
          <cell r="P4425"/>
          <cell r="Q4425" t="str">
            <v/>
          </cell>
          <cell r="R4425"/>
          <cell r="S4425" t="str">
            <v/>
          </cell>
          <cell r="T4425"/>
          <cell r="U4425"/>
          <cell r="V4425" t="str">
            <v/>
          </cell>
        </row>
        <row r="4426">
          <cell r="A4426"/>
          <cell r="B4426" t="str">
            <v/>
          </cell>
          <cell r="C4426"/>
          <cell r="D4426" t="str">
            <v/>
          </cell>
          <cell r="E4426" t="str">
            <v/>
          </cell>
          <cell r="F4426" t="str">
            <v/>
          </cell>
          <cell r="G4426" t="str">
            <v/>
          </cell>
          <cell r="H4426" t="str">
            <v/>
          </cell>
          <cell r="I4426"/>
          <cell r="J4426"/>
          <cell r="K4426"/>
          <cell r="L4426"/>
          <cell r="M4426" t="str">
            <v/>
          </cell>
          <cell r="N4426"/>
          <cell r="O4426"/>
          <cell r="P4426"/>
          <cell r="Q4426" t="str">
            <v/>
          </cell>
          <cell r="R4426"/>
          <cell r="S4426" t="str">
            <v/>
          </cell>
          <cell r="T4426"/>
          <cell r="U4426"/>
          <cell r="V4426" t="str">
            <v/>
          </cell>
        </row>
        <row r="4427">
          <cell r="A4427"/>
          <cell r="B4427" t="str">
            <v/>
          </cell>
          <cell r="C4427"/>
          <cell r="D4427" t="str">
            <v/>
          </cell>
          <cell r="E4427" t="str">
            <v/>
          </cell>
          <cell r="F4427" t="str">
            <v/>
          </cell>
          <cell r="G4427" t="str">
            <v/>
          </cell>
          <cell r="H4427" t="str">
            <v/>
          </cell>
          <cell r="I4427"/>
          <cell r="J4427"/>
          <cell r="K4427"/>
          <cell r="L4427"/>
          <cell r="M4427" t="str">
            <v/>
          </cell>
          <cell r="N4427"/>
          <cell r="O4427"/>
          <cell r="P4427"/>
          <cell r="Q4427" t="str">
            <v/>
          </cell>
          <cell r="R4427"/>
          <cell r="S4427" t="str">
            <v/>
          </cell>
          <cell r="T4427"/>
          <cell r="U4427"/>
          <cell r="V4427" t="str">
            <v/>
          </cell>
        </row>
        <row r="4428">
          <cell r="A4428"/>
          <cell r="B4428" t="str">
            <v/>
          </cell>
          <cell r="C4428"/>
          <cell r="D4428" t="str">
            <v/>
          </cell>
          <cell r="E4428" t="str">
            <v/>
          </cell>
          <cell r="F4428" t="str">
            <v/>
          </cell>
          <cell r="G4428" t="str">
            <v/>
          </cell>
          <cell r="H4428" t="str">
            <v/>
          </cell>
          <cell r="I4428"/>
          <cell r="J4428"/>
          <cell r="K4428"/>
          <cell r="L4428"/>
          <cell r="M4428" t="str">
            <v/>
          </cell>
          <cell r="N4428"/>
          <cell r="O4428"/>
          <cell r="P4428"/>
          <cell r="Q4428" t="str">
            <v/>
          </cell>
          <cell r="R4428"/>
          <cell r="S4428" t="str">
            <v/>
          </cell>
          <cell r="T4428"/>
          <cell r="U4428"/>
          <cell r="V4428" t="str">
            <v/>
          </cell>
        </row>
        <row r="4429">
          <cell r="A4429"/>
          <cell r="B4429" t="str">
            <v/>
          </cell>
          <cell r="C4429"/>
          <cell r="D4429" t="str">
            <v/>
          </cell>
          <cell r="E4429" t="str">
            <v/>
          </cell>
          <cell r="F4429" t="str">
            <v/>
          </cell>
          <cell r="G4429" t="str">
            <v/>
          </cell>
          <cell r="H4429" t="str">
            <v/>
          </cell>
          <cell r="I4429"/>
          <cell r="J4429"/>
          <cell r="K4429"/>
          <cell r="L4429"/>
          <cell r="M4429" t="str">
            <v/>
          </cell>
          <cell r="N4429"/>
          <cell r="O4429"/>
          <cell r="P4429"/>
          <cell r="Q4429" t="str">
            <v/>
          </cell>
          <cell r="R4429"/>
          <cell r="S4429" t="str">
            <v/>
          </cell>
          <cell r="T4429"/>
          <cell r="U4429"/>
          <cell r="V4429" t="str">
            <v/>
          </cell>
        </row>
        <row r="4430">
          <cell r="A4430"/>
          <cell r="B4430" t="str">
            <v/>
          </cell>
          <cell r="C4430"/>
          <cell r="D4430" t="str">
            <v/>
          </cell>
          <cell r="E4430" t="str">
            <v/>
          </cell>
          <cell r="F4430" t="str">
            <v/>
          </cell>
          <cell r="G4430" t="str">
            <v/>
          </cell>
          <cell r="H4430" t="str">
            <v/>
          </cell>
          <cell r="I4430"/>
          <cell r="J4430"/>
          <cell r="K4430"/>
          <cell r="L4430"/>
          <cell r="M4430" t="str">
            <v/>
          </cell>
          <cell r="N4430"/>
          <cell r="O4430"/>
          <cell r="P4430"/>
          <cell r="Q4430" t="str">
            <v/>
          </cell>
          <cell r="R4430"/>
          <cell r="S4430" t="str">
            <v/>
          </cell>
          <cell r="T4430"/>
          <cell r="U4430"/>
          <cell r="V4430" t="str">
            <v/>
          </cell>
        </row>
        <row r="4431">
          <cell r="A4431"/>
          <cell r="B4431" t="str">
            <v/>
          </cell>
          <cell r="C4431"/>
          <cell r="D4431" t="str">
            <v/>
          </cell>
          <cell r="E4431" t="str">
            <v/>
          </cell>
          <cell r="F4431" t="str">
            <v/>
          </cell>
          <cell r="G4431" t="str">
            <v/>
          </cell>
          <cell r="H4431" t="str">
            <v/>
          </cell>
          <cell r="I4431"/>
          <cell r="J4431"/>
          <cell r="K4431"/>
          <cell r="L4431"/>
          <cell r="M4431" t="str">
            <v/>
          </cell>
          <cell r="N4431"/>
          <cell r="O4431"/>
          <cell r="P4431"/>
          <cell r="Q4431" t="str">
            <v/>
          </cell>
          <cell r="R4431"/>
          <cell r="S4431" t="str">
            <v/>
          </cell>
          <cell r="T4431"/>
          <cell r="U4431"/>
          <cell r="V4431" t="str">
            <v/>
          </cell>
        </row>
        <row r="4432">
          <cell r="A4432"/>
          <cell r="B4432" t="str">
            <v/>
          </cell>
          <cell r="C4432"/>
          <cell r="D4432" t="str">
            <v/>
          </cell>
          <cell r="E4432" t="str">
            <v/>
          </cell>
          <cell r="F4432" t="str">
            <v/>
          </cell>
          <cell r="G4432" t="str">
            <v/>
          </cell>
          <cell r="H4432" t="str">
            <v/>
          </cell>
          <cell r="I4432"/>
          <cell r="J4432"/>
          <cell r="K4432"/>
          <cell r="L4432"/>
          <cell r="M4432" t="str">
            <v/>
          </cell>
          <cell r="N4432"/>
          <cell r="O4432"/>
          <cell r="P4432"/>
          <cell r="Q4432" t="str">
            <v/>
          </cell>
          <cell r="R4432"/>
          <cell r="S4432" t="str">
            <v/>
          </cell>
          <cell r="T4432"/>
          <cell r="U4432"/>
          <cell r="V4432" t="str">
            <v/>
          </cell>
        </row>
        <row r="4433">
          <cell r="A4433"/>
          <cell r="B4433" t="str">
            <v/>
          </cell>
          <cell r="C4433"/>
          <cell r="D4433" t="str">
            <v/>
          </cell>
          <cell r="E4433" t="str">
            <v/>
          </cell>
          <cell r="F4433" t="str">
            <v/>
          </cell>
          <cell r="G4433" t="str">
            <v/>
          </cell>
          <cell r="H4433" t="str">
            <v/>
          </cell>
          <cell r="I4433"/>
          <cell r="J4433"/>
          <cell r="K4433"/>
          <cell r="L4433"/>
          <cell r="M4433" t="str">
            <v/>
          </cell>
          <cell r="N4433"/>
          <cell r="O4433"/>
          <cell r="P4433"/>
          <cell r="Q4433" t="str">
            <v/>
          </cell>
          <cell r="R4433"/>
          <cell r="S4433" t="str">
            <v/>
          </cell>
          <cell r="T4433"/>
          <cell r="U4433"/>
          <cell r="V4433" t="str">
            <v/>
          </cell>
        </row>
        <row r="4434">
          <cell r="A4434"/>
          <cell r="B4434" t="str">
            <v/>
          </cell>
          <cell r="C4434"/>
          <cell r="D4434" t="str">
            <v/>
          </cell>
          <cell r="E4434" t="str">
            <v/>
          </cell>
          <cell r="F4434" t="str">
            <v/>
          </cell>
          <cell r="G4434" t="str">
            <v/>
          </cell>
          <cell r="H4434" t="str">
            <v/>
          </cell>
          <cell r="I4434"/>
          <cell r="J4434"/>
          <cell r="K4434"/>
          <cell r="L4434"/>
          <cell r="M4434" t="str">
            <v/>
          </cell>
          <cell r="N4434"/>
          <cell r="O4434"/>
          <cell r="P4434"/>
          <cell r="Q4434" t="str">
            <v/>
          </cell>
          <cell r="R4434"/>
          <cell r="S4434" t="str">
            <v/>
          </cell>
          <cell r="T4434"/>
          <cell r="U4434"/>
          <cell r="V4434" t="str">
            <v/>
          </cell>
        </row>
        <row r="4435">
          <cell r="A4435"/>
          <cell r="B4435" t="str">
            <v/>
          </cell>
          <cell r="C4435"/>
          <cell r="D4435" t="str">
            <v/>
          </cell>
          <cell r="E4435" t="str">
            <v/>
          </cell>
          <cell r="F4435" t="str">
            <v/>
          </cell>
          <cell r="G4435" t="str">
            <v/>
          </cell>
          <cell r="H4435" t="str">
            <v/>
          </cell>
          <cell r="I4435"/>
          <cell r="J4435"/>
          <cell r="K4435"/>
          <cell r="L4435"/>
          <cell r="M4435" t="str">
            <v/>
          </cell>
          <cell r="N4435"/>
          <cell r="O4435"/>
          <cell r="P4435"/>
          <cell r="Q4435" t="str">
            <v/>
          </cell>
          <cell r="R4435"/>
          <cell r="S4435" t="str">
            <v/>
          </cell>
          <cell r="T4435"/>
          <cell r="U4435"/>
          <cell r="V4435" t="str">
            <v/>
          </cell>
        </row>
        <row r="4436">
          <cell r="A4436"/>
          <cell r="B4436" t="str">
            <v/>
          </cell>
          <cell r="C4436"/>
          <cell r="D4436" t="str">
            <v/>
          </cell>
          <cell r="E4436" t="str">
            <v/>
          </cell>
          <cell r="F4436" t="str">
            <v/>
          </cell>
          <cell r="G4436" t="str">
            <v/>
          </cell>
          <cell r="H4436" t="str">
            <v/>
          </cell>
          <cell r="I4436"/>
          <cell r="J4436"/>
          <cell r="K4436"/>
          <cell r="L4436"/>
          <cell r="M4436" t="str">
            <v/>
          </cell>
          <cell r="N4436"/>
          <cell r="O4436"/>
          <cell r="P4436"/>
          <cell r="Q4436" t="str">
            <v/>
          </cell>
          <cell r="R4436"/>
          <cell r="S4436" t="str">
            <v/>
          </cell>
          <cell r="T4436"/>
          <cell r="U4436"/>
          <cell r="V4436" t="str">
            <v/>
          </cell>
        </row>
        <row r="4437">
          <cell r="A4437"/>
          <cell r="B4437" t="str">
            <v/>
          </cell>
          <cell r="C4437"/>
          <cell r="D4437" t="str">
            <v/>
          </cell>
          <cell r="E4437" t="str">
            <v/>
          </cell>
          <cell r="F4437" t="str">
            <v/>
          </cell>
          <cell r="G4437" t="str">
            <v/>
          </cell>
          <cell r="H4437" t="str">
            <v/>
          </cell>
          <cell r="I4437"/>
          <cell r="J4437"/>
          <cell r="K4437"/>
          <cell r="L4437"/>
          <cell r="M4437" t="str">
            <v/>
          </cell>
          <cell r="N4437"/>
          <cell r="O4437"/>
          <cell r="P4437"/>
          <cell r="Q4437" t="str">
            <v/>
          </cell>
          <cell r="R4437"/>
          <cell r="S4437" t="str">
            <v/>
          </cell>
          <cell r="T4437"/>
          <cell r="U4437"/>
          <cell r="V4437" t="str">
            <v/>
          </cell>
        </row>
        <row r="4438">
          <cell r="A4438"/>
          <cell r="B4438" t="str">
            <v/>
          </cell>
          <cell r="C4438"/>
          <cell r="D4438" t="str">
            <v/>
          </cell>
          <cell r="E4438" t="str">
            <v/>
          </cell>
          <cell r="F4438" t="str">
            <v/>
          </cell>
          <cell r="G4438" t="str">
            <v/>
          </cell>
          <cell r="H4438" t="str">
            <v/>
          </cell>
          <cell r="I4438"/>
          <cell r="J4438"/>
          <cell r="K4438"/>
          <cell r="L4438"/>
          <cell r="M4438" t="str">
            <v/>
          </cell>
          <cell r="N4438"/>
          <cell r="O4438"/>
          <cell r="P4438"/>
          <cell r="Q4438" t="str">
            <v/>
          </cell>
          <cell r="R4438"/>
          <cell r="S4438" t="str">
            <v/>
          </cell>
          <cell r="T4438"/>
          <cell r="U4438"/>
          <cell r="V4438" t="str">
            <v/>
          </cell>
        </row>
        <row r="4439">
          <cell r="A4439"/>
          <cell r="B4439" t="str">
            <v/>
          </cell>
          <cell r="C4439"/>
          <cell r="D4439" t="str">
            <v/>
          </cell>
          <cell r="E4439" t="str">
            <v/>
          </cell>
          <cell r="F4439" t="str">
            <v/>
          </cell>
          <cell r="G4439" t="str">
            <v/>
          </cell>
          <cell r="H4439" t="str">
            <v/>
          </cell>
          <cell r="I4439"/>
          <cell r="J4439"/>
          <cell r="K4439"/>
          <cell r="L4439"/>
          <cell r="M4439" t="str">
            <v/>
          </cell>
          <cell r="N4439"/>
          <cell r="O4439"/>
          <cell r="P4439"/>
          <cell r="Q4439" t="str">
            <v/>
          </cell>
          <cell r="R4439"/>
          <cell r="S4439" t="str">
            <v/>
          </cell>
          <cell r="T4439"/>
          <cell r="U4439"/>
          <cell r="V4439" t="str">
            <v/>
          </cell>
        </row>
        <row r="4440">
          <cell r="A4440"/>
          <cell r="B4440" t="str">
            <v/>
          </cell>
          <cell r="C4440"/>
          <cell r="D4440" t="str">
            <v/>
          </cell>
          <cell r="E4440" t="str">
            <v/>
          </cell>
          <cell r="F4440" t="str">
            <v/>
          </cell>
          <cell r="G4440" t="str">
            <v/>
          </cell>
          <cell r="H4440" t="str">
            <v/>
          </cell>
          <cell r="I4440"/>
          <cell r="J4440"/>
          <cell r="K4440"/>
          <cell r="L4440"/>
          <cell r="M4440" t="str">
            <v/>
          </cell>
          <cell r="N4440"/>
          <cell r="O4440"/>
          <cell r="P4440"/>
          <cell r="Q4440" t="str">
            <v/>
          </cell>
          <cell r="R4440"/>
          <cell r="S4440" t="str">
            <v/>
          </cell>
          <cell r="T4440"/>
          <cell r="U4440"/>
          <cell r="V4440" t="str">
            <v/>
          </cell>
        </row>
        <row r="4441">
          <cell r="A4441"/>
          <cell r="B4441" t="str">
            <v/>
          </cell>
          <cell r="C4441"/>
          <cell r="D4441" t="str">
            <v/>
          </cell>
          <cell r="E4441" t="str">
            <v/>
          </cell>
          <cell r="F4441" t="str">
            <v/>
          </cell>
          <cell r="G4441" t="str">
            <v/>
          </cell>
          <cell r="H4441" t="str">
            <v/>
          </cell>
          <cell r="I4441"/>
          <cell r="J4441"/>
          <cell r="K4441"/>
          <cell r="L4441"/>
          <cell r="M4441" t="str">
            <v/>
          </cell>
          <cell r="N4441"/>
          <cell r="O4441"/>
          <cell r="P4441"/>
          <cell r="Q4441" t="str">
            <v/>
          </cell>
          <cell r="R4441"/>
          <cell r="S4441" t="str">
            <v/>
          </cell>
          <cell r="T4441"/>
          <cell r="U4441"/>
          <cell r="V4441" t="str">
            <v/>
          </cell>
        </row>
        <row r="4442">
          <cell r="A4442"/>
          <cell r="B4442" t="str">
            <v/>
          </cell>
          <cell r="C4442"/>
          <cell r="D4442" t="str">
            <v/>
          </cell>
          <cell r="E4442" t="str">
            <v/>
          </cell>
          <cell r="F4442" t="str">
            <v/>
          </cell>
          <cell r="G4442" t="str">
            <v/>
          </cell>
          <cell r="H4442" t="str">
            <v/>
          </cell>
          <cell r="I4442"/>
          <cell r="J4442"/>
          <cell r="K4442"/>
          <cell r="L4442"/>
          <cell r="M4442" t="str">
            <v/>
          </cell>
          <cell r="N4442"/>
          <cell r="O4442"/>
          <cell r="P4442"/>
          <cell r="Q4442" t="str">
            <v/>
          </cell>
          <cell r="R4442"/>
          <cell r="S4442" t="str">
            <v/>
          </cell>
          <cell r="T4442"/>
          <cell r="U4442"/>
          <cell r="V4442" t="str">
            <v/>
          </cell>
        </row>
        <row r="4443">
          <cell r="A4443"/>
          <cell r="B4443" t="str">
            <v/>
          </cell>
          <cell r="C4443"/>
          <cell r="D4443" t="str">
            <v/>
          </cell>
          <cell r="E4443" t="str">
            <v/>
          </cell>
          <cell r="F4443" t="str">
            <v/>
          </cell>
          <cell r="G4443" t="str">
            <v/>
          </cell>
          <cell r="H4443" t="str">
            <v/>
          </cell>
          <cell r="I4443"/>
          <cell r="J4443"/>
          <cell r="K4443"/>
          <cell r="L4443"/>
          <cell r="M4443" t="str">
            <v/>
          </cell>
          <cell r="N4443"/>
          <cell r="O4443"/>
          <cell r="P4443"/>
          <cell r="Q4443" t="str">
            <v/>
          </cell>
          <cell r="R4443"/>
          <cell r="S4443" t="str">
            <v/>
          </cell>
          <cell r="T4443"/>
          <cell r="U4443"/>
          <cell r="V4443" t="str">
            <v/>
          </cell>
        </row>
        <row r="4444">
          <cell r="A4444"/>
          <cell r="B4444" t="str">
            <v/>
          </cell>
          <cell r="C4444"/>
          <cell r="D4444" t="str">
            <v/>
          </cell>
          <cell r="E4444" t="str">
            <v/>
          </cell>
          <cell r="F4444" t="str">
            <v/>
          </cell>
          <cell r="G4444" t="str">
            <v/>
          </cell>
          <cell r="H4444" t="str">
            <v/>
          </cell>
          <cell r="I4444"/>
          <cell r="J4444"/>
          <cell r="K4444"/>
          <cell r="L4444"/>
          <cell r="M4444" t="str">
            <v/>
          </cell>
          <cell r="N4444"/>
          <cell r="O4444"/>
          <cell r="P4444"/>
          <cell r="Q4444" t="str">
            <v/>
          </cell>
          <cell r="R4444"/>
          <cell r="S4444" t="str">
            <v/>
          </cell>
          <cell r="T4444"/>
          <cell r="U4444"/>
          <cell r="V4444" t="str">
            <v/>
          </cell>
        </row>
        <row r="4445">
          <cell r="A4445"/>
          <cell r="B4445" t="str">
            <v/>
          </cell>
          <cell r="C4445"/>
          <cell r="D4445" t="str">
            <v/>
          </cell>
          <cell r="E4445" t="str">
            <v/>
          </cell>
          <cell r="F4445" t="str">
            <v/>
          </cell>
          <cell r="G4445" t="str">
            <v/>
          </cell>
          <cell r="H4445" t="str">
            <v/>
          </cell>
          <cell r="I4445"/>
          <cell r="J4445"/>
          <cell r="K4445"/>
          <cell r="L4445"/>
          <cell r="M4445" t="str">
            <v/>
          </cell>
          <cell r="N4445"/>
          <cell r="O4445"/>
          <cell r="P4445"/>
          <cell r="Q4445" t="str">
            <v/>
          </cell>
          <cell r="R4445"/>
          <cell r="S4445" t="str">
            <v/>
          </cell>
          <cell r="T4445"/>
          <cell r="U4445"/>
          <cell r="V4445" t="str">
            <v/>
          </cell>
        </row>
        <row r="4446">
          <cell r="A4446"/>
          <cell r="B4446" t="str">
            <v/>
          </cell>
          <cell r="C4446"/>
          <cell r="D4446" t="str">
            <v/>
          </cell>
          <cell r="E4446" t="str">
            <v/>
          </cell>
          <cell r="F4446" t="str">
            <v/>
          </cell>
          <cell r="G4446" t="str">
            <v/>
          </cell>
          <cell r="H4446" t="str">
            <v/>
          </cell>
          <cell r="I4446"/>
          <cell r="J4446"/>
          <cell r="K4446"/>
          <cell r="L4446"/>
          <cell r="M4446" t="str">
            <v/>
          </cell>
          <cell r="N4446"/>
          <cell r="O4446"/>
          <cell r="P4446"/>
          <cell r="Q4446" t="str">
            <v/>
          </cell>
          <cell r="R4446"/>
          <cell r="S4446" t="str">
            <v/>
          </cell>
          <cell r="T4446"/>
          <cell r="U4446"/>
          <cell r="V4446" t="str">
            <v/>
          </cell>
        </row>
        <row r="4447">
          <cell r="A4447"/>
          <cell r="B4447" t="str">
            <v/>
          </cell>
          <cell r="C4447"/>
          <cell r="D4447" t="str">
            <v/>
          </cell>
          <cell r="E4447" t="str">
            <v/>
          </cell>
          <cell r="F4447" t="str">
            <v/>
          </cell>
          <cell r="G4447" t="str">
            <v/>
          </cell>
          <cell r="H4447" t="str">
            <v/>
          </cell>
          <cell r="I4447"/>
          <cell r="J4447"/>
          <cell r="K4447"/>
          <cell r="L4447"/>
          <cell r="M4447" t="str">
            <v/>
          </cell>
          <cell r="N4447"/>
          <cell r="O4447"/>
          <cell r="P4447"/>
          <cell r="Q4447" t="str">
            <v/>
          </cell>
          <cell r="R4447"/>
          <cell r="S4447" t="str">
            <v/>
          </cell>
          <cell r="T4447"/>
          <cell r="U4447"/>
          <cell r="V4447" t="str">
            <v/>
          </cell>
        </row>
        <row r="4448">
          <cell r="A4448"/>
          <cell r="B4448" t="str">
            <v/>
          </cell>
          <cell r="C4448"/>
          <cell r="D4448" t="str">
            <v/>
          </cell>
          <cell r="E4448" t="str">
            <v/>
          </cell>
          <cell r="F4448" t="str">
            <v/>
          </cell>
          <cell r="G4448" t="str">
            <v/>
          </cell>
          <cell r="H4448" t="str">
            <v/>
          </cell>
          <cell r="I4448"/>
          <cell r="J4448"/>
          <cell r="K4448"/>
          <cell r="L4448"/>
          <cell r="M4448" t="str">
            <v/>
          </cell>
          <cell r="N4448"/>
          <cell r="O4448"/>
          <cell r="P4448"/>
          <cell r="Q4448" t="str">
            <v/>
          </cell>
          <cell r="R4448"/>
          <cell r="S4448" t="str">
            <v/>
          </cell>
          <cell r="T4448"/>
          <cell r="U4448"/>
          <cell r="V4448" t="str">
            <v/>
          </cell>
        </row>
        <row r="4449">
          <cell r="A4449"/>
          <cell r="B4449" t="str">
            <v/>
          </cell>
          <cell r="C4449"/>
          <cell r="D4449" t="str">
            <v/>
          </cell>
          <cell r="E4449" t="str">
            <v/>
          </cell>
          <cell r="F4449" t="str">
            <v/>
          </cell>
          <cell r="G4449" t="str">
            <v/>
          </cell>
          <cell r="H4449" t="str">
            <v/>
          </cell>
          <cell r="I4449"/>
          <cell r="J4449"/>
          <cell r="K4449"/>
          <cell r="L4449"/>
          <cell r="M4449" t="str">
            <v/>
          </cell>
          <cell r="N4449"/>
          <cell r="O4449"/>
          <cell r="P4449"/>
          <cell r="Q4449" t="str">
            <v/>
          </cell>
          <cell r="R4449"/>
          <cell r="S4449" t="str">
            <v/>
          </cell>
          <cell r="T4449"/>
          <cell r="U4449"/>
          <cell r="V4449" t="str">
            <v/>
          </cell>
        </row>
        <row r="4450">
          <cell r="A4450"/>
          <cell r="B4450" t="str">
            <v/>
          </cell>
          <cell r="C4450"/>
          <cell r="D4450" t="str">
            <v/>
          </cell>
          <cell r="E4450" t="str">
            <v/>
          </cell>
          <cell r="F4450" t="str">
            <v/>
          </cell>
          <cell r="G4450" t="str">
            <v/>
          </cell>
          <cell r="H4450" t="str">
            <v/>
          </cell>
          <cell r="I4450"/>
          <cell r="J4450"/>
          <cell r="K4450"/>
          <cell r="L4450"/>
          <cell r="M4450" t="str">
            <v/>
          </cell>
          <cell r="N4450"/>
          <cell r="O4450"/>
          <cell r="P4450"/>
          <cell r="Q4450" t="str">
            <v/>
          </cell>
          <cell r="R4450"/>
          <cell r="S4450" t="str">
            <v/>
          </cell>
          <cell r="T4450"/>
          <cell r="U4450"/>
          <cell r="V4450" t="str">
            <v/>
          </cell>
        </row>
        <row r="4451">
          <cell r="A4451"/>
          <cell r="B4451" t="str">
            <v/>
          </cell>
          <cell r="C4451"/>
          <cell r="D4451" t="str">
            <v/>
          </cell>
          <cell r="E4451" t="str">
            <v/>
          </cell>
          <cell r="F4451" t="str">
            <v/>
          </cell>
          <cell r="G4451" t="str">
            <v/>
          </cell>
          <cell r="H4451" t="str">
            <v/>
          </cell>
          <cell r="I4451"/>
          <cell r="J4451"/>
          <cell r="K4451"/>
          <cell r="L4451"/>
          <cell r="M4451" t="str">
            <v/>
          </cell>
          <cell r="N4451"/>
          <cell r="O4451"/>
          <cell r="P4451"/>
          <cell r="Q4451" t="str">
            <v/>
          </cell>
          <cell r="R4451"/>
          <cell r="S4451" t="str">
            <v/>
          </cell>
          <cell r="T4451"/>
          <cell r="U4451"/>
          <cell r="V4451" t="str">
            <v/>
          </cell>
        </row>
        <row r="4452">
          <cell r="A4452"/>
          <cell r="B4452" t="str">
            <v/>
          </cell>
          <cell r="C4452"/>
          <cell r="D4452" t="str">
            <v/>
          </cell>
          <cell r="E4452" t="str">
            <v/>
          </cell>
          <cell r="F4452" t="str">
            <v/>
          </cell>
          <cell r="G4452" t="str">
            <v/>
          </cell>
          <cell r="H4452" t="str">
            <v/>
          </cell>
          <cell r="I4452"/>
          <cell r="J4452"/>
          <cell r="K4452"/>
          <cell r="L4452"/>
          <cell r="M4452" t="str">
            <v/>
          </cell>
          <cell r="N4452"/>
          <cell r="O4452"/>
          <cell r="P4452"/>
          <cell r="Q4452" t="str">
            <v/>
          </cell>
          <cell r="R4452"/>
          <cell r="S4452" t="str">
            <v/>
          </cell>
          <cell r="T4452"/>
          <cell r="U4452"/>
          <cell r="V4452" t="str">
            <v/>
          </cell>
        </row>
        <row r="4453">
          <cell r="A4453"/>
          <cell r="B4453" t="str">
            <v/>
          </cell>
          <cell r="C4453"/>
          <cell r="D4453" t="str">
            <v/>
          </cell>
          <cell r="E4453" t="str">
            <v/>
          </cell>
          <cell r="F4453" t="str">
            <v/>
          </cell>
          <cell r="G4453" t="str">
            <v/>
          </cell>
          <cell r="H4453" t="str">
            <v/>
          </cell>
          <cell r="I4453"/>
          <cell r="J4453"/>
          <cell r="K4453"/>
          <cell r="L4453"/>
          <cell r="M4453" t="str">
            <v/>
          </cell>
          <cell r="N4453"/>
          <cell r="O4453"/>
          <cell r="P4453"/>
          <cell r="Q4453" t="str">
            <v/>
          </cell>
          <cell r="R4453"/>
          <cell r="S4453" t="str">
            <v/>
          </cell>
          <cell r="T4453"/>
          <cell r="U4453"/>
          <cell r="V4453" t="str">
            <v/>
          </cell>
        </row>
        <row r="4454">
          <cell r="A4454"/>
          <cell r="B4454" t="str">
            <v/>
          </cell>
          <cell r="C4454"/>
          <cell r="D4454" t="str">
            <v/>
          </cell>
          <cell r="E4454" t="str">
            <v/>
          </cell>
          <cell r="F4454" t="str">
            <v/>
          </cell>
          <cell r="G4454" t="str">
            <v/>
          </cell>
          <cell r="H4454" t="str">
            <v/>
          </cell>
          <cell r="I4454"/>
          <cell r="J4454"/>
          <cell r="K4454"/>
          <cell r="L4454"/>
          <cell r="M4454" t="str">
            <v/>
          </cell>
          <cell r="N4454"/>
          <cell r="O4454"/>
          <cell r="P4454"/>
          <cell r="Q4454" t="str">
            <v/>
          </cell>
          <cell r="R4454"/>
          <cell r="S4454" t="str">
            <v/>
          </cell>
          <cell r="T4454"/>
          <cell r="U4454"/>
          <cell r="V4454" t="str">
            <v/>
          </cell>
        </row>
        <row r="4455">
          <cell r="A4455"/>
          <cell r="B4455" t="str">
            <v/>
          </cell>
          <cell r="C4455"/>
          <cell r="D4455" t="str">
            <v/>
          </cell>
          <cell r="E4455" t="str">
            <v/>
          </cell>
          <cell r="F4455" t="str">
            <v/>
          </cell>
          <cell r="G4455" t="str">
            <v/>
          </cell>
          <cell r="H4455" t="str">
            <v/>
          </cell>
          <cell r="I4455"/>
          <cell r="J4455"/>
          <cell r="K4455"/>
          <cell r="L4455"/>
          <cell r="M4455" t="str">
            <v/>
          </cell>
          <cell r="N4455"/>
          <cell r="O4455"/>
          <cell r="P4455"/>
          <cell r="Q4455" t="str">
            <v/>
          </cell>
          <cell r="R4455"/>
          <cell r="S4455" t="str">
            <v/>
          </cell>
          <cell r="T4455"/>
          <cell r="U4455"/>
          <cell r="V4455" t="str">
            <v/>
          </cell>
        </row>
        <row r="4456">
          <cell r="A4456"/>
          <cell r="B4456" t="str">
            <v/>
          </cell>
          <cell r="C4456"/>
          <cell r="D4456" t="str">
            <v/>
          </cell>
          <cell r="E4456" t="str">
            <v/>
          </cell>
          <cell r="F4456" t="str">
            <v/>
          </cell>
          <cell r="G4456" t="str">
            <v/>
          </cell>
          <cell r="H4456" t="str">
            <v/>
          </cell>
          <cell r="I4456"/>
          <cell r="J4456"/>
          <cell r="K4456"/>
          <cell r="L4456"/>
          <cell r="M4456" t="str">
            <v/>
          </cell>
          <cell r="N4456"/>
          <cell r="O4456"/>
          <cell r="P4456"/>
          <cell r="Q4456" t="str">
            <v/>
          </cell>
          <cell r="R4456"/>
          <cell r="S4456" t="str">
            <v/>
          </cell>
          <cell r="T4456"/>
          <cell r="U4456"/>
          <cell r="V4456" t="str">
            <v/>
          </cell>
        </row>
        <row r="4457">
          <cell r="A4457"/>
          <cell r="B4457" t="str">
            <v/>
          </cell>
          <cell r="C4457"/>
          <cell r="D4457" t="str">
            <v/>
          </cell>
          <cell r="E4457" t="str">
            <v/>
          </cell>
          <cell r="F4457" t="str">
            <v/>
          </cell>
          <cell r="G4457" t="str">
            <v/>
          </cell>
          <cell r="H4457" t="str">
            <v/>
          </cell>
          <cell r="I4457"/>
          <cell r="J4457"/>
          <cell r="K4457"/>
          <cell r="L4457"/>
          <cell r="M4457" t="str">
            <v/>
          </cell>
          <cell r="N4457"/>
          <cell r="O4457"/>
          <cell r="P4457"/>
          <cell r="Q4457" t="str">
            <v/>
          </cell>
          <cell r="R4457"/>
          <cell r="S4457" t="str">
            <v/>
          </cell>
          <cell r="T4457"/>
          <cell r="U4457"/>
          <cell r="V4457" t="str">
            <v/>
          </cell>
        </row>
        <row r="4458">
          <cell r="A4458"/>
          <cell r="B4458" t="str">
            <v/>
          </cell>
          <cell r="C4458"/>
          <cell r="D4458" t="str">
            <v/>
          </cell>
          <cell r="E4458" t="str">
            <v/>
          </cell>
          <cell r="F4458" t="str">
            <v/>
          </cell>
          <cell r="G4458" t="str">
            <v/>
          </cell>
          <cell r="H4458" t="str">
            <v/>
          </cell>
          <cell r="I4458"/>
          <cell r="J4458"/>
          <cell r="K4458"/>
          <cell r="L4458"/>
          <cell r="M4458" t="str">
            <v/>
          </cell>
          <cell r="N4458"/>
          <cell r="O4458"/>
          <cell r="P4458"/>
          <cell r="Q4458" t="str">
            <v/>
          </cell>
          <cell r="R4458"/>
          <cell r="S4458" t="str">
            <v/>
          </cell>
          <cell r="T4458"/>
          <cell r="U4458"/>
          <cell r="V4458" t="str">
            <v/>
          </cell>
        </row>
        <row r="4459">
          <cell r="A4459"/>
          <cell r="B4459" t="str">
            <v/>
          </cell>
          <cell r="C4459"/>
          <cell r="D4459" t="str">
            <v/>
          </cell>
          <cell r="E4459" t="str">
            <v/>
          </cell>
          <cell r="F4459" t="str">
            <v/>
          </cell>
          <cell r="G4459" t="str">
            <v/>
          </cell>
          <cell r="H4459" t="str">
            <v/>
          </cell>
          <cell r="I4459"/>
          <cell r="J4459"/>
          <cell r="K4459"/>
          <cell r="L4459"/>
          <cell r="M4459" t="str">
            <v/>
          </cell>
          <cell r="N4459"/>
          <cell r="O4459"/>
          <cell r="P4459"/>
          <cell r="Q4459" t="str">
            <v/>
          </cell>
          <cell r="R4459"/>
          <cell r="S4459" t="str">
            <v/>
          </cell>
          <cell r="T4459"/>
          <cell r="U4459"/>
          <cell r="V4459" t="str">
            <v/>
          </cell>
        </row>
        <row r="4460">
          <cell r="A4460"/>
          <cell r="B4460" t="str">
            <v/>
          </cell>
          <cell r="C4460"/>
          <cell r="D4460" t="str">
            <v/>
          </cell>
          <cell r="E4460" t="str">
            <v/>
          </cell>
          <cell r="F4460" t="str">
            <v/>
          </cell>
          <cell r="G4460" t="str">
            <v/>
          </cell>
          <cell r="H4460" t="str">
            <v/>
          </cell>
          <cell r="I4460"/>
          <cell r="J4460"/>
          <cell r="K4460"/>
          <cell r="L4460"/>
          <cell r="M4460" t="str">
            <v/>
          </cell>
          <cell r="N4460"/>
          <cell r="O4460"/>
          <cell r="P4460"/>
          <cell r="Q4460" t="str">
            <v/>
          </cell>
          <cell r="R4460"/>
          <cell r="S4460" t="str">
            <v/>
          </cell>
          <cell r="T4460"/>
          <cell r="U4460"/>
          <cell r="V4460" t="str">
            <v/>
          </cell>
        </row>
        <row r="4461">
          <cell r="A4461"/>
          <cell r="B4461" t="str">
            <v/>
          </cell>
          <cell r="C4461"/>
          <cell r="D4461" t="str">
            <v/>
          </cell>
          <cell r="E4461" t="str">
            <v/>
          </cell>
          <cell r="F4461" t="str">
            <v/>
          </cell>
          <cell r="G4461" t="str">
            <v/>
          </cell>
          <cell r="H4461" t="str">
            <v/>
          </cell>
          <cell r="I4461"/>
          <cell r="J4461"/>
          <cell r="K4461"/>
          <cell r="L4461"/>
          <cell r="M4461" t="str">
            <v/>
          </cell>
          <cell r="N4461"/>
          <cell r="O4461"/>
          <cell r="P4461"/>
          <cell r="Q4461" t="str">
            <v/>
          </cell>
          <cell r="R4461"/>
          <cell r="S4461" t="str">
            <v/>
          </cell>
          <cell r="T4461"/>
          <cell r="U4461"/>
          <cell r="V4461" t="str">
            <v/>
          </cell>
        </row>
        <row r="4462">
          <cell r="A4462"/>
          <cell r="B4462" t="str">
            <v/>
          </cell>
          <cell r="C4462"/>
          <cell r="D4462" t="str">
            <v/>
          </cell>
          <cell r="E4462" t="str">
            <v/>
          </cell>
          <cell r="F4462" t="str">
            <v/>
          </cell>
          <cell r="G4462" t="str">
            <v/>
          </cell>
          <cell r="H4462" t="str">
            <v/>
          </cell>
          <cell r="I4462"/>
          <cell r="J4462"/>
          <cell r="K4462"/>
          <cell r="L4462"/>
          <cell r="M4462" t="str">
            <v/>
          </cell>
          <cell r="N4462"/>
          <cell r="O4462"/>
          <cell r="P4462"/>
          <cell r="Q4462" t="str">
            <v/>
          </cell>
          <cell r="R4462"/>
          <cell r="S4462" t="str">
            <v/>
          </cell>
          <cell r="T4462"/>
          <cell r="U4462"/>
          <cell r="V4462" t="str">
            <v/>
          </cell>
        </row>
        <row r="4463">
          <cell r="A4463"/>
          <cell r="B4463" t="str">
            <v/>
          </cell>
          <cell r="C4463"/>
          <cell r="D4463" t="str">
            <v/>
          </cell>
          <cell r="E4463" t="str">
            <v/>
          </cell>
          <cell r="F4463" t="str">
            <v/>
          </cell>
          <cell r="G4463" t="str">
            <v/>
          </cell>
          <cell r="H4463" t="str">
            <v/>
          </cell>
          <cell r="I4463"/>
          <cell r="J4463"/>
          <cell r="K4463"/>
          <cell r="L4463"/>
          <cell r="M4463" t="str">
            <v/>
          </cell>
          <cell r="N4463"/>
          <cell r="O4463"/>
          <cell r="P4463"/>
          <cell r="Q4463" t="str">
            <v/>
          </cell>
          <cell r="R4463"/>
          <cell r="S4463" t="str">
            <v/>
          </cell>
          <cell r="T4463"/>
          <cell r="U4463"/>
          <cell r="V4463" t="str">
            <v/>
          </cell>
        </row>
        <row r="4464">
          <cell r="A4464"/>
          <cell r="B4464" t="str">
            <v/>
          </cell>
          <cell r="C4464"/>
          <cell r="D4464" t="str">
            <v/>
          </cell>
          <cell r="E4464" t="str">
            <v/>
          </cell>
          <cell r="F4464" t="str">
            <v/>
          </cell>
          <cell r="G4464" t="str">
            <v/>
          </cell>
          <cell r="H4464" t="str">
            <v/>
          </cell>
          <cell r="I4464"/>
          <cell r="J4464"/>
          <cell r="K4464"/>
          <cell r="L4464"/>
          <cell r="M4464" t="str">
            <v/>
          </cell>
          <cell r="N4464"/>
          <cell r="O4464"/>
          <cell r="P4464"/>
          <cell r="Q4464" t="str">
            <v/>
          </cell>
          <cell r="R4464"/>
          <cell r="S4464" t="str">
            <v/>
          </cell>
          <cell r="T4464"/>
          <cell r="U4464"/>
          <cell r="V4464" t="str">
            <v/>
          </cell>
        </row>
        <row r="4465">
          <cell r="A4465"/>
          <cell r="B4465" t="str">
            <v/>
          </cell>
          <cell r="C4465"/>
          <cell r="D4465" t="str">
            <v/>
          </cell>
          <cell r="E4465" t="str">
            <v/>
          </cell>
          <cell r="F4465" t="str">
            <v/>
          </cell>
          <cell r="G4465" t="str">
            <v/>
          </cell>
          <cell r="H4465" t="str">
            <v/>
          </cell>
          <cell r="I4465"/>
          <cell r="J4465"/>
          <cell r="K4465"/>
          <cell r="L4465"/>
          <cell r="M4465" t="str">
            <v/>
          </cell>
          <cell r="N4465"/>
          <cell r="O4465"/>
          <cell r="P4465"/>
          <cell r="Q4465" t="str">
            <v/>
          </cell>
          <cell r="R4465"/>
          <cell r="S4465" t="str">
            <v/>
          </cell>
          <cell r="T4465"/>
          <cell r="U4465"/>
          <cell r="V4465" t="str">
            <v/>
          </cell>
        </row>
        <row r="4466">
          <cell r="A4466"/>
          <cell r="B4466" t="str">
            <v/>
          </cell>
          <cell r="C4466"/>
          <cell r="D4466" t="str">
            <v/>
          </cell>
          <cell r="E4466" t="str">
            <v/>
          </cell>
          <cell r="F4466" t="str">
            <v/>
          </cell>
          <cell r="G4466" t="str">
            <v/>
          </cell>
          <cell r="H4466" t="str">
            <v/>
          </cell>
          <cell r="I4466"/>
          <cell r="J4466"/>
          <cell r="K4466"/>
          <cell r="L4466"/>
          <cell r="M4466" t="str">
            <v/>
          </cell>
          <cell r="N4466"/>
          <cell r="O4466"/>
          <cell r="P4466"/>
          <cell r="Q4466" t="str">
            <v/>
          </cell>
          <cell r="R4466"/>
          <cell r="S4466" t="str">
            <v/>
          </cell>
          <cell r="T4466"/>
          <cell r="U4466"/>
          <cell r="V4466" t="str">
            <v/>
          </cell>
        </row>
        <row r="4467">
          <cell r="A4467"/>
          <cell r="B4467" t="str">
            <v/>
          </cell>
          <cell r="C4467"/>
          <cell r="D4467" t="str">
            <v/>
          </cell>
          <cell r="E4467" t="str">
            <v/>
          </cell>
          <cell r="F4467" t="str">
            <v/>
          </cell>
          <cell r="G4467" t="str">
            <v/>
          </cell>
          <cell r="H4467" t="str">
            <v/>
          </cell>
          <cell r="I4467"/>
          <cell r="J4467"/>
          <cell r="K4467"/>
          <cell r="L4467"/>
          <cell r="M4467" t="str">
            <v/>
          </cell>
          <cell r="N4467"/>
          <cell r="O4467"/>
          <cell r="P4467"/>
          <cell r="Q4467" t="str">
            <v/>
          </cell>
          <cell r="R4467"/>
          <cell r="S4467" t="str">
            <v/>
          </cell>
          <cell r="T4467"/>
          <cell r="U4467"/>
          <cell r="V4467" t="str">
            <v/>
          </cell>
        </row>
        <row r="4468">
          <cell r="A4468"/>
          <cell r="B4468" t="str">
            <v/>
          </cell>
          <cell r="C4468"/>
          <cell r="D4468" t="str">
            <v/>
          </cell>
          <cell r="E4468" t="str">
            <v/>
          </cell>
          <cell r="F4468" t="str">
            <v/>
          </cell>
          <cell r="G4468" t="str">
            <v/>
          </cell>
          <cell r="H4468" t="str">
            <v/>
          </cell>
          <cell r="I4468"/>
          <cell r="J4468"/>
          <cell r="K4468"/>
          <cell r="L4468"/>
          <cell r="M4468" t="str">
            <v/>
          </cell>
          <cell r="N4468"/>
          <cell r="O4468"/>
          <cell r="P4468"/>
          <cell r="Q4468" t="str">
            <v/>
          </cell>
          <cell r="R4468"/>
          <cell r="S4468" t="str">
            <v/>
          </cell>
          <cell r="T4468"/>
          <cell r="U4468"/>
          <cell r="V4468" t="str">
            <v/>
          </cell>
        </row>
        <row r="4469">
          <cell r="A4469"/>
          <cell r="B4469" t="str">
            <v/>
          </cell>
          <cell r="C4469"/>
          <cell r="D4469" t="str">
            <v/>
          </cell>
          <cell r="E4469" t="str">
            <v/>
          </cell>
          <cell r="F4469" t="str">
            <v/>
          </cell>
          <cell r="G4469" t="str">
            <v/>
          </cell>
          <cell r="H4469" t="str">
            <v/>
          </cell>
          <cell r="I4469"/>
          <cell r="J4469"/>
          <cell r="K4469"/>
          <cell r="L4469"/>
          <cell r="M4469" t="str">
            <v/>
          </cell>
          <cell r="N4469"/>
          <cell r="O4469"/>
          <cell r="P4469"/>
          <cell r="Q4469" t="str">
            <v/>
          </cell>
          <cell r="R4469"/>
          <cell r="S4469" t="str">
            <v/>
          </cell>
          <cell r="T4469"/>
          <cell r="U4469"/>
          <cell r="V4469" t="str">
            <v/>
          </cell>
        </row>
        <row r="4470">
          <cell r="A4470"/>
          <cell r="B4470" t="str">
            <v/>
          </cell>
          <cell r="C4470"/>
          <cell r="D4470" t="str">
            <v/>
          </cell>
          <cell r="E4470" t="str">
            <v/>
          </cell>
          <cell r="F4470" t="str">
            <v/>
          </cell>
          <cell r="G4470" t="str">
            <v/>
          </cell>
          <cell r="H4470" t="str">
            <v/>
          </cell>
          <cell r="I4470"/>
          <cell r="J4470"/>
          <cell r="K4470"/>
          <cell r="L4470"/>
          <cell r="M4470" t="str">
            <v/>
          </cell>
          <cell r="N4470"/>
          <cell r="O4470"/>
          <cell r="P4470"/>
          <cell r="Q4470" t="str">
            <v/>
          </cell>
          <cell r="R4470"/>
          <cell r="S4470" t="str">
            <v/>
          </cell>
          <cell r="T4470"/>
          <cell r="U4470"/>
          <cell r="V4470" t="str">
            <v/>
          </cell>
        </row>
        <row r="4471">
          <cell r="A4471"/>
          <cell r="B4471" t="str">
            <v/>
          </cell>
          <cell r="C4471"/>
          <cell r="D4471" t="str">
            <v/>
          </cell>
          <cell r="E4471" t="str">
            <v/>
          </cell>
          <cell r="F4471" t="str">
            <v/>
          </cell>
          <cell r="G4471" t="str">
            <v/>
          </cell>
          <cell r="H4471" t="str">
            <v/>
          </cell>
          <cell r="I4471"/>
          <cell r="J4471"/>
          <cell r="K4471"/>
          <cell r="L4471"/>
          <cell r="M4471" t="str">
            <v/>
          </cell>
          <cell r="N4471"/>
          <cell r="O4471"/>
          <cell r="P4471"/>
          <cell r="Q4471" t="str">
            <v/>
          </cell>
          <cell r="R4471"/>
          <cell r="S4471" t="str">
            <v/>
          </cell>
          <cell r="T4471"/>
          <cell r="U4471"/>
          <cell r="V4471" t="str">
            <v/>
          </cell>
        </row>
        <row r="4472">
          <cell r="A4472"/>
          <cell r="B4472" t="str">
            <v/>
          </cell>
          <cell r="C4472"/>
          <cell r="D4472" t="str">
            <v/>
          </cell>
          <cell r="E4472" t="str">
            <v/>
          </cell>
          <cell r="F4472" t="str">
            <v/>
          </cell>
          <cell r="G4472" t="str">
            <v/>
          </cell>
          <cell r="H4472" t="str">
            <v/>
          </cell>
          <cell r="I4472"/>
          <cell r="J4472"/>
          <cell r="K4472"/>
          <cell r="L4472"/>
          <cell r="M4472" t="str">
            <v/>
          </cell>
          <cell r="N4472"/>
          <cell r="O4472"/>
          <cell r="P4472"/>
          <cell r="Q4472" t="str">
            <v/>
          </cell>
          <cell r="R4472"/>
          <cell r="S4472" t="str">
            <v/>
          </cell>
          <cell r="T4472"/>
          <cell r="U4472"/>
          <cell r="V4472" t="str">
            <v/>
          </cell>
        </row>
        <row r="4473">
          <cell r="A4473"/>
          <cell r="B4473" t="str">
            <v/>
          </cell>
          <cell r="C4473"/>
          <cell r="D4473" t="str">
            <v/>
          </cell>
          <cell r="E4473" t="str">
            <v/>
          </cell>
          <cell r="F4473" t="str">
            <v/>
          </cell>
          <cell r="G4473" t="str">
            <v/>
          </cell>
          <cell r="H4473" t="str">
            <v/>
          </cell>
          <cell r="I4473"/>
          <cell r="J4473"/>
          <cell r="K4473"/>
          <cell r="L4473"/>
          <cell r="M4473" t="str">
            <v/>
          </cell>
          <cell r="N4473"/>
          <cell r="O4473"/>
          <cell r="P4473"/>
          <cell r="Q4473" t="str">
            <v/>
          </cell>
          <cell r="R4473"/>
          <cell r="S4473" t="str">
            <v/>
          </cell>
          <cell r="T4473"/>
          <cell r="U4473"/>
          <cell r="V4473" t="str">
            <v/>
          </cell>
        </row>
        <row r="4474">
          <cell r="A4474"/>
          <cell r="B4474" t="str">
            <v/>
          </cell>
          <cell r="C4474"/>
          <cell r="D4474" t="str">
            <v/>
          </cell>
          <cell r="E4474" t="str">
            <v/>
          </cell>
          <cell r="F4474" t="str">
            <v/>
          </cell>
          <cell r="G4474" t="str">
            <v/>
          </cell>
          <cell r="H4474" t="str">
            <v/>
          </cell>
          <cell r="I4474"/>
          <cell r="J4474"/>
          <cell r="K4474"/>
          <cell r="L4474"/>
          <cell r="M4474" t="str">
            <v/>
          </cell>
          <cell r="N4474"/>
          <cell r="O4474"/>
          <cell r="P4474"/>
          <cell r="Q4474" t="str">
            <v/>
          </cell>
          <cell r="R4474"/>
          <cell r="S4474" t="str">
            <v/>
          </cell>
          <cell r="T4474"/>
          <cell r="U4474"/>
          <cell r="V4474" t="str">
            <v/>
          </cell>
        </row>
        <row r="4475">
          <cell r="A4475"/>
          <cell r="B4475" t="str">
            <v/>
          </cell>
          <cell r="C4475"/>
          <cell r="D4475" t="str">
            <v/>
          </cell>
          <cell r="E4475" t="str">
            <v/>
          </cell>
          <cell r="F4475" t="str">
            <v/>
          </cell>
          <cell r="G4475" t="str">
            <v/>
          </cell>
          <cell r="H4475" t="str">
            <v/>
          </cell>
          <cell r="I4475"/>
          <cell r="J4475"/>
          <cell r="K4475"/>
          <cell r="L4475"/>
          <cell r="M4475" t="str">
            <v/>
          </cell>
          <cell r="N4475"/>
          <cell r="O4475"/>
          <cell r="P4475"/>
          <cell r="Q4475" t="str">
            <v/>
          </cell>
          <cell r="R4475"/>
          <cell r="S4475" t="str">
            <v/>
          </cell>
          <cell r="T4475"/>
          <cell r="U4475"/>
          <cell r="V4475" t="str">
            <v/>
          </cell>
        </row>
        <row r="4476">
          <cell r="A4476"/>
          <cell r="B4476" t="str">
            <v/>
          </cell>
          <cell r="C4476"/>
          <cell r="D4476" t="str">
            <v/>
          </cell>
          <cell r="E4476" t="str">
            <v/>
          </cell>
          <cell r="F4476" t="str">
            <v/>
          </cell>
          <cell r="G4476" t="str">
            <v/>
          </cell>
          <cell r="H4476" t="str">
            <v/>
          </cell>
          <cell r="I4476"/>
          <cell r="J4476"/>
          <cell r="K4476"/>
          <cell r="L4476"/>
          <cell r="M4476" t="str">
            <v/>
          </cell>
          <cell r="N4476"/>
          <cell r="O4476"/>
          <cell r="P4476"/>
          <cell r="Q4476" t="str">
            <v/>
          </cell>
          <cell r="R4476"/>
          <cell r="S4476" t="str">
            <v/>
          </cell>
          <cell r="T4476"/>
          <cell r="U4476"/>
          <cell r="V4476" t="str">
            <v/>
          </cell>
        </row>
        <row r="4477">
          <cell r="A4477"/>
          <cell r="B4477" t="str">
            <v/>
          </cell>
          <cell r="C4477"/>
          <cell r="D4477" t="str">
            <v/>
          </cell>
          <cell r="E4477" t="str">
            <v/>
          </cell>
          <cell r="F4477" t="str">
            <v/>
          </cell>
          <cell r="G4477" t="str">
            <v/>
          </cell>
          <cell r="H4477" t="str">
            <v/>
          </cell>
          <cell r="I4477"/>
          <cell r="J4477"/>
          <cell r="K4477"/>
          <cell r="L4477"/>
          <cell r="M4477" t="str">
            <v/>
          </cell>
          <cell r="N4477"/>
          <cell r="O4477"/>
          <cell r="P4477"/>
          <cell r="Q4477" t="str">
            <v/>
          </cell>
          <cell r="R4477"/>
          <cell r="S4477" t="str">
            <v/>
          </cell>
          <cell r="T4477"/>
          <cell r="U4477"/>
          <cell r="V4477" t="str">
            <v/>
          </cell>
        </row>
        <row r="4478">
          <cell r="A4478"/>
          <cell r="B4478" t="str">
            <v/>
          </cell>
          <cell r="C4478"/>
          <cell r="D4478" t="str">
            <v/>
          </cell>
          <cell r="E4478" t="str">
            <v/>
          </cell>
          <cell r="F4478" t="str">
            <v/>
          </cell>
          <cell r="G4478" t="str">
            <v/>
          </cell>
          <cell r="H4478" t="str">
            <v/>
          </cell>
          <cell r="I4478"/>
          <cell r="J4478"/>
          <cell r="K4478"/>
          <cell r="L4478"/>
          <cell r="M4478" t="str">
            <v/>
          </cell>
          <cell r="N4478"/>
          <cell r="O4478"/>
          <cell r="P4478"/>
          <cell r="Q4478" t="str">
            <v/>
          </cell>
          <cell r="R4478"/>
          <cell r="S4478" t="str">
            <v/>
          </cell>
          <cell r="T4478"/>
          <cell r="U4478"/>
          <cell r="V4478" t="str">
            <v/>
          </cell>
        </row>
        <row r="4479">
          <cell r="A4479"/>
          <cell r="B4479" t="str">
            <v/>
          </cell>
          <cell r="C4479"/>
          <cell r="D4479" t="str">
            <v/>
          </cell>
          <cell r="E4479" t="str">
            <v/>
          </cell>
          <cell r="F4479" t="str">
            <v/>
          </cell>
          <cell r="G4479" t="str">
            <v/>
          </cell>
          <cell r="H4479" t="str">
            <v/>
          </cell>
          <cell r="I4479"/>
          <cell r="J4479"/>
          <cell r="K4479"/>
          <cell r="L4479"/>
          <cell r="M4479" t="str">
            <v/>
          </cell>
          <cell r="N4479"/>
          <cell r="O4479"/>
          <cell r="P4479"/>
          <cell r="Q4479" t="str">
            <v/>
          </cell>
          <cell r="R4479"/>
          <cell r="S4479" t="str">
            <v/>
          </cell>
          <cell r="T4479"/>
          <cell r="U4479"/>
          <cell r="V4479" t="str">
            <v/>
          </cell>
        </row>
        <row r="4480">
          <cell r="A4480"/>
          <cell r="B4480" t="str">
            <v/>
          </cell>
          <cell r="C4480"/>
          <cell r="D4480" t="str">
            <v/>
          </cell>
          <cell r="E4480" t="str">
            <v/>
          </cell>
          <cell r="F4480" t="str">
            <v/>
          </cell>
          <cell r="G4480" t="str">
            <v/>
          </cell>
          <cell r="H4480" t="str">
            <v/>
          </cell>
          <cell r="I4480"/>
          <cell r="J4480"/>
          <cell r="K4480"/>
          <cell r="L4480"/>
          <cell r="M4480" t="str">
            <v/>
          </cell>
          <cell r="N4480"/>
          <cell r="O4480"/>
          <cell r="P4480"/>
          <cell r="Q4480" t="str">
            <v/>
          </cell>
          <cell r="R4480"/>
          <cell r="S4480" t="str">
            <v/>
          </cell>
          <cell r="T4480"/>
          <cell r="U4480"/>
          <cell r="V4480" t="str">
            <v/>
          </cell>
        </row>
        <row r="4481">
          <cell r="A4481"/>
          <cell r="B4481" t="str">
            <v/>
          </cell>
          <cell r="C4481"/>
          <cell r="D4481" t="str">
            <v/>
          </cell>
          <cell r="E4481" t="str">
            <v/>
          </cell>
          <cell r="F4481" t="str">
            <v/>
          </cell>
          <cell r="G4481" t="str">
            <v/>
          </cell>
          <cell r="H4481" t="str">
            <v/>
          </cell>
          <cell r="I4481"/>
          <cell r="J4481"/>
          <cell r="K4481"/>
          <cell r="L4481"/>
          <cell r="M4481" t="str">
            <v/>
          </cell>
          <cell r="N4481"/>
          <cell r="O4481"/>
          <cell r="P4481"/>
          <cell r="Q4481" t="str">
            <v/>
          </cell>
          <cell r="R4481"/>
          <cell r="S4481" t="str">
            <v/>
          </cell>
          <cell r="T4481"/>
          <cell r="U4481"/>
          <cell r="V4481" t="str">
            <v/>
          </cell>
        </row>
        <row r="4482">
          <cell r="A4482"/>
          <cell r="B4482" t="str">
            <v/>
          </cell>
          <cell r="C4482"/>
          <cell r="D4482" t="str">
            <v/>
          </cell>
          <cell r="E4482" t="str">
            <v/>
          </cell>
          <cell r="F4482" t="str">
            <v/>
          </cell>
          <cell r="G4482" t="str">
            <v/>
          </cell>
          <cell r="H4482" t="str">
            <v/>
          </cell>
          <cell r="I4482"/>
          <cell r="J4482"/>
          <cell r="K4482"/>
          <cell r="L4482"/>
          <cell r="M4482" t="str">
            <v/>
          </cell>
          <cell r="N4482"/>
          <cell r="O4482"/>
          <cell r="P4482"/>
          <cell r="Q4482" t="str">
            <v/>
          </cell>
          <cell r="R4482"/>
          <cell r="S4482" t="str">
            <v/>
          </cell>
          <cell r="T4482"/>
          <cell r="U4482"/>
          <cell r="V4482" t="str">
            <v/>
          </cell>
        </row>
        <row r="4483">
          <cell r="A4483"/>
          <cell r="B4483" t="str">
            <v/>
          </cell>
          <cell r="C4483"/>
          <cell r="D4483" t="str">
            <v/>
          </cell>
          <cell r="E4483" t="str">
            <v/>
          </cell>
          <cell r="F4483" t="str">
            <v/>
          </cell>
          <cell r="G4483" t="str">
            <v/>
          </cell>
          <cell r="H4483" t="str">
            <v/>
          </cell>
          <cell r="I4483"/>
          <cell r="J4483"/>
          <cell r="K4483"/>
          <cell r="L4483"/>
          <cell r="M4483" t="str">
            <v/>
          </cell>
          <cell r="N4483"/>
          <cell r="O4483"/>
          <cell r="P4483"/>
          <cell r="Q4483" t="str">
            <v/>
          </cell>
          <cell r="R4483"/>
          <cell r="S4483" t="str">
            <v/>
          </cell>
          <cell r="T4483"/>
          <cell r="U4483"/>
          <cell r="V4483" t="str">
            <v/>
          </cell>
        </row>
        <row r="4484">
          <cell r="A4484"/>
          <cell r="B4484" t="str">
            <v/>
          </cell>
          <cell r="C4484"/>
          <cell r="D4484" t="str">
            <v/>
          </cell>
          <cell r="E4484" t="str">
            <v/>
          </cell>
          <cell r="F4484" t="str">
            <v/>
          </cell>
          <cell r="G4484" t="str">
            <v/>
          </cell>
          <cell r="H4484" t="str">
            <v/>
          </cell>
          <cell r="I4484"/>
          <cell r="J4484"/>
          <cell r="K4484"/>
          <cell r="L4484"/>
          <cell r="M4484" t="str">
            <v/>
          </cell>
          <cell r="N4484"/>
          <cell r="O4484"/>
          <cell r="P4484"/>
          <cell r="Q4484" t="str">
            <v/>
          </cell>
          <cell r="R4484"/>
          <cell r="S4484" t="str">
            <v/>
          </cell>
          <cell r="T4484"/>
          <cell r="U4484"/>
          <cell r="V4484" t="str">
            <v/>
          </cell>
        </row>
        <row r="4485">
          <cell r="A4485"/>
          <cell r="B4485" t="str">
            <v/>
          </cell>
          <cell r="C4485"/>
          <cell r="D4485" t="str">
            <v/>
          </cell>
          <cell r="E4485" t="str">
            <v/>
          </cell>
          <cell r="F4485" t="str">
            <v/>
          </cell>
          <cell r="G4485" t="str">
            <v/>
          </cell>
          <cell r="H4485" t="str">
            <v/>
          </cell>
          <cell r="I4485"/>
          <cell r="J4485"/>
          <cell r="K4485"/>
          <cell r="L4485"/>
          <cell r="M4485" t="str">
            <v/>
          </cell>
          <cell r="N4485"/>
          <cell r="O4485"/>
          <cell r="P4485"/>
          <cell r="Q4485" t="str">
            <v/>
          </cell>
          <cell r="R4485"/>
          <cell r="S4485" t="str">
            <v/>
          </cell>
          <cell r="T4485"/>
          <cell r="U4485"/>
          <cell r="V4485" t="str">
            <v/>
          </cell>
        </row>
        <row r="4486">
          <cell r="A4486"/>
          <cell r="B4486" t="str">
            <v/>
          </cell>
          <cell r="C4486"/>
          <cell r="D4486" t="str">
            <v/>
          </cell>
          <cell r="E4486" t="str">
            <v/>
          </cell>
          <cell r="F4486" t="str">
            <v/>
          </cell>
          <cell r="G4486" t="str">
            <v/>
          </cell>
          <cell r="H4486" t="str">
            <v/>
          </cell>
          <cell r="I4486"/>
          <cell r="J4486"/>
          <cell r="K4486"/>
          <cell r="L4486"/>
          <cell r="M4486" t="str">
            <v/>
          </cell>
          <cell r="N4486"/>
          <cell r="O4486"/>
          <cell r="P4486"/>
          <cell r="Q4486" t="str">
            <v/>
          </cell>
          <cell r="R4486"/>
          <cell r="S4486" t="str">
            <v/>
          </cell>
          <cell r="T4486"/>
          <cell r="U4486"/>
          <cell r="V4486" t="str">
            <v/>
          </cell>
        </row>
        <row r="4487">
          <cell r="A4487"/>
          <cell r="B4487" t="str">
            <v/>
          </cell>
          <cell r="C4487"/>
          <cell r="D4487" t="str">
            <v/>
          </cell>
          <cell r="E4487" t="str">
            <v/>
          </cell>
          <cell r="F4487" t="str">
            <v/>
          </cell>
          <cell r="G4487" t="str">
            <v/>
          </cell>
          <cell r="H4487" t="str">
            <v/>
          </cell>
          <cell r="I4487"/>
          <cell r="J4487"/>
          <cell r="K4487"/>
          <cell r="L4487"/>
          <cell r="M4487" t="str">
            <v/>
          </cell>
          <cell r="N4487"/>
          <cell r="O4487"/>
          <cell r="P4487"/>
          <cell r="Q4487" t="str">
            <v/>
          </cell>
          <cell r="R4487"/>
          <cell r="S4487" t="str">
            <v/>
          </cell>
          <cell r="T4487"/>
          <cell r="U4487"/>
          <cell r="V4487" t="str">
            <v/>
          </cell>
        </row>
        <row r="4488">
          <cell r="A4488"/>
          <cell r="B4488" t="str">
            <v/>
          </cell>
          <cell r="C4488"/>
          <cell r="D4488" t="str">
            <v/>
          </cell>
          <cell r="E4488" t="str">
            <v/>
          </cell>
          <cell r="F4488" t="str">
            <v/>
          </cell>
          <cell r="G4488" t="str">
            <v/>
          </cell>
          <cell r="H4488" t="str">
            <v/>
          </cell>
          <cell r="I4488"/>
          <cell r="J4488"/>
          <cell r="K4488"/>
          <cell r="L4488"/>
          <cell r="M4488" t="str">
            <v/>
          </cell>
          <cell r="N4488"/>
          <cell r="O4488"/>
          <cell r="P4488"/>
          <cell r="Q4488" t="str">
            <v/>
          </cell>
          <cell r="R4488"/>
          <cell r="S4488" t="str">
            <v/>
          </cell>
          <cell r="T4488"/>
          <cell r="U4488"/>
          <cell r="V4488" t="str">
            <v/>
          </cell>
        </row>
        <row r="4489">
          <cell r="A4489"/>
          <cell r="B4489" t="str">
            <v/>
          </cell>
          <cell r="C4489"/>
          <cell r="D4489" t="str">
            <v/>
          </cell>
          <cell r="E4489" t="str">
            <v/>
          </cell>
          <cell r="F4489" t="str">
            <v/>
          </cell>
          <cell r="G4489" t="str">
            <v/>
          </cell>
          <cell r="H4489" t="str">
            <v/>
          </cell>
          <cell r="I4489"/>
          <cell r="J4489"/>
          <cell r="K4489"/>
          <cell r="L4489"/>
          <cell r="M4489" t="str">
            <v/>
          </cell>
          <cell r="N4489"/>
          <cell r="O4489"/>
          <cell r="P4489"/>
          <cell r="Q4489" t="str">
            <v/>
          </cell>
          <cell r="R4489"/>
          <cell r="S4489" t="str">
            <v/>
          </cell>
          <cell r="T4489"/>
          <cell r="U4489"/>
          <cell r="V4489" t="str">
            <v/>
          </cell>
        </row>
        <row r="4490">
          <cell r="A4490"/>
          <cell r="B4490" t="str">
            <v/>
          </cell>
          <cell r="C4490"/>
          <cell r="D4490" t="str">
            <v/>
          </cell>
          <cell r="E4490" t="str">
            <v/>
          </cell>
          <cell r="F4490" t="str">
            <v/>
          </cell>
          <cell r="G4490" t="str">
            <v/>
          </cell>
          <cell r="H4490" t="str">
            <v/>
          </cell>
          <cell r="I4490"/>
          <cell r="J4490"/>
          <cell r="K4490"/>
          <cell r="L4490"/>
          <cell r="M4490" t="str">
            <v/>
          </cell>
          <cell r="N4490"/>
          <cell r="O4490"/>
          <cell r="P4490"/>
          <cell r="Q4490" t="str">
            <v/>
          </cell>
          <cell r="R4490"/>
          <cell r="S4490" t="str">
            <v/>
          </cell>
          <cell r="T4490"/>
          <cell r="U4490"/>
          <cell r="V4490" t="str">
            <v/>
          </cell>
        </row>
        <row r="4491">
          <cell r="A4491"/>
          <cell r="B4491" t="str">
            <v/>
          </cell>
          <cell r="C4491"/>
          <cell r="D4491" t="str">
            <v/>
          </cell>
          <cell r="E4491" t="str">
            <v/>
          </cell>
          <cell r="F4491" t="str">
            <v/>
          </cell>
          <cell r="G4491" t="str">
            <v/>
          </cell>
          <cell r="H4491" t="str">
            <v/>
          </cell>
          <cell r="I4491"/>
          <cell r="J4491"/>
          <cell r="K4491"/>
          <cell r="L4491"/>
          <cell r="M4491" t="str">
            <v/>
          </cell>
          <cell r="N4491"/>
          <cell r="O4491"/>
          <cell r="P4491"/>
          <cell r="Q4491" t="str">
            <v/>
          </cell>
          <cell r="R4491"/>
          <cell r="S4491" t="str">
            <v/>
          </cell>
          <cell r="T4491"/>
          <cell r="U4491"/>
          <cell r="V4491" t="str">
            <v/>
          </cell>
        </row>
        <row r="4492">
          <cell r="A4492"/>
          <cell r="B4492" t="str">
            <v/>
          </cell>
          <cell r="C4492"/>
          <cell r="D4492" t="str">
            <v/>
          </cell>
          <cell r="E4492" t="str">
            <v/>
          </cell>
          <cell r="F4492" t="str">
            <v/>
          </cell>
          <cell r="G4492" t="str">
            <v/>
          </cell>
          <cell r="H4492" t="str">
            <v/>
          </cell>
          <cell r="I4492"/>
          <cell r="J4492"/>
          <cell r="K4492"/>
          <cell r="L4492"/>
          <cell r="M4492" t="str">
            <v/>
          </cell>
          <cell r="N4492"/>
          <cell r="O4492"/>
          <cell r="P4492"/>
          <cell r="Q4492" t="str">
            <v/>
          </cell>
          <cell r="R4492"/>
          <cell r="S4492" t="str">
            <v/>
          </cell>
          <cell r="T4492"/>
          <cell r="U4492"/>
          <cell r="V4492" t="str">
            <v/>
          </cell>
        </row>
        <row r="4493">
          <cell r="A4493"/>
          <cell r="B4493" t="str">
            <v/>
          </cell>
          <cell r="C4493"/>
          <cell r="D4493" t="str">
            <v/>
          </cell>
          <cell r="E4493" t="str">
            <v/>
          </cell>
          <cell r="F4493" t="str">
            <v/>
          </cell>
          <cell r="G4493" t="str">
            <v/>
          </cell>
          <cell r="H4493" t="str">
            <v/>
          </cell>
          <cell r="I4493"/>
          <cell r="J4493"/>
          <cell r="K4493"/>
          <cell r="L4493"/>
          <cell r="M4493" t="str">
            <v/>
          </cell>
          <cell r="N4493"/>
          <cell r="O4493"/>
          <cell r="P4493"/>
          <cell r="Q4493" t="str">
            <v/>
          </cell>
          <cell r="R4493"/>
          <cell r="S4493" t="str">
            <v/>
          </cell>
          <cell r="T4493"/>
          <cell r="U4493"/>
          <cell r="V4493" t="str">
            <v/>
          </cell>
        </row>
        <row r="4494">
          <cell r="A4494"/>
          <cell r="B4494" t="str">
            <v/>
          </cell>
          <cell r="C4494"/>
          <cell r="D4494" t="str">
            <v/>
          </cell>
          <cell r="E4494" t="str">
            <v/>
          </cell>
          <cell r="F4494" t="str">
            <v/>
          </cell>
          <cell r="G4494" t="str">
            <v/>
          </cell>
          <cell r="H4494" t="str">
            <v/>
          </cell>
          <cell r="I4494"/>
          <cell r="J4494"/>
          <cell r="K4494"/>
          <cell r="L4494"/>
          <cell r="M4494" t="str">
            <v/>
          </cell>
          <cell r="N4494"/>
          <cell r="O4494"/>
          <cell r="P4494"/>
          <cell r="Q4494" t="str">
            <v/>
          </cell>
          <cell r="R4494"/>
          <cell r="S4494" t="str">
            <v/>
          </cell>
          <cell r="T4494"/>
          <cell r="U4494"/>
          <cell r="V4494" t="str">
            <v/>
          </cell>
        </row>
        <row r="4495">
          <cell r="A4495"/>
          <cell r="B4495" t="str">
            <v/>
          </cell>
          <cell r="C4495"/>
          <cell r="D4495" t="str">
            <v/>
          </cell>
          <cell r="E4495" t="str">
            <v/>
          </cell>
          <cell r="F4495" t="str">
            <v/>
          </cell>
          <cell r="G4495" t="str">
            <v/>
          </cell>
          <cell r="H4495" t="str">
            <v/>
          </cell>
          <cell r="I4495"/>
          <cell r="J4495"/>
          <cell r="K4495"/>
          <cell r="L4495"/>
          <cell r="M4495" t="str">
            <v/>
          </cell>
          <cell r="N4495"/>
          <cell r="O4495"/>
          <cell r="P4495"/>
          <cell r="Q4495" t="str">
            <v/>
          </cell>
          <cell r="R4495"/>
          <cell r="S4495" t="str">
            <v/>
          </cell>
          <cell r="T4495"/>
          <cell r="U4495"/>
          <cell r="V4495" t="str">
            <v/>
          </cell>
        </row>
        <row r="4496">
          <cell r="A4496"/>
          <cell r="B4496" t="str">
            <v/>
          </cell>
          <cell r="C4496"/>
          <cell r="D4496" t="str">
            <v/>
          </cell>
          <cell r="E4496" t="str">
            <v/>
          </cell>
          <cell r="F4496" t="str">
            <v/>
          </cell>
          <cell r="G4496" t="str">
            <v/>
          </cell>
          <cell r="H4496" t="str">
            <v/>
          </cell>
          <cell r="I4496"/>
          <cell r="J4496"/>
          <cell r="K4496"/>
          <cell r="L4496"/>
          <cell r="M4496" t="str">
            <v/>
          </cell>
          <cell r="N4496"/>
          <cell r="O4496"/>
          <cell r="P4496"/>
          <cell r="Q4496" t="str">
            <v/>
          </cell>
          <cell r="R4496"/>
          <cell r="S4496" t="str">
            <v/>
          </cell>
          <cell r="T4496"/>
          <cell r="U4496"/>
          <cell r="V4496" t="str">
            <v/>
          </cell>
        </row>
        <row r="4497">
          <cell r="A4497"/>
          <cell r="B4497" t="str">
            <v/>
          </cell>
          <cell r="C4497"/>
          <cell r="D4497" t="str">
            <v/>
          </cell>
          <cell r="E4497" t="str">
            <v/>
          </cell>
          <cell r="F4497" t="str">
            <v/>
          </cell>
          <cell r="G4497" t="str">
            <v/>
          </cell>
          <cell r="H4497" t="str">
            <v/>
          </cell>
          <cell r="I4497"/>
          <cell r="J4497"/>
          <cell r="K4497"/>
          <cell r="L4497"/>
          <cell r="M4497" t="str">
            <v/>
          </cell>
          <cell r="N4497"/>
          <cell r="O4497"/>
          <cell r="P4497"/>
          <cell r="Q4497" t="str">
            <v/>
          </cell>
          <cell r="R4497"/>
          <cell r="S4497" t="str">
            <v/>
          </cell>
          <cell r="T4497"/>
          <cell r="U4497"/>
          <cell r="V4497" t="str">
            <v/>
          </cell>
        </row>
        <row r="4498">
          <cell r="A4498"/>
          <cell r="B4498" t="str">
            <v/>
          </cell>
          <cell r="C4498"/>
          <cell r="D4498" t="str">
            <v/>
          </cell>
          <cell r="E4498" t="str">
            <v/>
          </cell>
          <cell r="F4498" t="str">
            <v/>
          </cell>
          <cell r="G4498" t="str">
            <v/>
          </cell>
          <cell r="H4498" t="str">
            <v/>
          </cell>
          <cell r="I4498"/>
          <cell r="J4498"/>
          <cell r="K4498"/>
          <cell r="L4498"/>
          <cell r="M4498" t="str">
            <v/>
          </cell>
          <cell r="N4498"/>
          <cell r="O4498"/>
          <cell r="P4498"/>
          <cell r="Q4498" t="str">
            <v/>
          </cell>
          <cell r="R4498"/>
          <cell r="S4498" t="str">
            <v/>
          </cell>
          <cell r="T4498"/>
          <cell r="U4498"/>
          <cell r="V4498" t="str">
            <v/>
          </cell>
        </row>
        <row r="4499">
          <cell r="A4499"/>
          <cell r="B4499" t="str">
            <v/>
          </cell>
          <cell r="C4499"/>
          <cell r="D4499" t="str">
            <v/>
          </cell>
          <cell r="E4499" t="str">
            <v/>
          </cell>
          <cell r="F4499" t="str">
            <v/>
          </cell>
          <cell r="G4499" t="str">
            <v/>
          </cell>
          <cell r="H4499" t="str">
            <v/>
          </cell>
          <cell r="I4499"/>
          <cell r="J4499"/>
          <cell r="K4499"/>
          <cell r="L4499"/>
          <cell r="M4499" t="str">
            <v/>
          </cell>
          <cell r="N4499"/>
          <cell r="O4499"/>
          <cell r="P4499"/>
          <cell r="Q4499" t="str">
            <v/>
          </cell>
          <cell r="R4499"/>
          <cell r="S4499" t="str">
            <v/>
          </cell>
          <cell r="T4499"/>
          <cell r="U4499"/>
          <cell r="V4499" t="str">
            <v/>
          </cell>
        </row>
        <row r="4500">
          <cell r="A4500"/>
          <cell r="B4500" t="str">
            <v/>
          </cell>
          <cell r="C4500"/>
          <cell r="D4500" t="str">
            <v/>
          </cell>
          <cell r="E4500" t="str">
            <v/>
          </cell>
          <cell r="F4500" t="str">
            <v/>
          </cell>
          <cell r="G4500" t="str">
            <v/>
          </cell>
          <cell r="H4500" t="str">
            <v/>
          </cell>
          <cell r="I4500"/>
          <cell r="J4500"/>
          <cell r="K4500"/>
          <cell r="L4500"/>
          <cell r="M4500" t="str">
            <v/>
          </cell>
          <cell r="N4500"/>
          <cell r="O4500"/>
          <cell r="P4500"/>
          <cell r="Q4500" t="str">
            <v/>
          </cell>
          <cell r="R4500"/>
          <cell r="S4500" t="str">
            <v/>
          </cell>
          <cell r="T4500"/>
          <cell r="U4500"/>
          <cell r="V4500" t="str">
            <v/>
          </cell>
        </row>
        <row r="4501">
          <cell r="A4501"/>
          <cell r="B4501" t="str">
            <v/>
          </cell>
          <cell r="C4501"/>
          <cell r="D4501" t="str">
            <v/>
          </cell>
          <cell r="E4501" t="str">
            <v/>
          </cell>
          <cell r="F4501" t="str">
            <v/>
          </cell>
          <cell r="G4501" t="str">
            <v/>
          </cell>
          <cell r="H4501" t="str">
            <v/>
          </cell>
          <cell r="I4501"/>
          <cell r="J4501"/>
          <cell r="K4501"/>
          <cell r="L4501"/>
          <cell r="M4501" t="str">
            <v/>
          </cell>
          <cell r="N4501"/>
          <cell r="O4501"/>
          <cell r="P4501"/>
          <cell r="Q4501" t="str">
            <v/>
          </cell>
          <cell r="R4501"/>
          <cell r="S4501" t="str">
            <v/>
          </cell>
          <cell r="T4501"/>
          <cell r="U4501"/>
          <cell r="V4501" t="str">
            <v/>
          </cell>
        </row>
        <row r="4502">
          <cell r="A4502"/>
          <cell r="B4502" t="str">
            <v/>
          </cell>
          <cell r="C4502"/>
          <cell r="D4502" t="str">
            <v/>
          </cell>
          <cell r="E4502" t="str">
            <v/>
          </cell>
          <cell r="F4502" t="str">
            <v/>
          </cell>
          <cell r="G4502" t="str">
            <v/>
          </cell>
          <cell r="H4502" t="str">
            <v/>
          </cell>
          <cell r="I4502"/>
          <cell r="J4502"/>
          <cell r="K4502"/>
          <cell r="L4502"/>
          <cell r="M4502" t="str">
            <v/>
          </cell>
          <cell r="N4502"/>
          <cell r="O4502"/>
          <cell r="P4502"/>
          <cell r="Q4502" t="str">
            <v/>
          </cell>
          <cell r="R4502"/>
          <cell r="S4502" t="str">
            <v/>
          </cell>
          <cell r="T4502"/>
          <cell r="U4502"/>
          <cell r="V4502" t="str">
            <v/>
          </cell>
        </row>
        <row r="4503">
          <cell r="A4503"/>
          <cell r="B4503" t="str">
            <v/>
          </cell>
          <cell r="C4503"/>
          <cell r="D4503" t="str">
            <v/>
          </cell>
          <cell r="E4503" t="str">
            <v/>
          </cell>
          <cell r="F4503" t="str">
            <v/>
          </cell>
          <cell r="G4503" t="str">
            <v/>
          </cell>
          <cell r="H4503" t="str">
            <v/>
          </cell>
          <cell r="I4503"/>
          <cell r="J4503"/>
          <cell r="K4503"/>
          <cell r="L4503"/>
          <cell r="M4503" t="str">
            <v/>
          </cell>
          <cell r="N4503"/>
          <cell r="O4503"/>
          <cell r="P4503"/>
          <cell r="Q4503" t="str">
            <v/>
          </cell>
          <cell r="R4503"/>
          <cell r="S4503" t="str">
            <v/>
          </cell>
          <cell r="T4503"/>
          <cell r="U4503"/>
          <cell r="V4503" t="str">
            <v/>
          </cell>
        </row>
        <row r="4504">
          <cell r="A4504"/>
          <cell r="B4504" t="str">
            <v/>
          </cell>
          <cell r="C4504"/>
          <cell r="D4504" t="str">
            <v/>
          </cell>
          <cell r="E4504" t="str">
            <v/>
          </cell>
          <cell r="F4504" t="str">
            <v/>
          </cell>
          <cell r="G4504" t="str">
            <v/>
          </cell>
          <cell r="H4504" t="str">
            <v/>
          </cell>
          <cell r="I4504"/>
          <cell r="J4504"/>
          <cell r="K4504"/>
          <cell r="L4504"/>
          <cell r="M4504" t="str">
            <v/>
          </cell>
          <cell r="N4504"/>
          <cell r="O4504"/>
          <cell r="P4504"/>
          <cell r="Q4504" t="str">
            <v/>
          </cell>
          <cell r="R4504"/>
          <cell r="S4504" t="str">
            <v/>
          </cell>
          <cell r="T4504"/>
          <cell r="U4504"/>
          <cell r="V4504" t="str">
            <v/>
          </cell>
        </row>
        <row r="4505">
          <cell r="A4505"/>
          <cell r="B4505" t="str">
            <v/>
          </cell>
          <cell r="C4505"/>
          <cell r="D4505" t="str">
            <v/>
          </cell>
          <cell r="E4505" t="str">
            <v/>
          </cell>
          <cell r="F4505" t="str">
            <v/>
          </cell>
          <cell r="G4505" t="str">
            <v/>
          </cell>
          <cell r="H4505" t="str">
            <v/>
          </cell>
          <cell r="I4505"/>
          <cell r="J4505"/>
          <cell r="K4505"/>
          <cell r="L4505"/>
          <cell r="M4505" t="str">
            <v/>
          </cell>
          <cell r="N4505"/>
          <cell r="O4505"/>
          <cell r="P4505"/>
          <cell r="Q4505" t="str">
            <v/>
          </cell>
          <cell r="R4505"/>
          <cell r="S4505" t="str">
            <v/>
          </cell>
          <cell r="T4505"/>
          <cell r="U4505"/>
          <cell r="V4505" t="str">
            <v/>
          </cell>
        </row>
        <row r="4506">
          <cell r="A4506"/>
          <cell r="B4506" t="str">
            <v/>
          </cell>
          <cell r="C4506"/>
          <cell r="D4506" t="str">
            <v/>
          </cell>
          <cell r="E4506" t="str">
            <v/>
          </cell>
          <cell r="F4506" t="str">
            <v/>
          </cell>
          <cell r="G4506" t="str">
            <v/>
          </cell>
          <cell r="H4506" t="str">
            <v/>
          </cell>
          <cell r="I4506"/>
          <cell r="J4506"/>
          <cell r="K4506"/>
          <cell r="L4506"/>
          <cell r="M4506" t="str">
            <v/>
          </cell>
          <cell r="N4506"/>
          <cell r="O4506"/>
          <cell r="P4506"/>
          <cell r="Q4506" t="str">
            <v/>
          </cell>
          <cell r="R4506"/>
          <cell r="S4506" t="str">
            <v/>
          </cell>
          <cell r="T4506"/>
          <cell r="U4506"/>
          <cell r="V4506" t="str">
            <v/>
          </cell>
        </row>
        <row r="4507">
          <cell r="A4507"/>
          <cell r="B4507" t="str">
            <v/>
          </cell>
          <cell r="C4507"/>
          <cell r="D4507" t="str">
            <v/>
          </cell>
          <cell r="E4507" t="str">
            <v/>
          </cell>
          <cell r="F4507" t="str">
            <v/>
          </cell>
          <cell r="G4507" t="str">
            <v/>
          </cell>
          <cell r="H4507" t="str">
            <v/>
          </cell>
          <cell r="I4507"/>
          <cell r="J4507"/>
          <cell r="K4507"/>
          <cell r="L4507"/>
          <cell r="M4507" t="str">
            <v/>
          </cell>
          <cell r="N4507"/>
          <cell r="O4507"/>
          <cell r="P4507"/>
          <cell r="Q4507" t="str">
            <v/>
          </cell>
          <cell r="R4507"/>
          <cell r="S4507" t="str">
            <v/>
          </cell>
          <cell r="T4507"/>
          <cell r="U4507"/>
          <cell r="V4507" t="str">
            <v/>
          </cell>
        </row>
        <row r="4508">
          <cell r="A4508"/>
          <cell r="B4508" t="str">
            <v/>
          </cell>
          <cell r="C4508"/>
          <cell r="D4508" t="str">
            <v/>
          </cell>
          <cell r="E4508" t="str">
            <v/>
          </cell>
          <cell r="F4508" t="str">
            <v/>
          </cell>
          <cell r="G4508" t="str">
            <v/>
          </cell>
          <cell r="H4508" t="str">
            <v/>
          </cell>
          <cell r="I4508"/>
          <cell r="J4508"/>
          <cell r="K4508"/>
          <cell r="L4508"/>
          <cell r="M4508" t="str">
            <v/>
          </cell>
          <cell r="N4508"/>
          <cell r="O4508"/>
          <cell r="P4508"/>
          <cell r="Q4508" t="str">
            <v/>
          </cell>
          <cell r="R4508"/>
          <cell r="S4508" t="str">
            <v/>
          </cell>
          <cell r="T4508"/>
          <cell r="U4508"/>
          <cell r="V4508" t="str">
            <v/>
          </cell>
        </row>
        <row r="4509">
          <cell r="A4509"/>
          <cell r="B4509" t="str">
            <v/>
          </cell>
          <cell r="C4509"/>
          <cell r="D4509" t="str">
            <v/>
          </cell>
          <cell r="E4509" t="str">
            <v/>
          </cell>
          <cell r="F4509" t="str">
            <v/>
          </cell>
          <cell r="G4509" t="str">
            <v/>
          </cell>
          <cell r="H4509" t="str">
            <v/>
          </cell>
          <cell r="I4509"/>
          <cell r="J4509"/>
          <cell r="K4509"/>
          <cell r="L4509"/>
          <cell r="M4509" t="str">
            <v/>
          </cell>
          <cell r="N4509"/>
          <cell r="O4509"/>
          <cell r="P4509"/>
          <cell r="Q4509" t="str">
            <v/>
          </cell>
          <cell r="R4509"/>
          <cell r="S4509" t="str">
            <v/>
          </cell>
          <cell r="T4509"/>
          <cell r="U4509"/>
          <cell r="V4509" t="str">
            <v/>
          </cell>
        </row>
        <row r="4510">
          <cell r="A4510"/>
          <cell r="B4510" t="str">
            <v/>
          </cell>
          <cell r="C4510"/>
          <cell r="D4510" t="str">
            <v/>
          </cell>
          <cell r="E4510" t="str">
            <v/>
          </cell>
          <cell r="F4510" t="str">
            <v/>
          </cell>
          <cell r="G4510" t="str">
            <v/>
          </cell>
          <cell r="H4510" t="str">
            <v/>
          </cell>
          <cell r="I4510"/>
          <cell r="J4510"/>
          <cell r="K4510"/>
          <cell r="L4510"/>
          <cell r="M4510" t="str">
            <v/>
          </cell>
          <cell r="N4510"/>
          <cell r="O4510"/>
          <cell r="P4510"/>
          <cell r="Q4510" t="str">
            <v/>
          </cell>
          <cell r="R4510"/>
          <cell r="S4510" t="str">
            <v/>
          </cell>
          <cell r="T4510"/>
          <cell r="U4510"/>
          <cell r="V4510" t="str">
            <v/>
          </cell>
        </row>
        <row r="4511">
          <cell r="A4511"/>
          <cell r="B4511" t="str">
            <v/>
          </cell>
          <cell r="C4511"/>
          <cell r="D4511" t="str">
            <v/>
          </cell>
          <cell r="E4511" t="str">
            <v/>
          </cell>
          <cell r="F4511" t="str">
            <v/>
          </cell>
          <cell r="G4511" t="str">
            <v/>
          </cell>
          <cell r="H4511" t="str">
            <v/>
          </cell>
          <cell r="I4511"/>
          <cell r="J4511"/>
          <cell r="K4511"/>
          <cell r="L4511"/>
          <cell r="M4511" t="str">
            <v/>
          </cell>
          <cell r="N4511"/>
          <cell r="O4511"/>
          <cell r="P4511"/>
          <cell r="Q4511" t="str">
            <v/>
          </cell>
          <cell r="R4511"/>
          <cell r="S4511" t="str">
            <v/>
          </cell>
          <cell r="T4511"/>
          <cell r="U4511"/>
          <cell r="V4511" t="str">
            <v/>
          </cell>
        </row>
        <row r="4512">
          <cell r="A4512"/>
          <cell r="B4512" t="str">
            <v/>
          </cell>
          <cell r="C4512"/>
          <cell r="D4512" t="str">
            <v/>
          </cell>
          <cell r="E4512" t="str">
            <v/>
          </cell>
          <cell r="F4512" t="str">
            <v/>
          </cell>
          <cell r="G4512" t="str">
            <v/>
          </cell>
          <cell r="H4512" t="str">
            <v/>
          </cell>
          <cell r="I4512"/>
          <cell r="J4512"/>
          <cell r="K4512"/>
          <cell r="L4512"/>
          <cell r="M4512" t="str">
            <v/>
          </cell>
          <cell r="N4512"/>
          <cell r="O4512"/>
          <cell r="P4512"/>
          <cell r="Q4512" t="str">
            <v/>
          </cell>
          <cell r="R4512"/>
          <cell r="S4512" t="str">
            <v/>
          </cell>
          <cell r="T4512"/>
          <cell r="U4512"/>
          <cell r="V4512" t="str">
            <v/>
          </cell>
        </row>
        <row r="4513">
          <cell r="A4513"/>
          <cell r="B4513" t="str">
            <v/>
          </cell>
          <cell r="C4513"/>
          <cell r="D4513" t="str">
            <v/>
          </cell>
          <cell r="E4513" t="str">
            <v/>
          </cell>
          <cell r="F4513" t="str">
            <v/>
          </cell>
          <cell r="G4513" t="str">
            <v/>
          </cell>
          <cell r="H4513" t="str">
            <v/>
          </cell>
          <cell r="I4513"/>
          <cell r="J4513"/>
          <cell r="K4513"/>
          <cell r="L4513"/>
          <cell r="M4513" t="str">
            <v/>
          </cell>
          <cell r="N4513"/>
          <cell r="O4513"/>
          <cell r="P4513"/>
          <cell r="Q4513" t="str">
            <v/>
          </cell>
          <cell r="R4513"/>
          <cell r="S4513" t="str">
            <v/>
          </cell>
          <cell r="T4513"/>
          <cell r="U4513"/>
          <cell r="V4513" t="str">
            <v/>
          </cell>
        </row>
        <row r="4514">
          <cell r="A4514"/>
          <cell r="B4514" t="str">
            <v/>
          </cell>
          <cell r="C4514"/>
          <cell r="D4514" t="str">
            <v/>
          </cell>
          <cell r="E4514" t="str">
            <v/>
          </cell>
          <cell r="F4514" t="str">
            <v/>
          </cell>
          <cell r="G4514" t="str">
            <v/>
          </cell>
          <cell r="H4514" t="str">
            <v/>
          </cell>
          <cell r="I4514"/>
          <cell r="J4514"/>
          <cell r="K4514"/>
          <cell r="L4514"/>
          <cell r="M4514" t="str">
            <v/>
          </cell>
          <cell r="N4514"/>
          <cell r="O4514"/>
          <cell r="P4514"/>
          <cell r="Q4514" t="str">
            <v/>
          </cell>
          <cell r="R4514"/>
          <cell r="S4514" t="str">
            <v/>
          </cell>
          <cell r="T4514"/>
          <cell r="U4514"/>
          <cell r="V4514" t="str">
            <v/>
          </cell>
        </row>
        <row r="4515">
          <cell r="A4515"/>
          <cell r="B4515" t="str">
            <v/>
          </cell>
          <cell r="C4515"/>
          <cell r="D4515" t="str">
            <v/>
          </cell>
          <cell r="E4515" t="str">
            <v/>
          </cell>
          <cell r="F4515" t="str">
            <v/>
          </cell>
          <cell r="G4515" t="str">
            <v/>
          </cell>
          <cell r="H4515" t="str">
            <v/>
          </cell>
          <cell r="I4515"/>
          <cell r="J4515"/>
          <cell r="K4515"/>
          <cell r="L4515"/>
          <cell r="M4515" t="str">
            <v/>
          </cell>
          <cell r="N4515"/>
          <cell r="O4515"/>
          <cell r="P4515"/>
          <cell r="Q4515" t="str">
            <v/>
          </cell>
          <cell r="R4515"/>
          <cell r="S4515" t="str">
            <v/>
          </cell>
          <cell r="T4515"/>
          <cell r="U4515"/>
          <cell r="V4515" t="str">
            <v/>
          </cell>
        </row>
        <row r="4516">
          <cell r="A4516"/>
          <cell r="B4516" t="str">
            <v/>
          </cell>
          <cell r="C4516"/>
          <cell r="D4516" t="str">
            <v/>
          </cell>
          <cell r="E4516" t="str">
            <v/>
          </cell>
          <cell r="F4516" t="str">
            <v/>
          </cell>
          <cell r="G4516" t="str">
            <v/>
          </cell>
          <cell r="H4516" t="str">
            <v/>
          </cell>
          <cell r="I4516"/>
          <cell r="J4516"/>
          <cell r="K4516"/>
          <cell r="L4516"/>
          <cell r="M4516" t="str">
            <v/>
          </cell>
          <cell r="N4516"/>
          <cell r="O4516"/>
          <cell r="P4516"/>
          <cell r="Q4516" t="str">
            <v/>
          </cell>
          <cell r="R4516"/>
          <cell r="S4516" t="str">
            <v/>
          </cell>
          <cell r="T4516"/>
          <cell r="U4516"/>
          <cell r="V4516" t="str">
            <v/>
          </cell>
        </row>
        <row r="4517">
          <cell r="A4517"/>
          <cell r="B4517" t="str">
            <v/>
          </cell>
          <cell r="C4517"/>
          <cell r="D4517" t="str">
            <v/>
          </cell>
          <cell r="E4517" t="str">
            <v/>
          </cell>
          <cell r="F4517" t="str">
            <v/>
          </cell>
          <cell r="G4517" t="str">
            <v/>
          </cell>
          <cell r="H4517" t="str">
            <v/>
          </cell>
          <cell r="I4517"/>
          <cell r="J4517"/>
          <cell r="K4517"/>
          <cell r="L4517"/>
          <cell r="M4517" t="str">
            <v/>
          </cell>
          <cell r="N4517"/>
          <cell r="O4517"/>
          <cell r="P4517"/>
          <cell r="Q4517" t="str">
            <v/>
          </cell>
          <cell r="R4517"/>
          <cell r="S4517" t="str">
            <v/>
          </cell>
          <cell r="T4517"/>
          <cell r="U4517"/>
          <cell r="V4517" t="str">
            <v/>
          </cell>
        </row>
        <row r="4518">
          <cell r="A4518"/>
          <cell r="B4518" t="str">
            <v/>
          </cell>
          <cell r="C4518"/>
          <cell r="D4518" t="str">
            <v/>
          </cell>
          <cell r="E4518" t="str">
            <v/>
          </cell>
          <cell r="F4518" t="str">
            <v/>
          </cell>
          <cell r="G4518" t="str">
            <v/>
          </cell>
          <cell r="H4518" t="str">
            <v/>
          </cell>
          <cell r="I4518"/>
          <cell r="J4518"/>
          <cell r="K4518"/>
          <cell r="L4518"/>
          <cell r="M4518" t="str">
            <v/>
          </cell>
          <cell r="N4518"/>
          <cell r="O4518"/>
          <cell r="P4518"/>
          <cell r="Q4518" t="str">
            <v/>
          </cell>
          <cell r="R4518"/>
          <cell r="S4518" t="str">
            <v/>
          </cell>
          <cell r="T4518"/>
          <cell r="U4518"/>
          <cell r="V4518" t="str">
            <v/>
          </cell>
        </row>
        <row r="4519">
          <cell r="A4519"/>
          <cell r="B4519" t="str">
            <v/>
          </cell>
          <cell r="C4519"/>
          <cell r="D4519" t="str">
            <v/>
          </cell>
          <cell r="E4519" t="str">
            <v/>
          </cell>
          <cell r="F4519" t="str">
            <v/>
          </cell>
          <cell r="G4519" t="str">
            <v/>
          </cell>
          <cell r="H4519" t="str">
            <v/>
          </cell>
          <cell r="I4519"/>
          <cell r="J4519"/>
          <cell r="K4519"/>
          <cell r="L4519"/>
          <cell r="M4519" t="str">
            <v/>
          </cell>
          <cell r="N4519"/>
          <cell r="O4519"/>
          <cell r="P4519"/>
          <cell r="Q4519" t="str">
            <v/>
          </cell>
          <cell r="R4519"/>
          <cell r="S4519" t="str">
            <v/>
          </cell>
          <cell r="T4519"/>
          <cell r="U4519"/>
          <cell r="V4519" t="str">
            <v/>
          </cell>
        </row>
        <row r="4520">
          <cell r="A4520"/>
          <cell r="B4520" t="str">
            <v/>
          </cell>
          <cell r="C4520"/>
          <cell r="D4520" t="str">
            <v/>
          </cell>
          <cell r="E4520" t="str">
            <v/>
          </cell>
          <cell r="F4520" t="str">
            <v/>
          </cell>
          <cell r="G4520" t="str">
            <v/>
          </cell>
          <cell r="H4520" t="str">
            <v/>
          </cell>
          <cell r="I4520"/>
          <cell r="J4520"/>
          <cell r="K4520"/>
          <cell r="L4520"/>
          <cell r="M4520" t="str">
            <v/>
          </cell>
          <cell r="N4520"/>
          <cell r="O4520"/>
          <cell r="P4520"/>
          <cell r="Q4520" t="str">
            <v/>
          </cell>
          <cell r="R4520"/>
          <cell r="S4520" t="str">
            <v/>
          </cell>
          <cell r="T4520"/>
          <cell r="U4520"/>
          <cell r="V4520" t="str">
            <v/>
          </cell>
        </row>
        <row r="4521">
          <cell r="A4521"/>
          <cell r="B4521" t="str">
            <v/>
          </cell>
          <cell r="C4521"/>
          <cell r="D4521" t="str">
            <v/>
          </cell>
          <cell r="E4521" t="str">
            <v/>
          </cell>
          <cell r="F4521" t="str">
            <v/>
          </cell>
          <cell r="G4521" t="str">
            <v/>
          </cell>
          <cell r="H4521" t="str">
            <v/>
          </cell>
          <cell r="I4521"/>
          <cell r="J4521"/>
          <cell r="K4521"/>
          <cell r="L4521"/>
          <cell r="M4521" t="str">
            <v/>
          </cell>
          <cell r="N4521"/>
          <cell r="O4521"/>
          <cell r="P4521"/>
          <cell r="Q4521" t="str">
            <v/>
          </cell>
          <cell r="R4521"/>
          <cell r="S4521" t="str">
            <v/>
          </cell>
          <cell r="T4521"/>
          <cell r="U4521"/>
          <cell r="V4521" t="str">
            <v/>
          </cell>
        </row>
        <row r="4522">
          <cell r="A4522"/>
          <cell r="B4522" t="str">
            <v/>
          </cell>
          <cell r="C4522"/>
          <cell r="D4522" t="str">
            <v/>
          </cell>
          <cell r="E4522" t="str">
            <v/>
          </cell>
          <cell r="F4522" t="str">
            <v/>
          </cell>
          <cell r="G4522" t="str">
            <v/>
          </cell>
          <cell r="H4522" t="str">
            <v/>
          </cell>
          <cell r="I4522"/>
          <cell r="J4522"/>
          <cell r="K4522"/>
          <cell r="L4522"/>
          <cell r="M4522" t="str">
            <v/>
          </cell>
          <cell r="N4522"/>
          <cell r="O4522"/>
          <cell r="P4522"/>
          <cell r="Q4522" t="str">
            <v/>
          </cell>
          <cell r="R4522"/>
          <cell r="S4522" t="str">
            <v/>
          </cell>
          <cell r="T4522"/>
          <cell r="U4522"/>
          <cell r="V4522" t="str">
            <v/>
          </cell>
        </row>
        <row r="4523">
          <cell r="A4523"/>
          <cell r="B4523" t="str">
            <v/>
          </cell>
          <cell r="C4523"/>
          <cell r="D4523" t="str">
            <v/>
          </cell>
          <cell r="E4523" t="str">
            <v/>
          </cell>
          <cell r="F4523" t="str">
            <v/>
          </cell>
          <cell r="G4523" t="str">
            <v/>
          </cell>
          <cell r="H4523" t="str">
            <v/>
          </cell>
          <cell r="I4523"/>
          <cell r="J4523"/>
          <cell r="K4523"/>
          <cell r="L4523"/>
          <cell r="M4523" t="str">
            <v/>
          </cell>
          <cell r="N4523"/>
          <cell r="O4523"/>
          <cell r="P4523"/>
          <cell r="Q4523" t="str">
            <v/>
          </cell>
          <cell r="R4523"/>
          <cell r="S4523" t="str">
            <v/>
          </cell>
          <cell r="T4523"/>
          <cell r="U4523"/>
          <cell r="V4523" t="str">
            <v/>
          </cell>
        </row>
        <row r="4524">
          <cell r="A4524"/>
          <cell r="B4524" t="str">
            <v/>
          </cell>
          <cell r="C4524"/>
          <cell r="D4524" t="str">
            <v/>
          </cell>
          <cell r="E4524" t="str">
            <v/>
          </cell>
          <cell r="F4524" t="str">
            <v/>
          </cell>
          <cell r="G4524" t="str">
            <v/>
          </cell>
          <cell r="H4524" t="str">
            <v/>
          </cell>
          <cell r="I4524"/>
          <cell r="J4524"/>
          <cell r="K4524"/>
          <cell r="L4524"/>
          <cell r="M4524" t="str">
            <v/>
          </cell>
          <cell r="N4524"/>
          <cell r="O4524"/>
          <cell r="P4524"/>
          <cell r="Q4524" t="str">
            <v/>
          </cell>
          <cell r="R4524"/>
          <cell r="S4524" t="str">
            <v/>
          </cell>
          <cell r="T4524"/>
          <cell r="U4524"/>
          <cell r="V4524" t="str">
            <v/>
          </cell>
        </row>
        <row r="4525">
          <cell r="A4525"/>
          <cell r="B4525" t="str">
            <v/>
          </cell>
          <cell r="C4525"/>
          <cell r="D4525" t="str">
            <v/>
          </cell>
          <cell r="E4525" t="str">
            <v/>
          </cell>
          <cell r="F4525" t="str">
            <v/>
          </cell>
          <cell r="G4525" t="str">
            <v/>
          </cell>
          <cell r="H4525" t="str">
            <v/>
          </cell>
          <cell r="I4525"/>
          <cell r="J4525"/>
          <cell r="K4525"/>
          <cell r="L4525"/>
          <cell r="M4525" t="str">
            <v/>
          </cell>
          <cell r="N4525"/>
          <cell r="O4525"/>
          <cell r="P4525"/>
          <cell r="Q4525" t="str">
            <v/>
          </cell>
          <cell r="R4525"/>
          <cell r="S4525" t="str">
            <v/>
          </cell>
          <cell r="T4525"/>
          <cell r="U4525"/>
          <cell r="V4525" t="str">
            <v/>
          </cell>
        </row>
        <row r="4526">
          <cell r="A4526"/>
          <cell r="B4526" t="str">
            <v/>
          </cell>
          <cell r="C4526"/>
          <cell r="D4526" t="str">
            <v/>
          </cell>
          <cell r="E4526" t="str">
            <v/>
          </cell>
          <cell r="F4526" t="str">
            <v/>
          </cell>
          <cell r="G4526" t="str">
            <v/>
          </cell>
          <cell r="H4526" t="str">
            <v/>
          </cell>
          <cell r="I4526"/>
          <cell r="J4526"/>
          <cell r="K4526"/>
          <cell r="L4526"/>
          <cell r="M4526" t="str">
            <v/>
          </cell>
          <cell r="N4526"/>
          <cell r="O4526"/>
          <cell r="P4526"/>
          <cell r="Q4526" t="str">
            <v/>
          </cell>
          <cell r="R4526"/>
          <cell r="S4526" t="str">
            <v/>
          </cell>
          <cell r="T4526"/>
          <cell r="U4526"/>
          <cell r="V4526" t="str">
            <v/>
          </cell>
        </row>
        <row r="4527">
          <cell r="A4527"/>
          <cell r="B4527" t="str">
            <v/>
          </cell>
          <cell r="C4527"/>
          <cell r="D4527" t="str">
            <v/>
          </cell>
          <cell r="E4527" t="str">
            <v/>
          </cell>
          <cell r="F4527" t="str">
            <v/>
          </cell>
          <cell r="G4527" t="str">
            <v/>
          </cell>
          <cell r="H4527" t="str">
            <v/>
          </cell>
          <cell r="I4527"/>
          <cell r="J4527"/>
          <cell r="K4527"/>
          <cell r="L4527"/>
          <cell r="M4527" t="str">
            <v/>
          </cell>
          <cell r="N4527"/>
          <cell r="O4527"/>
          <cell r="P4527"/>
          <cell r="Q4527" t="str">
            <v/>
          </cell>
          <cell r="R4527"/>
          <cell r="S4527" t="str">
            <v/>
          </cell>
          <cell r="T4527"/>
          <cell r="U4527"/>
          <cell r="V4527" t="str">
            <v/>
          </cell>
        </row>
        <row r="4528">
          <cell r="A4528"/>
          <cell r="B4528" t="str">
            <v/>
          </cell>
          <cell r="C4528"/>
          <cell r="D4528" t="str">
            <v/>
          </cell>
          <cell r="E4528" t="str">
            <v/>
          </cell>
          <cell r="F4528" t="str">
            <v/>
          </cell>
          <cell r="G4528" t="str">
            <v/>
          </cell>
          <cell r="H4528" t="str">
            <v/>
          </cell>
          <cell r="I4528"/>
          <cell r="J4528"/>
          <cell r="K4528"/>
          <cell r="L4528"/>
          <cell r="M4528" t="str">
            <v/>
          </cell>
          <cell r="N4528"/>
          <cell r="O4528"/>
          <cell r="P4528"/>
          <cell r="Q4528" t="str">
            <v/>
          </cell>
          <cell r="R4528"/>
          <cell r="S4528" t="str">
            <v/>
          </cell>
          <cell r="T4528"/>
          <cell r="U4528"/>
          <cell r="V4528" t="str">
            <v/>
          </cell>
        </row>
        <row r="4529">
          <cell r="A4529"/>
          <cell r="B4529" t="str">
            <v/>
          </cell>
          <cell r="C4529"/>
          <cell r="D4529" t="str">
            <v/>
          </cell>
          <cell r="E4529" t="str">
            <v/>
          </cell>
          <cell r="F4529" t="str">
            <v/>
          </cell>
          <cell r="G4529" t="str">
            <v/>
          </cell>
          <cell r="H4529" t="str">
            <v/>
          </cell>
          <cell r="I4529"/>
          <cell r="J4529"/>
          <cell r="K4529"/>
          <cell r="L4529"/>
          <cell r="M4529" t="str">
            <v/>
          </cell>
          <cell r="N4529"/>
          <cell r="O4529"/>
          <cell r="P4529"/>
          <cell r="Q4529" t="str">
            <v/>
          </cell>
          <cell r="R4529"/>
          <cell r="S4529" t="str">
            <v/>
          </cell>
          <cell r="T4529"/>
          <cell r="U4529"/>
          <cell r="V4529" t="str">
            <v/>
          </cell>
        </row>
        <row r="4530">
          <cell r="A4530"/>
          <cell r="B4530" t="str">
            <v/>
          </cell>
          <cell r="C4530"/>
          <cell r="D4530" t="str">
            <v/>
          </cell>
          <cell r="E4530" t="str">
            <v/>
          </cell>
          <cell r="F4530" t="str">
            <v/>
          </cell>
          <cell r="G4530" t="str">
            <v/>
          </cell>
          <cell r="H4530" t="str">
            <v/>
          </cell>
          <cell r="I4530"/>
          <cell r="J4530"/>
          <cell r="K4530"/>
          <cell r="L4530"/>
          <cell r="M4530" t="str">
            <v/>
          </cell>
          <cell r="N4530"/>
          <cell r="O4530"/>
          <cell r="P4530"/>
          <cell r="Q4530" t="str">
            <v/>
          </cell>
          <cell r="R4530"/>
          <cell r="S4530" t="str">
            <v/>
          </cell>
          <cell r="T4530"/>
          <cell r="U4530"/>
          <cell r="V4530" t="str">
            <v/>
          </cell>
        </row>
        <row r="4531">
          <cell r="A4531"/>
          <cell r="B4531" t="str">
            <v/>
          </cell>
          <cell r="C4531"/>
          <cell r="D4531" t="str">
            <v/>
          </cell>
          <cell r="E4531" t="str">
            <v/>
          </cell>
          <cell r="F4531" t="str">
            <v/>
          </cell>
          <cell r="G4531" t="str">
            <v/>
          </cell>
          <cell r="H4531" t="str">
            <v/>
          </cell>
          <cell r="I4531"/>
          <cell r="J4531"/>
          <cell r="K4531"/>
          <cell r="L4531"/>
          <cell r="M4531" t="str">
            <v/>
          </cell>
          <cell r="N4531"/>
          <cell r="O4531"/>
          <cell r="P4531"/>
          <cell r="Q4531" t="str">
            <v/>
          </cell>
          <cell r="R4531"/>
          <cell r="S4531" t="str">
            <v/>
          </cell>
          <cell r="T4531"/>
          <cell r="U4531"/>
          <cell r="V4531" t="str">
            <v/>
          </cell>
        </row>
        <row r="4532">
          <cell r="A4532"/>
          <cell r="B4532" t="str">
            <v/>
          </cell>
          <cell r="C4532"/>
          <cell r="D4532" t="str">
            <v/>
          </cell>
          <cell r="E4532" t="str">
            <v/>
          </cell>
          <cell r="F4532" t="str">
            <v/>
          </cell>
          <cell r="G4532" t="str">
            <v/>
          </cell>
          <cell r="H4532" t="str">
            <v/>
          </cell>
          <cell r="I4532"/>
          <cell r="J4532"/>
          <cell r="K4532"/>
          <cell r="L4532"/>
          <cell r="M4532" t="str">
            <v/>
          </cell>
          <cell r="N4532"/>
          <cell r="O4532"/>
          <cell r="P4532"/>
          <cell r="Q4532" t="str">
            <v/>
          </cell>
          <cell r="R4532"/>
          <cell r="S4532" t="str">
            <v/>
          </cell>
          <cell r="T4532"/>
          <cell r="U4532"/>
          <cell r="V4532" t="str">
            <v/>
          </cell>
        </row>
        <row r="4533">
          <cell r="A4533"/>
          <cell r="B4533" t="str">
            <v/>
          </cell>
          <cell r="C4533"/>
          <cell r="D4533" t="str">
            <v/>
          </cell>
          <cell r="E4533" t="str">
            <v/>
          </cell>
          <cell r="F4533" t="str">
            <v/>
          </cell>
          <cell r="G4533" t="str">
            <v/>
          </cell>
          <cell r="H4533" t="str">
            <v/>
          </cell>
          <cell r="I4533"/>
          <cell r="J4533"/>
          <cell r="K4533"/>
          <cell r="L4533"/>
          <cell r="M4533" t="str">
            <v/>
          </cell>
          <cell r="N4533"/>
          <cell r="O4533"/>
          <cell r="P4533"/>
          <cell r="Q4533" t="str">
            <v/>
          </cell>
          <cell r="R4533"/>
          <cell r="S4533" t="str">
            <v/>
          </cell>
          <cell r="T4533"/>
          <cell r="U4533"/>
          <cell r="V4533" t="str">
            <v/>
          </cell>
        </row>
        <row r="4534">
          <cell r="A4534"/>
          <cell r="B4534" t="str">
            <v/>
          </cell>
          <cell r="C4534"/>
          <cell r="D4534" t="str">
            <v/>
          </cell>
          <cell r="E4534" t="str">
            <v/>
          </cell>
          <cell r="F4534" t="str">
            <v/>
          </cell>
          <cell r="G4534" t="str">
            <v/>
          </cell>
          <cell r="H4534" t="str">
            <v/>
          </cell>
          <cell r="I4534"/>
          <cell r="J4534"/>
          <cell r="K4534"/>
          <cell r="L4534"/>
          <cell r="M4534" t="str">
            <v/>
          </cell>
          <cell r="N4534"/>
          <cell r="O4534"/>
          <cell r="P4534"/>
          <cell r="Q4534" t="str">
            <v/>
          </cell>
          <cell r="R4534"/>
          <cell r="S4534" t="str">
            <v/>
          </cell>
          <cell r="T4534"/>
          <cell r="U4534"/>
          <cell r="V4534" t="str">
            <v/>
          </cell>
        </row>
        <row r="4535">
          <cell r="A4535"/>
          <cell r="B4535" t="str">
            <v/>
          </cell>
          <cell r="C4535"/>
          <cell r="D4535" t="str">
            <v/>
          </cell>
          <cell r="E4535" t="str">
            <v/>
          </cell>
          <cell r="F4535" t="str">
            <v/>
          </cell>
          <cell r="G4535" t="str">
            <v/>
          </cell>
          <cell r="H4535" t="str">
            <v/>
          </cell>
          <cell r="I4535"/>
          <cell r="J4535"/>
          <cell r="K4535"/>
          <cell r="L4535"/>
          <cell r="M4535" t="str">
            <v/>
          </cell>
          <cell r="N4535"/>
          <cell r="O4535"/>
          <cell r="P4535"/>
          <cell r="Q4535" t="str">
            <v/>
          </cell>
          <cell r="R4535"/>
          <cell r="S4535" t="str">
            <v/>
          </cell>
          <cell r="T4535"/>
          <cell r="U4535"/>
          <cell r="V4535" t="str">
            <v/>
          </cell>
        </row>
        <row r="4536">
          <cell r="A4536"/>
          <cell r="B4536" t="str">
            <v/>
          </cell>
          <cell r="C4536"/>
          <cell r="D4536" t="str">
            <v/>
          </cell>
          <cell r="E4536" t="str">
            <v/>
          </cell>
          <cell r="F4536" t="str">
            <v/>
          </cell>
          <cell r="G4536" t="str">
            <v/>
          </cell>
          <cell r="H4536" t="str">
            <v/>
          </cell>
          <cell r="I4536"/>
          <cell r="J4536"/>
          <cell r="K4536"/>
          <cell r="L4536"/>
          <cell r="M4536" t="str">
            <v/>
          </cell>
          <cell r="N4536"/>
          <cell r="O4536"/>
          <cell r="P4536"/>
          <cell r="Q4536" t="str">
            <v/>
          </cell>
          <cell r="R4536"/>
          <cell r="S4536" t="str">
            <v/>
          </cell>
          <cell r="T4536"/>
          <cell r="U4536"/>
          <cell r="V4536" t="str">
            <v/>
          </cell>
        </row>
        <row r="4537">
          <cell r="A4537"/>
          <cell r="B4537" t="str">
            <v/>
          </cell>
          <cell r="C4537"/>
          <cell r="D4537" t="str">
            <v/>
          </cell>
          <cell r="E4537" t="str">
            <v/>
          </cell>
          <cell r="F4537" t="str">
            <v/>
          </cell>
          <cell r="G4537" t="str">
            <v/>
          </cell>
          <cell r="H4537" t="str">
            <v/>
          </cell>
          <cell r="I4537"/>
          <cell r="J4537"/>
          <cell r="K4537"/>
          <cell r="L4537"/>
          <cell r="M4537" t="str">
            <v/>
          </cell>
          <cell r="N4537"/>
          <cell r="O4537"/>
          <cell r="P4537"/>
          <cell r="Q4537" t="str">
            <v/>
          </cell>
          <cell r="R4537"/>
          <cell r="S4537" t="str">
            <v/>
          </cell>
          <cell r="T4537"/>
          <cell r="U4537"/>
          <cell r="V4537" t="str">
            <v/>
          </cell>
        </row>
        <row r="4538">
          <cell r="A4538"/>
          <cell r="B4538" t="str">
            <v/>
          </cell>
          <cell r="C4538"/>
          <cell r="D4538" t="str">
            <v/>
          </cell>
          <cell r="E4538" t="str">
            <v/>
          </cell>
          <cell r="F4538" t="str">
            <v/>
          </cell>
          <cell r="G4538" t="str">
            <v/>
          </cell>
          <cell r="H4538" t="str">
            <v/>
          </cell>
          <cell r="I4538"/>
          <cell r="J4538"/>
          <cell r="K4538"/>
          <cell r="L4538"/>
          <cell r="M4538" t="str">
            <v/>
          </cell>
          <cell r="N4538"/>
          <cell r="O4538"/>
          <cell r="P4538"/>
          <cell r="Q4538" t="str">
            <v/>
          </cell>
          <cell r="R4538"/>
          <cell r="S4538" t="str">
            <v/>
          </cell>
          <cell r="T4538"/>
          <cell r="U4538"/>
          <cell r="V4538" t="str">
            <v/>
          </cell>
        </row>
        <row r="4539">
          <cell r="A4539"/>
          <cell r="B4539" t="str">
            <v/>
          </cell>
          <cell r="C4539"/>
          <cell r="D4539" t="str">
            <v/>
          </cell>
          <cell r="E4539" t="str">
            <v/>
          </cell>
          <cell r="F4539" t="str">
            <v/>
          </cell>
          <cell r="G4539" t="str">
            <v/>
          </cell>
          <cell r="H4539" t="str">
            <v/>
          </cell>
          <cell r="I4539"/>
          <cell r="J4539"/>
          <cell r="K4539"/>
          <cell r="L4539"/>
          <cell r="M4539" t="str">
            <v/>
          </cell>
          <cell r="N4539"/>
          <cell r="O4539"/>
          <cell r="P4539"/>
          <cell r="Q4539" t="str">
            <v/>
          </cell>
          <cell r="R4539"/>
          <cell r="S4539" t="str">
            <v/>
          </cell>
          <cell r="T4539"/>
          <cell r="U4539"/>
          <cell r="V4539" t="str">
            <v/>
          </cell>
        </row>
        <row r="4540">
          <cell r="A4540"/>
          <cell r="B4540" t="str">
            <v/>
          </cell>
          <cell r="C4540"/>
          <cell r="D4540" t="str">
            <v/>
          </cell>
          <cell r="E4540" t="str">
            <v/>
          </cell>
          <cell r="F4540" t="str">
            <v/>
          </cell>
          <cell r="G4540" t="str">
            <v/>
          </cell>
          <cell r="H4540" t="str">
            <v/>
          </cell>
          <cell r="I4540"/>
          <cell r="J4540"/>
          <cell r="K4540"/>
          <cell r="L4540"/>
          <cell r="M4540" t="str">
            <v/>
          </cell>
          <cell r="N4540"/>
          <cell r="O4540"/>
          <cell r="P4540"/>
          <cell r="Q4540" t="str">
            <v/>
          </cell>
          <cell r="R4540"/>
          <cell r="S4540" t="str">
            <v/>
          </cell>
          <cell r="T4540"/>
          <cell r="U4540"/>
          <cell r="V4540" t="str">
            <v/>
          </cell>
        </row>
        <row r="4541">
          <cell r="A4541"/>
          <cell r="B4541" t="str">
            <v/>
          </cell>
          <cell r="C4541"/>
          <cell r="D4541" t="str">
            <v/>
          </cell>
          <cell r="E4541" t="str">
            <v/>
          </cell>
          <cell r="F4541" t="str">
            <v/>
          </cell>
          <cell r="G4541" t="str">
            <v/>
          </cell>
          <cell r="H4541" t="str">
            <v/>
          </cell>
          <cell r="I4541"/>
          <cell r="J4541"/>
          <cell r="K4541"/>
          <cell r="L4541"/>
          <cell r="M4541" t="str">
            <v/>
          </cell>
          <cell r="N4541"/>
          <cell r="O4541"/>
          <cell r="P4541"/>
          <cell r="Q4541" t="str">
            <v/>
          </cell>
          <cell r="R4541"/>
          <cell r="S4541" t="str">
            <v/>
          </cell>
          <cell r="T4541"/>
          <cell r="U4541"/>
          <cell r="V4541" t="str">
            <v/>
          </cell>
        </row>
        <row r="4542">
          <cell r="A4542"/>
          <cell r="B4542" t="str">
            <v/>
          </cell>
          <cell r="C4542"/>
          <cell r="D4542" t="str">
            <v/>
          </cell>
          <cell r="E4542" t="str">
            <v/>
          </cell>
          <cell r="F4542" t="str">
            <v/>
          </cell>
          <cell r="G4542" t="str">
            <v/>
          </cell>
          <cell r="H4542" t="str">
            <v/>
          </cell>
          <cell r="I4542"/>
          <cell r="J4542"/>
          <cell r="K4542"/>
          <cell r="L4542"/>
          <cell r="M4542" t="str">
            <v/>
          </cell>
          <cell r="N4542"/>
          <cell r="O4542"/>
          <cell r="P4542"/>
          <cell r="Q4542" t="str">
            <v/>
          </cell>
          <cell r="R4542"/>
          <cell r="S4542" t="str">
            <v/>
          </cell>
          <cell r="T4542"/>
          <cell r="U4542"/>
          <cell r="V4542" t="str">
            <v/>
          </cell>
        </row>
        <row r="4543">
          <cell r="A4543"/>
          <cell r="B4543" t="str">
            <v/>
          </cell>
          <cell r="C4543"/>
          <cell r="D4543" t="str">
            <v/>
          </cell>
          <cell r="E4543" t="str">
            <v/>
          </cell>
          <cell r="F4543" t="str">
            <v/>
          </cell>
          <cell r="G4543" t="str">
            <v/>
          </cell>
          <cell r="H4543" t="str">
            <v/>
          </cell>
          <cell r="I4543"/>
          <cell r="J4543"/>
          <cell r="K4543"/>
          <cell r="L4543"/>
          <cell r="M4543" t="str">
            <v/>
          </cell>
          <cell r="N4543"/>
          <cell r="O4543"/>
          <cell r="P4543"/>
          <cell r="Q4543" t="str">
            <v/>
          </cell>
          <cell r="R4543"/>
          <cell r="S4543" t="str">
            <v/>
          </cell>
          <cell r="T4543"/>
          <cell r="U4543"/>
          <cell r="V4543" t="str">
            <v/>
          </cell>
        </row>
        <row r="4544">
          <cell r="A4544"/>
          <cell r="B4544" t="str">
            <v/>
          </cell>
          <cell r="C4544"/>
          <cell r="D4544" t="str">
            <v/>
          </cell>
          <cell r="E4544" t="str">
            <v/>
          </cell>
          <cell r="F4544" t="str">
            <v/>
          </cell>
          <cell r="G4544" t="str">
            <v/>
          </cell>
          <cell r="H4544" t="str">
            <v/>
          </cell>
          <cell r="I4544"/>
          <cell r="J4544"/>
          <cell r="K4544"/>
          <cell r="L4544"/>
          <cell r="M4544" t="str">
            <v/>
          </cell>
          <cell r="N4544"/>
          <cell r="O4544"/>
          <cell r="P4544"/>
          <cell r="Q4544" t="str">
            <v/>
          </cell>
          <cell r="R4544"/>
          <cell r="S4544" t="str">
            <v/>
          </cell>
          <cell r="T4544"/>
          <cell r="U4544"/>
          <cell r="V4544" t="str">
            <v/>
          </cell>
        </row>
        <row r="4545">
          <cell r="A4545"/>
          <cell r="B4545" t="str">
            <v/>
          </cell>
          <cell r="C4545"/>
          <cell r="D4545" t="str">
            <v/>
          </cell>
          <cell r="E4545" t="str">
            <v/>
          </cell>
          <cell r="F4545" t="str">
            <v/>
          </cell>
          <cell r="G4545" t="str">
            <v/>
          </cell>
          <cell r="H4545" t="str">
            <v/>
          </cell>
          <cell r="I4545"/>
          <cell r="J4545"/>
          <cell r="K4545"/>
          <cell r="L4545"/>
          <cell r="M4545" t="str">
            <v/>
          </cell>
          <cell r="N4545"/>
          <cell r="O4545"/>
          <cell r="P4545"/>
          <cell r="Q4545" t="str">
            <v/>
          </cell>
          <cell r="R4545"/>
          <cell r="S4545" t="str">
            <v/>
          </cell>
          <cell r="T4545"/>
          <cell r="U4545"/>
          <cell r="V4545" t="str">
            <v/>
          </cell>
        </row>
        <row r="4546">
          <cell r="A4546"/>
          <cell r="B4546" t="str">
            <v/>
          </cell>
          <cell r="C4546"/>
          <cell r="D4546" t="str">
            <v/>
          </cell>
          <cell r="E4546" t="str">
            <v/>
          </cell>
          <cell r="F4546" t="str">
            <v/>
          </cell>
          <cell r="G4546" t="str">
            <v/>
          </cell>
          <cell r="H4546" t="str">
            <v/>
          </cell>
          <cell r="I4546"/>
          <cell r="J4546"/>
          <cell r="K4546"/>
          <cell r="L4546"/>
          <cell r="M4546" t="str">
            <v/>
          </cell>
          <cell r="N4546"/>
          <cell r="O4546"/>
          <cell r="P4546"/>
          <cell r="Q4546" t="str">
            <v/>
          </cell>
          <cell r="R4546"/>
          <cell r="S4546" t="str">
            <v/>
          </cell>
          <cell r="T4546"/>
          <cell r="U4546"/>
          <cell r="V4546" t="str">
            <v/>
          </cell>
        </row>
        <row r="4547">
          <cell r="A4547"/>
          <cell r="B4547" t="str">
            <v/>
          </cell>
          <cell r="C4547"/>
          <cell r="D4547" t="str">
            <v/>
          </cell>
          <cell r="E4547" t="str">
            <v/>
          </cell>
          <cell r="F4547" t="str">
            <v/>
          </cell>
          <cell r="G4547" t="str">
            <v/>
          </cell>
          <cell r="H4547" t="str">
            <v/>
          </cell>
          <cell r="I4547"/>
          <cell r="J4547"/>
          <cell r="K4547"/>
          <cell r="L4547"/>
          <cell r="M4547" t="str">
            <v/>
          </cell>
          <cell r="N4547"/>
          <cell r="O4547"/>
          <cell r="P4547"/>
          <cell r="Q4547" t="str">
            <v/>
          </cell>
          <cell r="R4547"/>
          <cell r="S4547" t="str">
            <v/>
          </cell>
          <cell r="T4547"/>
          <cell r="U4547"/>
          <cell r="V4547" t="str">
            <v/>
          </cell>
        </row>
        <row r="4548">
          <cell r="A4548"/>
          <cell r="B4548" t="str">
            <v/>
          </cell>
          <cell r="C4548"/>
          <cell r="D4548" t="str">
            <v/>
          </cell>
          <cell r="E4548" t="str">
            <v/>
          </cell>
          <cell r="F4548" t="str">
            <v/>
          </cell>
          <cell r="G4548" t="str">
            <v/>
          </cell>
          <cell r="H4548" t="str">
            <v/>
          </cell>
          <cell r="I4548"/>
          <cell r="J4548"/>
          <cell r="K4548"/>
          <cell r="L4548"/>
          <cell r="M4548" t="str">
            <v/>
          </cell>
          <cell r="N4548"/>
          <cell r="O4548"/>
          <cell r="P4548"/>
          <cell r="Q4548" t="str">
            <v/>
          </cell>
          <cell r="R4548"/>
          <cell r="S4548" t="str">
            <v/>
          </cell>
          <cell r="T4548"/>
          <cell r="U4548"/>
          <cell r="V4548" t="str">
            <v/>
          </cell>
        </row>
        <row r="4549">
          <cell r="A4549"/>
          <cell r="B4549" t="str">
            <v/>
          </cell>
          <cell r="C4549"/>
          <cell r="D4549" t="str">
            <v/>
          </cell>
          <cell r="E4549" t="str">
            <v/>
          </cell>
          <cell r="F4549" t="str">
            <v/>
          </cell>
          <cell r="G4549" t="str">
            <v/>
          </cell>
          <cell r="H4549" t="str">
            <v/>
          </cell>
          <cell r="I4549"/>
          <cell r="J4549"/>
          <cell r="K4549"/>
          <cell r="L4549"/>
          <cell r="M4549" t="str">
            <v/>
          </cell>
          <cell r="N4549"/>
          <cell r="O4549"/>
          <cell r="P4549"/>
          <cell r="Q4549" t="str">
            <v/>
          </cell>
          <cell r="R4549"/>
          <cell r="S4549" t="str">
            <v/>
          </cell>
          <cell r="T4549"/>
          <cell r="U4549"/>
          <cell r="V4549" t="str">
            <v/>
          </cell>
        </row>
        <row r="4550">
          <cell r="A4550"/>
          <cell r="B4550" t="str">
            <v/>
          </cell>
          <cell r="C4550"/>
          <cell r="D4550" t="str">
            <v/>
          </cell>
          <cell r="E4550" t="str">
            <v/>
          </cell>
          <cell r="F4550" t="str">
            <v/>
          </cell>
          <cell r="G4550" t="str">
            <v/>
          </cell>
          <cell r="H4550" t="str">
            <v/>
          </cell>
          <cell r="I4550"/>
          <cell r="J4550"/>
          <cell r="K4550"/>
          <cell r="L4550"/>
          <cell r="M4550" t="str">
            <v/>
          </cell>
          <cell r="N4550"/>
          <cell r="O4550"/>
          <cell r="P4550"/>
          <cell r="Q4550" t="str">
            <v/>
          </cell>
          <cell r="R4550"/>
          <cell r="S4550" t="str">
            <v/>
          </cell>
          <cell r="T4550"/>
          <cell r="U4550"/>
          <cell r="V4550" t="str">
            <v/>
          </cell>
        </row>
        <row r="4551">
          <cell r="A4551"/>
          <cell r="B4551" t="str">
            <v/>
          </cell>
          <cell r="C4551"/>
          <cell r="D4551" t="str">
            <v/>
          </cell>
          <cell r="E4551" t="str">
            <v/>
          </cell>
          <cell r="F4551" t="str">
            <v/>
          </cell>
          <cell r="G4551" t="str">
            <v/>
          </cell>
          <cell r="H4551" t="str">
            <v/>
          </cell>
          <cell r="I4551"/>
          <cell r="J4551"/>
          <cell r="K4551"/>
          <cell r="L4551"/>
          <cell r="M4551" t="str">
            <v/>
          </cell>
          <cell r="N4551"/>
          <cell r="O4551"/>
          <cell r="P4551"/>
          <cell r="Q4551" t="str">
            <v/>
          </cell>
          <cell r="R4551"/>
          <cell r="S4551" t="str">
            <v/>
          </cell>
          <cell r="T4551"/>
          <cell r="U4551"/>
          <cell r="V4551" t="str">
            <v/>
          </cell>
        </row>
        <row r="4552">
          <cell r="A4552"/>
          <cell r="B4552" t="str">
            <v/>
          </cell>
          <cell r="C4552"/>
          <cell r="D4552" t="str">
            <v/>
          </cell>
          <cell r="E4552" t="str">
            <v/>
          </cell>
          <cell r="F4552" t="str">
            <v/>
          </cell>
          <cell r="G4552" t="str">
            <v/>
          </cell>
          <cell r="H4552" t="str">
            <v/>
          </cell>
          <cell r="I4552"/>
          <cell r="J4552"/>
          <cell r="K4552"/>
          <cell r="L4552"/>
          <cell r="M4552" t="str">
            <v/>
          </cell>
          <cell r="N4552"/>
          <cell r="O4552"/>
          <cell r="P4552"/>
          <cell r="Q4552" t="str">
            <v/>
          </cell>
          <cell r="R4552"/>
          <cell r="S4552" t="str">
            <v/>
          </cell>
          <cell r="T4552"/>
          <cell r="U4552"/>
          <cell r="V4552" t="str">
            <v/>
          </cell>
        </row>
        <row r="4553">
          <cell r="A4553"/>
          <cell r="B4553" t="str">
            <v/>
          </cell>
          <cell r="C4553"/>
          <cell r="D4553" t="str">
            <v/>
          </cell>
          <cell r="E4553" t="str">
            <v/>
          </cell>
          <cell r="F4553" t="str">
            <v/>
          </cell>
          <cell r="G4553" t="str">
            <v/>
          </cell>
          <cell r="H4553" t="str">
            <v/>
          </cell>
          <cell r="I4553"/>
          <cell r="J4553"/>
          <cell r="K4553"/>
          <cell r="L4553"/>
          <cell r="M4553" t="str">
            <v/>
          </cell>
          <cell r="N4553"/>
          <cell r="O4553"/>
          <cell r="P4553"/>
          <cell r="Q4553" t="str">
            <v/>
          </cell>
          <cell r="R4553"/>
          <cell r="S4553" t="str">
            <v/>
          </cell>
          <cell r="T4553"/>
          <cell r="U4553"/>
          <cell r="V4553" t="str">
            <v/>
          </cell>
        </row>
        <row r="4554">
          <cell r="A4554"/>
          <cell r="B4554" t="str">
            <v/>
          </cell>
          <cell r="C4554"/>
          <cell r="D4554" t="str">
            <v/>
          </cell>
          <cell r="E4554" t="str">
            <v/>
          </cell>
          <cell r="F4554" t="str">
            <v/>
          </cell>
          <cell r="G4554" t="str">
            <v/>
          </cell>
          <cell r="H4554" t="str">
            <v/>
          </cell>
          <cell r="I4554"/>
          <cell r="J4554"/>
          <cell r="K4554"/>
          <cell r="L4554"/>
          <cell r="M4554" t="str">
            <v/>
          </cell>
          <cell r="N4554"/>
          <cell r="O4554"/>
          <cell r="P4554"/>
          <cell r="Q4554" t="str">
            <v/>
          </cell>
          <cell r="R4554"/>
          <cell r="S4554" t="str">
            <v/>
          </cell>
          <cell r="T4554"/>
          <cell r="U4554"/>
          <cell r="V4554" t="str">
            <v/>
          </cell>
        </row>
        <row r="4555">
          <cell r="A4555"/>
          <cell r="B4555" t="str">
            <v/>
          </cell>
          <cell r="C4555"/>
          <cell r="D4555" t="str">
            <v/>
          </cell>
          <cell r="E4555" t="str">
            <v/>
          </cell>
          <cell r="F4555" t="str">
            <v/>
          </cell>
          <cell r="G4555" t="str">
            <v/>
          </cell>
          <cell r="H4555" t="str">
            <v/>
          </cell>
          <cell r="I4555"/>
          <cell r="J4555"/>
          <cell r="K4555"/>
          <cell r="L4555"/>
          <cell r="M4555" t="str">
            <v/>
          </cell>
          <cell r="N4555"/>
          <cell r="O4555"/>
          <cell r="P4555"/>
          <cell r="Q4555" t="str">
            <v/>
          </cell>
          <cell r="R4555"/>
          <cell r="S4555" t="str">
            <v/>
          </cell>
          <cell r="T4555"/>
          <cell r="U4555"/>
          <cell r="V4555" t="str">
            <v/>
          </cell>
        </row>
        <row r="4556">
          <cell r="A4556"/>
          <cell r="B4556" t="str">
            <v/>
          </cell>
          <cell r="C4556"/>
          <cell r="D4556" t="str">
            <v/>
          </cell>
          <cell r="E4556" t="str">
            <v/>
          </cell>
          <cell r="F4556" t="str">
            <v/>
          </cell>
          <cell r="G4556" t="str">
            <v/>
          </cell>
          <cell r="H4556" t="str">
            <v/>
          </cell>
          <cell r="I4556"/>
          <cell r="J4556"/>
          <cell r="K4556"/>
          <cell r="L4556"/>
          <cell r="M4556" t="str">
            <v/>
          </cell>
          <cell r="N4556"/>
          <cell r="O4556"/>
          <cell r="P4556"/>
          <cell r="Q4556" t="str">
            <v/>
          </cell>
          <cell r="R4556"/>
          <cell r="S4556" t="str">
            <v/>
          </cell>
          <cell r="T4556"/>
          <cell r="U4556"/>
          <cell r="V4556" t="str">
            <v/>
          </cell>
        </row>
        <row r="4557">
          <cell r="A4557"/>
          <cell r="B4557" t="str">
            <v/>
          </cell>
          <cell r="C4557"/>
          <cell r="D4557" t="str">
            <v/>
          </cell>
          <cell r="E4557" t="str">
            <v/>
          </cell>
          <cell r="F4557" t="str">
            <v/>
          </cell>
          <cell r="G4557" t="str">
            <v/>
          </cell>
          <cell r="H4557" t="str">
            <v/>
          </cell>
          <cell r="I4557"/>
          <cell r="J4557"/>
          <cell r="K4557"/>
          <cell r="L4557"/>
          <cell r="M4557" t="str">
            <v/>
          </cell>
          <cell r="N4557"/>
          <cell r="O4557"/>
          <cell r="P4557"/>
          <cell r="Q4557" t="str">
            <v/>
          </cell>
          <cell r="R4557"/>
          <cell r="S4557" t="str">
            <v/>
          </cell>
          <cell r="T4557"/>
          <cell r="U4557"/>
          <cell r="V4557" t="str">
            <v/>
          </cell>
        </row>
        <row r="4558">
          <cell r="A4558"/>
          <cell r="B4558" t="str">
            <v/>
          </cell>
          <cell r="C4558"/>
          <cell r="D4558" t="str">
            <v/>
          </cell>
          <cell r="E4558" t="str">
            <v/>
          </cell>
          <cell r="F4558" t="str">
            <v/>
          </cell>
          <cell r="G4558" t="str">
            <v/>
          </cell>
          <cell r="H4558" t="str">
            <v/>
          </cell>
          <cell r="I4558"/>
          <cell r="J4558"/>
          <cell r="K4558"/>
          <cell r="L4558"/>
          <cell r="M4558" t="str">
            <v/>
          </cell>
          <cell r="N4558"/>
          <cell r="O4558"/>
          <cell r="P4558"/>
          <cell r="Q4558" t="str">
            <v/>
          </cell>
          <cell r="R4558"/>
          <cell r="S4558" t="str">
            <v/>
          </cell>
          <cell r="T4558"/>
          <cell r="U4558"/>
          <cell r="V4558" t="str">
            <v/>
          </cell>
        </row>
        <row r="4559">
          <cell r="A4559"/>
          <cell r="B4559" t="str">
            <v/>
          </cell>
          <cell r="C4559"/>
          <cell r="D4559" t="str">
            <v/>
          </cell>
          <cell r="E4559" t="str">
            <v/>
          </cell>
          <cell r="F4559" t="str">
            <v/>
          </cell>
          <cell r="G4559" t="str">
            <v/>
          </cell>
          <cell r="H4559" t="str">
            <v/>
          </cell>
          <cell r="I4559"/>
          <cell r="J4559"/>
          <cell r="K4559"/>
          <cell r="L4559"/>
          <cell r="M4559" t="str">
            <v/>
          </cell>
          <cell r="N4559"/>
          <cell r="O4559"/>
          <cell r="P4559"/>
          <cell r="Q4559" t="str">
            <v/>
          </cell>
          <cell r="R4559"/>
          <cell r="S4559" t="str">
            <v/>
          </cell>
          <cell r="T4559"/>
          <cell r="U4559"/>
          <cell r="V4559" t="str">
            <v/>
          </cell>
        </row>
        <row r="4560">
          <cell r="A4560"/>
          <cell r="B4560" t="str">
            <v/>
          </cell>
          <cell r="C4560"/>
          <cell r="D4560" t="str">
            <v/>
          </cell>
          <cell r="E4560" t="str">
            <v/>
          </cell>
          <cell r="F4560" t="str">
            <v/>
          </cell>
          <cell r="G4560" t="str">
            <v/>
          </cell>
          <cell r="H4560" t="str">
            <v/>
          </cell>
          <cell r="I4560"/>
          <cell r="J4560"/>
          <cell r="K4560"/>
          <cell r="L4560"/>
          <cell r="M4560" t="str">
            <v/>
          </cell>
          <cell r="N4560"/>
          <cell r="O4560"/>
          <cell r="P4560"/>
          <cell r="Q4560" t="str">
            <v/>
          </cell>
          <cell r="R4560"/>
          <cell r="S4560" t="str">
            <v/>
          </cell>
          <cell r="T4560"/>
          <cell r="U4560"/>
          <cell r="V4560" t="str">
            <v/>
          </cell>
        </row>
        <row r="4561">
          <cell r="A4561"/>
          <cell r="B4561" t="str">
            <v/>
          </cell>
          <cell r="C4561"/>
          <cell r="D4561" t="str">
            <v/>
          </cell>
          <cell r="E4561" t="str">
            <v/>
          </cell>
          <cell r="F4561" t="str">
            <v/>
          </cell>
          <cell r="G4561" t="str">
            <v/>
          </cell>
          <cell r="H4561" t="str">
            <v/>
          </cell>
          <cell r="I4561"/>
          <cell r="J4561"/>
          <cell r="K4561"/>
          <cell r="L4561"/>
          <cell r="M4561" t="str">
            <v/>
          </cell>
          <cell r="N4561"/>
          <cell r="O4561"/>
          <cell r="P4561"/>
          <cell r="Q4561" t="str">
            <v/>
          </cell>
          <cell r="R4561"/>
          <cell r="S4561" t="str">
            <v/>
          </cell>
          <cell r="T4561"/>
          <cell r="U4561"/>
          <cell r="V4561" t="str">
            <v/>
          </cell>
        </row>
        <row r="4562">
          <cell r="A4562"/>
          <cell r="B4562" t="str">
            <v/>
          </cell>
          <cell r="C4562"/>
          <cell r="D4562" t="str">
            <v/>
          </cell>
          <cell r="E4562" t="str">
            <v/>
          </cell>
          <cell r="F4562" t="str">
            <v/>
          </cell>
          <cell r="G4562" t="str">
            <v/>
          </cell>
          <cell r="H4562" t="str">
            <v/>
          </cell>
          <cell r="I4562"/>
          <cell r="J4562"/>
          <cell r="K4562"/>
          <cell r="L4562"/>
          <cell r="M4562" t="str">
            <v/>
          </cell>
          <cell r="N4562"/>
          <cell r="O4562"/>
          <cell r="P4562"/>
          <cell r="Q4562" t="str">
            <v/>
          </cell>
          <cell r="R4562"/>
          <cell r="S4562" t="str">
            <v/>
          </cell>
          <cell r="T4562"/>
          <cell r="U4562"/>
          <cell r="V4562" t="str">
            <v/>
          </cell>
        </row>
        <row r="4563">
          <cell r="A4563"/>
          <cell r="B4563" t="str">
            <v/>
          </cell>
          <cell r="C4563"/>
          <cell r="D4563" t="str">
            <v/>
          </cell>
          <cell r="E4563" t="str">
            <v/>
          </cell>
          <cell r="F4563" t="str">
            <v/>
          </cell>
          <cell r="G4563" t="str">
            <v/>
          </cell>
          <cell r="H4563" t="str">
            <v/>
          </cell>
          <cell r="I4563"/>
          <cell r="J4563"/>
          <cell r="K4563"/>
          <cell r="L4563"/>
          <cell r="M4563" t="str">
            <v/>
          </cell>
          <cell r="N4563"/>
          <cell r="O4563"/>
          <cell r="P4563"/>
          <cell r="Q4563" t="str">
            <v/>
          </cell>
          <cell r="R4563"/>
          <cell r="S4563" t="str">
            <v/>
          </cell>
          <cell r="T4563"/>
          <cell r="U4563"/>
          <cell r="V4563" t="str">
            <v/>
          </cell>
        </row>
        <row r="4564">
          <cell r="A4564"/>
          <cell r="B4564" t="str">
            <v/>
          </cell>
          <cell r="C4564"/>
          <cell r="D4564" t="str">
            <v/>
          </cell>
          <cell r="E4564" t="str">
            <v/>
          </cell>
          <cell r="F4564" t="str">
            <v/>
          </cell>
          <cell r="G4564" t="str">
            <v/>
          </cell>
          <cell r="H4564" t="str">
            <v/>
          </cell>
          <cell r="I4564"/>
          <cell r="J4564"/>
          <cell r="K4564"/>
          <cell r="L4564"/>
          <cell r="M4564" t="str">
            <v/>
          </cell>
          <cell r="N4564"/>
          <cell r="O4564"/>
          <cell r="P4564"/>
          <cell r="Q4564" t="str">
            <v/>
          </cell>
          <cell r="R4564"/>
          <cell r="S4564" t="str">
            <v/>
          </cell>
          <cell r="T4564"/>
          <cell r="U4564"/>
          <cell r="V4564" t="str">
            <v/>
          </cell>
        </row>
        <row r="4565">
          <cell r="A4565"/>
          <cell r="B4565" t="str">
            <v/>
          </cell>
          <cell r="C4565"/>
          <cell r="D4565" t="str">
            <v/>
          </cell>
          <cell r="E4565" t="str">
            <v/>
          </cell>
          <cell r="F4565" t="str">
            <v/>
          </cell>
          <cell r="G4565" t="str">
            <v/>
          </cell>
          <cell r="H4565" t="str">
            <v/>
          </cell>
          <cell r="I4565"/>
          <cell r="J4565"/>
          <cell r="K4565"/>
          <cell r="L4565"/>
          <cell r="M4565" t="str">
            <v/>
          </cell>
          <cell r="N4565"/>
          <cell r="O4565"/>
          <cell r="P4565"/>
          <cell r="Q4565" t="str">
            <v/>
          </cell>
          <cell r="R4565"/>
          <cell r="S4565" t="str">
            <v/>
          </cell>
          <cell r="T4565"/>
          <cell r="U4565"/>
          <cell r="V4565" t="str">
            <v/>
          </cell>
        </row>
        <row r="4566">
          <cell r="A4566"/>
          <cell r="B4566" t="str">
            <v/>
          </cell>
          <cell r="C4566"/>
          <cell r="D4566" t="str">
            <v/>
          </cell>
          <cell r="E4566" t="str">
            <v/>
          </cell>
          <cell r="F4566" t="str">
            <v/>
          </cell>
          <cell r="G4566" t="str">
            <v/>
          </cell>
          <cell r="H4566" t="str">
            <v/>
          </cell>
          <cell r="I4566"/>
          <cell r="J4566"/>
          <cell r="K4566"/>
          <cell r="L4566"/>
          <cell r="M4566" t="str">
            <v/>
          </cell>
          <cell r="N4566"/>
          <cell r="O4566"/>
          <cell r="P4566"/>
          <cell r="Q4566" t="str">
            <v/>
          </cell>
          <cell r="R4566"/>
          <cell r="S4566" t="str">
            <v/>
          </cell>
          <cell r="T4566"/>
          <cell r="U4566"/>
          <cell r="V4566" t="str">
            <v/>
          </cell>
        </row>
        <row r="4567">
          <cell r="A4567"/>
          <cell r="B4567" t="str">
            <v/>
          </cell>
          <cell r="C4567"/>
          <cell r="D4567" t="str">
            <v/>
          </cell>
          <cell r="E4567" t="str">
            <v/>
          </cell>
          <cell r="F4567" t="str">
            <v/>
          </cell>
          <cell r="G4567" t="str">
            <v/>
          </cell>
          <cell r="H4567" t="str">
            <v/>
          </cell>
          <cell r="I4567"/>
          <cell r="J4567"/>
          <cell r="K4567"/>
          <cell r="L4567"/>
          <cell r="M4567" t="str">
            <v/>
          </cell>
          <cell r="N4567"/>
          <cell r="O4567"/>
          <cell r="P4567"/>
          <cell r="Q4567" t="str">
            <v/>
          </cell>
          <cell r="R4567"/>
          <cell r="S4567" t="str">
            <v/>
          </cell>
          <cell r="T4567"/>
          <cell r="U4567"/>
          <cell r="V4567" t="str">
            <v/>
          </cell>
        </row>
        <row r="4568">
          <cell r="A4568"/>
          <cell r="B4568" t="str">
            <v/>
          </cell>
          <cell r="C4568"/>
          <cell r="D4568" t="str">
            <v/>
          </cell>
          <cell r="E4568" t="str">
            <v/>
          </cell>
          <cell r="F4568" t="str">
            <v/>
          </cell>
          <cell r="G4568" t="str">
            <v/>
          </cell>
          <cell r="H4568" t="str">
            <v/>
          </cell>
          <cell r="I4568"/>
          <cell r="J4568"/>
          <cell r="K4568"/>
          <cell r="L4568"/>
          <cell r="M4568" t="str">
            <v/>
          </cell>
          <cell r="N4568"/>
          <cell r="O4568"/>
          <cell r="P4568"/>
          <cell r="Q4568" t="str">
            <v/>
          </cell>
          <cell r="R4568"/>
          <cell r="S4568" t="str">
            <v/>
          </cell>
          <cell r="T4568"/>
          <cell r="U4568"/>
          <cell r="V4568" t="str">
            <v/>
          </cell>
        </row>
        <row r="4569">
          <cell r="A4569"/>
          <cell r="B4569" t="str">
            <v/>
          </cell>
          <cell r="C4569"/>
          <cell r="D4569" t="str">
            <v/>
          </cell>
          <cell r="E4569" t="str">
            <v/>
          </cell>
          <cell r="F4569" t="str">
            <v/>
          </cell>
          <cell r="G4569" t="str">
            <v/>
          </cell>
          <cell r="H4569" t="str">
            <v/>
          </cell>
          <cell r="I4569"/>
          <cell r="J4569"/>
          <cell r="K4569"/>
          <cell r="L4569"/>
          <cell r="M4569" t="str">
            <v/>
          </cell>
          <cell r="N4569"/>
          <cell r="O4569"/>
          <cell r="P4569"/>
          <cell r="Q4569" t="str">
            <v/>
          </cell>
          <cell r="R4569"/>
          <cell r="S4569" t="str">
            <v/>
          </cell>
          <cell r="T4569"/>
          <cell r="U4569"/>
          <cell r="V4569" t="str">
            <v/>
          </cell>
        </row>
        <row r="4570">
          <cell r="A4570"/>
          <cell r="B4570" t="str">
            <v/>
          </cell>
          <cell r="C4570"/>
          <cell r="D4570" t="str">
            <v/>
          </cell>
          <cell r="E4570" t="str">
            <v/>
          </cell>
          <cell r="F4570" t="str">
            <v/>
          </cell>
          <cell r="G4570" t="str">
            <v/>
          </cell>
          <cell r="H4570" t="str">
            <v/>
          </cell>
          <cell r="I4570"/>
          <cell r="J4570"/>
          <cell r="K4570"/>
          <cell r="L4570"/>
          <cell r="M4570" t="str">
            <v/>
          </cell>
          <cell r="N4570"/>
          <cell r="O4570"/>
          <cell r="P4570"/>
          <cell r="Q4570" t="str">
            <v/>
          </cell>
          <cell r="R4570"/>
          <cell r="S4570" t="str">
            <v/>
          </cell>
          <cell r="T4570"/>
          <cell r="U4570"/>
          <cell r="V4570" t="str">
            <v/>
          </cell>
        </row>
        <row r="4571">
          <cell r="A4571"/>
          <cell r="B4571" t="str">
            <v/>
          </cell>
          <cell r="C4571"/>
          <cell r="D4571" t="str">
            <v/>
          </cell>
          <cell r="E4571" t="str">
            <v/>
          </cell>
          <cell r="F4571" t="str">
            <v/>
          </cell>
          <cell r="G4571" t="str">
            <v/>
          </cell>
          <cell r="H4571" t="str">
            <v/>
          </cell>
          <cell r="I4571"/>
          <cell r="J4571"/>
          <cell r="K4571"/>
          <cell r="L4571"/>
          <cell r="M4571" t="str">
            <v/>
          </cell>
          <cell r="N4571"/>
          <cell r="O4571"/>
          <cell r="P4571"/>
          <cell r="Q4571" t="str">
            <v/>
          </cell>
          <cell r="R4571"/>
          <cell r="S4571" t="str">
            <v/>
          </cell>
          <cell r="T4571"/>
          <cell r="U4571"/>
          <cell r="V4571" t="str">
            <v/>
          </cell>
        </row>
        <row r="4572">
          <cell r="A4572"/>
          <cell r="B4572" t="str">
            <v/>
          </cell>
          <cell r="C4572"/>
          <cell r="D4572" t="str">
            <v/>
          </cell>
          <cell r="E4572" t="str">
            <v/>
          </cell>
          <cell r="F4572" t="str">
            <v/>
          </cell>
          <cell r="G4572" t="str">
            <v/>
          </cell>
          <cell r="H4572" t="str">
            <v/>
          </cell>
          <cell r="I4572"/>
          <cell r="J4572"/>
          <cell r="K4572"/>
          <cell r="L4572"/>
          <cell r="M4572" t="str">
            <v/>
          </cell>
          <cell r="N4572"/>
          <cell r="O4572"/>
          <cell r="P4572"/>
          <cell r="Q4572" t="str">
            <v/>
          </cell>
          <cell r="R4572"/>
          <cell r="S4572" t="str">
            <v/>
          </cell>
          <cell r="T4572"/>
          <cell r="U4572"/>
          <cell r="V4572" t="str">
            <v/>
          </cell>
        </row>
        <row r="4573">
          <cell r="A4573"/>
          <cell r="B4573" t="str">
            <v/>
          </cell>
          <cell r="C4573"/>
          <cell r="D4573" t="str">
            <v/>
          </cell>
          <cell r="E4573" t="str">
            <v/>
          </cell>
          <cell r="F4573" t="str">
            <v/>
          </cell>
          <cell r="G4573" t="str">
            <v/>
          </cell>
          <cell r="H4573" t="str">
            <v/>
          </cell>
          <cell r="I4573"/>
          <cell r="J4573"/>
          <cell r="K4573"/>
          <cell r="L4573"/>
          <cell r="M4573" t="str">
            <v/>
          </cell>
          <cell r="N4573"/>
          <cell r="O4573"/>
          <cell r="P4573"/>
          <cell r="Q4573" t="str">
            <v/>
          </cell>
          <cell r="R4573"/>
          <cell r="S4573" t="str">
            <v/>
          </cell>
          <cell r="T4573"/>
          <cell r="U4573"/>
          <cell r="V4573" t="str">
            <v/>
          </cell>
        </row>
        <row r="4574">
          <cell r="A4574"/>
          <cell r="B4574" t="str">
            <v/>
          </cell>
          <cell r="C4574"/>
          <cell r="D4574" t="str">
            <v/>
          </cell>
          <cell r="E4574" t="str">
            <v/>
          </cell>
          <cell r="F4574" t="str">
            <v/>
          </cell>
          <cell r="G4574" t="str">
            <v/>
          </cell>
          <cell r="H4574" t="str">
            <v/>
          </cell>
          <cell r="I4574"/>
          <cell r="J4574"/>
          <cell r="K4574"/>
          <cell r="L4574"/>
          <cell r="M4574" t="str">
            <v/>
          </cell>
          <cell r="N4574"/>
          <cell r="O4574"/>
          <cell r="P4574"/>
          <cell r="Q4574" t="str">
            <v/>
          </cell>
          <cell r="R4574"/>
          <cell r="S4574" t="str">
            <v/>
          </cell>
          <cell r="T4574"/>
          <cell r="U4574"/>
          <cell r="V4574" t="str">
            <v/>
          </cell>
        </row>
        <row r="4575">
          <cell r="A4575"/>
          <cell r="B4575" t="str">
            <v/>
          </cell>
          <cell r="C4575"/>
          <cell r="D4575" t="str">
            <v/>
          </cell>
          <cell r="E4575" t="str">
            <v/>
          </cell>
          <cell r="F4575" t="str">
            <v/>
          </cell>
          <cell r="G4575" t="str">
            <v/>
          </cell>
          <cell r="H4575" t="str">
            <v/>
          </cell>
          <cell r="I4575"/>
          <cell r="J4575"/>
          <cell r="K4575"/>
          <cell r="L4575"/>
          <cell r="M4575" t="str">
            <v/>
          </cell>
          <cell r="N4575"/>
          <cell r="O4575"/>
          <cell r="P4575"/>
          <cell r="Q4575" t="str">
            <v/>
          </cell>
          <cell r="R4575"/>
          <cell r="S4575" t="str">
            <v/>
          </cell>
          <cell r="T4575"/>
          <cell r="U4575"/>
          <cell r="V4575" t="str">
            <v/>
          </cell>
        </row>
        <row r="4576">
          <cell r="A4576"/>
          <cell r="B4576" t="str">
            <v/>
          </cell>
          <cell r="C4576"/>
          <cell r="D4576" t="str">
            <v/>
          </cell>
          <cell r="E4576" t="str">
            <v/>
          </cell>
          <cell r="F4576" t="str">
            <v/>
          </cell>
          <cell r="G4576" t="str">
            <v/>
          </cell>
          <cell r="H4576" t="str">
            <v/>
          </cell>
          <cell r="I4576"/>
          <cell r="J4576"/>
          <cell r="K4576"/>
          <cell r="L4576"/>
          <cell r="M4576" t="str">
            <v/>
          </cell>
          <cell r="N4576"/>
          <cell r="O4576"/>
          <cell r="P4576"/>
          <cell r="Q4576" t="str">
            <v/>
          </cell>
          <cell r="R4576"/>
          <cell r="S4576" t="str">
            <v/>
          </cell>
          <cell r="T4576"/>
          <cell r="U4576"/>
          <cell r="V4576" t="str">
            <v/>
          </cell>
        </row>
        <row r="4577">
          <cell r="A4577"/>
          <cell r="B4577" t="str">
            <v/>
          </cell>
          <cell r="C4577"/>
          <cell r="D4577" t="str">
            <v/>
          </cell>
          <cell r="E4577" t="str">
            <v/>
          </cell>
          <cell r="F4577" t="str">
            <v/>
          </cell>
          <cell r="G4577" t="str">
            <v/>
          </cell>
          <cell r="H4577" t="str">
            <v/>
          </cell>
          <cell r="I4577"/>
          <cell r="J4577"/>
          <cell r="K4577"/>
          <cell r="L4577"/>
          <cell r="M4577" t="str">
            <v/>
          </cell>
          <cell r="N4577"/>
          <cell r="O4577"/>
          <cell r="P4577"/>
          <cell r="Q4577" t="str">
            <v/>
          </cell>
          <cell r="R4577"/>
          <cell r="S4577" t="str">
            <v/>
          </cell>
          <cell r="T4577"/>
          <cell r="U4577"/>
          <cell r="V4577" t="str">
            <v/>
          </cell>
        </row>
        <row r="4578">
          <cell r="A4578"/>
          <cell r="B4578" t="str">
            <v/>
          </cell>
          <cell r="C4578"/>
          <cell r="D4578" t="str">
            <v/>
          </cell>
          <cell r="E4578" t="str">
            <v/>
          </cell>
          <cell r="F4578" t="str">
            <v/>
          </cell>
          <cell r="G4578" t="str">
            <v/>
          </cell>
          <cell r="H4578" t="str">
            <v/>
          </cell>
          <cell r="I4578"/>
          <cell r="J4578"/>
          <cell r="K4578"/>
          <cell r="L4578"/>
          <cell r="M4578" t="str">
            <v/>
          </cell>
          <cell r="N4578"/>
          <cell r="O4578"/>
          <cell r="P4578"/>
          <cell r="Q4578" t="str">
            <v/>
          </cell>
          <cell r="R4578"/>
          <cell r="S4578" t="str">
            <v/>
          </cell>
          <cell r="T4578"/>
          <cell r="U4578"/>
          <cell r="V4578" t="str">
            <v/>
          </cell>
        </row>
        <row r="4579">
          <cell r="A4579"/>
          <cell r="B4579" t="str">
            <v/>
          </cell>
          <cell r="C4579"/>
          <cell r="D4579" t="str">
            <v/>
          </cell>
          <cell r="E4579" t="str">
            <v/>
          </cell>
          <cell r="F4579" t="str">
            <v/>
          </cell>
          <cell r="G4579" t="str">
            <v/>
          </cell>
          <cell r="H4579" t="str">
            <v/>
          </cell>
          <cell r="I4579"/>
          <cell r="J4579"/>
          <cell r="K4579"/>
          <cell r="L4579"/>
          <cell r="M4579" t="str">
            <v/>
          </cell>
          <cell r="N4579"/>
          <cell r="O4579"/>
          <cell r="P4579"/>
          <cell r="Q4579" t="str">
            <v/>
          </cell>
          <cell r="R4579"/>
          <cell r="S4579" t="str">
            <v/>
          </cell>
          <cell r="T4579"/>
          <cell r="U4579"/>
          <cell r="V4579" t="str">
            <v/>
          </cell>
        </row>
        <row r="4580">
          <cell r="A4580"/>
          <cell r="B4580" t="str">
            <v/>
          </cell>
          <cell r="C4580"/>
          <cell r="D4580" t="str">
            <v/>
          </cell>
          <cell r="E4580" t="str">
            <v/>
          </cell>
          <cell r="F4580" t="str">
            <v/>
          </cell>
          <cell r="G4580" t="str">
            <v/>
          </cell>
          <cell r="H4580" t="str">
            <v/>
          </cell>
          <cell r="I4580"/>
          <cell r="J4580"/>
          <cell r="K4580"/>
          <cell r="L4580"/>
          <cell r="M4580" t="str">
            <v/>
          </cell>
          <cell r="N4580"/>
          <cell r="O4580"/>
          <cell r="P4580"/>
          <cell r="Q4580" t="str">
            <v/>
          </cell>
          <cell r="R4580"/>
          <cell r="S4580" t="str">
            <v/>
          </cell>
          <cell r="T4580"/>
          <cell r="U4580"/>
          <cell r="V4580" t="str">
            <v/>
          </cell>
        </row>
        <row r="4581">
          <cell r="A4581"/>
          <cell r="B4581" t="str">
            <v/>
          </cell>
          <cell r="C4581"/>
          <cell r="D4581" t="str">
            <v/>
          </cell>
          <cell r="E4581" t="str">
            <v/>
          </cell>
          <cell r="F4581" t="str">
            <v/>
          </cell>
          <cell r="G4581" t="str">
            <v/>
          </cell>
          <cell r="H4581" t="str">
            <v/>
          </cell>
          <cell r="I4581"/>
          <cell r="J4581"/>
          <cell r="K4581"/>
          <cell r="L4581"/>
          <cell r="M4581" t="str">
            <v/>
          </cell>
          <cell r="N4581"/>
          <cell r="O4581"/>
          <cell r="P4581"/>
          <cell r="Q4581" t="str">
            <v/>
          </cell>
          <cell r="R4581"/>
          <cell r="S4581" t="str">
            <v/>
          </cell>
          <cell r="T4581"/>
          <cell r="U4581"/>
          <cell r="V4581" t="str">
            <v/>
          </cell>
        </row>
        <row r="4582">
          <cell r="A4582"/>
          <cell r="B4582" t="str">
            <v/>
          </cell>
          <cell r="C4582"/>
          <cell r="D4582" t="str">
            <v/>
          </cell>
          <cell r="E4582" t="str">
            <v/>
          </cell>
          <cell r="F4582" t="str">
            <v/>
          </cell>
          <cell r="G4582" t="str">
            <v/>
          </cell>
          <cell r="H4582" t="str">
            <v/>
          </cell>
          <cell r="I4582"/>
          <cell r="J4582"/>
          <cell r="K4582"/>
          <cell r="L4582"/>
          <cell r="M4582" t="str">
            <v/>
          </cell>
          <cell r="N4582"/>
          <cell r="O4582"/>
          <cell r="P4582"/>
          <cell r="Q4582" t="str">
            <v/>
          </cell>
          <cell r="R4582"/>
          <cell r="S4582" t="str">
            <v/>
          </cell>
          <cell r="T4582"/>
          <cell r="U4582"/>
          <cell r="V4582" t="str">
            <v/>
          </cell>
        </row>
        <row r="4583">
          <cell r="A4583"/>
          <cell r="B4583" t="str">
            <v/>
          </cell>
          <cell r="C4583"/>
          <cell r="D4583" t="str">
            <v/>
          </cell>
          <cell r="E4583" t="str">
            <v/>
          </cell>
          <cell r="F4583" t="str">
            <v/>
          </cell>
          <cell r="G4583" t="str">
            <v/>
          </cell>
          <cell r="H4583" t="str">
            <v/>
          </cell>
          <cell r="I4583"/>
          <cell r="J4583"/>
          <cell r="K4583"/>
          <cell r="L4583"/>
          <cell r="M4583" t="str">
            <v/>
          </cell>
          <cell r="N4583"/>
          <cell r="O4583"/>
          <cell r="P4583"/>
          <cell r="Q4583" t="str">
            <v/>
          </cell>
          <cell r="R4583"/>
          <cell r="S4583" t="str">
            <v/>
          </cell>
          <cell r="T4583"/>
          <cell r="U4583"/>
          <cell r="V4583" t="str">
            <v/>
          </cell>
        </row>
        <row r="4584">
          <cell r="A4584"/>
          <cell r="B4584" t="str">
            <v/>
          </cell>
          <cell r="C4584"/>
          <cell r="D4584" t="str">
            <v/>
          </cell>
          <cell r="E4584" t="str">
            <v/>
          </cell>
          <cell r="F4584" t="str">
            <v/>
          </cell>
          <cell r="G4584" t="str">
            <v/>
          </cell>
          <cell r="H4584" t="str">
            <v/>
          </cell>
          <cell r="I4584"/>
          <cell r="J4584"/>
          <cell r="K4584"/>
          <cell r="L4584"/>
          <cell r="M4584" t="str">
            <v/>
          </cell>
          <cell r="N4584"/>
          <cell r="O4584"/>
          <cell r="P4584"/>
          <cell r="Q4584" t="str">
            <v/>
          </cell>
          <cell r="R4584"/>
          <cell r="S4584" t="str">
            <v/>
          </cell>
          <cell r="T4584"/>
          <cell r="U4584"/>
          <cell r="V4584" t="str">
            <v/>
          </cell>
        </row>
        <row r="4585">
          <cell r="A4585"/>
          <cell r="B4585" t="str">
            <v/>
          </cell>
          <cell r="C4585"/>
          <cell r="D4585" t="str">
            <v/>
          </cell>
          <cell r="E4585" t="str">
            <v/>
          </cell>
          <cell r="F4585" t="str">
            <v/>
          </cell>
          <cell r="G4585" t="str">
            <v/>
          </cell>
          <cell r="H4585" t="str">
            <v/>
          </cell>
          <cell r="I4585"/>
          <cell r="J4585"/>
          <cell r="K4585"/>
          <cell r="L4585"/>
          <cell r="M4585" t="str">
            <v/>
          </cell>
          <cell r="N4585"/>
          <cell r="O4585"/>
          <cell r="P4585"/>
          <cell r="Q4585" t="str">
            <v/>
          </cell>
          <cell r="R4585"/>
          <cell r="S4585" t="str">
            <v/>
          </cell>
          <cell r="T4585"/>
          <cell r="U4585"/>
          <cell r="V4585" t="str">
            <v/>
          </cell>
        </row>
        <row r="4586">
          <cell r="A4586"/>
          <cell r="B4586" t="str">
            <v/>
          </cell>
          <cell r="C4586"/>
          <cell r="D4586" t="str">
            <v/>
          </cell>
          <cell r="E4586" t="str">
            <v/>
          </cell>
          <cell r="F4586" t="str">
            <v/>
          </cell>
          <cell r="G4586" t="str">
            <v/>
          </cell>
          <cell r="H4586" t="str">
            <v/>
          </cell>
          <cell r="I4586"/>
          <cell r="J4586"/>
          <cell r="K4586"/>
          <cell r="L4586"/>
          <cell r="M4586" t="str">
            <v/>
          </cell>
          <cell r="N4586"/>
          <cell r="O4586"/>
          <cell r="P4586"/>
          <cell r="Q4586" t="str">
            <v/>
          </cell>
          <cell r="R4586"/>
          <cell r="S4586" t="str">
            <v/>
          </cell>
          <cell r="T4586"/>
          <cell r="U4586"/>
          <cell r="V4586" t="str">
            <v/>
          </cell>
        </row>
        <row r="4587">
          <cell r="A4587"/>
          <cell r="B4587" t="str">
            <v/>
          </cell>
          <cell r="C4587"/>
          <cell r="D4587" t="str">
            <v/>
          </cell>
          <cell r="E4587" t="str">
            <v/>
          </cell>
          <cell r="F4587" t="str">
            <v/>
          </cell>
          <cell r="G4587" t="str">
            <v/>
          </cell>
          <cell r="H4587" t="str">
            <v/>
          </cell>
          <cell r="I4587"/>
          <cell r="J4587"/>
          <cell r="K4587"/>
          <cell r="L4587"/>
          <cell r="M4587" t="str">
            <v/>
          </cell>
          <cell r="N4587"/>
          <cell r="O4587"/>
          <cell r="P4587"/>
          <cell r="Q4587" t="str">
            <v/>
          </cell>
          <cell r="R4587"/>
          <cell r="S4587" t="str">
            <v/>
          </cell>
          <cell r="T4587"/>
          <cell r="U4587"/>
          <cell r="V4587" t="str">
            <v/>
          </cell>
        </row>
        <row r="4588">
          <cell r="A4588"/>
          <cell r="B4588" t="str">
            <v/>
          </cell>
          <cell r="C4588"/>
          <cell r="D4588" t="str">
            <v/>
          </cell>
          <cell r="E4588" t="str">
            <v/>
          </cell>
          <cell r="F4588" t="str">
            <v/>
          </cell>
          <cell r="G4588" t="str">
            <v/>
          </cell>
          <cell r="H4588" t="str">
            <v/>
          </cell>
          <cell r="I4588"/>
          <cell r="J4588"/>
          <cell r="K4588"/>
          <cell r="L4588"/>
          <cell r="M4588" t="str">
            <v/>
          </cell>
          <cell r="N4588"/>
          <cell r="O4588"/>
          <cell r="P4588"/>
          <cell r="Q4588" t="str">
            <v/>
          </cell>
          <cell r="R4588"/>
          <cell r="S4588" t="str">
            <v/>
          </cell>
          <cell r="T4588"/>
          <cell r="U4588"/>
          <cell r="V4588" t="str">
            <v/>
          </cell>
        </row>
        <row r="4589">
          <cell r="A4589"/>
          <cell r="B4589" t="str">
            <v/>
          </cell>
          <cell r="C4589"/>
          <cell r="D4589" t="str">
            <v/>
          </cell>
          <cell r="E4589" t="str">
            <v/>
          </cell>
          <cell r="F4589" t="str">
            <v/>
          </cell>
          <cell r="G4589" t="str">
            <v/>
          </cell>
          <cell r="H4589" t="str">
            <v/>
          </cell>
          <cell r="I4589"/>
          <cell r="J4589"/>
          <cell r="K4589"/>
          <cell r="L4589"/>
          <cell r="M4589" t="str">
            <v/>
          </cell>
          <cell r="N4589"/>
          <cell r="O4589"/>
          <cell r="P4589"/>
          <cell r="Q4589" t="str">
            <v/>
          </cell>
          <cell r="R4589"/>
          <cell r="S4589" t="str">
            <v/>
          </cell>
          <cell r="T4589"/>
          <cell r="U4589"/>
          <cell r="V4589" t="str">
            <v/>
          </cell>
        </row>
        <row r="4590">
          <cell r="A4590"/>
          <cell r="B4590" t="str">
            <v/>
          </cell>
          <cell r="C4590"/>
          <cell r="D4590" t="str">
            <v/>
          </cell>
          <cell r="E4590" t="str">
            <v/>
          </cell>
          <cell r="F4590" t="str">
            <v/>
          </cell>
          <cell r="G4590" t="str">
            <v/>
          </cell>
          <cell r="H4590" t="str">
            <v/>
          </cell>
          <cell r="I4590"/>
          <cell r="J4590"/>
          <cell r="K4590"/>
          <cell r="L4590"/>
          <cell r="M4590" t="str">
            <v/>
          </cell>
          <cell r="N4590"/>
          <cell r="O4590"/>
          <cell r="P4590"/>
          <cell r="Q4590" t="str">
            <v/>
          </cell>
          <cell r="R4590"/>
          <cell r="S4590" t="str">
            <v/>
          </cell>
          <cell r="T4590"/>
          <cell r="U4590"/>
          <cell r="V4590" t="str">
            <v/>
          </cell>
        </row>
        <row r="4591">
          <cell r="A4591"/>
          <cell r="B4591" t="str">
            <v/>
          </cell>
          <cell r="C4591"/>
          <cell r="D4591" t="str">
            <v/>
          </cell>
          <cell r="E4591" t="str">
            <v/>
          </cell>
          <cell r="F4591" t="str">
            <v/>
          </cell>
          <cell r="G4591" t="str">
            <v/>
          </cell>
          <cell r="H4591" t="str">
            <v/>
          </cell>
          <cell r="I4591"/>
          <cell r="J4591"/>
          <cell r="K4591"/>
          <cell r="L4591"/>
          <cell r="M4591" t="str">
            <v/>
          </cell>
          <cell r="N4591"/>
          <cell r="O4591"/>
          <cell r="P4591"/>
          <cell r="Q4591" t="str">
            <v/>
          </cell>
          <cell r="R4591"/>
          <cell r="S4591" t="str">
            <v/>
          </cell>
          <cell r="T4591"/>
          <cell r="U4591"/>
          <cell r="V4591" t="str">
            <v/>
          </cell>
        </row>
        <row r="4592">
          <cell r="A4592"/>
          <cell r="B4592" t="str">
            <v/>
          </cell>
          <cell r="C4592"/>
          <cell r="D4592" t="str">
            <v/>
          </cell>
          <cell r="E4592" t="str">
            <v/>
          </cell>
          <cell r="F4592" t="str">
            <v/>
          </cell>
          <cell r="G4592" t="str">
            <v/>
          </cell>
          <cell r="H4592" t="str">
            <v/>
          </cell>
          <cell r="I4592"/>
          <cell r="J4592"/>
          <cell r="K4592"/>
          <cell r="L4592"/>
          <cell r="M4592" t="str">
            <v/>
          </cell>
          <cell r="N4592"/>
          <cell r="O4592"/>
          <cell r="P4592"/>
          <cell r="Q4592" t="str">
            <v/>
          </cell>
          <cell r="R4592"/>
          <cell r="S4592" t="str">
            <v/>
          </cell>
          <cell r="T4592"/>
          <cell r="U4592"/>
          <cell r="V4592" t="str">
            <v/>
          </cell>
        </row>
        <row r="4593">
          <cell r="A4593"/>
          <cell r="B4593" t="str">
            <v/>
          </cell>
          <cell r="C4593"/>
          <cell r="D4593" t="str">
            <v/>
          </cell>
          <cell r="E4593" t="str">
            <v/>
          </cell>
          <cell r="F4593" t="str">
            <v/>
          </cell>
          <cell r="G4593" t="str">
            <v/>
          </cell>
          <cell r="H4593" t="str">
            <v/>
          </cell>
          <cell r="I4593"/>
          <cell r="J4593"/>
          <cell r="K4593"/>
          <cell r="L4593"/>
          <cell r="M4593" t="str">
            <v/>
          </cell>
          <cell r="N4593"/>
          <cell r="O4593"/>
          <cell r="P4593"/>
          <cell r="Q4593" t="str">
            <v/>
          </cell>
          <cell r="R4593"/>
          <cell r="S4593" t="str">
            <v/>
          </cell>
          <cell r="T4593"/>
          <cell r="U4593"/>
          <cell r="V4593" t="str">
            <v/>
          </cell>
        </row>
        <row r="4594">
          <cell r="A4594"/>
          <cell r="B4594" t="str">
            <v/>
          </cell>
          <cell r="C4594"/>
          <cell r="D4594" t="str">
            <v/>
          </cell>
          <cell r="E4594" t="str">
            <v/>
          </cell>
          <cell r="F4594" t="str">
            <v/>
          </cell>
          <cell r="G4594" t="str">
            <v/>
          </cell>
          <cell r="H4594" t="str">
            <v/>
          </cell>
          <cell r="I4594"/>
          <cell r="J4594"/>
          <cell r="K4594"/>
          <cell r="L4594"/>
          <cell r="M4594" t="str">
            <v/>
          </cell>
          <cell r="N4594"/>
          <cell r="O4594"/>
          <cell r="P4594"/>
          <cell r="Q4594" t="str">
            <v/>
          </cell>
          <cell r="R4594"/>
          <cell r="S4594" t="str">
            <v/>
          </cell>
          <cell r="T4594"/>
          <cell r="U4594"/>
          <cell r="V4594" t="str">
            <v/>
          </cell>
        </row>
        <row r="4595">
          <cell r="A4595"/>
          <cell r="B4595" t="str">
            <v/>
          </cell>
          <cell r="C4595"/>
          <cell r="D4595" t="str">
            <v/>
          </cell>
          <cell r="E4595" t="str">
            <v/>
          </cell>
          <cell r="F4595" t="str">
            <v/>
          </cell>
          <cell r="G4595" t="str">
            <v/>
          </cell>
          <cell r="H4595" t="str">
            <v/>
          </cell>
          <cell r="I4595"/>
          <cell r="J4595"/>
          <cell r="K4595"/>
          <cell r="L4595"/>
          <cell r="M4595" t="str">
            <v/>
          </cell>
          <cell r="N4595"/>
          <cell r="O4595"/>
          <cell r="P4595"/>
          <cell r="Q4595" t="str">
            <v/>
          </cell>
          <cell r="R4595"/>
          <cell r="S4595" t="str">
            <v/>
          </cell>
          <cell r="T4595"/>
          <cell r="U4595"/>
          <cell r="V4595" t="str">
            <v/>
          </cell>
        </row>
        <row r="4596">
          <cell r="A4596"/>
          <cell r="B4596" t="str">
            <v/>
          </cell>
          <cell r="C4596"/>
          <cell r="D4596" t="str">
            <v/>
          </cell>
          <cell r="E4596" t="str">
            <v/>
          </cell>
          <cell r="F4596" t="str">
            <v/>
          </cell>
          <cell r="G4596" t="str">
            <v/>
          </cell>
          <cell r="H4596" t="str">
            <v/>
          </cell>
          <cell r="I4596"/>
          <cell r="J4596"/>
          <cell r="K4596"/>
          <cell r="L4596"/>
          <cell r="M4596" t="str">
            <v/>
          </cell>
          <cell r="N4596"/>
          <cell r="O4596"/>
          <cell r="P4596"/>
          <cell r="Q4596" t="str">
            <v/>
          </cell>
          <cell r="R4596"/>
          <cell r="S4596" t="str">
            <v/>
          </cell>
          <cell r="T4596"/>
          <cell r="U4596"/>
          <cell r="V4596" t="str">
            <v/>
          </cell>
        </row>
        <row r="4597">
          <cell r="A4597"/>
          <cell r="B4597" t="str">
            <v/>
          </cell>
          <cell r="C4597"/>
          <cell r="D4597" t="str">
            <v/>
          </cell>
          <cell r="E4597" t="str">
            <v/>
          </cell>
          <cell r="F4597" t="str">
            <v/>
          </cell>
          <cell r="G4597" t="str">
            <v/>
          </cell>
          <cell r="H4597" t="str">
            <v/>
          </cell>
          <cell r="I4597"/>
          <cell r="J4597"/>
          <cell r="K4597"/>
          <cell r="L4597"/>
          <cell r="M4597" t="str">
            <v/>
          </cell>
          <cell r="N4597"/>
          <cell r="O4597"/>
          <cell r="P4597"/>
          <cell r="Q4597" t="str">
            <v/>
          </cell>
          <cell r="R4597"/>
          <cell r="S4597" t="str">
            <v/>
          </cell>
          <cell r="T4597"/>
          <cell r="U4597"/>
          <cell r="V4597" t="str">
            <v/>
          </cell>
        </row>
        <row r="4598">
          <cell r="A4598"/>
          <cell r="B4598" t="str">
            <v/>
          </cell>
          <cell r="C4598"/>
          <cell r="D4598" t="str">
            <v/>
          </cell>
          <cell r="E4598" t="str">
            <v/>
          </cell>
          <cell r="F4598" t="str">
            <v/>
          </cell>
          <cell r="G4598" t="str">
            <v/>
          </cell>
          <cell r="H4598" t="str">
            <v/>
          </cell>
          <cell r="I4598"/>
          <cell r="J4598"/>
          <cell r="K4598"/>
          <cell r="L4598"/>
          <cell r="M4598" t="str">
            <v/>
          </cell>
          <cell r="N4598"/>
          <cell r="O4598"/>
          <cell r="P4598"/>
          <cell r="Q4598" t="str">
            <v/>
          </cell>
          <cell r="R4598"/>
          <cell r="S4598" t="str">
            <v/>
          </cell>
          <cell r="T4598"/>
          <cell r="U4598"/>
          <cell r="V4598" t="str">
            <v/>
          </cell>
        </row>
        <row r="4599">
          <cell r="A4599"/>
          <cell r="B4599" t="str">
            <v/>
          </cell>
          <cell r="C4599"/>
          <cell r="D4599" t="str">
            <v/>
          </cell>
          <cell r="E4599" t="str">
            <v/>
          </cell>
          <cell r="F4599" t="str">
            <v/>
          </cell>
          <cell r="G4599" t="str">
            <v/>
          </cell>
          <cell r="H4599" t="str">
            <v/>
          </cell>
          <cell r="I4599"/>
          <cell r="J4599"/>
          <cell r="K4599"/>
          <cell r="L4599"/>
          <cell r="M4599" t="str">
            <v/>
          </cell>
          <cell r="N4599"/>
          <cell r="O4599"/>
          <cell r="P4599"/>
          <cell r="Q4599" t="str">
            <v/>
          </cell>
          <cell r="R4599"/>
          <cell r="S4599" t="str">
            <v/>
          </cell>
          <cell r="T4599"/>
          <cell r="U4599"/>
          <cell r="V4599" t="str">
            <v/>
          </cell>
        </row>
        <row r="4600">
          <cell r="A4600"/>
          <cell r="B4600" t="str">
            <v/>
          </cell>
          <cell r="C4600"/>
          <cell r="D4600" t="str">
            <v/>
          </cell>
          <cell r="E4600" t="str">
            <v/>
          </cell>
          <cell r="F4600" t="str">
            <v/>
          </cell>
          <cell r="G4600" t="str">
            <v/>
          </cell>
          <cell r="H4600" t="str">
            <v/>
          </cell>
          <cell r="I4600"/>
          <cell r="J4600"/>
          <cell r="K4600"/>
          <cell r="L4600"/>
          <cell r="M4600" t="str">
            <v/>
          </cell>
          <cell r="N4600"/>
          <cell r="O4600"/>
          <cell r="P4600"/>
          <cell r="Q4600" t="str">
            <v/>
          </cell>
          <cell r="R4600"/>
          <cell r="S4600" t="str">
            <v/>
          </cell>
          <cell r="T4600"/>
          <cell r="U4600"/>
          <cell r="V4600" t="str">
            <v/>
          </cell>
        </row>
        <row r="4601">
          <cell r="A4601"/>
          <cell r="B4601" t="str">
            <v/>
          </cell>
          <cell r="C4601"/>
          <cell r="D4601" t="str">
            <v/>
          </cell>
          <cell r="E4601" t="str">
            <v/>
          </cell>
          <cell r="F4601" t="str">
            <v/>
          </cell>
          <cell r="G4601" t="str">
            <v/>
          </cell>
          <cell r="H4601" t="str">
            <v/>
          </cell>
          <cell r="I4601"/>
          <cell r="J4601"/>
          <cell r="K4601"/>
          <cell r="L4601"/>
          <cell r="M4601" t="str">
            <v/>
          </cell>
          <cell r="N4601"/>
          <cell r="O4601"/>
          <cell r="P4601"/>
          <cell r="Q4601" t="str">
            <v/>
          </cell>
          <cell r="R4601"/>
          <cell r="S4601" t="str">
            <v/>
          </cell>
          <cell r="T4601"/>
          <cell r="U4601"/>
          <cell r="V4601" t="str">
            <v/>
          </cell>
        </row>
        <row r="4602">
          <cell r="A4602"/>
          <cell r="B4602" t="str">
            <v/>
          </cell>
          <cell r="C4602"/>
          <cell r="D4602" t="str">
            <v/>
          </cell>
          <cell r="E4602" t="str">
            <v/>
          </cell>
          <cell r="F4602" t="str">
            <v/>
          </cell>
          <cell r="G4602" t="str">
            <v/>
          </cell>
          <cell r="H4602" t="str">
            <v/>
          </cell>
          <cell r="I4602"/>
          <cell r="J4602"/>
          <cell r="K4602"/>
          <cell r="L4602"/>
          <cell r="M4602" t="str">
            <v/>
          </cell>
          <cell r="N4602"/>
          <cell r="O4602"/>
          <cell r="P4602"/>
          <cell r="Q4602" t="str">
            <v/>
          </cell>
          <cell r="R4602"/>
          <cell r="S4602" t="str">
            <v/>
          </cell>
          <cell r="T4602"/>
          <cell r="U4602"/>
          <cell r="V4602" t="str">
            <v/>
          </cell>
        </row>
        <row r="4603">
          <cell r="A4603"/>
          <cell r="B4603" t="str">
            <v/>
          </cell>
          <cell r="C4603"/>
          <cell r="D4603" t="str">
            <v/>
          </cell>
          <cell r="E4603" t="str">
            <v/>
          </cell>
          <cell r="F4603" t="str">
            <v/>
          </cell>
          <cell r="G4603" t="str">
            <v/>
          </cell>
          <cell r="H4603" t="str">
            <v/>
          </cell>
          <cell r="I4603"/>
          <cell r="J4603"/>
          <cell r="K4603"/>
          <cell r="L4603"/>
          <cell r="M4603" t="str">
            <v/>
          </cell>
          <cell r="N4603"/>
          <cell r="O4603"/>
          <cell r="P4603"/>
          <cell r="Q4603" t="str">
            <v/>
          </cell>
          <cell r="R4603"/>
          <cell r="S4603" t="str">
            <v/>
          </cell>
          <cell r="T4603"/>
          <cell r="U4603"/>
          <cell r="V4603" t="str">
            <v/>
          </cell>
        </row>
        <row r="4604">
          <cell r="A4604"/>
          <cell r="B4604" t="str">
            <v/>
          </cell>
          <cell r="C4604"/>
          <cell r="D4604" t="str">
            <v/>
          </cell>
          <cell r="E4604" t="str">
            <v/>
          </cell>
          <cell r="F4604" t="str">
            <v/>
          </cell>
          <cell r="G4604" t="str">
            <v/>
          </cell>
          <cell r="H4604" t="str">
            <v/>
          </cell>
          <cell r="I4604"/>
          <cell r="J4604"/>
          <cell r="K4604"/>
          <cell r="L4604"/>
          <cell r="M4604" t="str">
            <v/>
          </cell>
          <cell r="N4604"/>
          <cell r="O4604"/>
          <cell r="P4604"/>
          <cell r="Q4604" t="str">
            <v/>
          </cell>
          <cell r="R4604"/>
          <cell r="S4604" t="str">
            <v/>
          </cell>
          <cell r="T4604"/>
          <cell r="U4604"/>
          <cell r="V4604" t="str">
            <v/>
          </cell>
        </row>
        <row r="4605">
          <cell r="A4605"/>
          <cell r="B4605" t="str">
            <v/>
          </cell>
          <cell r="C4605"/>
          <cell r="D4605" t="str">
            <v/>
          </cell>
          <cell r="E4605" t="str">
            <v/>
          </cell>
          <cell r="F4605" t="str">
            <v/>
          </cell>
          <cell r="G4605" t="str">
            <v/>
          </cell>
          <cell r="H4605" t="str">
            <v/>
          </cell>
          <cell r="I4605"/>
          <cell r="J4605"/>
          <cell r="K4605"/>
          <cell r="L4605"/>
          <cell r="M4605" t="str">
            <v/>
          </cell>
          <cell r="N4605"/>
          <cell r="O4605"/>
          <cell r="P4605"/>
          <cell r="Q4605" t="str">
            <v/>
          </cell>
          <cell r="R4605"/>
          <cell r="S4605" t="str">
            <v/>
          </cell>
          <cell r="T4605"/>
          <cell r="U4605"/>
          <cell r="V4605" t="str">
            <v/>
          </cell>
        </row>
        <row r="4606">
          <cell r="A4606"/>
          <cell r="B4606" t="str">
            <v/>
          </cell>
          <cell r="C4606"/>
          <cell r="D4606" t="str">
            <v/>
          </cell>
          <cell r="E4606" t="str">
            <v/>
          </cell>
          <cell r="F4606" t="str">
            <v/>
          </cell>
          <cell r="G4606" t="str">
            <v/>
          </cell>
          <cell r="H4606" t="str">
            <v/>
          </cell>
          <cell r="I4606"/>
          <cell r="J4606"/>
          <cell r="K4606"/>
          <cell r="L4606"/>
          <cell r="M4606" t="str">
            <v/>
          </cell>
          <cell r="N4606"/>
          <cell r="O4606"/>
          <cell r="P4606"/>
          <cell r="Q4606" t="str">
            <v/>
          </cell>
          <cell r="R4606"/>
          <cell r="S4606" t="str">
            <v/>
          </cell>
          <cell r="T4606"/>
          <cell r="U4606"/>
          <cell r="V4606" t="str">
            <v/>
          </cell>
        </row>
        <row r="4607">
          <cell r="A4607"/>
          <cell r="B4607" t="str">
            <v/>
          </cell>
          <cell r="C4607"/>
          <cell r="D4607" t="str">
            <v/>
          </cell>
          <cell r="E4607" t="str">
            <v/>
          </cell>
          <cell r="F4607" t="str">
            <v/>
          </cell>
          <cell r="G4607" t="str">
            <v/>
          </cell>
          <cell r="H4607" t="str">
            <v/>
          </cell>
          <cell r="I4607"/>
          <cell r="J4607"/>
          <cell r="K4607"/>
          <cell r="L4607"/>
          <cell r="M4607" t="str">
            <v/>
          </cell>
          <cell r="N4607"/>
          <cell r="O4607"/>
          <cell r="P4607"/>
          <cell r="Q4607" t="str">
            <v/>
          </cell>
          <cell r="R4607"/>
          <cell r="S4607" t="str">
            <v/>
          </cell>
          <cell r="T4607"/>
          <cell r="U4607"/>
          <cell r="V4607" t="str">
            <v/>
          </cell>
        </row>
        <row r="4608">
          <cell r="A4608"/>
          <cell r="B4608" t="str">
            <v/>
          </cell>
          <cell r="C4608"/>
          <cell r="D4608" t="str">
            <v/>
          </cell>
          <cell r="E4608" t="str">
            <v/>
          </cell>
          <cell r="F4608" t="str">
            <v/>
          </cell>
          <cell r="G4608" t="str">
            <v/>
          </cell>
          <cell r="H4608" t="str">
            <v/>
          </cell>
          <cell r="I4608"/>
          <cell r="J4608"/>
          <cell r="K4608"/>
          <cell r="L4608"/>
          <cell r="M4608" t="str">
            <v/>
          </cell>
          <cell r="N4608"/>
          <cell r="O4608"/>
          <cell r="P4608"/>
          <cell r="Q4608" t="str">
            <v/>
          </cell>
          <cell r="R4608"/>
          <cell r="S4608" t="str">
            <v/>
          </cell>
          <cell r="T4608"/>
          <cell r="U4608"/>
          <cell r="V4608" t="str">
            <v/>
          </cell>
        </row>
        <row r="4609">
          <cell r="A4609"/>
          <cell r="B4609" t="str">
            <v/>
          </cell>
          <cell r="C4609"/>
          <cell r="D4609" t="str">
            <v/>
          </cell>
          <cell r="E4609" t="str">
            <v/>
          </cell>
          <cell r="F4609" t="str">
            <v/>
          </cell>
          <cell r="G4609" t="str">
            <v/>
          </cell>
          <cell r="H4609" t="str">
            <v/>
          </cell>
          <cell r="I4609"/>
          <cell r="J4609"/>
          <cell r="K4609"/>
          <cell r="L4609"/>
          <cell r="M4609" t="str">
            <v/>
          </cell>
          <cell r="N4609"/>
          <cell r="O4609"/>
          <cell r="P4609"/>
          <cell r="Q4609" t="str">
            <v/>
          </cell>
          <cell r="R4609"/>
          <cell r="S4609" t="str">
            <v/>
          </cell>
          <cell r="T4609"/>
          <cell r="U4609"/>
          <cell r="V4609" t="str">
            <v/>
          </cell>
        </row>
        <row r="4610">
          <cell r="A4610"/>
          <cell r="B4610" t="str">
            <v/>
          </cell>
          <cell r="C4610"/>
          <cell r="D4610" t="str">
            <v/>
          </cell>
          <cell r="E4610" t="str">
            <v/>
          </cell>
          <cell r="F4610" t="str">
            <v/>
          </cell>
          <cell r="G4610" t="str">
            <v/>
          </cell>
          <cell r="H4610" t="str">
            <v/>
          </cell>
          <cell r="I4610"/>
          <cell r="J4610"/>
          <cell r="K4610"/>
          <cell r="L4610"/>
          <cell r="M4610" t="str">
            <v/>
          </cell>
          <cell r="N4610"/>
          <cell r="O4610"/>
          <cell r="P4610"/>
          <cell r="Q4610" t="str">
            <v/>
          </cell>
          <cell r="R4610"/>
          <cell r="S4610" t="str">
            <v/>
          </cell>
          <cell r="T4610"/>
          <cell r="U4610"/>
          <cell r="V4610" t="str">
            <v/>
          </cell>
        </row>
        <row r="4611">
          <cell r="A4611"/>
          <cell r="B4611" t="str">
            <v/>
          </cell>
          <cell r="C4611"/>
          <cell r="D4611" t="str">
            <v/>
          </cell>
          <cell r="E4611" t="str">
            <v/>
          </cell>
          <cell r="F4611" t="str">
            <v/>
          </cell>
          <cell r="G4611" t="str">
            <v/>
          </cell>
          <cell r="H4611" t="str">
            <v/>
          </cell>
          <cell r="I4611"/>
          <cell r="J4611"/>
          <cell r="K4611"/>
          <cell r="L4611"/>
          <cell r="M4611" t="str">
            <v/>
          </cell>
          <cell r="N4611"/>
          <cell r="O4611"/>
          <cell r="P4611"/>
          <cell r="Q4611" t="str">
            <v/>
          </cell>
          <cell r="R4611"/>
          <cell r="S4611" t="str">
            <v/>
          </cell>
          <cell r="T4611"/>
          <cell r="U4611"/>
          <cell r="V4611" t="str">
            <v/>
          </cell>
        </row>
        <row r="4612">
          <cell r="A4612"/>
          <cell r="B4612" t="str">
            <v/>
          </cell>
          <cell r="C4612"/>
          <cell r="D4612" t="str">
            <v/>
          </cell>
          <cell r="E4612" t="str">
            <v/>
          </cell>
          <cell r="F4612" t="str">
            <v/>
          </cell>
          <cell r="G4612" t="str">
            <v/>
          </cell>
          <cell r="H4612" t="str">
            <v/>
          </cell>
          <cell r="I4612"/>
          <cell r="J4612"/>
          <cell r="K4612"/>
          <cell r="L4612"/>
          <cell r="M4612" t="str">
            <v/>
          </cell>
          <cell r="N4612"/>
          <cell r="O4612"/>
          <cell r="P4612"/>
          <cell r="Q4612" t="str">
            <v/>
          </cell>
          <cell r="R4612"/>
          <cell r="S4612" t="str">
            <v/>
          </cell>
          <cell r="T4612"/>
          <cell r="U4612"/>
          <cell r="V4612" t="str">
            <v/>
          </cell>
        </row>
        <row r="4613">
          <cell r="A4613"/>
          <cell r="B4613" t="str">
            <v/>
          </cell>
          <cell r="C4613"/>
          <cell r="D4613" t="str">
            <v/>
          </cell>
          <cell r="E4613" t="str">
            <v/>
          </cell>
          <cell r="F4613" t="str">
            <v/>
          </cell>
          <cell r="G4613" t="str">
            <v/>
          </cell>
          <cell r="H4613" t="str">
            <v/>
          </cell>
          <cell r="I4613"/>
          <cell r="J4613"/>
          <cell r="K4613"/>
          <cell r="L4613"/>
          <cell r="M4613" t="str">
            <v/>
          </cell>
          <cell r="N4613"/>
          <cell r="O4613"/>
          <cell r="P4613"/>
          <cell r="Q4613" t="str">
            <v/>
          </cell>
          <cell r="R4613"/>
          <cell r="S4613" t="str">
            <v/>
          </cell>
          <cell r="T4613"/>
          <cell r="U4613"/>
          <cell r="V4613" t="str">
            <v/>
          </cell>
        </row>
        <row r="4614">
          <cell r="A4614"/>
          <cell r="B4614" t="str">
            <v/>
          </cell>
          <cell r="C4614"/>
          <cell r="D4614" t="str">
            <v/>
          </cell>
          <cell r="E4614" t="str">
            <v/>
          </cell>
          <cell r="F4614" t="str">
            <v/>
          </cell>
          <cell r="G4614" t="str">
            <v/>
          </cell>
          <cell r="H4614" t="str">
            <v/>
          </cell>
          <cell r="I4614"/>
          <cell r="J4614"/>
          <cell r="K4614"/>
          <cell r="L4614"/>
          <cell r="M4614" t="str">
            <v/>
          </cell>
          <cell r="N4614"/>
          <cell r="O4614"/>
          <cell r="P4614"/>
          <cell r="Q4614" t="str">
            <v/>
          </cell>
          <cell r="R4614"/>
          <cell r="S4614" t="str">
            <v/>
          </cell>
          <cell r="T4614"/>
          <cell r="U4614"/>
          <cell r="V4614" t="str">
            <v/>
          </cell>
        </row>
        <row r="4615">
          <cell r="A4615"/>
          <cell r="B4615" t="str">
            <v/>
          </cell>
          <cell r="C4615"/>
          <cell r="D4615" t="str">
            <v/>
          </cell>
          <cell r="E4615" t="str">
            <v/>
          </cell>
          <cell r="F4615" t="str">
            <v/>
          </cell>
          <cell r="G4615" t="str">
            <v/>
          </cell>
          <cell r="H4615" t="str">
            <v/>
          </cell>
          <cell r="I4615"/>
          <cell r="J4615"/>
          <cell r="K4615"/>
          <cell r="L4615"/>
          <cell r="M4615" t="str">
            <v/>
          </cell>
          <cell r="N4615"/>
          <cell r="O4615"/>
          <cell r="P4615"/>
          <cell r="Q4615" t="str">
            <v/>
          </cell>
          <cell r="R4615"/>
          <cell r="S4615" t="str">
            <v/>
          </cell>
          <cell r="T4615"/>
          <cell r="U4615"/>
          <cell r="V4615" t="str">
            <v/>
          </cell>
        </row>
        <row r="4616">
          <cell r="A4616"/>
          <cell r="B4616" t="str">
            <v/>
          </cell>
          <cell r="C4616"/>
          <cell r="D4616" t="str">
            <v/>
          </cell>
          <cell r="E4616" t="str">
            <v/>
          </cell>
          <cell r="F4616" t="str">
            <v/>
          </cell>
          <cell r="G4616" t="str">
            <v/>
          </cell>
          <cell r="H4616" t="str">
            <v/>
          </cell>
          <cell r="I4616"/>
          <cell r="J4616"/>
          <cell r="K4616"/>
          <cell r="L4616"/>
          <cell r="M4616" t="str">
            <v/>
          </cell>
          <cell r="N4616"/>
          <cell r="O4616"/>
          <cell r="P4616"/>
          <cell r="Q4616" t="str">
            <v/>
          </cell>
          <cell r="R4616"/>
          <cell r="S4616" t="str">
            <v/>
          </cell>
          <cell r="T4616"/>
          <cell r="U4616"/>
          <cell r="V4616" t="str">
            <v/>
          </cell>
        </row>
        <row r="4617">
          <cell r="A4617"/>
          <cell r="B4617" t="str">
            <v/>
          </cell>
          <cell r="C4617"/>
          <cell r="D4617" t="str">
            <v/>
          </cell>
          <cell r="E4617" t="str">
            <v/>
          </cell>
          <cell r="F4617" t="str">
            <v/>
          </cell>
          <cell r="G4617" t="str">
            <v/>
          </cell>
          <cell r="H4617" t="str">
            <v/>
          </cell>
          <cell r="I4617"/>
          <cell r="J4617"/>
          <cell r="K4617"/>
          <cell r="L4617"/>
          <cell r="M4617" t="str">
            <v/>
          </cell>
          <cell r="N4617"/>
          <cell r="O4617"/>
          <cell r="P4617"/>
          <cell r="Q4617" t="str">
            <v/>
          </cell>
          <cell r="R4617"/>
          <cell r="S4617" t="str">
            <v/>
          </cell>
          <cell r="T4617"/>
          <cell r="U4617"/>
          <cell r="V4617" t="str">
            <v/>
          </cell>
        </row>
        <row r="4618">
          <cell r="A4618"/>
          <cell r="B4618" t="str">
            <v/>
          </cell>
          <cell r="C4618"/>
          <cell r="D4618" t="str">
            <v/>
          </cell>
          <cell r="E4618" t="str">
            <v/>
          </cell>
          <cell r="F4618" t="str">
            <v/>
          </cell>
          <cell r="G4618" t="str">
            <v/>
          </cell>
          <cell r="H4618" t="str">
            <v/>
          </cell>
          <cell r="I4618"/>
          <cell r="J4618"/>
          <cell r="K4618"/>
          <cell r="L4618"/>
          <cell r="M4618" t="str">
            <v/>
          </cell>
          <cell r="N4618"/>
          <cell r="O4618"/>
          <cell r="P4618"/>
          <cell r="Q4618" t="str">
            <v/>
          </cell>
          <cell r="R4618"/>
          <cell r="S4618" t="str">
            <v/>
          </cell>
          <cell r="T4618"/>
          <cell r="U4618"/>
          <cell r="V4618" t="str">
            <v/>
          </cell>
        </row>
        <row r="4619">
          <cell r="A4619"/>
          <cell r="B4619" t="str">
            <v/>
          </cell>
          <cell r="C4619"/>
          <cell r="D4619" t="str">
            <v/>
          </cell>
          <cell r="E4619" t="str">
            <v/>
          </cell>
          <cell r="F4619" t="str">
            <v/>
          </cell>
          <cell r="G4619" t="str">
            <v/>
          </cell>
          <cell r="H4619" t="str">
            <v/>
          </cell>
          <cell r="I4619"/>
          <cell r="J4619"/>
          <cell r="K4619"/>
          <cell r="L4619"/>
          <cell r="M4619" t="str">
            <v/>
          </cell>
          <cell r="N4619"/>
          <cell r="O4619"/>
          <cell r="P4619"/>
          <cell r="Q4619" t="str">
            <v/>
          </cell>
          <cell r="R4619"/>
          <cell r="S4619" t="str">
            <v/>
          </cell>
          <cell r="T4619"/>
          <cell r="U4619"/>
          <cell r="V4619" t="str">
            <v/>
          </cell>
        </row>
        <row r="4620">
          <cell r="A4620"/>
          <cell r="B4620" t="str">
            <v/>
          </cell>
          <cell r="C4620"/>
          <cell r="D4620" t="str">
            <v/>
          </cell>
          <cell r="E4620" t="str">
            <v/>
          </cell>
          <cell r="F4620" t="str">
            <v/>
          </cell>
          <cell r="G4620" t="str">
            <v/>
          </cell>
          <cell r="H4620" t="str">
            <v/>
          </cell>
          <cell r="I4620"/>
          <cell r="J4620"/>
          <cell r="K4620"/>
          <cell r="L4620"/>
          <cell r="M4620" t="str">
            <v/>
          </cell>
          <cell r="N4620"/>
          <cell r="O4620"/>
          <cell r="P4620"/>
          <cell r="Q4620" t="str">
            <v/>
          </cell>
          <cell r="R4620"/>
          <cell r="S4620" t="str">
            <v/>
          </cell>
          <cell r="T4620"/>
          <cell r="U4620"/>
          <cell r="V4620" t="str">
            <v/>
          </cell>
        </row>
        <row r="4621">
          <cell r="A4621"/>
          <cell r="B4621" t="str">
            <v/>
          </cell>
          <cell r="C4621"/>
          <cell r="D4621" t="str">
            <v/>
          </cell>
          <cell r="E4621" t="str">
            <v/>
          </cell>
          <cell r="F4621" t="str">
            <v/>
          </cell>
          <cell r="G4621" t="str">
            <v/>
          </cell>
          <cell r="H4621" t="str">
            <v/>
          </cell>
          <cell r="I4621"/>
          <cell r="J4621"/>
          <cell r="K4621"/>
          <cell r="L4621"/>
          <cell r="M4621" t="str">
            <v/>
          </cell>
          <cell r="N4621"/>
          <cell r="O4621"/>
          <cell r="P4621"/>
          <cell r="Q4621" t="str">
            <v/>
          </cell>
          <cell r="R4621"/>
          <cell r="S4621" t="str">
            <v/>
          </cell>
          <cell r="T4621"/>
          <cell r="U4621"/>
          <cell r="V4621" t="str">
            <v/>
          </cell>
        </row>
        <row r="4622">
          <cell r="A4622"/>
          <cell r="B4622" t="str">
            <v/>
          </cell>
          <cell r="C4622"/>
          <cell r="D4622" t="str">
            <v/>
          </cell>
          <cell r="E4622" t="str">
            <v/>
          </cell>
          <cell r="F4622" t="str">
            <v/>
          </cell>
          <cell r="G4622" t="str">
            <v/>
          </cell>
          <cell r="H4622" t="str">
            <v/>
          </cell>
          <cell r="I4622"/>
          <cell r="J4622"/>
          <cell r="K4622"/>
          <cell r="L4622"/>
          <cell r="M4622" t="str">
            <v/>
          </cell>
          <cell r="N4622"/>
          <cell r="O4622"/>
          <cell r="P4622"/>
          <cell r="Q4622" t="str">
            <v/>
          </cell>
          <cell r="R4622"/>
          <cell r="S4622" t="str">
            <v/>
          </cell>
          <cell r="T4622"/>
          <cell r="U4622"/>
          <cell r="V4622" t="str">
            <v/>
          </cell>
        </row>
        <row r="4623">
          <cell r="A4623"/>
          <cell r="B4623" t="str">
            <v/>
          </cell>
          <cell r="C4623"/>
          <cell r="D4623" t="str">
            <v/>
          </cell>
          <cell r="E4623" t="str">
            <v/>
          </cell>
          <cell r="F4623" t="str">
            <v/>
          </cell>
          <cell r="G4623" t="str">
            <v/>
          </cell>
          <cell r="H4623" t="str">
            <v/>
          </cell>
          <cell r="I4623"/>
          <cell r="J4623"/>
          <cell r="K4623"/>
          <cell r="L4623"/>
          <cell r="M4623" t="str">
            <v/>
          </cell>
          <cell r="N4623"/>
          <cell r="O4623"/>
          <cell r="P4623"/>
          <cell r="Q4623" t="str">
            <v/>
          </cell>
          <cell r="R4623"/>
          <cell r="S4623" t="str">
            <v/>
          </cell>
          <cell r="T4623"/>
          <cell r="U4623"/>
          <cell r="V4623" t="str">
            <v/>
          </cell>
        </row>
        <row r="4624">
          <cell r="A4624"/>
          <cell r="B4624" t="str">
            <v/>
          </cell>
          <cell r="C4624"/>
          <cell r="D4624" t="str">
            <v/>
          </cell>
          <cell r="E4624" t="str">
            <v/>
          </cell>
          <cell r="F4624" t="str">
            <v/>
          </cell>
          <cell r="G4624" t="str">
            <v/>
          </cell>
          <cell r="H4624" t="str">
            <v/>
          </cell>
          <cell r="I4624"/>
          <cell r="J4624"/>
          <cell r="K4624"/>
          <cell r="L4624"/>
          <cell r="M4624" t="str">
            <v/>
          </cell>
          <cell r="N4624"/>
          <cell r="O4624"/>
          <cell r="P4624"/>
          <cell r="Q4624" t="str">
            <v/>
          </cell>
          <cell r="R4624"/>
          <cell r="S4624" t="str">
            <v/>
          </cell>
          <cell r="T4624"/>
          <cell r="U4624"/>
          <cell r="V4624" t="str">
            <v/>
          </cell>
        </row>
        <row r="4625">
          <cell r="A4625"/>
          <cell r="B4625" t="str">
            <v/>
          </cell>
          <cell r="C4625"/>
          <cell r="D4625" t="str">
            <v/>
          </cell>
          <cell r="E4625" t="str">
            <v/>
          </cell>
          <cell r="F4625" t="str">
            <v/>
          </cell>
          <cell r="G4625" t="str">
            <v/>
          </cell>
          <cell r="H4625" t="str">
            <v/>
          </cell>
          <cell r="I4625"/>
          <cell r="J4625"/>
          <cell r="K4625"/>
          <cell r="L4625"/>
          <cell r="M4625" t="str">
            <v/>
          </cell>
          <cell r="N4625"/>
          <cell r="O4625"/>
          <cell r="P4625"/>
          <cell r="Q4625" t="str">
            <v/>
          </cell>
          <cell r="R4625"/>
          <cell r="S4625" t="str">
            <v/>
          </cell>
          <cell r="T4625"/>
          <cell r="U4625"/>
          <cell r="V4625" t="str">
            <v/>
          </cell>
        </row>
        <row r="4626">
          <cell r="A4626"/>
          <cell r="B4626" t="str">
            <v/>
          </cell>
          <cell r="C4626"/>
          <cell r="D4626" t="str">
            <v/>
          </cell>
          <cell r="E4626" t="str">
            <v/>
          </cell>
          <cell r="F4626" t="str">
            <v/>
          </cell>
          <cell r="G4626" t="str">
            <v/>
          </cell>
          <cell r="H4626" t="str">
            <v/>
          </cell>
          <cell r="I4626"/>
          <cell r="J4626"/>
          <cell r="K4626"/>
          <cell r="L4626"/>
          <cell r="M4626" t="str">
            <v/>
          </cell>
          <cell r="N4626"/>
          <cell r="O4626"/>
          <cell r="P4626"/>
          <cell r="Q4626" t="str">
            <v/>
          </cell>
          <cell r="R4626"/>
          <cell r="S4626" t="str">
            <v/>
          </cell>
          <cell r="T4626"/>
          <cell r="U4626"/>
          <cell r="V4626" t="str">
            <v/>
          </cell>
        </row>
        <row r="4627">
          <cell r="A4627"/>
          <cell r="B4627" t="str">
            <v/>
          </cell>
          <cell r="C4627"/>
          <cell r="D4627" t="str">
            <v/>
          </cell>
          <cell r="E4627" t="str">
            <v/>
          </cell>
          <cell r="F4627" t="str">
            <v/>
          </cell>
          <cell r="G4627" t="str">
            <v/>
          </cell>
          <cell r="H4627" t="str">
            <v/>
          </cell>
          <cell r="I4627"/>
          <cell r="J4627"/>
          <cell r="K4627"/>
          <cell r="L4627"/>
          <cell r="M4627" t="str">
            <v/>
          </cell>
          <cell r="N4627"/>
          <cell r="O4627"/>
          <cell r="P4627"/>
          <cell r="Q4627" t="str">
            <v/>
          </cell>
          <cell r="R4627"/>
          <cell r="S4627" t="str">
            <v/>
          </cell>
          <cell r="T4627"/>
          <cell r="U4627"/>
          <cell r="V4627" t="str">
            <v/>
          </cell>
        </row>
        <row r="4628">
          <cell r="A4628"/>
          <cell r="B4628" t="str">
            <v/>
          </cell>
          <cell r="C4628"/>
          <cell r="D4628" t="str">
            <v/>
          </cell>
          <cell r="E4628" t="str">
            <v/>
          </cell>
          <cell r="F4628" t="str">
            <v/>
          </cell>
          <cell r="G4628" t="str">
            <v/>
          </cell>
          <cell r="H4628" t="str">
            <v/>
          </cell>
          <cell r="I4628"/>
          <cell r="J4628"/>
          <cell r="K4628"/>
          <cell r="L4628"/>
          <cell r="M4628" t="str">
            <v/>
          </cell>
          <cell r="N4628"/>
          <cell r="O4628"/>
          <cell r="P4628"/>
          <cell r="Q4628" t="str">
            <v/>
          </cell>
          <cell r="R4628"/>
          <cell r="S4628" t="str">
            <v/>
          </cell>
          <cell r="T4628"/>
          <cell r="U4628"/>
          <cell r="V4628" t="str">
            <v/>
          </cell>
        </row>
        <row r="4629">
          <cell r="A4629"/>
          <cell r="B4629" t="str">
            <v/>
          </cell>
          <cell r="C4629"/>
          <cell r="D4629" t="str">
            <v/>
          </cell>
          <cell r="E4629" t="str">
            <v/>
          </cell>
          <cell r="F4629" t="str">
            <v/>
          </cell>
          <cell r="G4629" t="str">
            <v/>
          </cell>
          <cell r="H4629" t="str">
            <v/>
          </cell>
          <cell r="I4629"/>
          <cell r="J4629"/>
          <cell r="K4629"/>
          <cell r="L4629"/>
          <cell r="M4629" t="str">
            <v/>
          </cell>
          <cell r="N4629"/>
          <cell r="O4629"/>
          <cell r="P4629"/>
          <cell r="Q4629" t="str">
            <v/>
          </cell>
          <cell r="R4629"/>
          <cell r="S4629" t="str">
            <v/>
          </cell>
          <cell r="T4629"/>
          <cell r="U4629"/>
          <cell r="V4629" t="str">
            <v/>
          </cell>
        </row>
        <row r="4630">
          <cell r="A4630"/>
          <cell r="B4630" t="str">
            <v/>
          </cell>
          <cell r="C4630"/>
          <cell r="D4630" t="str">
            <v/>
          </cell>
          <cell r="E4630" t="str">
            <v/>
          </cell>
          <cell r="F4630" t="str">
            <v/>
          </cell>
          <cell r="G4630" t="str">
            <v/>
          </cell>
          <cell r="H4630" t="str">
            <v/>
          </cell>
          <cell r="I4630"/>
          <cell r="J4630"/>
          <cell r="K4630"/>
          <cell r="L4630"/>
          <cell r="M4630" t="str">
            <v/>
          </cell>
          <cell r="N4630"/>
          <cell r="O4630"/>
          <cell r="P4630"/>
          <cell r="Q4630" t="str">
            <v/>
          </cell>
          <cell r="R4630"/>
          <cell r="S4630" t="str">
            <v/>
          </cell>
          <cell r="T4630"/>
          <cell r="U4630"/>
          <cell r="V4630" t="str">
            <v/>
          </cell>
        </row>
        <row r="4631">
          <cell r="A4631"/>
          <cell r="B4631" t="str">
            <v/>
          </cell>
          <cell r="C4631"/>
          <cell r="D4631" t="str">
            <v/>
          </cell>
          <cell r="E4631" t="str">
            <v/>
          </cell>
          <cell r="F4631" t="str">
            <v/>
          </cell>
          <cell r="G4631" t="str">
            <v/>
          </cell>
          <cell r="H4631" t="str">
            <v/>
          </cell>
          <cell r="I4631"/>
          <cell r="J4631"/>
          <cell r="K4631"/>
          <cell r="L4631"/>
          <cell r="M4631" t="str">
            <v/>
          </cell>
          <cell r="N4631"/>
          <cell r="O4631"/>
          <cell r="P4631"/>
          <cell r="Q4631" t="str">
            <v/>
          </cell>
          <cell r="R4631"/>
          <cell r="S4631" t="str">
            <v/>
          </cell>
          <cell r="T4631"/>
          <cell r="U4631"/>
          <cell r="V4631" t="str">
            <v/>
          </cell>
        </row>
        <row r="4632">
          <cell r="A4632"/>
          <cell r="B4632" t="str">
            <v/>
          </cell>
          <cell r="C4632"/>
          <cell r="D4632" t="str">
            <v/>
          </cell>
          <cell r="E4632" t="str">
            <v/>
          </cell>
          <cell r="F4632" t="str">
            <v/>
          </cell>
          <cell r="G4632" t="str">
            <v/>
          </cell>
          <cell r="H4632" t="str">
            <v/>
          </cell>
          <cell r="I4632"/>
          <cell r="J4632"/>
          <cell r="K4632"/>
          <cell r="L4632"/>
          <cell r="M4632" t="str">
            <v/>
          </cell>
          <cell r="N4632"/>
          <cell r="O4632"/>
          <cell r="P4632"/>
          <cell r="Q4632" t="str">
            <v/>
          </cell>
          <cell r="R4632"/>
          <cell r="S4632" t="str">
            <v/>
          </cell>
          <cell r="T4632"/>
          <cell r="U4632"/>
          <cell r="V4632" t="str">
            <v/>
          </cell>
        </row>
        <row r="4633">
          <cell r="A4633"/>
          <cell r="B4633" t="str">
            <v/>
          </cell>
          <cell r="C4633"/>
          <cell r="D4633" t="str">
            <v/>
          </cell>
          <cell r="E4633" t="str">
            <v/>
          </cell>
          <cell r="F4633" t="str">
            <v/>
          </cell>
          <cell r="G4633" t="str">
            <v/>
          </cell>
          <cell r="H4633" t="str">
            <v/>
          </cell>
          <cell r="I4633"/>
          <cell r="J4633"/>
          <cell r="K4633"/>
          <cell r="L4633"/>
          <cell r="M4633" t="str">
            <v/>
          </cell>
          <cell r="N4633"/>
          <cell r="O4633"/>
          <cell r="P4633"/>
          <cell r="Q4633" t="str">
            <v/>
          </cell>
          <cell r="R4633"/>
          <cell r="S4633" t="str">
            <v/>
          </cell>
          <cell r="T4633"/>
          <cell r="U4633"/>
          <cell r="V4633" t="str">
            <v/>
          </cell>
        </row>
        <row r="4634">
          <cell r="A4634"/>
          <cell r="B4634" t="str">
            <v/>
          </cell>
          <cell r="C4634"/>
          <cell r="D4634" t="str">
            <v/>
          </cell>
          <cell r="E4634" t="str">
            <v/>
          </cell>
          <cell r="F4634" t="str">
            <v/>
          </cell>
          <cell r="G4634" t="str">
            <v/>
          </cell>
          <cell r="H4634" t="str">
            <v/>
          </cell>
          <cell r="I4634"/>
          <cell r="J4634"/>
          <cell r="K4634"/>
          <cell r="L4634"/>
          <cell r="M4634" t="str">
            <v/>
          </cell>
          <cell r="N4634"/>
          <cell r="O4634"/>
          <cell r="P4634"/>
          <cell r="Q4634" t="str">
            <v/>
          </cell>
          <cell r="R4634"/>
          <cell r="S4634" t="str">
            <v/>
          </cell>
          <cell r="T4634"/>
          <cell r="U4634"/>
          <cell r="V4634" t="str">
            <v/>
          </cell>
        </row>
        <row r="4635">
          <cell r="A4635"/>
          <cell r="B4635" t="str">
            <v/>
          </cell>
          <cell r="C4635"/>
          <cell r="D4635" t="str">
            <v/>
          </cell>
          <cell r="E4635" t="str">
            <v/>
          </cell>
          <cell r="F4635" t="str">
            <v/>
          </cell>
          <cell r="G4635" t="str">
            <v/>
          </cell>
          <cell r="H4635" t="str">
            <v/>
          </cell>
          <cell r="I4635"/>
          <cell r="J4635"/>
          <cell r="K4635"/>
          <cell r="L4635"/>
          <cell r="M4635" t="str">
            <v/>
          </cell>
          <cell r="N4635"/>
          <cell r="O4635"/>
          <cell r="P4635"/>
          <cell r="Q4635" t="str">
            <v/>
          </cell>
          <cell r="R4635"/>
          <cell r="S4635" t="str">
            <v/>
          </cell>
          <cell r="T4635"/>
          <cell r="U4635"/>
          <cell r="V4635" t="str">
            <v/>
          </cell>
        </row>
        <row r="4636">
          <cell r="A4636"/>
          <cell r="B4636" t="str">
            <v/>
          </cell>
          <cell r="C4636"/>
          <cell r="D4636" t="str">
            <v/>
          </cell>
          <cell r="E4636" t="str">
            <v/>
          </cell>
          <cell r="F4636" t="str">
            <v/>
          </cell>
          <cell r="G4636" t="str">
            <v/>
          </cell>
          <cell r="H4636" t="str">
            <v/>
          </cell>
          <cell r="I4636"/>
          <cell r="J4636"/>
          <cell r="K4636"/>
          <cell r="L4636"/>
          <cell r="M4636" t="str">
            <v/>
          </cell>
          <cell r="N4636"/>
          <cell r="O4636"/>
          <cell r="P4636"/>
          <cell r="Q4636" t="str">
            <v/>
          </cell>
          <cell r="R4636"/>
          <cell r="S4636" t="str">
            <v/>
          </cell>
          <cell r="T4636"/>
          <cell r="U4636"/>
          <cell r="V4636" t="str">
            <v/>
          </cell>
        </row>
        <row r="4637">
          <cell r="A4637"/>
          <cell r="B4637" t="str">
            <v/>
          </cell>
          <cell r="C4637"/>
          <cell r="D4637" t="str">
            <v/>
          </cell>
          <cell r="E4637" t="str">
            <v/>
          </cell>
          <cell r="F4637" t="str">
            <v/>
          </cell>
          <cell r="G4637" t="str">
            <v/>
          </cell>
          <cell r="H4637" t="str">
            <v/>
          </cell>
          <cell r="I4637"/>
          <cell r="J4637"/>
          <cell r="K4637"/>
          <cell r="L4637"/>
          <cell r="M4637" t="str">
            <v/>
          </cell>
          <cell r="N4637"/>
          <cell r="O4637"/>
          <cell r="P4637"/>
          <cell r="Q4637" t="str">
            <v/>
          </cell>
          <cell r="R4637"/>
          <cell r="S4637" t="str">
            <v/>
          </cell>
          <cell r="T4637"/>
          <cell r="U4637"/>
          <cell r="V4637" t="str">
            <v/>
          </cell>
        </row>
        <row r="4638">
          <cell r="A4638"/>
          <cell r="B4638" t="str">
            <v/>
          </cell>
          <cell r="C4638"/>
          <cell r="D4638" t="str">
            <v/>
          </cell>
          <cell r="E4638" t="str">
            <v/>
          </cell>
          <cell r="F4638" t="str">
            <v/>
          </cell>
          <cell r="G4638" t="str">
            <v/>
          </cell>
          <cell r="H4638" t="str">
            <v/>
          </cell>
          <cell r="I4638"/>
          <cell r="J4638"/>
          <cell r="K4638"/>
          <cell r="L4638"/>
          <cell r="M4638" t="str">
            <v/>
          </cell>
          <cell r="N4638"/>
          <cell r="O4638"/>
          <cell r="P4638"/>
          <cell r="Q4638" t="str">
            <v/>
          </cell>
          <cell r="R4638"/>
          <cell r="S4638" t="str">
            <v/>
          </cell>
          <cell r="T4638"/>
          <cell r="U4638"/>
          <cell r="V4638" t="str">
            <v/>
          </cell>
        </row>
        <row r="4639">
          <cell r="A4639"/>
          <cell r="B4639" t="str">
            <v/>
          </cell>
          <cell r="C4639"/>
          <cell r="D4639" t="str">
            <v/>
          </cell>
          <cell r="E4639" t="str">
            <v/>
          </cell>
          <cell r="F4639" t="str">
            <v/>
          </cell>
          <cell r="G4639" t="str">
            <v/>
          </cell>
          <cell r="H4639" t="str">
            <v/>
          </cell>
          <cell r="I4639"/>
          <cell r="J4639"/>
          <cell r="K4639"/>
          <cell r="L4639"/>
          <cell r="M4639" t="str">
            <v/>
          </cell>
          <cell r="N4639"/>
          <cell r="O4639"/>
          <cell r="P4639"/>
          <cell r="Q4639" t="str">
            <v/>
          </cell>
          <cell r="R4639"/>
          <cell r="S4639" t="str">
            <v/>
          </cell>
          <cell r="T4639"/>
          <cell r="U4639"/>
          <cell r="V4639" t="str">
            <v/>
          </cell>
        </row>
        <row r="4640">
          <cell r="A4640"/>
          <cell r="B4640" t="str">
            <v/>
          </cell>
          <cell r="C4640"/>
          <cell r="D4640" t="str">
            <v/>
          </cell>
          <cell r="E4640" t="str">
            <v/>
          </cell>
          <cell r="F4640" t="str">
            <v/>
          </cell>
          <cell r="G4640" t="str">
            <v/>
          </cell>
          <cell r="H4640" t="str">
            <v/>
          </cell>
          <cell r="I4640"/>
          <cell r="J4640"/>
          <cell r="K4640"/>
          <cell r="L4640"/>
          <cell r="M4640" t="str">
            <v/>
          </cell>
          <cell r="N4640"/>
          <cell r="O4640"/>
          <cell r="P4640"/>
          <cell r="Q4640" t="str">
            <v/>
          </cell>
          <cell r="R4640"/>
          <cell r="S4640" t="str">
            <v/>
          </cell>
          <cell r="T4640"/>
          <cell r="U4640"/>
          <cell r="V4640" t="str">
            <v/>
          </cell>
        </row>
        <row r="4641">
          <cell r="A4641"/>
          <cell r="B4641" t="str">
            <v/>
          </cell>
          <cell r="C4641"/>
          <cell r="D4641" t="str">
            <v/>
          </cell>
          <cell r="E4641" t="str">
            <v/>
          </cell>
          <cell r="F4641" t="str">
            <v/>
          </cell>
          <cell r="G4641" t="str">
            <v/>
          </cell>
          <cell r="H4641" t="str">
            <v/>
          </cell>
          <cell r="I4641"/>
          <cell r="J4641"/>
          <cell r="K4641"/>
          <cell r="L4641"/>
          <cell r="M4641" t="str">
            <v/>
          </cell>
          <cell r="N4641"/>
          <cell r="O4641"/>
          <cell r="P4641"/>
          <cell r="Q4641" t="str">
            <v/>
          </cell>
          <cell r="R4641"/>
          <cell r="S4641" t="str">
            <v/>
          </cell>
          <cell r="T4641"/>
          <cell r="U4641"/>
          <cell r="V4641" t="str">
            <v/>
          </cell>
        </row>
        <row r="4642">
          <cell r="A4642"/>
          <cell r="B4642" t="str">
            <v/>
          </cell>
          <cell r="C4642"/>
          <cell r="D4642" t="str">
            <v/>
          </cell>
          <cell r="E4642" t="str">
            <v/>
          </cell>
          <cell r="F4642" t="str">
            <v/>
          </cell>
          <cell r="G4642" t="str">
            <v/>
          </cell>
          <cell r="H4642" t="str">
            <v/>
          </cell>
          <cell r="I4642"/>
          <cell r="J4642"/>
          <cell r="K4642"/>
          <cell r="L4642"/>
          <cell r="M4642" t="str">
            <v/>
          </cell>
          <cell r="N4642"/>
          <cell r="O4642"/>
          <cell r="P4642"/>
          <cell r="Q4642" t="str">
            <v/>
          </cell>
          <cell r="R4642"/>
          <cell r="S4642" t="str">
            <v/>
          </cell>
          <cell r="T4642"/>
          <cell r="U4642"/>
          <cell r="V4642" t="str">
            <v/>
          </cell>
        </row>
        <row r="4643">
          <cell r="A4643"/>
          <cell r="B4643" t="str">
            <v/>
          </cell>
          <cell r="C4643"/>
          <cell r="D4643" t="str">
            <v/>
          </cell>
          <cell r="E4643" t="str">
            <v/>
          </cell>
          <cell r="F4643" t="str">
            <v/>
          </cell>
          <cell r="G4643" t="str">
            <v/>
          </cell>
          <cell r="H4643" t="str">
            <v/>
          </cell>
          <cell r="I4643"/>
          <cell r="J4643"/>
          <cell r="K4643"/>
          <cell r="L4643"/>
          <cell r="M4643" t="str">
            <v/>
          </cell>
          <cell r="N4643"/>
          <cell r="O4643"/>
          <cell r="P4643"/>
          <cell r="Q4643" t="str">
            <v/>
          </cell>
          <cell r="R4643"/>
          <cell r="S4643" t="str">
            <v/>
          </cell>
          <cell r="T4643"/>
          <cell r="U4643"/>
          <cell r="V4643" t="str">
            <v/>
          </cell>
        </row>
        <row r="4644">
          <cell r="A4644"/>
          <cell r="B4644" t="str">
            <v/>
          </cell>
          <cell r="C4644"/>
          <cell r="D4644" t="str">
            <v/>
          </cell>
          <cell r="E4644" t="str">
            <v/>
          </cell>
          <cell r="F4644" t="str">
            <v/>
          </cell>
          <cell r="G4644" t="str">
            <v/>
          </cell>
          <cell r="H4644" t="str">
            <v/>
          </cell>
          <cell r="I4644"/>
          <cell r="J4644"/>
          <cell r="K4644"/>
          <cell r="L4644"/>
          <cell r="M4644" t="str">
            <v/>
          </cell>
          <cell r="N4644"/>
          <cell r="O4644"/>
          <cell r="P4644"/>
          <cell r="Q4644" t="str">
            <v/>
          </cell>
          <cell r="R4644"/>
          <cell r="S4644" t="str">
            <v/>
          </cell>
          <cell r="T4644"/>
          <cell r="U4644"/>
          <cell r="V4644" t="str">
            <v/>
          </cell>
        </row>
        <row r="4645">
          <cell r="A4645"/>
          <cell r="B4645" t="str">
            <v/>
          </cell>
          <cell r="C4645"/>
          <cell r="D4645" t="str">
            <v/>
          </cell>
          <cell r="E4645" t="str">
            <v/>
          </cell>
          <cell r="F4645" t="str">
            <v/>
          </cell>
          <cell r="G4645" t="str">
            <v/>
          </cell>
          <cell r="H4645" t="str">
            <v/>
          </cell>
          <cell r="I4645"/>
          <cell r="J4645"/>
          <cell r="K4645"/>
          <cell r="L4645"/>
          <cell r="M4645" t="str">
            <v/>
          </cell>
          <cell r="N4645"/>
          <cell r="O4645"/>
          <cell r="P4645"/>
          <cell r="Q4645" t="str">
            <v/>
          </cell>
          <cell r="R4645"/>
          <cell r="S4645" t="str">
            <v/>
          </cell>
          <cell r="T4645"/>
          <cell r="U4645"/>
          <cell r="V4645" t="str">
            <v/>
          </cell>
        </row>
        <row r="4646">
          <cell r="A4646"/>
          <cell r="B4646" t="str">
            <v/>
          </cell>
          <cell r="C4646"/>
          <cell r="D4646" t="str">
            <v/>
          </cell>
          <cell r="E4646" t="str">
            <v/>
          </cell>
          <cell r="F4646" t="str">
            <v/>
          </cell>
          <cell r="G4646" t="str">
            <v/>
          </cell>
          <cell r="H4646" t="str">
            <v/>
          </cell>
          <cell r="I4646"/>
          <cell r="J4646"/>
          <cell r="K4646"/>
          <cell r="L4646"/>
          <cell r="M4646" t="str">
            <v/>
          </cell>
          <cell r="N4646"/>
          <cell r="O4646"/>
          <cell r="P4646"/>
          <cell r="Q4646" t="str">
            <v/>
          </cell>
          <cell r="R4646"/>
          <cell r="S4646" t="str">
            <v/>
          </cell>
          <cell r="T4646"/>
          <cell r="U4646"/>
          <cell r="V4646" t="str">
            <v/>
          </cell>
        </row>
        <row r="4647">
          <cell r="A4647"/>
          <cell r="B4647" t="str">
            <v/>
          </cell>
          <cell r="C4647"/>
          <cell r="D4647" t="str">
            <v/>
          </cell>
          <cell r="E4647" t="str">
            <v/>
          </cell>
          <cell r="F4647" t="str">
            <v/>
          </cell>
          <cell r="G4647" t="str">
            <v/>
          </cell>
          <cell r="H4647" t="str">
            <v/>
          </cell>
          <cell r="I4647"/>
          <cell r="J4647"/>
          <cell r="K4647"/>
          <cell r="L4647"/>
          <cell r="M4647" t="str">
            <v/>
          </cell>
          <cell r="N4647"/>
          <cell r="O4647"/>
          <cell r="P4647"/>
          <cell r="Q4647" t="str">
            <v/>
          </cell>
          <cell r="R4647"/>
          <cell r="S4647" t="str">
            <v/>
          </cell>
          <cell r="T4647"/>
          <cell r="U4647"/>
          <cell r="V4647" t="str">
            <v/>
          </cell>
        </row>
        <row r="4648">
          <cell r="A4648"/>
          <cell r="B4648" t="str">
            <v/>
          </cell>
          <cell r="C4648"/>
          <cell r="D4648" t="str">
            <v/>
          </cell>
          <cell r="E4648" t="str">
            <v/>
          </cell>
          <cell r="F4648" t="str">
            <v/>
          </cell>
          <cell r="G4648" t="str">
            <v/>
          </cell>
          <cell r="H4648" t="str">
            <v/>
          </cell>
          <cell r="I4648"/>
          <cell r="J4648"/>
          <cell r="K4648"/>
          <cell r="L4648"/>
          <cell r="M4648" t="str">
            <v/>
          </cell>
          <cell r="N4648"/>
          <cell r="O4648"/>
          <cell r="P4648"/>
          <cell r="Q4648" t="str">
            <v/>
          </cell>
          <cell r="R4648"/>
          <cell r="S4648" t="str">
            <v/>
          </cell>
          <cell r="T4648"/>
          <cell r="U4648"/>
          <cell r="V4648" t="str">
            <v/>
          </cell>
        </row>
        <row r="4649">
          <cell r="A4649"/>
          <cell r="B4649" t="str">
            <v/>
          </cell>
          <cell r="C4649"/>
          <cell r="D4649" t="str">
            <v/>
          </cell>
          <cell r="E4649" t="str">
            <v/>
          </cell>
          <cell r="F4649" t="str">
            <v/>
          </cell>
          <cell r="G4649" t="str">
            <v/>
          </cell>
          <cell r="H4649" t="str">
            <v/>
          </cell>
          <cell r="I4649"/>
          <cell r="J4649"/>
          <cell r="K4649"/>
          <cell r="L4649"/>
          <cell r="M4649" t="str">
            <v/>
          </cell>
          <cell r="N4649"/>
          <cell r="O4649"/>
          <cell r="P4649"/>
          <cell r="Q4649" t="str">
            <v/>
          </cell>
          <cell r="R4649"/>
          <cell r="S4649" t="str">
            <v/>
          </cell>
          <cell r="T4649"/>
          <cell r="U4649"/>
          <cell r="V4649" t="str">
            <v/>
          </cell>
        </row>
        <row r="4650">
          <cell r="A4650"/>
          <cell r="B4650" t="str">
            <v/>
          </cell>
          <cell r="C4650"/>
          <cell r="D4650" t="str">
            <v/>
          </cell>
          <cell r="E4650" t="str">
            <v/>
          </cell>
          <cell r="F4650" t="str">
            <v/>
          </cell>
          <cell r="G4650" t="str">
            <v/>
          </cell>
          <cell r="H4650" t="str">
            <v/>
          </cell>
          <cell r="I4650"/>
          <cell r="J4650"/>
          <cell r="K4650"/>
          <cell r="L4650"/>
          <cell r="M4650" t="str">
            <v/>
          </cell>
          <cell r="N4650"/>
          <cell r="O4650"/>
          <cell r="P4650"/>
          <cell r="Q4650" t="str">
            <v/>
          </cell>
          <cell r="R4650"/>
          <cell r="S4650" t="str">
            <v/>
          </cell>
          <cell r="T4650"/>
          <cell r="U4650"/>
          <cell r="V4650" t="str">
            <v/>
          </cell>
        </row>
        <row r="4651">
          <cell r="A4651"/>
          <cell r="B4651" t="str">
            <v/>
          </cell>
          <cell r="C4651"/>
          <cell r="D4651" t="str">
            <v/>
          </cell>
          <cell r="E4651" t="str">
            <v/>
          </cell>
          <cell r="F4651" t="str">
            <v/>
          </cell>
          <cell r="G4651" t="str">
            <v/>
          </cell>
          <cell r="H4651" t="str">
            <v/>
          </cell>
          <cell r="I4651"/>
          <cell r="J4651"/>
          <cell r="K4651"/>
          <cell r="L4651"/>
          <cell r="M4651" t="str">
            <v/>
          </cell>
          <cell r="N4651"/>
          <cell r="O4651"/>
          <cell r="P4651"/>
          <cell r="Q4651" t="str">
            <v/>
          </cell>
          <cell r="R4651"/>
          <cell r="S4651" t="str">
            <v/>
          </cell>
          <cell r="T4651"/>
          <cell r="U4651"/>
          <cell r="V4651" t="str">
            <v/>
          </cell>
        </row>
        <row r="4652">
          <cell r="A4652"/>
          <cell r="B4652" t="str">
            <v/>
          </cell>
          <cell r="C4652"/>
          <cell r="D4652" t="str">
            <v/>
          </cell>
          <cell r="E4652" t="str">
            <v/>
          </cell>
          <cell r="F4652" t="str">
            <v/>
          </cell>
          <cell r="G4652" t="str">
            <v/>
          </cell>
          <cell r="H4652" t="str">
            <v/>
          </cell>
          <cell r="I4652"/>
          <cell r="J4652"/>
          <cell r="K4652"/>
          <cell r="L4652"/>
          <cell r="M4652" t="str">
            <v/>
          </cell>
          <cell r="N4652"/>
          <cell r="O4652"/>
          <cell r="P4652"/>
          <cell r="Q4652" t="str">
            <v/>
          </cell>
          <cell r="R4652"/>
          <cell r="S4652" t="str">
            <v/>
          </cell>
          <cell r="T4652"/>
          <cell r="U4652"/>
          <cell r="V4652" t="str">
            <v/>
          </cell>
        </row>
        <row r="4653">
          <cell r="A4653"/>
          <cell r="B4653" t="str">
            <v/>
          </cell>
          <cell r="C4653"/>
          <cell r="D4653" t="str">
            <v/>
          </cell>
          <cell r="E4653" t="str">
            <v/>
          </cell>
          <cell r="F4653" t="str">
            <v/>
          </cell>
          <cell r="G4653" t="str">
            <v/>
          </cell>
          <cell r="H4653" t="str">
            <v/>
          </cell>
          <cell r="I4653"/>
          <cell r="J4653"/>
          <cell r="K4653"/>
          <cell r="L4653"/>
          <cell r="M4653" t="str">
            <v/>
          </cell>
          <cell r="N4653"/>
          <cell r="O4653"/>
          <cell r="P4653"/>
          <cell r="Q4653" t="str">
            <v/>
          </cell>
          <cell r="R4653"/>
          <cell r="S4653" t="str">
            <v/>
          </cell>
          <cell r="T4653"/>
          <cell r="U4653"/>
          <cell r="V4653" t="str">
            <v/>
          </cell>
        </row>
        <row r="4654">
          <cell r="A4654"/>
          <cell r="B4654" t="str">
            <v/>
          </cell>
          <cell r="C4654"/>
          <cell r="D4654" t="str">
            <v/>
          </cell>
          <cell r="E4654" t="str">
            <v/>
          </cell>
          <cell r="F4654" t="str">
            <v/>
          </cell>
          <cell r="G4654" t="str">
            <v/>
          </cell>
          <cell r="H4654" t="str">
            <v/>
          </cell>
          <cell r="I4654"/>
          <cell r="J4654"/>
          <cell r="K4654"/>
          <cell r="L4654"/>
          <cell r="M4654" t="str">
            <v/>
          </cell>
          <cell r="N4654"/>
          <cell r="O4654"/>
          <cell r="P4654"/>
          <cell r="Q4654" t="str">
            <v/>
          </cell>
          <cell r="R4654"/>
          <cell r="S4654" t="str">
            <v/>
          </cell>
          <cell r="T4654"/>
          <cell r="U4654"/>
          <cell r="V4654" t="str">
            <v/>
          </cell>
        </row>
        <row r="4655">
          <cell r="A4655"/>
          <cell r="B4655" t="str">
            <v/>
          </cell>
          <cell r="C4655"/>
          <cell r="D4655" t="str">
            <v/>
          </cell>
          <cell r="E4655" t="str">
            <v/>
          </cell>
          <cell r="F4655" t="str">
            <v/>
          </cell>
          <cell r="G4655" t="str">
            <v/>
          </cell>
          <cell r="H4655" t="str">
            <v/>
          </cell>
          <cell r="I4655"/>
          <cell r="J4655"/>
          <cell r="K4655"/>
          <cell r="L4655"/>
          <cell r="M4655" t="str">
            <v/>
          </cell>
          <cell r="N4655"/>
          <cell r="O4655"/>
          <cell r="P4655"/>
          <cell r="Q4655" t="str">
            <v/>
          </cell>
          <cell r="R4655"/>
          <cell r="S4655" t="str">
            <v/>
          </cell>
          <cell r="T4655"/>
          <cell r="U4655"/>
          <cell r="V4655" t="str">
            <v/>
          </cell>
        </row>
        <row r="4656">
          <cell r="A4656"/>
          <cell r="B4656" t="str">
            <v/>
          </cell>
          <cell r="C4656"/>
          <cell r="D4656" t="str">
            <v/>
          </cell>
          <cell r="E4656" t="str">
            <v/>
          </cell>
          <cell r="F4656" t="str">
            <v/>
          </cell>
          <cell r="G4656" t="str">
            <v/>
          </cell>
          <cell r="H4656" t="str">
            <v/>
          </cell>
          <cell r="I4656"/>
          <cell r="J4656"/>
          <cell r="K4656"/>
          <cell r="L4656"/>
          <cell r="M4656" t="str">
            <v/>
          </cell>
          <cell r="N4656"/>
          <cell r="O4656"/>
          <cell r="P4656"/>
          <cell r="Q4656" t="str">
            <v/>
          </cell>
          <cell r="R4656"/>
          <cell r="S4656" t="str">
            <v/>
          </cell>
          <cell r="T4656"/>
          <cell r="U4656"/>
          <cell r="V4656" t="str">
            <v/>
          </cell>
        </row>
        <row r="4657">
          <cell r="A4657"/>
          <cell r="B4657" t="str">
            <v/>
          </cell>
          <cell r="C4657"/>
          <cell r="D4657" t="str">
            <v/>
          </cell>
          <cell r="E4657" t="str">
            <v/>
          </cell>
          <cell r="F4657" t="str">
            <v/>
          </cell>
          <cell r="G4657" t="str">
            <v/>
          </cell>
          <cell r="H4657" t="str">
            <v/>
          </cell>
          <cell r="I4657"/>
          <cell r="J4657"/>
          <cell r="K4657"/>
          <cell r="L4657"/>
          <cell r="M4657" t="str">
            <v/>
          </cell>
          <cell r="N4657"/>
          <cell r="O4657"/>
          <cell r="P4657"/>
          <cell r="Q4657" t="str">
            <v/>
          </cell>
          <cell r="R4657"/>
          <cell r="S4657" t="str">
            <v/>
          </cell>
          <cell r="T4657"/>
          <cell r="U4657"/>
          <cell r="V4657" t="str">
            <v/>
          </cell>
        </row>
        <row r="4658">
          <cell r="A4658"/>
          <cell r="B4658" t="str">
            <v/>
          </cell>
          <cell r="C4658"/>
          <cell r="D4658" t="str">
            <v/>
          </cell>
          <cell r="E4658" t="str">
            <v/>
          </cell>
          <cell r="F4658" t="str">
            <v/>
          </cell>
          <cell r="G4658" t="str">
            <v/>
          </cell>
          <cell r="H4658" t="str">
            <v/>
          </cell>
          <cell r="I4658"/>
          <cell r="J4658"/>
          <cell r="K4658"/>
          <cell r="L4658"/>
          <cell r="M4658" t="str">
            <v/>
          </cell>
          <cell r="N4658"/>
          <cell r="O4658"/>
          <cell r="P4658"/>
          <cell r="Q4658" t="str">
            <v/>
          </cell>
          <cell r="R4658"/>
          <cell r="S4658" t="str">
            <v/>
          </cell>
          <cell r="T4658"/>
          <cell r="U4658"/>
          <cell r="V4658" t="str">
            <v/>
          </cell>
        </row>
        <row r="4659">
          <cell r="A4659"/>
          <cell r="B4659" t="str">
            <v/>
          </cell>
          <cell r="C4659"/>
          <cell r="D4659" t="str">
            <v/>
          </cell>
          <cell r="E4659" t="str">
            <v/>
          </cell>
          <cell r="F4659" t="str">
            <v/>
          </cell>
          <cell r="G4659" t="str">
            <v/>
          </cell>
          <cell r="H4659" t="str">
            <v/>
          </cell>
          <cell r="I4659"/>
          <cell r="J4659"/>
          <cell r="K4659"/>
          <cell r="L4659"/>
          <cell r="M4659" t="str">
            <v/>
          </cell>
          <cell r="N4659"/>
          <cell r="O4659"/>
          <cell r="P4659"/>
          <cell r="Q4659" t="str">
            <v/>
          </cell>
          <cell r="R4659"/>
          <cell r="S4659" t="str">
            <v/>
          </cell>
          <cell r="T4659"/>
          <cell r="U4659"/>
          <cell r="V4659" t="str">
            <v/>
          </cell>
        </row>
        <row r="4660">
          <cell r="A4660"/>
          <cell r="B4660" t="str">
            <v/>
          </cell>
          <cell r="C4660"/>
          <cell r="D4660" t="str">
            <v/>
          </cell>
          <cell r="E4660" t="str">
            <v/>
          </cell>
          <cell r="F4660" t="str">
            <v/>
          </cell>
          <cell r="G4660" t="str">
            <v/>
          </cell>
          <cell r="H4660" t="str">
            <v/>
          </cell>
          <cell r="I4660"/>
          <cell r="J4660"/>
          <cell r="K4660"/>
          <cell r="L4660"/>
          <cell r="M4660" t="str">
            <v/>
          </cell>
          <cell r="N4660"/>
          <cell r="O4660"/>
          <cell r="P4660"/>
          <cell r="Q4660" t="str">
            <v/>
          </cell>
          <cell r="R4660"/>
          <cell r="S4660" t="str">
            <v/>
          </cell>
          <cell r="T4660"/>
          <cell r="U4660"/>
          <cell r="V4660" t="str">
            <v/>
          </cell>
        </row>
        <row r="4661">
          <cell r="A4661"/>
          <cell r="B4661" t="str">
            <v/>
          </cell>
          <cell r="C4661"/>
          <cell r="D4661" t="str">
            <v/>
          </cell>
          <cell r="E4661" t="str">
            <v/>
          </cell>
          <cell r="F4661" t="str">
            <v/>
          </cell>
          <cell r="G4661" t="str">
            <v/>
          </cell>
          <cell r="H4661" t="str">
            <v/>
          </cell>
          <cell r="I4661"/>
          <cell r="J4661"/>
          <cell r="K4661"/>
          <cell r="L4661"/>
          <cell r="M4661" t="str">
            <v/>
          </cell>
          <cell r="N4661"/>
          <cell r="O4661"/>
          <cell r="P4661"/>
          <cell r="Q4661" t="str">
            <v/>
          </cell>
          <cell r="R4661"/>
          <cell r="S4661" t="str">
            <v/>
          </cell>
          <cell r="T4661"/>
          <cell r="U4661"/>
          <cell r="V4661" t="str">
            <v/>
          </cell>
        </row>
        <row r="4662">
          <cell r="A4662"/>
          <cell r="B4662" t="str">
            <v/>
          </cell>
          <cell r="C4662"/>
          <cell r="D4662" t="str">
            <v/>
          </cell>
          <cell r="E4662" t="str">
            <v/>
          </cell>
          <cell r="F4662" t="str">
            <v/>
          </cell>
          <cell r="G4662" t="str">
            <v/>
          </cell>
          <cell r="H4662" t="str">
            <v/>
          </cell>
          <cell r="I4662"/>
          <cell r="J4662"/>
          <cell r="K4662"/>
          <cell r="L4662"/>
          <cell r="M4662" t="str">
            <v/>
          </cell>
          <cell r="N4662"/>
          <cell r="O4662"/>
          <cell r="P4662"/>
          <cell r="Q4662" t="str">
            <v/>
          </cell>
          <cell r="R4662"/>
          <cell r="S4662" t="str">
            <v/>
          </cell>
          <cell r="T4662"/>
          <cell r="U4662"/>
          <cell r="V4662" t="str">
            <v/>
          </cell>
        </row>
        <row r="4663">
          <cell r="A4663"/>
          <cell r="B4663" t="str">
            <v/>
          </cell>
          <cell r="C4663"/>
          <cell r="D4663" t="str">
            <v/>
          </cell>
          <cell r="E4663" t="str">
            <v/>
          </cell>
          <cell r="F4663" t="str">
            <v/>
          </cell>
          <cell r="G4663" t="str">
            <v/>
          </cell>
          <cell r="H4663" t="str">
            <v/>
          </cell>
          <cell r="I4663"/>
          <cell r="J4663"/>
          <cell r="K4663"/>
          <cell r="L4663"/>
          <cell r="M4663" t="str">
            <v/>
          </cell>
          <cell r="N4663"/>
          <cell r="O4663"/>
          <cell r="P4663"/>
          <cell r="Q4663" t="str">
            <v/>
          </cell>
          <cell r="R4663"/>
          <cell r="S4663" t="str">
            <v/>
          </cell>
          <cell r="T4663"/>
          <cell r="U4663"/>
          <cell r="V4663" t="str">
            <v/>
          </cell>
        </row>
        <row r="4664">
          <cell r="A4664"/>
          <cell r="B4664" t="str">
            <v/>
          </cell>
          <cell r="C4664"/>
          <cell r="D4664" t="str">
            <v/>
          </cell>
          <cell r="E4664" t="str">
            <v/>
          </cell>
          <cell r="F4664" t="str">
            <v/>
          </cell>
          <cell r="G4664" t="str">
            <v/>
          </cell>
          <cell r="H4664" t="str">
            <v/>
          </cell>
          <cell r="I4664"/>
          <cell r="J4664"/>
          <cell r="K4664"/>
          <cell r="L4664"/>
          <cell r="M4664" t="str">
            <v/>
          </cell>
          <cell r="N4664"/>
          <cell r="O4664"/>
          <cell r="P4664"/>
          <cell r="Q4664" t="str">
            <v/>
          </cell>
          <cell r="R4664"/>
          <cell r="S4664" t="str">
            <v/>
          </cell>
          <cell r="T4664"/>
          <cell r="U4664"/>
          <cell r="V4664" t="str">
            <v/>
          </cell>
        </row>
        <row r="4665">
          <cell r="A4665"/>
          <cell r="B4665" t="str">
            <v/>
          </cell>
          <cell r="C4665"/>
          <cell r="D4665" t="str">
            <v/>
          </cell>
          <cell r="E4665" t="str">
            <v/>
          </cell>
          <cell r="F4665" t="str">
            <v/>
          </cell>
          <cell r="G4665" t="str">
            <v/>
          </cell>
          <cell r="H4665" t="str">
            <v/>
          </cell>
          <cell r="I4665"/>
          <cell r="J4665"/>
          <cell r="K4665"/>
          <cell r="L4665"/>
          <cell r="M4665" t="str">
            <v/>
          </cell>
          <cell r="N4665"/>
          <cell r="O4665"/>
          <cell r="P4665"/>
          <cell r="Q4665" t="str">
            <v/>
          </cell>
          <cell r="R4665"/>
          <cell r="S4665" t="str">
            <v/>
          </cell>
          <cell r="T4665"/>
          <cell r="U4665"/>
          <cell r="V4665" t="str">
            <v/>
          </cell>
        </row>
        <row r="4666">
          <cell r="A4666"/>
          <cell r="B4666" t="str">
            <v/>
          </cell>
          <cell r="C4666"/>
          <cell r="D4666" t="str">
            <v/>
          </cell>
          <cell r="E4666" t="str">
            <v/>
          </cell>
          <cell r="F4666" t="str">
            <v/>
          </cell>
          <cell r="G4666" t="str">
            <v/>
          </cell>
          <cell r="H4666" t="str">
            <v/>
          </cell>
          <cell r="I4666"/>
          <cell r="J4666"/>
          <cell r="K4666"/>
          <cell r="L4666"/>
          <cell r="M4666" t="str">
            <v/>
          </cell>
          <cell r="N4666"/>
          <cell r="O4666"/>
          <cell r="P4666"/>
          <cell r="Q4666" t="str">
            <v/>
          </cell>
          <cell r="R4666"/>
          <cell r="S4666" t="str">
            <v/>
          </cell>
          <cell r="T4666"/>
          <cell r="U4666"/>
          <cell r="V4666" t="str">
            <v/>
          </cell>
        </row>
        <row r="4667">
          <cell r="A4667"/>
          <cell r="B4667" t="str">
            <v/>
          </cell>
          <cell r="C4667"/>
          <cell r="D4667" t="str">
            <v/>
          </cell>
          <cell r="E4667" t="str">
            <v/>
          </cell>
          <cell r="F4667" t="str">
            <v/>
          </cell>
          <cell r="G4667" t="str">
            <v/>
          </cell>
          <cell r="H4667" t="str">
            <v/>
          </cell>
          <cell r="I4667"/>
          <cell r="J4667"/>
          <cell r="K4667"/>
          <cell r="L4667"/>
          <cell r="M4667" t="str">
            <v/>
          </cell>
          <cell r="N4667"/>
          <cell r="O4667"/>
          <cell r="P4667"/>
          <cell r="Q4667" t="str">
            <v/>
          </cell>
          <cell r="R4667"/>
          <cell r="S4667" t="str">
            <v/>
          </cell>
          <cell r="T4667"/>
          <cell r="U4667"/>
          <cell r="V4667" t="str">
            <v/>
          </cell>
        </row>
        <row r="4668">
          <cell r="A4668"/>
          <cell r="B4668" t="str">
            <v/>
          </cell>
          <cell r="C4668"/>
          <cell r="D4668" t="str">
            <v/>
          </cell>
          <cell r="E4668" t="str">
            <v/>
          </cell>
          <cell r="F4668" t="str">
            <v/>
          </cell>
          <cell r="G4668" t="str">
            <v/>
          </cell>
          <cell r="H4668" t="str">
            <v/>
          </cell>
          <cell r="I4668"/>
          <cell r="J4668"/>
          <cell r="K4668"/>
          <cell r="L4668"/>
          <cell r="M4668" t="str">
            <v/>
          </cell>
          <cell r="N4668"/>
          <cell r="O4668"/>
          <cell r="P4668"/>
          <cell r="Q4668" t="str">
            <v/>
          </cell>
          <cell r="R4668"/>
          <cell r="S4668" t="str">
            <v/>
          </cell>
          <cell r="T4668"/>
          <cell r="U4668"/>
          <cell r="V4668" t="str">
            <v/>
          </cell>
        </row>
        <row r="4669">
          <cell r="A4669"/>
          <cell r="B4669" t="str">
            <v/>
          </cell>
          <cell r="C4669"/>
          <cell r="D4669" t="str">
            <v/>
          </cell>
          <cell r="E4669" t="str">
            <v/>
          </cell>
          <cell r="F4669" t="str">
            <v/>
          </cell>
          <cell r="G4669" t="str">
            <v/>
          </cell>
          <cell r="H4669" t="str">
            <v/>
          </cell>
          <cell r="I4669"/>
          <cell r="J4669"/>
          <cell r="K4669"/>
          <cell r="L4669"/>
          <cell r="M4669" t="str">
            <v/>
          </cell>
          <cell r="N4669"/>
          <cell r="O4669"/>
          <cell r="P4669"/>
          <cell r="Q4669" t="str">
            <v/>
          </cell>
          <cell r="R4669"/>
          <cell r="S4669" t="str">
            <v/>
          </cell>
          <cell r="T4669"/>
          <cell r="U4669"/>
          <cell r="V4669" t="str">
            <v/>
          </cell>
        </row>
        <row r="4670">
          <cell r="A4670"/>
          <cell r="B4670" t="str">
            <v/>
          </cell>
          <cell r="C4670"/>
          <cell r="D4670" t="str">
            <v/>
          </cell>
          <cell r="E4670" t="str">
            <v/>
          </cell>
          <cell r="F4670" t="str">
            <v/>
          </cell>
          <cell r="G4670" t="str">
            <v/>
          </cell>
          <cell r="H4670" t="str">
            <v/>
          </cell>
          <cell r="I4670"/>
          <cell r="J4670"/>
          <cell r="K4670"/>
          <cell r="L4670"/>
          <cell r="M4670" t="str">
            <v/>
          </cell>
          <cell r="N4670"/>
          <cell r="O4670"/>
          <cell r="P4670"/>
          <cell r="Q4670" t="str">
            <v/>
          </cell>
          <cell r="R4670"/>
          <cell r="S4670" t="str">
            <v/>
          </cell>
          <cell r="T4670"/>
          <cell r="U4670"/>
          <cell r="V4670" t="str">
            <v/>
          </cell>
        </row>
        <row r="4671">
          <cell r="A4671"/>
          <cell r="B4671" t="str">
            <v/>
          </cell>
          <cell r="C4671"/>
          <cell r="D4671" t="str">
            <v/>
          </cell>
          <cell r="E4671" t="str">
            <v/>
          </cell>
          <cell r="F4671" t="str">
            <v/>
          </cell>
          <cell r="G4671" t="str">
            <v/>
          </cell>
          <cell r="H4671" t="str">
            <v/>
          </cell>
          <cell r="I4671"/>
          <cell r="J4671"/>
          <cell r="K4671"/>
          <cell r="L4671"/>
          <cell r="M4671" t="str">
            <v/>
          </cell>
          <cell r="N4671"/>
          <cell r="O4671"/>
          <cell r="P4671"/>
          <cell r="Q4671" t="str">
            <v/>
          </cell>
          <cell r="R4671"/>
          <cell r="S4671" t="str">
            <v/>
          </cell>
          <cell r="T4671"/>
          <cell r="U4671"/>
          <cell r="V4671" t="str">
            <v/>
          </cell>
        </row>
        <row r="4672">
          <cell r="A4672"/>
          <cell r="B4672" t="str">
            <v/>
          </cell>
          <cell r="C4672"/>
          <cell r="D4672" t="str">
            <v/>
          </cell>
          <cell r="E4672" t="str">
            <v/>
          </cell>
          <cell r="F4672" t="str">
            <v/>
          </cell>
          <cell r="G4672" t="str">
            <v/>
          </cell>
          <cell r="H4672" t="str">
            <v/>
          </cell>
          <cell r="I4672"/>
          <cell r="J4672"/>
          <cell r="K4672"/>
          <cell r="L4672"/>
          <cell r="M4672" t="str">
            <v/>
          </cell>
          <cell r="N4672"/>
          <cell r="O4672"/>
          <cell r="P4672"/>
          <cell r="Q4672" t="str">
            <v/>
          </cell>
          <cell r="R4672"/>
          <cell r="S4672" t="str">
            <v/>
          </cell>
          <cell r="T4672"/>
          <cell r="U4672"/>
          <cell r="V4672" t="str">
            <v/>
          </cell>
        </row>
        <row r="4673">
          <cell r="A4673"/>
          <cell r="B4673" t="str">
            <v/>
          </cell>
          <cell r="C4673"/>
          <cell r="D4673" t="str">
            <v/>
          </cell>
          <cell r="E4673" t="str">
            <v/>
          </cell>
          <cell r="F4673" t="str">
            <v/>
          </cell>
          <cell r="G4673" t="str">
            <v/>
          </cell>
          <cell r="H4673" t="str">
            <v/>
          </cell>
          <cell r="I4673"/>
          <cell r="J4673"/>
          <cell r="K4673"/>
          <cell r="L4673"/>
          <cell r="M4673" t="str">
            <v/>
          </cell>
          <cell r="N4673"/>
          <cell r="O4673"/>
          <cell r="P4673"/>
          <cell r="Q4673" t="str">
            <v/>
          </cell>
          <cell r="R4673"/>
          <cell r="S4673" t="str">
            <v/>
          </cell>
          <cell r="T4673"/>
          <cell r="U4673"/>
          <cell r="V4673" t="str">
            <v/>
          </cell>
        </row>
        <row r="4674">
          <cell r="A4674"/>
          <cell r="B4674" t="str">
            <v/>
          </cell>
          <cell r="C4674"/>
          <cell r="D4674" t="str">
            <v/>
          </cell>
          <cell r="E4674" t="str">
            <v/>
          </cell>
          <cell r="F4674" t="str">
            <v/>
          </cell>
          <cell r="G4674" t="str">
            <v/>
          </cell>
          <cell r="H4674" t="str">
            <v/>
          </cell>
          <cell r="I4674"/>
          <cell r="J4674"/>
          <cell r="K4674"/>
          <cell r="L4674"/>
          <cell r="M4674" t="str">
            <v/>
          </cell>
          <cell r="N4674"/>
          <cell r="O4674"/>
          <cell r="P4674"/>
          <cell r="Q4674" t="str">
            <v/>
          </cell>
          <cell r="R4674"/>
          <cell r="S4674" t="str">
            <v/>
          </cell>
          <cell r="T4674"/>
          <cell r="U4674"/>
          <cell r="V4674" t="str">
            <v/>
          </cell>
        </row>
        <row r="4675">
          <cell r="A4675"/>
          <cell r="B4675" t="str">
            <v/>
          </cell>
          <cell r="C4675"/>
          <cell r="D4675" t="str">
            <v/>
          </cell>
          <cell r="E4675" t="str">
            <v/>
          </cell>
          <cell r="F4675" t="str">
            <v/>
          </cell>
          <cell r="G4675" t="str">
            <v/>
          </cell>
          <cell r="H4675" t="str">
            <v/>
          </cell>
          <cell r="I4675"/>
          <cell r="J4675"/>
          <cell r="K4675"/>
          <cell r="L4675"/>
          <cell r="M4675" t="str">
            <v/>
          </cell>
          <cell r="N4675"/>
          <cell r="O4675"/>
          <cell r="P4675"/>
          <cell r="Q4675" t="str">
            <v/>
          </cell>
          <cell r="R4675"/>
          <cell r="S4675" t="str">
            <v/>
          </cell>
          <cell r="T4675"/>
          <cell r="U4675"/>
          <cell r="V4675" t="str">
            <v/>
          </cell>
        </row>
        <row r="4676">
          <cell r="A4676"/>
          <cell r="B4676" t="str">
            <v/>
          </cell>
          <cell r="C4676"/>
          <cell r="D4676" t="str">
            <v/>
          </cell>
          <cell r="E4676" t="str">
            <v/>
          </cell>
          <cell r="F4676" t="str">
            <v/>
          </cell>
          <cell r="G4676" t="str">
            <v/>
          </cell>
          <cell r="H4676" t="str">
            <v/>
          </cell>
          <cell r="I4676"/>
          <cell r="J4676"/>
          <cell r="K4676"/>
          <cell r="L4676"/>
          <cell r="M4676" t="str">
            <v/>
          </cell>
          <cell r="N4676"/>
          <cell r="O4676"/>
          <cell r="P4676"/>
          <cell r="Q4676" t="str">
            <v/>
          </cell>
          <cell r="R4676"/>
          <cell r="S4676" t="str">
            <v/>
          </cell>
          <cell r="T4676"/>
          <cell r="U4676"/>
          <cell r="V4676" t="str">
            <v/>
          </cell>
        </row>
        <row r="4677">
          <cell r="A4677"/>
          <cell r="B4677" t="str">
            <v/>
          </cell>
          <cell r="C4677"/>
          <cell r="D4677" t="str">
            <v/>
          </cell>
          <cell r="E4677" t="str">
            <v/>
          </cell>
          <cell r="F4677" t="str">
            <v/>
          </cell>
          <cell r="G4677" t="str">
            <v/>
          </cell>
          <cell r="H4677" t="str">
            <v/>
          </cell>
          <cell r="I4677"/>
          <cell r="J4677"/>
          <cell r="K4677"/>
          <cell r="L4677"/>
          <cell r="M4677" t="str">
            <v/>
          </cell>
          <cell r="N4677"/>
          <cell r="O4677"/>
          <cell r="P4677"/>
          <cell r="Q4677" t="str">
            <v/>
          </cell>
          <cell r="R4677"/>
          <cell r="S4677" t="str">
            <v/>
          </cell>
          <cell r="T4677"/>
          <cell r="U4677"/>
          <cell r="V4677" t="str">
            <v/>
          </cell>
        </row>
        <row r="4678">
          <cell r="A4678"/>
          <cell r="B4678" t="str">
            <v/>
          </cell>
          <cell r="C4678"/>
          <cell r="D4678" t="str">
            <v/>
          </cell>
          <cell r="E4678" t="str">
            <v/>
          </cell>
          <cell r="F4678" t="str">
            <v/>
          </cell>
          <cell r="G4678" t="str">
            <v/>
          </cell>
          <cell r="H4678" t="str">
            <v/>
          </cell>
          <cell r="I4678"/>
          <cell r="J4678"/>
          <cell r="K4678"/>
          <cell r="L4678"/>
          <cell r="M4678" t="str">
            <v/>
          </cell>
          <cell r="N4678"/>
          <cell r="O4678"/>
          <cell r="P4678"/>
          <cell r="Q4678" t="str">
            <v/>
          </cell>
          <cell r="R4678"/>
          <cell r="S4678" t="str">
            <v/>
          </cell>
          <cell r="T4678"/>
          <cell r="U4678"/>
          <cell r="V4678" t="str">
            <v/>
          </cell>
        </row>
        <row r="4679">
          <cell r="A4679"/>
          <cell r="B4679" t="str">
            <v/>
          </cell>
          <cell r="C4679"/>
          <cell r="D4679" t="str">
            <v/>
          </cell>
          <cell r="E4679" t="str">
            <v/>
          </cell>
          <cell r="F4679" t="str">
            <v/>
          </cell>
          <cell r="G4679" t="str">
            <v/>
          </cell>
          <cell r="H4679" t="str">
            <v/>
          </cell>
          <cell r="I4679"/>
          <cell r="J4679"/>
          <cell r="K4679"/>
          <cell r="L4679"/>
          <cell r="M4679" t="str">
            <v/>
          </cell>
          <cell r="N4679"/>
          <cell r="O4679"/>
          <cell r="P4679"/>
          <cell r="Q4679" t="str">
            <v/>
          </cell>
          <cell r="R4679"/>
          <cell r="S4679" t="str">
            <v/>
          </cell>
          <cell r="T4679"/>
          <cell r="U4679"/>
          <cell r="V4679" t="str">
            <v/>
          </cell>
        </row>
        <row r="4680">
          <cell r="A4680"/>
          <cell r="B4680" t="str">
            <v/>
          </cell>
          <cell r="C4680"/>
          <cell r="D4680" t="str">
            <v/>
          </cell>
          <cell r="E4680" t="str">
            <v/>
          </cell>
          <cell r="F4680" t="str">
            <v/>
          </cell>
          <cell r="G4680" t="str">
            <v/>
          </cell>
          <cell r="H4680" t="str">
            <v/>
          </cell>
          <cell r="I4680"/>
          <cell r="J4680"/>
          <cell r="K4680"/>
          <cell r="L4680"/>
          <cell r="M4680" t="str">
            <v/>
          </cell>
          <cell r="N4680"/>
          <cell r="O4680"/>
          <cell r="P4680"/>
          <cell r="Q4680" t="str">
            <v/>
          </cell>
          <cell r="R4680"/>
          <cell r="S4680" t="str">
            <v/>
          </cell>
          <cell r="T4680"/>
          <cell r="U4680"/>
          <cell r="V4680" t="str">
            <v/>
          </cell>
        </row>
        <row r="4681">
          <cell r="A4681"/>
          <cell r="B4681" t="str">
            <v/>
          </cell>
          <cell r="C4681"/>
          <cell r="D4681" t="str">
            <v/>
          </cell>
          <cell r="E4681" t="str">
            <v/>
          </cell>
          <cell r="F4681" t="str">
            <v/>
          </cell>
          <cell r="G4681" t="str">
            <v/>
          </cell>
          <cell r="H4681" t="str">
            <v/>
          </cell>
          <cell r="I4681"/>
          <cell r="J4681"/>
          <cell r="K4681"/>
          <cell r="L4681"/>
          <cell r="M4681" t="str">
            <v/>
          </cell>
          <cell r="N4681"/>
          <cell r="O4681"/>
          <cell r="P4681"/>
          <cell r="Q4681" t="str">
            <v/>
          </cell>
          <cell r="R4681"/>
          <cell r="S4681" t="str">
            <v/>
          </cell>
          <cell r="T4681"/>
          <cell r="U4681"/>
          <cell r="V4681" t="str">
            <v/>
          </cell>
        </row>
        <row r="4682">
          <cell r="A4682"/>
          <cell r="B4682" t="str">
            <v/>
          </cell>
          <cell r="C4682"/>
          <cell r="D4682" t="str">
            <v/>
          </cell>
          <cell r="E4682" t="str">
            <v/>
          </cell>
          <cell r="F4682" t="str">
            <v/>
          </cell>
          <cell r="G4682" t="str">
            <v/>
          </cell>
          <cell r="H4682" t="str">
            <v/>
          </cell>
          <cell r="I4682"/>
          <cell r="J4682"/>
          <cell r="K4682"/>
          <cell r="L4682"/>
          <cell r="M4682" t="str">
            <v/>
          </cell>
          <cell r="N4682"/>
          <cell r="O4682"/>
          <cell r="P4682"/>
          <cell r="Q4682" t="str">
            <v/>
          </cell>
          <cell r="R4682"/>
          <cell r="S4682" t="str">
            <v/>
          </cell>
          <cell r="T4682"/>
          <cell r="U4682"/>
          <cell r="V4682" t="str">
            <v/>
          </cell>
        </row>
        <row r="4683">
          <cell r="A4683"/>
          <cell r="B4683" t="str">
            <v/>
          </cell>
          <cell r="C4683"/>
          <cell r="D4683" t="str">
            <v/>
          </cell>
          <cell r="E4683" t="str">
            <v/>
          </cell>
          <cell r="F4683" t="str">
            <v/>
          </cell>
          <cell r="G4683" t="str">
            <v/>
          </cell>
          <cell r="H4683" t="str">
            <v/>
          </cell>
          <cell r="I4683"/>
          <cell r="J4683"/>
          <cell r="K4683"/>
          <cell r="L4683"/>
          <cell r="M4683" t="str">
            <v/>
          </cell>
          <cell r="N4683"/>
          <cell r="O4683"/>
          <cell r="P4683"/>
          <cell r="Q4683" t="str">
            <v/>
          </cell>
          <cell r="R4683"/>
          <cell r="S4683" t="str">
            <v/>
          </cell>
          <cell r="T4683"/>
          <cell r="U4683"/>
          <cell r="V4683" t="str">
            <v/>
          </cell>
        </row>
        <row r="4684">
          <cell r="A4684"/>
          <cell r="B4684" t="str">
            <v/>
          </cell>
          <cell r="C4684"/>
          <cell r="D4684" t="str">
            <v/>
          </cell>
          <cell r="E4684" t="str">
            <v/>
          </cell>
          <cell r="F4684" t="str">
            <v/>
          </cell>
          <cell r="G4684" t="str">
            <v/>
          </cell>
          <cell r="H4684" t="str">
            <v/>
          </cell>
          <cell r="I4684"/>
          <cell r="J4684"/>
          <cell r="K4684"/>
          <cell r="L4684"/>
          <cell r="M4684" t="str">
            <v/>
          </cell>
          <cell r="N4684"/>
          <cell r="O4684"/>
          <cell r="P4684"/>
          <cell r="Q4684" t="str">
            <v/>
          </cell>
          <cell r="R4684"/>
          <cell r="S4684" t="str">
            <v/>
          </cell>
          <cell r="T4684"/>
          <cell r="U4684"/>
          <cell r="V4684" t="str">
            <v/>
          </cell>
        </row>
        <row r="4685">
          <cell r="A4685"/>
          <cell r="B4685" t="str">
            <v/>
          </cell>
          <cell r="C4685"/>
          <cell r="D4685" t="str">
            <v/>
          </cell>
          <cell r="E4685" t="str">
            <v/>
          </cell>
          <cell r="F4685" t="str">
            <v/>
          </cell>
          <cell r="G4685" t="str">
            <v/>
          </cell>
          <cell r="H4685" t="str">
            <v/>
          </cell>
          <cell r="I4685"/>
          <cell r="J4685"/>
          <cell r="K4685"/>
          <cell r="L4685"/>
          <cell r="M4685" t="str">
            <v/>
          </cell>
          <cell r="N4685"/>
          <cell r="O4685"/>
          <cell r="P4685"/>
          <cell r="Q4685" t="str">
            <v/>
          </cell>
          <cell r="R4685"/>
          <cell r="S4685" t="str">
            <v/>
          </cell>
          <cell r="T4685"/>
          <cell r="U4685"/>
          <cell r="V4685" t="str">
            <v/>
          </cell>
        </row>
        <row r="4686">
          <cell r="A4686"/>
          <cell r="B4686" t="str">
            <v/>
          </cell>
          <cell r="C4686"/>
          <cell r="D4686" t="str">
            <v/>
          </cell>
          <cell r="E4686" t="str">
            <v/>
          </cell>
          <cell r="F4686" t="str">
            <v/>
          </cell>
          <cell r="G4686" t="str">
            <v/>
          </cell>
          <cell r="H4686" t="str">
            <v/>
          </cell>
          <cell r="I4686"/>
          <cell r="J4686"/>
          <cell r="K4686"/>
          <cell r="L4686"/>
          <cell r="M4686" t="str">
            <v/>
          </cell>
          <cell r="N4686"/>
          <cell r="O4686"/>
          <cell r="P4686"/>
          <cell r="Q4686" t="str">
            <v/>
          </cell>
          <cell r="R4686"/>
          <cell r="S4686" t="str">
            <v/>
          </cell>
          <cell r="T4686"/>
          <cell r="U4686"/>
          <cell r="V4686" t="str">
            <v/>
          </cell>
        </row>
        <row r="4687">
          <cell r="A4687"/>
          <cell r="B4687" t="str">
            <v/>
          </cell>
          <cell r="C4687"/>
          <cell r="D4687" t="str">
            <v/>
          </cell>
          <cell r="E4687" t="str">
            <v/>
          </cell>
          <cell r="F4687" t="str">
            <v/>
          </cell>
          <cell r="G4687" t="str">
            <v/>
          </cell>
          <cell r="H4687" t="str">
            <v/>
          </cell>
          <cell r="I4687"/>
          <cell r="J4687"/>
          <cell r="K4687"/>
          <cell r="L4687"/>
          <cell r="M4687" t="str">
            <v/>
          </cell>
          <cell r="N4687"/>
          <cell r="O4687"/>
          <cell r="P4687"/>
          <cell r="Q4687" t="str">
            <v/>
          </cell>
          <cell r="R4687"/>
          <cell r="S4687" t="str">
            <v/>
          </cell>
          <cell r="T4687"/>
          <cell r="U4687"/>
          <cell r="V4687" t="str">
            <v/>
          </cell>
        </row>
        <row r="4688">
          <cell r="A4688"/>
          <cell r="B4688" t="str">
            <v/>
          </cell>
          <cell r="C4688"/>
          <cell r="D4688" t="str">
            <v/>
          </cell>
          <cell r="E4688" t="str">
            <v/>
          </cell>
          <cell r="F4688" t="str">
            <v/>
          </cell>
          <cell r="G4688" t="str">
            <v/>
          </cell>
          <cell r="H4688" t="str">
            <v/>
          </cell>
          <cell r="I4688"/>
          <cell r="J4688"/>
          <cell r="K4688"/>
          <cell r="L4688"/>
          <cell r="M4688" t="str">
            <v/>
          </cell>
          <cell r="N4688"/>
          <cell r="O4688"/>
          <cell r="P4688"/>
          <cell r="Q4688" t="str">
            <v/>
          </cell>
          <cell r="R4688"/>
          <cell r="S4688" t="str">
            <v/>
          </cell>
          <cell r="T4688"/>
          <cell r="U4688"/>
          <cell r="V4688" t="str">
            <v/>
          </cell>
        </row>
        <row r="4689">
          <cell r="A4689"/>
          <cell r="B4689" t="str">
            <v/>
          </cell>
          <cell r="C4689"/>
          <cell r="D4689" t="str">
            <v/>
          </cell>
          <cell r="E4689" t="str">
            <v/>
          </cell>
          <cell r="F4689" t="str">
            <v/>
          </cell>
          <cell r="G4689" t="str">
            <v/>
          </cell>
          <cell r="H4689" t="str">
            <v/>
          </cell>
          <cell r="I4689"/>
          <cell r="J4689"/>
          <cell r="K4689"/>
          <cell r="L4689"/>
          <cell r="M4689" t="str">
            <v/>
          </cell>
          <cell r="N4689"/>
          <cell r="O4689"/>
          <cell r="P4689"/>
          <cell r="Q4689" t="str">
            <v/>
          </cell>
          <cell r="R4689"/>
          <cell r="S4689" t="str">
            <v/>
          </cell>
          <cell r="T4689"/>
          <cell r="U4689"/>
          <cell r="V4689" t="str">
            <v/>
          </cell>
        </row>
        <row r="4690">
          <cell r="A4690"/>
          <cell r="B4690" t="str">
            <v/>
          </cell>
          <cell r="C4690"/>
          <cell r="D4690" t="str">
            <v/>
          </cell>
          <cell r="E4690" t="str">
            <v/>
          </cell>
          <cell r="F4690" t="str">
            <v/>
          </cell>
          <cell r="G4690" t="str">
            <v/>
          </cell>
          <cell r="H4690" t="str">
            <v/>
          </cell>
          <cell r="I4690"/>
          <cell r="J4690"/>
          <cell r="K4690"/>
          <cell r="L4690"/>
          <cell r="M4690" t="str">
            <v/>
          </cell>
          <cell r="N4690"/>
          <cell r="O4690"/>
          <cell r="P4690"/>
          <cell r="Q4690" t="str">
            <v/>
          </cell>
          <cell r="R4690"/>
          <cell r="S4690" t="str">
            <v/>
          </cell>
          <cell r="T4690"/>
          <cell r="U4690"/>
          <cell r="V4690" t="str">
            <v/>
          </cell>
        </row>
        <row r="4691">
          <cell r="A4691"/>
          <cell r="B4691" t="str">
            <v/>
          </cell>
          <cell r="C4691"/>
          <cell r="D4691" t="str">
            <v/>
          </cell>
          <cell r="E4691" t="str">
            <v/>
          </cell>
          <cell r="F4691" t="str">
            <v/>
          </cell>
          <cell r="G4691" t="str">
            <v/>
          </cell>
          <cell r="H4691" t="str">
            <v/>
          </cell>
          <cell r="I4691"/>
          <cell r="J4691"/>
          <cell r="K4691"/>
          <cell r="L4691"/>
          <cell r="M4691" t="str">
            <v/>
          </cell>
          <cell r="N4691"/>
          <cell r="O4691"/>
          <cell r="P4691"/>
          <cell r="Q4691" t="str">
            <v/>
          </cell>
          <cell r="R4691"/>
          <cell r="S4691" t="str">
            <v/>
          </cell>
          <cell r="T4691"/>
          <cell r="U4691"/>
          <cell r="V4691" t="str">
            <v/>
          </cell>
        </row>
        <row r="4692">
          <cell r="A4692"/>
          <cell r="B4692" t="str">
            <v/>
          </cell>
          <cell r="C4692"/>
          <cell r="D4692" t="str">
            <v/>
          </cell>
          <cell r="E4692" t="str">
            <v/>
          </cell>
          <cell r="F4692" t="str">
            <v/>
          </cell>
          <cell r="G4692" t="str">
            <v/>
          </cell>
          <cell r="H4692" t="str">
            <v/>
          </cell>
          <cell r="I4692"/>
          <cell r="J4692"/>
          <cell r="K4692"/>
          <cell r="L4692"/>
          <cell r="M4692" t="str">
            <v/>
          </cell>
          <cell r="N4692"/>
          <cell r="O4692"/>
          <cell r="P4692"/>
          <cell r="Q4692" t="str">
            <v/>
          </cell>
          <cell r="R4692"/>
          <cell r="S4692" t="str">
            <v/>
          </cell>
          <cell r="T4692"/>
          <cell r="U4692"/>
          <cell r="V4692" t="str">
            <v/>
          </cell>
        </row>
        <row r="4693">
          <cell r="A4693"/>
          <cell r="B4693" t="str">
            <v/>
          </cell>
          <cell r="C4693"/>
          <cell r="D4693" t="str">
            <v/>
          </cell>
          <cell r="E4693" t="str">
            <v/>
          </cell>
          <cell r="F4693" t="str">
            <v/>
          </cell>
          <cell r="G4693" t="str">
            <v/>
          </cell>
          <cell r="H4693" t="str">
            <v/>
          </cell>
          <cell r="I4693"/>
          <cell r="J4693"/>
          <cell r="K4693"/>
          <cell r="L4693"/>
          <cell r="M4693" t="str">
            <v/>
          </cell>
          <cell r="N4693"/>
          <cell r="O4693"/>
          <cell r="P4693"/>
          <cell r="Q4693" t="str">
            <v/>
          </cell>
          <cell r="R4693"/>
          <cell r="S4693" t="str">
            <v/>
          </cell>
          <cell r="T4693"/>
          <cell r="U4693"/>
          <cell r="V4693" t="str">
            <v/>
          </cell>
        </row>
        <row r="4694">
          <cell r="A4694"/>
          <cell r="B4694" t="str">
            <v/>
          </cell>
          <cell r="C4694"/>
          <cell r="D4694" t="str">
            <v/>
          </cell>
          <cell r="E4694" t="str">
            <v/>
          </cell>
          <cell r="F4694" t="str">
            <v/>
          </cell>
          <cell r="G4694" t="str">
            <v/>
          </cell>
          <cell r="H4694" t="str">
            <v/>
          </cell>
          <cell r="I4694"/>
          <cell r="J4694"/>
          <cell r="K4694"/>
          <cell r="L4694"/>
          <cell r="M4694" t="str">
            <v/>
          </cell>
          <cell r="N4694"/>
          <cell r="O4694"/>
          <cell r="P4694"/>
          <cell r="Q4694" t="str">
            <v/>
          </cell>
          <cell r="R4694"/>
          <cell r="S4694" t="str">
            <v/>
          </cell>
          <cell r="T4694"/>
          <cell r="U4694"/>
          <cell r="V4694" t="str">
            <v/>
          </cell>
        </row>
        <row r="4695">
          <cell r="A4695"/>
          <cell r="B4695" t="str">
            <v/>
          </cell>
          <cell r="C4695"/>
          <cell r="D4695" t="str">
            <v/>
          </cell>
          <cell r="E4695" t="str">
            <v/>
          </cell>
          <cell r="F4695" t="str">
            <v/>
          </cell>
          <cell r="G4695" t="str">
            <v/>
          </cell>
          <cell r="H4695" t="str">
            <v/>
          </cell>
          <cell r="I4695"/>
          <cell r="J4695"/>
          <cell r="K4695"/>
          <cell r="L4695"/>
          <cell r="M4695" t="str">
            <v/>
          </cell>
          <cell r="N4695"/>
          <cell r="O4695"/>
          <cell r="P4695"/>
          <cell r="Q4695" t="str">
            <v/>
          </cell>
          <cell r="R4695"/>
          <cell r="S4695" t="str">
            <v/>
          </cell>
          <cell r="T4695"/>
          <cell r="U4695"/>
          <cell r="V4695" t="str">
            <v/>
          </cell>
        </row>
        <row r="4696">
          <cell r="A4696"/>
          <cell r="B4696" t="str">
            <v/>
          </cell>
          <cell r="C4696"/>
          <cell r="D4696" t="str">
            <v/>
          </cell>
          <cell r="E4696" t="str">
            <v/>
          </cell>
          <cell r="F4696" t="str">
            <v/>
          </cell>
          <cell r="G4696" t="str">
            <v/>
          </cell>
          <cell r="H4696" t="str">
            <v/>
          </cell>
          <cell r="I4696"/>
          <cell r="J4696"/>
          <cell r="K4696"/>
          <cell r="L4696"/>
          <cell r="M4696" t="str">
            <v/>
          </cell>
          <cell r="N4696"/>
          <cell r="O4696"/>
          <cell r="P4696"/>
          <cell r="Q4696" t="str">
            <v/>
          </cell>
          <cell r="R4696"/>
          <cell r="S4696" t="str">
            <v/>
          </cell>
          <cell r="T4696"/>
          <cell r="U4696"/>
          <cell r="V4696" t="str">
            <v/>
          </cell>
        </row>
        <row r="4697">
          <cell r="A4697"/>
          <cell r="B4697" t="str">
            <v/>
          </cell>
          <cell r="C4697"/>
          <cell r="D4697" t="str">
            <v/>
          </cell>
          <cell r="E4697" t="str">
            <v/>
          </cell>
          <cell r="F4697" t="str">
            <v/>
          </cell>
          <cell r="G4697" t="str">
            <v/>
          </cell>
          <cell r="H4697" t="str">
            <v/>
          </cell>
          <cell r="I4697"/>
          <cell r="J4697"/>
          <cell r="K4697"/>
          <cell r="L4697"/>
          <cell r="M4697" t="str">
            <v/>
          </cell>
          <cell r="N4697"/>
          <cell r="O4697"/>
          <cell r="P4697"/>
          <cell r="Q4697" t="str">
            <v/>
          </cell>
          <cell r="R4697"/>
          <cell r="S4697" t="str">
            <v/>
          </cell>
          <cell r="T4697"/>
          <cell r="U4697"/>
          <cell r="V4697" t="str">
            <v/>
          </cell>
        </row>
        <row r="4698">
          <cell r="A4698"/>
          <cell r="B4698" t="str">
            <v/>
          </cell>
          <cell r="C4698"/>
          <cell r="D4698" t="str">
            <v/>
          </cell>
          <cell r="E4698" t="str">
            <v/>
          </cell>
          <cell r="F4698" t="str">
            <v/>
          </cell>
          <cell r="G4698" t="str">
            <v/>
          </cell>
          <cell r="H4698" t="str">
            <v/>
          </cell>
          <cell r="I4698"/>
          <cell r="J4698"/>
          <cell r="K4698"/>
          <cell r="L4698"/>
          <cell r="M4698" t="str">
            <v/>
          </cell>
          <cell r="N4698"/>
          <cell r="O4698"/>
          <cell r="P4698"/>
          <cell r="Q4698" t="str">
            <v/>
          </cell>
          <cell r="R4698"/>
          <cell r="S4698" t="str">
            <v/>
          </cell>
          <cell r="T4698"/>
          <cell r="U4698"/>
          <cell r="V4698" t="str">
            <v/>
          </cell>
        </row>
        <row r="4699">
          <cell r="A4699"/>
          <cell r="B4699" t="str">
            <v/>
          </cell>
          <cell r="C4699"/>
          <cell r="D4699" t="str">
            <v/>
          </cell>
          <cell r="E4699" t="str">
            <v/>
          </cell>
          <cell r="F4699" t="str">
            <v/>
          </cell>
          <cell r="G4699" t="str">
            <v/>
          </cell>
          <cell r="H4699" t="str">
            <v/>
          </cell>
          <cell r="I4699"/>
          <cell r="J4699"/>
          <cell r="K4699"/>
          <cell r="L4699"/>
          <cell r="M4699" t="str">
            <v/>
          </cell>
          <cell r="N4699"/>
          <cell r="O4699"/>
          <cell r="P4699"/>
          <cell r="Q4699" t="str">
            <v/>
          </cell>
          <cell r="R4699"/>
          <cell r="S4699" t="str">
            <v/>
          </cell>
          <cell r="T4699"/>
          <cell r="U4699"/>
          <cell r="V4699" t="str">
            <v/>
          </cell>
        </row>
        <row r="4700">
          <cell r="A4700"/>
          <cell r="B4700" t="str">
            <v/>
          </cell>
          <cell r="C4700"/>
          <cell r="D4700" t="str">
            <v/>
          </cell>
          <cell r="E4700" t="str">
            <v/>
          </cell>
          <cell r="F4700" t="str">
            <v/>
          </cell>
          <cell r="G4700" t="str">
            <v/>
          </cell>
          <cell r="H4700" t="str">
            <v/>
          </cell>
          <cell r="I4700"/>
          <cell r="J4700"/>
          <cell r="K4700"/>
          <cell r="L4700"/>
          <cell r="M4700" t="str">
            <v/>
          </cell>
          <cell r="N4700"/>
          <cell r="O4700"/>
          <cell r="P4700"/>
          <cell r="Q4700" t="str">
            <v/>
          </cell>
          <cell r="R4700"/>
          <cell r="S4700" t="str">
            <v/>
          </cell>
          <cell r="T4700"/>
          <cell r="U4700"/>
          <cell r="V4700" t="str">
            <v/>
          </cell>
        </row>
        <row r="4701">
          <cell r="A4701"/>
          <cell r="B4701" t="str">
            <v/>
          </cell>
          <cell r="C4701"/>
          <cell r="D4701" t="str">
            <v/>
          </cell>
          <cell r="E4701" t="str">
            <v/>
          </cell>
          <cell r="F4701" t="str">
            <v/>
          </cell>
          <cell r="G4701" t="str">
            <v/>
          </cell>
          <cell r="H4701" t="str">
            <v/>
          </cell>
          <cell r="I4701"/>
          <cell r="J4701"/>
          <cell r="K4701"/>
          <cell r="L4701"/>
          <cell r="M4701" t="str">
            <v/>
          </cell>
          <cell r="N4701"/>
          <cell r="O4701"/>
          <cell r="P4701"/>
          <cell r="Q4701" t="str">
            <v/>
          </cell>
          <cell r="R4701"/>
          <cell r="S4701" t="str">
            <v/>
          </cell>
          <cell r="T4701"/>
          <cell r="U4701"/>
          <cell r="V4701" t="str">
            <v/>
          </cell>
        </row>
        <row r="4702">
          <cell r="A4702"/>
          <cell r="B4702" t="str">
            <v/>
          </cell>
          <cell r="C4702"/>
          <cell r="D4702" t="str">
            <v/>
          </cell>
          <cell r="E4702" t="str">
            <v/>
          </cell>
          <cell r="F4702" t="str">
            <v/>
          </cell>
          <cell r="G4702" t="str">
            <v/>
          </cell>
          <cell r="H4702" t="str">
            <v/>
          </cell>
          <cell r="I4702"/>
          <cell r="J4702"/>
          <cell r="K4702"/>
          <cell r="L4702"/>
          <cell r="M4702" t="str">
            <v/>
          </cell>
          <cell r="N4702"/>
          <cell r="O4702"/>
          <cell r="P4702"/>
          <cell r="Q4702" t="str">
            <v/>
          </cell>
          <cell r="R4702"/>
          <cell r="S4702" t="str">
            <v/>
          </cell>
          <cell r="T4702"/>
          <cell r="U4702"/>
          <cell r="V4702" t="str">
            <v/>
          </cell>
        </row>
        <row r="4703">
          <cell r="A4703"/>
          <cell r="B4703" t="str">
            <v/>
          </cell>
          <cell r="C4703"/>
          <cell r="D4703" t="str">
            <v/>
          </cell>
          <cell r="E4703" t="str">
            <v/>
          </cell>
          <cell r="F4703" t="str">
            <v/>
          </cell>
          <cell r="G4703" t="str">
            <v/>
          </cell>
          <cell r="H4703" t="str">
            <v/>
          </cell>
          <cell r="I4703"/>
          <cell r="J4703"/>
          <cell r="K4703"/>
          <cell r="L4703"/>
          <cell r="M4703" t="str">
            <v/>
          </cell>
          <cell r="N4703"/>
          <cell r="O4703"/>
          <cell r="P4703"/>
          <cell r="Q4703" t="str">
            <v/>
          </cell>
          <cell r="R4703"/>
          <cell r="S4703" t="str">
            <v/>
          </cell>
          <cell r="T4703"/>
          <cell r="U4703"/>
          <cell r="V4703" t="str">
            <v/>
          </cell>
        </row>
        <row r="4704">
          <cell r="A4704"/>
          <cell r="B4704" t="str">
            <v/>
          </cell>
          <cell r="C4704"/>
          <cell r="D4704" t="str">
            <v/>
          </cell>
          <cell r="E4704" t="str">
            <v/>
          </cell>
          <cell r="F4704" t="str">
            <v/>
          </cell>
          <cell r="G4704" t="str">
            <v/>
          </cell>
          <cell r="H4704" t="str">
            <v/>
          </cell>
          <cell r="I4704"/>
          <cell r="J4704"/>
          <cell r="K4704"/>
          <cell r="L4704"/>
          <cell r="M4704" t="str">
            <v/>
          </cell>
          <cell r="N4704"/>
          <cell r="O4704"/>
          <cell r="P4704"/>
          <cell r="Q4704" t="str">
            <v/>
          </cell>
          <cell r="R4704"/>
          <cell r="S4704" t="str">
            <v/>
          </cell>
          <cell r="T4704"/>
          <cell r="U4704"/>
          <cell r="V4704" t="str">
            <v/>
          </cell>
        </row>
        <row r="4705">
          <cell r="A4705"/>
          <cell r="B4705" t="str">
            <v/>
          </cell>
          <cell r="C4705"/>
          <cell r="D4705" t="str">
            <v/>
          </cell>
          <cell r="E4705" t="str">
            <v/>
          </cell>
          <cell r="F4705" t="str">
            <v/>
          </cell>
          <cell r="G4705" t="str">
            <v/>
          </cell>
          <cell r="H4705" t="str">
            <v/>
          </cell>
          <cell r="I4705"/>
          <cell r="J4705"/>
          <cell r="K4705"/>
          <cell r="L4705"/>
          <cell r="M4705" t="str">
            <v/>
          </cell>
          <cell r="N4705"/>
          <cell r="O4705"/>
          <cell r="P4705"/>
          <cell r="Q4705" t="str">
            <v/>
          </cell>
          <cell r="R4705"/>
          <cell r="S4705" t="str">
            <v/>
          </cell>
          <cell r="T4705"/>
          <cell r="U4705"/>
          <cell r="V4705" t="str">
            <v/>
          </cell>
        </row>
        <row r="4706">
          <cell r="A4706"/>
          <cell r="B4706" t="str">
            <v/>
          </cell>
          <cell r="C4706"/>
          <cell r="D4706" t="str">
            <v/>
          </cell>
          <cell r="E4706" t="str">
            <v/>
          </cell>
          <cell r="F4706" t="str">
            <v/>
          </cell>
          <cell r="G4706" t="str">
            <v/>
          </cell>
          <cell r="H4706" t="str">
            <v/>
          </cell>
          <cell r="I4706"/>
          <cell r="J4706"/>
          <cell r="K4706"/>
          <cell r="L4706"/>
          <cell r="M4706" t="str">
            <v/>
          </cell>
          <cell r="N4706"/>
          <cell r="O4706"/>
          <cell r="P4706"/>
          <cell r="Q4706" t="str">
            <v/>
          </cell>
          <cell r="R4706"/>
          <cell r="S4706" t="str">
            <v/>
          </cell>
          <cell r="T4706"/>
          <cell r="U4706"/>
          <cell r="V4706" t="str">
            <v/>
          </cell>
        </row>
        <row r="4707">
          <cell r="A4707"/>
          <cell r="B4707" t="str">
            <v/>
          </cell>
          <cell r="C4707"/>
          <cell r="D4707" t="str">
            <v/>
          </cell>
          <cell r="E4707" t="str">
            <v/>
          </cell>
          <cell r="F4707" t="str">
            <v/>
          </cell>
          <cell r="G4707" t="str">
            <v/>
          </cell>
          <cell r="H4707" t="str">
            <v/>
          </cell>
          <cell r="I4707"/>
          <cell r="J4707"/>
          <cell r="K4707"/>
          <cell r="L4707"/>
          <cell r="M4707" t="str">
            <v/>
          </cell>
          <cell r="N4707"/>
          <cell r="O4707"/>
          <cell r="P4707"/>
          <cell r="Q4707" t="str">
            <v/>
          </cell>
          <cell r="R4707"/>
          <cell r="S4707" t="str">
            <v/>
          </cell>
          <cell r="T4707"/>
          <cell r="U4707"/>
          <cell r="V4707" t="str">
            <v/>
          </cell>
        </row>
        <row r="4708">
          <cell r="A4708"/>
          <cell r="B4708" t="str">
            <v/>
          </cell>
          <cell r="C4708"/>
          <cell r="D4708" t="str">
            <v/>
          </cell>
          <cell r="E4708" t="str">
            <v/>
          </cell>
          <cell r="F4708" t="str">
            <v/>
          </cell>
          <cell r="G4708" t="str">
            <v/>
          </cell>
          <cell r="H4708" t="str">
            <v/>
          </cell>
          <cell r="I4708"/>
          <cell r="J4708"/>
          <cell r="K4708"/>
          <cell r="L4708"/>
          <cell r="M4708" t="str">
            <v/>
          </cell>
          <cell r="N4708"/>
          <cell r="O4708"/>
          <cell r="P4708"/>
          <cell r="Q4708" t="str">
            <v/>
          </cell>
          <cell r="R4708"/>
          <cell r="S4708" t="str">
            <v/>
          </cell>
          <cell r="T4708"/>
          <cell r="U4708"/>
          <cell r="V4708" t="str">
            <v/>
          </cell>
        </row>
        <row r="4709">
          <cell r="A4709"/>
          <cell r="B4709" t="str">
            <v/>
          </cell>
          <cell r="C4709"/>
          <cell r="D4709" t="str">
            <v/>
          </cell>
          <cell r="E4709" t="str">
            <v/>
          </cell>
          <cell r="F4709" t="str">
            <v/>
          </cell>
          <cell r="G4709" t="str">
            <v/>
          </cell>
          <cell r="H4709" t="str">
            <v/>
          </cell>
          <cell r="I4709"/>
          <cell r="J4709"/>
          <cell r="K4709"/>
          <cell r="L4709"/>
          <cell r="M4709" t="str">
            <v/>
          </cell>
          <cell r="N4709"/>
          <cell r="O4709"/>
          <cell r="P4709"/>
          <cell r="Q4709" t="str">
            <v/>
          </cell>
          <cell r="R4709"/>
          <cell r="S4709" t="str">
            <v/>
          </cell>
          <cell r="T4709"/>
          <cell r="U4709"/>
          <cell r="V4709" t="str">
            <v/>
          </cell>
        </row>
        <row r="4710">
          <cell r="A4710"/>
          <cell r="B4710" t="str">
            <v/>
          </cell>
          <cell r="C4710"/>
          <cell r="D4710" t="str">
            <v/>
          </cell>
          <cell r="E4710" t="str">
            <v/>
          </cell>
          <cell r="F4710" t="str">
            <v/>
          </cell>
          <cell r="G4710" t="str">
            <v/>
          </cell>
          <cell r="H4710" t="str">
            <v/>
          </cell>
          <cell r="I4710"/>
          <cell r="J4710"/>
          <cell r="K4710"/>
          <cell r="L4710"/>
          <cell r="M4710" t="str">
            <v/>
          </cell>
          <cell r="N4710"/>
          <cell r="O4710"/>
          <cell r="P4710"/>
          <cell r="Q4710" t="str">
            <v/>
          </cell>
          <cell r="R4710"/>
          <cell r="S4710" t="str">
            <v/>
          </cell>
          <cell r="T4710"/>
          <cell r="U4710"/>
          <cell r="V4710" t="str">
            <v/>
          </cell>
        </row>
        <row r="4711">
          <cell r="A4711"/>
          <cell r="B4711" t="str">
            <v/>
          </cell>
          <cell r="C4711"/>
          <cell r="D4711" t="str">
            <v/>
          </cell>
          <cell r="E4711" t="str">
            <v/>
          </cell>
          <cell r="F4711" t="str">
            <v/>
          </cell>
          <cell r="G4711" t="str">
            <v/>
          </cell>
          <cell r="H4711" t="str">
            <v/>
          </cell>
          <cell r="I4711"/>
          <cell r="J4711"/>
          <cell r="K4711"/>
          <cell r="L4711"/>
          <cell r="M4711" t="str">
            <v/>
          </cell>
          <cell r="N4711"/>
          <cell r="O4711"/>
          <cell r="P4711"/>
          <cell r="Q4711" t="str">
            <v/>
          </cell>
          <cell r="R4711"/>
          <cell r="S4711" t="str">
            <v/>
          </cell>
          <cell r="T4711"/>
          <cell r="U4711"/>
          <cell r="V4711" t="str">
            <v/>
          </cell>
        </row>
        <row r="4712">
          <cell r="A4712"/>
          <cell r="B4712" t="str">
            <v/>
          </cell>
          <cell r="C4712"/>
          <cell r="D4712" t="str">
            <v/>
          </cell>
          <cell r="E4712" t="str">
            <v/>
          </cell>
          <cell r="F4712" t="str">
            <v/>
          </cell>
          <cell r="G4712" t="str">
            <v/>
          </cell>
          <cell r="H4712" t="str">
            <v/>
          </cell>
          <cell r="I4712"/>
          <cell r="J4712"/>
          <cell r="K4712"/>
          <cell r="L4712"/>
          <cell r="M4712" t="str">
            <v/>
          </cell>
          <cell r="N4712"/>
          <cell r="O4712"/>
          <cell r="P4712"/>
          <cell r="Q4712" t="str">
            <v/>
          </cell>
          <cell r="R4712"/>
          <cell r="S4712" t="str">
            <v/>
          </cell>
          <cell r="T4712"/>
          <cell r="U4712"/>
          <cell r="V4712" t="str">
            <v/>
          </cell>
        </row>
        <row r="4713">
          <cell r="A4713"/>
          <cell r="B4713" t="str">
            <v/>
          </cell>
          <cell r="C4713"/>
          <cell r="D4713" t="str">
            <v/>
          </cell>
          <cell r="E4713" t="str">
            <v/>
          </cell>
          <cell r="F4713" t="str">
            <v/>
          </cell>
          <cell r="G4713" t="str">
            <v/>
          </cell>
          <cell r="H4713" t="str">
            <v/>
          </cell>
          <cell r="I4713"/>
          <cell r="J4713"/>
          <cell r="K4713"/>
          <cell r="L4713"/>
          <cell r="M4713" t="str">
            <v/>
          </cell>
          <cell r="N4713"/>
          <cell r="O4713"/>
          <cell r="P4713"/>
          <cell r="Q4713" t="str">
            <v/>
          </cell>
          <cell r="R4713"/>
          <cell r="S4713" t="str">
            <v/>
          </cell>
          <cell r="T4713"/>
          <cell r="U4713"/>
          <cell r="V4713" t="str">
            <v/>
          </cell>
        </row>
        <row r="4714">
          <cell r="A4714"/>
          <cell r="B4714" t="str">
            <v/>
          </cell>
          <cell r="C4714"/>
          <cell r="D4714" t="str">
            <v/>
          </cell>
          <cell r="E4714" t="str">
            <v/>
          </cell>
          <cell r="F4714" t="str">
            <v/>
          </cell>
          <cell r="G4714" t="str">
            <v/>
          </cell>
          <cell r="H4714" t="str">
            <v/>
          </cell>
          <cell r="I4714"/>
          <cell r="J4714"/>
          <cell r="K4714"/>
          <cell r="L4714"/>
          <cell r="M4714" t="str">
            <v/>
          </cell>
          <cell r="N4714"/>
          <cell r="O4714"/>
          <cell r="P4714"/>
          <cell r="Q4714" t="str">
            <v/>
          </cell>
          <cell r="R4714"/>
          <cell r="S4714" t="str">
            <v/>
          </cell>
          <cell r="T4714"/>
          <cell r="U4714"/>
          <cell r="V4714" t="str">
            <v/>
          </cell>
        </row>
        <row r="4715">
          <cell r="A4715"/>
          <cell r="B4715" t="str">
            <v/>
          </cell>
          <cell r="C4715"/>
          <cell r="D4715" t="str">
            <v/>
          </cell>
          <cell r="E4715" t="str">
            <v/>
          </cell>
          <cell r="F4715" t="str">
            <v/>
          </cell>
          <cell r="G4715" t="str">
            <v/>
          </cell>
          <cell r="H4715" t="str">
            <v/>
          </cell>
          <cell r="I4715"/>
          <cell r="J4715"/>
          <cell r="K4715"/>
          <cell r="L4715"/>
          <cell r="M4715" t="str">
            <v/>
          </cell>
          <cell r="N4715"/>
          <cell r="O4715"/>
          <cell r="P4715"/>
          <cell r="Q4715" t="str">
            <v/>
          </cell>
          <cell r="R4715"/>
          <cell r="S4715" t="str">
            <v/>
          </cell>
          <cell r="T4715"/>
          <cell r="U4715"/>
          <cell r="V4715" t="str">
            <v/>
          </cell>
        </row>
        <row r="4716">
          <cell r="A4716"/>
          <cell r="B4716" t="str">
            <v/>
          </cell>
          <cell r="C4716"/>
          <cell r="D4716" t="str">
            <v/>
          </cell>
          <cell r="E4716" t="str">
            <v/>
          </cell>
          <cell r="F4716" t="str">
            <v/>
          </cell>
          <cell r="G4716" t="str">
            <v/>
          </cell>
          <cell r="H4716" t="str">
            <v/>
          </cell>
          <cell r="I4716"/>
          <cell r="J4716"/>
          <cell r="K4716"/>
          <cell r="L4716"/>
          <cell r="M4716" t="str">
            <v/>
          </cell>
          <cell r="N4716"/>
          <cell r="O4716"/>
          <cell r="P4716"/>
          <cell r="Q4716" t="str">
            <v/>
          </cell>
          <cell r="R4716"/>
          <cell r="S4716" t="str">
            <v/>
          </cell>
          <cell r="T4716"/>
          <cell r="U4716"/>
          <cell r="V4716" t="str">
            <v/>
          </cell>
        </row>
        <row r="4717">
          <cell r="A4717"/>
          <cell r="B4717" t="str">
            <v/>
          </cell>
          <cell r="C4717"/>
          <cell r="D4717" t="str">
            <v/>
          </cell>
          <cell r="E4717" t="str">
            <v/>
          </cell>
          <cell r="F4717" t="str">
            <v/>
          </cell>
          <cell r="G4717" t="str">
            <v/>
          </cell>
          <cell r="H4717" t="str">
            <v/>
          </cell>
          <cell r="I4717"/>
          <cell r="J4717"/>
          <cell r="K4717"/>
          <cell r="L4717"/>
          <cell r="M4717" t="str">
            <v/>
          </cell>
          <cell r="N4717"/>
          <cell r="O4717"/>
          <cell r="P4717"/>
          <cell r="Q4717" t="str">
            <v/>
          </cell>
          <cell r="R4717"/>
          <cell r="S4717" t="str">
            <v/>
          </cell>
          <cell r="T4717"/>
          <cell r="U4717"/>
          <cell r="V4717" t="str">
            <v/>
          </cell>
        </row>
        <row r="4718">
          <cell r="A4718"/>
          <cell r="B4718" t="str">
            <v/>
          </cell>
          <cell r="C4718"/>
          <cell r="D4718" t="str">
            <v/>
          </cell>
          <cell r="E4718" t="str">
            <v/>
          </cell>
          <cell r="F4718" t="str">
            <v/>
          </cell>
          <cell r="G4718" t="str">
            <v/>
          </cell>
          <cell r="H4718" t="str">
            <v/>
          </cell>
          <cell r="I4718"/>
          <cell r="J4718"/>
          <cell r="K4718"/>
          <cell r="L4718"/>
          <cell r="M4718" t="str">
            <v/>
          </cell>
          <cell r="N4718"/>
          <cell r="O4718"/>
          <cell r="P4718"/>
          <cell r="Q4718" t="str">
            <v/>
          </cell>
          <cell r="R4718"/>
          <cell r="S4718" t="str">
            <v/>
          </cell>
          <cell r="T4718"/>
          <cell r="U4718"/>
          <cell r="V4718" t="str">
            <v/>
          </cell>
        </row>
        <row r="4719">
          <cell r="A4719"/>
          <cell r="B4719" t="str">
            <v/>
          </cell>
          <cell r="C4719"/>
          <cell r="D4719" t="str">
            <v/>
          </cell>
          <cell r="E4719" t="str">
            <v/>
          </cell>
          <cell r="F4719" t="str">
            <v/>
          </cell>
          <cell r="G4719" t="str">
            <v/>
          </cell>
          <cell r="H4719" t="str">
            <v/>
          </cell>
          <cell r="I4719"/>
          <cell r="J4719"/>
          <cell r="K4719"/>
          <cell r="L4719"/>
          <cell r="M4719" t="str">
            <v/>
          </cell>
          <cell r="N4719"/>
          <cell r="O4719"/>
          <cell r="P4719"/>
          <cell r="Q4719" t="str">
            <v/>
          </cell>
          <cell r="R4719"/>
          <cell r="S4719" t="str">
            <v/>
          </cell>
          <cell r="T4719"/>
          <cell r="U4719"/>
          <cell r="V4719" t="str">
            <v/>
          </cell>
        </row>
        <row r="4720">
          <cell r="A4720"/>
          <cell r="B4720" t="str">
            <v/>
          </cell>
          <cell r="C4720"/>
          <cell r="D4720" t="str">
            <v/>
          </cell>
          <cell r="E4720" t="str">
            <v/>
          </cell>
          <cell r="F4720" t="str">
            <v/>
          </cell>
          <cell r="G4720" t="str">
            <v/>
          </cell>
          <cell r="H4720" t="str">
            <v/>
          </cell>
          <cell r="I4720"/>
          <cell r="J4720"/>
          <cell r="K4720"/>
          <cell r="L4720"/>
          <cell r="M4720" t="str">
            <v/>
          </cell>
          <cell r="N4720"/>
          <cell r="O4720"/>
          <cell r="P4720"/>
          <cell r="Q4720" t="str">
            <v/>
          </cell>
          <cell r="R4720"/>
          <cell r="S4720" t="str">
            <v/>
          </cell>
          <cell r="T4720"/>
          <cell r="U4720"/>
          <cell r="V4720" t="str">
            <v/>
          </cell>
        </row>
        <row r="4721">
          <cell r="A4721"/>
          <cell r="B4721" t="str">
            <v/>
          </cell>
          <cell r="C4721"/>
          <cell r="D4721" t="str">
            <v/>
          </cell>
          <cell r="E4721" t="str">
            <v/>
          </cell>
          <cell r="F4721" t="str">
            <v/>
          </cell>
          <cell r="G4721" t="str">
            <v/>
          </cell>
          <cell r="H4721" t="str">
            <v/>
          </cell>
          <cell r="I4721"/>
          <cell r="J4721"/>
          <cell r="K4721"/>
          <cell r="L4721"/>
          <cell r="M4721" t="str">
            <v/>
          </cell>
          <cell r="N4721"/>
          <cell r="O4721"/>
          <cell r="P4721"/>
          <cell r="Q4721" t="str">
            <v/>
          </cell>
          <cell r="R4721"/>
          <cell r="S4721" t="str">
            <v/>
          </cell>
          <cell r="T4721"/>
          <cell r="U4721"/>
          <cell r="V4721" t="str">
            <v/>
          </cell>
        </row>
        <row r="4722">
          <cell r="A4722"/>
          <cell r="B4722" t="str">
            <v/>
          </cell>
          <cell r="C4722"/>
          <cell r="D4722" t="str">
            <v/>
          </cell>
          <cell r="E4722" t="str">
            <v/>
          </cell>
          <cell r="F4722" t="str">
            <v/>
          </cell>
          <cell r="G4722" t="str">
            <v/>
          </cell>
          <cell r="H4722" t="str">
            <v/>
          </cell>
          <cell r="I4722"/>
          <cell r="J4722"/>
          <cell r="K4722"/>
          <cell r="L4722"/>
          <cell r="M4722" t="str">
            <v/>
          </cell>
          <cell r="N4722"/>
          <cell r="O4722"/>
          <cell r="P4722"/>
          <cell r="Q4722" t="str">
            <v/>
          </cell>
          <cell r="R4722"/>
          <cell r="S4722" t="str">
            <v/>
          </cell>
          <cell r="T4722"/>
          <cell r="U4722"/>
          <cell r="V4722" t="str">
            <v/>
          </cell>
        </row>
        <row r="4723">
          <cell r="A4723"/>
          <cell r="B4723" t="str">
            <v/>
          </cell>
          <cell r="C4723"/>
          <cell r="D4723" t="str">
            <v/>
          </cell>
          <cell r="E4723" t="str">
            <v/>
          </cell>
          <cell r="F4723" t="str">
            <v/>
          </cell>
          <cell r="G4723" t="str">
            <v/>
          </cell>
          <cell r="H4723" t="str">
            <v/>
          </cell>
          <cell r="I4723"/>
          <cell r="J4723"/>
          <cell r="K4723"/>
          <cell r="L4723"/>
          <cell r="M4723" t="str">
            <v/>
          </cell>
          <cell r="N4723"/>
          <cell r="O4723"/>
          <cell r="P4723"/>
          <cell r="Q4723" t="str">
            <v/>
          </cell>
          <cell r="R4723"/>
          <cell r="S4723" t="str">
            <v/>
          </cell>
          <cell r="T4723"/>
          <cell r="U4723"/>
          <cell r="V4723" t="str">
            <v/>
          </cell>
        </row>
        <row r="4724">
          <cell r="A4724"/>
          <cell r="B4724" t="str">
            <v/>
          </cell>
          <cell r="C4724"/>
          <cell r="D4724" t="str">
            <v/>
          </cell>
          <cell r="E4724" t="str">
            <v/>
          </cell>
          <cell r="F4724" t="str">
            <v/>
          </cell>
          <cell r="G4724" t="str">
            <v/>
          </cell>
          <cell r="H4724" t="str">
            <v/>
          </cell>
          <cell r="I4724"/>
          <cell r="J4724"/>
          <cell r="K4724"/>
          <cell r="L4724"/>
          <cell r="M4724" t="str">
            <v/>
          </cell>
          <cell r="N4724"/>
          <cell r="O4724"/>
          <cell r="P4724"/>
          <cell r="Q4724" t="str">
            <v/>
          </cell>
          <cell r="R4724"/>
          <cell r="S4724" t="str">
            <v/>
          </cell>
          <cell r="T4724"/>
          <cell r="U4724"/>
          <cell r="V4724" t="str">
            <v/>
          </cell>
        </row>
        <row r="4725">
          <cell r="A4725"/>
          <cell r="B4725" t="str">
            <v/>
          </cell>
          <cell r="C4725"/>
          <cell r="D4725" t="str">
            <v/>
          </cell>
          <cell r="E4725" t="str">
            <v/>
          </cell>
          <cell r="F4725" t="str">
            <v/>
          </cell>
          <cell r="G4725" t="str">
            <v/>
          </cell>
          <cell r="H4725" t="str">
            <v/>
          </cell>
          <cell r="I4725"/>
          <cell r="J4725"/>
          <cell r="K4725"/>
          <cell r="L4725"/>
          <cell r="M4725" t="str">
            <v/>
          </cell>
          <cell r="N4725"/>
          <cell r="O4725"/>
          <cell r="P4725"/>
          <cell r="Q4725" t="str">
            <v/>
          </cell>
          <cell r="R4725"/>
          <cell r="S4725" t="str">
            <v/>
          </cell>
          <cell r="T4725"/>
          <cell r="U4725"/>
          <cell r="V4725" t="str">
            <v/>
          </cell>
        </row>
        <row r="4726">
          <cell r="A4726"/>
          <cell r="B4726" t="str">
            <v/>
          </cell>
          <cell r="C4726"/>
          <cell r="D4726" t="str">
            <v/>
          </cell>
          <cell r="E4726" t="str">
            <v/>
          </cell>
          <cell r="F4726" t="str">
            <v/>
          </cell>
          <cell r="G4726" t="str">
            <v/>
          </cell>
          <cell r="H4726" t="str">
            <v/>
          </cell>
          <cell r="I4726"/>
          <cell r="J4726"/>
          <cell r="K4726"/>
          <cell r="L4726"/>
          <cell r="M4726" t="str">
            <v/>
          </cell>
          <cell r="N4726"/>
          <cell r="O4726"/>
          <cell r="P4726"/>
          <cell r="Q4726" t="str">
            <v/>
          </cell>
          <cell r="R4726"/>
          <cell r="S4726" t="str">
            <v/>
          </cell>
          <cell r="T4726"/>
          <cell r="U4726"/>
          <cell r="V4726" t="str">
            <v/>
          </cell>
        </row>
        <row r="4727">
          <cell r="A4727"/>
          <cell r="B4727" t="str">
            <v/>
          </cell>
          <cell r="C4727"/>
          <cell r="D4727" t="str">
            <v/>
          </cell>
          <cell r="E4727" t="str">
            <v/>
          </cell>
          <cell r="F4727" t="str">
            <v/>
          </cell>
          <cell r="G4727" t="str">
            <v/>
          </cell>
          <cell r="H4727" t="str">
            <v/>
          </cell>
          <cell r="I4727"/>
          <cell r="J4727"/>
          <cell r="K4727"/>
          <cell r="L4727"/>
          <cell r="M4727" t="str">
            <v/>
          </cell>
          <cell r="N4727"/>
          <cell r="O4727"/>
          <cell r="P4727"/>
          <cell r="Q4727" t="str">
            <v/>
          </cell>
          <cell r="R4727"/>
          <cell r="S4727" t="str">
            <v/>
          </cell>
          <cell r="T4727"/>
          <cell r="U4727"/>
          <cell r="V4727" t="str">
            <v/>
          </cell>
        </row>
        <row r="4728">
          <cell r="A4728"/>
          <cell r="B4728" t="str">
            <v/>
          </cell>
          <cell r="C4728"/>
          <cell r="D4728" t="str">
            <v/>
          </cell>
          <cell r="E4728" t="str">
            <v/>
          </cell>
          <cell r="F4728" t="str">
            <v/>
          </cell>
          <cell r="G4728" t="str">
            <v/>
          </cell>
          <cell r="H4728" t="str">
            <v/>
          </cell>
          <cell r="I4728"/>
          <cell r="J4728"/>
          <cell r="K4728"/>
          <cell r="L4728"/>
          <cell r="M4728" t="str">
            <v/>
          </cell>
          <cell r="N4728"/>
          <cell r="O4728"/>
          <cell r="P4728"/>
          <cell r="Q4728" t="str">
            <v/>
          </cell>
          <cell r="R4728"/>
          <cell r="S4728" t="str">
            <v/>
          </cell>
          <cell r="T4728"/>
          <cell r="U4728"/>
          <cell r="V4728" t="str">
            <v/>
          </cell>
        </row>
        <row r="4729">
          <cell r="A4729"/>
          <cell r="B4729" t="str">
            <v/>
          </cell>
          <cell r="C4729"/>
          <cell r="D4729" t="str">
            <v/>
          </cell>
          <cell r="E4729" t="str">
            <v/>
          </cell>
          <cell r="F4729" t="str">
            <v/>
          </cell>
          <cell r="G4729" t="str">
            <v/>
          </cell>
          <cell r="H4729" t="str">
            <v/>
          </cell>
          <cell r="I4729"/>
          <cell r="J4729"/>
          <cell r="K4729"/>
          <cell r="L4729"/>
          <cell r="M4729" t="str">
            <v/>
          </cell>
          <cell r="N4729"/>
          <cell r="O4729"/>
          <cell r="P4729"/>
          <cell r="Q4729" t="str">
            <v/>
          </cell>
          <cell r="R4729"/>
          <cell r="S4729" t="str">
            <v/>
          </cell>
          <cell r="T4729"/>
          <cell r="U4729"/>
          <cell r="V4729" t="str">
            <v/>
          </cell>
        </row>
        <row r="4730">
          <cell r="A4730"/>
          <cell r="B4730" t="str">
            <v/>
          </cell>
          <cell r="C4730"/>
          <cell r="D4730" t="str">
            <v/>
          </cell>
          <cell r="E4730" t="str">
            <v/>
          </cell>
          <cell r="F4730" t="str">
            <v/>
          </cell>
          <cell r="G4730" t="str">
            <v/>
          </cell>
          <cell r="H4730" t="str">
            <v/>
          </cell>
          <cell r="I4730"/>
          <cell r="J4730"/>
          <cell r="K4730"/>
          <cell r="L4730"/>
          <cell r="M4730" t="str">
            <v/>
          </cell>
          <cell r="N4730"/>
          <cell r="O4730"/>
          <cell r="P4730"/>
          <cell r="Q4730" t="str">
            <v/>
          </cell>
          <cell r="R4730"/>
          <cell r="S4730" t="str">
            <v/>
          </cell>
          <cell r="T4730"/>
          <cell r="U4730"/>
          <cell r="V4730" t="str">
            <v/>
          </cell>
        </row>
        <row r="4731">
          <cell r="A4731"/>
          <cell r="B4731" t="str">
            <v/>
          </cell>
          <cell r="C4731"/>
          <cell r="D4731" t="str">
            <v/>
          </cell>
          <cell r="E4731" t="str">
            <v/>
          </cell>
          <cell r="F4731" t="str">
            <v/>
          </cell>
          <cell r="G4731" t="str">
            <v/>
          </cell>
          <cell r="H4731" t="str">
            <v/>
          </cell>
          <cell r="I4731"/>
          <cell r="J4731"/>
          <cell r="K4731"/>
          <cell r="L4731"/>
          <cell r="M4731" t="str">
            <v/>
          </cell>
          <cell r="N4731"/>
          <cell r="O4731"/>
          <cell r="P4731"/>
          <cell r="Q4731" t="str">
            <v/>
          </cell>
          <cell r="R4731"/>
          <cell r="S4731" t="str">
            <v/>
          </cell>
          <cell r="T4731"/>
          <cell r="U4731"/>
          <cell r="V4731" t="str">
            <v/>
          </cell>
        </row>
        <row r="4732">
          <cell r="A4732"/>
          <cell r="B4732" t="str">
            <v/>
          </cell>
          <cell r="C4732"/>
          <cell r="D4732" t="str">
            <v/>
          </cell>
          <cell r="E4732" t="str">
            <v/>
          </cell>
          <cell r="F4732" t="str">
            <v/>
          </cell>
          <cell r="G4732" t="str">
            <v/>
          </cell>
          <cell r="H4732" t="str">
            <v/>
          </cell>
          <cell r="I4732"/>
          <cell r="J4732"/>
          <cell r="K4732"/>
          <cell r="L4732"/>
          <cell r="M4732" t="str">
            <v/>
          </cell>
          <cell r="N4732"/>
          <cell r="O4732"/>
          <cell r="P4732"/>
          <cell r="Q4732" t="str">
            <v/>
          </cell>
          <cell r="R4732"/>
          <cell r="S4732" t="str">
            <v/>
          </cell>
          <cell r="T4732"/>
          <cell r="U4732"/>
          <cell r="V4732" t="str">
            <v/>
          </cell>
        </row>
        <row r="4733">
          <cell r="A4733"/>
          <cell r="B4733" t="str">
            <v/>
          </cell>
          <cell r="C4733"/>
          <cell r="D4733" t="str">
            <v/>
          </cell>
          <cell r="E4733" t="str">
            <v/>
          </cell>
          <cell r="F4733" t="str">
            <v/>
          </cell>
          <cell r="G4733" t="str">
            <v/>
          </cell>
          <cell r="H4733" t="str">
            <v/>
          </cell>
          <cell r="I4733"/>
          <cell r="J4733"/>
          <cell r="K4733"/>
          <cell r="L4733"/>
          <cell r="M4733" t="str">
            <v/>
          </cell>
          <cell r="N4733"/>
          <cell r="O4733"/>
          <cell r="P4733"/>
          <cell r="Q4733" t="str">
            <v/>
          </cell>
          <cell r="R4733"/>
          <cell r="S4733" t="str">
            <v/>
          </cell>
          <cell r="T4733"/>
          <cell r="U4733"/>
          <cell r="V4733" t="str">
            <v/>
          </cell>
        </row>
        <row r="4734">
          <cell r="A4734"/>
          <cell r="B4734" t="str">
            <v/>
          </cell>
          <cell r="C4734"/>
          <cell r="D4734" t="str">
            <v/>
          </cell>
          <cell r="E4734" t="str">
            <v/>
          </cell>
          <cell r="F4734" t="str">
            <v/>
          </cell>
          <cell r="G4734" t="str">
            <v/>
          </cell>
          <cell r="H4734" t="str">
            <v/>
          </cell>
          <cell r="I4734"/>
          <cell r="J4734"/>
          <cell r="K4734"/>
          <cell r="L4734"/>
          <cell r="M4734" t="str">
            <v/>
          </cell>
          <cell r="N4734"/>
          <cell r="O4734"/>
          <cell r="P4734"/>
          <cell r="Q4734" t="str">
            <v/>
          </cell>
          <cell r="R4734"/>
          <cell r="S4734" t="str">
            <v/>
          </cell>
          <cell r="T4734"/>
          <cell r="U4734"/>
          <cell r="V4734" t="str">
            <v/>
          </cell>
        </row>
        <row r="4735">
          <cell r="A4735"/>
          <cell r="B4735" t="str">
            <v/>
          </cell>
          <cell r="C4735"/>
          <cell r="D4735" t="str">
            <v/>
          </cell>
          <cell r="E4735" t="str">
            <v/>
          </cell>
          <cell r="F4735" t="str">
            <v/>
          </cell>
          <cell r="G4735" t="str">
            <v/>
          </cell>
          <cell r="H4735" t="str">
            <v/>
          </cell>
          <cell r="I4735"/>
          <cell r="J4735"/>
          <cell r="K4735"/>
          <cell r="L4735"/>
          <cell r="M4735" t="str">
            <v/>
          </cell>
          <cell r="N4735"/>
          <cell r="O4735"/>
          <cell r="P4735"/>
          <cell r="Q4735" t="str">
            <v/>
          </cell>
          <cell r="R4735"/>
          <cell r="S4735" t="str">
            <v/>
          </cell>
          <cell r="T4735"/>
          <cell r="U4735"/>
          <cell r="V4735" t="str">
            <v/>
          </cell>
        </row>
        <row r="4736">
          <cell r="A4736"/>
          <cell r="B4736" t="str">
            <v/>
          </cell>
          <cell r="C4736"/>
          <cell r="D4736" t="str">
            <v/>
          </cell>
          <cell r="E4736" t="str">
            <v/>
          </cell>
          <cell r="F4736" t="str">
            <v/>
          </cell>
          <cell r="G4736" t="str">
            <v/>
          </cell>
          <cell r="H4736" t="str">
            <v/>
          </cell>
          <cell r="I4736"/>
          <cell r="J4736"/>
          <cell r="K4736"/>
          <cell r="L4736"/>
          <cell r="M4736" t="str">
            <v/>
          </cell>
          <cell r="N4736"/>
          <cell r="O4736"/>
          <cell r="P4736"/>
          <cell r="Q4736" t="str">
            <v/>
          </cell>
          <cell r="R4736"/>
          <cell r="S4736" t="str">
            <v/>
          </cell>
          <cell r="T4736"/>
          <cell r="U4736"/>
          <cell r="V4736" t="str">
            <v/>
          </cell>
        </row>
        <row r="4737">
          <cell r="A4737"/>
          <cell r="B4737" t="str">
            <v/>
          </cell>
          <cell r="C4737"/>
          <cell r="D4737" t="str">
            <v/>
          </cell>
          <cell r="E4737" t="str">
            <v/>
          </cell>
          <cell r="F4737" t="str">
            <v/>
          </cell>
          <cell r="G4737" t="str">
            <v/>
          </cell>
          <cell r="H4737" t="str">
            <v/>
          </cell>
          <cell r="I4737"/>
          <cell r="J4737"/>
          <cell r="K4737"/>
          <cell r="L4737"/>
          <cell r="M4737" t="str">
            <v/>
          </cell>
          <cell r="N4737"/>
          <cell r="O4737"/>
          <cell r="P4737"/>
          <cell r="Q4737" t="str">
            <v/>
          </cell>
          <cell r="R4737"/>
          <cell r="S4737" t="str">
            <v/>
          </cell>
          <cell r="T4737"/>
          <cell r="U4737"/>
          <cell r="V4737" t="str">
            <v/>
          </cell>
        </row>
        <row r="4738">
          <cell r="A4738"/>
          <cell r="B4738" t="str">
            <v/>
          </cell>
          <cell r="C4738"/>
          <cell r="D4738" t="str">
            <v/>
          </cell>
          <cell r="E4738" t="str">
            <v/>
          </cell>
          <cell r="F4738" t="str">
            <v/>
          </cell>
          <cell r="G4738" t="str">
            <v/>
          </cell>
          <cell r="H4738" t="str">
            <v/>
          </cell>
          <cell r="I4738"/>
          <cell r="J4738"/>
          <cell r="K4738"/>
          <cell r="L4738"/>
          <cell r="M4738" t="str">
            <v/>
          </cell>
          <cell r="N4738"/>
          <cell r="O4738"/>
          <cell r="P4738"/>
          <cell r="Q4738" t="str">
            <v/>
          </cell>
          <cell r="R4738"/>
          <cell r="S4738" t="str">
            <v/>
          </cell>
          <cell r="T4738"/>
          <cell r="U4738"/>
          <cell r="V4738" t="str">
            <v/>
          </cell>
        </row>
        <row r="4739">
          <cell r="A4739"/>
          <cell r="B4739" t="str">
            <v/>
          </cell>
          <cell r="C4739"/>
          <cell r="D4739" t="str">
            <v/>
          </cell>
          <cell r="E4739" t="str">
            <v/>
          </cell>
          <cell r="F4739" t="str">
            <v/>
          </cell>
          <cell r="G4739" t="str">
            <v/>
          </cell>
          <cell r="H4739" t="str">
            <v/>
          </cell>
          <cell r="I4739"/>
          <cell r="J4739"/>
          <cell r="K4739"/>
          <cell r="L4739"/>
          <cell r="M4739" t="str">
            <v/>
          </cell>
          <cell r="N4739"/>
          <cell r="O4739"/>
          <cell r="P4739"/>
          <cell r="Q4739" t="str">
            <v/>
          </cell>
          <cell r="R4739"/>
          <cell r="S4739" t="str">
            <v/>
          </cell>
          <cell r="T4739"/>
          <cell r="U4739"/>
          <cell r="V4739" t="str">
            <v/>
          </cell>
        </row>
        <row r="4740">
          <cell r="A4740"/>
          <cell r="B4740" t="str">
            <v/>
          </cell>
          <cell r="C4740"/>
          <cell r="D4740" t="str">
            <v/>
          </cell>
          <cell r="E4740" t="str">
            <v/>
          </cell>
          <cell r="F4740" t="str">
            <v/>
          </cell>
          <cell r="G4740" t="str">
            <v/>
          </cell>
          <cell r="H4740" t="str">
            <v/>
          </cell>
          <cell r="I4740"/>
          <cell r="J4740"/>
          <cell r="K4740"/>
          <cell r="L4740"/>
          <cell r="M4740" t="str">
            <v/>
          </cell>
          <cell r="N4740"/>
          <cell r="O4740"/>
          <cell r="P4740"/>
          <cell r="Q4740" t="str">
            <v/>
          </cell>
          <cell r="R4740"/>
          <cell r="S4740" t="str">
            <v/>
          </cell>
          <cell r="T4740"/>
          <cell r="U4740"/>
          <cell r="V4740" t="str">
            <v/>
          </cell>
        </row>
        <row r="4741">
          <cell r="A4741"/>
          <cell r="B4741" t="str">
            <v/>
          </cell>
          <cell r="C4741"/>
          <cell r="D4741" t="str">
            <v/>
          </cell>
          <cell r="E4741" t="str">
            <v/>
          </cell>
          <cell r="F4741" t="str">
            <v/>
          </cell>
          <cell r="G4741" t="str">
            <v/>
          </cell>
          <cell r="H4741" t="str">
            <v/>
          </cell>
          <cell r="I4741"/>
          <cell r="J4741"/>
          <cell r="K4741"/>
          <cell r="L4741"/>
          <cell r="M4741" t="str">
            <v/>
          </cell>
          <cell r="N4741"/>
          <cell r="O4741"/>
          <cell r="P4741"/>
          <cell r="Q4741" t="str">
            <v/>
          </cell>
          <cell r="R4741"/>
          <cell r="S4741" t="str">
            <v/>
          </cell>
          <cell r="T4741"/>
          <cell r="U4741"/>
          <cell r="V4741" t="str">
            <v/>
          </cell>
        </row>
        <row r="4742">
          <cell r="A4742"/>
          <cell r="B4742" t="str">
            <v/>
          </cell>
          <cell r="C4742"/>
          <cell r="D4742" t="str">
            <v/>
          </cell>
          <cell r="E4742" t="str">
            <v/>
          </cell>
          <cell r="F4742" t="str">
            <v/>
          </cell>
          <cell r="G4742" t="str">
            <v/>
          </cell>
          <cell r="H4742" t="str">
            <v/>
          </cell>
          <cell r="I4742"/>
          <cell r="J4742"/>
          <cell r="K4742"/>
          <cell r="L4742"/>
          <cell r="M4742" t="str">
            <v/>
          </cell>
          <cell r="N4742"/>
          <cell r="O4742"/>
          <cell r="P4742"/>
          <cell r="Q4742" t="str">
            <v/>
          </cell>
          <cell r="R4742"/>
          <cell r="S4742" t="str">
            <v/>
          </cell>
          <cell r="T4742"/>
          <cell r="U4742"/>
          <cell r="V4742" t="str">
            <v/>
          </cell>
        </row>
        <row r="4743">
          <cell r="A4743"/>
          <cell r="B4743" t="str">
            <v/>
          </cell>
          <cell r="C4743"/>
          <cell r="D4743" t="str">
            <v/>
          </cell>
          <cell r="E4743" t="str">
            <v/>
          </cell>
          <cell r="F4743" t="str">
            <v/>
          </cell>
          <cell r="G4743" t="str">
            <v/>
          </cell>
          <cell r="H4743" t="str">
            <v/>
          </cell>
          <cell r="I4743"/>
          <cell r="J4743"/>
          <cell r="K4743"/>
          <cell r="L4743"/>
          <cell r="M4743" t="str">
            <v/>
          </cell>
          <cell r="N4743"/>
          <cell r="O4743"/>
          <cell r="P4743"/>
          <cell r="Q4743" t="str">
            <v/>
          </cell>
          <cell r="R4743"/>
          <cell r="S4743" t="str">
            <v/>
          </cell>
          <cell r="T4743"/>
          <cell r="U4743"/>
          <cell r="V4743" t="str">
            <v/>
          </cell>
        </row>
        <row r="4744">
          <cell r="A4744"/>
          <cell r="B4744" t="str">
            <v/>
          </cell>
          <cell r="C4744"/>
          <cell r="D4744" t="str">
            <v/>
          </cell>
          <cell r="E4744" t="str">
            <v/>
          </cell>
          <cell r="F4744" t="str">
            <v/>
          </cell>
          <cell r="G4744" t="str">
            <v/>
          </cell>
          <cell r="H4744" t="str">
            <v/>
          </cell>
          <cell r="I4744"/>
          <cell r="J4744"/>
          <cell r="K4744"/>
          <cell r="L4744"/>
          <cell r="M4744" t="str">
            <v/>
          </cell>
          <cell r="N4744"/>
          <cell r="O4744"/>
          <cell r="P4744"/>
          <cell r="Q4744" t="str">
            <v/>
          </cell>
          <cell r="R4744"/>
          <cell r="S4744" t="str">
            <v/>
          </cell>
          <cell r="T4744"/>
          <cell r="U4744"/>
          <cell r="V4744" t="str">
            <v/>
          </cell>
        </row>
        <row r="4745">
          <cell r="A4745"/>
          <cell r="B4745" t="str">
            <v/>
          </cell>
          <cell r="C4745"/>
          <cell r="D4745" t="str">
            <v/>
          </cell>
          <cell r="E4745" t="str">
            <v/>
          </cell>
          <cell r="F4745" t="str">
            <v/>
          </cell>
          <cell r="G4745" t="str">
            <v/>
          </cell>
          <cell r="H4745" t="str">
            <v/>
          </cell>
          <cell r="I4745"/>
          <cell r="J4745"/>
          <cell r="K4745"/>
          <cell r="L4745"/>
          <cell r="M4745" t="str">
            <v/>
          </cell>
          <cell r="N4745"/>
          <cell r="O4745"/>
          <cell r="P4745"/>
          <cell r="Q4745" t="str">
            <v/>
          </cell>
          <cell r="R4745"/>
          <cell r="S4745" t="str">
            <v/>
          </cell>
          <cell r="T4745"/>
          <cell r="U4745"/>
          <cell r="V4745" t="str">
            <v/>
          </cell>
        </row>
        <row r="4746">
          <cell r="A4746"/>
          <cell r="B4746" t="str">
            <v/>
          </cell>
          <cell r="C4746"/>
          <cell r="D4746" t="str">
            <v/>
          </cell>
          <cell r="E4746" t="str">
            <v/>
          </cell>
          <cell r="F4746" t="str">
            <v/>
          </cell>
          <cell r="G4746" t="str">
            <v/>
          </cell>
          <cell r="H4746" t="str">
            <v/>
          </cell>
          <cell r="I4746"/>
          <cell r="J4746"/>
          <cell r="K4746"/>
          <cell r="L4746"/>
          <cell r="M4746" t="str">
            <v/>
          </cell>
          <cell r="N4746"/>
          <cell r="O4746"/>
          <cell r="P4746"/>
          <cell r="Q4746" t="str">
            <v/>
          </cell>
          <cell r="R4746"/>
          <cell r="S4746" t="str">
            <v/>
          </cell>
          <cell r="T4746"/>
          <cell r="U4746"/>
          <cell r="V4746" t="str">
            <v/>
          </cell>
        </row>
        <row r="4747">
          <cell r="A4747"/>
          <cell r="B4747" t="str">
            <v/>
          </cell>
          <cell r="C4747"/>
          <cell r="D4747" t="str">
            <v/>
          </cell>
          <cell r="E4747" t="str">
            <v/>
          </cell>
          <cell r="F4747" t="str">
            <v/>
          </cell>
          <cell r="G4747" t="str">
            <v/>
          </cell>
          <cell r="H4747" t="str">
            <v/>
          </cell>
          <cell r="I4747"/>
          <cell r="J4747"/>
          <cell r="K4747"/>
          <cell r="L4747"/>
          <cell r="M4747" t="str">
            <v/>
          </cell>
          <cell r="N4747"/>
          <cell r="O4747"/>
          <cell r="P4747"/>
          <cell r="Q4747" t="str">
            <v/>
          </cell>
          <cell r="R4747"/>
          <cell r="S4747" t="str">
            <v/>
          </cell>
          <cell r="T4747"/>
          <cell r="U4747"/>
          <cell r="V4747" t="str">
            <v/>
          </cell>
        </row>
        <row r="4748">
          <cell r="A4748"/>
          <cell r="B4748" t="str">
            <v/>
          </cell>
          <cell r="C4748"/>
          <cell r="D4748" t="str">
            <v/>
          </cell>
          <cell r="E4748" t="str">
            <v/>
          </cell>
          <cell r="F4748" t="str">
            <v/>
          </cell>
          <cell r="G4748" t="str">
            <v/>
          </cell>
          <cell r="H4748" t="str">
            <v/>
          </cell>
          <cell r="I4748"/>
          <cell r="J4748"/>
          <cell r="K4748"/>
          <cell r="L4748"/>
          <cell r="M4748" t="str">
            <v/>
          </cell>
          <cell r="N4748"/>
          <cell r="O4748"/>
          <cell r="P4748"/>
          <cell r="Q4748" t="str">
            <v/>
          </cell>
          <cell r="R4748"/>
          <cell r="S4748" t="str">
            <v/>
          </cell>
          <cell r="T4748"/>
          <cell r="U4748"/>
          <cell r="V4748" t="str">
            <v/>
          </cell>
        </row>
        <row r="4749">
          <cell r="A4749"/>
          <cell r="B4749" t="str">
            <v/>
          </cell>
          <cell r="C4749"/>
          <cell r="D4749" t="str">
            <v/>
          </cell>
          <cell r="E4749" t="str">
            <v/>
          </cell>
          <cell r="F4749" t="str">
            <v/>
          </cell>
          <cell r="G4749" t="str">
            <v/>
          </cell>
          <cell r="H4749" t="str">
            <v/>
          </cell>
          <cell r="I4749"/>
          <cell r="J4749"/>
          <cell r="K4749"/>
          <cell r="L4749"/>
          <cell r="M4749" t="str">
            <v/>
          </cell>
          <cell r="N4749"/>
          <cell r="O4749"/>
          <cell r="P4749"/>
          <cell r="Q4749" t="str">
            <v/>
          </cell>
          <cell r="R4749"/>
          <cell r="S4749" t="str">
            <v/>
          </cell>
          <cell r="T4749"/>
          <cell r="U4749"/>
          <cell r="V4749" t="str">
            <v/>
          </cell>
        </row>
        <row r="4750">
          <cell r="A4750"/>
          <cell r="B4750" t="str">
            <v/>
          </cell>
          <cell r="C4750"/>
          <cell r="D4750" t="str">
            <v/>
          </cell>
          <cell r="E4750" t="str">
            <v/>
          </cell>
          <cell r="F4750" t="str">
            <v/>
          </cell>
          <cell r="G4750" t="str">
            <v/>
          </cell>
          <cell r="H4750" t="str">
            <v/>
          </cell>
          <cell r="I4750"/>
          <cell r="J4750"/>
          <cell r="K4750"/>
          <cell r="L4750"/>
          <cell r="M4750" t="str">
            <v/>
          </cell>
          <cell r="N4750"/>
          <cell r="O4750"/>
          <cell r="P4750"/>
          <cell r="Q4750" t="str">
            <v/>
          </cell>
          <cell r="R4750"/>
          <cell r="S4750" t="str">
            <v/>
          </cell>
          <cell r="T4750"/>
          <cell r="U4750"/>
          <cell r="V4750" t="str">
            <v/>
          </cell>
        </row>
        <row r="4751">
          <cell r="A4751"/>
          <cell r="B4751" t="str">
            <v/>
          </cell>
          <cell r="C4751"/>
          <cell r="D4751" t="str">
            <v/>
          </cell>
          <cell r="E4751" t="str">
            <v/>
          </cell>
          <cell r="F4751" t="str">
            <v/>
          </cell>
          <cell r="G4751" t="str">
            <v/>
          </cell>
          <cell r="H4751" t="str">
            <v/>
          </cell>
          <cell r="I4751"/>
          <cell r="J4751"/>
          <cell r="K4751"/>
          <cell r="L4751"/>
          <cell r="M4751" t="str">
            <v/>
          </cell>
          <cell r="N4751"/>
          <cell r="O4751"/>
          <cell r="P4751"/>
          <cell r="Q4751" t="str">
            <v/>
          </cell>
          <cell r="R4751"/>
          <cell r="S4751" t="str">
            <v/>
          </cell>
          <cell r="T4751"/>
          <cell r="U4751"/>
          <cell r="V4751" t="str">
            <v/>
          </cell>
        </row>
        <row r="4752">
          <cell r="A4752"/>
          <cell r="B4752" t="str">
            <v/>
          </cell>
          <cell r="C4752"/>
          <cell r="D4752" t="str">
            <v/>
          </cell>
          <cell r="E4752" t="str">
            <v/>
          </cell>
          <cell r="F4752" t="str">
            <v/>
          </cell>
          <cell r="G4752" t="str">
            <v/>
          </cell>
          <cell r="H4752" t="str">
            <v/>
          </cell>
          <cell r="I4752"/>
          <cell r="J4752"/>
          <cell r="K4752"/>
          <cell r="L4752"/>
          <cell r="M4752" t="str">
            <v/>
          </cell>
          <cell r="N4752"/>
          <cell r="O4752"/>
          <cell r="P4752"/>
          <cell r="Q4752" t="str">
            <v/>
          </cell>
          <cell r="R4752"/>
          <cell r="S4752" t="str">
            <v/>
          </cell>
          <cell r="T4752"/>
          <cell r="U4752"/>
          <cell r="V4752" t="str">
            <v/>
          </cell>
        </row>
        <row r="4753">
          <cell r="A4753"/>
          <cell r="B4753" t="str">
            <v/>
          </cell>
          <cell r="C4753"/>
          <cell r="D4753" t="str">
            <v/>
          </cell>
          <cell r="E4753" t="str">
            <v/>
          </cell>
          <cell r="F4753" t="str">
            <v/>
          </cell>
          <cell r="G4753" t="str">
            <v/>
          </cell>
          <cell r="H4753" t="str">
            <v/>
          </cell>
          <cell r="I4753"/>
          <cell r="J4753"/>
          <cell r="K4753"/>
          <cell r="L4753"/>
          <cell r="M4753" t="str">
            <v/>
          </cell>
          <cell r="N4753"/>
          <cell r="O4753"/>
          <cell r="P4753"/>
          <cell r="Q4753" t="str">
            <v/>
          </cell>
          <cell r="R4753"/>
          <cell r="S4753" t="str">
            <v/>
          </cell>
          <cell r="T4753"/>
          <cell r="U4753"/>
          <cell r="V4753" t="str">
            <v/>
          </cell>
        </row>
        <row r="4754">
          <cell r="A4754"/>
          <cell r="B4754" t="str">
            <v/>
          </cell>
          <cell r="C4754"/>
          <cell r="D4754" t="str">
            <v/>
          </cell>
          <cell r="E4754" t="str">
            <v/>
          </cell>
          <cell r="F4754" t="str">
            <v/>
          </cell>
          <cell r="G4754" t="str">
            <v/>
          </cell>
          <cell r="H4754" t="str">
            <v/>
          </cell>
          <cell r="I4754"/>
          <cell r="J4754"/>
          <cell r="K4754"/>
          <cell r="L4754"/>
          <cell r="M4754" t="str">
            <v/>
          </cell>
          <cell r="N4754"/>
          <cell r="O4754"/>
          <cell r="P4754"/>
          <cell r="Q4754" t="str">
            <v/>
          </cell>
          <cell r="R4754"/>
          <cell r="S4754" t="str">
            <v/>
          </cell>
          <cell r="T4754"/>
          <cell r="U4754"/>
          <cell r="V4754" t="str">
            <v/>
          </cell>
        </row>
        <row r="4755">
          <cell r="A4755"/>
          <cell r="B4755" t="str">
            <v/>
          </cell>
          <cell r="C4755"/>
          <cell r="D4755" t="str">
            <v/>
          </cell>
          <cell r="E4755" t="str">
            <v/>
          </cell>
          <cell r="F4755" t="str">
            <v/>
          </cell>
          <cell r="G4755" t="str">
            <v/>
          </cell>
          <cell r="H4755" t="str">
            <v/>
          </cell>
          <cell r="I4755"/>
          <cell r="J4755"/>
          <cell r="K4755"/>
          <cell r="L4755"/>
          <cell r="M4755" t="str">
            <v/>
          </cell>
          <cell r="N4755"/>
          <cell r="O4755"/>
          <cell r="P4755"/>
          <cell r="Q4755" t="str">
            <v/>
          </cell>
          <cell r="R4755"/>
          <cell r="S4755" t="str">
            <v/>
          </cell>
          <cell r="T4755"/>
          <cell r="U4755"/>
          <cell r="V4755" t="str">
            <v/>
          </cell>
        </row>
        <row r="4756">
          <cell r="A4756"/>
          <cell r="B4756" t="str">
            <v/>
          </cell>
          <cell r="C4756"/>
          <cell r="D4756" t="str">
            <v/>
          </cell>
          <cell r="E4756" t="str">
            <v/>
          </cell>
          <cell r="F4756" t="str">
            <v/>
          </cell>
          <cell r="G4756" t="str">
            <v/>
          </cell>
          <cell r="H4756" t="str">
            <v/>
          </cell>
          <cell r="I4756"/>
          <cell r="J4756"/>
          <cell r="K4756"/>
          <cell r="L4756"/>
          <cell r="M4756" t="str">
            <v/>
          </cell>
          <cell r="N4756"/>
          <cell r="O4756"/>
          <cell r="P4756"/>
          <cell r="Q4756" t="str">
            <v/>
          </cell>
          <cell r="R4756"/>
          <cell r="S4756" t="str">
            <v/>
          </cell>
          <cell r="T4756"/>
          <cell r="U4756"/>
          <cell r="V4756" t="str">
            <v/>
          </cell>
        </row>
        <row r="4757">
          <cell r="A4757"/>
          <cell r="B4757" t="str">
            <v/>
          </cell>
          <cell r="C4757"/>
          <cell r="D4757" t="str">
            <v/>
          </cell>
          <cell r="E4757" t="str">
            <v/>
          </cell>
          <cell r="F4757" t="str">
            <v/>
          </cell>
          <cell r="G4757" t="str">
            <v/>
          </cell>
          <cell r="H4757" t="str">
            <v/>
          </cell>
          <cell r="I4757"/>
          <cell r="J4757"/>
          <cell r="K4757"/>
          <cell r="L4757"/>
          <cell r="M4757" t="str">
            <v/>
          </cell>
          <cell r="N4757"/>
          <cell r="O4757"/>
          <cell r="P4757"/>
          <cell r="Q4757" t="str">
            <v/>
          </cell>
          <cell r="R4757"/>
          <cell r="S4757" t="str">
            <v/>
          </cell>
          <cell r="T4757"/>
          <cell r="U4757"/>
          <cell r="V4757" t="str">
            <v/>
          </cell>
        </row>
        <row r="4758">
          <cell r="A4758"/>
          <cell r="B4758" t="str">
            <v/>
          </cell>
          <cell r="C4758"/>
          <cell r="D4758" t="str">
            <v/>
          </cell>
          <cell r="E4758" t="str">
            <v/>
          </cell>
          <cell r="F4758" t="str">
            <v/>
          </cell>
          <cell r="G4758" t="str">
            <v/>
          </cell>
          <cell r="H4758" t="str">
            <v/>
          </cell>
          <cell r="I4758"/>
          <cell r="J4758"/>
          <cell r="K4758"/>
          <cell r="L4758"/>
          <cell r="M4758" t="str">
            <v/>
          </cell>
          <cell r="N4758"/>
          <cell r="O4758"/>
          <cell r="P4758"/>
          <cell r="Q4758" t="str">
            <v/>
          </cell>
          <cell r="R4758"/>
          <cell r="S4758" t="str">
            <v/>
          </cell>
          <cell r="T4758"/>
          <cell r="U4758"/>
          <cell r="V4758" t="str">
            <v/>
          </cell>
        </row>
        <row r="4759">
          <cell r="A4759"/>
          <cell r="B4759" t="str">
            <v/>
          </cell>
          <cell r="C4759"/>
          <cell r="D4759" t="str">
            <v/>
          </cell>
          <cell r="E4759" t="str">
            <v/>
          </cell>
          <cell r="F4759" t="str">
            <v/>
          </cell>
          <cell r="G4759" t="str">
            <v/>
          </cell>
          <cell r="H4759" t="str">
            <v/>
          </cell>
          <cell r="I4759"/>
          <cell r="J4759"/>
          <cell r="K4759"/>
          <cell r="L4759"/>
          <cell r="M4759" t="str">
            <v/>
          </cell>
          <cell r="N4759"/>
          <cell r="O4759"/>
          <cell r="P4759"/>
          <cell r="Q4759" t="str">
            <v/>
          </cell>
          <cell r="R4759"/>
          <cell r="S4759" t="str">
            <v/>
          </cell>
          <cell r="T4759"/>
          <cell r="U4759"/>
          <cell r="V4759" t="str">
            <v/>
          </cell>
        </row>
        <row r="4760">
          <cell r="A4760"/>
          <cell r="B4760" t="str">
            <v/>
          </cell>
          <cell r="C4760"/>
          <cell r="D4760" t="str">
            <v/>
          </cell>
          <cell r="E4760" t="str">
            <v/>
          </cell>
          <cell r="F4760" t="str">
            <v/>
          </cell>
          <cell r="G4760" t="str">
            <v/>
          </cell>
          <cell r="H4760" t="str">
            <v/>
          </cell>
          <cell r="I4760"/>
          <cell r="J4760"/>
          <cell r="K4760"/>
          <cell r="L4760"/>
          <cell r="M4760" t="str">
            <v/>
          </cell>
          <cell r="N4760"/>
          <cell r="O4760"/>
          <cell r="P4760"/>
          <cell r="Q4760" t="str">
            <v/>
          </cell>
          <cell r="R4760"/>
          <cell r="S4760" t="str">
            <v/>
          </cell>
          <cell r="T4760"/>
          <cell r="U4760"/>
          <cell r="V4760" t="str">
            <v/>
          </cell>
        </row>
        <row r="4761">
          <cell r="A4761"/>
          <cell r="B4761" t="str">
            <v/>
          </cell>
          <cell r="C4761"/>
          <cell r="D4761" t="str">
            <v/>
          </cell>
          <cell r="E4761" t="str">
            <v/>
          </cell>
          <cell r="F4761" t="str">
            <v/>
          </cell>
          <cell r="G4761" t="str">
            <v/>
          </cell>
          <cell r="H4761" t="str">
            <v/>
          </cell>
          <cell r="I4761"/>
          <cell r="J4761"/>
          <cell r="K4761"/>
          <cell r="L4761"/>
          <cell r="M4761" t="str">
            <v/>
          </cell>
          <cell r="N4761"/>
          <cell r="O4761"/>
          <cell r="P4761"/>
          <cell r="Q4761" t="str">
            <v/>
          </cell>
          <cell r="R4761"/>
          <cell r="S4761" t="str">
            <v/>
          </cell>
          <cell r="T4761"/>
          <cell r="U4761"/>
          <cell r="V4761" t="str">
            <v/>
          </cell>
        </row>
        <row r="4762">
          <cell r="A4762"/>
          <cell r="B4762" t="str">
            <v/>
          </cell>
          <cell r="C4762"/>
          <cell r="D4762" t="str">
            <v/>
          </cell>
          <cell r="E4762" t="str">
            <v/>
          </cell>
          <cell r="F4762" t="str">
            <v/>
          </cell>
          <cell r="G4762" t="str">
            <v/>
          </cell>
          <cell r="H4762" t="str">
            <v/>
          </cell>
          <cell r="I4762"/>
          <cell r="J4762"/>
          <cell r="K4762"/>
          <cell r="L4762"/>
          <cell r="M4762" t="str">
            <v/>
          </cell>
          <cell r="N4762"/>
          <cell r="O4762"/>
          <cell r="P4762"/>
          <cell r="Q4762" t="str">
            <v/>
          </cell>
          <cell r="R4762"/>
          <cell r="S4762" t="str">
            <v/>
          </cell>
          <cell r="T4762"/>
          <cell r="U4762"/>
          <cell r="V4762" t="str">
            <v/>
          </cell>
        </row>
        <row r="4763">
          <cell r="A4763"/>
          <cell r="B4763" t="str">
            <v/>
          </cell>
          <cell r="C4763"/>
          <cell r="D4763" t="str">
            <v/>
          </cell>
          <cell r="E4763" t="str">
            <v/>
          </cell>
          <cell r="F4763" t="str">
            <v/>
          </cell>
          <cell r="G4763" t="str">
            <v/>
          </cell>
          <cell r="H4763" t="str">
            <v/>
          </cell>
          <cell r="I4763"/>
          <cell r="J4763"/>
          <cell r="K4763"/>
          <cell r="L4763"/>
          <cell r="M4763" t="str">
            <v/>
          </cell>
          <cell r="N4763"/>
          <cell r="O4763"/>
          <cell r="P4763"/>
          <cell r="Q4763" t="str">
            <v/>
          </cell>
          <cell r="R4763"/>
          <cell r="S4763" t="str">
            <v/>
          </cell>
          <cell r="T4763"/>
          <cell r="U4763"/>
          <cell r="V4763" t="str">
            <v/>
          </cell>
        </row>
        <row r="4764">
          <cell r="A4764"/>
          <cell r="B4764" t="str">
            <v/>
          </cell>
          <cell r="C4764"/>
          <cell r="D4764" t="str">
            <v/>
          </cell>
          <cell r="E4764" t="str">
            <v/>
          </cell>
          <cell r="F4764" t="str">
            <v/>
          </cell>
          <cell r="G4764" t="str">
            <v/>
          </cell>
          <cell r="H4764" t="str">
            <v/>
          </cell>
          <cell r="I4764"/>
          <cell r="J4764"/>
          <cell r="K4764"/>
          <cell r="L4764"/>
          <cell r="M4764" t="str">
            <v/>
          </cell>
          <cell r="N4764"/>
          <cell r="O4764"/>
          <cell r="P4764"/>
          <cell r="Q4764" t="str">
            <v/>
          </cell>
          <cell r="R4764"/>
          <cell r="S4764" t="str">
            <v/>
          </cell>
          <cell r="T4764"/>
          <cell r="U4764"/>
          <cell r="V4764" t="str">
            <v/>
          </cell>
        </row>
        <row r="4765">
          <cell r="A4765"/>
          <cell r="B4765" t="str">
            <v/>
          </cell>
          <cell r="C4765"/>
          <cell r="D4765" t="str">
            <v/>
          </cell>
          <cell r="E4765" t="str">
            <v/>
          </cell>
          <cell r="F4765" t="str">
            <v/>
          </cell>
          <cell r="G4765" t="str">
            <v/>
          </cell>
          <cell r="H4765" t="str">
            <v/>
          </cell>
          <cell r="I4765"/>
          <cell r="J4765"/>
          <cell r="K4765"/>
          <cell r="L4765"/>
          <cell r="M4765" t="str">
            <v/>
          </cell>
          <cell r="N4765"/>
          <cell r="O4765"/>
          <cell r="P4765"/>
          <cell r="Q4765" t="str">
            <v/>
          </cell>
          <cell r="R4765"/>
          <cell r="S4765" t="str">
            <v/>
          </cell>
          <cell r="T4765"/>
          <cell r="U4765"/>
          <cell r="V4765" t="str">
            <v/>
          </cell>
        </row>
        <row r="4766">
          <cell r="A4766"/>
          <cell r="B4766" t="str">
            <v/>
          </cell>
          <cell r="C4766"/>
          <cell r="D4766" t="str">
            <v/>
          </cell>
          <cell r="E4766" t="str">
            <v/>
          </cell>
          <cell r="F4766" t="str">
            <v/>
          </cell>
          <cell r="G4766" t="str">
            <v/>
          </cell>
          <cell r="H4766" t="str">
            <v/>
          </cell>
          <cell r="I4766"/>
          <cell r="J4766"/>
          <cell r="K4766"/>
          <cell r="L4766"/>
          <cell r="M4766" t="str">
            <v/>
          </cell>
          <cell r="N4766"/>
          <cell r="O4766"/>
          <cell r="P4766"/>
          <cell r="Q4766" t="str">
            <v/>
          </cell>
          <cell r="R4766"/>
          <cell r="S4766" t="str">
            <v/>
          </cell>
          <cell r="T4766"/>
          <cell r="U4766"/>
          <cell r="V4766" t="str">
            <v/>
          </cell>
        </row>
        <row r="4767">
          <cell r="A4767"/>
          <cell r="B4767" t="str">
            <v/>
          </cell>
          <cell r="C4767"/>
          <cell r="D4767" t="str">
            <v/>
          </cell>
          <cell r="E4767" t="str">
            <v/>
          </cell>
          <cell r="F4767" t="str">
            <v/>
          </cell>
          <cell r="G4767" t="str">
            <v/>
          </cell>
          <cell r="H4767" t="str">
            <v/>
          </cell>
          <cell r="I4767"/>
          <cell r="J4767"/>
          <cell r="K4767"/>
          <cell r="L4767"/>
          <cell r="M4767" t="str">
            <v/>
          </cell>
          <cell r="N4767"/>
          <cell r="O4767"/>
          <cell r="P4767"/>
          <cell r="Q4767" t="str">
            <v/>
          </cell>
          <cell r="R4767"/>
          <cell r="S4767" t="str">
            <v/>
          </cell>
          <cell r="T4767"/>
          <cell r="U4767"/>
          <cell r="V4767" t="str">
            <v/>
          </cell>
        </row>
        <row r="4768">
          <cell r="A4768"/>
          <cell r="B4768" t="str">
            <v/>
          </cell>
          <cell r="C4768"/>
          <cell r="D4768" t="str">
            <v/>
          </cell>
          <cell r="E4768" t="str">
            <v/>
          </cell>
          <cell r="F4768" t="str">
            <v/>
          </cell>
          <cell r="G4768" t="str">
            <v/>
          </cell>
          <cell r="H4768" t="str">
            <v/>
          </cell>
          <cell r="I4768"/>
          <cell r="J4768"/>
          <cell r="K4768"/>
          <cell r="L4768"/>
          <cell r="M4768" t="str">
            <v/>
          </cell>
          <cell r="N4768"/>
          <cell r="O4768"/>
          <cell r="P4768"/>
          <cell r="Q4768" t="str">
            <v/>
          </cell>
          <cell r="R4768"/>
          <cell r="S4768" t="str">
            <v/>
          </cell>
          <cell r="T4768"/>
          <cell r="U4768"/>
          <cell r="V4768" t="str">
            <v/>
          </cell>
        </row>
        <row r="4769">
          <cell r="A4769"/>
          <cell r="B4769" t="str">
            <v/>
          </cell>
          <cell r="C4769"/>
          <cell r="D4769" t="str">
            <v/>
          </cell>
          <cell r="E4769" t="str">
            <v/>
          </cell>
          <cell r="F4769" t="str">
            <v/>
          </cell>
          <cell r="G4769" t="str">
            <v/>
          </cell>
          <cell r="H4769" t="str">
            <v/>
          </cell>
          <cell r="I4769"/>
          <cell r="J4769"/>
          <cell r="K4769"/>
          <cell r="L4769"/>
          <cell r="M4769" t="str">
            <v/>
          </cell>
          <cell r="N4769"/>
          <cell r="O4769"/>
          <cell r="P4769"/>
          <cell r="Q4769" t="str">
            <v/>
          </cell>
          <cell r="R4769"/>
          <cell r="S4769" t="str">
            <v/>
          </cell>
          <cell r="T4769"/>
          <cell r="U4769"/>
          <cell r="V4769" t="str">
            <v/>
          </cell>
        </row>
        <row r="4770">
          <cell r="A4770"/>
          <cell r="B4770" t="str">
            <v/>
          </cell>
          <cell r="C4770"/>
          <cell r="D4770" t="str">
            <v/>
          </cell>
          <cell r="E4770" t="str">
            <v/>
          </cell>
          <cell r="F4770" t="str">
            <v/>
          </cell>
          <cell r="G4770" t="str">
            <v/>
          </cell>
          <cell r="H4770" t="str">
            <v/>
          </cell>
          <cell r="I4770"/>
          <cell r="J4770"/>
          <cell r="K4770"/>
          <cell r="L4770"/>
          <cell r="M4770" t="str">
            <v/>
          </cell>
          <cell r="N4770"/>
          <cell r="O4770"/>
          <cell r="P4770"/>
          <cell r="Q4770" t="str">
            <v/>
          </cell>
          <cell r="R4770"/>
          <cell r="S4770" t="str">
            <v/>
          </cell>
          <cell r="T4770"/>
          <cell r="U4770"/>
          <cell r="V4770" t="str">
            <v/>
          </cell>
        </row>
        <row r="4771">
          <cell r="A4771"/>
          <cell r="B4771" t="str">
            <v/>
          </cell>
          <cell r="C4771"/>
          <cell r="D4771" t="str">
            <v/>
          </cell>
          <cell r="E4771" t="str">
            <v/>
          </cell>
          <cell r="F4771" t="str">
            <v/>
          </cell>
          <cell r="G4771" t="str">
            <v/>
          </cell>
          <cell r="H4771" t="str">
            <v/>
          </cell>
          <cell r="I4771"/>
          <cell r="J4771"/>
          <cell r="K4771"/>
          <cell r="L4771"/>
          <cell r="M4771" t="str">
            <v/>
          </cell>
          <cell r="N4771"/>
          <cell r="O4771"/>
          <cell r="P4771"/>
          <cell r="Q4771" t="str">
            <v/>
          </cell>
          <cell r="R4771"/>
          <cell r="S4771" t="str">
            <v/>
          </cell>
          <cell r="T4771"/>
          <cell r="U4771"/>
          <cell r="V4771" t="str">
            <v/>
          </cell>
        </row>
        <row r="4772">
          <cell r="A4772"/>
          <cell r="B4772" t="str">
            <v/>
          </cell>
          <cell r="C4772"/>
          <cell r="D4772" t="str">
            <v/>
          </cell>
          <cell r="E4772" t="str">
            <v/>
          </cell>
          <cell r="F4772" t="str">
            <v/>
          </cell>
          <cell r="G4772" t="str">
            <v/>
          </cell>
          <cell r="H4772" t="str">
            <v/>
          </cell>
          <cell r="I4772"/>
          <cell r="J4772"/>
          <cell r="K4772"/>
          <cell r="L4772"/>
          <cell r="M4772" t="str">
            <v/>
          </cell>
          <cell r="N4772"/>
          <cell r="O4772"/>
          <cell r="P4772"/>
          <cell r="Q4772" t="str">
            <v/>
          </cell>
          <cell r="R4772"/>
          <cell r="S4772" t="str">
            <v/>
          </cell>
          <cell r="T4772"/>
          <cell r="U4772"/>
          <cell r="V4772" t="str">
            <v/>
          </cell>
        </row>
        <row r="4773">
          <cell r="A4773"/>
          <cell r="B4773" t="str">
            <v/>
          </cell>
          <cell r="C4773"/>
          <cell r="D4773" t="str">
            <v/>
          </cell>
          <cell r="E4773" t="str">
            <v/>
          </cell>
          <cell r="F4773" t="str">
            <v/>
          </cell>
          <cell r="G4773" t="str">
            <v/>
          </cell>
          <cell r="H4773" t="str">
            <v/>
          </cell>
          <cell r="I4773"/>
          <cell r="J4773"/>
          <cell r="K4773"/>
          <cell r="L4773"/>
          <cell r="M4773" t="str">
            <v/>
          </cell>
          <cell r="N4773"/>
          <cell r="O4773"/>
          <cell r="P4773"/>
          <cell r="Q4773" t="str">
            <v/>
          </cell>
          <cell r="R4773"/>
          <cell r="S4773" t="str">
            <v/>
          </cell>
          <cell r="T4773"/>
          <cell r="U4773"/>
          <cell r="V4773" t="str">
            <v/>
          </cell>
        </row>
        <row r="4774">
          <cell r="A4774"/>
          <cell r="B4774" t="str">
            <v/>
          </cell>
          <cell r="C4774"/>
          <cell r="D4774" t="str">
            <v/>
          </cell>
          <cell r="E4774" t="str">
            <v/>
          </cell>
          <cell r="F4774" t="str">
            <v/>
          </cell>
          <cell r="G4774" t="str">
            <v/>
          </cell>
          <cell r="H4774" t="str">
            <v/>
          </cell>
          <cell r="I4774"/>
          <cell r="J4774"/>
          <cell r="K4774"/>
          <cell r="L4774"/>
          <cell r="M4774" t="str">
            <v/>
          </cell>
          <cell r="N4774"/>
          <cell r="O4774"/>
          <cell r="P4774"/>
          <cell r="Q4774" t="str">
            <v/>
          </cell>
          <cell r="R4774"/>
          <cell r="S4774" t="str">
            <v/>
          </cell>
          <cell r="T4774"/>
          <cell r="U4774"/>
          <cell r="V4774" t="str">
            <v/>
          </cell>
        </row>
        <row r="4775">
          <cell r="A4775"/>
          <cell r="B4775" t="str">
            <v/>
          </cell>
          <cell r="C4775"/>
          <cell r="D4775" t="str">
            <v/>
          </cell>
          <cell r="E4775" t="str">
            <v/>
          </cell>
          <cell r="F4775" t="str">
            <v/>
          </cell>
          <cell r="G4775" t="str">
            <v/>
          </cell>
          <cell r="H4775" t="str">
            <v/>
          </cell>
          <cell r="I4775"/>
          <cell r="J4775"/>
          <cell r="K4775"/>
          <cell r="L4775"/>
          <cell r="M4775" t="str">
            <v/>
          </cell>
          <cell r="N4775"/>
          <cell r="O4775"/>
          <cell r="P4775"/>
          <cell r="Q4775" t="str">
            <v/>
          </cell>
          <cell r="R4775"/>
          <cell r="S4775" t="str">
            <v/>
          </cell>
          <cell r="T4775"/>
          <cell r="U4775"/>
          <cell r="V4775" t="str">
            <v/>
          </cell>
        </row>
        <row r="4776">
          <cell r="A4776"/>
          <cell r="B4776" t="str">
            <v/>
          </cell>
          <cell r="C4776"/>
          <cell r="D4776" t="str">
            <v/>
          </cell>
          <cell r="E4776" t="str">
            <v/>
          </cell>
          <cell r="F4776" t="str">
            <v/>
          </cell>
          <cell r="G4776" t="str">
            <v/>
          </cell>
          <cell r="H4776" t="str">
            <v/>
          </cell>
          <cell r="I4776"/>
          <cell r="J4776"/>
          <cell r="K4776"/>
          <cell r="L4776"/>
          <cell r="M4776" t="str">
            <v/>
          </cell>
          <cell r="N4776"/>
          <cell r="O4776"/>
          <cell r="P4776"/>
          <cell r="Q4776" t="str">
            <v/>
          </cell>
          <cell r="R4776"/>
          <cell r="S4776" t="str">
            <v/>
          </cell>
          <cell r="T4776"/>
          <cell r="U4776"/>
          <cell r="V4776" t="str">
            <v/>
          </cell>
        </row>
        <row r="4777">
          <cell r="A4777"/>
          <cell r="B4777" t="str">
            <v/>
          </cell>
          <cell r="C4777"/>
          <cell r="D4777" t="str">
            <v/>
          </cell>
          <cell r="E4777" t="str">
            <v/>
          </cell>
          <cell r="F4777" t="str">
            <v/>
          </cell>
          <cell r="G4777" t="str">
            <v/>
          </cell>
          <cell r="H4777" t="str">
            <v/>
          </cell>
          <cell r="I4777"/>
          <cell r="J4777"/>
          <cell r="K4777"/>
          <cell r="L4777"/>
          <cell r="M4777" t="str">
            <v/>
          </cell>
          <cell r="N4777"/>
          <cell r="O4777"/>
          <cell r="P4777"/>
          <cell r="Q4777" t="str">
            <v/>
          </cell>
          <cell r="R4777"/>
          <cell r="S4777" t="str">
            <v/>
          </cell>
          <cell r="T4777"/>
          <cell r="U4777"/>
          <cell r="V4777" t="str">
            <v/>
          </cell>
        </row>
        <row r="4778">
          <cell r="A4778"/>
          <cell r="B4778" t="str">
            <v/>
          </cell>
          <cell r="C4778"/>
          <cell r="D4778" t="str">
            <v/>
          </cell>
          <cell r="E4778" t="str">
            <v/>
          </cell>
          <cell r="F4778" t="str">
            <v/>
          </cell>
          <cell r="G4778" t="str">
            <v/>
          </cell>
          <cell r="H4778" t="str">
            <v/>
          </cell>
          <cell r="I4778"/>
          <cell r="J4778"/>
          <cell r="K4778"/>
          <cell r="L4778"/>
          <cell r="M4778" t="str">
            <v/>
          </cell>
          <cell r="N4778"/>
          <cell r="O4778"/>
          <cell r="P4778"/>
          <cell r="Q4778" t="str">
            <v/>
          </cell>
          <cell r="R4778"/>
          <cell r="S4778" t="str">
            <v/>
          </cell>
          <cell r="T4778"/>
          <cell r="U4778"/>
          <cell r="V4778" t="str">
            <v/>
          </cell>
        </row>
        <row r="4779">
          <cell r="A4779"/>
          <cell r="B4779" t="str">
            <v/>
          </cell>
          <cell r="C4779"/>
          <cell r="D4779" t="str">
            <v/>
          </cell>
          <cell r="E4779" t="str">
            <v/>
          </cell>
          <cell r="F4779" t="str">
            <v/>
          </cell>
          <cell r="G4779" t="str">
            <v/>
          </cell>
          <cell r="H4779" t="str">
            <v/>
          </cell>
          <cell r="I4779"/>
          <cell r="J4779"/>
          <cell r="K4779"/>
          <cell r="L4779"/>
          <cell r="M4779" t="str">
            <v/>
          </cell>
          <cell r="N4779"/>
          <cell r="O4779"/>
          <cell r="P4779"/>
          <cell r="Q4779" t="str">
            <v/>
          </cell>
          <cell r="R4779"/>
          <cell r="S4779" t="str">
            <v/>
          </cell>
          <cell r="T4779"/>
          <cell r="U4779"/>
          <cell r="V4779" t="str">
            <v/>
          </cell>
        </row>
        <row r="4780">
          <cell r="A4780"/>
          <cell r="B4780" t="str">
            <v/>
          </cell>
          <cell r="C4780"/>
          <cell r="D4780" t="str">
            <v/>
          </cell>
          <cell r="E4780" t="str">
            <v/>
          </cell>
          <cell r="F4780" t="str">
            <v/>
          </cell>
          <cell r="G4780" t="str">
            <v/>
          </cell>
          <cell r="H4780" t="str">
            <v/>
          </cell>
          <cell r="I4780"/>
          <cell r="J4780"/>
          <cell r="K4780"/>
          <cell r="L4780"/>
          <cell r="M4780" t="str">
            <v/>
          </cell>
          <cell r="N4780"/>
          <cell r="O4780"/>
          <cell r="P4780"/>
          <cell r="Q4780" t="str">
            <v/>
          </cell>
          <cell r="R4780"/>
          <cell r="S4780" t="str">
            <v/>
          </cell>
          <cell r="T4780"/>
          <cell r="U4780"/>
          <cell r="V4780" t="str">
            <v/>
          </cell>
        </row>
        <row r="4781">
          <cell r="A4781"/>
          <cell r="B4781" t="str">
            <v/>
          </cell>
          <cell r="C4781"/>
          <cell r="D4781" t="str">
            <v/>
          </cell>
          <cell r="E4781" t="str">
            <v/>
          </cell>
          <cell r="F4781" t="str">
            <v/>
          </cell>
          <cell r="G4781" t="str">
            <v/>
          </cell>
          <cell r="H4781" t="str">
            <v/>
          </cell>
          <cell r="I4781"/>
          <cell r="J4781"/>
          <cell r="K4781"/>
          <cell r="L4781"/>
          <cell r="M4781" t="str">
            <v/>
          </cell>
          <cell r="N4781"/>
          <cell r="O4781"/>
          <cell r="P4781"/>
          <cell r="Q4781" t="str">
            <v/>
          </cell>
          <cell r="R4781"/>
          <cell r="S4781" t="str">
            <v/>
          </cell>
          <cell r="T4781"/>
          <cell r="U4781"/>
          <cell r="V4781" t="str">
            <v/>
          </cell>
        </row>
        <row r="4782">
          <cell r="A4782"/>
          <cell r="B4782" t="str">
            <v/>
          </cell>
          <cell r="C4782"/>
          <cell r="D4782" t="str">
            <v/>
          </cell>
          <cell r="E4782" t="str">
            <v/>
          </cell>
          <cell r="F4782" t="str">
            <v/>
          </cell>
          <cell r="G4782" t="str">
            <v/>
          </cell>
          <cell r="H4782" t="str">
            <v/>
          </cell>
          <cell r="I4782"/>
          <cell r="J4782"/>
          <cell r="K4782"/>
          <cell r="L4782"/>
          <cell r="M4782" t="str">
            <v/>
          </cell>
          <cell r="N4782"/>
          <cell r="O4782"/>
          <cell r="P4782"/>
          <cell r="Q4782" t="str">
            <v/>
          </cell>
          <cell r="R4782"/>
          <cell r="S4782" t="str">
            <v/>
          </cell>
          <cell r="T4782"/>
          <cell r="U4782"/>
          <cell r="V4782" t="str">
            <v/>
          </cell>
        </row>
        <row r="4783">
          <cell r="A4783"/>
          <cell r="B4783" t="str">
            <v/>
          </cell>
          <cell r="C4783"/>
          <cell r="D4783" t="str">
            <v/>
          </cell>
          <cell r="E4783" t="str">
            <v/>
          </cell>
          <cell r="F4783" t="str">
            <v/>
          </cell>
          <cell r="G4783" t="str">
            <v/>
          </cell>
          <cell r="H4783" t="str">
            <v/>
          </cell>
          <cell r="I4783"/>
          <cell r="J4783"/>
          <cell r="K4783"/>
          <cell r="L4783"/>
          <cell r="M4783" t="str">
            <v/>
          </cell>
          <cell r="N4783"/>
          <cell r="O4783"/>
          <cell r="P4783"/>
          <cell r="Q4783" t="str">
            <v/>
          </cell>
          <cell r="R4783"/>
          <cell r="S4783" t="str">
            <v/>
          </cell>
          <cell r="T4783"/>
          <cell r="U4783"/>
          <cell r="V4783" t="str">
            <v/>
          </cell>
        </row>
        <row r="4784">
          <cell r="A4784"/>
          <cell r="B4784" t="str">
            <v/>
          </cell>
          <cell r="C4784"/>
          <cell r="D4784" t="str">
            <v/>
          </cell>
          <cell r="E4784" t="str">
            <v/>
          </cell>
          <cell r="F4784" t="str">
            <v/>
          </cell>
          <cell r="G4784" t="str">
            <v/>
          </cell>
          <cell r="H4784" t="str">
            <v/>
          </cell>
          <cell r="I4784"/>
          <cell r="J4784"/>
          <cell r="K4784"/>
          <cell r="L4784"/>
          <cell r="M4784" t="str">
            <v/>
          </cell>
          <cell r="N4784"/>
          <cell r="O4784"/>
          <cell r="P4784"/>
          <cell r="Q4784" t="str">
            <v/>
          </cell>
          <cell r="R4784"/>
          <cell r="S4784" t="str">
            <v/>
          </cell>
          <cell r="T4784"/>
          <cell r="U4784"/>
          <cell r="V4784" t="str">
            <v/>
          </cell>
        </row>
        <row r="4785">
          <cell r="A4785"/>
          <cell r="B4785" t="str">
            <v/>
          </cell>
          <cell r="C4785"/>
          <cell r="D4785" t="str">
            <v/>
          </cell>
          <cell r="E4785" t="str">
            <v/>
          </cell>
          <cell r="F4785" t="str">
            <v/>
          </cell>
          <cell r="G4785" t="str">
            <v/>
          </cell>
          <cell r="H4785" t="str">
            <v/>
          </cell>
          <cell r="I4785"/>
          <cell r="J4785"/>
          <cell r="K4785"/>
          <cell r="L4785"/>
          <cell r="M4785" t="str">
            <v/>
          </cell>
          <cell r="N4785"/>
          <cell r="O4785"/>
          <cell r="P4785"/>
          <cell r="Q4785" t="str">
            <v/>
          </cell>
          <cell r="R4785"/>
          <cell r="S4785" t="str">
            <v/>
          </cell>
          <cell r="T4785"/>
          <cell r="U4785"/>
          <cell r="V4785" t="str">
            <v/>
          </cell>
        </row>
        <row r="4786">
          <cell r="A4786"/>
          <cell r="B4786" t="str">
            <v/>
          </cell>
          <cell r="C4786"/>
          <cell r="D4786" t="str">
            <v/>
          </cell>
          <cell r="E4786" t="str">
            <v/>
          </cell>
          <cell r="F4786" t="str">
            <v/>
          </cell>
          <cell r="G4786" t="str">
            <v/>
          </cell>
          <cell r="H4786" t="str">
            <v/>
          </cell>
          <cell r="I4786"/>
          <cell r="J4786"/>
          <cell r="K4786"/>
          <cell r="L4786"/>
          <cell r="M4786" t="str">
            <v/>
          </cell>
          <cell r="N4786"/>
          <cell r="O4786"/>
          <cell r="P4786"/>
          <cell r="Q4786" t="str">
            <v/>
          </cell>
          <cell r="R4786"/>
          <cell r="S4786" t="str">
            <v/>
          </cell>
          <cell r="T4786"/>
          <cell r="U4786"/>
          <cell r="V4786" t="str">
            <v/>
          </cell>
        </row>
        <row r="4787">
          <cell r="A4787"/>
          <cell r="B4787" t="str">
            <v/>
          </cell>
          <cell r="C4787"/>
          <cell r="D4787" t="str">
            <v/>
          </cell>
          <cell r="E4787" t="str">
            <v/>
          </cell>
          <cell r="F4787" t="str">
            <v/>
          </cell>
          <cell r="G4787" t="str">
            <v/>
          </cell>
          <cell r="H4787" t="str">
            <v/>
          </cell>
          <cell r="I4787"/>
          <cell r="J4787"/>
          <cell r="K4787"/>
          <cell r="L4787"/>
          <cell r="M4787" t="str">
            <v/>
          </cell>
          <cell r="N4787"/>
          <cell r="O4787"/>
          <cell r="P4787"/>
          <cell r="Q4787" t="str">
            <v/>
          </cell>
          <cell r="R4787"/>
          <cell r="S4787" t="str">
            <v/>
          </cell>
          <cell r="T4787"/>
          <cell r="U4787"/>
          <cell r="V4787" t="str">
            <v/>
          </cell>
        </row>
        <row r="4788">
          <cell r="A4788"/>
          <cell r="B4788" t="str">
            <v/>
          </cell>
          <cell r="C4788"/>
          <cell r="D4788" t="str">
            <v/>
          </cell>
          <cell r="E4788" t="str">
            <v/>
          </cell>
          <cell r="F4788" t="str">
            <v/>
          </cell>
          <cell r="G4788" t="str">
            <v/>
          </cell>
          <cell r="H4788" t="str">
            <v/>
          </cell>
          <cell r="I4788"/>
          <cell r="J4788"/>
          <cell r="K4788"/>
          <cell r="L4788"/>
          <cell r="M4788" t="str">
            <v/>
          </cell>
          <cell r="N4788"/>
          <cell r="O4788"/>
          <cell r="P4788"/>
          <cell r="Q4788" t="str">
            <v/>
          </cell>
          <cell r="R4788"/>
          <cell r="S4788" t="str">
            <v/>
          </cell>
          <cell r="T4788"/>
          <cell r="U4788"/>
          <cell r="V4788" t="str">
            <v/>
          </cell>
        </row>
        <row r="4789">
          <cell r="A4789"/>
          <cell r="B4789" t="str">
            <v/>
          </cell>
          <cell r="C4789"/>
          <cell r="D4789" t="str">
            <v/>
          </cell>
          <cell r="E4789" t="str">
            <v/>
          </cell>
          <cell r="F4789" t="str">
            <v/>
          </cell>
          <cell r="G4789" t="str">
            <v/>
          </cell>
          <cell r="H4789" t="str">
            <v/>
          </cell>
          <cell r="I4789"/>
          <cell r="J4789"/>
          <cell r="K4789"/>
          <cell r="L4789"/>
          <cell r="M4789" t="str">
            <v/>
          </cell>
          <cell r="N4789"/>
          <cell r="O4789"/>
          <cell r="P4789"/>
          <cell r="Q4789" t="str">
            <v/>
          </cell>
          <cell r="R4789"/>
          <cell r="S4789" t="str">
            <v/>
          </cell>
          <cell r="T4789"/>
          <cell r="U4789"/>
          <cell r="V4789" t="str">
            <v/>
          </cell>
        </row>
        <row r="4790">
          <cell r="A4790"/>
          <cell r="B4790" t="str">
            <v/>
          </cell>
          <cell r="C4790"/>
          <cell r="D4790" t="str">
            <v/>
          </cell>
          <cell r="E4790" t="str">
            <v/>
          </cell>
          <cell r="F4790" t="str">
            <v/>
          </cell>
          <cell r="G4790" t="str">
            <v/>
          </cell>
          <cell r="H4790" t="str">
            <v/>
          </cell>
          <cell r="I4790"/>
          <cell r="J4790"/>
          <cell r="K4790"/>
          <cell r="L4790"/>
          <cell r="M4790" t="str">
            <v/>
          </cell>
          <cell r="N4790"/>
          <cell r="O4790"/>
          <cell r="P4790"/>
          <cell r="Q4790" t="str">
            <v/>
          </cell>
          <cell r="R4790"/>
          <cell r="S4790" t="str">
            <v/>
          </cell>
          <cell r="T4790"/>
          <cell r="U4790"/>
          <cell r="V4790" t="str">
            <v/>
          </cell>
        </row>
        <row r="4791">
          <cell r="A4791"/>
          <cell r="B4791" t="str">
            <v/>
          </cell>
          <cell r="C4791"/>
          <cell r="D4791" t="str">
            <v/>
          </cell>
          <cell r="E4791" t="str">
            <v/>
          </cell>
          <cell r="F4791" t="str">
            <v/>
          </cell>
          <cell r="G4791" t="str">
            <v/>
          </cell>
          <cell r="H4791" t="str">
            <v/>
          </cell>
          <cell r="I4791"/>
          <cell r="J4791"/>
          <cell r="K4791"/>
          <cell r="L4791"/>
          <cell r="M4791" t="str">
            <v/>
          </cell>
          <cell r="N4791"/>
          <cell r="O4791"/>
          <cell r="P4791"/>
          <cell r="Q4791" t="str">
            <v/>
          </cell>
          <cell r="R4791"/>
          <cell r="S4791" t="str">
            <v/>
          </cell>
          <cell r="T4791"/>
          <cell r="U4791"/>
          <cell r="V4791" t="str">
            <v/>
          </cell>
        </row>
        <row r="4792">
          <cell r="A4792"/>
          <cell r="B4792" t="str">
            <v/>
          </cell>
          <cell r="C4792"/>
          <cell r="D4792" t="str">
            <v/>
          </cell>
          <cell r="E4792" t="str">
            <v/>
          </cell>
          <cell r="F4792" t="str">
            <v/>
          </cell>
          <cell r="G4792" t="str">
            <v/>
          </cell>
          <cell r="H4792" t="str">
            <v/>
          </cell>
          <cell r="I4792"/>
          <cell r="J4792"/>
          <cell r="K4792"/>
          <cell r="L4792"/>
          <cell r="M4792" t="str">
            <v/>
          </cell>
          <cell r="N4792"/>
          <cell r="O4792"/>
          <cell r="P4792"/>
          <cell r="Q4792" t="str">
            <v/>
          </cell>
          <cell r="R4792"/>
          <cell r="S4792" t="str">
            <v/>
          </cell>
          <cell r="T4792"/>
          <cell r="U4792"/>
          <cell r="V4792" t="str">
            <v/>
          </cell>
        </row>
        <row r="4793">
          <cell r="A4793"/>
          <cell r="B4793" t="str">
            <v/>
          </cell>
          <cell r="C4793"/>
          <cell r="D4793" t="str">
            <v/>
          </cell>
          <cell r="E4793" t="str">
            <v/>
          </cell>
          <cell r="F4793" t="str">
            <v/>
          </cell>
          <cell r="G4793" t="str">
            <v/>
          </cell>
          <cell r="H4793" t="str">
            <v/>
          </cell>
          <cell r="I4793"/>
          <cell r="J4793"/>
          <cell r="K4793"/>
          <cell r="L4793"/>
          <cell r="M4793" t="str">
            <v/>
          </cell>
          <cell r="N4793"/>
          <cell r="O4793"/>
          <cell r="P4793"/>
          <cell r="Q4793" t="str">
            <v/>
          </cell>
          <cell r="R4793"/>
          <cell r="S4793" t="str">
            <v/>
          </cell>
          <cell r="T4793"/>
          <cell r="U4793"/>
          <cell r="V4793" t="str">
            <v/>
          </cell>
        </row>
        <row r="4794">
          <cell r="A4794"/>
          <cell r="B4794" t="str">
            <v/>
          </cell>
          <cell r="C4794"/>
          <cell r="D4794" t="str">
            <v/>
          </cell>
          <cell r="E4794" t="str">
            <v/>
          </cell>
          <cell r="F4794" t="str">
            <v/>
          </cell>
          <cell r="G4794" t="str">
            <v/>
          </cell>
          <cell r="H4794" t="str">
            <v/>
          </cell>
          <cell r="I4794"/>
          <cell r="J4794"/>
          <cell r="K4794"/>
          <cell r="L4794"/>
          <cell r="M4794" t="str">
            <v/>
          </cell>
          <cell r="N4794"/>
          <cell r="O4794"/>
          <cell r="P4794"/>
          <cell r="Q4794" t="str">
            <v/>
          </cell>
          <cell r="R4794"/>
          <cell r="S4794" t="str">
            <v/>
          </cell>
          <cell r="T4794"/>
          <cell r="U4794"/>
          <cell r="V4794" t="str">
            <v/>
          </cell>
        </row>
        <row r="4795">
          <cell r="A4795"/>
          <cell r="B4795" t="str">
            <v/>
          </cell>
          <cell r="C4795"/>
          <cell r="D4795" t="str">
            <v/>
          </cell>
          <cell r="E4795" t="str">
            <v/>
          </cell>
          <cell r="F4795" t="str">
            <v/>
          </cell>
          <cell r="G4795" t="str">
            <v/>
          </cell>
          <cell r="H4795" t="str">
            <v/>
          </cell>
          <cell r="I4795"/>
          <cell r="J4795"/>
          <cell r="K4795"/>
          <cell r="L4795"/>
          <cell r="M4795" t="str">
            <v/>
          </cell>
          <cell r="N4795"/>
          <cell r="O4795"/>
          <cell r="P4795"/>
          <cell r="Q4795" t="str">
            <v/>
          </cell>
          <cell r="R4795"/>
          <cell r="S4795" t="str">
            <v/>
          </cell>
          <cell r="T4795"/>
          <cell r="U4795"/>
          <cell r="V4795" t="str">
            <v/>
          </cell>
        </row>
        <row r="4796">
          <cell r="A4796"/>
          <cell r="B4796" t="str">
            <v/>
          </cell>
          <cell r="C4796"/>
          <cell r="D4796" t="str">
            <v/>
          </cell>
          <cell r="E4796" t="str">
            <v/>
          </cell>
          <cell r="F4796" t="str">
            <v/>
          </cell>
          <cell r="G4796" t="str">
            <v/>
          </cell>
          <cell r="H4796" t="str">
            <v/>
          </cell>
          <cell r="I4796"/>
          <cell r="J4796"/>
          <cell r="K4796"/>
          <cell r="L4796"/>
          <cell r="M4796" t="str">
            <v/>
          </cell>
          <cell r="N4796"/>
          <cell r="O4796"/>
          <cell r="P4796"/>
          <cell r="Q4796" t="str">
            <v/>
          </cell>
          <cell r="R4796"/>
          <cell r="S4796" t="str">
            <v/>
          </cell>
          <cell r="T4796"/>
          <cell r="U4796"/>
          <cell r="V4796" t="str">
            <v/>
          </cell>
        </row>
        <row r="4797">
          <cell r="A4797"/>
          <cell r="B4797" t="str">
            <v/>
          </cell>
          <cell r="C4797"/>
          <cell r="D4797" t="str">
            <v/>
          </cell>
          <cell r="E4797" t="str">
            <v/>
          </cell>
          <cell r="F4797" t="str">
            <v/>
          </cell>
          <cell r="G4797" t="str">
            <v/>
          </cell>
          <cell r="H4797" t="str">
            <v/>
          </cell>
          <cell r="I4797"/>
          <cell r="J4797"/>
          <cell r="K4797"/>
          <cell r="L4797"/>
          <cell r="M4797" t="str">
            <v/>
          </cell>
          <cell r="N4797"/>
          <cell r="O4797"/>
          <cell r="P4797"/>
          <cell r="Q4797" t="str">
            <v/>
          </cell>
          <cell r="R4797"/>
          <cell r="S4797" t="str">
            <v/>
          </cell>
          <cell r="T4797"/>
          <cell r="U4797"/>
          <cell r="V4797" t="str">
            <v/>
          </cell>
        </row>
        <row r="4798">
          <cell r="A4798"/>
          <cell r="B4798" t="str">
            <v/>
          </cell>
          <cell r="C4798"/>
          <cell r="D4798" t="str">
            <v/>
          </cell>
          <cell r="E4798" t="str">
            <v/>
          </cell>
          <cell r="F4798" t="str">
            <v/>
          </cell>
          <cell r="G4798" t="str">
            <v/>
          </cell>
          <cell r="H4798" t="str">
            <v/>
          </cell>
          <cell r="I4798"/>
          <cell r="J4798"/>
          <cell r="K4798"/>
          <cell r="L4798"/>
          <cell r="M4798" t="str">
            <v/>
          </cell>
          <cell r="N4798"/>
          <cell r="O4798"/>
          <cell r="P4798"/>
          <cell r="Q4798" t="str">
            <v/>
          </cell>
          <cell r="R4798"/>
          <cell r="S4798" t="str">
            <v/>
          </cell>
          <cell r="T4798"/>
          <cell r="U4798"/>
          <cell r="V4798" t="str">
            <v/>
          </cell>
        </row>
        <row r="4799">
          <cell r="A4799"/>
          <cell r="B4799" t="str">
            <v/>
          </cell>
          <cell r="C4799"/>
          <cell r="D4799" t="str">
            <v/>
          </cell>
          <cell r="E4799" t="str">
            <v/>
          </cell>
          <cell r="F4799" t="str">
            <v/>
          </cell>
          <cell r="G4799" t="str">
            <v/>
          </cell>
          <cell r="H4799" t="str">
            <v/>
          </cell>
          <cell r="I4799"/>
          <cell r="J4799"/>
          <cell r="K4799"/>
          <cell r="L4799"/>
          <cell r="M4799" t="str">
            <v/>
          </cell>
          <cell r="N4799"/>
          <cell r="O4799"/>
          <cell r="P4799"/>
          <cell r="Q4799" t="str">
            <v/>
          </cell>
          <cell r="R4799"/>
          <cell r="S4799" t="str">
            <v/>
          </cell>
          <cell r="T4799"/>
          <cell r="U4799"/>
          <cell r="V4799" t="str">
            <v/>
          </cell>
        </row>
        <row r="4800">
          <cell r="A4800"/>
          <cell r="B4800" t="str">
            <v/>
          </cell>
          <cell r="C4800"/>
          <cell r="D4800" t="str">
            <v/>
          </cell>
          <cell r="E4800" t="str">
            <v/>
          </cell>
          <cell r="F4800" t="str">
            <v/>
          </cell>
          <cell r="G4800" t="str">
            <v/>
          </cell>
          <cell r="H4800" t="str">
            <v/>
          </cell>
          <cell r="I4800"/>
          <cell r="J4800"/>
          <cell r="K4800"/>
          <cell r="L4800"/>
          <cell r="M4800" t="str">
            <v/>
          </cell>
          <cell r="N4800"/>
          <cell r="O4800"/>
          <cell r="P4800"/>
          <cell r="Q4800" t="str">
            <v/>
          </cell>
          <cell r="R4800"/>
          <cell r="S4800" t="str">
            <v/>
          </cell>
          <cell r="T4800"/>
          <cell r="U4800"/>
          <cell r="V4800" t="str">
            <v/>
          </cell>
        </row>
        <row r="4801">
          <cell r="A4801"/>
          <cell r="B4801" t="str">
            <v/>
          </cell>
          <cell r="C4801"/>
          <cell r="D4801" t="str">
            <v/>
          </cell>
          <cell r="E4801" t="str">
            <v/>
          </cell>
          <cell r="F4801" t="str">
            <v/>
          </cell>
          <cell r="G4801" t="str">
            <v/>
          </cell>
          <cell r="H4801" t="str">
            <v/>
          </cell>
          <cell r="I4801"/>
          <cell r="J4801"/>
          <cell r="K4801"/>
          <cell r="L4801"/>
          <cell r="M4801" t="str">
            <v/>
          </cell>
          <cell r="N4801"/>
          <cell r="O4801"/>
          <cell r="P4801"/>
          <cell r="Q4801" t="str">
            <v/>
          </cell>
          <cell r="R4801"/>
          <cell r="S4801" t="str">
            <v/>
          </cell>
          <cell r="T4801"/>
          <cell r="U4801"/>
          <cell r="V4801" t="str">
            <v/>
          </cell>
        </row>
        <row r="4802">
          <cell r="A4802"/>
          <cell r="B4802" t="str">
            <v/>
          </cell>
          <cell r="C4802"/>
          <cell r="D4802" t="str">
            <v/>
          </cell>
          <cell r="E4802" t="str">
            <v/>
          </cell>
          <cell r="F4802" t="str">
            <v/>
          </cell>
          <cell r="G4802" t="str">
            <v/>
          </cell>
          <cell r="H4802" t="str">
            <v/>
          </cell>
          <cell r="I4802"/>
          <cell r="J4802"/>
          <cell r="K4802"/>
          <cell r="L4802"/>
          <cell r="M4802" t="str">
            <v/>
          </cell>
          <cell r="N4802"/>
          <cell r="O4802"/>
          <cell r="P4802"/>
          <cell r="Q4802" t="str">
            <v/>
          </cell>
          <cell r="R4802"/>
          <cell r="S4802" t="str">
            <v/>
          </cell>
          <cell r="T4802"/>
          <cell r="U4802"/>
          <cell r="V4802" t="str">
            <v/>
          </cell>
        </row>
        <row r="4803">
          <cell r="A4803"/>
          <cell r="B4803" t="str">
            <v/>
          </cell>
          <cell r="C4803"/>
          <cell r="D4803" t="str">
            <v/>
          </cell>
          <cell r="E4803" t="str">
            <v/>
          </cell>
          <cell r="F4803" t="str">
            <v/>
          </cell>
          <cell r="G4803" t="str">
            <v/>
          </cell>
          <cell r="H4803" t="str">
            <v/>
          </cell>
          <cell r="I4803"/>
          <cell r="J4803"/>
          <cell r="K4803"/>
          <cell r="L4803"/>
          <cell r="M4803" t="str">
            <v/>
          </cell>
          <cell r="N4803"/>
          <cell r="O4803"/>
          <cell r="P4803"/>
          <cell r="Q4803" t="str">
            <v/>
          </cell>
          <cell r="R4803"/>
          <cell r="S4803" t="str">
            <v/>
          </cell>
          <cell r="T4803"/>
          <cell r="U4803"/>
          <cell r="V4803" t="str">
            <v/>
          </cell>
        </row>
        <row r="4804">
          <cell r="A4804"/>
          <cell r="B4804" t="str">
            <v/>
          </cell>
          <cell r="C4804"/>
          <cell r="D4804" t="str">
            <v/>
          </cell>
          <cell r="E4804" t="str">
            <v/>
          </cell>
          <cell r="F4804" t="str">
            <v/>
          </cell>
          <cell r="G4804" t="str">
            <v/>
          </cell>
          <cell r="H4804" t="str">
            <v/>
          </cell>
          <cell r="I4804"/>
          <cell r="J4804"/>
          <cell r="K4804"/>
          <cell r="L4804"/>
          <cell r="M4804" t="str">
            <v/>
          </cell>
          <cell r="N4804"/>
          <cell r="O4804"/>
          <cell r="P4804"/>
          <cell r="Q4804" t="str">
            <v/>
          </cell>
          <cell r="R4804"/>
          <cell r="S4804" t="str">
            <v/>
          </cell>
          <cell r="T4804"/>
          <cell r="U4804"/>
          <cell r="V4804" t="str">
            <v/>
          </cell>
        </row>
        <row r="4805">
          <cell r="A4805"/>
          <cell r="B4805" t="str">
            <v/>
          </cell>
          <cell r="C4805"/>
          <cell r="D4805" t="str">
            <v/>
          </cell>
          <cell r="E4805" t="str">
            <v/>
          </cell>
          <cell r="F4805" t="str">
            <v/>
          </cell>
          <cell r="G4805" t="str">
            <v/>
          </cell>
          <cell r="H4805" t="str">
            <v/>
          </cell>
          <cell r="I4805"/>
          <cell r="J4805"/>
          <cell r="K4805"/>
          <cell r="L4805"/>
          <cell r="M4805" t="str">
            <v/>
          </cell>
          <cell r="N4805"/>
          <cell r="O4805"/>
          <cell r="P4805"/>
          <cell r="Q4805" t="str">
            <v/>
          </cell>
          <cell r="R4805"/>
          <cell r="S4805" t="str">
            <v/>
          </cell>
          <cell r="T4805"/>
          <cell r="U4805"/>
          <cell r="V4805" t="str">
            <v/>
          </cell>
        </row>
        <row r="4806">
          <cell r="A4806"/>
          <cell r="B4806" t="str">
            <v/>
          </cell>
          <cell r="C4806"/>
          <cell r="D4806" t="str">
            <v/>
          </cell>
          <cell r="E4806" t="str">
            <v/>
          </cell>
          <cell r="F4806" t="str">
            <v/>
          </cell>
          <cell r="G4806" t="str">
            <v/>
          </cell>
          <cell r="H4806" t="str">
            <v/>
          </cell>
          <cell r="I4806"/>
          <cell r="J4806"/>
          <cell r="K4806"/>
          <cell r="L4806"/>
          <cell r="M4806" t="str">
            <v/>
          </cell>
          <cell r="N4806"/>
          <cell r="O4806"/>
          <cell r="P4806"/>
          <cell r="Q4806" t="str">
            <v/>
          </cell>
          <cell r="R4806"/>
          <cell r="S4806" t="str">
            <v/>
          </cell>
          <cell r="T4806"/>
          <cell r="U4806"/>
          <cell r="V4806" t="str">
            <v/>
          </cell>
        </row>
        <row r="4807">
          <cell r="A4807"/>
          <cell r="B4807" t="str">
            <v/>
          </cell>
          <cell r="C4807"/>
          <cell r="D4807" t="str">
            <v/>
          </cell>
          <cell r="E4807" t="str">
            <v/>
          </cell>
          <cell r="F4807" t="str">
            <v/>
          </cell>
          <cell r="G4807" t="str">
            <v/>
          </cell>
          <cell r="H4807" t="str">
            <v/>
          </cell>
          <cell r="I4807"/>
          <cell r="J4807"/>
          <cell r="K4807"/>
          <cell r="L4807"/>
          <cell r="M4807" t="str">
            <v/>
          </cell>
          <cell r="N4807"/>
          <cell r="O4807"/>
          <cell r="P4807"/>
          <cell r="Q4807" t="str">
            <v/>
          </cell>
          <cell r="R4807"/>
          <cell r="S4807" t="str">
            <v/>
          </cell>
          <cell r="T4807"/>
          <cell r="U4807"/>
          <cell r="V4807" t="str">
            <v/>
          </cell>
        </row>
        <row r="4808">
          <cell r="A4808"/>
          <cell r="B4808" t="str">
            <v/>
          </cell>
          <cell r="C4808"/>
          <cell r="D4808" t="str">
            <v/>
          </cell>
          <cell r="E4808" t="str">
            <v/>
          </cell>
          <cell r="F4808" t="str">
            <v/>
          </cell>
          <cell r="G4808" t="str">
            <v/>
          </cell>
          <cell r="H4808" t="str">
            <v/>
          </cell>
          <cell r="I4808"/>
          <cell r="J4808"/>
          <cell r="K4808"/>
          <cell r="L4808"/>
          <cell r="M4808" t="str">
            <v/>
          </cell>
          <cell r="N4808"/>
          <cell r="O4808"/>
          <cell r="P4808"/>
          <cell r="Q4808" t="str">
            <v/>
          </cell>
          <cell r="R4808"/>
          <cell r="S4808" t="str">
            <v/>
          </cell>
          <cell r="T4808"/>
          <cell r="U4808"/>
          <cell r="V4808" t="str">
            <v/>
          </cell>
        </row>
        <row r="4809">
          <cell r="A4809"/>
          <cell r="B4809" t="str">
            <v/>
          </cell>
          <cell r="C4809"/>
          <cell r="D4809" t="str">
            <v/>
          </cell>
          <cell r="E4809" t="str">
            <v/>
          </cell>
          <cell r="F4809" t="str">
            <v/>
          </cell>
          <cell r="G4809" t="str">
            <v/>
          </cell>
          <cell r="H4809" t="str">
            <v/>
          </cell>
          <cell r="I4809"/>
          <cell r="J4809"/>
          <cell r="K4809"/>
          <cell r="L4809"/>
          <cell r="M4809" t="str">
            <v/>
          </cell>
          <cell r="N4809"/>
          <cell r="O4809"/>
          <cell r="P4809"/>
          <cell r="Q4809" t="str">
            <v/>
          </cell>
          <cell r="R4809"/>
          <cell r="S4809" t="str">
            <v/>
          </cell>
          <cell r="T4809"/>
          <cell r="U4809"/>
          <cell r="V4809" t="str">
            <v/>
          </cell>
        </row>
        <row r="4810">
          <cell r="A4810"/>
          <cell r="B4810" t="str">
            <v/>
          </cell>
          <cell r="C4810"/>
          <cell r="D4810" t="str">
            <v/>
          </cell>
          <cell r="E4810" t="str">
            <v/>
          </cell>
          <cell r="F4810" t="str">
            <v/>
          </cell>
          <cell r="G4810" t="str">
            <v/>
          </cell>
          <cell r="H4810" t="str">
            <v/>
          </cell>
          <cell r="I4810"/>
          <cell r="J4810"/>
          <cell r="K4810"/>
          <cell r="L4810"/>
          <cell r="M4810" t="str">
            <v/>
          </cell>
          <cell r="N4810"/>
          <cell r="O4810"/>
          <cell r="P4810"/>
          <cell r="Q4810" t="str">
            <v/>
          </cell>
          <cell r="R4810"/>
          <cell r="S4810" t="str">
            <v/>
          </cell>
          <cell r="T4810"/>
          <cell r="U4810"/>
          <cell r="V4810" t="str">
            <v/>
          </cell>
        </row>
        <row r="4811">
          <cell r="A4811"/>
          <cell r="B4811" t="str">
            <v/>
          </cell>
          <cell r="C4811"/>
          <cell r="D4811" t="str">
            <v/>
          </cell>
          <cell r="E4811" t="str">
            <v/>
          </cell>
          <cell r="F4811" t="str">
            <v/>
          </cell>
          <cell r="G4811" t="str">
            <v/>
          </cell>
          <cell r="H4811" t="str">
            <v/>
          </cell>
          <cell r="I4811"/>
          <cell r="J4811"/>
          <cell r="K4811"/>
          <cell r="L4811"/>
          <cell r="M4811" t="str">
            <v/>
          </cell>
          <cell r="N4811"/>
          <cell r="O4811"/>
          <cell r="P4811"/>
          <cell r="Q4811" t="str">
            <v/>
          </cell>
          <cell r="R4811"/>
          <cell r="S4811" t="str">
            <v/>
          </cell>
          <cell r="T4811"/>
          <cell r="U4811"/>
          <cell r="V4811" t="str">
            <v/>
          </cell>
        </row>
        <row r="4812">
          <cell r="A4812"/>
          <cell r="B4812" t="str">
            <v/>
          </cell>
          <cell r="C4812"/>
          <cell r="D4812" t="str">
            <v/>
          </cell>
          <cell r="E4812" t="str">
            <v/>
          </cell>
          <cell r="F4812" t="str">
            <v/>
          </cell>
          <cell r="G4812" t="str">
            <v/>
          </cell>
          <cell r="H4812" t="str">
            <v/>
          </cell>
          <cell r="I4812"/>
          <cell r="J4812"/>
          <cell r="K4812"/>
          <cell r="L4812"/>
          <cell r="M4812" t="str">
            <v/>
          </cell>
          <cell r="N4812"/>
          <cell r="O4812"/>
          <cell r="P4812"/>
          <cell r="Q4812" t="str">
            <v/>
          </cell>
          <cell r="R4812"/>
          <cell r="S4812" t="str">
            <v/>
          </cell>
          <cell r="T4812"/>
          <cell r="U4812"/>
          <cell r="V4812" t="str">
            <v/>
          </cell>
        </row>
        <row r="4813">
          <cell r="A4813"/>
          <cell r="B4813" t="str">
            <v/>
          </cell>
          <cell r="C4813"/>
          <cell r="D4813" t="str">
            <v/>
          </cell>
          <cell r="E4813" t="str">
            <v/>
          </cell>
          <cell r="F4813" t="str">
            <v/>
          </cell>
          <cell r="G4813" t="str">
            <v/>
          </cell>
          <cell r="H4813" t="str">
            <v/>
          </cell>
          <cell r="I4813"/>
          <cell r="J4813"/>
          <cell r="K4813"/>
          <cell r="L4813"/>
          <cell r="M4813" t="str">
            <v/>
          </cell>
          <cell r="N4813"/>
          <cell r="O4813"/>
          <cell r="P4813"/>
          <cell r="Q4813" t="str">
            <v/>
          </cell>
          <cell r="R4813"/>
          <cell r="S4813" t="str">
            <v/>
          </cell>
          <cell r="T4813"/>
          <cell r="U4813"/>
          <cell r="V4813" t="str">
            <v/>
          </cell>
        </row>
        <row r="4814">
          <cell r="A4814"/>
          <cell r="B4814" t="str">
            <v/>
          </cell>
          <cell r="C4814"/>
          <cell r="D4814" t="str">
            <v/>
          </cell>
          <cell r="E4814" t="str">
            <v/>
          </cell>
          <cell r="F4814" t="str">
            <v/>
          </cell>
          <cell r="G4814" t="str">
            <v/>
          </cell>
          <cell r="H4814" t="str">
            <v/>
          </cell>
          <cell r="I4814"/>
          <cell r="J4814"/>
          <cell r="K4814"/>
          <cell r="L4814"/>
          <cell r="M4814" t="str">
            <v/>
          </cell>
          <cell r="N4814"/>
          <cell r="O4814"/>
          <cell r="P4814"/>
          <cell r="Q4814" t="str">
            <v/>
          </cell>
          <cell r="R4814"/>
          <cell r="S4814" t="str">
            <v/>
          </cell>
          <cell r="T4814"/>
          <cell r="U4814"/>
          <cell r="V4814" t="str">
            <v/>
          </cell>
        </row>
        <row r="4815">
          <cell r="A4815"/>
          <cell r="B4815" t="str">
            <v/>
          </cell>
          <cell r="C4815"/>
          <cell r="D4815" t="str">
            <v/>
          </cell>
          <cell r="E4815" t="str">
            <v/>
          </cell>
          <cell r="F4815" t="str">
            <v/>
          </cell>
          <cell r="G4815" t="str">
            <v/>
          </cell>
          <cell r="H4815" t="str">
            <v/>
          </cell>
          <cell r="I4815"/>
          <cell r="J4815"/>
          <cell r="K4815"/>
          <cell r="L4815"/>
          <cell r="M4815" t="str">
            <v/>
          </cell>
          <cell r="N4815"/>
          <cell r="O4815"/>
          <cell r="P4815"/>
          <cell r="Q4815" t="str">
            <v/>
          </cell>
          <cell r="R4815"/>
          <cell r="S4815" t="str">
            <v/>
          </cell>
          <cell r="T4815"/>
          <cell r="U4815"/>
          <cell r="V4815" t="str">
            <v/>
          </cell>
        </row>
        <row r="4816">
          <cell r="A4816"/>
          <cell r="B4816" t="str">
            <v/>
          </cell>
          <cell r="C4816"/>
          <cell r="D4816" t="str">
            <v/>
          </cell>
          <cell r="E4816" t="str">
            <v/>
          </cell>
          <cell r="F4816" t="str">
            <v/>
          </cell>
          <cell r="G4816" t="str">
            <v/>
          </cell>
          <cell r="H4816" t="str">
            <v/>
          </cell>
          <cell r="I4816"/>
          <cell r="J4816"/>
          <cell r="K4816"/>
          <cell r="L4816"/>
          <cell r="M4816" t="str">
            <v/>
          </cell>
          <cell r="N4816"/>
          <cell r="O4816"/>
          <cell r="P4816"/>
          <cell r="Q4816" t="str">
            <v/>
          </cell>
          <cell r="R4816"/>
          <cell r="S4816" t="str">
            <v/>
          </cell>
          <cell r="T4816"/>
          <cell r="U4816"/>
          <cell r="V4816" t="str">
            <v/>
          </cell>
        </row>
        <row r="4817">
          <cell r="A4817"/>
          <cell r="B4817" t="str">
            <v/>
          </cell>
          <cell r="C4817"/>
          <cell r="D4817" t="str">
            <v/>
          </cell>
          <cell r="E4817" t="str">
            <v/>
          </cell>
          <cell r="F4817" t="str">
            <v/>
          </cell>
          <cell r="G4817" t="str">
            <v/>
          </cell>
          <cell r="H4817" t="str">
            <v/>
          </cell>
          <cell r="I4817"/>
          <cell r="J4817"/>
          <cell r="K4817"/>
          <cell r="L4817"/>
          <cell r="M4817" t="str">
            <v/>
          </cell>
          <cell r="N4817"/>
          <cell r="O4817"/>
          <cell r="P4817"/>
          <cell r="Q4817" t="str">
            <v/>
          </cell>
          <cell r="R4817"/>
          <cell r="S4817" t="str">
            <v/>
          </cell>
          <cell r="T4817"/>
          <cell r="U4817"/>
          <cell r="V4817" t="str">
            <v/>
          </cell>
        </row>
        <row r="4818">
          <cell r="A4818"/>
          <cell r="B4818" t="str">
            <v/>
          </cell>
          <cell r="C4818"/>
          <cell r="D4818" t="str">
            <v/>
          </cell>
          <cell r="E4818" t="str">
            <v/>
          </cell>
          <cell r="F4818" t="str">
            <v/>
          </cell>
          <cell r="G4818" t="str">
            <v/>
          </cell>
          <cell r="H4818" t="str">
            <v/>
          </cell>
          <cell r="I4818"/>
          <cell r="J4818"/>
          <cell r="K4818"/>
          <cell r="L4818"/>
          <cell r="M4818" t="str">
            <v/>
          </cell>
          <cell r="N4818"/>
          <cell r="O4818"/>
          <cell r="P4818"/>
          <cell r="Q4818" t="str">
            <v/>
          </cell>
          <cell r="R4818"/>
          <cell r="S4818" t="str">
            <v/>
          </cell>
          <cell r="T4818"/>
          <cell r="U4818"/>
          <cell r="V4818" t="str">
            <v/>
          </cell>
        </row>
        <row r="4819">
          <cell r="A4819"/>
          <cell r="B4819" t="str">
            <v/>
          </cell>
          <cell r="C4819"/>
          <cell r="D4819" t="str">
            <v/>
          </cell>
          <cell r="E4819" t="str">
            <v/>
          </cell>
          <cell r="F4819" t="str">
            <v/>
          </cell>
          <cell r="G4819" t="str">
            <v/>
          </cell>
          <cell r="H4819" t="str">
            <v/>
          </cell>
          <cell r="I4819"/>
          <cell r="J4819"/>
          <cell r="K4819"/>
          <cell r="L4819"/>
          <cell r="M4819" t="str">
            <v/>
          </cell>
          <cell r="N4819"/>
          <cell r="O4819"/>
          <cell r="P4819"/>
          <cell r="Q4819" t="str">
            <v/>
          </cell>
          <cell r="R4819"/>
          <cell r="S4819" t="str">
            <v/>
          </cell>
          <cell r="T4819"/>
          <cell r="U4819"/>
          <cell r="V4819" t="str">
            <v/>
          </cell>
        </row>
        <row r="4820">
          <cell r="A4820"/>
          <cell r="B4820" t="str">
            <v/>
          </cell>
          <cell r="C4820"/>
          <cell r="D4820" t="str">
            <v/>
          </cell>
          <cell r="E4820" t="str">
            <v/>
          </cell>
          <cell r="F4820" t="str">
            <v/>
          </cell>
          <cell r="G4820" t="str">
            <v/>
          </cell>
          <cell r="H4820" t="str">
            <v/>
          </cell>
          <cell r="I4820"/>
          <cell r="J4820"/>
          <cell r="K4820"/>
          <cell r="L4820"/>
          <cell r="M4820" t="str">
            <v/>
          </cell>
          <cell r="N4820"/>
          <cell r="O4820"/>
          <cell r="P4820"/>
          <cell r="Q4820" t="str">
            <v/>
          </cell>
          <cell r="R4820"/>
          <cell r="S4820" t="str">
            <v/>
          </cell>
          <cell r="T4820"/>
          <cell r="U4820"/>
          <cell r="V4820" t="str">
            <v/>
          </cell>
        </row>
        <row r="4821">
          <cell r="A4821"/>
          <cell r="B4821" t="str">
            <v/>
          </cell>
          <cell r="C4821"/>
          <cell r="D4821" t="str">
            <v/>
          </cell>
          <cell r="E4821" t="str">
            <v/>
          </cell>
          <cell r="F4821" t="str">
            <v/>
          </cell>
          <cell r="G4821" t="str">
            <v/>
          </cell>
          <cell r="H4821" t="str">
            <v/>
          </cell>
          <cell r="I4821"/>
          <cell r="J4821"/>
          <cell r="K4821"/>
          <cell r="L4821"/>
          <cell r="M4821" t="str">
            <v/>
          </cell>
          <cell r="N4821"/>
          <cell r="O4821"/>
          <cell r="P4821"/>
          <cell r="Q4821" t="str">
            <v/>
          </cell>
          <cell r="R4821"/>
          <cell r="S4821" t="str">
            <v/>
          </cell>
          <cell r="T4821"/>
          <cell r="U4821"/>
          <cell r="V4821" t="str">
            <v/>
          </cell>
        </row>
        <row r="4822">
          <cell r="A4822"/>
          <cell r="B4822" t="str">
            <v/>
          </cell>
          <cell r="C4822"/>
          <cell r="D4822" t="str">
            <v/>
          </cell>
          <cell r="E4822" t="str">
            <v/>
          </cell>
          <cell r="F4822" t="str">
            <v/>
          </cell>
          <cell r="G4822" t="str">
            <v/>
          </cell>
          <cell r="H4822" t="str">
            <v/>
          </cell>
          <cell r="I4822"/>
          <cell r="J4822"/>
          <cell r="K4822"/>
          <cell r="L4822"/>
          <cell r="M4822" t="str">
            <v/>
          </cell>
          <cell r="N4822"/>
          <cell r="O4822"/>
          <cell r="P4822"/>
          <cell r="Q4822" t="str">
            <v/>
          </cell>
          <cell r="R4822"/>
          <cell r="S4822" t="str">
            <v/>
          </cell>
          <cell r="T4822"/>
          <cell r="U4822"/>
          <cell r="V4822" t="str">
            <v/>
          </cell>
        </row>
        <row r="4823">
          <cell r="A4823"/>
          <cell r="B4823" t="str">
            <v/>
          </cell>
          <cell r="C4823"/>
          <cell r="D4823" t="str">
            <v/>
          </cell>
          <cell r="E4823" t="str">
            <v/>
          </cell>
          <cell r="F4823" t="str">
            <v/>
          </cell>
          <cell r="G4823" t="str">
            <v/>
          </cell>
          <cell r="H4823" t="str">
            <v/>
          </cell>
          <cell r="I4823"/>
          <cell r="J4823"/>
          <cell r="K4823"/>
          <cell r="L4823"/>
          <cell r="M4823" t="str">
            <v/>
          </cell>
          <cell r="N4823"/>
          <cell r="O4823"/>
          <cell r="P4823"/>
          <cell r="Q4823" t="str">
            <v/>
          </cell>
          <cell r="R4823"/>
          <cell r="S4823" t="str">
            <v/>
          </cell>
          <cell r="T4823"/>
          <cell r="U4823"/>
          <cell r="V4823" t="str">
            <v/>
          </cell>
        </row>
        <row r="4824">
          <cell r="A4824"/>
          <cell r="B4824" t="str">
            <v/>
          </cell>
          <cell r="C4824"/>
          <cell r="D4824" t="str">
            <v/>
          </cell>
          <cell r="E4824" t="str">
            <v/>
          </cell>
          <cell r="F4824" t="str">
            <v/>
          </cell>
          <cell r="G4824" t="str">
            <v/>
          </cell>
          <cell r="H4824" t="str">
            <v/>
          </cell>
          <cell r="I4824"/>
          <cell r="J4824"/>
          <cell r="K4824"/>
          <cell r="L4824"/>
          <cell r="M4824" t="str">
            <v/>
          </cell>
          <cell r="N4824"/>
          <cell r="O4824"/>
          <cell r="P4824"/>
          <cell r="Q4824" t="str">
            <v/>
          </cell>
          <cell r="R4824"/>
          <cell r="S4824" t="str">
            <v/>
          </cell>
          <cell r="T4824"/>
          <cell r="U4824"/>
          <cell r="V4824" t="str">
            <v/>
          </cell>
        </row>
        <row r="4825">
          <cell r="A4825"/>
          <cell r="B4825" t="str">
            <v/>
          </cell>
          <cell r="C4825"/>
          <cell r="D4825" t="str">
            <v/>
          </cell>
          <cell r="E4825" t="str">
            <v/>
          </cell>
          <cell r="F4825" t="str">
            <v/>
          </cell>
          <cell r="G4825" t="str">
            <v/>
          </cell>
          <cell r="H4825" t="str">
            <v/>
          </cell>
          <cell r="I4825"/>
          <cell r="J4825"/>
          <cell r="K4825"/>
          <cell r="L4825"/>
          <cell r="M4825" t="str">
            <v/>
          </cell>
          <cell r="N4825"/>
          <cell r="O4825"/>
          <cell r="P4825"/>
          <cell r="Q4825" t="str">
            <v/>
          </cell>
          <cell r="R4825"/>
          <cell r="S4825" t="str">
            <v/>
          </cell>
          <cell r="T4825"/>
          <cell r="U4825"/>
          <cell r="V4825" t="str">
            <v/>
          </cell>
        </row>
        <row r="4826">
          <cell r="A4826"/>
          <cell r="B4826" t="str">
            <v/>
          </cell>
          <cell r="C4826"/>
          <cell r="D4826" t="str">
            <v/>
          </cell>
          <cell r="E4826" t="str">
            <v/>
          </cell>
          <cell r="F4826" t="str">
            <v/>
          </cell>
          <cell r="G4826" t="str">
            <v/>
          </cell>
          <cell r="H4826" t="str">
            <v/>
          </cell>
          <cell r="I4826"/>
          <cell r="J4826"/>
          <cell r="K4826"/>
          <cell r="L4826"/>
          <cell r="M4826" t="str">
            <v/>
          </cell>
          <cell r="N4826"/>
          <cell r="O4826"/>
          <cell r="P4826"/>
          <cell r="Q4826" t="str">
            <v/>
          </cell>
          <cell r="R4826"/>
          <cell r="S4826" t="str">
            <v/>
          </cell>
          <cell r="T4826"/>
          <cell r="U4826"/>
          <cell r="V4826" t="str">
            <v/>
          </cell>
        </row>
        <row r="4827">
          <cell r="A4827"/>
          <cell r="B4827" t="str">
            <v/>
          </cell>
          <cell r="C4827"/>
          <cell r="D4827" t="str">
            <v/>
          </cell>
          <cell r="E4827" t="str">
            <v/>
          </cell>
          <cell r="F4827" t="str">
            <v/>
          </cell>
          <cell r="G4827" t="str">
            <v/>
          </cell>
          <cell r="H4827" t="str">
            <v/>
          </cell>
          <cell r="I4827"/>
          <cell r="J4827"/>
          <cell r="K4827"/>
          <cell r="L4827"/>
          <cell r="M4827" t="str">
            <v/>
          </cell>
          <cell r="N4827"/>
          <cell r="O4827"/>
          <cell r="P4827"/>
          <cell r="Q4827" t="str">
            <v/>
          </cell>
          <cell r="R4827"/>
          <cell r="S4827" t="str">
            <v/>
          </cell>
          <cell r="T4827"/>
          <cell r="U4827"/>
          <cell r="V4827" t="str">
            <v/>
          </cell>
        </row>
        <row r="4828">
          <cell r="A4828"/>
          <cell r="B4828" t="str">
            <v/>
          </cell>
          <cell r="C4828"/>
          <cell r="D4828" t="str">
            <v/>
          </cell>
          <cell r="E4828" t="str">
            <v/>
          </cell>
          <cell r="F4828" t="str">
            <v/>
          </cell>
          <cell r="G4828" t="str">
            <v/>
          </cell>
          <cell r="H4828" t="str">
            <v/>
          </cell>
          <cell r="I4828"/>
          <cell r="J4828"/>
          <cell r="K4828"/>
          <cell r="L4828"/>
          <cell r="M4828" t="str">
            <v/>
          </cell>
          <cell r="N4828"/>
          <cell r="O4828"/>
          <cell r="P4828"/>
          <cell r="Q4828" t="str">
            <v/>
          </cell>
          <cell r="R4828"/>
          <cell r="S4828" t="str">
            <v/>
          </cell>
          <cell r="T4828"/>
          <cell r="U4828"/>
          <cell r="V4828" t="str">
            <v/>
          </cell>
        </row>
        <row r="4829">
          <cell r="A4829"/>
          <cell r="B4829" t="str">
            <v/>
          </cell>
          <cell r="C4829"/>
          <cell r="D4829" t="str">
            <v/>
          </cell>
          <cell r="E4829" t="str">
            <v/>
          </cell>
          <cell r="F4829" t="str">
            <v/>
          </cell>
          <cell r="G4829" t="str">
            <v/>
          </cell>
          <cell r="H4829" t="str">
            <v/>
          </cell>
          <cell r="I4829"/>
          <cell r="J4829"/>
          <cell r="K4829"/>
          <cell r="L4829"/>
          <cell r="M4829" t="str">
            <v/>
          </cell>
          <cell r="N4829"/>
          <cell r="O4829"/>
          <cell r="P4829"/>
          <cell r="Q4829" t="str">
            <v/>
          </cell>
          <cell r="R4829"/>
          <cell r="S4829" t="str">
            <v/>
          </cell>
          <cell r="T4829"/>
          <cell r="U4829"/>
          <cell r="V4829" t="str">
            <v/>
          </cell>
        </row>
        <row r="4830">
          <cell r="A4830"/>
          <cell r="B4830" t="str">
            <v/>
          </cell>
          <cell r="C4830"/>
          <cell r="D4830" t="str">
            <v/>
          </cell>
          <cell r="E4830" t="str">
            <v/>
          </cell>
          <cell r="F4830" t="str">
            <v/>
          </cell>
          <cell r="G4830" t="str">
            <v/>
          </cell>
          <cell r="H4830" t="str">
            <v/>
          </cell>
          <cell r="I4830"/>
          <cell r="J4830"/>
          <cell r="K4830"/>
          <cell r="L4830"/>
          <cell r="M4830" t="str">
            <v/>
          </cell>
          <cell r="N4830"/>
          <cell r="O4830"/>
          <cell r="P4830"/>
          <cell r="Q4830" t="str">
            <v/>
          </cell>
          <cell r="R4830"/>
          <cell r="S4830" t="str">
            <v/>
          </cell>
          <cell r="T4830"/>
          <cell r="U4830"/>
          <cell r="V4830" t="str">
            <v/>
          </cell>
        </row>
        <row r="4831">
          <cell r="A4831"/>
          <cell r="B4831" t="str">
            <v/>
          </cell>
          <cell r="C4831"/>
          <cell r="D4831" t="str">
            <v/>
          </cell>
          <cell r="E4831" t="str">
            <v/>
          </cell>
          <cell r="F4831" t="str">
            <v/>
          </cell>
          <cell r="G4831" t="str">
            <v/>
          </cell>
          <cell r="H4831" t="str">
            <v/>
          </cell>
          <cell r="I4831"/>
          <cell r="J4831"/>
          <cell r="K4831"/>
          <cell r="L4831"/>
          <cell r="M4831" t="str">
            <v/>
          </cell>
          <cell r="N4831"/>
          <cell r="O4831"/>
          <cell r="P4831"/>
          <cell r="Q4831" t="str">
            <v/>
          </cell>
          <cell r="R4831"/>
          <cell r="S4831" t="str">
            <v/>
          </cell>
          <cell r="T4831"/>
          <cell r="U4831"/>
          <cell r="V4831" t="str">
            <v/>
          </cell>
        </row>
        <row r="4832">
          <cell r="A4832"/>
          <cell r="B4832" t="str">
            <v/>
          </cell>
          <cell r="C4832"/>
          <cell r="D4832" t="str">
            <v/>
          </cell>
          <cell r="E4832" t="str">
            <v/>
          </cell>
          <cell r="F4832" t="str">
            <v/>
          </cell>
          <cell r="G4832" t="str">
            <v/>
          </cell>
          <cell r="H4832" t="str">
            <v/>
          </cell>
          <cell r="I4832"/>
          <cell r="J4832"/>
          <cell r="K4832"/>
          <cell r="L4832"/>
          <cell r="M4832" t="str">
            <v/>
          </cell>
          <cell r="N4832"/>
          <cell r="O4832"/>
          <cell r="P4832"/>
          <cell r="Q4832" t="str">
            <v/>
          </cell>
          <cell r="R4832"/>
          <cell r="S4832" t="str">
            <v/>
          </cell>
          <cell r="T4832"/>
          <cell r="U4832"/>
          <cell r="V4832" t="str">
            <v/>
          </cell>
        </row>
        <row r="4833">
          <cell r="A4833"/>
          <cell r="B4833" t="str">
            <v/>
          </cell>
          <cell r="C4833"/>
          <cell r="D4833" t="str">
            <v/>
          </cell>
          <cell r="E4833" t="str">
            <v/>
          </cell>
          <cell r="F4833" t="str">
            <v/>
          </cell>
          <cell r="G4833" t="str">
            <v/>
          </cell>
          <cell r="H4833" t="str">
            <v/>
          </cell>
          <cell r="I4833"/>
          <cell r="J4833"/>
          <cell r="K4833"/>
          <cell r="L4833"/>
          <cell r="M4833" t="str">
            <v/>
          </cell>
          <cell r="N4833"/>
          <cell r="O4833"/>
          <cell r="P4833"/>
          <cell r="Q4833" t="str">
            <v/>
          </cell>
          <cell r="R4833"/>
          <cell r="S4833" t="str">
            <v/>
          </cell>
          <cell r="T4833"/>
          <cell r="U4833"/>
          <cell r="V4833" t="str">
            <v/>
          </cell>
        </row>
        <row r="4834">
          <cell r="A4834"/>
          <cell r="B4834" t="str">
            <v/>
          </cell>
          <cell r="C4834"/>
          <cell r="D4834" t="str">
            <v/>
          </cell>
          <cell r="E4834" t="str">
            <v/>
          </cell>
          <cell r="F4834" t="str">
            <v/>
          </cell>
          <cell r="G4834" t="str">
            <v/>
          </cell>
          <cell r="H4834" t="str">
            <v/>
          </cell>
          <cell r="I4834"/>
          <cell r="J4834"/>
          <cell r="K4834"/>
          <cell r="L4834"/>
          <cell r="M4834" t="str">
            <v/>
          </cell>
          <cell r="N4834"/>
          <cell r="O4834"/>
          <cell r="P4834"/>
          <cell r="Q4834" t="str">
            <v/>
          </cell>
          <cell r="R4834"/>
          <cell r="S4834" t="str">
            <v/>
          </cell>
          <cell r="T4834"/>
          <cell r="U4834"/>
          <cell r="V4834" t="str">
            <v/>
          </cell>
        </row>
        <row r="4835">
          <cell r="A4835"/>
          <cell r="B4835" t="str">
            <v/>
          </cell>
          <cell r="C4835"/>
          <cell r="D4835" t="str">
            <v/>
          </cell>
          <cell r="E4835" t="str">
            <v/>
          </cell>
          <cell r="F4835" t="str">
            <v/>
          </cell>
          <cell r="G4835" t="str">
            <v/>
          </cell>
          <cell r="H4835" t="str">
            <v/>
          </cell>
          <cell r="I4835"/>
          <cell r="J4835"/>
          <cell r="K4835"/>
          <cell r="L4835"/>
          <cell r="M4835" t="str">
            <v/>
          </cell>
          <cell r="N4835"/>
          <cell r="O4835"/>
          <cell r="P4835"/>
          <cell r="Q4835" t="str">
            <v/>
          </cell>
          <cell r="R4835"/>
          <cell r="S4835" t="str">
            <v/>
          </cell>
          <cell r="T4835"/>
          <cell r="U4835"/>
          <cell r="V4835" t="str">
            <v/>
          </cell>
        </row>
        <row r="4836">
          <cell r="A4836"/>
          <cell r="B4836" t="str">
            <v/>
          </cell>
          <cell r="C4836"/>
          <cell r="D4836" t="str">
            <v/>
          </cell>
          <cell r="E4836" t="str">
            <v/>
          </cell>
          <cell r="F4836" t="str">
            <v/>
          </cell>
          <cell r="G4836" t="str">
            <v/>
          </cell>
          <cell r="H4836" t="str">
            <v/>
          </cell>
          <cell r="I4836"/>
          <cell r="J4836"/>
          <cell r="K4836"/>
          <cell r="L4836"/>
          <cell r="M4836" t="str">
            <v/>
          </cell>
          <cell r="N4836"/>
          <cell r="O4836"/>
          <cell r="P4836"/>
          <cell r="Q4836" t="str">
            <v/>
          </cell>
          <cell r="R4836"/>
          <cell r="S4836" t="str">
            <v/>
          </cell>
          <cell r="T4836"/>
          <cell r="U4836"/>
          <cell r="V4836" t="str">
            <v/>
          </cell>
        </row>
        <row r="4837">
          <cell r="A4837"/>
          <cell r="B4837" t="str">
            <v/>
          </cell>
          <cell r="C4837"/>
          <cell r="D4837" t="str">
            <v/>
          </cell>
          <cell r="E4837" t="str">
            <v/>
          </cell>
          <cell r="F4837" t="str">
            <v/>
          </cell>
          <cell r="G4837" t="str">
            <v/>
          </cell>
          <cell r="H4837" t="str">
            <v/>
          </cell>
          <cell r="I4837"/>
          <cell r="J4837"/>
          <cell r="K4837"/>
          <cell r="L4837"/>
          <cell r="M4837" t="str">
            <v/>
          </cell>
          <cell r="N4837"/>
          <cell r="O4837"/>
          <cell r="P4837"/>
          <cell r="Q4837" t="str">
            <v/>
          </cell>
          <cell r="R4837"/>
          <cell r="S4837" t="str">
            <v/>
          </cell>
          <cell r="T4837"/>
          <cell r="U4837"/>
          <cell r="V4837" t="str">
            <v/>
          </cell>
        </row>
        <row r="4838">
          <cell r="A4838"/>
          <cell r="B4838" t="str">
            <v/>
          </cell>
          <cell r="C4838"/>
          <cell r="D4838" t="str">
            <v/>
          </cell>
          <cell r="E4838" t="str">
            <v/>
          </cell>
          <cell r="F4838" t="str">
            <v/>
          </cell>
          <cell r="G4838" t="str">
            <v/>
          </cell>
          <cell r="H4838" t="str">
            <v/>
          </cell>
          <cell r="I4838"/>
          <cell r="J4838"/>
          <cell r="K4838"/>
          <cell r="L4838"/>
          <cell r="M4838" t="str">
            <v/>
          </cell>
          <cell r="N4838"/>
          <cell r="O4838"/>
          <cell r="P4838"/>
          <cell r="Q4838" t="str">
            <v/>
          </cell>
          <cell r="R4838"/>
          <cell r="S4838" t="str">
            <v/>
          </cell>
          <cell r="T4838"/>
          <cell r="U4838"/>
          <cell r="V4838" t="str">
            <v/>
          </cell>
        </row>
        <row r="4839">
          <cell r="A4839"/>
          <cell r="B4839" t="str">
            <v/>
          </cell>
          <cell r="C4839"/>
          <cell r="D4839" t="str">
            <v/>
          </cell>
          <cell r="E4839" t="str">
            <v/>
          </cell>
          <cell r="F4839" t="str">
            <v/>
          </cell>
          <cell r="G4839" t="str">
            <v/>
          </cell>
          <cell r="H4839" t="str">
            <v/>
          </cell>
          <cell r="I4839"/>
          <cell r="J4839"/>
          <cell r="K4839"/>
          <cell r="L4839"/>
          <cell r="M4839" t="str">
            <v/>
          </cell>
          <cell r="N4839"/>
          <cell r="O4839"/>
          <cell r="P4839"/>
          <cell r="Q4839" t="str">
            <v/>
          </cell>
          <cell r="R4839"/>
          <cell r="S4839" t="str">
            <v/>
          </cell>
          <cell r="T4839"/>
          <cell r="U4839"/>
          <cell r="V4839" t="str">
            <v/>
          </cell>
        </row>
        <row r="4840">
          <cell r="A4840"/>
          <cell r="B4840" t="str">
            <v/>
          </cell>
          <cell r="C4840"/>
          <cell r="D4840" t="str">
            <v/>
          </cell>
          <cell r="E4840" t="str">
            <v/>
          </cell>
          <cell r="F4840" t="str">
            <v/>
          </cell>
          <cell r="G4840" t="str">
            <v/>
          </cell>
          <cell r="H4840" t="str">
            <v/>
          </cell>
          <cell r="I4840"/>
          <cell r="J4840"/>
          <cell r="K4840"/>
          <cell r="L4840"/>
          <cell r="M4840" t="str">
            <v/>
          </cell>
          <cell r="N4840"/>
          <cell r="O4840"/>
          <cell r="P4840"/>
          <cell r="Q4840" t="str">
            <v/>
          </cell>
          <cell r="R4840"/>
          <cell r="S4840" t="str">
            <v/>
          </cell>
          <cell r="T4840"/>
          <cell r="U4840"/>
          <cell r="V4840" t="str">
            <v/>
          </cell>
        </row>
        <row r="4841">
          <cell r="A4841"/>
          <cell r="B4841" t="str">
            <v/>
          </cell>
          <cell r="C4841"/>
          <cell r="D4841" t="str">
            <v/>
          </cell>
          <cell r="E4841" t="str">
            <v/>
          </cell>
          <cell r="F4841" t="str">
            <v/>
          </cell>
          <cell r="G4841" t="str">
            <v/>
          </cell>
          <cell r="H4841" t="str">
            <v/>
          </cell>
          <cell r="I4841"/>
          <cell r="J4841"/>
          <cell r="K4841"/>
          <cell r="L4841"/>
          <cell r="M4841" t="str">
            <v/>
          </cell>
          <cell r="N4841"/>
          <cell r="O4841"/>
          <cell r="P4841"/>
          <cell r="Q4841" t="str">
            <v/>
          </cell>
          <cell r="R4841"/>
          <cell r="S4841" t="str">
            <v/>
          </cell>
          <cell r="T4841"/>
          <cell r="U4841"/>
          <cell r="V4841" t="str">
            <v/>
          </cell>
        </row>
        <row r="4842">
          <cell r="A4842"/>
          <cell r="B4842" t="str">
            <v/>
          </cell>
          <cell r="C4842"/>
          <cell r="D4842" t="str">
            <v/>
          </cell>
          <cell r="E4842" t="str">
            <v/>
          </cell>
          <cell r="F4842" t="str">
            <v/>
          </cell>
          <cell r="G4842" t="str">
            <v/>
          </cell>
          <cell r="H4842" t="str">
            <v/>
          </cell>
          <cell r="I4842"/>
          <cell r="J4842"/>
          <cell r="K4842"/>
          <cell r="L4842"/>
          <cell r="M4842" t="str">
            <v/>
          </cell>
          <cell r="N4842"/>
          <cell r="O4842"/>
          <cell r="P4842"/>
          <cell r="Q4842" t="str">
            <v/>
          </cell>
          <cell r="R4842"/>
          <cell r="S4842" t="str">
            <v/>
          </cell>
          <cell r="T4842"/>
          <cell r="U4842"/>
          <cell r="V4842" t="str">
            <v/>
          </cell>
        </row>
        <row r="4843">
          <cell r="A4843"/>
          <cell r="B4843" t="str">
            <v/>
          </cell>
          <cell r="C4843"/>
          <cell r="D4843" t="str">
            <v/>
          </cell>
          <cell r="E4843" t="str">
            <v/>
          </cell>
          <cell r="F4843" t="str">
            <v/>
          </cell>
          <cell r="G4843" t="str">
            <v/>
          </cell>
          <cell r="H4843" t="str">
            <v/>
          </cell>
          <cell r="I4843"/>
          <cell r="J4843"/>
          <cell r="K4843"/>
          <cell r="L4843"/>
          <cell r="M4843" t="str">
            <v/>
          </cell>
          <cell r="N4843"/>
          <cell r="O4843"/>
          <cell r="P4843"/>
          <cell r="Q4843" t="str">
            <v/>
          </cell>
          <cell r="R4843"/>
          <cell r="S4843" t="str">
            <v/>
          </cell>
          <cell r="T4843"/>
          <cell r="U4843"/>
          <cell r="V4843" t="str">
            <v/>
          </cell>
        </row>
        <row r="4844">
          <cell r="A4844"/>
          <cell r="B4844" t="str">
            <v/>
          </cell>
          <cell r="C4844"/>
          <cell r="D4844" t="str">
            <v/>
          </cell>
          <cell r="E4844" t="str">
            <v/>
          </cell>
          <cell r="F4844" t="str">
            <v/>
          </cell>
          <cell r="G4844" t="str">
            <v/>
          </cell>
          <cell r="H4844" t="str">
            <v/>
          </cell>
          <cell r="I4844"/>
          <cell r="J4844"/>
          <cell r="K4844"/>
          <cell r="L4844"/>
          <cell r="M4844" t="str">
            <v/>
          </cell>
          <cell r="N4844"/>
          <cell r="O4844"/>
          <cell r="P4844"/>
          <cell r="Q4844" t="str">
            <v/>
          </cell>
          <cell r="R4844"/>
          <cell r="S4844" t="str">
            <v/>
          </cell>
          <cell r="T4844"/>
          <cell r="U4844"/>
          <cell r="V4844" t="str">
            <v/>
          </cell>
        </row>
        <row r="4845">
          <cell r="A4845"/>
          <cell r="B4845" t="str">
            <v/>
          </cell>
          <cell r="C4845"/>
          <cell r="D4845" t="str">
            <v/>
          </cell>
          <cell r="E4845" t="str">
            <v/>
          </cell>
          <cell r="F4845" t="str">
            <v/>
          </cell>
          <cell r="G4845" t="str">
            <v/>
          </cell>
          <cell r="H4845" t="str">
            <v/>
          </cell>
          <cell r="I4845"/>
          <cell r="J4845"/>
          <cell r="K4845"/>
          <cell r="L4845"/>
          <cell r="M4845" t="str">
            <v/>
          </cell>
          <cell r="N4845"/>
          <cell r="O4845"/>
          <cell r="P4845"/>
          <cell r="Q4845" t="str">
            <v/>
          </cell>
          <cell r="R4845"/>
          <cell r="S4845" t="str">
            <v/>
          </cell>
          <cell r="T4845"/>
          <cell r="U4845"/>
          <cell r="V4845" t="str">
            <v/>
          </cell>
        </row>
        <row r="4846">
          <cell r="A4846"/>
          <cell r="B4846" t="str">
            <v/>
          </cell>
          <cell r="C4846"/>
          <cell r="D4846" t="str">
            <v/>
          </cell>
          <cell r="E4846" t="str">
            <v/>
          </cell>
          <cell r="F4846" t="str">
            <v/>
          </cell>
          <cell r="G4846" t="str">
            <v/>
          </cell>
          <cell r="H4846" t="str">
            <v/>
          </cell>
          <cell r="I4846"/>
          <cell r="J4846"/>
          <cell r="K4846"/>
          <cell r="L4846"/>
          <cell r="M4846" t="str">
            <v/>
          </cell>
          <cell r="N4846"/>
          <cell r="O4846"/>
          <cell r="P4846"/>
          <cell r="Q4846" t="str">
            <v/>
          </cell>
          <cell r="R4846"/>
          <cell r="S4846" t="str">
            <v/>
          </cell>
          <cell r="T4846"/>
          <cell r="U4846"/>
          <cell r="V4846" t="str">
            <v/>
          </cell>
        </row>
        <row r="4847">
          <cell r="A4847"/>
          <cell r="B4847" t="str">
            <v/>
          </cell>
          <cell r="C4847"/>
          <cell r="D4847" t="str">
            <v/>
          </cell>
          <cell r="E4847" t="str">
            <v/>
          </cell>
          <cell r="F4847" t="str">
            <v/>
          </cell>
          <cell r="G4847" t="str">
            <v/>
          </cell>
          <cell r="H4847" t="str">
            <v/>
          </cell>
          <cell r="I4847"/>
          <cell r="J4847"/>
          <cell r="K4847"/>
          <cell r="L4847"/>
          <cell r="M4847" t="str">
            <v/>
          </cell>
          <cell r="N4847"/>
          <cell r="O4847"/>
          <cell r="P4847"/>
          <cell r="Q4847" t="str">
            <v/>
          </cell>
          <cell r="R4847"/>
          <cell r="S4847" t="str">
            <v/>
          </cell>
          <cell r="T4847"/>
          <cell r="U4847"/>
          <cell r="V4847" t="str">
            <v/>
          </cell>
        </row>
        <row r="4848">
          <cell r="A4848"/>
          <cell r="B4848" t="str">
            <v/>
          </cell>
          <cell r="C4848"/>
          <cell r="D4848" t="str">
            <v/>
          </cell>
          <cell r="E4848" t="str">
            <v/>
          </cell>
          <cell r="F4848" t="str">
            <v/>
          </cell>
          <cell r="G4848" t="str">
            <v/>
          </cell>
          <cell r="H4848" t="str">
            <v/>
          </cell>
          <cell r="I4848"/>
          <cell r="J4848"/>
          <cell r="K4848"/>
          <cell r="L4848"/>
          <cell r="M4848" t="str">
            <v/>
          </cell>
          <cell r="N4848"/>
          <cell r="O4848"/>
          <cell r="P4848"/>
          <cell r="Q4848" t="str">
            <v/>
          </cell>
          <cell r="R4848"/>
          <cell r="S4848" t="str">
            <v/>
          </cell>
          <cell r="T4848"/>
          <cell r="U4848"/>
          <cell r="V4848" t="str">
            <v/>
          </cell>
        </row>
        <row r="4849">
          <cell r="A4849"/>
          <cell r="B4849" t="str">
            <v/>
          </cell>
          <cell r="C4849"/>
          <cell r="D4849" t="str">
            <v/>
          </cell>
          <cell r="E4849" t="str">
            <v/>
          </cell>
          <cell r="F4849" t="str">
            <v/>
          </cell>
          <cell r="G4849" t="str">
            <v/>
          </cell>
          <cell r="H4849" t="str">
            <v/>
          </cell>
          <cell r="I4849"/>
          <cell r="J4849"/>
          <cell r="K4849"/>
          <cell r="L4849"/>
          <cell r="M4849" t="str">
            <v/>
          </cell>
          <cell r="N4849"/>
          <cell r="O4849"/>
          <cell r="P4849"/>
          <cell r="Q4849" t="str">
            <v/>
          </cell>
          <cell r="R4849"/>
          <cell r="S4849" t="str">
            <v/>
          </cell>
          <cell r="T4849"/>
          <cell r="U4849"/>
          <cell r="V4849" t="str">
            <v/>
          </cell>
        </row>
        <row r="4850">
          <cell r="A4850"/>
          <cell r="B4850" t="str">
            <v/>
          </cell>
          <cell r="C4850"/>
          <cell r="D4850" t="str">
            <v/>
          </cell>
          <cell r="E4850" t="str">
            <v/>
          </cell>
          <cell r="F4850" t="str">
            <v/>
          </cell>
          <cell r="G4850" t="str">
            <v/>
          </cell>
          <cell r="H4850" t="str">
            <v/>
          </cell>
          <cell r="I4850"/>
          <cell r="J4850"/>
          <cell r="K4850"/>
          <cell r="L4850"/>
          <cell r="M4850" t="str">
            <v/>
          </cell>
          <cell r="N4850"/>
          <cell r="O4850"/>
          <cell r="P4850"/>
          <cell r="Q4850" t="str">
            <v/>
          </cell>
          <cell r="R4850"/>
          <cell r="S4850" t="str">
            <v/>
          </cell>
          <cell r="T4850"/>
          <cell r="U4850"/>
          <cell r="V4850" t="str">
            <v/>
          </cell>
        </row>
        <row r="4851">
          <cell r="A4851"/>
          <cell r="B4851" t="str">
            <v/>
          </cell>
          <cell r="C4851"/>
          <cell r="D4851" t="str">
            <v/>
          </cell>
          <cell r="E4851" t="str">
            <v/>
          </cell>
          <cell r="F4851" t="str">
            <v/>
          </cell>
          <cell r="G4851" t="str">
            <v/>
          </cell>
          <cell r="H4851" t="str">
            <v/>
          </cell>
          <cell r="I4851"/>
          <cell r="J4851"/>
          <cell r="K4851"/>
          <cell r="L4851"/>
          <cell r="M4851" t="str">
            <v/>
          </cell>
          <cell r="N4851"/>
          <cell r="O4851"/>
          <cell r="P4851"/>
          <cell r="Q4851" t="str">
            <v/>
          </cell>
          <cell r="R4851"/>
          <cell r="S4851" t="str">
            <v/>
          </cell>
          <cell r="T4851"/>
          <cell r="U4851"/>
          <cell r="V4851" t="str">
            <v/>
          </cell>
        </row>
        <row r="4852">
          <cell r="A4852"/>
          <cell r="B4852" t="str">
            <v/>
          </cell>
          <cell r="C4852"/>
          <cell r="D4852" t="str">
            <v/>
          </cell>
          <cell r="E4852" t="str">
            <v/>
          </cell>
          <cell r="F4852" t="str">
            <v/>
          </cell>
          <cell r="G4852" t="str">
            <v/>
          </cell>
          <cell r="H4852" t="str">
            <v/>
          </cell>
          <cell r="I4852"/>
          <cell r="J4852"/>
          <cell r="K4852"/>
          <cell r="L4852"/>
          <cell r="M4852" t="str">
            <v/>
          </cell>
          <cell r="N4852"/>
          <cell r="O4852"/>
          <cell r="P4852"/>
          <cell r="Q4852" t="str">
            <v/>
          </cell>
          <cell r="R4852"/>
          <cell r="S4852" t="str">
            <v/>
          </cell>
          <cell r="T4852"/>
          <cell r="U4852"/>
          <cell r="V4852" t="str">
            <v/>
          </cell>
        </row>
        <row r="4853">
          <cell r="A4853"/>
          <cell r="B4853" t="str">
            <v/>
          </cell>
          <cell r="C4853"/>
          <cell r="D4853" t="str">
            <v/>
          </cell>
          <cell r="E4853" t="str">
            <v/>
          </cell>
          <cell r="F4853" t="str">
            <v/>
          </cell>
          <cell r="G4853" t="str">
            <v/>
          </cell>
          <cell r="H4853" t="str">
            <v/>
          </cell>
          <cell r="I4853"/>
          <cell r="J4853"/>
          <cell r="K4853"/>
          <cell r="L4853"/>
          <cell r="M4853" t="str">
            <v/>
          </cell>
          <cell r="N4853"/>
          <cell r="O4853"/>
          <cell r="P4853"/>
          <cell r="Q4853" t="str">
            <v/>
          </cell>
          <cell r="R4853"/>
          <cell r="S4853" t="str">
            <v/>
          </cell>
          <cell r="T4853"/>
          <cell r="U4853"/>
          <cell r="V4853" t="str">
            <v/>
          </cell>
        </row>
        <row r="4854">
          <cell r="A4854"/>
          <cell r="B4854" t="str">
            <v/>
          </cell>
          <cell r="C4854"/>
          <cell r="D4854" t="str">
            <v/>
          </cell>
          <cell r="E4854" t="str">
            <v/>
          </cell>
          <cell r="F4854" t="str">
            <v/>
          </cell>
          <cell r="G4854" t="str">
            <v/>
          </cell>
          <cell r="H4854" t="str">
            <v/>
          </cell>
          <cell r="I4854"/>
          <cell r="J4854"/>
          <cell r="K4854"/>
          <cell r="L4854"/>
          <cell r="M4854" t="str">
            <v/>
          </cell>
          <cell r="N4854"/>
          <cell r="O4854"/>
          <cell r="P4854"/>
          <cell r="Q4854" t="str">
            <v/>
          </cell>
          <cell r="R4854"/>
          <cell r="S4854" t="str">
            <v/>
          </cell>
          <cell r="T4854"/>
          <cell r="U4854"/>
          <cell r="V4854" t="str">
            <v/>
          </cell>
        </row>
        <row r="4855">
          <cell r="A4855"/>
          <cell r="B4855" t="str">
            <v/>
          </cell>
          <cell r="C4855"/>
          <cell r="D4855" t="str">
            <v/>
          </cell>
          <cell r="E4855" t="str">
            <v/>
          </cell>
          <cell r="F4855" t="str">
            <v/>
          </cell>
          <cell r="G4855" t="str">
            <v/>
          </cell>
          <cell r="H4855" t="str">
            <v/>
          </cell>
          <cell r="I4855"/>
          <cell r="J4855"/>
          <cell r="K4855"/>
          <cell r="L4855"/>
          <cell r="M4855" t="str">
            <v/>
          </cell>
          <cell r="N4855"/>
          <cell r="O4855"/>
          <cell r="P4855"/>
          <cell r="Q4855" t="str">
            <v/>
          </cell>
          <cell r="R4855"/>
          <cell r="S4855" t="str">
            <v/>
          </cell>
          <cell r="T4855"/>
          <cell r="U4855"/>
          <cell r="V4855" t="str">
            <v/>
          </cell>
        </row>
        <row r="4856">
          <cell r="A4856"/>
          <cell r="B4856" t="str">
            <v/>
          </cell>
          <cell r="C4856"/>
          <cell r="D4856" t="str">
            <v/>
          </cell>
          <cell r="E4856" t="str">
            <v/>
          </cell>
          <cell r="F4856" t="str">
            <v/>
          </cell>
          <cell r="G4856" t="str">
            <v/>
          </cell>
          <cell r="H4856" t="str">
            <v/>
          </cell>
          <cell r="I4856"/>
          <cell r="J4856"/>
          <cell r="K4856"/>
          <cell r="L4856"/>
          <cell r="M4856" t="str">
            <v/>
          </cell>
          <cell r="N4856"/>
          <cell r="O4856"/>
          <cell r="P4856"/>
          <cell r="Q4856" t="str">
            <v/>
          </cell>
          <cell r="R4856"/>
          <cell r="S4856" t="str">
            <v/>
          </cell>
          <cell r="T4856"/>
          <cell r="U4856"/>
          <cell r="V4856" t="str">
            <v/>
          </cell>
        </row>
        <row r="4857">
          <cell r="A4857"/>
          <cell r="B4857" t="str">
            <v/>
          </cell>
          <cell r="C4857"/>
          <cell r="D4857" t="str">
            <v/>
          </cell>
          <cell r="E4857" t="str">
            <v/>
          </cell>
          <cell r="F4857" t="str">
            <v/>
          </cell>
          <cell r="G4857" t="str">
            <v/>
          </cell>
          <cell r="H4857" t="str">
            <v/>
          </cell>
          <cell r="I4857"/>
          <cell r="J4857"/>
          <cell r="K4857"/>
          <cell r="L4857"/>
          <cell r="M4857" t="str">
            <v/>
          </cell>
          <cell r="N4857"/>
          <cell r="O4857"/>
          <cell r="P4857"/>
          <cell r="Q4857" t="str">
            <v/>
          </cell>
          <cell r="R4857"/>
          <cell r="S4857" t="str">
            <v/>
          </cell>
          <cell r="T4857"/>
          <cell r="U4857"/>
          <cell r="V4857" t="str">
            <v/>
          </cell>
        </row>
        <row r="4858">
          <cell r="A4858"/>
          <cell r="B4858" t="str">
            <v/>
          </cell>
          <cell r="C4858"/>
          <cell r="D4858" t="str">
            <v/>
          </cell>
          <cell r="E4858" t="str">
            <v/>
          </cell>
          <cell r="F4858" t="str">
            <v/>
          </cell>
          <cell r="G4858" t="str">
            <v/>
          </cell>
          <cell r="H4858" t="str">
            <v/>
          </cell>
          <cell r="I4858"/>
          <cell r="J4858"/>
          <cell r="K4858"/>
          <cell r="L4858"/>
          <cell r="M4858" t="str">
            <v/>
          </cell>
          <cell r="N4858"/>
          <cell r="O4858"/>
          <cell r="P4858"/>
          <cell r="Q4858" t="str">
            <v/>
          </cell>
          <cell r="R4858"/>
          <cell r="S4858" t="str">
            <v/>
          </cell>
          <cell r="T4858"/>
          <cell r="U4858"/>
          <cell r="V4858" t="str">
            <v/>
          </cell>
        </row>
        <row r="4859">
          <cell r="A4859"/>
          <cell r="B4859" t="str">
            <v/>
          </cell>
          <cell r="C4859"/>
          <cell r="D4859" t="str">
            <v/>
          </cell>
          <cell r="E4859" t="str">
            <v/>
          </cell>
          <cell r="F4859" t="str">
            <v/>
          </cell>
          <cell r="G4859" t="str">
            <v/>
          </cell>
          <cell r="H4859" t="str">
            <v/>
          </cell>
          <cell r="I4859"/>
          <cell r="J4859"/>
          <cell r="K4859"/>
          <cell r="L4859"/>
          <cell r="M4859" t="str">
            <v/>
          </cell>
          <cell r="N4859"/>
          <cell r="O4859"/>
          <cell r="P4859"/>
          <cell r="Q4859" t="str">
            <v/>
          </cell>
          <cell r="R4859"/>
          <cell r="S4859" t="str">
            <v/>
          </cell>
          <cell r="T4859"/>
          <cell r="U4859"/>
          <cell r="V4859" t="str">
            <v/>
          </cell>
        </row>
        <row r="4860">
          <cell r="A4860"/>
          <cell r="B4860" t="str">
            <v/>
          </cell>
          <cell r="C4860"/>
          <cell r="D4860" t="str">
            <v/>
          </cell>
          <cell r="E4860" t="str">
            <v/>
          </cell>
          <cell r="F4860" t="str">
            <v/>
          </cell>
          <cell r="G4860" t="str">
            <v/>
          </cell>
          <cell r="H4860" t="str">
            <v/>
          </cell>
          <cell r="I4860"/>
          <cell r="J4860"/>
          <cell r="K4860"/>
          <cell r="L4860"/>
          <cell r="M4860" t="str">
            <v/>
          </cell>
          <cell r="N4860"/>
          <cell r="O4860"/>
          <cell r="P4860"/>
          <cell r="Q4860" t="str">
            <v/>
          </cell>
          <cell r="R4860"/>
          <cell r="S4860" t="str">
            <v/>
          </cell>
          <cell r="T4860"/>
          <cell r="U4860"/>
          <cell r="V4860" t="str">
            <v/>
          </cell>
        </row>
        <row r="4861">
          <cell r="A4861"/>
          <cell r="B4861" t="str">
            <v/>
          </cell>
          <cell r="C4861"/>
          <cell r="D4861" t="str">
            <v/>
          </cell>
          <cell r="E4861" t="str">
            <v/>
          </cell>
          <cell r="F4861" t="str">
            <v/>
          </cell>
          <cell r="G4861" t="str">
            <v/>
          </cell>
          <cell r="H4861" t="str">
            <v/>
          </cell>
          <cell r="I4861"/>
          <cell r="J4861"/>
          <cell r="K4861"/>
          <cell r="L4861"/>
          <cell r="M4861" t="str">
            <v/>
          </cell>
          <cell r="N4861"/>
          <cell r="O4861"/>
          <cell r="P4861"/>
          <cell r="Q4861" t="str">
            <v/>
          </cell>
          <cell r="R4861"/>
          <cell r="S4861" t="str">
            <v/>
          </cell>
          <cell r="T4861"/>
          <cell r="U4861"/>
          <cell r="V4861" t="str">
            <v/>
          </cell>
        </row>
        <row r="4862">
          <cell r="A4862"/>
          <cell r="B4862" t="str">
            <v/>
          </cell>
          <cell r="C4862"/>
          <cell r="D4862" t="str">
            <v/>
          </cell>
          <cell r="E4862" t="str">
            <v/>
          </cell>
          <cell r="F4862" t="str">
            <v/>
          </cell>
          <cell r="G4862" t="str">
            <v/>
          </cell>
          <cell r="H4862" t="str">
            <v/>
          </cell>
          <cell r="I4862"/>
          <cell r="J4862"/>
          <cell r="K4862"/>
          <cell r="L4862"/>
          <cell r="M4862" t="str">
            <v/>
          </cell>
          <cell r="N4862"/>
          <cell r="O4862"/>
          <cell r="P4862"/>
          <cell r="Q4862" t="str">
            <v/>
          </cell>
          <cell r="R4862"/>
          <cell r="S4862" t="str">
            <v/>
          </cell>
          <cell r="T4862"/>
          <cell r="U4862"/>
          <cell r="V4862" t="str">
            <v/>
          </cell>
        </row>
        <row r="4863">
          <cell r="A4863"/>
          <cell r="B4863" t="str">
            <v/>
          </cell>
          <cell r="C4863"/>
          <cell r="D4863" t="str">
            <v/>
          </cell>
          <cell r="E4863" t="str">
            <v/>
          </cell>
          <cell r="F4863" t="str">
            <v/>
          </cell>
          <cell r="G4863" t="str">
            <v/>
          </cell>
          <cell r="H4863" t="str">
            <v/>
          </cell>
          <cell r="I4863"/>
          <cell r="J4863"/>
          <cell r="K4863"/>
          <cell r="L4863"/>
          <cell r="M4863" t="str">
            <v/>
          </cell>
          <cell r="N4863"/>
          <cell r="O4863"/>
          <cell r="P4863"/>
          <cell r="Q4863" t="str">
            <v/>
          </cell>
          <cell r="R4863"/>
          <cell r="S4863" t="str">
            <v/>
          </cell>
          <cell r="T4863"/>
          <cell r="U4863"/>
          <cell r="V4863" t="str">
            <v/>
          </cell>
        </row>
        <row r="4864">
          <cell r="A4864"/>
          <cell r="B4864" t="str">
            <v/>
          </cell>
          <cell r="C4864"/>
          <cell r="D4864" t="str">
            <v/>
          </cell>
          <cell r="E4864" t="str">
            <v/>
          </cell>
          <cell r="F4864" t="str">
            <v/>
          </cell>
          <cell r="G4864" t="str">
            <v/>
          </cell>
          <cell r="H4864" t="str">
            <v/>
          </cell>
          <cell r="I4864"/>
          <cell r="J4864"/>
          <cell r="K4864"/>
          <cell r="L4864"/>
          <cell r="M4864" t="str">
            <v/>
          </cell>
          <cell r="N4864"/>
          <cell r="O4864"/>
          <cell r="P4864"/>
          <cell r="Q4864" t="str">
            <v/>
          </cell>
          <cell r="R4864"/>
          <cell r="S4864" t="str">
            <v/>
          </cell>
          <cell r="T4864"/>
          <cell r="U4864"/>
          <cell r="V4864" t="str">
            <v/>
          </cell>
        </row>
        <row r="4865">
          <cell r="A4865"/>
          <cell r="B4865" t="str">
            <v/>
          </cell>
          <cell r="C4865"/>
          <cell r="D4865" t="str">
            <v/>
          </cell>
          <cell r="E4865" t="str">
            <v/>
          </cell>
          <cell r="F4865" t="str">
            <v/>
          </cell>
          <cell r="G4865" t="str">
            <v/>
          </cell>
          <cell r="H4865" t="str">
            <v/>
          </cell>
          <cell r="I4865"/>
          <cell r="J4865"/>
          <cell r="K4865"/>
          <cell r="L4865"/>
          <cell r="M4865" t="str">
            <v/>
          </cell>
          <cell r="N4865"/>
          <cell r="O4865"/>
          <cell r="P4865"/>
          <cell r="Q4865" t="str">
            <v/>
          </cell>
          <cell r="R4865"/>
          <cell r="S4865" t="str">
            <v/>
          </cell>
          <cell r="T4865"/>
          <cell r="U4865"/>
          <cell r="V4865" t="str">
            <v/>
          </cell>
        </row>
        <row r="4866">
          <cell r="A4866"/>
          <cell r="B4866" t="str">
            <v/>
          </cell>
          <cell r="C4866"/>
          <cell r="D4866" t="str">
            <v/>
          </cell>
          <cell r="E4866" t="str">
            <v/>
          </cell>
          <cell r="F4866" t="str">
            <v/>
          </cell>
          <cell r="G4866" t="str">
            <v/>
          </cell>
          <cell r="H4866" t="str">
            <v/>
          </cell>
          <cell r="I4866"/>
          <cell r="J4866"/>
          <cell r="K4866"/>
          <cell r="L4866"/>
          <cell r="M4866" t="str">
            <v/>
          </cell>
          <cell r="N4866"/>
          <cell r="O4866"/>
          <cell r="P4866"/>
          <cell r="Q4866" t="str">
            <v/>
          </cell>
          <cell r="R4866"/>
          <cell r="S4866" t="str">
            <v/>
          </cell>
          <cell r="T4866"/>
          <cell r="U4866"/>
          <cell r="V4866" t="str">
            <v/>
          </cell>
        </row>
        <row r="4867">
          <cell r="A4867"/>
          <cell r="B4867" t="str">
            <v/>
          </cell>
          <cell r="C4867"/>
          <cell r="D4867" t="str">
            <v/>
          </cell>
          <cell r="E4867" t="str">
            <v/>
          </cell>
          <cell r="F4867" t="str">
            <v/>
          </cell>
          <cell r="G4867" t="str">
            <v/>
          </cell>
          <cell r="H4867" t="str">
            <v/>
          </cell>
          <cell r="I4867"/>
          <cell r="J4867"/>
          <cell r="K4867"/>
          <cell r="L4867"/>
          <cell r="M4867" t="str">
            <v/>
          </cell>
          <cell r="N4867"/>
          <cell r="O4867"/>
          <cell r="P4867"/>
          <cell r="Q4867" t="str">
            <v/>
          </cell>
          <cell r="R4867"/>
          <cell r="S4867" t="str">
            <v/>
          </cell>
          <cell r="T4867"/>
          <cell r="U4867"/>
          <cell r="V4867" t="str">
            <v/>
          </cell>
        </row>
        <row r="4868">
          <cell r="A4868"/>
          <cell r="B4868" t="str">
            <v/>
          </cell>
          <cell r="C4868"/>
          <cell r="D4868" t="str">
            <v/>
          </cell>
          <cell r="E4868" t="str">
            <v/>
          </cell>
          <cell r="F4868" t="str">
            <v/>
          </cell>
          <cell r="G4868" t="str">
            <v/>
          </cell>
          <cell r="H4868" t="str">
            <v/>
          </cell>
          <cell r="I4868"/>
          <cell r="J4868"/>
          <cell r="K4868"/>
          <cell r="L4868"/>
          <cell r="M4868" t="str">
            <v/>
          </cell>
          <cell r="N4868"/>
          <cell r="O4868"/>
          <cell r="P4868"/>
          <cell r="Q4868" t="str">
            <v/>
          </cell>
          <cell r="R4868"/>
          <cell r="S4868" t="str">
            <v/>
          </cell>
          <cell r="T4868"/>
          <cell r="U4868"/>
          <cell r="V4868" t="str">
            <v/>
          </cell>
        </row>
        <row r="4869">
          <cell r="A4869"/>
          <cell r="B4869" t="str">
            <v/>
          </cell>
          <cell r="C4869"/>
          <cell r="D4869" t="str">
            <v/>
          </cell>
          <cell r="E4869" t="str">
            <v/>
          </cell>
          <cell r="F4869" t="str">
            <v/>
          </cell>
          <cell r="G4869" t="str">
            <v/>
          </cell>
          <cell r="H4869" t="str">
            <v/>
          </cell>
          <cell r="I4869"/>
          <cell r="J4869"/>
          <cell r="K4869"/>
          <cell r="L4869"/>
          <cell r="M4869" t="str">
            <v/>
          </cell>
          <cell r="N4869"/>
          <cell r="O4869"/>
          <cell r="P4869"/>
          <cell r="Q4869" t="str">
            <v/>
          </cell>
          <cell r="R4869"/>
          <cell r="S4869" t="str">
            <v/>
          </cell>
          <cell r="T4869"/>
          <cell r="U4869"/>
          <cell r="V4869" t="str">
            <v/>
          </cell>
        </row>
        <row r="4870">
          <cell r="A4870"/>
          <cell r="B4870" t="str">
            <v/>
          </cell>
          <cell r="C4870"/>
          <cell r="D4870" t="str">
            <v/>
          </cell>
          <cell r="E4870" t="str">
            <v/>
          </cell>
          <cell r="F4870" t="str">
            <v/>
          </cell>
          <cell r="G4870" t="str">
            <v/>
          </cell>
          <cell r="H4870" t="str">
            <v/>
          </cell>
          <cell r="I4870"/>
          <cell r="J4870"/>
          <cell r="K4870"/>
          <cell r="L4870"/>
          <cell r="M4870" t="str">
            <v/>
          </cell>
          <cell r="N4870"/>
          <cell r="O4870"/>
          <cell r="P4870"/>
          <cell r="Q4870" t="str">
            <v/>
          </cell>
          <cell r="R4870"/>
          <cell r="S4870" t="str">
            <v/>
          </cell>
          <cell r="T4870"/>
          <cell r="U4870"/>
          <cell r="V4870" t="str">
            <v/>
          </cell>
        </row>
        <row r="4871">
          <cell r="A4871"/>
          <cell r="B4871" t="str">
            <v/>
          </cell>
          <cell r="C4871"/>
          <cell r="D4871" t="str">
            <v/>
          </cell>
          <cell r="E4871" t="str">
            <v/>
          </cell>
          <cell r="F4871" t="str">
            <v/>
          </cell>
          <cell r="G4871" t="str">
            <v/>
          </cell>
          <cell r="H4871" t="str">
            <v/>
          </cell>
          <cell r="I4871"/>
          <cell r="J4871"/>
          <cell r="K4871"/>
          <cell r="L4871"/>
          <cell r="M4871" t="str">
            <v/>
          </cell>
          <cell r="N4871"/>
          <cell r="O4871"/>
          <cell r="P4871"/>
          <cell r="Q4871" t="str">
            <v/>
          </cell>
          <cell r="R4871"/>
          <cell r="S4871" t="str">
            <v/>
          </cell>
          <cell r="T4871"/>
          <cell r="U4871"/>
          <cell r="V4871" t="str">
            <v/>
          </cell>
        </row>
        <row r="4872">
          <cell r="A4872"/>
          <cell r="B4872" t="str">
            <v/>
          </cell>
          <cell r="C4872"/>
          <cell r="D4872" t="str">
            <v/>
          </cell>
          <cell r="E4872" t="str">
            <v/>
          </cell>
          <cell r="F4872" t="str">
            <v/>
          </cell>
          <cell r="G4872" t="str">
            <v/>
          </cell>
          <cell r="H4872" t="str">
            <v/>
          </cell>
          <cell r="I4872"/>
          <cell r="J4872"/>
          <cell r="K4872"/>
          <cell r="L4872"/>
          <cell r="M4872" t="str">
            <v/>
          </cell>
          <cell r="N4872"/>
          <cell r="O4872"/>
          <cell r="P4872"/>
          <cell r="Q4872" t="str">
            <v/>
          </cell>
          <cell r="R4872"/>
          <cell r="S4872" t="str">
            <v/>
          </cell>
          <cell r="T4872"/>
          <cell r="U4872"/>
          <cell r="V4872" t="str">
            <v/>
          </cell>
        </row>
        <row r="4873">
          <cell r="A4873"/>
          <cell r="B4873" t="str">
            <v/>
          </cell>
          <cell r="C4873"/>
          <cell r="D4873" t="str">
            <v/>
          </cell>
          <cell r="E4873" t="str">
            <v/>
          </cell>
          <cell r="F4873" t="str">
            <v/>
          </cell>
          <cell r="G4873" t="str">
            <v/>
          </cell>
          <cell r="H4873" t="str">
            <v/>
          </cell>
          <cell r="I4873"/>
          <cell r="J4873"/>
          <cell r="K4873"/>
          <cell r="L4873"/>
          <cell r="M4873" t="str">
            <v/>
          </cell>
          <cell r="N4873"/>
          <cell r="O4873"/>
          <cell r="P4873"/>
          <cell r="Q4873" t="str">
            <v/>
          </cell>
          <cell r="R4873"/>
          <cell r="S4873" t="str">
            <v/>
          </cell>
          <cell r="T4873"/>
          <cell r="U4873"/>
          <cell r="V4873" t="str">
            <v/>
          </cell>
        </row>
        <row r="4874">
          <cell r="A4874"/>
          <cell r="B4874" t="str">
            <v/>
          </cell>
          <cell r="C4874"/>
          <cell r="D4874" t="str">
            <v/>
          </cell>
          <cell r="E4874" t="str">
            <v/>
          </cell>
          <cell r="F4874" t="str">
            <v/>
          </cell>
          <cell r="G4874" t="str">
            <v/>
          </cell>
          <cell r="H4874" t="str">
            <v/>
          </cell>
          <cell r="I4874"/>
          <cell r="J4874"/>
          <cell r="K4874"/>
          <cell r="L4874"/>
          <cell r="M4874" t="str">
            <v/>
          </cell>
          <cell r="N4874"/>
          <cell r="O4874"/>
          <cell r="P4874"/>
          <cell r="Q4874" t="str">
            <v/>
          </cell>
          <cell r="R4874"/>
          <cell r="S4874" t="str">
            <v/>
          </cell>
          <cell r="T4874"/>
          <cell r="U4874"/>
          <cell r="V4874" t="str">
            <v/>
          </cell>
        </row>
        <row r="4875">
          <cell r="A4875"/>
          <cell r="B4875" t="str">
            <v/>
          </cell>
          <cell r="C4875"/>
          <cell r="D4875" t="str">
            <v/>
          </cell>
          <cell r="E4875" t="str">
            <v/>
          </cell>
          <cell r="F4875" t="str">
            <v/>
          </cell>
          <cell r="G4875" t="str">
            <v/>
          </cell>
          <cell r="H4875" t="str">
            <v/>
          </cell>
          <cell r="I4875"/>
          <cell r="J4875"/>
          <cell r="K4875"/>
          <cell r="L4875"/>
          <cell r="M4875" t="str">
            <v/>
          </cell>
          <cell r="N4875"/>
          <cell r="O4875"/>
          <cell r="P4875"/>
          <cell r="Q4875" t="str">
            <v/>
          </cell>
          <cell r="R4875"/>
          <cell r="S4875" t="str">
            <v/>
          </cell>
          <cell r="T4875"/>
          <cell r="U4875"/>
          <cell r="V4875" t="str">
            <v/>
          </cell>
        </row>
        <row r="4876">
          <cell r="A4876"/>
          <cell r="B4876" t="str">
            <v/>
          </cell>
          <cell r="C4876"/>
          <cell r="D4876" t="str">
            <v/>
          </cell>
          <cell r="E4876" t="str">
            <v/>
          </cell>
          <cell r="F4876" t="str">
            <v/>
          </cell>
          <cell r="G4876" t="str">
            <v/>
          </cell>
          <cell r="H4876" t="str">
            <v/>
          </cell>
          <cell r="I4876"/>
          <cell r="J4876"/>
          <cell r="K4876"/>
          <cell r="L4876"/>
          <cell r="M4876" t="str">
            <v/>
          </cell>
          <cell r="N4876"/>
          <cell r="O4876"/>
          <cell r="P4876"/>
          <cell r="Q4876" t="str">
            <v/>
          </cell>
          <cell r="R4876"/>
          <cell r="S4876" t="str">
            <v/>
          </cell>
          <cell r="T4876"/>
          <cell r="U4876"/>
          <cell r="V4876" t="str">
            <v/>
          </cell>
        </row>
        <row r="4877">
          <cell r="A4877"/>
          <cell r="B4877" t="str">
            <v/>
          </cell>
          <cell r="C4877"/>
          <cell r="D4877" t="str">
            <v/>
          </cell>
          <cell r="E4877" t="str">
            <v/>
          </cell>
          <cell r="F4877" t="str">
            <v/>
          </cell>
          <cell r="G4877" t="str">
            <v/>
          </cell>
          <cell r="H4877" t="str">
            <v/>
          </cell>
          <cell r="I4877"/>
          <cell r="J4877"/>
          <cell r="K4877"/>
          <cell r="L4877"/>
          <cell r="M4877" t="str">
            <v/>
          </cell>
          <cell r="N4877"/>
          <cell r="O4877"/>
          <cell r="P4877"/>
          <cell r="Q4877" t="str">
            <v/>
          </cell>
          <cell r="R4877"/>
          <cell r="S4877" t="str">
            <v/>
          </cell>
          <cell r="T4877"/>
          <cell r="U4877"/>
          <cell r="V4877" t="str">
            <v/>
          </cell>
        </row>
        <row r="4878">
          <cell r="A4878"/>
          <cell r="B4878" t="str">
            <v/>
          </cell>
          <cell r="C4878"/>
          <cell r="D4878" t="str">
            <v/>
          </cell>
          <cell r="E4878" t="str">
            <v/>
          </cell>
          <cell r="F4878" t="str">
            <v/>
          </cell>
          <cell r="G4878" t="str">
            <v/>
          </cell>
          <cell r="H4878" t="str">
            <v/>
          </cell>
          <cell r="I4878"/>
          <cell r="J4878"/>
          <cell r="K4878"/>
          <cell r="L4878"/>
          <cell r="M4878" t="str">
            <v/>
          </cell>
          <cell r="N4878"/>
          <cell r="O4878"/>
          <cell r="P4878"/>
          <cell r="Q4878" t="str">
            <v/>
          </cell>
          <cell r="R4878"/>
          <cell r="S4878" t="str">
            <v/>
          </cell>
          <cell r="T4878"/>
          <cell r="U4878"/>
          <cell r="V4878" t="str">
            <v/>
          </cell>
        </row>
        <row r="4879">
          <cell r="A4879"/>
          <cell r="B4879" t="str">
            <v/>
          </cell>
          <cell r="C4879"/>
          <cell r="D4879" t="str">
            <v/>
          </cell>
          <cell r="E4879" t="str">
            <v/>
          </cell>
          <cell r="F4879" t="str">
            <v/>
          </cell>
          <cell r="G4879" t="str">
            <v/>
          </cell>
          <cell r="H4879" t="str">
            <v/>
          </cell>
          <cell r="I4879"/>
          <cell r="J4879"/>
          <cell r="K4879"/>
          <cell r="L4879"/>
          <cell r="M4879" t="str">
            <v/>
          </cell>
          <cell r="N4879"/>
          <cell r="O4879"/>
          <cell r="P4879"/>
          <cell r="Q4879" t="str">
            <v/>
          </cell>
          <cell r="R4879"/>
          <cell r="S4879" t="str">
            <v/>
          </cell>
          <cell r="T4879"/>
          <cell r="U4879"/>
          <cell r="V4879" t="str">
            <v/>
          </cell>
        </row>
        <row r="4880">
          <cell r="A4880"/>
          <cell r="B4880" t="str">
            <v/>
          </cell>
          <cell r="C4880"/>
          <cell r="D4880" t="str">
            <v/>
          </cell>
          <cell r="E4880" t="str">
            <v/>
          </cell>
          <cell r="F4880" t="str">
            <v/>
          </cell>
          <cell r="G4880" t="str">
            <v/>
          </cell>
          <cell r="H4880" t="str">
            <v/>
          </cell>
          <cell r="I4880"/>
          <cell r="J4880"/>
          <cell r="K4880"/>
          <cell r="L4880"/>
          <cell r="M4880" t="str">
            <v/>
          </cell>
          <cell r="N4880"/>
          <cell r="O4880"/>
          <cell r="P4880"/>
          <cell r="Q4880" t="str">
            <v/>
          </cell>
          <cell r="R4880"/>
          <cell r="S4880" t="str">
            <v/>
          </cell>
          <cell r="T4880"/>
          <cell r="U4880"/>
          <cell r="V4880" t="str">
            <v/>
          </cell>
        </row>
        <row r="4881">
          <cell r="A4881"/>
          <cell r="B4881" t="str">
            <v/>
          </cell>
          <cell r="C4881"/>
          <cell r="D4881" t="str">
            <v/>
          </cell>
          <cell r="E4881" t="str">
            <v/>
          </cell>
          <cell r="F4881" t="str">
            <v/>
          </cell>
          <cell r="G4881" t="str">
            <v/>
          </cell>
          <cell r="H4881" t="str">
            <v/>
          </cell>
          <cell r="I4881"/>
          <cell r="J4881"/>
          <cell r="K4881"/>
          <cell r="L4881"/>
          <cell r="M4881" t="str">
            <v/>
          </cell>
          <cell r="N4881"/>
          <cell r="O4881"/>
          <cell r="P4881"/>
          <cell r="Q4881" t="str">
            <v/>
          </cell>
          <cell r="R4881"/>
          <cell r="S4881" t="str">
            <v/>
          </cell>
          <cell r="T4881"/>
          <cell r="U4881"/>
          <cell r="V4881" t="str">
            <v/>
          </cell>
        </row>
        <row r="4882">
          <cell r="A4882"/>
          <cell r="B4882" t="str">
            <v/>
          </cell>
          <cell r="C4882"/>
          <cell r="D4882" t="str">
            <v/>
          </cell>
          <cell r="E4882" t="str">
            <v/>
          </cell>
          <cell r="F4882" t="str">
            <v/>
          </cell>
          <cell r="G4882" t="str">
            <v/>
          </cell>
          <cell r="H4882" t="str">
            <v/>
          </cell>
          <cell r="I4882"/>
          <cell r="J4882"/>
          <cell r="K4882"/>
          <cell r="L4882"/>
          <cell r="M4882" t="str">
            <v/>
          </cell>
          <cell r="N4882"/>
          <cell r="O4882"/>
          <cell r="P4882"/>
          <cell r="Q4882" t="str">
            <v/>
          </cell>
          <cell r="R4882"/>
          <cell r="S4882" t="str">
            <v/>
          </cell>
          <cell r="T4882"/>
          <cell r="U4882"/>
          <cell r="V4882" t="str">
            <v/>
          </cell>
        </row>
        <row r="4883">
          <cell r="A4883"/>
          <cell r="B4883" t="str">
            <v/>
          </cell>
          <cell r="C4883"/>
          <cell r="D4883" t="str">
            <v/>
          </cell>
          <cell r="E4883" t="str">
            <v/>
          </cell>
          <cell r="F4883" t="str">
            <v/>
          </cell>
          <cell r="G4883" t="str">
            <v/>
          </cell>
          <cell r="H4883" t="str">
            <v/>
          </cell>
          <cell r="I4883"/>
          <cell r="J4883"/>
          <cell r="K4883"/>
          <cell r="L4883"/>
          <cell r="M4883" t="str">
            <v/>
          </cell>
          <cell r="N4883"/>
          <cell r="O4883"/>
          <cell r="P4883"/>
          <cell r="Q4883" t="str">
            <v/>
          </cell>
          <cell r="R4883"/>
          <cell r="S4883" t="str">
            <v/>
          </cell>
          <cell r="T4883"/>
          <cell r="U4883"/>
          <cell r="V4883" t="str">
            <v/>
          </cell>
        </row>
        <row r="4884">
          <cell r="A4884"/>
          <cell r="B4884" t="str">
            <v/>
          </cell>
          <cell r="C4884"/>
          <cell r="D4884" t="str">
            <v/>
          </cell>
          <cell r="E4884" t="str">
            <v/>
          </cell>
          <cell r="F4884" t="str">
            <v/>
          </cell>
          <cell r="G4884" t="str">
            <v/>
          </cell>
          <cell r="H4884" t="str">
            <v/>
          </cell>
          <cell r="I4884"/>
          <cell r="J4884"/>
          <cell r="K4884"/>
          <cell r="L4884"/>
          <cell r="M4884" t="str">
            <v/>
          </cell>
          <cell r="N4884"/>
          <cell r="O4884"/>
          <cell r="P4884"/>
          <cell r="Q4884" t="str">
            <v/>
          </cell>
          <cell r="R4884"/>
          <cell r="S4884" t="str">
            <v/>
          </cell>
          <cell r="T4884"/>
          <cell r="U4884"/>
          <cell r="V4884" t="str">
            <v/>
          </cell>
        </row>
        <row r="4885">
          <cell r="A4885"/>
          <cell r="B4885" t="str">
            <v/>
          </cell>
          <cell r="C4885"/>
          <cell r="D4885" t="str">
            <v/>
          </cell>
          <cell r="E4885" t="str">
            <v/>
          </cell>
          <cell r="F4885" t="str">
            <v/>
          </cell>
          <cell r="G4885" t="str">
            <v/>
          </cell>
          <cell r="H4885" t="str">
            <v/>
          </cell>
          <cell r="I4885"/>
          <cell r="J4885"/>
          <cell r="K4885"/>
          <cell r="L4885"/>
          <cell r="M4885" t="str">
            <v/>
          </cell>
          <cell r="N4885"/>
          <cell r="O4885"/>
          <cell r="P4885"/>
          <cell r="Q4885" t="str">
            <v/>
          </cell>
          <cell r="R4885"/>
          <cell r="S4885" t="str">
            <v/>
          </cell>
          <cell r="T4885"/>
          <cell r="U4885"/>
          <cell r="V4885" t="str">
            <v/>
          </cell>
        </row>
        <row r="4886">
          <cell r="A4886"/>
          <cell r="B4886" t="str">
            <v/>
          </cell>
          <cell r="C4886"/>
          <cell r="D4886" t="str">
            <v/>
          </cell>
          <cell r="E4886" t="str">
            <v/>
          </cell>
          <cell r="F4886" t="str">
            <v/>
          </cell>
          <cell r="G4886" t="str">
            <v/>
          </cell>
          <cell r="H4886" t="str">
            <v/>
          </cell>
          <cell r="I4886"/>
          <cell r="J4886"/>
          <cell r="K4886"/>
          <cell r="L4886"/>
          <cell r="M4886" t="str">
            <v/>
          </cell>
          <cell r="N4886"/>
          <cell r="O4886"/>
          <cell r="P4886"/>
          <cell r="Q4886" t="str">
            <v/>
          </cell>
          <cell r="R4886"/>
          <cell r="S4886" t="str">
            <v/>
          </cell>
          <cell r="T4886"/>
          <cell r="U4886"/>
          <cell r="V4886" t="str">
            <v/>
          </cell>
        </row>
        <row r="4887">
          <cell r="A4887"/>
          <cell r="B4887" t="str">
            <v/>
          </cell>
          <cell r="C4887"/>
          <cell r="D4887" t="str">
            <v/>
          </cell>
          <cell r="E4887" t="str">
            <v/>
          </cell>
          <cell r="F4887" t="str">
            <v/>
          </cell>
          <cell r="G4887" t="str">
            <v/>
          </cell>
          <cell r="H4887" t="str">
            <v/>
          </cell>
          <cell r="I4887"/>
          <cell r="J4887"/>
          <cell r="K4887"/>
          <cell r="L4887"/>
          <cell r="M4887" t="str">
            <v/>
          </cell>
          <cell r="N4887"/>
          <cell r="O4887"/>
          <cell r="P4887"/>
          <cell r="Q4887" t="str">
            <v/>
          </cell>
          <cell r="R4887"/>
          <cell r="S4887" t="str">
            <v/>
          </cell>
          <cell r="T4887"/>
          <cell r="U4887"/>
          <cell r="V4887" t="str">
            <v/>
          </cell>
        </row>
        <row r="4888">
          <cell r="A4888"/>
          <cell r="B4888" t="str">
            <v/>
          </cell>
          <cell r="C4888"/>
          <cell r="D4888" t="str">
            <v/>
          </cell>
          <cell r="E4888" t="str">
            <v/>
          </cell>
          <cell r="F4888" t="str">
            <v/>
          </cell>
          <cell r="G4888" t="str">
            <v/>
          </cell>
          <cell r="H4888" t="str">
            <v/>
          </cell>
          <cell r="I4888"/>
          <cell r="J4888"/>
          <cell r="K4888"/>
          <cell r="L4888"/>
          <cell r="M4888" t="str">
            <v/>
          </cell>
          <cell r="N4888"/>
          <cell r="O4888"/>
          <cell r="P4888"/>
          <cell r="Q4888" t="str">
            <v/>
          </cell>
          <cell r="R4888"/>
          <cell r="S4888" t="str">
            <v/>
          </cell>
          <cell r="T4888"/>
          <cell r="U4888"/>
          <cell r="V4888" t="str">
            <v/>
          </cell>
        </row>
        <row r="4889">
          <cell r="A4889"/>
          <cell r="B4889" t="str">
            <v/>
          </cell>
          <cell r="C4889"/>
          <cell r="D4889" t="str">
            <v/>
          </cell>
          <cell r="E4889" t="str">
            <v/>
          </cell>
          <cell r="F4889" t="str">
            <v/>
          </cell>
          <cell r="G4889" t="str">
            <v/>
          </cell>
          <cell r="H4889" t="str">
            <v/>
          </cell>
          <cell r="I4889"/>
          <cell r="J4889"/>
          <cell r="K4889"/>
          <cell r="L4889"/>
          <cell r="M4889" t="str">
            <v/>
          </cell>
          <cell r="N4889"/>
          <cell r="O4889"/>
          <cell r="P4889"/>
          <cell r="Q4889" t="str">
            <v/>
          </cell>
          <cell r="R4889"/>
          <cell r="S4889" t="str">
            <v/>
          </cell>
          <cell r="T4889"/>
          <cell r="U4889"/>
          <cell r="V4889" t="str">
            <v/>
          </cell>
        </row>
        <row r="4890">
          <cell r="A4890"/>
          <cell r="B4890" t="str">
            <v/>
          </cell>
          <cell r="C4890"/>
          <cell r="D4890" t="str">
            <v/>
          </cell>
          <cell r="E4890" t="str">
            <v/>
          </cell>
          <cell r="F4890" t="str">
            <v/>
          </cell>
          <cell r="G4890" t="str">
            <v/>
          </cell>
          <cell r="H4890" t="str">
            <v/>
          </cell>
          <cell r="I4890"/>
          <cell r="J4890"/>
          <cell r="K4890"/>
          <cell r="L4890"/>
          <cell r="M4890" t="str">
            <v/>
          </cell>
          <cell r="N4890"/>
          <cell r="O4890"/>
          <cell r="P4890"/>
          <cell r="Q4890" t="str">
            <v/>
          </cell>
          <cell r="R4890"/>
          <cell r="S4890" t="str">
            <v/>
          </cell>
          <cell r="T4890"/>
          <cell r="U4890"/>
          <cell r="V4890" t="str">
            <v/>
          </cell>
        </row>
        <row r="4891">
          <cell r="A4891"/>
          <cell r="B4891" t="str">
            <v/>
          </cell>
          <cell r="C4891"/>
          <cell r="D4891" t="str">
            <v/>
          </cell>
          <cell r="E4891" t="str">
            <v/>
          </cell>
          <cell r="F4891" t="str">
            <v/>
          </cell>
          <cell r="G4891" t="str">
            <v/>
          </cell>
          <cell r="H4891" t="str">
            <v/>
          </cell>
          <cell r="I4891"/>
          <cell r="J4891"/>
          <cell r="K4891"/>
          <cell r="L4891"/>
          <cell r="M4891" t="str">
            <v/>
          </cell>
          <cell r="N4891"/>
          <cell r="O4891"/>
          <cell r="P4891"/>
          <cell r="Q4891" t="str">
            <v/>
          </cell>
          <cell r="R4891"/>
          <cell r="S4891" t="str">
            <v/>
          </cell>
          <cell r="T4891"/>
          <cell r="U4891"/>
          <cell r="V4891" t="str">
            <v/>
          </cell>
        </row>
        <row r="4892">
          <cell r="A4892"/>
          <cell r="B4892" t="str">
            <v/>
          </cell>
          <cell r="C4892"/>
          <cell r="D4892" t="str">
            <v/>
          </cell>
          <cell r="E4892" t="str">
            <v/>
          </cell>
          <cell r="F4892" t="str">
            <v/>
          </cell>
          <cell r="G4892" t="str">
            <v/>
          </cell>
          <cell r="H4892" t="str">
            <v/>
          </cell>
          <cell r="I4892"/>
          <cell r="J4892"/>
          <cell r="K4892"/>
          <cell r="L4892"/>
          <cell r="M4892" t="str">
            <v/>
          </cell>
          <cell r="N4892"/>
          <cell r="O4892"/>
          <cell r="P4892"/>
          <cell r="Q4892" t="str">
            <v/>
          </cell>
          <cell r="R4892"/>
          <cell r="S4892" t="str">
            <v/>
          </cell>
          <cell r="T4892"/>
          <cell r="U4892"/>
          <cell r="V4892" t="str">
            <v/>
          </cell>
        </row>
        <row r="4893">
          <cell r="A4893"/>
          <cell r="B4893" t="str">
            <v/>
          </cell>
          <cell r="C4893"/>
          <cell r="D4893" t="str">
            <v/>
          </cell>
          <cell r="E4893" t="str">
            <v/>
          </cell>
          <cell r="F4893" t="str">
            <v/>
          </cell>
          <cell r="G4893" t="str">
            <v/>
          </cell>
          <cell r="H4893" t="str">
            <v/>
          </cell>
          <cell r="I4893"/>
          <cell r="J4893"/>
          <cell r="K4893"/>
          <cell r="L4893"/>
          <cell r="M4893" t="str">
            <v/>
          </cell>
          <cell r="N4893"/>
          <cell r="O4893"/>
          <cell r="P4893"/>
          <cell r="Q4893" t="str">
            <v/>
          </cell>
          <cell r="R4893"/>
          <cell r="S4893" t="str">
            <v/>
          </cell>
          <cell r="T4893"/>
          <cell r="U4893"/>
          <cell r="V4893" t="str">
            <v/>
          </cell>
        </row>
        <row r="4894">
          <cell r="A4894"/>
          <cell r="B4894" t="str">
            <v/>
          </cell>
          <cell r="C4894"/>
          <cell r="D4894" t="str">
            <v/>
          </cell>
          <cell r="E4894" t="str">
            <v/>
          </cell>
          <cell r="F4894" t="str">
            <v/>
          </cell>
          <cell r="G4894" t="str">
            <v/>
          </cell>
          <cell r="H4894" t="str">
            <v/>
          </cell>
          <cell r="I4894"/>
          <cell r="J4894"/>
          <cell r="K4894"/>
          <cell r="L4894"/>
          <cell r="M4894" t="str">
            <v/>
          </cell>
          <cell r="N4894"/>
          <cell r="O4894"/>
          <cell r="P4894"/>
          <cell r="Q4894" t="str">
            <v/>
          </cell>
          <cell r="R4894"/>
          <cell r="S4894" t="str">
            <v/>
          </cell>
          <cell r="T4894"/>
          <cell r="U4894"/>
          <cell r="V4894" t="str">
            <v/>
          </cell>
        </row>
        <row r="4895">
          <cell r="A4895"/>
          <cell r="B4895" t="str">
            <v/>
          </cell>
          <cell r="C4895"/>
          <cell r="D4895" t="str">
            <v/>
          </cell>
          <cell r="E4895" t="str">
            <v/>
          </cell>
          <cell r="F4895" t="str">
            <v/>
          </cell>
          <cell r="G4895" t="str">
            <v/>
          </cell>
          <cell r="H4895" t="str">
            <v/>
          </cell>
          <cell r="I4895"/>
          <cell r="J4895"/>
          <cell r="K4895"/>
          <cell r="L4895"/>
          <cell r="M4895" t="str">
            <v/>
          </cell>
          <cell r="N4895"/>
          <cell r="O4895"/>
          <cell r="P4895"/>
          <cell r="Q4895" t="str">
            <v/>
          </cell>
          <cell r="R4895"/>
          <cell r="S4895" t="str">
            <v/>
          </cell>
          <cell r="T4895"/>
          <cell r="U4895"/>
          <cell r="V4895" t="str">
            <v/>
          </cell>
        </row>
        <row r="4896">
          <cell r="A4896"/>
          <cell r="B4896" t="str">
            <v/>
          </cell>
          <cell r="C4896"/>
          <cell r="D4896" t="str">
            <v/>
          </cell>
          <cell r="E4896" t="str">
            <v/>
          </cell>
          <cell r="F4896" t="str">
            <v/>
          </cell>
          <cell r="G4896" t="str">
            <v/>
          </cell>
          <cell r="H4896" t="str">
            <v/>
          </cell>
          <cell r="I4896"/>
          <cell r="J4896"/>
          <cell r="K4896"/>
          <cell r="L4896"/>
          <cell r="M4896" t="str">
            <v/>
          </cell>
          <cell r="N4896"/>
          <cell r="O4896"/>
          <cell r="P4896"/>
          <cell r="Q4896" t="str">
            <v/>
          </cell>
          <cell r="R4896"/>
          <cell r="S4896" t="str">
            <v/>
          </cell>
          <cell r="T4896"/>
          <cell r="U4896"/>
          <cell r="V4896" t="str">
            <v/>
          </cell>
        </row>
        <row r="4897">
          <cell r="A4897"/>
          <cell r="B4897" t="str">
            <v/>
          </cell>
          <cell r="C4897"/>
          <cell r="D4897" t="str">
            <v/>
          </cell>
          <cell r="E4897" t="str">
            <v/>
          </cell>
          <cell r="F4897" t="str">
            <v/>
          </cell>
          <cell r="G4897" t="str">
            <v/>
          </cell>
          <cell r="H4897" t="str">
            <v/>
          </cell>
          <cell r="I4897"/>
          <cell r="J4897"/>
          <cell r="K4897"/>
          <cell r="L4897"/>
          <cell r="M4897" t="str">
            <v/>
          </cell>
          <cell r="N4897"/>
          <cell r="O4897"/>
          <cell r="P4897"/>
          <cell r="Q4897" t="str">
            <v/>
          </cell>
          <cell r="R4897"/>
          <cell r="S4897" t="str">
            <v/>
          </cell>
          <cell r="T4897"/>
          <cell r="U4897"/>
          <cell r="V4897" t="str">
            <v/>
          </cell>
        </row>
        <row r="4898">
          <cell r="A4898"/>
          <cell r="B4898" t="str">
            <v/>
          </cell>
          <cell r="C4898"/>
          <cell r="D4898" t="str">
            <v/>
          </cell>
          <cell r="E4898" t="str">
            <v/>
          </cell>
          <cell r="F4898" t="str">
            <v/>
          </cell>
          <cell r="G4898" t="str">
            <v/>
          </cell>
          <cell r="H4898" t="str">
            <v/>
          </cell>
          <cell r="I4898"/>
          <cell r="J4898"/>
          <cell r="K4898"/>
          <cell r="L4898"/>
          <cell r="M4898" t="str">
            <v/>
          </cell>
          <cell r="N4898"/>
          <cell r="O4898"/>
          <cell r="P4898"/>
          <cell r="Q4898" t="str">
            <v/>
          </cell>
          <cell r="R4898"/>
          <cell r="S4898" t="str">
            <v/>
          </cell>
          <cell r="T4898"/>
          <cell r="U4898"/>
          <cell r="V4898" t="str">
            <v/>
          </cell>
        </row>
        <row r="4899">
          <cell r="A4899"/>
          <cell r="B4899" t="str">
            <v/>
          </cell>
          <cell r="C4899"/>
          <cell r="D4899" t="str">
            <v/>
          </cell>
          <cell r="E4899" t="str">
            <v/>
          </cell>
          <cell r="F4899" t="str">
            <v/>
          </cell>
          <cell r="G4899" t="str">
            <v/>
          </cell>
          <cell r="H4899" t="str">
            <v/>
          </cell>
          <cell r="I4899"/>
          <cell r="J4899"/>
          <cell r="K4899"/>
          <cell r="L4899"/>
          <cell r="M4899" t="str">
            <v/>
          </cell>
          <cell r="N4899"/>
          <cell r="O4899"/>
          <cell r="P4899"/>
          <cell r="Q4899" t="str">
            <v/>
          </cell>
          <cell r="R4899"/>
          <cell r="S4899" t="str">
            <v/>
          </cell>
          <cell r="T4899"/>
          <cell r="U4899"/>
          <cell r="V4899" t="str">
            <v/>
          </cell>
        </row>
        <row r="4900">
          <cell r="A4900"/>
          <cell r="B4900" t="str">
            <v/>
          </cell>
          <cell r="C4900"/>
          <cell r="D4900" t="str">
            <v/>
          </cell>
          <cell r="E4900" t="str">
            <v/>
          </cell>
          <cell r="F4900" t="str">
            <v/>
          </cell>
          <cell r="G4900" t="str">
            <v/>
          </cell>
          <cell r="H4900" t="str">
            <v/>
          </cell>
          <cell r="I4900"/>
          <cell r="J4900"/>
          <cell r="K4900"/>
          <cell r="L4900"/>
          <cell r="M4900" t="str">
            <v/>
          </cell>
          <cell r="N4900"/>
          <cell r="O4900"/>
          <cell r="P4900"/>
          <cell r="Q4900" t="str">
            <v/>
          </cell>
          <cell r="R4900"/>
          <cell r="S4900" t="str">
            <v/>
          </cell>
          <cell r="T4900"/>
          <cell r="U4900"/>
          <cell r="V4900" t="str">
            <v/>
          </cell>
        </row>
        <row r="4901">
          <cell r="A4901"/>
          <cell r="B4901" t="str">
            <v/>
          </cell>
          <cell r="C4901"/>
          <cell r="D4901" t="str">
            <v/>
          </cell>
          <cell r="E4901" t="str">
            <v/>
          </cell>
          <cell r="F4901" t="str">
            <v/>
          </cell>
          <cell r="G4901" t="str">
            <v/>
          </cell>
          <cell r="H4901" t="str">
            <v/>
          </cell>
          <cell r="I4901"/>
          <cell r="J4901"/>
          <cell r="K4901"/>
          <cell r="L4901"/>
          <cell r="M4901" t="str">
            <v/>
          </cell>
          <cell r="N4901"/>
          <cell r="O4901"/>
          <cell r="P4901"/>
          <cell r="Q4901" t="str">
            <v/>
          </cell>
          <cell r="R4901"/>
          <cell r="S4901" t="str">
            <v/>
          </cell>
          <cell r="T4901"/>
          <cell r="U4901"/>
          <cell r="V4901" t="str">
            <v/>
          </cell>
        </row>
        <row r="4902">
          <cell r="A4902"/>
          <cell r="B4902" t="str">
            <v/>
          </cell>
          <cell r="C4902"/>
          <cell r="D4902" t="str">
            <v/>
          </cell>
          <cell r="E4902" t="str">
            <v/>
          </cell>
          <cell r="F4902" t="str">
            <v/>
          </cell>
          <cell r="G4902" t="str">
            <v/>
          </cell>
          <cell r="H4902" t="str">
            <v/>
          </cell>
          <cell r="I4902"/>
          <cell r="J4902"/>
          <cell r="K4902"/>
          <cell r="L4902"/>
          <cell r="M4902" t="str">
            <v/>
          </cell>
          <cell r="N4902"/>
          <cell r="O4902"/>
          <cell r="P4902"/>
          <cell r="Q4902" t="str">
            <v/>
          </cell>
          <cell r="R4902"/>
          <cell r="S4902" t="str">
            <v/>
          </cell>
          <cell r="T4902"/>
          <cell r="U4902"/>
          <cell r="V4902" t="str">
            <v/>
          </cell>
        </row>
        <row r="4903">
          <cell r="A4903"/>
          <cell r="B4903" t="str">
            <v/>
          </cell>
          <cell r="C4903"/>
          <cell r="D4903" t="str">
            <v/>
          </cell>
          <cell r="E4903" t="str">
            <v/>
          </cell>
          <cell r="F4903" t="str">
            <v/>
          </cell>
          <cell r="G4903" t="str">
            <v/>
          </cell>
          <cell r="H4903" t="str">
            <v/>
          </cell>
          <cell r="I4903"/>
          <cell r="J4903"/>
          <cell r="K4903"/>
          <cell r="L4903"/>
          <cell r="M4903" t="str">
            <v/>
          </cell>
          <cell r="N4903"/>
          <cell r="O4903"/>
          <cell r="P4903"/>
          <cell r="Q4903" t="str">
            <v/>
          </cell>
          <cell r="R4903"/>
          <cell r="S4903" t="str">
            <v/>
          </cell>
          <cell r="T4903"/>
          <cell r="U4903"/>
          <cell r="V4903" t="str">
            <v/>
          </cell>
        </row>
        <row r="4904">
          <cell r="A4904"/>
          <cell r="B4904" t="str">
            <v/>
          </cell>
          <cell r="C4904"/>
          <cell r="D4904" t="str">
            <v/>
          </cell>
          <cell r="E4904" t="str">
            <v/>
          </cell>
          <cell r="F4904" t="str">
            <v/>
          </cell>
          <cell r="G4904" t="str">
            <v/>
          </cell>
          <cell r="H4904" t="str">
            <v/>
          </cell>
          <cell r="I4904"/>
          <cell r="J4904"/>
          <cell r="K4904"/>
          <cell r="L4904"/>
          <cell r="M4904" t="str">
            <v/>
          </cell>
          <cell r="N4904"/>
          <cell r="O4904"/>
          <cell r="P4904"/>
          <cell r="Q4904" t="str">
            <v/>
          </cell>
          <cell r="R4904"/>
          <cell r="S4904" t="str">
            <v/>
          </cell>
          <cell r="T4904"/>
          <cell r="U4904"/>
          <cell r="V4904" t="str">
            <v/>
          </cell>
        </row>
        <row r="4905">
          <cell r="A4905"/>
          <cell r="B4905" t="str">
            <v/>
          </cell>
          <cell r="C4905"/>
          <cell r="D4905" t="str">
            <v/>
          </cell>
          <cell r="E4905" t="str">
            <v/>
          </cell>
          <cell r="F4905" t="str">
            <v/>
          </cell>
          <cell r="G4905" t="str">
            <v/>
          </cell>
          <cell r="H4905" t="str">
            <v/>
          </cell>
          <cell r="I4905"/>
          <cell r="J4905"/>
          <cell r="K4905"/>
          <cell r="L4905"/>
          <cell r="M4905" t="str">
            <v/>
          </cell>
          <cell r="N4905"/>
          <cell r="O4905"/>
          <cell r="P4905"/>
          <cell r="Q4905" t="str">
            <v/>
          </cell>
          <cell r="R4905"/>
          <cell r="S4905" t="str">
            <v/>
          </cell>
          <cell r="T4905"/>
          <cell r="U4905"/>
          <cell r="V4905" t="str">
            <v/>
          </cell>
        </row>
        <row r="4906">
          <cell r="A4906"/>
          <cell r="B4906" t="str">
            <v/>
          </cell>
          <cell r="C4906"/>
          <cell r="D4906" t="str">
            <v/>
          </cell>
          <cell r="E4906" t="str">
            <v/>
          </cell>
          <cell r="F4906" t="str">
            <v/>
          </cell>
          <cell r="G4906" t="str">
            <v/>
          </cell>
          <cell r="H4906" t="str">
            <v/>
          </cell>
          <cell r="I4906"/>
          <cell r="J4906"/>
          <cell r="K4906"/>
          <cell r="L4906"/>
          <cell r="M4906" t="str">
            <v/>
          </cell>
          <cell r="N4906"/>
          <cell r="O4906"/>
          <cell r="P4906"/>
          <cell r="Q4906" t="str">
            <v/>
          </cell>
          <cell r="R4906"/>
          <cell r="S4906" t="str">
            <v/>
          </cell>
          <cell r="T4906"/>
          <cell r="U4906"/>
          <cell r="V4906" t="str">
            <v/>
          </cell>
        </row>
        <row r="4907">
          <cell r="A4907"/>
          <cell r="B4907" t="str">
            <v/>
          </cell>
          <cell r="C4907"/>
          <cell r="D4907" t="str">
            <v/>
          </cell>
          <cell r="E4907" t="str">
            <v/>
          </cell>
          <cell r="F4907" t="str">
            <v/>
          </cell>
          <cell r="G4907" t="str">
            <v/>
          </cell>
          <cell r="H4907" t="str">
            <v/>
          </cell>
          <cell r="I4907"/>
          <cell r="J4907"/>
          <cell r="K4907"/>
          <cell r="L4907"/>
          <cell r="M4907" t="str">
            <v/>
          </cell>
          <cell r="N4907"/>
          <cell r="O4907"/>
          <cell r="P4907"/>
          <cell r="Q4907" t="str">
            <v/>
          </cell>
          <cell r="R4907"/>
          <cell r="S4907" t="str">
            <v/>
          </cell>
          <cell r="T4907"/>
          <cell r="U4907"/>
          <cell r="V4907" t="str">
            <v/>
          </cell>
        </row>
        <row r="4908">
          <cell r="A4908"/>
          <cell r="B4908" t="str">
            <v/>
          </cell>
          <cell r="C4908"/>
          <cell r="D4908" t="str">
            <v/>
          </cell>
          <cell r="E4908" t="str">
            <v/>
          </cell>
          <cell r="F4908" t="str">
            <v/>
          </cell>
          <cell r="G4908" t="str">
            <v/>
          </cell>
          <cell r="H4908" t="str">
            <v/>
          </cell>
          <cell r="I4908"/>
          <cell r="J4908"/>
          <cell r="K4908"/>
          <cell r="L4908"/>
          <cell r="M4908" t="str">
            <v/>
          </cell>
          <cell r="N4908"/>
          <cell r="O4908"/>
          <cell r="P4908"/>
          <cell r="Q4908" t="str">
            <v/>
          </cell>
          <cell r="R4908"/>
          <cell r="S4908" t="str">
            <v/>
          </cell>
          <cell r="T4908"/>
          <cell r="U4908"/>
          <cell r="V4908" t="str">
            <v/>
          </cell>
        </row>
        <row r="4909">
          <cell r="A4909"/>
          <cell r="B4909" t="str">
            <v/>
          </cell>
          <cell r="C4909"/>
          <cell r="D4909" t="str">
            <v/>
          </cell>
          <cell r="E4909" t="str">
            <v/>
          </cell>
          <cell r="F4909" t="str">
            <v/>
          </cell>
          <cell r="G4909" t="str">
            <v/>
          </cell>
          <cell r="H4909" t="str">
            <v/>
          </cell>
          <cell r="I4909"/>
          <cell r="J4909"/>
          <cell r="K4909"/>
          <cell r="L4909"/>
          <cell r="M4909" t="str">
            <v/>
          </cell>
          <cell r="N4909"/>
          <cell r="O4909"/>
          <cell r="P4909"/>
          <cell r="Q4909" t="str">
            <v/>
          </cell>
          <cell r="R4909"/>
          <cell r="S4909" t="str">
            <v/>
          </cell>
          <cell r="T4909"/>
          <cell r="U4909"/>
          <cell r="V4909" t="str">
            <v/>
          </cell>
        </row>
        <row r="4910">
          <cell r="A4910"/>
          <cell r="B4910" t="str">
            <v/>
          </cell>
          <cell r="C4910"/>
          <cell r="D4910" t="str">
            <v/>
          </cell>
          <cell r="E4910" t="str">
            <v/>
          </cell>
          <cell r="F4910" t="str">
            <v/>
          </cell>
          <cell r="G4910" t="str">
            <v/>
          </cell>
          <cell r="H4910" t="str">
            <v/>
          </cell>
          <cell r="I4910"/>
          <cell r="J4910"/>
          <cell r="K4910"/>
          <cell r="L4910"/>
          <cell r="M4910" t="str">
            <v/>
          </cell>
          <cell r="N4910"/>
          <cell r="O4910"/>
          <cell r="P4910"/>
          <cell r="Q4910" t="str">
            <v/>
          </cell>
          <cell r="R4910"/>
          <cell r="S4910" t="str">
            <v/>
          </cell>
          <cell r="T4910"/>
          <cell r="U4910"/>
          <cell r="V4910" t="str">
            <v/>
          </cell>
        </row>
        <row r="4911">
          <cell r="A4911"/>
          <cell r="B4911" t="str">
            <v/>
          </cell>
          <cell r="C4911"/>
          <cell r="D4911" t="str">
            <v/>
          </cell>
          <cell r="E4911" t="str">
            <v/>
          </cell>
          <cell r="F4911" t="str">
            <v/>
          </cell>
          <cell r="G4911" t="str">
            <v/>
          </cell>
          <cell r="H4911" t="str">
            <v/>
          </cell>
          <cell r="I4911"/>
          <cell r="J4911"/>
          <cell r="K4911"/>
          <cell r="L4911"/>
          <cell r="M4911" t="str">
            <v/>
          </cell>
          <cell r="N4911"/>
          <cell r="O4911"/>
          <cell r="P4911"/>
          <cell r="Q4911" t="str">
            <v/>
          </cell>
          <cell r="R4911"/>
          <cell r="S4911" t="str">
            <v/>
          </cell>
          <cell r="T4911"/>
          <cell r="U4911"/>
          <cell r="V4911" t="str">
            <v/>
          </cell>
        </row>
        <row r="4912">
          <cell r="A4912"/>
          <cell r="B4912" t="str">
            <v/>
          </cell>
          <cell r="C4912"/>
          <cell r="D4912" t="str">
            <v/>
          </cell>
          <cell r="E4912" t="str">
            <v/>
          </cell>
          <cell r="F4912" t="str">
            <v/>
          </cell>
          <cell r="G4912" t="str">
            <v/>
          </cell>
          <cell r="H4912" t="str">
            <v/>
          </cell>
          <cell r="I4912"/>
          <cell r="J4912"/>
          <cell r="K4912"/>
          <cell r="L4912"/>
          <cell r="M4912" t="str">
            <v/>
          </cell>
          <cell r="N4912"/>
          <cell r="O4912"/>
          <cell r="P4912"/>
          <cell r="Q4912" t="str">
            <v/>
          </cell>
          <cell r="R4912"/>
          <cell r="S4912" t="str">
            <v/>
          </cell>
          <cell r="T4912"/>
          <cell r="U4912"/>
          <cell r="V4912" t="str">
            <v/>
          </cell>
        </row>
        <row r="4913">
          <cell r="A4913"/>
          <cell r="B4913" t="str">
            <v/>
          </cell>
          <cell r="C4913"/>
          <cell r="D4913" t="str">
            <v/>
          </cell>
          <cell r="E4913" t="str">
            <v/>
          </cell>
          <cell r="F4913" t="str">
            <v/>
          </cell>
          <cell r="G4913" t="str">
            <v/>
          </cell>
          <cell r="H4913" t="str">
            <v/>
          </cell>
          <cell r="I4913"/>
          <cell r="J4913"/>
          <cell r="K4913"/>
          <cell r="L4913"/>
          <cell r="M4913" t="str">
            <v/>
          </cell>
          <cell r="N4913"/>
          <cell r="O4913"/>
          <cell r="P4913"/>
          <cell r="Q4913" t="str">
            <v/>
          </cell>
          <cell r="R4913"/>
          <cell r="S4913" t="str">
            <v/>
          </cell>
          <cell r="T4913"/>
          <cell r="U4913"/>
          <cell r="V4913" t="str">
            <v/>
          </cell>
        </row>
        <row r="4914">
          <cell r="A4914"/>
          <cell r="B4914" t="str">
            <v/>
          </cell>
          <cell r="C4914"/>
          <cell r="D4914" t="str">
            <v/>
          </cell>
          <cell r="E4914" t="str">
            <v/>
          </cell>
          <cell r="F4914" t="str">
            <v/>
          </cell>
          <cell r="G4914" t="str">
            <v/>
          </cell>
          <cell r="H4914" t="str">
            <v/>
          </cell>
          <cell r="I4914"/>
          <cell r="J4914"/>
          <cell r="K4914"/>
          <cell r="L4914"/>
          <cell r="M4914" t="str">
            <v/>
          </cell>
          <cell r="N4914"/>
          <cell r="O4914"/>
          <cell r="P4914"/>
          <cell r="Q4914" t="str">
            <v/>
          </cell>
          <cell r="R4914"/>
          <cell r="S4914" t="str">
            <v/>
          </cell>
          <cell r="T4914"/>
          <cell r="U4914"/>
          <cell r="V4914" t="str">
            <v/>
          </cell>
        </row>
        <row r="4915">
          <cell r="A4915"/>
          <cell r="B4915" t="str">
            <v/>
          </cell>
          <cell r="C4915"/>
          <cell r="D4915" t="str">
            <v/>
          </cell>
          <cell r="E4915" t="str">
            <v/>
          </cell>
          <cell r="F4915" t="str">
            <v/>
          </cell>
          <cell r="G4915" t="str">
            <v/>
          </cell>
          <cell r="H4915" t="str">
            <v/>
          </cell>
          <cell r="I4915"/>
          <cell r="J4915"/>
          <cell r="K4915"/>
          <cell r="L4915"/>
          <cell r="M4915" t="str">
            <v/>
          </cell>
          <cell r="N4915"/>
          <cell r="O4915"/>
          <cell r="P4915"/>
          <cell r="Q4915" t="str">
            <v/>
          </cell>
          <cell r="R4915"/>
          <cell r="S4915" t="str">
            <v/>
          </cell>
          <cell r="T4915"/>
          <cell r="U4915"/>
          <cell r="V4915" t="str">
            <v/>
          </cell>
        </row>
        <row r="4916">
          <cell r="A4916"/>
          <cell r="B4916" t="str">
            <v/>
          </cell>
          <cell r="C4916"/>
          <cell r="D4916" t="str">
            <v/>
          </cell>
          <cell r="E4916" t="str">
            <v/>
          </cell>
          <cell r="F4916" t="str">
            <v/>
          </cell>
          <cell r="G4916" t="str">
            <v/>
          </cell>
          <cell r="H4916" t="str">
            <v/>
          </cell>
          <cell r="I4916"/>
          <cell r="J4916"/>
          <cell r="K4916"/>
          <cell r="L4916"/>
          <cell r="M4916" t="str">
            <v/>
          </cell>
          <cell r="N4916"/>
          <cell r="O4916"/>
          <cell r="P4916"/>
          <cell r="Q4916" t="str">
            <v/>
          </cell>
          <cell r="R4916"/>
          <cell r="S4916" t="str">
            <v/>
          </cell>
          <cell r="T4916"/>
          <cell r="U4916"/>
          <cell r="V4916" t="str">
            <v/>
          </cell>
        </row>
        <row r="4917">
          <cell r="A4917"/>
          <cell r="B4917" t="str">
            <v/>
          </cell>
          <cell r="C4917"/>
          <cell r="D4917" t="str">
            <v/>
          </cell>
          <cell r="E4917" t="str">
            <v/>
          </cell>
          <cell r="F4917" t="str">
            <v/>
          </cell>
          <cell r="G4917" t="str">
            <v/>
          </cell>
          <cell r="H4917" t="str">
            <v/>
          </cell>
          <cell r="I4917"/>
          <cell r="J4917"/>
          <cell r="K4917"/>
          <cell r="L4917"/>
          <cell r="M4917" t="str">
            <v/>
          </cell>
          <cell r="N4917"/>
          <cell r="O4917"/>
          <cell r="P4917"/>
          <cell r="Q4917" t="str">
            <v/>
          </cell>
          <cell r="R4917"/>
          <cell r="S4917" t="str">
            <v/>
          </cell>
          <cell r="T4917"/>
          <cell r="U4917"/>
          <cell r="V4917" t="str">
            <v/>
          </cell>
        </row>
        <row r="4918">
          <cell r="A4918"/>
          <cell r="B4918" t="str">
            <v/>
          </cell>
          <cell r="C4918"/>
          <cell r="D4918" t="str">
            <v/>
          </cell>
          <cell r="E4918" t="str">
            <v/>
          </cell>
          <cell r="F4918" t="str">
            <v/>
          </cell>
          <cell r="G4918" t="str">
            <v/>
          </cell>
          <cell r="H4918" t="str">
            <v/>
          </cell>
          <cell r="I4918"/>
          <cell r="J4918"/>
          <cell r="K4918"/>
          <cell r="L4918"/>
          <cell r="M4918" t="str">
            <v/>
          </cell>
          <cell r="N4918"/>
          <cell r="O4918"/>
          <cell r="P4918"/>
          <cell r="Q4918" t="str">
            <v/>
          </cell>
          <cell r="R4918"/>
          <cell r="S4918" t="str">
            <v/>
          </cell>
          <cell r="T4918"/>
          <cell r="U4918"/>
          <cell r="V4918" t="str">
            <v/>
          </cell>
        </row>
        <row r="4919">
          <cell r="A4919"/>
          <cell r="B4919" t="str">
            <v/>
          </cell>
          <cell r="C4919"/>
          <cell r="D4919" t="str">
            <v/>
          </cell>
          <cell r="E4919" t="str">
            <v/>
          </cell>
          <cell r="F4919" t="str">
            <v/>
          </cell>
          <cell r="G4919" t="str">
            <v/>
          </cell>
          <cell r="H4919" t="str">
            <v/>
          </cell>
          <cell r="I4919"/>
          <cell r="J4919"/>
          <cell r="K4919"/>
          <cell r="L4919"/>
          <cell r="M4919" t="str">
            <v/>
          </cell>
          <cell r="N4919"/>
          <cell r="O4919"/>
          <cell r="P4919"/>
          <cell r="Q4919" t="str">
            <v/>
          </cell>
          <cell r="R4919"/>
          <cell r="S4919" t="str">
            <v/>
          </cell>
          <cell r="T4919"/>
          <cell r="U4919"/>
          <cell r="V4919" t="str">
            <v/>
          </cell>
        </row>
        <row r="4920">
          <cell r="A4920"/>
          <cell r="B4920" t="str">
            <v/>
          </cell>
          <cell r="C4920"/>
          <cell r="D4920" t="str">
            <v/>
          </cell>
          <cell r="E4920" t="str">
            <v/>
          </cell>
          <cell r="F4920" t="str">
            <v/>
          </cell>
          <cell r="G4920" t="str">
            <v/>
          </cell>
          <cell r="H4920" t="str">
            <v/>
          </cell>
          <cell r="I4920"/>
          <cell r="J4920"/>
          <cell r="K4920"/>
          <cell r="L4920"/>
          <cell r="M4920" t="str">
            <v/>
          </cell>
          <cell r="N4920"/>
          <cell r="O4920"/>
          <cell r="P4920"/>
          <cell r="Q4920" t="str">
            <v/>
          </cell>
          <cell r="R4920"/>
          <cell r="S4920" t="str">
            <v/>
          </cell>
          <cell r="T4920"/>
          <cell r="U4920"/>
          <cell r="V4920" t="str">
            <v/>
          </cell>
        </row>
        <row r="4921">
          <cell r="A4921"/>
          <cell r="B4921" t="str">
            <v/>
          </cell>
          <cell r="C4921"/>
          <cell r="D4921" t="str">
            <v/>
          </cell>
          <cell r="E4921" t="str">
            <v/>
          </cell>
          <cell r="F4921" t="str">
            <v/>
          </cell>
          <cell r="G4921" t="str">
            <v/>
          </cell>
          <cell r="H4921" t="str">
            <v/>
          </cell>
          <cell r="I4921"/>
          <cell r="J4921"/>
          <cell r="K4921"/>
          <cell r="L4921"/>
          <cell r="M4921" t="str">
            <v/>
          </cell>
          <cell r="N4921"/>
          <cell r="O4921"/>
          <cell r="P4921"/>
          <cell r="Q4921" t="str">
            <v/>
          </cell>
          <cell r="R4921"/>
          <cell r="S4921" t="str">
            <v/>
          </cell>
          <cell r="T4921"/>
          <cell r="U4921"/>
          <cell r="V4921" t="str">
            <v/>
          </cell>
        </row>
        <row r="4922">
          <cell r="A4922"/>
          <cell r="B4922" t="str">
            <v/>
          </cell>
          <cell r="C4922"/>
          <cell r="D4922" t="str">
            <v/>
          </cell>
          <cell r="E4922" t="str">
            <v/>
          </cell>
          <cell r="F4922" t="str">
            <v/>
          </cell>
          <cell r="G4922" t="str">
            <v/>
          </cell>
          <cell r="H4922" t="str">
            <v/>
          </cell>
          <cell r="I4922"/>
          <cell r="J4922"/>
          <cell r="K4922"/>
          <cell r="L4922"/>
          <cell r="M4922" t="str">
            <v/>
          </cell>
          <cell r="N4922"/>
          <cell r="O4922"/>
          <cell r="P4922"/>
          <cell r="Q4922" t="str">
            <v/>
          </cell>
          <cell r="R4922"/>
          <cell r="S4922" t="str">
            <v/>
          </cell>
          <cell r="T4922"/>
          <cell r="U4922"/>
          <cell r="V4922" t="str">
            <v/>
          </cell>
        </row>
        <row r="4923">
          <cell r="A4923"/>
          <cell r="B4923" t="str">
            <v/>
          </cell>
          <cell r="C4923"/>
          <cell r="D4923" t="str">
            <v/>
          </cell>
          <cell r="E4923" t="str">
            <v/>
          </cell>
          <cell r="F4923" t="str">
            <v/>
          </cell>
          <cell r="G4923" t="str">
            <v/>
          </cell>
          <cell r="H4923" t="str">
            <v/>
          </cell>
          <cell r="I4923"/>
          <cell r="J4923"/>
          <cell r="K4923"/>
          <cell r="L4923"/>
          <cell r="M4923" t="str">
            <v/>
          </cell>
          <cell r="N4923"/>
          <cell r="O4923"/>
          <cell r="P4923"/>
          <cell r="Q4923" t="str">
            <v/>
          </cell>
          <cell r="R4923"/>
          <cell r="S4923" t="str">
            <v/>
          </cell>
          <cell r="T4923"/>
          <cell r="U4923"/>
          <cell r="V4923" t="str">
            <v/>
          </cell>
        </row>
        <row r="4924">
          <cell r="A4924"/>
          <cell r="B4924" t="str">
            <v/>
          </cell>
          <cell r="C4924"/>
          <cell r="D4924" t="str">
            <v/>
          </cell>
          <cell r="E4924" t="str">
            <v/>
          </cell>
          <cell r="F4924" t="str">
            <v/>
          </cell>
          <cell r="G4924" t="str">
            <v/>
          </cell>
          <cell r="H4924" t="str">
            <v/>
          </cell>
          <cell r="I4924"/>
          <cell r="J4924"/>
          <cell r="K4924"/>
          <cell r="L4924"/>
          <cell r="M4924" t="str">
            <v/>
          </cell>
          <cell r="N4924"/>
          <cell r="O4924"/>
          <cell r="P4924"/>
          <cell r="Q4924" t="str">
            <v/>
          </cell>
          <cell r="R4924"/>
          <cell r="S4924" t="str">
            <v/>
          </cell>
          <cell r="T4924"/>
          <cell r="U4924"/>
          <cell r="V4924" t="str">
            <v/>
          </cell>
        </row>
        <row r="4925">
          <cell r="A4925"/>
          <cell r="B4925" t="str">
            <v/>
          </cell>
          <cell r="C4925"/>
          <cell r="D4925" t="str">
            <v/>
          </cell>
          <cell r="E4925" t="str">
            <v/>
          </cell>
          <cell r="F4925" t="str">
            <v/>
          </cell>
          <cell r="G4925" t="str">
            <v/>
          </cell>
          <cell r="H4925" t="str">
            <v/>
          </cell>
          <cell r="I4925"/>
          <cell r="J4925"/>
          <cell r="K4925"/>
          <cell r="L4925"/>
          <cell r="M4925" t="str">
            <v/>
          </cell>
          <cell r="N4925"/>
          <cell r="O4925"/>
          <cell r="P4925"/>
          <cell r="Q4925" t="str">
            <v/>
          </cell>
          <cell r="R4925"/>
          <cell r="S4925" t="str">
            <v/>
          </cell>
          <cell r="T4925"/>
          <cell r="U4925"/>
          <cell r="V4925" t="str">
            <v/>
          </cell>
        </row>
        <row r="4926">
          <cell r="A4926"/>
          <cell r="B4926" t="str">
            <v/>
          </cell>
          <cell r="C4926"/>
          <cell r="D4926" t="str">
            <v/>
          </cell>
          <cell r="E4926" t="str">
            <v/>
          </cell>
          <cell r="F4926" t="str">
            <v/>
          </cell>
          <cell r="G4926" t="str">
            <v/>
          </cell>
          <cell r="H4926" t="str">
            <v/>
          </cell>
          <cell r="I4926"/>
          <cell r="J4926"/>
          <cell r="K4926"/>
          <cell r="L4926"/>
          <cell r="M4926" t="str">
            <v/>
          </cell>
          <cell r="N4926"/>
          <cell r="O4926"/>
          <cell r="P4926"/>
          <cell r="Q4926" t="str">
            <v/>
          </cell>
          <cell r="R4926"/>
          <cell r="S4926" t="str">
            <v/>
          </cell>
          <cell r="T4926"/>
          <cell r="U4926"/>
          <cell r="V4926" t="str">
            <v/>
          </cell>
        </row>
        <row r="4927">
          <cell r="A4927"/>
          <cell r="B4927" t="str">
            <v/>
          </cell>
          <cell r="C4927"/>
          <cell r="D4927" t="str">
            <v/>
          </cell>
          <cell r="E4927" t="str">
            <v/>
          </cell>
          <cell r="F4927" t="str">
            <v/>
          </cell>
          <cell r="G4927" t="str">
            <v/>
          </cell>
          <cell r="H4927" t="str">
            <v/>
          </cell>
          <cell r="I4927"/>
          <cell r="J4927"/>
          <cell r="K4927"/>
          <cell r="L4927"/>
          <cell r="M4927" t="str">
            <v/>
          </cell>
          <cell r="N4927"/>
          <cell r="O4927"/>
          <cell r="P4927"/>
          <cell r="Q4927" t="str">
            <v/>
          </cell>
          <cell r="R4927"/>
          <cell r="S4927" t="str">
            <v/>
          </cell>
          <cell r="T4927"/>
          <cell r="U4927"/>
          <cell r="V4927" t="str">
            <v/>
          </cell>
        </row>
        <row r="4928">
          <cell r="A4928"/>
          <cell r="B4928" t="str">
            <v/>
          </cell>
          <cell r="C4928"/>
          <cell r="D4928" t="str">
            <v/>
          </cell>
          <cell r="E4928" t="str">
            <v/>
          </cell>
          <cell r="F4928" t="str">
            <v/>
          </cell>
          <cell r="G4928" t="str">
            <v/>
          </cell>
          <cell r="H4928" t="str">
            <v/>
          </cell>
          <cell r="I4928"/>
          <cell r="J4928"/>
          <cell r="K4928"/>
          <cell r="L4928"/>
          <cell r="M4928" t="str">
            <v/>
          </cell>
          <cell r="N4928"/>
          <cell r="O4928"/>
          <cell r="P4928"/>
          <cell r="Q4928" t="str">
            <v/>
          </cell>
          <cell r="R4928"/>
          <cell r="S4928" t="str">
            <v/>
          </cell>
          <cell r="T4928"/>
          <cell r="U4928"/>
          <cell r="V4928" t="str">
            <v/>
          </cell>
        </row>
        <row r="4929">
          <cell r="A4929"/>
          <cell r="B4929" t="str">
            <v/>
          </cell>
          <cell r="C4929"/>
          <cell r="D4929" t="str">
            <v/>
          </cell>
          <cell r="E4929" t="str">
            <v/>
          </cell>
          <cell r="F4929" t="str">
            <v/>
          </cell>
          <cell r="G4929" t="str">
            <v/>
          </cell>
          <cell r="H4929" t="str">
            <v/>
          </cell>
          <cell r="I4929"/>
          <cell r="J4929"/>
          <cell r="K4929"/>
          <cell r="L4929"/>
          <cell r="M4929" t="str">
            <v/>
          </cell>
          <cell r="N4929"/>
          <cell r="O4929"/>
          <cell r="P4929"/>
          <cell r="Q4929" t="str">
            <v/>
          </cell>
          <cell r="R4929"/>
          <cell r="S4929" t="str">
            <v/>
          </cell>
          <cell r="T4929"/>
          <cell r="U4929"/>
          <cell r="V4929" t="str">
            <v/>
          </cell>
        </row>
        <row r="4930">
          <cell r="A4930"/>
          <cell r="B4930" t="str">
            <v/>
          </cell>
          <cell r="C4930"/>
          <cell r="D4930" t="str">
            <v/>
          </cell>
          <cell r="E4930" t="str">
            <v/>
          </cell>
          <cell r="F4930" t="str">
            <v/>
          </cell>
          <cell r="G4930" t="str">
            <v/>
          </cell>
          <cell r="H4930" t="str">
            <v/>
          </cell>
          <cell r="I4930"/>
          <cell r="J4930"/>
          <cell r="K4930"/>
          <cell r="L4930"/>
          <cell r="M4930" t="str">
            <v/>
          </cell>
          <cell r="N4930"/>
          <cell r="O4930"/>
          <cell r="P4930"/>
          <cell r="Q4930" t="str">
            <v/>
          </cell>
          <cell r="R4930"/>
          <cell r="S4930" t="str">
            <v/>
          </cell>
          <cell r="T4930"/>
          <cell r="U4930"/>
          <cell r="V4930" t="str">
            <v/>
          </cell>
        </row>
        <row r="4931">
          <cell r="A4931"/>
          <cell r="B4931" t="str">
            <v/>
          </cell>
          <cell r="C4931"/>
          <cell r="D4931" t="str">
            <v/>
          </cell>
          <cell r="E4931" t="str">
            <v/>
          </cell>
          <cell r="F4931" t="str">
            <v/>
          </cell>
          <cell r="G4931" t="str">
            <v/>
          </cell>
          <cell r="H4931" t="str">
            <v/>
          </cell>
          <cell r="I4931"/>
          <cell r="J4931"/>
          <cell r="K4931"/>
          <cell r="L4931"/>
          <cell r="M4931" t="str">
            <v/>
          </cell>
          <cell r="N4931"/>
          <cell r="O4931"/>
          <cell r="P4931"/>
          <cell r="Q4931" t="str">
            <v/>
          </cell>
          <cell r="R4931"/>
          <cell r="S4931" t="str">
            <v/>
          </cell>
          <cell r="T4931"/>
          <cell r="U4931"/>
          <cell r="V4931" t="str">
            <v/>
          </cell>
        </row>
        <row r="4932">
          <cell r="A4932"/>
          <cell r="B4932" t="str">
            <v/>
          </cell>
          <cell r="C4932"/>
          <cell r="D4932" t="str">
            <v/>
          </cell>
          <cell r="E4932" t="str">
            <v/>
          </cell>
          <cell r="F4932" t="str">
            <v/>
          </cell>
          <cell r="G4932" t="str">
            <v/>
          </cell>
          <cell r="H4932" t="str">
            <v/>
          </cell>
          <cell r="I4932"/>
          <cell r="J4932"/>
          <cell r="K4932"/>
          <cell r="L4932"/>
          <cell r="M4932" t="str">
            <v/>
          </cell>
          <cell r="N4932"/>
          <cell r="O4932"/>
          <cell r="P4932"/>
          <cell r="Q4932" t="str">
            <v/>
          </cell>
          <cell r="R4932"/>
          <cell r="S4932" t="str">
            <v/>
          </cell>
          <cell r="T4932"/>
          <cell r="U4932"/>
          <cell r="V4932" t="str">
            <v/>
          </cell>
        </row>
        <row r="4933">
          <cell r="A4933"/>
          <cell r="B4933" t="str">
            <v/>
          </cell>
          <cell r="C4933"/>
          <cell r="D4933" t="str">
            <v/>
          </cell>
          <cell r="E4933" t="str">
            <v/>
          </cell>
          <cell r="F4933" t="str">
            <v/>
          </cell>
          <cell r="G4933" t="str">
            <v/>
          </cell>
          <cell r="H4933" t="str">
            <v/>
          </cell>
          <cell r="I4933"/>
          <cell r="J4933"/>
          <cell r="K4933"/>
          <cell r="L4933"/>
          <cell r="M4933" t="str">
            <v/>
          </cell>
          <cell r="N4933"/>
          <cell r="O4933"/>
          <cell r="P4933"/>
          <cell r="Q4933" t="str">
            <v/>
          </cell>
          <cell r="R4933"/>
          <cell r="S4933" t="str">
            <v/>
          </cell>
          <cell r="T4933"/>
          <cell r="U4933"/>
          <cell r="V4933" t="str">
            <v/>
          </cell>
        </row>
        <row r="4934">
          <cell r="A4934"/>
          <cell r="B4934" t="str">
            <v/>
          </cell>
          <cell r="C4934"/>
          <cell r="D4934" t="str">
            <v/>
          </cell>
          <cell r="E4934" t="str">
            <v/>
          </cell>
          <cell r="F4934" t="str">
            <v/>
          </cell>
          <cell r="G4934" t="str">
            <v/>
          </cell>
          <cell r="H4934" t="str">
            <v/>
          </cell>
          <cell r="I4934"/>
          <cell r="J4934"/>
          <cell r="K4934"/>
          <cell r="L4934"/>
          <cell r="M4934" t="str">
            <v/>
          </cell>
          <cell r="N4934"/>
          <cell r="O4934"/>
          <cell r="P4934"/>
          <cell r="Q4934" t="str">
            <v/>
          </cell>
          <cell r="R4934"/>
          <cell r="S4934" t="str">
            <v/>
          </cell>
          <cell r="T4934"/>
          <cell r="U4934"/>
          <cell r="V4934" t="str">
            <v/>
          </cell>
        </row>
        <row r="4935">
          <cell r="A4935"/>
          <cell r="B4935" t="str">
            <v/>
          </cell>
          <cell r="C4935"/>
          <cell r="D4935" t="str">
            <v/>
          </cell>
          <cell r="E4935" t="str">
            <v/>
          </cell>
          <cell r="F4935" t="str">
            <v/>
          </cell>
          <cell r="G4935" t="str">
            <v/>
          </cell>
          <cell r="H4935" t="str">
            <v/>
          </cell>
          <cell r="I4935"/>
          <cell r="J4935"/>
          <cell r="K4935"/>
          <cell r="L4935"/>
          <cell r="M4935" t="str">
            <v/>
          </cell>
          <cell r="N4935"/>
          <cell r="O4935"/>
          <cell r="P4935"/>
          <cell r="Q4935" t="str">
            <v/>
          </cell>
          <cell r="R4935"/>
          <cell r="S4935" t="str">
            <v/>
          </cell>
          <cell r="T4935"/>
          <cell r="U4935"/>
          <cell r="V4935" t="str">
            <v/>
          </cell>
        </row>
        <row r="4936">
          <cell r="A4936"/>
          <cell r="B4936" t="str">
            <v/>
          </cell>
          <cell r="C4936"/>
          <cell r="D4936" t="str">
            <v/>
          </cell>
          <cell r="E4936" t="str">
            <v/>
          </cell>
          <cell r="F4936" t="str">
            <v/>
          </cell>
          <cell r="G4936" t="str">
            <v/>
          </cell>
          <cell r="H4936" t="str">
            <v/>
          </cell>
          <cell r="I4936"/>
          <cell r="J4936"/>
          <cell r="K4936"/>
          <cell r="L4936"/>
          <cell r="M4936" t="str">
            <v/>
          </cell>
          <cell r="N4936"/>
          <cell r="O4936"/>
          <cell r="P4936"/>
          <cell r="Q4936" t="str">
            <v/>
          </cell>
          <cell r="R4936"/>
          <cell r="S4936" t="str">
            <v/>
          </cell>
          <cell r="T4936"/>
          <cell r="U4936"/>
          <cell r="V4936" t="str">
            <v/>
          </cell>
        </row>
        <row r="4937">
          <cell r="A4937"/>
          <cell r="B4937" t="str">
            <v/>
          </cell>
          <cell r="C4937"/>
          <cell r="D4937" t="str">
            <v/>
          </cell>
          <cell r="E4937" t="str">
            <v/>
          </cell>
          <cell r="F4937" t="str">
            <v/>
          </cell>
          <cell r="G4937" t="str">
            <v/>
          </cell>
          <cell r="H4937" t="str">
            <v/>
          </cell>
          <cell r="I4937"/>
          <cell r="J4937"/>
          <cell r="K4937"/>
          <cell r="L4937"/>
          <cell r="M4937" t="str">
            <v/>
          </cell>
          <cell r="N4937"/>
          <cell r="O4937"/>
          <cell r="P4937"/>
          <cell r="Q4937" t="str">
            <v/>
          </cell>
          <cell r="R4937"/>
          <cell r="S4937" t="str">
            <v/>
          </cell>
          <cell r="T4937"/>
          <cell r="U4937"/>
          <cell r="V4937" t="str">
            <v/>
          </cell>
        </row>
        <row r="4938">
          <cell r="A4938"/>
          <cell r="B4938" t="str">
            <v/>
          </cell>
          <cell r="C4938"/>
          <cell r="D4938" t="str">
            <v/>
          </cell>
          <cell r="E4938" t="str">
            <v/>
          </cell>
          <cell r="F4938" t="str">
            <v/>
          </cell>
          <cell r="G4938" t="str">
            <v/>
          </cell>
          <cell r="H4938" t="str">
            <v/>
          </cell>
          <cell r="I4938"/>
          <cell r="J4938"/>
          <cell r="K4938"/>
          <cell r="L4938"/>
          <cell r="M4938" t="str">
            <v/>
          </cell>
          <cell r="N4938"/>
          <cell r="O4938"/>
          <cell r="P4938"/>
          <cell r="Q4938" t="str">
            <v/>
          </cell>
          <cell r="R4938"/>
          <cell r="S4938" t="str">
            <v/>
          </cell>
          <cell r="T4938"/>
          <cell r="U4938"/>
          <cell r="V4938" t="str">
            <v/>
          </cell>
        </row>
        <row r="4939">
          <cell r="A4939"/>
          <cell r="B4939" t="str">
            <v/>
          </cell>
          <cell r="C4939"/>
          <cell r="D4939" t="str">
            <v/>
          </cell>
          <cell r="E4939" t="str">
            <v/>
          </cell>
          <cell r="F4939" t="str">
            <v/>
          </cell>
          <cell r="G4939" t="str">
            <v/>
          </cell>
          <cell r="H4939" t="str">
            <v/>
          </cell>
          <cell r="I4939"/>
          <cell r="J4939"/>
          <cell r="K4939"/>
          <cell r="L4939"/>
          <cell r="M4939" t="str">
            <v/>
          </cell>
          <cell r="N4939"/>
          <cell r="O4939"/>
          <cell r="P4939"/>
          <cell r="Q4939" t="str">
            <v/>
          </cell>
          <cell r="R4939"/>
          <cell r="S4939" t="str">
            <v/>
          </cell>
          <cell r="T4939"/>
          <cell r="U4939"/>
          <cell r="V4939" t="str">
            <v/>
          </cell>
        </row>
        <row r="4940">
          <cell r="A4940"/>
          <cell r="B4940" t="str">
            <v/>
          </cell>
          <cell r="C4940"/>
          <cell r="D4940" t="str">
            <v/>
          </cell>
          <cell r="E4940" t="str">
            <v/>
          </cell>
          <cell r="F4940" t="str">
            <v/>
          </cell>
          <cell r="G4940" t="str">
            <v/>
          </cell>
          <cell r="H4940" t="str">
            <v/>
          </cell>
          <cell r="I4940"/>
          <cell r="J4940"/>
          <cell r="K4940"/>
          <cell r="L4940"/>
          <cell r="M4940" t="str">
            <v/>
          </cell>
          <cell r="N4940"/>
          <cell r="O4940"/>
          <cell r="P4940"/>
          <cell r="Q4940" t="str">
            <v/>
          </cell>
          <cell r="R4940"/>
          <cell r="S4940" t="str">
            <v/>
          </cell>
          <cell r="T4940"/>
          <cell r="U4940"/>
          <cell r="V4940" t="str">
            <v/>
          </cell>
        </row>
        <row r="4941">
          <cell r="A4941"/>
          <cell r="B4941" t="str">
            <v/>
          </cell>
          <cell r="C4941"/>
          <cell r="D4941" t="str">
            <v/>
          </cell>
          <cell r="E4941" t="str">
            <v/>
          </cell>
          <cell r="F4941" t="str">
            <v/>
          </cell>
          <cell r="G4941" t="str">
            <v/>
          </cell>
          <cell r="H4941" t="str">
            <v/>
          </cell>
          <cell r="I4941"/>
          <cell r="J4941"/>
          <cell r="K4941"/>
          <cell r="L4941"/>
          <cell r="M4941" t="str">
            <v/>
          </cell>
          <cell r="N4941"/>
          <cell r="O4941"/>
          <cell r="P4941"/>
          <cell r="Q4941" t="str">
            <v/>
          </cell>
          <cell r="R4941"/>
          <cell r="S4941" t="str">
            <v/>
          </cell>
          <cell r="T4941"/>
          <cell r="U4941"/>
          <cell r="V4941" t="str">
            <v/>
          </cell>
        </row>
        <row r="4942">
          <cell r="A4942"/>
          <cell r="B4942" t="str">
            <v/>
          </cell>
          <cell r="C4942"/>
          <cell r="D4942" t="str">
            <v/>
          </cell>
          <cell r="E4942" t="str">
            <v/>
          </cell>
          <cell r="F4942" t="str">
            <v/>
          </cell>
          <cell r="G4942" t="str">
            <v/>
          </cell>
          <cell r="H4942" t="str">
            <v/>
          </cell>
          <cell r="I4942"/>
          <cell r="J4942"/>
          <cell r="K4942"/>
          <cell r="L4942"/>
          <cell r="M4942" t="str">
            <v/>
          </cell>
          <cell r="N4942"/>
          <cell r="O4942"/>
          <cell r="P4942"/>
          <cell r="Q4942" t="str">
            <v/>
          </cell>
          <cell r="R4942"/>
          <cell r="S4942" t="str">
            <v/>
          </cell>
          <cell r="T4942"/>
          <cell r="U4942"/>
          <cell r="V4942" t="str">
            <v/>
          </cell>
        </row>
        <row r="4943">
          <cell r="A4943"/>
          <cell r="B4943" t="str">
            <v/>
          </cell>
          <cell r="C4943"/>
          <cell r="D4943" t="str">
            <v/>
          </cell>
          <cell r="E4943" t="str">
            <v/>
          </cell>
          <cell r="F4943" t="str">
            <v/>
          </cell>
          <cell r="G4943" t="str">
            <v/>
          </cell>
          <cell r="H4943" t="str">
            <v/>
          </cell>
          <cell r="I4943"/>
          <cell r="J4943"/>
          <cell r="K4943"/>
          <cell r="L4943"/>
          <cell r="M4943" t="str">
            <v/>
          </cell>
          <cell r="N4943"/>
          <cell r="O4943"/>
          <cell r="P4943"/>
          <cell r="Q4943" t="str">
            <v/>
          </cell>
          <cell r="R4943"/>
          <cell r="S4943" t="str">
            <v/>
          </cell>
          <cell r="T4943"/>
          <cell r="U4943"/>
          <cell r="V4943" t="str">
            <v/>
          </cell>
        </row>
        <row r="4944">
          <cell r="A4944"/>
          <cell r="B4944" t="str">
            <v/>
          </cell>
          <cell r="C4944"/>
          <cell r="D4944" t="str">
            <v/>
          </cell>
          <cell r="E4944" t="str">
            <v/>
          </cell>
          <cell r="F4944" t="str">
            <v/>
          </cell>
          <cell r="G4944" t="str">
            <v/>
          </cell>
          <cell r="H4944" t="str">
            <v/>
          </cell>
          <cell r="I4944"/>
          <cell r="J4944"/>
          <cell r="K4944"/>
          <cell r="L4944"/>
          <cell r="M4944" t="str">
            <v/>
          </cell>
          <cell r="N4944"/>
          <cell r="O4944"/>
          <cell r="P4944"/>
          <cell r="Q4944" t="str">
            <v/>
          </cell>
          <cell r="R4944"/>
          <cell r="S4944" t="str">
            <v/>
          </cell>
          <cell r="T4944"/>
          <cell r="U4944"/>
          <cell r="V4944" t="str">
            <v/>
          </cell>
        </row>
        <row r="4945">
          <cell r="A4945"/>
          <cell r="B4945" t="str">
            <v/>
          </cell>
          <cell r="C4945"/>
          <cell r="D4945" t="str">
            <v/>
          </cell>
          <cell r="E4945" t="str">
            <v/>
          </cell>
          <cell r="F4945" t="str">
            <v/>
          </cell>
          <cell r="G4945" t="str">
            <v/>
          </cell>
          <cell r="H4945" t="str">
            <v/>
          </cell>
          <cell r="I4945"/>
          <cell r="J4945"/>
          <cell r="K4945"/>
          <cell r="L4945"/>
          <cell r="M4945" t="str">
            <v/>
          </cell>
          <cell r="N4945"/>
          <cell r="O4945"/>
          <cell r="P4945"/>
          <cell r="Q4945" t="str">
            <v/>
          </cell>
          <cell r="R4945"/>
          <cell r="S4945" t="str">
            <v/>
          </cell>
          <cell r="T4945"/>
          <cell r="U4945"/>
          <cell r="V4945" t="str">
            <v/>
          </cell>
        </row>
        <row r="4946">
          <cell r="A4946"/>
          <cell r="B4946" t="str">
            <v/>
          </cell>
          <cell r="C4946"/>
          <cell r="D4946" t="str">
            <v/>
          </cell>
          <cell r="E4946" t="str">
            <v/>
          </cell>
          <cell r="F4946" t="str">
            <v/>
          </cell>
          <cell r="G4946" t="str">
            <v/>
          </cell>
          <cell r="H4946" t="str">
            <v/>
          </cell>
          <cell r="I4946"/>
          <cell r="J4946"/>
          <cell r="K4946"/>
          <cell r="L4946"/>
          <cell r="M4946" t="str">
            <v/>
          </cell>
          <cell r="N4946"/>
          <cell r="O4946"/>
          <cell r="P4946"/>
          <cell r="Q4946" t="str">
            <v/>
          </cell>
          <cell r="R4946"/>
          <cell r="S4946" t="str">
            <v/>
          </cell>
          <cell r="T4946"/>
          <cell r="U4946"/>
          <cell r="V4946" t="str">
            <v/>
          </cell>
        </row>
        <row r="4947">
          <cell r="A4947"/>
          <cell r="B4947" t="str">
            <v/>
          </cell>
          <cell r="C4947"/>
          <cell r="D4947" t="str">
            <v/>
          </cell>
          <cell r="E4947" t="str">
            <v/>
          </cell>
          <cell r="F4947" t="str">
            <v/>
          </cell>
          <cell r="G4947" t="str">
            <v/>
          </cell>
          <cell r="H4947" t="str">
            <v/>
          </cell>
          <cell r="I4947"/>
          <cell r="J4947"/>
          <cell r="K4947"/>
          <cell r="L4947"/>
          <cell r="M4947" t="str">
            <v/>
          </cell>
          <cell r="N4947"/>
          <cell r="O4947"/>
          <cell r="P4947"/>
          <cell r="Q4947" t="str">
            <v/>
          </cell>
          <cell r="R4947"/>
          <cell r="S4947" t="str">
            <v/>
          </cell>
          <cell r="T4947"/>
          <cell r="U4947"/>
          <cell r="V4947" t="str">
            <v/>
          </cell>
        </row>
        <row r="4948">
          <cell r="A4948"/>
          <cell r="B4948" t="str">
            <v/>
          </cell>
          <cell r="C4948"/>
          <cell r="D4948" t="str">
            <v/>
          </cell>
          <cell r="E4948" t="str">
            <v/>
          </cell>
          <cell r="F4948" t="str">
            <v/>
          </cell>
          <cell r="G4948" t="str">
            <v/>
          </cell>
          <cell r="H4948" t="str">
            <v/>
          </cell>
          <cell r="I4948"/>
          <cell r="J4948"/>
          <cell r="K4948"/>
          <cell r="L4948"/>
          <cell r="M4948" t="str">
            <v/>
          </cell>
          <cell r="N4948"/>
          <cell r="O4948"/>
          <cell r="P4948"/>
          <cell r="Q4948" t="str">
            <v/>
          </cell>
          <cell r="R4948"/>
          <cell r="S4948" t="str">
            <v/>
          </cell>
          <cell r="T4948"/>
          <cell r="U4948"/>
          <cell r="V4948" t="str">
            <v/>
          </cell>
        </row>
        <row r="4949">
          <cell r="A4949"/>
          <cell r="B4949" t="str">
            <v/>
          </cell>
          <cell r="C4949"/>
          <cell r="D4949" t="str">
            <v/>
          </cell>
          <cell r="E4949" t="str">
            <v/>
          </cell>
          <cell r="F4949" t="str">
            <v/>
          </cell>
          <cell r="G4949" t="str">
            <v/>
          </cell>
          <cell r="H4949" t="str">
            <v/>
          </cell>
          <cell r="I4949"/>
          <cell r="J4949"/>
          <cell r="K4949"/>
          <cell r="L4949"/>
          <cell r="M4949" t="str">
            <v/>
          </cell>
          <cell r="N4949"/>
          <cell r="O4949"/>
          <cell r="P4949"/>
          <cell r="Q4949" t="str">
            <v/>
          </cell>
          <cell r="R4949"/>
          <cell r="S4949" t="str">
            <v/>
          </cell>
          <cell r="T4949"/>
          <cell r="U4949"/>
          <cell r="V4949" t="str">
            <v/>
          </cell>
        </row>
        <row r="4950">
          <cell r="A4950"/>
          <cell r="B4950" t="str">
            <v/>
          </cell>
          <cell r="C4950"/>
          <cell r="D4950" t="str">
            <v/>
          </cell>
          <cell r="E4950" t="str">
            <v/>
          </cell>
          <cell r="F4950" t="str">
            <v/>
          </cell>
          <cell r="G4950" t="str">
            <v/>
          </cell>
          <cell r="H4950" t="str">
            <v/>
          </cell>
          <cell r="I4950"/>
          <cell r="J4950"/>
          <cell r="K4950"/>
          <cell r="L4950"/>
          <cell r="M4950" t="str">
            <v/>
          </cell>
          <cell r="N4950"/>
          <cell r="O4950"/>
          <cell r="P4950"/>
          <cell r="Q4950" t="str">
            <v/>
          </cell>
          <cell r="R4950"/>
          <cell r="S4950" t="str">
            <v/>
          </cell>
          <cell r="T4950"/>
          <cell r="U4950"/>
          <cell r="V4950" t="str">
            <v/>
          </cell>
        </row>
        <row r="4951">
          <cell r="A4951"/>
          <cell r="B4951" t="str">
            <v/>
          </cell>
          <cell r="C4951"/>
          <cell r="D4951" t="str">
            <v/>
          </cell>
          <cell r="E4951" t="str">
            <v/>
          </cell>
          <cell r="F4951" t="str">
            <v/>
          </cell>
          <cell r="G4951" t="str">
            <v/>
          </cell>
          <cell r="H4951" t="str">
            <v/>
          </cell>
          <cell r="I4951"/>
          <cell r="J4951"/>
          <cell r="K4951"/>
          <cell r="L4951"/>
          <cell r="M4951" t="str">
            <v/>
          </cell>
          <cell r="N4951"/>
          <cell r="O4951"/>
          <cell r="P4951"/>
          <cell r="Q4951" t="str">
            <v/>
          </cell>
          <cell r="R4951"/>
          <cell r="S4951" t="str">
            <v/>
          </cell>
          <cell r="T4951"/>
          <cell r="U4951"/>
          <cell r="V4951" t="str">
            <v/>
          </cell>
        </row>
        <row r="4952">
          <cell r="A4952"/>
          <cell r="B4952" t="str">
            <v/>
          </cell>
          <cell r="C4952"/>
          <cell r="D4952" t="str">
            <v/>
          </cell>
          <cell r="E4952" t="str">
            <v/>
          </cell>
          <cell r="F4952" t="str">
            <v/>
          </cell>
          <cell r="G4952" t="str">
            <v/>
          </cell>
          <cell r="H4952" t="str">
            <v/>
          </cell>
          <cell r="I4952"/>
          <cell r="J4952"/>
          <cell r="K4952"/>
          <cell r="L4952"/>
          <cell r="M4952" t="str">
            <v/>
          </cell>
          <cell r="N4952"/>
          <cell r="O4952"/>
          <cell r="P4952"/>
          <cell r="Q4952" t="str">
            <v/>
          </cell>
          <cell r="R4952"/>
          <cell r="S4952" t="str">
            <v/>
          </cell>
          <cell r="T4952"/>
          <cell r="U4952"/>
          <cell r="V4952" t="str">
            <v/>
          </cell>
        </row>
        <row r="4953">
          <cell r="A4953"/>
          <cell r="B4953" t="str">
            <v/>
          </cell>
          <cell r="C4953"/>
          <cell r="D4953" t="str">
            <v/>
          </cell>
          <cell r="E4953" t="str">
            <v/>
          </cell>
          <cell r="F4953" t="str">
            <v/>
          </cell>
          <cell r="G4953" t="str">
            <v/>
          </cell>
          <cell r="H4953" t="str">
            <v/>
          </cell>
          <cell r="I4953"/>
          <cell r="J4953"/>
          <cell r="K4953"/>
          <cell r="L4953"/>
          <cell r="M4953" t="str">
            <v/>
          </cell>
          <cell r="N4953"/>
          <cell r="O4953"/>
          <cell r="P4953"/>
          <cell r="Q4953" t="str">
            <v/>
          </cell>
          <cell r="R4953"/>
          <cell r="S4953" t="str">
            <v/>
          </cell>
          <cell r="T4953"/>
          <cell r="U4953"/>
          <cell r="V4953" t="str">
            <v/>
          </cell>
        </row>
        <row r="4954">
          <cell r="A4954"/>
          <cell r="B4954" t="str">
            <v/>
          </cell>
          <cell r="C4954"/>
          <cell r="D4954" t="str">
            <v/>
          </cell>
          <cell r="E4954" t="str">
            <v/>
          </cell>
          <cell r="F4954" t="str">
            <v/>
          </cell>
          <cell r="G4954" t="str">
            <v/>
          </cell>
          <cell r="H4954" t="str">
            <v/>
          </cell>
          <cell r="I4954"/>
          <cell r="J4954"/>
          <cell r="K4954"/>
          <cell r="L4954"/>
          <cell r="M4954" t="str">
            <v/>
          </cell>
          <cell r="N4954"/>
          <cell r="O4954"/>
          <cell r="P4954"/>
          <cell r="Q4954" t="str">
            <v/>
          </cell>
          <cell r="R4954"/>
          <cell r="S4954" t="str">
            <v/>
          </cell>
          <cell r="T4954"/>
          <cell r="U4954"/>
          <cell r="V4954" t="str">
            <v/>
          </cell>
        </row>
        <row r="4955">
          <cell r="A4955"/>
          <cell r="B4955" t="str">
            <v/>
          </cell>
          <cell r="C4955"/>
          <cell r="D4955" t="str">
            <v/>
          </cell>
          <cell r="E4955" t="str">
            <v/>
          </cell>
          <cell r="F4955" t="str">
            <v/>
          </cell>
          <cell r="G4955" t="str">
            <v/>
          </cell>
          <cell r="H4955" t="str">
            <v/>
          </cell>
          <cell r="I4955"/>
          <cell r="J4955"/>
          <cell r="K4955"/>
          <cell r="L4955"/>
          <cell r="M4955" t="str">
            <v/>
          </cell>
          <cell r="N4955"/>
          <cell r="O4955"/>
          <cell r="P4955"/>
          <cell r="Q4955" t="str">
            <v/>
          </cell>
          <cell r="R4955"/>
          <cell r="S4955" t="str">
            <v/>
          </cell>
          <cell r="T4955"/>
          <cell r="U4955"/>
          <cell r="V4955" t="str">
            <v/>
          </cell>
        </row>
        <row r="4956">
          <cell r="A4956"/>
          <cell r="B4956" t="str">
            <v/>
          </cell>
          <cell r="C4956"/>
          <cell r="D4956" t="str">
            <v/>
          </cell>
          <cell r="E4956" t="str">
            <v/>
          </cell>
          <cell r="F4956" t="str">
            <v/>
          </cell>
          <cell r="G4956" t="str">
            <v/>
          </cell>
          <cell r="H4956" t="str">
            <v/>
          </cell>
          <cell r="I4956"/>
          <cell r="J4956"/>
          <cell r="K4956"/>
          <cell r="L4956"/>
          <cell r="M4956" t="str">
            <v/>
          </cell>
          <cell r="N4956"/>
          <cell r="O4956"/>
          <cell r="P4956"/>
          <cell r="Q4956" t="str">
            <v/>
          </cell>
          <cell r="R4956"/>
          <cell r="S4956" t="str">
            <v/>
          </cell>
          <cell r="T4956"/>
          <cell r="U4956"/>
          <cell r="V4956" t="str">
            <v/>
          </cell>
        </row>
        <row r="4957">
          <cell r="A4957"/>
          <cell r="B4957" t="str">
            <v/>
          </cell>
          <cell r="C4957"/>
          <cell r="D4957" t="str">
            <v/>
          </cell>
          <cell r="E4957" t="str">
            <v/>
          </cell>
          <cell r="F4957" t="str">
            <v/>
          </cell>
          <cell r="G4957" t="str">
            <v/>
          </cell>
          <cell r="H4957" t="str">
            <v/>
          </cell>
          <cell r="I4957"/>
          <cell r="J4957"/>
          <cell r="K4957"/>
          <cell r="L4957"/>
          <cell r="M4957" t="str">
            <v/>
          </cell>
          <cell r="N4957"/>
          <cell r="O4957"/>
          <cell r="P4957"/>
          <cell r="Q4957" t="str">
            <v/>
          </cell>
          <cell r="R4957"/>
          <cell r="S4957" t="str">
            <v/>
          </cell>
          <cell r="T4957"/>
          <cell r="U4957"/>
          <cell r="V4957" t="str">
            <v/>
          </cell>
        </row>
        <row r="4958">
          <cell r="A4958"/>
          <cell r="B4958" t="str">
            <v/>
          </cell>
          <cell r="C4958"/>
          <cell r="D4958" t="str">
            <v/>
          </cell>
          <cell r="E4958" t="str">
            <v/>
          </cell>
          <cell r="F4958" t="str">
            <v/>
          </cell>
          <cell r="G4958" t="str">
            <v/>
          </cell>
          <cell r="H4958" t="str">
            <v/>
          </cell>
          <cell r="I4958"/>
          <cell r="J4958"/>
          <cell r="K4958"/>
          <cell r="L4958"/>
          <cell r="M4958" t="str">
            <v/>
          </cell>
          <cell r="N4958"/>
          <cell r="O4958"/>
          <cell r="P4958"/>
          <cell r="Q4958" t="str">
            <v/>
          </cell>
          <cell r="R4958"/>
          <cell r="S4958" t="str">
            <v/>
          </cell>
          <cell r="T4958"/>
          <cell r="U4958"/>
          <cell r="V4958" t="str">
            <v/>
          </cell>
        </row>
        <row r="4959">
          <cell r="A4959"/>
          <cell r="B4959" t="str">
            <v/>
          </cell>
          <cell r="C4959"/>
          <cell r="D4959" t="str">
            <v/>
          </cell>
          <cell r="E4959" t="str">
            <v/>
          </cell>
          <cell r="F4959" t="str">
            <v/>
          </cell>
          <cell r="G4959" t="str">
            <v/>
          </cell>
          <cell r="H4959" t="str">
            <v/>
          </cell>
          <cell r="I4959"/>
          <cell r="J4959"/>
          <cell r="K4959"/>
          <cell r="L4959"/>
          <cell r="M4959" t="str">
            <v/>
          </cell>
          <cell r="N4959"/>
          <cell r="O4959"/>
          <cell r="P4959"/>
          <cell r="Q4959" t="str">
            <v/>
          </cell>
          <cell r="R4959"/>
          <cell r="S4959" t="str">
            <v/>
          </cell>
          <cell r="T4959"/>
          <cell r="U4959"/>
          <cell r="V4959" t="str">
            <v/>
          </cell>
        </row>
        <row r="4960">
          <cell r="A4960"/>
          <cell r="B4960" t="str">
            <v/>
          </cell>
          <cell r="C4960"/>
          <cell r="D4960" t="str">
            <v/>
          </cell>
          <cell r="E4960" t="str">
            <v/>
          </cell>
          <cell r="F4960" t="str">
            <v/>
          </cell>
          <cell r="G4960" t="str">
            <v/>
          </cell>
          <cell r="H4960" t="str">
            <v/>
          </cell>
          <cell r="I4960"/>
          <cell r="J4960"/>
          <cell r="K4960"/>
          <cell r="L4960"/>
          <cell r="M4960" t="str">
            <v/>
          </cell>
          <cell r="N4960"/>
          <cell r="O4960"/>
          <cell r="P4960"/>
          <cell r="Q4960" t="str">
            <v/>
          </cell>
          <cell r="R4960"/>
          <cell r="S4960" t="str">
            <v/>
          </cell>
          <cell r="T4960"/>
          <cell r="U4960"/>
          <cell r="V4960" t="str">
            <v/>
          </cell>
        </row>
        <row r="4961">
          <cell r="A4961"/>
          <cell r="B4961" t="str">
            <v/>
          </cell>
          <cell r="C4961"/>
          <cell r="D4961" t="str">
            <v/>
          </cell>
          <cell r="E4961" t="str">
            <v/>
          </cell>
          <cell r="F4961" t="str">
            <v/>
          </cell>
          <cell r="G4961" t="str">
            <v/>
          </cell>
          <cell r="H4961" t="str">
            <v/>
          </cell>
          <cell r="I4961"/>
          <cell r="J4961"/>
          <cell r="K4961"/>
          <cell r="L4961"/>
          <cell r="M4961" t="str">
            <v/>
          </cell>
          <cell r="N4961"/>
          <cell r="O4961"/>
          <cell r="P4961"/>
          <cell r="Q4961" t="str">
            <v/>
          </cell>
          <cell r="R4961"/>
          <cell r="S4961" t="str">
            <v/>
          </cell>
          <cell r="T4961"/>
          <cell r="U4961"/>
          <cell r="V4961" t="str">
            <v/>
          </cell>
        </row>
        <row r="4962">
          <cell r="A4962"/>
          <cell r="B4962" t="str">
            <v/>
          </cell>
          <cell r="C4962"/>
          <cell r="D4962" t="str">
            <v/>
          </cell>
          <cell r="E4962" t="str">
            <v/>
          </cell>
          <cell r="F4962" t="str">
            <v/>
          </cell>
          <cell r="G4962" t="str">
            <v/>
          </cell>
          <cell r="H4962" t="str">
            <v/>
          </cell>
          <cell r="I4962"/>
          <cell r="J4962"/>
          <cell r="K4962"/>
          <cell r="L4962"/>
          <cell r="M4962" t="str">
            <v/>
          </cell>
          <cell r="N4962"/>
          <cell r="O4962"/>
          <cell r="P4962"/>
          <cell r="Q4962" t="str">
            <v/>
          </cell>
          <cell r="R4962"/>
          <cell r="S4962" t="str">
            <v/>
          </cell>
          <cell r="T4962"/>
          <cell r="U4962"/>
          <cell r="V4962" t="str">
            <v/>
          </cell>
        </row>
        <row r="4963">
          <cell r="A4963"/>
          <cell r="B4963" t="str">
            <v/>
          </cell>
          <cell r="C4963"/>
          <cell r="D4963" t="str">
            <v/>
          </cell>
          <cell r="E4963" t="str">
            <v/>
          </cell>
          <cell r="F4963" t="str">
            <v/>
          </cell>
          <cell r="G4963" t="str">
            <v/>
          </cell>
          <cell r="H4963" t="str">
            <v/>
          </cell>
          <cell r="I4963"/>
          <cell r="J4963"/>
          <cell r="K4963"/>
          <cell r="L4963"/>
          <cell r="M4963" t="str">
            <v/>
          </cell>
          <cell r="N4963"/>
          <cell r="O4963"/>
          <cell r="P4963"/>
          <cell r="Q4963" t="str">
            <v/>
          </cell>
          <cell r="R4963"/>
          <cell r="S4963" t="str">
            <v/>
          </cell>
          <cell r="T4963"/>
          <cell r="U4963"/>
          <cell r="V4963" t="str">
            <v/>
          </cell>
        </row>
        <row r="4964">
          <cell r="A4964"/>
          <cell r="B4964" t="str">
            <v/>
          </cell>
          <cell r="C4964"/>
          <cell r="D4964" t="str">
            <v/>
          </cell>
          <cell r="E4964" t="str">
            <v/>
          </cell>
          <cell r="F4964" t="str">
            <v/>
          </cell>
          <cell r="G4964" t="str">
            <v/>
          </cell>
          <cell r="H4964" t="str">
            <v/>
          </cell>
          <cell r="I4964"/>
          <cell r="J4964"/>
          <cell r="K4964"/>
          <cell r="L4964"/>
          <cell r="M4964" t="str">
            <v/>
          </cell>
          <cell r="N4964"/>
          <cell r="O4964"/>
          <cell r="P4964"/>
          <cell r="Q4964" t="str">
            <v/>
          </cell>
          <cell r="R4964"/>
          <cell r="S4964" t="str">
            <v/>
          </cell>
          <cell r="T4964"/>
          <cell r="U4964"/>
          <cell r="V4964" t="str">
            <v/>
          </cell>
        </row>
        <row r="4965">
          <cell r="A4965"/>
          <cell r="B4965" t="str">
            <v/>
          </cell>
          <cell r="C4965"/>
          <cell r="D4965" t="str">
            <v/>
          </cell>
          <cell r="E4965" t="str">
            <v/>
          </cell>
          <cell r="F4965" t="str">
            <v/>
          </cell>
          <cell r="G4965" t="str">
            <v/>
          </cell>
          <cell r="H4965" t="str">
            <v/>
          </cell>
          <cell r="I4965"/>
          <cell r="J4965"/>
          <cell r="K4965"/>
          <cell r="L4965"/>
          <cell r="M4965" t="str">
            <v/>
          </cell>
          <cell r="N4965"/>
          <cell r="O4965"/>
          <cell r="P4965"/>
          <cell r="Q4965" t="str">
            <v/>
          </cell>
          <cell r="R4965"/>
          <cell r="S4965" t="str">
            <v/>
          </cell>
          <cell r="T4965"/>
          <cell r="U4965"/>
          <cell r="V4965" t="str">
            <v/>
          </cell>
        </row>
        <row r="4966">
          <cell r="A4966"/>
          <cell r="B4966" t="str">
            <v/>
          </cell>
          <cell r="C4966"/>
          <cell r="D4966" t="str">
            <v/>
          </cell>
          <cell r="E4966" t="str">
            <v/>
          </cell>
          <cell r="F4966" t="str">
            <v/>
          </cell>
          <cell r="G4966" t="str">
            <v/>
          </cell>
          <cell r="H4966" t="str">
            <v/>
          </cell>
          <cell r="I4966"/>
          <cell r="J4966"/>
          <cell r="K4966"/>
          <cell r="L4966"/>
          <cell r="M4966" t="str">
            <v/>
          </cell>
          <cell r="N4966"/>
          <cell r="O4966"/>
          <cell r="P4966"/>
          <cell r="Q4966" t="str">
            <v/>
          </cell>
          <cell r="R4966"/>
          <cell r="S4966" t="str">
            <v/>
          </cell>
          <cell r="T4966"/>
          <cell r="U4966"/>
          <cell r="V4966" t="str">
            <v/>
          </cell>
        </row>
        <row r="4967">
          <cell r="A4967"/>
          <cell r="B4967" t="str">
            <v/>
          </cell>
          <cell r="C4967"/>
          <cell r="D4967" t="str">
            <v/>
          </cell>
          <cell r="E4967" t="str">
            <v/>
          </cell>
          <cell r="F4967" t="str">
            <v/>
          </cell>
          <cell r="G4967" t="str">
            <v/>
          </cell>
          <cell r="H4967" t="str">
            <v/>
          </cell>
          <cell r="I4967"/>
          <cell r="J4967"/>
          <cell r="K4967"/>
          <cell r="L4967"/>
          <cell r="M4967" t="str">
            <v/>
          </cell>
          <cell r="N4967"/>
          <cell r="O4967"/>
          <cell r="P4967"/>
          <cell r="Q4967" t="str">
            <v/>
          </cell>
          <cell r="R4967"/>
          <cell r="S4967" t="str">
            <v/>
          </cell>
          <cell r="T4967"/>
          <cell r="U4967"/>
          <cell r="V4967" t="str">
            <v/>
          </cell>
        </row>
        <row r="4968">
          <cell r="A4968"/>
          <cell r="B4968" t="str">
            <v/>
          </cell>
          <cell r="C4968"/>
          <cell r="D4968" t="str">
            <v/>
          </cell>
          <cell r="E4968" t="str">
            <v/>
          </cell>
          <cell r="F4968" t="str">
            <v/>
          </cell>
          <cell r="G4968" t="str">
            <v/>
          </cell>
          <cell r="H4968" t="str">
            <v/>
          </cell>
          <cell r="I4968"/>
          <cell r="J4968"/>
          <cell r="K4968"/>
          <cell r="L4968"/>
          <cell r="M4968" t="str">
            <v/>
          </cell>
          <cell r="N4968"/>
          <cell r="O4968"/>
          <cell r="P4968"/>
          <cell r="Q4968" t="str">
            <v/>
          </cell>
          <cell r="R4968"/>
          <cell r="S4968" t="str">
            <v/>
          </cell>
          <cell r="T4968"/>
          <cell r="U4968"/>
          <cell r="V4968" t="str">
            <v/>
          </cell>
        </row>
        <row r="4969">
          <cell r="A4969"/>
          <cell r="B4969" t="str">
            <v/>
          </cell>
          <cell r="C4969"/>
          <cell r="D4969" t="str">
            <v/>
          </cell>
          <cell r="E4969" t="str">
            <v/>
          </cell>
          <cell r="F4969" t="str">
            <v/>
          </cell>
          <cell r="G4969" t="str">
            <v/>
          </cell>
          <cell r="H4969" t="str">
            <v/>
          </cell>
          <cell r="I4969"/>
          <cell r="J4969"/>
          <cell r="K4969"/>
          <cell r="L4969"/>
          <cell r="M4969" t="str">
            <v/>
          </cell>
          <cell r="N4969"/>
          <cell r="O4969"/>
          <cell r="P4969"/>
          <cell r="Q4969" t="str">
            <v/>
          </cell>
          <cell r="R4969"/>
          <cell r="S4969" t="str">
            <v/>
          </cell>
          <cell r="T4969"/>
          <cell r="U4969"/>
          <cell r="V4969" t="str">
            <v/>
          </cell>
        </row>
        <row r="4970">
          <cell r="A4970"/>
          <cell r="B4970" t="str">
            <v/>
          </cell>
          <cell r="C4970"/>
          <cell r="D4970" t="str">
            <v/>
          </cell>
          <cell r="E4970" t="str">
            <v/>
          </cell>
          <cell r="F4970" t="str">
            <v/>
          </cell>
          <cell r="G4970" t="str">
            <v/>
          </cell>
          <cell r="H4970" t="str">
            <v/>
          </cell>
          <cell r="I4970"/>
          <cell r="J4970"/>
          <cell r="K4970"/>
          <cell r="L4970"/>
          <cell r="M4970" t="str">
            <v/>
          </cell>
          <cell r="N4970"/>
          <cell r="O4970"/>
          <cell r="P4970"/>
          <cell r="Q4970" t="str">
            <v/>
          </cell>
          <cell r="R4970"/>
          <cell r="S4970" t="str">
            <v/>
          </cell>
          <cell r="T4970"/>
          <cell r="U4970"/>
          <cell r="V4970" t="str">
            <v/>
          </cell>
        </row>
        <row r="4971">
          <cell r="A4971"/>
          <cell r="B4971" t="str">
            <v/>
          </cell>
          <cell r="C4971"/>
          <cell r="D4971" t="str">
            <v/>
          </cell>
          <cell r="E4971" t="str">
            <v/>
          </cell>
          <cell r="F4971" t="str">
            <v/>
          </cell>
          <cell r="G4971" t="str">
            <v/>
          </cell>
          <cell r="H4971" t="str">
            <v/>
          </cell>
          <cell r="I4971"/>
          <cell r="J4971"/>
          <cell r="K4971"/>
          <cell r="L4971"/>
          <cell r="M4971" t="str">
            <v/>
          </cell>
          <cell r="N4971"/>
          <cell r="O4971"/>
          <cell r="P4971"/>
          <cell r="Q4971" t="str">
            <v/>
          </cell>
          <cell r="R4971"/>
          <cell r="S4971" t="str">
            <v/>
          </cell>
          <cell r="T4971"/>
          <cell r="U4971"/>
          <cell r="V4971" t="str">
            <v/>
          </cell>
        </row>
        <row r="4972">
          <cell r="A4972"/>
          <cell r="B4972" t="str">
            <v/>
          </cell>
          <cell r="C4972"/>
          <cell r="D4972" t="str">
            <v/>
          </cell>
          <cell r="E4972" t="str">
            <v/>
          </cell>
          <cell r="F4972" t="str">
            <v/>
          </cell>
          <cell r="G4972" t="str">
            <v/>
          </cell>
          <cell r="H4972" t="str">
            <v/>
          </cell>
          <cell r="I4972"/>
          <cell r="J4972"/>
          <cell r="K4972"/>
          <cell r="L4972"/>
          <cell r="M4972" t="str">
            <v/>
          </cell>
          <cell r="N4972"/>
          <cell r="O4972"/>
          <cell r="P4972"/>
          <cell r="Q4972" t="str">
            <v/>
          </cell>
          <cell r="R4972"/>
          <cell r="S4972" t="str">
            <v/>
          </cell>
          <cell r="T4972"/>
          <cell r="U4972"/>
          <cell r="V4972" t="str">
            <v/>
          </cell>
        </row>
        <row r="4973">
          <cell r="A4973"/>
          <cell r="B4973" t="str">
            <v/>
          </cell>
          <cell r="C4973"/>
          <cell r="D4973" t="str">
            <v/>
          </cell>
          <cell r="E4973" t="str">
            <v/>
          </cell>
          <cell r="F4973" t="str">
            <v/>
          </cell>
          <cell r="G4973" t="str">
            <v/>
          </cell>
          <cell r="H4973" t="str">
            <v/>
          </cell>
          <cell r="I4973"/>
          <cell r="J4973"/>
          <cell r="K4973"/>
          <cell r="L4973"/>
          <cell r="M4973" t="str">
            <v/>
          </cell>
          <cell r="N4973"/>
          <cell r="O4973"/>
          <cell r="P4973"/>
          <cell r="Q4973" t="str">
            <v/>
          </cell>
          <cell r="R4973"/>
          <cell r="S4973" t="str">
            <v/>
          </cell>
          <cell r="T4973"/>
          <cell r="U4973"/>
          <cell r="V4973" t="str">
            <v/>
          </cell>
        </row>
        <row r="4974">
          <cell r="A4974"/>
          <cell r="B4974" t="str">
            <v/>
          </cell>
          <cell r="C4974"/>
          <cell r="D4974" t="str">
            <v/>
          </cell>
          <cell r="E4974" t="str">
            <v/>
          </cell>
          <cell r="F4974" t="str">
            <v/>
          </cell>
          <cell r="G4974" t="str">
            <v/>
          </cell>
          <cell r="H4974" t="str">
            <v/>
          </cell>
          <cell r="I4974"/>
          <cell r="J4974"/>
          <cell r="K4974"/>
          <cell r="L4974"/>
          <cell r="M4974" t="str">
            <v/>
          </cell>
          <cell r="N4974"/>
          <cell r="O4974"/>
          <cell r="P4974"/>
          <cell r="Q4974" t="str">
            <v/>
          </cell>
          <cell r="R4974"/>
          <cell r="S4974" t="str">
            <v/>
          </cell>
          <cell r="T4974"/>
          <cell r="U4974"/>
          <cell r="V4974" t="str">
            <v/>
          </cell>
        </row>
        <row r="4975">
          <cell r="A4975"/>
          <cell r="B4975" t="str">
            <v/>
          </cell>
          <cell r="C4975"/>
          <cell r="D4975" t="str">
            <v/>
          </cell>
          <cell r="E4975" t="str">
            <v/>
          </cell>
          <cell r="F4975" t="str">
            <v/>
          </cell>
          <cell r="G4975" t="str">
            <v/>
          </cell>
          <cell r="H4975" t="str">
            <v/>
          </cell>
          <cell r="I4975"/>
          <cell r="J4975"/>
          <cell r="K4975"/>
          <cell r="L4975"/>
          <cell r="M4975" t="str">
            <v/>
          </cell>
          <cell r="N4975"/>
          <cell r="O4975"/>
          <cell r="P4975"/>
          <cell r="Q4975" t="str">
            <v/>
          </cell>
          <cell r="R4975"/>
          <cell r="S4975" t="str">
            <v/>
          </cell>
          <cell r="T4975"/>
          <cell r="U4975"/>
          <cell r="V4975" t="str">
            <v/>
          </cell>
        </row>
        <row r="4976">
          <cell r="A4976"/>
          <cell r="B4976" t="str">
            <v/>
          </cell>
          <cell r="C4976"/>
          <cell r="D4976" t="str">
            <v/>
          </cell>
          <cell r="E4976" t="str">
            <v/>
          </cell>
          <cell r="F4976" t="str">
            <v/>
          </cell>
          <cell r="G4976" t="str">
            <v/>
          </cell>
          <cell r="H4976" t="str">
            <v/>
          </cell>
          <cell r="I4976"/>
          <cell r="J4976"/>
          <cell r="K4976"/>
          <cell r="L4976"/>
          <cell r="M4976" t="str">
            <v/>
          </cell>
          <cell r="N4976"/>
          <cell r="O4976"/>
          <cell r="P4976"/>
          <cell r="Q4976" t="str">
            <v/>
          </cell>
          <cell r="R4976"/>
          <cell r="S4976" t="str">
            <v/>
          </cell>
          <cell r="T4976"/>
          <cell r="U4976"/>
          <cell r="V4976" t="str">
            <v/>
          </cell>
        </row>
        <row r="4977">
          <cell r="A4977"/>
          <cell r="B4977" t="str">
            <v/>
          </cell>
          <cell r="C4977"/>
          <cell r="D4977" t="str">
            <v/>
          </cell>
          <cell r="E4977" t="str">
            <v/>
          </cell>
          <cell r="F4977" t="str">
            <v/>
          </cell>
          <cell r="G4977" t="str">
            <v/>
          </cell>
          <cell r="H4977" t="str">
            <v/>
          </cell>
          <cell r="I4977"/>
          <cell r="J4977"/>
          <cell r="K4977"/>
          <cell r="L4977"/>
          <cell r="M4977" t="str">
            <v/>
          </cell>
          <cell r="N4977"/>
          <cell r="O4977"/>
          <cell r="P4977"/>
          <cell r="Q4977" t="str">
            <v/>
          </cell>
          <cell r="R4977"/>
          <cell r="S4977" t="str">
            <v/>
          </cell>
          <cell r="T4977"/>
          <cell r="U4977"/>
          <cell r="V4977" t="str">
            <v/>
          </cell>
        </row>
        <row r="4978">
          <cell r="A4978"/>
          <cell r="B4978" t="str">
            <v/>
          </cell>
          <cell r="C4978"/>
          <cell r="D4978" t="str">
            <v/>
          </cell>
          <cell r="E4978" t="str">
            <v/>
          </cell>
          <cell r="F4978" t="str">
            <v/>
          </cell>
          <cell r="G4978" t="str">
            <v/>
          </cell>
          <cell r="H4978" t="str">
            <v/>
          </cell>
          <cell r="I4978"/>
          <cell r="J4978"/>
          <cell r="K4978"/>
          <cell r="L4978"/>
          <cell r="M4978" t="str">
            <v/>
          </cell>
          <cell r="N4978"/>
          <cell r="O4978"/>
          <cell r="P4978"/>
          <cell r="Q4978" t="str">
            <v/>
          </cell>
          <cell r="R4978"/>
          <cell r="S4978" t="str">
            <v/>
          </cell>
          <cell r="T4978"/>
          <cell r="U4978"/>
          <cell r="V4978" t="str">
            <v/>
          </cell>
        </row>
        <row r="4979">
          <cell r="A4979"/>
          <cell r="B4979" t="str">
            <v/>
          </cell>
          <cell r="C4979"/>
          <cell r="D4979" t="str">
            <v/>
          </cell>
          <cell r="E4979" t="str">
            <v/>
          </cell>
          <cell r="F4979" t="str">
            <v/>
          </cell>
          <cell r="G4979" t="str">
            <v/>
          </cell>
          <cell r="H4979" t="str">
            <v/>
          </cell>
          <cell r="I4979"/>
          <cell r="J4979"/>
          <cell r="K4979"/>
          <cell r="L4979"/>
          <cell r="M4979" t="str">
            <v/>
          </cell>
          <cell r="N4979"/>
          <cell r="O4979"/>
          <cell r="P4979"/>
          <cell r="Q4979" t="str">
            <v/>
          </cell>
          <cell r="R4979"/>
          <cell r="S4979" t="str">
            <v/>
          </cell>
          <cell r="T4979"/>
          <cell r="U4979"/>
          <cell r="V4979" t="str">
            <v/>
          </cell>
        </row>
        <row r="4980">
          <cell r="A4980"/>
          <cell r="B4980" t="str">
            <v/>
          </cell>
          <cell r="C4980"/>
          <cell r="D4980" t="str">
            <v/>
          </cell>
          <cell r="E4980" t="str">
            <v/>
          </cell>
          <cell r="F4980" t="str">
            <v/>
          </cell>
          <cell r="G4980" t="str">
            <v/>
          </cell>
          <cell r="H4980" t="str">
            <v/>
          </cell>
          <cell r="I4980"/>
          <cell r="J4980"/>
          <cell r="K4980"/>
          <cell r="L4980"/>
          <cell r="M4980" t="str">
            <v/>
          </cell>
          <cell r="N4980"/>
          <cell r="O4980"/>
          <cell r="P4980"/>
          <cell r="Q4980" t="str">
            <v/>
          </cell>
          <cell r="R4980"/>
          <cell r="S4980" t="str">
            <v/>
          </cell>
          <cell r="T4980"/>
          <cell r="U4980"/>
          <cell r="V4980" t="str">
            <v/>
          </cell>
        </row>
        <row r="4981">
          <cell r="A4981"/>
          <cell r="B4981" t="str">
            <v/>
          </cell>
          <cell r="C4981"/>
          <cell r="D4981" t="str">
            <v/>
          </cell>
          <cell r="E4981" t="str">
            <v/>
          </cell>
          <cell r="F4981" t="str">
            <v/>
          </cell>
          <cell r="G4981" t="str">
            <v/>
          </cell>
          <cell r="H4981" t="str">
            <v/>
          </cell>
          <cell r="I4981"/>
          <cell r="J4981"/>
          <cell r="K4981"/>
          <cell r="L4981"/>
          <cell r="M4981" t="str">
            <v/>
          </cell>
          <cell r="N4981"/>
          <cell r="O4981"/>
          <cell r="P4981"/>
          <cell r="Q4981" t="str">
            <v/>
          </cell>
          <cell r="R4981"/>
          <cell r="S4981" t="str">
            <v/>
          </cell>
          <cell r="T4981"/>
          <cell r="U4981"/>
          <cell r="V4981" t="str">
            <v/>
          </cell>
        </row>
        <row r="4982">
          <cell r="A4982"/>
          <cell r="B4982" t="str">
            <v/>
          </cell>
          <cell r="C4982"/>
          <cell r="D4982" t="str">
            <v/>
          </cell>
          <cell r="E4982" t="str">
            <v/>
          </cell>
          <cell r="F4982" t="str">
            <v/>
          </cell>
          <cell r="G4982" t="str">
            <v/>
          </cell>
          <cell r="H4982" t="str">
            <v/>
          </cell>
          <cell r="I4982"/>
          <cell r="J4982"/>
          <cell r="K4982"/>
          <cell r="L4982"/>
          <cell r="M4982" t="str">
            <v/>
          </cell>
          <cell r="N4982"/>
          <cell r="O4982"/>
          <cell r="P4982"/>
          <cell r="Q4982" t="str">
            <v/>
          </cell>
          <cell r="R4982"/>
          <cell r="S4982" t="str">
            <v/>
          </cell>
          <cell r="T4982"/>
          <cell r="U4982"/>
          <cell r="V4982" t="str">
            <v/>
          </cell>
        </row>
        <row r="4983">
          <cell r="A4983"/>
          <cell r="B4983" t="str">
            <v/>
          </cell>
          <cell r="C4983"/>
          <cell r="D4983" t="str">
            <v/>
          </cell>
          <cell r="E4983" t="str">
            <v/>
          </cell>
          <cell r="F4983" t="str">
            <v/>
          </cell>
          <cell r="G4983" t="str">
            <v/>
          </cell>
          <cell r="H4983" t="str">
            <v/>
          </cell>
          <cell r="I4983"/>
          <cell r="J4983"/>
          <cell r="K4983"/>
          <cell r="L4983"/>
          <cell r="M4983" t="str">
            <v/>
          </cell>
          <cell r="N4983"/>
          <cell r="O4983"/>
          <cell r="P4983"/>
          <cell r="Q4983" t="str">
            <v/>
          </cell>
          <cell r="R4983"/>
          <cell r="S4983" t="str">
            <v/>
          </cell>
          <cell r="T4983"/>
          <cell r="U4983"/>
          <cell r="V4983" t="str">
            <v/>
          </cell>
        </row>
        <row r="4984">
          <cell r="A4984"/>
          <cell r="B4984" t="str">
            <v/>
          </cell>
          <cell r="C4984"/>
          <cell r="D4984" t="str">
            <v/>
          </cell>
          <cell r="E4984" t="str">
            <v/>
          </cell>
          <cell r="F4984" t="str">
            <v/>
          </cell>
          <cell r="G4984" t="str">
            <v/>
          </cell>
          <cell r="H4984" t="str">
            <v/>
          </cell>
          <cell r="I4984"/>
          <cell r="J4984"/>
          <cell r="K4984"/>
          <cell r="L4984"/>
          <cell r="M4984" t="str">
            <v/>
          </cell>
          <cell r="N4984"/>
          <cell r="O4984"/>
          <cell r="P4984"/>
          <cell r="Q4984" t="str">
            <v/>
          </cell>
          <cell r="R4984"/>
          <cell r="S4984" t="str">
            <v/>
          </cell>
          <cell r="T4984"/>
          <cell r="U4984"/>
          <cell r="V4984" t="str">
            <v/>
          </cell>
        </row>
        <row r="4985">
          <cell r="A4985"/>
          <cell r="B4985" t="str">
            <v/>
          </cell>
          <cell r="C4985"/>
          <cell r="D4985" t="str">
            <v/>
          </cell>
          <cell r="E4985" t="str">
            <v/>
          </cell>
          <cell r="F4985" t="str">
            <v/>
          </cell>
          <cell r="G4985" t="str">
            <v/>
          </cell>
          <cell r="H4985" t="str">
            <v/>
          </cell>
          <cell r="I4985"/>
          <cell r="J4985"/>
          <cell r="K4985"/>
          <cell r="L4985"/>
          <cell r="M4985" t="str">
            <v/>
          </cell>
          <cell r="N4985"/>
          <cell r="O4985"/>
          <cell r="P4985"/>
          <cell r="Q4985" t="str">
            <v/>
          </cell>
          <cell r="R4985"/>
          <cell r="S4985" t="str">
            <v/>
          </cell>
          <cell r="T4985"/>
          <cell r="U4985"/>
          <cell r="V4985" t="str">
            <v/>
          </cell>
        </row>
        <row r="4986">
          <cell r="A4986"/>
          <cell r="B4986" t="str">
            <v/>
          </cell>
          <cell r="C4986"/>
          <cell r="D4986" t="str">
            <v/>
          </cell>
          <cell r="E4986" t="str">
            <v/>
          </cell>
          <cell r="F4986" t="str">
            <v/>
          </cell>
          <cell r="G4986" t="str">
            <v/>
          </cell>
          <cell r="H4986" t="str">
            <v/>
          </cell>
          <cell r="I4986"/>
          <cell r="J4986"/>
          <cell r="K4986"/>
          <cell r="L4986"/>
          <cell r="M4986" t="str">
            <v/>
          </cell>
          <cell r="N4986"/>
          <cell r="O4986"/>
          <cell r="P4986"/>
          <cell r="Q4986" t="str">
            <v/>
          </cell>
          <cell r="R4986"/>
          <cell r="S4986" t="str">
            <v/>
          </cell>
          <cell r="T4986"/>
          <cell r="U4986"/>
          <cell r="V4986" t="str">
            <v/>
          </cell>
        </row>
        <row r="4987">
          <cell r="A4987"/>
          <cell r="B4987" t="str">
            <v/>
          </cell>
          <cell r="C4987"/>
          <cell r="D4987" t="str">
            <v/>
          </cell>
          <cell r="E4987" t="str">
            <v/>
          </cell>
          <cell r="F4987" t="str">
            <v/>
          </cell>
          <cell r="G4987" t="str">
            <v/>
          </cell>
          <cell r="H4987" t="str">
            <v/>
          </cell>
          <cell r="I4987"/>
          <cell r="J4987"/>
          <cell r="K4987"/>
          <cell r="L4987"/>
          <cell r="M4987" t="str">
            <v/>
          </cell>
          <cell r="N4987"/>
          <cell r="O4987"/>
          <cell r="P4987"/>
          <cell r="Q4987" t="str">
            <v/>
          </cell>
          <cell r="R4987"/>
          <cell r="S4987" t="str">
            <v/>
          </cell>
          <cell r="T4987"/>
          <cell r="U4987"/>
          <cell r="V4987" t="str">
            <v/>
          </cell>
        </row>
        <row r="4988">
          <cell r="A4988"/>
          <cell r="B4988" t="str">
            <v/>
          </cell>
          <cell r="C4988"/>
          <cell r="D4988" t="str">
            <v/>
          </cell>
          <cell r="E4988" t="str">
            <v/>
          </cell>
          <cell r="F4988" t="str">
            <v/>
          </cell>
          <cell r="G4988" t="str">
            <v/>
          </cell>
          <cell r="H4988" t="str">
            <v/>
          </cell>
          <cell r="I4988"/>
          <cell r="J4988"/>
          <cell r="K4988"/>
          <cell r="L4988"/>
          <cell r="M4988" t="str">
            <v/>
          </cell>
          <cell r="N4988"/>
          <cell r="O4988"/>
          <cell r="P4988"/>
          <cell r="Q4988" t="str">
            <v/>
          </cell>
          <cell r="R4988"/>
          <cell r="S4988" t="str">
            <v/>
          </cell>
          <cell r="T4988"/>
          <cell r="U4988"/>
          <cell r="V4988" t="str">
            <v/>
          </cell>
        </row>
        <row r="4989">
          <cell r="A4989"/>
          <cell r="B4989" t="str">
            <v/>
          </cell>
          <cell r="C4989"/>
          <cell r="D4989" t="str">
            <v/>
          </cell>
          <cell r="E4989" t="str">
            <v/>
          </cell>
          <cell r="F4989" t="str">
            <v/>
          </cell>
          <cell r="G4989" t="str">
            <v/>
          </cell>
          <cell r="H4989" t="str">
            <v/>
          </cell>
          <cell r="I4989"/>
          <cell r="J4989"/>
          <cell r="K4989"/>
          <cell r="L4989"/>
          <cell r="M4989" t="str">
            <v/>
          </cell>
          <cell r="N4989"/>
          <cell r="O4989"/>
          <cell r="P4989"/>
          <cell r="Q4989" t="str">
            <v/>
          </cell>
          <cell r="R4989"/>
          <cell r="S4989" t="str">
            <v/>
          </cell>
          <cell r="T4989"/>
          <cell r="U4989"/>
          <cell r="V4989" t="str">
            <v/>
          </cell>
        </row>
        <row r="4990">
          <cell r="A4990"/>
          <cell r="B4990" t="str">
            <v/>
          </cell>
          <cell r="C4990"/>
          <cell r="D4990" t="str">
            <v/>
          </cell>
          <cell r="E4990" t="str">
            <v/>
          </cell>
          <cell r="F4990" t="str">
            <v/>
          </cell>
          <cell r="G4990" t="str">
            <v/>
          </cell>
          <cell r="H4990" t="str">
            <v/>
          </cell>
          <cell r="I4990"/>
          <cell r="J4990"/>
          <cell r="K4990"/>
          <cell r="L4990"/>
          <cell r="M4990" t="str">
            <v/>
          </cell>
          <cell r="N4990"/>
          <cell r="O4990"/>
          <cell r="P4990"/>
          <cell r="Q4990" t="str">
            <v/>
          </cell>
          <cell r="R4990"/>
          <cell r="S4990" t="str">
            <v/>
          </cell>
          <cell r="T4990"/>
          <cell r="U4990"/>
          <cell r="V4990" t="str">
            <v/>
          </cell>
        </row>
        <row r="4991">
          <cell r="A4991"/>
          <cell r="B4991" t="str">
            <v/>
          </cell>
          <cell r="C4991"/>
          <cell r="D4991" t="str">
            <v/>
          </cell>
          <cell r="E4991" t="str">
            <v/>
          </cell>
          <cell r="F4991" t="str">
            <v/>
          </cell>
          <cell r="G4991" t="str">
            <v/>
          </cell>
          <cell r="H4991" t="str">
            <v/>
          </cell>
          <cell r="I4991"/>
          <cell r="J4991"/>
          <cell r="K4991"/>
          <cell r="L4991"/>
          <cell r="M4991" t="str">
            <v/>
          </cell>
          <cell r="N4991"/>
          <cell r="O4991"/>
          <cell r="P4991"/>
          <cell r="Q4991" t="str">
            <v/>
          </cell>
          <cell r="R4991"/>
          <cell r="S4991" t="str">
            <v/>
          </cell>
          <cell r="T4991"/>
          <cell r="U4991"/>
          <cell r="V4991" t="str">
            <v/>
          </cell>
        </row>
        <row r="4992">
          <cell r="A4992"/>
          <cell r="B4992" t="str">
            <v/>
          </cell>
          <cell r="C4992"/>
          <cell r="D4992" t="str">
            <v/>
          </cell>
          <cell r="E4992" t="str">
            <v/>
          </cell>
          <cell r="F4992" t="str">
            <v/>
          </cell>
          <cell r="G4992" t="str">
            <v/>
          </cell>
          <cell r="H4992" t="str">
            <v/>
          </cell>
          <cell r="I4992"/>
          <cell r="J4992"/>
          <cell r="K4992"/>
          <cell r="L4992"/>
          <cell r="M4992" t="str">
            <v/>
          </cell>
          <cell r="N4992"/>
          <cell r="O4992"/>
          <cell r="P4992"/>
          <cell r="Q4992" t="str">
            <v/>
          </cell>
          <cell r="R4992"/>
          <cell r="S4992" t="str">
            <v/>
          </cell>
          <cell r="T4992"/>
          <cell r="U4992"/>
          <cell r="V4992" t="str">
            <v/>
          </cell>
        </row>
        <row r="4993">
          <cell r="A4993"/>
          <cell r="B4993" t="str">
            <v/>
          </cell>
          <cell r="C4993"/>
          <cell r="D4993" t="str">
            <v/>
          </cell>
          <cell r="E4993" t="str">
            <v/>
          </cell>
          <cell r="F4993" t="str">
            <v/>
          </cell>
          <cell r="G4993" t="str">
            <v/>
          </cell>
          <cell r="H4993" t="str">
            <v/>
          </cell>
          <cell r="I4993"/>
          <cell r="J4993"/>
          <cell r="K4993"/>
          <cell r="L4993"/>
          <cell r="M4993" t="str">
            <v/>
          </cell>
          <cell r="N4993"/>
          <cell r="O4993"/>
          <cell r="P4993"/>
          <cell r="Q4993" t="str">
            <v/>
          </cell>
          <cell r="R4993"/>
          <cell r="S4993" t="str">
            <v/>
          </cell>
          <cell r="T4993"/>
          <cell r="U4993"/>
          <cell r="V4993" t="str">
            <v/>
          </cell>
        </row>
        <row r="4994">
          <cell r="A4994"/>
          <cell r="B4994" t="str">
            <v/>
          </cell>
          <cell r="C4994"/>
          <cell r="D4994" t="str">
            <v/>
          </cell>
          <cell r="E4994" t="str">
            <v/>
          </cell>
          <cell r="F4994" t="str">
            <v/>
          </cell>
          <cell r="G4994" t="str">
            <v/>
          </cell>
          <cell r="H4994" t="str">
            <v/>
          </cell>
          <cell r="I4994"/>
          <cell r="J4994"/>
          <cell r="K4994"/>
          <cell r="L4994"/>
          <cell r="M4994" t="str">
            <v/>
          </cell>
          <cell r="N4994"/>
          <cell r="O4994"/>
          <cell r="P4994"/>
          <cell r="Q4994" t="str">
            <v/>
          </cell>
          <cell r="R4994"/>
          <cell r="S4994" t="str">
            <v/>
          </cell>
          <cell r="T4994"/>
          <cell r="U4994"/>
          <cell r="V4994" t="str">
            <v/>
          </cell>
        </row>
        <row r="4995">
          <cell r="A4995"/>
          <cell r="B4995" t="str">
            <v/>
          </cell>
          <cell r="C4995"/>
          <cell r="D4995" t="str">
            <v/>
          </cell>
          <cell r="E4995" t="str">
            <v/>
          </cell>
          <cell r="F4995" t="str">
            <v/>
          </cell>
          <cell r="G4995" t="str">
            <v/>
          </cell>
          <cell r="H4995" t="str">
            <v/>
          </cell>
          <cell r="I4995"/>
          <cell r="J4995"/>
          <cell r="K4995"/>
          <cell r="L4995"/>
          <cell r="M4995" t="str">
            <v/>
          </cell>
          <cell r="N4995"/>
          <cell r="O4995"/>
          <cell r="P4995"/>
          <cell r="Q4995" t="str">
            <v/>
          </cell>
          <cell r="R4995"/>
          <cell r="S4995" t="str">
            <v/>
          </cell>
          <cell r="T4995"/>
          <cell r="U4995"/>
          <cell r="V4995" t="str">
            <v/>
          </cell>
        </row>
        <row r="4996">
          <cell r="A4996"/>
          <cell r="B4996" t="str">
            <v/>
          </cell>
          <cell r="C4996"/>
          <cell r="D4996" t="str">
            <v/>
          </cell>
          <cell r="E4996" t="str">
            <v/>
          </cell>
          <cell r="F4996" t="str">
            <v/>
          </cell>
          <cell r="G4996" t="str">
            <v/>
          </cell>
          <cell r="H4996" t="str">
            <v/>
          </cell>
          <cell r="I4996"/>
          <cell r="J4996"/>
          <cell r="K4996"/>
          <cell r="L4996"/>
          <cell r="M4996" t="str">
            <v/>
          </cell>
          <cell r="N4996"/>
          <cell r="O4996"/>
          <cell r="P4996"/>
          <cell r="Q4996" t="str">
            <v/>
          </cell>
          <cell r="R4996"/>
          <cell r="S4996" t="str">
            <v/>
          </cell>
          <cell r="T4996"/>
          <cell r="U4996"/>
          <cell r="V4996" t="str">
            <v/>
          </cell>
        </row>
        <row r="4997">
          <cell r="A4997"/>
          <cell r="B4997" t="str">
            <v/>
          </cell>
          <cell r="C4997"/>
          <cell r="D4997" t="str">
            <v/>
          </cell>
          <cell r="E4997" t="str">
            <v/>
          </cell>
          <cell r="F4997" t="str">
            <v/>
          </cell>
          <cell r="G4997" t="str">
            <v/>
          </cell>
          <cell r="H4997" t="str">
            <v/>
          </cell>
          <cell r="I4997"/>
          <cell r="J4997"/>
          <cell r="K4997"/>
          <cell r="L4997"/>
          <cell r="M4997" t="str">
            <v/>
          </cell>
          <cell r="N4997"/>
          <cell r="O4997"/>
          <cell r="P4997"/>
          <cell r="Q4997" t="str">
            <v/>
          </cell>
          <cell r="R4997"/>
          <cell r="S4997" t="str">
            <v/>
          </cell>
          <cell r="T4997"/>
          <cell r="U4997"/>
          <cell r="V4997" t="str">
            <v/>
          </cell>
        </row>
        <row r="4998">
          <cell r="A4998"/>
          <cell r="B4998" t="str">
            <v/>
          </cell>
          <cell r="C4998"/>
          <cell r="D4998" t="str">
            <v/>
          </cell>
          <cell r="E4998" t="str">
            <v/>
          </cell>
          <cell r="F4998" t="str">
            <v/>
          </cell>
          <cell r="G4998" t="str">
            <v/>
          </cell>
          <cell r="H4998" t="str">
            <v/>
          </cell>
          <cell r="I4998"/>
          <cell r="J4998"/>
          <cell r="K4998"/>
          <cell r="L4998"/>
          <cell r="M4998" t="str">
            <v/>
          </cell>
          <cell r="N4998"/>
          <cell r="O4998"/>
          <cell r="P4998"/>
          <cell r="Q4998" t="str">
            <v/>
          </cell>
          <cell r="R4998"/>
          <cell r="S4998" t="str">
            <v/>
          </cell>
          <cell r="T4998"/>
          <cell r="U4998"/>
          <cell r="V4998" t="str">
            <v/>
          </cell>
        </row>
        <row r="4999">
          <cell r="A4999"/>
          <cell r="B4999" t="str">
            <v/>
          </cell>
          <cell r="C4999"/>
          <cell r="D4999" t="str">
            <v/>
          </cell>
          <cell r="E4999" t="str">
            <v/>
          </cell>
          <cell r="F4999" t="str">
            <v/>
          </cell>
          <cell r="G4999" t="str">
            <v/>
          </cell>
          <cell r="H4999" t="str">
            <v/>
          </cell>
          <cell r="I4999"/>
          <cell r="J4999"/>
          <cell r="K4999"/>
          <cell r="L4999"/>
          <cell r="M4999" t="str">
            <v/>
          </cell>
          <cell r="N4999"/>
          <cell r="O4999"/>
          <cell r="P4999"/>
          <cell r="Q4999" t="str">
            <v/>
          </cell>
          <cell r="R4999"/>
          <cell r="S4999" t="str">
            <v/>
          </cell>
          <cell r="T4999"/>
          <cell r="U4999"/>
          <cell r="V4999" t="str">
            <v/>
          </cell>
        </row>
        <row r="5000">
          <cell r="A5000"/>
          <cell r="B5000" t="str">
            <v/>
          </cell>
          <cell r="C5000"/>
          <cell r="D5000" t="str">
            <v/>
          </cell>
          <cell r="E5000" t="str">
            <v/>
          </cell>
          <cell r="F5000" t="str">
            <v/>
          </cell>
          <cell r="G5000" t="str">
            <v/>
          </cell>
          <cell r="H5000" t="str">
            <v/>
          </cell>
          <cell r="I5000"/>
          <cell r="J5000"/>
          <cell r="K5000"/>
          <cell r="L5000"/>
          <cell r="M5000" t="str">
            <v/>
          </cell>
          <cell r="N5000"/>
          <cell r="O5000"/>
          <cell r="P5000"/>
          <cell r="Q5000" t="str">
            <v/>
          </cell>
          <cell r="R5000"/>
          <cell r="S5000" t="str">
            <v/>
          </cell>
          <cell r="T5000"/>
          <cell r="U5000"/>
          <cell r="V5000" t="str">
            <v/>
          </cell>
        </row>
        <row r="5001">
          <cell r="A5001"/>
          <cell r="B5001" t="str">
            <v/>
          </cell>
          <cell r="C5001"/>
          <cell r="D5001" t="str">
            <v/>
          </cell>
          <cell r="E5001" t="str">
            <v/>
          </cell>
          <cell r="F5001" t="str">
            <v/>
          </cell>
          <cell r="G5001" t="str">
            <v/>
          </cell>
          <cell r="H5001" t="str">
            <v/>
          </cell>
          <cell r="I5001"/>
          <cell r="J5001"/>
          <cell r="K5001"/>
          <cell r="L5001"/>
          <cell r="M5001" t="str">
            <v/>
          </cell>
          <cell r="N5001"/>
          <cell r="O5001"/>
          <cell r="P5001"/>
          <cell r="Q5001" t="str">
            <v/>
          </cell>
          <cell r="R5001"/>
          <cell r="S5001" t="str">
            <v/>
          </cell>
          <cell r="T5001"/>
          <cell r="U5001"/>
          <cell r="V5001" t="str">
            <v/>
          </cell>
        </row>
        <row r="5002">
          <cell r="A5002"/>
          <cell r="B5002" t="str">
            <v/>
          </cell>
          <cell r="C5002"/>
          <cell r="D5002" t="str">
            <v/>
          </cell>
          <cell r="E5002" t="str">
            <v/>
          </cell>
          <cell r="F5002" t="str">
            <v/>
          </cell>
          <cell r="G5002" t="str">
            <v/>
          </cell>
          <cell r="H5002" t="str">
            <v/>
          </cell>
          <cell r="I5002"/>
          <cell r="J5002"/>
          <cell r="K5002"/>
          <cell r="L5002"/>
          <cell r="M5002" t="str">
            <v/>
          </cell>
          <cell r="N5002"/>
          <cell r="O5002"/>
          <cell r="P5002"/>
          <cell r="Q5002" t="str">
            <v/>
          </cell>
          <cell r="R5002"/>
          <cell r="S5002" t="str">
            <v/>
          </cell>
          <cell r="T5002"/>
          <cell r="U5002"/>
          <cell r="V5002" t="str">
            <v/>
          </cell>
        </row>
        <row r="5003">
          <cell r="A5003"/>
          <cell r="B5003" t="str">
            <v/>
          </cell>
          <cell r="C5003"/>
          <cell r="D5003" t="str">
            <v/>
          </cell>
          <cell r="E5003" t="str">
            <v/>
          </cell>
          <cell r="F5003" t="str">
            <v/>
          </cell>
          <cell r="G5003" t="str">
            <v/>
          </cell>
          <cell r="H5003" t="str">
            <v/>
          </cell>
          <cell r="I5003"/>
          <cell r="J5003"/>
          <cell r="K5003"/>
          <cell r="L5003"/>
          <cell r="M5003" t="str">
            <v/>
          </cell>
          <cell r="N5003"/>
          <cell r="O5003"/>
          <cell r="P5003"/>
          <cell r="Q5003" t="str">
            <v/>
          </cell>
          <cell r="R5003"/>
          <cell r="S5003" t="str">
            <v/>
          </cell>
          <cell r="T5003"/>
          <cell r="U5003"/>
          <cell r="V5003" t="str">
            <v/>
          </cell>
        </row>
        <row r="5004">
          <cell r="A5004"/>
          <cell r="B5004" t="str">
            <v/>
          </cell>
          <cell r="C5004"/>
          <cell r="D5004" t="str">
            <v/>
          </cell>
          <cell r="E5004" t="str">
            <v/>
          </cell>
          <cell r="F5004" t="str">
            <v/>
          </cell>
          <cell r="G5004" t="str">
            <v/>
          </cell>
          <cell r="H5004" t="str">
            <v/>
          </cell>
          <cell r="I5004"/>
          <cell r="J5004"/>
          <cell r="K5004"/>
          <cell r="L5004"/>
          <cell r="M5004" t="str">
            <v/>
          </cell>
          <cell r="N5004"/>
          <cell r="O5004"/>
          <cell r="P5004"/>
          <cell r="Q5004" t="str">
            <v/>
          </cell>
          <cell r="R5004"/>
          <cell r="S5004" t="str">
            <v/>
          </cell>
          <cell r="T5004"/>
          <cell r="U5004"/>
          <cell r="V5004" t="str">
            <v/>
          </cell>
        </row>
        <row r="5005">
          <cell r="A5005"/>
          <cell r="B5005" t="str">
            <v/>
          </cell>
          <cell r="C5005"/>
          <cell r="D5005" t="str">
            <v/>
          </cell>
          <cell r="E5005" t="str">
            <v/>
          </cell>
          <cell r="F5005" t="str">
            <v/>
          </cell>
          <cell r="G5005" t="str">
            <v/>
          </cell>
          <cell r="H5005" t="str">
            <v/>
          </cell>
          <cell r="I5005"/>
          <cell r="J5005"/>
          <cell r="K5005"/>
          <cell r="L5005"/>
          <cell r="M5005" t="str">
            <v/>
          </cell>
          <cell r="N5005"/>
          <cell r="O5005"/>
          <cell r="P5005"/>
          <cell r="Q5005" t="str">
            <v/>
          </cell>
          <cell r="R5005"/>
          <cell r="S5005" t="str">
            <v/>
          </cell>
          <cell r="T5005"/>
          <cell r="U5005"/>
          <cell r="V5005" t="str">
            <v/>
          </cell>
        </row>
        <row r="5006">
          <cell r="A5006"/>
          <cell r="B5006" t="str">
            <v/>
          </cell>
          <cell r="C5006"/>
          <cell r="D5006" t="str">
            <v/>
          </cell>
          <cell r="E5006" t="str">
            <v/>
          </cell>
          <cell r="F5006" t="str">
            <v/>
          </cell>
          <cell r="G5006" t="str">
            <v/>
          </cell>
          <cell r="H5006" t="str">
            <v/>
          </cell>
          <cell r="I5006"/>
          <cell r="J5006"/>
          <cell r="K5006"/>
          <cell r="L5006"/>
          <cell r="M5006" t="str">
            <v/>
          </cell>
          <cell r="N5006"/>
          <cell r="O5006"/>
          <cell r="P5006"/>
          <cell r="Q5006" t="str">
            <v/>
          </cell>
          <cell r="R5006"/>
          <cell r="S5006" t="str">
            <v/>
          </cell>
          <cell r="T5006"/>
          <cell r="U5006"/>
          <cell r="V5006" t="str">
            <v/>
          </cell>
        </row>
        <row r="5007">
          <cell r="A5007"/>
          <cell r="B5007" t="str">
            <v/>
          </cell>
          <cell r="C5007"/>
          <cell r="D5007" t="str">
            <v/>
          </cell>
          <cell r="E5007" t="str">
            <v/>
          </cell>
          <cell r="F5007" t="str">
            <v/>
          </cell>
          <cell r="G5007" t="str">
            <v/>
          </cell>
          <cell r="H5007" t="str">
            <v/>
          </cell>
          <cell r="I5007"/>
          <cell r="J5007"/>
          <cell r="K5007"/>
          <cell r="L5007"/>
          <cell r="M5007" t="str">
            <v/>
          </cell>
          <cell r="N5007"/>
          <cell r="O5007"/>
          <cell r="P5007"/>
          <cell r="Q5007" t="str">
            <v/>
          </cell>
          <cell r="R5007"/>
          <cell r="S5007" t="str">
            <v/>
          </cell>
          <cell r="T5007"/>
          <cell r="U5007"/>
          <cell r="V5007" t="str">
            <v/>
          </cell>
        </row>
        <row r="5008">
          <cell r="A5008"/>
          <cell r="B5008" t="str">
            <v/>
          </cell>
          <cell r="C5008"/>
          <cell r="D5008" t="str">
            <v/>
          </cell>
          <cell r="E5008" t="str">
            <v/>
          </cell>
          <cell r="F5008" t="str">
            <v/>
          </cell>
          <cell r="G5008" t="str">
            <v/>
          </cell>
          <cell r="H5008" t="str">
            <v/>
          </cell>
          <cell r="I5008"/>
          <cell r="J5008"/>
          <cell r="K5008"/>
          <cell r="L5008"/>
          <cell r="M5008" t="str">
            <v/>
          </cell>
          <cell r="N5008"/>
          <cell r="O5008"/>
          <cell r="P5008"/>
          <cell r="Q5008" t="str">
            <v/>
          </cell>
          <cell r="R5008"/>
          <cell r="S5008" t="str">
            <v/>
          </cell>
          <cell r="T5008"/>
          <cell r="U5008"/>
          <cell r="V5008" t="str">
            <v/>
          </cell>
        </row>
        <row r="5009">
          <cell r="A5009"/>
          <cell r="B5009" t="str">
            <v/>
          </cell>
          <cell r="C5009"/>
          <cell r="D5009" t="str">
            <v/>
          </cell>
          <cell r="E5009" t="str">
            <v/>
          </cell>
          <cell r="F5009" t="str">
            <v/>
          </cell>
          <cell r="G5009" t="str">
            <v/>
          </cell>
          <cell r="H5009" t="str">
            <v/>
          </cell>
          <cell r="I5009"/>
          <cell r="J5009"/>
          <cell r="K5009"/>
          <cell r="L5009"/>
          <cell r="M5009" t="str">
            <v/>
          </cell>
          <cell r="N5009"/>
          <cell r="O5009"/>
          <cell r="P5009"/>
          <cell r="Q5009" t="str">
            <v/>
          </cell>
          <cell r="R5009"/>
          <cell r="S5009" t="str">
            <v/>
          </cell>
          <cell r="T5009"/>
          <cell r="U5009"/>
          <cell r="V5009" t="str">
            <v/>
          </cell>
        </row>
        <row r="5010">
          <cell r="A5010"/>
          <cell r="B5010" t="str">
            <v/>
          </cell>
          <cell r="C5010"/>
          <cell r="D5010" t="str">
            <v/>
          </cell>
          <cell r="E5010" t="str">
            <v/>
          </cell>
          <cell r="F5010" t="str">
            <v/>
          </cell>
          <cell r="G5010" t="str">
            <v/>
          </cell>
          <cell r="H5010" t="str">
            <v/>
          </cell>
          <cell r="I5010"/>
          <cell r="J5010"/>
          <cell r="K5010"/>
          <cell r="L5010"/>
          <cell r="M5010" t="str">
            <v/>
          </cell>
          <cell r="N5010"/>
          <cell r="O5010"/>
          <cell r="P5010"/>
          <cell r="Q5010" t="str">
            <v/>
          </cell>
          <cell r="R5010"/>
          <cell r="S5010" t="str">
            <v/>
          </cell>
          <cell r="T5010"/>
          <cell r="U5010"/>
          <cell r="V5010" t="str">
            <v/>
          </cell>
        </row>
        <row r="5011">
          <cell r="A5011"/>
          <cell r="B5011" t="str">
            <v/>
          </cell>
          <cell r="C5011"/>
          <cell r="D5011" t="str">
            <v/>
          </cell>
          <cell r="E5011" t="str">
            <v/>
          </cell>
          <cell r="F5011" t="str">
            <v/>
          </cell>
          <cell r="G5011" t="str">
            <v/>
          </cell>
          <cell r="H5011" t="str">
            <v/>
          </cell>
          <cell r="I5011"/>
          <cell r="J5011"/>
          <cell r="K5011"/>
          <cell r="L5011"/>
          <cell r="M5011" t="str">
            <v/>
          </cell>
          <cell r="N5011"/>
          <cell r="O5011"/>
          <cell r="P5011"/>
          <cell r="Q5011" t="str">
            <v/>
          </cell>
          <cell r="R5011"/>
          <cell r="S5011" t="str">
            <v/>
          </cell>
          <cell r="T5011"/>
          <cell r="U5011"/>
          <cell r="V5011" t="str">
            <v/>
          </cell>
        </row>
        <row r="5012">
          <cell r="A5012"/>
          <cell r="B5012" t="str">
            <v/>
          </cell>
          <cell r="C5012"/>
          <cell r="D5012" t="str">
            <v/>
          </cell>
          <cell r="E5012" t="str">
            <v/>
          </cell>
          <cell r="F5012" t="str">
            <v/>
          </cell>
          <cell r="G5012" t="str">
            <v/>
          </cell>
          <cell r="H5012" t="str">
            <v/>
          </cell>
          <cell r="I5012"/>
          <cell r="J5012"/>
          <cell r="K5012"/>
          <cell r="L5012"/>
          <cell r="M5012" t="str">
            <v/>
          </cell>
          <cell r="N5012"/>
          <cell r="O5012"/>
          <cell r="P5012"/>
          <cell r="Q5012" t="str">
            <v/>
          </cell>
          <cell r="R5012"/>
          <cell r="S5012" t="str">
            <v/>
          </cell>
          <cell r="T5012"/>
          <cell r="U5012"/>
          <cell r="V5012" t="str">
            <v/>
          </cell>
        </row>
        <row r="5013">
          <cell r="A5013"/>
          <cell r="B5013" t="str">
            <v/>
          </cell>
          <cell r="C5013"/>
          <cell r="D5013" t="str">
            <v/>
          </cell>
          <cell r="E5013" t="str">
            <v/>
          </cell>
          <cell r="F5013" t="str">
            <v/>
          </cell>
          <cell r="G5013" t="str">
            <v/>
          </cell>
          <cell r="H5013" t="str">
            <v/>
          </cell>
          <cell r="I5013"/>
          <cell r="J5013"/>
          <cell r="K5013"/>
          <cell r="L5013"/>
          <cell r="M5013" t="str">
            <v/>
          </cell>
          <cell r="N5013"/>
          <cell r="O5013"/>
          <cell r="P5013"/>
          <cell r="Q5013" t="str">
            <v/>
          </cell>
          <cell r="R5013"/>
          <cell r="S5013" t="str">
            <v/>
          </cell>
          <cell r="T5013"/>
          <cell r="U5013"/>
          <cell r="V5013" t="str">
            <v/>
          </cell>
        </row>
        <row r="5014">
          <cell r="A5014"/>
          <cell r="B5014" t="str">
            <v/>
          </cell>
          <cell r="C5014"/>
          <cell r="D5014" t="str">
            <v/>
          </cell>
          <cell r="E5014" t="str">
            <v/>
          </cell>
          <cell r="F5014" t="str">
            <v/>
          </cell>
          <cell r="G5014" t="str">
            <v/>
          </cell>
          <cell r="H5014" t="str">
            <v/>
          </cell>
          <cell r="I5014"/>
          <cell r="J5014"/>
          <cell r="K5014"/>
          <cell r="L5014"/>
          <cell r="M5014" t="str">
            <v/>
          </cell>
          <cell r="N5014"/>
          <cell r="O5014"/>
          <cell r="P5014"/>
          <cell r="Q5014" t="str">
            <v/>
          </cell>
          <cell r="R5014"/>
          <cell r="S5014" t="str">
            <v/>
          </cell>
          <cell r="T5014"/>
          <cell r="U5014"/>
          <cell r="V5014" t="str">
            <v/>
          </cell>
        </row>
        <row r="5015">
          <cell r="A5015"/>
          <cell r="B5015" t="str">
            <v/>
          </cell>
          <cell r="C5015"/>
          <cell r="D5015" t="str">
            <v/>
          </cell>
          <cell r="E5015" t="str">
            <v/>
          </cell>
          <cell r="F5015" t="str">
            <v/>
          </cell>
          <cell r="G5015" t="str">
            <v/>
          </cell>
          <cell r="H5015" t="str">
            <v/>
          </cell>
          <cell r="I5015"/>
          <cell r="J5015"/>
          <cell r="K5015"/>
          <cell r="L5015"/>
          <cell r="M5015" t="str">
            <v/>
          </cell>
          <cell r="N5015"/>
          <cell r="O5015"/>
          <cell r="P5015"/>
          <cell r="Q5015" t="str">
            <v/>
          </cell>
          <cell r="R5015"/>
          <cell r="S5015" t="str">
            <v/>
          </cell>
          <cell r="T5015"/>
          <cell r="U5015"/>
          <cell r="V5015" t="str">
            <v/>
          </cell>
        </row>
        <row r="5016">
          <cell r="A5016"/>
          <cell r="B5016" t="str">
            <v/>
          </cell>
          <cell r="C5016"/>
          <cell r="D5016" t="str">
            <v/>
          </cell>
          <cell r="E5016" t="str">
            <v/>
          </cell>
          <cell r="F5016" t="str">
            <v/>
          </cell>
          <cell r="G5016" t="str">
            <v/>
          </cell>
          <cell r="H5016" t="str">
            <v/>
          </cell>
          <cell r="I5016"/>
          <cell r="J5016"/>
          <cell r="K5016"/>
          <cell r="L5016"/>
          <cell r="M5016" t="str">
            <v/>
          </cell>
          <cell r="N5016"/>
          <cell r="O5016"/>
          <cell r="P5016"/>
          <cell r="Q5016" t="str">
            <v/>
          </cell>
          <cell r="R5016"/>
          <cell r="S5016" t="str">
            <v/>
          </cell>
          <cell r="T5016"/>
          <cell r="U5016"/>
          <cell r="V5016" t="str">
            <v/>
          </cell>
        </row>
        <row r="5017">
          <cell r="A5017"/>
          <cell r="B5017" t="str">
            <v/>
          </cell>
          <cell r="C5017"/>
          <cell r="D5017" t="str">
            <v/>
          </cell>
          <cell r="E5017" t="str">
            <v/>
          </cell>
          <cell r="F5017" t="str">
            <v/>
          </cell>
          <cell r="G5017" t="str">
            <v/>
          </cell>
          <cell r="H5017" t="str">
            <v/>
          </cell>
          <cell r="I5017"/>
          <cell r="J5017"/>
          <cell r="K5017"/>
          <cell r="L5017"/>
          <cell r="M5017" t="str">
            <v/>
          </cell>
          <cell r="N5017"/>
          <cell r="O5017"/>
          <cell r="P5017"/>
          <cell r="Q5017" t="str">
            <v/>
          </cell>
          <cell r="R5017"/>
          <cell r="S5017" t="str">
            <v/>
          </cell>
          <cell r="T5017"/>
          <cell r="U5017"/>
          <cell r="V5017" t="str">
            <v/>
          </cell>
        </row>
        <row r="5018">
          <cell r="A5018"/>
          <cell r="B5018" t="str">
            <v/>
          </cell>
          <cell r="C5018"/>
          <cell r="D5018" t="str">
            <v/>
          </cell>
          <cell r="E5018" t="str">
            <v/>
          </cell>
          <cell r="F5018" t="str">
            <v/>
          </cell>
          <cell r="G5018" t="str">
            <v/>
          </cell>
          <cell r="H5018" t="str">
            <v/>
          </cell>
          <cell r="I5018"/>
          <cell r="J5018"/>
          <cell r="K5018"/>
          <cell r="L5018"/>
          <cell r="M5018" t="str">
            <v/>
          </cell>
          <cell r="N5018"/>
          <cell r="O5018"/>
          <cell r="P5018"/>
          <cell r="Q5018" t="str">
            <v/>
          </cell>
          <cell r="R5018"/>
          <cell r="S5018" t="str">
            <v/>
          </cell>
          <cell r="T5018"/>
          <cell r="U5018"/>
          <cell r="V5018" t="str">
            <v/>
          </cell>
        </row>
        <row r="5019">
          <cell r="A5019"/>
          <cell r="B5019" t="str">
            <v/>
          </cell>
          <cell r="C5019"/>
          <cell r="D5019" t="str">
            <v/>
          </cell>
          <cell r="E5019" t="str">
            <v/>
          </cell>
          <cell r="F5019" t="str">
            <v/>
          </cell>
          <cell r="G5019" t="str">
            <v/>
          </cell>
          <cell r="H5019" t="str">
            <v/>
          </cell>
          <cell r="I5019"/>
          <cell r="J5019"/>
          <cell r="K5019"/>
          <cell r="L5019"/>
          <cell r="M5019" t="str">
            <v/>
          </cell>
          <cell r="N5019"/>
          <cell r="O5019"/>
          <cell r="P5019"/>
          <cell r="Q5019" t="str">
            <v/>
          </cell>
          <cell r="R5019"/>
          <cell r="S5019" t="str">
            <v/>
          </cell>
          <cell r="T5019"/>
          <cell r="U5019"/>
          <cell r="V5019" t="str">
            <v/>
          </cell>
        </row>
        <row r="5020">
          <cell r="A5020"/>
          <cell r="B5020" t="str">
            <v/>
          </cell>
          <cell r="C5020"/>
          <cell r="D5020" t="str">
            <v/>
          </cell>
          <cell r="E5020" t="str">
            <v/>
          </cell>
          <cell r="F5020" t="str">
            <v/>
          </cell>
          <cell r="G5020" t="str">
            <v/>
          </cell>
          <cell r="H5020" t="str">
            <v/>
          </cell>
          <cell r="I5020"/>
          <cell r="J5020"/>
          <cell r="K5020"/>
          <cell r="L5020"/>
          <cell r="M5020" t="str">
            <v/>
          </cell>
          <cell r="N5020"/>
          <cell r="O5020"/>
          <cell r="P5020"/>
          <cell r="Q5020" t="str">
            <v/>
          </cell>
          <cell r="R5020"/>
          <cell r="S5020" t="str">
            <v/>
          </cell>
          <cell r="T5020"/>
          <cell r="U5020"/>
          <cell r="V5020" t="str">
            <v/>
          </cell>
        </row>
        <row r="5021">
          <cell r="A5021"/>
          <cell r="B5021" t="str">
            <v/>
          </cell>
          <cell r="C5021"/>
          <cell r="D5021" t="str">
            <v/>
          </cell>
          <cell r="E5021" t="str">
            <v/>
          </cell>
          <cell r="F5021" t="str">
            <v/>
          </cell>
          <cell r="G5021" t="str">
            <v/>
          </cell>
          <cell r="H5021" t="str">
            <v/>
          </cell>
          <cell r="I5021"/>
          <cell r="J5021"/>
          <cell r="K5021"/>
          <cell r="L5021"/>
          <cell r="M5021" t="str">
            <v/>
          </cell>
          <cell r="N5021"/>
          <cell r="O5021"/>
          <cell r="P5021"/>
          <cell r="Q5021" t="str">
            <v/>
          </cell>
          <cell r="R5021"/>
          <cell r="S5021" t="str">
            <v/>
          </cell>
          <cell r="T5021"/>
          <cell r="U5021"/>
          <cell r="V5021" t="str">
            <v/>
          </cell>
        </row>
        <row r="5022">
          <cell r="A5022"/>
          <cell r="B5022" t="str">
            <v/>
          </cell>
          <cell r="C5022"/>
          <cell r="D5022" t="str">
            <v/>
          </cell>
          <cell r="E5022" t="str">
            <v/>
          </cell>
          <cell r="F5022" t="str">
            <v/>
          </cell>
          <cell r="G5022" t="str">
            <v/>
          </cell>
          <cell r="H5022" t="str">
            <v/>
          </cell>
          <cell r="I5022"/>
          <cell r="J5022"/>
          <cell r="K5022"/>
          <cell r="L5022"/>
          <cell r="M5022" t="str">
            <v/>
          </cell>
          <cell r="N5022"/>
          <cell r="O5022"/>
          <cell r="P5022"/>
          <cell r="Q5022" t="str">
            <v/>
          </cell>
          <cell r="R5022"/>
          <cell r="S5022" t="str">
            <v/>
          </cell>
          <cell r="T5022"/>
          <cell r="U5022"/>
          <cell r="V5022" t="str">
            <v/>
          </cell>
        </row>
        <row r="5023">
          <cell r="A5023"/>
          <cell r="B5023" t="str">
            <v/>
          </cell>
          <cell r="C5023"/>
          <cell r="D5023" t="str">
            <v/>
          </cell>
          <cell r="E5023" t="str">
            <v/>
          </cell>
          <cell r="F5023" t="str">
            <v/>
          </cell>
          <cell r="G5023" t="str">
            <v/>
          </cell>
          <cell r="H5023" t="str">
            <v/>
          </cell>
          <cell r="I5023"/>
          <cell r="J5023"/>
          <cell r="K5023"/>
          <cell r="L5023"/>
          <cell r="M5023" t="str">
            <v/>
          </cell>
          <cell r="N5023"/>
          <cell r="O5023"/>
          <cell r="P5023"/>
          <cell r="Q5023" t="str">
            <v/>
          </cell>
          <cell r="R5023"/>
          <cell r="S5023" t="str">
            <v/>
          </cell>
          <cell r="T5023"/>
          <cell r="U5023"/>
          <cell r="V5023" t="str">
            <v/>
          </cell>
        </row>
        <row r="5024">
          <cell r="A5024"/>
          <cell r="B5024" t="str">
            <v/>
          </cell>
          <cell r="C5024"/>
          <cell r="D5024" t="str">
            <v/>
          </cell>
          <cell r="E5024" t="str">
            <v/>
          </cell>
          <cell r="F5024" t="str">
            <v/>
          </cell>
          <cell r="G5024" t="str">
            <v/>
          </cell>
          <cell r="H5024" t="str">
            <v/>
          </cell>
          <cell r="I5024"/>
          <cell r="J5024"/>
          <cell r="K5024"/>
          <cell r="L5024"/>
          <cell r="M5024" t="str">
            <v/>
          </cell>
          <cell r="N5024"/>
          <cell r="O5024"/>
          <cell r="P5024"/>
          <cell r="Q5024" t="str">
            <v/>
          </cell>
          <cell r="R5024"/>
          <cell r="S5024" t="str">
            <v/>
          </cell>
          <cell r="T5024"/>
          <cell r="U5024"/>
          <cell r="V5024" t="str">
            <v/>
          </cell>
        </row>
        <row r="5025">
          <cell r="A5025"/>
          <cell r="B5025" t="str">
            <v/>
          </cell>
          <cell r="C5025"/>
          <cell r="D5025" t="str">
            <v/>
          </cell>
          <cell r="E5025" t="str">
            <v/>
          </cell>
          <cell r="F5025" t="str">
            <v/>
          </cell>
          <cell r="G5025" t="str">
            <v/>
          </cell>
          <cell r="H5025" t="str">
            <v/>
          </cell>
          <cell r="I5025"/>
          <cell r="J5025"/>
          <cell r="K5025"/>
          <cell r="L5025"/>
          <cell r="M5025" t="str">
            <v/>
          </cell>
          <cell r="N5025"/>
          <cell r="O5025"/>
          <cell r="P5025"/>
          <cell r="Q5025" t="str">
            <v/>
          </cell>
          <cell r="R5025"/>
          <cell r="S5025" t="str">
            <v/>
          </cell>
          <cell r="T5025"/>
          <cell r="U5025"/>
          <cell r="V5025" t="str">
            <v/>
          </cell>
        </row>
        <row r="5026">
          <cell r="A5026"/>
          <cell r="B5026" t="str">
            <v/>
          </cell>
          <cell r="C5026"/>
          <cell r="D5026" t="str">
            <v/>
          </cell>
          <cell r="E5026" t="str">
            <v/>
          </cell>
          <cell r="F5026" t="str">
            <v/>
          </cell>
          <cell r="G5026" t="str">
            <v/>
          </cell>
          <cell r="H5026" t="str">
            <v/>
          </cell>
          <cell r="I5026"/>
          <cell r="J5026"/>
          <cell r="K5026"/>
          <cell r="L5026"/>
          <cell r="M5026" t="str">
            <v/>
          </cell>
          <cell r="N5026"/>
          <cell r="O5026"/>
          <cell r="P5026"/>
          <cell r="Q5026" t="str">
            <v/>
          </cell>
          <cell r="R5026"/>
          <cell r="S5026" t="str">
            <v/>
          </cell>
          <cell r="T5026"/>
          <cell r="U5026"/>
          <cell r="V5026" t="str">
            <v/>
          </cell>
        </row>
        <row r="5027">
          <cell r="A5027"/>
          <cell r="B5027" t="str">
            <v/>
          </cell>
          <cell r="C5027"/>
          <cell r="D5027" t="str">
            <v/>
          </cell>
          <cell r="E5027" t="str">
            <v/>
          </cell>
          <cell r="F5027" t="str">
            <v/>
          </cell>
          <cell r="G5027" t="str">
            <v/>
          </cell>
          <cell r="H5027" t="str">
            <v/>
          </cell>
          <cell r="I5027"/>
          <cell r="J5027"/>
          <cell r="K5027"/>
          <cell r="L5027"/>
          <cell r="M5027" t="str">
            <v/>
          </cell>
          <cell r="N5027"/>
          <cell r="O5027"/>
          <cell r="P5027"/>
          <cell r="Q5027" t="str">
            <v/>
          </cell>
          <cell r="R5027"/>
          <cell r="S5027" t="str">
            <v/>
          </cell>
          <cell r="T5027"/>
          <cell r="U5027"/>
          <cell r="V5027" t="str">
            <v/>
          </cell>
        </row>
        <row r="5028">
          <cell r="A5028"/>
          <cell r="B5028" t="str">
            <v/>
          </cell>
          <cell r="C5028"/>
          <cell r="D5028" t="str">
            <v/>
          </cell>
          <cell r="E5028" t="str">
            <v/>
          </cell>
          <cell r="F5028" t="str">
            <v/>
          </cell>
          <cell r="G5028" t="str">
            <v/>
          </cell>
          <cell r="H5028" t="str">
            <v/>
          </cell>
          <cell r="I5028"/>
          <cell r="J5028"/>
          <cell r="K5028"/>
          <cell r="L5028"/>
          <cell r="M5028" t="str">
            <v/>
          </cell>
          <cell r="N5028"/>
          <cell r="O5028"/>
          <cell r="P5028"/>
          <cell r="Q5028" t="str">
            <v/>
          </cell>
          <cell r="R5028"/>
          <cell r="S5028" t="str">
            <v/>
          </cell>
          <cell r="T5028"/>
          <cell r="U5028"/>
          <cell r="V5028" t="str">
            <v/>
          </cell>
        </row>
        <row r="5029">
          <cell r="A5029"/>
          <cell r="B5029" t="str">
            <v/>
          </cell>
          <cell r="C5029"/>
          <cell r="D5029" t="str">
            <v/>
          </cell>
          <cell r="E5029" t="str">
            <v/>
          </cell>
          <cell r="F5029" t="str">
            <v/>
          </cell>
          <cell r="G5029" t="str">
            <v/>
          </cell>
          <cell r="H5029" t="str">
            <v/>
          </cell>
          <cell r="I5029"/>
          <cell r="J5029"/>
          <cell r="K5029"/>
          <cell r="L5029"/>
          <cell r="M5029" t="str">
            <v/>
          </cell>
          <cell r="N5029"/>
          <cell r="O5029"/>
          <cell r="P5029"/>
          <cell r="Q5029" t="str">
            <v/>
          </cell>
          <cell r="R5029"/>
          <cell r="S5029" t="str">
            <v/>
          </cell>
          <cell r="T5029"/>
          <cell r="U5029"/>
          <cell r="V5029" t="str">
            <v/>
          </cell>
        </row>
        <row r="5030">
          <cell r="A5030"/>
          <cell r="B5030" t="str">
            <v/>
          </cell>
          <cell r="C5030"/>
          <cell r="D5030" t="str">
            <v/>
          </cell>
          <cell r="E5030" t="str">
            <v/>
          </cell>
          <cell r="F5030" t="str">
            <v/>
          </cell>
          <cell r="G5030" t="str">
            <v/>
          </cell>
          <cell r="H5030" t="str">
            <v/>
          </cell>
          <cell r="I5030"/>
          <cell r="J5030"/>
          <cell r="K5030"/>
          <cell r="L5030"/>
          <cell r="M5030" t="str">
            <v/>
          </cell>
          <cell r="N5030"/>
          <cell r="O5030"/>
          <cell r="P5030"/>
          <cell r="Q5030" t="str">
            <v/>
          </cell>
          <cell r="R5030"/>
          <cell r="S5030" t="str">
            <v/>
          </cell>
          <cell r="T5030"/>
          <cell r="U5030"/>
          <cell r="V5030" t="str">
            <v/>
          </cell>
        </row>
        <row r="5031">
          <cell r="A5031"/>
          <cell r="B5031" t="str">
            <v/>
          </cell>
          <cell r="C5031"/>
          <cell r="D5031" t="str">
            <v/>
          </cell>
          <cell r="E5031" t="str">
            <v/>
          </cell>
          <cell r="F5031" t="str">
            <v/>
          </cell>
          <cell r="G5031" t="str">
            <v/>
          </cell>
          <cell r="H5031" t="str">
            <v/>
          </cell>
          <cell r="I5031"/>
          <cell r="J5031"/>
          <cell r="K5031"/>
          <cell r="L5031"/>
          <cell r="M5031" t="str">
            <v/>
          </cell>
          <cell r="N5031"/>
          <cell r="O5031"/>
          <cell r="P5031"/>
          <cell r="Q5031" t="str">
            <v/>
          </cell>
          <cell r="R5031"/>
          <cell r="S5031" t="str">
            <v/>
          </cell>
          <cell r="T5031"/>
          <cell r="U5031"/>
          <cell r="V5031" t="str">
            <v/>
          </cell>
        </row>
        <row r="5032">
          <cell r="A5032"/>
          <cell r="B5032" t="str">
            <v/>
          </cell>
          <cell r="C5032"/>
          <cell r="D5032" t="str">
            <v/>
          </cell>
          <cell r="E5032" t="str">
            <v/>
          </cell>
          <cell r="F5032" t="str">
            <v/>
          </cell>
          <cell r="G5032" t="str">
            <v/>
          </cell>
          <cell r="H5032" t="str">
            <v/>
          </cell>
          <cell r="I5032"/>
          <cell r="J5032"/>
          <cell r="K5032"/>
          <cell r="L5032"/>
          <cell r="M5032" t="str">
            <v/>
          </cell>
          <cell r="N5032"/>
          <cell r="O5032"/>
          <cell r="P5032"/>
          <cell r="Q5032" t="str">
            <v/>
          </cell>
          <cell r="R5032"/>
          <cell r="S5032" t="str">
            <v/>
          </cell>
          <cell r="T5032"/>
          <cell r="U5032"/>
          <cell r="V5032" t="str">
            <v/>
          </cell>
        </row>
        <row r="5033">
          <cell r="A5033"/>
          <cell r="B5033" t="str">
            <v/>
          </cell>
          <cell r="C5033"/>
          <cell r="D5033" t="str">
            <v/>
          </cell>
          <cell r="E5033" t="str">
            <v/>
          </cell>
          <cell r="F5033" t="str">
            <v/>
          </cell>
          <cell r="G5033" t="str">
            <v/>
          </cell>
          <cell r="H5033" t="str">
            <v/>
          </cell>
          <cell r="I5033"/>
          <cell r="J5033"/>
          <cell r="K5033"/>
          <cell r="L5033"/>
          <cell r="M5033" t="str">
            <v/>
          </cell>
          <cell r="N5033"/>
          <cell r="O5033"/>
          <cell r="P5033"/>
          <cell r="Q5033" t="str">
            <v/>
          </cell>
          <cell r="R5033"/>
          <cell r="S5033" t="str">
            <v/>
          </cell>
          <cell r="T5033"/>
          <cell r="U5033"/>
          <cell r="V5033" t="str">
            <v/>
          </cell>
        </row>
        <row r="5034">
          <cell r="A5034"/>
          <cell r="B5034" t="str">
            <v/>
          </cell>
          <cell r="C5034"/>
          <cell r="D5034" t="str">
            <v/>
          </cell>
          <cell r="E5034" t="str">
            <v/>
          </cell>
          <cell r="F5034" t="str">
            <v/>
          </cell>
          <cell r="G5034" t="str">
            <v/>
          </cell>
          <cell r="H5034" t="str">
            <v/>
          </cell>
          <cell r="I5034"/>
          <cell r="J5034"/>
          <cell r="K5034"/>
          <cell r="L5034"/>
          <cell r="M5034" t="str">
            <v/>
          </cell>
          <cell r="N5034"/>
          <cell r="O5034"/>
          <cell r="P5034"/>
          <cell r="Q5034" t="str">
            <v/>
          </cell>
          <cell r="R5034"/>
          <cell r="S5034" t="str">
            <v/>
          </cell>
          <cell r="T5034"/>
          <cell r="U5034"/>
          <cell r="V5034" t="str">
            <v/>
          </cell>
        </row>
        <row r="5035">
          <cell r="A5035"/>
          <cell r="B5035" t="str">
            <v/>
          </cell>
          <cell r="C5035"/>
          <cell r="D5035" t="str">
            <v/>
          </cell>
          <cell r="E5035" t="str">
            <v/>
          </cell>
          <cell r="F5035" t="str">
            <v/>
          </cell>
          <cell r="G5035" t="str">
            <v/>
          </cell>
          <cell r="H5035" t="str">
            <v/>
          </cell>
          <cell r="I5035"/>
          <cell r="J5035"/>
          <cell r="K5035"/>
          <cell r="L5035"/>
          <cell r="M5035" t="str">
            <v/>
          </cell>
          <cell r="N5035"/>
          <cell r="O5035"/>
          <cell r="P5035"/>
          <cell r="Q5035" t="str">
            <v/>
          </cell>
          <cell r="R5035"/>
          <cell r="S5035" t="str">
            <v/>
          </cell>
          <cell r="T5035"/>
          <cell r="U5035"/>
          <cell r="V5035" t="str">
            <v/>
          </cell>
        </row>
        <row r="5036">
          <cell r="A5036"/>
          <cell r="B5036" t="str">
            <v/>
          </cell>
          <cell r="C5036"/>
          <cell r="D5036" t="str">
            <v/>
          </cell>
          <cell r="E5036" t="str">
            <v/>
          </cell>
          <cell r="F5036" t="str">
            <v/>
          </cell>
          <cell r="G5036" t="str">
            <v/>
          </cell>
          <cell r="H5036" t="str">
            <v/>
          </cell>
          <cell r="I5036"/>
          <cell r="J5036"/>
          <cell r="K5036"/>
          <cell r="L5036"/>
          <cell r="M5036" t="str">
            <v/>
          </cell>
          <cell r="N5036"/>
          <cell r="O5036"/>
          <cell r="P5036"/>
          <cell r="Q5036" t="str">
            <v/>
          </cell>
          <cell r="R5036"/>
          <cell r="S5036" t="str">
            <v/>
          </cell>
          <cell r="T5036"/>
          <cell r="U5036"/>
          <cell r="V5036" t="str">
            <v/>
          </cell>
        </row>
        <row r="5037">
          <cell r="A5037"/>
          <cell r="B5037" t="str">
            <v/>
          </cell>
          <cell r="C5037"/>
          <cell r="D5037" t="str">
            <v/>
          </cell>
          <cell r="E5037" t="str">
            <v/>
          </cell>
          <cell r="F5037" t="str">
            <v/>
          </cell>
          <cell r="G5037" t="str">
            <v/>
          </cell>
          <cell r="H5037" t="str">
            <v/>
          </cell>
          <cell r="I5037"/>
          <cell r="J5037"/>
          <cell r="K5037"/>
          <cell r="L5037"/>
          <cell r="M5037" t="str">
            <v/>
          </cell>
          <cell r="N5037"/>
          <cell r="O5037"/>
          <cell r="P5037"/>
          <cell r="Q5037" t="str">
            <v/>
          </cell>
          <cell r="R5037"/>
          <cell r="S5037" t="str">
            <v/>
          </cell>
          <cell r="T5037"/>
          <cell r="U5037"/>
          <cell r="V5037" t="str">
            <v/>
          </cell>
        </row>
        <row r="5038">
          <cell r="A5038"/>
          <cell r="B5038" t="str">
            <v/>
          </cell>
          <cell r="C5038"/>
          <cell r="D5038" t="str">
            <v/>
          </cell>
          <cell r="E5038" t="str">
            <v/>
          </cell>
          <cell r="F5038" t="str">
            <v/>
          </cell>
          <cell r="G5038" t="str">
            <v/>
          </cell>
          <cell r="H5038" t="str">
            <v/>
          </cell>
          <cell r="I5038"/>
          <cell r="J5038"/>
          <cell r="K5038"/>
          <cell r="L5038"/>
          <cell r="M5038" t="str">
            <v/>
          </cell>
          <cell r="N5038"/>
          <cell r="O5038"/>
          <cell r="P5038"/>
          <cell r="Q5038" t="str">
            <v/>
          </cell>
          <cell r="R5038"/>
          <cell r="S5038" t="str">
            <v/>
          </cell>
          <cell r="T5038"/>
          <cell r="U5038"/>
          <cell r="V5038" t="str">
            <v/>
          </cell>
        </row>
        <row r="5039">
          <cell r="A5039"/>
          <cell r="B5039" t="str">
            <v/>
          </cell>
          <cell r="C5039"/>
          <cell r="D5039" t="str">
            <v/>
          </cell>
          <cell r="E5039" t="str">
            <v/>
          </cell>
          <cell r="F5039" t="str">
            <v/>
          </cell>
          <cell r="G5039" t="str">
            <v/>
          </cell>
          <cell r="H5039" t="str">
            <v/>
          </cell>
          <cell r="I5039"/>
          <cell r="J5039"/>
          <cell r="K5039"/>
          <cell r="L5039"/>
          <cell r="M5039" t="str">
            <v/>
          </cell>
          <cell r="N5039"/>
          <cell r="O5039"/>
          <cell r="P5039"/>
          <cell r="Q5039" t="str">
            <v/>
          </cell>
          <cell r="R5039"/>
          <cell r="S5039" t="str">
            <v/>
          </cell>
          <cell r="T5039"/>
          <cell r="U5039"/>
          <cell r="V5039" t="str">
            <v/>
          </cell>
        </row>
        <row r="5040">
          <cell r="A5040"/>
          <cell r="B5040" t="str">
            <v/>
          </cell>
          <cell r="C5040"/>
          <cell r="D5040" t="str">
            <v/>
          </cell>
          <cell r="E5040" t="str">
            <v/>
          </cell>
          <cell r="F5040" t="str">
            <v/>
          </cell>
          <cell r="G5040" t="str">
            <v/>
          </cell>
          <cell r="H5040" t="str">
            <v/>
          </cell>
          <cell r="I5040"/>
          <cell r="J5040"/>
          <cell r="K5040"/>
          <cell r="L5040"/>
          <cell r="M5040" t="str">
            <v/>
          </cell>
          <cell r="N5040"/>
          <cell r="O5040"/>
          <cell r="P5040"/>
          <cell r="Q5040" t="str">
            <v/>
          </cell>
          <cell r="R5040"/>
          <cell r="S5040" t="str">
            <v/>
          </cell>
          <cell r="T5040"/>
          <cell r="U5040"/>
          <cell r="V5040" t="str">
            <v/>
          </cell>
        </row>
        <row r="5041">
          <cell r="A5041"/>
          <cell r="B5041" t="str">
            <v/>
          </cell>
          <cell r="C5041"/>
          <cell r="D5041" t="str">
            <v/>
          </cell>
          <cell r="E5041" t="str">
            <v/>
          </cell>
          <cell r="F5041" t="str">
            <v/>
          </cell>
          <cell r="G5041" t="str">
            <v/>
          </cell>
          <cell r="H5041" t="str">
            <v/>
          </cell>
          <cell r="I5041"/>
          <cell r="J5041"/>
          <cell r="K5041"/>
          <cell r="L5041"/>
          <cell r="M5041" t="str">
            <v/>
          </cell>
          <cell r="N5041"/>
          <cell r="O5041"/>
          <cell r="P5041"/>
          <cell r="Q5041" t="str">
            <v/>
          </cell>
          <cell r="R5041"/>
          <cell r="S5041" t="str">
            <v/>
          </cell>
          <cell r="T5041"/>
          <cell r="U5041"/>
          <cell r="V5041" t="str">
            <v/>
          </cell>
        </row>
        <row r="5042">
          <cell r="A5042"/>
          <cell r="B5042" t="str">
            <v/>
          </cell>
          <cell r="C5042"/>
          <cell r="D5042" t="str">
            <v/>
          </cell>
          <cell r="E5042" t="str">
            <v/>
          </cell>
          <cell r="F5042" t="str">
            <v/>
          </cell>
          <cell r="G5042" t="str">
            <v/>
          </cell>
          <cell r="H5042" t="str">
            <v/>
          </cell>
          <cell r="I5042"/>
          <cell r="J5042"/>
          <cell r="K5042"/>
          <cell r="L5042"/>
          <cell r="M5042" t="str">
            <v/>
          </cell>
          <cell r="N5042"/>
          <cell r="O5042"/>
          <cell r="P5042"/>
          <cell r="Q5042" t="str">
            <v/>
          </cell>
          <cell r="R5042"/>
          <cell r="S5042" t="str">
            <v/>
          </cell>
          <cell r="T5042"/>
          <cell r="U5042"/>
          <cell r="V5042" t="str">
            <v/>
          </cell>
        </row>
        <row r="5043">
          <cell r="A5043"/>
          <cell r="B5043" t="str">
            <v/>
          </cell>
          <cell r="C5043"/>
          <cell r="D5043" t="str">
            <v/>
          </cell>
          <cell r="E5043" t="str">
            <v/>
          </cell>
          <cell r="F5043" t="str">
            <v/>
          </cell>
          <cell r="G5043" t="str">
            <v/>
          </cell>
          <cell r="H5043" t="str">
            <v/>
          </cell>
          <cell r="I5043"/>
          <cell r="J5043"/>
          <cell r="K5043"/>
          <cell r="L5043"/>
          <cell r="M5043" t="str">
            <v/>
          </cell>
          <cell r="N5043"/>
          <cell r="O5043"/>
          <cell r="P5043"/>
          <cell r="Q5043" t="str">
            <v/>
          </cell>
          <cell r="R5043"/>
          <cell r="S5043" t="str">
            <v/>
          </cell>
          <cell r="T5043"/>
          <cell r="U5043"/>
          <cell r="V5043" t="str">
            <v/>
          </cell>
        </row>
        <row r="5044">
          <cell r="A5044"/>
          <cell r="B5044" t="str">
            <v/>
          </cell>
          <cell r="C5044"/>
          <cell r="D5044" t="str">
            <v/>
          </cell>
          <cell r="E5044" t="str">
            <v/>
          </cell>
          <cell r="F5044" t="str">
            <v/>
          </cell>
          <cell r="G5044" t="str">
            <v/>
          </cell>
          <cell r="H5044" t="str">
            <v/>
          </cell>
          <cell r="I5044"/>
          <cell r="J5044"/>
          <cell r="K5044"/>
          <cell r="L5044"/>
          <cell r="M5044" t="str">
            <v/>
          </cell>
          <cell r="N5044"/>
          <cell r="O5044"/>
          <cell r="P5044"/>
          <cell r="Q5044" t="str">
            <v/>
          </cell>
          <cell r="R5044"/>
          <cell r="S5044" t="str">
            <v/>
          </cell>
          <cell r="T5044"/>
          <cell r="U5044"/>
          <cell r="V5044" t="str">
            <v/>
          </cell>
        </row>
        <row r="5045">
          <cell r="A5045"/>
          <cell r="B5045" t="str">
            <v/>
          </cell>
          <cell r="C5045"/>
          <cell r="D5045" t="str">
            <v/>
          </cell>
          <cell r="E5045" t="str">
            <v/>
          </cell>
          <cell r="F5045" t="str">
            <v/>
          </cell>
          <cell r="G5045" t="str">
            <v/>
          </cell>
          <cell r="H5045" t="str">
            <v/>
          </cell>
          <cell r="I5045"/>
          <cell r="J5045"/>
          <cell r="K5045"/>
          <cell r="L5045"/>
          <cell r="M5045" t="str">
            <v/>
          </cell>
          <cell r="N5045"/>
          <cell r="O5045"/>
          <cell r="P5045"/>
          <cell r="Q5045" t="str">
            <v/>
          </cell>
          <cell r="R5045"/>
          <cell r="S5045" t="str">
            <v/>
          </cell>
          <cell r="T5045"/>
          <cell r="U5045"/>
          <cell r="V5045" t="str">
            <v/>
          </cell>
        </row>
        <row r="5046">
          <cell r="A5046"/>
          <cell r="B5046" t="str">
            <v/>
          </cell>
          <cell r="C5046"/>
          <cell r="D5046" t="str">
            <v/>
          </cell>
          <cell r="E5046" t="str">
            <v/>
          </cell>
          <cell r="F5046" t="str">
            <v/>
          </cell>
          <cell r="G5046" t="str">
            <v/>
          </cell>
          <cell r="H5046" t="str">
            <v/>
          </cell>
          <cell r="I5046"/>
          <cell r="J5046"/>
          <cell r="K5046"/>
          <cell r="L5046"/>
          <cell r="M5046" t="str">
            <v/>
          </cell>
          <cell r="N5046"/>
          <cell r="O5046"/>
          <cell r="P5046"/>
          <cell r="Q5046" t="str">
            <v/>
          </cell>
          <cell r="R5046"/>
          <cell r="S5046" t="str">
            <v/>
          </cell>
          <cell r="T5046"/>
          <cell r="U5046"/>
          <cell r="V5046" t="str">
            <v/>
          </cell>
        </row>
        <row r="5047">
          <cell r="A5047"/>
          <cell r="B5047" t="str">
            <v/>
          </cell>
          <cell r="C5047"/>
          <cell r="D5047" t="str">
            <v/>
          </cell>
          <cell r="E5047" t="str">
            <v/>
          </cell>
          <cell r="F5047" t="str">
            <v/>
          </cell>
          <cell r="G5047" t="str">
            <v/>
          </cell>
          <cell r="H5047" t="str">
            <v/>
          </cell>
          <cell r="I5047"/>
          <cell r="J5047"/>
          <cell r="K5047"/>
          <cell r="L5047"/>
          <cell r="M5047" t="str">
            <v/>
          </cell>
          <cell r="N5047"/>
          <cell r="O5047"/>
          <cell r="P5047"/>
          <cell r="Q5047" t="str">
            <v/>
          </cell>
          <cell r="R5047"/>
          <cell r="S5047" t="str">
            <v/>
          </cell>
          <cell r="T5047"/>
          <cell r="U5047"/>
          <cell r="V5047" t="str">
            <v/>
          </cell>
        </row>
        <row r="5048">
          <cell r="A5048"/>
          <cell r="B5048" t="str">
            <v/>
          </cell>
          <cell r="C5048"/>
          <cell r="D5048" t="str">
            <v/>
          </cell>
          <cell r="E5048" t="str">
            <v/>
          </cell>
          <cell r="F5048" t="str">
            <v/>
          </cell>
          <cell r="G5048" t="str">
            <v/>
          </cell>
          <cell r="H5048" t="str">
            <v/>
          </cell>
          <cell r="I5048"/>
          <cell r="J5048"/>
          <cell r="K5048"/>
          <cell r="L5048"/>
          <cell r="M5048" t="str">
            <v/>
          </cell>
          <cell r="N5048"/>
          <cell r="O5048"/>
          <cell r="P5048"/>
          <cell r="Q5048" t="str">
            <v/>
          </cell>
          <cell r="R5048"/>
          <cell r="S5048" t="str">
            <v/>
          </cell>
          <cell r="T5048"/>
          <cell r="U5048"/>
          <cell r="V5048" t="str">
            <v/>
          </cell>
        </row>
        <row r="5049">
          <cell r="A5049"/>
          <cell r="B5049" t="str">
            <v/>
          </cell>
          <cell r="C5049"/>
          <cell r="D5049" t="str">
            <v/>
          </cell>
          <cell r="E5049" t="str">
            <v/>
          </cell>
          <cell r="F5049" t="str">
            <v/>
          </cell>
          <cell r="G5049" t="str">
            <v/>
          </cell>
          <cell r="H5049" t="str">
            <v/>
          </cell>
          <cell r="I5049"/>
          <cell r="J5049"/>
          <cell r="K5049"/>
          <cell r="L5049"/>
          <cell r="M5049" t="str">
            <v/>
          </cell>
          <cell r="N5049"/>
          <cell r="O5049"/>
          <cell r="P5049"/>
          <cell r="Q5049" t="str">
            <v/>
          </cell>
          <cell r="R5049"/>
          <cell r="S5049" t="str">
            <v/>
          </cell>
          <cell r="T5049"/>
          <cell r="U5049"/>
          <cell r="V5049" t="str">
            <v/>
          </cell>
        </row>
        <row r="5050">
          <cell r="A5050"/>
          <cell r="B5050" t="str">
            <v/>
          </cell>
          <cell r="C5050"/>
          <cell r="D5050" t="str">
            <v/>
          </cell>
          <cell r="E5050" t="str">
            <v/>
          </cell>
          <cell r="F5050" t="str">
            <v/>
          </cell>
          <cell r="G5050" t="str">
            <v/>
          </cell>
          <cell r="H5050" t="str">
            <v/>
          </cell>
          <cell r="I5050"/>
          <cell r="J5050"/>
          <cell r="K5050"/>
          <cell r="L5050"/>
          <cell r="M5050" t="str">
            <v/>
          </cell>
          <cell r="N5050"/>
          <cell r="O5050"/>
          <cell r="P5050"/>
          <cell r="Q5050" t="str">
            <v/>
          </cell>
          <cell r="R5050"/>
          <cell r="S5050" t="str">
            <v/>
          </cell>
          <cell r="T5050"/>
          <cell r="U5050"/>
          <cell r="V5050" t="str">
            <v/>
          </cell>
        </row>
        <row r="5051">
          <cell r="A5051"/>
          <cell r="B5051" t="str">
            <v/>
          </cell>
          <cell r="C5051"/>
          <cell r="D5051" t="str">
            <v/>
          </cell>
          <cell r="E5051" t="str">
            <v/>
          </cell>
          <cell r="F5051" t="str">
            <v/>
          </cell>
          <cell r="G5051" t="str">
            <v/>
          </cell>
          <cell r="H5051" t="str">
            <v/>
          </cell>
          <cell r="I5051"/>
          <cell r="J5051"/>
          <cell r="K5051"/>
          <cell r="L5051"/>
          <cell r="M5051" t="str">
            <v/>
          </cell>
          <cell r="N5051"/>
          <cell r="O5051"/>
          <cell r="P5051"/>
          <cell r="Q5051" t="str">
            <v/>
          </cell>
          <cell r="R5051"/>
          <cell r="S5051" t="str">
            <v/>
          </cell>
          <cell r="T5051"/>
          <cell r="U5051"/>
          <cell r="V5051" t="str">
            <v/>
          </cell>
        </row>
        <row r="5052">
          <cell r="A5052"/>
          <cell r="B5052" t="str">
            <v/>
          </cell>
          <cell r="C5052"/>
          <cell r="D5052" t="str">
            <v/>
          </cell>
          <cell r="E5052" t="str">
            <v/>
          </cell>
          <cell r="F5052" t="str">
            <v/>
          </cell>
          <cell r="G5052" t="str">
            <v/>
          </cell>
          <cell r="H5052" t="str">
            <v/>
          </cell>
          <cell r="I5052"/>
          <cell r="J5052"/>
          <cell r="K5052"/>
          <cell r="L5052"/>
          <cell r="M5052" t="str">
            <v/>
          </cell>
          <cell r="N5052"/>
          <cell r="O5052"/>
          <cell r="P5052"/>
          <cell r="Q5052" t="str">
            <v/>
          </cell>
          <cell r="R5052"/>
          <cell r="S5052" t="str">
            <v/>
          </cell>
          <cell r="T5052"/>
          <cell r="U5052"/>
          <cell r="V5052" t="str">
            <v/>
          </cell>
        </row>
        <row r="5053">
          <cell r="A5053"/>
          <cell r="B5053" t="str">
            <v/>
          </cell>
          <cell r="C5053"/>
          <cell r="D5053" t="str">
            <v/>
          </cell>
          <cell r="E5053" t="str">
            <v/>
          </cell>
          <cell r="F5053" t="str">
            <v/>
          </cell>
          <cell r="G5053" t="str">
            <v/>
          </cell>
          <cell r="H5053" t="str">
            <v/>
          </cell>
          <cell r="I5053"/>
          <cell r="J5053"/>
          <cell r="K5053"/>
          <cell r="L5053"/>
          <cell r="M5053" t="str">
            <v/>
          </cell>
          <cell r="N5053"/>
          <cell r="O5053"/>
          <cell r="P5053"/>
          <cell r="Q5053" t="str">
            <v/>
          </cell>
          <cell r="R5053"/>
          <cell r="S5053" t="str">
            <v/>
          </cell>
          <cell r="T5053"/>
          <cell r="U5053"/>
          <cell r="V5053" t="str">
            <v/>
          </cell>
        </row>
        <row r="5054">
          <cell r="A5054"/>
          <cell r="B5054" t="str">
            <v/>
          </cell>
          <cell r="C5054"/>
          <cell r="D5054" t="str">
            <v/>
          </cell>
          <cell r="E5054" t="str">
            <v/>
          </cell>
          <cell r="F5054" t="str">
            <v/>
          </cell>
          <cell r="G5054" t="str">
            <v/>
          </cell>
          <cell r="H5054" t="str">
            <v/>
          </cell>
          <cell r="I5054"/>
          <cell r="J5054"/>
          <cell r="K5054"/>
          <cell r="L5054"/>
          <cell r="M5054" t="str">
            <v/>
          </cell>
          <cell r="N5054"/>
          <cell r="O5054"/>
          <cell r="P5054"/>
          <cell r="Q5054" t="str">
            <v/>
          </cell>
          <cell r="R5054"/>
          <cell r="S5054" t="str">
            <v/>
          </cell>
          <cell r="T5054"/>
          <cell r="U5054"/>
          <cell r="V5054" t="str">
            <v/>
          </cell>
        </row>
        <row r="5055">
          <cell r="A5055"/>
          <cell r="B5055" t="str">
            <v/>
          </cell>
          <cell r="C5055"/>
          <cell r="D5055" t="str">
            <v/>
          </cell>
          <cell r="E5055" t="str">
            <v/>
          </cell>
          <cell r="F5055" t="str">
            <v/>
          </cell>
          <cell r="G5055" t="str">
            <v/>
          </cell>
          <cell r="H5055" t="str">
            <v/>
          </cell>
          <cell r="I5055"/>
          <cell r="J5055"/>
          <cell r="K5055"/>
          <cell r="L5055"/>
          <cell r="M5055" t="str">
            <v/>
          </cell>
          <cell r="N5055"/>
          <cell r="O5055"/>
          <cell r="P5055"/>
          <cell r="Q5055" t="str">
            <v/>
          </cell>
          <cell r="R5055"/>
          <cell r="S5055" t="str">
            <v/>
          </cell>
          <cell r="T5055"/>
          <cell r="U5055"/>
          <cell r="V5055" t="str">
            <v/>
          </cell>
        </row>
        <row r="5056">
          <cell r="A5056"/>
          <cell r="B5056" t="str">
            <v/>
          </cell>
          <cell r="C5056"/>
          <cell r="D5056" t="str">
            <v/>
          </cell>
          <cell r="E5056" t="str">
            <v/>
          </cell>
          <cell r="F5056" t="str">
            <v/>
          </cell>
          <cell r="G5056" t="str">
            <v/>
          </cell>
          <cell r="H5056" t="str">
            <v/>
          </cell>
          <cell r="I5056"/>
          <cell r="J5056"/>
          <cell r="K5056"/>
          <cell r="L5056"/>
          <cell r="M5056" t="str">
            <v/>
          </cell>
          <cell r="N5056"/>
          <cell r="O5056"/>
          <cell r="P5056"/>
          <cell r="Q5056" t="str">
            <v/>
          </cell>
          <cell r="R5056"/>
          <cell r="S5056" t="str">
            <v/>
          </cell>
          <cell r="T5056"/>
          <cell r="U5056"/>
          <cell r="V5056" t="str">
            <v/>
          </cell>
        </row>
        <row r="5057">
          <cell r="A5057"/>
          <cell r="B5057" t="str">
            <v/>
          </cell>
          <cell r="C5057"/>
          <cell r="D5057" t="str">
            <v/>
          </cell>
          <cell r="E5057" t="str">
            <v/>
          </cell>
          <cell r="F5057" t="str">
            <v/>
          </cell>
          <cell r="G5057" t="str">
            <v/>
          </cell>
          <cell r="H5057" t="str">
            <v/>
          </cell>
          <cell r="I5057"/>
          <cell r="J5057"/>
          <cell r="K5057"/>
          <cell r="L5057"/>
          <cell r="M5057" t="str">
            <v/>
          </cell>
          <cell r="N5057"/>
          <cell r="O5057"/>
          <cell r="P5057"/>
          <cell r="Q5057" t="str">
            <v/>
          </cell>
          <cell r="R5057"/>
          <cell r="S5057" t="str">
            <v/>
          </cell>
          <cell r="T5057"/>
          <cell r="U5057"/>
          <cell r="V5057" t="str">
            <v/>
          </cell>
        </row>
        <row r="5058">
          <cell r="A5058"/>
          <cell r="B5058" t="str">
            <v/>
          </cell>
          <cell r="C5058"/>
          <cell r="D5058" t="str">
            <v/>
          </cell>
          <cell r="E5058" t="str">
            <v/>
          </cell>
          <cell r="F5058" t="str">
            <v/>
          </cell>
          <cell r="G5058" t="str">
            <v/>
          </cell>
          <cell r="H5058" t="str">
            <v/>
          </cell>
          <cell r="I5058"/>
          <cell r="J5058"/>
          <cell r="K5058"/>
          <cell r="L5058"/>
          <cell r="M5058" t="str">
            <v/>
          </cell>
          <cell r="N5058"/>
          <cell r="O5058"/>
          <cell r="P5058"/>
          <cell r="Q5058" t="str">
            <v/>
          </cell>
          <cell r="R5058"/>
          <cell r="S5058" t="str">
            <v/>
          </cell>
          <cell r="T5058"/>
          <cell r="U5058"/>
          <cell r="V5058" t="str">
            <v/>
          </cell>
        </row>
        <row r="5059">
          <cell r="A5059"/>
          <cell r="B5059" t="str">
            <v/>
          </cell>
          <cell r="C5059"/>
          <cell r="D5059" t="str">
            <v/>
          </cell>
          <cell r="E5059" t="str">
            <v/>
          </cell>
          <cell r="F5059" t="str">
            <v/>
          </cell>
          <cell r="G5059" t="str">
            <v/>
          </cell>
          <cell r="H5059" t="str">
            <v/>
          </cell>
          <cell r="I5059"/>
          <cell r="J5059"/>
          <cell r="K5059"/>
          <cell r="L5059"/>
          <cell r="M5059" t="str">
            <v/>
          </cell>
          <cell r="N5059"/>
          <cell r="O5059"/>
          <cell r="P5059"/>
          <cell r="Q5059" t="str">
            <v/>
          </cell>
          <cell r="R5059"/>
          <cell r="S5059" t="str">
            <v/>
          </cell>
          <cell r="T5059"/>
          <cell r="U5059"/>
          <cell r="V5059" t="str">
            <v/>
          </cell>
        </row>
        <row r="5060">
          <cell r="A5060"/>
          <cell r="B5060" t="str">
            <v/>
          </cell>
          <cell r="C5060"/>
          <cell r="D5060" t="str">
            <v/>
          </cell>
          <cell r="E5060" t="str">
            <v/>
          </cell>
          <cell r="F5060" t="str">
            <v/>
          </cell>
          <cell r="G5060" t="str">
            <v/>
          </cell>
          <cell r="H5060" t="str">
            <v/>
          </cell>
          <cell r="I5060"/>
          <cell r="J5060"/>
          <cell r="K5060"/>
          <cell r="L5060"/>
          <cell r="M5060" t="str">
            <v/>
          </cell>
          <cell r="N5060"/>
          <cell r="O5060"/>
          <cell r="P5060"/>
          <cell r="Q5060" t="str">
            <v/>
          </cell>
          <cell r="R5060"/>
          <cell r="S5060" t="str">
            <v/>
          </cell>
          <cell r="T5060"/>
          <cell r="U5060"/>
          <cell r="V5060" t="str">
            <v/>
          </cell>
        </row>
        <row r="5061">
          <cell r="A5061"/>
          <cell r="B5061" t="str">
            <v/>
          </cell>
          <cell r="C5061"/>
          <cell r="D5061" t="str">
            <v/>
          </cell>
          <cell r="E5061" t="str">
            <v/>
          </cell>
          <cell r="F5061" t="str">
            <v/>
          </cell>
          <cell r="G5061" t="str">
            <v/>
          </cell>
          <cell r="H5061" t="str">
            <v/>
          </cell>
          <cell r="I5061"/>
          <cell r="J5061"/>
          <cell r="K5061"/>
          <cell r="L5061"/>
          <cell r="M5061" t="str">
            <v/>
          </cell>
          <cell r="N5061"/>
          <cell r="O5061"/>
          <cell r="P5061"/>
          <cell r="Q5061" t="str">
            <v/>
          </cell>
          <cell r="R5061"/>
          <cell r="S5061" t="str">
            <v/>
          </cell>
          <cell r="T5061"/>
          <cell r="U5061"/>
          <cell r="V5061" t="str">
            <v/>
          </cell>
        </row>
        <row r="5062">
          <cell r="A5062"/>
          <cell r="B5062" t="str">
            <v/>
          </cell>
          <cell r="C5062"/>
          <cell r="D5062" t="str">
            <v/>
          </cell>
          <cell r="E5062" t="str">
            <v/>
          </cell>
          <cell r="F5062" t="str">
            <v/>
          </cell>
          <cell r="G5062" t="str">
            <v/>
          </cell>
          <cell r="H5062" t="str">
            <v/>
          </cell>
          <cell r="I5062"/>
          <cell r="J5062"/>
          <cell r="K5062"/>
          <cell r="L5062"/>
          <cell r="M5062" t="str">
            <v/>
          </cell>
          <cell r="N5062"/>
          <cell r="O5062"/>
          <cell r="P5062"/>
          <cell r="Q5062" t="str">
            <v/>
          </cell>
          <cell r="R5062"/>
          <cell r="S5062" t="str">
            <v/>
          </cell>
          <cell r="T5062"/>
          <cell r="U5062"/>
          <cell r="V5062" t="str">
            <v/>
          </cell>
        </row>
        <row r="5063">
          <cell r="A5063"/>
          <cell r="B5063" t="str">
            <v/>
          </cell>
          <cell r="C5063"/>
          <cell r="D5063" t="str">
            <v/>
          </cell>
          <cell r="E5063" t="str">
            <v/>
          </cell>
          <cell r="F5063" t="str">
            <v/>
          </cell>
          <cell r="G5063" t="str">
            <v/>
          </cell>
          <cell r="H5063" t="str">
            <v/>
          </cell>
          <cell r="I5063"/>
          <cell r="J5063"/>
          <cell r="K5063"/>
          <cell r="L5063"/>
          <cell r="M5063" t="str">
            <v/>
          </cell>
          <cell r="N5063"/>
          <cell r="O5063"/>
          <cell r="P5063"/>
          <cell r="Q5063" t="str">
            <v/>
          </cell>
          <cell r="R5063"/>
          <cell r="S5063" t="str">
            <v/>
          </cell>
          <cell r="T5063"/>
          <cell r="U5063"/>
          <cell r="V5063" t="str">
            <v/>
          </cell>
        </row>
        <row r="5064">
          <cell r="A5064"/>
          <cell r="B5064" t="str">
            <v/>
          </cell>
          <cell r="C5064"/>
          <cell r="D5064" t="str">
            <v/>
          </cell>
          <cell r="E5064" t="str">
            <v/>
          </cell>
          <cell r="F5064" t="str">
            <v/>
          </cell>
          <cell r="G5064" t="str">
            <v/>
          </cell>
          <cell r="H5064" t="str">
            <v/>
          </cell>
          <cell r="I5064"/>
          <cell r="J5064"/>
          <cell r="K5064"/>
          <cell r="L5064"/>
          <cell r="M5064" t="str">
            <v/>
          </cell>
          <cell r="N5064"/>
          <cell r="O5064"/>
          <cell r="P5064"/>
          <cell r="Q5064" t="str">
            <v/>
          </cell>
          <cell r="R5064"/>
          <cell r="S5064" t="str">
            <v/>
          </cell>
          <cell r="T5064"/>
          <cell r="U5064"/>
          <cell r="V5064" t="str">
            <v/>
          </cell>
        </row>
        <row r="5065">
          <cell r="A5065"/>
          <cell r="B5065" t="str">
            <v/>
          </cell>
          <cell r="C5065"/>
          <cell r="D5065" t="str">
            <v/>
          </cell>
          <cell r="E5065" t="str">
            <v/>
          </cell>
          <cell r="F5065" t="str">
            <v/>
          </cell>
          <cell r="G5065" t="str">
            <v/>
          </cell>
          <cell r="H5065" t="str">
            <v/>
          </cell>
          <cell r="I5065"/>
          <cell r="J5065"/>
          <cell r="K5065"/>
          <cell r="L5065"/>
          <cell r="M5065" t="str">
            <v/>
          </cell>
          <cell r="N5065"/>
          <cell r="O5065"/>
          <cell r="P5065"/>
          <cell r="Q5065" t="str">
            <v/>
          </cell>
          <cell r="R5065"/>
          <cell r="S5065" t="str">
            <v/>
          </cell>
          <cell r="T5065"/>
          <cell r="U5065"/>
          <cell r="V5065" t="str">
            <v/>
          </cell>
        </row>
        <row r="5066">
          <cell r="A5066"/>
          <cell r="B5066" t="str">
            <v/>
          </cell>
          <cell r="C5066"/>
          <cell r="D5066" t="str">
            <v/>
          </cell>
          <cell r="E5066" t="str">
            <v/>
          </cell>
          <cell r="F5066" t="str">
            <v/>
          </cell>
          <cell r="G5066" t="str">
            <v/>
          </cell>
          <cell r="H5066" t="str">
            <v/>
          </cell>
          <cell r="I5066"/>
          <cell r="J5066"/>
          <cell r="K5066"/>
          <cell r="L5066"/>
          <cell r="M5066" t="str">
            <v/>
          </cell>
          <cell r="N5066"/>
          <cell r="O5066"/>
          <cell r="P5066"/>
          <cell r="Q5066" t="str">
            <v/>
          </cell>
          <cell r="R5066"/>
          <cell r="S5066" t="str">
            <v/>
          </cell>
          <cell r="T5066"/>
          <cell r="U5066"/>
          <cell r="V5066" t="str">
            <v/>
          </cell>
        </row>
        <row r="5067">
          <cell r="A5067"/>
          <cell r="B5067" t="str">
            <v/>
          </cell>
          <cell r="C5067"/>
          <cell r="D5067" t="str">
            <v/>
          </cell>
          <cell r="E5067" t="str">
            <v/>
          </cell>
          <cell r="F5067" t="str">
            <v/>
          </cell>
          <cell r="G5067" t="str">
            <v/>
          </cell>
          <cell r="H5067" t="str">
            <v/>
          </cell>
          <cell r="I5067"/>
          <cell r="J5067"/>
          <cell r="K5067"/>
          <cell r="L5067"/>
          <cell r="M5067" t="str">
            <v/>
          </cell>
          <cell r="N5067"/>
          <cell r="O5067"/>
          <cell r="P5067"/>
          <cell r="Q5067" t="str">
            <v/>
          </cell>
          <cell r="R5067"/>
          <cell r="S5067" t="str">
            <v/>
          </cell>
          <cell r="T5067"/>
          <cell r="U5067"/>
          <cell r="V5067" t="str">
            <v/>
          </cell>
        </row>
        <row r="5068">
          <cell r="A5068"/>
          <cell r="B5068" t="str">
            <v/>
          </cell>
          <cell r="C5068"/>
          <cell r="D5068" t="str">
            <v/>
          </cell>
          <cell r="E5068" t="str">
            <v/>
          </cell>
          <cell r="F5068" t="str">
            <v/>
          </cell>
          <cell r="G5068" t="str">
            <v/>
          </cell>
          <cell r="H5068" t="str">
            <v/>
          </cell>
          <cell r="I5068"/>
          <cell r="J5068"/>
          <cell r="K5068"/>
          <cell r="L5068"/>
          <cell r="M5068" t="str">
            <v/>
          </cell>
          <cell r="N5068"/>
          <cell r="O5068"/>
          <cell r="P5068"/>
          <cell r="Q5068" t="str">
            <v/>
          </cell>
          <cell r="R5068"/>
          <cell r="S5068" t="str">
            <v/>
          </cell>
          <cell r="T5068"/>
          <cell r="U5068"/>
          <cell r="V5068" t="str">
            <v/>
          </cell>
        </row>
        <row r="5069">
          <cell r="A5069"/>
          <cell r="B5069" t="str">
            <v/>
          </cell>
          <cell r="C5069"/>
          <cell r="D5069" t="str">
            <v/>
          </cell>
          <cell r="E5069" t="str">
            <v/>
          </cell>
          <cell r="F5069" t="str">
            <v/>
          </cell>
          <cell r="G5069" t="str">
            <v/>
          </cell>
          <cell r="H5069" t="str">
            <v/>
          </cell>
          <cell r="I5069"/>
          <cell r="J5069"/>
          <cell r="K5069"/>
          <cell r="L5069"/>
          <cell r="M5069" t="str">
            <v/>
          </cell>
          <cell r="N5069"/>
          <cell r="O5069"/>
          <cell r="P5069"/>
          <cell r="Q5069" t="str">
            <v/>
          </cell>
          <cell r="R5069"/>
          <cell r="S5069" t="str">
            <v/>
          </cell>
          <cell r="T5069"/>
          <cell r="U5069"/>
          <cell r="V5069" t="str">
            <v/>
          </cell>
        </row>
        <row r="5070">
          <cell r="A5070"/>
          <cell r="B5070" t="str">
            <v/>
          </cell>
          <cell r="C5070"/>
          <cell r="D5070" t="str">
            <v/>
          </cell>
          <cell r="E5070" t="str">
            <v/>
          </cell>
          <cell r="F5070" t="str">
            <v/>
          </cell>
          <cell r="G5070" t="str">
            <v/>
          </cell>
          <cell r="H5070" t="str">
            <v/>
          </cell>
          <cell r="I5070"/>
          <cell r="J5070"/>
          <cell r="K5070"/>
          <cell r="L5070"/>
          <cell r="M5070" t="str">
            <v/>
          </cell>
          <cell r="N5070"/>
          <cell r="O5070"/>
          <cell r="P5070"/>
          <cell r="Q5070" t="str">
            <v/>
          </cell>
          <cell r="R5070"/>
          <cell r="S5070" t="str">
            <v/>
          </cell>
          <cell r="T5070"/>
          <cell r="U5070"/>
          <cell r="V5070" t="str">
            <v/>
          </cell>
        </row>
        <row r="5071">
          <cell r="A5071"/>
          <cell r="B5071" t="str">
            <v/>
          </cell>
          <cell r="C5071"/>
          <cell r="D5071" t="str">
            <v/>
          </cell>
          <cell r="E5071" t="str">
            <v/>
          </cell>
          <cell r="F5071" t="str">
            <v/>
          </cell>
          <cell r="G5071" t="str">
            <v/>
          </cell>
          <cell r="H5071" t="str">
            <v/>
          </cell>
          <cell r="I5071"/>
          <cell r="J5071"/>
          <cell r="K5071"/>
          <cell r="L5071"/>
          <cell r="M5071" t="str">
            <v/>
          </cell>
          <cell r="N5071"/>
          <cell r="O5071"/>
          <cell r="P5071"/>
          <cell r="Q5071" t="str">
            <v/>
          </cell>
          <cell r="R5071"/>
          <cell r="S5071" t="str">
            <v/>
          </cell>
          <cell r="T5071"/>
          <cell r="U5071"/>
          <cell r="V5071" t="str">
            <v/>
          </cell>
        </row>
        <row r="5072">
          <cell r="A5072"/>
          <cell r="B5072" t="str">
            <v/>
          </cell>
          <cell r="C5072"/>
          <cell r="D5072" t="str">
            <v/>
          </cell>
          <cell r="E5072" t="str">
            <v/>
          </cell>
          <cell r="F5072" t="str">
            <v/>
          </cell>
          <cell r="G5072" t="str">
            <v/>
          </cell>
          <cell r="H5072" t="str">
            <v/>
          </cell>
          <cell r="I5072"/>
          <cell r="J5072"/>
          <cell r="K5072"/>
          <cell r="L5072"/>
          <cell r="M5072" t="str">
            <v/>
          </cell>
          <cell r="N5072"/>
          <cell r="O5072"/>
          <cell r="P5072"/>
          <cell r="Q5072" t="str">
            <v/>
          </cell>
          <cell r="R5072"/>
          <cell r="S5072" t="str">
            <v/>
          </cell>
          <cell r="T5072"/>
          <cell r="U5072"/>
          <cell r="V5072" t="str">
            <v/>
          </cell>
        </row>
        <row r="5073">
          <cell r="A5073"/>
          <cell r="B5073" t="str">
            <v/>
          </cell>
          <cell r="C5073"/>
          <cell r="D5073" t="str">
            <v/>
          </cell>
          <cell r="E5073" t="str">
            <v/>
          </cell>
          <cell r="F5073" t="str">
            <v/>
          </cell>
          <cell r="G5073" t="str">
            <v/>
          </cell>
          <cell r="H5073" t="str">
            <v/>
          </cell>
          <cell r="I5073"/>
          <cell r="J5073"/>
          <cell r="K5073"/>
          <cell r="L5073"/>
          <cell r="M5073" t="str">
            <v/>
          </cell>
          <cell r="N5073"/>
          <cell r="O5073"/>
          <cell r="P5073"/>
          <cell r="Q5073" t="str">
            <v/>
          </cell>
          <cell r="R5073"/>
          <cell r="S5073" t="str">
            <v/>
          </cell>
          <cell r="T5073"/>
          <cell r="U5073"/>
          <cell r="V5073" t="str">
            <v/>
          </cell>
        </row>
        <row r="5074">
          <cell r="A5074"/>
          <cell r="B5074" t="str">
            <v/>
          </cell>
          <cell r="C5074"/>
          <cell r="D5074" t="str">
            <v/>
          </cell>
          <cell r="E5074" t="str">
            <v/>
          </cell>
          <cell r="F5074" t="str">
            <v/>
          </cell>
          <cell r="G5074" t="str">
            <v/>
          </cell>
          <cell r="H5074" t="str">
            <v/>
          </cell>
          <cell r="I5074"/>
          <cell r="J5074"/>
          <cell r="K5074"/>
          <cell r="L5074"/>
          <cell r="M5074" t="str">
            <v/>
          </cell>
          <cell r="N5074"/>
          <cell r="O5074"/>
          <cell r="P5074"/>
          <cell r="Q5074" t="str">
            <v/>
          </cell>
          <cell r="R5074"/>
          <cell r="S5074" t="str">
            <v/>
          </cell>
          <cell r="T5074"/>
          <cell r="U5074"/>
          <cell r="V5074" t="str">
            <v/>
          </cell>
        </row>
        <row r="5075">
          <cell r="A5075"/>
          <cell r="B5075" t="str">
            <v/>
          </cell>
          <cell r="C5075"/>
          <cell r="D5075" t="str">
            <v/>
          </cell>
          <cell r="E5075" t="str">
            <v/>
          </cell>
          <cell r="F5075" t="str">
            <v/>
          </cell>
          <cell r="G5075" t="str">
            <v/>
          </cell>
          <cell r="H5075" t="str">
            <v/>
          </cell>
          <cell r="I5075"/>
          <cell r="J5075"/>
          <cell r="K5075"/>
          <cell r="L5075"/>
          <cell r="M5075" t="str">
            <v/>
          </cell>
          <cell r="N5075"/>
          <cell r="O5075"/>
          <cell r="P5075"/>
          <cell r="Q5075" t="str">
            <v/>
          </cell>
          <cell r="R5075"/>
          <cell r="S5075" t="str">
            <v/>
          </cell>
          <cell r="T5075"/>
          <cell r="U5075"/>
          <cell r="V5075" t="str">
            <v/>
          </cell>
        </row>
        <row r="5076">
          <cell r="A5076"/>
          <cell r="B5076" t="str">
            <v/>
          </cell>
          <cell r="C5076"/>
          <cell r="D5076" t="str">
            <v/>
          </cell>
          <cell r="E5076" t="str">
            <v/>
          </cell>
          <cell r="F5076" t="str">
            <v/>
          </cell>
          <cell r="G5076" t="str">
            <v/>
          </cell>
          <cell r="H5076" t="str">
            <v/>
          </cell>
          <cell r="I5076"/>
          <cell r="J5076"/>
          <cell r="K5076"/>
          <cell r="L5076"/>
          <cell r="M5076" t="str">
            <v/>
          </cell>
          <cell r="N5076"/>
          <cell r="O5076"/>
          <cell r="P5076"/>
          <cell r="Q5076" t="str">
            <v/>
          </cell>
          <cell r="R5076"/>
          <cell r="S5076" t="str">
            <v/>
          </cell>
          <cell r="T5076"/>
          <cell r="U5076"/>
          <cell r="V5076" t="str">
            <v/>
          </cell>
        </row>
        <row r="5077">
          <cell r="A5077"/>
          <cell r="B5077" t="str">
            <v/>
          </cell>
          <cell r="C5077"/>
          <cell r="D5077" t="str">
            <v/>
          </cell>
          <cell r="E5077" t="str">
            <v/>
          </cell>
          <cell r="F5077" t="str">
            <v/>
          </cell>
          <cell r="G5077" t="str">
            <v/>
          </cell>
          <cell r="H5077" t="str">
            <v/>
          </cell>
          <cell r="I5077"/>
          <cell r="J5077"/>
          <cell r="K5077"/>
          <cell r="L5077"/>
          <cell r="M5077" t="str">
            <v/>
          </cell>
          <cell r="N5077"/>
          <cell r="O5077"/>
          <cell r="P5077"/>
          <cell r="Q5077" t="str">
            <v/>
          </cell>
          <cell r="R5077"/>
          <cell r="S5077" t="str">
            <v/>
          </cell>
          <cell r="T5077"/>
          <cell r="U5077"/>
          <cell r="V5077" t="str">
            <v/>
          </cell>
        </row>
        <row r="5078">
          <cell r="A5078"/>
          <cell r="B5078" t="str">
            <v/>
          </cell>
          <cell r="C5078"/>
          <cell r="D5078" t="str">
            <v/>
          </cell>
          <cell r="E5078" t="str">
            <v/>
          </cell>
          <cell r="F5078" t="str">
            <v/>
          </cell>
          <cell r="G5078" t="str">
            <v/>
          </cell>
          <cell r="H5078" t="str">
            <v/>
          </cell>
          <cell r="I5078"/>
          <cell r="J5078"/>
          <cell r="K5078"/>
          <cell r="L5078"/>
          <cell r="M5078" t="str">
            <v/>
          </cell>
          <cell r="N5078"/>
          <cell r="O5078"/>
          <cell r="P5078"/>
          <cell r="Q5078" t="str">
            <v/>
          </cell>
          <cell r="R5078"/>
          <cell r="S5078" t="str">
            <v/>
          </cell>
          <cell r="T5078"/>
          <cell r="U5078"/>
          <cell r="V5078" t="str">
            <v/>
          </cell>
        </row>
        <row r="5079">
          <cell r="A5079"/>
          <cell r="B5079" t="str">
            <v/>
          </cell>
          <cell r="C5079"/>
          <cell r="D5079" t="str">
            <v/>
          </cell>
          <cell r="E5079" t="str">
            <v/>
          </cell>
          <cell r="F5079" t="str">
            <v/>
          </cell>
          <cell r="G5079" t="str">
            <v/>
          </cell>
          <cell r="H5079" t="str">
            <v/>
          </cell>
          <cell r="I5079"/>
          <cell r="J5079"/>
          <cell r="K5079"/>
          <cell r="L5079"/>
          <cell r="M5079" t="str">
            <v/>
          </cell>
          <cell r="N5079"/>
          <cell r="O5079"/>
          <cell r="P5079"/>
          <cell r="Q5079" t="str">
            <v/>
          </cell>
          <cell r="R5079"/>
          <cell r="S5079" t="str">
            <v/>
          </cell>
          <cell r="T5079"/>
          <cell r="U5079"/>
          <cell r="V5079" t="str">
            <v/>
          </cell>
        </row>
        <row r="5080">
          <cell r="A5080"/>
          <cell r="B5080" t="str">
            <v/>
          </cell>
          <cell r="C5080"/>
          <cell r="D5080" t="str">
            <v/>
          </cell>
          <cell r="E5080" t="str">
            <v/>
          </cell>
          <cell r="F5080" t="str">
            <v/>
          </cell>
          <cell r="G5080" t="str">
            <v/>
          </cell>
          <cell r="H5080" t="str">
            <v/>
          </cell>
          <cell r="I5080"/>
          <cell r="J5080"/>
          <cell r="K5080"/>
          <cell r="L5080"/>
          <cell r="M5080" t="str">
            <v/>
          </cell>
          <cell r="N5080"/>
          <cell r="O5080"/>
          <cell r="P5080"/>
          <cell r="Q5080" t="str">
            <v/>
          </cell>
          <cell r="R5080"/>
          <cell r="S5080" t="str">
            <v/>
          </cell>
          <cell r="T5080"/>
          <cell r="U5080"/>
          <cell r="V5080" t="str">
            <v/>
          </cell>
        </row>
        <row r="5081">
          <cell r="A5081"/>
          <cell r="B5081" t="str">
            <v/>
          </cell>
          <cell r="C5081"/>
          <cell r="D5081" t="str">
            <v/>
          </cell>
          <cell r="E5081" t="str">
            <v/>
          </cell>
          <cell r="F5081" t="str">
            <v/>
          </cell>
          <cell r="G5081" t="str">
            <v/>
          </cell>
          <cell r="H5081" t="str">
            <v/>
          </cell>
          <cell r="I5081"/>
          <cell r="J5081"/>
          <cell r="K5081"/>
          <cell r="L5081"/>
          <cell r="M5081" t="str">
            <v/>
          </cell>
          <cell r="N5081"/>
          <cell r="O5081"/>
          <cell r="P5081"/>
          <cell r="Q5081" t="str">
            <v/>
          </cell>
          <cell r="R5081"/>
          <cell r="S5081" t="str">
            <v/>
          </cell>
          <cell r="T5081"/>
          <cell r="U5081"/>
          <cell r="V5081" t="str">
            <v/>
          </cell>
        </row>
        <row r="5082">
          <cell r="A5082"/>
          <cell r="B5082" t="str">
            <v/>
          </cell>
          <cell r="C5082"/>
          <cell r="D5082" t="str">
            <v/>
          </cell>
          <cell r="E5082" t="str">
            <v/>
          </cell>
          <cell r="F5082" t="str">
            <v/>
          </cell>
          <cell r="G5082" t="str">
            <v/>
          </cell>
          <cell r="H5082" t="str">
            <v/>
          </cell>
          <cell r="I5082"/>
          <cell r="J5082"/>
          <cell r="K5082"/>
          <cell r="L5082"/>
          <cell r="M5082" t="str">
            <v/>
          </cell>
          <cell r="N5082"/>
          <cell r="O5082"/>
          <cell r="P5082"/>
          <cell r="Q5082" t="str">
            <v/>
          </cell>
          <cell r="R5082"/>
          <cell r="S5082" t="str">
            <v/>
          </cell>
          <cell r="T5082"/>
          <cell r="U5082"/>
          <cell r="V5082" t="str">
            <v/>
          </cell>
        </row>
        <row r="5083">
          <cell r="A5083"/>
          <cell r="B5083" t="str">
            <v/>
          </cell>
          <cell r="C5083"/>
          <cell r="D5083" t="str">
            <v/>
          </cell>
          <cell r="E5083" t="str">
            <v/>
          </cell>
          <cell r="F5083" t="str">
            <v/>
          </cell>
          <cell r="G5083" t="str">
            <v/>
          </cell>
          <cell r="H5083" t="str">
            <v/>
          </cell>
          <cell r="I5083"/>
          <cell r="J5083"/>
          <cell r="K5083"/>
          <cell r="L5083"/>
          <cell r="M5083" t="str">
            <v/>
          </cell>
          <cell r="N5083"/>
          <cell r="O5083"/>
          <cell r="P5083"/>
          <cell r="Q5083" t="str">
            <v/>
          </cell>
          <cell r="R5083"/>
          <cell r="S5083" t="str">
            <v/>
          </cell>
          <cell r="T5083"/>
          <cell r="U5083"/>
          <cell r="V5083" t="str">
            <v/>
          </cell>
        </row>
        <row r="5084">
          <cell r="A5084"/>
          <cell r="B5084" t="str">
            <v/>
          </cell>
          <cell r="C5084"/>
          <cell r="D5084" t="str">
            <v/>
          </cell>
          <cell r="E5084" t="str">
            <v/>
          </cell>
          <cell r="F5084" t="str">
            <v/>
          </cell>
          <cell r="G5084" t="str">
            <v/>
          </cell>
          <cell r="H5084" t="str">
            <v/>
          </cell>
          <cell r="I5084"/>
          <cell r="J5084"/>
          <cell r="K5084"/>
          <cell r="L5084"/>
          <cell r="M5084" t="str">
            <v/>
          </cell>
          <cell r="N5084"/>
          <cell r="O5084"/>
          <cell r="P5084"/>
          <cell r="Q5084" t="str">
            <v/>
          </cell>
          <cell r="R5084"/>
          <cell r="S5084" t="str">
            <v/>
          </cell>
          <cell r="T5084"/>
          <cell r="U5084"/>
          <cell r="V5084" t="str">
            <v/>
          </cell>
        </row>
        <row r="5085">
          <cell r="A5085"/>
          <cell r="B5085" t="str">
            <v/>
          </cell>
          <cell r="C5085"/>
          <cell r="D5085" t="str">
            <v/>
          </cell>
          <cell r="E5085" t="str">
            <v/>
          </cell>
          <cell r="F5085" t="str">
            <v/>
          </cell>
          <cell r="G5085" t="str">
            <v/>
          </cell>
          <cell r="H5085" t="str">
            <v/>
          </cell>
          <cell r="I5085"/>
          <cell r="J5085"/>
          <cell r="K5085"/>
          <cell r="L5085"/>
          <cell r="M5085" t="str">
            <v/>
          </cell>
          <cell r="N5085"/>
          <cell r="O5085"/>
          <cell r="P5085"/>
          <cell r="Q5085" t="str">
            <v/>
          </cell>
          <cell r="R5085"/>
          <cell r="S5085" t="str">
            <v/>
          </cell>
          <cell r="T5085"/>
          <cell r="U5085"/>
          <cell r="V5085" t="str">
            <v/>
          </cell>
        </row>
        <row r="5086">
          <cell r="A5086"/>
          <cell r="B5086" t="str">
            <v/>
          </cell>
          <cell r="C5086"/>
          <cell r="D5086" t="str">
            <v/>
          </cell>
          <cell r="E5086" t="str">
            <v/>
          </cell>
          <cell r="F5086" t="str">
            <v/>
          </cell>
          <cell r="G5086" t="str">
            <v/>
          </cell>
          <cell r="H5086" t="str">
            <v/>
          </cell>
          <cell r="I5086"/>
          <cell r="J5086"/>
          <cell r="K5086"/>
          <cell r="L5086"/>
          <cell r="M5086" t="str">
            <v/>
          </cell>
          <cell r="N5086"/>
          <cell r="O5086"/>
          <cell r="P5086"/>
          <cell r="Q5086" t="str">
            <v/>
          </cell>
          <cell r="R5086"/>
          <cell r="S5086" t="str">
            <v/>
          </cell>
          <cell r="T5086"/>
          <cell r="U5086"/>
          <cell r="V5086" t="str">
            <v/>
          </cell>
        </row>
        <row r="5087">
          <cell r="A5087"/>
          <cell r="B5087" t="str">
            <v/>
          </cell>
          <cell r="C5087"/>
          <cell r="D5087" t="str">
            <v/>
          </cell>
          <cell r="E5087" t="str">
            <v/>
          </cell>
          <cell r="F5087" t="str">
            <v/>
          </cell>
          <cell r="G5087" t="str">
            <v/>
          </cell>
          <cell r="H5087" t="str">
            <v/>
          </cell>
          <cell r="I5087"/>
          <cell r="J5087"/>
          <cell r="K5087"/>
          <cell r="L5087"/>
          <cell r="M5087" t="str">
            <v/>
          </cell>
          <cell r="N5087"/>
          <cell r="O5087"/>
          <cell r="P5087"/>
          <cell r="Q5087" t="str">
            <v/>
          </cell>
          <cell r="R5087"/>
          <cell r="S5087" t="str">
            <v/>
          </cell>
          <cell r="T5087"/>
          <cell r="U5087"/>
          <cell r="V5087" t="str">
            <v/>
          </cell>
        </row>
        <row r="5088">
          <cell r="A5088"/>
          <cell r="B5088" t="str">
            <v/>
          </cell>
          <cell r="C5088"/>
          <cell r="D5088" t="str">
            <v/>
          </cell>
          <cell r="E5088" t="str">
            <v/>
          </cell>
          <cell r="F5088" t="str">
            <v/>
          </cell>
          <cell r="G5088" t="str">
            <v/>
          </cell>
          <cell r="H5088" t="str">
            <v/>
          </cell>
          <cell r="I5088"/>
          <cell r="J5088"/>
          <cell r="K5088"/>
          <cell r="L5088"/>
          <cell r="M5088" t="str">
            <v/>
          </cell>
          <cell r="N5088"/>
          <cell r="O5088"/>
          <cell r="P5088"/>
          <cell r="Q5088" t="str">
            <v/>
          </cell>
          <cell r="R5088"/>
          <cell r="S5088" t="str">
            <v/>
          </cell>
          <cell r="T5088"/>
          <cell r="U5088"/>
          <cell r="V5088" t="str">
            <v/>
          </cell>
        </row>
        <row r="5089">
          <cell r="A5089"/>
          <cell r="B5089" t="str">
            <v/>
          </cell>
          <cell r="C5089"/>
          <cell r="D5089" t="str">
            <v/>
          </cell>
          <cell r="E5089" t="str">
            <v/>
          </cell>
          <cell r="F5089" t="str">
            <v/>
          </cell>
          <cell r="G5089" t="str">
            <v/>
          </cell>
          <cell r="H5089" t="str">
            <v/>
          </cell>
          <cell r="I5089"/>
          <cell r="J5089"/>
          <cell r="K5089"/>
          <cell r="L5089"/>
          <cell r="M5089" t="str">
            <v/>
          </cell>
          <cell r="N5089"/>
          <cell r="O5089"/>
          <cell r="P5089"/>
          <cell r="Q5089" t="str">
            <v/>
          </cell>
          <cell r="R5089"/>
          <cell r="S5089" t="str">
            <v/>
          </cell>
          <cell r="T5089"/>
          <cell r="U5089"/>
          <cell r="V5089" t="str">
            <v/>
          </cell>
        </row>
        <row r="5090">
          <cell r="A5090"/>
          <cell r="B5090" t="str">
            <v/>
          </cell>
          <cell r="C5090"/>
          <cell r="D5090" t="str">
            <v/>
          </cell>
          <cell r="E5090" t="str">
            <v/>
          </cell>
          <cell r="F5090" t="str">
            <v/>
          </cell>
          <cell r="G5090" t="str">
            <v/>
          </cell>
          <cell r="H5090" t="str">
            <v/>
          </cell>
          <cell r="I5090"/>
          <cell r="J5090"/>
          <cell r="K5090"/>
          <cell r="L5090"/>
          <cell r="M5090" t="str">
            <v/>
          </cell>
          <cell r="N5090"/>
          <cell r="O5090"/>
          <cell r="P5090"/>
          <cell r="Q5090" t="str">
            <v/>
          </cell>
          <cell r="R5090"/>
          <cell r="S5090" t="str">
            <v/>
          </cell>
          <cell r="T5090"/>
          <cell r="U5090"/>
          <cell r="V5090" t="str">
            <v/>
          </cell>
        </row>
        <row r="5091">
          <cell r="A5091"/>
          <cell r="B5091" t="str">
            <v/>
          </cell>
          <cell r="C5091"/>
          <cell r="D5091" t="str">
            <v/>
          </cell>
          <cell r="E5091" t="str">
            <v/>
          </cell>
          <cell r="F5091" t="str">
            <v/>
          </cell>
          <cell r="G5091" t="str">
            <v/>
          </cell>
          <cell r="H5091" t="str">
            <v/>
          </cell>
          <cell r="I5091"/>
          <cell r="J5091"/>
          <cell r="K5091"/>
          <cell r="L5091"/>
          <cell r="M5091" t="str">
            <v/>
          </cell>
          <cell r="N5091"/>
          <cell r="O5091"/>
          <cell r="P5091"/>
          <cell r="Q5091" t="str">
            <v/>
          </cell>
          <cell r="R5091"/>
          <cell r="S5091" t="str">
            <v/>
          </cell>
          <cell r="T5091"/>
          <cell r="U5091"/>
          <cell r="V5091" t="str">
            <v/>
          </cell>
        </row>
        <row r="5092">
          <cell r="A5092"/>
          <cell r="B5092" t="str">
            <v/>
          </cell>
          <cell r="C5092"/>
          <cell r="D5092" t="str">
            <v/>
          </cell>
          <cell r="E5092" t="str">
            <v/>
          </cell>
          <cell r="F5092" t="str">
            <v/>
          </cell>
          <cell r="G5092" t="str">
            <v/>
          </cell>
          <cell r="H5092" t="str">
            <v/>
          </cell>
          <cell r="I5092"/>
          <cell r="J5092"/>
          <cell r="K5092"/>
          <cell r="L5092"/>
          <cell r="M5092" t="str">
            <v/>
          </cell>
          <cell r="N5092"/>
          <cell r="O5092"/>
          <cell r="P5092"/>
          <cell r="Q5092" t="str">
            <v/>
          </cell>
          <cell r="R5092"/>
          <cell r="S5092" t="str">
            <v/>
          </cell>
          <cell r="T5092"/>
          <cell r="U5092"/>
          <cell r="V5092" t="str">
            <v/>
          </cell>
        </row>
        <row r="5093">
          <cell r="A5093"/>
          <cell r="B5093" t="str">
            <v/>
          </cell>
          <cell r="C5093"/>
          <cell r="D5093" t="str">
            <v/>
          </cell>
          <cell r="E5093" t="str">
            <v/>
          </cell>
          <cell r="F5093" t="str">
            <v/>
          </cell>
          <cell r="G5093" t="str">
            <v/>
          </cell>
          <cell r="H5093" t="str">
            <v/>
          </cell>
          <cell r="I5093"/>
          <cell r="J5093"/>
          <cell r="K5093"/>
          <cell r="L5093"/>
          <cell r="M5093" t="str">
            <v/>
          </cell>
          <cell r="N5093"/>
          <cell r="O5093"/>
          <cell r="P5093"/>
          <cell r="Q5093" t="str">
            <v/>
          </cell>
          <cell r="R5093"/>
          <cell r="S5093" t="str">
            <v/>
          </cell>
          <cell r="T5093"/>
          <cell r="U5093"/>
          <cell r="V5093" t="str">
            <v/>
          </cell>
        </row>
        <row r="5094">
          <cell r="A5094"/>
          <cell r="B5094" t="str">
            <v/>
          </cell>
          <cell r="C5094"/>
          <cell r="D5094" t="str">
            <v/>
          </cell>
          <cell r="E5094" t="str">
            <v/>
          </cell>
          <cell r="F5094" t="str">
            <v/>
          </cell>
          <cell r="G5094" t="str">
            <v/>
          </cell>
          <cell r="H5094" t="str">
            <v/>
          </cell>
          <cell r="I5094"/>
          <cell r="J5094"/>
          <cell r="K5094"/>
          <cell r="L5094"/>
          <cell r="M5094" t="str">
            <v/>
          </cell>
          <cell r="N5094"/>
          <cell r="O5094"/>
          <cell r="P5094"/>
          <cell r="Q5094" t="str">
            <v/>
          </cell>
          <cell r="R5094"/>
          <cell r="S5094" t="str">
            <v/>
          </cell>
          <cell r="T5094"/>
          <cell r="U5094"/>
          <cell r="V5094" t="str">
            <v/>
          </cell>
        </row>
        <row r="5095">
          <cell r="A5095"/>
          <cell r="B5095" t="str">
            <v/>
          </cell>
          <cell r="C5095"/>
          <cell r="D5095" t="str">
            <v/>
          </cell>
          <cell r="E5095" t="str">
            <v/>
          </cell>
          <cell r="F5095" t="str">
            <v/>
          </cell>
          <cell r="G5095" t="str">
            <v/>
          </cell>
          <cell r="H5095" t="str">
            <v/>
          </cell>
          <cell r="I5095"/>
          <cell r="J5095"/>
          <cell r="K5095"/>
          <cell r="L5095"/>
          <cell r="M5095" t="str">
            <v/>
          </cell>
          <cell r="N5095"/>
          <cell r="O5095"/>
          <cell r="P5095"/>
          <cell r="Q5095" t="str">
            <v/>
          </cell>
          <cell r="R5095"/>
          <cell r="S5095" t="str">
            <v/>
          </cell>
          <cell r="T5095"/>
          <cell r="U5095"/>
          <cell r="V5095" t="str">
            <v/>
          </cell>
        </row>
        <row r="5096">
          <cell r="A5096"/>
          <cell r="B5096" t="str">
            <v/>
          </cell>
          <cell r="C5096"/>
          <cell r="D5096" t="str">
            <v/>
          </cell>
          <cell r="E5096" t="str">
            <v/>
          </cell>
          <cell r="F5096" t="str">
            <v/>
          </cell>
          <cell r="G5096" t="str">
            <v/>
          </cell>
          <cell r="H5096" t="str">
            <v/>
          </cell>
          <cell r="I5096"/>
          <cell r="J5096"/>
          <cell r="K5096"/>
          <cell r="L5096"/>
          <cell r="M5096" t="str">
            <v/>
          </cell>
          <cell r="N5096"/>
          <cell r="O5096"/>
          <cell r="P5096"/>
          <cell r="Q5096" t="str">
            <v/>
          </cell>
          <cell r="R5096"/>
          <cell r="S5096" t="str">
            <v/>
          </cell>
          <cell r="T5096"/>
          <cell r="U5096"/>
          <cell r="V5096" t="str">
            <v/>
          </cell>
        </row>
        <row r="5097">
          <cell r="A5097"/>
          <cell r="B5097" t="str">
            <v/>
          </cell>
          <cell r="C5097"/>
          <cell r="D5097" t="str">
            <v/>
          </cell>
          <cell r="E5097" t="str">
            <v/>
          </cell>
          <cell r="F5097" t="str">
            <v/>
          </cell>
          <cell r="G5097" t="str">
            <v/>
          </cell>
          <cell r="H5097" t="str">
            <v/>
          </cell>
          <cell r="I5097"/>
          <cell r="J5097"/>
          <cell r="K5097"/>
          <cell r="L5097"/>
          <cell r="M5097" t="str">
            <v/>
          </cell>
          <cell r="N5097"/>
          <cell r="O5097"/>
          <cell r="P5097"/>
          <cell r="Q5097" t="str">
            <v/>
          </cell>
          <cell r="R5097"/>
          <cell r="S5097" t="str">
            <v/>
          </cell>
          <cell r="T5097"/>
          <cell r="U5097"/>
          <cell r="V5097" t="str">
            <v/>
          </cell>
        </row>
        <row r="5098">
          <cell r="A5098"/>
          <cell r="B5098" t="str">
            <v/>
          </cell>
          <cell r="C5098"/>
          <cell r="D5098" t="str">
            <v/>
          </cell>
          <cell r="E5098" t="str">
            <v/>
          </cell>
          <cell r="F5098" t="str">
            <v/>
          </cell>
          <cell r="G5098" t="str">
            <v/>
          </cell>
          <cell r="H5098" t="str">
            <v/>
          </cell>
          <cell r="I5098"/>
          <cell r="J5098"/>
          <cell r="K5098"/>
          <cell r="L5098"/>
          <cell r="M5098" t="str">
            <v/>
          </cell>
          <cell r="N5098"/>
          <cell r="O5098"/>
          <cell r="P5098"/>
          <cell r="Q5098" t="str">
            <v/>
          </cell>
          <cell r="R5098"/>
          <cell r="S5098" t="str">
            <v/>
          </cell>
          <cell r="T5098"/>
          <cell r="U5098"/>
          <cell r="V5098" t="str">
            <v/>
          </cell>
        </row>
        <row r="5099">
          <cell r="A5099"/>
          <cell r="B5099" t="str">
            <v/>
          </cell>
          <cell r="C5099"/>
          <cell r="D5099" t="str">
            <v/>
          </cell>
          <cell r="E5099" t="str">
            <v/>
          </cell>
          <cell r="F5099" t="str">
            <v/>
          </cell>
          <cell r="G5099" t="str">
            <v/>
          </cell>
          <cell r="H5099" t="str">
            <v/>
          </cell>
          <cell r="I5099"/>
          <cell r="J5099"/>
          <cell r="K5099"/>
          <cell r="L5099"/>
          <cell r="M5099" t="str">
            <v/>
          </cell>
          <cell r="N5099"/>
          <cell r="O5099"/>
          <cell r="P5099"/>
          <cell r="Q5099" t="str">
            <v/>
          </cell>
          <cell r="R5099"/>
          <cell r="S5099" t="str">
            <v/>
          </cell>
          <cell r="T5099"/>
          <cell r="U5099"/>
          <cell r="V5099" t="str">
            <v/>
          </cell>
        </row>
        <row r="5100">
          <cell r="A5100"/>
          <cell r="B5100" t="str">
            <v/>
          </cell>
          <cell r="C5100"/>
          <cell r="D5100" t="str">
            <v/>
          </cell>
          <cell r="E5100" t="str">
            <v/>
          </cell>
          <cell r="F5100" t="str">
            <v/>
          </cell>
          <cell r="G5100" t="str">
            <v/>
          </cell>
          <cell r="H5100" t="str">
            <v/>
          </cell>
          <cell r="I5100"/>
          <cell r="J5100"/>
          <cell r="K5100"/>
          <cell r="L5100"/>
          <cell r="M5100" t="str">
            <v/>
          </cell>
          <cell r="N5100"/>
          <cell r="O5100"/>
          <cell r="P5100"/>
          <cell r="Q5100" t="str">
            <v/>
          </cell>
          <cell r="R5100"/>
          <cell r="S5100" t="str">
            <v/>
          </cell>
          <cell r="T5100"/>
          <cell r="U5100"/>
          <cell r="V5100" t="str">
            <v/>
          </cell>
        </row>
        <row r="5101">
          <cell r="A5101"/>
          <cell r="B5101" t="str">
            <v/>
          </cell>
          <cell r="C5101"/>
          <cell r="D5101" t="str">
            <v/>
          </cell>
          <cell r="E5101" t="str">
            <v/>
          </cell>
          <cell r="F5101" t="str">
            <v/>
          </cell>
          <cell r="G5101" t="str">
            <v/>
          </cell>
          <cell r="H5101" t="str">
            <v/>
          </cell>
          <cell r="I5101"/>
          <cell r="J5101"/>
          <cell r="K5101"/>
          <cell r="L5101"/>
          <cell r="M5101" t="str">
            <v/>
          </cell>
          <cell r="N5101"/>
          <cell r="O5101"/>
          <cell r="P5101"/>
          <cell r="Q5101" t="str">
            <v/>
          </cell>
          <cell r="R5101"/>
          <cell r="S5101" t="str">
            <v/>
          </cell>
          <cell r="T5101"/>
          <cell r="U5101"/>
          <cell r="V5101" t="str">
            <v/>
          </cell>
        </row>
        <row r="5102">
          <cell r="A5102"/>
          <cell r="B5102" t="str">
            <v/>
          </cell>
          <cell r="C5102"/>
          <cell r="D5102" t="str">
            <v/>
          </cell>
          <cell r="E5102" t="str">
            <v/>
          </cell>
          <cell r="F5102" t="str">
            <v/>
          </cell>
          <cell r="G5102" t="str">
            <v/>
          </cell>
          <cell r="H5102" t="str">
            <v/>
          </cell>
          <cell r="I5102"/>
          <cell r="J5102"/>
          <cell r="K5102"/>
          <cell r="L5102"/>
          <cell r="M5102" t="str">
            <v/>
          </cell>
          <cell r="N5102"/>
          <cell r="O5102"/>
          <cell r="P5102"/>
          <cell r="Q5102" t="str">
            <v/>
          </cell>
          <cell r="R5102"/>
          <cell r="S5102" t="str">
            <v/>
          </cell>
          <cell r="T5102"/>
          <cell r="U5102"/>
          <cell r="V5102" t="str">
            <v/>
          </cell>
        </row>
        <row r="5103">
          <cell r="A5103"/>
          <cell r="B5103" t="str">
            <v/>
          </cell>
          <cell r="C5103"/>
          <cell r="D5103" t="str">
            <v/>
          </cell>
          <cell r="E5103" t="str">
            <v/>
          </cell>
          <cell r="F5103" t="str">
            <v/>
          </cell>
          <cell r="G5103" t="str">
            <v/>
          </cell>
          <cell r="H5103" t="str">
            <v/>
          </cell>
          <cell r="I5103"/>
          <cell r="J5103"/>
          <cell r="K5103"/>
          <cell r="L5103"/>
          <cell r="M5103" t="str">
            <v/>
          </cell>
          <cell r="N5103"/>
          <cell r="O5103"/>
          <cell r="P5103"/>
          <cell r="Q5103" t="str">
            <v/>
          </cell>
          <cell r="R5103"/>
          <cell r="S5103" t="str">
            <v/>
          </cell>
          <cell r="T5103"/>
          <cell r="U5103"/>
          <cell r="V5103" t="str">
            <v/>
          </cell>
        </row>
        <row r="5104">
          <cell r="A5104"/>
          <cell r="B5104" t="str">
            <v/>
          </cell>
          <cell r="C5104"/>
          <cell r="D5104" t="str">
            <v/>
          </cell>
          <cell r="E5104" t="str">
            <v/>
          </cell>
          <cell r="F5104" t="str">
            <v/>
          </cell>
          <cell r="G5104" t="str">
            <v/>
          </cell>
          <cell r="H5104" t="str">
            <v/>
          </cell>
          <cell r="I5104"/>
          <cell r="J5104"/>
          <cell r="K5104"/>
          <cell r="L5104"/>
          <cell r="M5104" t="str">
            <v/>
          </cell>
          <cell r="N5104"/>
          <cell r="O5104"/>
          <cell r="P5104"/>
          <cell r="Q5104" t="str">
            <v/>
          </cell>
          <cell r="R5104"/>
          <cell r="S5104" t="str">
            <v/>
          </cell>
          <cell r="T5104"/>
          <cell r="U5104"/>
          <cell r="V5104" t="str">
            <v/>
          </cell>
        </row>
        <row r="5105">
          <cell r="A5105"/>
          <cell r="B5105" t="str">
            <v/>
          </cell>
          <cell r="C5105"/>
          <cell r="D5105" t="str">
            <v/>
          </cell>
          <cell r="E5105" t="str">
            <v/>
          </cell>
          <cell r="F5105" t="str">
            <v/>
          </cell>
          <cell r="G5105" t="str">
            <v/>
          </cell>
          <cell r="H5105" t="str">
            <v/>
          </cell>
          <cell r="I5105"/>
          <cell r="J5105"/>
          <cell r="K5105"/>
          <cell r="L5105"/>
          <cell r="M5105" t="str">
            <v/>
          </cell>
          <cell r="N5105"/>
          <cell r="O5105"/>
          <cell r="P5105"/>
          <cell r="Q5105" t="str">
            <v/>
          </cell>
          <cell r="R5105"/>
          <cell r="S5105" t="str">
            <v/>
          </cell>
          <cell r="T5105"/>
          <cell r="U5105"/>
          <cell r="V5105" t="str">
            <v/>
          </cell>
        </row>
        <row r="5106">
          <cell r="A5106"/>
          <cell r="B5106" t="str">
            <v/>
          </cell>
          <cell r="C5106"/>
          <cell r="D5106" t="str">
            <v/>
          </cell>
          <cell r="E5106" t="str">
            <v/>
          </cell>
          <cell r="F5106" t="str">
            <v/>
          </cell>
          <cell r="G5106" t="str">
            <v/>
          </cell>
          <cell r="H5106" t="str">
            <v/>
          </cell>
          <cell r="I5106"/>
          <cell r="J5106"/>
          <cell r="K5106"/>
          <cell r="L5106"/>
          <cell r="M5106" t="str">
            <v/>
          </cell>
          <cell r="N5106"/>
          <cell r="O5106"/>
          <cell r="P5106"/>
          <cell r="Q5106" t="str">
            <v/>
          </cell>
          <cell r="R5106"/>
          <cell r="S5106" t="str">
            <v/>
          </cell>
          <cell r="T5106"/>
          <cell r="U5106"/>
          <cell r="V5106" t="str">
            <v/>
          </cell>
        </row>
        <row r="5107">
          <cell r="A5107"/>
          <cell r="B5107" t="str">
            <v/>
          </cell>
          <cell r="C5107"/>
          <cell r="D5107" t="str">
            <v/>
          </cell>
          <cell r="E5107" t="str">
            <v/>
          </cell>
          <cell r="F5107" t="str">
            <v/>
          </cell>
          <cell r="G5107" t="str">
            <v/>
          </cell>
          <cell r="H5107" t="str">
            <v/>
          </cell>
          <cell r="I5107"/>
          <cell r="J5107"/>
          <cell r="K5107"/>
          <cell r="L5107"/>
          <cell r="M5107" t="str">
            <v/>
          </cell>
          <cell r="N5107"/>
          <cell r="O5107"/>
          <cell r="P5107"/>
          <cell r="Q5107" t="str">
            <v/>
          </cell>
          <cell r="R5107"/>
          <cell r="S5107" t="str">
            <v/>
          </cell>
          <cell r="T5107"/>
          <cell r="U5107"/>
          <cell r="V5107" t="str">
            <v/>
          </cell>
        </row>
        <row r="5108">
          <cell r="A5108"/>
          <cell r="B5108" t="str">
            <v/>
          </cell>
          <cell r="C5108"/>
          <cell r="D5108" t="str">
            <v/>
          </cell>
          <cell r="E5108" t="str">
            <v/>
          </cell>
          <cell r="F5108" t="str">
            <v/>
          </cell>
          <cell r="G5108" t="str">
            <v/>
          </cell>
          <cell r="H5108" t="str">
            <v/>
          </cell>
          <cell r="I5108"/>
          <cell r="J5108"/>
          <cell r="K5108"/>
          <cell r="L5108"/>
          <cell r="M5108" t="str">
            <v/>
          </cell>
          <cell r="N5108"/>
          <cell r="O5108"/>
          <cell r="P5108"/>
          <cell r="Q5108" t="str">
            <v/>
          </cell>
          <cell r="R5108"/>
          <cell r="S5108" t="str">
            <v/>
          </cell>
          <cell r="T5108"/>
          <cell r="U5108"/>
          <cell r="V5108" t="str">
            <v/>
          </cell>
        </row>
        <row r="5109">
          <cell r="A5109"/>
          <cell r="B5109" t="str">
            <v/>
          </cell>
          <cell r="C5109"/>
          <cell r="D5109" t="str">
            <v/>
          </cell>
          <cell r="E5109" t="str">
            <v/>
          </cell>
          <cell r="F5109" t="str">
            <v/>
          </cell>
          <cell r="G5109" t="str">
            <v/>
          </cell>
          <cell r="H5109" t="str">
            <v/>
          </cell>
          <cell r="I5109"/>
          <cell r="J5109"/>
          <cell r="K5109"/>
          <cell r="L5109"/>
          <cell r="M5109" t="str">
            <v/>
          </cell>
          <cell r="N5109"/>
          <cell r="O5109"/>
          <cell r="P5109"/>
          <cell r="Q5109" t="str">
            <v/>
          </cell>
          <cell r="R5109"/>
          <cell r="S5109" t="str">
            <v/>
          </cell>
          <cell r="T5109"/>
          <cell r="U5109"/>
          <cell r="V5109" t="str">
            <v/>
          </cell>
        </row>
        <row r="5110">
          <cell r="A5110"/>
          <cell r="B5110" t="str">
            <v/>
          </cell>
          <cell r="C5110"/>
          <cell r="D5110" t="str">
            <v/>
          </cell>
          <cell r="E5110" t="str">
            <v/>
          </cell>
          <cell r="F5110" t="str">
            <v/>
          </cell>
          <cell r="G5110" t="str">
            <v/>
          </cell>
          <cell r="H5110" t="str">
            <v/>
          </cell>
          <cell r="I5110"/>
          <cell r="J5110"/>
          <cell r="K5110"/>
          <cell r="L5110"/>
          <cell r="M5110" t="str">
            <v/>
          </cell>
          <cell r="N5110"/>
          <cell r="O5110"/>
          <cell r="P5110"/>
          <cell r="Q5110" t="str">
            <v/>
          </cell>
          <cell r="R5110"/>
          <cell r="S5110" t="str">
            <v/>
          </cell>
          <cell r="T5110"/>
          <cell r="U5110"/>
          <cell r="V5110" t="str">
            <v/>
          </cell>
        </row>
        <row r="5111">
          <cell r="A5111"/>
          <cell r="B5111" t="str">
            <v/>
          </cell>
          <cell r="C5111"/>
          <cell r="D5111" t="str">
            <v/>
          </cell>
          <cell r="E5111" t="str">
            <v/>
          </cell>
          <cell r="F5111" t="str">
            <v/>
          </cell>
          <cell r="G5111" t="str">
            <v/>
          </cell>
          <cell r="H5111" t="str">
            <v/>
          </cell>
          <cell r="I5111"/>
          <cell r="J5111"/>
          <cell r="K5111"/>
          <cell r="L5111"/>
          <cell r="M5111" t="str">
            <v/>
          </cell>
          <cell r="N5111"/>
          <cell r="O5111"/>
          <cell r="P5111"/>
          <cell r="Q5111" t="str">
            <v/>
          </cell>
          <cell r="R5111"/>
          <cell r="S5111" t="str">
            <v/>
          </cell>
          <cell r="T5111"/>
          <cell r="U5111"/>
          <cell r="V5111" t="str">
            <v/>
          </cell>
        </row>
        <row r="5112">
          <cell r="A5112"/>
          <cell r="B5112" t="str">
            <v/>
          </cell>
          <cell r="C5112"/>
          <cell r="D5112" t="str">
            <v/>
          </cell>
          <cell r="E5112" t="str">
            <v/>
          </cell>
          <cell r="F5112" t="str">
            <v/>
          </cell>
          <cell r="G5112" t="str">
            <v/>
          </cell>
          <cell r="H5112" t="str">
            <v/>
          </cell>
          <cell r="I5112"/>
          <cell r="J5112"/>
          <cell r="K5112"/>
          <cell r="L5112"/>
          <cell r="M5112" t="str">
            <v/>
          </cell>
          <cell r="N5112"/>
          <cell r="O5112"/>
          <cell r="P5112"/>
          <cell r="Q5112" t="str">
            <v/>
          </cell>
          <cell r="R5112"/>
          <cell r="S5112" t="str">
            <v/>
          </cell>
          <cell r="T5112"/>
          <cell r="U5112"/>
          <cell r="V5112" t="str">
            <v/>
          </cell>
        </row>
        <row r="5113">
          <cell r="A5113"/>
          <cell r="B5113" t="str">
            <v/>
          </cell>
          <cell r="C5113"/>
          <cell r="D5113" t="str">
            <v/>
          </cell>
          <cell r="E5113" t="str">
            <v/>
          </cell>
          <cell r="F5113" t="str">
            <v/>
          </cell>
          <cell r="G5113" t="str">
            <v/>
          </cell>
          <cell r="H5113" t="str">
            <v/>
          </cell>
          <cell r="I5113"/>
          <cell r="J5113"/>
          <cell r="K5113"/>
          <cell r="L5113"/>
          <cell r="M5113" t="str">
            <v/>
          </cell>
          <cell r="N5113"/>
          <cell r="O5113"/>
          <cell r="P5113"/>
          <cell r="Q5113" t="str">
            <v/>
          </cell>
          <cell r="R5113"/>
          <cell r="S5113" t="str">
            <v/>
          </cell>
          <cell r="T5113"/>
          <cell r="U5113"/>
          <cell r="V5113" t="str">
            <v/>
          </cell>
        </row>
        <row r="5114">
          <cell r="A5114"/>
          <cell r="B5114" t="str">
            <v/>
          </cell>
          <cell r="C5114"/>
          <cell r="D5114" t="str">
            <v/>
          </cell>
          <cell r="E5114" t="str">
            <v/>
          </cell>
          <cell r="F5114" t="str">
            <v/>
          </cell>
          <cell r="G5114" t="str">
            <v/>
          </cell>
          <cell r="H5114" t="str">
            <v/>
          </cell>
          <cell r="I5114"/>
          <cell r="J5114"/>
          <cell r="K5114"/>
          <cell r="L5114"/>
          <cell r="M5114" t="str">
            <v/>
          </cell>
          <cell r="N5114"/>
          <cell r="O5114"/>
          <cell r="P5114"/>
          <cell r="Q5114" t="str">
            <v/>
          </cell>
          <cell r="R5114"/>
          <cell r="S5114" t="str">
            <v/>
          </cell>
          <cell r="T5114"/>
          <cell r="U5114"/>
          <cell r="V5114" t="str">
            <v/>
          </cell>
        </row>
        <row r="5115">
          <cell r="A5115"/>
          <cell r="B5115" t="str">
            <v/>
          </cell>
          <cell r="C5115"/>
          <cell r="D5115" t="str">
            <v/>
          </cell>
          <cell r="E5115" t="str">
            <v/>
          </cell>
          <cell r="F5115" t="str">
            <v/>
          </cell>
          <cell r="G5115" t="str">
            <v/>
          </cell>
          <cell r="H5115" t="str">
            <v/>
          </cell>
          <cell r="I5115"/>
          <cell r="J5115"/>
          <cell r="K5115"/>
          <cell r="L5115"/>
          <cell r="M5115" t="str">
            <v/>
          </cell>
          <cell r="N5115"/>
          <cell r="O5115"/>
          <cell r="P5115"/>
          <cell r="Q5115" t="str">
            <v/>
          </cell>
          <cell r="R5115"/>
          <cell r="S5115" t="str">
            <v/>
          </cell>
          <cell r="T5115"/>
          <cell r="U5115"/>
          <cell r="V5115" t="str">
            <v/>
          </cell>
        </row>
        <row r="5116">
          <cell r="A5116"/>
          <cell r="B5116" t="str">
            <v/>
          </cell>
          <cell r="C5116"/>
          <cell r="D5116" t="str">
            <v/>
          </cell>
          <cell r="E5116" t="str">
            <v/>
          </cell>
          <cell r="F5116" t="str">
            <v/>
          </cell>
          <cell r="G5116" t="str">
            <v/>
          </cell>
          <cell r="H5116" t="str">
            <v/>
          </cell>
          <cell r="I5116"/>
          <cell r="J5116"/>
          <cell r="K5116"/>
          <cell r="L5116"/>
          <cell r="M5116" t="str">
            <v/>
          </cell>
          <cell r="N5116"/>
          <cell r="O5116"/>
          <cell r="P5116"/>
          <cell r="Q5116" t="str">
            <v/>
          </cell>
          <cell r="R5116"/>
          <cell r="S5116" t="str">
            <v/>
          </cell>
          <cell r="T5116"/>
          <cell r="U5116"/>
          <cell r="V5116" t="str">
            <v/>
          </cell>
        </row>
        <row r="5117">
          <cell r="A5117"/>
          <cell r="B5117" t="str">
            <v/>
          </cell>
          <cell r="C5117"/>
          <cell r="D5117" t="str">
            <v/>
          </cell>
          <cell r="E5117" t="str">
            <v/>
          </cell>
          <cell r="F5117" t="str">
            <v/>
          </cell>
          <cell r="G5117" t="str">
            <v/>
          </cell>
          <cell r="H5117" t="str">
            <v/>
          </cell>
          <cell r="I5117"/>
          <cell r="J5117"/>
          <cell r="K5117"/>
          <cell r="L5117"/>
          <cell r="M5117" t="str">
            <v/>
          </cell>
          <cell r="N5117"/>
          <cell r="O5117"/>
          <cell r="P5117"/>
          <cell r="Q5117" t="str">
            <v/>
          </cell>
          <cell r="R5117"/>
          <cell r="S5117" t="str">
            <v/>
          </cell>
          <cell r="T5117"/>
          <cell r="U5117"/>
          <cell r="V5117" t="str">
            <v/>
          </cell>
        </row>
        <row r="5118">
          <cell r="A5118"/>
          <cell r="B5118" t="str">
            <v/>
          </cell>
          <cell r="C5118"/>
          <cell r="D5118" t="str">
            <v/>
          </cell>
          <cell r="E5118" t="str">
            <v/>
          </cell>
          <cell r="F5118" t="str">
            <v/>
          </cell>
          <cell r="G5118" t="str">
            <v/>
          </cell>
          <cell r="H5118" t="str">
            <v/>
          </cell>
          <cell r="I5118"/>
          <cell r="J5118"/>
          <cell r="K5118"/>
          <cell r="L5118"/>
          <cell r="M5118" t="str">
            <v/>
          </cell>
          <cell r="N5118"/>
          <cell r="O5118"/>
          <cell r="P5118"/>
          <cell r="Q5118" t="str">
            <v/>
          </cell>
          <cell r="R5118"/>
          <cell r="S5118" t="str">
            <v/>
          </cell>
          <cell r="T5118"/>
          <cell r="U5118"/>
          <cell r="V5118" t="str">
            <v/>
          </cell>
        </row>
        <row r="5119">
          <cell r="A5119"/>
          <cell r="B5119" t="str">
            <v/>
          </cell>
          <cell r="C5119"/>
          <cell r="D5119" t="str">
            <v/>
          </cell>
          <cell r="E5119" t="str">
            <v/>
          </cell>
          <cell r="F5119" t="str">
            <v/>
          </cell>
          <cell r="G5119" t="str">
            <v/>
          </cell>
          <cell r="H5119" t="str">
            <v/>
          </cell>
          <cell r="I5119"/>
          <cell r="J5119"/>
          <cell r="K5119"/>
          <cell r="L5119"/>
          <cell r="M5119" t="str">
            <v/>
          </cell>
          <cell r="N5119"/>
          <cell r="O5119"/>
          <cell r="P5119"/>
          <cell r="Q5119" t="str">
            <v/>
          </cell>
          <cell r="R5119"/>
          <cell r="S5119" t="str">
            <v/>
          </cell>
          <cell r="T5119"/>
          <cell r="U5119"/>
          <cell r="V5119" t="str">
            <v/>
          </cell>
        </row>
        <row r="5120">
          <cell r="A5120"/>
          <cell r="B5120" t="str">
            <v/>
          </cell>
          <cell r="C5120"/>
          <cell r="D5120" t="str">
            <v/>
          </cell>
          <cell r="E5120" t="str">
            <v/>
          </cell>
          <cell r="F5120" t="str">
            <v/>
          </cell>
          <cell r="G5120" t="str">
            <v/>
          </cell>
          <cell r="H5120" t="str">
            <v/>
          </cell>
          <cell r="I5120"/>
          <cell r="J5120"/>
          <cell r="K5120"/>
          <cell r="L5120"/>
          <cell r="M5120" t="str">
            <v/>
          </cell>
          <cell r="N5120"/>
          <cell r="O5120"/>
          <cell r="P5120"/>
          <cell r="Q5120" t="str">
            <v/>
          </cell>
          <cell r="R5120"/>
          <cell r="S5120" t="str">
            <v/>
          </cell>
          <cell r="T5120"/>
          <cell r="U5120"/>
          <cell r="V5120" t="str">
            <v/>
          </cell>
        </row>
        <row r="5121">
          <cell r="A5121"/>
          <cell r="B5121" t="str">
            <v/>
          </cell>
          <cell r="C5121"/>
          <cell r="D5121" t="str">
            <v/>
          </cell>
          <cell r="E5121" t="str">
            <v/>
          </cell>
          <cell r="F5121" t="str">
            <v/>
          </cell>
          <cell r="G5121" t="str">
            <v/>
          </cell>
          <cell r="H5121" t="str">
            <v/>
          </cell>
          <cell r="I5121"/>
          <cell r="J5121"/>
          <cell r="K5121"/>
          <cell r="L5121"/>
          <cell r="M5121" t="str">
            <v/>
          </cell>
          <cell r="N5121"/>
          <cell r="O5121"/>
          <cell r="P5121"/>
          <cell r="Q5121" t="str">
            <v/>
          </cell>
          <cell r="R5121"/>
          <cell r="S5121" t="str">
            <v/>
          </cell>
          <cell r="T5121"/>
          <cell r="U5121"/>
          <cell r="V5121" t="str">
            <v/>
          </cell>
        </row>
        <row r="5122">
          <cell r="A5122"/>
          <cell r="B5122" t="str">
            <v/>
          </cell>
          <cell r="C5122"/>
          <cell r="D5122" t="str">
            <v/>
          </cell>
          <cell r="E5122" t="str">
            <v/>
          </cell>
          <cell r="F5122" t="str">
            <v/>
          </cell>
          <cell r="G5122" t="str">
            <v/>
          </cell>
          <cell r="H5122" t="str">
            <v/>
          </cell>
          <cell r="I5122"/>
          <cell r="J5122"/>
          <cell r="K5122"/>
          <cell r="L5122"/>
          <cell r="M5122" t="str">
            <v/>
          </cell>
          <cell r="N5122"/>
          <cell r="O5122"/>
          <cell r="P5122"/>
          <cell r="Q5122" t="str">
            <v/>
          </cell>
          <cell r="R5122"/>
          <cell r="S5122" t="str">
            <v/>
          </cell>
          <cell r="T5122"/>
          <cell r="U5122"/>
          <cell r="V5122" t="str">
            <v/>
          </cell>
        </row>
        <row r="5123">
          <cell r="A5123"/>
          <cell r="B5123" t="str">
            <v/>
          </cell>
          <cell r="C5123"/>
          <cell r="D5123" t="str">
            <v/>
          </cell>
          <cell r="E5123" t="str">
            <v/>
          </cell>
          <cell r="F5123" t="str">
            <v/>
          </cell>
          <cell r="G5123" t="str">
            <v/>
          </cell>
          <cell r="H5123" t="str">
            <v/>
          </cell>
          <cell r="I5123"/>
          <cell r="J5123"/>
          <cell r="K5123"/>
          <cell r="L5123"/>
          <cell r="M5123" t="str">
            <v/>
          </cell>
          <cell r="N5123"/>
          <cell r="O5123"/>
          <cell r="P5123"/>
          <cell r="Q5123" t="str">
            <v/>
          </cell>
          <cell r="R5123"/>
          <cell r="S5123" t="str">
            <v/>
          </cell>
          <cell r="T5123"/>
          <cell r="U5123"/>
          <cell r="V5123" t="str">
            <v/>
          </cell>
        </row>
        <row r="5124">
          <cell r="A5124"/>
          <cell r="B5124" t="str">
            <v/>
          </cell>
          <cell r="C5124"/>
          <cell r="D5124" t="str">
            <v/>
          </cell>
          <cell r="E5124" t="str">
            <v/>
          </cell>
          <cell r="F5124" t="str">
            <v/>
          </cell>
          <cell r="G5124" t="str">
            <v/>
          </cell>
          <cell r="H5124" t="str">
            <v/>
          </cell>
          <cell r="I5124"/>
          <cell r="J5124"/>
          <cell r="K5124"/>
          <cell r="L5124"/>
          <cell r="M5124" t="str">
            <v/>
          </cell>
          <cell r="N5124"/>
          <cell r="O5124"/>
          <cell r="P5124"/>
          <cell r="Q5124" t="str">
            <v/>
          </cell>
          <cell r="R5124"/>
          <cell r="S5124" t="str">
            <v/>
          </cell>
          <cell r="T5124"/>
          <cell r="U5124"/>
          <cell r="V5124" t="str">
            <v/>
          </cell>
        </row>
        <row r="5125">
          <cell r="A5125"/>
          <cell r="B5125" t="str">
            <v/>
          </cell>
          <cell r="C5125"/>
          <cell r="D5125" t="str">
            <v/>
          </cell>
          <cell r="E5125" t="str">
            <v/>
          </cell>
          <cell r="F5125" t="str">
            <v/>
          </cell>
          <cell r="G5125" t="str">
            <v/>
          </cell>
          <cell r="H5125" t="str">
            <v/>
          </cell>
          <cell r="I5125"/>
          <cell r="J5125"/>
          <cell r="K5125"/>
          <cell r="L5125"/>
          <cell r="M5125" t="str">
            <v/>
          </cell>
          <cell r="N5125"/>
          <cell r="O5125"/>
          <cell r="P5125"/>
          <cell r="Q5125" t="str">
            <v/>
          </cell>
          <cell r="R5125"/>
          <cell r="S5125" t="str">
            <v/>
          </cell>
          <cell r="T5125"/>
          <cell r="U5125"/>
          <cell r="V5125" t="str">
            <v/>
          </cell>
        </row>
        <row r="5126">
          <cell r="A5126"/>
          <cell r="B5126" t="str">
            <v/>
          </cell>
          <cell r="C5126"/>
          <cell r="D5126" t="str">
            <v/>
          </cell>
          <cell r="E5126" t="str">
            <v/>
          </cell>
          <cell r="F5126" t="str">
            <v/>
          </cell>
          <cell r="G5126" t="str">
            <v/>
          </cell>
          <cell r="H5126" t="str">
            <v/>
          </cell>
          <cell r="I5126"/>
          <cell r="J5126"/>
          <cell r="K5126"/>
          <cell r="L5126"/>
          <cell r="M5126" t="str">
            <v/>
          </cell>
          <cell r="N5126"/>
          <cell r="O5126"/>
          <cell r="P5126"/>
          <cell r="Q5126" t="str">
            <v/>
          </cell>
          <cell r="R5126"/>
          <cell r="S5126" t="str">
            <v/>
          </cell>
          <cell r="T5126"/>
          <cell r="U5126"/>
          <cell r="V5126" t="str">
            <v/>
          </cell>
        </row>
        <row r="5127">
          <cell r="A5127"/>
          <cell r="B5127" t="str">
            <v/>
          </cell>
          <cell r="C5127"/>
          <cell r="D5127" t="str">
            <v/>
          </cell>
          <cell r="E5127" t="str">
            <v/>
          </cell>
          <cell r="F5127" t="str">
            <v/>
          </cell>
          <cell r="G5127" t="str">
            <v/>
          </cell>
          <cell r="H5127" t="str">
            <v/>
          </cell>
          <cell r="I5127"/>
          <cell r="J5127"/>
          <cell r="K5127"/>
          <cell r="L5127"/>
          <cell r="M5127" t="str">
            <v/>
          </cell>
          <cell r="N5127"/>
          <cell r="O5127"/>
          <cell r="P5127"/>
          <cell r="Q5127" t="str">
            <v/>
          </cell>
          <cell r="R5127"/>
          <cell r="S5127" t="str">
            <v/>
          </cell>
          <cell r="T5127"/>
          <cell r="U5127"/>
          <cell r="V5127" t="str">
            <v/>
          </cell>
        </row>
        <row r="5128">
          <cell r="A5128"/>
          <cell r="B5128" t="str">
            <v/>
          </cell>
          <cell r="C5128"/>
          <cell r="D5128" t="str">
            <v/>
          </cell>
          <cell r="E5128" t="str">
            <v/>
          </cell>
          <cell r="F5128" t="str">
            <v/>
          </cell>
          <cell r="G5128" t="str">
            <v/>
          </cell>
          <cell r="H5128" t="str">
            <v/>
          </cell>
          <cell r="I5128"/>
          <cell r="J5128"/>
          <cell r="K5128"/>
          <cell r="L5128"/>
          <cell r="M5128" t="str">
            <v/>
          </cell>
          <cell r="N5128"/>
          <cell r="O5128"/>
          <cell r="P5128"/>
          <cell r="Q5128" t="str">
            <v/>
          </cell>
          <cell r="R5128"/>
          <cell r="S5128" t="str">
            <v/>
          </cell>
          <cell r="T5128"/>
          <cell r="U5128"/>
          <cell r="V5128" t="str">
            <v/>
          </cell>
        </row>
        <row r="5129">
          <cell r="A5129"/>
          <cell r="B5129" t="str">
            <v/>
          </cell>
          <cell r="C5129"/>
          <cell r="D5129" t="str">
            <v/>
          </cell>
          <cell r="E5129" t="str">
            <v/>
          </cell>
          <cell r="F5129" t="str">
            <v/>
          </cell>
          <cell r="G5129" t="str">
            <v/>
          </cell>
          <cell r="H5129" t="str">
            <v/>
          </cell>
          <cell r="I5129"/>
          <cell r="J5129"/>
          <cell r="K5129"/>
          <cell r="L5129"/>
          <cell r="M5129" t="str">
            <v/>
          </cell>
          <cell r="N5129"/>
          <cell r="O5129"/>
          <cell r="P5129"/>
          <cell r="Q5129" t="str">
            <v/>
          </cell>
          <cell r="R5129"/>
          <cell r="S5129" t="str">
            <v/>
          </cell>
          <cell r="T5129"/>
          <cell r="U5129"/>
          <cell r="V5129" t="str">
            <v/>
          </cell>
        </row>
        <row r="5130">
          <cell r="A5130"/>
          <cell r="B5130" t="str">
            <v/>
          </cell>
          <cell r="C5130"/>
          <cell r="D5130" t="str">
            <v/>
          </cell>
          <cell r="E5130" t="str">
            <v/>
          </cell>
          <cell r="F5130" t="str">
            <v/>
          </cell>
          <cell r="G5130" t="str">
            <v/>
          </cell>
          <cell r="H5130" t="str">
            <v/>
          </cell>
          <cell r="I5130"/>
          <cell r="J5130"/>
          <cell r="K5130"/>
          <cell r="L5130"/>
          <cell r="M5130" t="str">
            <v/>
          </cell>
          <cell r="N5130"/>
          <cell r="O5130"/>
          <cell r="P5130"/>
          <cell r="Q5130" t="str">
            <v/>
          </cell>
          <cell r="R5130"/>
          <cell r="S5130" t="str">
            <v/>
          </cell>
          <cell r="T5130"/>
          <cell r="U5130"/>
          <cell r="V5130" t="str">
            <v/>
          </cell>
        </row>
        <row r="5131">
          <cell r="A5131"/>
          <cell r="B5131" t="str">
            <v/>
          </cell>
          <cell r="C5131"/>
          <cell r="D5131" t="str">
            <v/>
          </cell>
          <cell r="E5131" t="str">
            <v/>
          </cell>
          <cell r="F5131" t="str">
            <v/>
          </cell>
          <cell r="G5131" t="str">
            <v/>
          </cell>
          <cell r="H5131" t="str">
            <v/>
          </cell>
          <cell r="I5131"/>
          <cell r="J5131"/>
          <cell r="K5131"/>
          <cell r="L5131"/>
          <cell r="M5131" t="str">
            <v/>
          </cell>
          <cell r="N5131"/>
          <cell r="O5131"/>
          <cell r="P5131"/>
          <cell r="Q5131" t="str">
            <v/>
          </cell>
          <cell r="R5131"/>
          <cell r="S5131" t="str">
            <v/>
          </cell>
          <cell r="T5131"/>
          <cell r="U5131"/>
          <cell r="V5131" t="str">
            <v/>
          </cell>
        </row>
        <row r="5132">
          <cell r="A5132"/>
          <cell r="B5132" t="str">
            <v/>
          </cell>
          <cell r="C5132"/>
          <cell r="D5132" t="str">
            <v/>
          </cell>
          <cell r="E5132" t="str">
            <v/>
          </cell>
          <cell r="F5132" t="str">
            <v/>
          </cell>
          <cell r="G5132" t="str">
            <v/>
          </cell>
          <cell r="H5132" t="str">
            <v/>
          </cell>
          <cell r="I5132"/>
          <cell r="J5132"/>
          <cell r="K5132"/>
          <cell r="L5132"/>
          <cell r="M5132" t="str">
            <v/>
          </cell>
          <cell r="N5132"/>
          <cell r="O5132"/>
          <cell r="P5132"/>
          <cell r="Q5132" t="str">
            <v/>
          </cell>
          <cell r="R5132"/>
          <cell r="S5132" t="str">
            <v/>
          </cell>
          <cell r="T5132"/>
          <cell r="U5132"/>
          <cell r="V5132" t="str">
            <v/>
          </cell>
        </row>
        <row r="5133">
          <cell r="A5133"/>
          <cell r="B5133" t="str">
            <v/>
          </cell>
          <cell r="C5133"/>
          <cell r="D5133" t="str">
            <v/>
          </cell>
          <cell r="E5133" t="str">
            <v/>
          </cell>
          <cell r="F5133" t="str">
            <v/>
          </cell>
          <cell r="G5133" t="str">
            <v/>
          </cell>
          <cell r="H5133" t="str">
            <v/>
          </cell>
          <cell r="I5133"/>
          <cell r="J5133"/>
          <cell r="K5133"/>
          <cell r="L5133"/>
          <cell r="M5133" t="str">
            <v/>
          </cell>
          <cell r="N5133"/>
          <cell r="O5133"/>
          <cell r="P5133"/>
          <cell r="Q5133" t="str">
            <v/>
          </cell>
          <cell r="R5133"/>
          <cell r="S5133" t="str">
            <v/>
          </cell>
          <cell r="T5133"/>
          <cell r="U5133"/>
          <cell r="V5133" t="str">
            <v/>
          </cell>
        </row>
        <row r="5134">
          <cell r="A5134"/>
          <cell r="B5134" t="str">
            <v/>
          </cell>
          <cell r="C5134"/>
          <cell r="D5134" t="str">
            <v/>
          </cell>
          <cell r="E5134" t="str">
            <v/>
          </cell>
          <cell r="F5134" t="str">
            <v/>
          </cell>
          <cell r="G5134" t="str">
            <v/>
          </cell>
          <cell r="H5134" t="str">
            <v/>
          </cell>
          <cell r="I5134"/>
          <cell r="J5134"/>
          <cell r="K5134"/>
          <cell r="L5134"/>
          <cell r="M5134" t="str">
            <v/>
          </cell>
          <cell r="N5134"/>
          <cell r="O5134"/>
          <cell r="P5134"/>
          <cell r="Q5134" t="str">
            <v/>
          </cell>
          <cell r="R5134"/>
          <cell r="S5134" t="str">
            <v/>
          </cell>
          <cell r="T5134"/>
          <cell r="U5134"/>
          <cell r="V5134" t="str">
            <v/>
          </cell>
        </row>
        <row r="5135">
          <cell r="A5135"/>
          <cell r="B5135" t="str">
            <v/>
          </cell>
          <cell r="C5135"/>
          <cell r="D5135" t="str">
            <v/>
          </cell>
          <cell r="E5135" t="str">
            <v/>
          </cell>
          <cell r="F5135" t="str">
            <v/>
          </cell>
          <cell r="G5135" t="str">
            <v/>
          </cell>
          <cell r="H5135" t="str">
            <v/>
          </cell>
          <cell r="I5135"/>
          <cell r="J5135"/>
          <cell r="K5135"/>
          <cell r="L5135"/>
          <cell r="M5135" t="str">
            <v/>
          </cell>
          <cell r="N5135"/>
          <cell r="O5135"/>
          <cell r="P5135"/>
          <cell r="Q5135" t="str">
            <v/>
          </cell>
          <cell r="R5135"/>
          <cell r="S5135" t="str">
            <v/>
          </cell>
          <cell r="T5135"/>
          <cell r="U5135"/>
          <cell r="V5135" t="str">
            <v/>
          </cell>
        </row>
        <row r="5136">
          <cell r="A5136"/>
          <cell r="B5136" t="str">
            <v/>
          </cell>
          <cell r="C5136"/>
          <cell r="D5136" t="str">
            <v/>
          </cell>
          <cell r="E5136" t="str">
            <v/>
          </cell>
          <cell r="F5136" t="str">
            <v/>
          </cell>
          <cell r="G5136" t="str">
            <v/>
          </cell>
          <cell r="H5136" t="str">
            <v/>
          </cell>
          <cell r="I5136"/>
          <cell r="J5136"/>
          <cell r="K5136"/>
          <cell r="L5136"/>
          <cell r="M5136" t="str">
            <v/>
          </cell>
          <cell r="N5136"/>
          <cell r="O5136"/>
          <cell r="P5136"/>
          <cell r="Q5136" t="str">
            <v/>
          </cell>
          <cell r="R5136"/>
          <cell r="S5136" t="str">
            <v/>
          </cell>
          <cell r="T5136"/>
          <cell r="U5136"/>
          <cell r="V5136" t="str">
            <v/>
          </cell>
        </row>
        <row r="5137">
          <cell r="A5137"/>
          <cell r="B5137" t="str">
            <v/>
          </cell>
          <cell r="C5137"/>
          <cell r="D5137" t="str">
            <v/>
          </cell>
          <cell r="E5137" t="str">
            <v/>
          </cell>
          <cell r="F5137" t="str">
            <v/>
          </cell>
          <cell r="G5137" t="str">
            <v/>
          </cell>
          <cell r="H5137" t="str">
            <v/>
          </cell>
          <cell r="I5137"/>
          <cell r="J5137"/>
          <cell r="K5137"/>
          <cell r="L5137"/>
          <cell r="M5137" t="str">
            <v/>
          </cell>
          <cell r="N5137"/>
          <cell r="O5137"/>
          <cell r="P5137"/>
          <cell r="Q5137" t="str">
            <v/>
          </cell>
          <cell r="R5137"/>
          <cell r="S5137" t="str">
            <v/>
          </cell>
          <cell r="T5137"/>
          <cell r="U5137"/>
          <cell r="V5137" t="str">
            <v/>
          </cell>
        </row>
        <row r="5138">
          <cell r="A5138"/>
          <cell r="B5138" t="str">
            <v/>
          </cell>
          <cell r="C5138"/>
          <cell r="D5138" t="str">
            <v/>
          </cell>
          <cell r="E5138" t="str">
            <v/>
          </cell>
          <cell r="F5138" t="str">
            <v/>
          </cell>
          <cell r="G5138" t="str">
            <v/>
          </cell>
          <cell r="H5138" t="str">
            <v/>
          </cell>
          <cell r="I5138"/>
          <cell r="J5138"/>
          <cell r="K5138"/>
          <cell r="L5138"/>
          <cell r="M5138" t="str">
            <v/>
          </cell>
          <cell r="N5138"/>
          <cell r="O5138"/>
          <cell r="P5138"/>
          <cell r="Q5138" t="str">
            <v/>
          </cell>
          <cell r="R5138"/>
          <cell r="S5138" t="str">
            <v/>
          </cell>
          <cell r="T5138"/>
          <cell r="U5138"/>
          <cell r="V5138" t="str">
            <v/>
          </cell>
        </row>
        <row r="5139">
          <cell r="A5139"/>
          <cell r="B5139" t="str">
            <v/>
          </cell>
          <cell r="C5139"/>
          <cell r="D5139" t="str">
            <v/>
          </cell>
          <cell r="E5139" t="str">
            <v/>
          </cell>
          <cell r="F5139" t="str">
            <v/>
          </cell>
          <cell r="G5139" t="str">
            <v/>
          </cell>
          <cell r="H5139" t="str">
            <v/>
          </cell>
          <cell r="I5139"/>
          <cell r="J5139"/>
          <cell r="K5139"/>
          <cell r="L5139"/>
          <cell r="M5139" t="str">
            <v/>
          </cell>
          <cell r="N5139"/>
          <cell r="O5139"/>
          <cell r="P5139"/>
          <cell r="Q5139" t="str">
            <v/>
          </cell>
          <cell r="R5139"/>
          <cell r="S5139" t="str">
            <v/>
          </cell>
          <cell r="T5139"/>
          <cell r="U5139"/>
          <cell r="V5139" t="str">
            <v/>
          </cell>
        </row>
        <row r="5140">
          <cell r="A5140"/>
          <cell r="B5140" t="str">
            <v/>
          </cell>
          <cell r="C5140"/>
          <cell r="D5140" t="str">
            <v/>
          </cell>
          <cell r="E5140" t="str">
            <v/>
          </cell>
          <cell r="F5140" t="str">
            <v/>
          </cell>
          <cell r="G5140" t="str">
            <v/>
          </cell>
          <cell r="H5140" t="str">
            <v/>
          </cell>
          <cell r="I5140"/>
          <cell r="J5140"/>
          <cell r="K5140"/>
          <cell r="L5140"/>
          <cell r="M5140" t="str">
            <v/>
          </cell>
          <cell r="N5140"/>
          <cell r="O5140"/>
          <cell r="P5140"/>
          <cell r="Q5140" t="str">
            <v/>
          </cell>
          <cell r="R5140"/>
          <cell r="S5140" t="str">
            <v/>
          </cell>
          <cell r="T5140"/>
          <cell r="U5140"/>
          <cell r="V5140" t="str">
            <v/>
          </cell>
        </row>
        <row r="5141">
          <cell r="A5141"/>
          <cell r="B5141" t="str">
            <v/>
          </cell>
          <cell r="C5141"/>
          <cell r="D5141" t="str">
            <v/>
          </cell>
          <cell r="E5141" t="str">
            <v/>
          </cell>
          <cell r="F5141" t="str">
            <v/>
          </cell>
          <cell r="G5141" t="str">
            <v/>
          </cell>
          <cell r="H5141" t="str">
            <v/>
          </cell>
          <cell r="I5141"/>
          <cell r="J5141"/>
          <cell r="K5141"/>
          <cell r="L5141"/>
          <cell r="M5141" t="str">
            <v/>
          </cell>
          <cell r="N5141"/>
          <cell r="O5141"/>
          <cell r="P5141"/>
          <cell r="Q5141" t="str">
            <v/>
          </cell>
          <cell r="R5141"/>
          <cell r="S5141" t="str">
            <v/>
          </cell>
          <cell r="T5141"/>
          <cell r="U5141"/>
          <cell r="V5141" t="str">
            <v/>
          </cell>
        </row>
        <row r="5142">
          <cell r="A5142"/>
          <cell r="B5142" t="str">
            <v/>
          </cell>
          <cell r="C5142"/>
          <cell r="D5142" t="str">
            <v/>
          </cell>
          <cell r="E5142" t="str">
            <v/>
          </cell>
          <cell r="F5142" t="str">
            <v/>
          </cell>
          <cell r="G5142" t="str">
            <v/>
          </cell>
          <cell r="H5142" t="str">
            <v/>
          </cell>
          <cell r="I5142"/>
          <cell r="J5142"/>
          <cell r="K5142"/>
          <cell r="L5142"/>
          <cell r="M5142" t="str">
            <v/>
          </cell>
          <cell r="N5142"/>
          <cell r="O5142"/>
          <cell r="P5142"/>
          <cell r="Q5142" t="str">
            <v/>
          </cell>
          <cell r="R5142"/>
          <cell r="S5142" t="str">
            <v/>
          </cell>
          <cell r="T5142"/>
          <cell r="U5142"/>
          <cell r="V5142" t="str">
            <v/>
          </cell>
        </row>
        <row r="5143">
          <cell r="A5143"/>
          <cell r="B5143" t="str">
            <v/>
          </cell>
          <cell r="C5143"/>
          <cell r="D5143" t="str">
            <v/>
          </cell>
          <cell r="E5143" t="str">
            <v/>
          </cell>
          <cell r="F5143" t="str">
            <v/>
          </cell>
          <cell r="G5143" t="str">
            <v/>
          </cell>
          <cell r="H5143" t="str">
            <v/>
          </cell>
          <cell r="I5143"/>
          <cell r="J5143"/>
          <cell r="K5143"/>
          <cell r="L5143"/>
          <cell r="M5143" t="str">
            <v/>
          </cell>
          <cell r="N5143"/>
          <cell r="O5143"/>
          <cell r="P5143"/>
          <cell r="Q5143" t="str">
            <v/>
          </cell>
          <cell r="R5143"/>
          <cell r="S5143" t="str">
            <v/>
          </cell>
          <cell r="T5143"/>
          <cell r="U5143"/>
          <cell r="V5143" t="str">
            <v/>
          </cell>
        </row>
        <row r="5144">
          <cell r="A5144"/>
          <cell r="B5144" t="str">
            <v/>
          </cell>
          <cell r="C5144"/>
          <cell r="D5144" t="str">
            <v/>
          </cell>
          <cell r="E5144" t="str">
            <v/>
          </cell>
          <cell r="F5144" t="str">
            <v/>
          </cell>
          <cell r="G5144" t="str">
            <v/>
          </cell>
          <cell r="H5144" t="str">
            <v/>
          </cell>
          <cell r="I5144"/>
          <cell r="J5144"/>
          <cell r="K5144"/>
          <cell r="L5144"/>
          <cell r="M5144" t="str">
            <v/>
          </cell>
          <cell r="N5144"/>
          <cell r="O5144"/>
          <cell r="P5144"/>
          <cell r="Q5144" t="str">
            <v/>
          </cell>
          <cell r="R5144"/>
          <cell r="S5144" t="str">
            <v/>
          </cell>
          <cell r="T5144"/>
          <cell r="U5144"/>
          <cell r="V5144" t="str">
            <v/>
          </cell>
        </row>
        <row r="5145">
          <cell r="A5145"/>
          <cell r="B5145" t="str">
            <v/>
          </cell>
          <cell r="C5145"/>
          <cell r="D5145" t="str">
            <v/>
          </cell>
          <cell r="E5145" t="str">
            <v/>
          </cell>
          <cell r="F5145" t="str">
            <v/>
          </cell>
          <cell r="G5145" t="str">
            <v/>
          </cell>
          <cell r="H5145" t="str">
            <v/>
          </cell>
          <cell r="I5145"/>
          <cell r="J5145"/>
          <cell r="K5145"/>
          <cell r="L5145"/>
          <cell r="M5145" t="str">
            <v/>
          </cell>
          <cell r="N5145"/>
          <cell r="O5145"/>
          <cell r="P5145"/>
          <cell r="Q5145" t="str">
            <v/>
          </cell>
          <cell r="R5145"/>
          <cell r="S5145" t="str">
            <v/>
          </cell>
          <cell r="T5145"/>
          <cell r="U5145"/>
          <cell r="V5145" t="str">
            <v/>
          </cell>
        </row>
        <row r="5146">
          <cell r="A5146"/>
          <cell r="B5146" t="str">
            <v/>
          </cell>
          <cell r="C5146"/>
          <cell r="D5146" t="str">
            <v/>
          </cell>
          <cell r="E5146" t="str">
            <v/>
          </cell>
          <cell r="F5146" t="str">
            <v/>
          </cell>
          <cell r="G5146" t="str">
            <v/>
          </cell>
          <cell r="H5146" t="str">
            <v/>
          </cell>
          <cell r="I5146"/>
          <cell r="J5146"/>
          <cell r="K5146"/>
          <cell r="L5146"/>
          <cell r="M5146" t="str">
            <v/>
          </cell>
          <cell r="N5146"/>
          <cell r="O5146"/>
          <cell r="P5146"/>
          <cell r="Q5146" t="str">
            <v/>
          </cell>
          <cell r="R5146"/>
          <cell r="S5146" t="str">
            <v/>
          </cell>
          <cell r="T5146"/>
          <cell r="U5146"/>
          <cell r="V5146" t="str">
            <v/>
          </cell>
        </row>
        <row r="5147">
          <cell r="A5147"/>
          <cell r="B5147" t="str">
            <v/>
          </cell>
          <cell r="C5147"/>
          <cell r="D5147" t="str">
            <v/>
          </cell>
          <cell r="E5147" t="str">
            <v/>
          </cell>
          <cell r="F5147" t="str">
            <v/>
          </cell>
          <cell r="G5147" t="str">
            <v/>
          </cell>
          <cell r="H5147" t="str">
            <v/>
          </cell>
          <cell r="I5147"/>
          <cell r="J5147"/>
          <cell r="K5147"/>
          <cell r="L5147"/>
          <cell r="M5147" t="str">
            <v/>
          </cell>
          <cell r="N5147"/>
          <cell r="O5147"/>
          <cell r="P5147"/>
          <cell r="Q5147" t="str">
            <v/>
          </cell>
          <cell r="R5147"/>
          <cell r="S5147" t="str">
            <v/>
          </cell>
          <cell r="T5147"/>
          <cell r="U5147"/>
          <cell r="V5147" t="str">
            <v/>
          </cell>
        </row>
        <row r="5148">
          <cell r="A5148"/>
          <cell r="B5148" t="str">
            <v/>
          </cell>
          <cell r="C5148"/>
          <cell r="D5148" t="str">
            <v/>
          </cell>
          <cell r="E5148" t="str">
            <v/>
          </cell>
          <cell r="F5148" t="str">
            <v/>
          </cell>
          <cell r="G5148" t="str">
            <v/>
          </cell>
          <cell r="H5148" t="str">
            <v/>
          </cell>
          <cell r="I5148"/>
          <cell r="J5148"/>
          <cell r="K5148"/>
          <cell r="L5148"/>
          <cell r="M5148" t="str">
            <v/>
          </cell>
          <cell r="N5148"/>
          <cell r="O5148"/>
          <cell r="P5148"/>
          <cell r="Q5148" t="str">
            <v/>
          </cell>
          <cell r="R5148"/>
          <cell r="S5148" t="str">
            <v/>
          </cell>
          <cell r="T5148"/>
          <cell r="U5148"/>
          <cell r="V5148" t="str">
            <v/>
          </cell>
        </row>
        <row r="5149">
          <cell r="A5149"/>
          <cell r="B5149" t="str">
            <v/>
          </cell>
          <cell r="C5149"/>
          <cell r="D5149" t="str">
            <v/>
          </cell>
          <cell r="E5149" t="str">
            <v/>
          </cell>
          <cell r="F5149" t="str">
            <v/>
          </cell>
          <cell r="G5149" t="str">
            <v/>
          </cell>
          <cell r="H5149" t="str">
            <v/>
          </cell>
          <cell r="I5149"/>
          <cell r="J5149"/>
          <cell r="K5149"/>
          <cell r="L5149"/>
          <cell r="M5149" t="str">
            <v/>
          </cell>
          <cell r="N5149"/>
          <cell r="O5149"/>
          <cell r="P5149"/>
          <cell r="Q5149" t="str">
            <v/>
          </cell>
          <cell r="R5149"/>
          <cell r="S5149" t="str">
            <v/>
          </cell>
          <cell r="T5149"/>
          <cell r="U5149"/>
          <cell r="V5149" t="str">
            <v/>
          </cell>
        </row>
        <row r="5150">
          <cell r="A5150"/>
          <cell r="B5150" t="str">
            <v/>
          </cell>
          <cell r="C5150"/>
          <cell r="D5150" t="str">
            <v/>
          </cell>
          <cell r="E5150" t="str">
            <v/>
          </cell>
          <cell r="F5150" t="str">
            <v/>
          </cell>
          <cell r="G5150" t="str">
            <v/>
          </cell>
          <cell r="H5150" t="str">
            <v/>
          </cell>
          <cell r="I5150"/>
          <cell r="J5150"/>
          <cell r="K5150"/>
          <cell r="L5150"/>
          <cell r="M5150" t="str">
            <v/>
          </cell>
          <cell r="N5150"/>
          <cell r="O5150"/>
          <cell r="P5150"/>
          <cell r="Q5150" t="str">
            <v/>
          </cell>
          <cell r="R5150"/>
          <cell r="S5150" t="str">
            <v/>
          </cell>
          <cell r="T5150"/>
          <cell r="U5150"/>
          <cell r="V5150" t="str">
            <v/>
          </cell>
        </row>
        <row r="5151">
          <cell r="A5151"/>
          <cell r="B5151" t="str">
            <v/>
          </cell>
          <cell r="C5151"/>
          <cell r="D5151" t="str">
            <v/>
          </cell>
          <cell r="E5151" t="str">
            <v/>
          </cell>
          <cell r="F5151" t="str">
            <v/>
          </cell>
          <cell r="G5151" t="str">
            <v/>
          </cell>
          <cell r="H5151" t="str">
            <v/>
          </cell>
          <cell r="I5151"/>
          <cell r="J5151"/>
          <cell r="K5151"/>
          <cell r="L5151"/>
          <cell r="M5151" t="str">
            <v/>
          </cell>
          <cell r="N5151"/>
          <cell r="O5151"/>
          <cell r="P5151"/>
          <cell r="Q5151" t="str">
            <v/>
          </cell>
          <cell r="R5151"/>
          <cell r="S5151" t="str">
            <v/>
          </cell>
          <cell r="T5151"/>
          <cell r="U5151"/>
          <cell r="V5151" t="str">
            <v/>
          </cell>
        </row>
        <row r="5152">
          <cell r="A5152"/>
          <cell r="B5152" t="str">
            <v/>
          </cell>
          <cell r="C5152"/>
          <cell r="D5152" t="str">
            <v/>
          </cell>
          <cell r="E5152" t="str">
            <v/>
          </cell>
          <cell r="F5152" t="str">
            <v/>
          </cell>
          <cell r="G5152" t="str">
            <v/>
          </cell>
          <cell r="H5152" t="str">
            <v/>
          </cell>
          <cell r="I5152"/>
          <cell r="J5152"/>
          <cell r="K5152"/>
          <cell r="L5152"/>
          <cell r="M5152" t="str">
            <v/>
          </cell>
          <cell r="N5152"/>
          <cell r="O5152"/>
          <cell r="P5152"/>
          <cell r="Q5152" t="str">
            <v/>
          </cell>
          <cell r="R5152"/>
          <cell r="S5152" t="str">
            <v/>
          </cell>
          <cell r="T5152"/>
          <cell r="U5152"/>
          <cell r="V5152" t="str">
            <v/>
          </cell>
        </row>
        <row r="5153">
          <cell r="A5153"/>
          <cell r="B5153" t="str">
            <v/>
          </cell>
          <cell r="C5153"/>
          <cell r="D5153" t="str">
            <v/>
          </cell>
          <cell r="E5153" t="str">
            <v/>
          </cell>
          <cell r="F5153" t="str">
            <v/>
          </cell>
          <cell r="G5153" t="str">
            <v/>
          </cell>
          <cell r="H5153" t="str">
            <v/>
          </cell>
          <cell r="I5153"/>
          <cell r="J5153"/>
          <cell r="K5153"/>
          <cell r="L5153"/>
          <cell r="M5153" t="str">
            <v/>
          </cell>
          <cell r="N5153"/>
          <cell r="O5153"/>
          <cell r="P5153"/>
          <cell r="Q5153" t="str">
            <v/>
          </cell>
          <cell r="R5153"/>
          <cell r="S5153" t="str">
            <v/>
          </cell>
          <cell r="T5153"/>
          <cell r="U5153"/>
          <cell r="V5153" t="str">
            <v/>
          </cell>
        </row>
        <row r="5154">
          <cell r="A5154"/>
          <cell r="B5154" t="str">
            <v/>
          </cell>
          <cell r="C5154"/>
          <cell r="D5154" t="str">
            <v/>
          </cell>
          <cell r="E5154" t="str">
            <v/>
          </cell>
          <cell r="F5154" t="str">
            <v/>
          </cell>
          <cell r="G5154" t="str">
            <v/>
          </cell>
          <cell r="H5154" t="str">
            <v/>
          </cell>
          <cell r="I5154"/>
          <cell r="J5154"/>
          <cell r="K5154"/>
          <cell r="L5154"/>
          <cell r="M5154" t="str">
            <v/>
          </cell>
          <cell r="N5154"/>
          <cell r="O5154"/>
          <cell r="P5154"/>
          <cell r="Q5154" t="str">
            <v/>
          </cell>
          <cell r="R5154"/>
          <cell r="S5154" t="str">
            <v/>
          </cell>
          <cell r="T5154"/>
          <cell r="U5154"/>
          <cell r="V5154" t="str">
            <v/>
          </cell>
        </row>
        <row r="5155">
          <cell r="A5155"/>
          <cell r="B5155" t="str">
            <v/>
          </cell>
          <cell r="C5155"/>
          <cell r="D5155" t="str">
            <v/>
          </cell>
          <cell r="E5155" t="str">
            <v/>
          </cell>
          <cell r="F5155" t="str">
            <v/>
          </cell>
          <cell r="G5155" t="str">
            <v/>
          </cell>
          <cell r="H5155" t="str">
            <v/>
          </cell>
          <cell r="I5155"/>
          <cell r="J5155"/>
          <cell r="K5155"/>
          <cell r="L5155"/>
          <cell r="M5155" t="str">
            <v/>
          </cell>
          <cell r="N5155"/>
          <cell r="O5155"/>
          <cell r="P5155"/>
          <cell r="Q5155" t="str">
            <v/>
          </cell>
          <cell r="R5155"/>
          <cell r="S5155" t="str">
            <v/>
          </cell>
          <cell r="T5155"/>
          <cell r="U5155"/>
          <cell r="V5155" t="str">
            <v/>
          </cell>
        </row>
        <row r="5156">
          <cell r="A5156"/>
          <cell r="B5156" t="str">
            <v/>
          </cell>
          <cell r="C5156"/>
          <cell r="D5156" t="str">
            <v/>
          </cell>
          <cell r="E5156" t="str">
            <v/>
          </cell>
          <cell r="F5156" t="str">
            <v/>
          </cell>
          <cell r="G5156" t="str">
            <v/>
          </cell>
          <cell r="H5156" t="str">
            <v/>
          </cell>
          <cell r="I5156"/>
          <cell r="J5156"/>
          <cell r="K5156"/>
          <cell r="L5156"/>
          <cell r="M5156" t="str">
            <v/>
          </cell>
          <cell r="N5156"/>
          <cell r="O5156"/>
          <cell r="P5156"/>
          <cell r="Q5156" t="str">
            <v/>
          </cell>
          <cell r="R5156"/>
          <cell r="S5156" t="str">
            <v/>
          </cell>
          <cell r="T5156"/>
          <cell r="U5156"/>
          <cell r="V5156" t="str">
            <v/>
          </cell>
        </row>
        <row r="5157">
          <cell r="A5157"/>
          <cell r="B5157" t="str">
            <v/>
          </cell>
          <cell r="C5157"/>
          <cell r="D5157" t="str">
            <v/>
          </cell>
          <cell r="E5157" t="str">
            <v/>
          </cell>
          <cell r="F5157" t="str">
            <v/>
          </cell>
          <cell r="G5157" t="str">
            <v/>
          </cell>
          <cell r="H5157" t="str">
            <v/>
          </cell>
          <cell r="I5157"/>
          <cell r="J5157"/>
          <cell r="K5157"/>
          <cell r="L5157"/>
          <cell r="M5157" t="str">
            <v/>
          </cell>
          <cell r="N5157"/>
          <cell r="O5157"/>
          <cell r="P5157"/>
          <cell r="Q5157" t="str">
            <v/>
          </cell>
          <cell r="R5157"/>
          <cell r="S5157" t="str">
            <v/>
          </cell>
          <cell r="T5157"/>
          <cell r="U5157"/>
          <cell r="V5157" t="str">
            <v/>
          </cell>
        </row>
        <row r="5158">
          <cell r="A5158"/>
          <cell r="B5158" t="str">
            <v/>
          </cell>
          <cell r="C5158"/>
          <cell r="D5158" t="str">
            <v/>
          </cell>
          <cell r="E5158" t="str">
            <v/>
          </cell>
          <cell r="F5158" t="str">
            <v/>
          </cell>
          <cell r="G5158" t="str">
            <v/>
          </cell>
          <cell r="H5158" t="str">
            <v/>
          </cell>
          <cell r="I5158"/>
          <cell r="J5158"/>
          <cell r="K5158"/>
          <cell r="L5158"/>
          <cell r="M5158" t="str">
            <v/>
          </cell>
          <cell r="N5158"/>
          <cell r="O5158"/>
          <cell r="P5158"/>
          <cell r="Q5158" t="str">
            <v/>
          </cell>
          <cell r="R5158"/>
          <cell r="S5158" t="str">
            <v/>
          </cell>
          <cell r="T5158"/>
          <cell r="U5158"/>
          <cell r="V5158" t="str">
            <v/>
          </cell>
        </row>
        <row r="5159">
          <cell r="A5159"/>
          <cell r="B5159" t="str">
            <v/>
          </cell>
          <cell r="C5159"/>
          <cell r="D5159" t="str">
            <v/>
          </cell>
          <cell r="E5159" t="str">
            <v/>
          </cell>
          <cell r="F5159" t="str">
            <v/>
          </cell>
          <cell r="G5159" t="str">
            <v/>
          </cell>
          <cell r="H5159" t="str">
            <v/>
          </cell>
          <cell r="I5159"/>
          <cell r="J5159"/>
          <cell r="K5159"/>
          <cell r="L5159"/>
          <cell r="M5159" t="str">
            <v/>
          </cell>
          <cell r="N5159"/>
          <cell r="O5159"/>
          <cell r="P5159"/>
          <cell r="Q5159" t="str">
            <v/>
          </cell>
          <cell r="R5159"/>
          <cell r="S5159" t="str">
            <v/>
          </cell>
          <cell r="T5159"/>
          <cell r="U5159"/>
          <cell r="V5159" t="str">
            <v/>
          </cell>
        </row>
        <row r="5160">
          <cell r="A5160"/>
          <cell r="B5160" t="str">
            <v/>
          </cell>
          <cell r="C5160"/>
          <cell r="D5160" t="str">
            <v/>
          </cell>
          <cell r="E5160" t="str">
            <v/>
          </cell>
          <cell r="F5160" t="str">
            <v/>
          </cell>
          <cell r="G5160" t="str">
            <v/>
          </cell>
          <cell r="H5160" t="str">
            <v/>
          </cell>
          <cell r="I5160"/>
          <cell r="J5160"/>
          <cell r="K5160"/>
          <cell r="L5160"/>
          <cell r="M5160" t="str">
            <v/>
          </cell>
          <cell r="N5160"/>
          <cell r="O5160"/>
          <cell r="P5160"/>
          <cell r="Q5160" t="str">
            <v/>
          </cell>
          <cell r="R5160"/>
          <cell r="S5160" t="str">
            <v/>
          </cell>
          <cell r="T5160"/>
          <cell r="U5160"/>
          <cell r="V5160" t="str">
            <v/>
          </cell>
        </row>
        <row r="5161">
          <cell r="A5161"/>
          <cell r="B5161" t="str">
            <v/>
          </cell>
          <cell r="C5161"/>
          <cell r="D5161" t="str">
            <v/>
          </cell>
          <cell r="E5161" t="str">
            <v/>
          </cell>
          <cell r="F5161" t="str">
            <v/>
          </cell>
          <cell r="G5161" t="str">
            <v/>
          </cell>
          <cell r="H5161" t="str">
            <v/>
          </cell>
          <cell r="I5161"/>
          <cell r="J5161"/>
          <cell r="K5161"/>
          <cell r="L5161"/>
          <cell r="M5161" t="str">
            <v/>
          </cell>
          <cell r="N5161"/>
          <cell r="O5161"/>
          <cell r="P5161"/>
          <cell r="Q5161" t="str">
            <v/>
          </cell>
          <cell r="R5161"/>
          <cell r="S5161" t="str">
            <v/>
          </cell>
          <cell r="T5161"/>
          <cell r="U5161"/>
          <cell r="V5161" t="str">
            <v/>
          </cell>
        </row>
        <row r="5162">
          <cell r="A5162"/>
          <cell r="B5162" t="str">
            <v/>
          </cell>
          <cell r="C5162"/>
          <cell r="D5162" t="str">
            <v/>
          </cell>
          <cell r="E5162" t="str">
            <v/>
          </cell>
          <cell r="F5162" t="str">
            <v/>
          </cell>
          <cell r="G5162" t="str">
            <v/>
          </cell>
          <cell r="H5162" t="str">
            <v/>
          </cell>
          <cell r="I5162"/>
          <cell r="J5162"/>
          <cell r="K5162"/>
          <cell r="L5162"/>
          <cell r="M5162" t="str">
            <v/>
          </cell>
          <cell r="N5162"/>
          <cell r="O5162"/>
          <cell r="P5162"/>
          <cell r="Q5162" t="str">
            <v/>
          </cell>
          <cell r="R5162"/>
          <cell r="S5162" t="str">
            <v/>
          </cell>
          <cell r="T5162"/>
          <cell r="U5162"/>
          <cell r="V5162" t="str">
            <v/>
          </cell>
        </row>
        <row r="5163">
          <cell r="A5163"/>
          <cell r="B5163" t="str">
            <v/>
          </cell>
          <cell r="C5163"/>
          <cell r="D5163" t="str">
            <v/>
          </cell>
          <cell r="E5163" t="str">
            <v/>
          </cell>
          <cell r="F5163" t="str">
            <v/>
          </cell>
          <cell r="G5163" t="str">
            <v/>
          </cell>
          <cell r="H5163" t="str">
            <v/>
          </cell>
          <cell r="I5163"/>
          <cell r="J5163"/>
          <cell r="K5163"/>
          <cell r="L5163"/>
          <cell r="M5163" t="str">
            <v/>
          </cell>
          <cell r="N5163"/>
          <cell r="O5163"/>
          <cell r="P5163"/>
          <cell r="Q5163" t="str">
            <v/>
          </cell>
          <cell r="R5163"/>
          <cell r="S5163" t="str">
            <v/>
          </cell>
          <cell r="T5163"/>
          <cell r="U5163"/>
          <cell r="V5163" t="str">
            <v/>
          </cell>
        </row>
        <row r="5164">
          <cell r="A5164"/>
          <cell r="B5164" t="str">
            <v/>
          </cell>
          <cell r="C5164"/>
          <cell r="D5164" t="str">
            <v/>
          </cell>
          <cell r="E5164" t="str">
            <v/>
          </cell>
          <cell r="F5164" t="str">
            <v/>
          </cell>
          <cell r="G5164" t="str">
            <v/>
          </cell>
          <cell r="H5164" t="str">
            <v/>
          </cell>
          <cell r="I5164"/>
          <cell r="J5164"/>
          <cell r="K5164"/>
          <cell r="L5164"/>
          <cell r="M5164" t="str">
            <v/>
          </cell>
          <cell r="N5164"/>
          <cell r="O5164"/>
          <cell r="P5164"/>
          <cell r="Q5164" t="str">
            <v/>
          </cell>
          <cell r="R5164"/>
          <cell r="S5164" t="str">
            <v/>
          </cell>
          <cell r="T5164"/>
          <cell r="U5164"/>
          <cell r="V5164" t="str">
            <v/>
          </cell>
        </row>
        <row r="5165">
          <cell r="A5165"/>
          <cell r="B5165" t="str">
            <v/>
          </cell>
          <cell r="C5165"/>
          <cell r="D5165" t="str">
            <v/>
          </cell>
          <cell r="E5165" t="str">
            <v/>
          </cell>
          <cell r="F5165" t="str">
            <v/>
          </cell>
          <cell r="G5165" t="str">
            <v/>
          </cell>
          <cell r="H5165" t="str">
            <v/>
          </cell>
          <cell r="I5165"/>
          <cell r="J5165"/>
          <cell r="K5165"/>
          <cell r="L5165"/>
          <cell r="M5165" t="str">
            <v/>
          </cell>
          <cell r="N5165"/>
          <cell r="O5165"/>
          <cell r="P5165"/>
          <cell r="Q5165" t="str">
            <v/>
          </cell>
          <cell r="R5165"/>
          <cell r="S5165" t="str">
            <v/>
          </cell>
          <cell r="T5165"/>
          <cell r="U5165"/>
          <cell r="V5165" t="str">
            <v/>
          </cell>
        </row>
        <row r="5166">
          <cell r="A5166"/>
          <cell r="B5166" t="str">
            <v/>
          </cell>
          <cell r="C5166"/>
          <cell r="D5166" t="str">
            <v/>
          </cell>
          <cell r="E5166" t="str">
            <v/>
          </cell>
          <cell r="F5166" t="str">
            <v/>
          </cell>
          <cell r="G5166" t="str">
            <v/>
          </cell>
          <cell r="H5166" t="str">
            <v/>
          </cell>
          <cell r="I5166"/>
          <cell r="J5166"/>
          <cell r="K5166"/>
          <cell r="L5166"/>
          <cell r="M5166" t="str">
            <v/>
          </cell>
          <cell r="N5166"/>
          <cell r="O5166"/>
          <cell r="P5166"/>
          <cell r="Q5166" t="str">
            <v/>
          </cell>
          <cell r="R5166"/>
          <cell r="S5166" t="str">
            <v/>
          </cell>
          <cell r="T5166"/>
          <cell r="U5166"/>
          <cell r="V5166" t="str">
            <v/>
          </cell>
        </row>
        <row r="5167">
          <cell r="A5167"/>
          <cell r="B5167" t="str">
            <v/>
          </cell>
          <cell r="C5167"/>
          <cell r="D5167" t="str">
            <v/>
          </cell>
          <cell r="E5167" t="str">
            <v/>
          </cell>
          <cell r="F5167" t="str">
            <v/>
          </cell>
          <cell r="G5167" t="str">
            <v/>
          </cell>
          <cell r="H5167" t="str">
            <v/>
          </cell>
          <cell r="I5167"/>
          <cell r="J5167"/>
          <cell r="K5167"/>
          <cell r="L5167"/>
          <cell r="M5167" t="str">
            <v/>
          </cell>
          <cell r="N5167"/>
          <cell r="O5167"/>
          <cell r="P5167"/>
          <cell r="Q5167" t="str">
            <v/>
          </cell>
          <cell r="R5167"/>
          <cell r="S5167" t="str">
            <v/>
          </cell>
          <cell r="T5167"/>
          <cell r="U5167"/>
          <cell r="V5167" t="str">
            <v/>
          </cell>
        </row>
        <row r="5168">
          <cell r="A5168"/>
          <cell r="B5168" t="str">
            <v/>
          </cell>
          <cell r="C5168"/>
          <cell r="D5168" t="str">
            <v/>
          </cell>
          <cell r="E5168" t="str">
            <v/>
          </cell>
          <cell r="F5168" t="str">
            <v/>
          </cell>
          <cell r="G5168" t="str">
            <v/>
          </cell>
          <cell r="H5168" t="str">
            <v/>
          </cell>
          <cell r="I5168"/>
          <cell r="J5168"/>
          <cell r="K5168"/>
          <cell r="L5168"/>
          <cell r="M5168" t="str">
            <v/>
          </cell>
          <cell r="N5168"/>
          <cell r="O5168"/>
          <cell r="P5168"/>
          <cell r="Q5168" t="str">
            <v/>
          </cell>
          <cell r="R5168"/>
          <cell r="S5168" t="str">
            <v/>
          </cell>
          <cell r="T5168"/>
          <cell r="U5168"/>
          <cell r="V5168" t="str">
            <v/>
          </cell>
        </row>
        <row r="5169">
          <cell r="A5169"/>
          <cell r="B5169" t="str">
            <v/>
          </cell>
          <cell r="C5169"/>
          <cell r="D5169" t="str">
            <v/>
          </cell>
          <cell r="E5169" t="str">
            <v/>
          </cell>
          <cell r="F5169" t="str">
            <v/>
          </cell>
          <cell r="G5169" t="str">
            <v/>
          </cell>
          <cell r="H5169" t="str">
            <v/>
          </cell>
          <cell r="I5169"/>
          <cell r="J5169"/>
          <cell r="K5169"/>
          <cell r="L5169"/>
          <cell r="M5169" t="str">
            <v/>
          </cell>
          <cell r="N5169"/>
          <cell r="O5169"/>
          <cell r="P5169"/>
          <cell r="Q5169" t="str">
            <v/>
          </cell>
          <cell r="R5169"/>
          <cell r="S5169" t="str">
            <v/>
          </cell>
          <cell r="T5169"/>
          <cell r="U5169"/>
          <cell r="V5169" t="str">
            <v/>
          </cell>
        </row>
        <row r="5170">
          <cell r="A5170"/>
          <cell r="B5170" t="str">
            <v/>
          </cell>
          <cell r="C5170"/>
          <cell r="D5170" t="str">
            <v/>
          </cell>
          <cell r="E5170" t="str">
            <v/>
          </cell>
          <cell r="F5170" t="str">
            <v/>
          </cell>
          <cell r="G5170" t="str">
            <v/>
          </cell>
          <cell r="H5170" t="str">
            <v/>
          </cell>
          <cell r="I5170"/>
          <cell r="J5170"/>
          <cell r="K5170"/>
          <cell r="L5170"/>
          <cell r="M5170" t="str">
            <v/>
          </cell>
          <cell r="N5170"/>
          <cell r="O5170"/>
          <cell r="P5170"/>
          <cell r="Q5170" t="str">
            <v/>
          </cell>
          <cell r="R5170"/>
          <cell r="S5170" t="str">
            <v/>
          </cell>
          <cell r="T5170"/>
          <cell r="U5170"/>
          <cell r="V5170" t="str">
            <v/>
          </cell>
        </row>
        <row r="5171">
          <cell r="A5171"/>
          <cell r="B5171" t="str">
            <v/>
          </cell>
          <cell r="C5171"/>
          <cell r="D5171" t="str">
            <v/>
          </cell>
          <cell r="E5171" t="str">
            <v/>
          </cell>
          <cell r="F5171" t="str">
            <v/>
          </cell>
          <cell r="G5171" t="str">
            <v/>
          </cell>
          <cell r="H5171" t="str">
            <v/>
          </cell>
          <cell r="I5171"/>
          <cell r="J5171"/>
          <cell r="K5171"/>
          <cell r="L5171"/>
          <cell r="M5171" t="str">
            <v/>
          </cell>
          <cell r="N5171"/>
          <cell r="O5171"/>
          <cell r="P5171"/>
          <cell r="Q5171" t="str">
            <v/>
          </cell>
          <cell r="R5171"/>
          <cell r="S5171" t="str">
            <v/>
          </cell>
          <cell r="T5171"/>
          <cell r="U5171"/>
          <cell r="V5171" t="str">
            <v/>
          </cell>
        </row>
        <row r="5172">
          <cell r="A5172"/>
          <cell r="B5172" t="str">
            <v/>
          </cell>
          <cell r="C5172"/>
          <cell r="D5172" t="str">
            <v/>
          </cell>
          <cell r="E5172" t="str">
            <v/>
          </cell>
          <cell r="F5172" t="str">
            <v/>
          </cell>
          <cell r="G5172" t="str">
            <v/>
          </cell>
          <cell r="H5172" t="str">
            <v/>
          </cell>
          <cell r="I5172"/>
          <cell r="J5172"/>
          <cell r="K5172"/>
          <cell r="L5172"/>
          <cell r="M5172" t="str">
            <v/>
          </cell>
          <cell r="N5172"/>
          <cell r="O5172"/>
          <cell r="P5172"/>
          <cell r="Q5172" t="str">
            <v/>
          </cell>
          <cell r="R5172"/>
          <cell r="S5172" t="str">
            <v/>
          </cell>
          <cell r="T5172"/>
          <cell r="U5172"/>
          <cell r="V5172" t="str">
            <v/>
          </cell>
        </row>
        <row r="5173">
          <cell r="A5173"/>
          <cell r="B5173" t="str">
            <v/>
          </cell>
          <cell r="C5173"/>
          <cell r="D5173" t="str">
            <v/>
          </cell>
          <cell r="E5173" t="str">
            <v/>
          </cell>
          <cell r="F5173" t="str">
            <v/>
          </cell>
          <cell r="G5173" t="str">
            <v/>
          </cell>
          <cell r="H5173" t="str">
            <v/>
          </cell>
          <cell r="I5173"/>
          <cell r="J5173"/>
          <cell r="K5173"/>
          <cell r="L5173"/>
          <cell r="M5173" t="str">
            <v/>
          </cell>
          <cell r="N5173"/>
          <cell r="O5173"/>
          <cell r="P5173"/>
          <cell r="Q5173" t="str">
            <v/>
          </cell>
          <cell r="R5173"/>
          <cell r="S5173" t="str">
            <v/>
          </cell>
          <cell r="T5173"/>
          <cell r="U5173"/>
          <cell r="V5173" t="str">
            <v/>
          </cell>
        </row>
        <row r="5174">
          <cell r="A5174"/>
          <cell r="B5174" t="str">
            <v/>
          </cell>
          <cell r="C5174"/>
          <cell r="D5174" t="str">
            <v/>
          </cell>
          <cell r="E5174" t="str">
            <v/>
          </cell>
          <cell r="F5174" t="str">
            <v/>
          </cell>
          <cell r="G5174" t="str">
            <v/>
          </cell>
          <cell r="H5174" t="str">
            <v/>
          </cell>
          <cell r="I5174"/>
          <cell r="J5174"/>
          <cell r="K5174"/>
          <cell r="L5174"/>
          <cell r="M5174" t="str">
            <v/>
          </cell>
          <cell r="N5174"/>
          <cell r="O5174"/>
          <cell r="P5174"/>
          <cell r="Q5174" t="str">
            <v/>
          </cell>
          <cell r="R5174"/>
          <cell r="S5174" t="str">
            <v/>
          </cell>
          <cell r="T5174"/>
          <cell r="U5174"/>
          <cell r="V5174" t="str">
            <v/>
          </cell>
        </row>
        <row r="5175">
          <cell r="A5175"/>
          <cell r="B5175" t="str">
            <v/>
          </cell>
          <cell r="C5175"/>
          <cell r="D5175" t="str">
            <v/>
          </cell>
          <cell r="E5175" t="str">
            <v/>
          </cell>
          <cell r="F5175" t="str">
            <v/>
          </cell>
          <cell r="G5175" t="str">
            <v/>
          </cell>
          <cell r="H5175" t="str">
            <v/>
          </cell>
          <cell r="I5175"/>
          <cell r="J5175"/>
          <cell r="K5175"/>
          <cell r="L5175"/>
          <cell r="M5175" t="str">
            <v/>
          </cell>
          <cell r="N5175"/>
          <cell r="O5175"/>
          <cell r="P5175"/>
          <cell r="Q5175" t="str">
            <v/>
          </cell>
          <cell r="R5175"/>
          <cell r="S5175" t="str">
            <v/>
          </cell>
          <cell r="T5175"/>
          <cell r="U5175"/>
          <cell r="V5175" t="str">
            <v/>
          </cell>
        </row>
        <row r="5176">
          <cell r="A5176"/>
          <cell r="B5176" t="str">
            <v/>
          </cell>
          <cell r="C5176"/>
          <cell r="D5176" t="str">
            <v/>
          </cell>
          <cell r="E5176" t="str">
            <v/>
          </cell>
          <cell r="F5176" t="str">
            <v/>
          </cell>
          <cell r="G5176" t="str">
            <v/>
          </cell>
          <cell r="H5176" t="str">
            <v/>
          </cell>
          <cell r="I5176"/>
          <cell r="J5176"/>
          <cell r="K5176"/>
          <cell r="L5176"/>
          <cell r="M5176" t="str">
            <v/>
          </cell>
          <cell r="N5176"/>
          <cell r="O5176"/>
          <cell r="P5176"/>
          <cell r="Q5176" t="str">
            <v/>
          </cell>
          <cell r="R5176"/>
          <cell r="S5176" t="str">
            <v/>
          </cell>
          <cell r="T5176"/>
          <cell r="U5176"/>
          <cell r="V5176" t="str">
            <v/>
          </cell>
        </row>
        <row r="5177">
          <cell r="A5177"/>
          <cell r="B5177" t="str">
            <v/>
          </cell>
          <cell r="C5177"/>
          <cell r="D5177" t="str">
            <v/>
          </cell>
          <cell r="E5177" t="str">
            <v/>
          </cell>
          <cell r="F5177" t="str">
            <v/>
          </cell>
          <cell r="G5177" t="str">
            <v/>
          </cell>
          <cell r="H5177" t="str">
            <v/>
          </cell>
          <cell r="I5177"/>
          <cell r="J5177"/>
          <cell r="K5177"/>
          <cell r="L5177"/>
          <cell r="M5177" t="str">
            <v/>
          </cell>
          <cell r="N5177"/>
          <cell r="O5177"/>
          <cell r="P5177"/>
          <cell r="Q5177" t="str">
            <v/>
          </cell>
          <cell r="R5177"/>
          <cell r="S5177" t="str">
            <v/>
          </cell>
          <cell r="T5177"/>
          <cell r="U5177"/>
          <cell r="V5177" t="str">
            <v/>
          </cell>
        </row>
        <row r="5178">
          <cell r="A5178"/>
          <cell r="B5178" t="str">
            <v/>
          </cell>
          <cell r="C5178"/>
          <cell r="D5178" t="str">
            <v/>
          </cell>
          <cell r="E5178" t="str">
            <v/>
          </cell>
          <cell r="F5178" t="str">
            <v/>
          </cell>
          <cell r="G5178" t="str">
            <v/>
          </cell>
          <cell r="H5178" t="str">
            <v/>
          </cell>
          <cell r="I5178"/>
          <cell r="J5178"/>
          <cell r="K5178"/>
          <cell r="L5178"/>
          <cell r="M5178" t="str">
            <v/>
          </cell>
          <cell r="N5178"/>
          <cell r="O5178"/>
          <cell r="P5178"/>
          <cell r="Q5178" t="str">
            <v/>
          </cell>
          <cell r="R5178"/>
          <cell r="S5178" t="str">
            <v/>
          </cell>
          <cell r="T5178"/>
          <cell r="U5178"/>
          <cell r="V5178" t="str">
            <v/>
          </cell>
        </row>
        <row r="5179">
          <cell r="A5179"/>
          <cell r="B5179" t="str">
            <v/>
          </cell>
          <cell r="C5179"/>
          <cell r="D5179" t="str">
            <v/>
          </cell>
          <cell r="E5179" t="str">
            <v/>
          </cell>
          <cell r="F5179" t="str">
            <v/>
          </cell>
          <cell r="G5179" t="str">
            <v/>
          </cell>
          <cell r="H5179" t="str">
            <v/>
          </cell>
          <cell r="I5179"/>
          <cell r="J5179"/>
          <cell r="K5179"/>
          <cell r="L5179"/>
          <cell r="M5179" t="str">
            <v/>
          </cell>
          <cell r="N5179"/>
          <cell r="O5179"/>
          <cell r="P5179"/>
          <cell r="Q5179" t="str">
            <v/>
          </cell>
          <cell r="R5179"/>
          <cell r="S5179" t="str">
            <v/>
          </cell>
          <cell r="T5179"/>
          <cell r="U5179"/>
          <cell r="V5179" t="str">
            <v/>
          </cell>
        </row>
        <row r="5180">
          <cell r="A5180"/>
          <cell r="B5180" t="str">
            <v/>
          </cell>
          <cell r="C5180"/>
          <cell r="D5180" t="str">
            <v/>
          </cell>
          <cell r="E5180" t="str">
            <v/>
          </cell>
          <cell r="F5180" t="str">
            <v/>
          </cell>
          <cell r="G5180" t="str">
            <v/>
          </cell>
          <cell r="H5180" t="str">
            <v/>
          </cell>
          <cell r="I5180"/>
          <cell r="J5180"/>
          <cell r="K5180"/>
          <cell r="L5180"/>
          <cell r="M5180" t="str">
            <v/>
          </cell>
          <cell r="N5180"/>
          <cell r="O5180"/>
          <cell r="P5180"/>
          <cell r="Q5180" t="str">
            <v/>
          </cell>
          <cell r="R5180"/>
          <cell r="S5180" t="str">
            <v/>
          </cell>
          <cell r="T5180"/>
          <cell r="U5180"/>
          <cell r="V5180" t="str">
            <v/>
          </cell>
        </row>
        <row r="5181">
          <cell r="A5181"/>
          <cell r="B5181" t="str">
            <v/>
          </cell>
          <cell r="C5181"/>
          <cell r="D5181" t="str">
            <v/>
          </cell>
          <cell r="E5181" t="str">
            <v/>
          </cell>
          <cell r="F5181" t="str">
            <v/>
          </cell>
          <cell r="G5181" t="str">
            <v/>
          </cell>
          <cell r="H5181" t="str">
            <v/>
          </cell>
          <cell r="I5181"/>
          <cell r="J5181"/>
          <cell r="K5181"/>
          <cell r="L5181"/>
          <cell r="M5181" t="str">
            <v/>
          </cell>
          <cell r="N5181"/>
          <cell r="O5181"/>
          <cell r="P5181"/>
          <cell r="Q5181" t="str">
            <v/>
          </cell>
          <cell r="R5181"/>
          <cell r="S5181" t="str">
            <v/>
          </cell>
          <cell r="T5181"/>
          <cell r="U5181"/>
          <cell r="V5181" t="str">
            <v/>
          </cell>
        </row>
        <row r="5182">
          <cell r="A5182"/>
          <cell r="B5182" t="str">
            <v/>
          </cell>
          <cell r="C5182"/>
          <cell r="D5182" t="str">
            <v/>
          </cell>
          <cell r="E5182" t="str">
            <v/>
          </cell>
          <cell r="F5182" t="str">
            <v/>
          </cell>
          <cell r="G5182" t="str">
            <v/>
          </cell>
          <cell r="H5182" t="str">
            <v/>
          </cell>
          <cell r="I5182"/>
          <cell r="J5182"/>
          <cell r="K5182"/>
          <cell r="L5182"/>
          <cell r="M5182" t="str">
            <v/>
          </cell>
          <cell r="N5182"/>
          <cell r="O5182"/>
          <cell r="P5182"/>
          <cell r="Q5182" t="str">
            <v/>
          </cell>
          <cell r="R5182"/>
          <cell r="S5182" t="str">
            <v/>
          </cell>
          <cell r="T5182"/>
          <cell r="U5182"/>
          <cell r="V5182" t="str">
            <v/>
          </cell>
        </row>
        <row r="5183">
          <cell r="A5183"/>
          <cell r="B5183" t="str">
            <v/>
          </cell>
          <cell r="C5183"/>
          <cell r="D5183" t="str">
            <v/>
          </cell>
          <cell r="E5183" t="str">
            <v/>
          </cell>
          <cell r="F5183" t="str">
            <v/>
          </cell>
          <cell r="G5183" t="str">
            <v/>
          </cell>
          <cell r="H5183" t="str">
            <v/>
          </cell>
          <cell r="I5183"/>
          <cell r="J5183"/>
          <cell r="K5183"/>
          <cell r="L5183"/>
          <cell r="M5183" t="str">
            <v/>
          </cell>
          <cell r="N5183"/>
          <cell r="O5183"/>
          <cell r="P5183"/>
          <cell r="Q5183" t="str">
            <v/>
          </cell>
          <cell r="R5183"/>
          <cell r="S5183" t="str">
            <v/>
          </cell>
          <cell r="T5183"/>
          <cell r="U5183"/>
          <cell r="V5183" t="str">
            <v/>
          </cell>
        </row>
        <row r="5184">
          <cell r="A5184"/>
          <cell r="B5184" t="str">
            <v/>
          </cell>
          <cell r="C5184"/>
          <cell r="D5184" t="str">
            <v/>
          </cell>
          <cell r="E5184" t="str">
            <v/>
          </cell>
          <cell r="F5184" t="str">
            <v/>
          </cell>
          <cell r="G5184" t="str">
            <v/>
          </cell>
          <cell r="H5184" t="str">
            <v/>
          </cell>
          <cell r="I5184"/>
          <cell r="J5184"/>
          <cell r="K5184"/>
          <cell r="L5184"/>
          <cell r="M5184" t="str">
            <v/>
          </cell>
          <cell r="N5184"/>
          <cell r="O5184"/>
          <cell r="P5184"/>
          <cell r="Q5184" t="str">
            <v/>
          </cell>
          <cell r="R5184"/>
          <cell r="S5184" t="str">
            <v/>
          </cell>
          <cell r="T5184"/>
          <cell r="U5184"/>
          <cell r="V5184" t="str">
            <v/>
          </cell>
        </row>
        <row r="5185">
          <cell r="A5185"/>
          <cell r="B5185" t="str">
            <v/>
          </cell>
          <cell r="C5185"/>
          <cell r="D5185" t="str">
            <v/>
          </cell>
          <cell r="E5185" t="str">
            <v/>
          </cell>
          <cell r="F5185" t="str">
            <v/>
          </cell>
          <cell r="G5185" t="str">
            <v/>
          </cell>
          <cell r="H5185" t="str">
            <v/>
          </cell>
          <cell r="I5185"/>
          <cell r="J5185"/>
          <cell r="K5185"/>
          <cell r="L5185"/>
          <cell r="M5185" t="str">
            <v/>
          </cell>
          <cell r="N5185"/>
          <cell r="O5185"/>
          <cell r="P5185"/>
          <cell r="Q5185" t="str">
            <v/>
          </cell>
          <cell r="R5185"/>
          <cell r="S5185" t="str">
            <v/>
          </cell>
          <cell r="T5185"/>
          <cell r="U5185"/>
          <cell r="V5185" t="str">
            <v/>
          </cell>
        </row>
        <row r="5186">
          <cell r="A5186"/>
          <cell r="B5186" t="str">
            <v/>
          </cell>
          <cell r="C5186"/>
          <cell r="D5186" t="str">
            <v/>
          </cell>
          <cell r="E5186" t="str">
            <v/>
          </cell>
          <cell r="F5186" t="str">
            <v/>
          </cell>
          <cell r="G5186" t="str">
            <v/>
          </cell>
          <cell r="H5186" t="str">
            <v/>
          </cell>
          <cell r="I5186"/>
          <cell r="J5186"/>
          <cell r="K5186"/>
          <cell r="L5186"/>
          <cell r="M5186" t="str">
            <v/>
          </cell>
          <cell r="N5186"/>
          <cell r="O5186"/>
          <cell r="P5186"/>
          <cell r="Q5186" t="str">
            <v/>
          </cell>
          <cell r="R5186"/>
          <cell r="S5186" t="str">
            <v/>
          </cell>
          <cell r="T5186"/>
          <cell r="U5186"/>
          <cell r="V5186" t="str">
            <v/>
          </cell>
        </row>
        <row r="5187">
          <cell r="A5187"/>
          <cell r="B5187" t="str">
            <v/>
          </cell>
          <cell r="C5187"/>
          <cell r="D5187" t="str">
            <v/>
          </cell>
          <cell r="E5187" t="str">
            <v/>
          </cell>
          <cell r="F5187" t="str">
            <v/>
          </cell>
          <cell r="G5187" t="str">
            <v/>
          </cell>
          <cell r="H5187" t="str">
            <v/>
          </cell>
          <cell r="I5187"/>
          <cell r="J5187"/>
          <cell r="K5187"/>
          <cell r="L5187"/>
          <cell r="M5187" t="str">
            <v/>
          </cell>
          <cell r="N5187"/>
          <cell r="O5187"/>
          <cell r="P5187"/>
          <cell r="Q5187" t="str">
            <v/>
          </cell>
          <cell r="R5187"/>
          <cell r="S5187" t="str">
            <v/>
          </cell>
          <cell r="T5187"/>
          <cell r="U5187"/>
          <cell r="V5187" t="str">
            <v/>
          </cell>
        </row>
        <row r="5188">
          <cell r="A5188"/>
          <cell r="B5188" t="str">
            <v/>
          </cell>
          <cell r="C5188"/>
          <cell r="D5188" t="str">
            <v/>
          </cell>
          <cell r="E5188" t="str">
            <v/>
          </cell>
          <cell r="F5188" t="str">
            <v/>
          </cell>
          <cell r="G5188" t="str">
            <v/>
          </cell>
          <cell r="H5188" t="str">
            <v/>
          </cell>
          <cell r="I5188"/>
          <cell r="J5188"/>
          <cell r="K5188"/>
          <cell r="L5188"/>
          <cell r="M5188" t="str">
            <v/>
          </cell>
          <cell r="N5188"/>
          <cell r="O5188"/>
          <cell r="P5188"/>
          <cell r="Q5188" t="str">
            <v/>
          </cell>
          <cell r="R5188"/>
          <cell r="S5188" t="str">
            <v/>
          </cell>
          <cell r="T5188"/>
          <cell r="U5188"/>
          <cell r="V5188" t="str">
            <v/>
          </cell>
        </row>
        <row r="5189">
          <cell r="A5189"/>
          <cell r="B5189" t="str">
            <v/>
          </cell>
          <cell r="C5189"/>
          <cell r="D5189" t="str">
            <v/>
          </cell>
          <cell r="E5189" t="str">
            <v/>
          </cell>
          <cell r="F5189" t="str">
            <v/>
          </cell>
          <cell r="G5189" t="str">
            <v/>
          </cell>
          <cell r="H5189" t="str">
            <v/>
          </cell>
          <cell r="I5189"/>
          <cell r="J5189"/>
          <cell r="K5189"/>
          <cell r="L5189"/>
          <cell r="M5189" t="str">
            <v/>
          </cell>
          <cell r="N5189"/>
          <cell r="O5189"/>
          <cell r="P5189"/>
          <cell r="Q5189" t="str">
            <v/>
          </cell>
          <cell r="R5189"/>
          <cell r="S5189" t="str">
            <v/>
          </cell>
          <cell r="T5189"/>
          <cell r="U5189"/>
          <cell r="V5189" t="str">
            <v/>
          </cell>
        </row>
        <row r="5190">
          <cell r="A5190"/>
          <cell r="B5190" t="str">
            <v/>
          </cell>
          <cell r="C5190"/>
          <cell r="D5190" t="str">
            <v/>
          </cell>
          <cell r="E5190" t="str">
            <v/>
          </cell>
          <cell r="F5190" t="str">
            <v/>
          </cell>
          <cell r="G5190" t="str">
            <v/>
          </cell>
          <cell r="H5190" t="str">
            <v/>
          </cell>
          <cell r="I5190"/>
          <cell r="J5190"/>
          <cell r="K5190"/>
          <cell r="L5190"/>
          <cell r="M5190" t="str">
            <v/>
          </cell>
          <cell r="N5190"/>
          <cell r="O5190"/>
          <cell r="P5190"/>
          <cell r="Q5190" t="str">
            <v/>
          </cell>
          <cell r="R5190"/>
          <cell r="S5190" t="str">
            <v/>
          </cell>
          <cell r="T5190"/>
          <cell r="U5190"/>
          <cell r="V5190" t="str">
            <v/>
          </cell>
        </row>
        <row r="5191">
          <cell r="A5191"/>
          <cell r="B5191" t="str">
            <v/>
          </cell>
          <cell r="C5191"/>
          <cell r="D5191" t="str">
            <v/>
          </cell>
          <cell r="E5191" t="str">
            <v/>
          </cell>
          <cell r="F5191" t="str">
            <v/>
          </cell>
          <cell r="G5191" t="str">
            <v/>
          </cell>
          <cell r="H5191" t="str">
            <v/>
          </cell>
          <cell r="I5191"/>
          <cell r="J5191"/>
          <cell r="K5191"/>
          <cell r="L5191"/>
          <cell r="M5191" t="str">
            <v/>
          </cell>
          <cell r="N5191"/>
          <cell r="O5191"/>
          <cell r="P5191"/>
          <cell r="Q5191" t="str">
            <v/>
          </cell>
          <cell r="R5191"/>
          <cell r="S5191" t="str">
            <v/>
          </cell>
          <cell r="T5191"/>
          <cell r="U5191"/>
          <cell r="V5191" t="str">
            <v/>
          </cell>
        </row>
        <row r="5192">
          <cell r="A5192"/>
          <cell r="B5192" t="str">
            <v/>
          </cell>
          <cell r="C5192"/>
          <cell r="D5192" t="str">
            <v/>
          </cell>
          <cell r="E5192" t="str">
            <v/>
          </cell>
          <cell r="F5192" t="str">
            <v/>
          </cell>
          <cell r="G5192" t="str">
            <v/>
          </cell>
          <cell r="H5192" t="str">
            <v/>
          </cell>
          <cell r="I5192"/>
          <cell r="J5192"/>
          <cell r="K5192"/>
          <cell r="L5192"/>
          <cell r="M5192" t="str">
            <v/>
          </cell>
          <cell r="N5192"/>
          <cell r="O5192"/>
          <cell r="P5192"/>
          <cell r="Q5192" t="str">
            <v/>
          </cell>
          <cell r="R5192"/>
          <cell r="S5192" t="str">
            <v/>
          </cell>
          <cell r="T5192"/>
          <cell r="U5192"/>
          <cell r="V5192" t="str">
            <v/>
          </cell>
        </row>
        <row r="5193">
          <cell r="A5193"/>
          <cell r="B5193" t="str">
            <v/>
          </cell>
          <cell r="C5193"/>
          <cell r="D5193" t="str">
            <v/>
          </cell>
          <cell r="E5193" t="str">
            <v/>
          </cell>
          <cell r="F5193" t="str">
            <v/>
          </cell>
          <cell r="G5193" t="str">
            <v/>
          </cell>
          <cell r="H5193" t="str">
            <v/>
          </cell>
          <cell r="I5193"/>
          <cell r="J5193"/>
          <cell r="K5193"/>
          <cell r="L5193"/>
          <cell r="M5193" t="str">
            <v/>
          </cell>
          <cell r="N5193"/>
          <cell r="O5193"/>
          <cell r="P5193"/>
          <cell r="Q5193" t="str">
            <v/>
          </cell>
          <cell r="R5193"/>
          <cell r="S5193" t="str">
            <v/>
          </cell>
          <cell r="T5193"/>
          <cell r="U5193"/>
          <cell r="V5193" t="str">
            <v/>
          </cell>
        </row>
        <row r="5194">
          <cell r="A5194"/>
          <cell r="B5194" t="str">
            <v/>
          </cell>
          <cell r="C5194"/>
          <cell r="D5194" t="str">
            <v/>
          </cell>
          <cell r="E5194" t="str">
            <v/>
          </cell>
          <cell r="F5194" t="str">
            <v/>
          </cell>
          <cell r="G5194" t="str">
            <v/>
          </cell>
          <cell r="H5194" t="str">
            <v/>
          </cell>
          <cell r="I5194"/>
          <cell r="J5194"/>
          <cell r="K5194"/>
          <cell r="L5194"/>
          <cell r="M5194" t="str">
            <v/>
          </cell>
          <cell r="N5194"/>
          <cell r="O5194"/>
          <cell r="P5194"/>
          <cell r="Q5194" t="str">
            <v/>
          </cell>
          <cell r="R5194"/>
          <cell r="S5194" t="str">
            <v/>
          </cell>
          <cell r="T5194"/>
          <cell r="U5194"/>
          <cell r="V5194" t="str">
            <v/>
          </cell>
        </row>
        <row r="5195">
          <cell r="A5195"/>
          <cell r="B5195" t="str">
            <v/>
          </cell>
          <cell r="C5195"/>
          <cell r="D5195" t="str">
            <v/>
          </cell>
          <cell r="E5195" t="str">
            <v/>
          </cell>
          <cell r="F5195" t="str">
            <v/>
          </cell>
          <cell r="G5195" t="str">
            <v/>
          </cell>
          <cell r="H5195" t="str">
            <v/>
          </cell>
          <cell r="I5195"/>
          <cell r="J5195"/>
          <cell r="K5195"/>
          <cell r="L5195"/>
          <cell r="M5195" t="str">
            <v/>
          </cell>
          <cell r="N5195"/>
          <cell r="O5195"/>
          <cell r="P5195"/>
          <cell r="Q5195" t="str">
            <v/>
          </cell>
          <cell r="R5195"/>
          <cell r="S5195" t="str">
            <v/>
          </cell>
          <cell r="T5195"/>
          <cell r="U5195"/>
          <cell r="V5195" t="str">
            <v/>
          </cell>
        </row>
        <row r="5196">
          <cell r="A5196"/>
          <cell r="B5196" t="str">
            <v/>
          </cell>
          <cell r="C5196"/>
          <cell r="D5196" t="str">
            <v/>
          </cell>
          <cell r="E5196" t="str">
            <v/>
          </cell>
          <cell r="F5196" t="str">
            <v/>
          </cell>
          <cell r="G5196" t="str">
            <v/>
          </cell>
          <cell r="H5196" t="str">
            <v/>
          </cell>
          <cell r="I5196"/>
          <cell r="J5196"/>
          <cell r="K5196"/>
          <cell r="L5196"/>
          <cell r="M5196" t="str">
            <v/>
          </cell>
          <cell r="N5196"/>
          <cell r="O5196"/>
          <cell r="P5196"/>
          <cell r="Q5196" t="str">
            <v/>
          </cell>
          <cell r="R5196"/>
          <cell r="S5196" t="str">
            <v/>
          </cell>
          <cell r="T5196"/>
          <cell r="U5196"/>
          <cell r="V5196" t="str">
            <v/>
          </cell>
        </row>
        <row r="5197">
          <cell r="A5197"/>
          <cell r="B5197" t="str">
            <v/>
          </cell>
          <cell r="C5197"/>
          <cell r="D5197" t="str">
            <v/>
          </cell>
          <cell r="E5197" t="str">
            <v/>
          </cell>
          <cell r="F5197" t="str">
            <v/>
          </cell>
          <cell r="G5197" t="str">
            <v/>
          </cell>
          <cell r="H5197" t="str">
            <v/>
          </cell>
          <cell r="I5197"/>
          <cell r="J5197"/>
          <cell r="K5197"/>
          <cell r="L5197"/>
          <cell r="M5197" t="str">
            <v/>
          </cell>
          <cell r="N5197"/>
          <cell r="O5197"/>
          <cell r="P5197"/>
          <cell r="Q5197" t="str">
            <v/>
          </cell>
          <cell r="R5197"/>
          <cell r="S5197" t="str">
            <v/>
          </cell>
          <cell r="T5197"/>
          <cell r="U5197"/>
          <cell r="V5197" t="str">
            <v/>
          </cell>
        </row>
        <row r="5198">
          <cell r="A5198"/>
          <cell r="B5198" t="str">
            <v/>
          </cell>
          <cell r="C5198"/>
          <cell r="D5198" t="str">
            <v/>
          </cell>
          <cell r="E5198" t="str">
            <v/>
          </cell>
          <cell r="F5198" t="str">
            <v/>
          </cell>
          <cell r="G5198" t="str">
            <v/>
          </cell>
          <cell r="H5198" t="str">
            <v/>
          </cell>
          <cell r="I5198"/>
          <cell r="J5198"/>
          <cell r="K5198"/>
          <cell r="L5198"/>
          <cell r="M5198" t="str">
            <v/>
          </cell>
          <cell r="N5198"/>
          <cell r="O5198"/>
          <cell r="P5198"/>
          <cell r="Q5198" t="str">
            <v/>
          </cell>
          <cell r="R5198"/>
          <cell r="S5198" t="str">
            <v/>
          </cell>
          <cell r="T5198"/>
          <cell r="U5198"/>
          <cell r="V5198" t="str">
            <v/>
          </cell>
        </row>
        <row r="5199">
          <cell r="A5199"/>
          <cell r="B5199" t="str">
            <v/>
          </cell>
          <cell r="C5199"/>
          <cell r="D5199" t="str">
            <v/>
          </cell>
          <cell r="E5199" t="str">
            <v/>
          </cell>
          <cell r="F5199" t="str">
            <v/>
          </cell>
          <cell r="G5199" t="str">
            <v/>
          </cell>
          <cell r="H5199" t="str">
            <v/>
          </cell>
          <cell r="I5199"/>
          <cell r="J5199"/>
          <cell r="K5199"/>
          <cell r="L5199"/>
          <cell r="M5199" t="str">
            <v/>
          </cell>
          <cell r="N5199"/>
          <cell r="O5199"/>
          <cell r="P5199"/>
          <cell r="Q5199" t="str">
            <v/>
          </cell>
          <cell r="R5199"/>
          <cell r="S5199" t="str">
            <v/>
          </cell>
          <cell r="T5199"/>
          <cell r="U5199"/>
          <cell r="V5199" t="str">
            <v/>
          </cell>
        </row>
        <row r="5200">
          <cell r="A5200"/>
          <cell r="B5200" t="str">
            <v/>
          </cell>
          <cell r="C5200"/>
          <cell r="D5200" t="str">
            <v/>
          </cell>
          <cell r="E5200" t="str">
            <v/>
          </cell>
          <cell r="F5200" t="str">
            <v/>
          </cell>
          <cell r="G5200" t="str">
            <v/>
          </cell>
          <cell r="H5200" t="str">
            <v/>
          </cell>
          <cell r="I5200"/>
          <cell r="J5200"/>
          <cell r="K5200"/>
          <cell r="L5200"/>
          <cell r="M5200" t="str">
            <v/>
          </cell>
          <cell r="N5200"/>
          <cell r="O5200"/>
          <cell r="P5200"/>
          <cell r="Q5200" t="str">
            <v/>
          </cell>
          <cell r="R5200"/>
          <cell r="S5200" t="str">
            <v/>
          </cell>
          <cell r="T5200"/>
          <cell r="U5200"/>
          <cell r="V5200" t="str">
            <v/>
          </cell>
        </row>
        <row r="5201">
          <cell r="A5201"/>
          <cell r="B5201" t="str">
            <v/>
          </cell>
          <cell r="C5201"/>
          <cell r="D5201" t="str">
            <v/>
          </cell>
          <cell r="E5201" t="str">
            <v/>
          </cell>
          <cell r="F5201" t="str">
            <v/>
          </cell>
          <cell r="G5201" t="str">
            <v/>
          </cell>
          <cell r="H5201" t="str">
            <v/>
          </cell>
          <cell r="I5201"/>
          <cell r="J5201"/>
          <cell r="K5201"/>
          <cell r="L5201"/>
          <cell r="M5201" t="str">
            <v/>
          </cell>
          <cell r="N5201"/>
          <cell r="O5201"/>
          <cell r="P5201"/>
          <cell r="Q5201" t="str">
            <v/>
          </cell>
          <cell r="R5201"/>
          <cell r="S5201" t="str">
            <v/>
          </cell>
          <cell r="T5201"/>
          <cell r="U5201"/>
          <cell r="V5201" t="str">
            <v/>
          </cell>
        </row>
        <row r="5202">
          <cell r="A5202"/>
          <cell r="B5202" t="str">
            <v/>
          </cell>
          <cell r="C5202"/>
          <cell r="D5202" t="str">
            <v/>
          </cell>
          <cell r="E5202" t="str">
            <v/>
          </cell>
          <cell r="F5202" t="str">
            <v/>
          </cell>
          <cell r="G5202" t="str">
            <v/>
          </cell>
          <cell r="H5202" t="str">
            <v/>
          </cell>
          <cell r="I5202"/>
          <cell r="J5202"/>
          <cell r="K5202"/>
          <cell r="L5202"/>
          <cell r="M5202" t="str">
            <v/>
          </cell>
          <cell r="N5202"/>
          <cell r="O5202"/>
          <cell r="P5202"/>
          <cell r="Q5202" t="str">
            <v/>
          </cell>
          <cell r="R5202"/>
          <cell r="S5202" t="str">
            <v/>
          </cell>
          <cell r="T5202"/>
          <cell r="U5202"/>
          <cell r="V5202" t="str">
            <v/>
          </cell>
        </row>
        <row r="5203">
          <cell r="A5203"/>
          <cell r="B5203" t="str">
            <v/>
          </cell>
          <cell r="C5203"/>
          <cell r="D5203" t="str">
            <v/>
          </cell>
          <cell r="E5203" t="str">
            <v/>
          </cell>
          <cell r="F5203" t="str">
            <v/>
          </cell>
          <cell r="G5203" t="str">
            <v/>
          </cell>
          <cell r="H5203" t="str">
            <v/>
          </cell>
          <cell r="I5203"/>
          <cell r="J5203"/>
          <cell r="K5203"/>
          <cell r="L5203"/>
          <cell r="M5203" t="str">
            <v/>
          </cell>
          <cell r="N5203"/>
          <cell r="O5203"/>
          <cell r="P5203"/>
          <cell r="Q5203" t="str">
            <v/>
          </cell>
          <cell r="R5203"/>
          <cell r="S5203" t="str">
            <v/>
          </cell>
          <cell r="T5203"/>
          <cell r="U5203"/>
          <cell r="V5203" t="str">
            <v/>
          </cell>
        </row>
        <row r="5204">
          <cell r="A5204"/>
          <cell r="B5204" t="str">
            <v/>
          </cell>
          <cell r="C5204"/>
          <cell r="D5204" t="str">
            <v/>
          </cell>
          <cell r="E5204" t="str">
            <v/>
          </cell>
          <cell r="F5204" t="str">
            <v/>
          </cell>
          <cell r="G5204" t="str">
            <v/>
          </cell>
          <cell r="H5204" t="str">
            <v/>
          </cell>
          <cell r="I5204"/>
          <cell r="J5204"/>
          <cell r="K5204"/>
          <cell r="L5204"/>
          <cell r="M5204" t="str">
            <v/>
          </cell>
          <cell r="N5204"/>
          <cell r="O5204"/>
          <cell r="P5204"/>
          <cell r="Q5204" t="str">
            <v/>
          </cell>
          <cell r="R5204"/>
          <cell r="S5204" t="str">
            <v/>
          </cell>
          <cell r="T5204"/>
          <cell r="U5204"/>
          <cell r="V5204" t="str">
            <v/>
          </cell>
        </row>
        <row r="5205">
          <cell r="A5205"/>
          <cell r="B5205" t="str">
            <v/>
          </cell>
          <cell r="C5205"/>
          <cell r="D5205" t="str">
            <v/>
          </cell>
          <cell r="E5205" t="str">
            <v/>
          </cell>
          <cell r="F5205" t="str">
            <v/>
          </cell>
          <cell r="G5205" t="str">
            <v/>
          </cell>
          <cell r="H5205" t="str">
            <v/>
          </cell>
          <cell r="I5205"/>
          <cell r="J5205"/>
          <cell r="K5205"/>
          <cell r="L5205"/>
          <cell r="M5205" t="str">
            <v/>
          </cell>
          <cell r="N5205"/>
          <cell r="O5205"/>
          <cell r="P5205"/>
          <cell r="Q5205" t="str">
            <v/>
          </cell>
          <cell r="R5205"/>
          <cell r="S5205" t="str">
            <v/>
          </cell>
          <cell r="T5205"/>
          <cell r="U5205"/>
          <cell r="V5205" t="str">
            <v/>
          </cell>
        </row>
        <row r="5206">
          <cell r="A5206"/>
          <cell r="B5206" t="str">
            <v/>
          </cell>
          <cell r="C5206"/>
          <cell r="D5206" t="str">
            <v/>
          </cell>
          <cell r="E5206" t="str">
            <v/>
          </cell>
          <cell r="F5206" t="str">
            <v/>
          </cell>
          <cell r="G5206" t="str">
            <v/>
          </cell>
          <cell r="H5206" t="str">
            <v/>
          </cell>
          <cell r="I5206"/>
          <cell r="J5206"/>
          <cell r="K5206"/>
          <cell r="L5206"/>
          <cell r="M5206" t="str">
            <v/>
          </cell>
          <cell r="N5206"/>
          <cell r="O5206"/>
          <cell r="P5206"/>
          <cell r="Q5206" t="str">
            <v/>
          </cell>
          <cell r="R5206"/>
          <cell r="S5206" t="str">
            <v/>
          </cell>
          <cell r="T5206"/>
          <cell r="U5206"/>
          <cell r="V5206" t="str">
            <v/>
          </cell>
        </row>
        <row r="5207">
          <cell r="A5207"/>
          <cell r="B5207" t="str">
            <v/>
          </cell>
          <cell r="C5207"/>
          <cell r="D5207" t="str">
            <v/>
          </cell>
          <cell r="E5207" t="str">
            <v/>
          </cell>
          <cell r="F5207" t="str">
            <v/>
          </cell>
          <cell r="G5207" t="str">
            <v/>
          </cell>
          <cell r="H5207" t="str">
            <v/>
          </cell>
          <cell r="I5207"/>
          <cell r="J5207"/>
          <cell r="K5207"/>
          <cell r="L5207"/>
          <cell r="M5207" t="str">
            <v/>
          </cell>
          <cell r="N5207"/>
          <cell r="O5207"/>
          <cell r="P5207"/>
          <cell r="Q5207" t="str">
            <v/>
          </cell>
          <cell r="R5207"/>
          <cell r="S5207" t="str">
            <v/>
          </cell>
          <cell r="T5207"/>
          <cell r="U5207"/>
          <cell r="V5207" t="str">
            <v/>
          </cell>
        </row>
        <row r="5208">
          <cell r="A5208"/>
          <cell r="B5208" t="str">
            <v/>
          </cell>
          <cell r="C5208"/>
          <cell r="D5208" t="str">
            <v/>
          </cell>
          <cell r="E5208" t="str">
            <v/>
          </cell>
          <cell r="F5208" t="str">
            <v/>
          </cell>
          <cell r="G5208" t="str">
            <v/>
          </cell>
          <cell r="H5208" t="str">
            <v/>
          </cell>
          <cell r="I5208"/>
          <cell r="J5208"/>
          <cell r="K5208"/>
          <cell r="L5208"/>
          <cell r="M5208" t="str">
            <v/>
          </cell>
          <cell r="N5208"/>
          <cell r="O5208"/>
          <cell r="P5208"/>
          <cell r="Q5208" t="str">
            <v/>
          </cell>
          <cell r="R5208"/>
          <cell r="S5208" t="str">
            <v/>
          </cell>
          <cell r="T5208"/>
          <cell r="U5208"/>
          <cell r="V5208" t="str">
            <v/>
          </cell>
        </row>
        <row r="5209">
          <cell r="A5209"/>
          <cell r="B5209" t="str">
            <v/>
          </cell>
          <cell r="C5209"/>
          <cell r="D5209" t="str">
            <v/>
          </cell>
          <cell r="E5209" t="str">
            <v/>
          </cell>
          <cell r="F5209" t="str">
            <v/>
          </cell>
          <cell r="G5209" t="str">
            <v/>
          </cell>
          <cell r="H5209" t="str">
            <v/>
          </cell>
          <cell r="I5209"/>
          <cell r="J5209"/>
          <cell r="K5209"/>
          <cell r="L5209"/>
          <cell r="M5209" t="str">
            <v/>
          </cell>
          <cell r="N5209"/>
          <cell r="O5209"/>
          <cell r="P5209"/>
          <cell r="Q5209" t="str">
            <v/>
          </cell>
          <cell r="R5209"/>
          <cell r="S5209" t="str">
            <v/>
          </cell>
          <cell r="T5209"/>
          <cell r="U5209"/>
          <cell r="V5209" t="str">
            <v/>
          </cell>
        </row>
        <row r="5210">
          <cell r="A5210"/>
          <cell r="B5210" t="str">
            <v/>
          </cell>
          <cell r="C5210"/>
          <cell r="D5210" t="str">
            <v/>
          </cell>
          <cell r="E5210" t="str">
            <v/>
          </cell>
          <cell r="F5210" t="str">
            <v/>
          </cell>
          <cell r="G5210" t="str">
            <v/>
          </cell>
          <cell r="H5210" t="str">
            <v/>
          </cell>
          <cell r="I5210"/>
          <cell r="J5210"/>
          <cell r="K5210"/>
          <cell r="L5210"/>
          <cell r="M5210" t="str">
            <v/>
          </cell>
          <cell r="N5210"/>
          <cell r="O5210"/>
          <cell r="P5210"/>
          <cell r="Q5210" t="str">
            <v/>
          </cell>
          <cell r="R5210"/>
          <cell r="S5210" t="str">
            <v/>
          </cell>
          <cell r="T5210"/>
          <cell r="U5210"/>
          <cell r="V5210" t="str">
            <v/>
          </cell>
        </row>
        <row r="5211">
          <cell r="A5211"/>
          <cell r="B5211" t="str">
            <v/>
          </cell>
          <cell r="C5211"/>
          <cell r="D5211" t="str">
            <v/>
          </cell>
          <cell r="E5211" t="str">
            <v/>
          </cell>
          <cell r="F5211" t="str">
            <v/>
          </cell>
          <cell r="G5211" t="str">
            <v/>
          </cell>
          <cell r="H5211" t="str">
            <v/>
          </cell>
          <cell r="I5211"/>
          <cell r="J5211"/>
          <cell r="K5211"/>
          <cell r="L5211"/>
          <cell r="M5211" t="str">
            <v/>
          </cell>
          <cell r="N5211"/>
          <cell r="O5211"/>
          <cell r="P5211"/>
          <cell r="Q5211" t="str">
            <v/>
          </cell>
          <cell r="R5211"/>
          <cell r="S5211" t="str">
            <v/>
          </cell>
          <cell r="T5211"/>
          <cell r="U5211"/>
          <cell r="V5211" t="str">
            <v/>
          </cell>
        </row>
        <row r="5212">
          <cell r="A5212"/>
          <cell r="B5212" t="str">
            <v/>
          </cell>
          <cell r="C5212"/>
          <cell r="D5212" t="str">
            <v/>
          </cell>
          <cell r="E5212" t="str">
            <v/>
          </cell>
          <cell r="F5212" t="str">
            <v/>
          </cell>
          <cell r="G5212" t="str">
            <v/>
          </cell>
          <cell r="H5212" t="str">
            <v/>
          </cell>
          <cell r="I5212"/>
          <cell r="J5212"/>
          <cell r="K5212"/>
          <cell r="L5212"/>
          <cell r="M5212" t="str">
            <v/>
          </cell>
          <cell r="N5212"/>
          <cell r="O5212"/>
          <cell r="P5212"/>
          <cell r="Q5212" t="str">
            <v/>
          </cell>
          <cell r="R5212"/>
          <cell r="S5212" t="str">
            <v/>
          </cell>
          <cell r="T5212"/>
          <cell r="U5212"/>
          <cell r="V5212" t="str">
            <v/>
          </cell>
        </row>
        <row r="5213">
          <cell r="A5213"/>
          <cell r="B5213" t="str">
            <v/>
          </cell>
          <cell r="C5213"/>
          <cell r="D5213" t="str">
            <v/>
          </cell>
          <cell r="E5213" t="str">
            <v/>
          </cell>
          <cell r="F5213" t="str">
            <v/>
          </cell>
          <cell r="G5213" t="str">
            <v/>
          </cell>
          <cell r="H5213" t="str">
            <v/>
          </cell>
          <cell r="I5213"/>
          <cell r="J5213"/>
          <cell r="K5213"/>
          <cell r="L5213"/>
          <cell r="M5213" t="str">
            <v/>
          </cell>
          <cell r="N5213"/>
          <cell r="O5213"/>
          <cell r="P5213"/>
          <cell r="Q5213" t="str">
            <v/>
          </cell>
          <cell r="R5213"/>
          <cell r="S5213" t="str">
            <v/>
          </cell>
          <cell r="T5213"/>
          <cell r="U5213"/>
          <cell r="V5213" t="str">
            <v/>
          </cell>
        </row>
        <row r="5214">
          <cell r="A5214"/>
          <cell r="B5214" t="str">
            <v/>
          </cell>
          <cell r="C5214"/>
          <cell r="D5214" t="str">
            <v/>
          </cell>
          <cell r="E5214" t="str">
            <v/>
          </cell>
          <cell r="F5214" t="str">
            <v/>
          </cell>
          <cell r="G5214" t="str">
            <v/>
          </cell>
          <cell r="H5214" t="str">
            <v/>
          </cell>
          <cell r="I5214"/>
          <cell r="J5214"/>
          <cell r="K5214"/>
          <cell r="L5214"/>
          <cell r="M5214" t="str">
            <v/>
          </cell>
          <cell r="N5214"/>
          <cell r="O5214"/>
          <cell r="P5214"/>
          <cell r="Q5214" t="str">
            <v/>
          </cell>
          <cell r="R5214"/>
          <cell r="S5214" t="str">
            <v/>
          </cell>
          <cell r="T5214"/>
          <cell r="U5214"/>
          <cell r="V5214" t="str">
            <v/>
          </cell>
        </row>
        <row r="5215">
          <cell r="A5215"/>
          <cell r="B5215" t="str">
            <v/>
          </cell>
          <cell r="C5215"/>
          <cell r="D5215" t="str">
            <v/>
          </cell>
          <cell r="E5215" t="str">
            <v/>
          </cell>
          <cell r="F5215" t="str">
            <v/>
          </cell>
          <cell r="G5215" t="str">
            <v/>
          </cell>
          <cell r="H5215" t="str">
            <v/>
          </cell>
          <cell r="I5215"/>
          <cell r="J5215"/>
          <cell r="K5215"/>
          <cell r="L5215"/>
          <cell r="M5215" t="str">
            <v/>
          </cell>
          <cell r="N5215"/>
          <cell r="O5215"/>
          <cell r="P5215"/>
          <cell r="Q5215" t="str">
            <v/>
          </cell>
          <cell r="R5215"/>
          <cell r="S5215" t="str">
            <v/>
          </cell>
          <cell r="T5215"/>
          <cell r="U5215"/>
          <cell r="V5215" t="str">
            <v/>
          </cell>
        </row>
        <row r="5216">
          <cell r="A5216"/>
          <cell r="B5216" t="str">
            <v/>
          </cell>
          <cell r="C5216"/>
          <cell r="D5216" t="str">
            <v/>
          </cell>
          <cell r="E5216" t="str">
            <v/>
          </cell>
          <cell r="F5216" t="str">
            <v/>
          </cell>
          <cell r="G5216" t="str">
            <v/>
          </cell>
          <cell r="H5216" t="str">
            <v/>
          </cell>
          <cell r="I5216"/>
          <cell r="J5216"/>
          <cell r="K5216"/>
          <cell r="L5216"/>
          <cell r="M5216" t="str">
            <v/>
          </cell>
          <cell r="N5216"/>
          <cell r="O5216"/>
          <cell r="P5216"/>
          <cell r="Q5216" t="str">
            <v/>
          </cell>
          <cell r="R5216"/>
          <cell r="S5216" t="str">
            <v/>
          </cell>
          <cell r="T5216"/>
          <cell r="U5216"/>
          <cell r="V5216" t="str">
            <v/>
          </cell>
        </row>
        <row r="5217">
          <cell r="A5217"/>
          <cell r="B5217" t="str">
            <v/>
          </cell>
          <cell r="C5217"/>
          <cell r="D5217" t="str">
            <v/>
          </cell>
          <cell r="E5217" t="str">
            <v/>
          </cell>
          <cell r="F5217" t="str">
            <v/>
          </cell>
          <cell r="G5217" t="str">
            <v/>
          </cell>
          <cell r="H5217" t="str">
            <v/>
          </cell>
          <cell r="I5217"/>
          <cell r="J5217"/>
          <cell r="K5217"/>
          <cell r="L5217"/>
          <cell r="M5217" t="str">
            <v/>
          </cell>
          <cell r="N5217"/>
          <cell r="O5217"/>
          <cell r="P5217"/>
          <cell r="Q5217" t="str">
            <v/>
          </cell>
          <cell r="R5217"/>
          <cell r="S5217" t="str">
            <v/>
          </cell>
          <cell r="T5217"/>
          <cell r="U5217"/>
          <cell r="V5217" t="str">
            <v/>
          </cell>
        </row>
        <row r="5218">
          <cell r="A5218"/>
          <cell r="B5218" t="str">
            <v/>
          </cell>
          <cell r="C5218"/>
          <cell r="D5218" t="str">
            <v/>
          </cell>
          <cell r="E5218" t="str">
            <v/>
          </cell>
          <cell r="F5218" t="str">
            <v/>
          </cell>
          <cell r="G5218" t="str">
            <v/>
          </cell>
          <cell r="H5218" t="str">
            <v/>
          </cell>
          <cell r="I5218"/>
          <cell r="J5218"/>
          <cell r="K5218"/>
          <cell r="L5218"/>
          <cell r="M5218" t="str">
            <v/>
          </cell>
          <cell r="N5218"/>
          <cell r="O5218"/>
          <cell r="P5218"/>
          <cell r="Q5218" t="str">
            <v/>
          </cell>
          <cell r="R5218"/>
          <cell r="S5218" t="str">
            <v/>
          </cell>
          <cell r="T5218"/>
          <cell r="U5218"/>
          <cell r="V5218" t="str">
            <v/>
          </cell>
        </row>
        <row r="5219">
          <cell r="A5219"/>
          <cell r="B5219" t="str">
            <v/>
          </cell>
          <cell r="C5219"/>
          <cell r="D5219" t="str">
            <v/>
          </cell>
          <cell r="E5219" t="str">
            <v/>
          </cell>
          <cell r="F5219" t="str">
            <v/>
          </cell>
          <cell r="G5219" t="str">
            <v/>
          </cell>
          <cell r="H5219" t="str">
            <v/>
          </cell>
          <cell r="I5219"/>
          <cell r="J5219"/>
          <cell r="K5219"/>
          <cell r="L5219"/>
          <cell r="M5219" t="str">
            <v/>
          </cell>
          <cell r="N5219"/>
          <cell r="O5219"/>
          <cell r="P5219"/>
          <cell r="Q5219" t="str">
            <v/>
          </cell>
          <cell r="R5219"/>
          <cell r="S5219" t="str">
            <v/>
          </cell>
          <cell r="T5219"/>
          <cell r="U5219"/>
          <cell r="V5219" t="str">
            <v/>
          </cell>
        </row>
        <row r="5220">
          <cell r="A5220"/>
          <cell r="B5220" t="str">
            <v/>
          </cell>
          <cell r="C5220"/>
          <cell r="D5220" t="str">
            <v/>
          </cell>
          <cell r="E5220" t="str">
            <v/>
          </cell>
          <cell r="F5220" t="str">
            <v/>
          </cell>
          <cell r="G5220" t="str">
            <v/>
          </cell>
          <cell r="H5220" t="str">
            <v/>
          </cell>
          <cell r="I5220"/>
          <cell r="J5220"/>
          <cell r="K5220"/>
          <cell r="L5220"/>
          <cell r="M5220" t="str">
            <v/>
          </cell>
          <cell r="N5220"/>
          <cell r="O5220"/>
          <cell r="P5220"/>
          <cell r="Q5220" t="str">
            <v/>
          </cell>
          <cell r="R5220"/>
          <cell r="S5220" t="str">
            <v/>
          </cell>
          <cell r="T5220"/>
          <cell r="U5220"/>
          <cell r="V5220" t="str">
            <v/>
          </cell>
        </row>
        <row r="5221">
          <cell r="A5221"/>
          <cell r="B5221" t="str">
            <v/>
          </cell>
          <cell r="C5221"/>
          <cell r="D5221" t="str">
            <v/>
          </cell>
          <cell r="E5221" t="str">
            <v/>
          </cell>
          <cell r="F5221" t="str">
            <v/>
          </cell>
          <cell r="G5221" t="str">
            <v/>
          </cell>
          <cell r="H5221" t="str">
            <v/>
          </cell>
          <cell r="I5221"/>
          <cell r="J5221"/>
          <cell r="K5221"/>
          <cell r="L5221"/>
          <cell r="M5221" t="str">
            <v/>
          </cell>
          <cell r="N5221"/>
          <cell r="O5221"/>
          <cell r="P5221"/>
          <cell r="Q5221" t="str">
            <v/>
          </cell>
          <cell r="R5221"/>
          <cell r="S5221" t="str">
            <v/>
          </cell>
          <cell r="T5221"/>
          <cell r="U5221"/>
          <cell r="V5221" t="str">
            <v/>
          </cell>
        </row>
        <row r="5222">
          <cell r="A5222"/>
          <cell r="B5222" t="str">
            <v/>
          </cell>
          <cell r="C5222"/>
          <cell r="D5222" t="str">
            <v/>
          </cell>
          <cell r="E5222" t="str">
            <v/>
          </cell>
          <cell r="F5222" t="str">
            <v/>
          </cell>
          <cell r="G5222" t="str">
            <v/>
          </cell>
          <cell r="H5222" t="str">
            <v/>
          </cell>
          <cell r="I5222"/>
          <cell r="J5222"/>
          <cell r="K5222"/>
          <cell r="L5222"/>
          <cell r="M5222" t="str">
            <v/>
          </cell>
          <cell r="N5222"/>
          <cell r="O5222"/>
          <cell r="P5222"/>
          <cell r="Q5222" t="str">
            <v/>
          </cell>
          <cell r="R5222"/>
          <cell r="S5222" t="str">
            <v/>
          </cell>
          <cell r="T5222"/>
          <cell r="U5222"/>
          <cell r="V5222" t="str">
            <v/>
          </cell>
        </row>
        <row r="5223">
          <cell r="A5223"/>
          <cell r="B5223" t="str">
            <v/>
          </cell>
          <cell r="C5223"/>
          <cell r="D5223" t="str">
            <v/>
          </cell>
          <cell r="E5223" t="str">
            <v/>
          </cell>
          <cell r="F5223" t="str">
            <v/>
          </cell>
          <cell r="G5223" t="str">
            <v/>
          </cell>
          <cell r="H5223" t="str">
            <v/>
          </cell>
          <cell r="I5223"/>
          <cell r="J5223"/>
          <cell r="K5223"/>
          <cell r="L5223"/>
          <cell r="M5223" t="str">
            <v/>
          </cell>
          <cell r="N5223"/>
          <cell r="O5223"/>
          <cell r="P5223"/>
          <cell r="Q5223" t="str">
            <v/>
          </cell>
          <cell r="R5223"/>
          <cell r="S5223" t="str">
            <v/>
          </cell>
          <cell r="T5223"/>
          <cell r="U5223"/>
          <cell r="V5223" t="str">
            <v/>
          </cell>
        </row>
        <row r="5224">
          <cell r="A5224"/>
          <cell r="B5224" t="str">
            <v/>
          </cell>
          <cell r="C5224"/>
          <cell r="D5224" t="str">
            <v/>
          </cell>
          <cell r="E5224" t="str">
            <v/>
          </cell>
          <cell r="F5224" t="str">
            <v/>
          </cell>
          <cell r="G5224" t="str">
            <v/>
          </cell>
          <cell r="H5224" t="str">
            <v/>
          </cell>
          <cell r="I5224"/>
          <cell r="J5224"/>
          <cell r="K5224"/>
          <cell r="L5224"/>
          <cell r="M5224" t="str">
            <v/>
          </cell>
          <cell r="N5224"/>
          <cell r="O5224"/>
          <cell r="P5224"/>
          <cell r="Q5224" t="str">
            <v/>
          </cell>
          <cell r="R5224"/>
          <cell r="S5224" t="str">
            <v/>
          </cell>
          <cell r="T5224"/>
          <cell r="U5224"/>
          <cell r="V5224" t="str">
            <v/>
          </cell>
        </row>
        <row r="5225">
          <cell r="A5225"/>
          <cell r="B5225" t="str">
            <v/>
          </cell>
          <cell r="C5225"/>
          <cell r="D5225" t="str">
            <v/>
          </cell>
          <cell r="E5225" t="str">
            <v/>
          </cell>
          <cell r="F5225" t="str">
            <v/>
          </cell>
          <cell r="G5225" t="str">
            <v/>
          </cell>
          <cell r="H5225" t="str">
            <v/>
          </cell>
          <cell r="I5225"/>
          <cell r="J5225"/>
          <cell r="K5225"/>
          <cell r="L5225"/>
          <cell r="M5225" t="str">
            <v/>
          </cell>
          <cell r="N5225"/>
          <cell r="O5225"/>
          <cell r="P5225"/>
          <cell r="Q5225" t="str">
            <v/>
          </cell>
          <cell r="R5225"/>
          <cell r="S5225" t="str">
            <v/>
          </cell>
          <cell r="T5225"/>
          <cell r="U5225"/>
          <cell r="V5225" t="str">
            <v/>
          </cell>
        </row>
        <row r="5226">
          <cell r="A5226"/>
          <cell r="B5226" t="str">
            <v/>
          </cell>
          <cell r="C5226"/>
          <cell r="D5226" t="str">
            <v/>
          </cell>
          <cell r="E5226" t="str">
            <v/>
          </cell>
          <cell r="F5226" t="str">
            <v/>
          </cell>
          <cell r="G5226" t="str">
            <v/>
          </cell>
          <cell r="H5226" t="str">
            <v/>
          </cell>
          <cell r="I5226"/>
          <cell r="J5226"/>
          <cell r="K5226"/>
          <cell r="L5226"/>
          <cell r="M5226" t="str">
            <v/>
          </cell>
          <cell r="N5226"/>
          <cell r="O5226"/>
          <cell r="P5226"/>
          <cell r="Q5226" t="str">
            <v/>
          </cell>
          <cell r="R5226"/>
          <cell r="S5226" t="str">
            <v/>
          </cell>
          <cell r="T5226"/>
          <cell r="U5226"/>
          <cell r="V5226" t="str">
            <v/>
          </cell>
        </row>
        <row r="5227">
          <cell r="A5227"/>
          <cell r="B5227" t="str">
            <v/>
          </cell>
          <cell r="C5227"/>
          <cell r="D5227" t="str">
            <v/>
          </cell>
          <cell r="E5227" t="str">
            <v/>
          </cell>
          <cell r="F5227" t="str">
            <v/>
          </cell>
          <cell r="G5227" t="str">
            <v/>
          </cell>
          <cell r="H5227" t="str">
            <v/>
          </cell>
          <cell r="I5227"/>
          <cell r="J5227"/>
          <cell r="K5227"/>
          <cell r="L5227"/>
          <cell r="M5227" t="str">
            <v/>
          </cell>
          <cell r="N5227"/>
          <cell r="O5227"/>
          <cell r="P5227"/>
          <cell r="Q5227" t="str">
            <v/>
          </cell>
          <cell r="R5227"/>
          <cell r="S5227" t="str">
            <v/>
          </cell>
          <cell r="T5227"/>
          <cell r="U5227"/>
          <cell r="V5227" t="str">
            <v/>
          </cell>
        </row>
        <row r="5228">
          <cell r="A5228"/>
          <cell r="B5228" t="str">
            <v/>
          </cell>
          <cell r="C5228"/>
          <cell r="D5228" t="str">
            <v/>
          </cell>
          <cell r="E5228" t="str">
            <v/>
          </cell>
          <cell r="F5228" t="str">
            <v/>
          </cell>
          <cell r="G5228" t="str">
            <v/>
          </cell>
          <cell r="H5228" t="str">
            <v/>
          </cell>
          <cell r="I5228"/>
          <cell r="J5228"/>
          <cell r="K5228"/>
          <cell r="L5228"/>
          <cell r="M5228" t="str">
            <v/>
          </cell>
          <cell r="N5228"/>
          <cell r="O5228"/>
          <cell r="P5228"/>
          <cell r="Q5228" t="str">
            <v/>
          </cell>
          <cell r="R5228"/>
          <cell r="S5228" t="str">
            <v/>
          </cell>
          <cell r="T5228"/>
          <cell r="U5228"/>
          <cell r="V5228" t="str">
            <v/>
          </cell>
        </row>
        <row r="5229">
          <cell r="A5229"/>
          <cell r="B5229" t="str">
            <v/>
          </cell>
          <cell r="C5229"/>
          <cell r="D5229" t="str">
            <v/>
          </cell>
          <cell r="E5229" t="str">
            <v/>
          </cell>
          <cell r="F5229" t="str">
            <v/>
          </cell>
          <cell r="G5229" t="str">
            <v/>
          </cell>
          <cell r="H5229" t="str">
            <v/>
          </cell>
          <cell r="I5229"/>
          <cell r="J5229"/>
          <cell r="K5229"/>
          <cell r="L5229"/>
          <cell r="M5229" t="str">
            <v/>
          </cell>
          <cell r="N5229"/>
          <cell r="O5229"/>
          <cell r="P5229"/>
          <cell r="Q5229" t="str">
            <v/>
          </cell>
          <cell r="R5229"/>
          <cell r="S5229" t="str">
            <v/>
          </cell>
          <cell r="T5229"/>
          <cell r="U5229"/>
          <cell r="V5229" t="str">
            <v/>
          </cell>
        </row>
        <row r="5230">
          <cell r="A5230"/>
          <cell r="B5230" t="str">
            <v/>
          </cell>
          <cell r="C5230"/>
          <cell r="D5230" t="str">
            <v/>
          </cell>
          <cell r="E5230" t="str">
            <v/>
          </cell>
          <cell r="F5230" t="str">
            <v/>
          </cell>
          <cell r="G5230" t="str">
            <v/>
          </cell>
          <cell r="H5230" t="str">
            <v/>
          </cell>
          <cell r="I5230"/>
          <cell r="J5230"/>
          <cell r="K5230"/>
          <cell r="L5230"/>
          <cell r="M5230" t="str">
            <v/>
          </cell>
          <cell r="N5230"/>
          <cell r="O5230"/>
          <cell r="P5230"/>
          <cell r="Q5230" t="str">
            <v/>
          </cell>
          <cell r="R5230"/>
          <cell r="S5230" t="str">
            <v/>
          </cell>
          <cell r="T5230"/>
          <cell r="U5230"/>
          <cell r="V5230" t="str">
            <v/>
          </cell>
        </row>
        <row r="5231">
          <cell r="A5231"/>
          <cell r="B5231" t="str">
            <v/>
          </cell>
          <cell r="C5231"/>
          <cell r="D5231" t="str">
            <v/>
          </cell>
          <cell r="E5231" t="str">
            <v/>
          </cell>
          <cell r="F5231" t="str">
            <v/>
          </cell>
          <cell r="G5231" t="str">
            <v/>
          </cell>
          <cell r="H5231" t="str">
            <v/>
          </cell>
          <cell r="I5231"/>
          <cell r="J5231"/>
          <cell r="K5231"/>
          <cell r="L5231"/>
          <cell r="M5231" t="str">
            <v/>
          </cell>
          <cell r="N5231"/>
          <cell r="O5231"/>
          <cell r="P5231"/>
          <cell r="Q5231" t="str">
            <v/>
          </cell>
          <cell r="R5231"/>
          <cell r="S5231" t="str">
            <v/>
          </cell>
          <cell r="T5231"/>
          <cell r="U5231"/>
          <cell r="V5231" t="str">
            <v/>
          </cell>
        </row>
        <row r="5232">
          <cell r="A5232"/>
          <cell r="B5232" t="str">
            <v/>
          </cell>
          <cell r="C5232"/>
          <cell r="D5232" t="str">
            <v/>
          </cell>
          <cell r="E5232" t="str">
            <v/>
          </cell>
          <cell r="F5232" t="str">
            <v/>
          </cell>
          <cell r="G5232" t="str">
            <v/>
          </cell>
          <cell r="H5232" t="str">
            <v/>
          </cell>
          <cell r="I5232"/>
          <cell r="J5232"/>
          <cell r="K5232"/>
          <cell r="L5232"/>
          <cell r="M5232" t="str">
            <v/>
          </cell>
          <cell r="N5232"/>
          <cell r="O5232"/>
          <cell r="P5232"/>
          <cell r="Q5232" t="str">
            <v/>
          </cell>
          <cell r="R5232"/>
          <cell r="S5232" t="str">
            <v/>
          </cell>
          <cell r="T5232"/>
          <cell r="U5232"/>
          <cell r="V5232" t="str">
            <v/>
          </cell>
        </row>
        <row r="5233">
          <cell r="A5233"/>
          <cell r="B5233" t="str">
            <v/>
          </cell>
          <cell r="C5233"/>
          <cell r="D5233" t="str">
            <v/>
          </cell>
          <cell r="E5233" t="str">
            <v/>
          </cell>
          <cell r="F5233" t="str">
            <v/>
          </cell>
          <cell r="G5233" t="str">
            <v/>
          </cell>
          <cell r="H5233" t="str">
            <v/>
          </cell>
          <cell r="I5233"/>
          <cell r="J5233"/>
          <cell r="K5233"/>
          <cell r="L5233"/>
          <cell r="M5233" t="str">
            <v/>
          </cell>
          <cell r="N5233"/>
          <cell r="O5233"/>
          <cell r="P5233"/>
          <cell r="Q5233" t="str">
            <v/>
          </cell>
          <cell r="R5233"/>
          <cell r="S5233" t="str">
            <v/>
          </cell>
          <cell r="T5233"/>
          <cell r="U5233"/>
          <cell r="V5233" t="str">
            <v/>
          </cell>
        </row>
        <row r="5234">
          <cell r="A5234"/>
          <cell r="B5234" t="str">
            <v/>
          </cell>
          <cell r="C5234"/>
          <cell r="D5234" t="str">
            <v/>
          </cell>
          <cell r="E5234" t="str">
            <v/>
          </cell>
          <cell r="F5234" t="str">
            <v/>
          </cell>
          <cell r="G5234" t="str">
            <v/>
          </cell>
          <cell r="H5234" t="str">
            <v/>
          </cell>
          <cell r="I5234"/>
          <cell r="J5234"/>
          <cell r="K5234"/>
          <cell r="L5234"/>
          <cell r="M5234" t="str">
            <v/>
          </cell>
          <cell r="N5234"/>
          <cell r="O5234"/>
          <cell r="P5234"/>
          <cell r="Q5234" t="str">
            <v/>
          </cell>
          <cell r="R5234"/>
          <cell r="S5234" t="str">
            <v/>
          </cell>
          <cell r="T5234"/>
          <cell r="U5234"/>
          <cell r="V5234" t="str">
            <v/>
          </cell>
        </row>
        <row r="5235">
          <cell r="A5235"/>
          <cell r="B5235" t="str">
            <v/>
          </cell>
          <cell r="C5235"/>
          <cell r="D5235" t="str">
            <v/>
          </cell>
          <cell r="E5235" t="str">
            <v/>
          </cell>
          <cell r="F5235" t="str">
            <v/>
          </cell>
          <cell r="G5235" t="str">
            <v/>
          </cell>
          <cell r="H5235" t="str">
            <v/>
          </cell>
          <cell r="I5235"/>
          <cell r="J5235"/>
          <cell r="K5235"/>
          <cell r="L5235"/>
          <cell r="M5235" t="str">
            <v/>
          </cell>
          <cell r="N5235"/>
          <cell r="O5235"/>
          <cell r="P5235"/>
          <cell r="Q5235" t="str">
            <v/>
          </cell>
          <cell r="R5235"/>
          <cell r="S5235" t="str">
            <v/>
          </cell>
          <cell r="T5235"/>
          <cell r="U5235"/>
          <cell r="V5235" t="str">
            <v/>
          </cell>
        </row>
        <row r="5236">
          <cell r="A5236"/>
          <cell r="B5236" t="str">
            <v/>
          </cell>
          <cell r="C5236"/>
          <cell r="D5236" t="str">
            <v/>
          </cell>
          <cell r="E5236" t="str">
            <v/>
          </cell>
          <cell r="F5236" t="str">
            <v/>
          </cell>
          <cell r="G5236" t="str">
            <v/>
          </cell>
          <cell r="H5236" t="str">
            <v/>
          </cell>
          <cell r="I5236"/>
          <cell r="J5236"/>
          <cell r="K5236"/>
          <cell r="L5236"/>
          <cell r="M5236" t="str">
            <v/>
          </cell>
          <cell r="N5236"/>
          <cell r="O5236"/>
          <cell r="P5236"/>
          <cell r="Q5236" t="str">
            <v/>
          </cell>
          <cell r="R5236"/>
          <cell r="S5236" t="str">
            <v/>
          </cell>
          <cell r="T5236"/>
          <cell r="U5236"/>
          <cell r="V5236" t="str">
            <v/>
          </cell>
        </row>
        <row r="5237">
          <cell r="A5237"/>
          <cell r="B5237" t="str">
            <v/>
          </cell>
          <cell r="C5237"/>
          <cell r="D5237" t="str">
            <v/>
          </cell>
          <cell r="E5237" t="str">
            <v/>
          </cell>
          <cell r="F5237" t="str">
            <v/>
          </cell>
          <cell r="G5237" t="str">
            <v/>
          </cell>
          <cell r="H5237" t="str">
            <v/>
          </cell>
          <cell r="I5237"/>
          <cell r="J5237"/>
          <cell r="K5237"/>
          <cell r="L5237"/>
          <cell r="M5237" t="str">
            <v/>
          </cell>
          <cell r="N5237"/>
          <cell r="O5237"/>
          <cell r="P5237"/>
          <cell r="Q5237" t="str">
            <v/>
          </cell>
          <cell r="R5237"/>
          <cell r="S5237" t="str">
            <v/>
          </cell>
          <cell r="T5237"/>
          <cell r="U5237"/>
          <cell r="V5237" t="str">
            <v/>
          </cell>
        </row>
        <row r="5238">
          <cell r="A5238"/>
          <cell r="B5238" t="str">
            <v/>
          </cell>
          <cell r="C5238"/>
          <cell r="D5238" t="str">
            <v/>
          </cell>
          <cell r="E5238" t="str">
            <v/>
          </cell>
          <cell r="F5238" t="str">
            <v/>
          </cell>
          <cell r="G5238" t="str">
            <v/>
          </cell>
          <cell r="H5238" t="str">
            <v/>
          </cell>
          <cell r="I5238"/>
          <cell r="J5238"/>
          <cell r="K5238"/>
          <cell r="L5238"/>
          <cell r="M5238" t="str">
            <v/>
          </cell>
          <cell r="N5238"/>
          <cell r="O5238"/>
          <cell r="P5238"/>
          <cell r="Q5238" t="str">
            <v/>
          </cell>
          <cell r="R5238"/>
          <cell r="S5238" t="str">
            <v/>
          </cell>
          <cell r="T5238"/>
          <cell r="U5238"/>
          <cell r="V5238" t="str">
            <v/>
          </cell>
        </row>
        <row r="5239">
          <cell r="A5239"/>
          <cell r="B5239" t="str">
            <v/>
          </cell>
          <cell r="C5239"/>
          <cell r="D5239" t="str">
            <v/>
          </cell>
          <cell r="E5239" t="str">
            <v/>
          </cell>
          <cell r="F5239" t="str">
            <v/>
          </cell>
          <cell r="G5239" t="str">
            <v/>
          </cell>
          <cell r="H5239" t="str">
            <v/>
          </cell>
          <cell r="I5239"/>
          <cell r="J5239"/>
          <cell r="K5239"/>
          <cell r="L5239"/>
          <cell r="M5239" t="str">
            <v/>
          </cell>
          <cell r="N5239"/>
          <cell r="O5239"/>
          <cell r="P5239"/>
          <cell r="Q5239" t="str">
            <v/>
          </cell>
          <cell r="R5239"/>
          <cell r="S5239" t="str">
            <v/>
          </cell>
          <cell r="T5239"/>
          <cell r="U5239"/>
          <cell r="V5239" t="str">
            <v/>
          </cell>
        </row>
        <row r="5240">
          <cell r="A5240"/>
          <cell r="B5240" t="str">
            <v/>
          </cell>
          <cell r="C5240"/>
          <cell r="D5240" t="str">
            <v/>
          </cell>
          <cell r="E5240" t="str">
            <v/>
          </cell>
          <cell r="F5240" t="str">
            <v/>
          </cell>
          <cell r="G5240" t="str">
            <v/>
          </cell>
          <cell r="H5240" t="str">
            <v/>
          </cell>
          <cell r="I5240"/>
          <cell r="J5240"/>
          <cell r="K5240"/>
          <cell r="L5240"/>
          <cell r="M5240" t="str">
            <v/>
          </cell>
          <cell r="N5240"/>
          <cell r="O5240"/>
          <cell r="P5240"/>
          <cell r="Q5240" t="str">
            <v/>
          </cell>
          <cell r="R5240"/>
          <cell r="S5240" t="str">
            <v/>
          </cell>
          <cell r="T5240"/>
          <cell r="U5240"/>
          <cell r="V5240" t="str">
            <v/>
          </cell>
        </row>
        <row r="5241">
          <cell r="A5241"/>
          <cell r="B5241" t="str">
            <v/>
          </cell>
          <cell r="C5241"/>
          <cell r="D5241" t="str">
            <v/>
          </cell>
          <cell r="E5241" t="str">
            <v/>
          </cell>
          <cell r="F5241" t="str">
            <v/>
          </cell>
          <cell r="G5241" t="str">
            <v/>
          </cell>
          <cell r="H5241" t="str">
            <v/>
          </cell>
          <cell r="I5241"/>
          <cell r="J5241"/>
          <cell r="K5241"/>
          <cell r="L5241"/>
          <cell r="M5241" t="str">
            <v/>
          </cell>
          <cell r="N5241"/>
          <cell r="O5241"/>
          <cell r="P5241"/>
          <cell r="Q5241" t="str">
            <v/>
          </cell>
          <cell r="R5241"/>
          <cell r="S5241" t="str">
            <v/>
          </cell>
          <cell r="T5241"/>
          <cell r="U5241"/>
          <cell r="V5241" t="str">
            <v/>
          </cell>
        </row>
        <row r="5242">
          <cell r="A5242"/>
          <cell r="B5242" t="str">
            <v/>
          </cell>
          <cell r="C5242"/>
          <cell r="D5242" t="str">
            <v/>
          </cell>
          <cell r="E5242" t="str">
            <v/>
          </cell>
          <cell r="F5242" t="str">
            <v/>
          </cell>
          <cell r="G5242" t="str">
            <v/>
          </cell>
          <cell r="H5242" t="str">
            <v/>
          </cell>
          <cell r="I5242"/>
          <cell r="J5242"/>
          <cell r="K5242"/>
          <cell r="L5242"/>
          <cell r="M5242" t="str">
            <v/>
          </cell>
          <cell r="N5242"/>
          <cell r="O5242"/>
          <cell r="P5242"/>
          <cell r="Q5242" t="str">
            <v/>
          </cell>
          <cell r="R5242"/>
          <cell r="S5242" t="str">
            <v/>
          </cell>
          <cell r="T5242"/>
          <cell r="U5242"/>
          <cell r="V5242" t="str">
            <v/>
          </cell>
        </row>
        <row r="5243">
          <cell r="A5243"/>
          <cell r="B5243" t="str">
            <v/>
          </cell>
          <cell r="C5243"/>
          <cell r="D5243" t="str">
            <v/>
          </cell>
          <cell r="E5243" t="str">
            <v/>
          </cell>
          <cell r="F5243" t="str">
            <v/>
          </cell>
          <cell r="G5243" t="str">
            <v/>
          </cell>
          <cell r="H5243" t="str">
            <v/>
          </cell>
          <cell r="I5243"/>
          <cell r="J5243"/>
          <cell r="K5243"/>
          <cell r="L5243"/>
          <cell r="M5243" t="str">
            <v/>
          </cell>
          <cell r="N5243"/>
          <cell r="O5243"/>
          <cell r="P5243"/>
          <cell r="Q5243" t="str">
            <v/>
          </cell>
          <cell r="R5243"/>
          <cell r="S5243" t="str">
            <v/>
          </cell>
          <cell r="T5243"/>
          <cell r="U5243"/>
          <cell r="V5243" t="str">
            <v/>
          </cell>
        </row>
        <row r="5244">
          <cell r="A5244"/>
          <cell r="B5244" t="str">
            <v/>
          </cell>
          <cell r="C5244"/>
          <cell r="D5244" t="str">
            <v/>
          </cell>
          <cell r="E5244" t="str">
            <v/>
          </cell>
          <cell r="F5244" t="str">
            <v/>
          </cell>
          <cell r="G5244" t="str">
            <v/>
          </cell>
          <cell r="H5244" t="str">
            <v/>
          </cell>
          <cell r="I5244"/>
          <cell r="J5244"/>
          <cell r="K5244"/>
          <cell r="L5244"/>
          <cell r="M5244" t="str">
            <v/>
          </cell>
          <cell r="N5244"/>
          <cell r="O5244"/>
          <cell r="P5244"/>
          <cell r="Q5244" t="str">
            <v/>
          </cell>
          <cell r="R5244"/>
          <cell r="S5244" t="str">
            <v/>
          </cell>
          <cell r="T5244"/>
          <cell r="U5244"/>
          <cell r="V5244" t="str">
            <v/>
          </cell>
        </row>
        <row r="5245">
          <cell r="A5245"/>
          <cell r="B5245" t="str">
            <v/>
          </cell>
          <cell r="C5245"/>
          <cell r="D5245" t="str">
            <v/>
          </cell>
          <cell r="E5245" t="str">
            <v/>
          </cell>
          <cell r="F5245" t="str">
            <v/>
          </cell>
          <cell r="G5245" t="str">
            <v/>
          </cell>
          <cell r="H5245" t="str">
            <v/>
          </cell>
          <cell r="I5245"/>
          <cell r="J5245"/>
          <cell r="K5245"/>
          <cell r="L5245"/>
          <cell r="M5245" t="str">
            <v/>
          </cell>
          <cell r="N5245"/>
          <cell r="O5245"/>
          <cell r="P5245"/>
          <cell r="Q5245" t="str">
            <v/>
          </cell>
          <cell r="R5245"/>
          <cell r="S5245" t="str">
            <v/>
          </cell>
          <cell r="T5245"/>
          <cell r="U5245"/>
          <cell r="V5245" t="str">
            <v/>
          </cell>
        </row>
        <row r="5246">
          <cell r="A5246"/>
          <cell r="B5246" t="str">
            <v/>
          </cell>
          <cell r="C5246"/>
          <cell r="D5246" t="str">
            <v/>
          </cell>
          <cell r="E5246" t="str">
            <v/>
          </cell>
          <cell r="F5246" t="str">
            <v/>
          </cell>
          <cell r="G5246" t="str">
            <v/>
          </cell>
          <cell r="H5246" t="str">
            <v/>
          </cell>
          <cell r="I5246"/>
          <cell r="J5246"/>
          <cell r="K5246"/>
          <cell r="L5246"/>
          <cell r="M5246" t="str">
            <v/>
          </cell>
          <cell r="N5246"/>
          <cell r="O5246"/>
          <cell r="P5246"/>
          <cell r="Q5246" t="str">
            <v/>
          </cell>
          <cell r="R5246"/>
          <cell r="S5246" t="str">
            <v/>
          </cell>
          <cell r="T5246"/>
          <cell r="U5246"/>
          <cell r="V5246" t="str">
            <v/>
          </cell>
        </row>
        <row r="5247">
          <cell r="A5247"/>
          <cell r="B5247" t="str">
            <v/>
          </cell>
          <cell r="C5247"/>
          <cell r="D5247" t="str">
            <v/>
          </cell>
          <cell r="E5247" t="str">
            <v/>
          </cell>
          <cell r="F5247" t="str">
            <v/>
          </cell>
          <cell r="G5247" t="str">
            <v/>
          </cell>
          <cell r="H5247" t="str">
            <v/>
          </cell>
          <cell r="I5247"/>
          <cell r="J5247"/>
          <cell r="K5247"/>
          <cell r="L5247"/>
          <cell r="M5247" t="str">
            <v/>
          </cell>
          <cell r="N5247"/>
          <cell r="O5247"/>
          <cell r="P5247"/>
          <cell r="Q5247" t="str">
            <v/>
          </cell>
          <cell r="R5247"/>
          <cell r="S5247" t="str">
            <v/>
          </cell>
          <cell r="T5247"/>
          <cell r="U5247"/>
          <cell r="V5247" t="str">
            <v/>
          </cell>
        </row>
        <row r="5248">
          <cell r="A5248"/>
          <cell r="B5248" t="str">
            <v/>
          </cell>
          <cell r="C5248"/>
          <cell r="D5248" t="str">
            <v/>
          </cell>
          <cell r="E5248" t="str">
            <v/>
          </cell>
          <cell r="F5248" t="str">
            <v/>
          </cell>
          <cell r="G5248" t="str">
            <v/>
          </cell>
          <cell r="H5248" t="str">
            <v/>
          </cell>
          <cell r="I5248"/>
          <cell r="J5248"/>
          <cell r="K5248"/>
          <cell r="L5248"/>
          <cell r="M5248" t="str">
            <v/>
          </cell>
          <cell r="N5248"/>
          <cell r="O5248"/>
          <cell r="P5248"/>
          <cell r="Q5248" t="str">
            <v/>
          </cell>
          <cell r="R5248"/>
          <cell r="S5248" t="str">
            <v/>
          </cell>
          <cell r="T5248"/>
          <cell r="U5248"/>
          <cell r="V5248" t="str">
            <v/>
          </cell>
        </row>
        <row r="5249">
          <cell r="A5249"/>
          <cell r="B5249" t="str">
            <v/>
          </cell>
          <cell r="C5249"/>
          <cell r="D5249" t="str">
            <v/>
          </cell>
          <cell r="E5249" t="str">
            <v/>
          </cell>
          <cell r="F5249" t="str">
            <v/>
          </cell>
          <cell r="G5249" t="str">
            <v/>
          </cell>
          <cell r="H5249" t="str">
            <v/>
          </cell>
          <cell r="I5249"/>
          <cell r="J5249"/>
          <cell r="K5249"/>
          <cell r="L5249"/>
          <cell r="M5249" t="str">
            <v/>
          </cell>
          <cell r="N5249"/>
          <cell r="O5249"/>
          <cell r="P5249"/>
          <cell r="Q5249" t="str">
            <v/>
          </cell>
          <cell r="R5249"/>
          <cell r="S5249" t="str">
            <v/>
          </cell>
          <cell r="T5249"/>
          <cell r="U5249"/>
          <cell r="V5249" t="str">
            <v/>
          </cell>
        </row>
        <row r="5250">
          <cell r="A5250"/>
          <cell r="B5250" t="str">
            <v/>
          </cell>
          <cell r="C5250"/>
          <cell r="D5250" t="str">
            <v/>
          </cell>
          <cell r="E5250" t="str">
            <v/>
          </cell>
          <cell r="F5250" t="str">
            <v/>
          </cell>
          <cell r="G5250" t="str">
            <v/>
          </cell>
          <cell r="H5250" t="str">
            <v/>
          </cell>
          <cell r="I5250"/>
          <cell r="J5250"/>
          <cell r="K5250"/>
          <cell r="L5250"/>
          <cell r="M5250" t="str">
            <v/>
          </cell>
          <cell r="N5250"/>
          <cell r="O5250"/>
          <cell r="P5250"/>
          <cell r="Q5250" t="str">
            <v/>
          </cell>
          <cell r="R5250"/>
          <cell r="S5250" t="str">
            <v/>
          </cell>
          <cell r="T5250"/>
          <cell r="U5250"/>
          <cell r="V5250" t="str">
            <v/>
          </cell>
        </row>
        <row r="5251">
          <cell r="A5251"/>
          <cell r="B5251" t="str">
            <v/>
          </cell>
          <cell r="C5251"/>
          <cell r="D5251" t="str">
            <v/>
          </cell>
          <cell r="E5251" t="str">
            <v/>
          </cell>
          <cell r="F5251" t="str">
            <v/>
          </cell>
          <cell r="G5251" t="str">
            <v/>
          </cell>
          <cell r="H5251" t="str">
            <v/>
          </cell>
          <cell r="I5251"/>
          <cell r="J5251"/>
          <cell r="K5251"/>
          <cell r="L5251"/>
          <cell r="M5251" t="str">
            <v/>
          </cell>
          <cell r="N5251"/>
          <cell r="O5251"/>
          <cell r="P5251"/>
          <cell r="Q5251" t="str">
            <v/>
          </cell>
          <cell r="R5251"/>
          <cell r="S5251" t="str">
            <v/>
          </cell>
          <cell r="T5251"/>
          <cell r="U5251"/>
          <cell r="V5251" t="str">
            <v/>
          </cell>
        </row>
        <row r="5252">
          <cell r="A5252"/>
          <cell r="B5252" t="str">
            <v/>
          </cell>
          <cell r="C5252"/>
          <cell r="D5252" t="str">
            <v/>
          </cell>
          <cell r="E5252" t="str">
            <v/>
          </cell>
          <cell r="F5252" t="str">
            <v/>
          </cell>
          <cell r="G5252" t="str">
            <v/>
          </cell>
          <cell r="H5252" t="str">
            <v/>
          </cell>
          <cell r="I5252"/>
          <cell r="J5252"/>
          <cell r="K5252"/>
          <cell r="L5252"/>
          <cell r="M5252" t="str">
            <v/>
          </cell>
          <cell r="N5252"/>
          <cell r="O5252"/>
          <cell r="P5252"/>
          <cell r="Q5252" t="str">
            <v/>
          </cell>
          <cell r="R5252"/>
          <cell r="S5252" t="str">
            <v/>
          </cell>
          <cell r="T5252"/>
          <cell r="U5252"/>
          <cell r="V5252" t="str">
            <v/>
          </cell>
        </row>
        <row r="5253">
          <cell r="A5253"/>
          <cell r="B5253" t="str">
            <v/>
          </cell>
          <cell r="C5253"/>
          <cell r="D5253" t="str">
            <v/>
          </cell>
          <cell r="E5253" t="str">
            <v/>
          </cell>
          <cell r="F5253" t="str">
            <v/>
          </cell>
          <cell r="G5253" t="str">
            <v/>
          </cell>
          <cell r="H5253" t="str">
            <v/>
          </cell>
          <cell r="I5253"/>
          <cell r="J5253"/>
          <cell r="K5253"/>
          <cell r="L5253"/>
          <cell r="M5253" t="str">
            <v/>
          </cell>
          <cell r="N5253"/>
          <cell r="O5253"/>
          <cell r="P5253"/>
          <cell r="Q5253" t="str">
            <v/>
          </cell>
          <cell r="R5253"/>
          <cell r="S5253" t="str">
            <v/>
          </cell>
          <cell r="T5253"/>
          <cell r="U5253"/>
          <cell r="V5253" t="str">
            <v/>
          </cell>
        </row>
        <row r="5254">
          <cell r="A5254"/>
          <cell r="B5254" t="str">
            <v/>
          </cell>
          <cell r="C5254"/>
          <cell r="D5254" t="str">
            <v/>
          </cell>
          <cell r="E5254" t="str">
            <v/>
          </cell>
          <cell r="F5254" t="str">
            <v/>
          </cell>
          <cell r="G5254" t="str">
            <v/>
          </cell>
          <cell r="H5254" t="str">
            <v/>
          </cell>
          <cell r="I5254"/>
          <cell r="J5254"/>
          <cell r="K5254"/>
          <cell r="L5254"/>
          <cell r="M5254" t="str">
            <v/>
          </cell>
          <cell r="N5254"/>
          <cell r="O5254"/>
          <cell r="P5254"/>
          <cell r="Q5254" t="str">
            <v/>
          </cell>
          <cell r="R5254"/>
          <cell r="S5254" t="str">
            <v/>
          </cell>
          <cell r="T5254"/>
          <cell r="U5254"/>
          <cell r="V5254" t="str">
            <v/>
          </cell>
        </row>
        <row r="5255">
          <cell r="A5255"/>
          <cell r="B5255" t="str">
            <v/>
          </cell>
          <cell r="C5255"/>
          <cell r="D5255" t="str">
            <v/>
          </cell>
          <cell r="E5255" t="str">
            <v/>
          </cell>
          <cell r="F5255" t="str">
            <v/>
          </cell>
          <cell r="G5255" t="str">
            <v/>
          </cell>
          <cell r="H5255" t="str">
            <v/>
          </cell>
          <cell r="I5255"/>
          <cell r="J5255"/>
          <cell r="K5255"/>
          <cell r="L5255"/>
          <cell r="M5255" t="str">
            <v/>
          </cell>
          <cell r="N5255"/>
          <cell r="O5255"/>
          <cell r="P5255"/>
          <cell r="Q5255" t="str">
            <v/>
          </cell>
          <cell r="R5255"/>
          <cell r="S5255" t="str">
            <v/>
          </cell>
          <cell r="T5255"/>
          <cell r="U5255"/>
          <cell r="V5255" t="str">
            <v/>
          </cell>
        </row>
        <row r="5256">
          <cell r="A5256"/>
          <cell r="B5256" t="str">
            <v/>
          </cell>
          <cell r="C5256"/>
          <cell r="D5256" t="str">
            <v/>
          </cell>
          <cell r="E5256" t="str">
            <v/>
          </cell>
          <cell r="F5256" t="str">
            <v/>
          </cell>
          <cell r="G5256" t="str">
            <v/>
          </cell>
          <cell r="H5256" t="str">
            <v/>
          </cell>
          <cell r="I5256"/>
          <cell r="J5256"/>
          <cell r="K5256"/>
          <cell r="L5256"/>
          <cell r="M5256" t="str">
            <v/>
          </cell>
          <cell r="N5256"/>
          <cell r="O5256"/>
          <cell r="P5256"/>
          <cell r="Q5256" t="str">
            <v/>
          </cell>
          <cell r="R5256"/>
          <cell r="S5256" t="str">
            <v/>
          </cell>
          <cell r="T5256"/>
          <cell r="U5256"/>
          <cell r="V5256" t="str">
            <v/>
          </cell>
        </row>
        <row r="5257">
          <cell r="A5257"/>
          <cell r="B5257" t="str">
            <v/>
          </cell>
          <cell r="C5257"/>
          <cell r="D5257" t="str">
            <v/>
          </cell>
          <cell r="E5257" t="str">
            <v/>
          </cell>
          <cell r="F5257" t="str">
            <v/>
          </cell>
          <cell r="G5257" t="str">
            <v/>
          </cell>
          <cell r="H5257" t="str">
            <v/>
          </cell>
          <cell r="I5257"/>
          <cell r="J5257"/>
          <cell r="K5257"/>
          <cell r="L5257"/>
          <cell r="M5257" t="str">
            <v/>
          </cell>
          <cell r="N5257"/>
          <cell r="O5257"/>
          <cell r="P5257"/>
          <cell r="Q5257" t="str">
            <v/>
          </cell>
          <cell r="R5257"/>
          <cell r="S5257" t="str">
            <v/>
          </cell>
          <cell r="T5257"/>
          <cell r="U5257"/>
          <cell r="V5257" t="str">
            <v/>
          </cell>
        </row>
        <row r="5258">
          <cell r="A5258"/>
          <cell r="B5258" t="str">
            <v/>
          </cell>
          <cell r="C5258"/>
          <cell r="D5258" t="str">
            <v/>
          </cell>
          <cell r="E5258" t="str">
            <v/>
          </cell>
          <cell r="F5258" t="str">
            <v/>
          </cell>
          <cell r="G5258" t="str">
            <v/>
          </cell>
          <cell r="H5258" t="str">
            <v/>
          </cell>
          <cell r="I5258"/>
          <cell r="J5258"/>
          <cell r="K5258"/>
          <cell r="L5258"/>
          <cell r="M5258" t="str">
            <v/>
          </cell>
          <cell r="N5258"/>
          <cell r="O5258"/>
          <cell r="P5258"/>
          <cell r="Q5258" t="str">
            <v/>
          </cell>
          <cell r="R5258"/>
          <cell r="S5258" t="str">
            <v/>
          </cell>
          <cell r="T5258"/>
          <cell r="U5258"/>
          <cell r="V5258" t="str">
            <v/>
          </cell>
        </row>
        <row r="5259">
          <cell r="A5259"/>
          <cell r="B5259" t="str">
            <v/>
          </cell>
          <cell r="C5259"/>
          <cell r="D5259" t="str">
            <v/>
          </cell>
          <cell r="E5259" t="str">
            <v/>
          </cell>
          <cell r="F5259" t="str">
            <v/>
          </cell>
          <cell r="G5259" t="str">
            <v/>
          </cell>
          <cell r="H5259" t="str">
            <v/>
          </cell>
          <cell r="I5259"/>
          <cell r="J5259"/>
          <cell r="K5259"/>
          <cell r="L5259"/>
          <cell r="M5259" t="str">
            <v/>
          </cell>
          <cell r="N5259"/>
          <cell r="O5259"/>
          <cell r="P5259"/>
          <cell r="Q5259" t="str">
            <v/>
          </cell>
          <cell r="R5259"/>
          <cell r="S5259" t="str">
            <v/>
          </cell>
          <cell r="T5259"/>
          <cell r="U5259"/>
          <cell r="V5259" t="str">
            <v/>
          </cell>
        </row>
        <row r="5260">
          <cell r="A5260"/>
          <cell r="B5260" t="str">
            <v/>
          </cell>
          <cell r="C5260"/>
          <cell r="D5260" t="str">
            <v/>
          </cell>
          <cell r="E5260" t="str">
            <v/>
          </cell>
          <cell r="F5260" t="str">
            <v/>
          </cell>
          <cell r="G5260" t="str">
            <v/>
          </cell>
          <cell r="H5260" t="str">
            <v/>
          </cell>
          <cell r="I5260"/>
          <cell r="J5260"/>
          <cell r="K5260"/>
          <cell r="L5260"/>
          <cell r="M5260" t="str">
            <v/>
          </cell>
          <cell r="N5260"/>
          <cell r="O5260"/>
          <cell r="P5260"/>
          <cell r="Q5260" t="str">
            <v/>
          </cell>
          <cell r="R5260"/>
          <cell r="S5260" t="str">
            <v/>
          </cell>
          <cell r="T5260"/>
          <cell r="U5260"/>
          <cell r="V5260" t="str">
            <v/>
          </cell>
        </row>
        <row r="5261">
          <cell r="A5261"/>
          <cell r="B5261" t="str">
            <v/>
          </cell>
          <cell r="C5261"/>
          <cell r="D5261" t="str">
            <v/>
          </cell>
          <cell r="E5261" t="str">
            <v/>
          </cell>
          <cell r="F5261" t="str">
            <v/>
          </cell>
          <cell r="G5261" t="str">
            <v/>
          </cell>
          <cell r="H5261" t="str">
            <v/>
          </cell>
          <cell r="I5261"/>
          <cell r="J5261"/>
          <cell r="K5261"/>
          <cell r="L5261"/>
          <cell r="M5261" t="str">
            <v/>
          </cell>
          <cell r="N5261"/>
          <cell r="O5261"/>
          <cell r="P5261"/>
          <cell r="Q5261" t="str">
            <v/>
          </cell>
          <cell r="R5261"/>
          <cell r="S5261" t="str">
            <v/>
          </cell>
          <cell r="T5261"/>
          <cell r="U5261"/>
          <cell r="V5261" t="str">
            <v/>
          </cell>
        </row>
        <row r="5262">
          <cell r="A5262"/>
          <cell r="B5262" t="str">
            <v/>
          </cell>
          <cell r="C5262"/>
          <cell r="D5262" t="str">
            <v/>
          </cell>
          <cell r="E5262" t="str">
            <v/>
          </cell>
          <cell r="F5262" t="str">
            <v/>
          </cell>
          <cell r="G5262" t="str">
            <v/>
          </cell>
          <cell r="H5262" t="str">
            <v/>
          </cell>
          <cell r="I5262"/>
          <cell r="J5262"/>
          <cell r="K5262"/>
          <cell r="L5262"/>
          <cell r="M5262" t="str">
            <v/>
          </cell>
          <cell r="N5262"/>
          <cell r="O5262"/>
          <cell r="P5262"/>
          <cell r="Q5262" t="str">
            <v/>
          </cell>
          <cell r="R5262"/>
          <cell r="S5262" t="str">
            <v/>
          </cell>
          <cell r="T5262"/>
          <cell r="U5262"/>
          <cell r="V5262" t="str">
            <v/>
          </cell>
        </row>
        <row r="5263">
          <cell r="A5263"/>
          <cell r="B5263" t="str">
            <v/>
          </cell>
          <cell r="C5263"/>
          <cell r="D5263" t="str">
            <v/>
          </cell>
          <cell r="E5263" t="str">
            <v/>
          </cell>
          <cell r="F5263" t="str">
            <v/>
          </cell>
          <cell r="G5263" t="str">
            <v/>
          </cell>
          <cell r="H5263" t="str">
            <v/>
          </cell>
          <cell r="I5263"/>
          <cell r="J5263"/>
          <cell r="K5263"/>
          <cell r="L5263"/>
          <cell r="M5263" t="str">
            <v/>
          </cell>
          <cell r="N5263"/>
          <cell r="O5263"/>
          <cell r="P5263"/>
          <cell r="Q5263" t="str">
            <v/>
          </cell>
          <cell r="R5263"/>
          <cell r="S5263" t="str">
            <v/>
          </cell>
          <cell r="T5263"/>
          <cell r="U5263"/>
          <cell r="V5263" t="str">
            <v/>
          </cell>
        </row>
        <row r="5264">
          <cell r="A5264"/>
          <cell r="B5264" t="str">
            <v/>
          </cell>
          <cell r="C5264"/>
          <cell r="D5264" t="str">
            <v/>
          </cell>
          <cell r="E5264" t="str">
            <v/>
          </cell>
          <cell r="F5264" t="str">
            <v/>
          </cell>
          <cell r="G5264" t="str">
            <v/>
          </cell>
          <cell r="H5264" t="str">
            <v/>
          </cell>
          <cell r="I5264"/>
          <cell r="J5264"/>
          <cell r="K5264"/>
          <cell r="L5264"/>
          <cell r="M5264" t="str">
            <v/>
          </cell>
          <cell r="N5264"/>
          <cell r="O5264"/>
          <cell r="P5264"/>
          <cell r="Q5264" t="str">
            <v/>
          </cell>
          <cell r="R5264"/>
          <cell r="S5264" t="str">
            <v/>
          </cell>
          <cell r="T5264"/>
          <cell r="U5264"/>
          <cell r="V5264" t="str">
            <v/>
          </cell>
        </row>
        <row r="5265">
          <cell r="A5265"/>
          <cell r="B5265" t="str">
            <v/>
          </cell>
          <cell r="C5265"/>
          <cell r="D5265" t="str">
            <v/>
          </cell>
          <cell r="E5265" t="str">
            <v/>
          </cell>
          <cell r="F5265" t="str">
            <v/>
          </cell>
          <cell r="G5265" t="str">
            <v/>
          </cell>
          <cell r="H5265" t="str">
            <v/>
          </cell>
          <cell r="I5265"/>
          <cell r="J5265"/>
          <cell r="K5265"/>
          <cell r="L5265"/>
          <cell r="M5265" t="str">
            <v/>
          </cell>
          <cell r="N5265"/>
          <cell r="O5265"/>
          <cell r="P5265"/>
          <cell r="Q5265" t="str">
            <v/>
          </cell>
          <cell r="R5265"/>
          <cell r="S5265" t="str">
            <v/>
          </cell>
          <cell r="T5265"/>
          <cell r="U5265"/>
          <cell r="V5265" t="str">
            <v/>
          </cell>
        </row>
        <row r="5266">
          <cell r="A5266"/>
          <cell r="B5266" t="str">
            <v/>
          </cell>
          <cell r="C5266"/>
          <cell r="D5266" t="str">
            <v/>
          </cell>
          <cell r="E5266" t="str">
            <v/>
          </cell>
          <cell r="F5266" t="str">
            <v/>
          </cell>
          <cell r="G5266" t="str">
            <v/>
          </cell>
          <cell r="H5266" t="str">
            <v/>
          </cell>
          <cell r="I5266"/>
          <cell r="J5266"/>
          <cell r="K5266"/>
          <cell r="L5266"/>
          <cell r="M5266" t="str">
            <v/>
          </cell>
          <cell r="N5266"/>
          <cell r="O5266"/>
          <cell r="P5266"/>
          <cell r="Q5266" t="str">
            <v/>
          </cell>
          <cell r="R5266"/>
          <cell r="S5266" t="str">
            <v/>
          </cell>
          <cell r="T5266"/>
          <cell r="U5266"/>
          <cell r="V5266" t="str">
            <v/>
          </cell>
        </row>
        <row r="5267">
          <cell r="A5267"/>
          <cell r="B5267" t="str">
            <v/>
          </cell>
          <cell r="C5267"/>
          <cell r="D5267" t="str">
            <v/>
          </cell>
          <cell r="E5267" t="str">
            <v/>
          </cell>
          <cell r="F5267" t="str">
            <v/>
          </cell>
          <cell r="G5267" t="str">
            <v/>
          </cell>
          <cell r="H5267" t="str">
            <v/>
          </cell>
          <cell r="I5267"/>
          <cell r="J5267"/>
          <cell r="K5267"/>
          <cell r="L5267"/>
          <cell r="M5267" t="str">
            <v/>
          </cell>
          <cell r="N5267"/>
          <cell r="O5267"/>
          <cell r="P5267"/>
          <cell r="Q5267" t="str">
            <v/>
          </cell>
          <cell r="R5267"/>
          <cell r="S5267" t="str">
            <v/>
          </cell>
          <cell r="T5267"/>
          <cell r="U5267"/>
          <cell r="V5267" t="str">
            <v/>
          </cell>
        </row>
        <row r="5268">
          <cell r="A5268"/>
          <cell r="B5268" t="str">
            <v/>
          </cell>
          <cell r="C5268"/>
          <cell r="D5268" t="str">
            <v/>
          </cell>
          <cell r="E5268" t="str">
            <v/>
          </cell>
          <cell r="F5268" t="str">
            <v/>
          </cell>
          <cell r="G5268" t="str">
            <v/>
          </cell>
          <cell r="H5268" t="str">
            <v/>
          </cell>
          <cell r="I5268"/>
          <cell r="J5268"/>
          <cell r="K5268"/>
          <cell r="L5268"/>
          <cell r="M5268" t="str">
            <v/>
          </cell>
          <cell r="N5268"/>
          <cell r="O5268"/>
          <cell r="P5268"/>
          <cell r="Q5268" t="str">
            <v/>
          </cell>
          <cell r="R5268"/>
          <cell r="S5268" t="str">
            <v/>
          </cell>
          <cell r="T5268"/>
          <cell r="U5268"/>
          <cell r="V5268" t="str">
            <v/>
          </cell>
        </row>
        <row r="5269">
          <cell r="A5269"/>
          <cell r="B5269" t="str">
            <v/>
          </cell>
          <cell r="C5269"/>
          <cell r="D5269" t="str">
            <v/>
          </cell>
          <cell r="E5269" t="str">
            <v/>
          </cell>
          <cell r="F5269" t="str">
            <v/>
          </cell>
          <cell r="G5269" t="str">
            <v/>
          </cell>
          <cell r="H5269" t="str">
            <v/>
          </cell>
          <cell r="I5269"/>
          <cell r="J5269"/>
          <cell r="K5269"/>
          <cell r="L5269"/>
          <cell r="M5269" t="str">
            <v/>
          </cell>
          <cell r="N5269"/>
          <cell r="O5269"/>
          <cell r="P5269"/>
          <cell r="Q5269" t="str">
            <v/>
          </cell>
          <cell r="R5269"/>
          <cell r="S5269" t="str">
            <v/>
          </cell>
          <cell r="T5269"/>
          <cell r="U5269"/>
          <cell r="V5269" t="str">
            <v/>
          </cell>
        </row>
        <row r="5270">
          <cell r="A5270"/>
          <cell r="B5270" t="str">
            <v/>
          </cell>
          <cell r="C5270"/>
          <cell r="D5270" t="str">
            <v/>
          </cell>
          <cell r="E5270" t="str">
            <v/>
          </cell>
          <cell r="F5270" t="str">
            <v/>
          </cell>
          <cell r="G5270" t="str">
            <v/>
          </cell>
          <cell r="H5270" t="str">
            <v/>
          </cell>
          <cell r="I5270"/>
          <cell r="J5270"/>
          <cell r="K5270"/>
          <cell r="L5270"/>
          <cell r="M5270" t="str">
            <v/>
          </cell>
          <cell r="N5270"/>
          <cell r="O5270"/>
          <cell r="P5270"/>
          <cell r="Q5270" t="str">
            <v/>
          </cell>
          <cell r="R5270"/>
          <cell r="S5270" t="str">
            <v/>
          </cell>
          <cell r="T5270"/>
          <cell r="U5270"/>
          <cell r="V5270" t="str">
            <v/>
          </cell>
        </row>
        <row r="5271">
          <cell r="A5271"/>
          <cell r="B5271" t="str">
            <v/>
          </cell>
          <cell r="C5271"/>
          <cell r="D5271" t="str">
            <v/>
          </cell>
          <cell r="E5271" t="str">
            <v/>
          </cell>
          <cell r="F5271" t="str">
            <v/>
          </cell>
          <cell r="G5271" t="str">
            <v/>
          </cell>
          <cell r="H5271" t="str">
            <v/>
          </cell>
          <cell r="I5271"/>
          <cell r="J5271"/>
          <cell r="K5271"/>
          <cell r="L5271"/>
          <cell r="M5271" t="str">
            <v/>
          </cell>
          <cell r="N5271"/>
          <cell r="O5271"/>
          <cell r="P5271"/>
          <cell r="Q5271" t="str">
            <v/>
          </cell>
          <cell r="R5271"/>
          <cell r="S5271" t="str">
            <v/>
          </cell>
          <cell r="T5271"/>
          <cell r="U5271"/>
          <cell r="V5271" t="str">
            <v/>
          </cell>
        </row>
        <row r="5272">
          <cell r="A5272"/>
          <cell r="B5272" t="str">
            <v/>
          </cell>
          <cell r="C5272"/>
          <cell r="D5272" t="str">
            <v/>
          </cell>
          <cell r="E5272" t="str">
            <v/>
          </cell>
          <cell r="F5272" t="str">
            <v/>
          </cell>
          <cell r="G5272" t="str">
            <v/>
          </cell>
          <cell r="H5272" t="str">
            <v/>
          </cell>
          <cell r="I5272"/>
          <cell r="J5272"/>
          <cell r="K5272"/>
          <cell r="L5272"/>
          <cell r="M5272" t="str">
            <v/>
          </cell>
          <cell r="N5272"/>
          <cell r="O5272"/>
          <cell r="P5272"/>
          <cell r="Q5272" t="str">
            <v/>
          </cell>
          <cell r="R5272"/>
          <cell r="S5272" t="str">
            <v/>
          </cell>
          <cell r="T5272"/>
          <cell r="U5272"/>
          <cell r="V5272" t="str">
            <v/>
          </cell>
        </row>
        <row r="5273">
          <cell r="A5273"/>
          <cell r="B5273" t="str">
            <v/>
          </cell>
          <cell r="C5273"/>
          <cell r="D5273" t="str">
            <v/>
          </cell>
          <cell r="E5273" t="str">
            <v/>
          </cell>
          <cell r="F5273" t="str">
            <v/>
          </cell>
          <cell r="G5273" t="str">
            <v/>
          </cell>
          <cell r="H5273" t="str">
            <v/>
          </cell>
          <cell r="I5273"/>
          <cell r="J5273"/>
          <cell r="K5273"/>
          <cell r="L5273"/>
          <cell r="M5273" t="str">
            <v/>
          </cell>
          <cell r="N5273"/>
          <cell r="O5273"/>
          <cell r="P5273"/>
          <cell r="Q5273" t="str">
            <v/>
          </cell>
          <cell r="R5273"/>
          <cell r="S5273" t="str">
            <v/>
          </cell>
          <cell r="T5273"/>
          <cell r="U5273"/>
          <cell r="V5273" t="str">
            <v/>
          </cell>
        </row>
        <row r="5274">
          <cell r="A5274"/>
          <cell r="B5274" t="str">
            <v/>
          </cell>
          <cell r="C5274"/>
          <cell r="D5274" t="str">
            <v/>
          </cell>
          <cell r="E5274" t="str">
            <v/>
          </cell>
          <cell r="F5274" t="str">
            <v/>
          </cell>
          <cell r="G5274" t="str">
            <v/>
          </cell>
          <cell r="H5274" t="str">
            <v/>
          </cell>
          <cell r="I5274"/>
          <cell r="J5274"/>
          <cell r="K5274"/>
          <cell r="L5274"/>
          <cell r="M5274" t="str">
            <v/>
          </cell>
          <cell r="N5274"/>
          <cell r="O5274"/>
          <cell r="P5274"/>
          <cell r="Q5274" t="str">
            <v/>
          </cell>
          <cell r="R5274"/>
          <cell r="S5274" t="str">
            <v/>
          </cell>
          <cell r="T5274"/>
          <cell r="U5274"/>
          <cell r="V5274" t="str">
            <v/>
          </cell>
        </row>
        <row r="5275">
          <cell r="A5275"/>
          <cell r="B5275" t="str">
            <v/>
          </cell>
          <cell r="C5275"/>
          <cell r="D5275" t="str">
            <v/>
          </cell>
          <cell r="E5275" t="str">
            <v/>
          </cell>
          <cell r="F5275" t="str">
            <v/>
          </cell>
          <cell r="G5275" t="str">
            <v/>
          </cell>
          <cell r="H5275" t="str">
            <v/>
          </cell>
          <cell r="I5275"/>
          <cell r="J5275"/>
          <cell r="K5275"/>
          <cell r="L5275"/>
          <cell r="M5275" t="str">
            <v/>
          </cell>
          <cell r="N5275"/>
          <cell r="O5275"/>
          <cell r="P5275"/>
          <cell r="Q5275" t="str">
            <v/>
          </cell>
          <cell r="R5275"/>
          <cell r="S5275" t="str">
            <v/>
          </cell>
          <cell r="T5275"/>
          <cell r="U5275"/>
          <cell r="V5275" t="str">
            <v/>
          </cell>
        </row>
        <row r="5276">
          <cell r="A5276"/>
          <cell r="B5276" t="str">
            <v/>
          </cell>
          <cell r="C5276"/>
          <cell r="D5276" t="str">
            <v/>
          </cell>
          <cell r="E5276" t="str">
            <v/>
          </cell>
          <cell r="F5276" t="str">
            <v/>
          </cell>
          <cell r="G5276" t="str">
            <v/>
          </cell>
          <cell r="H5276" t="str">
            <v/>
          </cell>
          <cell r="I5276"/>
          <cell r="J5276"/>
          <cell r="K5276"/>
          <cell r="L5276"/>
          <cell r="M5276" t="str">
            <v/>
          </cell>
          <cell r="N5276"/>
          <cell r="O5276"/>
          <cell r="P5276"/>
          <cell r="Q5276" t="str">
            <v/>
          </cell>
          <cell r="R5276"/>
          <cell r="S5276" t="str">
            <v/>
          </cell>
          <cell r="T5276"/>
          <cell r="U5276"/>
          <cell r="V5276" t="str">
            <v/>
          </cell>
        </row>
        <row r="5277">
          <cell r="A5277"/>
          <cell r="B5277" t="str">
            <v/>
          </cell>
          <cell r="C5277"/>
          <cell r="D5277" t="str">
            <v/>
          </cell>
          <cell r="E5277" t="str">
            <v/>
          </cell>
          <cell r="F5277" t="str">
            <v/>
          </cell>
          <cell r="G5277" t="str">
            <v/>
          </cell>
          <cell r="H5277" t="str">
            <v/>
          </cell>
          <cell r="I5277"/>
          <cell r="J5277"/>
          <cell r="K5277"/>
          <cell r="L5277"/>
          <cell r="M5277" t="str">
            <v/>
          </cell>
          <cell r="N5277"/>
          <cell r="O5277"/>
          <cell r="P5277"/>
          <cell r="Q5277" t="str">
            <v/>
          </cell>
          <cell r="R5277"/>
          <cell r="S5277" t="str">
            <v/>
          </cell>
          <cell r="T5277"/>
          <cell r="U5277"/>
          <cell r="V5277" t="str">
            <v/>
          </cell>
        </row>
        <row r="5278">
          <cell r="A5278"/>
          <cell r="B5278" t="str">
            <v/>
          </cell>
          <cell r="C5278"/>
          <cell r="D5278" t="str">
            <v/>
          </cell>
          <cell r="E5278" t="str">
            <v/>
          </cell>
          <cell r="F5278" t="str">
            <v/>
          </cell>
          <cell r="G5278" t="str">
            <v/>
          </cell>
          <cell r="H5278" t="str">
            <v/>
          </cell>
          <cell r="I5278"/>
          <cell r="J5278"/>
          <cell r="K5278"/>
          <cell r="L5278"/>
          <cell r="M5278" t="str">
            <v/>
          </cell>
          <cell r="N5278"/>
          <cell r="O5278"/>
          <cell r="P5278"/>
          <cell r="Q5278" t="str">
            <v/>
          </cell>
          <cell r="R5278"/>
          <cell r="S5278" t="str">
            <v/>
          </cell>
          <cell r="T5278"/>
          <cell r="U5278"/>
          <cell r="V5278" t="str">
            <v/>
          </cell>
        </row>
        <row r="5279">
          <cell r="A5279"/>
          <cell r="B5279" t="str">
            <v/>
          </cell>
          <cell r="C5279"/>
          <cell r="D5279" t="str">
            <v/>
          </cell>
          <cell r="E5279" t="str">
            <v/>
          </cell>
          <cell r="F5279" t="str">
            <v/>
          </cell>
          <cell r="G5279" t="str">
            <v/>
          </cell>
          <cell r="H5279" t="str">
            <v/>
          </cell>
          <cell r="I5279"/>
          <cell r="J5279"/>
          <cell r="K5279"/>
          <cell r="L5279"/>
          <cell r="M5279" t="str">
            <v/>
          </cell>
          <cell r="N5279"/>
          <cell r="O5279"/>
          <cell r="P5279"/>
          <cell r="Q5279" t="str">
            <v/>
          </cell>
          <cell r="R5279"/>
          <cell r="S5279" t="str">
            <v/>
          </cell>
          <cell r="T5279"/>
          <cell r="U5279"/>
          <cell r="V5279" t="str">
            <v/>
          </cell>
        </row>
        <row r="5280">
          <cell r="A5280"/>
          <cell r="B5280" t="str">
            <v/>
          </cell>
          <cell r="C5280"/>
          <cell r="D5280" t="str">
            <v/>
          </cell>
          <cell r="E5280" t="str">
            <v/>
          </cell>
          <cell r="F5280" t="str">
            <v/>
          </cell>
          <cell r="G5280" t="str">
            <v/>
          </cell>
          <cell r="H5280" t="str">
            <v/>
          </cell>
          <cell r="I5280"/>
          <cell r="J5280"/>
          <cell r="K5280"/>
          <cell r="L5280"/>
          <cell r="M5280" t="str">
            <v/>
          </cell>
          <cell r="N5280"/>
          <cell r="O5280"/>
          <cell r="P5280"/>
          <cell r="Q5280" t="str">
            <v/>
          </cell>
          <cell r="R5280"/>
          <cell r="S5280" t="str">
            <v/>
          </cell>
          <cell r="T5280"/>
          <cell r="U5280"/>
          <cell r="V5280" t="str">
            <v/>
          </cell>
        </row>
        <row r="5281">
          <cell r="A5281"/>
          <cell r="B5281" t="str">
            <v/>
          </cell>
          <cell r="C5281"/>
          <cell r="D5281" t="str">
            <v/>
          </cell>
          <cell r="E5281" t="str">
            <v/>
          </cell>
          <cell r="F5281" t="str">
            <v/>
          </cell>
          <cell r="G5281" t="str">
            <v/>
          </cell>
          <cell r="H5281" t="str">
            <v/>
          </cell>
          <cell r="I5281"/>
          <cell r="J5281"/>
          <cell r="K5281"/>
          <cell r="L5281"/>
          <cell r="M5281" t="str">
            <v/>
          </cell>
          <cell r="N5281"/>
          <cell r="O5281"/>
          <cell r="P5281"/>
          <cell r="Q5281" t="str">
            <v/>
          </cell>
          <cell r="R5281"/>
          <cell r="S5281" t="str">
            <v/>
          </cell>
          <cell r="T5281"/>
          <cell r="U5281"/>
          <cell r="V5281" t="str">
            <v/>
          </cell>
        </row>
        <row r="5282">
          <cell r="A5282"/>
          <cell r="B5282" t="str">
            <v/>
          </cell>
          <cell r="C5282"/>
          <cell r="D5282" t="str">
            <v/>
          </cell>
          <cell r="E5282" t="str">
            <v/>
          </cell>
          <cell r="F5282" t="str">
            <v/>
          </cell>
          <cell r="G5282" t="str">
            <v/>
          </cell>
          <cell r="H5282" t="str">
            <v/>
          </cell>
          <cell r="I5282"/>
          <cell r="J5282"/>
          <cell r="K5282"/>
          <cell r="L5282"/>
          <cell r="M5282" t="str">
            <v/>
          </cell>
          <cell r="N5282"/>
          <cell r="O5282"/>
          <cell r="P5282"/>
          <cell r="Q5282" t="str">
            <v/>
          </cell>
          <cell r="R5282"/>
          <cell r="S5282" t="str">
            <v/>
          </cell>
          <cell r="T5282"/>
          <cell r="U5282"/>
          <cell r="V5282" t="str">
            <v/>
          </cell>
        </row>
        <row r="5283">
          <cell r="A5283"/>
          <cell r="B5283" t="str">
            <v/>
          </cell>
          <cell r="C5283"/>
          <cell r="D5283" t="str">
            <v/>
          </cell>
          <cell r="E5283" t="str">
            <v/>
          </cell>
          <cell r="F5283" t="str">
            <v/>
          </cell>
          <cell r="G5283" t="str">
            <v/>
          </cell>
          <cell r="H5283" t="str">
            <v/>
          </cell>
          <cell r="I5283"/>
          <cell r="J5283"/>
          <cell r="K5283"/>
          <cell r="L5283"/>
          <cell r="M5283" t="str">
            <v/>
          </cell>
          <cell r="N5283"/>
          <cell r="O5283"/>
          <cell r="P5283"/>
          <cell r="Q5283" t="str">
            <v/>
          </cell>
          <cell r="R5283"/>
          <cell r="S5283" t="str">
            <v/>
          </cell>
          <cell r="T5283"/>
          <cell r="U5283"/>
          <cell r="V5283" t="str">
            <v/>
          </cell>
        </row>
        <row r="5284">
          <cell r="A5284"/>
          <cell r="B5284" t="str">
            <v/>
          </cell>
          <cell r="C5284"/>
          <cell r="D5284" t="str">
            <v/>
          </cell>
          <cell r="E5284" t="str">
            <v/>
          </cell>
          <cell r="F5284" t="str">
            <v/>
          </cell>
          <cell r="G5284" t="str">
            <v/>
          </cell>
          <cell r="H5284" t="str">
            <v/>
          </cell>
          <cell r="I5284"/>
          <cell r="J5284"/>
          <cell r="K5284"/>
          <cell r="L5284"/>
          <cell r="M5284" t="str">
            <v/>
          </cell>
          <cell r="N5284"/>
          <cell r="O5284"/>
          <cell r="P5284"/>
          <cell r="Q5284" t="str">
            <v/>
          </cell>
          <cell r="R5284"/>
          <cell r="S5284" t="str">
            <v/>
          </cell>
          <cell r="T5284"/>
          <cell r="U5284"/>
          <cell r="V5284" t="str">
            <v/>
          </cell>
        </row>
        <row r="5285">
          <cell r="A5285"/>
          <cell r="B5285" t="str">
            <v/>
          </cell>
          <cell r="C5285"/>
          <cell r="D5285" t="str">
            <v/>
          </cell>
          <cell r="E5285" t="str">
            <v/>
          </cell>
          <cell r="F5285" t="str">
            <v/>
          </cell>
          <cell r="G5285" t="str">
            <v/>
          </cell>
          <cell r="H5285" t="str">
            <v/>
          </cell>
          <cell r="I5285"/>
          <cell r="J5285"/>
          <cell r="K5285"/>
          <cell r="L5285"/>
          <cell r="M5285" t="str">
            <v/>
          </cell>
          <cell r="N5285"/>
          <cell r="O5285"/>
          <cell r="P5285"/>
          <cell r="Q5285" t="str">
            <v/>
          </cell>
          <cell r="R5285"/>
          <cell r="S5285" t="str">
            <v/>
          </cell>
          <cell r="T5285"/>
          <cell r="U5285"/>
          <cell r="V5285" t="str">
            <v/>
          </cell>
        </row>
        <row r="5286">
          <cell r="A5286"/>
          <cell r="B5286" t="str">
            <v/>
          </cell>
          <cell r="C5286"/>
          <cell r="D5286" t="str">
            <v/>
          </cell>
          <cell r="E5286" t="str">
            <v/>
          </cell>
          <cell r="F5286" t="str">
            <v/>
          </cell>
          <cell r="G5286" t="str">
            <v/>
          </cell>
          <cell r="H5286" t="str">
            <v/>
          </cell>
          <cell r="I5286"/>
          <cell r="J5286"/>
          <cell r="K5286"/>
          <cell r="L5286"/>
          <cell r="M5286" t="str">
            <v/>
          </cell>
          <cell r="N5286"/>
          <cell r="O5286"/>
          <cell r="P5286"/>
          <cell r="Q5286" t="str">
            <v/>
          </cell>
          <cell r="R5286"/>
          <cell r="S5286" t="str">
            <v/>
          </cell>
          <cell r="T5286"/>
          <cell r="U5286"/>
          <cell r="V5286" t="str">
            <v/>
          </cell>
        </row>
        <row r="5287">
          <cell r="A5287"/>
          <cell r="B5287" t="str">
            <v/>
          </cell>
          <cell r="C5287"/>
          <cell r="D5287" t="str">
            <v/>
          </cell>
          <cell r="E5287" t="str">
            <v/>
          </cell>
          <cell r="F5287" t="str">
            <v/>
          </cell>
          <cell r="G5287" t="str">
            <v/>
          </cell>
          <cell r="H5287" t="str">
            <v/>
          </cell>
          <cell r="I5287"/>
          <cell r="J5287"/>
          <cell r="K5287"/>
          <cell r="L5287"/>
          <cell r="M5287" t="str">
            <v/>
          </cell>
          <cell r="N5287"/>
          <cell r="O5287"/>
          <cell r="P5287"/>
          <cell r="Q5287" t="str">
            <v/>
          </cell>
          <cell r="R5287"/>
          <cell r="S5287" t="str">
            <v/>
          </cell>
          <cell r="T5287"/>
          <cell r="U5287"/>
          <cell r="V5287" t="str">
            <v/>
          </cell>
        </row>
        <row r="5288">
          <cell r="A5288"/>
          <cell r="B5288" t="str">
            <v/>
          </cell>
          <cell r="C5288"/>
          <cell r="D5288" t="str">
            <v/>
          </cell>
          <cell r="E5288" t="str">
            <v/>
          </cell>
          <cell r="F5288" t="str">
            <v/>
          </cell>
          <cell r="G5288" t="str">
            <v/>
          </cell>
          <cell r="H5288" t="str">
            <v/>
          </cell>
          <cell r="I5288"/>
          <cell r="J5288"/>
          <cell r="K5288"/>
          <cell r="L5288"/>
          <cell r="M5288" t="str">
            <v/>
          </cell>
          <cell r="N5288"/>
          <cell r="O5288"/>
          <cell r="P5288"/>
          <cell r="Q5288" t="str">
            <v/>
          </cell>
          <cell r="R5288"/>
          <cell r="S5288" t="str">
            <v/>
          </cell>
          <cell r="T5288"/>
          <cell r="U5288"/>
          <cell r="V5288" t="str">
            <v/>
          </cell>
        </row>
        <row r="5289">
          <cell r="A5289"/>
          <cell r="B5289" t="str">
            <v/>
          </cell>
          <cell r="C5289"/>
          <cell r="D5289" t="str">
            <v/>
          </cell>
          <cell r="E5289" t="str">
            <v/>
          </cell>
          <cell r="F5289" t="str">
            <v/>
          </cell>
          <cell r="G5289" t="str">
            <v/>
          </cell>
          <cell r="H5289" t="str">
            <v/>
          </cell>
          <cell r="I5289"/>
          <cell r="J5289"/>
          <cell r="K5289"/>
          <cell r="L5289"/>
          <cell r="M5289" t="str">
            <v/>
          </cell>
          <cell r="N5289"/>
          <cell r="O5289"/>
          <cell r="P5289"/>
          <cell r="Q5289" t="str">
            <v/>
          </cell>
          <cell r="R5289"/>
          <cell r="S5289" t="str">
            <v/>
          </cell>
          <cell r="T5289"/>
          <cell r="U5289"/>
          <cell r="V5289" t="str">
            <v/>
          </cell>
        </row>
        <row r="5290">
          <cell r="A5290"/>
          <cell r="B5290" t="str">
            <v/>
          </cell>
          <cell r="C5290"/>
          <cell r="D5290" t="str">
            <v/>
          </cell>
          <cell r="E5290" t="str">
            <v/>
          </cell>
          <cell r="F5290" t="str">
            <v/>
          </cell>
          <cell r="G5290" t="str">
            <v/>
          </cell>
          <cell r="H5290" t="str">
            <v/>
          </cell>
          <cell r="I5290"/>
          <cell r="J5290"/>
          <cell r="K5290"/>
          <cell r="L5290"/>
          <cell r="M5290" t="str">
            <v/>
          </cell>
          <cell r="N5290"/>
          <cell r="O5290"/>
          <cell r="P5290"/>
          <cell r="Q5290" t="str">
            <v/>
          </cell>
          <cell r="R5290"/>
          <cell r="S5290" t="str">
            <v/>
          </cell>
          <cell r="T5290"/>
          <cell r="U5290"/>
          <cell r="V5290" t="str">
            <v/>
          </cell>
        </row>
        <row r="5291">
          <cell r="A5291"/>
          <cell r="B5291" t="str">
            <v/>
          </cell>
          <cell r="C5291"/>
          <cell r="D5291" t="str">
            <v/>
          </cell>
          <cell r="E5291" t="str">
            <v/>
          </cell>
          <cell r="F5291" t="str">
            <v/>
          </cell>
          <cell r="G5291" t="str">
            <v/>
          </cell>
          <cell r="H5291" t="str">
            <v/>
          </cell>
          <cell r="I5291"/>
          <cell r="J5291"/>
          <cell r="K5291"/>
          <cell r="L5291"/>
          <cell r="M5291" t="str">
            <v/>
          </cell>
          <cell r="N5291"/>
          <cell r="O5291"/>
          <cell r="P5291"/>
          <cell r="Q5291" t="str">
            <v/>
          </cell>
          <cell r="R5291"/>
          <cell r="S5291" t="str">
            <v/>
          </cell>
          <cell r="T5291"/>
          <cell r="U5291"/>
          <cell r="V5291" t="str">
            <v/>
          </cell>
        </row>
        <row r="5292">
          <cell r="A5292"/>
          <cell r="B5292" t="str">
            <v/>
          </cell>
          <cell r="C5292"/>
          <cell r="D5292" t="str">
            <v/>
          </cell>
          <cell r="E5292" t="str">
            <v/>
          </cell>
          <cell r="F5292" t="str">
            <v/>
          </cell>
          <cell r="G5292" t="str">
            <v/>
          </cell>
          <cell r="H5292" t="str">
            <v/>
          </cell>
          <cell r="I5292"/>
          <cell r="J5292"/>
          <cell r="K5292"/>
          <cell r="L5292"/>
          <cell r="M5292" t="str">
            <v/>
          </cell>
          <cell r="N5292"/>
          <cell r="O5292"/>
          <cell r="P5292"/>
          <cell r="Q5292" t="str">
            <v/>
          </cell>
          <cell r="R5292"/>
          <cell r="S5292" t="str">
            <v/>
          </cell>
          <cell r="T5292"/>
          <cell r="U5292"/>
          <cell r="V5292" t="str">
            <v/>
          </cell>
        </row>
        <row r="5293">
          <cell r="A5293"/>
          <cell r="B5293" t="str">
            <v/>
          </cell>
          <cell r="C5293"/>
          <cell r="D5293" t="str">
            <v/>
          </cell>
          <cell r="E5293" t="str">
            <v/>
          </cell>
          <cell r="F5293" t="str">
            <v/>
          </cell>
          <cell r="G5293" t="str">
            <v/>
          </cell>
          <cell r="H5293" t="str">
            <v/>
          </cell>
          <cell r="I5293"/>
          <cell r="J5293"/>
          <cell r="K5293"/>
          <cell r="L5293"/>
          <cell r="M5293" t="str">
            <v/>
          </cell>
          <cell r="N5293"/>
          <cell r="O5293"/>
          <cell r="P5293"/>
          <cell r="Q5293" t="str">
            <v/>
          </cell>
          <cell r="R5293"/>
          <cell r="S5293" t="str">
            <v/>
          </cell>
          <cell r="T5293"/>
          <cell r="U5293"/>
          <cell r="V5293" t="str">
            <v/>
          </cell>
        </row>
        <row r="5294">
          <cell r="A5294"/>
          <cell r="B5294" t="str">
            <v/>
          </cell>
          <cell r="C5294"/>
          <cell r="D5294" t="str">
            <v/>
          </cell>
          <cell r="E5294" t="str">
            <v/>
          </cell>
          <cell r="F5294" t="str">
            <v/>
          </cell>
          <cell r="G5294" t="str">
            <v/>
          </cell>
          <cell r="H5294" t="str">
            <v/>
          </cell>
          <cell r="I5294"/>
          <cell r="J5294"/>
          <cell r="K5294"/>
          <cell r="L5294"/>
          <cell r="M5294" t="str">
            <v/>
          </cell>
          <cell r="N5294"/>
          <cell r="O5294"/>
          <cell r="P5294"/>
          <cell r="Q5294" t="str">
            <v/>
          </cell>
          <cell r="R5294"/>
          <cell r="S5294" t="str">
            <v/>
          </cell>
          <cell r="T5294"/>
          <cell r="U5294"/>
          <cell r="V5294" t="str">
            <v/>
          </cell>
        </row>
        <row r="5295">
          <cell r="A5295"/>
          <cell r="B5295" t="str">
            <v/>
          </cell>
          <cell r="C5295"/>
          <cell r="D5295" t="str">
            <v/>
          </cell>
          <cell r="E5295" t="str">
            <v/>
          </cell>
          <cell r="F5295" t="str">
            <v/>
          </cell>
          <cell r="G5295" t="str">
            <v/>
          </cell>
          <cell r="H5295" t="str">
            <v/>
          </cell>
          <cell r="I5295"/>
          <cell r="J5295"/>
          <cell r="K5295"/>
          <cell r="L5295"/>
          <cell r="M5295" t="str">
            <v/>
          </cell>
          <cell r="N5295"/>
          <cell r="O5295"/>
          <cell r="P5295"/>
          <cell r="Q5295" t="str">
            <v/>
          </cell>
          <cell r="R5295"/>
          <cell r="S5295" t="str">
            <v/>
          </cell>
          <cell r="T5295"/>
          <cell r="U5295"/>
          <cell r="V5295" t="str">
            <v/>
          </cell>
        </row>
        <row r="5296">
          <cell r="A5296"/>
          <cell r="B5296" t="str">
            <v/>
          </cell>
          <cell r="C5296"/>
          <cell r="D5296" t="str">
            <v/>
          </cell>
          <cell r="E5296" t="str">
            <v/>
          </cell>
          <cell r="F5296" t="str">
            <v/>
          </cell>
          <cell r="G5296" t="str">
            <v/>
          </cell>
          <cell r="H5296" t="str">
            <v/>
          </cell>
          <cell r="I5296"/>
          <cell r="J5296"/>
          <cell r="K5296"/>
          <cell r="L5296"/>
          <cell r="M5296" t="str">
            <v/>
          </cell>
          <cell r="N5296"/>
          <cell r="O5296"/>
          <cell r="P5296"/>
          <cell r="Q5296" t="str">
            <v/>
          </cell>
          <cell r="R5296"/>
          <cell r="S5296" t="str">
            <v/>
          </cell>
          <cell r="T5296"/>
          <cell r="U5296"/>
          <cell r="V5296" t="str">
            <v/>
          </cell>
        </row>
        <row r="5297">
          <cell r="A5297"/>
          <cell r="B5297" t="str">
            <v/>
          </cell>
          <cell r="C5297"/>
          <cell r="D5297" t="str">
            <v/>
          </cell>
          <cell r="E5297" t="str">
            <v/>
          </cell>
          <cell r="F5297" t="str">
            <v/>
          </cell>
          <cell r="G5297" t="str">
            <v/>
          </cell>
          <cell r="H5297" t="str">
            <v/>
          </cell>
          <cell r="I5297"/>
          <cell r="J5297"/>
          <cell r="K5297"/>
          <cell r="L5297"/>
          <cell r="M5297" t="str">
            <v/>
          </cell>
          <cell r="N5297"/>
          <cell r="O5297"/>
          <cell r="P5297"/>
          <cell r="Q5297" t="str">
            <v/>
          </cell>
          <cell r="R5297"/>
          <cell r="S5297" t="str">
            <v/>
          </cell>
          <cell r="T5297"/>
          <cell r="U5297"/>
          <cell r="V5297" t="str">
            <v/>
          </cell>
        </row>
        <row r="5298">
          <cell r="A5298"/>
          <cell r="B5298" t="str">
            <v/>
          </cell>
          <cell r="C5298"/>
          <cell r="D5298" t="str">
            <v/>
          </cell>
          <cell r="E5298" t="str">
            <v/>
          </cell>
          <cell r="F5298" t="str">
            <v/>
          </cell>
          <cell r="G5298" t="str">
            <v/>
          </cell>
          <cell r="H5298" t="str">
            <v/>
          </cell>
          <cell r="I5298"/>
          <cell r="J5298"/>
          <cell r="K5298"/>
          <cell r="L5298"/>
          <cell r="M5298" t="str">
            <v/>
          </cell>
          <cell r="N5298"/>
          <cell r="O5298"/>
          <cell r="P5298"/>
          <cell r="Q5298" t="str">
            <v/>
          </cell>
          <cell r="R5298"/>
          <cell r="S5298" t="str">
            <v/>
          </cell>
          <cell r="T5298"/>
          <cell r="U5298"/>
          <cell r="V5298" t="str">
            <v/>
          </cell>
        </row>
        <row r="5299">
          <cell r="A5299"/>
          <cell r="B5299" t="str">
            <v/>
          </cell>
          <cell r="C5299"/>
          <cell r="D5299" t="str">
            <v/>
          </cell>
          <cell r="E5299" t="str">
            <v/>
          </cell>
          <cell r="F5299" t="str">
            <v/>
          </cell>
          <cell r="G5299" t="str">
            <v/>
          </cell>
          <cell r="H5299" t="str">
            <v/>
          </cell>
          <cell r="I5299"/>
          <cell r="J5299"/>
          <cell r="K5299"/>
          <cell r="L5299"/>
          <cell r="M5299" t="str">
            <v/>
          </cell>
          <cell r="N5299"/>
          <cell r="O5299"/>
          <cell r="P5299"/>
          <cell r="Q5299" t="str">
            <v/>
          </cell>
          <cell r="R5299"/>
          <cell r="S5299" t="str">
            <v/>
          </cell>
          <cell r="T5299"/>
          <cell r="U5299"/>
          <cell r="V5299" t="str">
            <v/>
          </cell>
        </row>
        <row r="5300">
          <cell r="A5300"/>
          <cell r="B5300" t="str">
            <v/>
          </cell>
          <cell r="C5300"/>
          <cell r="D5300" t="str">
            <v/>
          </cell>
          <cell r="E5300" t="str">
            <v/>
          </cell>
          <cell r="F5300" t="str">
            <v/>
          </cell>
          <cell r="G5300" t="str">
            <v/>
          </cell>
          <cell r="H5300" t="str">
            <v/>
          </cell>
          <cell r="I5300"/>
          <cell r="J5300"/>
          <cell r="K5300"/>
          <cell r="L5300"/>
          <cell r="M5300" t="str">
            <v/>
          </cell>
          <cell r="N5300"/>
          <cell r="O5300"/>
          <cell r="P5300"/>
          <cell r="Q5300" t="str">
            <v/>
          </cell>
          <cell r="R5300"/>
          <cell r="S5300" t="str">
            <v/>
          </cell>
          <cell r="T5300"/>
          <cell r="U5300"/>
          <cell r="V5300" t="str">
            <v/>
          </cell>
        </row>
        <row r="5301">
          <cell r="A5301"/>
          <cell r="B5301" t="str">
            <v/>
          </cell>
          <cell r="C5301"/>
          <cell r="D5301" t="str">
            <v/>
          </cell>
          <cell r="E5301" t="str">
            <v/>
          </cell>
          <cell r="F5301" t="str">
            <v/>
          </cell>
          <cell r="G5301" t="str">
            <v/>
          </cell>
          <cell r="H5301" t="str">
            <v/>
          </cell>
          <cell r="I5301"/>
          <cell r="J5301"/>
          <cell r="K5301"/>
          <cell r="L5301"/>
          <cell r="M5301" t="str">
            <v/>
          </cell>
          <cell r="N5301"/>
          <cell r="O5301"/>
          <cell r="P5301"/>
          <cell r="Q5301" t="str">
            <v/>
          </cell>
          <cell r="R5301"/>
          <cell r="S5301" t="str">
            <v/>
          </cell>
          <cell r="T5301"/>
          <cell r="U5301"/>
          <cell r="V5301" t="str">
            <v/>
          </cell>
        </row>
        <row r="5302">
          <cell r="A5302"/>
          <cell r="B5302" t="str">
            <v/>
          </cell>
          <cell r="C5302"/>
          <cell r="D5302" t="str">
            <v/>
          </cell>
          <cell r="E5302" t="str">
            <v/>
          </cell>
          <cell r="F5302" t="str">
            <v/>
          </cell>
          <cell r="G5302" t="str">
            <v/>
          </cell>
          <cell r="H5302" t="str">
            <v/>
          </cell>
          <cell r="I5302"/>
          <cell r="J5302"/>
          <cell r="K5302"/>
          <cell r="L5302"/>
          <cell r="M5302" t="str">
            <v/>
          </cell>
          <cell r="N5302"/>
          <cell r="O5302"/>
          <cell r="P5302"/>
          <cell r="Q5302" t="str">
            <v/>
          </cell>
          <cell r="R5302"/>
          <cell r="S5302" t="str">
            <v/>
          </cell>
          <cell r="T5302"/>
          <cell r="U5302"/>
          <cell r="V5302" t="str">
            <v/>
          </cell>
        </row>
        <row r="5303">
          <cell r="A5303"/>
          <cell r="B5303" t="str">
            <v/>
          </cell>
          <cell r="C5303"/>
          <cell r="D5303" t="str">
            <v/>
          </cell>
          <cell r="E5303" t="str">
            <v/>
          </cell>
          <cell r="F5303" t="str">
            <v/>
          </cell>
          <cell r="G5303" t="str">
            <v/>
          </cell>
          <cell r="H5303" t="str">
            <v/>
          </cell>
          <cell r="I5303"/>
          <cell r="J5303"/>
          <cell r="K5303"/>
          <cell r="L5303"/>
          <cell r="M5303" t="str">
            <v/>
          </cell>
          <cell r="N5303"/>
          <cell r="O5303"/>
          <cell r="P5303"/>
          <cell r="Q5303" t="str">
            <v/>
          </cell>
          <cell r="R5303"/>
          <cell r="S5303" t="str">
            <v/>
          </cell>
          <cell r="T5303"/>
          <cell r="U5303"/>
          <cell r="V5303" t="str">
            <v/>
          </cell>
        </row>
        <row r="5304">
          <cell r="A5304"/>
          <cell r="B5304" t="str">
            <v/>
          </cell>
          <cell r="C5304"/>
          <cell r="D5304" t="str">
            <v/>
          </cell>
          <cell r="E5304" t="str">
            <v/>
          </cell>
          <cell r="F5304" t="str">
            <v/>
          </cell>
          <cell r="G5304" t="str">
            <v/>
          </cell>
          <cell r="H5304" t="str">
            <v/>
          </cell>
          <cell r="I5304"/>
          <cell r="J5304"/>
          <cell r="K5304"/>
          <cell r="L5304"/>
          <cell r="M5304" t="str">
            <v/>
          </cell>
          <cell r="N5304"/>
          <cell r="O5304"/>
          <cell r="P5304"/>
          <cell r="Q5304" t="str">
            <v/>
          </cell>
          <cell r="R5304"/>
          <cell r="S5304" t="str">
            <v/>
          </cell>
          <cell r="T5304"/>
          <cell r="U5304"/>
          <cell r="V5304" t="str">
            <v/>
          </cell>
        </row>
        <row r="5305">
          <cell r="A5305"/>
          <cell r="B5305" t="str">
            <v/>
          </cell>
          <cell r="C5305"/>
          <cell r="D5305" t="str">
            <v/>
          </cell>
          <cell r="E5305" t="str">
            <v/>
          </cell>
          <cell r="F5305" t="str">
            <v/>
          </cell>
          <cell r="G5305" t="str">
            <v/>
          </cell>
          <cell r="H5305" t="str">
            <v/>
          </cell>
          <cell r="I5305"/>
          <cell r="J5305"/>
          <cell r="K5305"/>
          <cell r="L5305"/>
          <cell r="M5305" t="str">
            <v/>
          </cell>
          <cell r="N5305"/>
          <cell r="O5305"/>
          <cell r="P5305"/>
          <cell r="Q5305" t="str">
            <v/>
          </cell>
          <cell r="R5305"/>
          <cell r="S5305" t="str">
            <v/>
          </cell>
          <cell r="T5305"/>
          <cell r="U5305"/>
          <cell r="V5305" t="str">
            <v/>
          </cell>
        </row>
        <row r="5306">
          <cell r="A5306"/>
          <cell r="B5306" t="str">
            <v/>
          </cell>
          <cell r="C5306"/>
          <cell r="D5306" t="str">
            <v/>
          </cell>
          <cell r="E5306" t="str">
            <v/>
          </cell>
          <cell r="F5306" t="str">
            <v/>
          </cell>
          <cell r="G5306" t="str">
            <v/>
          </cell>
          <cell r="H5306" t="str">
            <v/>
          </cell>
          <cell r="I5306"/>
          <cell r="J5306"/>
          <cell r="K5306"/>
          <cell r="L5306"/>
          <cell r="M5306" t="str">
            <v/>
          </cell>
          <cell r="N5306"/>
          <cell r="O5306"/>
          <cell r="P5306"/>
          <cell r="Q5306" t="str">
            <v/>
          </cell>
          <cell r="R5306"/>
          <cell r="S5306" t="str">
            <v/>
          </cell>
          <cell r="T5306"/>
          <cell r="U5306"/>
          <cell r="V5306" t="str">
            <v/>
          </cell>
        </row>
        <row r="5307">
          <cell r="A5307"/>
          <cell r="B5307" t="str">
            <v/>
          </cell>
          <cell r="C5307"/>
          <cell r="D5307" t="str">
            <v/>
          </cell>
          <cell r="E5307" t="str">
            <v/>
          </cell>
          <cell r="F5307" t="str">
            <v/>
          </cell>
          <cell r="G5307" t="str">
            <v/>
          </cell>
          <cell r="H5307" t="str">
            <v/>
          </cell>
          <cell r="I5307"/>
          <cell r="J5307"/>
          <cell r="K5307"/>
          <cell r="L5307"/>
          <cell r="M5307" t="str">
            <v/>
          </cell>
          <cell r="N5307"/>
          <cell r="O5307"/>
          <cell r="P5307"/>
          <cell r="Q5307" t="str">
            <v/>
          </cell>
          <cell r="R5307"/>
          <cell r="S5307" t="str">
            <v/>
          </cell>
          <cell r="T5307"/>
          <cell r="U5307"/>
          <cell r="V5307" t="str">
            <v/>
          </cell>
        </row>
        <row r="5308">
          <cell r="A5308"/>
          <cell r="B5308" t="str">
            <v/>
          </cell>
          <cell r="C5308"/>
          <cell r="D5308" t="str">
            <v/>
          </cell>
          <cell r="E5308" t="str">
            <v/>
          </cell>
          <cell r="F5308" t="str">
            <v/>
          </cell>
          <cell r="G5308" t="str">
            <v/>
          </cell>
          <cell r="H5308" t="str">
            <v/>
          </cell>
          <cell r="I5308"/>
          <cell r="J5308"/>
          <cell r="K5308"/>
          <cell r="L5308"/>
          <cell r="M5308" t="str">
            <v/>
          </cell>
          <cell r="N5308"/>
          <cell r="O5308"/>
          <cell r="P5308"/>
          <cell r="Q5308" t="str">
            <v/>
          </cell>
          <cell r="R5308"/>
          <cell r="S5308" t="str">
            <v/>
          </cell>
          <cell r="T5308"/>
          <cell r="U5308"/>
          <cell r="V5308" t="str">
            <v/>
          </cell>
        </row>
        <row r="5309">
          <cell r="A5309"/>
          <cell r="B5309" t="str">
            <v/>
          </cell>
          <cell r="C5309"/>
          <cell r="D5309" t="str">
            <v/>
          </cell>
          <cell r="E5309" t="str">
            <v/>
          </cell>
          <cell r="F5309" t="str">
            <v/>
          </cell>
          <cell r="G5309" t="str">
            <v/>
          </cell>
          <cell r="H5309" t="str">
            <v/>
          </cell>
          <cell r="I5309"/>
          <cell r="J5309"/>
          <cell r="K5309"/>
          <cell r="L5309"/>
          <cell r="M5309" t="str">
            <v/>
          </cell>
          <cell r="N5309"/>
          <cell r="O5309"/>
          <cell r="P5309"/>
          <cell r="Q5309" t="str">
            <v/>
          </cell>
          <cell r="R5309"/>
          <cell r="S5309" t="str">
            <v/>
          </cell>
          <cell r="T5309"/>
          <cell r="U5309"/>
          <cell r="V5309" t="str">
            <v/>
          </cell>
        </row>
        <row r="5310">
          <cell r="A5310"/>
          <cell r="B5310" t="str">
            <v/>
          </cell>
          <cell r="C5310"/>
          <cell r="D5310" t="str">
            <v/>
          </cell>
          <cell r="E5310" t="str">
            <v/>
          </cell>
          <cell r="F5310" t="str">
            <v/>
          </cell>
          <cell r="G5310" t="str">
            <v/>
          </cell>
          <cell r="H5310" t="str">
            <v/>
          </cell>
          <cell r="I5310"/>
          <cell r="J5310"/>
          <cell r="K5310"/>
          <cell r="L5310"/>
          <cell r="M5310" t="str">
            <v/>
          </cell>
          <cell r="N5310"/>
          <cell r="O5310"/>
          <cell r="P5310"/>
          <cell r="Q5310" t="str">
            <v/>
          </cell>
          <cell r="R5310"/>
          <cell r="S5310" t="str">
            <v/>
          </cell>
          <cell r="T5310"/>
          <cell r="U5310"/>
          <cell r="V5310" t="str">
            <v/>
          </cell>
        </row>
        <row r="5311">
          <cell r="A5311"/>
          <cell r="B5311" t="str">
            <v/>
          </cell>
          <cell r="C5311"/>
          <cell r="D5311" t="str">
            <v/>
          </cell>
          <cell r="E5311" t="str">
            <v/>
          </cell>
          <cell r="F5311" t="str">
            <v/>
          </cell>
          <cell r="G5311" t="str">
            <v/>
          </cell>
          <cell r="H5311" t="str">
            <v/>
          </cell>
          <cell r="I5311"/>
          <cell r="J5311"/>
          <cell r="K5311"/>
          <cell r="L5311"/>
          <cell r="M5311" t="str">
            <v/>
          </cell>
          <cell r="N5311"/>
          <cell r="O5311"/>
          <cell r="P5311"/>
          <cell r="Q5311" t="str">
            <v/>
          </cell>
          <cell r="R5311"/>
          <cell r="S5311" t="str">
            <v/>
          </cell>
          <cell r="T5311"/>
          <cell r="U5311"/>
          <cell r="V5311" t="str">
            <v/>
          </cell>
        </row>
        <row r="5312">
          <cell r="A5312"/>
          <cell r="B5312" t="str">
            <v/>
          </cell>
          <cell r="C5312"/>
          <cell r="D5312" t="str">
            <v/>
          </cell>
          <cell r="E5312" t="str">
            <v/>
          </cell>
          <cell r="F5312" t="str">
            <v/>
          </cell>
          <cell r="G5312" t="str">
            <v/>
          </cell>
          <cell r="H5312" t="str">
            <v/>
          </cell>
          <cell r="I5312"/>
          <cell r="J5312"/>
          <cell r="K5312"/>
          <cell r="L5312"/>
          <cell r="M5312" t="str">
            <v/>
          </cell>
          <cell r="N5312"/>
          <cell r="O5312"/>
          <cell r="P5312"/>
          <cell r="Q5312" t="str">
            <v/>
          </cell>
          <cell r="R5312"/>
          <cell r="S5312" t="str">
            <v/>
          </cell>
          <cell r="T5312"/>
          <cell r="U5312"/>
          <cell r="V5312" t="str">
            <v/>
          </cell>
        </row>
        <row r="5313">
          <cell r="A5313"/>
          <cell r="B5313" t="str">
            <v/>
          </cell>
          <cell r="C5313"/>
          <cell r="D5313" t="str">
            <v/>
          </cell>
          <cell r="E5313" t="str">
            <v/>
          </cell>
          <cell r="F5313" t="str">
            <v/>
          </cell>
          <cell r="G5313" t="str">
            <v/>
          </cell>
          <cell r="H5313" t="str">
            <v/>
          </cell>
          <cell r="I5313"/>
          <cell r="J5313"/>
          <cell r="K5313"/>
          <cell r="L5313"/>
          <cell r="M5313" t="str">
            <v/>
          </cell>
          <cell r="N5313"/>
          <cell r="O5313"/>
          <cell r="P5313"/>
          <cell r="Q5313" t="str">
            <v/>
          </cell>
          <cell r="R5313"/>
          <cell r="S5313" t="str">
            <v/>
          </cell>
          <cell r="T5313"/>
          <cell r="U5313"/>
          <cell r="V5313" t="str">
            <v/>
          </cell>
        </row>
        <row r="5314">
          <cell r="A5314"/>
          <cell r="B5314" t="str">
            <v/>
          </cell>
          <cell r="C5314"/>
          <cell r="D5314" t="str">
            <v/>
          </cell>
          <cell r="E5314" t="str">
            <v/>
          </cell>
          <cell r="F5314" t="str">
            <v/>
          </cell>
          <cell r="G5314" t="str">
            <v/>
          </cell>
          <cell r="H5314" t="str">
            <v/>
          </cell>
          <cell r="I5314"/>
          <cell r="J5314"/>
          <cell r="K5314"/>
          <cell r="L5314"/>
          <cell r="M5314" t="str">
            <v/>
          </cell>
          <cell r="N5314"/>
          <cell r="O5314"/>
          <cell r="P5314"/>
          <cell r="Q5314" t="str">
            <v/>
          </cell>
          <cell r="R5314"/>
          <cell r="S5314" t="str">
            <v/>
          </cell>
          <cell r="T5314"/>
          <cell r="U5314"/>
          <cell r="V5314" t="str">
            <v/>
          </cell>
        </row>
        <row r="5315">
          <cell r="A5315"/>
          <cell r="B5315" t="str">
            <v/>
          </cell>
          <cell r="C5315"/>
          <cell r="D5315" t="str">
            <v/>
          </cell>
          <cell r="E5315" t="str">
            <v/>
          </cell>
          <cell r="F5315" t="str">
            <v/>
          </cell>
          <cell r="G5315" t="str">
            <v/>
          </cell>
          <cell r="H5315" t="str">
            <v/>
          </cell>
          <cell r="I5315"/>
          <cell r="J5315"/>
          <cell r="K5315"/>
          <cell r="L5315"/>
          <cell r="M5315" t="str">
            <v/>
          </cell>
          <cell r="N5315"/>
          <cell r="O5315"/>
          <cell r="P5315"/>
          <cell r="Q5315" t="str">
            <v/>
          </cell>
          <cell r="R5315"/>
          <cell r="S5315" t="str">
            <v/>
          </cell>
          <cell r="T5315"/>
          <cell r="U5315"/>
          <cell r="V5315" t="str">
            <v/>
          </cell>
        </row>
        <row r="5316">
          <cell r="A5316"/>
          <cell r="B5316" t="str">
            <v/>
          </cell>
          <cell r="C5316"/>
          <cell r="D5316" t="str">
            <v/>
          </cell>
          <cell r="E5316" t="str">
            <v/>
          </cell>
          <cell r="F5316" t="str">
            <v/>
          </cell>
          <cell r="G5316" t="str">
            <v/>
          </cell>
          <cell r="H5316" t="str">
            <v/>
          </cell>
          <cell r="I5316"/>
          <cell r="J5316"/>
          <cell r="K5316"/>
          <cell r="L5316"/>
          <cell r="M5316" t="str">
            <v/>
          </cell>
          <cell r="N5316"/>
          <cell r="O5316"/>
          <cell r="P5316"/>
          <cell r="Q5316" t="str">
            <v/>
          </cell>
          <cell r="R5316"/>
          <cell r="S5316" t="str">
            <v/>
          </cell>
          <cell r="T5316"/>
          <cell r="U5316"/>
          <cell r="V5316" t="str">
            <v/>
          </cell>
        </row>
        <row r="5317">
          <cell r="A5317"/>
          <cell r="B5317" t="str">
            <v/>
          </cell>
          <cell r="C5317"/>
          <cell r="D5317" t="str">
            <v/>
          </cell>
          <cell r="E5317" t="str">
            <v/>
          </cell>
          <cell r="F5317" t="str">
            <v/>
          </cell>
          <cell r="G5317" t="str">
            <v/>
          </cell>
          <cell r="H5317" t="str">
            <v/>
          </cell>
          <cell r="I5317"/>
          <cell r="J5317"/>
          <cell r="K5317"/>
          <cell r="L5317"/>
          <cell r="M5317" t="str">
            <v/>
          </cell>
          <cell r="N5317"/>
          <cell r="O5317"/>
          <cell r="P5317"/>
          <cell r="Q5317" t="str">
            <v/>
          </cell>
          <cell r="R5317"/>
          <cell r="S5317" t="str">
            <v/>
          </cell>
          <cell r="T5317"/>
          <cell r="U5317"/>
          <cell r="V5317" t="str">
            <v/>
          </cell>
        </row>
        <row r="5318">
          <cell r="A5318"/>
          <cell r="B5318" t="str">
            <v/>
          </cell>
          <cell r="C5318"/>
          <cell r="D5318" t="str">
            <v/>
          </cell>
          <cell r="E5318" t="str">
            <v/>
          </cell>
          <cell r="F5318" t="str">
            <v/>
          </cell>
          <cell r="G5318" t="str">
            <v/>
          </cell>
          <cell r="H5318" t="str">
            <v/>
          </cell>
          <cell r="I5318"/>
          <cell r="J5318"/>
          <cell r="K5318"/>
          <cell r="L5318"/>
          <cell r="M5318" t="str">
            <v/>
          </cell>
          <cell r="N5318"/>
          <cell r="O5318"/>
          <cell r="P5318"/>
          <cell r="Q5318" t="str">
            <v/>
          </cell>
          <cell r="R5318"/>
          <cell r="S5318" t="str">
            <v/>
          </cell>
          <cell r="T5318"/>
          <cell r="U5318"/>
          <cell r="V5318" t="str">
            <v/>
          </cell>
        </row>
        <row r="5319">
          <cell r="A5319"/>
          <cell r="B5319" t="str">
            <v/>
          </cell>
          <cell r="C5319"/>
          <cell r="D5319" t="str">
            <v/>
          </cell>
          <cell r="E5319" t="str">
            <v/>
          </cell>
          <cell r="F5319" t="str">
            <v/>
          </cell>
          <cell r="G5319" t="str">
            <v/>
          </cell>
          <cell r="H5319" t="str">
            <v/>
          </cell>
          <cell r="I5319"/>
          <cell r="J5319"/>
          <cell r="K5319"/>
          <cell r="L5319"/>
          <cell r="M5319" t="str">
            <v/>
          </cell>
          <cell r="N5319"/>
          <cell r="O5319"/>
          <cell r="P5319"/>
          <cell r="Q5319" t="str">
            <v/>
          </cell>
          <cell r="R5319"/>
          <cell r="S5319" t="str">
            <v/>
          </cell>
          <cell r="T5319"/>
          <cell r="U5319"/>
          <cell r="V5319" t="str">
            <v/>
          </cell>
        </row>
        <row r="5320">
          <cell r="A5320"/>
          <cell r="B5320" t="str">
            <v/>
          </cell>
          <cell r="C5320"/>
          <cell r="D5320" t="str">
            <v/>
          </cell>
          <cell r="E5320" t="str">
            <v/>
          </cell>
          <cell r="F5320" t="str">
            <v/>
          </cell>
          <cell r="G5320" t="str">
            <v/>
          </cell>
          <cell r="H5320" t="str">
            <v/>
          </cell>
          <cell r="I5320"/>
          <cell r="J5320"/>
          <cell r="K5320"/>
          <cell r="L5320"/>
          <cell r="M5320" t="str">
            <v/>
          </cell>
          <cell r="N5320"/>
          <cell r="O5320"/>
          <cell r="P5320"/>
          <cell r="Q5320" t="str">
            <v/>
          </cell>
          <cell r="R5320"/>
          <cell r="S5320" t="str">
            <v/>
          </cell>
          <cell r="T5320"/>
          <cell r="U5320"/>
          <cell r="V5320" t="str">
            <v/>
          </cell>
        </row>
        <row r="5321">
          <cell r="A5321"/>
          <cell r="B5321" t="str">
            <v/>
          </cell>
          <cell r="C5321"/>
          <cell r="D5321" t="str">
            <v/>
          </cell>
          <cell r="E5321" t="str">
            <v/>
          </cell>
          <cell r="F5321" t="str">
            <v/>
          </cell>
          <cell r="G5321" t="str">
            <v/>
          </cell>
          <cell r="H5321" t="str">
            <v/>
          </cell>
          <cell r="I5321"/>
          <cell r="J5321"/>
          <cell r="K5321"/>
          <cell r="L5321"/>
          <cell r="M5321" t="str">
            <v/>
          </cell>
          <cell r="N5321"/>
          <cell r="O5321"/>
          <cell r="P5321"/>
          <cell r="Q5321" t="str">
            <v/>
          </cell>
          <cell r="R5321"/>
          <cell r="S5321" t="str">
            <v/>
          </cell>
          <cell r="T5321"/>
          <cell r="U5321"/>
          <cell r="V5321" t="str">
            <v/>
          </cell>
        </row>
        <row r="5322">
          <cell r="A5322"/>
          <cell r="B5322" t="str">
            <v/>
          </cell>
          <cell r="C5322"/>
          <cell r="D5322" t="str">
            <v/>
          </cell>
          <cell r="E5322" t="str">
            <v/>
          </cell>
          <cell r="F5322" t="str">
            <v/>
          </cell>
          <cell r="G5322" t="str">
            <v/>
          </cell>
          <cell r="H5322" t="str">
            <v/>
          </cell>
          <cell r="I5322"/>
          <cell r="J5322"/>
          <cell r="K5322"/>
          <cell r="L5322"/>
          <cell r="M5322" t="str">
            <v/>
          </cell>
          <cell r="N5322"/>
          <cell r="O5322"/>
          <cell r="P5322"/>
          <cell r="Q5322" t="str">
            <v/>
          </cell>
          <cell r="R5322"/>
          <cell r="S5322" t="str">
            <v/>
          </cell>
          <cell r="T5322"/>
          <cell r="U5322"/>
          <cell r="V5322" t="str">
            <v/>
          </cell>
        </row>
        <row r="5323">
          <cell r="A5323"/>
          <cell r="B5323" t="str">
            <v/>
          </cell>
          <cell r="C5323"/>
          <cell r="D5323" t="str">
            <v/>
          </cell>
          <cell r="E5323" t="str">
            <v/>
          </cell>
          <cell r="F5323" t="str">
            <v/>
          </cell>
          <cell r="G5323" t="str">
            <v/>
          </cell>
          <cell r="H5323" t="str">
            <v/>
          </cell>
          <cell r="I5323"/>
          <cell r="J5323"/>
          <cell r="K5323"/>
          <cell r="L5323"/>
          <cell r="M5323" t="str">
            <v/>
          </cell>
          <cell r="N5323"/>
          <cell r="O5323"/>
          <cell r="P5323"/>
          <cell r="Q5323" t="str">
            <v/>
          </cell>
          <cell r="R5323"/>
          <cell r="S5323" t="str">
            <v/>
          </cell>
          <cell r="T5323"/>
          <cell r="U5323"/>
          <cell r="V5323" t="str">
            <v/>
          </cell>
        </row>
        <row r="5324">
          <cell r="A5324"/>
          <cell r="B5324" t="str">
            <v/>
          </cell>
          <cell r="C5324"/>
          <cell r="D5324" t="str">
            <v/>
          </cell>
          <cell r="E5324" t="str">
            <v/>
          </cell>
          <cell r="F5324" t="str">
            <v/>
          </cell>
          <cell r="G5324" t="str">
            <v/>
          </cell>
          <cell r="H5324" t="str">
            <v/>
          </cell>
          <cell r="I5324"/>
          <cell r="J5324"/>
          <cell r="K5324"/>
          <cell r="L5324"/>
          <cell r="M5324" t="str">
            <v/>
          </cell>
          <cell r="N5324"/>
          <cell r="O5324"/>
          <cell r="P5324"/>
          <cell r="Q5324" t="str">
            <v/>
          </cell>
          <cell r="R5324"/>
          <cell r="S5324" t="str">
            <v/>
          </cell>
          <cell r="T5324"/>
          <cell r="U5324"/>
          <cell r="V5324" t="str">
            <v/>
          </cell>
        </row>
        <row r="5325">
          <cell r="A5325"/>
          <cell r="B5325" t="str">
            <v/>
          </cell>
          <cell r="C5325"/>
          <cell r="D5325" t="str">
            <v/>
          </cell>
          <cell r="E5325" t="str">
            <v/>
          </cell>
          <cell r="F5325" t="str">
            <v/>
          </cell>
          <cell r="G5325" t="str">
            <v/>
          </cell>
          <cell r="H5325" t="str">
            <v/>
          </cell>
          <cell r="I5325"/>
          <cell r="J5325"/>
          <cell r="K5325"/>
          <cell r="L5325"/>
          <cell r="M5325" t="str">
            <v/>
          </cell>
          <cell r="N5325"/>
          <cell r="O5325"/>
          <cell r="P5325"/>
          <cell r="Q5325" t="str">
            <v/>
          </cell>
          <cell r="R5325"/>
          <cell r="S5325" t="str">
            <v/>
          </cell>
          <cell r="T5325"/>
          <cell r="U5325"/>
          <cell r="V5325" t="str">
            <v/>
          </cell>
        </row>
        <row r="5326">
          <cell r="A5326"/>
          <cell r="B5326" t="str">
            <v/>
          </cell>
          <cell r="C5326"/>
          <cell r="D5326" t="str">
            <v/>
          </cell>
          <cell r="E5326" t="str">
            <v/>
          </cell>
          <cell r="F5326" t="str">
            <v/>
          </cell>
          <cell r="G5326" t="str">
            <v/>
          </cell>
          <cell r="H5326" t="str">
            <v/>
          </cell>
          <cell r="I5326"/>
          <cell r="J5326"/>
          <cell r="K5326"/>
          <cell r="L5326"/>
          <cell r="M5326" t="str">
            <v/>
          </cell>
          <cell r="N5326"/>
          <cell r="O5326"/>
          <cell r="P5326"/>
          <cell r="Q5326" t="str">
            <v/>
          </cell>
          <cell r="R5326"/>
          <cell r="S5326" t="str">
            <v/>
          </cell>
          <cell r="T5326"/>
          <cell r="U5326"/>
          <cell r="V5326" t="str">
            <v/>
          </cell>
        </row>
        <row r="5327">
          <cell r="A5327"/>
          <cell r="B5327" t="str">
            <v/>
          </cell>
          <cell r="C5327"/>
          <cell r="D5327" t="str">
            <v/>
          </cell>
          <cell r="E5327" t="str">
            <v/>
          </cell>
          <cell r="F5327" t="str">
            <v/>
          </cell>
          <cell r="G5327" t="str">
            <v/>
          </cell>
          <cell r="H5327" t="str">
            <v/>
          </cell>
          <cell r="I5327"/>
          <cell r="J5327"/>
          <cell r="K5327"/>
          <cell r="L5327"/>
          <cell r="M5327" t="str">
            <v/>
          </cell>
          <cell r="N5327"/>
          <cell r="O5327"/>
          <cell r="P5327"/>
          <cell r="Q5327" t="str">
            <v/>
          </cell>
          <cell r="R5327"/>
          <cell r="S5327" t="str">
            <v/>
          </cell>
          <cell r="T5327"/>
          <cell r="U5327"/>
          <cell r="V5327" t="str">
            <v/>
          </cell>
        </row>
        <row r="5328">
          <cell r="A5328"/>
          <cell r="B5328" t="str">
            <v/>
          </cell>
          <cell r="C5328"/>
          <cell r="D5328" t="str">
            <v/>
          </cell>
          <cell r="E5328" t="str">
            <v/>
          </cell>
          <cell r="F5328" t="str">
            <v/>
          </cell>
          <cell r="G5328" t="str">
            <v/>
          </cell>
          <cell r="H5328" t="str">
            <v/>
          </cell>
          <cell r="I5328"/>
          <cell r="J5328"/>
          <cell r="K5328"/>
          <cell r="L5328"/>
          <cell r="M5328" t="str">
            <v/>
          </cell>
          <cell r="N5328"/>
          <cell r="O5328"/>
          <cell r="P5328"/>
          <cell r="Q5328" t="str">
            <v/>
          </cell>
          <cell r="R5328"/>
          <cell r="S5328" t="str">
            <v/>
          </cell>
          <cell r="T5328"/>
          <cell r="U5328"/>
          <cell r="V5328" t="str">
            <v/>
          </cell>
        </row>
        <row r="5329">
          <cell r="A5329"/>
          <cell r="B5329" t="str">
            <v/>
          </cell>
          <cell r="C5329"/>
          <cell r="D5329" t="str">
            <v/>
          </cell>
          <cell r="E5329" t="str">
            <v/>
          </cell>
          <cell r="F5329" t="str">
            <v/>
          </cell>
          <cell r="G5329" t="str">
            <v/>
          </cell>
          <cell r="H5329" t="str">
            <v/>
          </cell>
          <cell r="I5329"/>
          <cell r="J5329"/>
          <cell r="K5329"/>
          <cell r="L5329"/>
          <cell r="M5329" t="str">
            <v/>
          </cell>
          <cell r="N5329"/>
          <cell r="O5329"/>
          <cell r="P5329"/>
          <cell r="Q5329" t="str">
            <v/>
          </cell>
          <cell r="R5329"/>
          <cell r="S5329" t="str">
            <v/>
          </cell>
          <cell r="T5329"/>
          <cell r="U5329"/>
          <cell r="V5329" t="str">
            <v/>
          </cell>
        </row>
        <row r="5330">
          <cell r="A5330"/>
          <cell r="B5330" t="str">
            <v/>
          </cell>
          <cell r="C5330"/>
          <cell r="D5330" t="str">
            <v/>
          </cell>
          <cell r="E5330" t="str">
            <v/>
          </cell>
          <cell r="F5330" t="str">
            <v/>
          </cell>
          <cell r="G5330" t="str">
            <v/>
          </cell>
          <cell r="H5330" t="str">
            <v/>
          </cell>
          <cell r="I5330"/>
          <cell r="J5330"/>
          <cell r="K5330"/>
          <cell r="L5330"/>
          <cell r="M5330" t="str">
            <v/>
          </cell>
          <cell r="N5330"/>
          <cell r="O5330"/>
          <cell r="P5330"/>
          <cell r="Q5330" t="str">
            <v/>
          </cell>
          <cell r="R5330"/>
          <cell r="S5330" t="str">
            <v/>
          </cell>
          <cell r="T5330"/>
          <cell r="U5330"/>
          <cell r="V5330" t="str">
            <v/>
          </cell>
        </row>
        <row r="5331">
          <cell r="A5331"/>
          <cell r="B5331" t="str">
            <v/>
          </cell>
          <cell r="C5331"/>
          <cell r="D5331" t="str">
            <v/>
          </cell>
          <cell r="E5331" t="str">
            <v/>
          </cell>
          <cell r="F5331" t="str">
            <v/>
          </cell>
          <cell r="G5331" t="str">
            <v/>
          </cell>
          <cell r="H5331" t="str">
            <v/>
          </cell>
          <cell r="I5331"/>
          <cell r="J5331"/>
          <cell r="K5331"/>
          <cell r="L5331"/>
          <cell r="M5331" t="str">
            <v/>
          </cell>
          <cell r="N5331"/>
          <cell r="O5331"/>
          <cell r="P5331"/>
          <cell r="Q5331" t="str">
            <v/>
          </cell>
          <cell r="R5331"/>
          <cell r="S5331" t="str">
            <v/>
          </cell>
          <cell r="T5331"/>
          <cell r="U5331"/>
          <cell r="V5331" t="str">
            <v/>
          </cell>
        </row>
        <row r="5332">
          <cell r="A5332"/>
          <cell r="B5332" t="str">
            <v/>
          </cell>
          <cell r="C5332"/>
          <cell r="D5332" t="str">
            <v/>
          </cell>
          <cell r="E5332" t="str">
            <v/>
          </cell>
          <cell r="F5332" t="str">
            <v/>
          </cell>
          <cell r="G5332" t="str">
            <v/>
          </cell>
          <cell r="H5332" t="str">
            <v/>
          </cell>
          <cell r="I5332"/>
          <cell r="J5332"/>
          <cell r="K5332"/>
          <cell r="L5332"/>
          <cell r="M5332" t="str">
            <v/>
          </cell>
          <cell r="N5332"/>
          <cell r="O5332"/>
          <cell r="P5332"/>
          <cell r="Q5332" t="str">
            <v/>
          </cell>
          <cell r="R5332"/>
          <cell r="S5332" t="str">
            <v/>
          </cell>
          <cell r="T5332"/>
          <cell r="U5332"/>
          <cell r="V5332" t="str">
            <v/>
          </cell>
        </row>
        <row r="5333">
          <cell r="A5333"/>
          <cell r="B5333" t="str">
            <v/>
          </cell>
          <cell r="C5333"/>
          <cell r="D5333" t="str">
            <v/>
          </cell>
          <cell r="E5333" t="str">
            <v/>
          </cell>
          <cell r="F5333" t="str">
            <v/>
          </cell>
          <cell r="G5333" t="str">
            <v/>
          </cell>
          <cell r="H5333" t="str">
            <v/>
          </cell>
          <cell r="I5333"/>
          <cell r="J5333"/>
          <cell r="K5333"/>
          <cell r="L5333"/>
          <cell r="M5333" t="str">
            <v/>
          </cell>
          <cell r="N5333"/>
          <cell r="O5333"/>
          <cell r="P5333"/>
          <cell r="Q5333" t="str">
            <v/>
          </cell>
          <cell r="R5333"/>
          <cell r="S5333" t="str">
            <v/>
          </cell>
          <cell r="T5333"/>
          <cell r="U5333"/>
          <cell r="V5333" t="str">
            <v/>
          </cell>
        </row>
        <row r="5334">
          <cell r="A5334"/>
          <cell r="B5334" t="str">
            <v/>
          </cell>
          <cell r="C5334"/>
          <cell r="D5334" t="str">
            <v/>
          </cell>
          <cell r="E5334" t="str">
            <v/>
          </cell>
          <cell r="F5334" t="str">
            <v/>
          </cell>
          <cell r="G5334" t="str">
            <v/>
          </cell>
          <cell r="H5334" t="str">
            <v/>
          </cell>
          <cell r="I5334"/>
          <cell r="J5334"/>
          <cell r="K5334"/>
          <cell r="L5334"/>
          <cell r="M5334" t="str">
            <v/>
          </cell>
          <cell r="N5334"/>
          <cell r="O5334"/>
          <cell r="P5334"/>
          <cell r="Q5334" t="str">
            <v/>
          </cell>
          <cell r="R5334"/>
          <cell r="S5334" t="str">
            <v/>
          </cell>
          <cell r="T5334"/>
          <cell r="U5334"/>
          <cell r="V5334" t="str">
            <v/>
          </cell>
        </row>
        <row r="5335">
          <cell r="A5335"/>
          <cell r="B5335" t="str">
            <v/>
          </cell>
          <cell r="C5335"/>
          <cell r="D5335" t="str">
            <v/>
          </cell>
          <cell r="E5335" t="str">
            <v/>
          </cell>
          <cell r="F5335" t="str">
            <v/>
          </cell>
          <cell r="G5335" t="str">
            <v/>
          </cell>
          <cell r="H5335" t="str">
            <v/>
          </cell>
          <cell r="I5335"/>
          <cell r="J5335"/>
          <cell r="K5335"/>
          <cell r="L5335"/>
          <cell r="M5335" t="str">
            <v/>
          </cell>
          <cell r="N5335"/>
          <cell r="O5335"/>
          <cell r="P5335"/>
          <cell r="Q5335" t="str">
            <v/>
          </cell>
          <cell r="R5335"/>
          <cell r="S5335" t="str">
            <v/>
          </cell>
          <cell r="T5335"/>
          <cell r="U5335"/>
          <cell r="V5335" t="str">
            <v/>
          </cell>
        </row>
        <row r="5336">
          <cell r="A5336"/>
          <cell r="B5336" t="str">
            <v/>
          </cell>
          <cell r="C5336"/>
          <cell r="D5336" t="str">
            <v/>
          </cell>
          <cell r="E5336" t="str">
            <v/>
          </cell>
          <cell r="F5336" t="str">
            <v/>
          </cell>
          <cell r="G5336" t="str">
            <v/>
          </cell>
          <cell r="H5336" t="str">
            <v/>
          </cell>
          <cell r="I5336"/>
          <cell r="J5336"/>
          <cell r="K5336"/>
          <cell r="L5336"/>
          <cell r="M5336" t="str">
            <v/>
          </cell>
          <cell r="N5336"/>
          <cell r="O5336"/>
          <cell r="P5336"/>
          <cell r="Q5336" t="str">
            <v/>
          </cell>
          <cell r="R5336"/>
          <cell r="S5336" t="str">
            <v/>
          </cell>
          <cell r="T5336"/>
          <cell r="U5336"/>
          <cell r="V5336" t="str">
            <v/>
          </cell>
        </row>
        <row r="5337">
          <cell r="A5337"/>
          <cell r="B5337" t="str">
            <v/>
          </cell>
          <cell r="C5337"/>
          <cell r="D5337" t="str">
            <v/>
          </cell>
          <cell r="E5337" t="str">
            <v/>
          </cell>
          <cell r="F5337" t="str">
            <v/>
          </cell>
          <cell r="G5337" t="str">
            <v/>
          </cell>
          <cell r="H5337" t="str">
            <v/>
          </cell>
          <cell r="I5337"/>
          <cell r="J5337"/>
          <cell r="K5337"/>
          <cell r="L5337"/>
          <cell r="M5337" t="str">
            <v/>
          </cell>
          <cell r="N5337"/>
          <cell r="O5337"/>
          <cell r="P5337"/>
          <cell r="Q5337" t="str">
            <v/>
          </cell>
          <cell r="R5337"/>
          <cell r="S5337" t="str">
            <v/>
          </cell>
          <cell r="T5337"/>
          <cell r="U5337"/>
          <cell r="V5337" t="str">
            <v/>
          </cell>
        </row>
        <row r="5338">
          <cell r="A5338"/>
          <cell r="B5338" t="str">
            <v/>
          </cell>
          <cell r="C5338"/>
          <cell r="D5338" t="str">
            <v/>
          </cell>
          <cell r="E5338" t="str">
            <v/>
          </cell>
          <cell r="F5338" t="str">
            <v/>
          </cell>
          <cell r="G5338" t="str">
            <v/>
          </cell>
          <cell r="H5338" t="str">
            <v/>
          </cell>
          <cell r="I5338"/>
          <cell r="J5338"/>
          <cell r="K5338"/>
          <cell r="L5338"/>
          <cell r="M5338" t="str">
            <v/>
          </cell>
          <cell r="N5338"/>
          <cell r="O5338"/>
          <cell r="P5338"/>
          <cell r="Q5338" t="str">
            <v/>
          </cell>
          <cell r="R5338"/>
          <cell r="S5338" t="str">
            <v/>
          </cell>
          <cell r="T5338"/>
          <cell r="U5338"/>
          <cell r="V5338" t="str">
            <v/>
          </cell>
        </row>
        <row r="5339">
          <cell r="A5339"/>
          <cell r="B5339" t="str">
            <v/>
          </cell>
          <cell r="C5339"/>
          <cell r="D5339" t="str">
            <v/>
          </cell>
          <cell r="E5339" t="str">
            <v/>
          </cell>
          <cell r="F5339" t="str">
            <v/>
          </cell>
          <cell r="G5339" t="str">
            <v/>
          </cell>
          <cell r="H5339" t="str">
            <v/>
          </cell>
          <cell r="I5339"/>
          <cell r="J5339"/>
          <cell r="K5339"/>
          <cell r="L5339"/>
          <cell r="M5339" t="str">
            <v/>
          </cell>
          <cell r="N5339"/>
          <cell r="O5339"/>
          <cell r="P5339"/>
          <cell r="Q5339" t="str">
            <v/>
          </cell>
          <cell r="R5339"/>
          <cell r="S5339" t="str">
            <v/>
          </cell>
          <cell r="T5339"/>
          <cell r="U5339"/>
          <cell r="V5339" t="str">
            <v/>
          </cell>
        </row>
        <row r="5340">
          <cell r="A5340"/>
          <cell r="B5340" t="str">
            <v/>
          </cell>
          <cell r="C5340"/>
          <cell r="D5340" t="str">
            <v/>
          </cell>
          <cell r="E5340" t="str">
            <v/>
          </cell>
          <cell r="F5340" t="str">
            <v/>
          </cell>
          <cell r="G5340" t="str">
            <v/>
          </cell>
          <cell r="H5340" t="str">
            <v/>
          </cell>
          <cell r="I5340"/>
          <cell r="J5340"/>
          <cell r="K5340"/>
          <cell r="L5340"/>
          <cell r="M5340" t="str">
            <v/>
          </cell>
          <cell r="N5340"/>
          <cell r="O5340"/>
          <cell r="P5340"/>
          <cell r="Q5340" t="str">
            <v/>
          </cell>
          <cell r="R5340"/>
          <cell r="S5340" t="str">
            <v/>
          </cell>
          <cell r="T5340"/>
          <cell r="U5340"/>
          <cell r="V5340" t="str">
            <v/>
          </cell>
        </row>
        <row r="5341">
          <cell r="A5341"/>
          <cell r="B5341" t="str">
            <v/>
          </cell>
          <cell r="C5341"/>
          <cell r="D5341" t="str">
            <v/>
          </cell>
          <cell r="E5341" t="str">
            <v/>
          </cell>
          <cell r="F5341" t="str">
            <v/>
          </cell>
          <cell r="G5341" t="str">
            <v/>
          </cell>
          <cell r="H5341" t="str">
            <v/>
          </cell>
          <cell r="I5341"/>
          <cell r="J5341"/>
          <cell r="K5341"/>
          <cell r="L5341"/>
          <cell r="M5341" t="str">
            <v/>
          </cell>
          <cell r="N5341"/>
          <cell r="O5341"/>
          <cell r="P5341"/>
          <cell r="Q5341" t="str">
            <v/>
          </cell>
          <cell r="R5341"/>
          <cell r="S5341" t="str">
            <v/>
          </cell>
          <cell r="T5341"/>
          <cell r="U5341"/>
          <cell r="V5341" t="str">
            <v/>
          </cell>
        </row>
        <row r="5342">
          <cell r="A5342"/>
          <cell r="B5342" t="str">
            <v/>
          </cell>
          <cell r="C5342"/>
          <cell r="D5342" t="str">
            <v/>
          </cell>
          <cell r="E5342" t="str">
            <v/>
          </cell>
          <cell r="F5342" t="str">
            <v/>
          </cell>
          <cell r="G5342" t="str">
            <v/>
          </cell>
          <cell r="H5342" t="str">
            <v/>
          </cell>
          <cell r="I5342"/>
          <cell r="J5342"/>
          <cell r="K5342"/>
          <cell r="L5342"/>
          <cell r="M5342" t="str">
            <v/>
          </cell>
          <cell r="N5342"/>
          <cell r="O5342"/>
          <cell r="P5342"/>
          <cell r="Q5342" t="str">
            <v/>
          </cell>
          <cell r="R5342"/>
          <cell r="S5342" t="str">
            <v/>
          </cell>
          <cell r="T5342"/>
          <cell r="U5342"/>
          <cell r="V5342" t="str">
            <v/>
          </cell>
        </row>
        <row r="5343">
          <cell r="A5343"/>
          <cell r="B5343" t="str">
            <v/>
          </cell>
          <cell r="C5343"/>
          <cell r="D5343" t="str">
            <v/>
          </cell>
          <cell r="E5343" t="str">
            <v/>
          </cell>
          <cell r="F5343" t="str">
            <v/>
          </cell>
          <cell r="G5343" t="str">
            <v/>
          </cell>
          <cell r="H5343" t="str">
            <v/>
          </cell>
          <cell r="I5343"/>
          <cell r="J5343"/>
          <cell r="K5343"/>
          <cell r="L5343"/>
          <cell r="M5343" t="str">
            <v/>
          </cell>
          <cell r="N5343"/>
          <cell r="O5343"/>
          <cell r="P5343"/>
          <cell r="Q5343" t="str">
            <v/>
          </cell>
          <cell r="R5343"/>
          <cell r="S5343" t="str">
            <v/>
          </cell>
          <cell r="T5343"/>
          <cell r="U5343"/>
          <cell r="V5343" t="str">
            <v/>
          </cell>
        </row>
        <row r="5344">
          <cell r="A5344"/>
          <cell r="B5344" t="str">
            <v/>
          </cell>
          <cell r="C5344"/>
          <cell r="D5344" t="str">
            <v/>
          </cell>
          <cell r="E5344" t="str">
            <v/>
          </cell>
          <cell r="F5344" t="str">
            <v/>
          </cell>
          <cell r="G5344" t="str">
            <v/>
          </cell>
          <cell r="H5344" t="str">
            <v/>
          </cell>
          <cell r="I5344"/>
          <cell r="J5344"/>
          <cell r="K5344"/>
          <cell r="L5344"/>
          <cell r="M5344" t="str">
            <v/>
          </cell>
          <cell r="N5344"/>
          <cell r="O5344"/>
          <cell r="P5344"/>
          <cell r="Q5344" t="str">
            <v/>
          </cell>
          <cell r="R5344"/>
          <cell r="S5344" t="str">
            <v/>
          </cell>
          <cell r="T5344"/>
          <cell r="U5344"/>
          <cell r="V5344" t="str">
            <v/>
          </cell>
        </row>
        <row r="5345">
          <cell r="A5345"/>
          <cell r="B5345" t="str">
            <v/>
          </cell>
          <cell r="C5345"/>
          <cell r="D5345" t="str">
            <v/>
          </cell>
          <cell r="E5345" t="str">
            <v/>
          </cell>
          <cell r="F5345" t="str">
            <v/>
          </cell>
          <cell r="G5345" t="str">
            <v/>
          </cell>
          <cell r="H5345" t="str">
            <v/>
          </cell>
          <cell r="I5345"/>
          <cell r="J5345"/>
          <cell r="K5345"/>
          <cell r="L5345"/>
          <cell r="M5345" t="str">
            <v/>
          </cell>
          <cell r="N5345"/>
          <cell r="O5345"/>
          <cell r="P5345"/>
          <cell r="Q5345" t="str">
            <v/>
          </cell>
          <cell r="R5345"/>
          <cell r="S5345" t="str">
            <v/>
          </cell>
          <cell r="T5345"/>
          <cell r="U5345"/>
          <cell r="V5345" t="str">
            <v/>
          </cell>
        </row>
        <row r="5346">
          <cell r="A5346"/>
          <cell r="B5346" t="str">
            <v/>
          </cell>
          <cell r="C5346"/>
          <cell r="D5346" t="str">
            <v/>
          </cell>
          <cell r="E5346" t="str">
            <v/>
          </cell>
          <cell r="F5346" t="str">
            <v/>
          </cell>
          <cell r="G5346" t="str">
            <v/>
          </cell>
          <cell r="H5346" t="str">
            <v/>
          </cell>
          <cell r="I5346"/>
          <cell r="J5346"/>
          <cell r="K5346"/>
          <cell r="L5346"/>
          <cell r="M5346" t="str">
            <v/>
          </cell>
          <cell r="N5346"/>
          <cell r="O5346"/>
          <cell r="P5346"/>
          <cell r="Q5346" t="str">
            <v/>
          </cell>
          <cell r="R5346"/>
          <cell r="S5346" t="str">
            <v/>
          </cell>
          <cell r="T5346"/>
          <cell r="U5346"/>
          <cell r="V5346" t="str">
            <v/>
          </cell>
        </row>
        <row r="5347">
          <cell r="A5347"/>
          <cell r="B5347" t="str">
            <v/>
          </cell>
          <cell r="C5347"/>
          <cell r="D5347" t="str">
            <v/>
          </cell>
          <cell r="E5347" t="str">
            <v/>
          </cell>
          <cell r="F5347" t="str">
            <v/>
          </cell>
          <cell r="G5347" t="str">
            <v/>
          </cell>
          <cell r="H5347" t="str">
            <v/>
          </cell>
          <cell r="I5347"/>
          <cell r="J5347"/>
          <cell r="K5347"/>
          <cell r="L5347"/>
          <cell r="M5347" t="str">
            <v/>
          </cell>
          <cell r="N5347"/>
          <cell r="O5347"/>
          <cell r="P5347"/>
          <cell r="Q5347" t="str">
            <v/>
          </cell>
          <cell r="R5347"/>
          <cell r="S5347" t="str">
            <v/>
          </cell>
          <cell r="T5347"/>
          <cell r="U5347"/>
          <cell r="V5347" t="str">
            <v/>
          </cell>
        </row>
        <row r="5348">
          <cell r="A5348"/>
          <cell r="B5348" t="str">
            <v/>
          </cell>
          <cell r="C5348"/>
          <cell r="D5348" t="str">
            <v/>
          </cell>
          <cell r="E5348" t="str">
            <v/>
          </cell>
          <cell r="F5348" t="str">
            <v/>
          </cell>
          <cell r="G5348" t="str">
            <v/>
          </cell>
          <cell r="H5348" t="str">
            <v/>
          </cell>
          <cell r="I5348"/>
          <cell r="J5348"/>
          <cell r="K5348"/>
          <cell r="L5348"/>
          <cell r="M5348" t="str">
            <v/>
          </cell>
          <cell r="N5348"/>
          <cell r="O5348"/>
          <cell r="P5348"/>
          <cell r="Q5348" t="str">
            <v/>
          </cell>
          <cell r="R5348"/>
          <cell r="S5348" t="str">
            <v/>
          </cell>
          <cell r="T5348"/>
          <cell r="U5348"/>
          <cell r="V5348" t="str">
            <v/>
          </cell>
        </row>
        <row r="5349">
          <cell r="A5349"/>
          <cell r="B5349" t="str">
            <v/>
          </cell>
          <cell r="C5349"/>
          <cell r="D5349" t="str">
            <v/>
          </cell>
          <cell r="E5349" t="str">
            <v/>
          </cell>
          <cell r="F5349" t="str">
            <v/>
          </cell>
          <cell r="G5349" t="str">
            <v/>
          </cell>
          <cell r="H5349" t="str">
            <v/>
          </cell>
          <cell r="I5349"/>
          <cell r="J5349"/>
          <cell r="K5349"/>
          <cell r="L5349"/>
          <cell r="M5349" t="str">
            <v/>
          </cell>
          <cell r="N5349"/>
          <cell r="O5349"/>
          <cell r="P5349"/>
          <cell r="Q5349" t="str">
            <v/>
          </cell>
          <cell r="R5349"/>
          <cell r="S5349" t="str">
            <v/>
          </cell>
          <cell r="T5349"/>
          <cell r="U5349"/>
          <cell r="V5349" t="str">
            <v/>
          </cell>
        </row>
        <row r="5350">
          <cell r="A5350"/>
          <cell r="B5350" t="str">
            <v/>
          </cell>
          <cell r="C5350"/>
          <cell r="D5350" t="str">
            <v/>
          </cell>
          <cell r="E5350" t="str">
            <v/>
          </cell>
          <cell r="F5350" t="str">
            <v/>
          </cell>
          <cell r="G5350" t="str">
            <v/>
          </cell>
          <cell r="H5350" t="str">
            <v/>
          </cell>
          <cell r="I5350"/>
          <cell r="J5350"/>
          <cell r="K5350"/>
          <cell r="L5350"/>
          <cell r="M5350" t="str">
            <v/>
          </cell>
          <cell r="N5350"/>
          <cell r="O5350"/>
          <cell r="P5350"/>
          <cell r="Q5350" t="str">
            <v/>
          </cell>
          <cell r="R5350"/>
          <cell r="S5350" t="str">
            <v/>
          </cell>
          <cell r="T5350"/>
          <cell r="U5350"/>
          <cell r="V5350" t="str">
            <v/>
          </cell>
        </row>
        <row r="5351">
          <cell r="A5351"/>
          <cell r="B5351" t="str">
            <v/>
          </cell>
          <cell r="C5351"/>
          <cell r="D5351" t="str">
            <v/>
          </cell>
          <cell r="E5351" t="str">
            <v/>
          </cell>
          <cell r="F5351" t="str">
            <v/>
          </cell>
          <cell r="G5351" t="str">
            <v/>
          </cell>
          <cell r="H5351" t="str">
            <v/>
          </cell>
          <cell r="I5351"/>
          <cell r="J5351"/>
          <cell r="K5351"/>
          <cell r="L5351"/>
          <cell r="M5351" t="str">
            <v/>
          </cell>
          <cell r="N5351"/>
          <cell r="O5351"/>
          <cell r="P5351"/>
          <cell r="Q5351" t="str">
            <v/>
          </cell>
          <cell r="R5351"/>
          <cell r="S5351" t="str">
            <v/>
          </cell>
          <cell r="T5351"/>
          <cell r="U5351"/>
          <cell r="V5351" t="str">
            <v/>
          </cell>
        </row>
        <row r="5352">
          <cell r="A5352"/>
          <cell r="B5352" t="str">
            <v/>
          </cell>
          <cell r="C5352"/>
          <cell r="D5352" t="str">
            <v/>
          </cell>
          <cell r="E5352" t="str">
            <v/>
          </cell>
          <cell r="F5352" t="str">
            <v/>
          </cell>
          <cell r="G5352" t="str">
            <v/>
          </cell>
          <cell r="H5352" t="str">
            <v/>
          </cell>
          <cell r="I5352"/>
          <cell r="J5352"/>
          <cell r="K5352"/>
          <cell r="L5352"/>
          <cell r="M5352" t="str">
            <v/>
          </cell>
          <cell r="N5352"/>
          <cell r="O5352"/>
          <cell r="P5352"/>
          <cell r="Q5352" t="str">
            <v/>
          </cell>
          <cell r="R5352"/>
          <cell r="S5352" t="str">
            <v/>
          </cell>
          <cell r="T5352"/>
          <cell r="U5352"/>
          <cell r="V5352" t="str">
            <v/>
          </cell>
        </row>
        <row r="5353">
          <cell r="A5353"/>
          <cell r="B5353" t="str">
            <v/>
          </cell>
          <cell r="C5353"/>
          <cell r="D5353" t="str">
            <v/>
          </cell>
          <cell r="E5353" t="str">
            <v/>
          </cell>
          <cell r="F5353" t="str">
            <v/>
          </cell>
          <cell r="G5353" t="str">
            <v/>
          </cell>
          <cell r="H5353" t="str">
            <v/>
          </cell>
          <cell r="I5353"/>
          <cell r="J5353"/>
          <cell r="K5353"/>
          <cell r="L5353"/>
          <cell r="M5353" t="str">
            <v/>
          </cell>
          <cell r="N5353"/>
          <cell r="O5353"/>
          <cell r="P5353"/>
          <cell r="Q5353" t="str">
            <v/>
          </cell>
          <cell r="R5353"/>
          <cell r="S5353" t="str">
            <v/>
          </cell>
          <cell r="T5353"/>
          <cell r="U5353"/>
          <cell r="V5353" t="str">
            <v/>
          </cell>
        </row>
        <row r="5354">
          <cell r="A5354"/>
          <cell r="B5354" t="str">
            <v/>
          </cell>
          <cell r="C5354"/>
          <cell r="D5354" t="str">
            <v/>
          </cell>
          <cell r="E5354" t="str">
            <v/>
          </cell>
          <cell r="F5354" t="str">
            <v/>
          </cell>
          <cell r="G5354" t="str">
            <v/>
          </cell>
          <cell r="H5354" t="str">
            <v/>
          </cell>
          <cell r="I5354"/>
          <cell r="J5354"/>
          <cell r="K5354"/>
          <cell r="L5354"/>
          <cell r="M5354" t="str">
            <v/>
          </cell>
          <cell r="N5354"/>
          <cell r="O5354"/>
          <cell r="P5354"/>
          <cell r="Q5354" t="str">
            <v/>
          </cell>
          <cell r="R5354"/>
          <cell r="S5354" t="str">
            <v/>
          </cell>
          <cell r="T5354"/>
          <cell r="U5354"/>
          <cell r="V5354" t="str">
            <v/>
          </cell>
        </row>
        <row r="5355">
          <cell r="A5355"/>
          <cell r="B5355" t="str">
            <v/>
          </cell>
          <cell r="C5355"/>
          <cell r="D5355" t="str">
            <v/>
          </cell>
          <cell r="E5355" t="str">
            <v/>
          </cell>
          <cell r="F5355" t="str">
            <v/>
          </cell>
          <cell r="G5355" t="str">
            <v/>
          </cell>
          <cell r="H5355" t="str">
            <v/>
          </cell>
          <cell r="I5355"/>
          <cell r="J5355"/>
          <cell r="K5355"/>
          <cell r="L5355"/>
          <cell r="M5355" t="str">
            <v/>
          </cell>
          <cell r="N5355"/>
          <cell r="O5355"/>
          <cell r="P5355"/>
          <cell r="Q5355" t="str">
            <v/>
          </cell>
          <cell r="R5355"/>
          <cell r="S5355" t="str">
            <v/>
          </cell>
          <cell r="T5355"/>
          <cell r="U5355"/>
          <cell r="V5355" t="str">
            <v/>
          </cell>
        </row>
        <row r="5356">
          <cell r="A5356"/>
          <cell r="B5356" t="str">
            <v/>
          </cell>
          <cell r="C5356"/>
          <cell r="D5356" t="str">
            <v/>
          </cell>
          <cell r="E5356" t="str">
            <v/>
          </cell>
          <cell r="F5356" t="str">
            <v/>
          </cell>
          <cell r="G5356" t="str">
            <v/>
          </cell>
          <cell r="H5356" t="str">
            <v/>
          </cell>
          <cell r="I5356"/>
          <cell r="J5356"/>
          <cell r="K5356"/>
          <cell r="L5356"/>
          <cell r="M5356" t="str">
            <v/>
          </cell>
          <cell r="N5356"/>
          <cell r="O5356"/>
          <cell r="P5356"/>
          <cell r="Q5356" t="str">
            <v/>
          </cell>
          <cell r="R5356"/>
          <cell r="S5356" t="str">
            <v/>
          </cell>
          <cell r="T5356"/>
          <cell r="U5356"/>
          <cell r="V5356" t="str">
            <v/>
          </cell>
        </row>
        <row r="5357">
          <cell r="A5357"/>
          <cell r="B5357" t="str">
            <v/>
          </cell>
          <cell r="C5357"/>
          <cell r="D5357" t="str">
            <v/>
          </cell>
          <cell r="E5357" t="str">
            <v/>
          </cell>
          <cell r="F5357" t="str">
            <v/>
          </cell>
          <cell r="G5357" t="str">
            <v/>
          </cell>
          <cell r="H5357" t="str">
            <v/>
          </cell>
          <cell r="I5357"/>
          <cell r="J5357"/>
          <cell r="K5357"/>
          <cell r="L5357"/>
          <cell r="M5357" t="str">
            <v/>
          </cell>
          <cell r="N5357"/>
          <cell r="O5357"/>
          <cell r="P5357"/>
          <cell r="Q5357" t="str">
            <v/>
          </cell>
          <cell r="R5357"/>
          <cell r="S5357" t="str">
            <v/>
          </cell>
          <cell r="T5357"/>
          <cell r="U5357"/>
          <cell r="V5357" t="str">
            <v/>
          </cell>
        </row>
        <row r="5358">
          <cell r="A5358"/>
          <cell r="B5358" t="str">
            <v/>
          </cell>
          <cell r="C5358"/>
          <cell r="D5358" t="str">
            <v/>
          </cell>
          <cell r="E5358" t="str">
            <v/>
          </cell>
          <cell r="F5358" t="str">
            <v/>
          </cell>
          <cell r="G5358" t="str">
            <v/>
          </cell>
          <cell r="H5358" t="str">
            <v/>
          </cell>
          <cell r="I5358"/>
          <cell r="J5358"/>
          <cell r="K5358"/>
          <cell r="L5358"/>
          <cell r="M5358" t="str">
            <v/>
          </cell>
          <cell r="N5358"/>
          <cell r="O5358"/>
          <cell r="P5358"/>
          <cell r="Q5358" t="str">
            <v/>
          </cell>
          <cell r="R5358"/>
          <cell r="S5358" t="str">
            <v/>
          </cell>
          <cell r="T5358"/>
          <cell r="U5358"/>
          <cell r="V5358" t="str">
            <v/>
          </cell>
        </row>
        <row r="5359">
          <cell r="A5359"/>
          <cell r="B5359" t="str">
            <v/>
          </cell>
          <cell r="C5359"/>
          <cell r="D5359" t="str">
            <v/>
          </cell>
          <cell r="E5359" t="str">
            <v/>
          </cell>
          <cell r="F5359" t="str">
            <v/>
          </cell>
          <cell r="G5359" t="str">
            <v/>
          </cell>
          <cell r="H5359" t="str">
            <v/>
          </cell>
          <cell r="I5359"/>
          <cell r="J5359"/>
          <cell r="K5359"/>
          <cell r="L5359"/>
          <cell r="M5359" t="str">
            <v/>
          </cell>
          <cell r="N5359"/>
          <cell r="O5359"/>
          <cell r="P5359"/>
          <cell r="Q5359" t="str">
            <v/>
          </cell>
          <cell r="R5359"/>
          <cell r="S5359" t="str">
            <v/>
          </cell>
          <cell r="T5359"/>
          <cell r="U5359"/>
          <cell r="V5359" t="str">
            <v/>
          </cell>
        </row>
        <row r="5360">
          <cell r="A5360"/>
          <cell r="B5360" t="str">
            <v/>
          </cell>
          <cell r="C5360"/>
          <cell r="D5360" t="str">
            <v/>
          </cell>
          <cell r="E5360" t="str">
            <v/>
          </cell>
          <cell r="F5360" t="str">
            <v/>
          </cell>
          <cell r="G5360" t="str">
            <v/>
          </cell>
          <cell r="H5360" t="str">
            <v/>
          </cell>
          <cell r="I5360"/>
          <cell r="J5360"/>
          <cell r="K5360"/>
          <cell r="L5360"/>
          <cell r="M5360" t="str">
            <v/>
          </cell>
          <cell r="N5360"/>
          <cell r="O5360"/>
          <cell r="P5360"/>
          <cell r="Q5360" t="str">
            <v/>
          </cell>
          <cell r="R5360"/>
          <cell r="S5360" t="str">
            <v/>
          </cell>
          <cell r="T5360"/>
          <cell r="U5360"/>
          <cell r="V5360" t="str">
            <v/>
          </cell>
        </row>
        <row r="5361">
          <cell r="A5361"/>
          <cell r="B5361" t="str">
            <v/>
          </cell>
          <cell r="C5361"/>
          <cell r="D5361" t="str">
            <v/>
          </cell>
          <cell r="E5361" t="str">
            <v/>
          </cell>
          <cell r="F5361" t="str">
            <v/>
          </cell>
          <cell r="G5361" t="str">
            <v/>
          </cell>
          <cell r="H5361" t="str">
            <v/>
          </cell>
          <cell r="I5361"/>
          <cell r="J5361"/>
          <cell r="K5361"/>
          <cell r="L5361"/>
          <cell r="M5361" t="str">
            <v/>
          </cell>
          <cell r="N5361"/>
          <cell r="O5361"/>
          <cell r="P5361"/>
          <cell r="Q5361" t="str">
            <v/>
          </cell>
          <cell r="R5361"/>
          <cell r="S5361" t="str">
            <v/>
          </cell>
          <cell r="T5361"/>
          <cell r="U5361"/>
          <cell r="V5361" t="str">
            <v/>
          </cell>
        </row>
        <row r="5362">
          <cell r="A5362"/>
          <cell r="B5362" t="str">
            <v/>
          </cell>
          <cell r="C5362"/>
          <cell r="D5362" t="str">
            <v/>
          </cell>
          <cell r="E5362" t="str">
            <v/>
          </cell>
          <cell r="F5362" t="str">
            <v/>
          </cell>
          <cell r="G5362" t="str">
            <v/>
          </cell>
          <cell r="H5362" t="str">
            <v/>
          </cell>
          <cell r="I5362"/>
          <cell r="J5362"/>
          <cell r="K5362"/>
          <cell r="L5362"/>
          <cell r="M5362" t="str">
            <v/>
          </cell>
          <cell r="N5362"/>
          <cell r="O5362"/>
          <cell r="P5362"/>
          <cell r="Q5362" t="str">
            <v/>
          </cell>
          <cell r="R5362"/>
          <cell r="S5362" t="str">
            <v/>
          </cell>
          <cell r="T5362"/>
          <cell r="U5362"/>
          <cell r="V5362" t="str">
            <v/>
          </cell>
        </row>
        <row r="5363">
          <cell r="A5363"/>
          <cell r="B5363" t="str">
            <v/>
          </cell>
          <cell r="C5363"/>
          <cell r="D5363" t="str">
            <v/>
          </cell>
          <cell r="E5363" t="str">
            <v/>
          </cell>
          <cell r="F5363" t="str">
            <v/>
          </cell>
          <cell r="G5363" t="str">
            <v/>
          </cell>
          <cell r="H5363" t="str">
            <v/>
          </cell>
          <cell r="I5363"/>
          <cell r="J5363"/>
          <cell r="K5363"/>
          <cell r="L5363"/>
          <cell r="M5363" t="str">
            <v/>
          </cell>
          <cell r="N5363"/>
          <cell r="O5363"/>
          <cell r="P5363"/>
          <cell r="Q5363" t="str">
            <v/>
          </cell>
          <cell r="R5363"/>
          <cell r="S5363" t="str">
            <v/>
          </cell>
          <cell r="T5363"/>
          <cell r="U5363"/>
          <cell r="V5363" t="str">
            <v/>
          </cell>
        </row>
        <row r="5364">
          <cell r="A5364"/>
          <cell r="B5364" t="str">
            <v/>
          </cell>
          <cell r="C5364"/>
          <cell r="D5364" t="str">
            <v/>
          </cell>
          <cell r="E5364" t="str">
            <v/>
          </cell>
          <cell r="F5364" t="str">
            <v/>
          </cell>
          <cell r="G5364" t="str">
            <v/>
          </cell>
          <cell r="H5364" t="str">
            <v/>
          </cell>
          <cell r="I5364"/>
          <cell r="J5364"/>
          <cell r="K5364"/>
          <cell r="L5364"/>
          <cell r="M5364" t="str">
            <v/>
          </cell>
          <cell r="N5364"/>
          <cell r="O5364"/>
          <cell r="P5364"/>
          <cell r="Q5364" t="str">
            <v/>
          </cell>
          <cell r="R5364"/>
          <cell r="S5364" t="str">
            <v/>
          </cell>
          <cell r="T5364"/>
          <cell r="U5364"/>
          <cell r="V5364" t="str">
            <v/>
          </cell>
        </row>
        <row r="5365">
          <cell r="A5365"/>
          <cell r="B5365" t="str">
            <v/>
          </cell>
          <cell r="C5365"/>
          <cell r="D5365" t="str">
            <v/>
          </cell>
          <cell r="E5365" t="str">
            <v/>
          </cell>
          <cell r="F5365" t="str">
            <v/>
          </cell>
          <cell r="G5365" t="str">
            <v/>
          </cell>
          <cell r="H5365" t="str">
            <v/>
          </cell>
          <cell r="I5365"/>
          <cell r="J5365"/>
          <cell r="K5365"/>
          <cell r="L5365"/>
          <cell r="M5365" t="str">
            <v/>
          </cell>
          <cell r="N5365"/>
          <cell r="O5365"/>
          <cell r="P5365"/>
          <cell r="Q5365" t="str">
            <v/>
          </cell>
          <cell r="R5365"/>
          <cell r="S5365" t="str">
            <v/>
          </cell>
          <cell r="T5365"/>
          <cell r="U5365"/>
          <cell r="V5365" t="str">
            <v/>
          </cell>
        </row>
        <row r="5366">
          <cell r="A5366"/>
          <cell r="B5366" t="str">
            <v/>
          </cell>
          <cell r="C5366"/>
          <cell r="D5366" t="str">
            <v/>
          </cell>
          <cell r="E5366" t="str">
            <v/>
          </cell>
          <cell r="F5366" t="str">
            <v/>
          </cell>
          <cell r="G5366" t="str">
            <v/>
          </cell>
          <cell r="H5366" t="str">
            <v/>
          </cell>
          <cell r="I5366"/>
          <cell r="J5366"/>
          <cell r="K5366"/>
          <cell r="L5366"/>
          <cell r="M5366" t="str">
            <v/>
          </cell>
          <cell r="N5366"/>
          <cell r="O5366"/>
          <cell r="P5366"/>
          <cell r="Q5366" t="str">
            <v/>
          </cell>
          <cell r="R5366"/>
          <cell r="S5366" t="str">
            <v/>
          </cell>
          <cell r="T5366"/>
          <cell r="U5366"/>
          <cell r="V5366" t="str">
            <v/>
          </cell>
        </row>
        <row r="5367">
          <cell r="A5367"/>
          <cell r="B5367" t="str">
            <v/>
          </cell>
          <cell r="C5367"/>
          <cell r="D5367" t="str">
            <v/>
          </cell>
          <cell r="E5367" t="str">
            <v/>
          </cell>
          <cell r="F5367" t="str">
            <v/>
          </cell>
          <cell r="G5367" t="str">
            <v/>
          </cell>
          <cell r="H5367" t="str">
            <v/>
          </cell>
          <cell r="I5367"/>
          <cell r="J5367"/>
          <cell r="K5367"/>
          <cell r="L5367"/>
          <cell r="M5367" t="str">
            <v/>
          </cell>
          <cell r="N5367"/>
          <cell r="O5367"/>
          <cell r="P5367"/>
          <cell r="Q5367" t="str">
            <v/>
          </cell>
          <cell r="R5367"/>
          <cell r="S5367" t="str">
            <v/>
          </cell>
          <cell r="T5367"/>
          <cell r="U5367"/>
          <cell r="V5367" t="str">
            <v/>
          </cell>
        </row>
        <row r="5368">
          <cell r="A5368"/>
          <cell r="B5368" t="str">
            <v/>
          </cell>
          <cell r="C5368"/>
          <cell r="D5368" t="str">
            <v/>
          </cell>
          <cell r="E5368" t="str">
            <v/>
          </cell>
          <cell r="F5368" t="str">
            <v/>
          </cell>
          <cell r="G5368" t="str">
            <v/>
          </cell>
          <cell r="H5368" t="str">
            <v/>
          </cell>
          <cell r="I5368"/>
          <cell r="J5368"/>
          <cell r="K5368"/>
          <cell r="L5368"/>
          <cell r="M5368" t="str">
            <v/>
          </cell>
          <cell r="N5368"/>
          <cell r="O5368"/>
          <cell r="P5368"/>
          <cell r="Q5368" t="str">
            <v/>
          </cell>
          <cell r="R5368"/>
          <cell r="S5368" t="str">
            <v/>
          </cell>
          <cell r="T5368"/>
          <cell r="U5368"/>
          <cell r="V5368" t="str">
            <v/>
          </cell>
        </row>
        <row r="5369">
          <cell r="A5369"/>
          <cell r="B5369" t="str">
            <v/>
          </cell>
          <cell r="C5369"/>
          <cell r="D5369" t="str">
            <v/>
          </cell>
          <cell r="E5369" t="str">
            <v/>
          </cell>
          <cell r="F5369" t="str">
            <v/>
          </cell>
          <cell r="G5369" t="str">
            <v/>
          </cell>
          <cell r="H5369" t="str">
            <v/>
          </cell>
          <cell r="I5369"/>
          <cell r="J5369"/>
          <cell r="K5369"/>
          <cell r="L5369"/>
          <cell r="M5369" t="str">
            <v/>
          </cell>
          <cell r="N5369"/>
          <cell r="O5369"/>
          <cell r="P5369"/>
          <cell r="Q5369" t="str">
            <v/>
          </cell>
          <cell r="R5369"/>
          <cell r="S5369" t="str">
            <v/>
          </cell>
          <cell r="T5369"/>
          <cell r="U5369"/>
          <cell r="V5369" t="str">
            <v/>
          </cell>
        </row>
        <row r="5370">
          <cell r="A5370"/>
          <cell r="B5370" t="str">
            <v/>
          </cell>
          <cell r="C5370"/>
          <cell r="D5370" t="str">
            <v/>
          </cell>
          <cell r="E5370" t="str">
            <v/>
          </cell>
          <cell r="F5370" t="str">
            <v/>
          </cell>
          <cell r="G5370" t="str">
            <v/>
          </cell>
          <cell r="H5370" t="str">
            <v/>
          </cell>
          <cell r="I5370"/>
          <cell r="J5370"/>
          <cell r="K5370"/>
          <cell r="L5370"/>
          <cell r="M5370" t="str">
            <v/>
          </cell>
          <cell r="N5370"/>
          <cell r="O5370"/>
          <cell r="P5370"/>
          <cell r="Q5370" t="str">
            <v/>
          </cell>
          <cell r="R5370"/>
          <cell r="S5370" t="str">
            <v/>
          </cell>
          <cell r="T5370"/>
          <cell r="U5370"/>
          <cell r="V5370" t="str">
            <v/>
          </cell>
        </row>
        <row r="5371">
          <cell r="A5371"/>
          <cell r="B5371" t="str">
            <v/>
          </cell>
          <cell r="C5371"/>
          <cell r="D5371" t="str">
            <v/>
          </cell>
          <cell r="E5371" t="str">
            <v/>
          </cell>
          <cell r="F5371" t="str">
            <v/>
          </cell>
          <cell r="G5371" t="str">
            <v/>
          </cell>
          <cell r="H5371" t="str">
            <v/>
          </cell>
          <cell r="I5371"/>
          <cell r="J5371"/>
          <cell r="K5371"/>
          <cell r="L5371"/>
          <cell r="M5371" t="str">
            <v/>
          </cell>
          <cell r="N5371"/>
          <cell r="O5371"/>
          <cell r="P5371"/>
          <cell r="Q5371" t="str">
            <v/>
          </cell>
          <cell r="R5371"/>
          <cell r="S5371" t="str">
            <v/>
          </cell>
          <cell r="T5371"/>
          <cell r="U5371"/>
          <cell r="V5371" t="str">
            <v/>
          </cell>
        </row>
        <row r="5372">
          <cell r="A5372"/>
          <cell r="B5372" t="str">
            <v/>
          </cell>
          <cell r="C5372"/>
          <cell r="D5372" t="str">
            <v/>
          </cell>
          <cell r="E5372" t="str">
            <v/>
          </cell>
          <cell r="F5372" t="str">
            <v/>
          </cell>
          <cell r="G5372" t="str">
            <v/>
          </cell>
          <cell r="H5372" t="str">
            <v/>
          </cell>
          <cell r="I5372"/>
          <cell r="J5372"/>
          <cell r="K5372"/>
          <cell r="L5372"/>
          <cell r="M5372" t="str">
            <v/>
          </cell>
          <cell r="N5372"/>
          <cell r="O5372"/>
          <cell r="P5372"/>
          <cell r="Q5372" t="str">
            <v/>
          </cell>
          <cell r="R5372"/>
          <cell r="S5372" t="str">
            <v/>
          </cell>
          <cell r="T5372"/>
          <cell r="U5372"/>
          <cell r="V5372" t="str">
            <v/>
          </cell>
        </row>
        <row r="5373">
          <cell r="A5373"/>
          <cell r="B5373" t="str">
            <v/>
          </cell>
          <cell r="C5373"/>
          <cell r="D5373" t="str">
            <v/>
          </cell>
          <cell r="E5373" t="str">
            <v/>
          </cell>
          <cell r="F5373" t="str">
            <v/>
          </cell>
          <cell r="G5373" t="str">
            <v/>
          </cell>
          <cell r="H5373" t="str">
            <v/>
          </cell>
          <cell r="I5373"/>
          <cell r="J5373"/>
          <cell r="K5373"/>
          <cell r="L5373"/>
          <cell r="M5373" t="str">
            <v/>
          </cell>
          <cell r="N5373"/>
          <cell r="O5373"/>
          <cell r="P5373"/>
          <cell r="Q5373" t="str">
            <v/>
          </cell>
          <cell r="R5373"/>
          <cell r="S5373" t="str">
            <v/>
          </cell>
          <cell r="T5373"/>
          <cell r="U5373"/>
          <cell r="V5373" t="str">
            <v/>
          </cell>
        </row>
        <row r="5374">
          <cell r="A5374"/>
          <cell r="B5374" t="str">
            <v/>
          </cell>
          <cell r="C5374"/>
          <cell r="D5374" t="str">
            <v/>
          </cell>
          <cell r="E5374" t="str">
            <v/>
          </cell>
          <cell r="F5374" t="str">
            <v/>
          </cell>
          <cell r="G5374" t="str">
            <v/>
          </cell>
          <cell r="H5374" t="str">
            <v/>
          </cell>
          <cell r="I5374"/>
          <cell r="J5374"/>
          <cell r="K5374"/>
          <cell r="L5374"/>
          <cell r="M5374" t="str">
            <v/>
          </cell>
          <cell r="N5374"/>
          <cell r="O5374"/>
          <cell r="P5374"/>
          <cell r="Q5374" t="str">
            <v/>
          </cell>
          <cell r="R5374"/>
          <cell r="S5374" t="str">
            <v/>
          </cell>
          <cell r="T5374"/>
          <cell r="U5374"/>
          <cell r="V5374" t="str">
            <v/>
          </cell>
        </row>
        <row r="5375">
          <cell r="A5375"/>
          <cell r="B5375" t="str">
            <v/>
          </cell>
          <cell r="C5375"/>
          <cell r="D5375" t="str">
            <v/>
          </cell>
          <cell r="E5375" t="str">
            <v/>
          </cell>
          <cell r="F5375" t="str">
            <v/>
          </cell>
          <cell r="G5375" t="str">
            <v/>
          </cell>
          <cell r="H5375" t="str">
            <v/>
          </cell>
          <cell r="I5375"/>
          <cell r="J5375"/>
          <cell r="K5375"/>
          <cell r="L5375"/>
          <cell r="M5375" t="str">
            <v/>
          </cell>
          <cell r="N5375"/>
          <cell r="O5375"/>
          <cell r="P5375"/>
          <cell r="Q5375" t="str">
            <v/>
          </cell>
          <cell r="R5375"/>
          <cell r="S5375" t="str">
            <v/>
          </cell>
          <cell r="T5375"/>
          <cell r="U5375"/>
          <cell r="V5375" t="str">
            <v/>
          </cell>
        </row>
        <row r="5376">
          <cell r="A5376"/>
          <cell r="B5376" t="str">
            <v/>
          </cell>
          <cell r="C5376"/>
          <cell r="D5376" t="str">
            <v/>
          </cell>
          <cell r="E5376" t="str">
            <v/>
          </cell>
          <cell r="F5376" t="str">
            <v/>
          </cell>
          <cell r="G5376" t="str">
            <v/>
          </cell>
          <cell r="H5376" t="str">
            <v/>
          </cell>
          <cell r="I5376"/>
          <cell r="J5376"/>
          <cell r="K5376"/>
          <cell r="L5376"/>
          <cell r="M5376" t="str">
            <v/>
          </cell>
          <cell r="N5376"/>
          <cell r="O5376"/>
          <cell r="P5376"/>
          <cell r="Q5376" t="str">
            <v/>
          </cell>
          <cell r="R5376"/>
          <cell r="S5376" t="str">
            <v/>
          </cell>
          <cell r="T5376"/>
          <cell r="U5376"/>
          <cell r="V5376" t="str">
            <v/>
          </cell>
        </row>
        <row r="5377">
          <cell r="A5377"/>
          <cell r="B5377" t="str">
            <v/>
          </cell>
          <cell r="C5377"/>
          <cell r="D5377" t="str">
            <v/>
          </cell>
          <cell r="E5377" t="str">
            <v/>
          </cell>
          <cell r="F5377" t="str">
            <v/>
          </cell>
          <cell r="G5377" t="str">
            <v/>
          </cell>
          <cell r="H5377" t="str">
            <v/>
          </cell>
          <cell r="I5377"/>
          <cell r="J5377"/>
          <cell r="K5377"/>
          <cell r="L5377"/>
          <cell r="M5377" t="str">
            <v/>
          </cell>
          <cell r="N5377"/>
          <cell r="O5377"/>
          <cell r="P5377"/>
          <cell r="Q5377" t="str">
            <v/>
          </cell>
          <cell r="R5377"/>
          <cell r="S5377" t="str">
            <v/>
          </cell>
          <cell r="T5377"/>
          <cell r="U5377"/>
          <cell r="V5377" t="str">
            <v/>
          </cell>
        </row>
        <row r="5378">
          <cell r="A5378"/>
          <cell r="B5378" t="str">
            <v/>
          </cell>
          <cell r="C5378"/>
          <cell r="D5378" t="str">
            <v/>
          </cell>
          <cell r="E5378" t="str">
            <v/>
          </cell>
          <cell r="F5378" t="str">
            <v/>
          </cell>
          <cell r="G5378" t="str">
            <v/>
          </cell>
          <cell r="H5378" t="str">
            <v/>
          </cell>
          <cell r="I5378"/>
          <cell r="J5378"/>
          <cell r="K5378"/>
          <cell r="L5378"/>
          <cell r="M5378" t="str">
            <v/>
          </cell>
          <cell r="N5378"/>
          <cell r="O5378"/>
          <cell r="P5378"/>
          <cell r="Q5378" t="str">
            <v/>
          </cell>
          <cell r="R5378"/>
          <cell r="S5378" t="str">
            <v/>
          </cell>
          <cell r="T5378"/>
          <cell r="U5378"/>
          <cell r="V5378" t="str">
            <v/>
          </cell>
        </row>
        <row r="5379">
          <cell r="A5379"/>
          <cell r="B5379" t="str">
            <v/>
          </cell>
          <cell r="C5379"/>
          <cell r="D5379" t="str">
            <v/>
          </cell>
          <cell r="E5379" t="str">
            <v/>
          </cell>
          <cell r="F5379" t="str">
            <v/>
          </cell>
          <cell r="G5379" t="str">
            <v/>
          </cell>
          <cell r="H5379" t="str">
            <v/>
          </cell>
          <cell r="I5379"/>
          <cell r="J5379"/>
          <cell r="K5379"/>
          <cell r="L5379"/>
          <cell r="M5379" t="str">
            <v/>
          </cell>
          <cell r="N5379"/>
          <cell r="O5379"/>
          <cell r="P5379"/>
          <cell r="Q5379" t="str">
            <v/>
          </cell>
          <cell r="R5379"/>
          <cell r="S5379" t="str">
            <v/>
          </cell>
          <cell r="T5379"/>
          <cell r="U5379"/>
          <cell r="V5379" t="str">
            <v/>
          </cell>
        </row>
        <row r="5380">
          <cell r="A5380"/>
          <cell r="B5380" t="str">
            <v/>
          </cell>
          <cell r="C5380"/>
          <cell r="D5380" t="str">
            <v/>
          </cell>
          <cell r="E5380" t="str">
            <v/>
          </cell>
          <cell r="F5380" t="str">
            <v/>
          </cell>
          <cell r="G5380" t="str">
            <v/>
          </cell>
          <cell r="H5380" t="str">
            <v/>
          </cell>
          <cell r="I5380"/>
          <cell r="J5380"/>
          <cell r="K5380"/>
          <cell r="L5380"/>
          <cell r="M5380" t="str">
            <v/>
          </cell>
          <cell r="N5380"/>
          <cell r="O5380"/>
          <cell r="P5380"/>
          <cell r="Q5380" t="str">
            <v/>
          </cell>
          <cell r="R5380"/>
          <cell r="S5380" t="str">
            <v/>
          </cell>
          <cell r="T5380"/>
          <cell r="U5380"/>
          <cell r="V5380" t="str">
            <v/>
          </cell>
        </row>
        <row r="5381">
          <cell r="A5381"/>
          <cell r="B5381" t="str">
            <v/>
          </cell>
          <cell r="C5381"/>
          <cell r="D5381" t="str">
            <v/>
          </cell>
          <cell r="E5381" t="str">
            <v/>
          </cell>
          <cell r="F5381" t="str">
            <v/>
          </cell>
          <cell r="G5381" t="str">
            <v/>
          </cell>
          <cell r="H5381" t="str">
            <v/>
          </cell>
          <cell r="I5381"/>
          <cell r="J5381"/>
          <cell r="K5381"/>
          <cell r="L5381"/>
          <cell r="M5381" t="str">
            <v/>
          </cell>
          <cell r="N5381"/>
          <cell r="O5381"/>
          <cell r="P5381"/>
          <cell r="Q5381" t="str">
            <v/>
          </cell>
          <cell r="R5381"/>
          <cell r="S5381" t="str">
            <v/>
          </cell>
          <cell r="T5381"/>
          <cell r="U5381"/>
          <cell r="V5381" t="str">
            <v/>
          </cell>
        </row>
        <row r="5382">
          <cell r="A5382"/>
          <cell r="B5382" t="str">
            <v/>
          </cell>
          <cell r="C5382"/>
          <cell r="D5382" t="str">
            <v/>
          </cell>
          <cell r="E5382" t="str">
            <v/>
          </cell>
          <cell r="F5382" t="str">
            <v/>
          </cell>
          <cell r="G5382" t="str">
            <v/>
          </cell>
          <cell r="H5382" t="str">
            <v/>
          </cell>
          <cell r="I5382"/>
          <cell r="J5382"/>
          <cell r="K5382"/>
          <cell r="L5382"/>
          <cell r="M5382" t="str">
            <v/>
          </cell>
          <cell r="N5382"/>
          <cell r="O5382"/>
          <cell r="P5382"/>
          <cell r="Q5382" t="str">
            <v/>
          </cell>
          <cell r="R5382"/>
          <cell r="S5382" t="str">
            <v/>
          </cell>
          <cell r="T5382"/>
          <cell r="U5382"/>
          <cell r="V5382" t="str">
            <v/>
          </cell>
        </row>
        <row r="5383">
          <cell r="A5383"/>
          <cell r="B5383" t="str">
            <v/>
          </cell>
          <cell r="C5383"/>
          <cell r="D5383" t="str">
            <v/>
          </cell>
          <cell r="E5383" t="str">
            <v/>
          </cell>
          <cell r="F5383" t="str">
            <v/>
          </cell>
          <cell r="G5383" t="str">
            <v/>
          </cell>
          <cell r="H5383" t="str">
            <v/>
          </cell>
          <cell r="I5383"/>
          <cell r="J5383"/>
          <cell r="K5383"/>
          <cell r="L5383"/>
          <cell r="M5383" t="str">
            <v/>
          </cell>
          <cell r="N5383"/>
          <cell r="O5383"/>
          <cell r="P5383"/>
          <cell r="Q5383" t="str">
            <v/>
          </cell>
          <cell r="R5383"/>
          <cell r="S5383" t="str">
            <v/>
          </cell>
          <cell r="T5383"/>
          <cell r="U5383"/>
          <cell r="V5383" t="str">
            <v/>
          </cell>
        </row>
        <row r="5384">
          <cell r="A5384"/>
          <cell r="B5384" t="str">
            <v/>
          </cell>
          <cell r="C5384"/>
          <cell r="D5384" t="str">
            <v/>
          </cell>
          <cell r="E5384" t="str">
            <v/>
          </cell>
          <cell r="F5384" t="str">
            <v/>
          </cell>
          <cell r="G5384" t="str">
            <v/>
          </cell>
          <cell r="H5384" t="str">
            <v/>
          </cell>
          <cell r="I5384"/>
          <cell r="J5384"/>
          <cell r="K5384"/>
          <cell r="L5384"/>
          <cell r="M5384" t="str">
            <v/>
          </cell>
          <cell r="N5384"/>
          <cell r="O5384"/>
          <cell r="P5384"/>
          <cell r="Q5384" t="str">
            <v/>
          </cell>
          <cell r="R5384"/>
          <cell r="S5384" t="str">
            <v/>
          </cell>
          <cell r="T5384"/>
          <cell r="U5384"/>
          <cell r="V5384" t="str">
            <v/>
          </cell>
        </row>
        <row r="5385">
          <cell r="A5385"/>
          <cell r="B5385" t="str">
            <v/>
          </cell>
          <cell r="C5385"/>
          <cell r="D5385" t="str">
            <v/>
          </cell>
          <cell r="E5385" t="str">
            <v/>
          </cell>
          <cell r="F5385" t="str">
            <v/>
          </cell>
          <cell r="G5385" t="str">
            <v/>
          </cell>
          <cell r="H5385" t="str">
            <v/>
          </cell>
          <cell r="I5385"/>
          <cell r="J5385"/>
          <cell r="K5385"/>
          <cell r="L5385"/>
          <cell r="M5385" t="str">
            <v/>
          </cell>
          <cell r="N5385"/>
          <cell r="O5385"/>
          <cell r="P5385"/>
          <cell r="Q5385" t="str">
            <v/>
          </cell>
          <cell r="R5385"/>
          <cell r="S5385" t="str">
            <v/>
          </cell>
          <cell r="T5385"/>
          <cell r="U5385"/>
          <cell r="V5385" t="str">
            <v/>
          </cell>
        </row>
        <row r="5386">
          <cell r="A5386"/>
          <cell r="B5386" t="str">
            <v/>
          </cell>
          <cell r="C5386"/>
          <cell r="D5386" t="str">
            <v/>
          </cell>
          <cell r="E5386" t="str">
            <v/>
          </cell>
          <cell r="F5386" t="str">
            <v/>
          </cell>
          <cell r="G5386" t="str">
            <v/>
          </cell>
          <cell r="H5386" t="str">
            <v/>
          </cell>
          <cell r="I5386"/>
          <cell r="J5386"/>
          <cell r="K5386"/>
          <cell r="L5386"/>
          <cell r="M5386" t="str">
            <v/>
          </cell>
          <cell r="N5386"/>
          <cell r="O5386"/>
          <cell r="P5386"/>
          <cell r="Q5386" t="str">
            <v/>
          </cell>
          <cell r="R5386"/>
          <cell r="S5386" t="str">
            <v/>
          </cell>
          <cell r="T5386"/>
          <cell r="U5386"/>
          <cell r="V5386" t="str">
            <v/>
          </cell>
        </row>
        <row r="5387">
          <cell r="A5387"/>
          <cell r="B5387" t="str">
            <v/>
          </cell>
          <cell r="C5387"/>
          <cell r="D5387" t="str">
            <v/>
          </cell>
          <cell r="E5387" t="str">
            <v/>
          </cell>
          <cell r="F5387" t="str">
            <v/>
          </cell>
          <cell r="G5387" t="str">
            <v/>
          </cell>
          <cell r="H5387" t="str">
            <v/>
          </cell>
          <cell r="I5387"/>
          <cell r="J5387"/>
          <cell r="K5387"/>
          <cell r="L5387"/>
          <cell r="M5387" t="str">
            <v/>
          </cell>
          <cell r="N5387"/>
          <cell r="O5387"/>
          <cell r="P5387"/>
          <cell r="Q5387" t="str">
            <v/>
          </cell>
          <cell r="R5387"/>
          <cell r="S5387" t="str">
            <v/>
          </cell>
          <cell r="T5387"/>
          <cell r="U5387"/>
          <cell r="V5387" t="str">
            <v/>
          </cell>
        </row>
        <row r="5388">
          <cell r="A5388"/>
          <cell r="B5388" t="str">
            <v/>
          </cell>
          <cell r="C5388"/>
          <cell r="D5388" t="str">
            <v/>
          </cell>
          <cell r="E5388" t="str">
            <v/>
          </cell>
          <cell r="F5388" t="str">
            <v/>
          </cell>
          <cell r="G5388" t="str">
            <v/>
          </cell>
          <cell r="H5388" t="str">
            <v/>
          </cell>
          <cell r="I5388"/>
          <cell r="J5388"/>
          <cell r="K5388"/>
          <cell r="L5388"/>
          <cell r="M5388" t="str">
            <v/>
          </cell>
          <cell r="N5388"/>
          <cell r="O5388"/>
          <cell r="P5388"/>
          <cell r="Q5388" t="str">
            <v/>
          </cell>
          <cell r="R5388"/>
          <cell r="S5388" t="str">
            <v/>
          </cell>
          <cell r="T5388"/>
          <cell r="U5388"/>
          <cell r="V5388" t="str">
            <v/>
          </cell>
        </row>
        <row r="5389">
          <cell r="A5389"/>
          <cell r="B5389" t="str">
            <v/>
          </cell>
          <cell r="C5389"/>
          <cell r="D5389" t="str">
            <v/>
          </cell>
          <cell r="E5389" t="str">
            <v/>
          </cell>
          <cell r="F5389" t="str">
            <v/>
          </cell>
          <cell r="G5389" t="str">
            <v/>
          </cell>
          <cell r="H5389" t="str">
            <v/>
          </cell>
          <cell r="I5389"/>
          <cell r="J5389"/>
          <cell r="K5389"/>
          <cell r="L5389"/>
          <cell r="M5389" t="str">
            <v/>
          </cell>
          <cell r="N5389"/>
          <cell r="O5389"/>
          <cell r="P5389"/>
          <cell r="Q5389" t="str">
            <v/>
          </cell>
          <cell r="R5389"/>
          <cell r="S5389" t="str">
            <v/>
          </cell>
          <cell r="T5389"/>
          <cell r="U5389"/>
          <cell r="V5389" t="str">
            <v/>
          </cell>
        </row>
        <row r="5390">
          <cell r="A5390"/>
          <cell r="B5390" t="str">
            <v/>
          </cell>
          <cell r="C5390"/>
          <cell r="D5390" t="str">
            <v/>
          </cell>
          <cell r="E5390" t="str">
            <v/>
          </cell>
          <cell r="F5390" t="str">
            <v/>
          </cell>
          <cell r="G5390" t="str">
            <v/>
          </cell>
          <cell r="H5390" t="str">
            <v/>
          </cell>
          <cell r="I5390"/>
          <cell r="J5390"/>
          <cell r="K5390"/>
          <cell r="L5390"/>
          <cell r="M5390" t="str">
            <v/>
          </cell>
          <cell r="N5390"/>
          <cell r="O5390"/>
          <cell r="P5390"/>
          <cell r="Q5390" t="str">
            <v/>
          </cell>
          <cell r="R5390"/>
          <cell r="S5390" t="str">
            <v/>
          </cell>
          <cell r="T5390"/>
          <cell r="U5390"/>
          <cell r="V5390" t="str">
            <v/>
          </cell>
        </row>
        <row r="5391">
          <cell r="A5391"/>
          <cell r="B5391" t="str">
            <v/>
          </cell>
          <cell r="C5391"/>
          <cell r="D5391" t="str">
            <v/>
          </cell>
          <cell r="E5391" t="str">
            <v/>
          </cell>
          <cell r="F5391" t="str">
            <v/>
          </cell>
          <cell r="G5391" t="str">
            <v/>
          </cell>
          <cell r="H5391" t="str">
            <v/>
          </cell>
          <cell r="I5391"/>
          <cell r="J5391"/>
          <cell r="K5391"/>
          <cell r="L5391"/>
          <cell r="M5391" t="str">
            <v/>
          </cell>
          <cell r="N5391"/>
          <cell r="O5391"/>
          <cell r="P5391"/>
          <cell r="Q5391" t="str">
            <v/>
          </cell>
          <cell r="R5391"/>
          <cell r="S5391" t="str">
            <v/>
          </cell>
          <cell r="T5391"/>
          <cell r="U5391"/>
          <cell r="V5391" t="str">
            <v/>
          </cell>
        </row>
        <row r="5392">
          <cell r="A5392"/>
          <cell r="B5392" t="str">
            <v/>
          </cell>
          <cell r="C5392"/>
          <cell r="D5392" t="str">
            <v/>
          </cell>
          <cell r="E5392" t="str">
            <v/>
          </cell>
          <cell r="F5392" t="str">
            <v/>
          </cell>
          <cell r="G5392" t="str">
            <v/>
          </cell>
          <cell r="H5392" t="str">
            <v/>
          </cell>
          <cell r="I5392"/>
          <cell r="J5392"/>
          <cell r="K5392"/>
          <cell r="L5392"/>
          <cell r="M5392" t="str">
            <v/>
          </cell>
          <cell r="N5392"/>
          <cell r="O5392"/>
          <cell r="P5392"/>
          <cell r="Q5392" t="str">
            <v/>
          </cell>
          <cell r="R5392"/>
          <cell r="S5392" t="str">
            <v/>
          </cell>
          <cell r="T5392"/>
          <cell r="U5392"/>
          <cell r="V5392" t="str">
            <v/>
          </cell>
        </row>
        <row r="5393">
          <cell r="A5393"/>
          <cell r="B5393" t="str">
            <v/>
          </cell>
          <cell r="C5393"/>
          <cell r="D5393" t="str">
            <v/>
          </cell>
          <cell r="E5393" t="str">
            <v/>
          </cell>
          <cell r="F5393" t="str">
            <v/>
          </cell>
          <cell r="G5393" t="str">
            <v/>
          </cell>
          <cell r="H5393" t="str">
            <v/>
          </cell>
          <cell r="I5393"/>
          <cell r="J5393"/>
          <cell r="K5393"/>
          <cell r="L5393"/>
          <cell r="M5393" t="str">
            <v/>
          </cell>
          <cell r="N5393"/>
          <cell r="O5393"/>
          <cell r="P5393"/>
          <cell r="Q5393" t="str">
            <v/>
          </cell>
          <cell r="R5393"/>
          <cell r="S5393" t="str">
            <v/>
          </cell>
          <cell r="T5393"/>
          <cell r="U5393"/>
          <cell r="V5393" t="str">
            <v/>
          </cell>
        </row>
        <row r="5394">
          <cell r="A5394"/>
          <cell r="B5394" t="str">
            <v/>
          </cell>
          <cell r="C5394"/>
          <cell r="D5394" t="str">
            <v/>
          </cell>
          <cell r="E5394" t="str">
            <v/>
          </cell>
          <cell r="F5394" t="str">
            <v/>
          </cell>
          <cell r="G5394" t="str">
            <v/>
          </cell>
          <cell r="H5394" t="str">
            <v/>
          </cell>
          <cell r="I5394"/>
          <cell r="J5394"/>
          <cell r="K5394"/>
          <cell r="L5394"/>
          <cell r="M5394" t="str">
            <v/>
          </cell>
          <cell r="N5394"/>
          <cell r="O5394"/>
          <cell r="P5394"/>
          <cell r="Q5394" t="str">
            <v/>
          </cell>
          <cell r="R5394"/>
          <cell r="S5394" t="str">
            <v/>
          </cell>
          <cell r="T5394"/>
          <cell r="U5394"/>
          <cell r="V5394" t="str">
            <v/>
          </cell>
        </row>
        <row r="5395">
          <cell r="A5395"/>
          <cell r="B5395" t="str">
            <v/>
          </cell>
          <cell r="C5395"/>
          <cell r="D5395" t="str">
            <v/>
          </cell>
          <cell r="E5395" t="str">
            <v/>
          </cell>
          <cell r="F5395" t="str">
            <v/>
          </cell>
          <cell r="G5395" t="str">
            <v/>
          </cell>
          <cell r="H5395" t="str">
            <v/>
          </cell>
          <cell r="I5395"/>
          <cell r="J5395"/>
          <cell r="K5395"/>
          <cell r="L5395"/>
          <cell r="M5395" t="str">
            <v/>
          </cell>
          <cell r="N5395"/>
          <cell r="O5395"/>
          <cell r="P5395"/>
          <cell r="Q5395" t="str">
            <v/>
          </cell>
          <cell r="R5395"/>
          <cell r="S5395" t="str">
            <v/>
          </cell>
          <cell r="T5395"/>
          <cell r="U5395"/>
          <cell r="V5395" t="str">
            <v/>
          </cell>
        </row>
        <row r="5396">
          <cell r="A5396"/>
          <cell r="B5396" t="str">
            <v/>
          </cell>
          <cell r="C5396"/>
          <cell r="D5396" t="str">
            <v/>
          </cell>
          <cell r="E5396" t="str">
            <v/>
          </cell>
          <cell r="F5396" t="str">
            <v/>
          </cell>
          <cell r="G5396" t="str">
            <v/>
          </cell>
          <cell r="H5396" t="str">
            <v/>
          </cell>
          <cell r="I5396"/>
          <cell r="J5396"/>
          <cell r="K5396"/>
          <cell r="L5396"/>
          <cell r="M5396" t="str">
            <v/>
          </cell>
          <cell r="N5396"/>
          <cell r="O5396"/>
          <cell r="P5396"/>
          <cell r="Q5396" t="str">
            <v/>
          </cell>
          <cell r="R5396"/>
          <cell r="S5396" t="str">
            <v/>
          </cell>
          <cell r="T5396"/>
          <cell r="U5396"/>
          <cell r="V5396" t="str">
            <v/>
          </cell>
        </row>
        <row r="5397">
          <cell r="A5397"/>
          <cell r="B5397" t="str">
            <v/>
          </cell>
          <cell r="C5397"/>
          <cell r="D5397" t="str">
            <v/>
          </cell>
          <cell r="E5397" t="str">
            <v/>
          </cell>
          <cell r="F5397" t="str">
            <v/>
          </cell>
          <cell r="G5397" t="str">
            <v/>
          </cell>
          <cell r="H5397" t="str">
            <v/>
          </cell>
          <cell r="I5397"/>
          <cell r="J5397"/>
          <cell r="K5397"/>
          <cell r="L5397"/>
          <cell r="M5397" t="str">
            <v/>
          </cell>
          <cell r="N5397"/>
          <cell r="O5397"/>
          <cell r="P5397"/>
          <cell r="Q5397" t="str">
            <v/>
          </cell>
          <cell r="R5397"/>
          <cell r="S5397" t="str">
            <v/>
          </cell>
          <cell r="T5397"/>
          <cell r="U5397"/>
          <cell r="V5397" t="str">
            <v/>
          </cell>
        </row>
        <row r="5398">
          <cell r="A5398"/>
          <cell r="B5398" t="str">
            <v/>
          </cell>
          <cell r="C5398"/>
          <cell r="D5398" t="str">
            <v/>
          </cell>
          <cell r="E5398" t="str">
            <v/>
          </cell>
          <cell r="F5398" t="str">
            <v/>
          </cell>
          <cell r="G5398" t="str">
            <v/>
          </cell>
          <cell r="H5398" t="str">
            <v/>
          </cell>
          <cell r="I5398"/>
          <cell r="J5398"/>
          <cell r="K5398"/>
          <cell r="L5398"/>
          <cell r="M5398" t="str">
            <v/>
          </cell>
          <cell r="N5398"/>
          <cell r="O5398"/>
          <cell r="P5398"/>
          <cell r="Q5398" t="str">
            <v/>
          </cell>
          <cell r="R5398"/>
          <cell r="S5398" t="str">
            <v/>
          </cell>
          <cell r="T5398"/>
          <cell r="U5398"/>
          <cell r="V5398" t="str">
            <v/>
          </cell>
        </row>
        <row r="5399">
          <cell r="A5399"/>
          <cell r="B5399" t="str">
            <v/>
          </cell>
          <cell r="C5399"/>
          <cell r="D5399" t="str">
            <v/>
          </cell>
          <cell r="E5399" t="str">
            <v/>
          </cell>
          <cell r="F5399" t="str">
            <v/>
          </cell>
          <cell r="G5399" t="str">
            <v/>
          </cell>
          <cell r="H5399" t="str">
            <v/>
          </cell>
          <cell r="I5399"/>
          <cell r="J5399"/>
          <cell r="K5399"/>
          <cell r="L5399"/>
          <cell r="M5399" t="str">
            <v/>
          </cell>
          <cell r="N5399"/>
          <cell r="O5399"/>
          <cell r="P5399"/>
          <cell r="Q5399" t="str">
            <v/>
          </cell>
          <cell r="R5399"/>
          <cell r="S5399" t="str">
            <v/>
          </cell>
          <cell r="T5399"/>
          <cell r="U5399"/>
          <cell r="V5399" t="str">
            <v/>
          </cell>
        </row>
        <row r="5400">
          <cell r="A5400"/>
          <cell r="B5400" t="str">
            <v/>
          </cell>
          <cell r="C5400"/>
          <cell r="D5400" t="str">
            <v/>
          </cell>
          <cell r="E5400" t="str">
            <v/>
          </cell>
          <cell r="F5400" t="str">
            <v/>
          </cell>
          <cell r="G5400" t="str">
            <v/>
          </cell>
          <cell r="H5400" t="str">
            <v/>
          </cell>
          <cell r="I5400"/>
          <cell r="J5400"/>
          <cell r="K5400"/>
          <cell r="L5400"/>
          <cell r="M5400" t="str">
            <v/>
          </cell>
          <cell r="N5400"/>
          <cell r="O5400"/>
          <cell r="P5400"/>
          <cell r="Q5400" t="str">
            <v/>
          </cell>
          <cell r="R5400"/>
          <cell r="S5400" t="str">
            <v/>
          </cell>
          <cell r="T5400"/>
          <cell r="U5400"/>
          <cell r="V5400" t="str">
            <v/>
          </cell>
        </row>
        <row r="5401">
          <cell r="A5401"/>
          <cell r="B5401" t="str">
            <v/>
          </cell>
          <cell r="C5401"/>
          <cell r="D5401" t="str">
            <v/>
          </cell>
          <cell r="E5401" t="str">
            <v/>
          </cell>
          <cell r="F5401" t="str">
            <v/>
          </cell>
          <cell r="G5401" t="str">
            <v/>
          </cell>
          <cell r="H5401" t="str">
            <v/>
          </cell>
          <cell r="I5401"/>
          <cell r="J5401"/>
          <cell r="K5401"/>
          <cell r="L5401"/>
          <cell r="M5401" t="str">
            <v/>
          </cell>
          <cell r="N5401"/>
          <cell r="O5401"/>
          <cell r="P5401"/>
          <cell r="Q5401" t="str">
            <v/>
          </cell>
          <cell r="R5401"/>
          <cell r="S5401" t="str">
            <v/>
          </cell>
          <cell r="T5401"/>
          <cell r="U5401"/>
          <cell r="V5401" t="str">
            <v/>
          </cell>
        </row>
        <row r="5402">
          <cell r="A5402"/>
          <cell r="B5402" t="str">
            <v/>
          </cell>
          <cell r="C5402"/>
          <cell r="D5402" t="str">
            <v/>
          </cell>
          <cell r="E5402" t="str">
            <v/>
          </cell>
          <cell r="F5402" t="str">
            <v/>
          </cell>
          <cell r="G5402" t="str">
            <v/>
          </cell>
          <cell r="H5402" t="str">
            <v/>
          </cell>
          <cell r="I5402"/>
          <cell r="J5402"/>
          <cell r="K5402"/>
          <cell r="L5402"/>
          <cell r="M5402" t="str">
            <v/>
          </cell>
          <cell r="N5402"/>
          <cell r="O5402"/>
          <cell r="P5402"/>
          <cell r="Q5402" t="str">
            <v/>
          </cell>
          <cell r="R5402"/>
          <cell r="S5402" t="str">
            <v/>
          </cell>
          <cell r="T5402"/>
          <cell r="U5402"/>
          <cell r="V5402" t="str">
            <v/>
          </cell>
        </row>
        <row r="5403">
          <cell r="A5403"/>
          <cell r="B5403" t="str">
            <v/>
          </cell>
          <cell r="C5403"/>
          <cell r="D5403" t="str">
            <v/>
          </cell>
          <cell r="E5403" t="str">
            <v/>
          </cell>
          <cell r="F5403" t="str">
            <v/>
          </cell>
          <cell r="G5403" t="str">
            <v/>
          </cell>
          <cell r="H5403" t="str">
            <v/>
          </cell>
          <cell r="I5403"/>
          <cell r="J5403"/>
          <cell r="K5403"/>
          <cell r="L5403"/>
          <cell r="M5403" t="str">
            <v/>
          </cell>
          <cell r="N5403"/>
          <cell r="O5403"/>
          <cell r="P5403"/>
          <cell r="Q5403" t="str">
            <v/>
          </cell>
          <cell r="R5403"/>
          <cell r="S5403" t="str">
            <v/>
          </cell>
          <cell r="T5403"/>
          <cell r="U5403"/>
          <cell r="V5403" t="str">
            <v/>
          </cell>
        </row>
        <row r="5404">
          <cell r="A5404"/>
          <cell r="B5404" t="str">
            <v/>
          </cell>
          <cell r="C5404"/>
          <cell r="D5404" t="str">
            <v/>
          </cell>
          <cell r="E5404" t="str">
            <v/>
          </cell>
          <cell r="F5404" t="str">
            <v/>
          </cell>
          <cell r="G5404" t="str">
            <v/>
          </cell>
          <cell r="H5404" t="str">
            <v/>
          </cell>
          <cell r="I5404"/>
          <cell r="J5404"/>
          <cell r="K5404"/>
          <cell r="L5404"/>
          <cell r="M5404" t="str">
            <v/>
          </cell>
          <cell r="N5404"/>
          <cell r="O5404"/>
          <cell r="P5404"/>
          <cell r="Q5404" t="str">
            <v/>
          </cell>
          <cell r="R5404"/>
          <cell r="S5404" t="str">
            <v/>
          </cell>
          <cell r="T5404"/>
          <cell r="U5404"/>
          <cell r="V5404" t="str">
            <v/>
          </cell>
        </row>
        <row r="5405">
          <cell r="A5405"/>
          <cell r="B5405" t="str">
            <v/>
          </cell>
          <cell r="C5405"/>
          <cell r="D5405" t="str">
            <v/>
          </cell>
          <cell r="E5405" t="str">
            <v/>
          </cell>
          <cell r="F5405" t="str">
            <v/>
          </cell>
          <cell r="G5405" t="str">
            <v/>
          </cell>
          <cell r="H5405" t="str">
            <v/>
          </cell>
          <cell r="I5405"/>
          <cell r="J5405"/>
          <cell r="K5405"/>
          <cell r="L5405"/>
          <cell r="M5405" t="str">
            <v/>
          </cell>
          <cell r="N5405"/>
          <cell r="O5405"/>
          <cell r="P5405"/>
          <cell r="Q5405" t="str">
            <v/>
          </cell>
          <cell r="R5405"/>
          <cell r="S5405" t="str">
            <v/>
          </cell>
          <cell r="T5405"/>
          <cell r="U5405"/>
          <cell r="V5405" t="str">
            <v/>
          </cell>
        </row>
        <row r="5406">
          <cell r="A5406"/>
          <cell r="B5406" t="str">
            <v/>
          </cell>
          <cell r="C5406"/>
          <cell r="D5406" t="str">
            <v/>
          </cell>
          <cell r="E5406" t="str">
            <v/>
          </cell>
          <cell r="F5406" t="str">
            <v/>
          </cell>
          <cell r="G5406" t="str">
            <v/>
          </cell>
          <cell r="H5406" t="str">
            <v/>
          </cell>
          <cell r="I5406"/>
          <cell r="J5406"/>
          <cell r="K5406"/>
          <cell r="L5406"/>
          <cell r="M5406" t="str">
            <v/>
          </cell>
          <cell r="N5406"/>
          <cell r="O5406"/>
          <cell r="P5406"/>
          <cell r="Q5406" t="str">
            <v/>
          </cell>
          <cell r="R5406"/>
          <cell r="S5406" t="str">
            <v/>
          </cell>
          <cell r="T5406"/>
          <cell r="U5406"/>
          <cell r="V5406" t="str">
            <v/>
          </cell>
        </row>
        <row r="5407">
          <cell r="A5407"/>
          <cell r="B5407" t="str">
            <v/>
          </cell>
          <cell r="C5407"/>
          <cell r="D5407" t="str">
            <v/>
          </cell>
          <cell r="E5407" t="str">
            <v/>
          </cell>
          <cell r="F5407" t="str">
            <v/>
          </cell>
          <cell r="G5407" t="str">
            <v/>
          </cell>
          <cell r="H5407" t="str">
            <v/>
          </cell>
          <cell r="I5407"/>
          <cell r="J5407"/>
          <cell r="K5407"/>
          <cell r="L5407"/>
          <cell r="M5407" t="str">
            <v/>
          </cell>
          <cell r="N5407"/>
          <cell r="O5407"/>
          <cell r="P5407"/>
          <cell r="Q5407" t="str">
            <v/>
          </cell>
          <cell r="R5407"/>
          <cell r="S5407" t="str">
            <v/>
          </cell>
          <cell r="T5407"/>
          <cell r="U5407"/>
          <cell r="V5407" t="str">
            <v/>
          </cell>
        </row>
        <row r="5408">
          <cell r="A5408"/>
          <cell r="B5408" t="str">
            <v/>
          </cell>
          <cell r="C5408"/>
          <cell r="D5408" t="str">
            <v/>
          </cell>
          <cell r="E5408" t="str">
            <v/>
          </cell>
          <cell r="F5408" t="str">
            <v/>
          </cell>
          <cell r="G5408" t="str">
            <v/>
          </cell>
          <cell r="H5408" t="str">
            <v/>
          </cell>
          <cell r="I5408"/>
          <cell r="J5408"/>
          <cell r="K5408"/>
          <cell r="L5408"/>
          <cell r="M5408" t="str">
            <v/>
          </cell>
          <cell r="N5408"/>
          <cell r="O5408"/>
          <cell r="P5408"/>
          <cell r="Q5408" t="str">
            <v/>
          </cell>
          <cell r="R5408"/>
          <cell r="S5408" t="str">
            <v/>
          </cell>
          <cell r="T5408"/>
          <cell r="U5408"/>
          <cell r="V5408" t="str">
            <v/>
          </cell>
        </row>
        <row r="5409">
          <cell r="A5409"/>
          <cell r="B5409" t="str">
            <v/>
          </cell>
          <cell r="C5409"/>
          <cell r="D5409" t="str">
            <v/>
          </cell>
          <cell r="E5409" t="str">
            <v/>
          </cell>
          <cell r="F5409" t="str">
            <v/>
          </cell>
          <cell r="G5409" t="str">
            <v/>
          </cell>
          <cell r="H5409" t="str">
            <v/>
          </cell>
          <cell r="I5409"/>
          <cell r="J5409"/>
          <cell r="K5409"/>
          <cell r="L5409"/>
          <cell r="M5409" t="str">
            <v/>
          </cell>
          <cell r="N5409"/>
          <cell r="O5409"/>
          <cell r="P5409"/>
          <cell r="Q5409" t="str">
            <v/>
          </cell>
          <cell r="R5409"/>
          <cell r="S5409" t="str">
            <v/>
          </cell>
          <cell r="T5409"/>
          <cell r="U5409"/>
          <cell r="V5409" t="str">
            <v/>
          </cell>
        </row>
        <row r="5410">
          <cell r="A5410"/>
          <cell r="B5410" t="str">
            <v/>
          </cell>
          <cell r="C5410"/>
          <cell r="D5410" t="str">
            <v/>
          </cell>
          <cell r="E5410" t="str">
            <v/>
          </cell>
          <cell r="F5410" t="str">
            <v/>
          </cell>
          <cell r="G5410" t="str">
            <v/>
          </cell>
          <cell r="H5410" t="str">
            <v/>
          </cell>
          <cell r="I5410"/>
          <cell r="J5410"/>
          <cell r="K5410"/>
          <cell r="L5410"/>
          <cell r="M5410" t="str">
            <v/>
          </cell>
          <cell r="N5410"/>
          <cell r="O5410"/>
          <cell r="P5410"/>
          <cell r="Q5410" t="str">
            <v/>
          </cell>
          <cell r="R5410"/>
          <cell r="S5410" t="str">
            <v/>
          </cell>
          <cell r="T5410"/>
          <cell r="U5410"/>
          <cell r="V5410" t="str">
            <v/>
          </cell>
        </row>
        <row r="5411">
          <cell r="A5411"/>
          <cell r="B5411" t="str">
            <v/>
          </cell>
          <cell r="C5411"/>
          <cell r="D5411" t="str">
            <v/>
          </cell>
          <cell r="E5411" t="str">
            <v/>
          </cell>
          <cell r="F5411" t="str">
            <v/>
          </cell>
          <cell r="G5411" t="str">
            <v/>
          </cell>
          <cell r="H5411" t="str">
            <v/>
          </cell>
          <cell r="I5411"/>
          <cell r="J5411"/>
          <cell r="K5411"/>
          <cell r="L5411"/>
          <cell r="M5411" t="str">
            <v/>
          </cell>
          <cell r="N5411"/>
          <cell r="O5411"/>
          <cell r="P5411"/>
          <cell r="Q5411" t="str">
            <v/>
          </cell>
          <cell r="R5411"/>
          <cell r="S5411" t="str">
            <v/>
          </cell>
          <cell r="T5411"/>
          <cell r="U5411"/>
          <cell r="V5411" t="str">
            <v/>
          </cell>
        </row>
        <row r="5412">
          <cell r="A5412"/>
          <cell r="B5412" t="str">
            <v/>
          </cell>
          <cell r="C5412"/>
          <cell r="D5412" t="str">
            <v/>
          </cell>
          <cell r="E5412" t="str">
            <v/>
          </cell>
          <cell r="F5412" t="str">
            <v/>
          </cell>
          <cell r="G5412" t="str">
            <v/>
          </cell>
          <cell r="H5412" t="str">
            <v/>
          </cell>
          <cell r="I5412"/>
          <cell r="J5412"/>
          <cell r="K5412"/>
          <cell r="L5412"/>
          <cell r="M5412" t="str">
            <v/>
          </cell>
          <cell r="N5412"/>
          <cell r="O5412"/>
          <cell r="P5412"/>
          <cell r="Q5412" t="str">
            <v/>
          </cell>
          <cell r="R5412"/>
          <cell r="S5412" t="str">
            <v/>
          </cell>
          <cell r="T5412"/>
          <cell r="U5412"/>
          <cell r="V5412" t="str">
            <v/>
          </cell>
        </row>
        <row r="5413">
          <cell r="A5413"/>
          <cell r="B5413" t="str">
            <v/>
          </cell>
          <cell r="C5413"/>
          <cell r="D5413" t="str">
            <v/>
          </cell>
          <cell r="E5413" t="str">
            <v/>
          </cell>
          <cell r="F5413" t="str">
            <v/>
          </cell>
          <cell r="G5413" t="str">
            <v/>
          </cell>
          <cell r="H5413" t="str">
            <v/>
          </cell>
          <cell r="I5413"/>
          <cell r="J5413"/>
          <cell r="K5413"/>
          <cell r="L5413"/>
          <cell r="M5413" t="str">
            <v/>
          </cell>
          <cell r="N5413"/>
          <cell r="O5413"/>
          <cell r="P5413"/>
          <cell r="Q5413" t="str">
            <v/>
          </cell>
          <cell r="R5413"/>
          <cell r="S5413" t="str">
            <v/>
          </cell>
          <cell r="T5413"/>
          <cell r="U5413"/>
          <cell r="V5413" t="str">
            <v/>
          </cell>
        </row>
        <row r="5414">
          <cell r="A5414"/>
          <cell r="B5414" t="str">
            <v/>
          </cell>
          <cell r="C5414"/>
          <cell r="D5414" t="str">
            <v/>
          </cell>
          <cell r="E5414" t="str">
            <v/>
          </cell>
          <cell r="F5414" t="str">
            <v/>
          </cell>
          <cell r="G5414" t="str">
            <v/>
          </cell>
          <cell r="H5414" t="str">
            <v/>
          </cell>
          <cell r="I5414"/>
          <cell r="J5414"/>
          <cell r="K5414"/>
          <cell r="L5414"/>
          <cell r="M5414" t="str">
            <v/>
          </cell>
          <cell r="N5414"/>
          <cell r="O5414"/>
          <cell r="P5414"/>
          <cell r="Q5414" t="str">
            <v/>
          </cell>
          <cell r="R5414"/>
          <cell r="S5414" t="str">
            <v/>
          </cell>
          <cell r="T5414"/>
          <cell r="U5414"/>
          <cell r="V5414" t="str">
            <v/>
          </cell>
        </row>
        <row r="5415">
          <cell r="A5415"/>
          <cell r="B5415" t="str">
            <v/>
          </cell>
          <cell r="C5415"/>
          <cell r="D5415" t="str">
            <v/>
          </cell>
          <cell r="E5415" t="str">
            <v/>
          </cell>
          <cell r="F5415" t="str">
            <v/>
          </cell>
          <cell r="G5415" t="str">
            <v/>
          </cell>
          <cell r="H5415" t="str">
            <v/>
          </cell>
          <cell r="I5415"/>
          <cell r="J5415"/>
          <cell r="K5415"/>
          <cell r="L5415"/>
          <cell r="M5415" t="str">
            <v/>
          </cell>
          <cell r="N5415"/>
          <cell r="O5415"/>
          <cell r="P5415"/>
          <cell r="Q5415" t="str">
            <v/>
          </cell>
          <cell r="R5415"/>
          <cell r="S5415" t="str">
            <v/>
          </cell>
          <cell r="T5415"/>
          <cell r="U5415"/>
          <cell r="V5415" t="str">
            <v/>
          </cell>
        </row>
        <row r="5416">
          <cell r="A5416"/>
          <cell r="B5416" t="str">
            <v/>
          </cell>
          <cell r="C5416"/>
          <cell r="D5416" t="str">
            <v/>
          </cell>
          <cell r="E5416" t="str">
            <v/>
          </cell>
          <cell r="F5416" t="str">
            <v/>
          </cell>
          <cell r="G5416" t="str">
            <v/>
          </cell>
          <cell r="H5416" t="str">
            <v/>
          </cell>
          <cell r="I5416"/>
          <cell r="J5416"/>
          <cell r="K5416"/>
          <cell r="L5416"/>
          <cell r="M5416" t="str">
            <v/>
          </cell>
          <cell r="N5416"/>
          <cell r="O5416"/>
          <cell r="P5416"/>
          <cell r="Q5416" t="str">
            <v/>
          </cell>
          <cell r="R5416"/>
          <cell r="S5416" t="str">
            <v/>
          </cell>
          <cell r="T5416"/>
          <cell r="U5416"/>
          <cell r="V5416" t="str">
            <v/>
          </cell>
        </row>
        <row r="5417">
          <cell r="A5417"/>
          <cell r="B5417" t="str">
            <v/>
          </cell>
          <cell r="C5417"/>
          <cell r="D5417" t="str">
            <v/>
          </cell>
          <cell r="E5417" t="str">
            <v/>
          </cell>
          <cell r="F5417" t="str">
            <v/>
          </cell>
          <cell r="G5417" t="str">
            <v/>
          </cell>
          <cell r="H5417" t="str">
            <v/>
          </cell>
          <cell r="I5417"/>
          <cell r="J5417"/>
          <cell r="K5417"/>
          <cell r="L5417"/>
          <cell r="M5417" t="str">
            <v/>
          </cell>
          <cell r="N5417"/>
          <cell r="O5417"/>
          <cell r="P5417"/>
          <cell r="Q5417" t="str">
            <v/>
          </cell>
          <cell r="R5417"/>
          <cell r="S5417" t="str">
            <v/>
          </cell>
          <cell r="T5417"/>
          <cell r="U5417"/>
          <cell r="V5417" t="str">
            <v/>
          </cell>
        </row>
        <row r="5418">
          <cell r="A5418"/>
          <cell r="B5418" t="str">
            <v/>
          </cell>
          <cell r="C5418"/>
          <cell r="D5418" t="str">
            <v/>
          </cell>
          <cell r="E5418" t="str">
            <v/>
          </cell>
          <cell r="F5418" t="str">
            <v/>
          </cell>
          <cell r="G5418" t="str">
            <v/>
          </cell>
          <cell r="H5418" t="str">
            <v/>
          </cell>
          <cell r="I5418"/>
          <cell r="J5418"/>
          <cell r="K5418"/>
          <cell r="L5418"/>
          <cell r="M5418" t="str">
            <v/>
          </cell>
          <cell r="N5418"/>
          <cell r="O5418"/>
          <cell r="P5418"/>
          <cell r="Q5418" t="str">
            <v/>
          </cell>
          <cell r="R5418"/>
          <cell r="S5418" t="str">
            <v/>
          </cell>
          <cell r="T5418"/>
          <cell r="U5418"/>
          <cell r="V5418" t="str">
            <v/>
          </cell>
        </row>
        <row r="5419">
          <cell r="A5419"/>
          <cell r="B5419" t="str">
            <v/>
          </cell>
          <cell r="C5419"/>
          <cell r="D5419" t="str">
            <v/>
          </cell>
          <cell r="E5419" t="str">
            <v/>
          </cell>
          <cell r="F5419" t="str">
            <v/>
          </cell>
          <cell r="G5419" t="str">
            <v/>
          </cell>
          <cell r="H5419" t="str">
            <v/>
          </cell>
          <cell r="I5419"/>
          <cell r="J5419"/>
          <cell r="K5419"/>
          <cell r="L5419"/>
          <cell r="M5419" t="str">
            <v/>
          </cell>
          <cell r="N5419"/>
          <cell r="O5419"/>
          <cell r="P5419"/>
          <cell r="Q5419" t="str">
            <v/>
          </cell>
          <cell r="R5419"/>
          <cell r="S5419" t="str">
            <v/>
          </cell>
          <cell r="T5419"/>
          <cell r="U5419"/>
          <cell r="V5419" t="str">
            <v/>
          </cell>
        </row>
        <row r="5420">
          <cell r="A5420"/>
          <cell r="B5420" t="str">
            <v/>
          </cell>
          <cell r="C5420"/>
          <cell r="D5420" t="str">
            <v/>
          </cell>
          <cell r="E5420" t="str">
            <v/>
          </cell>
          <cell r="F5420" t="str">
            <v/>
          </cell>
          <cell r="G5420" t="str">
            <v/>
          </cell>
          <cell r="H5420" t="str">
            <v/>
          </cell>
          <cell r="I5420"/>
          <cell r="J5420"/>
          <cell r="K5420"/>
          <cell r="L5420"/>
          <cell r="M5420" t="str">
            <v/>
          </cell>
          <cell r="N5420"/>
          <cell r="O5420"/>
          <cell r="P5420"/>
          <cell r="Q5420" t="str">
            <v/>
          </cell>
          <cell r="R5420"/>
          <cell r="S5420" t="str">
            <v/>
          </cell>
          <cell r="T5420"/>
          <cell r="U5420"/>
          <cell r="V5420" t="str">
            <v/>
          </cell>
        </row>
        <row r="5421">
          <cell r="A5421"/>
          <cell r="B5421" t="str">
            <v/>
          </cell>
          <cell r="C5421"/>
          <cell r="D5421" t="str">
            <v/>
          </cell>
          <cell r="E5421" t="str">
            <v/>
          </cell>
          <cell r="F5421" t="str">
            <v/>
          </cell>
          <cell r="G5421" t="str">
            <v/>
          </cell>
          <cell r="H5421" t="str">
            <v/>
          </cell>
          <cell r="I5421"/>
          <cell r="J5421"/>
          <cell r="K5421"/>
          <cell r="L5421"/>
          <cell r="M5421" t="str">
            <v/>
          </cell>
          <cell r="N5421"/>
          <cell r="O5421"/>
          <cell r="P5421"/>
          <cell r="Q5421" t="str">
            <v/>
          </cell>
          <cell r="R5421"/>
          <cell r="S5421" t="str">
            <v/>
          </cell>
          <cell r="T5421"/>
          <cell r="U5421"/>
          <cell r="V5421" t="str">
            <v/>
          </cell>
        </row>
        <row r="5422">
          <cell r="A5422"/>
          <cell r="B5422" t="str">
            <v/>
          </cell>
          <cell r="C5422"/>
          <cell r="D5422" t="str">
            <v/>
          </cell>
          <cell r="E5422" t="str">
            <v/>
          </cell>
          <cell r="F5422" t="str">
            <v/>
          </cell>
          <cell r="G5422" t="str">
            <v/>
          </cell>
          <cell r="H5422" t="str">
            <v/>
          </cell>
          <cell r="I5422"/>
          <cell r="J5422"/>
          <cell r="K5422"/>
          <cell r="L5422"/>
          <cell r="M5422" t="str">
            <v/>
          </cell>
          <cell r="N5422"/>
          <cell r="O5422"/>
          <cell r="P5422"/>
          <cell r="Q5422" t="str">
            <v/>
          </cell>
          <cell r="R5422"/>
          <cell r="S5422" t="str">
            <v/>
          </cell>
          <cell r="T5422"/>
          <cell r="U5422"/>
          <cell r="V5422" t="str">
            <v/>
          </cell>
        </row>
        <row r="5423">
          <cell r="A5423"/>
          <cell r="B5423" t="str">
            <v/>
          </cell>
          <cell r="C5423"/>
          <cell r="D5423" t="str">
            <v/>
          </cell>
          <cell r="E5423" t="str">
            <v/>
          </cell>
          <cell r="F5423" t="str">
            <v/>
          </cell>
          <cell r="G5423" t="str">
            <v/>
          </cell>
          <cell r="H5423" t="str">
            <v/>
          </cell>
          <cell r="I5423"/>
          <cell r="J5423"/>
          <cell r="K5423"/>
          <cell r="L5423"/>
          <cell r="M5423" t="str">
            <v/>
          </cell>
          <cell r="N5423"/>
          <cell r="O5423"/>
          <cell r="P5423"/>
          <cell r="Q5423" t="str">
            <v/>
          </cell>
          <cell r="R5423"/>
          <cell r="S5423" t="str">
            <v/>
          </cell>
          <cell r="T5423"/>
          <cell r="U5423"/>
          <cell r="V5423" t="str">
            <v/>
          </cell>
        </row>
        <row r="5424">
          <cell r="A5424"/>
          <cell r="B5424" t="str">
            <v/>
          </cell>
          <cell r="C5424"/>
          <cell r="D5424" t="str">
            <v/>
          </cell>
          <cell r="E5424" t="str">
            <v/>
          </cell>
          <cell r="F5424" t="str">
            <v/>
          </cell>
          <cell r="G5424" t="str">
            <v/>
          </cell>
          <cell r="H5424" t="str">
            <v/>
          </cell>
          <cell r="I5424"/>
          <cell r="J5424"/>
          <cell r="K5424"/>
          <cell r="L5424"/>
          <cell r="M5424" t="str">
            <v/>
          </cell>
          <cell r="N5424"/>
          <cell r="O5424"/>
          <cell r="P5424"/>
          <cell r="Q5424" t="str">
            <v/>
          </cell>
          <cell r="R5424"/>
          <cell r="S5424" t="str">
            <v/>
          </cell>
          <cell r="T5424"/>
          <cell r="U5424"/>
          <cell r="V5424" t="str">
            <v/>
          </cell>
        </row>
        <row r="5425">
          <cell r="A5425"/>
          <cell r="B5425" t="str">
            <v/>
          </cell>
          <cell r="C5425"/>
          <cell r="D5425" t="str">
            <v/>
          </cell>
          <cell r="E5425" t="str">
            <v/>
          </cell>
          <cell r="F5425" t="str">
            <v/>
          </cell>
          <cell r="G5425" t="str">
            <v/>
          </cell>
          <cell r="H5425" t="str">
            <v/>
          </cell>
          <cell r="I5425"/>
          <cell r="J5425"/>
          <cell r="K5425"/>
          <cell r="L5425"/>
          <cell r="M5425" t="str">
            <v/>
          </cell>
          <cell r="N5425"/>
          <cell r="O5425"/>
          <cell r="P5425"/>
          <cell r="Q5425" t="str">
            <v/>
          </cell>
          <cell r="R5425"/>
          <cell r="S5425" t="str">
            <v/>
          </cell>
          <cell r="T5425"/>
          <cell r="U5425"/>
          <cell r="V5425" t="str">
            <v/>
          </cell>
        </row>
        <row r="5426">
          <cell r="A5426"/>
          <cell r="B5426" t="str">
            <v/>
          </cell>
          <cell r="C5426"/>
          <cell r="D5426" t="str">
            <v/>
          </cell>
          <cell r="E5426" t="str">
            <v/>
          </cell>
          <cell r="F5426" t="str">
            <v/>
          </cell>
          <cell r="G5426" t="str">
            <v/>
          </cell>
          <cell r="H5426" t="str">
            <v/>
          </cell>
          <cell r="I5426"/>
          <cell r="J5426"/>
          <cell r="K5426"/>
          <cell r="L5426"/>
          <cell r="M5426" t="str">
            <v/>
          </cell>
          <cell r="N5426"/>
          <cell r="O5426"/>
          <cell r="P5426"/>
          <cell r="Q5426" t="str">
            <v/>
          </cell>
          <cell r="R5426"/>
          <cell r="S5426" t="str">
            <v/>
          </cell>
          <cell r="T5426"/>
          <cell r="U5426"/>
          <cell r="V5426" t="str">
            <v/>
          </cell>
        </row>
        <row r="5427">
          <cell r="A5427"/>
          <cell r="B5427" t="str">
            <v/>
          </cell>
          <cell r="C5427"/>
          <cell r="D5427" t="str">
            <v/>
          </cell>
          <cell r="E5427" t="str">
            <v/>
          </cell>
          <cell r="F5427" t="str">
            <v/>
          </cell>
          <cell r="G5427" t="str">
            <v/>
          </cell>
          <cell r="H5427" t="str">
            <v/>
          </cell>
          <cell r="I5427"/>
          <cell r="J5427"/>
          <cell r="K5427"/>
          <cell r="L5427"/>
          <cell r="M5427" t="str">
            <v/>
          </cell>
          <cell r="N5427"/>
          <cell r="O5427"/>
          <cell r="P5427"/>
          <cell r="Q5427" t="str">
            <v/>
          </cell>
          <cell r="R5427"/>
          <cell r="S5427" t="str">
            <v/>
          </cell>
          <cell r="T5427"/>
          <cell r="U5427"/>
          <cell r="V5427" t="str">
            <v/>
          </cell>
        </row>
        <row r="5428">
          <cell r="A5428"/>
          <cell r="B5428" t="str">
            <v/>
          </cell>
          <cell r="C5428"/>
          <cell r="D5428" t="str">
            <v/>
          </cell>
          <cell r="E5428" t="str">
            <v/>
          </cell>
          <cell r="F5428" t="str">
            <v/>
          </cell>
          <cell r="G5428" t="str">
            <v/>
          </cell>
          <cell r="H5428" t="str">
            <v/>
          </cell>
          <cell r="I5428"/>
          <cell r="J5428"/>
          <cell r="K5428"/>
          <cell r="L5428"/>
          <cell r="M5428" t="str">
            <v/>
          </cell>
          <cell r="N5428"/>
          <cell r="O5428"/>
          <cell r="P5428"/>
          <cell r="Q5428" t="str">
            <v/>
          </cell>
          <cell r="R5428"/>
          <cell r="S5428" t="str">
            <v/>
          </cell>
          <cell r="T5428"/>
          <cell r="U5428"/>
          <cell r="V5428" t="str">
            <v/>
          </cell>
        </row>
        <row r="5429">
          <cell r="A5429"/>
          <cell r="B5429" t="str">
            <v/>
          </cell>
          <cell r="C5429"/>
          <cell r="D5429" t="str">
            <v/>
          </cell>
          <cell r="E5429" t="str">
            <v/>
          </cell>
          <cell r="F5429" t="str">
            <v/>
          </cell>
          <cell r="G5429" t="str">
            <v/>
          </cell>
          <cell r="H5429" t="str">
            <v/>
          </cell>
          <cell r="I5429"/>
          <cell r="J5429"/>
          <cell r="K5429"/>
          <cell r="L5429"/>
          <cell r="M5429" t="str">
            <v/>
          </cell>
          <cell r="N5429"/>
          <cell r="O5429"/>
          <cell r="P5429"/>
          <cell r="Q5429" t="str">
            <v/>
          </cell>
          <cell r="R5429"/>
          <cell r="S5429" t="str">
            <v/>
          </cell>
          <cell r="T5429"/>
          <cell r="U5429"/>
          <cell r="V5429" t="str">
            <v/>
          </cell>
        </row>
        <row r="5430">
          <cell r="A5430"/>
          <cell r="B5430" t="str">
            <v/>
          </cell>
          <cell r="C5430"/>
          <cell r="D5430" t="str">
            <v/>
          </cell>
          <cell r="E5430" t="str">
            <v/>
          </cell>
          <cell r="F5430" t="str">
            <v/>
          </cell>
          <cell r="G5430" t="str">
            <v/>
          </cell>
          <cell r="H5430" t="str">
            <v/>
          </cell>
          <cell r="I5430"/>
          <cell r="J5430"/>
          <cell r="K5430"/>
          <cell r="L5430"/>
          <cell r="M5430" t="str">
            <v/>
          </cell>
          <cell r="N5430"/>
          <cell r="O5430"/>
          <cell r="P5430"/>
          <cell r="Q5430" t="str">
            <v/>
          </cell>
          <cell r="R5430"/>
          <cell r="S5430" t="str">
            <v/>
          </cell>
          <cell r="T5430"/>
          <cell r="U5430"/>
          <cell r="V5430" t="str">
            <v/>
          </cell>
        </row>
        <row r="5431">
          <cell r="A5431"/>
          <cell r="B5431" t="str">
            <v/>
          </cell>
          <cell r="C5431"/>
          <cell r="D5431" t="str">
            <v/>
          </cell>
          <cell r="E5431" t="str">
            <v/>
          </cell>
          <cell r="F5431" t="str">
            <v/>
          </cell>
          <cell r="G5431" t="str">
            <v/>
          </cell>
          <cell r="H5431" t="str">
            <v/>
          </cell>
          <cell r="I5431"/>
          <cell r="J5431"/>
          <cell r="K5431"/>
          <cell r="L5431"/>
          <cell r="M5431" t="str">
            <v/>
          </cell>
          <cell r="N5431"/>
          <cell r="O5431"/>
          <cell r="P5431"/>
          <cell r="Q5431" t="str">
            <v/>
          </cell>
          <cell r="R5431"/>
          <cell r="S5431" t="str">
            <v/>
          </cell>
          <cell r="T5431"/>
          <cell r="U5431"/>
          <cell r="V5431" t="str">
            <v/>
          </cell>
        </row>
        <row r="5432">
          <cell r="A5432"/>
          <cell r="B5432" t="str">
            <v/>
          </cell>
          <cell r="C5432"/>
          <cell r="D5432" t="str">
            <v/>
          </cell>
          <cell r="E5432" t="str">
            <v/>
          </cell>
          <cell r="F5432" t="str">
            <v/>
          </cell>
          <cell r="G5432" t="str">
            <v/>
          </cell>
          <cell r="H5432" t="str">
            <v/>
          </cell>
          <cell r="I5432"/>
          <cell r="J5432"/>
          <cell r="K5432"/>
          <cell r="L5432"/>
          <cell r="M5432" t="str">
            <v/>
          </cell>
          <cell r="N5432"/>
          <cell r="O5432"/>
          <cell r="P5432"/>
          <cell r="Q5432" t="str">
            <v/>
          </cell>
          <cell r="R5432"/>
          <cell r="S5432" t="str">
            <v/>
          </cell>
          <cell r="T5432"/>
          <cell r="U5432"/>
          <cell r="V5432" t="str">
            <v/>
          </cell>
        </row>
        <row r="5433">
          <cell r="A5433"/>
          <cell r="B5433" t="str">
            <v/>
          </cell>
          <cell r="C5433"/>
          <cell r="D5433" t="str">
            <v/>
          </cell>
          <cell r="E5433" t="str">
            <v/>
          </cell>
          <cell r="F5433" t="str">
            <v/>
          </cell>
          <cell r="G5433" t="str">
            <v/>
          </cell>
          <cell r="H5433" t="str">
            <v/>
          </cell>
          <cell r="I5433"/>
          <cell r="J5433"/>
          <cell r="K5433"/>
          <cell r="L5433"/>
          <cell r="M5433" t="str">
            <v/>
          </cell>
          <cell r="N5433"/>
          <cell r="O5433"/>
          <cell r="P5433"/>
          <cell r="Q5433" t="str">
            <v/>
          </cell>
          <cell r="R5433"/>
          <cell r="S5433" t="str">
            <v/>
          </cell>
          <cell r="T5433"/>
          <cell r="U5433"/>
          <cell r="V5433" t="str">
            <v/>
          </cell>
        </row>
        <row r="5434">
          <cell r="A5434"/>
          <cell r="B5434" t="str">
            <v/>
          </cell>
          <cell r="C5434"/>
          <cell r="D5434" t="str">
            <v/>
          </cell>
          <cell r="E5434" t="str">
            <v/>
          </cell>
          <cell r="F5434" t="str">
            <v/>
          </cell>
          <cell r="G5434" t="str">
            <v/>
          </cell>
          <cell r="H5434" t="str">
            <v/>
          </cell>
          <cell r="I5434"/>
          <cell r="J5434"/>
          <cell r="K5434"/>
          <cell r="L5434"/>
          <cell r="M5434" t="str">
            <v/>
          </cell>
          <cell r="N5434"/>
          <cell r="O5434"/>
          <cell r="P5434"/>
          <cell r="Q5434" t="str">
            <v/>
          </cell>
          <cell r="R5434"/>
          <cell r="S5434" t="str">
            <v/>
          </cell>
          <cell r="T5434"/>
          <cell r="U5434"/>
          <cell r="V5434" t="str">
            <v/>
          </cell>
        </row>
        <row r="5435">
          <cell r="A5435"/>
          <cell r="B5435" t="str">
            <v/>
          </cell>
          <cell r="C5435"/>
          <cell r="D5435" t="str">
            <v/>
          </cell>
          <cell r="E5435" t="str">
            <v/>
          </cell>
          <cell r="F5435" t="str">
            <v/>
          </cell>
          <cell r="G5435" t="str">
            <v/>
          </cell>
          <cell r="H5435" t="str">
            <v/>
          </cell>
          <cell r="I5435"/>
          <cell r="J5435"/>
          <cell r="K5435"/>
          <cell r="L5435"/>
          <cell r="M5435" t="str">
            <v/>
          </cell>
          <cell r="N5435"/>
          <cell r="O5435"/>
          <cell r="P5435"/>
          <cell r="Q5435" t="str">
            <v/>
          </cell>
          <cell r="R5435"/>
          <cell r="S5435" t="str">
            <v/>
          </cell>
          <cell r="T5435"/>
          <cell r="U5435"/>
          <cell r="V5435" t="str">
            <v/>
          </cell>
        </row>
        <row r="5436">
          <cell r="A5436"/>
          <cell r="B5436" t="str">
            <v/>
          </cell>
          <cell r="C5436"/>
          <cell r="D5436" t="str">
            <v/>
          </cell>
          <cell r="E5436" t="str">
            <v/>
          </cell>
          <cell r="F5436" t="str">
            <v/>
          </cell>
          <cell r="G5436" t="str">
            <v/>
          </cell>
          <cell r="H5436" t="str">
            <v/>
          </cell>
          <cell r="I5436"/>
          <cell r="J5436"/>
          <cell r="K5436"/>
          <cell r="L5436"/>
          <cell r="M5436" t="str">
            <v/>
          </cell>
          <cell r="N5436"/>
          <cell r="O5436"/>
          <cell r="P5436"/>
          <cell r="Q5436" t="str">
            <v/>
          </cell>
          <cell r="R5436"/>
          <cell r="S5436" t="str">
            <v/>
          </cell>
          <cell r="T5436"/>
          <cell r="U5436"/>
          <cell r="V5436" t="str">
            <v/>
          </cell>
        </row>
        <row r="5437">
          <cell r="A5437"/>
          <cell r="B5437" t="str">
            <v/>
          </cell>
          <cell r="C5437"/>
          <cell r="D5437" t="str">
            <v/>
          </cell>
          <cell r="E5437" t="str">
            <v/>
          </cell>
          <cell r="F5437" t="str">
            <v/>
          </cell>
          <cell r="G5437" t="str">
            <v/>
          </cell>
          <cell r="H5437" t="str">
            <v/>
          </cell>
          <cell r="I5437"/>
          <cell r="J5437"/>
          <cell r="K5437"/>
          <cell r="L5437"/>
          <cell r="M5437" t="str">
            <v/>
          </cell>
          <cell r="N5437"/>
          <cell r="O5437"/>
          <cell r="P5437"/>
          <cell r="Q5437" t="str">
            <v/>
          </cell>
          <cell r="R5437"/>
          <cell r="S5437" t="str">
            <v/>
          </cell>
          <cell r="T5437"/>
          <cell r="U5437"/>
          <cell r="V5437" t="str">
            <v/>
          </cell>
        </row>
        <row r="5438">
          <cell r="A5438"/>
          <cell r="B5438" t="str">
            <v/>
          </cell>
          <cell r="C5438"/>
          <cell r="D5438" t="str">
            <v/>
          </cell>
          <cell r="E5438" t="str">
            <v/>
          </cell>
          <cell r="F5438" t="str">
            <v/>
          </cell>
          <cell r="G5438" t="str">
            <v/>
          </cell>
          <cell r="H5438" t="str">
            <v/>
          </cell>
          <cell r="I5438"/>
          <cell r="J5438"/>
          <cell r="K5438"/>
          <cell r="L5438"/>
          <cell r="M5438" t="str">
            <v/>
          </cell>
          <cell r="N5438"/>
          <cell r="O5438"/>
          <cell r="P5438"/>
          <cell r="Q5438" t="str">
            <v/>
          </cell>
          <cell r="R5438"/>
          <cell r="S5438" t="str">
            <v/>
          </cell>
          <cell r="T5438"/>
          <cell r="U5438"/>
          <cell r="V5438" t="str">
            <v/>
          </cell>
        </row>
        <row r="5439">
          <cell r="A5439"/>
          <cell r="B5439" t="str">
            <v/>
          </cell>
          <cell r="C5439"/>
          <cell r="D5439" t="str">
            <v/>
          </cell>
          <cell r="E5439" t="str">
            <v/>
          </cell>
          <cell r="F5439" t="str">
            <v/>
          </cell>
          <cell r="G5439" t="str">
            <v/>
          </cell>
          <cell r="H5439" t="str">
            <v/>
          </cell>
          <cell r="I5439"/>
          <cell r="J5439"/>
          <cell r="K5439"/>
          <cell r="L5439"/>
          <cell r="M5439" t="str">
            <v/>
          </cell>
          <cell r="N5439"/>
          <cell r="O5439"/>
          <cell r="P5439"/>
          <cell r="Q5439" t="str">
            <v/>
          </cell>
          <cell r="R5439"/>
          <cell r="S5439" t="str">
            <v/>
          </cell>
          <cell r="T5439"/>
          <cell r="U5439"/>
          <cell r="V5439" t="str">
            <v/>
          </cell>
        </row>
        <row r="5440">
          <cell r="A5440"/>
          <cell r="B5440" t="str">
            <v/>
          </cell>
          <cell r="C5440"/>
          <cell r="D5440" t="str">
            <v/>
          </cell>
          <cell r="E5440" t="str">
            <v/>
          </cell>
          <cell r="F5440" t="str">
            <v/>
          </cell>
          <cell r="G5440" t="str">
            <v/>
          </cell>
          <cell r="H5440" t="str">
            <v/>
          </cell>
          <cell r="I5440"/>
          <cell r="J5440"/>
          <cell r="K5440"/>
          <cell r="L5440"/>
          <cell r="M5440" t="str">
            <v/>
          </cell>
          <cell r="N5440"/>
          <cell r="O5440"/>
          <cell r="P5440"/>
          <cell r="Q5440" t="str">
            <v/>
          </cell>
          <cell r="R5440"/>
          <cell r="S5440" t="str">
            <v/>
          </cell>
          <cell r="T5440"/>
          <cell r="U5440"/>
          <cell r="V5440" t="str">
            <v/>
          </cell>
        </row>
        <row r="5441">
          <cell r="A5441"/>
          <cell r="B5441" t="str">
            <v/>
          </cell>
          <cell r="C5441"/>
          <cell r="D5441" t="str">
            <v/>
          </cell>
          <cell r="E5441" t="str">
            <v/>
          </cell>
          <cell r="F5441" t="str">
            <v/>
          </cell>
          <cell r="G5441" t="str">
            <v/>
          </cell>
          <cell r="H5441" t="str">
            <v/>
          </cell>
          <cell r="I5441"/>
          <cell r="J5441"/>
          <cell r="K5441"/>
          <cell r="L5441"/>
          <cell r="M5441" t="str">
            <v/>
          </cell>
          <cell r="N5441"/>
          <cell r="O5441"/>
          <cell r="P5441"/>
          <cell r="Q5441" t="str">
            <v/>
          </cell>
          <cell r="R5441"/>
          <cell r="S5441" t="str">
            <v/>
          </cell>
          <cell r="T5441"/>
          <cell r="U5441"/>
          <cell r="V5441" t="str">
            <v/>
          </cell>
        </row>
        <row r="5442">
          <cell r="A5442"/>
          <cell r="B5442" t="str">
            <v/>
          </cell>
          <cell r="C5442"/>
          <cell r="D5442" t="str">
            <v/>
          </cell>
          <cell r="E5442" t="str">
            <v/>
          </cell>
          <cell r="F5442" t="str">
            <v/>
          </cell>
          <cell r="G5442" t="str">
            <v/>
          </cell>
          <cell r="H5442" t="str">
            <v/>
          </cell>
          <cell r="I5442"/>
          <cell r="J5442"/>
          <cell r="K5442"/>
          <cell r="L5442"/>
          <cell r="M5442" t="str">
            <v/>
          </cell>
          <cell r="N5442"/>
          <cell r="O5442"/>
          <cell r="P5442"/>
          <cell r="Q5442" t="str">
            <v/>
          </cell>
          <cell r="R5442"/>
          <cell r="S5442" t="str">
            <v/>
          </cell>
          <cell r="T5442"/>
          <cell r="U5442"/>
          <cell r="V5442" t="str">
            <v/>
          </cell>
        </row>
        <row r="5443">
          <cell r="A5443"/>
          <cell r="B5443" t="str">
            <v/>
          </cell>
          <cell r="C5443"/>
          <cell r="D5443" t="str">
            <v/>
          </cell>
          <cell r="E5443" t="str">
            <v/>
          </cell>
          <cell r="F5443" t="str">
            <v/>
          </cell>
          <cell r="G5443" t="str">
            <v/>
          </cell>
          <cell r="H5443" t="str">
            <v/>
          </cell>
          <cell r="I5443"/>
          <cell r="J5443"/>
          <cell r="K5443"/>
          <cell r="L5443"/>
          <cell r="M5443" t="str">
            <v/>
          </cell>
          <cell r="N5443"/>
          <cell r="O5443"/>
          <cell r="P5443"/>
          <cell r="Q5443" t="str">
            <v/>
          </cell>
          <cell r="R5443"/>
          <cell r="S5443" t="str">
            <v/>
          </cell>
          <cell r="T5443"/>
          <cell r="U5443"/>
          <cell r="V5443" t="str">
            <v/>
          </cell>
        </row>
        <row r="5444">
          <cell r="A5444"/>
          <cell r="B5444" t="str">
            <v/>
          </cell>
          <cell r="C5444"/>
          <cell r="D5444" t="str">
            <v/>
          </cell>
          <cell r="E5444" t="str">
            <v/>
          </cell>
          <cell r="F5444" t="str">
            <v/>
          </cell>
          <cell r="G5444" t="str">
            <v/>
          </cell>
          <cell r="H5444" t="str">
            <v/>
          </cell>
          <cell r="I5444"/>
          <cell r="J5444"/>
          <cell r="K5444"/>
          <cell r="L5444"/>
          <cell r="M5444" t="str">
            <v/>
          </cell>
          <cell r="N5444"/>
          <cell r="O5444"/>
          <cell r="P5444"/>
          <cell r="Q5444" t="str">
            <v/>
          </cell>
          <cell r="R5444"/>
          <cell r="S5444" t="str">
            <v/>
          </cell>
          <cell r="T5444"/>
          <cell r="U5444"/>
          <cell r="V5444" t="str">
            <v/>
          </cell>
        </row>
        <row r="5445">
          <cell r="A5445"/>
          <cell r="B5445" t="str">
            <v/>
          </cell>
          <cell r="C5445"/>
          <cell r="D5445" t="str">
            <v/>
          </cell>
          <cell r="E5445" t="str">
            <v/>
          </cell>
          <cell r="F5445" t="str">
            <v/>
          </cell>
          <cell r="G5445" t="str">
            <v/>
          </cell>
          <cell r="H5445" t="str">
            <v/>
          </cell>
          <cell r="I5445"/>
          <cell r="J5445"/>
          <cell r="K5445"/>
          <cell r="L5445"/>
          <cell r="M5445" t="str">
            <v/>
          </cell>
          <cell r="N5445"/>
          <cell r="O5445"/>
          <cell r="P5445"/>
          <cell r="Q5445" t="str">
            <v/>
          </cell>
          <cell r="R5445"/>
          <cell r="S5445" t="str">
            <v/>
          </cell>
          <cell r="T5445"/>
          <cell r="U5445"/>
          <cell r="V5445" t="str">
            <v/>
          </cell>
        </row>
        <row r="5446">
          <cell r="A5446"/>
          <cell r="B5446" t="str">
            <v/>
          </cell>
          <cell r="C5446"/>
          <cell r="D5446" t="str">
            <v/>
          </cell>
          <cell r="E5446" t="str">
            <v/>
          </cell>
          <cell r="F5446" t="str">
            <v/>
          </cell>
          <cell r="G5446" t="str">
            <v/>
          </cell>
          <cell r="H5446" t="str">
            <v/>
          </cell>
          <cell r="I5446"/>
          <cell r="J5446"/>
          <cell r="K5446"/>
          <cell r="L5446"/>
          <cell r="M5446" t="str">
            <v/>
          </cell>
          <cell r="N5446"/>
          <cell r="O5446"/>
          <cell r="P5446"/>
          <cell r="Q5446" t="str">
            <v/>
          </cell>
          <cell r="R5446"/>
          <cell r="S5446" t="str">
            <v/>
          </cell>
          <cell r="T5446"/>
          <cell r="U5446"/>
          <cell r="V5446" t="str">
            <v/>
          </cell>
        </row>
        <row r="5447">
          <cell r="A5447"/>
          <cell r="B5447" t="str">
            <v/>
          </cell>
          <cell r="C5447"/>
          <cell r="D5447" t="str">
            <v/>
          </cell>
          <cell r="E5447" t="str">
            <v/>
          </cell>
          <cell r="F5447" t="str">
            <v/>
          </cell>
          <cell r="G5447" t="str">
            <v/>
          </cell>
          <cell r="H5447" t="str">
            <v/>
          </cell>
          <cell r="I5447"/>
          <cell r="J5447"/>
          <cell r="K5447"/>
          <cell r="L5447"/>
          <cell r="M5447" t="str">
            <v/>
          </cell>
          <cell r="N5447"/>
          <cell r="O5447"/>
          <cell r="P5447"/>
          <cell r="Q5447" t="str">
            <v/>
          </cell>
          <cell r="R5447"/>
          <cell r="S5447" t="str">
            <v/>
          </cell>
          <cell r="T5447"/>
          <cell r="U5447"/>
          <cell r="V5447" t="str">
            <v/>
          </cell>
        </row>
        <row r="5448">
          <cell r="A5448"/>
          <cell r="B5448" t="str">
            <v/>
          </cell>
          <cell r="C5448"/>
          <cell r="D5448" t="str">
            <v/>
          </cell>
          <cell r="E5448" t="str">
            <v/>
          </cell>
          <cell r="F5448" t="str">
            <v/>
          </cell>
          <cell r="G5448" t="str">
            <v/>
          </cell>
          <cell r="H5448" t="str">
            <v/>
          </cell>
          <cell r="I5448"/>
          <cell r="J5448"/>
          <cell r="K5448"/>
          <cell r="L5448"/>
          <cell r="M5448" t="str">
            <v/>
          </cell>
          <cell r="N5448"/>
          <cell r="O5448"/>
          <cell r="P5448"/>
          <cell r="Q5448" t="str">
            <v/>
          </cell>
          <cell r="R5448"/>
          <cell r="S5448" t="str">
            <v/>
          </cell>
          <cell r="T5448"/>
          <cell r="U5448"/>
          <cell r="V5448" t="str">
            <v/>
          </cell>
        </row>
        <row r="5449">
          <cell r="A5449"/>
          <cell r="B5449" t="str">
            <v/>
          </cell>
          <cell r="C5449"/>
          <cell r="D5449" t="str">
            <v/>
          </cell>
          <cell r="E5449" t="str">
            <v/>
          </cell>
          <cell r="F5449" t="str">
            <v/>
          </cell>
          <cell r="G5449" t="str">
            <v/>
          </cell>
          <cell r="H5449" t="str">
            <v/>
          </cell>
          <cell r="I5449"/>
          <cell r="J5449"/>
          <cell r="K5449"/>
          <cell r="L5449"/>
          <cell r="M5449" t="str">
            <v/>
          </cell>
          <cell r="N5449"/>
          <cell r="O5449"/>
          <cell r="P5449"/>
          <cell r="Q5449" t="str">
            <v/>
          </cell>
          <cell r="R5449"/>
          <cell r="S5449" t="str">
            <v/>
          </cell>
          <cell r="T5449"/>
          <cell r="U5449"/>
          <cell r="V5449" t="str">
            <v/>
          </cell>
        </row>
        <row r="5450">
          <cell r="A5450"/>
          <cell r="B5450" t="str">
            <v/>
          </cell>
          <cell r="C5450"/>
          <cell r="D5450" t="str">
            <v/>
          </cell>
          <cell r="E5450" t="str">
            <v/>
          </cell>
          <cell r="F5450" t="str">
            <v/>
          </cell>
          <cell r="G5450" t="str">
            <v/>
          </cell>
          <cell r="H5450" t="str">
            <v/>
          </cell>
          <cell r="I5450"/>
          <cell r="J5450"/>
          <cell r="K5450"/>
          <cell r="L5450"/>
          <cell r="M5450" t="str">
            <v/>
          </cell>
          <cell r="N5450"/>
          <cell r="O5450"/>
          <cell r="P5450"/>
          <cell r="Q5450" t="str">
            <v/>
          </cell>
          <cell r="R5450"/>
          <cell r="S5450" t="str">
            <v/>
          </cell>
          <cell r="T5450"/>
          <cell r="U5450"/>
          <cell r="V5450" t="str">
            <v/>
          </cell>
        </row>
        <row r="5451">
          <cell r="A5451"/>
          <cell r="B5451" t="str">
            <v/>
          </cell>
          <cell r="C5451"/>
          <cell r="D5451" t="str">
            <v/>
          </cell>
          <cell r="E5451" t="str">
            <v/>
          </cell>
          <cell r="F5451" t="str">
            <v/>
          </cell>
          <cell r="G5451" t="str">
            <v/>
          </cell>
          <cell r="H5451" t="str">
            <v/>
          </cell>
          <cell r="I5451"/>
          <cell r="J5451"/>
          <cell r="K5451"/>
          <cell r="L5451"/>
          <cell r="M5451" t="str">
            <v/>
          </cell>
          <cell r="N5451"/>
          <cell r="O5451"/>
          <cell r="P5451"/>
          <cell r="Q5451" t="str">
            <v/>
          </cell>
          <cell r="R5451"/>
          <cell r="S5451" t="str">
            <v/>
          </cell>
          <cell r="T5451"/>
          <cell r="U5451"/>
          <cell r="V5451" t="str">
            <v/>
          </cell>
        </row>
        <row r="5452">
          <cell r="A5452"/>
          <cell r="B5452" t="str">
            <v/>
          </cell>
          <cell r="C5452"/>
          <cell r="D5452" t="str">
            <v/>
          </cell>
          <cell r="E5452" t="str">
            <v/>
          </cell>
          <cell r="F5452" t="str">
            <v/>
          </cell>
          <cell r="G5452" t="str">
            <v/>
          </cell>
          <cell r="H5452" t="str">
            <v/>
          </cell>
          <cell r="I5452"/>
          <cell r="J5452"/>
          <cell r="K5452"/>
          <cell r="L5452"/>
          <cell r="M5452" t="str">
            <v/>
          </cell>
          <cell r="N5452"/>
          <cell r="O5452"/>
          <cell r="P5452"/>
          <cell r="Q5452" t="str">
            <v/>
          </cell>
          <cell r="R5452"/>
          <cell r="S5452" t="str">
            <v/>
          </cell>
          <cell r="T5452"/>
          <cell r="U5452"/>
          <cell r="V5452" t="str">
            <v/>
          </cell>
        </row>
        <row r="5453">
          <cell r="A5453"/>
          <cell r="B5453" t="str">
            <v/>
          </cell>
          <cell r="C5453"/>
          <cell r="D5453" t="str">
            <v/>
          </cell>
          <cell r="E5453" t="str">
            <v/>
          </cell>
          <cell r="F5453" t="str">
            <v/>
          </cell>
          <cell r="G5453" t="str">
            <v/>
          </cell>
          <cell r="H5453" t="str">
            <v/>
          </cell>
          <cell r="I5453"/>
          <cell r="J5453"/>
          <cell r="K5453"/>
          <cell r="L5453"/>
          <cell r="M5453" t="str">
            <v/>
          </cell>
          <cell r="N5453"/>
          <cell r="O5453"/>
          <cell r="P5453"/>
          <cell r="Q5453" t="str">
            <v/>
          </cell>
          <cell r="R5453"/>
          <cell r="S5453" t="str">
            <v/>
          </cell>
          <cell r="T5453"/>
          <cell r="U5453"/>
          <cell r="V5453" t="str">
            <v/>
          </cell>
        </row>
        <row r="5454">
          <cell r="A5454"/>
          <cell r="B5454" t="str">
            <v/>
          </cell>
          <cell r="C5454"/>
          <cell r="D5454" t="str">
            <v/>
          </cell>
          <cell r="E5454" t="str">
            <v/>
          </cell>
          <cell r="F5454" t="str">
            <v/>
          </cell>
          <cell r="G5454" t="str">
            <v/>
          </cell>
          <cell r="H5454" t="str">
            <v/>
          </cell>
          <cell r="I5454"/>
          <cell r="J5454"/>
          <cell r="K5454"/>
          <cell r="L5454"/>
          <cell r="M5454" t="str">
            <v/>
          </cell>
          <cell r="N5454"/>
          <cell r="O5454"/>
          <cell r="P5454"/>
          <cell r="Q5454" t="str">
            <v/>
          </cell>
          <cell r="R5454"/>
          <cell r="S5454" t="str">
            <v/>
          </cell>
          <cell r="T5454"/>
          <cell r="U5454"/>
          <cell r="V5454" t="str">
            <v/>
          </cell>
        </row>
        <row r="5455">
          <cell r="A5455"/>
          <cell r="B5455" t="str">
            <v/>
          </cell>
          <cell r="C5455"/>
          <cell r="D5455" t="str">
            <v/>
          </cell>
          <cell r="E5455" t="str">
            <v/>
          </cell>
          <cell r="F5455" t="str">
            <v/>
          </cell>
          <cell r="G5455" t="str">
            <v/>
          </cell>
          <cell r="H5455" t="str">
            <v/>
          </cell>
          <cell r="I5455"/>
          <cell r="J5455"/>
          <cell r="K5455"/>
          <cell r="L5455"/>
          <cell r="M5455" t="str">
            <v/>
          </cell>
          <cell r="N5455"/>
          <cell r="O5455"/>
          <cell r="P5455"/>
          <cell r="Q5455" t="str">
            <v/>
          </cell>
          <cell r="R5455"/>
          <cell r="S5455" t="str">
            <v/>
          </cell>
          <cell r="T5455"/>
          <cell r="U5455"/>
          <cell r="V5455" t="str">
            <v/>
          </cell>
        </row>
        <row r="5456">
          <cell r="A5456"/>
          <cell r="B5456" t="str">
            <v/>
          </cell>
          <cell r="C5456"/>
          <cell r="D5456" t="str">
            <v/>
          </cell>
          <cell r="E5456" t="str">
            <v/>
          </cell>
          <cell r="F5456" t="str">
            <v/>
          </cell>
          <cell r="G5456" t="str">
            <v/>
          </cell>
          <cell r="H5456" t="str">
            <v/>
          </cell>
          <cell r="I5456"/>
          <cell r="J5456"/>
          <cell r="K5456"/>
          <cell r="L5456"/>
          <cell r="M5456" t="str">
            <v/>
          </cell>
          <cell r="N5456"/>
          <cell r="O5456"/>
          <cell r="P5456"/>
          <cell r="Q5456" t="str">
            <v/>
          </cell>
          <cell r="R5456"/>
          <cell r="S5456" t="str">
            <v/>
          </cell>
          <cell r="T5456"/>
          <cell r="U5456"/>
          <cell r="V5456" t="str">
            <v/>
          </cell>
        </row>
        <row r="5457">
          <cell r="A5457"/>
          <cell r="B5457" t="str">
            <v/>
          </cell>
          <cell r="C5457"/>
          <cell r="D5457" t="str">
            <v/>
          </cell>
          <cell r="E5457" t="str">
            <v/>
          </cell>
          <cell r="F5457" t="str">
            <v/>
          </cell>
          <cell r="G5457" t="str">
            <v/>
          </cell>
          <cell r="H5457" t="str">
            <v/>
          </cell>
          <cell r="I5457"/>
          <cell r="J5457"/>
          <cell r="K5457"/>
          <cell r="L5457"/>
          <cell r="M5457" t="str">
            <v/>
          </cell>
          <cell r="N5457"/>
          <cell r="O5457"/>
          <cell r="P5457"/>
          <cell r="Q5457" t="str">
            <v/>
          </cell>
          <cell r="R5457"/>
          <cell r="S5457" t="str">
            <v/>
          </cell>
          <cell r="T5457"/>
          <cell r="U5457"/>
          <cell r="V5457" t="str">
            <v/>
          </cell>
        </row>
        <row r="5458">
          <cell r="A5458"/>
          <cell r="B5458" t="str">
            <v/>
          </cell>
          <cell r="C5458"/>
          <cell r="D5458" t="str">
            <v/>
          </cell>
          <cell r="E5458" t="str">
            <v/>
          </cell>
          <cell r="F5458" t="str">
            <v/>
          </cell>
          <cell r="G5458" t="str">
            <v/>
          </cell>
          <cell r="H5458" t="str">
            <v/>
          </cell>
          <cell r="I5458"/>
          <cell r="J5458"/>
          <cell r="K5458"/>
          <cell r="L5458"/>
          <cell r="M5458" t="str">
            <v/>
          </cell>
          <cell r="N5458"/>
          <cell r="O5458"/>
          <cell r="P5458"/>
          <cell r="Q5458" t="str">
            <v/>
          </cell>
          <cell r="R5458"/>
          <cell r="S5458" t="str">
            <v/>
          </cell>
          <cell r="T5458"/>
          <cell r="U5458"/>
          <cell r="V5458" t="str">
            <v/>
          </cell>
        </row>
        <row r="5459">
          <cell r="A5459"/>
          <cell r="B5459" t="str">
            <v/>
          </cell>
          <cell r="C5459"/>
          <cell r="D5459" t="str">
            <v/>
          </cell>
          <cell r="E5459" t="str">
            <v/>
          </cell>
          <cell r="F5459" t="str">
            <v/>
          </cell>
          <cell r="G5459" t="str">
            <v/>
          </cell>
          <cell r="H5459" t="str">
            <v/>
          </cell>
          <cell r="I5459"/>
          <cell r="J5459"/>
          <cell r="K5459"/>
          <cell r="L5459"/>
          <cell r="M5459" t="str">
            <v/>
          </cell>
          <cell r="N5459"/>
          <cell r="O5459"/>
          <cell r="P5459"/>
          <cell r="Q5459" t="str">
            <v/>
          </cell>
          <cell r="R5459"/>
          <cell r="S5459" t="str">
            <v/>
          </cell>
          <cell r="T5459"/>
          <cell r="U5459"/>
          <cell r="V5459" t="str">
            <v/>
          </cell>
        </row>
        <row r="5460">
          <cell r="A5460"/>
          <cell r="B5460" t="str">
            <v/>
          </cell>
          <cell r="C5460"/>
          <cell r="D5460" t="str">
            <v/>
          </cell>
          <cell r="E5460" t="str">
            <v/>
          </cell>
          <cell r="F5460" t="str">
            <v/>
          </cell>
          <cell r="G5460" t="str">
            <v/>
          </cell>
          <cell r="H5460" t="str">
            <v/>
          </cell>
          <cell r="I5460"/>
          <cell r="J5460"/>
          <cell r="K5460"/>
          <cell r="L5460"/>
          <cell r="M5460" t="str">
            <v/>
          </cell>
          <cell r="N5460"/>
          <cell r="O5460"/>
          <cell r="P5460"/>
          <cell r="Q5460" t="str">
            <v/>
          </cell>
          <cell r="R5460"/>
          <cell r="S5460" t="str">
            <v/>
          </cell>
          <cell r="T5460"/>
          <cell r="U5460"/>
          <cell r="V5460" t="str">
            <v/>
          </cell>
        </row>
        <row r="5461">
          <cell r="A5461"/>
          <cell r="B5461" t="str">
            <v/>
          </cell>
          <cell r="C5461"/>
          <cell r="D5461" t="str">
            <v/>
          </cell>
          <cell r="E5461" t="str">
            <v/>
          </cell>
          <cell r="F5461" t="str">
            <v/>
          </cell>
          <cell r="G5461" t="str">
            <v/>
          </cell>
          <cell r="H5461" t="str">
            <v/>
          </cell>
          <cell r="I5461"/>
          <cell r="J5461"/>
          <cell r="K5461"/>
          <cell r="L5461"/>
          <cell r="M5461" t="str">
            <v/>
          </cell>
          <cell r="N5461"/>
          <cell r="O5461"/>
          <cell r="P5461"/>
          <cell r="Q5461" t="str">
            <v/>
          </cell>
          <cell r="R5461"/>
          <cell r="S5461" t="str">
            <v/>
          </cell>
          <cell r="T5461"/>
          <cell r="U5461"/>
          <cell r="V5461" t="str">
            <v/>
          </cell>
        </row>
        <row r="5462">
          <cell r="A5462"/>
          <cell r="B5462" t="str">
            <v/>
          </cell>
          <cell r="C5462"/>
          <cell r="D5462" t="str">
            <v/>
          </cell>
          <cell r="E5462" t="str">
            <v/>
          </cell>
          <cell r="F5462" t="str">
            <v/>
          </cell>
          <cell r="G5462" t="str">
            <v/>
          </cell>
          <cell r="H5462" t="str">
            <v/>
          </cell>
          <cell r="I5462"/>
          <cell r="J5462"/>
          <cell r="K5462"/>
          <cell r="L5462"/>
          <cell r="M5462" t="str">
            <v/>
          </cell>
          <cell r="N5462"/>
          <cell r="O5462"/>
          <cell r="P5462"/>
          <cell r="Q5462" t="str">
            <v/>
          </cell>
          <cell r="R5462"/>
          <cell r="S5462" t="str">
            <v/>
          </cell>
          <cell r="T5462"/>
          <cell r="U5462"/>
          <cell r="V5462" t="str">
            <v/>
          </cell>
        </row>
        <row r="5463">
          <cell r="A5463"/>
          <cell r="B5463" t="str">
            <v/>
          </cell>
          <cell r="C5463"/>
          <cell r="D5463" t="str">
            <v/>
          </cell>
          <cell r="E5463" t="str">
            <v/>
          </cell>
          <cell r="F5463" t="str">
            <v/>
          </cell>
          <cell r="G5463" t="str">
            <v/>
          </cell>
          <cell r="H5463" t="str">
            <v/>
          </cell>
          <cell r="I5463"/>
          <cell r="J5463"/>
          <cell r="K5463"/>
          <cell r="L5463"/>
          <cell r="M5463" t="str">
            <v/>
          </cell>
          <cell r="N5463"/>
          <cell r="O5463"/>
          <cell r="P5463"/>
          <cell r="Q5463" t="str">
            <v/>
          </cell>
          <cell r="R5463"/>
          <cell r="S5463" t="str">
            <v/>
          </cell>
          <cell r="T5463"/>
          <cell r="U5463"/>
          <cell r="V5463" t="str">
            <v/>
          </cell>
        </row>
        <row r="5464">
          <cell r="A5464"/>
          <cell r="B5464" t="str">
            <v/>
          </cell>
          <cell r="C5464"/>
          <cell r="D5464" t="str">
            <v/>
          </cell>
          <cell r="E5464" t="str">
            <v/>
          </cell>
          <cell r="F5464" t="str">
            <v/>
          </cell>
          <cell r="G5464" t="str">
            <v/>
          </cell>
          <cell r="H5464" t="str">
            <v/>
          </cell>
          <cell r="I5464"/>
          <cell r="J5464"/>
          <cell r="K5464"/>
          <cell r="L5464"/>
          <cell r="M5464" t="str">
            <v/>
          </cell>
          <cell r="N5464"/>
          <cell r="O5464"/>
          <cell r="P5464"/>
          <cell r="Q5464" t="str">
            <v/>
          </cell>
          <cell r="R5464"/>
          <cell r="S5464" t="str">
            <v/>
          </cell>
          <cell r="T5464"/>
          <cell r="U5464"/>
          <cell r="V5464" t="str">
            <v/>
          </cell>
        </row>
        <row r="5465">
          <cell r="A5465"/>
          <cell r="B5465" t="str">
            <v/>
          </cell>
          <cell r="C5465"/>
          <cell r="D5465" t="str">
            <v/>
          </cell>
          <cell r="E5465" t="str">
            <v/>
          </cell>
          <cell r="F5465" t="str">
            <v/>
          </cell>
          <cell r="G5465" t="str">
            <v/>
          </cell>
          <cell r="H5465" t="str">
            <v/>
          </cell>
          <cell r="I5465"/>
          <cell r="J5465"/>
          <cell r="K5465"/>
          <cell r="L5465"/>
          <cell r="M5465" t="str">
            <v/>
          </cell>
          <cell r="N5465"/>
          <cell r="O5465"/>
          <cell r="P5465"/>
          <cell r="Q5465" t="str">
            <v/>
          </cell>
          <cell r="R5465"/>
          <cell r="S5465" t="str">
            <v/>
          </cell>
          <cell r="T5465"/>
          <cell r="U5465"/>
          <cell r="V5465" t="str">
            <v/>
          </cell>
        </row>
        <row r="5466">
          <cell r="A5466"/>
          <cell r="B5466" t="str">
            <v/>
          </cell>
          <cell r="C5466"/>
          <cell r="D5466" t="str">
            <v/>
          </cell>
          <cell r="E5466" t="str">
            <v/>
          </cell>
          <cell r="F5466" t="str">
            <v/>
          </cell>
          <cell r="G5466" t="str">
            <v/>
          </cell>
          <cell r="H5466" t="str">
            <v/>
          </cell>
          <cell r="I5466"/>
          <cell r="J5466"/>
          <cell r="K5466"/>
          <cell r="L5466"/>
          <cell r="M5466" t="str">
            <v/>
          </cell>
          <cell r="N5466"/>
          <cell r="O5466"/>
          <cell r="P5466"/>
          <cell r="Q5466" t="str">
            <v/>
          </cell>
          <cell r="R5466"/>
          <cell r="S5466" t="str">
            <v/>
          </cell>
          <cell r="T5466"/>
          <cell r="U5466"/>
          <cell r="V5466" t="str">
            <v/>
          </cell>
        </row>
        <row r="5467">
          <cell r="A5467"/>
          <cell r="B5467" t="str">
            <v/>
          </cell>
          <cell r="C5467"/>
          <cell r="D5467" t="str">
            <v/>
          </cell>
          <cell r="E5467" t="str">
            <v/>
          </cell>
          <cell r="F5467" t="str">
            <v/>
          </cell>
          <cell r="G5467" t="str">
            <v/>
          </cell>
          <cell r="H5467" t="str">
            <v/>
          </cell>
          <cell r="I5467"/>
          <cell r="J5467"/>
          <cell r="K5467"/>
          <cell r="L5467"/>
          <cell r="M5467" t="str">
            <v/>
          </cell>
          <cell r="N5467"/>
          <cell r="O5467"/>
          <cell r="P5467"/>
          <cell r="Q5467" t="str">
            <v/>
          </cell>
          <cell r="R5467"/>
          <cell r="S5467" t="str">
            <v/>
          </cell>
          <cell r="T5467"/>
          <cell r="U5467"/>
          <cell r="V5467" t="str">
            <v/>
          </cell>
        </row>
        <row r="5468">
          <cell r="A5468"/>
          <cell r="B5468" t="str">
            <v/>
          </cell>
          <cell r="C5468"/>
          <cell r="D5468" t="str">
            <v/>
          </cell>
          <cell r="E5468" t="str">
            <v/>
          </cell>
          <cell r="F5468" t="str">
            <v/>
          </cell>
          <cell r="G5468" t="str">
            <v/>
          </cell>
          <cell r="H5468" t="str">
            <v/>
          </cell>
          <cell r="I5468"/>
          <cell r="J5468"/>
          <cell r="K5468"/>
          <cell r="L5468"/>
          <cell r="M5468" t="str">
            <v/>
          </cell>
          <cell r="N5468"/>
          <cell r="O5468"/>
          <cell r="P5468"/>
          <cell r="Q5468" t="str">
            <v/>
          </cell>
          <cell r="R5468"/>
          <cell r="S5468" t="str">
            <v/>
          </cell>
          <cell r="T5468"/>
          <cell r="U5468"/>
          <cell r="V5468" t="str">
            <v/>
          </cell>
        </row>
        <row r="5469">
          <cell r="A5469"/>
          <cell r="B5469" t="str">
            <v/>
          </cell>
          <cell r="C5469"/>
          <cell r="D5469" t="str">
            <v/>
          </cell>
          <cell r="E5469" t="str">
            <v/>
          </cell>
          <cell r="F5469" t="str">
            <v/>
          </cell>
          <cell r="G5469" t="str">
            <v/>
          </cell>
          <cell r="H5469" t="str">
            <v/>
          </cell>
          <cell r="I5469"/>
          <cell r="J5469"/>
          <cell r="K5469"/>
          <cell r="L5469"/>
          <cell r="M5469" t="str">
            <v/>
          </cell>
          <cell r="N5469"/>
          <cell r="O5469"/>
          <cell r="P5469"/>
          <cell r="Q5469" t="str">
            <v/>
          </cell>
          <cell r="R5469"/>
          <cell r="S5469" t="str">
            <v/>
          </cell>
          <cell r="T5469"/>
          <cell r="U5469"/>
          <cell r="V5469" t="str">
            <v/>
          </cell>
        </row>
        <row r="5470">
          <cell r="A5470"/>
          <cell r="B5470" t="str">
            <v/>
          </cell>
          <cell r="C5470"/>
          <cell r="D5470" t="str">
            <v/>
          </cell>
          <cell r="E5470" t="str">
            <v/>
          </cell>
          <cell r="F5470" t="str">
            <v/>
          </cell>
          <cell r="G5470" t="str">
            <v/>
          </cell>
          <cell r="H5470" t="str">
            <v/>
          </cell>
          <cell r="I5470"/>
          <cell r="J5470"/>
          <cell r="K5470"/>
          <cell r="L5470"/>
          <cell r="M5470" t="str">
            <v/>
          </cell>
          <cell r="N5470"/>
          <cell r="O5470"/>
          <cell r="P5470"/>
          <cell r="Q5470" t="str">
            <v/>
          </cell>
          <cell r="R5470"/>
          <cell r="S5470" t="str">
            <v/>
          </cell>
          <cell r="T5470"/>
          <cell r="U5470"/>
          <cell r="V5470" t="str">
            <v/>
          </cell>
        </row>
        <row r="5471">
          <cell r="A5471"/>
          <cell r="B5471" t="str">
            <v/>
          </cell>
          <cell r="C5471"/>
          <cell r="D5471" t="str">
            <v/>
          </cell>
          <cell r="E5471" t="str">
            <v/>
          </cell>
          <cell r="F5471" t="str">
            <v/>
          </cell>
          <cell r="G5471" t="str">
            <v/>
          </cell>
          <cell r="H5471" t="str">
            <v/>
          </cell>
          <cell r="I5471"/>
          <cell r="J5471"/>
          <cell r="K5471"/>
          <cell r="L5471"/>
          <cell r="M5471" t="str">
            <v/>
          </cell>
          <cell r="N5471"/>
          <cell r="O5471"/>
          <cell r="P5471"/>
          <cell r="Q5471" t="str">
            <v/>
          </cell>
          <cell r="R5471"/>
          <cell r="S5471" t="str">
            <v/>
          </cell>
          <cell r="T5471"/>
          <cell r="U5471"/>
          <cell r="V5471" t="str">
            <v/>
          </cell>
        </row>
        <row r="5472">
          <cell r="A5472"/>
          <cell r="B5472" t="str">
            <v/>
          </cell>
          <cell r="C5472"/>
          <cell r="D5472" t="str">
            <v/>
          </cell>
          <cell r="E5472" t="str">
            <v/>
          </cell>
          <cell r="F5472" t="str">
            <v/>
          </cell>
          <cell r="G5472" t="str">
            <v/>
          </cell>
          <cell r="H5472" t="str">
            <v/>
          </cell>
          <cell r="I5472"/>
          <cell r="J5472"/>
          <cell r="K5472"/>
          <cell r="L5472"/>
          <cell r="M5472" t="str">
            <v/>
          </cell>
          <cell r="N5472"/>
          <cell r="O5472"/>
          <cell r="P5472"/>
          <cell r="Q5472" t="str">
            <v/>
          </cell>
          <cell r="R5472"/>
          <cell r="S5472" t="str">
            <v/>
          </cell>
          <cell r="T5472"/>
          <cell r="U5472"/>
          <cell r="V5472" t="str">
            <v/>
          </cell>
        </row>
        <row r="5473">
          <cell r="A5473"/>
          <cell r="B5473" t="str">
            <v/>
          </cell>
          <cell r="C5473"/>
          <cell r="D5473" t="str">
            <v/>
          </cell>
          <cell r="E5473" t="str">
            <v/>
          </cell>
          <cell r="F5473" t="str">
            <v/>
          </cell>
          <cell r="G5473" t="str">
            <v/>
          </cell>
          <cell r="H5473" t="str">
            <v/>
          </cell>
          <cell r="I5473"/>
          <cell r="J5473"/>
          <cell r="K5473"/>
          <cell r="L5473"/>
          <cell r="M5473" t="str">
            <v/>
          </cell>
          <cell r="N5473"/>
          <cell r="O5473"/>
          <cell r="P5473"/>
          <cell r="Q5473" t="str">
            <v/>
          </cell>
          <cell r="R5473"/>
          <cell r="S5473" t="str">
            <v/>
          </cell>
          <cell r="T5473"/>
          <cell r="U5473"/>
          <cell r="V5473" t="str">
            <v/>
          </cell>
        </row>
        <row r="5474">
          <cell r="A5474"/>
          <cell r="B5474" t="str">
            <v/>
          </cell>
          <cell r="C5474"/>
          <cell r="D5474" t="str">
            <v/>
          </cell>
          <cell r="E5474" t="str">
            <v/>
          </cell>
          <cell r="F5474" t="str">
            <v/>
          </cell>
          <cell r="G5474" t="str">
            <v/>
          </cell>
          <cell r="H5474" t="str">
            <v/>
          </cell>
          <cell r="I5474"/>
          <cell r="J5474"/>
          <cell r="K5474"/>
          <cell r="L5474"/>
          <cell r="M5474" t="str">
            <v/>
          </cell>
          <cell r="N5474"/>
          <cell r="O5474"/>
          <cell r="P5474"/>
          <cell r="Q5474" t="str">
            <v/>
          </cell>
          <cell r="R5474"/>
          <cell r="S5474" t="str">
            <v/>
          </cell>
          <cell r="T5474"/>
          <cell r="U5474"/>
          <cell r="V5474" t="str">
            <v/>
          </cell>
        </row>
        <row r="5475">
          <cell r="A5475"/>
          <cell r="B5475" t="str">
            <v/>
          </cell>
          <cell r="C5475"/>
          <cell r="D5475" t="str">
            <v/>
          </cell>
          <cell r="E5475" t="str">
            <v/>
          </cell>
          <cell r="F5475" t="str">
            <v/>
          </cell>
          <cell r="G5475" t="str">
            <v/>
          </cell>
          <cell r="H5475" t="str">
            <v/>
          </cell>
          <cell r="I5475"/>
          <cell r="J5475"/>
          <cell r="K5475"/>
          <cell r="L5475"/>
          <cell r="M5475" t="str">
            <v/>
          </cell>
          <cell r="N5475"/>
          <cell r="O5475"/>
          <cell r="P5475"/>
          <cell r="Q5475" t="str">
            <v/>
          </cell>
          <cell r="R5475"/>
          <cell r="S5475" t="str">
            <v/>
          </cell>
          <cell r="T5475"/>
          <cell r="U5475"/>
          <cell r="V5475" t="str">
            <v/>
          </cell>
        </row>
        <row r="5476">
          <cell r="A5476"/>
          <cell r="B5476" t="str">
            <v/>
          </cell>
          <cell r="C5476"/>
          <cell r="D5476" t="str">
            <v/>
          </cell>
          <cell r="E5476" t="str">
            <v/>
          </cell>
          <cell r="F5476" t="str">
            <v/>
          </cell>
          <cell r="G5476" t="str">
            <v/>
          </cell>
          <cell r="H5476" t="str">
            <v/>
          </cell>
          <cell r="I5476"/>
          <cell r="J5476"/>
          <cell r="K5476"/>
          <cell r="L5476"/>
          <cell r="M5476" t="str">
            <v/>
          </cell>
          <cell r="N5476"/>
          <cell r="O5476"/>
          <cell r="P5476"/>
          <cell r="Q5476" t="str">
            <v/>
          </cell>
          <cell r="R5476"/>
          <cell r="S5476" t="str">
            <v/>
          </cell>
          <cell r="T5476"/>
          <cell r="U5476"/>
          <cell r="V5476" t="str">
            <v/>
          </cell>
        </row>
        <row r="5477">
          <cell r="A5477"/>
          <cell r="B5477" t="str">
            <v/>
          </cell>
          <cell r="C5477"/>
          <cell r="D5477" t="str">
            <v/>
          </cell>
          <cell r="E5477" t="str">
            <v/>
          </cell>
          <cell r="F5477" t="str">
            <v/>
          </cell>
          <cell r="G5477" t="str">
            <v/>
          </cell>
          <cell r="H5477" t="str">
            <v/>
          </cell>
          <cell r="I5477"/>
          <cell r="J5477"/>
          <cell r="K5477"/>
          <cell r="L5477"/>
          <cell r="M5477" t="str">
            <v/>
          </cell>
          <cell r="N5477"/>
          <cell r="O5477"/>
          <cell r="P5477"/>
          <cell r="Q5477" t="str">
            <v/>
          </cell>
          <cell r="R5477"/>
          <cell r="S5477" t="str">
            <v/>
          </cell>
          <cell r="T5477"/>
          <cell r="U5477"/>
          <cell r="V5477" t="str">
            <v/>
          </cell>
        </row>
        <row r="5478">
          <cell r="A5478"/>
          <cell r="B5478" t="str">
            <v/>
          </cell>
          <cell r="C5478"/>
          <cell r="D5478" t="str">
            <v/>
          </cell>
          <cell r="E5478" t="str">
            <v/>
          </cell>
          <cell r="F5478" t="str">
            <v/>
          </cell>
          <cell r="G5478" t="str">
            <v/>
          </cell>
          <cell r="H5478" t="str">
            <v/>
          </cell>
          <cell r="I5478"/>
          <cell r="J5478"/>
          <cell r="K5478"/>
          <cell r="L5478"/>
          <cell r="M5478" t="str">
            <v/>
          </cell>
          <cell r="N5478"/>
          <cell r="O5478"/>
          <cell r="P5478"/>
          <cell r="Q5478" t="str">
            <v/>
          </cell>
          <cell r="R5478"/>
          <cell r="S5478" t="str">
            <v/>
          </cell>
          <cell r="T5478"/>
          <cell r="U5478"/>
          <cell r="V5478" t="str">
            <v/>
          </cell>
        </row>
        <row r="5479">
          <cell r="A5479"/>
          <cell r="B5479" t="str">
            <v/>
          </cell>
          <cell r="C5479"/>
          <cell r="D5479" t="str">
            <v/>
          </cell>
          <cell r="E5479" t="str">
            <v/>
          </cell>
          <cell r="F5479" t="str">
            <v/>
          </cell>
          <cell r="G5479" t="str">
            <v/>
          </cell>
          <cell r="H5479" t="str">
            <v/>
          </cell>
          <cell r="I5479"/>
          <cell r="J5479"/>
          <cell r="K5479"/>
          <cell r="L5479"/>
          <cell r="M5479" t="str">
            <v/>
          </cell>
          <cell r="N5479"/>
          <cell r="O5479"/>
          <cell r="P5479"/>
          <cell r="Q5479" t="str">
            <v/>
          </cell>
          <cell r="R5479"/>
          <cell r="S5479" t="str">
            <v/>
          </cell>
          <cell r="T5479"/>
          <cell r="U5479"/>
          <cell r="V5479" t="str">
            <v/>
          </cell>
        </row>
        <row r="5480">
          <cell r="A5480"/>
          <cell r="B5480" t="str">
            <v/>
          </cell>
          <cell r="C5480"/>
          <cell r="D5480" t="str">
            <v/>
          </cell>
          <cell r="E5480" t="str">
            <v/>
          </cell>
          <cell r="F5480" t="str">
            <v/>
          </cell>
          <cell r="G5480" t="str">
            <v/>
          </cell>
          <cell r="H5480" t="str">
            <v/>
          </cell>
          <cell r="I5480"/>
          <cell r="J5480"/>
          <cell r="K5480"/>
          <cell r="L5480"/>
          <cell r="M5480" t="str">
            <v/>
          </cell>
          <cell r="N5480"/>
          <cell r="O5480"/>
          <cell r="P5480"/>
          <cell r="Q5480" t="str">
            <v/>
          </cell>
          <cell r="R5480"/>
          <cell r="S5480" t="str">
            <v/>
          </cell>
          <cell r="T5480"/>
          <cell r="U5480"/>
          <cell r="V5480" t="str">
            <v/>
          </cell>
        </row>
        <row r="5481">
          <cell r="A5481"/>
          <cell r="B5481" t="str">
            <v/>
          </cell>
          <cell r="C5481"/>
          <cell r="D5481" t="str">
            <v/>
          </cell>
          <cell r="E5481" t="str">
            <v/>
          </cell>
          <cell r="F5481" t="str">
            <v/>
          </cell>
          <cell r="G5481" t="str">
            <v/>
          </cell>
          <cell r="H5481" t="str">
            <v/>
          </cell>
          <cell r="I5481"/>
          <cell r="J5481"/>
          <cell r="K5481"/>
          <cell r="L5481"/>
          <cell r="M5481" t="str">
            <v/>
          </cell>
          <cell r="N5481"/>
          <cell r="O5481"/>
          <cell r="P5481"/>
          <cell r="Q5481" t="str">
            <v/>
          </cell>
          <cell r="R5481"/>
          <cell r="S5481" t="str">
            <v/>
          </cell>
          <cell r="T5481"/>
          <cell r="U5481"/>
          <cell r="V5481" t="str">
            <v/>
          </cell>
        </row>
        <row r="5482">
          <cell r="A5482"/>
          <cell r="B5482" t="str">
            <v/>
          </cell>
          <cell r="C5482"/>
          <cell r="D5482" t="str">
            <v/>
          </cell>
          <cell r="E5482" t="str">
            <v/>
          </cell>
          <cell r="F5482" t="str">
            <v/>
          </cell>
          <cell r="G5482" t="str">
            <v/>
          </cell>
          <cell r="H5482" t="str">
            <v/>
          </cell>
          <cell r="I5482"/>
          <cell r="J5482"/>
          <cell r="K5482"/>
          <cell r="L5482"/>
          <cell r="M5482" t="str">
            <v/>
          </cell>
          <cell r="N5482"/>
          <cell r="O5482"/>
          <cell r="P5482"/>
          <cell r="Q5482" t="str">
            <v/>
          </cell>
          <cell r="R5482"/>
          <cell r="S5482" t="str">
            <v/>
          </cell>
          <cell r="T5482"/>
          <cell r="U5482"/>
          <cell r="V5482" t="str">
            <v/>
          </cell>
        </row>
        <row r="5483">
          <cell r="A5483"/>
          <cell r="B5483" t="str">
            <v/>
          </cell>
          <cell r="C5483"/>
          <cell r="D5483" t="str">
            <v/>
          </cell>
          <cell r="E5483" t="str">
            <v/>
          </cell>
          <cell r="F5483" t="str">
            <v/>
          </cell>
          <cell r="G5483" t="str">
            <v/>
          </cell>
          <cell r="H5483" t="str">
            <v/>
          </cell>
          <cell r="I5483"/>
          <cell r="J5483"/>
          <cell r="K5483"/>
          <cell r="L5483"/>
          <cell r="M5483" t="str">
            <v/>
          </cell>
          <cell r="N5483"/>
          <cell r="O5483"/>
          <cell r="P5483"/>
          <cell r="Q5483" t="str">
            <v/>
          </cell>
          <cell r="R5483"/>
          <cell r="S5483" t="str">
            <v/>
          </cell>
          <cell r="T5483"/>
          <cell r="U5483"/>
          <cell r="V5483" t="str">
            <v/>
          </cell>
        </row>
        <row r="5484">
          <cell r="A5484"/>
          <cell r="B5484" t="str">
            <v/>
          </cell>
          <cell r="C5484"/>
          <cell r="D5484" t="str">
            <v/>
          </cell>
          <cell r="E5484" t="str">
            <v/>
          </cell>
          <cell r="F5484" t="str">
            <v/>
          </cell>
          <cell r="G5484" t="str">
            <v/>
          </cell>
          <cell r="H5484" t="str">
            <v/>
          </cell>
          <cell r="I5484"/>
          <cell r="J5484"/>
          <cell r="K5484"/>
          <cell r="L5484"/>
          <cell r="M5484" t="str">
            <v/>
          </cell>
          <cell r="N5484"/>
          <cell r="O5484"/>
          <cell r="P5484"/>
          <cell r="Q5484" t="str">
            <v/>
          </cell>
          <cell r="R5484"/>
          <cell r="S5484" t="str">
            <v/>
          </cell>
          <cell r="T5484"/>
          <cell r="U5484"/>
          <cell r="V5484" t="str">
            <v/>
          </cell>
        </row>
        <row r="5485">
          <cell r="A5485"/>
          <cell r="B5485" t="str">
            <v/>
          </cell>
          <cell r="C5485"/>
          <cell r="D5485" t="str">
            <v/>
          </cell>
          <cell r="E5485" t="str">
            <v/>
          </cell>
          <cell r="F5485" t="str">
            <v/>
          </cell>
          <cell r="G5485" t="str">
            <v/>
          </cell>
          <cell r="H5485" t="str">
            <v/>
          </cell>
          <cell r="I5485"/>
          <cell r="J5485"/>
          <cell r="K5485"/>
          <cell r="L5485"/>
          <cell r="M5485" t="str">
            <v/>
          </cell>
          <cell r="N5485"/>
          <cell r="O5485"/>
          <cell r="P5485"/>
          <cell r="Q5485" t="str">
            <v/>
          </cell>
          <cell r="R5485"/>
          <cell r="S5485" t="str">
            <v/>
          </cell>
          <cell r="T5485"/>
          <cell r="U5485"/>
          <cell r="V5485" t="str">
            <v/>
          </cell>
        </row>
        <row r="5486">
          <cell r="A5486"/>
          <cell r="B5486" t="str">
            <v/>
          </cell>
          <cell r="C5486"/>
          <cell r="D5486" t="str">
            <v/>
          </cell>
          <cell r="E5486" t="str">
            <v/>
          </cell>
          <cell r="F5486" t="str">
            <v/>
          </cell>
          <cell r="G5486" t="str">
            <v/>
          </cell>
          <cell r="H5486" t="str">
            <v/>
          </cell>
          <cell r="I5486"/>
          <cell r="J5486"/>
          <cell r="K5486"/>
          <cell r="L5486"/>
          <cell r="M5486" t="str">
            <v/>
          </cell>
          <cell r="N5486"/>
          <cell r="O5486"/>
          <cell r="P5486"/>
          <cell r="Q5486" t="str">
            <v/>
          </cell>
          <cell r="R5486"/>
          <cell r="S5486" t="str">
            <v/>
          </cell>
          <cell r="T5486"/>
          <cell r="U5486"/>
          <cell r="V5486" t="str">
            <v/>
          </cell>
        </row>
        <row r="5487">
          <cell r="A5487"/>
          <cell r="B5487" t="str">
            <v/>
          </cell>
          <cell r="C5487"/>
          <cell r="D5487" t="str">
            <v/>
          </cell>
          <cell r="E5487" t="str">
            <v/>
          </cell>
          <cell r="F5487" t="str">
            <v/>
          </cell>
          <cell r="G5487" t="str">
            <v/>
          </cell>
          <cell r="H5487" t="str">
            <v/>
          </cell>
          <cell r="I5487"/>
          <cell r="J5487"/>
          <cell r="K5487"/>
          <cell r="L5487"/>
          <cell r="M5487" t="str">
            <v/>
          </cell>
          <cell r="N5487"/>
          <cell r="O5487"/>
          <cell r="P5487"/>
          <cell r="Q5487" t="str">
            <v/>
          </cell>
          <cell r="R5487"/>
          <cell r="S5487" t="str">
            <v/>
          </cell>
          <cell r="T5487"/>
          <cell r="U5487"/>
          <cell r="V5487" t="str">
            <v/>
          </cell>
        </row>
        <row r="5488">
          <cell r="A5488"/>
          <cell r="B5488" t="str">
            <v/>
          </cell>
          <cell r="C5488"/>
          <cell r="D5488" t="str">
            <v/>
          </cell>
          <cell r="E5488" t="str">
            <v/>
          </cell>
          <cell r="F5488" t="str">
            <v/>
          </cell>
          <cell r="G5488" t="str">
            <v/>
          </cell>
          <cell r="H5488" t="str">
            <v/>
          </cell>
          <cell r="I5488"/>
          <cell r="J5488"/>
          <cell r="K5488"/>
          <cell r="L5488"/>
          <cell r="M5488" t="str">
            <v/>
          </cell>
          <cell r="N5488"/>
          <cell r="O5488"/>
          <cell r="P5488"/>
          <cell r="Q5488" t="str">
            <v/>
          </cell>
          <cell r="R5488"/>
          <cell r="S5488" t="str">
            <v/>
          </cell>
          <cell r="T5488"/>
          <cell r="U5488"/>
          <cell r="V5488" t="str">
            <v/>
          </cell>
        </row>
        <row r="5489">
          <cell r="A5489"/>
          <cell r="B5489" t="str">
            <v/>
          </cell>
          <cell r="C5489"/>
          <cell r="D5489" t="str">
            <v/>
          </cell>
          <cell r="E5489" t="str">
            <v/>
          </cell>
          <cell r="F5489" t="str">
            <v/>
          </cell>
          <cell r="G5489" t="str">
            <v/>
          </cell>
          <cell r="H5489" t="str">
            <v/>
          </cell>
          <cell r="I5489"/>
          <cell r="J5489"/>
          <cell r="K5489"/>
          <cell r="L5489"/>
          <cell r="M5489" t="str">
            <v/>
          </cell>
          <cell r="N5489"/>
          <cell r="O5489"/>
          <cell r="P5489"/>
          <cell r="Q5489" t="str">
            <v/>
          </cell>
          <cell r="R5489"/>
          <cell r="S5489" t="str">
            <v/>
          </cell>
          <cell r="T5489"/>
          <cell r="U5489"/>
          <cell r="V5489" t="str">
            <v/>
          </cell>
        </row>
        <row r="5490">
          <cell r="A5490"/>
          <cell r="B5490" t="str">
            <v/>
          </cell>
          <cell r="C5490"/>
          <cell r="D5490" t="str">
            <v/>
          </cell>
          <cell r="E5490" t="str">
            <v/>
          </cell>
          <cell r="F5490" t="str">
            <v/>
          </cell>
          <cell r="G5490" t="str">
            <v/>
          </cell>
          <cell r="H5490" t="str">
            <v/>
          </cell>
          <cell r="I5490"/>
          <cell r="J5490"/>
          <cell r="K5490"/>
          <cell r="L5490"/>
          <cell r="M5490" t="str">
            <v/>
          </cell>
          <cell r="N5490"/>
          <cell r="O5490"/>
          <cell r="P5490"/>
          <cell r="Q5490" t="str">
            <v/>
          </cell>
          <cell r="R5490"/>
          <cell r="S5490" t="str">
            <v/>
          </cell>
          <cell r="T5490"/>
          <cell r="U5490"/>
          <cell r="V5490" t="str">
            <v/>
          </cell>
        </row>
        <row r="5491">
          <cell r="A5491"/>
          <cell r="B5491" t="str">
            <v/>
          </cell>
          <cell r="C5491"/>
          <cell r="D5491" t="str">
            <v/>
          </cell>
          <cell r="E5491" t="str">
            <v/>
          </cell>
          <cell r="F5491" t="str">
            <v/>
          </cell>
          <cell r="G5491" t="str">
            <v/>
          </cell>
          <cell r="H5491" t="str">
            <v/>
          </cell>
          <cell r="I5491"/>
          <cell r="J5491"/>
          <cell r="K5491"/>
          <cell r="L5491"/>
          <cell r="M5491" t="str">
            <v/>
          </cell>
          <cell r="N5491"/>
          <cell r="O5491"/>
          <cell r="P5491"/>
          <cell r="Q5491" t="str">
            <v/>
          </cell>
          <cell r="R5491"/>
          <cell r="S5491" t="str">
            <v/>
          </cell>
          <cell r="T5491"/>
          <cell r="U5491"/>
          <cell r="V5491" t="str">
            <v/>
          </cell>
        </row>
        <row r="5492">
          <cell r="A5492"/>
          <cell r="B5492" t="str">
            <v/>
          </cell>
          <cell r="C5492"/>
          <cell r="D5492" t="str">
            <v/>
          </cell>
          <cell r="E5492" t="str">
            <v/>
          </cell>
          <cell r="F5492" t="str">
            <v/>
          </cell>
          <cell r="G5492" t="str">
            <v/>
          </cell>
          <cell r="H5492" t="str">
            <v/>
          </cell>
          <cell r="I5492"/>
          <cell r="J5492"/>
          <cell r="K5492"/>
          <cell r="L5492"/>
          <cell r="M5492" t="str">
            <v/>
          </cell>
          <cell r="N5492"/>
          <cell r="O5492"/>
          <cell r="P5492"/>
          <cell r="Q5492" t="str">
            <v/>
          </cell>
          <cell r="R5492"/>
          <cell r="S5492" t="str">
            <v/>
          </cell>
          <cell r="T5492"/>
          <cell r="U5492"/>
          <cell r="V5492" t="str">
            <v/>
          </cell>
        </row>
        <row r="5493">
          <cell r="A5493"/>
          <cell r="B5493" t="str">
            <v/>
          </cell>
          <cell r="C5493"/>
          <cell r="D5493" t="str">
            <v/>
          </cell>
          <cell r="E5493" t="str">
            <v/>
          </cell>
          <cell r="F5493" t="str">
            <v/>
          </cell>
          <cell r="G5493" t="str">
            <v/>
          </cell>
          <cell r="H5493" t="str">
            <v/>
          </cell>
          <cell r="I5493"/>
          <cell r="J5493"/>
          <cell r="K5493"/>
          <cell r="L5493"/>
          <cell r="M5493" t="str">
            <v/>
          </cell>
          <cell r="N5493"/>
          <cell r="O5493"/>
          <cell r="P5493"/>
          <cell r="Q5493" t="str">
            <v/>
          </cell>
          <cell r="R5493"/>
          <cell r="S5493" t="str">
            <v/>
          </cell>
          <cell r="T5493"/>
          <cell r="U5493"/>
          <cell r="V5493" t="str">
            <v/>
          </cell>
        </row>
        <row r="5494">
          <cell r="A5494"/>
          <cell r="B5494" t="str">
            <v/>
          </cell>
          <cell r="C5494"/>
          <cell r="D5494" t="str">
            <v/>
          </cell>
          <cell r="E5494" t="str">
            <v/>
          </cell>
          <cell r="F5494" t="str">
            <v/>
          </cell>
          <cell r="G5494" t="str">
            <v/>
          </cell>
          <cell r="H5494" t="str">
            <v/>
          </cell>
          <cell r="I5494"/>
          <cell r="J5494"/>
          <cell r="K5494"/>
          <cell r="L5494"/>
          <cell r="M5494" t="str">
            <v/>
          </cell>
          <cell r="N5494"/>
          <cell r="O5494"/>
          <cell r="P5494"/>
          <cell r="Q5494" t="str">
            <v/>
          </cell>
          <cell r="R5494"/>
          <cell r="S5494" t="str">
            <v/>
          </cell>
          <cell r="T5494"/>
          <cell r="U5494"/>
          <cell r="V5494" t="str">
            <v/>
          </cell>
        </row>
        <row r="5495">
          <cell r="A5495"/>
          <cell r="B5495" t="str">
            <v/>
          </cell>
          <cell r="C5495"/>
          <cell r="D5495" t="str">
            <v/>
          </cell>
          <cell r="E5495" t="str">
            <v/>
          </cell>
          <cell r="F5495" t="str">
            <v/>
          </cell>
          <cell r="G5495" t="str">
            <v/>
          </cell>
          <cell r="H5495" t="str">
            <v/>
          </cell>
          <cell r="I5495"/>
          <cell r="J5495"/>
          <cell r="K5495"/>
          <cell r="L5495"/>
          <cell r="M5495" t="str">
            <v/>
          </cell>
          <cell r="N5495"/>
          <cell r="O5495"/>
          <cell r="P5495"/>
          <cell r="Q5495" t="str">
            <v/>
          </cell>
          <cell r="R5495"/>
          <cell r="S5495" t="str">
            <v/>
          </cell>
          <cell r="T5495"/>
          <cell r="U5495"/>
          <cell r="V5495" t="str">
            <v/>
          </cell>
        </row>
        <row r="5496">
          <cell r="A5496"/>
          <cell r="B5496" t="str">
            <v/>
          </cell>
          <cell r="C5496"/>
          <cell r="D5496" t="str">
            <v/>
          </cell>
          <cell r="E5496" t="str">
            <v/>
          </cell>
          <cell r="F5496" t="str">
            <v/>
          </cell>
          <cell r="G5496" t="str">
            <v/>
          </cell>
          <cell r="H5496" t="str">
            <v/>
          </cell>
          <cell r="I5496"/>
          <cell r="J5496"/>
          <cell r="K5496"/>
          <cell r="L5496"/>
          <cell r="M5496" t="str">
            <v/>
          </cell>
          <cell r="N5496"/>
          <cell r="O5496"/>
          <cell r="P5496"/>
          <cell r="Q5496" t="str">
            <v/>
          </cell>
          <cell r="R5496"/>
          <cell r="S5496" t="str">
            <v/>
          </cell>
          <cell r="T5496"/>
          <cell r="U5496"/>
          <cell r="V5496" t="str">
            <v/>
          </cell>
        </row>
        <row r="5497">
          <cell r="A5497"/>
          <cell r="B5497" t="str">
            <v/>
          </cell>
          <cell r="C5497"/>
          <cell r="D5497" t="str">
            <v/>
          </cell>
          <cell r="E5497" t="str">
            <v/>
          </cell>
          <cell r="F5497" t="str">
            <v/>
          </cell>
          <cell r="G5497" t="str">
            <v/>
          </cell>
          <cell r="H5497" t="str">
            <v/>
          </cell>
          <cell r="I5497"/>
          <cell r="J5497"/>
          <cell r="K5497"/>
          <cell r="L5497"/>
          <cell r="M5497" t="str">
            <v/>
          </cell>
          <cell r="N5497"/>
          <cell r="O5497"/>
          <cell r="P5497"/>
          <cell r="Q5497" t="str">
            <v/>
          </cell>
          <cell r="R5497"/>
          <cell r="S5497" t="str">
            <v/>
          </cell>
          <cell r="T5497"/>
          <cell r="U5497"/>
          <cell r="V5497" t="str">
            <v/>
          </cell>
        </row>
        <row r="5498">
          <cell r="A5498"/>
          <cell r="B5498" t="str">
            <v/>
          </cell>
          <cell r="C5498"/>
          <cell r="D5498" t="str">
            <v/>
          </cell>
          <cell r="E5498" t="str">
            <v/>
          </cell>
          <cell r="F5498" t="str">
            <v/>
          </cell>
          <cell r="G5498" t="str">
            <v/>
          </cell>
          <cell r="H5498" t="str">
            <v/>
          </cell>
          <cell r="I5498"/>
          <cell r="J5498"/>
          <cell r="K5498"/>
          <cell r="L5498"/>
          <cell r="M5498" t="str">
            <v/>
          </cell>
          <cell r="N5498"/>
          <cell r="O5498"/>
          <cell r="P5498"/>
          <cell r="Q5498" t="str">
            <v/>
          </cell>
          <cell r="R5498"/>
          <cell r="S5498" t="str">
            <v/>
          </cell>
          <cell r="T5498"/>
          <cell r="U5498"/>
          <cell r="V5498" t="str">
            <v/>
          </cell>
        </row>
        <row r="5499">
          <cell r="A5499"/>
          <cell r="B5499" t="str">
            <v/>
          </cell>
          <cell r="C5499"/>
          <cell r="D5499" t="str">
            <v/>
          </cell>
          <cell r="E5499" t="str">
            <v/>
          </cell>
          <cell r="F5499" t="str">
            <v/>
          </cell>
          <cell r="G5499" t="str">
            <v/>
          </cell>
          <cell r="H5499" t="str">
            <v/>
          </cell>
          <cell r="I5499"/>
          <cell r="J5499"/>
          <cell r="K5499"/>
          <cell r="L5499"/>
          <cell r="M5499" t="str">
            <v/>
          </cell>
          <cell r="N5499"/>
          <cell r="O5499"/>
          <cell r="P5499"/>
          <cell r="Q5499" t="str">
            <v/>
          </cell>
          <cell r="R5499"/>
          <cell r="S5499" t="str">
            <v/>
          </cell>
          <cell r="T5499"/>
          <cell r="U5499"/>
          <cell r="V5499" t="str">
            <v/>
          </cell>
        </row>
        <row r="5500">
          <cell r="A5500"/>
          <cell r="B5500" t="str">
            <v/>
          </cell>
          <cell r="C5500"/>
          <cell r="D5500" t="str">
            <v/>
          </cell>
          <cell r="E5500" t="str">
            <v/>
          </cell>
          <cell r="F5500" t="str">
            <v/>
          </cell>
          <cell r="G5500" t="str">
            <v/>
          </cell>
          <cell r="H5500" t="str">
            <v/>
          </cell>
          <cell r="I5500"/>
          <cell r="J5500"/>
          <cell r="K5500"/>
          <cell r="L5500"/>
          <cell r="M5500" t="str">
            <v/>
          </cell>
          <cell r="N5500"/>
          <cell r="O5500"/>
          <cell r="P5500"/>
          <cell r="Q5500" t="str">
            <v/>
          </cell>
          <cell r="R5500"/>
          <cell r="S5500" t="str">
            <v/>
          </cell>
          <cell r="T5500"/>
          <cell r="U5500"/>
          <cell r="V5500" t="str">
            <v/>
          </cell>
        </row>
        <row r="5501">
          <cell r="A5501"/>
          <cell r="B5501" t="str">
            <v/>
          </cell>
          <cell r="C5501"/>
          <cell r="D5501" t="str">
            <v/>
          </cell>
          <cell r="E5501" t="str">
            <v/>
          </cell>
          <cell r="F5501" t="str">
            <v/>
          </cell>
          <cell r="G5501" t="str">
            <v/>
          </cell>
          <cell r="H5501" t="str">
            <v/>
          </cell>
          <cell r="I5501"/>
          <cell r="J5501"/>
          <cell r="K5501"/>
          <cell r="L5501"/>
          <cell r="M5501" t="str">
            <v/>
          </cell>
          <cell r="N5501"/>
          <cell r="O5501"/>
          <cell r="P5501"/>
          <cell r="Q5501" t="str">
            <v/>
          </cell>
          <cell r="R5501"/>
          <cell r="S5501" t="str">
            <v/>
          </cell>
          <cell r="T5501"/>
          <cell r="U5501"/>
          <cell r="V5501" t="str">
            <v/>
          </cell>
        </row>
        <row r="5502">
          <cell r="A5502"/>
          <cell r="B5502" t="str">
            <v/>
          </cell>
          <cell r="C5502"/>
          <cell r="D5502" t="str">
            <v/>
          </cell>
          <cell r="E5502" t="str">
            <v/>
          </cell>
          <cell r="F5502" t="str">
            <v/>
          </cell>
          <cell r="G5502" t="str">
            <v/>
          </cell>
          <cell r="H5502" t="str">
            <v/>
          </cell>
          <cell r="I5502"/>
          <cell r="J5502"/>
          <cell r="K5502"/>
          <cell r="L5502"/>
          <cell r="M5502" t="str">
            <v/>
          </cell>
          <cell r="N5502"/>
          <cell r="O5502"/>
          <cell r="P5502"/>
          <cell r="Q5502" t="str">
            <v/>
          </cell>
          <cell r="R5502"/>
          <cell r="S5502" t="str">
            <v/>
          </cell>
          <cell r="T5502"/>
          <cell r="U5502"/>
          <cell r="V5502" t="str">
            <v/>
          </cell>
        </row>
        <row r="5503">
          <cell r="A5503"/>
          <cell r="B5503" t="str">
            <v/>
          </cell>
          <cell r="C5503"/>
          <cell r="D5503" t="str">
            <v/>
          </cell>
          <cell r="E5503" t="str">
            <v/>
          </cell>
          <cell r="F5503" t="str">
            <v/>
          </cell>
          <cell r="G5503" t="str">
            <v/>
          </cell>
          <cell r="H5503" t="str">
            <v/>
          </cell>
          <cell r="I5503"/>
          <cell r="J5503"/>
          <cell r="K5503"/>
          <cell r="L5503"/>
          <cell r="M5503" t="str">
            <v/>
          </cell>
          <cell r="N5503"/>
          <cell r="O5503"/>
          <cell r="P5503"/>
          <cell r="Q5503" t="str">
            <v/>
          </cell>
          <cell r="R5503"/>
          <cell r="S5503" t="str">
            <v/>
          </cell>
          <cell r="T5503"/>
          <cell r="U5503"/>
          <cell r="V5503" t="str">
            <v/>
          </cell>
        </row>
        <row r="5504">
          <cell r="A5504"/>
          <cell r="B5504" t="str">
            <v/>
          </cell>
          <cell r="C5504"/>
          <cell r="D5504" t="str">
            <v/>
          </cell>
          <cell r="E5504" t="str">
            <v/>
          </cell>
          <cell r="F5504" t="str">
            <v/>
          </cell>
          <cell r="G5504" t="str">
            <v/>
          </cell>
          <cell r="H5504" t="str">
            <v/>
          </cell>
          <cell r="I5504"/>
          <cell r="J5504"/>
          <cell r="K5504"/>
          <cell r="L5504"/>
          <cell r="M5504" t="str">
            <v/>
          </cell>
          <cell r="N5504"/>
          <cell r="O5504"/>
          <cell r="P5504"/>
          <cell r="Q5504" t="str">
            <v/>
          </cell>
          <cell r="R5504"/>
          <cell r="S5504" t="str">
            <v/>
          </cell>
          <cell r="T5504"/>
          <cell r="U5504"/>
          <cell r="V5504" t="str">
            <v/>
          </cell>
        </row>
        <row r="5505">
          <cell r="A5505"/>
          <cell r="B5505" t="str">
            <v/>
          </cell>
          <cell r="C5505"/>
          <cell r="D5505" t="str">
            <v/>
          </cell>
          <cell r="E5505" t="str">
            <v/>
          </cell>
          <cell r="F5505" t="str">
            <v/>
          </cell>
          <cell r="G5505" t="str">
            <v/>
          </cell>
          <cell r="H5505" t="str">
            <v/>
          </cell>
          <cell r="I5505"/>
          <cell r="J5505"/>
          <cell r="K5505"/>
          <cell r="L5505"/>
          <cell r="M5505" t="str">
            <v/>
          </cell>
          <cell r="N5505"/>
          <cell r="O5505"/>
          <cell r="P5505"/>
          <cell r="Q5505" t="str">
            <v/>
          </cell>
          <cell r="R5505"/>
          <cell r="S5505" t="str">
            <v/>
          </cell>
          <cell r="T5505"/>
          <cell r="U5505"/>
          <cell r="V5505" t="str">
            <v/>
          </cell>
        </row>
        <row r="5506">
          <cell r="A5506"/>
          <cell r="B5506" t="str">
            <v/>
          </cell>
          <cell r="C5506"/>
          <cell r="D5506" t="str">
            <v/>
          </cell>
          <cell r="E5506" t="str">
            <v/>
          </cell>
          <cell r="F5506" t="str">
            <v/>
          </cell>
          <cell r="G5506" t="str">
            <v/>
          </cell>
          <cell r="H5506" t="str">
            <v/>
          </cell>
          <cell r="I5506"/>
          <cell r="J5506"/>
          <cell r="K5506"/>
          <cell r="L5506"/>
          <cell r="M5506" t="str">
            <v/>
          </cell>
          <cell r="N5506"/>
          <cell r="O5506"/>
          <cell r="P5506"/>
          <cell r="Q5506" t="str">
            <v/>
          </cell>
          <cell r="R5506"/>
          <cell r="S5506" t="str">
            <v/>
          </cell>
          <cell r="T5506"/>
          <cell r="U5506"/>
          <cell r="V5506" t="str">
            <v/>
          </cell>
        </row>
        <row r="5507">
          <cell r="A5507"/>
          <cell r="B5507" t="str">
            <v/>
          </cell>
          <cell r="C5507"/>
          <cell r="D5507" t="str">
            <v/>
          </cell>
          <cell r="E5507" t="str">
            <v/>
          </cell>
          <cell r="F5507" t="str">
            <v/>
          </cell>
          <cell r="G5507" t="str">
            <v/>
          </cell>
          <cell r="H5507" t="str">
            <v/>
          </cell>
          <cell r="I5507"/>
          <cell r="J5507"/>
          <cell r="K5507"/>
          <cell r="L5507"/>
          <cell r="M5507" t="str">
            <v/>
          </cell>
          <cell r="N5507"/>
          <cell r="O5507"/>
          <cell r="P5507"/>
          <cell r="Q5507" t="str">
            <v/>
          </cell>
          <cell r="R5507"/>
          <cell r="S5507" t="str">
            <v/>
          </cell>
          <cell r="T5507"/>
          <cell r="U5507"/>
          <cell r="V5507" t="str">
            <v/>
          </cell>
        </row>
        <row r="5508">
          <cell r="A5508"/>
          <cell r="B5508" t="str">
            <v/>
          </cell>
          <cell r="C5508"/>
          <cell r="D5508" t="str">
            <v/>
          </cell>
          <cell r="E5508" t="str">
            <v/>
          </cell>
          <cell r="F5508" t="str">
            <v/>
          </cell>
          <cell r="G5508" t="str">
            <v/>
          </cell>
          <cell r="H5508" t="str">
            <v/>
          </cell>
          <cell r="I5508"/>
          <cell r="J5508"/>
          <cell r="K5508"/>
          <cell r="L5508"/>
          <cell r="M5508" t="str">
            <v/>
          </cell>
          <cell r="N5508"/>
          <cell r="O5508"/>
          <cell r="P5508"/>
          <cell r="Q5508" t="str">
            <v/>
          </cell>
          <cell r="R5508"/>
          <cell r="S5508" t="str">
            <v/>
          </cell>
          <cell r="T5508"/>
          <cell r="U5508"/>
          <cell r="V5508" t="str">
            <v/>
          </cell>
        </row>
        <row r="5509">
          <cell r="A5509"/>
          <cell r="B5509" t="str">
            <v/>
          </cell>
          <cell r="C5509"/>
          <cell r="D5509" t="str">
            <v/>
          </cell>
          <cell r="E5509" t="str">
            <v/>
          </cell>
          <cell r="F5509" t="str">
            <v/>
          </cell>
          <cell r="G5509" t="str">
            <v/>
          </cell>
          <cell r="H5509" t="str">
            <v/>
          </cell>
          <cell r="I5509"/>
          <cell r="J5509"/>
          <cell r="K5509"/>
          <cell r="L5509"/>
          <cell r="M5509" t="str">
            <v/>
          </cell>
          <cell r="N5509"/>
          <cell r="O5509"/>
          <cell r="P5509"/>
          <cell r="Q5509" t="str">
            <v/>
          </cell>
          <cell r="R5509"/>
          <cell r="S5509" t="str">
            <v/>
          </cell>
          <cell r="T5509"/>
          <cell r="U5509"/>
          <cell r="V5509" t="str">
            <v/>
          </cell>
        </row>
        <row r="5510">
          <cell r="A5510"/>
          <cell r="B5510" t="str">
            <v/>
          </cell>
          <cell r="C5510"/>
          <cell r="D5510" t="str">
            <v/>
          </cell>
          <cell r="E5510" t="str">
            <v/>
          </cell>
          <cell r="F5510" t="str">
            <v/>
          </cell>
          <cell r="G5510" t="str">
            <v/>
          </cell>
          <cell r="H5510" t="str">
            <v/>
          </cell>
          <cell r="I5510"/>
          <cell r="J5510"/>
          <cell r="K5510"/>
          <cell r="L5510"/>
          <cell r="M5510" t="str">
            <v/>
          </cell>
          <cell r="N5510"/>
          <cell r="O5510"/>
          <cell r="P5510"/>
          <cell r="Q5510" t="str">
            <v/>
          </cell>
          <cell r="R5510"/>
          <cell r="S5510" t="str">
            <v/>
          </cell>
          <cell r="T5510"/>
          <cell r="U5510"/>
          <cell r="V5510" t="str">
            <v/>
          </cell>
        </row>
        <row r="5511">
          <cell r="A5511"/>
          <cell r="B5511" t="str">
            <v/>
          </cell>
          <cell r="C5511"/>
          <cell r="D5511" t="str">
            <v/>
          </cell>
          <cell r="E5511" t="str">
            <v/>
          </cell>
          <cell r="F5511" t="str">
            <v/>
          </cell>
          <cell r="G5511" t="str">
            <v/>
          </cell>
          <cell r="H5511" t="str">
            <v/>
          </cell>
          <cell r="I5511"/>
          <cell r="J5511"/>
          <cell r="K5511"/>
          <cell r="L5511"/>
          <cell r="M5511" t="str">
            <v/>
          </cell>
          <cell r="N5511"/>
          <cell r="O5511"/>
          <cell r="P5511"/>
          <cell r="Q5511" t="str">
            <v/>
          </cell>
          <cell r="R5511"/>
          <cell r="S5511" t="str">
            <v/>
          </cell>
          <cell r="T5511"/>
          <cell r="U5511"/>
          <cell r="V5511" t="str">
            <v/>
          </cell>
        </row>
        <row r="5512">
          <cell r="A5512"/>
          <cell r="B5512" t="str">
            <v/>
          </cell>
          <cell r="C5512"/>
          <cell r="D5512" t="str">
            <v/>
          </cell>
          <cell r="E5512" t="str">
            <v/>
          </cell>
          <cell r="F5512" t="str">
            <v/>
          </cell>
          <cell r="G5512" t="str">
            <v/>
          </cell>
          <cell r="H5512" t="str">
            <v/>
          </cell>
          <cell r="I5512"/>
          <cell r="J5512"/>
          <cell r="K5512"/>
          <cell r="L5512"/>
          <cell r="M5512" t="str">
            <v/>
          </cell>
          <cell r="N5512"/>
          <cell r="O5512"/>
          <cell r="P5512"/>
          <cell r="Q5512" t="str">
            <v/>
          </cell>
          <cell r="R5512"/>
          <cell r="S5512" t="str">
            <v/>
          </cell>
          <cell r="T5512"/>
          <cell r="U5512"/>
          <cell r="V5512" t="str">
            <v/>
          </cell>
        </row>
        <row r="5513">
          <cell r="A5513"/>
          <cell r="B5513" t="str">
            <v/>
          </cell>
          <cell r="C5513"/>
          <cell r="D5513" t="str">
            <v/>
          </cell>
          <cell r="E5513" t="str">
            <v/>
          </cell>
          <cell r="F5513" t="str">
            <v/>
          </cell>
          <cell r="G5513" t="str">
            <v/>
          </cell>
          <cell r="H5513" t="str">
            <v/>
          </cell>
          <cell r="I5513"/>
          <cell r="J5513"/>
          <cell r="K5513"/>
          <cell r="L5513"/>
          <cell r="M5513" t="str">
            <v/>
          </cell>
          <cell r="N5513"/>
          <cell r="O5513"/>
          <cell r="P5513"/>
          <cell r="Q5513" t="str">
            <v/>
          </cell>
          <cell r="R5513"/>
          <cell r="S5513" t="str">
            <v/>
          </cell>
          <cell r="T5513"/>
          <cell r="U5513"/>
          <cell r="V5513" t="str">
            <v/>
          </cell>
        </row>
        <row r="5514">
          <cell r="A5514"/>
          <cell r="B5514" t="str">
            <v/>
          </cell>
          <cell r="C5514"/>
          <cell r="D5514" t="str">
            <v/>
          </cell>
          <cell r="E5514" t="str">
            <v/>
          </cell>
          <cell r="F5514" t="str">
            <v/>
          </cell>
          <cell r="G5514" t="str">
            <v/>
          </cell>
          <cell r="H5514" t="str">
            <v/>
          </cell>
          <cell r="I5514"/>
          <cell r="J5514"/>
          <cell r="K5514"/>
          <cell r="L5514"/>
          <cell r="M5514" t="str">
            <v/>
          </cell>
          <cell r="N5514"/>
          <cell r="O5514"/>
          <cell r="P5514"/>
          <cell r="Q5514" t="str">
            <v/>
          </cell>
          <cell r="R5514"/>
          <cell r="S5514" t="str">
            <v/>
          </cell>
          <cell r="T5514"/>
          <cell r="U5514"/>
          <cell r="V5514" t="str">
            <v/>
          </cell>
        </row>
        <row r="5515">
          <cell r="A5515"/>
          <cell r="B5515" t="str">
            <v/>
          </cell>
          <cell r="C5515"/>
          <cell r="D5515" t="str">
            <v/>
          </cell>
          <cell r="E5515" t="str">
            <v/>
          </cell>
          <cell r="F5515" t="str">
            <v/>
          </cell>
          <cell r="G5515" t="str">
            <v/>
          </cell>
          <cell r="H5515" t="str">
            <v/>
          </cell>
          <cell r="I5515"/>
          <cell r="J5515"/>
          <cell r="K5515"/>
          <cell r="L5515"/>
          <cell r="M5515" t="str">
            <v/>
          </cell>
          <cell r="N5515"/>
          <cell r="O5515"/>
          <cell r="P5515"/>
          <cell r="Q5515" t="str">
            <v/>
          </cell>
          <cell r="R5515"/>
          <cell r="S5515" t="str">
            <v/>
          </cell>
          <cell r="T5515"/>
          <cell r="U5515"/>
          <cell r="V5515" t="str">
            <v/>
          </cell>
        </row>
        <row r="5516">
          <cell r="A5516"/>
          <cell r="B5516" t="str">
            <v/>
          </cell>
          <cell r="C5516"/>
          <cell r="D5516" t="str">
            <v/>
          </cell>
          <cell r="E5516" t="str">
            <v/>
          </cell>
          <cell r="F5516" t="str">
            <v/>
          </cell>
          <cell r="G5516" t="str">
            <v/>
          </cell>
          <cell r="H5516" t="str">
            <v/>
          </cell>
          <cell r="I5516"/>
          <cell r="J5516"/>
          <cell r="K5516"/>
          <cell r="L5516"/>
          <cell r="M5516" t="str">
            <v/>
          </cell>
          <cell r="N5516"/>
          <cell r="O5516"/>
          <cell r="P5516"/>
          <cell r="Q5516" t="str">
            <v/>
          </cell>
          <cell r="R5516"/>
          <cell r="S5516" t="str">
            <v/>
          </cell>
          <cell r="T5516"/>
          <cell r="U5516"/>
          <cell r="V5516" t="str">
            <v/>
          </cell>
        </row>
        <row r="5517">
          <cell r="A5517"/>
          <cell r="B5517" t="str">
            <v/>
          </cell>
          <cell r="C5517"/>
          <cell r="D5517" t="str">
            <v/>
          </cell>
          <cell r="E5517" t="str">
            <v/>
          </cell>
          <cell r="F5517" t="str">
            <v/>
          </cell>
          <cell r="G5517" t="str">
            <v/>
          </cell>
          <cell r="H5517" t="str">
            <v/>
          </cell>
          <cell r="I5517"/>
          <cell r="J5517"/>
          <cell r="K5517"/>
          <cell r="L5517"/>
          <cell r="M5517" t="str">
            <v/>
          </cell>
          <cell r="N5517"/>
          <cell r="O5517"/>
          <cell r="P5517"/>
          <cell r="Q5517" t="str">
            <v/>
          </cell>
          <cell r="R5517"/>
          <cell r="S5517" t="str">
            <v/>
          </cell>
          <cell r="T5517"/>
          <cell r="U5517"/>
          <cell r="V5517" t="str">
            <v/>
          </cell>
        </row>
        <row r="5518">
          <cell r="A5518"/>
          <cell r="B5518" t="str">
            <v/>
          </cell>
          <cell r="C5518"/>
          <cell r="D5518" t="str">
            <v/>
          </cell>
          <cell r="E5518" t="str">
            <v/>
          </cell>
          <cell r="F5518" t="str">
            <v/>
          </cell>
          <cell r="G5518" t="str">
            <v/>
          </cell>
          <cell r="H5518" t="str">
            <v/>
          </cell>
          <cell r="I5518"/>
          <cell r="J5518"/>
          <cell r="K5518"/>
          <cell r="L5518"/>
          <cell r="M5518" t="str">
            <v/>
          </cell>
          <cell r="N5518"/>
          <cell r="O5518"/>
          <cell r="P5518"/>
          <cell r="Q5518" t="str">
            <v/>
          </cell>
          <cell r="R5518"/>
          <cell r="S5518" t="str">
            <v/>
          </cell>
          <cell r="T5518"/>
          <cell r="U5518"/>
          <cell r="V5518" t="str">
            <v/>
          </cell>
        </row>
        <row r="5519">
          <cell r="A5519"/>
          <cell r="B5519" t="str">
            <v/>
          </cell>
          <cell r="C5519"/>
          <cell r="D5519" t="str">
            <v/>
          </cell>
          <cell r="E5519" t="str">
            <v/>
          </cell>
          <cell r="F5519" t="str">
            <v/>
          </cell>
          <cell r="G5519" t="str">
            <v/>
          </cell>
          <cell r="H5519" t="str">
            <v/>
          </cell>
          <cell r="I5519"/>
          <cell r="J5519"/>
          <cell r="K5519"/>
          <cell r="L5519"/>
          <cell r="M5519" t="str">
            <v/>
          </cell>
          <cell r="N5519"/>
          <cell r="O5519"/>
          <cell r="P5519"/>
          <cell r="Q5519" t="str">
            <v/>
          </cell>
          <cell r="R5519"/>
          <cell r="S5519" t="str">
            <v/>
          </cell>
          <cell r="T5519"/>
          <cell r="U5519"/>
          <cell r="V5519" t="str">
            <v/>
          </cell>
        </row>
        <row r="5520">
          <cell r="A5520"/>
          <cell r="B5520" t="str">
            <v/>
          </cell>
          <cell r="C5520"/>
          <cell r="D5520" t="str">
            <v/>
          </cell>
          <cell r="E5520" t="str">
            <v/>
          </cell>
          <cell r="F5520" t="str">
            <v/>
          </cell>
          <cell r="G5520" t="str">
            <v/>
          </cell>
          <cell r="H5520" t="str">
            <v/>
          </cell>
          <cell r="I5520"/>
          <cell r="J5520"/>
          <cell r="K5520"/>
          <cell r="L5520"/>
          <cell r="M5520" t="str">
            <v/>
          </cell>
          <cell r="N5520"/>
          <cell r="O5520"/>
          <cell r="P5520"/>
          <cell r="Q5520" t="str">
            <v/>
          </cell>
          <cell r="R5520"/>
          <cell r="S5520" t="str">
            <v/>
          </cell>
          <cell r="T5520"/>
          <cell r="U5520"/>
          <cell r="V5520" t="str">
            <v/>
          </cell>
        </row>
        <row r="5521">
          <cell r="A5521"/>
          <cell r="B5521" t="str">
            <v/>
          </cell>
          <cell r="C5521"/>
          <cell r="D5521" t="str">
            <v/>
          </cell>
          <cell r="E5521" t="str">
            <v/>
          </cell>
          <cell r="F5521" t="str">
            <v/>
          </cell>
          <cell r="G5521" t="str">
            <v/>
          </cell>
          <cell r="H5521" t="str">
            <v/>
          </cell>
          <cell r="I5521"/>
          <cell r="J5521"/>
          <cell r="K5521"/>
          <cell r="L5521"/>
          <cell r="M5521" t="str">
            <v/>
          </cell>
          <cell r="N5521"/>
          <cell r="O5521"/>
          <cell r="P5521"/>
          <cell r="Q5521" t="str">
            <v/>
          </cell>
          <cell r="R5521"/>
          <cell r="S5521" t="str">
            <v/>
          </cell>
          <cell r="T5521"/>
          <cell r="U5521"/>
          <cell r="V5521" t="str">
            <v/>
          </cell>
        </row>
        <row r="5522">
          <cell r="A5522"/>
          <cell r="B5522" t="str">
            <v/>
          </cell>
          <cell r="C5522"/>
          <cell r="D5522" t="str">
            <v/>
          </cell>
          <cell r="E5522" t="str">
            <v/>
          </cell>
          <cell r="F5522" t="str">
            <v/>
          </cell>
          <cell r="G5522" t="str">
            <v/>
          </cell>
          <cell r="H5522" t="str">
            <v/>
          </cell>
          <cell r="I5522"/>
          <cell r="J5522"/>
          <cell r="K5522"/>
          <cell r="L5522"/>
          <cell r="M5522" t="str">
            <v/>
          </cell>
          <cell r="N5522"/>
          <cell r="O5522"/>
          <cell r="P5522"/>
          <cell r="Q5522" t="str">
            <v/>
          </cell>
          <cell r="R5522"/>
          <cell r="S5522" t="str">
            <v/>
          </cell>
          <cell r="T5522"/>
          <cell r="U5522"/>
          <cell r="V5522" t="str">
            <v/>
          </cell>
        </row>
        <row r="5523">
          <cell r="A5523"/>
          <cell r="B5523" t="str">
            <v/>
          </cell>
          <cell r="C5523"/>
          <cell r="D5523" t="str">
            <v/>
          </cell>
          <cell r="E5523" t="str">
            <v/>
          </cell>
          <cell r="F5523" t="str">
            <v/>
          </cell>
          <cell r="G5523" t="str">
            <v/>
          </cell>
          <cell r="H5523" t="str">
            <v/>
          </cell>
          <cell r="I5523"/>
          <cell r="J5523"/>
          <cell r="K5523"/>
          <cell r="L5523"/>
          <cell r="M5523" t="str">
            <v/>
          </cell>
          <cell r="N5523"/>
          <cell r="O5523"/>
          <cell r="P5523"/>
          <cell r="Q5523" t="str">
            <v/>
          </cell>
          <cell r="R5523"/>
          <cell r="S5523" t="str">
            <v/>
          </cell>
          <cell r="T5523"/>
          <cell r="U5523"/>
          <cell r="V5523" t="str">
            <v/>
          </cell>
        </row>
        <row r="5524">
          <cell r="A5524"/>
          <cell r="B5524" t="str">
            <v/>
          </cell>
          <cell r="C5524"/>
          <cell r="D5524" t="str">
            <v/>
          </cell>
          <cell r="E5524" t="str">
            <v/>
          </cell>
          <cell r="F5524" t="str">
            <v/>
          </cell>
          <cell r="G5524" t="str">
            <v/>
          </cell>
          <cell r="H5524" t="str">
            <v/>
          </cell>
          <cell r="I5524"/>
          <cell r="J5524"/>
          <cell r="K5524"/>
          <cell r="L5524"/>
          <cell r="M5524" t="str">
            <v/>
          </cell>
          <cell r="N5524"/>
          <cell r="O5524"/>
          <cell r="P5524"/>
          <cell r="Q5524" t="str">
            <v/>
          </cell>
          <cell r="R5524"/>
          <cell r="S5524" t="str">
            <v/>
          </cell>
          <cell r="T5524"/>
          <cell r="U5524"/>
          <cell r="V5524" t="str">
            <v/>
          </cell>
        </row>
        <row r="5525">
          <cell r="A5525"/>
          <cell r="B5525" t="str">
            <v/>
          </cell>
          <cell r="C5525"/>
          <cell r="D5525" t="str">
            <v/>
          </cell>
          <cell r="E5525" t="str">
            <v/>
          </cell>
          <cell r="F5525" t="str">
            <v/>
          </cell>
          <cell r="G5525" t="str">
            <v/>
          </cell>
          <cell r="H5525" t="str">
            <v/>
          </cell>
          <cell r="I5525"/>
          <cell r="J5525"/>
          <cell r="K5525"/>
          <cell r="L5525"/>
          <cell r="M5525" t="str">
            <v/>
          </cell>
          <cell r="N5525"/>
          <cell r="O5525"/>
          <cell r="P5525"/>
          <cell r="Q5525" t="str">
            <v/>
          </cell>
          <cell r="R5525"/>
          <cell r="S5525" t="str">
            <v/>
          </cell>
          <cell r="T5525"/>
          <cell r="U5525"/>
          <cell r="V5525" t="str">
            <v/>
          </cell>
        </row>
        <row r="5526">
          <cell r="A5526"/>
          <cell r="B5526" t="str">
            <v/>
          </cell>
          <cell r="C5526"/>
          <cell r="D5526" t="str">
            <v/>
          </cell>
          <cell r="E5526" t="str">
            <v/>
          </cell>
          <cell r="F5526" t="str">
            <v/>
          </cell>
          <cell r="G5526" t="str">
            <v/>
          </cell>
          <cell r="H5526" t="str">
            <v/>
          </cell>
          <cell r="I5526"/>
          <cell r="J5526"/>
          <cell r="K5526"/>
          <cell r="L5526"/>
          <cell r="M5526" t="str">
            <v/>
          </cell>
          <cell r="N5526"/>
          <cell r="O5526"/>
          <cell r="P5526"/>
          <cell r="Q5526" t="str">
            <v/>
          </cell>
          <cell r="R5526"/>
          <cell r="S5526" t="str">
            <v/>
          </cell>
          <cell r="T5526"/>
          <cell r="U5526"/>
          <cell r="V5526" t="str">
            <v/>
          </cell>
        </row>
        <row r="5527">
          <cell r="A5527"/>
          <cell r="B5527" t="str">
            <v/>
          </cell>
          <cell r="C5527"/>
          <cell r="D5527" t="str">
            <v/>
          </cell>
          <cell r="E5527" t="str">
            <v/>
          </cell>
          <cell r="F5527" t="str">
            <v/>
          </cell>
          <cell r="G5527" t="str">
            <v/>
          </cell>
          <cell r="H5527" t="str">
            <v/>
          </cell>
          <cell r="I5527"/>
          <cell r="J5527"/>
          <cell r="K5527"/>
          <cell r="L5527"/>
          <cell r="M5527" t="str">
            <v/>
          </cell>
          <cell r="N5527"/>
          <cell r="O5527"/>
          <cell r="P5527"/>
          <cell r="Q5527" t="str">
            <v/>
          </cell>
          <cell r="R5527"/>
          <cell r="S5527" t="str">
            <v/>
          </cell>
          <cell r="T5527"/>
          <cell r="U5527"/>
          <cell r="V5527" t="str">
            <v/>
          </cell>
        </row>
        <row r="5528">
          <cell r="A5528"/>
          <cell r="B5528" t="str">
            <v/>
          </cell>
          <cell r="C5528"/>
          <cell r="D5528" t="str">
            <v/>
          </cell>
          <cell r="E5528" t="str">
            <v/>
          </cell>
          <cell r="F5528" t="str">
            <v/>
          </cell>
          <cell r="G5528" t="str">
            <v/>
          </cell>
          <cell r="H5528" t="str">
            <v/>
          </cell>
          <cell r="I5528"/>
          <cell r="J5528"/>
          <cell r="K5528"/>
          <cell r="L5528"/>
          <cell r="M5528" t="str">
            <v/>
          </cell>
          <cell r="N5528"/>
          <cell r="O5528"/>
          <cell r="P5528"/>
          <cell r="Q5528" t="str">
            <v/>
          </cell>
          <cell r="R5528"/>
          <cell r="S5528" t="str">
            <v/>
          </cell>
          <cell r="T5528"/>
          <cell r="U5528"/>
          <cell r="V5528" t="str">
            <v/>
          </cell>
        </row>
        <row r="5529">
          <cell r="A5529"/>
          <cell r="B5529" t="str">
            <v/>
          </cell>
          <cell r="C5529"/>
          <cell r="D5529" t="str">
            <v/>
          </cell>
          <cell r="E5529" t="str">
            <v/>
          </cell>
          <cell r="F5529" t="str">
            <v/>
          </cell>
          <cell r="G5529" t="str">
            <v/>
          </cell>
          <cell r="H5529" t="str">
            <v/>
          </cell>
          <cell r="I5529"/>
          <cell r="J5529"/>
          <cell r="K5529"/>
          <cell r="L5529"/>
          <cell r="M5529" t="str">
            <v/>
          </cell>
          <cell r="N5529"/>
          <cell r="O5529"/>
          <cell r="P5529"/>
          <cell r="Q5529" t="str">
            <v/>
          </cell>
          <cell r="R5529"/>
          <cell r="S5529" t="str">
            <v/>
          </cell>
          <cell r="T5529"/>
          <cell r="U5529"/>
          <cell r="V5529" t="str">
            <v/>
          </cell>
        </row>
        <row r="5530">
          <cell r="A5530"/>
          <cell r="B5530" t="str">
            <v/>
          </cell>
          <cell r="C5530"/>
          <cell r="D5530" t="str">
            <v/>
          </cell>
          <cell r="E5530" t="str">
            <v/>
          </cell>
          <cell r="F5530" t="str">
            <v/>
          </cell>
          <cell r="G5530" t="str">
            <v/>
          </cell>
          <cell r="H5530" t="str">
            <v/>
          </cell>
          <cell r="I5530"/>
          <cell r="J5530"/>
          <cell r="K5530"/>
          <cell r="L5530"/>
          <cell r="M5530" t="str">
            <v/>
          </cell>
          <cell r="N5530"/>
          <cell r="O5530"/>
          <cell r="P5530"/>
          <cell r="Q5530" t="str">
            <v/>
          </cell>
          <cell r="R5530"/>
          <cell r="S5530" t="str">
            <v/>
          </cell>
          <cell r="T5530"/>
          <cell r="U5530"/>
          <cell r="V5530" t="str">
            <v/>
          </cell>
        </row>
        <row r="5531">
          <cell r="A5531"/>
          <cell r="B5531" t="str">
            <v/>
          </cell>
          <cell r="C5531"/>
          <cell r="D5531" t="str">
            <v/>
          </cell>
          <cell r="E5531" t="str">
            <v/>
          </cell>
          <cell r="F5531" t="str">
            <v/>
          </cell>
          <cell r="G5531" t="str">
            <v/>
          </cell>
          <cell r="H5531" t="str">
            <v/>
          </cell>
          <cell r="I5531"/>
          <cell r="J5531"/>
          <cell r="K5531"/>
          <cell r="L5531"/>
          <cell r="M5531" t="str">
            <v/>
          </cell>
          <cell r="N5531"/>
          <cell r="O5531"/>
          <cell r="P5531"/>
          <cell r="Q5531" t="str">
            <v/>
          </cell>
          <cell r="R5531"/>
          <cell r="S5531" t="str">
            <v/>
          </cell>
          <cell r="T5531"/>
          <cell r="U5531"/>
          <cell r="V5531" t="str">
            <v/>
          </cell>
        </row>
        <row r="5532">
          <cell r="A5532"/>
          <cell r="B5532" t="str">
            <v/>
          </cell>
          <cell r="C5532"/>
          <cell r="D5532" t="str">
            <v/>
          </cell>
          <cell r="E5532" t="str">
            <v/>
          </cell>
          <cell r="F5532" t="str">
            <v/>
          </cell>
          <cell r="G5532" t="str">
            <v/>
          </cell>
          <cell r="H5532" t="str">
            <v/>
          </cell>
          <cell r="I5532"/>
          <cell r="J5532"/>
          <cell r="K5532"/>
          <cell r="L5532"/>
          <cell r="M5532" t="str">
            <v/>
          </cell>
          <cell r="N5532"/>
          <cell r="O5532"/>
          <cell r="P5532"/>
          <cell r="Q5532" t="str">
            <v/>
          </cell>
          <cell r="R5532"/>
          <cell r="S5532" t="str">
            <v/>
          </cell>
          <cell r="T5532"/>
          <cell r="U5532"/>
          <cell r="V5532" t="str">
            <v/>
          </cell>
        </row>
        <row r="5533">
          <cell r="A5533"/>
          <cell r="B5533" t="str">
            <v/>
          </cell>
          <cell r="C5533"/>
          <cell r="D5533" t="str">
            <v/>
          </cell>
          <cell r="E5533" t="str">
            <v/>
          </cell>
          <cell r="F5533" t="str">
            <v/>
          </cell>
          <cell r="G5533" t="str">
            <v/>
          </cell>
          <cell r="H5533" t="str">
            <v/>
          </cell>
          <cell r="I5533"/>
          <cell r="J5533"/>
          <cell r="K5533"/>
          <cell r="L5533"/>
          <cell r="M5533" t="str">
            <v/>
          </cell>
          <cell r="N5533"/>
          <cell r="O5533"/>
          <cell r="P5533"/>
          <cell r="Q5533" t="str">
            <v/>
          </cell>
          <cell r="R5533"/>
          <cell r="S5533" t="str">
            <v/>
          </cell>
          <cell r="T5533"/>
          <cell r="U5533"/>
          <cell r="V5533" t="str">
            <v/>
          </cell>
        </row>
        <row r="5534">
          <cell r="A5534"/>
          <cell r="B5534" t="str">
            <v/>
          </cell>
          <cell r="C5534"/>
          <cell r="D5534" t="str">
            <v/>
          </cell>
          <cell r="E5534" t="str">
            <v/>
          </cell>
          <cell r="F5534" t="str">
            <v/>
          </cell>
          <cell r="G5534" t="str">
            <v/>
          </cell>
          <cell r="H5534" t="str">
            <v/>
          </cell>
          <cell r="I5534"/>
          <cell r="J5534"/>
          <cell r="K5534"/>
          <cell r="L5534"/>
          <cell r="M5534" t="str">
            <v/>
          </cell>
          <cell r="N5534"/>
          <cell r="O5534"/>
          <cell r="P5534"/>
          <cell r="Q5534" t="str">
            <v/>
          </cell>
          <cell r="R5534"/>
          <cell r="S5534" t="str">
            <v/>
          </cell>
          <cell r="T5534"/>
          <cell r="U5534"/>
          <cell r="V5534" t="str">
            <v/>
          </cell>
        </row>
        <row r="5535">
          <cell r="A5535"/>
          <cell r="B5535" t="str">
            <v/>
          </cell>
          <cell r="C5535"/>
          <cell r="D5535" t="str">
            <v/>
          </cell>
          <cell r="E5535" t="str">
            <v/>
          </cell>
          <cell r="F5535" t="str">
            <v/>
          </cell>
          <cell r="G5535" t="str">
            <v/>
          </cell>
          <cell r="H5535" t="str">
            <v/>
          </cell>
          <cell r="I5535"/>
          <cell r="J5535"/>
          <cell r="K5535"/>
          <cell r="L5535"/>
          <cell r="M5535" t="str">
            <v/>
          </cell>
          <cell r="N5535"/>
          <cell r="O5535"/>
          <cell r="P5535"/>
          <cell r="Q5535" t="str">
            <v/>
          </cell>
          <cell r="R5535"/>
          <cell r="S5535" t="str">
            <v/>
          </cell>
          <cell r="T5535"/>
          <cell r="U5535"/>
          <cell r="V5535" t="str">
            <v/>
          </cell>
        </row>
        <row r="5536">
          <cell r="A5536"/>
          <cell r="B5536" t="str">
            <v/>
          </cell>
          <cell r="C5536"/>
          <cell r="D5536" t="str">
            <v/>
          </cell>
          <cell r="E5536" t="str">
            <v/>
          </cell>
          <cell r="F5536" t="str">
            <v/>
          </cell>
          <cell r="G5536" t="str">
            <v/>
          </cell>
          <cell r="H5536" t="str">
            <v/>
          </cell>
          <cell r="I5536"/>
          <cell r="J5536"/>
          <cell r="K5536"/>
          <cell r="L5536"/>
          <cell r="M5536" t="str">
            <v/>
          </cell>
          <cell r="N5536"/>
          <cell r="O5536"/>
          <cell r="P5536"/>
          <cell r="Q5536" t="str">
            <v/>
          </cell>
          <cell r="R5536"/>
          <cell r="S5536" t="str">
            <v/>
          </cell>
          <cell r="T5536"/>
          <cell r="U5536"/>
          <cell r="V5536" t="str">
            <v/>
          </cell>
        </row>
        <row r="5537">
          <cell r="A5537"/>
          <cell r="B5537" t="str">
            <v/>
          </cell>
          <cell r="C5537"/>
          <cell r="D5537" t="str">
            <v/>
          </cell>
          <cell r="E5537" t="str">
            <v/>
          </cell>
          <cell r="F5537" t="str">
            <v/>
          </cell>
          <cell r="G5537" t="str">
            <v/>
          </cell>
          <cell r="H5537" t="str">
            <v/>
          </cell>
          <cell r="I5537"/>
          <cell r="J5537"/>
          <cell r="K5537"/>
          <cell r="L5537"/>
          <cell r="M5537" t="str">
            <v/>
          </cell>
          <cell r="N5537"/>
          <cell r="O5537"/>
          <cell r="P5537"/>
          <cell r="Q5537" t="str">
            <v/>
          </cell>
          <cell r="R5537"/>
          <cell r="S5537" t="str">
            <v/>
          </cell>
          <cell r="T5537"/>
          <cell r="U5537"/>
          <cell r="V5537" t="str">
            <v/>
          </cell>
        </row>
        <row r="5538">
          <cell r="A5538"/>
          <cell r="B5538" t="str">
            <v/>
          </cell>
          <cell r="C5538"/>
          <cell r="D5538" t="str">
            <v/>
          </cell>
          <cell r="E5538" t="str">
            <v/>
          </cell>
          <cell r="F5538" t="str">
            <v/>
          </cell>
          <cell r="G5538" t="str">
            <v/>
          </cell>
          <cell r="H5538" t="str">
            <v/>
          </cell>
          <cell r="I5538"/>
          <cell r="J5538"/>
          <cell r="K5538"/>
          <cell r="L5538"/>
          <cell r="M5538" t="str">
            <v/>
          </cell>
          <cell r="N5538"/>
          <cell r="O5538"/>
          <cell r="P5538"/>
          <cell r="Q5538" t="str">
            <v/>
          </cell>
          <cell r="R5538"/>
          <cell r="S5538" t="str">
            <v/>
          </cell>
          <cell r="T5538"/>
          <cell r="U5538"/>
          <cell r="V5538" t="str">
            <v/>
          </cell>
        </row>
        <row r="5539">
          <cell r="A5539"/>
          <cell r="B5539" t="str">
            <v/>
          </cell>
          <cell r="C5539"/>
          <cell r="D5539" t="str">
            <v/>
          </cell>
          <cell r="E5539" t="str">
            <v/>
          </cell>
          <cell r="F5539" t="str">
            <v/>
          </cell>
          <cell r="G5539" t="str">
            <v/>
          </cell>
          <cell r="H5539" t="str">
            <v/>
          </cell>
          <cell r="I5539"/>
          <cell r="J5539"/>
          <cell r="K5539"/>
          <cell r="L5539"/>
          <cell r="M5539" t="str">
            <v/>
          </cell>
          <cell r="N5539"/>
          <cell r="O5539"/>
          <cell r="P5539"/>
          <cell r="Q5539" t="str">
            <v/>
          </cell>
          <cell r="R5539"/>
          <cell r="S5539" t="str">
            <v/>
          </cell>
          <cell r="T5539"/>
          <cell r="U5539"/>
          <cell r="V5539" t="str">
            <v/>
          </cell>
        </row>
        <row r="5540">
          <cell r="A5540"/>
          <cell r="B5540" t="str">
            <v/>
          </cell>
          <cell r="C5540"/>
          <cell r="D5540" t="str">
            <v/>
          </cell>
          <cell r="E5540" t="str">
            <v/>
          </cell>
          <cell r="F5540" t="str">
            <v/>
          </cell>
          <cell r="G5540" t="str">
            <v/>
          </cell>
          <cell r="H5540" t="str">
            <v/>
          </cell>
          <cell r="I5540"/>
          <cell r="J5540"/>
          <cell r="K5540"/>
          <cell r="L5540"/>
          <cell r="M5540" t="str">
            <v/>
          </cell>
          <cell r="N5540"/>
          <cell r="O5540"/>
          <cell r="P5540"/>
          <cell r="Q5540" t="str">
            <v/>
          </cell>
          <cell r="R5540"/>
          <cell r="S5540" t="str">
            <v/>
          </cell>
          <cell r="T5540"/>
          <cell r="U5540"/>
          <cell r="V5540" t="str">
            <v/>
          </cell>
        </row>
        <row r="5541">
          <cell r="A5541"/>
          <cell r="B5541" t="str">
            <v/>
          </cell>
          <cell r="C5541"/>
          <cell r="D5541" t="str">
            <v/>
          </cell>
          <cell r="E5541" t="str">
            <v/>
          </cell>
          <cell r="F5541" t="str">
            <v/>
          </cell>
          <cell r="G5541" t="str">
            <v/>
          </cell>
          <cell r="H5541" t="str">
            <v/>
          </cell>
          <cell r="I5541"/>
          <cell r="J5541"/>
          <cell r="K5541"/>
          <cell r="L5541"/>
          <cell r="M5541" t="str">
            <v/>
          </cell>
          <cell r="N5541"/>
          <cell r="O5541"/>
          <cell r="P5541"/>
          <cell r="Q5541" t="str">
            <v/>
          </cell>
          <cell r="R5541"/>
          <cell r="S5541" t="str">
            <v/>
          </cell>
          <cell r="T5541"/>
          <cell r="U5541"/>
          <cell r="V5541" t="str">
            <v/>
          </cell>
        </row>
        <row r="5542">
          <cell r="A5542"/>
          <cell r="B5542" t="str">
            <v/>
          </cell>
          <cell r="C5542"/>
          <cell r="D5542" t="str">
            <v/>
          </cell>
          <cell r="E5542" t="str">
            <v/>
          </cell>
          <cell r="F5542" t="str">
            <v/>
          </cell>
          <cell r="G5542" t="str">
            <v/>
          </cell>
          <cell r="H5542" t="str">
            <v/>
          </cell>
          <cell r="I5542"/>
          <cell r="J5542"/>
          <cell r="K5542"/>
          <cell r="L5542"/>
          <cell r="M5542" t="str">
            <v/>
          </cell>
          <cell r="N5542"/>
          <cell r="O5542"/>
          <cell r="P5542"/>
          <cell r="Q5542" t="str">
            <v/>
          </cell>
          <cell r="R5542"/>
          <cell r="S5542" t="str">
            <v/>
          </cell>
          <cell r="T5542"/>
          <cell r="U5542"/>
          <cell r="V5542" t="str">
            <v/>
          </cell>
        </row>
        <row r="5543">
          <cell r="A5543"/>
          <cell r="B5543" t="str">
            <v/>
          </cell>
          <cell r="C5543"/>
          <cell r="D5543" t="str">
            <v/>
          </cell>
          <cell r="E5543" t="str">
            <v/>
          </cell>
          <cell r="F5543" t="str">
            <v/>
          </cell>
          <cell r="G5543" t="str">
            <v/>
          </cell>
          <cell r="H5543" t="str">
            <v/>
          </cell>
          <cell r="I5543"/>
          <cell r="J5543"/>
          <cell r="K5543"/>
          <cell r="L5543"/>
          <cell r="M5543" t="str">
            <v/>
          </cell>
          <cell r="N5543"/>
          <cell r="O5543"/>
          <cell r="P5543"/>
          <cell r="Q5543" t="str">
            <v/>
          </cell>
          <cell r="R5543"/>
          <cell r="S5543" t="str">
            <v/>
          </cell>
          <cell r="T5543"/>
          <cell r="U5543"/>
          <cell r="V5543" t="str">
            <v/>
          </cell>
        </row>
        <row r="5544">
          <cell r="A5544"/>
          <cell r="B5544" t="str">
            <v/>
          </cell>
          <cell r="C5544"/>
          <cell r="D5544" t="str">
            <v/>
          </cell>
          <cell r="E5544" t="str">
            <v/>
          </cell>
          <cell r="F5544" t="str">
            <v/>
          </cell>
          <cell r="G5544" t="str">
            <v/>
          </cell>
          <cell r="H5544" t="str">
            <v/>
          </cell>
          <cell r="I5544"/>
          <cell r="J5544"/>
          <cell r="K5544"/>
          <cell r="L5544"/>
          <cell r="M5544" t="str">
            <v/>
          </cell>
          <cell r="N5544"/>
          <cell r="O5544"/>
          <cell r="P5544"/>
          <cell r="Q5544" t="str">
            <v/>
          </cell>
          <cell r="R5544"/>
          <cell r="S5544" t="str">
            <v/>
          </cell>
          <cell r="T5544"/>
          <cell r="U5544"/>
          <cell r="V5544" t="str">
            <v/>
          </cell>
        </row>
        <row r="5545">
          <cell r="A5545"/>
          <cell r="B5545" t="str">
            <v/>
          </cell>
          <cell r="C5545"/>
          <cell r="D5545" t="str">
            <v/>
          </cell>
          <cell r="E5545" t="str">
            <v/>
          </cell>
          <cell r="F5545" t="str">
            <v/>
          </cell>
          <cell r="G5545" t="str">
            <v/>
          </cell>
          <cell r="H5545" t="str">
            <v/>
          </cell>
          <cell r="I5545"/>
          <cell r="J5545"/>
          <cell r="K5545"/>
          <cell r="L5545"/>
          <cell r="M5545" t="str">
            <v/>
          </cell>
          <cell r="N5545"/>
          <cell r="O5545"/>
          <cell r="P5545"/>
          <cell r="Q5545" t="str">
            <v/>
          </cell>
          <cell r="R5545"/>
          <cell r="S5545" t="str">
            <v/>
          </cell>
          <cell r="T5545"/>
          <cell r="U5545"/>
          <cell r="V5545" t="str">
            <v/>
          </cell>
        </row>
        <row r="5546">
          <cell r="A5546"/>
          <cell r="B5546" t="str">
            <v/>
          </cell>
          <cell r="C5546"/>
          <cell r="D5546" t="str">
            <v/>
          </cell>
          <cell r="E5546" t="str">
            <v/>
          </cell>
          <cell r="F5546" t="str">
            <v/>
          </cell>
          <cell r="G5546" t="str">
            <v/>
          </cell>
          <cell r="H5546" t="str">
            <v/>
          </cell>
          <cell r="I5546"/>
          <cell r="J5546"/>
          <cell r="K5546"/>
          <cell r="L5546"/>
          <cell r="M5546" t="str">
            <v/>
          </cell>
          <cell r="N5546"/>
          <cell r="O5546"/>
          <cell r="P5546"/>
          <cell r="Q5546" t="str">
            <v/>
          </cell>
          <cell r="R5546"/>
          <cell r="S5546" t="str">
            <v/>
          </cell>
          <cell r="T5546"/>
          <cell r="U5546"/>
          <cell r="V5546" t="str">
            <v/>
          </cell>
        </row>
        <row r="5547">
          <cell r="A5547"/>
          <cell r="B5547" t="str">
            <v/>
          </cell>
          <cell r="C5547"/>
          <cell r="D5547" t="str">
            <v/>
          </cell>
          <cell r="E5547" t="str">
            <v/>
          </cell>
          <cell r="F5547" t="str">
            <v/>
          </cell>
          <cell r="G5547" t="str">
            <v/>
          </cell>
          <cell r="H5547" t="str">
            <v/>
          </cell>
          <cell r="I5547"/>
          <cell r="J5547"/>
          <cell r="K5547"/>
          <cell r="L5547"/>
          <cell r="M5547" t="str">
            <v/>
          </cell>
          <cell r="N5547"/>
          <cell r="O5547"/>
          <cell r="P5547"/>
          <cell r="Q5547" t="str">
            <v/>
          </cell>
          <cell r="R5547"/>
          <cell r="S5547" t="str">
            <v/>
          </cell>
          <cell r="T5547"/>
          <cell r="U5547"/>
          <cell r="V5547" t="str">
            <v/>
          </cell>
        </row>
        <row r="5548">
          <cell r="A5548"/>
          <cell r="B5548" t="str">
            <v/>
          </cell>
          <cell r="C5548"/>
          <cell r="D5548" t="str">
            <v/>
          </cell>
          <cell r="E5548" t="str">
            <v/>
          </cell>
          <cell r="F5548" t="str">
            <v/>
          </cell>
          <cell r="G5548" t="str">
            <v/>
          </cell>
          <cell r="H5548" t="str">
            <v/>
          </cell>
          <cell r="I5548"/>
          <cell r="J5548"/>
          <cell r="K5548"/>
          <cell r="L5548"/>
          <cell r="M5548" t="str">
            <v/>
          </cell>
          <cell r="N5548"/>
          <cell r="O5548"/>
          <cell r="P5548"/>
          <cell r="Q5548" t="str">
            <v/>
          </cell>
          <cell r="R5548"/>
          <cell r="S5548" t="str">
            <v/>
          </cell>
          <cell r="T5548"/>
          <cell r="U5548"/>
          <cell r="V5548" t="str">
            <v/>
          </cell>
        </row>
        <row r="5549">
          <cell r="A5549"/>
          <cell r="B5549" t="str">
            <v/>
          </cell>
          <cell r="C5549"/>
          <cell r="D5549" t="str">
            <v/>
          </cell>
          <cell r="E5549" t="str">
            <v/>
          </cell>
          <cell r="F5549" t="str">
            <v/>
          </cell>
          <cell r="G5549" t="str">
            <v/>
          </cell>
          <cell r="H5549" t="str">
            <v/>
          </cell>
          <cell r="I5549"/>
          <cell r="J5549"/>
          <cell r="K5549"/>
          <cell r="L5549"/>
          <cell r="M5549" t="str">
            <v/>
          </cell>
          <cell r="N5549"/>
          <cell r="O5549"/>
          <cell r="P5549"/>
          <cell r="Q5549" t="str">
            <v/>
          </cell>
          <cell r="R5549"/>
          <cell r="S5549" t="str">
            <v/>
          </cell>
          <cell r="T5549"/>
          <cell r="U5549"/>
          <cell r="V5549" t="str">
            <v/>
          </cell>
        </row>
        <row r="5550">
          <cell r="A5550"/>
          <cell r="B5550" t="str">
            <v/>
          </cell>
          <cell r="C5550"/>
          <cell r="D5550" t="str">
            <v/>
          </cell>
          <cell r="E5550" t="str">
            <v/>
          </cell>
          <cell r="F5550" t="str">
            <v/>
          </cell>
          <cell r="G5550" t="str">
            <v/>
          </cell>
          <cell r="H5550" t="str">
            <v/>
          </cell>
          <cell r="I5550"/>
          <cell r="J5550"/>
          <cell r="K5550"/>
          <cell r="L5550"/>
          <cell r="M5550" t="str">
            <v/>
          </cell>
          <cell r="N5550"/>
          <cell r="O5550"/>
          <cell r="P5550"/>
          <cell r="Q5550" t="str">
            <v/>
          </cell>
          <cell r="R5550"/>
          <cell r="S5550" t="str">
            <v/>
          </cell>
          <cell r="T5550"/>
          <cell r="U5550"/>
          <cell r="V5550" t="str">
            <v/>
          </cell>
        </row>
        <row r="5551">
          <cell r="A5551"/>
          <cell r="B5551" t="str">
            <v/>
          </cell>
          <cell r="C5551"/>
          <cell r="D5551" t="str">
            <v/>
          </cell>
          <cell r="E5551" t="str">
            <v/>
          </cell>
          <cell r="F5551" t="str">
            <v/>
          </cell>
          <cell r="G5551" t="str">
            <v/>
          </cell>
          <cell r="H5551" t="str">
            <v/>
          </cell>
          <cell r="I5551"/>
          <cell r="J5551"/>
          <cell r="K5551"/>
          <cell r="L5551"/>
          <cell r="M5551" t="str">
            <v/>
          </cell>
          <cell r="N5551"/>
          <cell r="O5551"/>
          <cell r="P5551"/>
          <cell r="Q5551" t="str">
            <v/>
          </cell>
          <cell r="R5551"/>
          <cell r="S5551" t="str">
            <v/>
          </cell>
          <cell r="T5551"/>
          <cell r="U5551"/>
          <cell r="V5551" t="str">
            <v/>
          </cell>
        </row>
        <row r="5552">
          <cell r="A5552"/>
          <cell r="B5552" t="str">
            <v/>
          </cell>
          <cell r="C5552"/>
          <cell r="D5552" t="str">
            <v/>
          </cell>
          <cell r="E5552" t="str">
            <v/>
          </cell>
          <cell r="F5552" t="str">
            <v/>
          </cell>
          <cell r="G5552" t="str">
            <v/>
          </cell>
          <cell r="H5552" t="str">
            <v/>
          </cell>
          <cell r="I5552"/>
          <cell r="J5552"/>
          <cell r="K5552"/>
          <cell r="L5552"/>
          <cell r="M5552" t="str">
            <v/>
          </cell>
          <cell r="N5552"/>
          <cell r="O5552"/>
          <cell r="P5552"/>
          <cell r="Q5552" t="str">
            <v/>
          </cell>
          <cell r="R5552"/>
          <cell r="S5552" t="str">
            <v/>
          </cell>
          <cell r="T5552"/>
          <cell r="U5552"/>
          <cell r="V5552" t="str">
            <v/>
          </cell>
        </row>
        <row r="5553">
          <cell r="A5553"/>
          <cell r="B5553" t="str">
            <v/>
          </cell>
          <cell r="C5553"/>
          <cell r="D5553" t="str">
            <v/>
          </cell>
          <cell r="E5553" t="str">
            <v/>
          </cell>
          <cell r="F5553" t="str">
            <v/>
          </cell>
          <cell r="G5553" t="str">
            <v/>
          </cell>
          <cell r="H5553" t="str">
            <v/>
          </cell>
          <cell r="I5553"/>
          <cell r="J5553"/>
          <cell r="K5553"/>
          <cell r="L5553"/>
          <cell r="M5553" t="str">
            <v/>
          </cell>
          <cell r="N5553"/>
          <cell r="O5553"/>
          <cell r="P5553"/>
          <cell r="Q5553" t="str">
            <v/>
          </cell>
          <cell r="R5553"/>
          <cell r="S5553" t="str">
            <v/>
          </cell>
          <cell r="T5553"/>
          <cell r="U5553"/>
          <cell r="V5553" t="str">
            <v/>
          </cell>
        </row>
        <row r="5554">
          <cell r="A5554"/>
          <cell r="B5554" t="str">
            <v/>
          </cell>
          <cell r="C5554"/>
          <cell r="D5554" t="str">
            <v/>
          </cell>
          <cell r="E5554" t="str">
            <v/>
          </cell>
          <cell r="F5554" t="str">
            <v/>
          </cell>
          <cell r="G5554" t="str">
            <v/>
          </cell>
          <cell r="H5554" t="str">
            <v/>
          </cell>
          <cell r="I5554"/>
          <cell r="J5554"/>
          <cell r="K5554"/>
          <cell r="L5554"/>
          <cell r="M5554" t="str">
            <v/>
          </cell>
          <cell r="N5554"/>
          <cell r="O5554"/>
          <cell r="P5554"/>
          <cell r="Q5554" t="str">
            <v/>
          </cell>
          <cell r="R5554"/>
          <cell r="S5554" t="str">
            <v/>
          </cell>
          <cell r="T5554"/>
          <cell r="U5554"/>
          <cell r="V5554" t="str">
            <v/>
          </cell>
        </row>
        <row r="5555">
          <cell r="A5555"/>
          <cell r="B5555" t="str">
            <v/>
          </cell>
          <cell r="C5555"/>
          <cell r="D5555" t="str">
            <v/>
          </cell>
          <cell r="E5555" t="str">
            <v/>
          </cell>
          <cell r="F5555" t="str">
            <v/>
          </cell>
          <cell r="G5555" t="str">
            <v/>
          </cell>
          <cell r="H5555" t="str">
            <v/>
          </cell>
          <cell r="I5555"/>
          <cell r="J5555"/>
          <cell r="K5555"/>
          <cell r="L5555"/>
          <cell r="M5555" t="str">
            <v/>
          </cell>
          <cell r="N5555"/>
          <cell r="O5555"/>
          <cell r="P5555"/>
          <cell r="Q5555" t="str">
            <v/>
          </cell>
          <cell r="R5555"/>
          <cell r="S5555" t="str">
            <v/>
          </cell>
          <cell r="T5555"/>
          <cell r="U5555"/>
          <cell r="V5555" t="str">
            <v/>
          </cell>
        </row>
        <row r="5556">
          <cell r="A5556"/>
          <cell r="B5556" t="str">
            <v/>
          </cell>
          <cell r="C5556"/>
          <cell r="D5556" t="str">
            <v/>
          </cell>
          <cell r="E5556" t="str">
            <v/>
          </cell>
          <cell r="F5556" t="str">
            <v/>
          </cell>
          <cell r="G5556" t="str">
            <v/>
          </cell>
          <cell r="H5556" t="str">
            <v/>
          </cell>
          <cell r="I5556"/>
          <cell r="J5556"/>
          <cell r="K5556"/>
          <cell r="L5556"/>
          <cell r="M5556" t="str">
            <v/>
          </cell>
          <cell r="N5556"/>
          <cell r="O5556"/>
          <cell r="P5556"/>
          <cell r="Q5556" t="str">
            <v/>
          </cell>
          <cell r="R5556"/>
          <cell r="S5556" t="str">
            <v/>
          </cell>
          <cell r="T5556"/>
          <cell r="U5556"/>
          <cell r="V5556" t="str">
            <v/>
          </cell>
        </row>
        <row r="5557">
          <cell r="A5557"/>
          <cell r="B5557" t="str">
            <v/>
          </cell>
          <cell r="C5557"/>
          <cell r="D5557" t="str">
            <v/>
          </cell>
          <cell r="E5557" t="str">
            <v/>
          </cell>
          <cell r="F5557" t="str">
            <v/>
          </cell>
          <cell r="G5557" t="str">
            <v/>
          </cell>
          <cell r="H5557" t="str">
            <v/>
          </cell>
          <cell r="I5557"/>
          <cell r="J5557"/>
          <cell r="K5557"/>
          <cell r="L5557"/>
          <cell r="M5557" t="str">
            <v/>
          </cell>
          <cell r="N5557"/>
          <cell r="O5557"/>
          <cell r="P5557"/>
          <cell r="Q5557" t="str">
            <v/>
          </cell>
          <cell r="R5557"/>
          <cell r="S5557" t="str">
            <v/>
          </cell>
          <cell r="T5557"/>
          <cell r="U5557"/>
          <cell r="V5557" t="str">
            <v/>
          </cell>
        </row>
        <row r="5558">
          <cell r="A5558"/>
          <cell r="B5558" t="str">
            <v/>
          </cell>
          <cell r="C5558"/>
          <cell r="D5558" t="str">
            <v/>
          </cell>
          <cell r="E5558" t="str">
            <v/>
          </cell>
          <cell r="F5558" t="str">
            <v/>
          </cell>
          <cell r="G5558" t="str">
            <v/>
          </cell>
          <cell r="H5558" t="str">
            <v/>
          </cell>
          <cell r="I5558"/>
          <cell r="J5558"/>
          <cell r="K5558"/>
          <cell r="L5558"/>
          <cell r="M5558" t="str">
            <v/>
          </cell>
          <cell r="N5558"/>
          <cell r="O5558"/>
          <cell r="P5558"/>
          <cell r="Q5558" t="str">
            <v/>
          </cell>
          <cell r="R5558"/>
          <cell r="S5558" t="str">
            <v/>
          </cell>
          <cell r="T5558"/>
          <cell r="U5558"/>
          <cell r="V5558" t="str">
            <v/>
          </cell>
        </row>
        <row r="5559">
          <cell r="A5559"/>
          <cell r="B5559" t="str">
            <v/>
          </cell>
          <cell r="C5559"/>
          <cell r="D5559" t="str">
            <v/>
          </cell>
          <cell r="E5559" t="str">
            <v/>
          </cell>
          <cell r="F5559" t="str">
            <v/>
          </cell>
          <cell r="G5559" t="str">
            <v/>
          </cell>
          <cell r="H5559" t="str">
            <v/>
          </cell>
          <cell r="I5559"/>
          <cell r="J5559"/>
          <cell r="K5559"/>
          <cell r="L5559"/>
          <cell r="M5559" t="str">
            <v/>
          </cell>
          <cell r="N5559"/>
          <cell r="O5559"/>
          <cell r="P5559"/>
          <cell r="Q5559" t="str">
            <v/>
          </cell>
          <cell r="R5559"/>
          <cell r="S5559" t="str">
            <v/>
          </cell>
          <cell r="T5559"/>
          <cell r="U5559"/>
          <cell r="V5559" t="str">
            <v/>
          </cell>
        </row>
        <row r="5560">
          <cell r="A5560"/>
          <cell r="B5560" t="str">
            <v/>
          </cell>
          <cell r="C5560"/>
          <cell r="D5560" t="str">
            <v/>
          </cell>
          <cell r="E5560" t="str">
            <v/>
          </cell>
          <cell r="F5560" t="str">
            <v/>
          </cell>
          <cell r="G5560" t="str">
            <v/>
          </cell>
          <cell r="H5560" t="str">
            <v/>
          </cell>
          <cell r="I5560"/>
          <cell r="J5560"/>
          <cell r="K5560"/>
          <cell r="L5560"/>
          <cell r="M5560" t="str">
            <v/>
          </cell>
          <cell r="N5560"/>
          <cell r="O5560"/>
          <cell r="P5560"/>
          <cell r="Q5560" t="str">
            <v/>
          </cell>
          <cell r="R5560"/>
          <cell r="S5560" t="str">
            <v/>
          </cell>
          <cell r="T5560"/>
          <cell r="U5560"/>
          <cell r="V5560" t="str">
            <v/>
          </cell>
        </row>
        <row r="5561">
          <cell r="A5561"/>
          <cell r="B5561" t="str">
            <v/>
          </cell>
          <cell r="C5561"/>
          <cell r="D5561" t="str">
            <v/>
          </cell>
          <cell r="E5561" t="str">
            <v/>
          </cell>
          <cell r="F5561" t="str">
            <v/>
          </cell>
          <cell r="G5561" t="str">
            <v/>
          </cell>
          <cell r="H5561" t="str">
            <v/>
          </cell>
          <cell r="I5561"/>
          <cell r="J5561"/>
          <cell r="K5561"/>
          <cell r="L5561"/>
          <cell r="M5561" t="str">
            <v/>
          </cell>
          <cell r="N5561"/>
          <cell r="O5561"/>
          <cell r="P5561"/>
          <cell r="Q5561" t="str">
            <v/>
          </cell>
          <cell r="R5561"/>
          <cell r="S5561" t="str">
            <v/>
          </cell>
          <cell r="T5561"/>
          <cell r="U5561"/>
          <cell r="V5561" t="str">
            <v/>
          </cell>
        </row>
        <row r="5562">
          <cell r="A5562"/>
          <cell r="B5562" t="str">
            <v/>
          </cell>
          <cell r="C5562"/>
          <cell r="D5562" t="str">
            <v/>
          </cell>
          <cell r="E5562" t="str">
            <v/>
          </cell>
          <cell r="F5562" t="str">
            <v/>
          </cell>
          <cell r="G5562" t="str">
            <v/>
          </cell>
          <cell r="H5562" t="str">
            <v/>
          </cell>
          <cell r="I5562"/>
          <cell r="J5562"/>
          <cell r="K5562"/>
          <cell r="L5562"/>
          <cell r="M5562" t="str">
            <v/>
          </cell>
          <cell r="N5562"/>
          <cell r="O5562"/>
          <cell r="P5562"/>
          <cell r="Q5562" t="str">
            <v/>
          </cell>
          <cell r="R5562"/>
          <cell r="S5562" t="str">
            <v/>
          </cell>
          <cell r="T5562"/>
          <cell r="U5562"/>
          <cell r="V5562" t="str">
            <v/>
          </cell>
        </row>
        <row r="5563">
          <cell r="A5563"/>
          <cell r="B5563" t="str">
            <v/>
          </cell>
          <cell r="C5563"/>
          <cell r="D5563" t="str">
            <v/>
          </cell>
          <cell r="E5563" t="str">
            <v/>
          </cell>
          <cell r="F5563" t="str">
            <v/>
          </cell>
          <cell r="G5563" t="str">
            <v/>
          </cell>
          <cell r="H5563" t="str">
            <v/>
          </cell>
          <cell r="I5563"/>
          <cell r="J5563"/>
          <cell r="K5563"/>
          <cell r="L5563"/>
          <cell r="M5563" t="str">
            <v/>
          </cell>
          <cell r="N5563"/>
          <cell r="O5563"/>
          <cell r="P5563"/>
          <cell r="Q5563" t="str">
            <v/>
          </cell>
          <cell r="R5563"/>
          <cell r="S5563" t="str">
            <v/>
          </cell>
          <cell r="T5563"/>
          <cell r="U5563"/>
          <cell r="V5563" t="str">
            <v/>
          </cell>
        </row>
        <row r="5564">
          <cell r="A5564"/>
          <cell r="B5564" t="str">
            <v/>
          </cell>
          <cell r="C5564"/>
          <cell r="D5564" t="str">
            <v/>
          </cell>
          <cell r="E5564" t="str">
            <v/>
          </cell>
          <cell r="F5564" t="str">
            <v/>
          </cell>
          <cell r="G5564" t="str">
            <v/>
          </cell>
          <cell r="H5564" t="str">
            <v/>
          </cell>
          <cell r="I5564"/>
          <cell r="J5564"/>
          <cell r="K5564"/>
          <cell r="L5564"/>
          <cell r="M5564" t="str">
            <v/>
          </cell>
          <cell r="N5564"/>
          <cell r="O5564"/>
          <cell r="P5564"/>
          <cell r="Q5564" t="str">
            <v/>
          </cell>
          <cell r="R5564"/>
          <cell r="S5564" t="str">
            <v/>
          </cell>
          <cell r="T5564"/>
          <cell r="U5564"/>
          <cell r="V5564" t="str">
            <v/>
          </cell>
        </row>
        <row r="5565">
          <cell r="A5565"/>
          <cell r="B5565" t="str">
            <v/>
          </cell>
          <cell r="C5565"/>
          <cell r="D5565" t="str">
            <v/>
          </cell>
          <cell r="E5565" t="str">
            <v/>
          </cell>
          <cell r="F5565" t="str">
            <v/>
          </cell>
          <cell r="G5565" t="str">
            <v/>
          </cell>
          <cell r="H5565" t="str">
            <v/>
          </cell>
          <cell r="I5565"/>
          <cell r="J5565"/>
          <cell r="K5565"/>
          <cell r="L5565"/>
          <cell r="M5565" t="str">
            <v/>
          </cell>
          <cell r="N5565"/>
          <cell r="O5565"/>
          <cell r="P5565"/>
          <cell r="Q5565" t="str">
            <v/>
          </cell>
          <cell r="R5565"/>
          <cell r="S5565" t="str">
            <v/>
          </cell>
          <cell r="T5565"/>
          <cell r="U5565"/>
          <cell r="V5565" t="str">
            <v/>
          </cell>
        </row>
        <row r="5566">
          <cell r="A5566"/>
          <cell r="B5566" t="str">
            <v/>
          </cell>
          <cell r="C5566"/>
          <cell r="D5566" t="str">
            <v/>
          </cell>
          <cell r="E5566" t="str">
            <v/>
          </cell>
          <cell r="F5566" t="str">
            <v/>
          </cell>
          <cell r="G5566" t="str">
            <v/>
          </cell>
          <cell r="H5566" t="str">
            <v/>
          </cell>
          <cell r="I5566"/>
          <cell r="J5566"/>
          <cell r="K5566"/>
          <cell r="L5566"/>
          <cell r="M5566" t="str">
            <v/>
          </cell>
          <cell r="N5566"/>
          <cell r="O5566"/>
          <cell r="P5566"/>
          <cell r="Q5566" t="str">
            <v/>
          </cell>
          <cell r="R5566"/>
          <cell r="S5566" t="str">
            <v/>
          </cell>
          <cell r="T5566"/>
          <cell r="U5566"/>
          <cell r="V5566" t="str">
            <v/>
          </cell>
        </row>
        <row r="5567">
          <cell r="A5567"/>
          <cell r="B5567" t="str">
            <v/>
          </cell>
          <cell r="C5567"/>
          <cell r="D5567" t="str">
            <v/>
          </cell>
          <cell r="E5567" t="str">
            <v/>
          </cell>
          <cell r="F5567" t="str">
            <v/>
          </cell>
          <cell r="G5567" t="str">
            <v/>
          </cell>
          <cell r="H5567" t="str">
            <v/>
          </cell>
          <cell r="I5567"/>
          <cell r="J5567"/>
          <cell r="K5567"/>
          <cell r="L5567"/>
          <cell r="M5567" t="str">
            <v/>
          </cell>
          <cell r="N5567"/>
          <cell r="O5567"/>
          <cell r="P5567"/>
          <cell r="Q5567" t="str">
            <v/>
          </cell>
          <cell r="R5567"/>
          <cell r="S5567" t="str">
            <v/>
          </cell>
          <cell r="T5567"/>
          <cell r="U5567"/>
          <cell r="V5567" t="str">
            <v/>
          </cell>
        </row>
        <row r="5568">
          <cell r="A5568"/>
          <cell r="B5568" t="str">
            <v/>
          </cell>
          <cell r="C5568"/>
          <cell r="D5568" t="str">
            <v/>
          </cell>
          <cell r="E5568" t="str">
            <v/>
          </cell>
          <cell r="F5568" t="str">
            <v/>
          </cell>
          <cell r="G5568" t="str">
            <v/>
          </cell>
          <cell r="H5568" t="str">
            <v/>
          </cell>
          <cell r="I5568"/>
          <cell r="J5568"/>
          <cell r="K5568"/>
          <cell r="L5568"/>
          <cell r="M5568" t="str">
            <v/>
          </cell>
          <cell r="N5568"/>
          <cell r="O5568"/>
          <cell r="P5568"/>
          <cell r="Q5568" t="str">
            <v/>
          </cell>
          <cell r="R5568"/>
          <cell r="S5568" t="str">
            <v/>
          </cell>
          <cell r="T5568"/>
          <cell r="U5568"/>
          <cell r="V5568" t="str">
            <v/>
          </cell>
        </row>
        <row r="5569">
          <cell r="A5569"/>
          <cell r="B5569" t="str">
            <v/>
          </cell>
          <cell r="C5569"/>
          <cell r="D5569" t="str">
            <v/>
          </cell>
          <cell r="E5569" t="str">
            <v/>
          </cell>
          <cell r="F5569" t="str">
            <v/>
          </cell>
          <cell r="G5569" t="str">
            <v/>
          </cell>
          <cell r="H5569" t="str">
            <v/>
          </cell>
          <cell r="I5569"/>
          <cell r="J5569"/>
          <cell r="K5569"/>
          <cell r="L5569"/>
          <cell r="M5569" t="str">
            <v/>
          </cell>
          <cell r="N5569"/>
          <cell r="O5569"/>
          <cell r="P5569"/>
          <cell r="Q5569" t="str">
            <v/>
          </cell>
          <cell r="R5569"/>
          <cell r="S5569" t="str">
            <v/>
          </cell>
          <cell r="T5569"/>
          <cell r="U5569"/>
          <cell r="V5569" t="str">
            <v/>
          </cell>
        </row>
        <row r="5570">
          <cell r="A5570"/>
          <cell r="B5570" t="str">
            <v/>
          </cell>
          <cell r="C5570"/>
          <cell r="D5570" t="str">
            <v/>
          </cell>
          <cell r="E5570" t="str">
            <v/>
          </cell>
          <cell r="F5570" t="str">
            <v/>
          </cell>
          <cell r="G5570" t="str">
            <v/>
          </cell>
          <cell r="H5570" t="str">
            <v/>
          </cell>
          <cell r="I5570"/>
          <cell r="J5570"/>
          <cell r="K5570"/>
          <cell r="L5570"/>
          <cell r="M5570" t="str">
            <v/>
          </cell>
          <cell r="N5570"/>
          <cell r="O5570"/>
          <cell r="P5570"/>
          <cell r="Q5570" t="str">
            <v/>
          </cell>
          <cell r="R5570"/>
          <cell r="S5570" t="str">
            <v/>
          </cell>
          <cell r="T5570"/>
          <cell r="U5570"/>
          <cell r="V5570" t="str">
            <v/>
          </cell>
        </row>
        <row r="5571">
          <cell r="A5571"/>
          <cell r="B5571" t="str">
            <v/>
          </cell>
          <cell r="C5571"/>
          <cell r="D5571" t="str">
            <v/>
          </cell>
          <cell r="E5571" t="str">
            <v/>
          </cell>
          <cell r="F5571" t="str">
            <v/>
          </cell>
          <cell r="G5571" t="str">
            <v/>
          </cell>
          <cell r="H5571" t="str">
            <v/>
          </cell>
          <cell r="I5571"/>
          <cell r="J5571"/>
          <cell r="K5571"/>
          <cell r="L5571"/>
          <cell r="M5571" t="str">
            <v/>
          </cell>
          <cell r="N5571"/>
          <cell r="O5571"/>
          <cell r="P5571"/>
          <cell r="Q5571" t="str">
            <v/>
          </cell>
          <cell r="R5571"/>
          <cell r="S5571" t="str">
            <v/>
          </cell>
          <cell r="T5571"/>
          <cell r="U5571"/>
          <cell r="V5571" t="str">
            <v/>
          </cell>
        </row>
        <row r="5572">
          <cell r="A5572"/>
          <cell r="B5572" t="str">
            <v/>
          </cell>
          <cell r="C5572"/>
          <cell r="D5572" t="str">
            <v/>
          </cell>
          <cell r="E5572" t="str">
            <v/>
          </cell>
          <cell r="F5572" t="str">
            <v/>
          </cell>
          <cell r="G5572" t="str">
            <v/>
          </cell>
          <cell r="H5572" t="str">
            <v/>
          </cell>
          <cell r="I5572"/>
          <cell r="J5572"/>
          <cell r="K5572"/>
          <cell r="L5572"/>
          <cell r="M5572" t="str">
            <v/>
          </cell>
          <cell r="N5572"/>
          <cell r="O5572"/>
          <cell r="P5572"/>
          <cell r="Q5572" t="str">
            <v/>
          </cell>
          <cell r="R5572"/>
          <cell r="S5572" t="str">
            <v/>
          </cell>
          <cell r="T5572"/>
          <cell r="U5572"/>
          <cell r="V5572" t="str">
            <v/>
          </cell>
        </row>
        <row r="5573">
          <cell r="A5573"/>
          <cell r="B5573" t="str">
            <v/>
          </cell>
          <cell r="C5573"/>
          <cell r="D5573" t="str">
            <v/>
          </cell>
          <cell r="E5573" t="str">
            <v/>
          </cell>
          <cell r="F5573" t="str">
            <v/>
          </cell>
          <cell r="G5573" t="str">
            <v/>
          </cell>
          <cell r="H5573" t="str">
            <v/>
          </cell>
          <cell r="I5573"/>
          <cell r="J5573"/>
          <cell r="K5573"/>
          <cell r="L5573"/>
          <cell r="M5573" t="str">
            <v/>
          </cell>
          <cell r="N5573"/>
          <cell r="O5573"/>
          <cell r="P5573"/>
          <cell r="Q5573" t="str">
            <v/>
          </cell>
          <cell r="R5573"/>
          <cell r="S5573" t="str">
            <v/>
          </cell>
          <cell r="T5573"/>
          <cell r="U5573"/>
          <cell r="V5573" t="str">
            <v/>
          </cell>
        </row>
        <row r="5574">
          <cell r="A5574"/>
          <cell r="B5574" t="str">
            <v/>
          </cell>
          <cell r="C5574"/>
          <cell r="D5574" t="str">
            <v/>
          </cell>
          <cell r="E5574" t="str">
            <v/>
          </cell>
          <cell r="F5574" t="str">
            <v/>
          </cell>
          <cell r="G5574" t="str">
            <v/>
          </cell>
          <cell r="H5574" t="str">
            <v/>
          </cell>
          <cell r="I5574"/>
          <cell r="J5574"/>
          <cell r="K5574"/>
          <cell r="L5574"/>
          <cell r="M5574" t="str">
            <v/>
          </cell>
          <cell r="N5574"/>
          <cell r="O5574"/>
          <cell r="P5574"/>
          <cell r="Q5574" t="str">
            <v/>
          </cell>
          <cell r="R5574"/>
          <cell r="S5574" t="str">
            <v/>
          </cell>
          <cell r="T5574"/>
          <cell r="U5574"/>
          <cell r="V5574" t="str">
            <v/>
          </cell>
        </row>
        <row r="5575">
          <cell r="A5575"/>
          <cell r="B5575" t="str">
            <v/>
          </cell>
          <cell r="C5575"/>
          <cell r="D5575" t="str">
            <v/>
          </cell>
          <cell r="E5575" t="str">
            <v/>
          </cell>
          <cell r="F5575" t="str">
            <v/>
          </cell>
          <cell r="G5575" t="str">
            <v/>
          </cell>
          <cell r="H5575" t="str">
            <v/>
          </cell>
          <cell r="I5575"/>
          <cell r="J5575"/>
          <cell r="K5575"/>
          <cell r="L5575"/>
          <cell r="M5575" t="str">
            <v/>
          </cell>
          <cell r="N5575"/>
          <cell r="O5575"/>
          <cell r="P5575"/>
          <cell r="Q5575" t="str">
            <v/>
          </cell>
          <cell r="R5575"/>
          <cell r="S5575" t="str">
            <v/>
          </cell>
          <cell r="T5575"/>
          <cell r="U5575"/>
          <cell r="V5575" t="str">
            <v/>
          </cell>
        </row>
        <row r="5576">
          <cell r="A5576"/>
          <cell r="B5576" t="str">
            <v/>
          </cell>
          <cell r="C5576"/>
          <cell r="D5576" t="str">
            <v/>
          </cell>
          <cell r="E5576" t="str">
            <v/>
          </cell>
          <cell r="F5576" t="str">
            <v/>
          </cell>
          <cell r="G5576" t="str">
            <v/>
          </cell>
          <cell r="H5576" t="str">
            <v/>
          </cell>
          <cell r="I5576"/>
          <cell r="J5576"/>
          <cell r="K5576"/>
          <cell r="L5576"/>
          <cell r="M5576" t="str">
            <v/>
          </cell>
          <cell r="N5576"/>
          <cell r="O5576"/>
          <cell r="P5576"/>
          <cell r="Q5576" t="str">
            <v/>
          </cell>
          <cell r="R5576"/>
          <cell r="S5576" t="str">
            <v/>
          </cell>
          <cell r="T5576"/>
          <cell r="U5576"/>
          <cell r="V5576" t="str">
            <v/>
          </cell>
        </row>
        <row r="5577">
          <cell r="A5577"/>
          <cell r="B5577" t="str">
            <v/>
          </cell>
          <cell r="C5577"/>
          <cell r="D5577" t="str">
            <v/>
          </cell>
          <cell r="E5577" t="str">
            <v/>
          </cell>
          <cell r="F5577" t="str">
            <v/>
          </cell>
          <cell r="G5577" t="str">
            <v/>
          </cell>
          <cell r="H5577" t="str">
            <v/>
          </cell>
          <cell r="I5577"/>
          <cell r="J5577"/>
          <cell r="K5577"/>
          <cell r="L5577"/>
          <cell r="M5577" t="str">
            <v/>
          </cell>
          <cell r="N5577"/>
          <cell r="O5577"/>
          <cell r="P5577"/>
          <cell r="Q5577" t="str">
            <v/>
          </cell>
          <cell r="R5577"/>
          <cell r="S5577" t="str">
            <v/>
          </cell>
          <cell r="T5577"/>
          <cell r="U5577"/>
          <cell r="V5577" t="str">
            <v/>
          </cell>
        </row>
        <row r="5578">
          <cell r="A5578"/>
          <cell r="B5578" t="str">
            <v/>
          </cell>
          <cell r="C5578"/>
          <cell r="D5578" t="str">
            <v/>
          </cell>
          <cell r="E5578" t="str">
            <v/>
          </cell>
          <cell r="F5578" t="str">
            <v/>
          </cell>
          <cell r="G5578" t="str">
            <v/>
          </cell>
          <cell r="H5578" t="str">
            <v/>
          </cell>
          <cell r="I5578"/>
          <cell r="J5578"/>
          <cell r="K5578"/>
          <cell r="L5578"/>
          <cell r="M5578" t="str">
            <v/>
          </cell>
          <cell r="N5578"/>
          <cell r="O5578"/>
          <cell r="P5578"/>
          <cell r="Q5578" t="str">
            <v/>
          </cell>
          <cell r="R5578"/>
          <cell r="S5578" t="str">
            <v/>
          </cell>
          <cell r="T5578"/>
          <cell r="U5578"/>
          <cell r="V5578" t="str">
            <v/>
          </cell>
        </row>
        <row r="5579">
          <cell r="A5579"/>
          <cell r="B5579" t="str">
            <v/>
          </cell>
          <cell r="C5579"/>
          <cell r="D5579" t="str">
            <v/>
          </cell>
          <cell r="E5579" t="str">
            <v/>
          </cell>
          <cell r="F5579" t="str">
            <v/>
          </cell>
          <cell r="G5579" t="str">
            <v/>
          </cell>
          <cell r="H5579" t="str">
            <v/>
          </cell>
          <cell r="I5579"/>
          <cell r="J5579"/>
          <cell r="K5579"/>
          <cell r="L5579"/>
          <cell r="M5579" t="str">
            <v/>
          </cell>
          <cell r="N5579"/>
          <cell r="O5579"/>
          <cell r="P5579"/>
          <cell r="Q5579" t="str">
            <v/>
          </cell>
          <cell r="R5579"/>
          <cell r="S5579" t="str">
            <v/>
          </cell>
          <cell r="T5579"/>
          <cell r="U5579"/>
          <cell r="V5579" t="str">
            <v/>
          </cell>
        </row>
        <row r="5580">
          <cell r="A5580"/>
          <cell r="B5580" t="str">
            <v/>
          </cell>
          <cell r="C5580"/>
          <cell r="D5580" t="str">
            <v/>
          </cell>
          <cell r="E5580" t="str">
            <v/>
          </cell>
          <cell r="F5580" t="str">
            <v/>
          </cell>
          <cell r="G5580" t="str">
            <v/>
          </cell>
          <cell r="H5580" t="str">
            <v/>
          </cell>
          <cell r="I5580"/>
          <cell r="J5580"/>
          <cell r="K5580"/>
          <cell r="L5580"/>
          <cell r="M5580" t="str">
            <v/>
          </cell>
          <cell r="N5580"/>
          <cell r="O5580"/>
          <cell r="P5580"/>
          <cell r="Q5580" t="str">
            <v/>
          </cell>
          <cell r="R5580"/>
          <cell r="S5580" t="str">
            <v/>
          </cell>
          <cell r="T5580"/>
          <cell r="U5580"/>
          <cell r="V5580" t="str">
            <v/>
          </cell>
        </row>
        <row r="5581">
          <cell r="A5581"/>
          <cell r="B5581" t="str">
            <v/>
          </cell>
          <cell r="C5581"/>
          <cell r="D5581" t="str">
            <v/>
          </cell>
          <cell r="E5581" t="str">
            <v/>
          </cell>
          <cell r="F5581" t="str">
            <v/>
          </cell>
          <cell r="G5581" t="str">
            <v/>
          </cell>
          <cell r="H5581" t="str">
            <v/>
          </cell>
          <cell r="I5581"/>
          <cell r="J5581"/>
          <cell r="K5581"/>
          <cell r="L5581"/>
          <cell r="M5581" t="str">
            <v/>
          </cell>
          <cell r="N5581"/>
          <cell r="O5581"/>
          <cell r="P5581"/>
          <cell r="Q5581" t="str">
            <v/>
          </cell>
          <cell r="R5581"/>
          <cell r="S5581" t="str">
            <v/>
          </cell>
          <cell r="T5581"/>
          <cell r="U5581"/>
          <cell r="V5581" t="str">
            <v/>
          </cell>
        </row>
        <row r="5582">
          <cell r="A5582"/>
          <cell r="B5582" t="str">
            <v/>
          </cell>
          <cell r="C5582"/>
          <cell r="D5582" t="str">
            <v/>
          </cell>
          <cell r="E5582" t="str">
            <v/>
          </cell>
          <cell r="F5582" t="str">
            <v/>
          </cell>
          <cell r="G5582" t="str">
            <v/>
          </cell>
          <cell r="H5582" t="str">
            <v/>
          </cell>
          <cell r="I5582"/>
          <cell r="J5582"/>
          <cell r="K5582"/>
          <cell r="L5582"/>
          <cell r="M5582" t="str">
            <v/>
          </cell>
          <cell r="N5582"/>
          <cell r="O5582"/>
          <cell r="P5582"/>
          <cell r="Q5582" t="str">
            <v/>
          </cell>
          <cell r="R5582"/>
          <cell r="S5582" t="str">
            <v/>
          </cell>
          <cell r="T5582"/>
          <cell r="U5582"/>
          <cell r="V5582" t="str">
            <v/>
          </cell>
        </row>
        <row r="5583">
          <cell r="A5583"/>
          <cell r="B5583" t="str">
            <v/>
          </cell>
          <cell r="C5583"/>
          <cell r="D5583" t="str">
            <v/>
          </cell>
          <cell r="E5583" t="str">
            <v/>
          </cell>
          <cell r="F5583" t="str">
            <v/>
          </cell>
          <cell r="G5583" t="str">
            <v/>
          </cell>
          <cell r="H5583" t="str">
            <v/>
          </cell>
          <cell r="I5583"/>
          <cell r="J5583"/>
          <cell r="K5583"/>
          <cell r="L5583"/>
          <cell r="M5583" t="str">
            <v/>
          </cell>
          <cell r="N5583"/>
          <cell r="O5583"/>
          <cell r="P5583"/>
          <cell r="Q5583" t="str">
            <v/>
          </cell>
          <cell r="R5583"/>
          <cell r="S5583" t="str">
            <v/>
          </cell>
          <cell r="T5583"/>
          <cell r="U5583"/>
          <cell r="V5583" t="str">
            <v/>
          </cell>
        </row>
        <row r="5584">
          <cell r="A5584"/>
          <cell r="B5584" t="str">
            <v/>
          </cell>
          <cell r="C5584"/>
          <cell r="D5584" t="str">
            <v/>
          </cell>
          <cell r="E5584" t="str">
            <v/>
          </cell>
          <cell r="F5584" t="str">
            <v/>
          </cell>
          <cell r="G5584" t="str">
            <v/>
          </cell>
          <cell r="H5584" t="str">
            <v/>
          </cell>
          <cell r="I5584"/>
          <cell r="J5584"/>
          <cell r="K5584"/>
          <cell r="L5584"/>
          <cell r="M5584" t="str">
            <v/>
          </cell>
          <cell r="N5584"/>
          <cell r="O5584"/>
          <cell r="P5584"/>
          <cell r="Q5584" t="str">
            <v/>
          </cell>
          <cell r="R5584"/>
          <cell r="S5584" t="str">
            <v/>
          </cell>
          <cell r="T5584"/>
          <cell r="U5584"/>
          <cell r="V5584" t="str">
            <v/>
          </cell>
        </row>
        <row r="5585">
          <cell r="A5585"/>
          <cell r="B5585" t="str">
            <v/>
          </cell>
          <cell r="C5585"/>
          <cell r="D5585" t="str">
            <v/>
          </cell>
          <cell r="E5585" t="str">
            <v/>
          </cell>
          <cell r="F5585" t="str">
            <v/>
          </cell>
          <cell r="G5585" t="str">
            <v/>
          </cell>
          <cell r="H5585" t="str">
            <v/>
          </cell>
          <cell r="I5585"/>
          <cell r="J5585"/>
          <cell r="K5585"/>
          <cell r="L5585"/>
          <cell r="M5585" t="str">
            <v/>
          </cell>
          <cell r="N5585"/>
          <cell r="O5585"/>
          <cell r="P5585"/>
          <cell r="Q5585" t="str">
            <v/>
          </cell>
          <cell r="R5585"/>
          <cell r="S5585" t="str">
            <v/>
          </cell>
          <cell r="T5585"/>
          <cell r="U5585"/>
          <cell r="V5585" t="str">
            <v/>
          </cell>
        </row>
        <row r="5586">
          <cell r="A5586"/>
          <cell r="B5586" t="str">
            <v/>
          </cell>
          <cell r="C5586"/>
          <cell r="D5586" t="str">
            <v/>
          </cell>
          <cell r="E5586" t="str">
            <v/>
          </cell>
          <cell r="F5586" t="str">
            <v/>
          </cell>
          <cell r="G5586" t="str">
            <v/>
          </cell>
          <cell r="H5586" t="str">
            <v/>
          </cell>
          <cell r="I5586"/>
          <cell r="J5586"/>
          <cell r="K5586"/>
          <cell r="L5586"/>
          <cell r="M5586" t="str">
            <v/>
          </cell>
          <cell r="N5586"/>
          <cell r="O5586"/>
          <cell r="P5586"/>
          <cell r="Q5586" t="str">
            <v/>
          </cell>
          <cell r="R5586"/>
          <cell r="S5586" t="str">
            <v/>
          </cell>
          <cell r="T5586"/>
          <cell r="U5586"/>
          <cell r="V5586" t="str">
            <v/>
          </cell>
        </row>
        <row r="5587">
          <cell r="A5587"/>
          <cell r="B5587" t="str">
            <v/>
          </cell>
          <cell r="C5587"/>
          <cell r="D5587" t="str">
            <v/>
          </cell>
          <cell r="E5587" t="str">
            <v/>
          </cell>
          <cell r="F5587" t="str">
            <v/>
          </cell>
          <cell r="G5587" t="str">
            <v/>
          </cell>
          <cell r="H5587" t="str">
            <v/>
          </cell>
          <cell r="I5587"/>
          <cell r="J5587"/>
          <cell r="K5587"/>
          <cell r="L5587"/>
          <cell r="M5587" t="str">
            <v/>
          </cell>
          <cell r="N5587"/>
          <cell r="O5587"/>
          <cell r="P5587"/>
          <cell r="Q5587" t="str">
            <v/>
          </cell>
          <cell r="R5587"/>
          <cell r="S5587" t="str">
            <v/>
          </cell>
          <cell r="T5587"/>
          <cell r="U5587"/>
          <cell r="V5587" t="str">
            <v/>
          </cell>
        </row>
        <row r="5588">
          <cell r="A5588"/>
          <cell r="B5588" t="str">
            <v/>
          </cell>
          <cell r="C5588"/>
          <cell r="D5588" t="str">
            <v/>
          </cell>
          <cell r="E5588" t="str">
            <v/>
          </cell>
          <cell r="F5588" t="str">
            <v/>
          </cell>
          <cell r="G5588" t="str">
            <v/>
          </cell>
          <cell r="H5588" t="str">
            <v/>
          </cell>
          <cell r="I5588"/>
          <cell r="J5588"/>
          <cell r="K5588"/>
          <cell r="L5588"/>
          <cell r="M5588" t="str">
            <v/>
          </cell>
          <cell r="N5588"/>
          <cell r="O5588"/>
          <cell r="P5588"/>
          <cell r="Q5588" t="str">
            <v/>
          </cell>
          <cell r="R5588"/>
          <cell r="S5588" t="str">
            <v/>
          </cell>
          <cell r="T5588"/>
          <cell r="U5588"/>
          <cell r="V5588" t="str">
            <v/>
          </cell>
        </row>
        <row r="5589">
          <cell r="A5589"/>
          <cell r="B5589" t="str">
            <v/>
          </cell>
          <cell r="C5589"/>
          <cell r="D5589" t="str">
            <v/>
          </cell>
          <cell r="E5589" t="str">
            <v/>
          </cell>
          <cell r="F5589" t="str">
            <v/>
          </cell>
          <cell r="G5589" t="str">
            <v/>
          </cell>
          <cell r="H5589" t="str">
            <v/>
          </cell>
          <cell r="I5589"/>
          <cell r="J5589"/>
          <cell r="K5589"/>
          <cell r="L5589"/>
          <cell r="M5589" t="str">
            <v/>
          </cell>
          <cell r="N5589"/>
          <cell r="O5589"/>
          <cell r="P5589"/>
          <cell r="Q5589" t="str">
            <v/>
          </cell>
          <cell r="R5589"/>
          <cell r="S5589" t="str">
            <v/>
          </cell>
          <cell r="T5589"/>
          <cell r="U5589"/>
          <cell r="V5589" t="str">
            <v/>
          </cell>
        </row>
        <row r="5590">
          <cell r="A5590"/>
          <cell r="B5590" t="str">
            <v/>
          </cell>
          <cell r="C5590"/>
          <cell r="D5590" t="str">
            <v/>
          </cell>
          <cell r="E5590" t="str">
            <v/>
          </cell>
          <cell r="F5590" t="str">
            <v/>
          </cell>
          <cell r="G5590" t="str">
            <v/>
          </cell>
          <cell r="H5590" t="str">
            <v/>
          </cell>
          <cell r="I5590"/>
          <cell r="J5590"/>
          <cell r="K5590"/>
          <cell r="L5590"/>
          <cell r="M5590" t="str">
            <v/>
          </cell>
          <cell r="N5590"/>
          <cell r="O5590"/>
          <cell r="P5590"/>
          <cell r="Q5590" t="str">
            <v/>
          </cell>
          <cell r="R5590"/>
          <cell r="S5590" t="str">
            <v/>
          </cell>
          <cell r="T5590"/>
          <cell r="U5590"/>
          <cell r="V5590" t="str">
            <v/>
          </cell>
        </row>
        <row r="5591">
          <cell r="A5591"/>
          <cell r="B5591" t="str">
            <v/>
          </cell>
          <cell r="C5591"/>
          <cell r="D5591" t="str">
            <v/>
          </cell>
          <cell r="E5591" t="str">
            <v/>
          </cell>
          <cell r="F5591" t="str">
            <v/>
          </cell>
          <cell r="G5591" t="str">
            <v/>
          </cell>
          <cell r="H5591" t="str">
            <v/>
          </cell>
          <cell r="I5591"/>
          <cell r="J5591"/>
          <cell r="K5591"/>
          <cell r="L5591"/>
          <cell r="M5591" t="str">
            <v/>
          </cell>
          <cell r="N5591"/>
          <cell r="O5591"/>
          <cell r="P5591"/>
          <cell r="Q5591" t="str">
            <v/>
          </cell>
          <cell r="R5591"/>
          <cell r="S5591" t="str">
            <v/>
          </cell>
          <cell r="T5591"/>
          <cell r="U5591"/>
          <cell r="V5591" t="str">
            <v/>
          </cell>
        </row>
        <row r="5592">
          <cell r="A5592"/>
          <cell r="B5592" t="str">
            <v/>
          </cell>
          <cell r="C5592"/>
          <cell r="D5592" t="str">
            <v/>
          </cell>
          <cell r="E5592" t="str">
            <v/>
          </cell>
          <cell r="F5592" t="str">
            <v/>
          </cell>
          <cell r="G5592" t="str">
            <v/>
          </cell>
          <cell r="H5592" t="str">
            <v/>
          </cell>
          <cell r="I5592"/>
          <cell r="J5592"/>
          <cell r="K5592"/>
          <cell r="L5592"/>
          <cell r="M5592" t="str">
            <v/>
          </cell>
          <cell r="N5592"/>
          <cell r="O5592"/>
          <cell r="P5592"/>
          <cell r="Q5592" t="str">
            <v/>
          </cell>
          <cell r="R5592"/>
          <cell r="S5592" t="str">
            <v/>
          </cell>
          <cell r="T5592"/>
          <cell r="U5592"/>
          <cell r="V5592" t="str">
            <v/>
          </cell>
        </row>
        <row r="5593">
          <cell r="A5593"/>
          <cell r="B5593" t="str">
            <v/>
          </cell>
          <cell r="C5593"/>
          <cell r="D5593" t="str">
            <v/>
          </cell>
          <cell r="E5593" t="str">
            <v/>
          </cell>
          <cell r="F5593" t="str">
            <v/>
          </cell>
          <cell r="G5593" t="str">
            <v/>
          </cell>
          <cell r="H5593" t="str">
            <v/>
          </cell>
          <cell r="I5593"/>
          <cell r="J5593"/>
          <cell r="K5593"/>
          <cell r="L5593"/>
          <cell r="M5593" t="str">
            <v/>
          </cell>
          <cell r="N5593"/>
          <cell r="O5593"/>
          <cell r="P5593"/>
          <cell r="Q5593" t="str">
            <v/>
          </cell>
          <cell r="R5593"/>
          <cell r="S5593" t="str">
            <v/>
          </cell>
          <cell r="T5593"/>
          <cell r="U5593"/>
          <cell r="V5593" t="str">
            <v/>
          </cell>
        </row>
        <row r="5594">
          <cell r="A5594"/>
          <cell r="B5594" t="str">
            <v/>
          </cell>
          <cell r="C5594"/>
          <cell r="D5594" t="str">
            <v/>
          </cell>
          <cell r="E5594" t="str">
            <v/>
          </cell>
          <cell r="F5594" t="str">
            <v/>
          </cell>
          <cell r="G5594" t="str">
            <v/>
          </cell>
          <cell r="H5594" t="str">
            <v/>
          </cell>
          <cell r="I5594"/>
          <cell r="J5594"/>
          <cell r="K5594"/>
          <cell r="L5594"/>
          <cell r="M5594" t="str">
            <v/>
          </cell>
          <cell r="N5594"/>
          <cell r="O5594"/>
          <cell r="P5594"/>
          <cell r="Q5594" t="str">
            <v/>
          </cell>
          <cell r="R5594"/>
          <cell r="S5594" t="str">
            <v/>
          </cell>
          <cell r="T5594"/>
          <cell r="U5594"/>
          <cell r="V5594" t="str">
            <v/>
          </cell>
        </row>
        <row r="5595">
          <cell r="A5595"/>
          <cell r="B5595" t="str">
            <v/>
          </cell>
          <cell r="C5595"/>
          <cell r="D5595" t="str">
            <v/>
          </cell>
          <cell r="E5595" t="str">
            <v/>
          </cell>
          <cell r="F5595" t="str">
            <v/>
          </cell>
          <cell r="G5595" t="str">
            <v/>
          </cell>
          <cell r="H5595" t="str">
            <v/>
          </cell>
          <cell r="I5595"/>
          <cell r="J5595"/>
          <cell r="K5595"/>
          <cell r="L5595"/>
          <cell r="M5595" t="str">
            <v/>
          </cell>
          <cell r="N5595"/>
          <cell r="O5595"/>
          <cell r="P5595"/>
          <cell r="Q5595" t="str">
            <v/>
          </cell>
          <cell r="R5595"/>
          <cell r="S5595" t="str">
            <v/>
          </cell>
          <cell r="T5595"/>
          <cell r="U5595"/>
          <cell r="V5595" t="str">
            <v/>
          </cell>
        </row>
        <row r="5596">
          <cell r="A5596"/>
          <cell r="B5596" t="str">
            <v/>
          </cell>
          <cell r="C5596"/>
          <cell r="D5596" t="str">
            <v/>
          </cell>
          <cell r="E5596" t="str">
            <v/>
          </cell>
          <cell r="F5596" t="str">
            <v/>
          </cell>
          <cell r="G5596" t="str">
            <v/>
          </cell>
          <cell r="H5596" t="str">
            <v/>
          </cell>
          <cell r="I5596"/>
          <cell r="J5596"/>
          <cell r="K5596"/>
          <cell r="L5596"/>
          <cell r="M5596" t="str">
            <v/>
          </cell>
          <cell r="N5596"/>
          <cell r="O5596"/>
          <cell r="P5596"/>
          <cell r="Q5596" t="str">
            <v/>
          </cell>
          <cell r="R5596"/>
          <cell r="S5596" t="str">
            <v/>
          </cell>
          <cell r="T5596"/>
          <cell r="U5596"/>
          <cell r="V5596" t="str">
            <v/>
          </cell>
        </row>
        <row r="5597">
          <cell r="A5597"/>
          <cell r="B5597" t="str">
            <v/>
          </cell>
          <cell r="C5597"/>
          <cell r="D5597" t="str">
            <v/>
          </cell>
          <cell r="E5597" t="str">
            <v/>
          </cell>
          <cell r="F5597" t="str">
            <v/>
          </cell>
          <cell r="G5597" t="str">
            <v/>
          </cell>
          <cell r="H5597" t="str">
            <v/>
          </cell>
          <cell r="I5597"/>
          <cell r="J5597"/>
          <cell r="K5597"/>
          <cell r="L5597"/>
          <cell r="M5597" t="str">
            <v/>
          </cell>
          <cell r="N5597"/>
          <cell r="O5597"/>
          <cell r="P5597"/>
          <cell r="Q5597" t="str">
            <v/>
          </cell>
          <cell r="R5597"/>
          <cell r="S5597" t="str">
            <v/>
          </cell>
          <cell r="T5597"/>
          <cell r="U5597"/>
          <cell r="V5597" t="str">
            <v/>
          </cell>
        </row>
        <row r="5598">
          <cell r="A5598"/>
          <cell r="B5598" t="str">
            <v/>
          </cell>
          <cell r="C5598"/>
          <cell r="D5598" t="str">
            <v/>
          </cell>
          <cell r="E5598" t="str">
            <v/>
          </cell>
          <cell r="F5598" t="str">
            <v/>
          </cell>
          <cell r="G5598" t="str">
            <v/>
          </cell>
          <cell r="H5598" t="str">
            <v/>
          </cell>
          <cell r="I5598"/>
          <cell r="J5598"/>
          <cell r="K5598"/>
          <cell r="L5598"/>
          <cell r="M5598" t="str">
            <v/>
          </cell>
          <cell r="N5598"/>
          <cell r="O5598"/>
          <cell r="P5598"/>
          <cell r="Q5598" t="str">
            <v/>
          </cell>
          <cell r="R5598"/>
          <cell r="S5598" t="str">
            <v/>
          </cell>
          <cell r="T5598"/>
          <cell r="U5598"/>
          <cell r="V5598" t="str">
            <v/>
          </cell>
        </row>
        <row r="5599">
          <cell r="A5599"/>
          <cell r="B5599" t="str">
            <v/>
          </cell>
          <cell r="C5599"/>
          <cell r="D5599" t="str">
            <v/>
          </cell>
          <cell r="E5599" t="str">
            <v/>
          </cell>
          <cell r="F5599" t="str">
            <v/>
          </cell>
          <cell r="G5599" t="str">
            <v/>
          </cell>
          <cell r="H5599" t="str">
            <v/>
          </cell>
          <cell r="I5599"/>
          <cell r="J5599"/>
          <cell r="K5599"/>
          <cell r="L5599"/>
          <cell r="M5599" t="str">
            <v/>
          </cell>
          <cell r="N5599"/>
          <cell r="O5599"/>
          <cell r="P5599"/>
          <cell r="Q5599" t="str">
            <v/>
          </cell>
          <cell r="R5599"/>
          <cell r="S5599" t="str">
            <v/>
          </cell>
          <cell r="T5599"/>
          <cell r="U5599"/>
          <cell r="V5599" t="str">
            <v/>
          </cell>
        </row>
        <row r="5600">
          <cell r="A5600"/>
          <cell r="B5600" t="str">
            <v/>
          </cell>
          <cell r="C5600"/>
          <cell r="D5600" t="str">
            <v/>
          </cell>
          <cell r="E5600" t="str">
            <v/>
          </cell>
          <cell r="F5600" t="str">
            <v/>
          </cell>
          <cell r="G5600" t="str">
            <v/>
          </cell>
          <cell r="H5600" t="str">
            <v/>
          </cell>
          <cell r="I5600"/>
          <cell r="J5600"/>
          <cell r="K5600"/>
          <cell r="L5600"/>
          <cell r="M5600" t="str">
            <v/>
          </cell>
          <cell r="N5600"/>
          <cell r="O5600"/>
          <cell r="P5600"/>
          <cell r="Q5600" t="str">
            <v/>
          </cell>
          <cell r="R5600"/>
          <cell r="S5600" t="str">
            <v/>
          </cell>
          <cell r="T5600"/>
          <cell r="U5600"/>
          <cell r="V5600" t="str">
            <v/>
          </cell>
        </row>
        <row r="5601">
          <cell r="A5601"/>
          <cell r="B5601" t="str">
            <v/>
          </cell>
          <cell r="C5601"/>
          <cell r="D5601" t="str">
            <v/>
          </cell>
          <cell r="E5601" t="str">
            <v/>
          </cell>
          <cell r="F5601" t="str">
            <v/>
          </cell>
          <cell r="G5601" t="str">
            <v/>
          </cell>
          <cell r="H5601" t="str">
            <v/>
          </cell>
          <cell r="I5601"/>
          <cell r="J5601"/>
          <cell r="K5601"/>
          <cell r="L5601"/>
          <cell r="M5601" t="str">
            <v/>
          </cell>
          <cell r="N5601"/>
          <cell r="O5601"/>
          <cell r="P5601"/>
          <cell r="Q5601" t="str">
            <v/>
          </cell>
          <cell r="R5601"/>
          <cell r="S5601" t="str">
            <v/>
          </cell>
          <cell r="T5601"/>
          <cell r="U5601"/>
          <cell r="V5601" t="str">
            <v/>
          </cell>
        </row>
        <row r="5602">
          <cell r="A5602"/>
          <cell r="B5602" t="str">
            <v/>
          </cell>
          <cell r="C5602"/>
          <cell r="D5602" t="str">
            <v/>
          </cell>
          <cell r="E5602" t="str">
            <v/>
          </cell>
          <cell r="F5602" t="str">
            <v/>
          </cell>
          <cell r="G5602" t="str">
            <v/>
          </cell>
          <cell r="H5602" t="str">
            <v/>
          </cell>
          <cell r="I5602"/>
          <cell r="J5602"/>
          <cell r="K5602"/>
          <cell r="L5602"/>
          <cell r="M5602" t="str">
            <v/>
          </cell>
          <cell r="N5602"/>
          <cell r="O5602"/>
          <cell r="P5602"/>
          <cell r="Q5602" t="str">
            <v/>
          </cell>
          <cell r="R5602"/>
          <cell r="S5602" t="str">
            <v/>
          </cell>
          <cell r="T5602"/>
          <cell r="U5602"/>
          <cell r="V5602" t="str">
            <v/>
          </cell>
        </row>
        <row r="5603">
          <cell r="A5603"/>
          <cell r="B5603" t="str">
            <v/>
          </cell>
          <cell r="C5603"/>
          <cell r="D5603" t="str">
            <v/>
          </cell>
          <cell r="E5603" t="str">
            <v/>
          </cell>
          <cell r="F5603" t="str">
            <v/>
          </cell>
          <cell r="G5603" t="str">
            <v/>
          </cell>
          <cell r="H5603" t="str">
            <v/>
          </cell>
          <cell r="I5603"/>
          <cell r="J5603"/>
          <cell r="K5603"/>
          <cell r="L5603"/>
          <cell r="M5603" t="str">
            <v/>
          </cell>
          <cell r="N5603"/>
          <cell r="O5603"/>
          <cell r="P5603"/>
          <cell r="Q5603" t="str">
            <v/>
          </cell>
          <cell r="R5603"/>
          <cell r="S5603" t="str">
            <v/>
          </cell>
          <cell r="T5603"/>
          <cell r="U5603"/>
          <cell r="V5603" t="str">
            <v/>
          </cell>
        </row>
        <row r="5604">
          <cell r="A5604"/>
          <cell r="B5604" t="str">
            <v/>
          </cell>
          <cell r="C5604"/>
          <cell r="D5604" t="str">
            <v/>
          </cell>
          <cell r="E5604" t="str">
            <v/>
          </cell>
          <cell r="F5604" t="str">
            <v/>
          </cell>
          <cell r="G5604" t="str">
            <v/>
          </cell>
          <cell r="H5604" t="str">
            <v/>
          </cell>
          <cell r="I5604"/>
          <cell r="J5604"/>
          <cell r="K5604"/>
          <cell r="L5604"/>
          <cell r="M5604" t="str">
            <v/>
          </cell>
          <cell r="N5604"/>
          <cell r="O5604"/>
          <cell r="P5604"/>
          <cell r="Q5604" t="str">
            <v/>
          </cell>
          <cell r="R5604"/>
          <cell r="S5604" t="str">
            <v/>
          </cell>
          <cell r="T5604"/>
          <cell r="U5604"/>
          <cell r="V5604" t="str">
            <v/>
          </cell>
        </row>
        <row r="5605">
          <cell r="A5605"/>
          <cell r="B5605" t="str">
            <v/>
          </cell>
          <cell r="C5605"/>
          <cell r="D5605" t="str">
            <v/>
          </cell>
          <cell r="E5605" t="str">
            <v/>
          </cell>
          <cell r="F5605" t="str">
            <v/>
          </cell>
          <cell r="G5605" t="str">
            <v/>
          </cell>
          <cell r="H5605" t="str">
            <v/>
          </cell>
          <cell r="I5605"/>
          <cell r="J5605"/>
          <cell r="K5605"/>
          <cell r="L5605"/>
          <cell r="M5605" t="str">
            <v/>
          </cell>
          <cell r="N5605"/>
          <cell r="O5605"/>
          <cell r="P5605"/>
          <cell r="Q5605" t="str">
            <v/>
          </cell>
          <cell r="R5605"/>
          <cell r="S5605" t="str">
            <v/>
          </cell>
          <cell r="T5605"/>
          <cell r="U5605"/>
          <cell r="V5605" t="str">
            <v/>
          </cell>
        </row>
        <row r="5606">
          <cell r="A5606"/>
          <cell r="B5606" t="str">
            <v/>
          </cell>
          <cell r="C5606"/>
          <cell r="D5606" t="str">
            <v/>
          </cell>
          <cell r="E5606" t="str">
            <v/>
          </cell>
          <cell r="F5606" t="str">
            <v/>
          </cell>
          <cell r="G5606" t="str">
            <v/>
          </cell>
          <cell r="H5606" t="str">
            <v/>
          </cell>
          <cell r="I5606"/>
          <cell r="J5606"/>
          <cell r="K5606"/>
          <cell r="L5606"/>
          <cell r="M5606" t="str">
            <v/>
          </cell>
          <cell r="N5606"/>
          <cell r="O5606"/>
          <cell r="P5606"/>
          <cell r="Q5606" t="str">
            <v/>
          </cell>
          <cell r="R5606"/>
          <cell r="S5606" t="str">
            <v/>
          </cell>
          <cell r="T5606"/>
          <cell r="U5606"/>
          <cell r="V5606" t="str">
            <v/>
          </cell>
        </row>
        <row r="5607">
          <cell r="A5607"/>
          <cell r="B5607" t="str">
            <v/>
          </cell>
          <cell r="C5607"/>
          <cell r="D5607" t="str">
            <v/>
          </cell>
          <cell r="E5607" t="str">
            <v/>
          </cell>
          <cell r="F5607" t="str">
            <v/>
          </cell>
          <cell r="G5607" t="str">
            <v/>
          </cell>
          <cell r="H5607" t="str">
            <v/>
          </cell>
          <cell r="I5607"/>
          <cell r="J5607"/>
          <cell r="K5607"/>
          <cell r="L5607"/>
          <cell r="M5607" t="str">
            <v/>
          </cell>
          <cell r="N5607"/>
          <cell r="O5607"/>
          <cell r="P5607"/>
          <cell r="Q5607" t="str">
            <v/>
          </cell>
          <cell r="R5607"/>
          <cell r="S5607" t="str">
            <v/>
          </cell>
          <cell r="T5607"/>
          <cell r="U5607"/>
          <cell r="V5607" t="str">
            <v/>
          </cell>
        </row>
        <row r="5608">
          <cell r="A5608"/>
          <cell r="B5608" t="str">
            <v/>
          </cell>
          <cell r="C5608"/>
          <cell r="D5608" t="str">
            <v/>
          </cell>
          <cell r="E5608" t="str">
            <v/>
          </cell>
          <cell r="F5608" t="str">
            <v/>
          </cell>
          <cell r="G5608" t="str">
            <v/>
          </cell>
          <cell r="H5608" t="str">
            <v/>
          </cell>
          <cell r="I5608"/>
          <cell r="J5608"/>
          <cell r="K5608"/>
          <cell r="L5608"/>
          <cell r="M5608" t="str">
            <v/>
          </cell>
          <cell r="N5608"/>
          <cell r="O5608"/>
          <cell r="P5608"/>
          <cell r="Q5608" t="str">
            <v/>
          </cell>
          <cell r="R5608"/>
          <cell r="S5608" t="str">
            <v/>
          </cell>
          <cell r="T5608"/>
          <cell r="U5608"/>
          <cell r="V5608" t="str">
            <v/>
          </cell>
        </row>
        <row r="5609">
          <cell r="A5609"/>
          <cell r="B5609" t="str">
            <v/>
          </cell>
          <cell r="C5609"/>
          <cell r="D5609" t="str">
            <v/>
          </cell>
          <cell r="E5609" t="str">
            <v/>
          </cell>
          <cell r="F5609" t="str">
            <v/>
          </cell>
          <cell r="G5609" t="str">
            <v/>
          </cell>
          <cell r="H5609" t="str">
            <v/>
          </cell>
          <cell r="I5609"/>
          <cell r="J5609"/>
          <cell r="K5609"/>
          <cell r="L5609"/>
          <cell r="M5609" t="str">
            <v/>
          </cell>
          <cell r="N5609"/>
          <cell r="O5609"/>
          <cell r="P5609"/>
          <cell r="Q5609" t="str">
            <v/>
          </cell>
          <cell r="R5609"/>
          <cell r="S5609" t="str">
            <v/>
          </cell>
          <cell r="T5609"/>
          <cell r="U5609"/>
          <cell r="V5609" t="str">
            <v/>
          </cell>
        </row>
        <row r="5610">
          <cell r="A5610"/>
          <cell r="B5610" t="str">
            <v/>
          </cell>
          <cell r="C5610"/>
          <cell r="D5610" t="str">
            <v/>
          </cell>
          <cell r="E5610" t="str">
            <v/>
          </cell>
          <cell r="F5610" t="str">
            <v/>
          </cell>
          <cell r="G5610" t="str">
            <v/>
          </cell>
          <cell r="H5610" t="str">
            <v/>
          </cell>
          <cell r="I5610"/>
          <cell r="J5610"/>
          <cell r="K5610"/>
          <cell r="L5610"/>
          <cell r="M5610" t="str">
            <v/>
          </cell>
          <cell r="N5610"/>
          <cell r="O5610"/>
          <cell r="P5610"/>
          <cell r="Q5610" t="str">
            <v/>
          </cell>
          <cell r="R5610"/>
          <cell r="S5610" t="str">
            <v/>
          </cell>
          <cell r="T5610"/>
          <cell r="U5610"/>
          <cell r="V5610" t="str">
            <v/>
          </cell>
        </row>
        <row r="5611">
          <cell r="A5611"/>
          <cell r="B5611" t="str">
            <v/>
          </cell>
          <cell r="C5611"/>
          <cell r="D5611" t="str">
            <v/>
          </cell>
          <cell r="E5611" t="str">
            <v/>
          </cell>
          <cell r="F5611" t="str">
            <v/>
          </cell>
          <cell r="G5611" t="str">
            <v/>
          </cell>
          <cell r="H5611" t="str">
            <v/>
          </cell>
          <cell r="I5611"/>
          <cell r="J5611"/>
          <cell r="K5611"/>
          <cell r="L5611"/>
          <cell r="M5611" t="str">
            <v/>
          </cell>
          <cell r="N5611"/>
          <cell r="O5611"/>
          <cell r="P5611"/>
          <cell r="Q5611" t="str">
            <v/>
          </cell>
          <cell r="R5611"/>
          <cell r="S5611" t="str">
            <v/>
          </cell>
          <cell r="T5611"/>
          <cell r="U5611"/>
          <cell r="V5611" t="str">
            <v/>
          </cell>
        </row>
        <row r="5612">
          <cell r="A5612"/>
          <cell r="B5612" t="str">
            <v/>
          </cell>
          <cell r="C5612"/>
          <cell r="D5612" t="str">
            <v/>
          </cell>
          <cell r="E5612" t="str">
            <v/>
          </cell>
          <cell r="F5612" t="str">
            <v/>
          </cell>
          <cell r="G5612" t="str">
            <v/>
          </cell>
          <cell r="H5612" t="str">
            <v/>
          </cell>
          <cell r="I5612"/>
          <cell r="J5612"/>
          <cell r="K5612"/>
          <cell r="L5612"/>
          <cell r="M5612" t="str">
            <v/>
          </cell>
          <cell r="N5612"/>
          <cell r="O5612"/>
          <cell r="P5612"/>
          <cell r="Q5612" t="str">
            <v/>
          </cell>
          <cell r="R5612"/>
          <cell r="S5612" t="str">
            <v/>
          </cell>
          <cell r="T5612"/>
          <cell r="U5612"/>
          <cell r="V5612" t="str">
            <v/>
          </cell>
        </row>
        <row r="5613">
          <cell r="A5613"/>
          <cell r="B5613" t="str">
            <v/>
          </cell>
          <cell r="C5613"/>
          <cell r="D5613" t="str">
            <v/>
          </cell>
          <cell r="E5613" t="str">
            <v/>
          </cell>
          <cell r="F5613" t="str">
            <v/>
          </cell>
          <cell r="G5613" t="str">
            <v/>
          </cell>
          <cell r="H5613" t="str">
            <v/>
          </cell>
          <cell r="I5613"/>
          <cell r="J5613"/>
          <cell r="K5613"/>
          <cell r="L5613"/>
          <cell r="M5613" t="str">
            <v/>
          </cell>
          <cell r="N5613"/>
          <cell r="O5613"/>
          <cell r="P5613"/>
          <cell r="Q5613" t="str">
            <v/>
          </cell>
          <cell r="R5613"/>
          <cell r="S5613" t="str">
            <v/>
          </cell>
          <cell r="T5613"/>
          <cell r="U5613"/>
          <cell r="V5613" t="str">
            <v/>
          </cell>
        </row>
        <row r="5614">
          <cell r="A5614"/>
          <cell r="B5614" t="str">
            <v/>
          </cell>
          <cell r="C5614"/>
          <cell r="D5614" t="str">
            <v/>
          </cell>
          <cell r="E5614" t="str">
            <v/>
          </cell>
          <cell r="F5614" t="str">
            <v/>
          </cell>
          <cell r="G5614" t="str">
            <v/>
          </cell>
          <cell r="H5614" t="str">
            <v/>
          </cell>
          <cell r="I5614"/>
          <cell r="J5614"/>
          <cell r="K5614"/>
          <cell r="L5614"/>
          <cell r="M5614" t="str">
            <v/>
          </cell>
          <cell r="N5614"/>
          <cell r="O5614"/>
          <cell r="P5614"/>
          <cell r="Q5614" t="str">
            <v/>
          </cell>
          <cell r="R5614"/>
          <cell r="S5614" t="str">
            <v/>
          </cell>
          <cell r="T5614"/>
          <cell r="U5614"/>
          <cell r="V5614" t="str">
            <v/>
          </cell>
        </row>
        <row r="5615">
          <cell r="A5615"/>
          <cell r="B5615" t="str">
            <v/>
          </cell>
          <cell r="C5615"/>
          <cell r="D5615" t="str">
            <v/>
          </cell>
          <cell r="E5615" t="str">
            <v/>
          </cell>
          <cell r="F5615" t="str">
            <v/>
          </cell>
          <cell r="G5615" t="str">
            <v/>
          </cell>
          <cell r="H5615" t="str">
            <v/>
          </cell>
          <cell r="I5615"/>
          <cell r="J5615"/>
          <cell r="K5615"/>
          <cell r="L5615"/>
          <cell r="M5615" t="str">
            <v/>
          </cell>
          <cell r="N5615"/>
          <cell r="O5615"/>
          <cell r="P5615"/>
          <cell r="Q5615" t="str">
            <v/>
          </cell>
          <cell r="R5615"/>
          <cell r="S5615" t="str">
            <v/>
          </cell>
          <cell r="T5615"/>
          <cell r="U5615"/>
          <cell r="V5615" t="str">
            <v/>
          </cell>
        </row>
        <row r="5616">
          <cell r="A5616"/>
          <cell r="B5616" t="str">
            <v/>
          </cell>
          <cell r="C5616"/>
          <cell r="D5616" t="str">
            <v/>
          </cell>
          <cell r="E5616" t="str">
            <v/>
          </cell>
          <cell r="F5616" t="str">
            <v/>
          </cell>
          <cell r="G5616" t="str">
            <v/>
          </cell>
          <cell r="H5616" t="str">
            <v/>
          </cell>
          <cell r="I5616"/>
          <cell r="J5616"/>
          <cell r="K5616"/>
          <cell r="L5616"/>
          <cell r="M5616" t="str">
            <v/>
          </cell>
          <cell r="N5616"/>
          <cell r="O5616"/>
          <cell r="P5616"/>
          <cell r="Q5616" t="str">
            <v/>
          </cell>
          <cell r="R5616"/>
          <cell r="S5616" t="str">
            <v/>
          </cell>
          <cell r="T5616"/>
          <cell r="U5616"/>
          <cell r="V5616" t="str">
            <v/>
          </cell>
        </row>
        <row r="5617">
          <cell r="A5617"/>
          <cell r="B5617" t="str">
            <v/>
          </cell>
          <cell r="C5617"/>
          <cell r="D5617" t="str">
            <v/>
          </cell>
          <cell r="E5617" t="str">
            <v/>
          </cell>
          <cell r="F5617" t="str">
            <v/>
          </cell>
          <cell r="G5617" t="str">
            <v/>
          </cell>
          <cell r="H5617" t="str">
            <v/>
          </cell>
          <cell r="I5617"/>
          <cell r="J5617"/>
          <cell r="K5617"/>
          <cell r="L5617"/>
          <cell r="M5617" t="str">
            <v/>
          </cell>
          <cell r="N5617"/>
          <cell r="O5617"/>
          <cell r="P5617"/>
          <cell r="Q5617" t="str">
            <v/>
          </cell>
          <cell r="R5617"/>
          <cell r="S5617" t="str">
            <v/>
          </cell>
          <cell r="T5617"/>
          <cell r="U5617"/>
          <cell r="V5617" t="str">
            <v/>
          </cell>
        </row>
        <row r="5618">
          <cell r="A5618"/>
          <cell r="B5618" t="str">
            <v/>
          </cell>
          <cell r="C5618"/>
          <cell r="D5618" t="str">
            <v/>
          </cell>
          <cell r="E5618" t="str">
            <v/>
          </cell>
          <cell r="F5618" t="str">
            <v/>
          </cell>
          <cell r="G5618" t="str">
            <v/>
          </cell>
          <cell r="H5618" t="str">
            <v/>
          </cell>
          <cell r="I5618"/>
          <cell r="J5618"/>
          <cell r="K5618"/>
          <cell r="L5618"/>
          <cell r="M5618" t="str">
            <v/>
          </cell>
          <cell r="N5618"/>
          <cell r="O5618"/>
          <cell r="P5618"/>
          <cell r="Q5618" t="str">
            <v/>
          </cell>
          <cell r="R5618"/>
          <cell r="S5618" t="str">
            <v/>
          </cell>
          <cell r="T5618"/>
          <cell r="U5618"/>
          <cell r="V5618" t="str">
            <v/>
          </cell>
        </row>
        <row r="5619">
          <cell r="A5619"/>
          <cell r="B5619" t="str">
            <v/>
          </cell>
          <cell r="C5619"/>
          <cell r="D5619" t="str">
            <v/>
          </cell>
          <cell r="E5619" t="str">
            <v/>
          </cell>
          <cell r="F5619" t="str">
            <v/>
          </cell>
          <cell r="G5619" t="str">
            <v/>
          </cell>
          <cell r="H5619" t="str">
            <v/>
          </cell>
          <cell r="I5619"/>
          <cell r="J5619"/>
          <cell r="K5619"/>
          <cell r="L5619"/>
          <cell r="M5619" t="str">
            <v/>
          </cell>
          <cell r="N5619"/>
          <cell r="O5619"/>
          <cell r="P5619"/>
          <cell r="Q5619" t="str">
            <v/>
          </cell>
          <cell r="R5619"/>
          <cell r="S5619" t="str">
            <v/>
          </cell>
          <cell r="T5619"/>
          <cell r="U5619"/>
          <cell r="V5619" t="str">
            <v/>
          </cell>
        </row>
        <row r="5620">
          <cell r="A5620"/>
          <cell r="B5620" t="str">
            <v/>
          </cell>
          <cell r="C5620"/>
          <cell r="D5620" t="str">
            <v/>
          </cell>
          <cell r="E5620" t="str">
            <v/>
          </cell>
          <cell r="F5620" t="str">
            <v/>
          </cell>
          <cell r="G5620" t="str">
            <v/>
          </cell>
          <cell r="H5620" t="str">
            <v/>
          </cell>
          <cell r="I5620"/>
          <cell r="J5620"/>
          <cell r="K5620"/>
          <cell r="L5620"/>
          <cell r="M5620" t="str">
            <v/>
          </cell>
          <cell r="N5620"/>
          <cell r="O5620"/>
          <cell r="P5620"/>
          <cell r="Q5620" t="str">
            <v/>
          </cell>
          <cell r="R5620"/>
          <cell r="S5620" t="str">
            <v/>
          </cell>
          <cell r="T5620"/>
          <cell r="U5620"/>
          <cell r="V5620" t="str">
            <v/>
          </cell>
        </row>
        <row r="5621">
          <cell r="A5621"/>
          <cell r="B5621" t="str">
            <v/>
          </cell>
          <cell r="C5621"/>
          <cell r="D5621" t="str">
            <v/>
          </cell>
          <cell r="E5621" t="str">
            <v/>
          </cell>
          <cell r="F5621" t="str">
            <v/>
          </cell>
          <cell r="G5621" t="str">
            <v/>
          </cell>
          <cell r="H5621" t="str">
            <v/>
          </cell>
          <cell r="I5621"/>
          <cell r="J5621"/>
          <cell r="K5621"/>
          <cell r="L5621"/>
          <cell r="M5621" t="str">
            <v/>
          </cell>
          <cell r="N5621"/>
          <cell r="O5621"/>
          <cell r="P5621"/>
          <cell r="Q5621" t="str">
            <v/>
          </cell>
          <cell r="R5621"/>
          <cell r="S5621" t="str">
            <v/>
          </cell>
          <cell r="T5621"/>
          <cell r="U5621"/>
          <cell r="V5621" t="str">
            <v/>
          </cell>
        </row>
        <row r="5622">
          <cell r="A5622"/>
          <cell r="B5622" t="str">
            <v/>
          </cell>
          <cell r="C5622"/>
          <cell r="D5622" t="str">
            <v/>
          </cell>
          <cell r="E5622" t="str">
            <v/>
          </cell>
          <cell r="F5622" t="str">
            <v/>
          </cell>
          <cell r="G5622" t="str">
            <v/>
          </cell>
          <cell r="H5622" t="str">
            <v/>
          </cell>
          <cell r="I5622"/>
          <cell r="J5622"/>
          <cell r="K5622"/>
          <cell r="L5622"/>
          <cell r="M5622" t="str">
            <v/>
          </cell>
          <cell r="N5622"/>
          <cell r="O5622"/>
          <cell r="P5622"/>
          <cell r="Q5622" t="str">
            <v/>
          </cell>
          <cell r="R5622"/>
          <cell r="S5622" t="str">
            <v/>
          </cell>
          <cell r="T5622"/>
          <cell r="U5622"/>
          <cell r="V5622" t="str">
            <v/>
          </cell>
        </row>
        <row r="5623">
          <cell r="A5623"/>
          <cell r="B5623" t="str">
            <v/>
          </cell>
          <cell r="C5623"/>
          <cell r="D5623" t="str">
            <v/>
          </cell>
          <cell r="E5623" t="str">
            <v/>
          </cell>
          <cell r="F5623" t="str">
            <v/>
          </cell>
          <cell r="G5623" t="str">
            <v/>
          </cell>
          <cell r="H5623" t="str">
            <v/>
          </cell>
          <cell r="I5623"/>
          <cell r="J5623"/>
          <cell r="K5623"/>
          <cell r="L5623"/>
          <cell r="M5623" t="str">
            <v/>
          </cell>
          <cell r="N5623"/>
          <cell r="O5623"/>
          <cell r="P5623"/>
          <cell r="Q5623" t="str">
            <v/>
          </cell>
          <cell r="R5623"/>
          <cell r="S5623" t="str">
            <v/>
          </cell>
          <cell r="T5623"/>
          <cell r="U5623"/>
          <cell r="V5623" t="str">
            <v/>
          </cell>
        </row>
        <row r="5624">
          <cell r="A5624"/>
          <cell r="B5624" t="str">
            <v/>
          </cell>
          <cell r="C5624"/>
          <cell r="D5624" t="str">
            <v/>
          </cell>
          <cell r="E5624" t="str">
            <v/>
          </cell>
          <cell r="F5624" t="str">
            <v/>
          </cell>
          <cell r="G5624" t="str">
            <v/>
          </cell>
          <cell r="H5624" t="str">
            <v/>
          </cell>
          <cell r="I5624"/>
          <cell r="J5624"/>
          <cell r="K5624"/>
          <cell r="L5624"/>
          <cell r="M5624" t="str">
            <v/>
          </cell>
          <cell r="N5624"/>
          <cell r="O5624"/>
          <cell r="P5624"/>
          <cell r="Q5624" t="str">
            <v/>
          </cell>
          <cell r="R5624"/>
          <cell r="S5624" t="str">
            <v/>
          </cell>
          <cell r="T5624"/>
          <cell r="U5624"/>
          <cell r="V5624" t="str">
            <v/>
          </cell>
        </row>
        <row r="5625">
          <cell r="A5625"/>
          <cell r="B5625" t="str">
            <v/>
          </cell>
          <cell r="C5625"/>
          <cell r="D5625" t="str">
            <v/>
          </cell>
          <cell r="E5625" t="str">
            <v/>
          </cell>
          <cell r="F5625" t="str">
            <v/>
          </cell>
          <cell r="G5625" t="str">
            <v/>
          </cell>
          <cell r="H5625" t="str">
            <v/>
          </cell>
          <cell r="I5625"/>
          <cell r="J5625"/>
          <cell r="K5625"/>
          <cell r="L5625"/>
          <cell r="M5625" t="str">
            <v/>
          </cell>
          <cell r="N5625"/>
          <cell r="O5625"/>
          <cell r="P5625"/>
          <cell r="Q5625" t="str">
            <v/>
          </cell>
          <cell r="R5625"/>
          <cell r="S5625" t="str">
            <v/>
          </cell>
          <cell r="T5625"/>
          <cell r="U5625"/>
          <cell r="V5625" t="str">
            <v/>
          </cell>
        </row>
        <row r="5626">
          <cell r="A5626"/>
          <cell r="B5626" t="str">
            <v/>
          </cell>
          <cell r="C5626"/>
          <cell r="D5626" t="str">
            <v/>
          </cell>
          <cell r="E5626" t="str">
            <v/>
          </cell>
          <cell r="F5626" t="str">
            <v/>
          </cell>
          <cell r="G5626" t="str">
            <v/>
          </cell>
          <cell r="H5626" t="str">
            <v/>
          </cell>
          <cell r="I5626"/>
          <cell r="J5626"/>
          <cell r="K5626"/>
          <cell r="L5626"/>
          <cell r="M5626" t="str">
            <v/>
          </cell>
          <cell r="N5626"/>
          <cell r="O5626"/>
          <cell r="P5626"/>
          <cell r="Q5626" t="str">
            <v/>
          </cell>
          <cell r="R5626"/>
          <cell r="S5626" t="str">
            <v/>
          </cell>
          <cell r="T5626"/>
          <cell r="U5626"/>
          <cell r="V5626" t="str">
            <v/>
          </cell>
        </row>
        <row r="5627">
          <cell r="A5627"/>
          <cell r="B5627" t="str">
            <v/>
          </cell>
          <cell r="C5627"/>
          <cell r="D5627" t="str">
            <v/>
          </cell>
          <cell r="E5627" t="str">
            <v/>
          </cell>
          <cell r="F5627" t="str">
            <v/>
          </cell>
          <cell r="G5627" t="str">
            <v/>
          </cell>
          <cell r="H5627" t="str">
            <v/>
          </cell>
          <cell r="I5627"/>
          <cell r="J5627"/>
          <cell r="K5627"/>
          <cell r="L5627"/>
          <cell r="M5627" t="str">
            <v/>
          </cell>
          <cell r="N5627"/>
          <cell r="O5627"/>
          <cell r="P5627"/>
          <cell r="Q5627" t="str">
            <v/>
          </cell>
          <cell r="R5627"/>
          <cell r="S5627" t="str">
            <v/>
          </cell>
          <cell r="T5627"/>
          <cell r="U5627"/>
          <cell r="V5627" t="str">
            <v/>
          </cell>
        </row>
        <row r="5628">
          <cell r="A5628"/>
          <cell r="B5628" t="str">
            <v/>
          </cell>
          <cell r="C5628"/>
          <cell r="D5628" t="str">
            <v/>
          </cell>
          <cell r="E5628" t="str">
            <v/>
          </cell>
          <cell r="F5628" t="str">
            <v/>
          </cell>
          <cell r="G5628" t="str">
            <v/>
          </cell>
          <cell r="H5628" t="str">
            <v/>
          </cell>
          <cell r="I5628"/>
          <cell r="J5628"/>
          <cell r="K5628"/>
          <cell r="L5628"/>
          <cell r="M5628" t="str">
            <v/>
          </cell>
          <cell r="N5628"/>
          <cell r="O5628"/>
          <cell r="P5628"/>
          <cell r="Q5628" t="str">
            <v/>
          </cell>
          <cell r="R5628"/>
          <cell r="S5628" t="str">
            <v/>
          </cell>
          <cell r="T5628"/>
          <cell r="U5628"/>
          <cell r="V5628" t="str">
            <v/>
          </cell>
        </row>
        <row r="5629">
          <cell r="A5629"/>
          <cell r="B5629" t="str">
            <v/>
          </cell>
          <cell r="C5629"/>
          <cell r="D5629" t="str">
            <v/>
          </cell>
          <cell r="E5629" t="str">
            <v/>
          </cell>
          <cell r="F5629" t="str">
            <v/>
          </cell>
          <cell r="G5629" t="str">
            <v/>
          </cell>
          <cell r="H5629" t="str">
            <v/>
          </cell>
          <cell r="I5629"/>
          <cell r="J5629"/>
          <cell r="K5629"/>
          <cell r="L5629"/>
          <cell r="M5629" t="str">
            <v/>
          </cell>
          <cell r="N5629"/>
          <cell r="O5629"/>
          <cell r="P5629"/>
          <cell r="Q5629" t="str">
            <v/>
          </cell>
          <cell r="R5629"/>
          <cell r="S5629" t="str">
            <v/>
          </cell>
          <cell r="T5629"/>
          <cell r="U5629"/>
          <cell r="V5629" t="str">
            <v/>
          </cell>
        </row>
        <row r="5630">
          <cell r="A5630"/>
          <cell r="B5630" t="str">
            <v/>
          </cell>
          <cell r="C5630"/>
          <cell r="D5630" t="str">
            <v/>
          </cell>
          <cell r="E5630" t="str">
            <v/>
          </cell>
          <cell r="F5630" t="str">
            <v/>
          </cell>
          <cell r="G5630" t="str">
            <v/>
          </cell>
          <cell r="H5630" t="str">
            <v/>
          </cell>
          <cell r="I5630"/>
          <cell r="J5630"/>
          <cell r="K5630"/>
          <cell r="L5630"/>
          <cell r="M5630" t="str">
            <v/>
          </cell>
          <cell r="N5630"/>
          <cell r="O5630"/>
          <cell r="P5630"/>
          <cell r="Q5630" t="str">
            <v/>
          </cell>
          <cell r="R5630"/>
          <cell r="S5630" t="str">
            <v/>
          </cell>
          <cell r="T5630"/>
          <cell r="U5630"/>
          <cell r="V5630" t="str">
            <v/>
          </cell>
        </row>
        <row r="5631">
          <cell r="A5631"/>
          <cell r="B5631" t="str">
            <v/>
          </cell>
          <cell r="C5631"/>
          <cell r="D5631" t="str">
            <v/>
          </cell>
          <cell r="E5631" t="str">
            <v/>
          </cell>
          <cell r="F5631" t="str">
            <v/>
          </cell>
          <cell r="G5631" t="str">
            <v/>
          </cell>
          <cell r="H5631" t="str">
            <v/>
          </cell>
          <cell r="I5631"/>
          <cell r="J5631"/>
          <cell r="K5631"/>
          <cell r="L5631"/>
          <cell r="M5631" t="str">
            <v/>
          </cell>
          <cell r="N5631"/>
          <cell r="O5631"/>
          <cell r="P5631"/>
          <cell r="Q5631" t="str">
            <v/>
          </cell>
          <cell r="R5631"/>
          <cell r="S5631" t="str">
            <v/>
          </cell>
          <cell r="T5631"/>
          <cell r="U5631"/>
          <cell r="V5631" t="str">
            <v/>
          </cell>
        </row>
        <row r="5632">
          <cell r="A5632"/>
          <cell r="B5632" t="str">
            <v/>
          </cell>
          <cell r="C5632"/>
          <cell r="D5632" t="str">
            <v/>
          </cell>
          <cell r="E5632" t="str">
            <v/>
          </cell>
          <cell r="F5632" t="str">
            <v/>
          </cell>
          <cell r="G5632" t="str">
            <v/>
          </cell>
          <cell r="H5632" t="str">
            <v/>
          </cell>
          <cell r="I5632"/>
          <cell r="J5632"/>
          <cell r="K5632"/>
          <cell r="L5632"/>
          <cell r="M5632" t="str">
            <v/>
          </cell>
          <cell r="N5632"/>
          <cell r="O5632"/>
          <cell r="P5632"/>
          <cell r="Q5632" t="str">
            <v/>
          </cell>
          <cell r="R5632"/>
          <cell r="S5632" t="str">
            <v/>
          </cell>
          <cell r="T5632"/>
          <cell r="U5632"/>
          <cell r="V5632" t="str">
            <v/>
          </cell>
        </row>
        <row r="5633">
          <cell r="A5633"/>
          <cell r="B5633" t="str">
            <v/>
          </cell>
          <cell r="C5633"/>
          <cell r="D5633" t="str">
            <v/>
          </cell>
          <cell r="E5633" t="str">
            <v/>
          </cell>
          <cell r="F5633" t="str">
            <v/>
          </cell>
          <cell r="G5633" t="str">
            <v/>
          </cell>
          <cell r="H5633" t="str">
            <v/>
          </cell>
          <cell r="I5633"/>
          <cell r="J5633"/>
          <cell r="K5633"/>
          <cell r="L5633"/>
          <cell r="M5633" t="str">
            <v/>
          </cell>
          <cell r="N5633"/>
          <cell r="O5633"/>
          <cell r="P5633"/>
          <cell r="Q5633" t="str">
            <v/>
          </cell>
          <cell r="R5633"/>
          <cell r="S5633" t="str">
            <v/>
          </cell>
          <cell r="T5633"/>
          <cell r="U5633"/>
          <cell r="V5633" t="str">
            <v/>
          </cell>
        </row>
        <row r="5634">
          <cell r="A5634"/>
          <cell r="B5634" t="str">
            <v/>
          </cell>
          <cell r="C5634"/>
          <cell r="D5634" t="str">
            <v/>
          </cell>
          <cell r="E5634" t="str">
            <v/>
          </cell>
          <cell r="F5634" t="str">
            <v/>
          </cell>
          <cell r="G5634" t="str">
            <v/>
          </cell>
          <cell r="H5634" t="str">
            <v/>
          </cell>
          <cell r="I5634"/>
          <cell r="J5634"/>
          <cell r="K5634"/>
          <cell r="L5634"/>
          <cell r="M5634" t="str">
            <v/>
          </cell>
          <cell r="N5634"/>
          <cell r="O5634"/>
          <cell r="P5634"/>
          <cell r="Q5634" t="str">
            <v/>
          </cell>
          <cell r="R5634"/>
          <cell r="S5634" t="str">
            <v/>
          </cell>
          <cell r="T5634"/>
          <cell r="U5634"/>
          <cell r="V5634" t="str">
            <v/>
          </cell>
        </row>
        <row r="5635">
          <cell r="A5635"/>
          <cell r="B5635" t="str">
            <v/>
          </cell>
          <cell r="C5635"/>
          <cell r="D5635" t="str">
            <v/>
          </cell>
          <cell r="E5635" t="str">
            <v/>
          </cell>
          <cell r="F5635" t="str">
            <v/>
          </cell>
          <cell r="G5635" t="str">
            <v/>
          </cell>
          <cell r="H5635" t="str">
            <v/>
          </cell>
          <cell r="I5635"/>
          <cell r="J5635"/>
          <cell r="K5635"/>
          <cell r="L5635"/>
          <cell r="M5635" t="str">
            <v/>
          </cell>
          <cell r="N5635"/>
          <cell r="O5635"/>
          <cell r="P5635"/>
          <cell r="Q5635" t="str">
            <v/>
          </cell>
          <cell r="R5635"/>
          <cell r="S5635" t="str">
            <v/>
          </cell>
          <cell r="T5635"/>
          <cell r="U5635"/>
          <cell r="V5635" t="str">
            <v/>
          </cell>
        </row>
        <row r="5636">
          <cell r="A5636"/>
          <cell r="B5636" t="str">
            <v/>
          </cell>
          <cell r="C5636"/>
          <cell r="D5636" t="str">
            <v/>
          </cell>
          <cell r="E5636" t="str">
            <v/>
          </cell>
          <cell r="F5636" t="str">
            <v/>
          </cell>
          <cell r="G5636" t="str">
            <v/>
          </cell>
          <cell r="H5636" t="str">
            <v/>
          </cell>
          <cell r="I5636"/>
          <cell r="J5636"/>
          <cell r="K5636"/>
          <cell r="L5636"/>
          <cell r="M5636" t="str">
            <v/>
          </cell>
          <cell r="N5636"/>
          <cell r="O5636"/>
          <cell r="P5636"/>
          <cell r="Q5636" t="str">
            <v/>
          </cell>
          <cell r="R5636"/>
          <cell r="S5636" t="str">
            <v/>
          </cell>
          <cell r="T5636"/>
          <cell r="U5636"/>
          <cell r="V5636" t="str">
            <v/>
          </cell>
        </row>
        <row r="5637">
          <cell r="A5637"/>
          <cell r="B5637" t="str">
            <v/>
          </cell>
          <cell r="C5637"/>
          <cell r="D5637" t="str">
            <v/>
          </cell>
          <cell r="E5637" t="str">
            <v/>
          </cell>
          <cell r="F5637" t="str">
            <v/>
          </cell>
          <cell r="G5637" t="str">
            <v/>
          </cell>
          <cell r="H5637" t="str">
            <v/>
          </cell>
          <cell r="I5637"/>
          <cell r="J5637"/>
          <cell r="K5637"/>
          <cell r="L5637"/>
          <cell r="M5637" t="str">
            <v/>
          </cell>
          <cell r="N5637"/>
          <cell r="O5637"/>
          <cell r="P5637"/>
          <cell r="Q5637" t="str">
            <v/>
          </cell>
          <cell r="R5637"/>
          <cell r="S5637" t="str">
            <v/>
          </cell>
          <cell r="T5637"/>
          <cell r="U5637"/>
          <cell r="V5637" t="str">
            <v/>
          </cell>
        </row>
        <row r="5638">
          <cell r="A5638"/>
          <cell r="B5638" t="str">
            <v/>
          </cell>
          <cell r="C5638"/>
          <cell r="D5638" t="str">
            <v/>
          </cell>
          <cell r="E5638" t="str">
            <v/>
          </cell>
          <cell r="F5638" t="str">
            <v/>
          </cell>
          <cell r="G5638" t="str">
            <v/>
          </cell>
          <cell r="H5638" t="str">
            <v/>
          </cell>
          <cell r="I5638"/>
          <cell r="J5638"/>
          <cell r="K5638"/>
          <cell r="L5638"/>
          <cell r="M5638" t="str">
            <v/>
          </cell>
          <cell r="N5638"/>
          <cell r="O5638"/>
          <cell r="P5638"/>
          <cell r="Q5638" t="str">
            <v/>
          </cell>
          <cell r="R5638"/>
          <cell r="S5638" t="str">
            <v/>
          </cell>
          <cell r="T5638"/>
          <cell r="U5638"/>
          <cell r="V5638" t="str">
            <v/>
          </cell>
        </row>
        <row r="5639">
          <cell r="A5639"/>
          <cell r="B5639" t="str">
            <v/>
          </cell>
          <cell r="C5639"/>
          <cell r="D5639" t="str">
            <v/>
          </cell>
          <cell r="E5639" t="str">
            <v/>
          </cell>
          <cell r="F5639" t="str">
            <v/>
          </cell>
          <cell r="G5639" t="str">
            <v/>
          </cell>
          <cell r="H5639" t="str">
            <v/>
          </cell>
          <cell r="I5639"/>
          <cell r="J5639"/>
          <cell r="K5639"/>
          <cell r="L5639"/>
          <cell r="M5639" t="str">
            <v/>
          </cell>
          <cell r="N5639"/>
          <cell r="O5639"/>
          <cell r="P5639"/>
          <cell r="Q5639" t="str">
            <v/>
          </cell>
          <cell r="R5639"/>
          <cell r="S5639" t="str">
            <v/>
          </cell>
          <cell r="T5639"/>
          <cell r="U5639"/>
          <cell r="V5639" t="str">
            <v/>
          </cell>
        </row>
        <row r="5640">
          <cell r="A5640"/>
          <cell r="B5640" t="str">
            <v/>
          </cell>
          <cell r="C5640"/>
          <cell r="D5640" t="str">
            <v/>
          </cell>
          <cell r="E5640" t="str">
            <v/>
          </cell>
          <cell r="F5640" t="str">
            <v/>
          </cell>
          <cell r="G5640" t="str">
            <v/>
          </cell>
          <cell r="H5640" t="str">
            <v/>
          </cell>
          <cell r="I5640"/>
          <cell r="J5640"/>
          <cell r="K5640"/>
          <cell r="L5640"/>
          <cell r="M5640" t="str">
            <v/>
          </cell>
          <cell r="N5640"/>
          <cell r="O5640"/>
          <cell r="P5640"/>
          <cell r="Q5640" t="str">
            <v/>
          </cell>
          <cell r="R5640"/>
          <cell r="S5640" t="str">
            <v/>
          </cell>
          <cell r="T5640"/>
          <cell r="U5640"/>
          <cell r="V5640" t="str">
            <v/>
          </cell>
        </row>
        <row r="5641">
          <cell r="A5641"/>
          <cell r="B5641" t="str">
            <v/>
          </cell>
          <cell r="C5641"/>
          <cell r="D5641" t="str">
            <v/>
          </cell>
          <cell r="E5641" t="str">
            <v/>
          </cell>
          <cell r="F5641" t="str">
            <v/>
          </cell>
          <cell r="G5641" t="str">
            <v/>
          </cell>
          <cell r="H5641" t="str">
            <v/>
          </cell>
          <cell r="I5641"/>
          <cell r="J5641"/>
          <cell r="K5641"/>
          <cell r="L5641"/>
          <cell r="M5641" t="str">
            <v/>
          </cell>
          <cell r="N5641"/>
          <cell r="O5641"/>
          <cell r="P5641"/>
          <cell r="Q5641" t="str">
            <v/>
          </cell>
          <cell r="R5641"/>
          <cell r="S5641" t="str">
            <v/>
          </cell>
          <cell r="T5641"/>
          <cell r="U5641"/>
          <cell r="V5641" t="str">
            <v/>
          </cell>
        </row>
        <row r="5642">
          <cell r="A5642"/>
          <cell r="B5642" t="str">
            <v/>
          </cell>
          <cell r="C5642"/>
          <cell r="D5642" t="str">
            <v/>
          </cell>
          <cell r="E5642" t="str">
            <v/>
          </cell>
          <cell r="F5642" t="str">
            <v/>
          </cell>
          <cell r="G5642" t="str">
            <v/>
          </cell>
          <cell r="H5642" t="str">
            <v/>
          </cell>
          <cell r="I5642"/>
          <cell r="J5642"/>
          <cell r="K5642"/>
          <cell r="L5642"/>
          <cell r="M5642" t="str">
            <v/>
          </cell>
          <cell r="N5642"/>
          <cell r="O5642"/>
          <cell r="P5642"/>
          <cell r="Q5642" t="str">
            <v/>
          </cell>
          <cell r="R5642"/>
          <cell r="S5642" t="str">
            <v/>
          </cell>
          <cell r="T5642"/>
          <cell r="U5642"/>
          <cell r="V5642" t="str">
            <v/>
          </cell>
        </row>
        <row r="5643">
          <cell r="A5643"/>
          <cell r="B5643" t="str">
            <v/>
          </cell>
          <cell r="C5643"/>
          <cell r="D5643" t="str">
            <v/>
          </cell>
          <cell r="E5643" t="str">
            <v/>
          </cell>
          <cell r="F5643" t="str">
            <v/>
          </cell>
          <cell r="G5643" t="str">
            <v/>
          </cell>
          <cell r="H5643" t="str">
            <v/>
          </cell>
          <cell r="I5643"/>
          <cell r="J5643"/>
          <cell r="K5643"/>
          <cell r="L5643"/>
          <cell r="M5643" t="str">
            <v/>
          </cell>
          <cell r="N5643"/>
          <cell r="O5643"/>
          <cell r="P5643"/>
          <cell r="Q5643" t="str">
            <v/>
          </cell>
          <cell r="R5643"/>
          <cell r="S5643" t="str">
            <v/>
          </cell>
          <cell r="T5643"/>
          <cell r="U5643"/>
          <cell r="V5643" t="str">
            <v/>
          </cell>
        </row>
        <row r="5644">
          <cell r="A5644"/>
          <cell r="B5644" t="str">
            <v/>
          </cell>
          <cell r="C5644"/>
          <cell r="D5644" t="str">
            <v/>
          </cell>
          <cell r="E5644" t="str">
            <v/>
          </cell>
          <cell r="F5644" t="str">
            <v/>
          </cell>
          <cell r="G5644" t="str">
            <v/>
          </cell>
          <cell r="H5644" t="str">
            <v/>
          </cell>
          <cell r="I5644"/>
          <cell r="J5644"/>
          <cell r="K5644"/>
          <cell r="L5644"/>
          <cell r="M5644" t="str">
            <v/>
          </cell>
          <cell r="N5644"/>
          <cell r="O5644"/>
          <cell r="P5644"/>
          <cell r="Q5644" t="str">
            <v/>
          </cell>
          <cell r="R5644"/>
          <cell r="S5644" t="str">
            <v/>
          </cell>
          <cell r="T5644"/>
          <cell r="U5644"/>
          <cell r="V5644" t="str">
            <v/>
          </cell>
        </row>
        <row r="5645">
          <cell r="A5645"/>
          <cell r="B5645" t="str">
            <v/>
          </cell>
          <cell r="C5645"/>
          <cell r="D5645" t="str">
            <v/>
          </cell>
          <cell r="E5645" t="str">
            <v/>
          </cell>
          <cell r="F5645" t="str">
            <v/>
          </cell>
          <cell r="G5645" t="str">
            <v/>
          </cell>
          <cell r="H5645" t="str">
            <v/>
          </cell>
          <cell r="I5645"/>
          <cell r="J5645"/>
          <cell r="K5645"/>
          <cell r="L5645"/>
          <cell r="M5645" t="str">
            <v/>
          </cell>
          <cell r="N5645"/>
          <cell r="O5645"/>
          <cell r="P5645"/>
          <cell r="Q5645" t="str">
            <v/>
          </cell>
          <cell r="R5645"/>
          <cell r="S5645" t="str">
            <v/>
          </cell>
          <cell r="T5645"/>
          <cell r="U5645"/>
          <cell r="V5645" t="str">
            <v/>
          </cell>
        </row>
        <row r="5646">
          <cell r="A5646"/>
          <cell r="B5646" t="str">
            <v/>
          </cell>
          <cell r="C5646"/>
          <cell r="D5646" t="str">
            <v/>
          </cell>
          <cell r="E5646" t="str">
            <v/>
          </cell>
          <cell r="F5646" t="str">
            <v/>
          </cell>
          <cell r="G5646" t="str">
            <v/>
          </cell>
          <cell r="H5646" t="str">
            <v/>
          </cell>
          <cell r="I5646"/>
          <cell r="J5646"/>
          <cell r="K5646"/>
          <cell r="L5646"/>
          <cell r="M5646" t="str">
            <v/>
          </cell>
          <cell r="N5646"/>
          <cell r="O5646"/>
          <cell r="P5646"/>
          <cell r="Q5646" t="str">
            <v/>
          </cell>
          <cell r="R5646"/>
          <cell r="S5646" t="str">
            <v/>
          </cell>
          <cell r="T5646"/>
          <cell r="U5646"/>
          <cell r="V5646" t="str">
            <v/>
          </cell>
        </row>
        <row r="5647">
          <cell r="A5647"/>
          <cell r="B5647" t="str">
            <v/>
          </cell>
          <cell r="C5647"/>
          <cell r="D5647" t="str">
            <v/>
          </cell>
          <cell r="E5647" t="str">
            <v/>
          </cell>
          <cell r="F5647" t="str">
            <v/>
          </cell>
          <cell r="G5647" t="str">
            <v/>
          </cell>
          <cell r="H5647" t="str">
            <v/>
          </cell>
          <cell r="I5647"/>
          <cell r="J5647"/>
          <cell r="K5647"/>
          <cell r="L5647"/>
          <cell r="M5647" t="str">
            <v/>
          </cell>
          <cell r="N5647"/>
          <cell r="O5647"/>
          <cell r="P5647"/>
          <cell r="Q5647" t="str">
            <v/>
          </cell>
          <cell r="R5647"/>
          <cell r="S5647" t="str">
            <v/>
          </cell>
          <cell r="T5647"/>
          <cell r="U5647"/>
          <cell r="V5647" t="str">
            <v/>
          </cell>
        </row>
        <row r="5648">
          <cell r="A5648"/>
          <cell r="B5648" t="str">
            <v/>
          </cell>
          <cell r="C5648"/>
          <cell r="D5648" t="str">
            <v/>
          </cell>
          <cell r="E5648" t="str">
            <v/>
          </cell>
          <cell r="F5648" t="str">
            <v/>
          </cell>
          <cell r="G5648" t="str">
            <v/>
          </cell>
          <cell r="H5648" t="str">
            <v/>
          </cell>
          <cell r="I5648"/>
          <cell r="J5648"/>
          <cell r="K5648"/>
          <cell r="L5648"/>
          <cell r="M5648" t="str">
            <v/>
          </cell>
          <cell r="N5648"/>
          <cell r="O5648"/>
          <cell r="P5648"/>
          <cell r="Q5648" t="str">
            <v/>
          </cell>
          <cell r="R5648"/>
          <cell r="S5648" t="str">
            <v/>
          </cell>
          <cell r="T5648"/>
          <cell r="U5648"/>
          <cell r="V5648" t="str">
            <v/>
          </cell>
        </row>
        <row r="5649">
          <cell r="A5649"/>
          <cell r="B5649" t="str">
            <v/>
          </cell>
          <cell r="C5649"/>
          <cell r="D5649" t="str">
            <v/>
          </cell>
          <cell r="E5649" t="str">
            <v/>
          </cell>
          <cell r="F5649" t="str">
            <v/>
          </cell>
          <cell r="G5649" t="str">
            <v/>
          </cell>
          <cell r="H5649" t="str">
            <v/>
          </cell>
          <cell r="I5649"/>
          <cell r="J5649"/>
          <cell r="K5649"/>
          <cell r="L5649"/>
          <cell r="M5649" t="str">
            <v/>
          </cell>
          <cell r="N5649"/>
          <cell r="O5649"/>
          <cell r="P5649"/>
          <cell r="Q5649" t="str">
            <v/>
          </cell>
          <cell r="R5649"/>
          <cell r="S5649" t="str">
            <v/>
          </cell>
          <cell r="T5649"/>
          <cell r="U5649"/>
          <cell r="V5649" t="str">
            <v/>
          </cell>
        </row>
        <row r="5650">
          <cell r="A5650"/>
          <cell r="B5650" t="str">
            <v/>
          </cell>
          <cell r="C5650"/>
          <cell r="D5650" t="str">
            <v/>
          </cell>
          <cell r="E5650" t="str">
            <v/>
          </cell>
          <cell r="F5650" t="str">
            <v/>
          </cell>
          <cell r="G5650" t="str">
            <v/>
          </cell>
          <cell r="H5650" t="str">
            <v/>
          </cell>
          <cell r="I5650"/>
          <cell r="J5650"/>
          <cell r="K5650"/>
          <cell r="L5650"/>
          <cell r="M5650" t="str">
            <v/>
          </cell>
          <cell r="N5650"/>
          <cell r="O5650"/>
          <cell r="P5650"/>
          <cell r="Q5650" t="str">
            <v/>
          </cell>
          <cell r="R5650"/>
          <cell r="S5650" t="str">
            <v/>
          </cell>
          <cell r="T5650"/>
          <cell r="U5650"/>
          <cell r="V5650" t="str">
            <v/>
          </cell>
        </row>
        <row r="5651">
          <cell r="A5651"/>
          <cell r="B5651" t="str">
            <v/>
          </cell>
          <cell r="C5651"/>
          <cell r="D5651" t="str">
            <v/>
          </cell>
          <cell r="E5651" t="str">
            <v/>
          </cell>
          <cell r="F5651" t="str">
            <v/>
          </cell>
          <cell r="G5651" t="str">
            <v/>
          </cell>
          <cell r="H5651" t="str">
            <v/>
          </cell>
          <cell r="I5651"/>
          <cell r="J5651"/>
          <cell r="K5651"/>
          <cell r="L5651"/>
          <cell r="M5651" t="str">
            <v/>
          </cell>
          <cell r="N5651"/>
          <cell r="O5651"/>
          <cell r="P5651"/>
          <cell r="Q5651" t="str">
            <v/>
          </cell>
          <cell r="R5651"/>
          <cell r="S5651" t="str">
            <v/>
          </cell>
          <cell r="T5651"/>
          <cell r="U5651"/>
          <cell r="V5651" t="str">
            <v/>
          </cell>
        </row>
        <row r="5652">
          <cell r="A5652"/>
          <cell r="B5652" t="str">
            <v/>
          </cell>
          <cell r="C5652"/>
          <cell r="D5652" t="str">
            <v/>
          </cell>
          <cell r="E5652" t="str">
            <v/>
          </cell>
          <cell r="F5652" t="str">
            <v/>
          </cell>
          <cell r="G5652" t="str">
            <v/>
          </cell>
          <cell r="H5652" t="str">
            <v/>
          </cell>
          <cell r="I5652"/>
          <cell r="J5652"/>
          <cell r="K5652"/>
          <cell r="L5652"/>
          <cell r="M5652" t="str">
            <v/>
          </cell>
          <cell r="N5652"/>
          <cell r="O5652"/>
          <cell r="P5652"/>
          <cell r="Q5652" t="str">
            <v/>
          </cell>
          <cell r="R5652"/>
          <cell r="S5652" t="str">
            <v/>
          </cell>
          <cell r="T5652"/>
          <cell r="U5652"/>
          <cell r="V5652" t="str">
            <v/>
          </cell>
        </row>
        <row r="5653">
          <cell r="A5653"/>
          <cell r="B5653" t="str">
            <v/>
          </cell>
          <cell r="C5653"/>
          <cell r="D5653" t="str">
            <v/>
          </cell>
          <cell r="E5653" t="str">
            <v/>
          </cell>
          <cell r="F5653" t="str">
            <v/>
          </cell>
          <cell r="G5653" t="str">
            <v/>
          </cell>
          <cell r="H5653" t="str">
            <v/>
          </cell>
          <cell r="I5653"/>
          <cell r="J5653"/>
          <cell r="K5653"/>
          <cell r="L5653"/>
          <cell r="M5653" t="str">
            <v/>
          </cell>
          <cell r="N5653"/>
          <cell r="O5653"/>
          <cell r="P5653"/>
          <cell r="Q5653" t="str">
            <v/>
          </cell>
          <cell r="R5653"/>
          <cell r="S5653" t="str">
            <v/>
          </cell>
          <cell r="T5653"/>
          <cell r="U5653"/>
          <cell r="V5653" t="str">
            <v/>
          </cell>
        </row>
        <row r="5654">
          <cell r="A5654"/>
          <cell r="B5654" t="str">
            <v/>
          </cell>
          <cell r="C5654"/>
          <cell r="D5654" t="str">
            <v/>
          </cell>
          <cell r="E5654" t="str">
            <v/>
          </cell>
          <cell r="F5654" t="str">
            <v/>
          </cell>
          <cell r="G5654" t="str">
            <v/>
          </cell>
          <cell r="H5654" t="str">
            <v/>
          </cell>
          <cell r="I5654"/>
          <cell r="J5654"/>
          <cell r="K5654"/>
          <cell r="L5654"/>
          <cell r="M5654" t="str">
            <v/>
          </cell>
          <cell r="N5654"/>
          <cell r="O5654"/>
          <cell r="P5654"/>
          <cell r="Q5654" t="str">
            <v/>
          </cell>
          <cell r="R5654"/>
          <cell r="S5654" t="str">
            <v/>
          </cell>
          <cell r="T5654"/>
          <cell r="U5654"/>
          <cell r="V5654" t="str">
            <v/>
          </cell>
        </row>
        <row r="5655">
          <cell r="A5655"/>
          <cell r="B5655" t="str">
            <v/>
          </cell>
          <cell r="C5655"/>
          <cell r="D5655" t="str">
            <v/>
          </cell>
          <cell r="E5655" t="str">
            <v/>
          </cell>
          <cell r="F5655" t="str">
            <v/>
          </cell>
          <cell r="G5655" t="str">
            <v/>
          </cell>
          <cell r="H5655" t="str">
            <v/>
          </cell>
          <cell r="I5655"/>
          <cell r="J5655"/>
          <cell r="K5655"/>
          <cell r="L5655"/>
          <cell r="M5655" t="str">
            <v/>
          </cell>
          <cell r="N5655"/>
          <cell r="O5655"/>
          <cell r="P5655"/>
          <cell r="Q5655" t="str">
            <v/>
          </cell>
          <cell r="R5655"/>
          <cell r="S5655" t="str">
            <v/>
          </cell>
          <cell r="T5655"/>
          <cell r="U5655"/>
          <cell r="V5655" t="str">
            <v/>
          </cell>
        </row>
        <row r="5656">
          <cell r="A5656"/>
          <cell r="B5656" t="str">
            <v/>
          </cell>
          <cell r="C5656"/>
          <cell r="D5656" t="str">
            <v/>
          </cell>
          <cell r="E5656" t="str">
            <v/>
          </cell>
          <cell r="F5656" t="str">
            <v/>
          </cell>
          <cell r="G5656" t="str">
            <v/>
          </cell>
          <cell r="H5656" t="str">
            <v/>
          </cell>
          <cell r="I5656"/>
          <cell r="J5656"/>
          <cell r="K5656"/>
          <cell r="L5656"/>
          <cell r="M5656" t="str">
            <v/>
          </cell>
          <cell r="N5656"/>
          <cell r="O5656"/>
          <cell r="P5656"/>
          <cell r="Q5656" t="str">
            <v/>
          </cell>
          <cell r="R5656"/>
          <cell r="S5656" t="str">
            <v/>
          </cell>
          <cell r="T5656"/>
          <cell r="U5656"/>
          <cell r="V5656" t="str">
            <v/>
          </cell>
        </row>
        <row r="5657">
          <cell r="A5657"/>
          <cell r="B5657" t="str">
            <v/>
          </cell>
          <cell r="C5657"/>
          <cell r="D5657" t="str">
            <v/>
          </cell>
          <cell r="E5657" t="str">
            <v/>
          </cell>
          <cell r="F5657" t="str">
            <v/>
          </cell>
          <cell r="G5657" t="str">
            <v/>
          </cell>
          <cell r="H5657" t="str">
            <v/>
          </cell>
          <cell r="I5657"/>
          <cell r="J5657"/>
          <cell r="K5657"/>
          <cell r="L5657"/>
          <cell r="M5657" t="str">
            <v/>
          </cell>
          <cell r="N5657"/>
          <cell r="O5657"/>
          <cell r="P5657"/>
          <cell r="Q5657" t="str">
            <v/>
          </cell>
          <cell r="R5657"/>
          <cell r="S5657" t="str">
            <v/>
          </cell>
          <cell r="T5657"/>
          <cell r="U5657"/>
          <cell r="V5657" t="str">
            <v/>
          </cell>
        </row>
        <row r="5658">
          <cell r="A5658"/>
          <cell r="B5658" t="str">
            <v/>
          </cell>
          <cell r="C5658"/>
          <cell r="D5658" t="str">
            <v/>
          </cell>
          <cell r="E5658" t="str">
            <v/>
          </cell>
          <cell r="F5658" t="str">
            <v/>
          </cell>
          <cell r="G5658" t="str">
            <v/>
          </cell>
          <cell r="H5658" t="str">
            <v/>
          </cell>
          <cell r="I5658"/>
          <cell r="J5658"/>
          <cell r="K5658"/>
          <cell r="L5658"/>
          <cell r="M5658" t="str">
            <v/>
          </cell>
          <cell r="N5658"/>
          <cell r="O5658"/>
          <cell r="P5658"/>
          <cell r="Q5658" t="str">
            <v/>
          </cell>
          <cell r="R5658"/>
          <cell r="S5658" t="str">
            <v/>
          </cell>
          <cell r="T5658"/>
          <cell r="U5658"/>
          <cell r="V5658" t="str">
            <v/>
          </cell>
        </row>
        <row r="5659">
          <cell r="A5659"/>
          <cell r="B5659" t="str">
            <v/>
          </cell>
          <cell r="C5659"/>
          <cell r="D5659" t="str">
            <v/>
          </cell>
          <cell r="E5659" t="str">
            <v/>
          </cell>
          <cell r="F5659" t="str">
            <v/>
          </cell>
          <cell r="G5659" t="str">
            <v/>
          </cell>
          <cell r="H5659" t="str">
            <v/>
          </cell>
          <cell r="I5659"/>
          <cell r="J5659"/>
          <cell r="K5659"/>
          <cell r="L5659"/>
          <cell r="M5659" t="str">
            <v/>
          </cell>
          <cell r="N5659"/>
          <cell r="O5659"/>
          <cell r="P5659"/>
          <cell r="Q5659" t="str">
            <v/>
          </cell>
          <cell r="R5659"/>
          <cell r="S5659" t="str">
            <v/>
          </cell>
          <cell r="T5659"/>
          <cell r="U5659"/>
          <cell r="V5659" t="str">
            <v/>
          </cell>
        </row>
        <row r="5660">
          <cell r="A5660"/>
          <cell r="B5660" t="str">
            <v/>
          </cell>
          <cell r="C5660"/>
          <cell r="D5660" t="str">
            <v/>
          </cell>
          <cell r="E5660" t="str">
            <v/>
          </cell>
          <cell r="F5660" t="str">
            <v/>
          </cell>
          <cell r="G5660" t="str">
            <v/>
          </cell>
          <cell r="H5660" t="str">
            <v/>
          </cell>
          <cell r="I5660"/>
          <cell r="J5660"/>
          <cell r="K5660"/>
          <cell r="L5660"/>
          <cell r="M5660" t="str">
            <v/>
          </cell>
          <cell r="N5660"/>
          <cell r="O5660"/>
          <cell r="P5660"/>
          <cell r="Q5660" t="str">
            <v/>
          </cell>
          <cell r="R5660"/>
          <cell r="S5660" t="str">
            <v/>
          </cell>
          <cell r="T5660"/>
          <cell r="U5660"/>
          <cell r="V5660" t="str">
            <v/>
          </cell>
        </row>
        <row r="5661">
          <cell r="A5661"/>
          <cell r="B5661" t="str">
            <v/>
          </cell>
          <cell r="C5661"/>
          <cell r="D5661" t="str">
            <v/>
          </cell>
          <cell r="E5661" t="str">
            <v/>
          </cell>
          <cell r="F5661" t="str">
            <v/>
          </cell>
          <cell r="G5661" t="str">
            <v/>
          </cell>
          <cell r="H5661" t="str">
            <v/>
          </cell>
          <cell r="I5661"/>
          <cell r="J5661"/>
          <cell r="K5661"/>
          <cell r="L5661"/>
          <cell r="M5661" t="str">
            <v/>
          </cell>
          <cell r="N5661"/>
          <cell r="O5661"/>
          <cell r="P5661"/>
          <cell r="Q5661" t="str">
            <v/>
          </cell>
          <cell r="R5661"/>
          <cell r="S5661" t="str">
            <v/>
          </cell>
          <cell r="T5661"/>
          <cell r="U5661"/>
          <cell r="V5661" t="str">
            <v/>
          </cell>
        </row>
        <row r="5662">
          <cell r="A5662"/>
          <cell r="B5662" t="str">
            <v/>
          </cell>
          <cell r="C5662"/>
          <cell r="D5662" t="str">
            <v/>
          </cell>
          <cell r="E5662" t="str">
            <v/>
          </cell>
          <cell r="F5662" t="str">
            <v/>
          </cell>
          <cell r="G5662" t="str">
            <v/>
          </cell>
          <cell r="H5662" t="str">
            <v/>
          </cell>
          <cell r="I5662"/>
          <cell r="J5662"/>
          <cell r="K5662"/>
          <cell r="L5662"/>
          <cell r="M5662" t="str">
            <v/>
          </cell>
          <cell r="N5662"/>
          <cell r="O5662"/>
          <cell r="P5662"/>
          <cell r="Q5662" t="str">
            <v/>
          </cell>
          <cell r="R5662"/>
          <cell r="S5662" t="str">
            <v/>
          </cell>
          <cell r="T5662"/>
          <cell r="U5662"/>
          <cell r="V5662" t="str">
            <v/>
          </cell>
        </row>
        <row r="5663">
          <cell r="A5663"/>
          <cell r="B5663" t="str">
            <v/>
          </cell>
          <cell r="C5663"/>
          <cell r="D5663" t="str">
            <v/>
          </cell>
          <cell r="E5663" t="str">
            <v/>
          </cell>
          <cell r="F5663" t="str">
            <v/>
          </cell>
          <cell r="G5663" t="str">
            <v/>
          </cell>
          <cell r="H5663" t="str">
            <v/>
          </cell>
          <cell r="I5663"/>
          <cell r="J5663"/>
          <cell r="K5663"/>
          <cell r="L5663"/>
          <cell r="M5663" t="str">
            <v/>
          </cell>
          <cell r="N5663"/>
          <cell r="O5663"/>
          <cell r="P5663"/>
          <cell r="Q5663" t="str">
            <v/>
          </cell>
          <cell r="R5663"/>
          <cell r="S5663" t="str">
            <v/>
          </cell>
          <cell r="T5663"/>
          <cell r="U5663"/>
          <cell r="V5663" t="str">
            <v/>
          </cell>
        </row>
        <row r="5664">
          <cell r="A5664"/>
          <cell r="B5664" t="str">
            <v/>
          </cell>
          <cell r="C5664"/>
          <cell r="D5664" t="str">
            <v/>
          </cell>
          <cell r="E5664" t="str">
            <v/>
          </cell>
          <cell r="F5664" t="str">
            <v/>
          </cell>
          <cell r="G5664" t="str">
            <v/>
          </cell>
          <cell r="H5664" t="str">
            <v/>
          </cell>
          <cell r="I5664"/>
          <cell r="J5664"/>
          <cell r="K5664"/>
          <cell r="L5664"/>
          <cell r="M5664" t="str">
            <v/>
          </cell>
          <cell r="N5664"/>
          <cell r="O5664"/>
          <cell r="P5664"/>
          <cell r="Q5664" t="str">
            <v/>
          </cell>
          <cell r="R5664"/>
          <cell r="S5664" t="str">
            <v/>
          </cell>
          <cell r="T5664"/>
          <cell r="U5664"/>
          <cell r="V5664" t="str">
            <v/>
          </cell>
        </row>
        <row r="5665">
          <cell r="A5665"/>
          <cell r="B5665" t="str">
            <v/>
          </cell>
          <cell r="C5665"/>
          <cell r="D5665" t="str">
            <v/>
          </cell>
          <cell r="E5665" t="str">
            <v/>
          </cell>
          <cell r="F5665" t="str">
            <v/>
          </cell>
          <cell r="G5665" t="str">
            <v/>
          </cell>
          <cell r="H5665" t="str">
            <v/>
          </cell>
          <cell r="I5665"/>
          <cell r="J5665"/>
          <cell r="K5665"/>
          <cell r="L5665"/>
          <cell r="M5665" t="str">
            <v/>
          </cell>
          <cell r="N5665"/>
          <cell r="O5665"/>
          <cell r="P5665"/>
          <cell r="Q5665" t="str">
            <v/>
          </cell>
          <cell r="R5665"/>
          <cell r="S5665" t="str">
            <v/>
          </cell>
          <cell r="T5665"/>
          <cell r="U5665"/>
          <cell r="V5665" t="str">
            <v/>
          </cell>
        </row>
        <row r="5666">
          <cell r="A5666"/>
          <cell r="B5666" t="str">
            <v/>
          </cell>
          <cell r="C5666"/>
          <cell r="D5666" t="str">
            <v/>
          </cell>
          <cell r="E5666" t="str">
            <v/>
          </cell>
          <cell r="F5666" t="str">
            <v/>
          </cell>
          <cell r="G5666" t="str">
            <v/>
          </cell>
          <cell r="H5666" t="str">
            <v/>
          </cell>
          <cell r="I5666"/>
          <cell r="J5666"/>
          <cell r="K5666"/>
          <cell r="L5666"/>
          <cell r="M5666" t="str">
            <v/>
          </cell>
          <cell r="N5666"/>
          <cell r="O5666"/>
          <cell r="P5666"/>
          <cell r="Q5666" t="str">
            <v/>
          </cell>
          <cell r="R5666"/>
          <cell r="S5666" t="str">
            <v/>
          </cell>
          <cell r="T5666"/>
          <cell r="U5666"/>
          <cell r="V5666" t="str">
            <v/>
          </cell>
        </row>
        <row r="5667">
          <cell r="A5667"/>
          <cell r="B5667" t="str">
            <v/>
          </cell>
          <cell r="C5667"/>
          <cell r="D5667" t="str">
            <v/>
          </cell>
          <cell r="E5667" t="str">
            <v/>
          </cell>
          <cell r="F5667" t="str">
            <v/>
          </cell>
          <cell r="G5667" t="str">
            <v/>
          </cell>
          <cell r="H5667" t="str">
            <v/>
          </cell>
          <cell r="I5667"/>
          <cell r="J5667"/>
          <cell r="K5667"/>
          <cell r="L5667"/>
          <cell r="M5667" t="str">
            <v/>
          </cell>
          <cell r="N5667"/>
          <cell r="O5667"/>
          <cell r="P5667"/>
          <cell r="Q5667" t="str">
            <v/>
          </cell>
          <cell r="R5667"/>
          <cell r="S5667" t="str">
            <v/>
          </cell>
          <cell r="T5667"/>
          <cell r="U5667"/>
          <cell r="V5667" t="str">
            <v/>
          </cell>
        </row>
        <row r="5668">
          <cell r="A5668"/>
          <cell r="B5668" t="str">
            <v/>
          </cell>
          <cell r="C5668"/>
          <cell r="D5668" t="str">
            <v/>
          </cell>
          <cell r="E5668" t="str">
            <v/>
          </cell>
          <cell r="F5668" t="str">
            <v/>
          </cell>
          <cell r="G5668" t="str">
            <v/>
          </cell>
          <cell r="H5668" t="str">
            <v/>
          </cell>
          <cell r="I5668"/>
          <cell r="J5668"/>
          <cell r="K5668"/>
          <cell r="L5668"/>
          <cell r="M5668" t="str">
            <v/>
          </cell>
          <cell r="N5668"/>
          <cell r="O5668"/>
          <cell r="P5668"/>
          <cell r="Q5668" t="str">
            <v/>
          </cell>
          <cell r="R5668"/>
          <cell r="S5668" t="str">
            <v/>
          </cell>
          <cell r="T5668"/>
          <cell r="U5668"/>
          <cell r="V5668" t="str">
            <v/>
          </cell>
        </row>
        <row r="5669">
          <cell r="A5669"/>
          <cell r="B5669" t="str">
            <v/>
          </cell>
          <cell r="C5669"/>
          <cell r="D5669" t="str">
            <v/>
          </cell>
          <cell r="E5669" t="str">
            <v/>
          </cell>
          <cell r="F5669" t="str">
            <v/>
          </cell>
          <cell r="G5669" t="str">
            <v/>
          </cell>
          <cell r="H5669" t="str">
            <v/>
          </cell>
          <cell r="I5669"/>
          <cell r="J5669"/>
          <cell r="K5669"/>
          <cell r="L5669"/>
          <cell r="M5669" t="str">
            <v/>
          </cell>
          <cell r="N5669"/>
          <cell r="O5669"/>
          <cell r="P5669"/>
          <cell r="Q5669" t="str">
            <v/>
          </cell>
          <cell r="R5669"/>
          <cell r="S5669" t="str">
            <v/>
          </cell>
          <cell r="T5669"/>
          <cell r="U5669"/>
          <cell r="V5669" t="str">
            <v/>
          </cell>
        </row>
        <row r="5670">
          <cell r="A5670"/>
          <cell r="B5670" t="str">
            <v/>
          </cell>
          <cell r="C5670"/>
          <cell r="D5670" t="str">
            <v/>
          </cell>
          <cell r="E5670" t="str">
            <v/>
          </cell>
          <cell r="F5670" t="str">
            <v/>
          </cell>
          <cell r="G5670" t="str">
            <v/>
          </cell>
          <cell r="H5670" t="str">
            <v/>
          </cell>
          <cell r="I5670"/>
          <cell r="J5670"/>
          <cell r="K5670"/>
          <cell r="L5670"/>
          <cell r="M5670" t="str">
            <v/>
          </cell>
          <cell r="N5670"/>
          <cell r="O5670"/>
          <cell r="P5670"/>
          <cell r="Q5670" t="str">
            <v/>
          </cell>
          <cell r="R5670"/>
          <cell r="S5670" t="str">
            <v/>
          </cell>
          <cell r="T5670"/>
          <cell r="U5670"/>
          <cell r="V5670" t="str">
            <v/>
          </cell>
        </row>
        <row r="5671">
          <cell r="A5671"/>
          <cell r="B5671" t="str">
            <v/>
          </cell>
          <cell r="C5671"/>
          <cell r="D5671" t="str">
            <v/>
          </cell>
          <cell r="E5671" t="str">
            <v/>
          </cell>
          <cell r="F5671" t="str">
            <v/>
          </cell>
          <cell r="G5671" t="str">
            <v/>
          </cell>
          <cell r="H5671" t="str">
            <v/>
          </cell>
          <cell r="I5671"/>
          <cell r="J5671"/>
          <cell r="K5671"/>
          <cell r="L5671"/>
          <cell r="M5671" t="str">
            <v/>
          </cell>
          <cell r="N5671"/>
          <cell r="O5671"/>
          <cell r="P5671"/>
          <cell r="Q5671" t="str">
            <v/>
          </cell>
          <cell r="R5671"/>
          <cell r="S5671" t="str">
            <v/>
          </cell>
          <cell r="T5671"/>
          <cell r="U5671"/>
          <cell r="V5671" t="str">
            <v/>
          </cell>
        </row>
        <row r="5672">
          <cell r="A5672"/>
          <cell r="B5672" t="str">
            <v/>
          </cell>
          <cell r="C5672"/>
          <cell r="D5672" t="str">
            <v/>
          </cell>
          <cell r="E5672" t="str">
            <v/>
          </cell>
          <cell r="F5672" t="str">
            <v/>
          </cell>
          <cell r="G5672" t="str">
            <v/>
          </cell>
          <cell r="H5672" t="str">
            <v/>
          </cell>
          <cell r="I5672"/>
          <cell r="J5672"/>
          <cell r="K5672"/>
          <cell r="L5672"/>
          <cell r="M5672" t="str">
            <v/>
          </cell>
          <cell r="N5672"/>
          <cell r="O5672"/>
          <cell r="P5672"/>
          <cell r="Q5672" t="str">
            <v/>
          </cell>
          <cell r="R5672"/>
          <cell r="S5672" t="str">
            <v/>
          </cell>
          <cell r="T5672"/>
          <cell r="U5672"/>
          <cell r="V5672" t="str">
            <v/>
          </cell>
        </row>
        <row r="5673">
          <cell r="A5673"/>
          <cell r="B5673" t="str">
            <v/>
          </cell>
          <cell r="C5673"/>
          <cell r="D5673" t="str">
            <v/>
          </cell>
          <cell r="E5673" t="str">
            <v/>
          </cell>
          <cell r="F5673" t="str">
            <v/>
          </cell>
          <cell r="G5673" t="str">
            <v/>
          </cell>
          <cell r="H5673" t="str">
            <v/>
          </cell>
          <cell r="I5673"/>
          <cell r="J5673"/>
          <cell r="K5673"/>
          <cell r="L5673"/>
          <cell r="M5673" t="str">
            <v/>
          </cell>
          <cell r="N5673"/>
          <cell r="O5673"/>
          <cell r="P5673"/>
          <cell r="Q5673" t="str">
            <v/>
          </cell>
          <cell r="R5673"/>
          <cell r="S5673" t="str">
            <v/>
          </cell>
          <cell r="T5673"/>
          <cell r="U5673"/>
          <cell r="V5673" t="str">
            <v/>
          </cell>
        </row>
        <row r="5674">
          <cell r="A5674"/>
          <cell r="B5674" t="str">
            <v/>
          </cell>
          <cell r="C5674"/>
          <cell r="D5674" t="str">
            <v/>
          </cell>
          <cell r="E5674" t="str">
            <v/>
          </cell>
          <cell r="F5674" t="str">
            <v/>
          </cell>
          <cell r="G5674" t="str">
            <v/>
          </cell>
          <cell r="H5674" t="str">
            <v/>
          </cell>
          <cell r="I5674"/>
          <cell r="J5674"/>
          <cell r="K5674"/>
          <cell r="L5674"/>
          <cell r="M5674" t="str">
            <v/>
          </cell>
          <cell r="N5674"/>
          <cell r="O5674"/>
          <cell r="P5674"/>
          <cell r="Q5674" t="str">
            <v/>
          </cell>
          <cell r="R5674"/>
          <cell r="S5674" t="str">
            <v/>
          </cell>
          <cell r="T5674"/>
          <cell r="U5674"/>
          <cell r="V5674" t="str">
            <v/>
          </cell>
        </row>
        <row r="5675">
          <cell r="A5675"/>
          <cell r="B5675" t="str">
            <v/>
          </cell>
          <cell r="C5675"/>
          <cell r="D5675" t="str">
            <v/>
          </cell>
          <cell r="E5675" t="str">
            <v/>
          </cell>
          <cell r="F5675" t="str">
            <v/>
          </cell>
          <cell r="G5675" t="str">
            <v/>
          </cell>
          <cell r="H5675" t="str">
            <v/>
          </cell>
          <cell r="I5675"/>
          <cell r="J5675"/>
          <cell r="K5675"/>
          <cell r="L5675"/>
          <cell r="M5675" t="str">
            <v/>
          </cell>
          <cell r="N5675"/>
          <cell r="O5675"/>
          <cell r="P5675"/>
          <cell r="Q5675" t="str">
            <v/>
          </cell>
          <cell r="R5675"/>
          <cell r="S5675" t="str">
            <v/>
          </cell>
          <cell r="T5675"/>
          <cell r="U5675"/>
          <cell r="V5675" t="str">
            <v/>
          </cell>
        </row>
        <row r="5676">
          <cell r="A5676"/>
          <cell r="B5676" t="str">
            <v/>
          </cell>
          <cell r="C5676"/>
          <cell r="D5676" t="str">
            <v/>
          </cell>
          <cell r="E5676" t="str">
            <v/>
          </cell>
          <cell r="F5676" t="str">
            <v/>
          </cell>
          <cell r="G5676" t="str">
            <v/>
          </cell>
          <cell r="H5676" t="str">
            <v/>
          </cell>
          <cell r="I5676"/>
          <cell r="J5676"/>
          <cell r="K5676"/>
          <cell r="L5676"/>
          <cell r="M5676" t="str">
            <v/>
          </cell>
          <cell r="N5676"/>
          <cell r="O5676"/>
          <cell r="P5676"/>
          <cell r="Q5676" t="str">
            <v/>
          </cell>
          <cell r="R5676"/>
          <cell r="S5676" t="str">
            <v/>
          </cell>
          <cell r="T5676"/>
          <cell r="U5676"/>
          <cell r="V5676" t="str">
            <v/>
          </cell>
        </row>
        <row r="5677">
          <cell r="A5677"/>
          <cell r="B5677" t="str">
            <v/>
          </cell>
          <cell r="C5677"/>
          <cell r="D5677" t="str">
            <v/>
          </cell>
          <cell r="E5677" t="str">
            <v/>
          </cell>
          <cell r="F5677" t="str">
            <v/>
          </cell>
          <cell r="G5677" t="str">
            <v/>
          </cell>
          <cell r="H5677" t="str">
            <v/>
          </cell>
          <cell r="I5677"/>
          <cell r="J5677"/>
          <cell r="K5677"/>
          <cell r="L5677"/>
          <cell r="M5677" t="str">
            <v/>
          </cell>
          <cell r="N5677"/>
          <cell r="O5677"/>
          <cell r="P5677"/>
          <cell r="Q5677" t="str">
            <v/>
          </cell>
          <cell r="R5677"/>
          <cell r="S5677" t="str">
            <v/>
          </cell>
          <cell r="T5677"/>
          <cell r="U5677"/>
          <cell r="V5677" t="str">
            <v/>
          </cell>
        </row>
        <row r="5678">
          <cell r="A5678"/>
          <cell r="B5678" t="str">
            <v/>
          </cell>
          <cell r="C5678"/>
          <cell r="D5678" t="str">
            <v/>
          </cell>
          <cell r="E5678" t="str">
            <v/>
          </cell>
          <cell r="F5678" t="str">
            <v/>
          </cell>
          <cell r="G5678" t="str">
            <v/>
          </cell>
          <cell r="H5678" t="str">
            <v/>
          </cell>
          <cell r="I5678"/>
          <cell r="J5678"/>
          <cell r="K5678"/>
          <cell r="L5678"/>
          <cell r="M5678" t="str">
            <v/>
          </cell>
          <cell r="N5678"/>
          <cell r="O5678"/>
          <cell r="P5678"/>
          <cell r="Q5678" t="str">
            <v/>
          </cell>
          <cell r="R5678"/>
          <cell r="S5678" t="str">
            <v/>
          </cell>
          <cell r="T5678"/>
          <cell r="U5678"/>
          <cell r="V5678" t="str">
            <v/>
          </cell>
        </row>
        <row r="5679">
          <cell r="A5679"/>
          <cell r="B5679" t="str">
            <v/>
          </cell>
          <cell r="C5679"/>
          <cell r="D5679" t="str">
            <v/>
          </cell>
          <cell r="E5679" t="str">
            <v/>
          </cell>
          <cell r="F5679" t="str">
            <v/>
          </cell>
          <cell r="G5679" t="str">
            <v/>
          </cell>
          <cell r="H5679" t="str">
            <v/>
          </cell>
          <cell r="I5679"/>
          <cell r="J5679"/>
          <cell r="K5679"/>
          <cell r="L5679"/>
          <cell r="M5679" t="str">
            <v/>
          </cell>
          <cell r="N5679"/>
          <cell r="O5679"/>
          <cell r="P5679"/>
          <cell r="Q5679" t="str">
            <v/>
          </cell>
          <cell r="R5679"/>
          <cell r="S5679" t="str">
            <v/>
          </cell>
          <cell r="T5679"/>
          <cell r="U5679"/>
          <cell r="V5679" t="str">
            <v/>
          </cell>
        </row>
        <row r="5680">
          <cell r="A5680"/>
          <cell r="B5680" t="str">
            <v/>
          </cell>
          <cell r="C5680"/>
          <cell r="D5680" t="str">
            <v/>
          </cell>
          <cell r="E5680" t="str">
            <v/>
          </cell>
          <cell r="F5680" t="str">
            <v/>
          </cell>
          <cell r="G5680" t="str">
            <v/>
          </cell>
          <cell r="H5680" t="str">
            <v/>
          </cell>
          <cell r="I5680"/>
          <cell r="J5680"/>
          <cell r="K5680"/>
          <cell r="L5680"/>
          <cell r="M5680" t="str">
            <v/>
          </cell>
          <cell r="N5680"/>
          <cell r="O5680"/>
          <cell r="P5680"/>
          <cell r="Q5680" t="str">
            <v/>
          </cell>
          <cell r="R5680"/>
          <cell r="S5680" t="str">
            <v/>
          </cell>
          <cell r="T5680"/>
          <cell r="U5680"/>
          <cell r="V5680" t="str">
            <v/>
          </cell>
        </row>
        <row r="5681">
          <cell r="A5681"/>
          <cell r="B5681" t="str">
            <v/>
          </cell>
          <cell r="C5681"/>
          <cell r="D5681" t="str">
            <v/>
          </cell>
          <cell r="E5681" t="str">
            <v/>
          </cell>
          <cell r="F5681" t="str">
            <v/>
          </cell>
          <cell r="G5681" t="str">
            <v/>
          </cell>
          <cell r="H5681" t="str">
            <v/>
          </cell>
          <cell r="I5681"/>
          <cell r="J5681"/>
          <cell r="K5681"/>
          <cell r="L5681"/>
          <cell r="M5681" t="str">
            <v/>
          </cell>
          <cell r="N5681"/>
          <cell r="O5681"/>
          <cell r="P5681"/>
          <cell r="Q5681" t="str">
            <v/>
          </cell>
          <cell r="R5681"/>
          <cell r="S5681" t="str">
            <v/>
          </cell>
          <cell r="T5681"/>
          <cell r="U5681"/>
          <cell r="V5681" t="str">
            <v/>
          </cell>
        </row>
        <row r="5682">
          <cell r="A5682"/>
          <cell r="B5682" t="str">
            <v/>
          </cell>
          <cell r="C5682"/>
          <cell r="D5682" t="str">
            <v/>
          </cell>
          <cell r="E5682" t="str">
            <v/>
          </cell>
          <cell r="F5682" t="str">
            <v/>
          </cell>
          <cell r="G5682" t="str">
            <v/>
          </cell>
          <cell r="H5682" t="str">
            <v/>
          </cell>
          <cell r="I5682"/>
          <cell r="J5682"/>
          <cell r="K5682"/>
          <cell r="L5682"/>
          <cell r="M5682" t="str">
            <v/>
          </cell>
          <cell r="N5682"/>
          <cell r="O5682"/>
          <cell r="P5682"/>
          <cell r="Q5682" t="str">
            <v/>
          </cell>
          <cell r="R5682"/>
          <cell r="S5682" t="str">
            <v/>
          </cell>
          <cell r="T5682"/>
          <cell r="U5682"/>
          <cell r="V5682" t="str">
            <v/>
          </cell>
        </row>
        <row r="5683">
          <cell r="A5683"/>
          <cell r="B5683" t="str">
            <v/>
          </cell>
          <cell r="C5683"/>
          <cell r="D5683" t="str">
            <v/>
          </cell>
          <cell r="E5683" t="str">
            <v/>
          </cell>
          <cell r="F5683" t="str">
            <v/>
          </cell>
          <cell r="G5683" t="str">
            <v/>
          </cell>
          <cell r="H5683" t="str">
            <v/>
          </cell>
          <cell r="I5683"/>
          <cell r="J5683"/>
          <cell r="K5683"/>
          <cell r="L5683"/>
          <cell r="M5683" t="str">
            <v/>
          </cell>
          <cell r="N5683"/>
          <cell r="O5683"/>
          <cell r="P5683"/>
          <cell r="Q5683" t="str">
            <v/>
          </cell>
          <cell r="R5683"/>
          <cell r="S5683" t="str">
            <v/>
          </cell>
          <cell r="T5683"/>
          <cell r="U5683"/>
          <cell r="V5683" t="str">
            <v/>
          </cell>
        </row>
        <row r="5684">
          <cell r="A5684"/>
          <cell r="B5684" t="str">
            <v/>
          </cell>
          <cell r="C5684"/>
          <cell r="D5684" t="str">
            <v/>
          </cell>
          <cell r="E5684" t="str">
            <v/>
          </cell>
          <cell r="F5684" t="str">
            <v/>
          </cell>
          <cell r="G5684" t="str">
            <v/>
          </cell>
          <cell r="H5684" t="str">
            <v/>
          </cell>
          <cell r="I5684"/>
          <cell r="J5684"/>
          <cell r="K5684"/>
          <cell r="L5684"/>
          <cell r="M5684" t="str">
            <v/>
          </cell>
          <cell r="N5684"/>
          <cell r="O5684"/>
          <cell r="P5684"/>
          <cell r="Q5684" t="str">
            <v/>
          </cell>
          <cell r="R5684"/>
          <cell r="S5684" t="str">
            <v/>
          </cell>
          <cell r="T5684"/>
          <cell r="U5684"/>
          <cell r="V5684" t="str">
            <v/>
          </cell>
        </row>
        <row r="5685">
          <cell r="A5685"/>
          <cell r="B5685" t="str">
            <v/>
          </cell>
          <cell r="C5685"/>
          <cell r="D5685" t="str">
            <v/>
          </cell>
          <cell r="E5685" t="str">
            <v/>
          </cell>
          <cell r="F5685" t="str">
            <v/>
          </cell>
          <cell r="G5685" t="str">
            <v/>
          </cell>
          <cell r="H5685" t="str">
            <v/>
          </cell>
          <cell r="I5685"/>
          <cell r="J5685"/>
          <cell r="K5685"/>
          <cell r="L5685"/>
          <cell r="M5685" t="str">
            <v/>
          </cell>
          <cell r="N5685"/>
          <cell r="O5685"/>
          <cell r="P5685"/>
          <cell r="Q5685" t="str">
            <v/>
          </cell>
          <cell r="R5685"/>
          <cell r="S5685" t="str">
            <v/>
          </cell>
          <cell r="T5685"/>
          <cell r="U5685"/>
          <cell r="V5685" t="str">
            <v/>
          </cell>
        </row>
        <row r="5686">
          <cell r="A5686"/>
          <cell r="B5686" t="str">
            <v/>
          </cell>
          <cell r="C5686"/>
          <cell r="D5686" t="str">
            <v/>
          </cell>
          <cell r="E5686" t="str">
            <v/>
          </cell>
          <cell r="F5686" t="str">
            <v/>
          </cell>
          <cell r="G5686" t="str">
            <v/>
          </cell>
          <cell r="H5686" t="str">
            <v/>
          </cell>
          <cell r="I5686"/>
          <cell r="J5686"/>
          <cell r="K5686"/>
          <cell r="L5686"/>
          <cell r="M5686" t="str">
            <v/>
          </cell>
          <cell r="N5686"/>
          <cell r="O5686"/>
          <cell r="P5686"/>
          <cell r="Q5686" t="str">
            <v/>
          </cell>
          <cell r="R5686"/>
          <cell r="S5686" t="str">
            <v/>
          </cell>
          <cell r="T5686"/>
          <cell r="U5686"/>
          <cell r="V5686" t="str">
            <v/>
          </cell>
        </row>
        <row r="5687">
          <cell r="A5687"/>
          <cell r="B5687" t="str">
            <v/>
          </cell>
          <cell r="C5687"/>
          <cell r="D5687" t="str">
            <v/>
          </cell>
          <cell r="E5687" t="str">
            <v/>
          </cell>
          <cell r="F5687" t="str">
            <v/>
          </cell>
          <cell r="G5687" t="str">
            <v/>
          </cell>
          <cell r="H5687" t="str">
            <v/>
          </cell>
          <cell r="I5687"/>
          <cell r="J5687"/>
          <cell r="K5687"/>
          <cell r="L5687"/>
          <cell r="M5687" t="str">
            <v/>
          </cell>
          <cell r="N5687"/>
          <cell r="O5687"/>
          <cell r="P5687"/>
          <cell r="Q5687" t="str">
            <v/>
          </cell>
          <cell r="R5687"/>
          <cell r="S5687" t="str">
            <v/>
          </cell>
          <cell r="T5687"/>
          <cell r="U5687"/>
          <cell r="V5687" t="str">
            <v/>
          </cell>
        </row>
        <row r="5688">
          <cell r="A5688"/>
          <cell r="B5688" t="str">
            <v/>
          </cell>
          <cell r="C5688"/>
          <cell r="D5688" t="str">
            <v/>
          </cell>
          <cell r="E5688" t="str">
            <v/>
          </cell>
          <cell r="F5688" t="str">
            <v/>
          </cell>
          <cell r="G5688" t="str">
            <v/>
          </cell>
          <cell r="H5688" t="str">
            <v/>
          </cell>
          <cell r="I5688"/>
          <cell r="J5688"/>
          <cell r="K5688"/>
          <cell r="L5688"/>
          <cell r="M5688" t="str">
            <v/>
          </cell>
          <cell r="N5688"/>
          <cell r="O5688"/>
          <cell r="P5688"/>
          <cell r="Q5688" t="str">
            <v/>
          </cell>
          <cell r="R5688"/>
          <cell r="S5688" t="str">
            <v/>
          </cell>
          <cell r="T5688"/>
          <cell r="U5688"/>
          <cell r="V5688" t="str">
            <v/>
          </cell>
        </row>
        <row r="5689">
          <cell r="A5689"/>
          <cell r="B5689" t="str">
            <v/>
          </cell>
          <cell r="C5689"/>
          <cell r="D5689" t="str">
            <v/>
          </cell>
          <cell r="E5689" t="str">
            <v/>
          </cell>
          <cell r="F5689" t="str">
            <v/>
          </cell>
          <cell r="G5689" t="str">
            <v/>
          </cell>
          <cell r="H5689" t="str">
            <v/>
          </cell>
          <cell r="I5689"/>
          <cell r="J5689"/>
          <cell r="K5689"/>
          <cell r="L5689"/>
          <cell r="M5689" t="str">
            <v/>
          </cell>
          <cell r="N5689"/>
          <cell r="O5689"/>
          <cell r="P5689"/>
          <cell r="Q5689" t="str">
            <v/>
          </cell>
          <cell r="R5689"/>
          <cell r="S5689" t="str">
            <v/>
          </cell>
          <cell r="T5689"/>
          <cell r="U5689"/>
          <cell r="V5689" t="str">
            <v/>
          </cell>
        </row>
        <row r="5690">
          <cell r="A5690"/>
          <cell r="B5690" t="str">
            <v/>
          </cell>
          <cell r="C5690"/>
          <cell r="D5690" t="str">
            <v/>
          </cell>
          <cell r="E5690" t="str">
            <v/>
          </cell>
          <cell r="F5690" t="str">
            <v/>
          </cell>
          <cell r="G5690" t="str">
            <v/>
          </cell>
          <cell r="H5690" t="str">
            <v/>
          </cell>
          <cell r="I5690"/>
          <cell r="J5690"/>
          <cell r="K5690"/>
          <cell r="L5690"/>
          <cell r="M5690" t="str">
            <v/>
          </cell>
          <cell r="N5690"/>
          <cell r="O5690"/>
          <cell r="P5690"/>
          <cell r="Q5690" t="str">
            <v/>
          </cell>
          <cell r="R5690"/>
          <cell r="S5690" t="str">
            <v/>
          </cell>
          <cell r="T5690"/>
          <cell r="U5690"/>
          <cell r="V5690" t="str">
            <v/>
          </cell>
        </row>
        <row r="5691">
          <cell r="A5691"/>
          <cell r="B5691" t="str">
            <v/>
          </cell>
          <cell r="C5691"/>
          <cell r="D5691" t="str">
            <v/>
          </cell>
          <cell r="E5691" t="str">
            <v/>
          </cell>
          <cell r="F5691" t="str">
            <v/>
          </cell>
          <cell r="G5691" t="str">
            <v/>
          </cell>
          <cell r="H5691" t="str">
            <v/>
          </cell>
          <cell r="I5691"/>
          <cell r="J5691"/>
          <cell r="K5691"/>
          <cell r="L5691"/>
          <cell r="M5691" t="str">
            <v/>
          </cell>
          <cell r="N5691"/>
          <cell r="O5691"/>
          <cell r="P5691"/>
          <cell r="Q5691" t="str">
            <v/>
          </cell>
          <cell r="R5691"/>
          <cell r="S5691" t="str">
            <v/>
          </cell>
          <cell r="T5691"/>
          <cell r="U5691"/>
          <cell r="V5691" t="str">
            <v/>
          </cell>
        </row>
        <row r="5692">
          <cell r="A5692"/>
          <cell r="B5692" t="str">
            <v/>
          </cell>
          <cell r="C5692"/>
          <cell r="D5692" t="str">
            <v/>
          </cell>
          <cell r="E5692" t="str">
            <v/>
          </cell>
          <cell r="F5692" t="str">
            <v/>
          </cell>
          <cell r="G5692" t="str">
            <v/>
          </cell>
          <cell r="H5692" t="str">
            <v/>
          </cell>
          <cell r="I5692"/>
          <cell r="J5692"/>
          <cell r="K5692"/>
          <cell r="L5692"/>
          <cell r="M5692" t="str">
            <v/>
          </cell>
          <cell r="N5692"/>
          <cell r="O5692"/>
          <cell r="P5692"/>
          <cell r="Q5692" t="str">
            <v/>
          </cell>
          <cell r="R5692"/>
          <cell r="S5692" t="str">
            <v/>
          </cell>
          <cell r="T5692"/>
          <cell r="U5692"/>
          <cell r="V5692" t="str">
            <v/>
          </cell>
        </row>
        <row r="5693">
          <cell r="A5693"/>
          <cell r="B5693" t="str">
            <v/>
          </cell>
          <cell r="C5693"/>
          <cell r="D5693" t="str">
            <v/>
          </cell>
          <cell r="E5693" t="str">
            <v/>
          </cell>
          <cell r="F5693" t="str">
            <v/>
          </cell>
          <cell r="G5693" t="str">
            <v/>
          </cell>
          <cell r="H5693" t="str">
            <v/>
          </cell>
          <cell r="I5693"/>
          <cell r="J5693"/>
          <cell r="K5693"/>
          <cell r="L5693"/>
          <cell r="M5693" t="str">
            <v/>
          </cell>
          <cell r="N5693"/>
          <cell r="O5693"/>
          <cell r="P5693"/>
          <cell r="Q5693" t="str">
            <v/>
          </cell>
          <cell r="R5693"/>
          <cell r="S5693" t="str">
            <v/>
          </cell>
          <cell r="T5693"/>
          <cell r="U5693"/>
          <cell r="V5693" t="str">
            <v/>
          </cell>
        </row>
        <row r="5694">
          <cell r="A5694"/>
          <cell r="B5694" t="str">
            <v/>
          </cell>
          <cell r="C5694"/>
          <cell r="D5694" t="str">
            <v/>
          </cell>
          <cell r="E5694" t="str">
            <v/>
          </cell>
          <cell r="F5694" t="str">
            <v/>
          </cell>
          <cell r="G5694" t="str">
            <v/>
          </cell>
          <cell r="H5694" t="str">
            <v/>
          </cell>
          <cell r="I5694"/>
          <cell r="J5694"/>
          <cell r="K5694"/>
          <cell r="L5694"/>
          <cell r="M5694" t="str">
            <v/>
          </cell>
          <cell r="N5694"/>
          <cell r="O5694"/>
          <cell r="P5694"/>
          <cell r="Q5694" t="str">
            <v/>
          </cell>
          <cell r="R5694"/>
          <cell r="S5694" t="str">
            <v/>
          </cell>
          <cell r="T5694"/>
          <cell r="U5694"/>
          <cell r="V5694" t="str">
            <v/>
          </cell>
        </row>
        <row r="5695">
          <cell r="A5695"/>
          <cell r="B5695" t="str">
            <v/>
          </cell>
          <cell r="C5695"/>
          <cell r="D5695" t="str">
            <v/>
          </cell>
          <cell r="E5695" t="str">
            <v/>
          </cell>
          <cell r="F5695" t="str">
            <v/>
          </cell>
          <cell r="G5695" t="str">
            <v/>
          </cell>
          <cell r="H5695" t="str">
            <v/>
          </cell>
          <cell r="I5695"/>
          <cell r="J5695"/>
          <cell r="K5695"/>
          <cell r="L5695"/>
          <cell r="M5695" t="str">
            <v/>
          </cell>
          <cell r="N5695"/>
          <cell r="O5695"/>
          <cell r="P5695"/>
          <cell r="Q5695" t="str">
            <v/>
          </cell>
          <cell r="R5695"/>
          <cell r="S5695" t="str">
            <v/>
          </cell>
          <cell r="T5695"/>
          <cell r="U5695"/>
          <cell r="V5695" t="str">
            <v/>
          </cell>
        </row>
        <row r="5696">
          <cell r="A5696"/>
          <cell r="B5696" t="str">
            <v/>
          </cell>
          <cell r="C5696"/>
          <cell r="D5696" t="str">
            <v/>
          </cell>
          <cell r="E5696" t="str">
            <v/>
          </cell>
          <cell r="F5696" t="str">
            <v/>
          </cell>
          <cell r="G5696" t="str">
            <v/>
          </cell>
          <cell r="H5696" t="str">
            <v/>
          </cell>
          <cell r="I5696"/>
          <cell r="J5696"/>
          <cell r="K5696"/>
          <cell r="L5696"/>
          <cell r="M5696" t="str">
            <v/>
          </cell>
          <cell r="N5696"/>
          <cell r="O5696"/>
          <cell r="P5696"/>
          <cell r="Q5696" t="str">
            <v/>
          </cell>
          <cell r="R5696"/>
          <cell r="S5696" t="str">
            <v/>
          </cell>
          <cell r="T5696"/>
          <cell r="U5696"/>
          <cell r="V5696" t="str">
            <v/>
          </cell>
        </row>
        <row r="5697">
          <cell r="A5697"/>
          <cell r="B5697" t="str">
            <v/>
          </cell>
          <cell r="C5697"/>
          <cell r="D5697" t="str">
            <v/>
          </cell>
          <cell r="E5697" t="str">
            <v/>
          </cell>
          <cell r="F5697" t="str">
            <v/>
          </cell>
          <cell r="G5697" t="str">
            <v/>
          </cell>
          <cell r="H5697" t="str">
            <v/>
          </cell>
          <cell r="I5697"/>
          <cell r="J5697"/>
          <cell r="K5697"/>
          <cell r="L5697"/>
          <cell r="M5697" t="str">
            <v/>
          </cell>
          <cell r="N5697"/>
          <cell r="O5697"/>
          <cell r="P5697"/>
          <cell r="Q5697" t="str">
            <v/>
          </cell>
          <cell r="R5697"/>
          <cell r="S5697" t="str">
            <v/>
          </cell>
          <cell r="T5697"/>
          <cell r="U5697"/>
          <cell r="V5697" t="str">
            <v/>
          </cell>
        </row>
        <row r="5698">
          <cell r="A5698"/>
          <cell r="B5698" t="str">
            <v/>
          </cell>
          <cell r="C5698"/>
          <cell r="D5698" t="str">
            <v/>
          </cell>
          <cell r="E5698" t="str">
            <v/>
          </cell>
          <cell r="F5698" t="str">
            <v/>
          </cell>
          <cell r="G5698" t="str">
            <v/>
          </cell>
          <cell r="H5698" t="str">
            <v/>
          </cell>
          <cell r="I5698"/>
          <cell r="J5698"/>
          <cell r="K5698"/>
          <cell r="L5698"/>
          <cell r="M5698" t="str">
            <v/>
          </cell>
          <cell r="N5698"/>
          <cell r="O5698"/>
          <cell r="P5698"/>
          <cell r="Q5698" t="str">
            <v/>
          </cell>
          <cell r="R5698"/>
          <cell r="S5698" t="str">
            <v/>
          </cell>
          <cell r="T5698"/>
          <cell r="U5698"/>
          <cell r="V5698" t="str">
            <v/>
          </cell>
        </row>
        <row r="5699">
          <cell r="A5699"/>
          <cell r="B5699" t="str">
            <v/>
          </cell>
          <cell r="C5699"/>
          <cell r="D5699" t="str">
            <v/>
          </cell>
          <cell r="E5699" t="str">
            <v/>
          </cell>
          <cell r="F5699" t="str">
            <v/>
          </cell>
          <cell r="G5699" t="str">
            <v/>
          </cell>
          <cell r="H5699" t="str">
            <v/>
          </cell>
          <cell r="I5699"/>
          <cell r="J5699"/>
          <cell r="K5699"/>
          <cell r="L5699"/>
          <cell r="M5699" t="str">
            <v/>
          </cell>
          <cell r="N5699"/>
          <cell r="O5699"/>
          <cell r="P5699"/>
          <cell r="Q5699" t="str">
            <v/>
          </cell>
          <cell r="R5699"/>
          <cell r="S5699" t="str">
            <v/>
          </cell>
          <cell r="T5699"/>
          <cell r="U5699"/>
          <cell r="V5699" t="str">
            <v/>
          </cell>
        </row>
        <row r="5700">
          <cell r="A5700"/>
          <cell r="B5700" t="str">
            <v/>
          </cell>
          <cell r="C5700"/>
          <cell r="D5700" t="str">
            <v/>
          </cell>
          <cell r="E5700" t="str">
            <v/>
          </cell>
          <cell r="F5700" t="str">
            <v/>
          </cell>
          <cell r="G5700" t="str">
            <v/>
          </cell>
          <cell r="H5700" t="str">
            <v/>
          </cell>
          <cell r="I5700"/>
          <cell r="J5700"/>
          <cell r="K5700"/>
          <cell r="L5700"/>
          <cell r="M5700" t="str">
            <v/>
          </cell>
          <cell r="N5700"/>
          <cell r="O5700"/>
          <cell r="P5700"/>
          <cell r="Q5700" t="str">
            <v/>
          </cell>
          <cell r="R5700"/>
          <cell r="S5700" t="str">
            <v/>
          </cell>
          <cell r="T5700"/>
          <cell r="U5700"/>
          <cell r="V5700" t="str">
            <v/>
          </cell>
        </row>
        <row r="5701">
          <cell r="A5701"/>
          <cell r="B5701" t="str">
            <v/>
          </cell>
          <cell r="C5701"/>
          <cell r="D5701" t="str">
            <v/>
          </cell>
          <cell r="E5701" t="str">
            <v/>
          </cell>
          <cell r="F5701" t="str">
            <v/>
          </cell>
          <cell r="G5701" t="str">
            <v/>
          </cell>
          <cell r="H5701" t="str">
            <v/>
          </cell>
          <cell r="I5701"/>
          <cell r="J5701"/>
          <cell r="K5701"/>
          <cell r="L5701"/>
          <cell r="M5701" t="str">
            <v/>
          </cell>
          <cell r="N5701"/>
          <cell r="O5701"/>
          <cell r="P5701"/>
          <cell r="Q5701" t="str">
            <v/>
          </cell>
          <cell r="R5701"/>
          <cell r="S5701" t="str">
            <v/>
          </cell>
          <cell r="T5701"/>
          <cell r="U5701"/>
          <cell r="V5701" t="str">
            <v/>
          </cell>
        </row>
        <row r="5702">
          <cell r="A5702"/>
          <cell r="B5702" t="str">
            <v/>
          </cell>
          <cell r="C5702"/>
          <cell r="D5702" t="str">
            <v/>
          </cell>
          <cell r="E5702" t="str">
            <v/>
          </cell>
          <cell r="F5702" t="str">
            <v/>
          </cell>
          <cell r="G5702" t="str">
            <v/>
          </cell>
          <cell r="H5702" t="str">
            <v/>
          </cell>
          <cell r="I5702"/>
          <cell r="J5702"/>
          <cell r="K5702"/>
          <cell r="L5702"/>
          <cell r="M5702" t="str">
            <v/>
          </cell>
          <cell r="N5702"/>
          <cell r="O5702"/>
          <cell r="P5702"/>
          <cell r="Q5702" t="str">
            <v/>
          </cell>
          <cell r="R5702"/>
          <cell r="S5702" t="str">
            <v/>
          </cell>
          <cell r="T5702"/>
          <cell r="U5702"/>
          <cell r="V5702" t="str">
            <v/>
          </cell>
        </row>
        <row r="5703">
          <cell r="A5703"/>
          <cell r="B5703" t="str">
            <v/>
          </cell>
          <cell r="C5703"/>
          <cell r="D5703" t="str">
            <v/>
          </cell>
          <cell r="E5703" t="str">
            <v/>
          </cell>
          <cell r="F5703" t="str">
            <v/>
          </cell>
          <cell r="G5703" t="str">
            <v/>
          </cell>
          <cell r="H5703" t="str">
            <v/>
          </cell>
          <cell r="I5703"/>
          <cell r="J5703"/>
          <cell r="K5703"/>
          <cell r="L5703"/>
          <cell r="M5703" t="str">
            <v/>
          </cell>
          <cell r="N5703"/>
          <cell r="O5703"/>
          <cell r="P5703"/>
          <cell r="Q5703" t="str">
            <v/>
          </cell>
          <cell r="R5703"/>
          <cell r="S5703" t="str">
            <v/>
          </cell>
          <cell r="T5703"/>
          <cell r="U5703"/>
          <cell r="V5703" t="str">
            <v/>
          </cell>
        </row>
        <row r="5704">
          <cell r="A5704"/>
          <cell r="B5704" t="str">
            <v/>
          </cell>
          <cell r="C5704"/>
          <cell r="D5704" t="str">
            <v/>
          </cell>
          <cell r="E5704" t="str">
            <v/>
          </cell>
          <cell r="F5704" t="str">
            <v/>
          </cell>
          <cell r="G5704" t="str">
            <v/>
          </cell>
          <cell r="H5704" t="str">
            <v/>
          </cell>
          <cell r="I5704"/>
          <cell r="J5704"/>
          <cell r="K5704"/>
          <cell r="L5704"/>
          <cell r="M5704" t="str">
            <v/>
          </cell>
          <cell r="N5704"/>
          <cell r="O5704"/>
          <cell r="P5704"/>
          <cell r="Q5704" t="str">
            <v/>
          </cell>
          <cell r="R5704"/>
          <cell r="S5704" t="str">
            <v/>
          </cell>
          <cell r="T5704"/>
          <cell r="U5704"/>
          <cell r="V5704" t="str">
            <v/>
          </cell>
        </row>
        <row r="5705">
          <cell r="A5705"/>
          <cell r="B5705" t="str">
            <v/>
          </cell>
          <cell r="C5705"/>
          <cell r="D5705" t="str">
            <v/>
          </cell>
          <cell r="E5705" t="str">
            <v/>
          </cell>
          <cell r="F5705" t="str">
            <v/>
          </cell>
          <cell r="G5705" t="str">
            <v/>
          </cell>
          <cell r="H5705" t="str">
            <v/>
          </cell>
          <cell r="I5705"/>
          <cell r="J5705"/>
          <cell r="K5705"/>
          <cell r="L5705"/>
          <cell r="M5705" t="str">
            <v/>
          </cell>
          <cell r="N5705"/>
          <cell r="O5705"/>
          <cell r="P5705"/>
          <cell r="Q5705" t="str">
            <v/>
          </cell>
          <cell r="R5705"/>
          <cell r="S5705" t="str">
            <v/>
          </cell>
          <cell r="T5705"/>
          <cell r="U5705"/>
          <cell r="V5705" t="str">
            <v/>
          </cell>
        </row>
        <row r="5706">
          <cell r="A5706"/>
          <cell r="B5706" t="str">
            <v/>
          </cell>
          <cell r="C5706"/>
          <cell r="D5706" t="str">
            <v/>
          </cell>
          <cell r="E5706" t="str">
            <v/>
          </cell>
          <cell r="F5706" t="str">
            <v/>
          </cell>
          <cell r="G5706" t="str">
            <v/>
          </cell>
          <cell r="H5706" t="str">
            <v/>
          </cell>
          <cell r="I5706"/>
          <cell r="J5706"/>
          <cell r="K5706"/>
          <cell r="L5706"/>
          <cell r="M5706" t="str">
            <v/>
          </cell>
          <cell r="N5706"/>
          <cell r="O5706"/>
          <cell r="P5706"/>
          <cell r="Q5706" t="str">
            <v/>
          </cell>
          <cell r="R5706"/>
          <cell r="S5706" t="str">
            <v/>
          </cell>
          <cell r="T5706"/>
          <cell r="U5706"/>
          <cell r="V5706" t="str">
            <v/>
          </cell>
        </row>
        <row r="5707">
          <cell r="A5707"/>
          <cell r="B5707" t="str">
            <v/>
          </cell>
          <cell r="C5707"/>
          <cell r="D5707" t="str">
            <v/>
          </cell>
          <cell r="E5707" t="str">
            <v/>
          </cell>
          <cell r="F5707" t="str">
            <v/>
          </cell>
          <cell r="G5707" t="str">
            <v/>
          </cell>
          <cell r="H5707" t="str">
            <v/>
          </cell>
          <cell r="I5707"/>
          <cell r="J5707"/>
          <cell r="K5707"/>
          <cell r="L5707"/>
          <cell r="M5707" t="str">
            <v/>
          </cell>
          <cell r="N5707"/>
          <cell r="O5707"/>
          <cell r="P5707"/>
          <cell r="Q5707" t="str">
            <v/>
          </cell>
          <cell r="R5707"/>
          <cell r="S5707" t="str">
            <v/>
          </cell>
          <cell r="T5707"/>
          <cell r="U5707"/>
          <cell r="V5707" t="str">
            <v/>
          </cell>
        </row>
        <row r="5708">
          <cell r="A5708"/>
          <cell r="B5708" t="str">
            <v/>
          </cell>
          <cell r="C5708"/>
          <cell r="D5708" t="str">
            <v/>
          </cell>
          <cell r="E5708" t="str">
            <v/>
          </cell>
          <cell r="F5708" t="str">
            <v/>
          </cell>
          <cell r="G5708" t="str">
            <v/>
          </cell>
          <cell r="H5708" t="str">
            <v/>
          </cell>
          <cell r="I5708"/>
          <cell r="J5708"/>
          <cell r="K5708"/>
          <cell r="L5708"/>
          <cell r="M5708" t="str">
            <v/>
          </cell>
          <cell r="N5708"/>
          <cell r="O5708"/>
          <cell r="P5708"/>
          <cell r="Q5708" t="str">
            <v/>
          </cell>
          <cell r="R5708"/>
          <cell r="S5708" t="str">
            <v/>
          </cell>
          <cell r="T5708"/>
          <cell r="U5708"/>
          <cell r="V5708" t="str">
            <v/>
          </cell>
        </row>
        <row r="5709">
          <cell r="A5709"/>
          <cell r="B5709" t="str">
            <v/>
          </cell>
          <cell r="C5709"/>
          <cell r="D5709" t="str">
            <v/>
          </cell>
          <cell r="E5709" t="str">
            <v/>
          </cell>
          <cell r="F5709" t="str">
            <v/>
          </cell>
          <cell r="G5709" t="str">
            <v/>
          </cell>
          <cell r="H5709" t="str">
            <v/>
          </cell>
          <cell r="I5709"/>
          <cell r="J5709"/>
          <cell r="K5709"/>
          <cell r="L5709"/>
          <cell r="M5709" t="str">
            <v/>
          </cell>
          <cell r="N5709"/>
          <cell r="O5709"/>
          <cell r="P5709"/>
          <cell r="Q5709" t="str">
            <v/>
          </cell>
          <cell r="R5709"/>
          <cell r="S5709" t="str">
            <v/>
          </cell>
          <cell r="T5709"/>
          <cell r="U5709"/>
          <cell r="V5709" t="str">
            <v/>
          </cell>
        </row>
        <row r="5710">
          <cell r="A5710"/>
          <cell r="B5710" t="str">
            <v/>
          </cell>
          <cell r="C5710"/>
          <cell r="D5710" t="str">
            <v/>
          </cell>
          <cell r="E5710" t="str">
            <v/>
          </cell>
          <cell r="F5710" t="str">
            <v/>
          </cell>
          <cell r="G5710" t="str">
            <v/>
          </cell>
          <cell r="H5710" t="str">
            <v/>
          </cell>
          <cell r="I5710"/>
          <cell r="J5710"/>
          <cell r="K5710"/>
          <cell r="L5710"/>
          <cell r="M5710" t="str">
            <v/>
          </cell>
          <cell r="N5710"/>
          <cell r="O5710"/>
          <cell r="P5710"/>
          <cell r="Q5710" t="str">
            <v/>
          </cell>
          <cell r="R5710"/>
          <cell r="S5710" t="str">
            <v/>
          </cell>
          <cell r="T5710"/>
          <cell r="U5710"/>
          <cell r="V5710" t="str">
            <v/>
          </cell>
        </row>
        <row r="5711">
          <cell r="A5711"/>
          <cell r="B5711" t="str">
            <v/>
          </cell>
          <cell r="C5711"/>
          <cell r="D5711" t="str">
            <v/>
          </cell>
          <cell r="E5711" t="str">
            <v/>
          </cell>
          <cell r="F5711" t="str">
            <v/>
          </cell>
          <cell r="G5711" t="str">
            <v/>
          </cell>
          <cell r="H5711" t="str">
            <v/>
          </cell>
          <cell r="I5711"/>
          <cell r="J5711"/>
          <cell r="K5711"/>
          <cell r="L5711"/>
          <cell r="M5711" t="str">
            <v/>
          </cell>
          <cell r="N5711"/>
          <cell r="O5711"/>
          <cell r="P5711"/>
          <cell r="Q5711" t="str">
            <v/>
          </cell>
          <cell r="R5711"/>
          <cell r="S5711" t="str">
            <v/>
          </cell>
          <cell r="T5711"/>
          <cell r="U5711"/>
          <cell r="V5711" t="str">
            <v/>
          </cell>
        </row>
        <row r="5712">
          <cell r="A5712"/>
          <cell r="B5712" t="str">
            <v/>
          </cell>
          <cell r="C5712"/>
          <cell r="D5712" t="str">
            <v/>
          </cell>
          <cell r="E5712" t="str">
            <v/>
          </cell>
          <cell r="F5712" t="str">
            <v/>
          </cell>
          <cell r="G5712" t="str">
            <v/>
          </cell>
          <cell r="H5712" t="str">
            <v/>
          </cell>
          <cell r="I5712"/>
          <cell r="J5712"/>
          <cell r="K5712"/>
          <cell r="L5712"/>
          <cell r="M5712" t="str">
            <v/>
          </cell>
          <cell r="N5712"/>
          <cell r="O5712"/>
          <cell r="P5712"/>
          <cell r="Q5712" t="str">
            <v/>
          </cell>
          <cell r="R5712"/>
          <cell r="S5712" t="str">
            <v/>
          </cell>
          <cell r="T5712"/>
          <cell r="U5712"/>
          <cell r="V5712" t="str">
            <v/>
          </cell>
        </row>
        <row r="5713">
          <cell r="A5713"/>
          <cell r="B5713" t="str">
            <v/>
          </cell>
          <cell r="C5713"/>
          <cell r="D5713" t="str">
            <v/>
          </cell>
          <cell r="E5713" t="str">
            <v/>
          </cell>
          <cell r="F5713" t="str">
            <v/>
          </cell>
          <cell r="G5713" t="str">
            <v/>
          </cell>
          <cell r="H5713" t="str">
            <v/>
          </cell>
          <cell r="I5713"/>
          <cell r="J5713"/>
          <cell r="K5713"/>
          <cell r="L5713"/>
          <cell r="M5713" t="str">
            <v/>
          </cell>
          <cell r="N5713"/>
          <cell r="O5713"/>
          <cell r="P5713"/>
          <cell r="Q5713" t="str">
            <v/>
          </cell>
          <cell r="R5713"/>
          <cell r="S5713" t="str">
            <v/>
          </cell>
          <cell r="T5713"/>
          <cell r="U5713"/>
          <cell r="V5713" t="str">
            <v/>
          </cell>
        </row>
        <row r="5714">
          <cell r="A5714"/>
          <cell r="B5714" t="str">
            <v/>
          </cell>
          <cell r="C5714"/>
          <cell r="D5714" t="str">
            <v/>
          </cell>
          <cell r="E5714" t="str">
            <v/>
          </cell>
          <cell r="F5714" t="str">
            <v/>
          </cell>
          <cell r="G5714" t="str">
            <v/>
          </cell>
          <cell r="H5714" t="str">
            <v/>
          </cell>
          <cell r="I5714"/>
          <cell r="J5714"/>
          <cell r="K5714"/>
          <cell r="L5714"/>
          <cell r="M5714" t="str">
            <v/>
          </cell>
          <cell r="N5714"/>
          <cell r="O5714"/>
          <cell r="P5714"/>
          <cell r="Q5714" t="str">
            <v/>
          </cell>
          <cell r="R5714"/>
          <cell r="S5714" t="str">
            <v/>
          </cell>
          <cell r="T5714"/>
          <cell r="U5714"/>
          <cell r="V5714" t="str">
            <v/>
          </cell>
        </row>
        <row r="5715">
          <cell r="A5715"/>
          <cell r="B5715" t="str">
            <v/>
          </cell>
          <cell r="C5715"/>
          <cell r="D5715" t="str">
            <v/>
          </cell>
          <cell r="E5715" t="str">
            <v/>
          </cell>
          <cell r="F5715" t="str">
            <v/>
          </cell>
          <cell r="G5715" t="str">
            <v/>
          </cell>
          <cell r="H5715" t="str">
            <v/>
          </cell>
          <cell r="I5715"/>
          <cell r="J5715"/>
          <cell r="K5715"/>
          <cell r="L5715"/>
          <cell r="M5715" t="str">
            <v/>
          </cell>
          <cell r="N5715"/>
          <cell r="O5715"/>
          <cell r="P5715"/>
          <cell r="Q5715" t="str">
            <v/>
          </cell>
          <cell r="R5715"/>
          <cell r="S5715" t="str">
            <v/>
          </cell>
          <cell r="T5715"/>
          <cell r="U5715"/>
          <cell r="V5715" t="str">
            <v/>
          </cell>
        </row>
        <row r="5716">
          <cell r="A5716"/>
          <cell r="B5716" t="str">
            <v/>
          </cell>
          <cell r="C5716"/>
          <cell r="D5716" t="str">
            <v/>
          </cell>
          <cell r="E5716" t="str">
            <v/>
          </cell>
          <cell r="F5716" t="str">
            <v/>
          </cell>
          <cell r="G5716" t="str">
            <v/>
          </cell>
          <cell r="H5716" t="str">
            <v/>
          </cell>
          <cell r="I5716"/>
          <cell r="J5716"/>
          <cell r="K5716"/>
          <cell r="L5716"/>
          <cell r="M5716" t="str">
            <v/>
          </cell>
          <cell r="N5716"/>
          <cell r="O5716"/>
          <cell r="P5716"/>
          <cell r="Q5716" t="str">
            <v/>
          </cell>
          <cell r="R5716"/>
          <cell r="S5716" t="str">
            <v/>
          </cell>
          <cell r="T5716"/>
          <cell r="U5716"/>
          <cell r="V5716" t="str">
            <v/>
          </cell>
        </row>
        <row r="5717">
          <cell r="A5717"/>
          <cell r="B5717" t="str">
            <v/>
          </cell>
          <cell r="C5717"/>
          <cell r="D5717" t="str">
            <v/>
          </cell>
          <cell r="E5717" t="str">
            <v/>
          </cell>
          <cell r="F5717" t="str">
            <v/>
          </cell>
          <cell r="G5717" t="str">
            <v/>
          </cell>
          <cell r="H5717" t="str">
            <v/>
          </cell>
          <cell r="I5717"/>
          <cell r="J5717"/>
          <cell r="K5717"/>
          <cell r="L5717"/>
          <cell r="M5717" t="str">
            <v/>
          </cell>
          <cell r="N5717"/>
          <cell r="O5717"/>
          <cell r="P5717"/>
          <cell r="Q5717" t="str">
            <v/>
          </cell>
          <cell r="R5717"/>
          <cell r="S5717" t="str">
            <v/>
          </cell>
          <cell r="T5717"/>
          <cell r="U5717"/>
          <cell r="V5717" t="str">
            <v/>
          </cell>
        </row>
        <row r="5718">
          <cell r="A5718"/>
          <cell r="B5718" t="str">
            <v/>
          </cell>
          <cell r="C5718"/>
          <cell r="D5718" t="str">
            <v/>
          </cell>
          <cell r="E5718" t="str">
            <v/>
          </cell>
          <cell r="F5718" t="str">
            <v/>
          </cell>
          <cell r="G5718" t="str">
            <v/>
          </cell>
          <cell r="H5718" t="str">
            <v/>
          </cell>
          <cell r="I5718"/>
          <cell r="J5718"/>
          <cell r="K5718"/>
          <cell r="L5718"/>
          <cell r="M5718" t="str">
            <v/>
          </cell>
          <cell r="N5718"/>
          <cell r="O5718"/>
          <cell r="P5718"/>
          <cell r="Q5718" t="str">
            <v/>
          </cell>
          <cell r="R5718"/>
          <cell r="S5718" t="str">
            <v/>
          </cell>
          <cell r="T5718"/>
          <cell r="U5718"/>
          <cell r="V5718" t="str">
            <v/>
          </cell>
        </row>
        <row r="5719">
          <cell r="A5719"/>
          <cell r="B5719" t="str">
            <v/>
          </cell>
          <cell r="C5719"/>
          <cell r="D5719" t="str">
            <v/>
          </cell>
          <cell r="E5719" t="str">
            <v/>
          </cell>
          <cell r="F5719" t="str">
            <v/>
          </cell>
          <cell r="G5719" t="str">
            <v/>
          </cell>
          <cell r="H5719" t="str">
            <v/>
          </cell>
          <cell r="I5719"/>
          <cell r="J5719"/>
          <cell r="K5719"/>
          <cell r="L5719"/>
          <cell r="M5719" t="str">
            <v/>
          </cell>
          <cell r="N5719"/>
          <cell r="O5719"/>
          <cell r="P5719"/>
          <cell r="Q5719" t="str">
            <v/>
          </cell>
          <cell r="R5719"/>
          <cell r="S5719" t="str">
            <v/>
          </cell>
          <cell r="T5719"/>
          <cell r="U5719"/>
          <cell r="V5719" t="str">
            <v/>
          </cell>
        </row>
        <row r="5720">
          <cell r="A5720"/>
          <cell r="B5720" t="str">
            <v/>
          </cell>
          <cell r="C5720"/>
          <cell r="D5720" t="str">
            <v/>
          </cell>
          <cell r="E5720" t="str">
            <v/>
          </cell>
          <cell r="F5720" t="str">
            <v/>
          </cell>
          <cell r="G5720" t="str">
            <v/>
          </cell>
          <cell r="H5720" t="str">
            <v/>
          </cell>
          <cell r="I5720"/>
          <cell r="J5720"/>
          <cell r="K5720"/>
          <cell r="L5720"/>
          <cell r="M5720" t="str">
            <v/>
          </cell>
          <cell r="N5720"/>
          <cell r="O5720"/>
          <cell r="P5720"/>
          <cell r="Q5720" t="str">
            <v/>
          </cell>
          <cell r="R5720"/>
          <cell r="S5720" t="str">
            <v/>
          </cell>
          <cell r="T5720"/>
          <cell r="U5720"/>
          <cell r="V5720" t="str">
            <v/>
          </cell>
        </row>
        <row r="5721">
          <cell r="A5721"/>
          <cell r="B5721" t="str">
            <v/>
          </cell>
          <cell r="C5721"/>
          <cell r="D5721" t="str">
            <v/>
          </cell>
          <cell r="E5721" t="str">
            <v/>
          </cell>
          <cell r="F5721" t="str">
            <v/>
          </cell>
          <cell r="G5721" t="str">
            <v/>
          </cell>
          <cell r="H5721" t="str">
            <v/>
          </cell>
          <cell r="I5721"/>
          <cell r="J5721"/>
          <cell r="K5721"/>
          <cell r="L5721"/>
          <cell r="M5721" t="str">
            <v/>
          </cell>
          <cell r="N5721"/>
          <cell r="O5721"/>
          <cell r="P5721"/>
          <cell r="Q5721" t="str">
            <v/>
          </cell>
          <cell r="R5721"/>
          <cell r="S5721" t="str">
            <v/>
          </cell>
          <cell r="T5721"/>
          <cell r="U5721"/>
          <cell r="V5721" t="str">
            <v/>
          </cell>
        </row>
        <row r="5722">
          <cell r="A5722"/>
          <cell r="B5722" t="str">
            <v/>
          </cell>
          <cell r="C5722"/>
          <cell r="D5722" t="str">
            <v/>
          </cell>
          <cell r="E5722" t="str">
            <v/>
          </cell>
          <cell r="F5722" t="str">
            <v/>
          </cell>
          <cell r="G5722" t="str">
            <v/>
          </cell>
          <cell r="H5722" t="str">
            <v/>
          </cell>
          <cell r="I5722"/>
          <cell r="J5722"/>
          <cell r="K5722"/>
          <cell r="L5722"/>
          <cell r="M5722" t="str">
            <v/>
          </cell>
          <cell r="N5722"/>
          <cell r="O5722"/>
          <cell r="P5722"/>
          <cell r="Q5722" t="str">
            <v/>
          </cell>
          <cell r="R5722"/>
          <cell r="S5722" t="str">
            <v/>
          </cell>
          <cell r="T5722"/>
          <cell r="U5722"/>
          <cell r="V5722" t="str">
            <v/>
          </cell>
        </row>
        <row r="5723">
          <cell r="A5723"/>
          <cell r="B5723" t="str">
            <v/>
          </cell>
          <cell r="C5723"/>
          <cell r="D5723" t="str">
            <v/>
          </cell>
          <cell r="E5723" t="str">
            <v/>
          </cell>
          <cell r="F5723" t="str">
            <v/>
          </cell>
          <cell r="G5723" t="str">
            <v/>
          </cell>
          <cell r="H5723" t="str">
            <v/>
          </cell>
          <cell r="I5723"/>
          <cell r="J5723"/>
          <cell r="K5723"/>
          <cell r="L5723"/>
          <cell r="M5723" t="str">
            <v/>
          </cell>
          <cell r="N5723"/>
          <cell r="O5723"/>
          <cell r="P5723"/>
          <cell r="Q5723" t="str">
            <v/>
          </cell>
          <cell r="R5723"/>
          <cell r="S5723" t="str">
            <v/>
          </cell>
          <cell r="T5723"/>
          <cell r="U5723"/>
          <cell r="V5723" t="str">
            <v/>
          </cell>
        </row>
        <row r="5724">
          <cell r="A5724"/>
          <cell r="B5724" t="str">
            <v/>
          </cell>
          <cell r="C5724"/>
          <cell r="D5724" t="str">
            <v/>
          </cell>
          <cell r="E5724" t="str">
            <v/>
          </cell>
          <cell r="F5724" t="str">
            <v/>
          </cell>
          <cell r="G5724" t="str">
            <v/>
          </cell>
          <cell r="H5724" t="str">
            <v/>
          </cell>
          <cell r="I5724"/>
          <cell r="J5724"/>
          <cell r="K5724"/>
          <cell r="L5724"/>
          <cell r="M5724" t="str">
            <v/>
          </cell>
          <cell r="N5724"/>
          <cell r="O5724"/>
          <cell r="P5724"/>
          <cell r="Q5724" t="str">
            <v/>
          </cell>
          <cell r="R5724"/>
          <cell r="S5724" t="str">
            <v/>
          </cell>
          <cell r="T5724"/>
          <cell r="U5724"/>
          <cell r="V5724" t="str">
            <v/>
          </cell>
        </row>
        <row r="5725">
          <cell r="A5725"/>
          <cell r="B5725" t="str">
            <v/>
          </cell>
          <cell r="C5725"/>
          <cell r="D5725" t="str">
            <v/>
          </cell>
          <cell r="E5725" t="str">
            <v/>
          </cell>
          <cell r="F5725" t="str">
            <v/>
          </cell>
          <cell r="G5725" t="str">
            <v/>
          </cell>
          <cell r="H5725" t="str">
            <v/>
          </cell>
          <cell r="I5725"/>
          <cell r="J5725"/>
          <cell r="K5725"/>
          <cell r="L5725"/>
          <cell r="M5725" t="str">
            <v/>
          </cell>
          <cell r="N5725"/>
          <cell r="O5725"/>
          <cell r="P5725"/>
          <cell r="Q5725" t="str">
            <v/>
          </cell>
          <cell r="R5725"/>
          <cell r="S5725" t="str">
            <v/>
          </cell>
          <cell r="T5725"/>
          <cell r="U5725"/>
          <cell r="V5725" t="str">
            <v/>
          </cell>
        </row>
        <row r="5726">
          <cell r="A5726"/>
          <cell r="B5726" t="str">
            <v/>
          </cell>
          <cell r="C5726"/>
          <cell r="D5726" t="str">
            <v/>
          </cell>
          <cell r="E5726" t="str">
            <v/>
          </cell>
          <cell r="F5726" t="str">
            <v/>
          </cell>
          <cell r="G5726" t="str">
            <v/>
          </cell>
          <cell r="H5726" t="str">
            <v/>
          </cell>
          <cell r="I5726"/>
          <cell r="J5726"/>
          <cell r="K5726"/>
          <cell r="L5726"/>
          <cell r="M5726" t="str">
            <v/>
          </cell>
          <cell r="N5726"/>
          <cell r="O5726"/>
          <cell r="P5726"/>
          <cell r="Q5726" t="str">
            <v/>
          </cell>
          <cell r="R5726"/>
          <cell r="S5726" t="str">
            <v/>
          </cell>
          <cell r="T5726"/>
          <cell r="U5726"/>
          <cell r="V5726" t="str">
            <v/>
          </cell>
        </row>
        <row r="5727">
          <cell r="A5727"/>
          <cell r="B5727" t="str">
            <v/>
          </cell>
          <cell r="C5727"/>
          <cell r="D5727" t="str">
            <v/>
          </cell>
          <cell r="E5727" t="str">
            <v/>
          </cell>
          <cell r="F5727" t="str">
            <v/>
          </cell>
          <cell r="G5727" t="str">
            <v/>
          </cell>
          <cell r="H5727" t="str">
            <v/>
          </cell>
          <cell r="I5727"/>
          <cell r="J5727"/>
          <cell r="K5727"/>
          <cell r="L5727"/>
          <cell r="M5727" t="str">
            <v/>
          </cell>
          <cell r="N5727"/>
          <cell r="O5727"/>
          <cell r="P5727"/>
          <cell r="Q5727" t="str">
            <v/>
          </cell>
          <cell r="R5727"/>
          <cell r="S5727" t="str">
            <v/>
          </cell>
          <cell r="T5727"/>
          <cell r="U5727"/>
          <cell r="V5727" t="str">
            <v/>
          </cell>
        </row>
        <row r="5728">
          <cell r="A5728"/>
          <cell r="B5728" t="str">
            <v/>
          </cell>
          <cell r="C5728"/>
          <cell r="D5728" t="str">
            <v/>
          </cell>
          <cell r="E5728" t="str">
            <v/>
          </cell>
          <cell r="F5728" t="str">
            <v/>
          </cell>
          <cell r="G5728" t="str">
            <v/>
          </cell>
          <cell r="H5728" t="str">
            <v/>
          </cell>
          <cell r="I5728"/>
          <cell r="J5728"/>
          <cell r="K5728"/>
          <cell r="L5728"/>
          <cell r="M5728" t="str">
            <v/>
          </cell>
          <cell r="N5728"/>
          <cell r="O5728"/>
          <cell r="P5728"/>
          <cell r="Q5728" t="str">
            <v/>
          </cell>
          <cell r="R5728"/>
          <cell r="S5728" t="str">
            <v/>
          </cell>
          <cell r="T5728"/>
          <cell r="U5728"/>
          <cell r="V5728" t="str">
            <v/>
          </cell>
        </row>
        <row r="5729">
          <cell r="A5729"/>
          <cell r="B5729" t="str">
            <v/>
          </cell>
          <cell r="C5729"/>
          <cell r="D5729" t="str">
            <v/>
          </cell>
          <cell r="E5729" t="str">
            <v/>
          </cell>
          <cell r="F5729" t="str">
            <v/>
          </cell>
          <cell r="G5729" t="str">
            <v/>
          </cell>
          <cell r="H5729" t="str">
            <v/>
          </cell>
          <cell r="I5729"/>
          <cell r="J5729"/>
          <cell r="K5729"/>
          <cell r="L5729"/>
          <cell r="M5729" t="str">
            <v/>
          </cell>
          <cell r="N5729"/>
          <cell r="O5729"/>
          <cell r="P5729"/>
          <cell r="Q5729" t="str">
            <v/>
          </cell>
          <cell r="R5729"/>
          <cell r="S5729" t="str">
            <v/>
          </cell>
          <cell r="T5729"/>
          <cell r="U5729"/>
          <cell r="V5729" t="str">
            <v/>
          </cell>
        </row>
        <row r="5730">
          <cell r="A5730"/>
          <cell r="B5730" t="str">
            <v/>
          </cell>
          <cell r="C5730"/>
          <cell r="D5730" t="str">
            <v/>
          </cell>
          <cell r="E5730" t="str">
            <v/>
          </cell>
          <cell r="F5730" t="str">
            <v/>
          </cell>
          <cell r="G5730" t="str">
            <v/>
          </cell>
          <cell r="H5730" t="str">
            <v/>
          </cell>
          <cell r="I5730"/>
          <cell r="J5730"/>
          <cell r="K5730"/>
          <cell r="L5730"/>
          <cell r="M5730" t="str">
            <v/>
          </cell>
          <cell r="N5730"/>
          <cell r="O5730"/>
          <cell r="P5730"/>
          <cell r="Q5730" t="str">
            <v/>
          </cell>
          <cell r="R5730"/>
          <cell r="S5730" t="str">
            <v/>
          </cell>
          <cell r="T5730"/>
          <cell r="U5730"/>
          <cell r="V5730" t="str">
            <v/>
          </cell>
        </row>
        <row r="5731">
          <cell r="A5731"/>
          <cell r="B5731" t="str">
            <v/>
          </cell>
          <cell r="C5731"/>
          <cell r="D5731" t="str">
            <v/>
          </cell>
          <cell r="E5731" t="str">
            <v/>
          </cell>
          <cell r="F5731" t="str">
            <v/>
          </cell>
          <cell r="G5731" t="str">
            <v/>
          </cell>
          <cell r="H5731" t="str">
            <v/>
          </cell>
          <cell r="I5731"/>
          <cell r="J5731"/>
          <cell r="K5731"/>
          <cell r="L5731"/>
          <cell r="M5731" t="str">
            <v/>
          </cell>
          <cell r="N5731"/>
          <cell r="O5731"/>
          <cell r="P5731"/>
          <cell r="Q5731" t="str">
            <v/>
          </cell>
          <cell r="R5731"/>
          <cell r="S5731" t="str">
            <v/>
          </cell>
          <cell r="T5731"/>
          <cell r="U5731"/>
          <cell r="V5731" t="str">
            <v/>
          </cell>
        </row>
        <row r="5732">
          <cell r="A5732"/>
          <cell r="B5732" t="str">
            <v/>
          </cell>
          <cell r="C5732"/>
          <cell r="D5732" t="str">
            <v/>
          </cell>
          <cell r="E5732" t="str">
            <v/>
          </cell>
          <cell r="F5732" t="str">
            <v/>
          </cell>
          <cell r="G5732" t="str">
            <v/>
          </cell>
          <cell r="H5732" t="str">
            <v/>
          </cell>
          <cell r="I5732"/>
          <cell r="J5732"/>
          <cell r="K5732"/>
          <cell r="L5732"/>
          <cell r="M5732" t="str">
            <v/>
          </cell>
          <cell r="N5732"/>
          <cell r="O5732"/>
          <cell r="P5732"/>
          <cell r="Q5732" t="str">
            <v/>
          </cell>
          <cell r="R5732"/>
          <cell r="S5732" t="str">
            <v/>
          </cell>
          <cell r="T5732"/>
          <cell r="U5732"/>
          <cell r="V5732" t="str">
            <v/>
          </cell>
        </row>
        <row r="5733">
          <cell r="A5733"/>
          <cell r="B5733" t="str">
            <v/>
          </cell>
          <cell r="C5733"/>
          <cell r="D5733" t="str">
            <v/>
          </cell>
          <cell r="E5733" t="str">
            <v/>
          </cell>
          <cell r="F5733" t="str">
            <v/>
          </cell>
          <cell r="G5733" t="str">
            <v/>
          </cell>
          <cell r="H5733" t="str">
            <v/>
          </cell>
          <cell r="I5733"/>
          <cell r="J5733"/>
          <cell r="K5733"/>
          <cell r="L5733"/>
          <cell r="M5733" t="str">
            <v/>
          </cell>
          <cell r="N5733"/>
          <cell r="O5733"/>
          <cell r="P5733"/>
          <cell r="Q5733" t="str">
            <v/>
          </cell>
          <cell r="R5733"/>
          <cell r="S5733" t="str">
            <v/>
          </cell>
          <cell r="T5733"/>
          <cell r="U5733"/>
          <cell r="V5733" t="str">
            <v/>
          </cell>
        </row>
        <row r="5734">
          <cell r="A5734"/>
          <cell r="B5734" t="str">
            <v/>
          </cell>
          <cell r="C5734"/>
          <cell r="D5734" t="str">
            <v/>
          </cell>
          <cell r="E5734" t="str">
            <v/>
          </cell>
          <cell r="F5734" t="str">
            <v/>
          </cell>
          <cell r="G5734" t="str">
            <v/>
          </cell>
          <cell r="H5734" t="str">
            <v/>
          </cell>
          <cell r="I5734"/>
          <cell r="J5734"/>
          <cell r="K5734"/>
          <cell r="L5734"/>
          <cell r="M5734" t="str">
            <v/>
          </cell>
          <cell r="N5734"/>
          <cell r="O5734"/>
          <cell r="P5734"/>
          <cell r="Q5734" t="str">
            <v/>
          </cell>
          <cell r="R5734"/>
          <cell r="S5734" t="str">
            <v/>
          </cell>
          <cell r="T5734"/>
          <cell r="U5734"/>
          <cell r="V5734" t="str">
            <v/>
          </cell>
        </row>
        <row r="5735">
          <cell r="A5735"/>
          <cell r="B5735" t="str">
            <v/>
          </cell>
          <cell r="C5735"/>
          <cell r="D5735" t="str">
            <v/>
          </cell>
          <cell r="E5735" t="str">
            <v/>
          </cell>
          <cell r="F5735" t="str">
            <v/>
          </cell>
          <cell r="G5735" t="str">
            <v/>
          </cell>
          <cell r="H5735" t="str">
            <v/>
          </cell>
          <cell r="I5735"/>
          <cell r="J5735"/>
          <cell r="K5735"/>
          <cell r="L5735"/>
          <cell r="M5735" t="str">
            <v/>
          </cell>
          <cell r="N5735"/>
          <cell r="O5735"/>
          <cell r="P5735"/>
          <cell r="Q5735" t="str">
            <v/>
          </cell>
          <cell r="R5735"/>
          <cell r="S5735" t="str">
            <v/>
          </cell>
          <cell r="T5735"/>
          <cell r="U5735"/>
          <cell r="V5735" t="str">
            <v/>
          </cell>
        </row>
        <row r="5736">
          <cell r="A5736"/>
          <cell r="B5736" t="str">
            <v/>
          </cell>
          <cell r="C5736"/>
          <cell r="D5736" t="str">
            <v/>
          </cell>
          <cell r="E5736" t="str">
            <v/>
          </cell>
          <cell r="F5736" t="str">
            <v/>
          </cell>
          <cell r="G5736" t="str">
            <v/>
          </cell>
          <cell r="H5736" t="str">
            <v/>
          </cell>
          <cell r="I5736"/>
          <cell r="J5736"/>
          <cell r="K5736"/>
          <cell r="L5736"/>
          <cell r="M5736" t="str">
            <v/>
          </cell>
          <cell r="N5736"/>
          <cell r="O5736"/>
          <cell r="P5736"/>
          <cell r="Q5736" t="str">
            <v/>
          </cell>
          <cell r="R5736"/>
          <cell r="S5736" t="str">
            <v/>
          </cell>
          <cell r="T5736"/>
          <cell r="U5736"/>
          <cell r="V5736" t="str">
            <v/>
          </cell>
        </row>
        <row r="5737">
          <cell r="A5737"/>
          <cell r="B5737" t="str">
            <v/>
          </cell>
          <cell r="C5737"/>
          <cell r="D5737" t="str">
            <v/>
          </cell>
          <cell r="E5737" t="str">
            <v/>
          </cell>
          <cell r="F5737" t="str">
            <v/>
          </cell>
          <cell r="G5737" t="str">
            <v/>
          </cell>
          <cell r="H5737" t="str">
            <v/>
          </cell>
          <cell r="I5737"/>
          <cell r="J5737"/>
          <cell r="K5737"/>
          <cell r="L5737"/>
          <cell r="M5737" t="str">
            <v/>
          </cell>
          <cell r="N5737"/>
          <cell r="O5737"/>
          <cell r="P5737"/>
          <cell r="Q5737" t="str">
            <v/>
          </cell>
          <cell r="R5737"/>
          <cell r="S5737" t="str">
            <v/>
          </cell>
          <cell r="T5737"/>
          <cell r="U5737"/>
          <cell r="V5737" t="str">
            <v/>
          </cell>
        </row>
        <row r="5738">
          <cell r="A5738"/>
          <cell r="B5738" t="str">
            <v/>
          </cell>
          <cell r="C5738"/>
          <cell r="D5738" t="str">
            <v/>
          </cell>
          <cell r="E5738" t="str">
            <v/>
          </cell>
          <cell r="F5738" t="str">
            <v/>
          </cell>
          <cell r="G5738" t="str">
            <v/>
          </cell>
          <cell r="H5738" t="str">
            <v/>
          </cell>
          <cell r="I5738"/>
          <cell r="J5738"/>
          <cell r="K5738"/>
          <cell r="L5738"/>
          <cell r="M5738" t="str">
            <v/>
          </cell>
          <cell r="N5738"/>
          <cell r="O5738"/>
          <cell r="P5738"/>
          <cell r="Q5738" t="str">
            <v/>
          </cell>
          <cell r="R5738"/>
          <cell r="S5738" t="str">
            <v/>
          </cell>
          <cell r="T5738"/>
          <cell r="U5738"/>
          <cell r="V5738" t="str">
            <v/>
          </cell>
        </row>
        <row r="5739">
          <cell r="A5739"/>
          <cell r="B5739" t="str">
            <v/>
          </cell>
          <cell r="C5739"/>
          <cell r="D5739" t="str">
            <v/>
          </cell>
          <cell r="E5739" t="str">
            <v/>
          </cell>
          <cell r="F5739" t="str">
            <v/>
          </cell>
          <cell r="G5739" t="str">
            <v/>
          </cell>
          <cell r="H5739" t="str">
            <v/>
          </cell>
          <cell r="I5739"/>
          <cell r="J5739"/>
          <cell r="K5739"/>
          <cell r="L5739"/>
          <cell r="M5739" t="str">
            <v/>
          </cell>
          <cell r="N5739"/>
          <cell r="O5739"/>
          <cell r="P5739"/>
          <cell r="Q5739" t="str">
            <v/>
          </cell>
          <cell r="R5739"/>
          <cell r="S5739" t="str">
            <v/>
          </cell>
          <cell r="T5739"/>
          <cell r="U5739"/>
          <cell r="V5739" t="str">
            <v/>
          </cell>
        </row>
        <row r="5740">
          <cell r="A5740"/>
          <cell r="B5740" t="str">
            <v/>
          </cell>
          <cell r="C5740"/>
          <cell r="D5740" t="str">
            <v/>
          </cell>
          <cell r="E5740" t="str">
            <v/>
          </cell>
          <cell r="F5740" t="str">
            <v/>
          </cell>
          <cell r="G5740" t="str">
            <v/>
          </cell>
          <cell r="H5740" t="str">
            <v/>
          </cell>
          <cell r="I5740"/>
          <cell r="J5740"/>
          <cell r="K5740"/>
          <cell r="L5740"/>
          <cell r="M5740" t="str">
            <v/>
          </cell>
          <cell r="N5740"/>
          <cell r="O5740"/>
          <cell r="P5740"/>
          <cell r="Q5740" t="str">
            <v/>
          </cell>
          <cell r="R5740"/>
          <cell r="S5740" t="str">
            <v/>
          </cell>
          <cell r="T5740"/>
          <cell r="U5740"/>
          <cell r="V5740" t="str">
            <v/>
          </cell>
        </row>
        <row r="5741">
          <cell r="A5741"/>
          <cell r="B5741" t="str">
            <v/>
          </cell>
          <cell r="C5741"/>
          <cell r="D5741" t="str">
            <v/>
          </cell>
          <cell r="E5741" t="str">
            <v/>
          </cell>
          <cell r="F5741" t="str">
            <v/>
          </cell>
          <cell r="G5741" t="str">
            <v/>
          </cell>
          <cell r="H5741" t="str">
            <v/>
          </cell>
          <cell r="I5741"/>
          <cell r="J5741"/>
          <cell r="K5741"/>
          <cell r="L5741"/>
          <cell r="M5741" t="str">
            <v/>
          </cell>
          <cell r="N5741"/>
          <cell r="O5741"/>
          <cell r="P5741"/>
          <cell r="Q5741" t="str">
            <v/>
          </cell>
          <cell r="R5741"/>
          <cell r="S5741" t="str">
            <v/>
          </cell>
          <cell r="T5741"/>
          <cell r="U5741"/>
          <cell r="V5741" t="str">
            <v/>
          </cell>
        </row>
        <row r="5742">
          <cell r="A5742"/>
          <cell r="B5742" t="str">
            <v/>
          </cell>
          <cell r="C5742"/>
          <cell r="D5742" t="str">
            <v/>
          </cell>
          <cell r="E5742" t="str">
            <v/>
          </cell>
          <cell r="F5742" t="str">
            <v/>
          </cell>
          <cell r="G5742" t="str">
            <v/>
          </cell>
          <cell r="H5742" t="str">
            <v/>
          </cell>
          <cell r="I5742"/>
          <cell r="J5742"/>
          <cell r="K5742"/>
          <cell r="L5742"/>
          <cell r="M5742" t="str">
            <v/>
          </cell>
          <cell r="N5742"/>
          <cell r="O5742"/>
          <cell r="P5742"/>
          <cell r="Q5742" t="str">
            <v/>
          </cell>
          <cell r="R5742"/>
          <cell r="S5742" t="str">
            <v/>
          </cell>
          <cell r="T5742"/>
          <cell r="U5742"/>
          <cell r="V5742" t="str">
            <v/>
          </cell>
        </row>
        <row r="5743">
          <cell r="A5743"/>
          <cell r="B5743" t="str">
            <v/>
          </cell>
          <cell r="C5743"/>
          <cell r="D5743" t="str">
            <v/>
          </cell>
          <cell r="E5743" t="str">
            <v/>
          </cell>
          <cell r="F5743" t="str">
            <v/>
          </cell>
          <cell r="G5743" t="str">
            <v/>
          </cell>
          <cell r="H5743" t="str">
            <v/>
          </cell>
          <cell r="I5743"/>
          <cell r="J5743"/>
          <cell r="K5743"/>
          <cell r="L5743"/>
          <cell r="M5743" t="str">
            <v/>
          </cell>
          <cell r="N5743"/>
          <cell r="O5743"/>
          <cell r="P5743"/>
          <cell r="Q5743" t="str">
            <v/>
          </cell>
          <cell r="R5743"/>
          <cell r="S5743" t="str">
            <v/>
          </cell>
          <cell r="T5743"/>
          <cell r="U5743"/>
          <cell r="V5743" t="str">
            <v/>
          </cell>
        </row>
        <row r="5744">
          <cell r="A5744"/>
          <cell r="B5744" t="str">
            <v/>
          </cell>
          <cell r="C5744"/>
          <cell r="D5744" t="str">
            <v/>
          </cell>
          <cell r="E5744" t="str">
            <v/>
          </cell>
          <cell r="F5744" t="str">
            <v/>
          </cell>
          <cell r="G5744" t="str">
            <v/>
          </cell>
          <cell r="H5744" t="str">
            <v/>
          </cell>
          <cell r="I5744"/>
          <cell r="J5744"/>
          <cell r="K5744"/>
          <cell r="L5744"/>
          <cell r="M5744" t="str">
            <v/>
          </cell>
          <cell r="N5744"/>
          <cell r="O5744"/>
          <cell r="P5744"/>
          <cell r="Q5744" t="str">
            <v/>
          </cell>
          <cell r="R5744"/>
          <cell r="S5744" t="str">
            <v/>
          </cell>
          <cell r="T5744"/>
          <cell r="U5744"/>
          <cell r="V5744" t="str">
            <v/>
          </cell>
        </row>
        <row r="5745">
          <cell r="A5745"/>
          <cell r="B5745" t="str">
            <v/>
          </cell>
          <cell r="C5745"/>
          <cell r="D5745" t="str">
            <v/>
          </cell>
          <cell r="E5745" t="str">
            <v/>
          </cell>
          <cell r="F5745" t="str">
            <v/>
          </cell>
          <cell r="G5745" t="str">
            <v/>
          </cell>
          <cell r="H5745" t="str">
            <v/>
          </cell>
          <cell r="I5745"/>
          <cell r="J5745"/>
          <cell r="K5745"/>
          <cell r="L5745"/>
          <cell r="M5745" t="str">
            <v/>
          </cell>
          <cell r="N5745"/>
          <cell r="O5745"/>
          <cell r="P5745"/>
          <cell r="Q5745" t="str">
            <v/>
          </cell>
          <cell r="R5745"/>
          <cell r="S5745" t="str">
            <v/>
          </cell>
          <cell r="T5745"/>
          <cell r="U5745"/>
          <cell r="V5745" t="str">
            <v/>
          </cell>
        </row>
        <row r="5746">
          <cell r="A5746"/>
          <cell r="B5746" t="str">
            <v/>
          </cell>
          <cell r="C5746"/>
          <cell r="D5746" t="str">
            <v/>
          </cell>
          <cell r="E5746" t="str">
            <v/>
          </cell>
          <cell r="F5746" t="str">
            <v/>
          </cell>
          <cell r="G5746" t="str">
            <v/>
          </cell>
          <cell r="H5746" t="str">
            <v/>
          </cell>
          <cell r="I5746"/>
          <cell r="J5746"/>
          <cell r="K5746"/>
          <cell r="L5746"/>
          <cell r="M5746" t="str">
            <v/>
          </cell>
          <cell r="N5746"/>
          <cell r="O5746"/>
          <cell r="P5746"/>
          <cell r="Q5746" t="str">
            <v/>
          </cell>
          <cell r="R5746"/>
          <cell r="S5746" t="str">
            <v/>
          </cell>
          <cell r="T5746"/>
          <cell r="U5746"/>
          <cell r="V5746" t="str">
            <v/>
          </cell>
        </row>
        <row r="5747">
          <cell r="A5747"/>
          <cell r="B5747" t="str">
            <v/>
          </cell>
          <cell r="C5747"/>
          <cell r="D5747" t="str">
            <v/>
          </cell>
          <cell r="E5747" t="str">
            <v/>
          </cell>
          <cell r="F5747" t="str">
            <v/>
          </cell>
          <cell r="G5747" t="str">
            <v/>
          </cell>
          <cell r="H5747" t="str">
            <v/>
          </cell>
          <cell r="I5747"/>
          <cell r="J5747"/>
          <cell r="K5747"/>
          <cell r="L5747"/>
          <cell r="M5747" t="str">
            <v/>
          </cell>
          <cell r="N5747"/>
          <cell r="O5747"/>
          <cell r="P5747"/>
          <cell r="Q5747" t="str">
            <v/>
          </cell>
          <cell r="R5747"/>
          <cell r="S5747" t="str">
            <v/>
          </cell>
          <cell r="T5747"/>
          <cell r="U5747"/>
          <cell r="V5747" t="str">
            <v/>
          </cell>
        </row>
        <row r="5748">
          <cell r="A5748"/>
          <cell r="B5748" t="str">
            <v/>
          </cell>
          <cell r="C5748"/>
          <cell r="D5748" t="str">
            <v/>
          </cell>
          <cell r="E5748" t="str">
            <v/>
          </cell>
          <cell r="F5748" t="str">
            <v/>
          </cell>
          <cell r="G5748" t="str">
            <v/>
          </cell>
          <cell r="H5748" t="str">
            <v/>
          </cell>
          <cell r="I5748"/>
          <cell r="J5748"/>
          <cell r="K5748"/>
          <cell r="L5748"/>
          <cell r="M5748" t="str">
            <v/>
          </cell>
          <cell r="N5748"/>
          <cell r="O5748"/>
          <cell r="P5748"/>
          <cell r="Q5748" t="str">
            <v/>
          </cell>
          <cell r="R5748"/>
          <cell r="S5748" t="str">
            <v/>
          </cell>
          <cell r="T5748"/>
          <cell r="U5748"/>
          <cell r="V5748" t="str">
            <v/>
          </cell>
        </row>
        <row r="5749">
          <cell r="A5749"/>
          <cell r="B5749" t="str">
            <v/>
          </cell>
          <cell r="C5749"/>
          <cell r="D5749" t="str">
            <v/>
          </cell>
          <cell r="E5749" t="str">
            <v/>
          </cell>
          <cell r="F5749" t="str">
            <v/>
          </cell>
          <cell r="G5749" t="str">
            <v/>
          </cell>
          <cell r="H5749" t="str">
            <v/>
          </cell>
          <cell r="I5749"/>
          <cell r="J5749"/>
          <cell r="K5749"/>
          <cell r="L5749"/>
          <cell r="M5749" t="str">
            <v/>
          </cell>
          <cell r="N5749"/>
          <cell r="O5749"/>
          <cell r="P5749"/>
          <cell r="Q5749" t="str">
            <v/>
          </cell>
          <cell r="R5749"/>
          <cell r="S5749" t="str">
            <v/>
          </cell>
          <cell r="T5749"/>
          <cell r="U5749"/>
          <cell r="V5749" t="str">
            <v/>
          </cell>
        </row>
        <row r="5750">
          <cell r="A5750"/>
          <cell r="B5750" t="str">
            <v/>
          </cell>
          <cell r="C5750"/>
          <cell r="D5750" t="str">
            <v/>
          </cell>
          <cell r="E5750" t="str">
            <v/>
          </cell>
          <cell r="F5750" t="str">
            <v/>
          </cell>
          <cell r="G5750" t="str">
            <v/>
          </cell>
          <cell r="H5750" t="str">
            <v/>
          </cell>
          <cell r="I5750"/>
          <cell r="J5750"/>
          <cell r="K5750"/>
          <cell r="L5750"/>
          <cell r="M5750" t="str">
            <v/>
          </cell>
          <cell r="N5750"/>
          <cell r="O5750"/>
          <cell r="P5750"/>
          <cell r="Q5750" t="str">
            <v/>
          </cell>
          <cell r="R5750"/>
          <cell r="S5750" t="str">
            <v/>
          </cell>
          <cell r="T5750"/>
          <cell r="U5750"/>
          <cell r="V5750" t="str">
            <v/>
          </cell>
        </row>
        <row r="5751">
          <cell r="A5751"/>
          <cell r="B5751" t="str">
            <v/>
          </cell>
          <cell r="C5751"/>
          <cell r="D5751" t="str">
            <v/>
          </cell>
          <cell r="E5751" t="str">
            <v/>
          </cell>
          <cell r="F5751" t="str">
            <v/>
          </cell>
          <cell r="G5751" t="str">
            <v/>
          </cell>
          <cell r="H5751" t="str">
            <v/>
          </cell>
          <cell r="I5751"/>
          <cell r="J5751"/>
          <cell r="K5751"/>
          <cell r="L5751"/>
          <cell r="M5751" t="str">
            <v/>
          </cell>
          <cell r="N5751"/>
          <cell r="O5751"/>
          <cell r="P5751"/>
          <cell r="Q5751" t="str">
            <v/>
          </cell>
          <cell r="R5751"/>
          <cell r="S5751" t="str">
            <v/>
          </cell>
          <cell r="T5751"/>
          <cell r="U5751"/>
          <cell r="V5751" t="str">
            <v/>
          </cell>
        </row>
        <row r="5752">
          <cell r="A5752"/>
          <cell r="B5752" t="str">
            <v/>
          </cell>
          <cell r="C5752"/>
          <cell r="D5752" t="str">
            <v/>
          </cell>
          <cell r="E5752" t="str">
            <v/>
          </cell>
          <cell r="F5752" t="str">
            <v/>
          </cell>
          <cell r="G5752" t="str">
            <v/>
          </cell>
          <cell r="H5752" t="str">
            <v/>
          </cell>
          <cell r="I5752"/>
          <cell r="J5752"/>
          <cell r="K5752"/>
          <cell r="L5752"/>
          <cell r="M5752" t="str">
            <v/>
          </cell>
          <cell r="N5752"/>
          <cell r="O5752"/>
          <cell r="P5752"/>
          <cell r="Q5752" t="str">
            <v/>
          </cell>
          <cell r="R5752"/>
          <cell r="S5752" t="str">
            <v/>
          </cell>
          <cell r="T5752"/>
          <cell r="U5752"/>
          <cell r="V5752" t="str">
            <v/>
          </cell>
        </row>
        <row r="5753">
          <cell r="A5753"/>
          <cell r="B5753" t="str">
            <v/>
          </cell>
          <cell r="C5753"/>
          <cell r="D5753" t="str">
            <v/>
          </cell>
          <cell r="E5753" t="str">
            <v/>
          </cell>
          <cell r="F5753" t="str">
            <v/>
          </cell>
          <cell r="G5753" t="str">
            <v/>
          </cell>
          <cell r="H5753" t="str">
            <v/>
          </cell>
          <cell r="I5753"/>
          <cell r="J5753"/>
          <cell r="K5753"/>
          <cell r="L5753"/>
          <cell r="M5753" t="str">
            <v/>
          </cell>
          <cell r="N5753"/>
          <cell r="O5753"/>
          <cell r="P5753"/>
          <cell r="Q5753" t="str">
            <v/>
          </cell>
          <cell r="R5753"/>
          <cell r="S5753" t="str">
            <v/>
          </cell>
          <cell r="T5753"/>
          <cell r="U5753"/>
          <cell r="V5753" t="str">
            <v/>
          </cell>
        </row>
        <row r="5754">
          <cell r="A5754"/>
          <cell r="B5754" t="str">
            <v/>
          </cell>
          <cell r="C5754"/>
          <cell r="D5754" t="str">
            <v/>
          </cell>
          <cell r="E5754" t="str">
            <v/>
          </cell>
          <cell r="F5754" t="str">
            <v/>
          </cell>
          <cell r="G5754" t="str">
            <v/>
          </cell>
          <cell r="H5754" t="str">
            <v/>
          </cell>
          <cell r="I5754"/>
          <cell r="J5754"/>
          <cell r="K5754"/>
          <cell r="L5754"/>
          <cell r="M5754" t="str">
            <v/>
          </cell>
          <cell r="N5754"/>
          <cell r="O5754"/>
          <cell r="P5754"/>
          <cell r="Q5754" t="str">
            <v/>
          </cell>
          <cell r="R5754"/>
          <cell r="S5754" t="str">
            <v/>
          </cell>
          <cell r="T5754"/>
          <cell r="U5754"/>
          <cell r="V5754" t="str">
            <v/>
          </cell>
        </row>
        <row r="5755">
          <cell r="A5755"/>
          <cell r="B5755" t="str">
            <v/>
          </cell>
          <cell r="C5755"/>
          <cell r="D5755" t="str">
            <v/>
          </cell>
          <cell r="E5755" t="str">
            <v/>
          </cell>
          <cell r="F5755" t="str">
            <v/>
          </cell>
          <cell r="G5755" t="str">
            <v/>
          </cell>
          <cell r="H5755" t="str">
            <v/>
          </cell>
          <cell r="I5755"/>
          <cell r="J5755"/>
          <cell r="K5755"/>
          <cell r="L5755"/>
          <cell r="M5755" t="str">
            <v/>
          </cell>
          <cell r="N5755"/>
          <cell r="O5755"/>
          <cell r="P5755"/>
          <cell r="Q5755" t="str">
            <v/>
          </cell>
          <cell r="R5755"/>
          <cell r="S5755" t="str">
            <v/>
          </cell>
          <cell r="T5755"/>
          <cell r="U5755"/>
          <cell r="V5755" t="str">
            <v/>
          </cell>
        </row>
        <row r="5756">
          <cell r="A5756"/>
          <cell r="B5756" t="str">
            <v/>
          </cell>
          <cell r="C5756"/>
          <cell r="D5756" t="str">
            <v/>
          </cell>
          <cell r="E5756" t="str">
            <v/>
          </cell>
          <cell r="F5756" t="str">
            <v/>
          </cell>
          <cell r="G5756" t="str">
            <v/>
          </cell>
          <cell r="H5756" t="str">
            <v/>
          </cell>
          <cell r="I5756"/>
          <cell r="J5756"/>
          <cell r="K5756"/>
          <cell r="L5756"/>
          <cell r="M5756" t="str">
            <v/>
          </cell>
          <cell r="N5756"/>
          <cell r="O5756"/>
          <cell r="P5756"/>
          <cell r="Q5756" t="str">
            <v/>
          </cell>
          <cell r="R5756"/>
          <cell r="S5756" t="str">
            <v/>
          </cell>
          <cell r="T5756"/>
          <cell r="U5756"/>
          <cell r="V5756" t="str">
            <v/>
          </cell>
        </row>
        <row r="5757">
          <cell r="A5757"/>
          <cell r="B5757" t="str">
            <v/>
          </cell>
          <cell r="C5757"/>
          <cell r="D5757" t="str">
            <v/>
          </cell>
          <cell r="E5757" t="str">
            <v/>
          </cell>
          <cell r="F5757" t="str">
            <v/>
          </cell>
          <cell r="G5757" t="str">
            <v/>
          </cell>
          <cell r="H5757" t="str">
            <v/>
          </cell>
          <cell r="I5757"/>
          <cell r="J5757"/>
          <cell r="K5757"/>
          <cell r="L5757"/>
          <cell r="M5757" t="str">
            <v/>
          </cell>
          <cell r="N5757"/>
          <cell r="O5757"/>
          <cell r="P5757"/>
          <cell r="Q5757" t="str">
            <v/>
          </cell>
          <cell r="R5757"/>
          <cell r="S5757" t="str">
            <v/>
          </cell>
          <cell r="T5757"/>
          <cell r="U5757"/>
          <cell r="V5757" t="str">
            <v/>
          </cell>
        </row>
        <row r="5758">
          <cell r="A5758"/>
          <cell r="B5758" t="str">
            <v/>
          </cell>
          <cell r="C5758"/>
          <cell r="D5758" t="str">
            <v/>
          </cell>
          <cell r="E5758" t="str">
            <v/>
          </cell>
          <cell r="F5758" t="str">
            <v/>
          </cell>
          <cell r="G5758" t="str">
            <v/>
          </cell>
          <cell r="H5758" t="str">
            <v/>
          </cell>
          <cell r="I5758"/>
          <cell r="J5758"/>
          <cell r="K5758"/>
          <cell r="L5758"/>
          <cell r="M5758" t="str">
            <v/>
          </cell>
          <cell r="N5758"/>
          <cell r="O5758"/>
          <cell r="P5758"/>
          <cell r="Q5758" t="str">
            <v/>
          </cell>
          <cell r="R5758"/>
          <cell r="S5758" t="str">
            <v/>
          </cell>
          <cell r="T5758"/>
          <cell r="U5758"/>
          <cell r="V5758" t="str">
            <v/>
          </cell>
        </row>
        <row r="5759">
          <cell r="A5759"/>
          <cell r="B5759" t="str">
            <v/>
          </cell>
          <cell r="C5759"/>
          <cell r="D5759" t="str">
            <v/>
          </cell>
          <cell r="E5759" t="str">
            <v/>
          </cell>
          <cell r="F5759" t="str">
            <v/>
          </cell>
          <cell r="G5759" t="str">
            <v/>
          </cell>
          <cell r="H5759" t="str">
            <v/>
          </cell>
          <cell r="I5759"/>
          <cell r="J5759"/>
          <cell r="K5759"/>
          <cell r="L5759"/>
          <cell r="M5759" t="str">
            <v/>
          </cell>
          <cell r="N5759"/>
          <cell r="O5759"/>
          <cell r="P5759"/>
          <cell r="Q5759" t="str">
            <v/>
          </cell>
          <cell r="R5759"/>
          <cell r="S5759" t="str">
            <v/>
          </cell>
          <cell r="T5759"/>
          <cell r="U5759"/>
          <cell r="V5759" t="str">
            <v/>
          </cell>
        </row>
        <row r="5760">
          <cell r="A5760"/>
          <cell r="B5760" t="str">
            <v/>
          </cell>
          <cell r="C5760"/>
          <cell r="D5760" t="str">
            <v/>
          </cell>
          <cell r="E5760" t="str">
            <v/>
          </cell>
          <cell r="F5760" t="str">
            <v/>
          </cell>
          <cell r="G5760" t="str">
            <v/>
          </cell>
          <cell r="H5760" t="str">
            <v/>
          </cell>
          <cell r="I5760"/>
          <cell r="J5760"/>
          <cell r="K5760"/>
          <cell r="L5760"/>
          <cell r="M5760" t="str">
            <v/>
          </cell>
          <cell r="N5760"/>
          <cell r="O5760"/>
          <cell r="P5760"/>
          <cell r="Q5760" t="str">
            <v/>
          </cell>
          <cell r="R5760"/>
          <cell r="S5760" t="str">
            <v/>
          </cell>
          <cell r="T5760"/>
          <cell r="U5760"/>
          <cell r="V5760" t="str">
            <v/>
          </cell>
        </row>
        <row r="5761">
          <cell r="A5761"/>
          <cell r="B5761" t="str">
            <v/>
          </cell>
          <cell r="C5761"/>
          <cell r="D5761" t="str">
            <v/>
          </cell>
          <cell r="E5761" t="str">
            <v/>
          </cell>
          <cell r="F5761" t="str">
            <v/>
          </cell>
          <cell r="G5761" t="str">
            <v/>
          </cell>
          <cell r="H5761" t="str">
            <v/>
          </cell>
          <cell r="I5761"/>
          <cell r="J5761"/>
          <cell r="K5761"/>
          <cell r="L5761"/>
          <cell r="M5761" t="str">
            <v/>
          </cell>
          <cell r="N5761"/>
          <cell r="O5761"/>
          <cell r="P5761"/>
          <cell r="Q5761" t="str">
            <v/>
          </cell>
          <cell r="R5761"/>
          <cell r="S5761" t="str">
            <v/>
          </cell>
          <cell r="T5761"/>
          <cell r="U5761"/>
          <cell r="V5761" t="str">
            <v/>
          </cell>
        </row>
        <row r="5762">
          <cell r="A5762"/>
          <cell r="B5762" t="str">
            <v/>
          </cell>
          <cell r="C5762"/>
          <cell r="D5762" t="str">
            <v/>
          </cell>
          <cell r="E5762" t="str">
            <v/>
          </cell>
          <cell r="F5762" t="str">
            <v/>
          </cell>
          <cell r="G5762" t="str">
            <v/>
          </cell>
          <cell r="H5762" t="str">
            <v/>
          </cell>
          <cell r="I5762"/>
          <cell r="J5762"/>
          <cell r="K5762"/>
          <cell r="L5762"/>
          <cell r="M5762" t="str">
            <v/>
          </cell>
          <cell r="N5762"/>
          <cell r="O5762"/>
          <cell r="P5762"/>
          <cell r="Q5762" t="str">
            <v/>
          </cell>
          <cell r="R5762"/>
          <cell r="S5762" t="str">
            <v/>
          </cell>
          <cell r="T5762"/>
          <cell r="U5762"/>
          <cell r="V5762" t="str">
            <v/>
          </cell>
        </row>
        <row r="5763">
          <cell r="A5763"/>
          <cell r="B5763" t="str">
            <v/>
          </cell>
          <cell r="C5763"/>
          <cell r="D5763" t="str">
            <v/>
          </cell>
          <cell r="E5763" t="str">
            <v/>
          </cell>
          <cell r="F5763" t="str">
            <v/>
          </cell>
          <cell r="G5763" t="str">
            <v/>
          </cell>
          <cell r="H5763" t="str">
            <v/>
          </cell>
          <cell r="I5763"/>
          <cell r="J5763"/>
          <cell r="K5763"/>
          <cell r="L5763"/>
          <cell r="M5763" t="str">
            <v/>
          </cell>
          <cell r="N5763"/>
          <cell r="O5763"/>
          <cell r="P5763"/>
          <cell r="Q5763" t="str">
            <v/>
          </cell>
          <cell r="R5763"/>
          <cell r="S5763" t="str">
            <v/>
          </cell>
          <cell r="T5763"/>
          <cell r="U5763"/>
          <cell r="V5763" t="str">
            <v/>
          </cell>
        </row>
        <row r="5764">
          <cell r="A5764"/>
          <cell r="B5764" t="str">
            <v/>
          </cell>
          <cell r="C5764"/>
          <cell r="D5764" t="str">
            <v/>
          </cell>
          <cell r="E5764" t="str">
            <v/>
          </cell>
          <cell r="F5764" t="str">
            <v/>
          </cell>
          <cell r="G5764" t="str">
            <v/>
          </cell>
          <cell r="H5764" t="str">
            <v/>
          </cell>
          <cell r="I5764"/>
          <cell r="J5764"/>
          <cell r="K5764"/>
          <cell r="L5764"/>
          <cell r="M5764" t="str">
            <v/>
          </cell>
          <cell r="N5764"/>
          <cell r="O5764"/>
          <cell r="P5764"/>
          <cell r="Q5764" t="str">
            <v/>
          </cell>
          <cell r="R5764"/>
          <cell r="S5764" t="str">
            <v/>
          </cell>
          <cell r="T5764"/>
          <cell r="U5764"/>
          <cell r="V5764" t="str">
            <v/>
          </cell>
        </row>
        <row r="5765">
          <cell r="A5765"/>
          <cell r="B5765" t="str">
            <v/>
          </cell>
          <cell r="C5765"/>
          <cell r="D5765" t="str">
            <v/>
          </cell>
          <cell r="E5765" t="str">
            <v/>
          </cell>
          <cell r="F5765" t="str">
            <v/>
          </cell>
          <cell r="G5765" t="str">
            <v/>
          </cell>
          <cell r="H5765" t="str">
            <v/>
          </cell>
          <cell r="I5765"/>
          <cell r="J5765"/>
          <cell r="K5765"/>
          <cell r="L5765"/>
          <cell r="M5765" t="str">
            <v/>
          </cell>
          <cell r="N5765"/>
          <cell r="O5765"/>
          <cell r="P5765"/>
          <cell r="Q5765" t="str">
            <v/>
          </cell>
          <cell r="R5765"/>
          <cell r="S5765" t="str">
            <v/>
          </cell>
          <cell r="T5765"/>
          <cell r="U5765"/>
          <cell r="V5765" t="str">
            <v/>
          </cell>
        </row>
        <row r="5766">
          <cell r="A5766"/>
          <cell r="B5766" t="str">
            <v/>
          </cell>
          <cell r="C5766"/>
          <cell r="D5766" t="str">
            <v/>
          </cell>
          <cell r="E5766" t="str">
            <v/>
          </cell>
          <cell r="F5766" t="str">
            <v/>
          </cell>
          <cell r="G5766" t="str">
            <v/>
          </cell>
          <cell r="H5766" t="str">
            <v/>
          </cell>
          <cell r="I5766"/>
          <cell r="J5766"/>
          <cell r="K5766"/>
          <cell r="L5766"/>
          <cell r="M5766" t="str">
            <v/>
          </cell>
          <cell r="N5766"/>
          <cell r="O5766"/>
          <cell r="P5766"/>
          <cell r="Q5766" t="str">
            <v/>
          </cell>
          <cell r="R5766"/>
          <cell r="S5766" t="str">
            <v/>
          </cell>
          <cell r="T5766"/>
          <cell r="U5766"/>
          <cell r="V5766" t="str">
            <v/>
          </cell>
        </row>
        <row r="5767">
          <cell r="A5767"/>
          <cell r="B5767" t="str">
            <v/>
          </cell>
          <cell r="C5767"/>
          <cell r="D5767" t="str">
            <v/>
          </cell>
          <cell r="E5767" t="str">
            <v/>
          </cell>
          <cell r="F5767" t="str">
            <v/>
          </cell>
          <cell r="G5767" t="str">
            <v/>
          </cell>
          <cell r="H5767" t="str">
            <v/>
          </cell>
          <cell r="I5767"/>
          <cell r="J5767"/>
          <cell r="K5767"/>
          <cell r="L5767"/>
          <cell r="M5767" t="str">
            <v/>
          </cell>
          <cell r="N5767"/>
          <cell r="O5767"/>
          <cell r="P5767"/>
          <cell r="Q5767" t="str">
            <v/>
          </cell>
          <cell r="R5767"/>
          <cell r="S5767" t="str">
            <v/>
          </cell>
          <cell r="T5767"/>
          <cell r="U5767"/>
          <cell r="V5767" t="str">
            <v/>
          </cell>
        </row>
        <row r="5768">
          <cell r="A5768"/>
          <cell r="B5768" t="str">
            <v/>
          </cell>
          <cell r="C5768"/>
          <cell r="D5768" t="str">
            <v/>
          </cell>
          <cell r="E5768" t="str">
            <v/>
          </cell>
          <cell r="F5768" t="str">
            <v/>
          </cell>
          <cell r="G5768" t="str">
            <v/>
          </cell>
          <cell r="H5768" t="str">
            <v/>
          </cell>
          <cell r="I5768"/>
          <cell r="J5768"/>
          <cell r="K5768"/>
          <cell r="L5768"/>
          <cell r="M5768" t="str">
            <v/>
          </cell>
          <cell r="N5768"/>
          <cell r="O5768"/>
          <cell r="P5768"/>
          <cell r="Q5768" t="str">
            <v/>
          </cell>
          <cell r="R5768"/>
          <cell r="S5768" t="str">
            <v/>
          </cell>
          <cell r="T5768"/>
          <cell r="U5768"/>
          <cell r="V5768" t="str">
            <v/>
          </cell>
        </row>
        <row r="5769">
          <cell r="A5769"/>
          <cell r="B5769" t="str">
            <v/>
          </cell>
          <cell r="C5769"/>
          <cell r="D5769" t="str">
            <v/>
          </cell>
          <cell r="E5769" t="str">
            <v/>
          </cell>
          <cell r="F5769" t="str">
            <v/>
          </cell>
          <cell r="G5769" t="str">
            <v/>
          </cell>
          <cell r="H5769" t="str">
            <v/>
          </cell>
          <cell r="I5769"/>
          <cell r="J5769"/>
          <cell r="K5769"/>
          <cell r="L5769"/>
          <cell r="M5769" t="str">
            <v/>
          </cell>
          <cell r="N5769"/>
          <cell r="O5769"/>
          <cell r="P5769"/>
          <cell r="Q5769" t="str">
            <v/>
          </cell>
          <cell r="R5769"/>
          <cell r="S5769" t="str">
            <v/>
          </cell>
          <cell r="T5769"/>
          <cell r="U5769"/>
          <cell r="V5769" t="str">
            <v/>
          </cell>
        </row>
        <row r="5770">
          <cell r="A5770"/>
          <cell r="B5770" t="str">
            <v/>
          </cell>
          <cell r="C5770"/>
          <cell r="D5770" t="str">
            <v/>
          </cell>
          <cell r="E5770" t="str">
            <v/>
          </cell>
          <cell r="F5770" t="str">
            <v/>
          </cell>
          <cell r="G5770" t="str">
            <v/>
          </cell>
          <cell r="H5770" t="str">
            <v/>
          </cell>
          <cell r="I5770"/>
          <cell r="J5770"/>
          <cell r="K5770"/>
          <cell r="L5770"/>
          <cell r="M5770" t="str">
            <v/>
          </cell>
          <cell r="N5770"/>
          <cell r="O5770"/>
          <cell r="P5770"/>
          <cell r="Q5770" t="str">
            <v/>
          </cell>
          <cell r="R5770"/>
          <cell r="S5770" t="str">
            <v/>
          </cell>
          <cell r="T5770"/>
          <cell r="U5770"/>
          <cell r="V5770" t="str">
            <v/>
          </cell>
        </row>
        <row r="5771">
          <cell r="A5771"/>
          <cell r="B5771" t="str">
            <v/>
          </cell>
          <cell r="C5771"/>
          <cell r="D5771" t="str">
            <v/>
          </cell>
          <cell r="E5771" t="str">
            <v/>
          </cell>
          <cell r="F5771" t="str">
            <v/>
          </cell>
          <cell r="G5771" t="str">
            <v/>
          </cell>
          <cell r="H5771" t="str">
            <v/>
          </cell>
          <cell r="I5771"/>
          <cell r="J5771"/>
          <cell r="K5771"/>
          <cell r="L5771"/>
          <cell r="M5771" t="str">
            <v/>
          </cell>
          <cell r="N5771"/>
          <cell r="O5771"/>
          <cell r="P5771"/>
          <cell r="Q5771" t="str">
            <v/>
          </cell>
          <cell r="R5771"/>
          <cell r="S5771" t="str">
            <v/>
          </cell>
          <cell r="T5771"/>
          <cell r="U5771"/>
          <cell r="V5771" t="str">
            <v/>
          </cell>
        </row>
        <row r="5772">
          <cell r="A5772"/>
          <cell r="B5772" t="str">
            <v/>
          </cell>
          <cell r="C5772"/>
          <cell r="D5772" t="str">
            <v/>
          </cell>
          <cell r="E5772" t="str">
            <v/>
          </cell>
          <cell r="F5772" t="str">
            <v/>
          </cell>
          <cell r="G5772" t="str">
            <v/>
          </cell>
          <cell r="H5772" t="str">
            <v/>
          </cell>
          <cell r="I5772"/>
          <cell r="J5772"/>
          <cell r="K5772"/>
          <cell r="L5772"/>
          <cell r="M5772" t="str">
            <v/>
          </cell>
          <cell r="N5772"/>
          <cell r="O5772"/>
          <cell r="P5772"/>
          <cell r="Q5772" t="str">
            <v/>
          </cell>
          <cell r="R5772"/>
          <cell r="S5772" t="str">
            <v/>
          </cell>
          <cell r="T5772"/>
          <cell r="U5772"/>
          <cell r="V5772" t="str">
            <v/>
          </cell>
        </row>
        <row r="5773">
          <cell r="A5773"/>
          <cell r="B5773" t="str">
            <v/>
          </cell>
          <cell r="C5773"/>
          <cell r="D5773" t="str">
            <v/>
          </cell>
          <cell r="E5773" t="str">
            <v/>
          </cell>
          <cell r="F5773" t="str">
            <v/>
          </cell>
          <cell r="G5773" t="str">
            <v/>
          </cell>
          <cell r="H5773" t="str">
            <v/>
          </cell>
          <cell r="I5773"/>
          <cell r="J5773"/>
          <cell r="K5773"/>
          <cell r="L5773"/>
          <cell r="M5773" t="str">
            <v/>
          </cell>
          <cell r="N5773"/>
          <cell r="O5773"/>
          <cell r="P5773"/>
          <cell r="Q5773" t="str">
            <v/>
          </cell>
          <cell r="R5773"/>
          <cell r="S5773" t="str">
            <v/>
          </cell>
          <cell r="T5773"/>
          <cell r="U5773"/>
          <cell r="V5773" t="str">
            <v/>
          </cell>
        </row>
        <row r="5774">
          <cell r="A5774"/>
          <cell r="B5774" t="str">
            <v/>
          </cell>
          <cell r="C5774"/>
          <cell r="D5774" t="str">
            <v/>
          </cell>
          <cell r="E5774" t="str">
            <v/>
          </cell>
          <cell r="F5774" t="str">
            <v/>
          </cell>
          <cell r="G5774" t="str">
            <v/>
          </cell>
          <cell r="H5774" t="str">
            <v/>
          </cell>
          <cell r="I5774"/>
          <cell r="J5774"/>
          <cell r="K5774"/>
          <cell r="L5774"/>
          <cell r="M5774" t="str">
            <v/>
          </cell>
          <cell r="N5774"/>
          <cell r="O5774"/>
          <cell r="P5774"/>
          <cell r="Q5774" t="str">
            <v/>
          </cell>
          <cell r="R5774"/>
          <cell r="S5774" t="str">
            <v/>
          </cell>
          <cell r="T5774"/>
          <cell r="U5774"/>
          <cell r="V5774" t="str">
            <v/>
          </cell>
        </row>
        <row r="5775">
          <cell r="A5775"/>
          <cell r="B5775" t="str">
            <v/>
          </cell>
          <cell r="C5775"/>
          <cell r="D5775" t="str">
            <v/>
          </cell>
          <cell r="E5775" t="str">
            <v/>
          </cell>
          <cell r="F5775" t="str">
            <v/>
          </cell>
          <cell r="G5775" t="str">
            <v/>
          </cell>
          <cell r="H5775" t="str">
            <v/>
          </cell>
          <cell r="I5775"/>
          <cell r="J5775"/>
          <cell r="K5775"/>
          <cell r="L5775"/>
          <cell r="M5775" t="str">
            <v/>
          </cell>
          <cell r="N5775"/>
          <cell r="O5775"/>
          <cell r="P5775"/>
          <cell r="Q5775" t="str">
            <v/>
          </cell>
          <cell r="R5775"/>
          <cell r="S5775" t="str">
            <v/>
          </cell>
          <cell r="T5775"/>
          <cell r="U5775"/>
          <cell r="V5775" t="str">
            <v/>
          </cell>
        </row>
        <row r="5776">
          <cell r="A5776"/>
          <cell r="B5776" t="str">
            <v/>
          </cell>
          <cell r="C5776"/>
          <cell r="D5776" t="str">
            <v/>
          </cell>
          <cell r="E5776" t="str">
            <v/>
          </cell>
          <cell r="F5776" t="str">
            <v/>
          </cell>
          <cell r="G5776" t="str">
            <v/>
          </cell>
          <cell r="H5776" t="str">
            <v/>
          </cell>
          <cell r="I5776"/>
          <cell r="J5776"/>
          <cell r="K5776"/>
          <cell r="L5776"/>
          <cell r="M5776" t="str">
            <v/>
          </cell>
          <cell r="N5776"/>
          <cell r="O5776"/>
          <cell r="P5776"/>
          <cell r="Q5776" t="str">
            <v/>
          </cell>
          <cell r="R5776"/>
          <cell r="S5776" t="str">
            <v/>
          </cell>
          <cell r="T5776"/>
          <cell r="U5776"/>
          <cell r="V5776" t="str">
            <v/>
          </cell>
        </row>
        <row r="5777">
          <cell r="A5777"/>
          <cell r="B5777" t="str">
            <v/>
          </cell>
          <cell r="C5777"/>
          <cell r="D5777" t="str">
            <v/>
          </cell>
          <cell r="E5777" t="str">
            <v/>
          </cell>
          <cell r="F5777" t="str">
            <v/>
          </cell>
          <cell r="G5777" t="str">
            <v/>
          </cell>
          <cell r="H5777" t="str">
            <v/>
          </cell>
          <cell r="I5777"/>
          <cell r="J5777"/>
          <cell r="K5777"/>
          <cell r="L5777"/>
          <cell r="M5777" t="str">
            <v/>
          </cell>
          <cell r="N5777"/>
          <cell r="O5777"/>
          <cell r="P5777"/>
          <cell r="Q5777" t="str">
            <v/>
          </cell>
          <cell r="R5777"/>
          <cell r="S5777" t="str">
            <v/>
          </cell>
          <cell r="T5777"/>
          <cell r="U5777"/>
          <cell r="V5777" t="str">
            <v/>
          </cell>
        </row>
        <row r="5778">
          <cell r="A5778"/>
          <cell r="B5778" t="str">
            <v/>
          </cell>
          <cell r="C5778"/>
          <cell r="D5778" t="str">
            <v/>
          </cell>
          <cell r="E5778" t="str">
            <v/>
          </cell>
          <cell r="F5778" t="str">
            <v/>
          </cell>
          <cell r="G5778" t="str">
            <v/>
          </cell>
          <cell r="H5778" t="str">
            <v/>
          </cell>
          <cell r="I5778"/>
          <cell r="J5778"/>
          <cell r="K5778"/>
          <cell r="L5778"/>
          <cell r="M5778" t="str">
            <v/>
          </cell>
          <cell r="N5778"/>
          <cell r="O5778"/>
          <cell r="P5778"/>
          <cell r="Q5778" t="str">
            <v/>
          </cell>
          <cell r="R5778"/>
          <cell r="S5778" t="str">
            <v/>
          </cell>
          <cell r="T5778"/>
          <cell r="U5778"/>
          <cell r="V5778" t="str">
            <v/>
          </cell>
        </row>
        <row r="5779">
          <cell r="A5779"/>
          <cell r="B5779" t="str">
            <v/>
          </cell>
          <cell r="C5779"/>
          <cell r="D5779" t="str">
            <v/>
          </cell>
          <cell r="E5779" t="str">
            <v/>
          </cell>
          <cell r="F5779" t="str">
            <v/>
          </cell>
          <cell r="G5779" t="str">
            <v/>
          </cell>
          <cell r="H5779" t="str">
            <v/>
          </cell>
          <cell r="I5779"/>
          <cell r="J5779"/>
          <cell r="K5779"/>
          <cell r="L5779"/>
          <cell r="M5779" t="str">
            <v/>
          </cell>
          <cell r="N5779"/>
          <cell r="O5779"/>
          <cell r="P5779"/>
          <cell r="Q5779" t="str">
            <v/>
          </cell>
          <cell r="R5779"/>
          <cell r="S5779" t="str">
            <v/>
          </cell>
          <cell r="T5779"/>
          <cell r="U5779"/>
          <cell r="V5779" t="str">
            <v/>
          </cell>
        </row>
        <row r="5780">
          <cell r="A5780"/>
          <cell r="B5780" t="str">
            <v/>
          </cell>
          <cell r="C5780"/>
          <cell r="D5780" t="str">
            <v/>
          </cell>
          <cell r="E5780" t="str">
            <v/>
          </cell>
          <cell r="F5780" t="str">
            <v/>
          </cell>
          <cell r="G5780" t="str">
            <v/>
          </cell>
          <cell r="H5780" t="str">
            <v/>
          </cell>
          <cell r="I5780"/>
          <cell r="J5780"/>
          <cell r="K5780"/>
          <cell r="L5780"/>
          <cell r="M5780" t="str">
            <v/>
          </cell>
          <cell r="N5780"/>
          <cell r="O5780"/>
          <cell r="P5780"/>
          <cell r="Q5780" t="str">
            <v/>
          </cell>
          <cell r="R5780"/>
          <cell r="S5780" t="str">
            <v/>
          </cell>
          <cell r="T5780"/>
          <cell r="U5780"/>
          <cell r="V5780" t="str">
            <v/>
          </cell>
        </row>
        <row r="5781">
          <cell r="A5781"/>
          <cell r="B5781" t="str">
            <v/>
          </cell>
          <cell r="C5781"/>
          <cell r="D5781" t="str">
            <v/>
          </cell>
          <cell r="E5781" t="str">
            <v/>
          </cell>
          <cell r="F5781" t="str">
            <v/>
          </cell>
          <cell r="G5781" t="str">
            <v/>
          </cell>
          <cell r="H5781" t="str">
            <v/>
          </cell>
          <cell r="I5781"/>
          <cell r="J5781"/>
          <cell r="K5781"/>
          <cell r="L5781"/>
          <cell r="M5781" t="str">
            <v/>
          </cell>
          <cell r="N5781"/>
          <cell r="O5781"/>
          <cell r="P5781"/>
          <cell r="Q5781" t="str">
            <v/>
          </cell>
          <cell r="R5781"/>
          <cell r="S5781" t="str">
            <v/>
          </cell>
          <cell r="T5781"/>
          <cell r="U5781"/>
          <cell r="V5781" t="str">
            <v/>
          </cell>
        </row>
        <row r="5782">
          <cell r="A5782"/>
          <cell r="B5782" t="str">
            <v/>
          </cell>
          <cell r="C5782"/>
          <cell r="D5782" t="str">
            <v/>
          </cell>
          <cell r="E5782" t="str">
            <v/>
          </cell>
          <cell r="F5782" t="str">
            <v/>
          </cell>
          <cell r="G5782" t="str">
            <v/>
          </cell>
          <cell r="H5782" t="str">
            <v/>
          </cell>
          <cell r="I5782"/>
          <cell r="J5782"/>
          <cell r="K5782"/>
          <cell r="L5782"/>
          <cell r="M5782" t="str">
            <v/>
          </cell>
          <cell r="N5782"/>
          <cell r="O5782"/>
          <cell r="P5782"/>
          <cell r="Q5782" t="str">
            <v/>
          </cell>
          <cell r="R5782"/>
          <cell r="S5782" t="str">
            <v/>
          </cell>
          <cell r="T5782"/>
          <cell r="U5782"/>
          <cell r="V5782" t="str">
            <v/>
          </cell>
        </row>
        <row r="5783">
          <cell r="A5783"/>
          <cell r="B5783" t="str">
            <v/>
          </cell>
          <cell r="C5783"/>
          <cell r="D5783" t="str">
            <v/>
          </cell>
          <cell r="E5783" t="str">
            <v/>
          </cell>
          <cell r="F5783" t="str">
            <v/>
          </cell>
          <cell r="G5783" t="str">
            <v/>
          </cell>
          <cell r="H5783" t="str">
            <v/>
          </cell>
          <cell r="I5783"/>
          <cell r="J5783"/>
          <cell r="K5783"/>
          <cell r="L5783"/>
          <cell r="M5783" t="str">
            <v/>
          </cell>
          <cell r="N5783"/>
          <cell r="O5783"/>
          <cell r="P5783"/>
          <cell r="Q5783" t="str">
            <v/>
          </cell>
          <cell r="R5783"/>
          <cell r="S5783" t="str">
            <v/>
          </cell>
          <cell r="T5783"/>
          <cell r="U5783"/>
          <cell r="V5783" t="str">
            <v/>
          </cell>
        </row>
        <row r="5784">
          <cell r="A5784"/>
          <cell r="B5784" t="str">
            <v/>
          </cell>
          <cell r="C5784"/>
          <cell r="D5784" t="str">
            <v/>
          </cell>
          <cell r="E5784" t="str">
            <v/>
          </cell>
          <cell r="F5784" t="str">
            <v/>
          </cell>
          <cell r="G5784" t="str">
            <v/>
          </cell>
          <cell r="H5784" t="str">
            <v/>
          </cell>
          <cell r="I5784"/>
          <cell r="J5784"/>
          <cell r="K5784"/>
          <cell r="L5784"/>
          <cell r="M5784" t="str">
            <v/>
          </cell>
          <cell r="N5784"/>
          <cell r="O5784"/>
          <cell r="P5784"/>
          <cell r="Q5784" t="str">
            <v/>
          </cell>
          <cell r="R5784"/>
          <cell r="S5784" t="str">
            <v/>
          </cell>
          <cell r="T5784"/>
          <cell r="U5784"/>
          <cell r="V5784" t="str">
            <v/>
          </cell>
        </row>
        <row r="5785">
          <cell r="A5785"/>
          <cell r="B5785" t="str">
            <v/>
          </cell>
          <cell r="C5785"/>
          <cell r="D5785" t="str">
            <v/>
          </cell>
          <cell r="E5785" t="str">
            <v/>
          </cell>
          <cell r="F5785" t="str">
            <v/>
          </cell>
          <cell r="G5785" t="str">
            <v/>
          </cell>
          <cell r="H5785" t="str">
            <v/>
          </cell>
          <cell r="I5785"/>
          <cell r="J5785"/>
          <cell r="K5785"/>
          <cell r="L5785"/>
          <cell r="M5785" t="str">
            <v/>
          </cell>
          <cell r="N5785"/>
          <cell r="O5785"/>
          <cell r="P5785"/>
          <cell r="Q5785" t="str">
            <v/>
          </cell>
          <cell r="R5785"/>
          <cell r="S5785" t="str">
            <v/>
          </cell>
          <cell r="T5785"/>
          <cell r="U5785"/>
          <cell r="V5785" t="str">
            <v/>
          </cell>
        </row>
        <row r="5786">
          <cell r="A5786"/>
          <cell r="B5786" t="str">
            <v/>
          </cell>
          <cell r="C5786"/>
          <cell r="D5786" t="str">
            <v/>
          </cell>
          <cell r="E5786" t="str">
            <v/>
          </cell>
          <cell r="F5786" t="str">
            <v/>
          </cell>
          <cell r="G5786" t="str">
            <v/>
          </cell>
          <cell r="H5786" t="str">
            <v/>
          </cell>
          <cell r="I5786"/>
          <cell r="J5786"/>
          <cell r="K5786"/>
          <cell r="L5786"/>
          <cell r="M5786" t="str">
            <v/>
          </cell>
          <cell r="N5786"/>
          <cell r="O5786"/>
          <cell r="P5786"/>
          <cell r="Q5786" t="str">
            <v/>
          </cell>
          <cell r="R5786"/>
          <cell r="S5786" t="str">
            <v/>
          </cell>
          <cell r="T5786"/>
          <cell r="U5786"/>
          <cell r="V5786" t="str">
            <v/>
          </cell>
        </row>
        <row r="5787">
          <cell r="A5787"/>
          <cell r="B5787" t="str">
            <v/>
          </cell>
          <cell r="C5787"/>
          <cell r="D5787" t="str">
            <v/>
          </cell>
          <cell r="E5787" t="str">
            <v/>
          </cell>
          <cell r="F5787" t="str">
            <v/>
          </cell>
          <cell r="G5787" t="str">
            <v/>
          </cell>
          <cell r="H5787" t="str">
            <v/>
          </cell>
          <cell r="I5787"/>
          <cell r="J5787"/>
          <cell r="K5787"/>
          <cell r="L5787"/>
          <cell r="M5787" t="str">
            <v/>
          </cell>
          <cell r="N5787"/>
          <cell r="O5787"/>
          <cell r="P5787"/>
          <cell r="Q5787" t="str">
            <v/>
          </cell>
          <cell r="R5787"/>
          <cell r="S5787" t="str">
            <v/>
          </cell>
          <cell r="T5787"/>
          <cell r="U5787"/>
          <cell r="V5787" t="str">
            <v/>
          </cell>
        </row>
        <row r="5788">
          <cell r="A5788"/>
          <cell r="B5788" t="str">
            <v/>
          </cell>
          <cell r="C5788"/>
          <cell r="D5788" t="str">
            <v/>
          </cell>
          <cell r="E5788" t="str">
            <v/>
          </cell>
          <cell r="F5788" t="str">
            <v/>
          </cell>
          <cell r="G5788" t="str">
            <v/>
          </cell>
          <cell r="H5788" t="str">
            <v/>
          </cell>
          <cell r="I5788"/>
          <cell r="J5788"/>
          <cell r="K5788"/>
          <cell r="L5788"/>
          <cell r="M5788" t="str">
            <v/>
          </cell>
          <cell r="N5788"/>
          <cell r="O5788"/>
          <cell r="P5788"/>
          <cell r="Q5788" t="str">
            <v/>
          </cell>
          <cell r="R5788"/>
          <cell r="S5788" t="str">
            <v/>
          </cell>
          <cell r="T5788"/>
          <cell r="U5788"/>
          <cell r="V5788" t="str">
            <v/>
          </cell>
        </row>
        <row r="5789">
          <cell r="A5789"/>
          <cell r="B5789" t="str">
            <v/>
          </cell>
          <cell r="C5789"/>
          <cell r="D5789" t="str">
            <v/>
          </cell>
          <cell r="E5789" t="str">
            <v/>
          </cell>
          <cell r="F5789" t="str">
            <v/>
          </cell>
          <cell r="G5789" t="str">
            <v/>
          </cell>
          <cell r="H5789" t="str">
            <v/>
          </cell>
          <cell r="I5789"/>
          <cell r="J5789"/>
          <cell r="K5789"/>
          <cell r="L5789"/>
          <cell r="M5789" t="str">
            <v/>
          </cell>
          <cell r="N5789"/>
          <cell r="O5789"/>
          <cell r="P5789"/>
          <cell r="Q5789" t="str">
            <v/>
          </cell>
          <cell r="R5789"/>
          <cell r="S5789" t="str">
            <v/>
          </cell>
          <cell r="T5789"/>
          <cell r="U5789"/>
          <cell r="V5789" t="str">
            <v/>
          </cell>
        </row>
        <row r="5790">
          <cell r="A5790"/>
          <cell r="B5790" t="str">
            <v/>
          </cell>
          <cell r="C5790"/>
          <cell r="D5790" t="str">
            <v/>
          </cell>
          <cell r="E5790" t="str">
            <v/>
          </cell>
          <cell r="F5790" t="str">
            <v/>
          </cell>
          <cell r="G5790" t="str">
            <v/>
          </cell>
          <cell r="H5790" t="str">
            <v/>
          </cell>
          <cell r="I5790"/>
          <cell r="J5790"/>
          <cell r="K5790"/>
          <cell r="L5790"/>
          <cell r="M5790" t="str">
            <v/>
          </cell>
          <cell r="N5790"/>
          <cell r="O5790"/>
          <cell r="P5790"/>
          <cell r="Q5790" t="str">
            <v/>
          </cell>
          <cell r="R5790"/>
          <cell r="S5790" t="str">
            <v/>
          </cell>
          <cell r="T5790"/>
          <cell r="U5790"/>
          <cell r="V5790" t="str">
            <v/>
          </cell>
        </row>
        <row r="5791">
          <cell r="A5791"/>
          <cell r="B5791" t="str">
            <v/>
          </cell>
          <cell r="C5791"/>
          <cell r="D5791" t="str">
            <v/>
          </cell>
          <cell r="E5791" t="str">
            <v/>
          </cell>
          <cell r="F5791" t="str">
            <v/>
          </cell>
          <cell r="G5791" t="str">
            <v/>
          </cell>
          <cell r="H5791" t="str">
            <v/>
          </cell>
          <cell r="I5791"/>
          <cell r="J5791"/>
          <cell r="K5791"/>
          <cell r="L5791"/>
          <cell r="M5791" t="str">
            <v/>
          </cell>
          <cell r="N5791"/>
          <cell r="O5791"/>
          <cell r="P5791"/>
          <cell r="Q5791" t="str">
            <v/>
          </cell>
          <cell r="R5791"/>
          <cell r="S5791" t="str">
            <v/>
          </cell>
          <cell r="T5791"/>
          <cell r="U5791"/>
          <cell r="V5791" t="str">
            <v/>
          </cell>
        </row>
        <row r="5792">
          <cell r="A5792"/>
          <cell r="B5792" t="str">
            <v/>
          </cell>
          <cell r="C5792"/>
          <cell r="D5792" t="str">
            <v/>
          </cell>
          <cell r="E5792" t="str">
            <v/>
          </cell>
          <cell r="F5792" t="str">
            <v/>
          </cell>
          <cell r="G5792" t="str">
            <v/>
          </cell>
          <cell r="H5792" t="str">
            <v/>
          </cell>
          <cell r="I5792"/>
          <cell r="J5792"/>
          <cell r="K5792"/>
          <cell r="L5792"/>
          <cell r="M5792" t="str">
            <v/>
          </cell>
          <cell r="N5792"/>
          <cell r="O5792"/>
          <cell r="P5792"/>
          <cell r="Q5792" t="str">
            <v/>
          </cell>
          <cell r="R5792"/>
          <cell r="S5792" t="str">
            <v/>
          </cell>
          <cell r="T5792"/>
          <cell r="U5792"/>
          <cell r="V5792" t="str">
            <v/>
          </cell>
        </row>
        <row r="5793">
          <cell r="A5793"/>
          <cell r="B5793" t="str">
            <v/>
          </cell>
          <cell r="C5793"/>
          <cell r="D5793" t="str">
            <v/>
          </cell>
          <cell r="E5793" t="str">
            <v/>
          </cell>
          <cell r="F5793" t="str">
            <v/>
          </cell>
          <cell r="G5793" t="str">
            <v/>
          </cell>
          <cell r="H5793" t="str">
            <v/>
          </cell>
          <cell r="I5793"/>
          <cell r="J5793"/>
          <cell r="K5793"/>
          <cell r="L5793"/>
          <cell r="M5793" t="str">
            <v/>
          </cell>
          <cell r="N5793"/>
          <cell r="O5793"/>
          <cell r="P5793"/>
          <cell r="Q5793" t="str">
            <v/>
          </cell>
          <cell r="R5793"/>
          <cell r="S5793" t="str">
            <v/>
          </cell>
          <cell r="T5793"/>
          <cell r="U5793"/>
          <cell r="V5793" t="str">
            <v/>
          </cell>
        </row>
        <row r="5794">
          <cell r="A5794"/>
          <cell r="B5794" t="str">
            <v/>
          </cell>
          <cell r="C5794"/>
          <cell r="D5794" t="str">
            <v/>
          </cell>
          <cell r="E5794" t="str">
            <v/>
          </cell>
          <cell r="F5794" t="str">
            <v/>
          </cell>
          <cell r="G5794" t="str">
            <v/>
          </cell>
          <cell r="H5794" t="str">
            <v/>
          </cell>
          <cell r="I5794"/>
          <cell r="J5794"/>
          <cell r="K5794"/>
          <cell r="L5794"/>
          <cell r="M5794" t="str">
            <v/>
          </cell>
          <cell r="N5794"/>
          <cell r="O5794"/>
          <cell r="P5794"/>
          <cell r="Q5794" t="str">
            <v/>
          </cell>
          <cell r="R5794"/>
          <cell r="S5794" t="str">
            <v/>
          </cell>
          <cell r="T5794"/>
          <cell r="U5794"/>
          <cell r="V5794" t="str">
            <v/>
          </cell>
        </row>
        <row r="5795">
          <cell r="A5795"/>
          <cell r="B5795" t="str">
            <v/>
          </cell>
          <cell r="C5795"/>
          <cell r="D5795" t="str">
            <v/>
          </cell>
          <cell r="E5795" t="str">
            <v/>
          </cell>
          <cell r="F5795" t="str">
            <v/>
          </cell>
          <cell r="G5795" t="str">
            <v/>
          </cell>
          <cell r="H5795" t="str">
            <v/>
          </cell>
          <cell r="I5795"/>
          <cell r="J5795"/>
          <cell r="K5795"/>
          <cell r="L5795"/>
          <cell r="M5795" t="str">
            <v/>
          </cell>
          <cell r="N5795"/>
          <cell r="O5795"/>
          <cell r="P5795"/>
          <cell r="Q5795" t="str">
            <v/>
          </cell>
          <cell r="R5795"/>
          <cell r="S5795" t="str">
            <v/>
          </cell>
          <cell r="T5795"/>
          <cell r="U5795"/>
          <cell r="V5795" t="str">
            <v/>
          </cell>
        </row>
        <row r="5796">
          <cell r="A5796"/>
          <cell r="B5796" t="str">
            <v/>
          </cell>
          <cell r="C5796"/>
          <cell r="D5796" t="str">
            <v/>
          </cell>
          <cell r="E5796" t="str">
            <v/>
          </cell>
          <cell r="F5796" t="str">
            <v/>
          </cell>
          <cell r="G5796" t="str">
            <v/>
          </cell>
          <cell r="H5796" t="str">
            <v/>
          </cell>
          <cell r="I5796"/>
          <cell r="J5796"/>
          <cell r="K5796"/>
          <cell r="L5796"/>
          <cell r="M5796" t="str">
            <v/>
          </cell>
          <cell r="N5796"/>
          <cell r="O5796"/>
          <cell r="P5796"/>
          <cell r="Q5796" t="str">
            <v/>
          </cell>
          <cell r="R5796"/>
          <cell r="S5796" t="str">
            <v/>
          </cell>
          <cell r="T5796"/>
          <cell r="U5796"/>
          <cell r="V5796" t="str">
            <v/>
          </cell>
        </row>
        <row r="5797">
          <cell r="A5797"/>
          <cell r="B5797" t="str">
            <v/>
          </cell>
          <cell r="C5797"/>
          <cell r="D5797" t="str">
            <v/>
          </cell>
          <cell r="E5797" t="str">
            <v/>
          </cell>
          <cell r="F5797" t="str">
            <v/>
          </cell>
          <cell r="G5797" t="str">
            <v/>
          </cell>
          <cell r="H5797" t="str">
            <v/>
          </cell>
          <cell r="I5797"/>
          <cell r="J5797"/>
          <cell r="K5797"/>
          <cell r="L5797"/>
          <cell r="M5797" t="str">
            <v/>
          </cell>
          <cell r="N5797"/>
          <cell r="O5797"/>
          <cell r="P5797"/>
          <cell r="Q5797" t="str">
            <v/>
          </cell>
          <cell r="R5797"/>
          <cell r="S5797" t="str">
            <v/>
          </cell>
          <cell r="T5797"/>
          <cell r="U5797"/>
          <cell r="V5797" t="str">
            <v/>
          </cell>
        </row>
        <row r="5798">
          <cell r="A5798"/>
          <cell r="B5798" t="str">
            <v/>
          </cell>
          <cell r="C5798"/>
          <cell r="D5798" t="str">
            <v/>
          </cell>
          <cell r="E5798" t="str">
            <v/>
          </cell>
          <cell r="F5798" t="str">
            <v/>
          </cell>
          <cell r="G5798" t="str">
            <v/>
          </cell>
          <cell r="H5798" t="str">
            <v/>
          </cell>
          <cell r="I5798"/>
          <cell r="J5798"/>
          <cell r="K5798"/>
          <cell r="L5798"/>
          <cell r="M5798" t="str">
            <v/>
          </cell>
          <cell r="N5798"/>
          <cell r="O5798"/>
          <cell r="P5798"/>
          <cell r="Q5798" t="str">
            <v/>
          </cell>
          <cell r="R5798"/>
          <cell r="S5798" t="str">
            <v/>
          </cell>
          <cell r="T5798"/>
          <cell r="U5798"/>
          <cell r="V5798" t="str">
            <v/>
          </cell>
        </row>
        <row r="5799">
          <cell r="A5799"/>
          <cell r="B5799" t="str">
            <v/>
          </cell>
          <cell r="C5799"/>
          <cell r="D5799" t="str">
            <v/>
          </cell>
          <cell r="E5799" t="str">
            <v/>
          </cell>
          <cell r="F5799" t="str">
            <v/>
          </cell>
          <cell r="G5799" t="str">
            <v/>
          </cell>
          <cell r="H5799" t="str">
            <v/>
          </cell>
          <cell r="I5799"/>
          <cell r="J5799"/>
          <cell r="K5799"/>
          <cell r="L5799"/>
          <cell r="M5799" t="str">
            <v/>
          </cell>
          <cell r="N5799"/>
          <cell r="O5799"/>
          <cell r="P5799"/>
          <cell r="Q5799" t="str">
            <v/>
          </cell>
          <cell r="R5799"/>
          <cell r="S5799" t="str">
            <v/>
          </cell>
          <cell r="T5799"/>
          <cell r="U5799"/>
          <cell r="V5799" t="str">
            <v/>
          </cell>
        </row>
        <row r="5800">
          <cell r="A5800"/>
          <cell r="B5800" t="str">
            <v/>
          </cell>
          <cell r="C5800"/>
          <cell r="D5800" t="str">
            <v/>
          </cell>
          <cell r="E5800" t="str">
            <v/>
          </cell>
          <cell r="F5800" t="str">
            <v/>
          </cell>
          <cell r="G5800" t="str">
            <v/>
          </cell>
          <cell r="H5800" t="str">
            <v/>
          </cell>
          <cell r="I5800"/>
          <cell r="J5800"/>
          <cell r="K5800"/>
          <cell r="L5800"/>
          <cell r="M5800" t="str">
            <v/>
          </cell>
          <cell r="N5800"/>
          <cell r="O5800"/>
          <cell r="P5800"/>
          <cell r="Q5800" t="str">
            <v/>
          </cell>
          <cell r="R5800"/>
          <cell r="S5800" t="str">
            <v/>
          </cell>
          <cell r="T5800"/>
          <cell r="U5800"/>
          <cell r="V5800" t="str">
            <v/>
          </cell>
        </row>
        <row r="5801">
          <cell r="A5801"/>
          <cell r="B5801" t="str">
            <v/>
          </cell>
          <cell r="C5801"/>
          <cell r="D5801" t="str">
            <v/>
          </cell>
          <cell r="E5801" t="str">
            <v/>
          </cell>
          <cell r="F5801" t="str">
            <v/>
          </cell>
          <cell r="G5801" t="str">
            <v/>
          </cell>
          <cell r="H5801" t="str">
            <v/>
          </cell>
          <cell r="I5801"/>
          <cell r="J5801"/>
          <cell r="K5801"/>
          <cell r="L5801"/>
          <cell r="M5801" t="str">
            <v/>
          </cell>
          <cell r="N5801"/>
          <cell r="O5801"/>
          <cell r="P5801"/>
          <cell r="Q5801" t="str">
            <v/>
          </cell>
          <cell r="R5801"/>
          <cell r="S5801" t="str">
            <v/>
          </cell>
          <cell r="T5801"/>
          <cell r="U5801"/>
          <cell r="V5801" t="str">
            <v/>
          </cell>
        </row>
        <row r="5802">
          <cell r="A5802"/>
          <cell r="B5802" t="str">
            <v/>
          </cell>
          <cell r="C5802"/>
          <cell r="D5802" t="str">
            <v/>
          </cell>
          <cell r="E5802" t="str">
            <v/>
          </cell>
          <cell r="F5802" t="str">
            <v/>
          </cell>
          <cell r="G5802" t="str">
            <v/>
          </cell>
          <cell r="H5802" t="str">
            <v/>
          </cell>
          <cell r="I5802"/>
          <cell r="J5802"/>
          <cell r="K5802"/>
          <cell r="L5802"/>
          <cell r="M5802" t="str">
            <v/>
          </cell>
          <cell r="N5802"/>
          <cell r="O5802"/>
          <cell r="P5802"/>
          <cell r="Q5802" t="str">
            <v/>
          </cell>
          <cell r="R5802"/>
          <cell r="S5802" t="str">
            <v/>
          </cell>
          <cell r="T5802"/>
          <cell r="U5802"/>
          <cell r="V5802" t="str">
            <v/>
          </cell>
        </row>
        <row r="5803">
          <cell r="A5803"/>
          <cell r="B5803" t="str">
            <v/>
          </cell>
          <cell r="C5803"/>
          <cell r="D5803" t="str">
            <v/>
          </cell>
          <cell r="E5803" t="str">
            <v/>
          </cell>
          <cell r="F5803" t="str">
            <v/>
          </cell>
          <cell r="G5803" t="str">
            <v/>
          </cell>
          <cell r="H5803" t="str">
            <v/>
          </cell>
          <cell r="I5803"/>
          <cell r="J5803"/>
          <cell r="K5803"/>
          <cell r="L5803"/>
          <cell r="M5803" t="str">
            <v/>
          </cell>
          <cell r="N5803"/>
          <cell r="O5803"/>
          <cell r="P5803"/>
          <cell r="Q5803" t="str">
            <v/>
          </cell>
          <cell r="R5803"/>
          <cell r="S5803" t="str">
            <v/>
          </cell>
          <cell r="T5803"/>
          <cell r="U5803"/>
          <cell r="V5803" t="str">
            <v/>
          </cell>
        </row>
        <row r="5804">
          <cell r="A5804"/>
          <cell r="B5804" t="str">
            <v/>
          </cell>
          <cell r="C5804"/>
          <cell r="D5804" t="str">
            <v/>
          </cell>
          <cell r="E5804" t="str">
            <v/>
          </cell>
          <cell r="F5804" t="str">
            <v/>
          </cell>
          <cell r="G5804" t="str">
            <v/>
          </cell>
          <cell r="H5804" t="str">
            <v/>
          </cell>
          <cell r="I5804"/>
          <cell r="J5804"/>
          <cell r="K5804"/>
          <cell r="L5804"/>
          <cell r="M5804" t="str">
            <v/>
          </cell>
          <cell r="N5804"/>
          <cell r="O5804"/>
          <cell r="P5804"/>
          <cell r="Q5804" t="str">
            <v/>
          </cell>
          <cell r="R5804"/>
          <cell r="S5804" t="str">
            <v/>
          </cell>
          <cell r="T5804"/>
          <cell r="U5804"/>
          <cell r="V5804" t="str">
            <v/>
          </cell>
        </row>
        <row r="5805">
          <cell r="A5805"/>
          <cell r="B5805" t="str">
            <v/>
          </cell>
          <cell r="C5805"/>
          <cell r="D5805" t="str">
            <v/>
          </cell>
          <cell r="E5805" t="str">
            <v/>
          </cell>
          <cell r="F5805" t="str">
            <v/>
          </cell>
          <cell r="G5805" t="str">
            <v/>
          </cell>
          <cell r="H5805" t="str">
            <v/>
          </cell>
          <cell r="I5805"/>
          <cell r="J5805"/>
          <cell r="K5805"/>
          <cell r="L5805"/>
          <cell r="M5805" t="str">
            <v/>
          </cell>
          <cell r="N5805"/>
          <cell r="O5805"/>
          <cell r="P5805"/>
          <cell r="Q5805" t="str">
            <v/>
          </cell>
          <cell r="R5805"/>
          <cell r="S5805" t="str">
            <v/>
          </cell>
          <cell r="T5805"/>
          <cell r="U5805"/>
          <cell r="V5805" t="str">
            <v/>
          </cell>
        </row>
        <row r="5806">
          <cell r="A5806"/>
          <cell r="B5806" t="str">
            <v/>
          </cell>
          <cell r="C5806"/>
          <cell r="D5806" t="str">
            <v/>
          </cell>
          <cell r="E5806" t="str">
            <v/>
          </cell>
          <cell r="F5806" t="str">
            <v/>
          </cell>
          <cell r="G5806" t="str">
            <v/>
          </cell>
          <cell r="H5806" t="str">
            <v/>
          </cell>
          <cell r="I5806"/>
          <cell r="J5806"/>
          <cell r="K5806"/>
          <cell r="L5806"/>
          <cell r="M5806" t="str">
            <v/>
          </cell>
          <cell r="N5806"/>
          <cell r="O5806"/>
          <cell r="P5806"/>
          <cell r="Q5806" t="str">
            <v/>
          </cell>
          <cell r="R5806"/>
          <cell r="S5806" t="str">
            <v/>
          </cell>
          <cell r="T5806"/>
          <cell r="U5806"/>
          <cell r="V5806" t="str">
            <v/>
          </cell>
        </row>
        <row r="5807">
          <cell r="A5807"/>
          <cell r="B5807" t="str">
            <v/>
          </cell>
          <cell r="C5807"/>
          <cell r="D5807" t="str">
            <v/>
          </cell>
          <cell r="E5807" t="str">
            <v/>
          </cell>
          <cell r="F5807" t="str">
            <v/>
          </cell>
          <cell r="G5807" t="str">
            <v/>
          </cell>
          <cell r="H5807" t="str">
            <v/>
          </cell>
          <cell r="I5807"/>
          <cell r="J5807"/>
          <cell r="K5807"/>
          <cell r="L5807"/>
          <cell r="M5807" t="str">
            <v/>
          </cell>
          <cell r="N5807"/>
          <cell r="O5807"/>
          <cell r="P5807"/>
          <cell r="Q5807" t="str">
            <v/>
          </cell>
          <cell r="R5807"/>
          <cell r="S5807" t="str">
            <v/>
          </cell>
          <cell r="T5807"/>
          <cell r="U5807"/>
          <cell r="V5807" t="str">
            <v/>
          </cell>
        </row>
        <row r="5808">
          <cell r="A5808"/>
          <cell r="B5808" t="str">
            <v/>
          </cell>
          <cell r="C5808"/>
          <cell r="D5808" t="str">
            <v/>
          </cell>
          <cell r="E5808" t="str">
            <v/>
          </cell>
          <cell r="F5808" t="str">
            <v/>
          </cell>
          <cell r="G5808" t="str">
            <v/>
          </cell>
          <cell r="H5808" t="str">
            <v/>
          </cell>
          <cell r="I5808"/>
          <cell r="J5808"/>
          <cell r="K5808"/>
          <cell r="L5808"/>
          <cell r="M5808" t="str">
            <v/>
          </cell>
          <cell r="N5808"/>
          <cell r="O5808"/>
          <cell r="P5808"/>
          <cell r="Q5808" t="str">
            <v/>
          </cell>
          <cell r="R5808"/>
          <cell r="S5808" t="str">
            <v/>
          </cell>
          <cell r="T5808"/>
          <cell r="U5808"/>
          <cell r="V5808" t="str">
            <v/>
          </cell>
        </row>
        <row r="5809">
          <cell r="A5809"/>
          <cell r="B5809" t="str">
            <v/>
          </cell>
          <cell r="C5809"/>
          <cell r="D5809" t="str">
            <v/>
          </cell>
          <cell r="E5809" t="str">
            <v/>
          </cell>
          <cell r="F5809" t="str">
            <v/>
          </cell>
          <cell r="G5809" t="str">
            <v/>
          </cell>
          <cell r="H5809" t="str">
            <v/>
          </cell>
          <cell r="I5809"/>
          <cell r="J5809"/>
          <cell r="K5809"/>
          <cell r="L5809"/>
          <cell r="M5809" t="str">
            <v/>
          </cell>
          <cell r="N5809"/>
          <cell r="O5809"/>
          <cell r="P5809"/>
          <cell r="Q5809" t="str">
            <v/>
          </cell>
          <cell r="R5809"/>
          <cell r="S5809" t="str">
            <v/>
          </cell>
          <cell r="T5809"/>
          <cell r="U5809"/>
          <cell r="V5809" t="str">
            <v/>
          </cell>
        </row>
        <row r="5810">
          <cell r="A5810"/>
          <cell r="B5810" t="str">
            <v/>
          </cell>
          <cell r="C5810"/>
          <cell r="D5810" t="str">
            <v/>
          </cell>
          <cell r="E5810" t="str">
            <v/>
          </cell>
          <cell r="F5810" t="str">
            <v/>
          </cell>
          <cell r="G5810" t="str">
            <v/>
          </cell>
          <cell r="H5810" t="str">
            <v/>
          </cell>
          <cell r="I5810"/>
          <cell r="J5810"/>
          <cell r="K5810"/>
          <cell r="L5810"/>
          <cell r="M5810" t="str">
            <v/>
          </cell>
          <cell r="N5810"/>
          <cell r="O5810"/>
          <cell r="P5810"/>
          <cell r="Q5810" t="str">
            <v/>
          </cell>
          <cell r="R5810"/>
          <cell r="S5810" t="str">
            <v/>
          </cell>
          <cell r="T5810"/>
          <cell r="U5810"/>
          <cell r="V5810" t="str">
            <v/>
          </cell>
        </row>
        <row r="5811">
          <cell r="A5811"/>
          <cell r="B5811" t="str">
            <v/>
          </cell>
          <cell r="C5811"/>
          <cell r="D5811" t="str">
            <v/>
          </cell>
          <cell r="E5811" t="str">
            <v/>
          </cell>
          <cell r="F5811" t="str">
            <v/>
          </cell>
          <cell r="G5811" t="str">
            <v/>
          </cell>
          <cell r="H5811" t="str">
            <v/>
          </cell>
          <cell r="I5811"/>
          <cell r="J5811"/>
          <cell r="K5811"/>
          <cell r="L5811"/>
          <cell r="M5811" t="str">
            <v/>
          </cell>
          <cell r="N5811"/>
          <cell r="O5811"/>
          <cell r="P5811"/>
          <cell r="Q5811" t="str">
            <v/>
          </cell>
          <cell r="R5811"/>
          <cell r="S5811" t="str">
            <v/>
          </cell>
          <cell r="T5811"/>
          <cell r="U5811"/>
          <cell r="V5811" t="str">
            <v/>
          </cell>
        </row>
        <row r="5812">
          <cell r="A5812"/>
          <cell r="B5812" t="str">
            <v/>
          </cell>
          <cell r="C5812"/>
          <cell r="D5812" t="str">
            <v/>
          </cell>
          <cell r="E5812" t="str">
            <v/>
          </cell>
          <cell r="F5812" t="str">
            <v/>
          </cell>
          <cell r="G5812" t="str">
            <v/>
          </cell>
          <cell r="H5812" t="str">
            <v/>
          </cell>
          <cell r="I5812"/>
          <cell r="J5812"/>
          <cell r="K5812"/>
          <cell r="L5812"/>
          <cell r="M5812" t="str">
            <v/>
          </cell>
          <cell r="N5812"/>
          <cell r="O5812"/>
          <cell r="P5812"/>
          <cell r="Q5812" t="str">
            <v/>
          </cell>
          <cell r="R5812"/>
          <cell r="S5812" t="str">
            <v/>
          </cell>
          <cell r="T5812"/>
          <cell r="U5812"/>
          <cell r="V5812" t="str">
            <v/>
          </cell>
        </row>
        <row r="5813">
          <cell r="A5813"/>
          <cell r="B5813" t="str">
            <v/>
          </cell>
          <cell r="C5813"/>
          <cell r="D5813" t="str">
            <v/>
          </cell>
          <cell r="E5813" t="str">
            <v/>
          </cell>
          <cell r="F5813" t="str">
            <v/>
          </cell>
          <cell r="G5813" t="str">
            <v/>
          </cell>
          <cell r="H5813" t="str">
            <v/>
          </cell>
          <cell r="I5813"/>
          <cell r="J5813"/>
          <cell r="K5813"/>
          <cell r="L5813"/>
          <cell r="M5813" t="str">
            <v/>
          </cell>
          <cell r="N5813"/>
          <cell r="O5813"/>
          <cell r="P5813"/>
          <cell r="Q5813" t="str">
            <v/>
          </cell>
          <cell r="R5813"/>
          <cell r="S5813" t="str">
            <v/>
          </cell>
          <cell r="T5813"/>
          <cell r="U5813"/>
          <cell r="V5813" t="str">
            <v/>
          </cell>
        </row>
        <row r="5814">
          <cell r="A5814"/>
          <cell r="B5814" t="str">
            <v/>
          </cell>
          <cell r="C5814"/>
          <cell r="D5814" t="str">
            <v/>
          </cell>
          <cell r="E5814" t="str">
            <v/>
          </cell>
          <cell r="F5814" t="str">
            <v/>
          </cell>
          <cell r="G5814" t="str">
            <v/>
          </cell>
          <cell r="H5814" t="str">
            <v/>
          </cell>
          <cell r="I5814"/>
          <cell r="J5814"/>
          <cell r="K5814"/>
          <cell r="L5814"/>
          <cell r="M5814" t="str">
            <v/>
          </cell>
          <cell r="N5814"/>
          <cell r="O5814"/>
          <cell r="P5814"/>
          <cell r="Q5814" t="str">
            <v/>
          </cell>
          <cell r="R5814"/>
          <cell r="S5814" t="str">
            <v/>
          </cell>
          <cell r="T5814"/>
          <cell r="U5814"/>
          <cell r="V5814" t="str">
            <v/>
          </cell>
        </row>
        <row r="5815">
          <cell r="A5815"/>
          <cell r="B5815" t="str">
            <v/>
          </cell>
          <cell r="C5815"/>
          <cell r="D5815" t="str">
            <v/>
          </cell>
          <cell r="E5815" t="str">
            <v/>
          </cell>
          <cell r="F5815" t="str">
            <v/>
          </cell>
          <cell r="G5815" t="str">
            <v/>
          </cell>
          <cell r="H5815" t="str">
            <v/>
          </cell>
          <cell r="I5815"/>
          <cell r="J5815"/>
          <cell r="K5815"/>
          <cell r="L5815"/>
          <cell r="M5815" t="str">
            <v/>
          </cell>
          <cell r="N5815"/>
          <cell r="O5815"/>
          <cell r="P5815"/>
          <cell r="Q5815" t="str">
            <v/>
          </cell>
          <cell r="R5815"/>
          <cell r="S5815" t="str">
            <v/>
          </cell>
          <cell r="T5815"/>
          <cell r="U5815"/>
          <cell r="V5815" t="str">
            <v/>
          </cell>
        </row>
        <row r="5816">
          <cell r="A5816"/>
          <cell r="B5816" t="str">
            <v/>
          </cell>
          <cell r="C5816"/>
          <cell r="D5816" t="str">
            <v/>
          </cell>
          <cell r="E5816" t="str">
            <v/>
          </cell>
          <cell r="F5816" t="str">
            <v/>
          </cell>
          <cell r="G5816" t="str">
            <v/>
          </cell>
          <cell r="H5816" t="str">
            <v/>
          </cell>
          <cell r="I5816"/>
          <cell r="J5816"/>
          <cell r="K5816"/>
          <cell r="L5816"/>
          <cell r="M5816" t="str">
            <v/>
          </cell>
          <cell r="N5816"/>
          <cell r="O5816"/>
          <cell r="P5816"/>
          <cell r="Q5816" t="str">
            <v/>
          </cell>
          <cell r="R5816"/>
          <cell r="S5816" t="str">
            <v/>
          </cell>
          <cell r="T5816"/>
          <cell r="U5816"/>
          <cell r="V5816" t="str">
            <v/>
          </cell>
        </row>
        <row r="5817">
          <cell r="A5817"/>
          <cell r="B5817" t="str">
            <v/>
          </cell>
          <cell r="C5817"/>
          <cell r="D5817" t="str">
            <v/>
          </cell>
          <cell r="E5817" t="str">
            <v/>
          </cell>
          <cell r="F5817" t="str">
            <v/>
          </cell>
          <cell r="G5817" t="str">
            <v/>
          </cell>
          <cell r="H5817" t="str">
            <v/>
          </cell>
          <cell r="I5817"/>
          <cell r="J5817"/>
          <cell r="K5817"/>
          <cell r="L5817"/>
          <cell r="M5817" t="str">
            <v/>
          </cell>
          <cell r="N5817"/>
          <cell r="O5817"/>
          <cell r="P5817"/>
          <cell r="Q5817" t="str">
            <v/>
          </cell>
          <cell r="R5817"/>
          <cell r="S5817" t="str">
            <v/>
          </cell>
          <cell r="T5817"/>
          <cell r="U5817"/>
          <cell r="V5817" t="str">
            <v/>
          </cell>
        </row>
        <row r="5818">
          <cell r="A5818"/>
          <cell r="B5818" t="str">
            <v/>
          </cell>
          <cell r="C5818"/>
          <cell r="D5818" t="str">
            <v/>
          </cell>
          <cell r="E5818" t="str">
            <v/>
          </cell>
          <cell r="F5818" t="str">
            <v/>
          </cell>
          <cell r="G5818" t="str">
            <v/>
          </cell>
          <cell r="H5818" t="str">
            <v/>
          </cell>
          <cell r="I5818"/>
          <cell r="J5818"/>
          <cell r="K5818"/>
          <cell r="L5818"/>
          <cell r="M5818" t="str">
            <v/>
          </cell>
          <cell r="N5818"/>
          <cell r="O5818"/>
          <cell r="P5818"/>
          <cell r="Q5818" t="str">
            <v/>
          </cell>
          <cell r="R5818"/>
          <cell r="S5818" t="str">
            <v/>
          </cell>
          <cell r="T5818"/>
          <cell r="U5818"/>
          <cell r="V5818" t="str">
            <v/>
          </cell>
        </row>
        <row r="5819">
          <cell r="A5819"/>
          <cell r="B5819" t="str">
            <v/>
          </cell>
          <cell r="C5819"/>
          <cell r="D5819" t="str">
            <v/>
          </cell>
          <cell r="E5819" t="str">
            <v/>
          </cell>
          <cell r="F5819" t="str">
            <v/>
          </cell>
          <cell r="G5819" t="str">
            <v/>
          </cell>
          <cell r="H5819" t="str">
            <v/>
          </cell>
          <cell r="I5819"/>
          <cell r="J5819"/>
          <cell r="K5819"/>
          <cell r="L5819"/>
          <cell r="M5819" t="str">
            <v/>
          </cell>
          <cell r="N5819"/>
          <cell r="O5819"/>
          <cell r="P5819"/>
          <cell r="Q5819" t="str">
            <v/>
          </cell>
          <cell r="R5819"/>
          <cell r="S5819" t="str">
            <v/>
          </cell>
          <cell r="T5819"/>
          <cell r="U5819"/>
          <cell r="V5819" t="str">
            <v/>
          </cell>
        </row>
        <row r="5820">
          <cell r="A5820"/>
          <cell r="B5820" t="str">
            <v/>
          </cell>
          <cell r="C5820"/>
          <cell r="D5820" t="str">
            <v/>
          </cell>
          <cell r="E5820" t="str">
            <v/>
          </cell>
          <cell r="F5820" t="str">
            <v/>
          </cell>
          <cell r="G5820" t="str">
            <v/>
          </cell>
          <cell r="H5820" t="str">
            <v/>
          </cell>
          <cell r="I5820"/>
          <cell r="J5820"/>
          <cell r="K5820"/>
          <cell r="L5820"/>
          <cell r="M5820" t="str">
            <v/>
          </cell>
          <cell r="N5820"/>
          <cell r="O5820"/>
          <cell r="P5820"/>
          <cell r="Q5820" t="str">
            <v/>
          </cell>
          <cell r="R5820"/>
          <cell r="S5820" t="str">
            <v/>
          </cell>
          <cell r="T5820"/>
          <cell r="U5820"/>
          <cell r="V5820" t="str">
            <v/>
          </cell>
        </row>
        <row r="5821">
          <cell r="A5821"/>
          <cell r="B5821" t="str">
            <v/>
          </cell>
          <cell r="C5821"/>
          <cell r="D5821" t="str">
            <v/>
          </cell>
          <cell r="E5821" t="str">
            <v/>
          </cell>
          <cell r="F5821" t="str">
            <v/>
          </cell>
          <cell r="G5821" t="str">
            <v/>
          </cell>
          <cell r="H5821" t="str">
            <v/>
          </cell>
          <cell r="I5821"/>
          <cell r="J5821"/>
          <cell r="K5821"/>
          <cell r="L5821"/>
          <cell r="M5821" t="str">
            <v/>
          </cell>
          <cell r="N5821"/>
          <cell r="O5821"/>
          <cell r="P5821"/>
          <cell r="Q5821" t="str">
            <v/>
          </cell>
          <cell r="R5821"/>
          <cell r="S5821" t="str">
            <v/>
          </cell>
          <cell r="T5821"/>
          <cell r="U5821"/>
          <cell r="V5821" t="str">
            <v/>
          </cell>
        </row>
        <row r="5822">
          <cell r="A5822"/>
          <cell r="B5822" t="str">
            <v/>
          </cell>
          <cell r="C5822"/>
          <cell r="D5822" t="str">
            <v/>
          </cell>
          <cell r="E5822" t="str">
            <v/>
          </cell>
          <cell r="F5822" t="str">
            <v/>
          </cell>
          <cell r="G5822" t="str">
            <v/>
          </cell>
          <cell r="H5822" t="str">
            <v/>
          </cell>
          <cell r="I5822"/>
          <cell r="J5822"/>
          <cell r="K5822"/>
          <cell r="L5822"/>
          <cell r="M5822" t="str">
            <v/>
          </cell>
          <cell r="N5822"/>
          <cell r="O5822"/>
          <cell r="P5822"/>
          <cell r="Q5822" t="str">
            <v/>
          </cell>
          <cell r="R5822"/>
          <cell r="S5822" t="str">
            <v/>
          </cell>
          <cell r="T5822"/>
          <cell r="U5822"/>
          <cell r="V5822" t="str">
            <v/>
          </cell>
        </row>
        <row r="5823">
          <cell r="A5823"/>
          <cell r="B5823" t="str">
            <v/>
          </cell>
          <cell r="C5823"/>
          <cell r="D5823" t="str">
            <v/>
          </cell>
          <cell r="E5823" t="str">
            <v/>
          </cell>
          <cell r="F5823" t="str">
            <v/>
          </cell>
          <cell r="G5823" t="str">
            <v/>
          </cell>
          <cell r="H5823" t="str">
            <v/>
          </cell>
          <cell r="I5823"/>
          <cell r="J5823"/>
          <cell r="K5823"/>
          <cell r="L5823"/>
          <cell r="M5823" t="str">
            <v/>
          </cell>
          <cell r="N5823"/>
          <cell r="O5823"/>
          <cell r="P5823"/>
          <cell r="Q5823" t="str">
            <v/>
          </cell>
          <cell r="R5823"/>
          <cell r="S5823" t="str">
            <v/>
          </cell>
          <cell r="T5823"/>
          <cell r="U5823"/>
          <cell r="V5823" t="str">
            <v/>
          </cell>
        </row>
        <row r="5824">
          <cell r="A5824"/>
          <cell r="B5824" t="str">
            <v/>
          </cell>
          <cell r="C5824"/>
          <cell r="D5824" t="str">
            <v/>
          </cell>
          <cell r="E5824" t="str">
            <v/>
          </cell>
          <cell r="F5824" t="str">
            <v/>
          </cell>
          <cell r="G5824" t="str">
            <v/>
          </cell>
          <cell r="H5824" t="str">
            <v/>
          </cell>
          <cell r="I5824"/>
          <cell r="J5824"/>
          <cell r="K5824"/>
          <cell r="L5824"/>
          <cell r="M5824" t="str">
            <v/>
          </cell>
          <cell r="N5824"/>
          <cell r="O5824"/>
          <cell r="P5824"/>
          <cell r="Q5824" t="str">
            <v/>
          </cell>
          <cell r="R5824"/>
          <cell r="S5824" t="str">
            <v/>
          </cell>
          <cell r="T5824"/>
          <cell r="U5824"/>
          <cell r="V5824" t="str">
            <v/>
          </cell>
        </row>
        <row r="5825">
          <cell r="A5825"/>
          <cell r="B5825" t="str">
            <v/>
          </cell>
          <cell r="C5825"/>
          <cell r="D5825" t="str">
            <v/>
          </cell>
          <cell r="E5825" t="str">
            <v/>
          </cell>
          <cell r="F5825" t="str">
            <v/>
          </cell>
          <cell r="G5825" t="str">
            <v/>
          </cell>
          <cell r="H5825" t="str">
            <v/>
          </cell>
          <cell r="I5825"/>
          <cell r="J5825"/>
          <cell r="K5825"/>
          <cell r="L5825"/>
          <cell r="M5825" t="str">
            <v/>
          </cell>
          <cell r="N5825"/>
          <cell r="O5825"/>
          <cell r="P5825"/>
          <cell r="Q5825" t="str">
            <v/>
          </cell>
          <cell r="R5825"/>
          <cell r="S5825" t="str">
            <v/>
          </cell>
          <cell r="T5825"/>
          <cell r="U5825"/>
          <cell r="V5825" t="str">
            <v/>
          </cell>
        </row>
        <row r="5826">
          <cell r="A5826"/>
          <cell r="B5826" t="str">
            <v/>
          </cell>
          <cell r="C5826"/>
          <cell r="D5826" t="str">
            <v/>
          </cell>
          <cell r="E5826" t="str">
            <v/>
          </cell>
          <cell r="F5826" t="str">
            <v/>
          </cell>
          <cell r="G5826" t="str">
            <v/>
          </cell>
          <cell r="H5826" t="str">
            <v/>
          </cell>
          <cell r="I5826"/>
          <cell r="J5826"/>
          <cell r="K5826"/>
          <cell r="L5826"/>
          <cell r="M5826" t="str">
            <v/>
          </cell>
          <cell r="N5826"/>
          <cell r="O5826"/>
          <cell r="P5826"/>
          <cell r="Q5826" t="str">
            <v/>
          </cell>
          <cell r="R5826"/>
          <cell r="S5826" t="str">
            <v/>
          </cell>
          <cell r="T5826"/>
          <cell r="U5826"/>
          <cell r="V5826" t="str">
            <v/>
          </cell>
        </row>
        <row r="5827">
          <cell r="A5827"/>
          <cell r="B5827" t="str">
            <v/>
          </cell>
          <cell r="C5827"/>
          <cell r="D5827" t="str">
            <v/>
          </cell>
          <cell r="E5827" t="str">
            <v/>
          </cell>
          <cell r="F5827" t="str">
            <v/>
          </cell>
          <cell r="G5827" t="str">
            <v/>
          </cell>
          <cell r="H5827" t="str">
            <v/>
          </cell>
          <cell r="I5827"/>
          <cell r="J5827"/>
          <cell r="K5827"/>
          <cell r="L5827"/>
          <cell r="M5827" t="str">
            <v/>
          </cell>
          <cell r="N5827"/>
          <cell r="O5827"/>
          <cell r="P5827"/>
          <cell r="Q5827" t="str">
            <v/>
          </cell>
          <cell r="R5827"/>
          <cell r="S5827" t="str">
            <v/>
          </cell>
          <cell r="T5827"/>
          <cell r="U5827"/>
          <cell r="V5827" t="str">
            <v/>
          </cell>
        </row>
        <row r="5828">
          <cell r="A5828"/>
          <cell r="B5828" t="str">
            <v/>
          </cell>
          <cell r="C5828"/>
          <cell r="D5828" t="str">
            <v/>
          </cell>
          <cell r="E5828" t="str">
            <v/>
          </cell>
          <cell r="F5828" t="str">
            <v/>
          </cell>
          <cell r="G5828" t="str">
            <v/>
          </cell>
          <cell r="H5828" t="str">
            <v/>
          </cell>
          <cell r="I5828"/>
          <cell r="J5828"/>
          <cell r="K5828"/>
          <cell r="L5828"/>
          <cell r="M5828" t="str">
            <v/>
          </cell>
          <cell r="N5828"/>
          <cell r="O5828"/>
          <cell r="P5828"/>
          <cell r="Q5828" t="str">
            <v/>
          </cell>
          <cell r="R5828"/>
          <cell r="S5828" t="str">
            <v/>
          </cell>
          <cell r="T5828"/>
          <cell r="U5828"/>
          <cell r="V5828" t="str">
            <v/>
          </cell>
        </row>
        <row r="5829">
          <cell r="A5829"/>
          <cell r="B5829" t="str">
            <v/>
          </cell>
          <cell r="C5829"/>
          <cell r="D5829" t="str">
            <v/>
          </cell>
          <cell r="E5829" t="str">
            <v/>
          </cell>
          <cell r="F5829" t="str">
            <v/>
          </cell>
          <cell r="G5829" t="str">
            <v/>
          </cell>
          <cell r="H5829" t="str">
            <v/>
          </cell>
          <cell r="I5829"/>
          <cell r="J5829"/>
          <cell r="K5829"/>
          <cell r="L5829"/>
          <cell r="M5829" t="str">
            <v/>
          </cell>
          <cell r="N5829"/>
          <cell r="O5829"/>
          <cell r="P5829"/>
          <cell r="Q5829" t="str">
            <v/>
          </cell>
          <cell r="R5829"/>
          <cell r="S5829" t="str">
            <v/>
          </cell>
          <cell r="T5829"/>
          <cell r="U5829"/>
          <cell r="V5829" t="str">
            <v/>
          </cell>
        </row>
        <row r="5830">
          <cell r="A5830"/>
          <cell r="B5830" t="str">
            <v/>
          </cell>
          <cell r="C5830"/>
          <cell r="D5830" t="str">
            <v/>
          </cell>
          <cell r="E5830" t="str">
            <v/>
          </cell>
          <cell r="F5830" t="str">
            <v/>
          </cell>
          <cell r="G5830" t="str">
            <v/>
          </cell>
          <cell r="H5830" t="str">
            <v/>
          </cell>
          <cell r="I5830"/>
          <cell r="J5830"/>
          <cell r="K5830"/>
          <cell r="L5830"/>
          <cell r="M5830" t="str">
            <v/>
          </cell>
          <cell r="N5830"/>
          <cell r="O5830"/>
          <cell r="P5830"/>
          <cell r="Q5830" t="str">
            <v/>
          </cell>
          <cell r="R5830"/>
          <cell r="S5830" t="str">
            <v/>
          </cell>
          <cell r="T5830"/>
          <cell r="U5830"/>
          <cell r="V5830" t="str">
            <v/>
          </cell>
        </row>
        <row r="5831">
          <cell r="A5831"/>
          <cell r="B5831" t="str">
            <v/>
          </cell>
          <cell r="C5831"/>
          <cell r="D5831" t="str">
            <v/>
          </cell>
          <cell r="E5831" t="str">
            <v/>
          </cell>
          <cell r="F5831" t="str">
            <v/>
          </cell>
          <cell r="G5831" t="str">
            <v/>
          </cell>
          <cell r="H5831" t="str">
            <v/>
          </cell>
          <cell r="I5831"/>
          <cell r="J5831"/>
          <cell r="K5831"/>
          <cell r="L5831"/>
          <cell r="M5831" t="str">
            <v/>
          </cell>
          <cell r="N5831"/>
          <cell r="O5831"/>
          <cell r="P5831"/>
          <cell r="Q5831" t="str">
            <v/>
          </cell>
          <cell r="R5831"/>
          <cell r="S5831" t="str">
            <v/>
          </cell>
          <cell r="T5831"/>
          <cell r="U5831"/>
          <cell r="V5831" t="str">
            <v/>
          </cell>
        </row>
        <row r="5832">
          <cell r="A5832"/>
          <cell r="B5832" t="str">
            <v/>
          </cell>
          <cell r="C5832"/>
          <cell r="D5832" t="str">
            <v/>
          </cell>
          <cell r="E5832" t="str">
            <v/>
          </cell>
          <cell r="F5832" t="str">
            <v/>
          </cell>
          <cell r="G5832" t="str">
            <v/>
          </cell>
          <cell r="H5832" t="str">
            <v/>
          </cell>
          <cell r="I5832"/>
          <cell r="J5832"/>
          <cell r="K5832"/>
          <cell r="L5832"/>
          <cell r="M5832" t="str">
            <v/>
          </cell>
          <cell r="N5832"/>
          <cell r="O5832"/>
          <cell r="P5832"/>
          <cell r="Q5832" t="str">
            <v/>
          </cell>
          <cell r="R5832"/>
          <cell r="S5832" t="str">
            <v/>
          </cell>
          <cell r="T5832"/>
          <cell r="U5832"/>
          <cell r="V5832" t="str">
            <v/>
          </cell>
        </row>
        <row r="5833">
          <cell r="A5833"/>
          <cell r="B5833" t="str">
            <v/>
          </cell>
          <cell r="C5833"/>
          <cell r="D5833" t="str">
            <v/>
          </cell>
          <cell r="E5833" t="str">
            <v/>
          </cell>
          <cell r="F5833" t="str">
            <v/>
          </cell>
          <cell r="G5833" t="str">
            <v/>
          </cell>
          <cell r="H5833" t="str">
            <v/>
          </cell>
          <cell r="I5833"/>
          <cell r="J5833"/>
          <cell r="K5833"/>
          <cell r="L5833"/>
          <cell r="M5833" t="str">
            <v/>
          </cell>
          <cell r="N5833"/>
          <cell r="O5833"/>
          <cell r="P5833"/>
          <cell r="Q5833" t="str">
            <v/>
          </cell>
          <cell r="R5833"/>
          <cell r="S5833" t="str">
            <v/>
          </cell>
          <cell r="T5833"/>
          <cell r="U5833"/>
          <cell r="V5833" t="str">
            <v/>
          </cell>
        </row>
        <row r="5834">
          <cell r="A5834"/>
          <cell r="B5834" t="str">
            <v/>
          </cell>
          <cell r="C5834"/>
          <cell r="D5834" t="str">
            <v/>
          </cell>
          <cell r="E5834" t="str">
            <v/>
          </cell>
          <cell r="F5834" t="str">
            <v/>
          </cell>
          <cell r="G5834" t="str">
            <v/>
          </cell>
          <cell r="H5834" t="str">
            <v/>
          </cell>
          <cell r="I5834"/>
          <cell r="J5834"/>
          <cell r="K5834"/>
          <cell r="L5834"/>
          <cell r="M5834" t="str">
            <v/>
          </cell>
          <cell r="N5834"/>
          <cell r="O5834"/>
          <cell r="P5834"/>
          <cell r="Q5834" t="str">
            <v/>
          </cell>
          <cell r="R5834"/>
          <cell r="S5834" t="str">
            <v/>
          </cell>
          <cell r="T5834"/>
          <cell r="U5834"/>
          <cell r="V5834" t="str">
            <v/>
          </cell>
        </row>
        <row r="5835">
          <cell r="A5835"/>
          <cell r="B5835" t="str">
            <v/>
          </cell>
          <cell r="C5835"/>
          <cell r="D5835" t="str">
            <v/>
          </cell>
          <cell r="E5835" t="str">
            <v/>
          </cell>
          <cell r="F5835" t="str">
            <v/>
          </cell>
          <cell r="G5835" t="str">
            <v/>
          </cell>
          <cell r="H5835" t="str">
            <v/>
          </cell>
          <cell r="I5835"/>
          <cell r="J5835"/>
          <cell r="K5835"/>
          <cell r="L5835"/>
          <cell r="M5835" t="str">
            <v/>
          </cell>
          <cell r="N5835"/>
          <cell r="O5835"/>
          <cell r="P5835"/>
          <cell r="Q5835" t="str">
            <v/>
          </cell>
          <cell r="R5835"/>
          <cell r="S5835" t="str">
            <v/>
          </cell>
          <cell r="T5835"/>
          <cell r="U5835"/>
          <cell r="V5835" t="str">
            <v/>
          </cell>
        </row>
        <row r="5836">
          <cell r="A5836"/>
          <cell r="B5836" t="str">
            <v/>
          </cell>
          <cell r="C5836"/>
          <cell r="D5836" t="str">
            <v/>
          </cell>
          <cell r="E5836" t="str">
            <v/>
          </cell>
          <cell r="F5836" t="str">
            <v/>
          </cell>
          <cell r="G5836" t="str">
            <v/>
          </cell>
          <cell r="H5836" t="str">
            <v/>
          </cell>
          <cell r="I5836"/>
          <cell r="J5836"/>
          <cell r="K5836"/>
          <cell r="L5836"/>
          <cell r="M5836" t="str">
            <v/>
          </cell>
          <cell r="N5836"/>
          <cell r="O5836"/>
          <cell r="P5836"/>
          <cell r="Q5836" t="str">
            <v/>
          </cell>
          <cell r="R5836"/>
          <cell r="S5836" t="str">
            <v/>
          </cell>
          <cell r="T5836"/>
          <cell r="U5836"/>
          <cell r="V5836" t="str">
            <v/>
          </cell>
        </row>
        <row r="5837">
          <cell r="A5837"/>
          <cell r="B5837" t="str">
            <v/>
          </cell>
          <cell r="C5837"/>
          <cell r="D5837" t="str">
            <v/>
          </cell>
          <cell r="E5837" t="str">
            <v/>
          </cell>
          <cell r="F5837" t="str">
            <v/>
          </cell>
          <cell r="G5837" t="str">
            <v/>
          </cell>
          <cell r="H5837" t="str">
            <v/>
          </cell>
          <cell r="I5837"/>
          <cell r="J5837"/>
          <cell r="K5837"/>
          <cell r="L5837"/>
          <cell r="M5837" t="str">
            <v/>
          </cell>
          <cell r="N5837"/>
          <cell r="O5837"/>
          <cell r="P5837"/>
          <cell r="Q5837" t="str">
            <v/>
          </cell>
          <cell r="R5837"/>
          <cell r="S5837" t="str">
            <v/>
          </cell>
          <cell r="T5837"/>
          <cell r="U5837"/>
          <cell r="V5837" t="str">
            <v/>
          </cell>
        </row>
        <row r="5838">
          <cell r="A5838"/>
          <cell r="B5838" t="str">
            <v/>
          </cell>
          <cell r="C5838"/>
          <cell r="D5838" t="str">
            <v/>
          </cell>
          <cell r="E5838" t="str">
            <v/>
          </cell>
          <cell r="F5838" t="str">
            <v/>
          </cell>
          <cell r="G5838" t="str">
            <v/>
          </cell>
          <cell r="H5838" t="str">
            <v/>
          </cell>
          <cell r="I5838"/>
          <cell r="J5838"/>
          <cell r="K5838"/>
          <cell r="L5838"/>
          <cell r="M5838" t="str">
            <v/>
          </cell>
          <cell r="N5838"/>
          <cell r="O5838"/>
          <cell r="P5838"/>
          <cell r="Q5838" t="str">
            <v/>
          </cell>
          <cell r="R5838"/>
          <cell r="S5838" t="str">
            <v/>
          </cell>
          <cell r="T5838"/>
          <cell r="U5838"/>
          <cell r="V5838" t="str">
            <v/>
          </cell>
        </row>
        <row r="5839">
          <cell r="A5839"/>
          <cell r="B5839" t="str">
            <v/>
          </cell>
          <cell r="C5839"/>
          <cell r="D5839" t="str">
            <v/>
          </cell>
          <cell r="E5839" t="str">
            <v/>
          </cell>
          <cell r="F5839" t="str">
            <v/>
          </cell>
          <cell r="G5839" t="str">
            <v/>
          </cell>
          <cell r="H5839" t="str">
            <v/>
          </cell>
          <cell r="I5839"/>
          <cell r="J5839"/>
          <cell r="K5839"/>
          <cell r="L5839"/>
          <cell r="M5839" t="str">
            <v/>
          </cell>
          <cell r="N5839"/>
          <cell r="O5839"/>
          <cell r="P5839"/>
          <cell r="Q5839" t="str">
            <v/>
          </cell>
          <cell r="R5839"/>
          <cell r="S5839" t="str">
            <v/>
          </cell>
          <cell r="T5839"/>
          <cell r="U5839"/>
          <cell r="V5839" t="str">
            <v/>
          </cell>
        </row>
        <row r="5840">
          <cell r="A5840"/>
          <cell r="B5840" t="str">
            <v/>
          </cell>
          <cell r="C5840"/>
          <cell r="D5840" t="str">
            <v/>
          </cell>
          <cell r="E5840" t="str">
            <v/>
          </cell>
          <cell r="F5840" t="str">
            <v/>
          </cell>
          <cell r="G5840" t="str">
            <v/>
          </cell>
          <cell r="H5840" t="str">
            <v/>
          </cell>
          <cell r="I5840"/>
          <cell r="J5840"/>
          <cell r="K5840"/>
          <cell r="L5840"/>
          <cell r="M5840" t="str">
            <v/>
          </cell>
          <cell r="N5840"/>
          <cell r="O5840"/>
          <cell r="P5840"/>
          <cell r="Q5840" t="str">
            <v/>
          </cell>
          <cell r="R5840"/>
          <cell r="S5840" t="str">
            <v/>
          </cell>
          <cell r="T5840"/>
          <cell r="U5840"/>
          <cell r="V5840" t="str">
            <v/>
          </cell>
        </row>
        <row r="5841">
          <cell r="A5841"/>
          <cell r="B5841" t="str">
            <v/>
          </cell>
          <cell r="C5841"/>
          <cell r="D5841" t="str">
            <v/>
          </cell>
          <cell r="E5841" t="str">
            <v/>
          </cell>
          <cell r="F5841" t="str">
            <v/>
          </cell>
          <cell r="G5841" t="str">
            <v/>
          </cell>
          <cell r="H5841" t="str">
            <v/>
          </cell>
          <cell r="I5841"/>
          <cell r="J5841"/>
          <cell r="K5841"/>
          <cell r="L5841"/>
          <cell r="M5841" t="str">
            <v/>
          </cell>
          <cell r="N5841"/>
          <cell r="O5841"/>
          <cell r="P5841"/>
          <cell r="Q5841" t="str">
            <v/>
          </cell>
          <cell r="R5841"/>
          <cell r="S5841" t="str">
            <v/>
          </cell>
          <cell r="T5841"/>
          <cell r="U5841"/>
          <cell r="V5841" t="str">
            <v/>
          </cell>
        </row>
        <row r="5842">
          <cell r="A5842"/>
          <cell r="B5842" t="str">
            <v/>
          </cell>
          <cell r="C5842"/>
          <cell r="D5842" t="str">
            <v/>
          </cell>
          <cell r="E5842" t="str">
            <v/>
          </cell>
          <cell r="F5842" t="str">
            <v/>
          </cell>
          <cell r="G5842" t="str">
            <v/>
          </cell>
          <cell r="H5842" t="str">
            <v/>
          </cell>
          <cell r="I5842"/>
          <cell r="J5842"/>
          <cell r="K5842"/>
          <cell r="L5842"/>
          <cell r="M5842" t="str">
            <v/>
          </cell>
          <cell r="N5842"/>
          <cell r="O5842"/>
          <cell r="P5842"/>
          <cell r="Q5842" t="str">
            <v/>
          </cell>
          <cell r="R5842"/>
          <cell r="S5842" t="str">
            <v/>
          </cell>
          <cell r="T5842"/>
          <cell r="U5842"/>
          <cell r="V5842" t="str">
            <v/>
          </cell>
        </row>
        <row r="5843">
          <cell r="A5843"/>
          <cell r="B5843" t="str">
            <v/>
          </cell>
          <cell r="C5843"/>
          <cell r="D5843" t="str">
            <v/>
          </cell>
          <cell r="E5843" t="str">
            <v/>
          </cell>
          <cell r="F5843" t="str">
            <v/>
          </cell>
          <cell r="G5843" t="str">
            <v/>
          </cell>
          <cell r="H5843" t="str">
            <v/>
          </cell>
          <cell r="I5843"/>
          <cell r="J5843"/>
          <cell r="K5843"/>
          <cell r="L5843"/>
          <cell r="M5843" t="str">
            <v/>
          </cell>
          <cell r="N5843"/>
          <cell r="O5843"/>
          <cell r="P5843"/>
          <cell r="Q5843" t="str">
            <v/>
          </cell>
          <cell r="R5843"/>
          <cell r="S5843" t="str">
            <v/>
          </cell>
          <cell r="T5843"/>
          <cell r="U5843"/>
          <cell r="V5843" t="str">
            <v/>
          </cell>
        </row>
        <row r="5844">
          <cell r="A5844"/>
          <cell r="B5844" t="str">
            <v/>
          </cell>
          <cell r="C5844"/>
          <cell r="D5844" t="str">
            <v/>
          </cell>
          <cell r="E5844" t="str">
            <v/>
          </cell>
          <cell r="F5844" t="str">
            <v/>
          </cell>
          <cell r="G5844" t="str">
            <v/>
          </cell>
          <cell r="H5844" t="str">
            <v/>
          </cell>
          <cell r="I5844"/>
          <cell r="J5844"/>
          <cell r="K5844"/>
          <cell r="L5844"/>
          <cell r="M5844" t="str">
            <v/>
          </cell>
          <cell r="N5844"/>
          <cell r="O5844"/>
          <cell r="P5844"/>
          <cell r="Q5844" t="str">
            <v/>
          </cell>
          <cell r="R5844"/>
          <cell r="S5844" t="str">
            <v/>
          </cell>
          <cell r="T5844"/>
          <cell r="U5844"/>
          <cell r="V5844" t="str">
            <v/>
          </cell>
        </row>
        <row r="5845">
          <cell r="A5845"/>
          <cell r="B5845" t="str">
            <v/>
          </cell>
          <cell r="C5845"/>
          <cell r="D5845" t="str">
            <v/>
          </cell>
          <cell r="E5845" t="str">
            <v/>
          </cell>
          <cell r="F5845" t="str">
            <v/>
          </cell>
          <cell r="G5845" t="str">
            <v/>
          </cell>
          <cell r="H5845" t="str">
            <v/>
          </cell>
          <cell r="I5845"/>
          <cell r="J5845"/>
          <cell r="K5845"/>
          <cell r="L5845"/>
          <cell r="M5845" t="str">
            <v/>
          </cell>
          <cell r="N5845"/>
          <cell r="O5845"/>
          <cell r="P5845"/>
          <cell r="Q5845" t="str">
            <v/>
          </cell>
          <cell r="R5845"/>
          <cell r="S5845" t="str">
            <v/>
          </cell>
          <cell r="T5845"/>
          <cell r="U5845"/>
          <cell r="V5845" t="str">
            <v/>
          </cell>
        </row>
        <row r="5846">
          <cell r="A5846"/>
          <cell r="B5846" t="str">
            <v/>
          </cell>
          <cell r="C5846"/>
          <cell r="D5846" t="str">
            <v/>
          </cell>
          <cell r="E5846" t="str">
            <v/>
          </cell>
          <cell r="F5846" t="str">
            <v/>
          </cell>
          <cell r="G5846" t="str">
            <v/>
          </cell>
          <cell r="H5846" t="str">
            <v/>
          </cell>
          <cell r="I5846"/>
          <cell r="J5846"/>
          <cell r="K5846"/>
          <cell r="L5846"/>
          <cell r="M5846" t="str">
            <v/>
          </cell>
          <cell r="N5846"/>
          <cell r="O5846"/>
          <cell r="P5846"/>
          <cell r="Q5846" t="str">
            <v/>
          </cell>
          <cell r="R5846"/>
          <cell r="S5846" t="str">
            <v/>
          </cell>
          <cell r="T5846"/>
          <cell r="U5846"/>
          <cell r="V5846" t="str">
            <v/>
          </cell>
        </row>
        <row r="5847">
          <cell r="A5847"/>
          <cell r="B5847" t="str">
            <v/>
          </cell>
          <cell r="C5847"/>
          <cell r="D5847" t="str">
            <v/>
          </cell>
          <cell r="E5847" t="str">
            <v/>
          </cell>
          <cell r="F5847" t="str">
            <v/>
          </cell>
          <cell r="G5847" t="str">
            <v/>
          </cell>
          <cell r="H5847" t="str">
            <v/>
          </cell>
          <cell r="I5847"/>
          <cell r="J5847"/>
          <cell r="K5847"/>
          <cell r="L5847"/>
          <cell r="M5847" t="str">
            <v/>
          </cell>
          <cell r="N5847"/>
          <cell r="O5847"/>
          <cell r="P5847"/>
          <cell r="Q5847" t="str">
            <v/>
          </cell>
          <cell r="R5847"/>
          <cell r="S5847" t="str">
            <v/>
          </cell>
          <cell r="T5847"/>
          <cell r="U5847"/>
          <cell r="V5847" t="str">
            <v/>
          </cell>
        </row>
        <row r="5848">
          <cell r="A5848"/>
          <cell r="B5848" t="str">
            <v/>
          </cell>
          <cell r="C5848"/>
          <cell r="D5848" t="str">
            <v/>
          </cell>
          <cell r="E5848" t="str">
            <v/>
          </cell>
          <cell r="F5848" t="str">
            <v/>
          </cell>
          <cell r="G5848" t="str">
            <v/>
          </cell>
          <cell r="H5848" t="str">
            <v/>
          </cell>
          <cell r="I5848"/>
          <cell r="J5848"/>
          <cell r="K5848"/>
          <cell r="L5848"/>
          <cell r="M5848" t="str">
            <v/>
          </cell>
          <cell r="N5848"/>
          <cell r="O5848"/>
          <cell r="P5848"/>
          <cell r="Q5848" t="str">
            <v/>
          </cell>
          <cell r="R5848"/>
          <cell r="S5848" t="str">
            <v/>
          </cell>
          <cell r="T5848"/>
          <cell r="U5848"/>
          <cell r="V5848" t="str">
            <v/>
          </cell>
        </row>
        <row r="5849">
          <cell r="A5849"/>
          <cell r="B5849" t="str">
            <v/>
          </cell>
          <cell r="C5849"/>
          <cell r="D5849" t="str">
            <v/>
          </cell>
          <cell r="E5849" t="str">
            <v/>
          </cell>
          <cell r="F5849" t="str">
            <v/>
          </cell>
          <cell r="G5849" t="str">
            <v/>
          </cell>
          <cell r="H5849" t="str">
            <v/>
          </cell>
          <cell r="I5849"/>
          <cell r="J5849"/>
          <cell r="K5849"/>
          <cell r="L5849"/>
          <cell r="M5849" t="str">
            <v/>
          </cell>
          <cell r="N5849"/>
          <cell r="O5849"/>
          <cell r="P5849"/>
          <cell r="Q5849" t="str">
            <v/>
          </cell>
          <cell r="R5849"/>
          <cell r="S5849" t="str">
            <v/>
          </cell>
          <cell r="T5849"/>
          <cell r="U5849"/>
          <cell r="V5849" t="str">
            <v/>
          </cell>
        </row>
        <row r="5850">
          <cell r="A5850"/>
          <cell r="B5850" t="str">
            <v/>
          </cell>
          <cell r="C5850"/>
          <cell r="D5850" t="str">
            <v/>
          </cell>
          <cell r="E5850" t="str">
            <v/>
          </cell>
          <cell r="F5850" t="str">
            <v/>
          </cell>
          <cell r="G5850" t="str">
            <v/>
          </cell>
          <cell r="H5850" t="str">
            <v/>
          </cell>
          <cell r="I5850"/>
          <cell r="J5850"/>
          <cell r="K5850"/>
          <cell r="L5850"/>
          <cell r="M5850" t="str">
            <v/>
          </cell>
          <cell r="N5850"/>
          <cell r="O5850"/>
          <cell r="P5850"/>
          <cell r="Q5850" t="str">
            <v/>
          </cell>
          <cell r="R5850"/>
          <cell r="S5850" t="str">
            <v/>
          </cell>
          <cell r="T5850"/>
          <cell r="U5850"/>
          <cell r="V5850" t="str">
            <v/>
          </cell>
        </row>
        <row r="5851">
          <cell r="A5851"/>
          <cell r="B5851" t="str">
            <v/>
          </cell>
          <cell r="C5851"/>
          <cell r="D5851" t="str">
            <v/>
          </cell>
          <cell r="E5851" t="str">
            <v/>
          </cell>
          <cell r="F5851" t="str">
            <v/>
          </cell>
          <cell r="G5851" t="str">
            <v/>
          </cell>
          <cell r="H5851" t="str">
            <v/>
          </cell>
          <cell r="I5851"/>
          <cell r="J5851"/>
          <cell r="K5851"/>
          <cell r="L5851"/>
          <cell r="M5851" t="str">
            <v/>
          </cell>
          <cell r="N5851"/>
          <cell r="O5851"/>
          <cell r="P5851"/>
          <cell r="Q5851" t="str">
            <v/>
          </cell>
          <cell r="R5851"/>
          <cell r="S5851" t="str">
            <v/>
          </cell>
          <cell r="T5851"/>
          <cell r="U5851"/>
          <cell r="V5851" t="str">
            <v/>
          </cell>
        </row>
        <row r="5852">
          <cell r="A5852"/>
          <cell r="B5852" t="str">
            <v/>
          </cell>
          <cell r="C5852"/>
          <cell r="D5852" t="str">
            <v/>
          </cell>
          <cell r="E5852" t="str">
            <v/>
          </cell>
          <cell r="F5852" t="str">
            <v/>
          </cell>
          <cell r="G5852" t="str">
            <v/>
          </cell>
          <cell r="H5852" t="str">
            <v/>
          </cell>
          <cell r="I5852"/>
          <cell r="J5852"/>
          <cell r="K5852"/>
          <cell r="L5852"/>
          <cell r="M5852" t="str">
            <v/>
          </cell>
          <cell r="N5852"/>
          <cell r="O5852"/>
          <cell r="P5852"/>
          <cell r="Q5852" t="str">
            <v/>
          </cell>
          <cell r="R5852"/>
          <cell r="S5852" t="str">
            <v/>
          </cell>
          <cell r="T5852"/>
          <cell r="U5852"/>
          <cell r="V5852" t="str">
            <v/>
          </cell>
        </row>
        <row r="5853">
          <cell r="A5853"/>
          <cell r="B5853" t="str">
            <v/>
          </cell>
          <cell r="C5853"/>
          <cell r="D5853" t="str">
            <v/>
          </cell>
          <cell r="E5853" t="str">
            <v/>
          </cell>
          <cell r="F5853" t="str">
            <v/>
          </cell>
          <cell r="G5853" t="str">
            <v/>
          </cell>
          <cell r="H5853" t="str">
            <v/>
          </cell>
          <cell r="I5853"/>
          <cell r="J5853"/>
          <cell r="K5853"/>
          <cell r="L5853"/>
          <cell r="M5853" t="str">
            <v/>
          </cell>
          <cell r="N5853"/>
          <cell r="O5853"/>
          <cell r="P5853"/>
          <cell r="Q5853" t="str">
            <v/>
          </cell>
          <cell r="R5853"/>
          <cell r="S5853" t="str">
            <v/>
          </cell>
          <cell r="T5853"/>
          <cell r="U5853"/>
          <cell r="V5853" t="str">
            <v/>
          </cell>
        </row>
        <row r="5854">
          <cell r="A5854"/>
          <cell r="B5854" t="str">
            <v/>
          </cell>
          <cell r="C5854"/>
          <cell r="D5854" t="str">
            <v/>
          </cell>
          <cell r="E5854" t="str">
            <v/>
          </cell>
          <cell r="F5854" t="str">
            <v/>
          </cell>
          <cell r="G5854" t="str">
            <v/>
          </cell>
          <cell r="H5854" t="str">
            <v/>
          </cell>
          <cell r="I5854"/>
          <cell r="J5854"/>
          <cell r="K5854"/>
          <cell r="L5854"/>
          <cell r="M5854" t="str">
            <v/>
          </cell>
          <cell r="N5854"/>
          <cell r="O5854"/>
          <cell r="P5854"/>
          <cell r="Q5854" t="str">
            <v/>
          </cell>
          <cell r="R5854"/>
          <cell r="S5854" t="str">
            <v/>
          </cell>
          <cell r="T5854"/>
          <cell r="U5854"/>
          <cell r="V5854" t="str">
            <v/>
          </cell>
        </row>
        <row r="5855">
          <cell r="A5855"/>
          <cell r="B5855" t="str">
            <v/>
          </cell>
          <cell r="C5855"/>
          <cell r="D5855" t="str">
            <v/>
          </cell>
          <cell r="E5855" t="str">
            <v/>
          </cell>
          <cell r="F5855" t="str">
            <v/>
          </cell>
          <cell r="G5855" t="str">
            <v/>
          </cell>
          <cell r="H5855" t="str">
            <v/>
          </cell>
          <cell r="I5855"/>
          <cell r="J5855"/>
          <cell r="K5855"/>
          <cell r="L5855"/>
          <cell r="M5855" t="str">
            <v/>
          </cell>
          <cell r="N5855"/>
          <cell r="O5855"/>
          <cell r="P5855"/>
          <cell r="Q5855" t="str">
            <v/>
          </cell>
          <cell r="R5855"/>
          <cell r="S5855" t="str">
            <v/>
          </cell>
          <cell r="T5855"/>
          <cell r="U5855"/>
          <cell r="V5855" t="str">
            <v/>
          </cell>
        </row>
        <row r="5856">
          <cell r="A5856"/>
          <cell r="B5856" t="str">
            <v/>
          </cell>
          <cell r="C5856"/>
          <cell r="D5856" t="str">
            <v/>
          </cell>
          <cell r="E5856" t="str">
            <v/>
          </cell>
          <cell r="F5856" t="str">
            <v/>
          </cell>
          <cell r="G5856" t="str">
            <v/>
          </cell>
          <cell r="H5856" t="str">
            <v/>
          </cell>
          <cell r="I5856"/>
          <cell r="J5856"/>
          <cell r="K5856"/>
          <cell r="L5856"/>
          <cell r="M5856" t="str">
            <v/>
          </cell>
          <cell r="N5856"/>
          <cell r="O5856"/>
          <cell r="P5856"/>
          <cell r="Q5856" t="str">
            <v/>
          </cell>
          <cell r="R5856"/>
          <cell r="S5856" t="str">
            <v/>
          </cell>
          <cell r="T5856"/>
          <cell r="U5856"/>
          <cell r="V5856" t="str">
            <v/>
          </cell>
        </row>
        <row r="5857">
          <cell r="A5857"/>
          <cell r="B5857" t="str">
            <v/>
          </cell>
          <cell r="C5857"/>
          <cell r="D5857" t="str">
            <v/>
          </cell>
          <cell r="E5857" t="str">
            <v/>
          </cell>
          <cell r="F5857" t="str">
            <v/>
          </cell>
          <cell r="G5857" t="str">
            <v/>
          </cell>
          <cell r="H5857" t="str">
            <v/>
          </cell>
          <cell r="I5857"/>
          <cell r="J5857"/>
          <cell r="K5857"/>
          <cell r="L5857"/>
          <cell r="M5857" t="str">
            <v/>
          </cell>
          <cell r="N5857"/>
          <cell r="O5857"/>
          <cell r="P5857"/>
          <cell r="Q5857" t="str">
            <v/>
          </cell>
          <cell r="R5857"/>
          <cell r="S5857" t="str">
            <v/>
          </cell>
          <cell r="T5857"/>
          <cell r="U5857"/>
          <cell r="V5857" t="str">
            <v/>
          </cell>
        </row>
        <row r="5858">
          <cell r="A5858"/>
          <cell r="B5858" t="str">
            <v/>
          </cell>
          <cell r="C5858"/>
          <cell r="D5858" t="str">
            <v/>
          </cell>
          <cell r="E5858" t="str">
            <v/>
          </cell>
          <cell r="F5858" t="str">
            <v/>
          </cell>
          <cell r="G5858" t="str">
            <v/>
          </cell>
          <cell r="H5858" t="str">
            <v/>
          </cell>
          <cell r="I5858"/>
          <cell r="J5858"/>
          <cell r="K5858"/>
          <cell r="L5858"/>
          <cell r="M5858" t="str">
            <v/>
          </cell>
          <cell r="N5858"/>
          <cell r="O5858"/>
          <cell r="P5858"/>
          <cell r="Q5858" t="str">
            <v/>
          </cell>
          <cell r="R5858"/>
          <cell r="S5858" t="str">
            <v/>
          </cell>
          <cell r="T5858"/>
          <cell r="U5858"/>
          <cell r="V5858" t="str">
            <v/>
          </cell>
        </row>
        <row r="5859">
          <cell r="A5859"/>
          <cell r="B5859" t="str">
            <v/>
          </cell>
          <cell r="C5859"/>
          <cell r="D5859" t="str">
            <v/>
          </cell>
          <cell r="E5859" t="str">
            <v/>
          </cell>
          <cell r="F5859" t="str">
            <v/>
          </cell>
          <cell r="G5859" t="str">
            <v/>
          </cell>
          <cell r="H5859" t="str">
            <v/>
          </cell>
          <cell r="I5859"/>
          <cell r="J5859"/>
          <cell r="K5859"/>
          <cell r="L5859"/>
          <cell r="M5859" t="str">
            <v/>
          </cell>
          <cell r="N5859"/>
          <cell r="O5859"/>
          <cell r="P5859"/>
          <cell r="Q5859" t="str">
            <v/>
          </cell>
          <cell r="R5859"/>
          <cell r="S5859" t="str">
            <v/>
          </cell>
          <cell r="T5859"/>
          <cell r="U5859"/>
          <cell r="V5859" t="str">
            <v/>
          </cell>
        </row>
        <row r="5860">
          <cell r="A5860"/>
          <cell r="B5860" t="str">
            <v/>
          </cell>
          <cell r="C5860"/>
          <cell r="D5860" t="str">
            <v/>
          </cell>
          <cell r="E5860" t="str">
            <v/>
          </cell>
          <cell r="F5860" t="str">
            <v/>
          </cell>
          <cell r="G5860" t="str">
            <v/>
          </cell>
          <cell r="H5860" t="str">
            <v/>
          </cell>
          <cell r="I5860"/>
          <cell r="J5860"/>
          <cell r="K5860"/>
          <cell r="L5860"/>
          <cell r="M5860" t="str">
            <v/>
          </cell>
          <cell r="N5860"/>
          <cell r="O5860"/>
          <cell r="P5860"/>
          <cell r="Q5860" t="str">
            <v/>
          </cell>
          <cell r="R5860"/>
          <cell r="S5860" t="str">
            <v/>
          </cell>
          <cell r="T5860"/>
          <cell r="U5860"/>
          <cell r="V5860" t="str">
            <v/>
          </cell>
        </row>
        <row r="5861">
          <cell r="A5861"/>
          <cell r="B5861" t="str">
            <v/>
          </cell>
          <cell r="C5861"/>
          <cell r="D5861" t="str">
            <v/>
          </cell>
          <cell r="E5861" t="str">
            <v/>
          </cell>
          <cell r="F5861" t="str">
            <v/>
          </cell>
          <cell r="G5861" t="str">
            <v/>
          </cell>
          <cell r="H5861" t="str">
            <v/>
          </cell>
          <cell r="I5861"/>
          <cell r="J5861"/>
          <cell r="K5861"/>
          <cell r="L5861"/>
          <cell r="M5861" t="str">
            <v/>
          </cell>
          <cell r="N5861"/>
          <cell r="O5861"/>
          <cell r="P5861"/>
          <cell r="Q5861" t="str">
            <v/>
          </cell>
          <cell r="R5861"/>
          <cell r="S5861" t="str">
            <v/>
          </cell>
          <cell r="T5861"/>
          <cell r="U5861"/>
          <cell r="V5861" t="str">
            <v/>
          </cell>
        </row>
        <row r="5862">
          <cell r="A5862"/>
          <cell r="B5862" t="str">
            <v/>
          </cell>
          <cell r="C5862"/>
          <cell r="D5862" t="str">
            <v/>
          </cell>
          <cell r="E5862" t="str">
            <v/>
          </cell>
          <cell r="F5862" t="str">
            <v/>
          </cell>
          <cell r="G5862" t="str">
            <v/>
          </cell>
          <cell r="H5862" t="str">
            <v/>
          </cell>
          <cell r="I5862"/>
          <cell r="J5862"/>
          <cell r="K5862"/>
          <cell r="L5862"/>
          <cell r="M5862" t="str">
            <v/>
          </cell>
          <cell r="N5862"/>
          <cell r="O5862"/>
          <cell r="P5862"/>
          <cell r="Q5862" t="str">
            <v/>
          </cell>
          <cell r="R5862"/>
          <cell r="S5862" t="str">
            <v/>
          </cell>
          <cell r="T5862"/>
          <cell r="U5862"/>
          <cell r="V5862" t="str">
            <v/>
          </cell>
        </row>
        <row r="5863">
          <cell r="A5863"/>
          <cell r="B5863" t="str">
            <v/>
          </cell>
          <cell r="C5863"/>
          <cell r="D5863" t="str">
            <v/>
          </cell>
          <cell r="E5863" t="str">
            <v/>
          </cell>
          <cell r="F5863" t="str">
            <v/>
          </cell>
          <cell r="G5863" t="str">
            <v/>
          </cell>
          <cell r="H5863" t="str">
            <v/>
          </cell>
          <cell r="I5863"/>
          <cell r="J5863"/>
          <cell r="K5863"/>
          <cell r="L5863"/>
          <cell r="M5863" t="str">
            <v/>
          </cell>
          <cell r="N5863"/>
          <cell r="O5863"/>
          <cell r="P5863"/>
          <cell r="Q5863" t="str">
            <v/>
          </cell>
          <cell r="R5863"/>
          <cell r="S5863" t="str">
            <v/>
          </cell>
          <cell r="T5863"/>
          <cell r="U5863"/>
          <cell r="V5863" t="str">
            <v/>
          </cell>
        </row>
        <row r="5864">
          <cell r="A5864"/>
          <cell r="B5864" t="str">
            <v/>
          </cell>
          <cell r="C5864"/>
          <cell r="D5864" t="str">
            <v/>
          </cell>
          <cell r="E5864" t="str">
            <v/>
          </cell>
          <cell r="F5864" t="str">
            <v/>
          </cell>
          <cell r="G5864" t="str">
            <v/>
          </cell>
          <cell r="H5864" t="str">
            <v/>
          </cell>
          <cell r="I5864"/>
          <cell r="J5864"/>
          <cell r="K5864"/>
          <cell r="L5864"/>
          <cell r="M5864" t="str">
            <v/>
          </cell>
          <cell r="N5864"/>
          <cell r="O5864"/>
          <cell r="P5864"/>
          <cell r="Q5864" t="str">
            <v/>
          </cell>
          <cell r="R5864"/>
          <cell r="S5864" t="str">
            <v/>
          </cell>
          <cell r="T5864"/>
          <cell r="U5864"/>
          <cell r="V5864" t="str">
            <v/>
          </cell>
        </row>
        <row r="5865">
          <cell r="A5865"/>
          <cell r="B5865" t="str">
            <v/>
          </cell>
          <cell r="C5865"/>
          <cell r="D5865" t="str">
            <v/>
          </cell>
          <cell r="E5865" t="str">
            <v/>
          </cell>
          <cell r="F5865" t="str">
            <v/>
          </cell>
          <cell r="G5865" t="str">
            <v/>
          </cell>
          <cell r="H5865" t="str">
            <v/>
          </cell>
          <cell r="I5865"/>
          <cell r="J5865"/>
          <cell r="K5865"/>
          <cell r="L5865"/>
          <cell r="M5865" t="str">
            <v/>
          </cell>
          <cell r="N5865"/>
          <cell r="O5865"/>
          <cell r="P5865"/>
          <cell r="Q5865" t="str">
            <v/>
          </cell>
          <cell r="R5865"/>
          <cell r="S5865" t="str">
            <v/>
          </cell>
          <cell r="T5865"/>
          <cell r="U5865"/>
          <cell r="V5865" t="str">
            <v/>
          </cell>
        </row>
        <row r="5866">
          <cell r="A5866"/>
          <cell r="B5866" t="str">
            <v/>
          </cell>
          <cell r="C5866"/>
          <cell r="D5866" t="str">
            <v/>
          </cell>
          <cell r="E5866" t="str">
            <v/>
          </cell>
          <cell r="F5866" t="str">
            <v/>
          </cell>
          <cell r="G5866" t="str">
            <v/>
          </cell>
          <cell r="H5866" t="str">
            <v/>
          </cell>
          <cell r="I5866"/>
          <cell r="J5866"/>
          <cell r="K5866"/>
          <cell r="L5866"/>
          <cell r="M5866" t="str">
            <v/>
          </cell>
          <cell r="N5866"/>
          <cell r="O5866"/>
          <cell r="P5866"/>
          <cell r="Q5866" t="str">
            <v/>
          </cell>
          <cell r="R5866"/>
          <cell r="S5866" t="str">
            <v/>
          </cell>
          <cell r="T5866"/>
          <cell r="U5866"/>
          <cell r="V5866" t="str">
            <v/>
          </cell>
        </row>
        <row r="5867">
          <cell r="A5867"/>
          <cell r="B5867" t="str">
            <v/>
          </cell>
          <cell r="C5867"/>
          <cell r="D5867" t="str">
            <v/>
          </cell>
          <cell r="E5867" t="str">
            <v/>
          </cell>
          <cell r="F5867" t="str">
            <v/>
          </cell>
          <cell r="G5867" t="str">
            <v/>
          </cell>
          <cell r="H5867" t="str">
            <v/>
          </cell>
          <cell r="I5867"/>
          <cell r="J5867"/>
          <cell r="K5867"/>
          <cell r="L5867"/>
          <cell r="M5867" t="str">
            <v/>
          </cell>
          <cell r="N5867"/>
          <cell r="O5867"/>
          <cell r="P5867"/>
          <cell r="Q5867" t="str">
            <v/>
          </cell>
          <cell r="R5867"/>
          <cell r="S5867" t="str">
            <v/>
          </cell>
          <cell r="T5867"/>
          <cell r="U5867"/>
          <cell r="V5867" t="str">
            <v/>
          </cell>
        </row>
        <row r="5868">
          <cell r="A5868"/>
          <cell r="B5868" t="str">
            <v/>
          </cell>
          <cell r="C5868"/>
          <cell r="D5868" t="str">
            <v/>
          </cell>
          <cell r="E5868" t="str">
            <v/>
          </cell>
          <cell r="F5868" t="str">
            <v/>
          </cell>
          <cell r="G5868" t="str">
            <v/>
          </cell>
          <cell r="H5868" t="str">
            <v/>
          </cell>
          <cell r="I5868"/>
          <cell r="J5868"/>
          <cell r="K5868"/>
          <cell r="L5868"/>
          <cell r="M5868" t="str">
            <v/>
          </cell>
          <cell r="N5868"/>
          <cell r="O5868"/>
          <cell r="P5868"/>
          <cell r="Q5868" t="str">
            <v/>
          </cell>
          <cell r="R5868"/>
          <cell r="S5868" t="str">
            <v/>
          </cell>
          <cell r="T5868"/>
          <cell r="U5868"/>
          <cell r="V5868" t="str">
            <v/>
          </cell>
        </row>
        <row r="5869">
          <cell r="A5869"/>
          <cell r="B5869" t="str">
            <v/>
          </cell>
          <cell r="C5869"/>
          <cell r="D5869" t="str">
            <v/>
          </cell>
          <cell r="E5869" t="str">
            <v/>
          </cell>
          <cell r="F5869" t="str">
            <v/>
          </cell>
          <cell r="G5869" t="str">
            <v/>
          </cell>
          <cell r="H5869" t="str">
            <v/>
          </cell>
          <cell r="I5869"/>
          <cell r="J5869"/>
          <cell r="K5869"/>
          <cell r="L5869"/>
          <cell r="M5869" t="str">
            <v/>
          </cell>
          <cell r="N5869"/>
          <cell r="O5869"/>
          <cell r="P5869"/>
          <cell r="Q5869" t="str">
            <v/>
          </cell>
          <cell r="R5869"/>
          <cell r="S5869" t="str">
            <v/>
          </cell>
          <cell r="T5869"/>
          <cell r="U5869"/>
          <cell r="V5869" t="str">
            <v/>
          </cell>
        </row>
        <row r="5870">
          <cell r="A5870"/>
          <cell r="B5870" t="str">
            <v/>
          </cell>
          <cell r="C5870"/>
          <cell r="D5870" t="str">
            <v/>
          </cell>
          <cell r="E5870" t="str">
            <v/>
          </cell>
          <cell r="F5870" t="str">
            <v/>
          </cell>
          <cell r="G5870" t="str">
            <v/>
          </cell>
          <cell r="H5870" t="str">
            <v/>
          </cell>
          <cell r="I5870"/>
          <cell r="J5870"/>
          <cell r="K5870"/>
          <cell r="L5870"/>
          <cell r="M5870" t="str">
            <v/>
          </cell>
          <cell r="N5870"/>
          <cell r="O5870"/>
          <cell r="P5870"/>
          <cell r="Q5870" t="str">
            <v/>
          </cell>
          <cell r="R5870"/>
          <cell r="S5870" t="str">
            <v/>
          </cell>
          <cell r="T5870"/>
          <cell r="U5870"/>
          <cell r="V5870" t="str">
            <v/>
          </cell>
        </row>
        <row r="5871">
          <cell r="A5871"/>
          <cell r="B5871" t="str">
            <v/>
          </cell>
          <cell r="C5871"/>
          <cell r="D5871" t="str">
            <v/>
          </cell>
          <cell r="E5871" t="str">
            <v/>
          </cell>
          <cell r="F5871" t="str">
            <v/>
          </cell>
          <cell r="G5871" t="str">
            <v/>
          </cell>
          <cell r="H5871" t="str">
            <v/>
          </cell>
          <cell r="I5871"/>
          <cell r="J5871"/>
          <cell r="K5871"/>
          <cell r="L5871"/>
          <cell r="M5871" t="str">
            <v/>
          </cell>
          <cell r="N5871"/>
          <cell r="O5871"/>
          <cell r="P5871"/>
          <cell r="Q5871" t="str">
            <v/>
          </cell>
          <cell r="R5871"/>
          <cell r="S5871" t="str">
            <v/>
          </cell>
          <cell r="T5871"/>
          <cell r="U5871"/>
          <cell r="V5871" t="str">
            <v/>
          </cell>
        </row>
        <row r="5872">
          <cell r="A5872"/>
          <cell r="B5872" t="str">
            <v/>
          </cell>
          <cell r="C5872"/>
          <cell r="D5872" t="str">
            <v/>
          </cell>
          <cell r="E5872" t="str">
            <v/>
          </cell>
          <cell r="F5872" t="str">
            <v/>
          </cell>
          <cell r="G5872" t="str">
            <v/>
          </cell>
          <cell r="H5872" t="str">
            <v/>
          </cell>
          <cell r="I5872"/>
          <cell r="J5872"/>
          <cell r="K5872"/>
          <cell r="L5872"/>
          <cell r="M5872" t="str">
            <v/>
          </cell>
          <cell r="N5872"/>
          <cell r="O5872"/>
          <cell r="P5872"/>
          <cell r="Q5872" t="str">
            <v/>
          </cell>
          <cell r="R5872"/>
          <cell r="S5872" t="str">
            <v/>
          </cell>
          <cell r="T5872"/>
          <cell r="U5872"/>
          <cell r="V5872" t="str">
            <v/>
          </cell>
        </row>
        <row r="5873">
          <cell r="A5873"/>
          <cell r="B5873" t="str">
            <v/>
          </cell>
          <cell r="C5873"/>
          <cell r="D5873" t="str">
            <v/>
          </cell>
          <cell r="E5873" t="str">
            <v/>
          </cell>
          <cell r="F5873" t="str">
            <v/>
          </cell>
          <cell r="G5873" t="str">
            <v/>
          </cell>
          <cell r="H5873" t="str">
            <v/>
          </cell>
          <cell r="I5873"/>
          <cell r="J5873"/>
          <cell r="K5873"/>
          <cell r="L5873"/>
          <cell r="M5873" t="str">
            <v/>
          </cell>
          <cell r="N5873"/>
          <cell r="O5873"/>
          <cell r="P5873"/>
          <cell r="Q5873" t="str">
            <v/>
          </cell>
          <cell r="R5873"/>
          <cell r="S5873" t="str">
            <v/>
          </cell>
          <cell r="T5873"/>
          <cell r="U5873"/>
          <cell r="V5873" t="str">
            <v/>
          </cell>
        </row>
        <row r="5874">
          <cell r="A5874"/>
          <cell r="B5874" t="str">
            <v/>
          </cell>
          <cell r="C5874"/>
          <cell r="D5874" t="str">
            <v/>
          </cell>
          <cell r="E5874" t="str">
            <v/>
          </cell>
          <cell r="F5874" t="str">
            <v/>
          </cell>
          <cell r="G5874" t="str">
            <v/>
          </cell>
          <cell r="H5874" t="str">
            <v/>
          </cell>
          <cell r="I5874"/>
          <cell r="J5874"/>
          <cell r="K5874"/>
          <cell r="L5874"/>
          <cell r="M5874" t="str">
            <v/>
          </cell>
          <cell r="N5874"/>
          <cell r="O5874"/>
          <cell r="P5874"/>
          <cell r="Q5874" t="str">
            <v/>
          </cell>
          <cell r="R5874"/>
          <cell r="S5874" t="str">
            <v/>
          </cell>
          <cell r="T5874"/>
          <cell r="U5874"/>
          <cell r="V5874" t="str">
            <v/>
          </cell>
        </row>
        <row r="5875">
          <cell r="A5875"/>
          <cell r="B5875" t="str">
            <v/>
          </cell>
          <cell r="C5875"/>
          <cell r="D5875" t="str">
            <v/>
          </cell>
          <cell r="E5875" t="str">
            <v/>
          </cell>
          <cell r="F5875" t="str">
            <v/>
          </cell>
          <cell r="G5875" t="str">
            <v/>
          </cell>
          <cell r="H5875" t="str">
            <v/>
          </cell>
          <cell r="I5875"/>
          <cell r="J5875"/>
          <cell r="K5875"/>
          <cell r="L5875"/>
          <cell r="M5875" t="str">
            <v/>
          </cell>
          <cell r="N5875"/>
          <cell r="O5875"/>
          <cell r="P5875"/>
          <cell r="Q5875" t="str">
            <v/>
          </cell>
          <cell r="R5875"/>
          <cell r="S5875" t="str">
            <v/>
          </cell>
          <cell r="T5875"/>
          <cell r="U5875"/>
          <cell r="V5875" t="str">
            <v/>
          </cell>
        </row>
        <row r="5876">
          <cell r="A5876"/>
          <cell r="B5876" t="str">
            <v/>
          </cell>
          <cell r="C5876"/>
          <cell r="D5876" t="str">
            <v/>
          </cell>
          <cell r="E5876" t="str">
            <v/>
          </cell>
          <cell r="F5876" t="str">
            <v/>
          </cell>
          <cell r="G5876" t="str">
            <v/>
          </cell>
          <cell r="H5876" t="str">
            <v/>
          </cell>
          <cell r="I5876"/>
          <cell r="J5876"/>
          <cell r="K5876"/>
          <cell r="L5876"/>
          <cell r="M5876" t="str">
            <v/>
          </cell>
          <cell r="N5876"/>
          <cell r="O5876"/>
          <cell r="P5876"/>
          <cell r="Q5876" t="str">
            <v/>
          </cell>
          <cell r="R5876"/>
          <cell r="S5876" t="str">
            <v/>
          </cell>
          <cell r="T5876"/>
          <cell r="U5876"/>
          <cell r="V5876" t="str">
            <v/>
          </cell>
        </row>
        <row r="5877">
          <cell r="A5877"/>
          <cell r="B5877" t="str">
            <v/>
          </cell>
          <cell r="C5877"/>
          <cell r="D5877" t="str">
            <v/>
          </cell>
          <cell r="E5877" t="str">
            <v/>
          </cell>
          <cell r="F5877" t="str">
            <v/>
          </cell>
          <cell r="G5877" t="str">
            <v/>
          </cell>
          <cell r="H5877" t="str">
            <v/>
          </cell>
          <cell r="I5877"/>
          <cell r="J5877"/>
          <cell r="K5877"/>
          <cell r="L5877"/>
          <cell r="M5877" t="str">
            <v/>
          </cell>
          <cell r="N5877"/>
          <cell r="O5877"/>
          <cell r="P5877"/>
          <cell r="Q5877" t="str">
            <v/>
          </cell>
          <cell r="R5877"/>
          <cell r="S5877" t="str">
            <v/>
          </cell>
          <cell r="T5877"/>
          <cell r="U5877"/>
          <cell r="V5877" t="str">
            <v/>
          </cell>
        </row>
        <row r="5878">
          <cell r="A5878"/>
          <cell r="B5878" t="str">
            <v/>
          </cell>
          <cell r="C5878"/>
          <cell r="D5878" t="str">
            <v/>
          </cell>
          <cell r="E5878" t="str">
            <v/>
          </cell>
          <cell r="F5878" t="str">
            <v/>
          </cell>
          <cell r="G5878" t="str">
            <v/>
          </cell>
          <cell r="H5878" t="str">
            <v/>
          </cell>
          <cell r="I5878"/>
          <cell r="J5878"/>
          <cell r="K5878"/>
          <cell r="L5878"/>
          <cell r="M5878" t="str">
            <v/>
          </cell>
          <cell r="N5878"/>
          <cell r="O5878"/>
          <cell r="P5878"/>
          <cell r="Q5878" t="str">
            <v/>
          </cell>
          <cell r="R5878"/>
          <cell r="S5878" t="str">
            <v/>
          </cell>
          <cell r="T5878"/>
          <cell r="U5878"/>
          <cell r="V5878" t="str">
            <v/>
          </cell>
        </row>
        <row r="5879">
          <cell r="A5879"/>
          <cell r="B5879" t="str">
            <v/>
          </cell>
          <cell r="C5879"/>
          <cell r="D5879" t="str">
            <v/>
          </cell>
          <cell r="E5879" t="str">
            <v/>
          </cell>
          <cell r="F5879" t="str">
            <v/>
          </cell>
          <cell r="G5879" t="str">
            <v/>
          </cell>
          <cell r="H5879" t="str">
            <v/>
          </cell>
          <cell r="I5879"/>
          <cell r="J5879"/>
          <cell r="K5879"/>
          <cell r="L5879"/>
          <cell r="M5879" t="str">
            <v/>
          </cell>
          <cell r="N5879"/>
          <cell r="O5879"/>
          <cell r="P5879"/>
          <cell r="Q5879" t="str">
            <v/>
          </cell>
          <cell r="R5879"/>
          <cell r="S5879" t="str">
            <v/>
          </cell>
          <cell r="T5879"/>
          <cell r="U5879"/>
          <cell r="V5879" t="str">
            <v/>
          </cell>
        </row>
        <row r="5880">
          <cell r="A5880"/>
          <cell r="B5880" t="str">
            <v/>
          </cell>
          <cell r="C5880"/>
          <cell r="D5880" t="str">
            <v/>
          </cell>
          <cell r="E5880" t="str">
            <v/>
          </cell>
          <cell r="F5880" t="str">
            <v/>
          </cell>
          <cell r="G5880" t="str">
            <v/>
          </cell>
          <cell r="H5880" t="str">
            <v/>
          </cell>
          <cell r="I5880"/>
          <cell r="J5880"/>
          <cell r="K5880"/>
          <cell r="L5880"/>
          <cell r="M5880" t="str">
            <v/>
          </cell>
          <cell r="N5880"/>
          <cell r="O5880"/>
          <cell r="P5880"/>
          <cell r="Q5880" t="str">
            <v/>
          </cell>
          <cell r="R5880"/>
          <cell r="S5880" t="str">
            <v/>
          </cell>
          <cell r="T5880"/>
          <cell r="U5880"/>
          <cell r="V5880" t="str">
            <v/>
          </cell>
        </row>
        <row r="5881">
          <cell r="A5881"/>
          <cell r="B5881" t="str">
            <v/>
          </cell>
          <cell r="C5881"/>
          <cell r="D5881" t="str">
            <v/>
          </cell>
          <cell r="E5881" t="str">
            <v/>
          </cell>
          <cell r="F5881" t="str">
            <v/>
          </cell>
          <cell r="G5881" t="str">
            <v/>
          </cell>
          <cell r="H5881" t="str">
            <v/>
          </cell>
          <cell r="I5881"/>
          <cell r="J5881"/>
          <cell r="K5881"/>
          <cell r="L5881"/>
          <cell r="M5881" t="str">
            <v/>
          </cell>
          <cell r="N5881"/>
          <cell r="O5881"/>
          <cell r="P5881"/>
          <cell r="Q5881" t="str">
            <v/>
          </cell>
          <cell r="R5881"/>
          <cell r="S5881" t="str">
            <v/>
          </cell>
          <cell r="T5881"/>
          <cell r="U5881"/>
          <cell r="V5881" t="str">
            <v/>
          </cell>
        </row>
        <row r="5882">
          <cell r="A5882"/>
          <cell r="B5882" t="str">
            <v/>
          </cell>
          <cell r="C5882"/>
          <cell r="D5882" t="str">
            <v/>
          </cell>
          <cell r="E5882" t="str">
            <v/>
          </cell>
          <cell r="F5882" t="str">
            <v/>
          </cell>
          <cell r="G5882" t="str">
            <v/>
          </cell>
          <cell r="H5882" t="str">
            <v/>
          </cell>
          <cell r="I5882"/>
          <cell r="J5882"/>
          <cell r="K5882"/>
          <cell r="L5882"/>
          <cell r="M5882" t="str">
            <v/>
          </cell>
          <cell r="N5882"/>
          <cell r="O5882"/>
          <cell r="P5882"/>
          <cell r="Q5882" t="str">
            <v/>
          </cell>
          <cell r="R5882"/>
          <cell r="S5882" t="str">
            <v/>
          </cell>
          <cell r="T5882"/>
          <cell r="U5882"/>
          <cell r="V5882" t="str">
            <v/>
          </cell>
        </row>
        <row r="5883">
          <cell r="A5883"/>
          <cell r="B5883" t="str">
            <v/>
          </cell>
          <cell r="C5883"/>
          <cell r="D5883" t="str">
            <v/>
          </cell>
          <cell r="E5883" t="str">
            <v/>
          </cell>
          <cell r="F5883" t="str">
            <v/>
          </cell>
          <cell r="G5883" t="str">
            <v/>
          </cell>
          <cell r="H5883" t="str">
            <v/>
          </cell>
          <cell r="I5883"/>
          <cell r="J5883"/>
          <cell r="K5883"/>
          <cell r="L5883"/>
          <cell r="M5883" t="str">
            <v/>
          </cell>
          <cell r="N5883"/>
          <cell r="O5883"/>
          <cell r="P5883"/>
          <cell r="Q5883" t="str">
            <v/>
          </cell>
          <cell r="R5883"/>
          <cell r="S5883" t="str">
            <v/>
          </cell>
          <cell r="T5883"/>
          <cell r="U5883"/>
          <cell r="V5883" t="str">
            <v/>
          </cell>
        </row>
        <row r="5884">
          <cell r="A5884"/>
          <cell r="B5884" t="str">
            <v/>
          </cell>
          <cell r="C5884"/>
          <cell r="D5884" t="str">
            <v/>
          </cell>
          <cell r="E5884" t="str">
            <v/>
          </cell>
          <cell r="F5884" t="str">
            <v/>
          </cell>
          <cell r="G5884" t="str">
            <v/>
          </cell>
          <cell r="H5884" t="str">
            <v/>
          </cell>
          <cell r="I5884"/>
          <cell r="J5884"/>
          <cell r="K5884"/>
          <cell r="L5884"/>
          <cell r="M5884" t="str">
            <v/>
          </cell>
          <cell r="N5884"/>
          <cell r="O5884"/>
          <cell r="P5884"/>
          <cell r="Q5884" t="str">
            <v/>
          </cell>
          <cell r="R5884"/>
          <cell r="S5884" t="str">
            <v/>
          </cell>
          <cell r="T5884"/>
          <cell r="U5884"/>
          <cell r="V5884" t="str">
            <v/>
          </cell>
        </row>
        <row r="5885">
          <cell r="A5885"/>
          <cell r="B5885" t="str">
            <v/>
          </cell>
          <cell r="C5885"/>
          <cell r="D5885" t="str">
            <v/>
          </cell>
          <cell r="E5885" t="str">
            <v/>
          </cell>
          <cell r="F5885" t="str">
            <v/>
          </cell>
          <cell r="G5885" t="str">
            <v/>
          </cell>
          <cell r="H5885" t="str">
            <v/>
          </cell>
          <cell r="I5885"/>
          <cell r="J5885"/>
          <cell r="K5885"/>
          <cell r="L5885"/>
          <cell r="M5885" t="str">
            <v/>
          </cell>
          <cell r="N5885"/>
          <cell r="O5885"/>
          <cell r="P5885"/>
          <cell r="Q5885" t="str">
            <v/>
          </cell>
          <cell r="R5885"/>
          <cell r="S5885" t="str">
            <v/>
          </cell>
          <cell r="T5885"/>
          <cell r="U5885"/>
          <cell r="V5885" t="str">
            <v/>
          </cell>
        </row>
        <row r="5886">
          <cell r="A5886"/>
          <cell r="B5886" t="str">
            <v/>
          </cell>
          <cell r="C5886"/>
          <cell r="D5886" t="str">
            <v/>
          </cell>
          <cell r="E5886" t="str">
            <v/>
          </cell>
          <cell r="F5886" t="str">
            <v/>
          </cell>
          <cell r="G5886" t="str">
            <v/>
          </cell>
          <cell r="H5886" t="str">
            <v/>
          </cell>
          <cell r="I5886"/>
          <cell r="J5886"/>
          <cell r="K5886"/>
          <cell r="L5886"/>
          <cell r="M5886" t="str">
            <v/>
          </cell>
          <cell r="N5886"/>
          <cell r="O5886"/>
          <cell r="P5886"/>
          <cell r="Q5886" t="str">
            <v/>
          </cell>
          <cell r="R5886"/>
          <cell r="S5886" t="str">
            <v/>
          </cell>
          <cell r="T5886"/>
          <cell r="U5886"/>
          <cell r="V5886" t="str">
            <v/>
          </cell>
        </row>
        <row r="5887">
          <cell r="A5887"/>
          <cell r="B5887" t="str">
            <v/>
          </cell>
          <cell r="C5887"/>
          <cell r="D5887" t="str">
            <v/>
          </cell>
          <cell r="E5887" t="str">
            <v/>
          </cell>
          <cell r="F5887" t="str">
            <v/>
          </cell>
          <cell r="G5887" t="str">
            <v/>
          </cell>
          <cell r="H5887" t="str">
            <v/>
          </cell>
          <cell r="I5887"/>
          <cell r="J5887"/>
          <cell r="K5887"/>
          <cell r="L5887"/>
          <cell r="M5887" t="str">
            <v/>
          </cell>
          <cell r="N5887"/>
          <cell r="O5887"/>
          <cell r="P5887"/>
          <cell r="Q5887" t="str">
            <v/>
          </cell>
          <cell r="R5887"/>
          <cell r="S5887" t="str">
            <v/>
          </cell>
          <cell r="T5887"/>
          <cell r="U5887"/>
          <cell r="V5887" t="str">
            <v/>
          </cell>
        </row>
        <row r="5888">
          <cell r="A5888"/>
          <cell r="B5888" t="str">
            <v/>
          </cell>
          <cell r="C5888"/>
          <cell r="D5888" t="str">
            <v/>
          </cell>
          <cell r="E5888" t="str">
            <v/>
          </cell>
          <cell r="F5888" t="str">
            <v/>
          </cell>
          <cell r="G5888" t="str">
            <v/>
          </cell>
          <cell r="H5888" t="str">
            <v/>
          </cell>
          <cell r="I5888"/>
          <cell r="J5888"/>
          <cell r="K5888"/>
          <cell r="L5888"/>
          <cell r="M5888" t="str">
            <v/>
          </cell>
          <cell r="N5888"/>
          <cell r="O5888"/>
          <cell r="P5888"/>
          <cell r="Q5888" t="str">
            <v/>
          </cell>
          <cell r="R5888"/>
          <cell r="S5888" t="str">
            <v/>
          </cell>
          <cell r="T5888"/>
          <cell r="U5888"/>
          <cell r="V5888" t="str">
            <v/>
          </cell>
        </row>
        <row r="5889">
          <cell r="A5889"/>
          <cell r="B5889" t="str">
            <v/>
          </cell>
          <cell r="C5889"/>
          <cell r="D5889" t="str">
            <v/>
          </cell>
          <cell r="E5889" t="str">
            <v/>
          </cell>
          <cell r="F5889" t="str">
            <v/>
          </cell>
          <cell r="G5889" t="str">
            <v/>
          </cell>
          <cell r="H5889" t="str">
            <v/>
          </cell>
          <cell r="I5889"/>
          <cell r="J5889"/>
          <cell r="K5889"/>
          <cell r="L5889"/>
          <cell r="M5889" t="str">
            <v/>
          </cell>
          <cell r="N5889"/>
          <cell r="O5889"/>
          <cell r="P5889"/>
          <cell r="Q5889" t="str">
            <v/>
          </cell>
          <cell r="R5889"/>
          <cell r="S5889" t="str">
            <v/>
          </cell>
          <cell r="T5889"/>
          <cell r="U5889"/>
          <cell r="V5889" t="str">
            <v/>
          </cell>
        </row>
        <row r="5890">
          <cell r="A5890"/>
          <cell r="B5890" t="str">
            <v/>
          </cell>
          <cell r="C5890"/>
          <cell r="D5890" t="str">
            <v/>
          </cell>
          <cell r="E5890" t="str">
            <v/>
          </cell>
          <cell r="F5890" t="str">
            <v/>
          </cell>
          <cell r="G5890" t="str">
            <v/>
          </cell>
          <cell r="H5890" t="str">
            <v/>
          </cell>
          <cell r="I5890"/>
          <cell r="J5890"/>
          <cell r="K5890"/>
          <cell r="L5890"/>
          <cell r="M5890" t="str">
            <v/>
          </cell>
          <cell r="N5890"/>
          <cell r="O5890"/>
          <cell r="P5890"/>
          <cell r="Q5890" t="str">
            <v/>
          </cell>
          <cell r="R5890"/>
          <cell r="S5890" t="str">
            <v/>
          </cell>
          <cell r="T5890"/>
          <cell r="U5890"/>
          <cell r="V5890" t="str">
            <v/>
          </cell>
        </row>
        <row r="5891">
          <cell r="A5891"/>
          <cell r="B5891" t="str">
            <v/>
          </cell>
          <cell r="C5891"/>
          <cell r="D5891" t="str">
            <v/>
          </cell>
          <cell r="E5891" t="str">
            <v/>
          </cell>
          <cell r="F5891" t="str">
            <v/>
          </cell>
          <cell r="G5891" t="str">
            <v/>
          </cell>
          <cell r="H5891" t="str">
            <v/>
          </cell>
          <cell r="I5891"/>
          <cell r="J5891"/>
          <cell r="K5891"/>
          <cell r="L5891"/>
          <cell r="M5891" t="str">
            <v/>
          </cell>
          <cell r="N5891"/>
          <cell r="O5891"/>
          <cell r="P5891"/>
          <cell r="Q5891" t="str">
            <v/>
          </cell>
          <cell r="R5891"/>
          <cell r="S5891" t="str">
            <v/>
          </cell>
          <cell r="T5891"/>
          <cell r="U5891"/>
          <cell r="V5891" t="str">
            <v/>
          </cell>
        </row>
        <row r="5892">
          <cell r="A5892"/>
          <cell r="B5892" t="str">
            <v/>
          </cell>
          <cell r="C5892"/>
          <cell r="D5892" t="str">
            <v/>
          </cell>
          <cell r="E5892" t="str">
            <v/>
          </cell>
          <cell r="F5892" t="str">
            <v/>
          </cell>
          <cell r="G5892" t="str">
            <v/>
          </cell>
          <cell r="H5892" t="str">
            <v/>
          </cell>
          <cell r="I5892"/>
          <cell r="J5892"/>
          <cell r="K5892"/>
          <cell r="L5892"/>
          <cell r="M5892" t="str">
            <v/>
          </cell>
          <cell r="N5892"/>
          <cell r="O5892"/>
          <cell r="P5892"/>
          <cell r="Q5892" t="str">
            <v/>
          </cell>
          <cell r="R5892"/>
          <cell r="S5892" t="str">
            <v/>
          </cell>
          <cell r="T5892"/>
          <cell r="U5892"/>
          <cell r="V5892" t="str">
            <v/>
          </cell>
        </row>
        <row r="5893">
          <cell r="A5893"/>
          <cell r="B5893" t="str">
            <v/>
          </cell>
          <cell r="C5893"/>
          <cell r="D5893" t="str">
            <v/>
          </cell>
          <cell r="E5893" t="str">
            <v/>
          </cell>
          <cell r="F5893" t="str">
            <v/>
          </cell>
          <cell r="G5893" t="str">
            <v/>
          </cell>
          <cell r="H5893" t="str">
            <v/>
          </cell>
          <cell r="I5893"/>
          <cell r="J5893"/>
          <cell r="K5893"/>
          <cell r="L5893"/>
          <cell r="M5893" t="str">
            <v/>
          </cell>
          <cell r="N5893"/>
          <cell r="O5893"/>
          <cell r="P5893"/>
          <cell r="Q5893" t="str">
            <v/>
          </cell>
          <cell r="R5893"/>
          <cell r="S5893" t="str">
            <v/>
          </cell>
          <cell r="T5893"/>
          <cell r="U5893"/>
          <cell r="V5893" t="str">
            <v/>
          </cell>
        </row>
        <row r="5894">
          <cell r="A5894"/>
          <cell r="B5894" t="str">
            <v/>
          </cell>
          <cell r="C5894"/>
          <cell r="D5894" t="str">
            <v/>
          </cell>
          <cell r="E5894" t="str">
            <v/>
          </cell>
          <cell r="F5894" t="str">
            <v/>
          </cell>
          <cell r="G5894" t="str">
            <v/>
          </cell>
          <cell r="H5894" t="str">
            <v/>
          </cell>
          <cell r="I5894"/>
          <cell r="J5894"/>
          <cell r="K5894"/>
          <cell r="L5894"/>
          <cell r="M5894" t="str">
            <v/>
          </cell>
          <cell r="N5894"/>
          <cell r="O5894"/>
          <cell r="P5894"/>
          <cell r="Q5894" t="str">
            <v/>
          </cell>
          <cell r="R5894"/>
          <cell r="S5894" t="str">
            <v/>
          </cell>
          <cell r="T5894"/>
          <cell r="U5894"/>
          <cell r="V5894" t="str">
            <v/>
          </cell>
        </row>
        <row r="5895">
          <cell r="A5895"/>
          <cell r="B5895" t="str">
            <v/>
          </cell>
          <cell r="C5895"/>
          <cell r="D5895" t="str">
            <v/>
          </cell>
          <cell r="E5895" t="str">
            <v/>
          </cell>
          <cell r="F5895" t="str">
            <v/>
          </cell>
          <cell r="G5895" t="str">
            <v/>
          </cell>
          <cell r="H5895" t="str">
            <v/>
          </cell>
          <cell r="I5895"/>
          <cell r="J5895"/>
          <cell r="K5895"/>
          <cell r="L5895"/>
          <cell r="M5895" t="str">
            <v/>
          </cell>
          <cell r="N5895"/>
          <cell r="O5895"/>
          <cell r="P5895"/>
          <cell r="Q5895" t="str">
            <v/>
          </cell>
          <cell r="R5895"/>
          <cell r="S5895" t="str">
            <v/>
          </cell>
          <cell r="T5895"/>
          <cell r="U5895"/>
          <cell r="V5895" t="str">
            <v/>
          </cell>
        </row>
        <row r="5896">
          <cell r="A5896"/>
          <cell r="B5896" t="str">
            <v/>
          </cell>
          <cell r="C5896"/>
          <cell r="D5896" t="str">
            <v/>
          </cell>
          <cell r="E5896" t="str">
            <v/>
          </cell>
          <cell r="F5896" t="str">
            <v/>
          </cell>
          <cell r="G5896" t="str">
            <v/>
          </cell>
          <cell r="H5896" t="str">
            <v/>
          </cell>
          <cell r="I5896"/>
          <cell r="J5896"/>
          <cell r="K5896"/>
          <cell r="L5896"/>
          <cell r="M5896" t="str">
            <v/>
          </cell>
          <cell r="N5896"/>
          <cell r="O5896"/>
          <cell r="P5896"/>
          <cell r="Q5896" t="str">
            <v/>
          </cell>
          <cell r="R5896"/>
          <cell r="S5896" t="str">
            <v/>
          </cell>
          <cell r="T5896"/>
          <cell r="U5896"/>
          <cell r="V5896" t="str">
            <v/>
          </cell>
        </row>
        <row r="5897">
          <cell r="A5897"/>
          <cell r="B5897" t="str">
            <v/>
          </cell>
          <cell r="C5897"/>
          <cell r="D5897" t="str">
            <v/>
          </cell>
          <cell r="E5897" t="str">
            <v/>
          </cell>
          <cell r="F5897" t="str">
            <v/>
          </cell>
          <cell r="G5897" t="str">
            <v/>
          </cell>
          <cell r="H5897" t="str">
            <v/>
          </cell>
          <cell r="I5897"/>
          <cell r="J5897"/>
          <cell r="K5897"/>
          <cell r="L5897"/>
          <cell r="M5897" t="str">
            <v/>
          </cell>
          <cell r="N5897"/>
          <cell r="O5897"/>
          <cell r="P5897"/>
          <cell r="Q5897" t="str">
            <v/>
          </cell>
          <cell r="R5897"/>
          <cell r="S5897" t="str">
            <v/>
          </cell>
          <cell r="T5897"/>
          <cell r="U5897"/>
          <cell r="V5897" t="str">
            <v/>
          </cell>
        </row>
        <row r="5898">
          <cell r="A5898"/>
          <cell r="B5898" t="str">
            <v/>
          </cell>
          <cell r="C5898"/>
          <cell r="D5898" t="str">
            <v/>
          </cell>
          <cell r="E5898" t="str">
            <v/>
          </cell>
          <cell r="F5898" t="str">
            <v/>
          </cell>
          <cell r="G5898" t="str">
            <v/>
          </cell>
          <cell r="H5898" t="str">
            <v/>
          </cell>
          <cell r="I5898"/>
          <cell r="J5898"/>
          <cell r="K5898"/>
          <cell r="L5898"/>
          <cell r="M5898" t="str">
            <v/>
          </cell>
          <cell r="N5898"/>
          <cell r="O5898"/>
          <cell r="P5898"/>
          <cell r="Q5898" t="str">
            <v/>
          </cell>
          <cell r="R5898"/>
          <cell r="S5898" t="str">
            <v/>
          </cell>
          <cell r="T5898"/>
          <cell r="U5898"/>
          <cell r="V5898" t="str">
            <v/>
          </cell>
        </row>
        <row r="5899">
          <cell r="A5899"/>
          <cell r="B5899" t="str">
            <v/>
          </cell>
          <cell r="C5899"/>
          <cell r="D5899" t="str">
            <v/>
          </cell>
          <cell r="E5899" t="str">
            <v/>
          </cell>
          <cell r="F5899" t="str">
            <v/>
          </cell>
          <cell r="G5899" t="str">
            <v/>
          </cell>
          <cell r="H5899" t="str">
            <v/>
          </cell>
          <cell r="I5899"/>
          <cell r="J5899"/>
          <cell r="K5899"/>
          <cell r="L5899"/>
          <cell r="M5899" t="str">
            <v/>
          </cell>
          <cell r="N5899"/>
          <cell r="O5899"/>
          <cell r="P5899"/>
          <cell r="Q5899" t="str">
            <v/>
          </cell>
          <cell r="R5899"/>
          <cell r="S5899" t="str">
            <v/>
          </cell>
          <cell r="T5899"/>
          <cell r="U5899"/>
          <cell r="V5899" t="str">
            <v/>
          </cell>
        </row>
        <row r="5900">
          <cell r="A5900"/>
          <cell r="B5900" t="str">
            <v/>
          </cell>
          <cell r="C5900"/>
          <cell r="D5900" t="str">
            <v/>
          </cell>
          <cell r="E5900" t="str">
            <v/>
          </cell>
          <cell r="F5900" t="str">
            <v/>
          </cell>
          <cell r="G5900" t="str">
            <v/>
          </cell>
          <cell r="H5900" t="str">
            <v/>
          </cell>
          <cell r="I5900"/>
          <cell r="J5900"/>
          <cell r="K5900"/>
          <cell r="L5900"/>
          <cell r="M5900" t="str">
            <v/>
          </cell>
          <cell r="N5900"/>
          <cell r="O5900"/>
          <cell r="P5900"/>
          <cell r="Q5900" t="str">
            <v/>
          </cell>
          <cell r="R5900"/>
          <cell r="S5900" t="str">
            <v/>
          </cell>
          <cell r="T5900"/>
          <cell r="U5900"/>
          <cell r="V5900" t="str">
            <v/>
          </cell>
        </row>
        <row r="5901">
          <cell r="A5901"/>
          <cell r="B5901" t="str">
            <v/>
          </cell>
          <cell r="C5901"/>
          <cell r="D5901" t="str">
            <v/>
          </cell>
          <cell r="E5901" t="str">
            <v/>
          </cell>
          <cell r="F5901" t="str">
            <v/>
          </cell>
          <cell r="G5901" t="str">
            <v/>
          </cell>
          <cell r="H5901" t="str">
            <v/>
          </cell>
          <cell r="I5901"/>
          <cell r="J5901"/>
          <cell r="K5901"/>
          <cell r="L5901"/>
          <cell r="M5901" t="str">
            <v/>
          </cell>
          <cell r="N5901"/>
          <cell r="O5901"/>
          <cell r="P5901"/>
          <cell r="Q5901" t="str">
            <v/>
          </cell>
          <cell r="R5901"/>
          <cell r="S5901" t="str">
            <v/>
          </cell>
          <cell r="T5901"/>
          <cell r="U5901"/>
          <cell r="V5901" t="str">
            <v/>
          </cell>
        </row>
        <row r="5902">
          <cell r="A5902"/>
          <cell r="B5902" t="str">
            <v/>
          </cell>
          <cell r="C5902"/>
          <cell r="D5902" t="str">
            <v/>
          </cell>
          <cell r="E5902" t="str">
            <v/>
          </cell>
          <cell r="F5902" t="str">
            <v/>
          </cell>
          <cell r="G5902" t="str">
            <v/>
          </cell>
          <cell r="H5902" t="str">
            <v/>
          </cell>
          <cell r="I5902"/>
          <cell r="J5902"/>
          <cell r="K5902"/>
          <cell r="L5902"/>
          <cell r="M5902" t="str">
            <v/>
          </cell>
          <cell r="N5902"/>
          <cell r="O5902"/>
          <cell r="P5902"/>
          <cell r="Q5902" t="str">
            <v/>
          </cell>
          <cell r="R5902"/>
          <cell r="S5902" t="str">
            <v/>
          </cell>
          <cell r="T5902"/>
          <cell r="U5902"/>
          <cell r="V5902" t="str">
            <v/>
          </cell>
        </row>
        <row r="5903">
          <cell r="A5903"/>
          <cell r="B5903" t="str">
            <v/>
          </cell>
          <cell r="C5903"/>
          <cell r="D5903" t="str">
            <v/>
          </cell>
          <cell r="E5903" t="str">
            <v/>
          </cell>
          <cell r="F5903" t="str">
            <v/>
          </cell>
          <cell r="G5903" t="str">
            <v/>
          </cell>
          <cell r="H5903" t="str">
            <v/>
          </cell>
          <cell r="I5903"/>
          <cell r="J5903"/>
          <cell r="K5903"/>
          <cell r="L5903"/>
          <cell r="M5903" t="str">
            <v/>
          </cell>
          <cell r="N5903"/>
          <cell r="O5903"/>
          <cell r="P5903"/>
          <cell r="Q5903" t="str">
            <v/>
          </cell>
          <cell r="R5903"/>
          <cell r="S5903" t="str">
            <v/>
          </cell>
          <cell r="T5903"/>
          <cell r="U5903"/>
          <cell r="V5903" t="str">
            <v/>
          </cell>
        </row>
        <row r="5904">
          <cell r="A5904"/>
          <cell r="B5904" t="str">
            <v/>
          </cell>
          <cell r="C5904"/>
          <cell r="D5904" t="str">
            <v/>
          </cell>
          <cell r="E5904" t="str">
            <v/>
          </cell>
          <cell r="F5904" t="str">
            <v/>
          </cell>
          <cell r="G5904" t="str">
            <v/>
          </cell>
          <cell r="H5904" t="str">
            <v/>
          </cell>
          <cell r="I5904"/>
          <cell r="J5904"/>
          <cell r="K5904"/>
          <cell r="L5904"/>
          <cell r="M5904" t="str">
            <v/>
          </cell>
          <cell r="N5904"/>
          <cell r="O5904"/>
          <cell r="P5904"/>
          <cell r="Q5904" t="str">
            <v/>
          </cell>
          <cell r="R5904"/>
          <cell r="S5904" t="str">
            <v/>
          </cell>
          <cell r="T5904"/>
          <cell r="U5904"/>
          <cell r="V5904" t="str">
            <v/>
          </cell>
        </row>
        <row r="5905">
          <cell r="A5905"/>
          <cell r="B5905" t="str">
            <v/>
          </cell>
          <cell r="C5905"/>
          <cell r="D5905" t="str">
            <v/>
          </cell>
          <cell r="E5905" t="str">
            <v/>
          </cell>
          <cell r="F5905" t="str">
            <v/>
          </cell>
          <cell r="G5905" t="str">
            <v/>
          </cell>
          <cell r="H5905" t="str">
            <v/>
          </cell>
          <cell r="I5905"/>
          <cell r="J5905"/>
          <cell r="K5905"/>
          <cell r="L5905"/>
          <cell r="M5905" t="str">
            <v/>
          </cell>
          <cell r="N5905"/>
          <cell r="O5905"/>
          <cell r="P5905"/>
          <cell r="Q5905" t="str">
            <v/>
          </cell>
          <cell r="R5905"/>
          <cell r="S5905" t="str">
            <v/>
          </cell>
          <cell r="T5905"/>
          <cell r="U5905"/>
          <cell r="V5905" t="str">
            <v/>
          </cell>
        </row>
        <row r="5906">
          <cell r="A5906"/>
          <cell r="B5906" t="str">
            <v/>
          </cell>
          <cell r="C5906"/>
          <cell r="D5906" t="str">
            <v/>
          </cell>
          <cell r="E5906" t="str">
            <v/>
          </cell>
          <cell r="F5906" t="str">
            <v/>
          </cell>
          <cell r="G5906" t="str">
            <v/>
          </cell>
          <cell r="H5906" t="str">
            <v/>
          </cell>
          <cell r="I5906"/>
          <cell r="J5906"/>
          <cell r="K5906"/>
          <cell r="L5906"/>
          <cell r="M5906" t="str">
            <v/>
          </cell>
          <cell r="N5906"/>
          <cell r="O5906"/>
          <cell r="P5906"/>
          <cell r="Q5906" t="str">
            <v/>
          </cell>
          <cell r="R5906"/>
          <cell r="S5906" t="str">
            <v/>
          </cell>
          <cell r="T5906"/>
          <cell r="U5906"/>
          <cell r="V5906" t="str">
            <v/>
          </cell>
        </row>
        <row r="5907">
          <cell r="A5907"/>
          <cell r="B5907" t="str">
            <v/>
          </cell>
          <cell r="C5907"/>
          <cell r="D5907" t="str">
            <v/>
          </cell>
          <cell r="E5907" t="str">
            <v/>
          </cell>
          <cell r="F5907" t="str">
            <v/>
          </cell>
          <cell r="G5907" t="str">
            <v/>
          </cell>
          <cell r="H5907" t="str">
            <v/>
          </cell>
          <cell r="I5907"/>
          <cell r="J5907"/>
          <cell r="K5907"/>
          <cell r="L5907"/>
          <cell r="M5907" t="str">
            <v/>
          </cell>
          <cell r="N5907"/>
          <cell r="O5907"/>
          <cell r="P5907"/>
          <cell r="Q5907" t="str">
            <v/>
          </cell>
          <cell r="R5907"/>
          <cell r="S5907" t="str">
            <v/>
          </cell>
          <cell r="T5907"/>
          <cell r="U5907"/>
          <cell r="V5907" t="str">
            <v/>
          </cell>
        </row>
        <row r="5908">
          <cell r="A5908"/>
          <cell r="B5908" t="str">
            <v/>
          </cell>
          <cell r="C5908"/>
          <cell r="D5908" t="str">
            <v/>
          </cell>
          <cell r="E5908" t="str">
            <v/>
          </cell>
          <cell r="F5908" t="str">
            <v/>
          </cell>
          <cell r="G5908" t="str">
            <v/>
          </cell>
          <cell r="H5908" t="str">
            <v/>
          </cell>
          <cell r="I5908"/>
          <cell r="J5908"/>
          <cell r="K5908"/>
          <cell r="L5908"/>
          <cell r="M5908" t="str">
            <v/>
          </cell>
          <cell r="N5908"/>
          <cell r="O5908"/>
          <cell r="P5908"/>
          <cell r="Q5908" t="str">
            <v/>
          </cell>
          <cell r="R5908"/>
          <cell r="S5908" t="str">
            <v/>
          </cell>
          <cell r="T5908"/>
          <cell r="U5908"/>
          <cell r="V5908" t="str">
            <v/>
          </cell>
        </row>
        <row r="5909">
          <cell r="A5909"/>
          <cell r="B5909" t="str">
            <v/>
          </cell>
          <cell r="C5909"/>
          <cell r="D5909" t="str">
            <v/>
          </cell>
          <cell r="E5909" t="str">
            <v/>
          </cell>
          <cell r="F5909" t="str">
            <v/>
          </cell>
          <cell r="G5909" t="str">
            <v/>
          </cell>
          <cell r="H5909" t="str">
            <v/>
          </cell>
          <cell r="I5909"/>
          <cell r="J5909"/>
          <cell r="K5909"/>
          <cell r="L5909"/>
          <cell r="M5909" t="str">
            <v/>
          </cell>
          <cell r="N5909"/>
          <cell r="O5909"/>
          <cell r="P5909"/>
          <cell r="Q5909" t="str">
            <v/>
          </cell>
          <cell r="R5909"/>
          <cell r="S5909" t="str">
            <v/>
          </cell>
          <cell r="T5909"/>
          <cell r="U5909"/>
          <cell r="V5909" t="str">
            <v/>
          </cell>
        </row>
        <row r="5910">
          <cell r="A5910"/>
          <cell r="B5910" t="str">
            <v/>
          </cell>
          <cell r="C5910"/>
          <cell r="D5910" t="str">
            <v/>
          </cell>
          <cell r="E5910" t="str">
            <v/>
          </cell>
          <cell r="F5910" t="str">
            <v/>
          </cell>
          <cell r="G5910" t="str">
            <v/>
          </cell>
          <cell r="H5910" t="str">
            <v/>
          </cell>
          <cell r="I5910"/>
          <cell r="J5910"/>
          <cell r="K5910"/>
          <cell r="L5910"/>
          <cell r="M5910" t="str">
            <v/>
          </cell>
          <cell r="N5910"/>
          <cell r="O5910"/>
          <cell r="P5910"/>
          <cell r="Q5910" t="str">
            <v/>
          </cell>
          <cell r="R5910"/>
          <cell r="S5910" t="str">
            <v/>
          </cell>
          <cell r="T5910"/>
          <cell r="U5910"/>
          <cell r="V5910" t="str">
            <v/>
          </cell>
        </row>
        <row r="5911">
          <cell r="A5911"/>
          <cell r="B5911" t="str">
            <v/>
          </cell>
          <cell r="C5911"/>
          <cell r="D5911" t="str">
            <v/>
          </cell>
          <cell r="E5911" t="str">
            <v/>
          </cell>
          <cell r="F5911" t="str">
            <v/>
          </cell>
          <cell r="G5911" t="str">
            <v/>
          </cell>
          <cell r="H5911" t="str">
            <v/>
          </cell>
          <cell r="I5911"/>
          <cell r="J5911"/>
          <cell r="K5911"/>
          <cell r="L5911"/>
          <cell r="M5911" t="str">
            <v/>
          </cell>
          <cell r="N5911"/>
          <cell r="O5911"/>
          <cell r="P5911"/>
          <cell r="Q5911" t="str">
            <v/>
          </cell>
          <cell r="R5911"/>
          <cell r="S5911" t="str">
            <v/>
          </cell>
          <cell r="T5911"/>
          <cell r="U5911"/>
          <cell r="V5911" t="str">
            <v/>
          </cell>
        </row>
        <row r="5912">
          <cell r="A5912"/>
          <cell r="B5912" t="str">
            <v/>
          </cell>
          <cell r="C5912"/>
          <cell r="D5912" t="str">
            <v/>
          </cell>
          <cell r="E5912" t="str">
            <v/>
          </cell>
          <cell r="F5912" t="str">
            <v/>
          </cell>
          <cell r="G5912" t="str">
            <v/>
          </cell>
          <cell r="H5912" t="str">
            <v/>
          </cell>
          <cell r="I5912"/>
          <cell r="J5912"/>
          <cell r="K5912"/>
          <cell r="L5912"/>
          <cell r="M5912" t="str">
            <v/>
          </cell>
          <cell r="N5912"/>
          <cell r="O5912"/>
          <cell r="P5912"/>
          <cell r="Q5912" t="str">
            <v/>
          </cell>
          <cell r="R5912"/>
          <cell r="S5912" t="str">
            <v/>
          </cell>
          <cell r="T5912"/>
          <cell r="U5912"/>
          <cell r="V5912" t="str">
            <v/>
          </cell>
        </row>
        <row r="5913">
          <cell r="A5913"/>
          <cell r="B5913" t="str">
            <v/>
          </cell>
          <cell r="C5913"/>
          <cell r="D5913" t="str">
            <v/>
          </cell>
          <cell r="E5913" t="str">
            <v/>
          </cell>
          <cell r="F5913" t="str">
            <v/>
          </cell>
          <cell r="G5913" t="str">
            <v/>
          </cell>
          <cell r="H5913" t="str">
            <v/>
          </cell>
          <cell r="I5913"/>
          <cell r="J5913"/>
          <cell r="K5913"/>
          <cell r="L5913"/>
          <cell r="M5913" t="str">
            <v/>
          </cell>
          <cell r="N5913"/>
          <cell r="O5913"/>
          <cell r="P5913"/>
          <cell r="Q5913" t="str">
            <v/>
          </cell>
          <cell r="R5913"/>
          <cell r="S5913" t="str">
            <v/>
          </cell>
          <cell r="T5913"/>
          <cell r="U5913"/>
          <cell r="V5913" t="str">
            <v/>
          </cell>
        </row>
        <row r="5914">
          <cell r="A5914"/>
          <cell r="B5914" t="str">
            <v/>
          </cell>
          <cell r="C5914"/>
          <cell r="D5914" t="str">
            <v/>
          </cell>
          <cell r="E5914" t="str">
            <v/>
          </cell>
          <cell r="F5914" t="str">
            <v/>
          </cell>
          <cell r="G5914" t="str">
            <v/>
          </cell>
          <cell r="H5914" t="str">
            <v/>
          </cell>
          <cell r="I5914"/>
          <cell r="J5914"/>
          <cell r="K5914"/>
          <cell r="L5914"/>
          <cell r="M5914" t="str">
            <v/>
          </cell>
          <cell r="N5914"/>
          <cell r="O5914"/>
          <cell r="P5914"/>
          <cell r="Q5914" t="str">
            <v/>
          </cell>
          <cell r="R5914"/>
          <cell r="S5914" t="str">
            <v/>
          </cell>
          <cell r="T5914"/>
          <cell r="U5914"/>
          <cell r="V5914" t="str">
            <v/>
          </cell>
        </row>
        <row r="5915">
          <cell r="A5915"/>
          <cell r="B5915" t="str">
            <v/>
          </cell>
          <cell r="C5915"/>
          <cell r="D5915" t="str">
            <v/>
          </cell>
          <cell r="E5915" t="str">
            <v/>
          </cell>
          <cell r="F5915" t="str">
            <v/>
          </cell>
          <cell r="G5915" t="str">
            <v/>
          </cell>
          <cell r="H5915" t="str">
            <v/>
          </cell>
          <cell r="I5915"/>
          <cell r="J5915"/>
          <cell r="K5915"/>
          <cell r="L5915"/>
          <cell r="M5915" t="str">
            <v/>
          </cell>
          <cell r="N5915"/>
          <cell r="O5915"/>
          <cell r="P5915"/>
          <cell r="Q5915" t="str">
            <v/>
          </cell>
          <cell r="R5915"/>
          <cell r="S5915" t="str">
            <v/>
          </cell>
          <cell r="T5915"/>
          <cell r="U5915"/>
          <cell r="V5915" t="str">
            <v/>
          </cell>
        </row>
        <row r="5916">
          <cell r="A5916"/>
          <cell r="B5916" t="str">
            <v/>
          </cell>
          <cell r="C5916"/>
          <cell r="D5916" t="str">
            <v/>
          </cell>
          <cell r="E5916" t="str">
            <v/>
          </cell>
          <cell r="F5916" t="str">
            <v/>
          </cell>
          <cell r="G5916" t="str">
            <v/>
          </cell>
          <cell r="H5916" t="str">
            <v/>
          </cell>
          <cell r="I5916"/>
          <cell r="J5916"/>
          <cell r="K5916"/>
          <cell r="L5916"/>
          <cell r="M5916" t="str">
            <v/>
          </cell>
          <cell r="N5916"/>
          <cell r="O5916"/>
          <cell r="P5916"/>
          <cell r="Q5916" t="str">
            <v/>
          </cell>
          <cell r="R5916"/>
          <cell r="S5916" t="str">
            <v/>
          </cell>
          <cell r="T5916"/>
          <cell r="U5916"/>
          <cell r="V5916" t="str">
            <v/>
          </cell>
        </row>
        <row r="5917">
          <cell r="A5917"/>
          <cell r="B5917" t="str">
            <v/>
          </cell>
          <cell r="C5917"/>
          <cell r="D5917" t="str">
            <v/>
          </cell>
          <cell r="E5917" t="str">
            <v/>
          </cell>
          <cell r="F5917" t="str">
            <v/>
          </cell>
          <cell r="G5917" t="str">
            <v/>
          </cell>
          <cell r="H5917" t="str">
            <v/>
          </cell>
          <cell r="I5917"/>
          <cell r="J5917"/>
          <cell r="K5917"/>
          <cell r="L5917"/>
          <cell r="M5917" t="str">
            <v/>
          </cell>
          <cell r="N5917"/>
          <cell r="O5917"/>
          <cell r="P5917"/>
          <cell r="Q5917" t="str">
            <v/>
          </cell>
          <cell r="R5917"/>
          <cell r="S5917" t="str">
            <v/>
          </cell>
          <cell r="T5917"/>
          <cell r="U5917"/>
          <cell r="V5917" t="str">
            <v/>
          </cell>
        </row>
        <row r="5918">
          <cell r="A5918"/>
          <cell r="B5918" t="str">
            <v/>
          </cell>
          <cell r="C5918"/>
          <cell r="D5918" t="str">
            <v/>
          </cell>
          <cell r="E5918" t="str">
            <v/>
          </cell>
          <cell r="F5918" t="str">
            <v/>
          </cell>
          <cell r="G5918" t="str">
            <v/>
          </cell>
          <cell r="H5918" t="str">
            <v/>
          </cell>
          <cell r="I5918"/>
          <cell r="J5918"/>
          <cell r="K5918"/>
          <cell r="L5918"/>
          <cell r="M5918" t="str">
            <v/>
          </cell>
          <cell r="N5918"/>
          <cell r="O5918"/>
          <cell r="P5918"/>
          <cell r="Q5918" t="str">
            <v/>
          </cell>
          <cell r="R5918"/>
          <cell r="S5918" t="str">
            <v/>
          </cell>
          <cell r="T5918"/>
          <cell r="U5918"/>
          <cell r="V5918" t="str">
            <v/>
          </cell>
        </row>
        <row r="5919">
          <cell r="A5919"/>
          <cell r="B5919" t="str">
            <v/>
          </cell>
          <cell r="C5919"/>
          <cell r="D5919" t="str">
            <v/>
          </cell>
          <cell r="E5919" t="str">
            <v/>
          </cell>
          <cell r="F5919" t="str">
            <v/>
          </cell>
          <cell r="G5919" t="str">
            <v/>
          </cell>
          <cell r="H5919" t="str">
            <v/>
          </cell>
          <cell r="I5919"/>
          <cell r="J5919"/>
          <cell r="K5919"/>
          <cell r="L5919"/>
          <cell r="M5919" t="str">
            <v/>
          </cell>
          <cell r="N5919"/>
          <cell r="O5919"/>
          <cell r="P5919"/>
          <cell r="Q5919" t="str">
            <v/>
          </cell>
          <cell r="R5919"/>
          <cell r="S5919" t="str">
            <v/>
          </cell>
          <cell r="T5919"/>
          <cell r="U5919"/>
          <cell r="V5919" t="str">
            <v/>
          </cell>
        </row>
        <row r="5920">
          <cell r="A5920"/>
          <cell r="B5920" t="str">
            <v/>
          </cell>
          <cell r="C5920"/>
          <cell r="D5920" t="str">
            <v/>
          </cell>
          <cell r="E5920" t="str">
            <v/>
          </cell>
          <cell r="F5920" t="str">
            <v/>
          </cell>
          <cell r="G5920" t="str">
            <v/>
          </cell>
          <cell r="H5920" t="str">
            <v/>
          </cell>
          <cell r="I5920"/>
          <cell r="J5920"/>
          <cell r="K5920"/>
          <cell r="L5920"/>
          <cell r="M5920" t="str">
            <v/>
          </cell>
          <cell r="N5920"/>
          <cell r="O5920"/>
          <cell r="P5920"/>
          <cell r="Q5920" t="str">
            <v/>
          </cell>
          <cell r="R5920"/>
          <cell r="S5920" t="str">
            <v/>
          </cell>
          <cell r="T5920"/>
          <cell r="U5920"/>
          <cell r="V5920" t="str">
            <v/>
          </cell>
        </row>
        <row r="5921">
          <cell r="A5921"/>
          <cell r="B5921" t="str">
            <v/>
          </cell>
          <cell r="C5921"/>
          <cell r="D5921" t="str">
            <v/>
          </cell>
          <cell r="E5921" t="str">
            <v/>
          </cell>
          <cell r="F5921" t="str">
            <v/>
          </cell>
          <cell r="G5921" t="str">
            <v/>
          </cell>
          <cell r="H5921" t="str">
            <v/>
          </cell>
          <cell r="I5921"/>
          <cell r="J5921"/>
          <cell r="K5921"/>
          <cell r="L5921"/>
          <cell r="M5921" t="str">
            <v/>
          </cell>
          <cell r="N5921"/>
          <cell r="O5921"/>
          <cell r="P5921"/>
          <cell r="Q5921" t="str">
            <v/>
          </cell>
          <cell r="R5921"/>
          <cell r="S5921" t="str">
            <v/>
          </cell>
          <cell r="T5921"/>
          <cell r="U5921"/>
          <cell r="V5921" t="str">
            <v/>
          </cell>
        </row>
        <row r="5922">
          <cell r="A5922"/>
          <cell r="B5922" t="str">
            <v/>
          </cell>
          <cell r="C5922"/>
          <cell r="D5922" t="str">
            <v/>
          </cell>
          <cell r="E5922" t="str">
            <v/>
          </cell>
          <cell r="F5922" t="str">
            <v/>
          </cell>
          <cell r="G5922" t="str">
            <v/>
          </cell>
          <cell r="H5922" t="str">
            <v/>
          </cell>
          <cell r="I5922"/>
          <cell r="J5922"/>
          <cell r="K5922"/>
          <cell r="L5922"/>
          <cell r="M5922" t="str">
            <v/>
          </cell>
          <cell r="N5922"/>
          <cell r="O5922"/>
          <cell r="P5922"/>
          <cell r="Q5922" t="str">
            <v/>
          </cell>
          <cell r="R5922"/>
          <cell r="S5922" t="str">
            <v/>
          </cell>
          <cell r="T5922"/>
          <cell r="U5922"/>
          <cell r="V5922" t="str">
            <v/>
          </cell>
        </row>
        <row r="5923">
          <cell r="A5923"/>
          <cell r="B5923" t="str">
            <v/>
          </cell>
          <cell r="C5923"/>
          <cell r="D5923" t="str">
            <v/>
          </cell>
          <cell r="E5923" t="str">
            <v/>
          </cell>
          <cell r="F5923" t="str">
            <v/>
          </cell>
          <cell r="G5923" t="str">
            <v/>
          </cell>
          <cell r="H5923" t="str">
            <v/>
          </cell>
          <cell r="I5923"/>
          <cell r="J5923"/>
          <cell r="K5923"/>
          <cell r="L5923"/>
          <cell r="M5923" t="str">
            <v/>
          </cell>
          <cell r="N5923"/>
          <cell r="O5923"/>
          <cell r="P5923"/>
          <cell r="Q5923" t="str">
            <v/>
          </cell>
          <cell r="R5923"/>
          <cell r="S5923" t="str">
            <v/>
          </cell>
          <cell r="T5923"/>
          <cell r="U5923"/>
          <cell r="V5923" t="str">
            <v/>
          </cell>
        </row>
        <row r="5924">
          <cell r="A5924"/>
          <cell r="B5924" t="str">
            <v/>
          </cell>
          <cell r="C5924"/>
          <cell r="D5924" t="str">
            <v/>
          </cell>
          <cell r="E5924" t="str">
            <v/>
          </cell>
          <cell r="F5924" t="str">
            <v/>
          </cell>
          <cell r="G5924" t="str">
            <v/>
          </cell>
          <cell r="H5924" t="str">
            <v/>
          </cell>
          <cell r="I5924"/>
          <cell r="J5924"/>
          <cell r="K5924"/>
          <cell r="L5924"/>
          <cell r="M5924" t="str">
            <v/>
          </cell>
          <cell r="N5924"/>
          <cell r="O5924"/>
          <cell r="P5924"/>
          <cell r="Q5924" t="str">
            <v/>
          </cell>
          <cell r="R5924"/>
          <cell r="S5924" t="str">
            <v/>
          </cell>
          <cell r="T5924"/>
          <cell r="U5924"/>
          <cell r="V5924" t="str">
            <v/>
          </cell>
        </row>
        <row r="5925">
          <cell r="A5925"/>
          <cell r="B5925" t="str">
            <v/>
          </cell>
          <cell r="C5925"/>
          <cell r="D5925" t="str">
            <v/>
          </cell>
          <cell r="E5925" t="str">
            <v/>
          </cell>
          <cell r="F5925" t="str">
            <v/>
          </cell>
          <cell r="G5925" t="str">
            <v/>
          </cell>
          <cell r="H5925" t="str">
            <v/>
          </cell>
          <cell r="I5925"/>
          <cell r="J5925"/>
          <cell r="K5925"/>
          <cell r="L5925"/>
          <cell r="M5925" t="str">
            <v/>
          </cell>
          <cell r="N5925"/>
          <cell r="O5925"/>
          <cell r="P5925"/>
          <cell r="Q5925" t="str">
            <v/>
          </cell>
          <cell r="R5925"/>
          <cell r="S5925" t="str">
            <v/>
          </cell>
          <cell r="T5925"/>
          <cell r="U5925"/>
          <cell r="V5925" t="str">
            <v/>
          </cell>
        </row>
        <row r="5926">
          <cell r="A5926"/>
          <cell r="B5926" t="str">
            <v/>
          </cell>
          <cell r="C5926"/>
          <cell r="D5926" t="str">
            <v/>
          </cell>
          <cell r="E5926" t="str">
            <v/>
          </cell>
          <cell r="F5926" t="str">
            <v/>
          </cell>
          <cell r="G5926" t="str">
            <v/>
          </cell>
          <cell r="H5926" t="str">
            <v/>
          </cell>
          <cell r="I5926"/>
          <cell r="J5926"/>
          <cell r="K5926"/>
          <cell r="L5926"/>
          <cell r="M5926" t="str">
            <v/>
          </cell>
          <cell r="N5926"/>
          <cell r="O5926"/>
          <cell r="P5926"/>
          <cell r="Q5926" t="str">
            <v/>
          </cell>
          <cell r="R5926"/>
          <cell r="S5926" t="str">
            <v/>
          </cell>
          <cell r="T5926"/>
          <cell r="U5926"/>
          <cell r="V5926" t="str">
            <v/>
          </cell>
        </row>
        <row r="5927">
          <cell r="A5927"/>
          <cell r="B5927" t="str">
            <v/>
          </cell>
          <cell r="C5927"/>
          <cell r="D5927" t="str">
            <v/>
          </cell>
          <cell r="E5927" t="str">
            <v/>
          </cell>
          <cell r="F5927" t="str">
            <v/>
          </cell>
          <cell r="G5927" t="str">
            <v/>
          </cell>
          <cell r="H5927" t="str">
            <v/>
          </cell>
          <cell r="I5927"/>
          <cell r="J5927"/>
          <cell r="K5927"/>
          <cell r="L5927"/>
          <cell r="M5927" t="str">
            <v/>
          </cell>
          <cell r="N5927"/>
          <cell r="O5927"/>
          <cell r="P5927"/>
          <cell r="Q5927" t="str">
            <v/>
          </cell>
          <cell r="R5927"/>
          <cell r="S5927" t="str">
            <v/>
          </cell>
          <cell r="T5927"/>
          <cell r="U5927"/>
          <cell r="V5927" t="str">
            <v/>
          </cell>
        </row>
        <row r="5928">
          <cell r="A5928"/>
          <cell r="B5928" t="str">
            <v/>
          </cell>
          <cell r="C5928"/>
          <cell r="D5928" t="str">
            <v/>
          </cell>
          <cell r="E5928" t="str">
            <v/>
          </cell>
          <cell r="F5928" t="str">
            <v/>
          </cell>
          <cell r="G5928" t="str">
            <v/>
          </cell>
          <cell r="H5928" t="str">
            <v/>
          </cell>
          <cell r="I5928"/>
          <cell r="J5928"/>
          <cell r="K5928"/>
          <cell r="L5928"/>
          <cell r="M5928" t="str">
            <v/>
          </cell>
          <cell r="N5928"/>
          <cell r="O5928"/>
          <cell r="P5928"/>
          <cell r="Q5928" t="str">
            <v/>
          </cell>
          <cell r="R5928"/>
          <cell r="S5928" t="str">
            <v/>
          </cell>
          <cell r="T5928"/>
          <cell r="U5928"/>
          <cell r="V5928" t="str">
            <v/>
          </cell>
        </row>
        <row r="5929">
          <cell r="A5929"/>
          <cell r="B5929" t="str">
            <v/>
          </cell>
          <cell r="C5929"/>
          <cell r="D5929" t="str">
            <v/>
          </cell>
          <cell r="E5929" t="str">
            <v/>
          </cell>
          <cell r="F5929" t="str">
            <v/>
          </cell>
          <cell r="G5929" t="str">
            <v/>
          </cell>
          <cell r="H5929" t="str">
            <v/>
          </cell>
          <cell r="I5929"/>
          <cell r="J5929"/>
          <cell r="K5929"/>
          <cell r="L5929"/>
          <cell r="M5929" t="str">
            <v/>
          </cell>
          <cell r="N5929"/>
          <cell r="O5929"/>
          <cell r="P5929"/>
          <cell r="Q5929" t="str">
            <v/>
          </cell>
          <cell r="R5929"/>
          <cell r="S5929" t="str">
            <v/>
          </cell>
          <cell r="T5929"/>
          <cell r="U5929"/>
          <cell r="V5929" t="str">
            <v/>
          </cell>
        </row>
        <row r="5930">
          <cell r="A5930"/>
          <cell r="B5930" t="str">
            <v/>
          </cell>
          <cell r="C5930"/>
          <cell r="D5930" t="str">
            <v/>
          </cell>
          <cell r="E5930" t="str">
            <v/>
          </cell>
          <cell r="F5930" t="str">
            <v/>
          </cell>
          <cell r="G5930" t="str">
            <v/>
          </cell>
          <cell r="H5930" t="str">
            <v/>
          </cell>
          <cell r="I5930"/>
          <cell r="J5930"/>
          <cell r="K5930"/>
          <cell r="L5930"/>
          <cell r="M5930" t="str">
            <v/>
          </cell>
          <cell r="N5930"/>
          <cell r="O5930"/>
          <cell r="P5930"/>
          <cell r="Q5930" t="str">
            <v/>
          </cell>
          <cell r="R5930"/>
          <cell r="S5930" t="str">
            <v/>
          </cell>
          <cell r="T5930"/>
          <cell r="U5930"/>
          <cell r="V5930" t="str">
            <v/>
          </cell>
        </row>
        <row r="5931">
          <cell r="A5931"/>
          <cell r="B5931" t="str">
            <v/>
          </cell>
          <cell r="C5931"/>
          <cell r="D5931" t="str">
            <v/>
          </cell>
          <cell r="E5931" t="str">
            <v/>
          </cell>
          <cell r="F5931" t="str">
            <v/>
          </cell>
          <cell r="G5931" t="str">
            <v/>
          </cell>
          <cell r="H5931" t="str">
            <v/>
          </cell>
          <cell r="I5931"/>
          <cell r="J5931"/>
          <cell r="K5931"/>
          <cell r="L5931"/>
          <cell r="M5931" t="str">
            <v/>
          </cell>
          <cell r="N5931"/>
          <cell r="O5931"/>
          <cell r="P5931"/>
          <cell r="Q5931" t="str">
            <v/>
          </cell>
          <cell r="R5931"/>
          <cell r="S5931" t="str">
            <v/>
          </cell>
          <cell r="T5931"/>
          <cell r="U5931"/>
          <cell r="V5931" t="str">
            <v/>
          </cell>
        </row>
        <row r="5932">
          <cell r="A5932"/>
          <cell r="B5932" t="str">
            <v/>
          </cell>
          <cell r="C5932"/>
          <cell r="D5932" t="str">
            <v/>
          </cell>
          <cell r="E5932" t="str">
            <v/>
          </cell>
          <cell r="F5932" t="str">
            <v/>
          </cell>
          <cell r="G5932" t="str">
            <v/>
          </cell>
          <cell r="H5932" t="str">
            <v/>
          </cell>
          <cell r="I5932"/>
          <cell r="J5932"/>
          <cell r="K5932"/>
          <cell r="L5932"/>
          <cell r="M5932" t="str">
            <v/>
          </cell>
          <cell r="N5932"/>
          <cell r="O5932"/>
          <cell r="P5932"/>
          <cell r="Q5932" t="str">
            <v/>
          </cell>
          <cell r="R5932"/>
          <cell r="S5932" t="str">
            <v/>
          </cell>
          <cell r="T5932"/>
          <cell r="U5932"/>
          <cell r="V5932" t="str">
            <v/>
          </cell>
        </row>
        <row r="5933">
          <cell r="A5933"/>
          <cell r="B5933" t="str">
            <v/>
          </cell>
          <cell r="C5933"/>
          <cell r="D5933" t="str">
            <v/>
          </cell>
          <cell r="E5933" t="str">
            <v/>
          </cell>
          <cell r="F5933" t="str">
            <v/>
          </cell>
          <cell r="G5933" t="str">
            <v/>
          </cell>
          <cell r="H5933" t="str">
            <v/>
          </cell>
          <cell r="I5933"/>
          <cell r="J5933"/>
          <cell r="K5933"/>
          <cell r="L5933"/>
          <cell r="M5933" t="str">
            <v/>
          </cell>
          <cell r="N5933"/>
          <cell r="O5933"/>
          <cell r="P5933"/>
          <cell r="Q5933" t="str">
            <v/>
          </cell>
          <cell r="R5933"/>
          <cell r="S5933" t="str">
            <v/>
          </cell>
          <cell r="T5933"/>
          <cell r="U5933"/>
          <cell r="V5933" t="str">
            <v/>
          </cell>
        </row>
        <row r="5934">
          <cell r="A5934"/>
          <cell r="B5934" t="str">
            <v/>
          </cell>
          <cell r="C5934"/>
          <cell r="D5934" t="str">
            <v/>
          </cell>
          <cell r="E5934" t="str">
            <v/>
          </cell>
          <cell r="F5934" t="str">
            <v/>
          </cell>
          <cell r="G5934" t="str">
            <v/>
          </cell>
          <cell r="H5934" t="str">
            <v/>
          </cell>
          <cell r="I5934"/>
          <cell r="J5934"/>
          <cell r="K5934"/>
          <cell r="L5934"/>
          <cell r="M5934" t="str">
            <v/>
          </cell>
          <cell r="N5934"/>
          <cell r="O5934"/>
          <cell r="P5934"/>
          <cell r="Q5934" t="str">
            <v/>
          </cell>
          <cell r="R5934"/>
          <cell r="S5934" t="str">
            <v/>
          </cell>
          <cell r="T5934"/>
          <cell r="U5934"/>
          <cell r="V5934" t="str">
            <v/>
          </cell>
        </row>
        <row r="5935">
          <cell r="A5935"/>
          <cell r="B5935" t="str">
            <v/>
          </cell>
          <cell r="C5935"/>
          <cell r="D5935" t="str">
            <v/>
          </cell>
          <cell r="E5935" t="str">
            <v/>
          </cell>
          <cell r="F5935" t="str">
            <v/>
          </cell>
          <cell r="G5935" t="str">
            <v/>
          </cell>
          <cell r="H5935" t="str">
            <v/>
          </cell>
          <cell r="I5935"/>
          <cell r="J5935"/>
          <cell r="K5935"/>
          <cell r="L5935"/>
          <cell r="M5935" t="str">
            <v/>
          </cell>
          <cell r="N5935"/>
          <cell r="O5935"/>
          <cell r="P5935"/>
          <cell r="Q5935" t="str">
            <v/>
          </cell>
          <cell r="R5935"/>
          <cell r="S5935" t="str">
            <v/>
          </cell>
          <cell r="T5935"/>
          <cell r="U5935"/>
          <cell r="V5935" t="str">
            <v/>
          </cell>
        </row>
        <row r="5936">
          <cell r="A5936"/>
          <cell r="B5936" t="str">
            <v/>
          </cell>
          <cell r="C5936"/>
          <cell r="D5936" t="str">
            <v/>
          </cell>
          <cell r="E5936" t="str">
            <v/>
          </cell>
          <cell r="F5936" t="str">
            <v/>
          </cell>
          <cell r="G5936" t="str">
            <v/>
          </cell>
          <cell r="H5936" t="str">
            <v/>
          </cell>
          <cell r="I5936"/>
          <cell r="J5936"/>
          <cell r="K5936"/>
          <cell r="L5936"/>
          <cell r="M5936" t="str">
            <v/>
          </cell>
          <cell r="N5936"/>
          <cell r="O5936"/>
          <cell r="P5936"/>
          <cell r="Q5936" t="str">
            <v/>
          </cell>
          <cell r="R5936"/>
          <cell r="S5936" t="str">
            <v/>
          </cell>
          <cell r="T5936"/>
          <cell r="U5936"/>
          <cell r="V5936" t="str">
            <v/>
          </cell>
        </row>
        <row r="5937">
          <cell r="A5937"/>
          <cell r="B5937" t="str">
            <v/>
          </cell>
          <cell r="C5937"/>
          <cell r="D5937" t="str">
            <v/>
          </cell>
          <cell r="E5937" t="str">
            <v/>
          </cell>
          <cell r="F5937" t="str">
            <v/>
          </cell>
          <cell r="G5937" t="str">
            <v/>
          </cell>
          <cell r="H5937" t="str">
            <v/>
          </cell>
          <cell r="I5937"/>
          <cell r="J5937"/>
          <cell r="K5937"/>
          <cell r="L5937"/>
          <cell r="M5937" t="str">
            <v/>
          </cell>
          <cell r="N5937"/>
          <cell r="O5937"/>
          <cell r="P5937"/>
          <cell r="Q5937" t="str">
            <v/>
          </cell>
          <cell r="R5937"/>
          <cell r="S5937" t="str">
            <v/>
          </cell>
          <cell r="T5937"/>
          <cell r="U5937"/>
          <cell r="V5937" t="str">
            <v/>
          </cell>
        </row>
        <row r="5938">
          <cell r="A5938"/>
          <cell r="B5938" t="str">
            <v/>
          </cell>
          <cell r="C5938"/>
          <cell r="D5938" t="str">
            <v/>
          </cell>
          <cell r="E5938" t="str">
            <v/>
          </cell>
          <cell r="F5938" t="str">
            <v/>
          </cell>
          <cell r="G5938" t="str">
            <v/>
          </cell>
          <cell r="H5938" t="str">
            <v/>
          </cell>
          <cell r="I5938"/>
          <cell r="J5938"/>
          <cell r="K5938"/>
          <cell r="L5938"/>
          <cell r="M5938" t="str">
            <v/>
          </cell>
          <cell r="N5938"/>
          <cell r="O5938"/>
          <cell r="P5938"/>
          <cell r="Q5938" t="str">
            <v/>
          </cell>
          <cell r="R5938"/>
          <cell r="S5938" t="str">
            <v/>
          </cell>
          <cell r="T5938"/>
          <cell r="U5938"/>
          <cell r="V5938" t="str">
            <v/>
          </cell>
        </row>
        <row r="5939">
          <cell r="A5939"/>
          <cell r="B5939" t="str">
            <v/>
          </cell>
          <cell r="C5939"/>
          <cell r="D5939" t="str">
            <v/>
          </cell>
          <cell r="E5939" t="str">
            <v/>
          </cell>
          <cell r="F5939" t="str">
            <v/>
          </cell>
          <cell r="G5939" t="str">
            <v/>
          </cell>
          <cell r="H5939" t="str">
            <v/>
          </cell>
          <cell r="I5939"/>
          <cell r="J5939"/>
          <cell r="K5939"/>
          <cell r="L5939"/>
          <cell r="M5939" t="str">
            <v/>
          </cell>
          <cell r="N5939"/>
          <cell r="O5939"/>
          <cell r="P5939"/>
          <cell r="Q5939" t="str">
            <v/>
          </cell>
          <cell r="R5939"/>
          <cell r="S5939" t="str">
            <v/>
          </cell>
          <cell r="T5939"/>
          <cell r="U5939"/>
          <cell r="V5939" t="str">
            <v/>
          </cell>
        </row>
        <row r="5940">
          <cell r="A5940"/>
          <cell r="B5940" t="str">
            <v/>
          </cell>
          <cell r="C5940"/>
          <cell r="D5940" t="str">
            <v/>
          </cell>
          <cell r="E5940" t="str">
            <v/>
          </cell>
          <cell r="F5940" t="str">
            <v/>
          </cell>
          <cell r="G5940" t="str">
            <v/>
          </cell>
          <cell r="H5940" t="str">
            <v/>
          </cell>
          <cell r="I5940"/>
          <cell r="J5940"/>
          <cell r="K5940"/>
          <cell r="L5940"/>
          <cell r="M5940" t="str">
            <v/>
          </cell>
          <cell r="N5940"/>
          <cell r="O5940"/>
          <cell r="P5940"/>
          <cell r="Q5940" t="str">
            <v/>
          </cell>
          <cell r="R5940"/>
          <cell r="S5940" t="str">
            <v/>
          </cell>
          <cell r="T5940"/>
          <cell r="U5940"/>
          <cell r="V5940" t="str">
            <v/>
          </cell>
        </row>
        <row r="5941">
          <cell r="A5941"/>
          <cell r="B5941" t="str">
            <v/>
          </cell>
          <cell r="C5941"/>
          <cell r="D5941" t="str">
            <v/>
          </cell>
          <cell r="E5941" t="str">
            <v/>
          </cell>
          <cell r="F5941" t="str">
            <v/>
          </cell>
          <cell r="G5941" t="str">
            <v/>
          </cell>
          <cell r="H5941" t="str">
            <v/>
          </cell>
          <cell r="I5941"/>
          <cell r="J5941"/>
          <cell r="K5941"/>
          <cell r="L5941"/>
          <cell r="M5941" t="str">
            <v/>
          </cell>
          <cell r="N5941"/>
          <cell r="O5941"/>
          <cell r="P5941"/>
          <cell r="Q5941" t="str">
            <v/>
          </cell>
          <cell r="R5941"/>
          <cell r="S5941" t="str">
            <v/>
          </cell>
          <cell r="T5941"/>
          <cell r="U5941"/>
          <cell r="V5941" t="str">
            <v/>
          </cell>
        </row>
        <row r="5942">
          <cell r="A5942"/>
          <cell r="B5942" t="str">
            <v/>
          </cell>
          <cell r="C5942"/>
          <cell r="D5942" t="str">
            <v/>
          </cell>
          <cell r="E5942" t="str">
            <v/>
          </cell>
          <cell r="F5942" t="str">
            <v/>
          </cell>
          <cell r="G5942" t="str">
            <v/>
          </cell>
          <cell r="H5942" t="str">
            <v/>
          </cell>
          <cell r="I5942"/>
          <cell r="J5942"/>
          <cell r="K5942"/>
          <cell r="L5942"/>
          <cell r="M5942" t="str">
            <v/>
          </cell>
          <cell r="N5942"/>
          <cell r="O5942"/>
          <cell r="P5942"/>
          <cell r="Q5942" t="str">
            <v/>
          </cell>
          <cell r="R5942"/>
          <cell r="S5942" t="str">
            <v/>
          </cell>
          <cell r="T5942"/>
          <cell r="U5942"/>
          <cell r="V5942" t="str">
            <v/>
          </cell>
        </row>
        <row r="5943">
          <cell r="A5943"/>
          <cell r="B5943" t="str">
            <v/>
          </cell>
          <cell r="C5943"/>
          <cell r="D5943" t="str">
            <v/>
          </cell>
          <cell r="E5943" t="str">
            <v/>
          </cell>
          <cell r="F5943" t="str">
            <v/>
          </cell>
          <cell r="G5943" t="str">
            <v/>
          </cell>
          <cell r="H5943" t="str">
            <v/>
          </cell>
          <cell r="I5943"/>
          <cell r="J5943"/>
          <cell r="K5943"/>
          <cell r="L5943"/>
          <cell r="M5943" t="str">
            <v/>
          </cell>
          <cell r="N5943"/>
          <cell r="O5943"/>
          <cell r="P5943"/>
          <cell r="Q5943" t="str">
            <v/>
          </cell>
          <cell r="R5943"/>
          <cell r="S5943" t="str">
            <v/>
          </cell>
          <cell r="T5943"/>
          <cell r="U5943"/>
          <cell r="V5943" t="str">
            <v/>
          </cell>
        </row>
        <row r="5944">
          <cell r="A5944"/>
          <cell r="B5944" t="str">
            <v/>
          </cell>
          <cell r="C5944"/>
          <cell r="D5944" t="str">
            <v/>
          </cell>
          <cell r="E5944" t="str">
            <v/>
          </cell>
          <cell r="F5944" t="str">
            <v/>
          </cell>
          <cell r="G5944" t="str">
            <v/>
          </cell>
          <cell r="H5944" t="str">
            <v/>
          </cell>
          <cell r="I5944"/>
          <cell r="J5944"/>
          <cell r="K5944"/>
          <cell r="L5944"/>
          <cell r="M5944" t="str">
            <v/>
          </cell>
          <cell r="N5944"/>
          <cell r="O5944"/>
          <cell r="P5944"/>
          <cell r="Q5944" t="str">
            <v/>
          </cell>
          <cell r="R5944"/>
          <cell r="S5944" t="str">
            <v/>
          </cell>
          <cell r="T5944"/>
          <cell r="U5944"/>
          <cell r="V5944" t="str">
            <v/>
          </cell>
        </row>
        <row r="5945">
          <cell r="A5945"/>
          <cell r="B5945" t="str">
            <v/>
          </cell>
          <cell r="C5945"/>
          <cell r="D5945" t="str">
            <v/>
          </cell>
          <cell r="E5945" t="str">
            <v/>
          </cell>
          <cell r="F5945" t="str">
            <v/>
          </cell>
          <cell r="G5945" t="str">
            <v/>
          </cell>
          <cell r="H5945" t="str">
            <v/>
          </cell>
          <cell r="I5945"/>
          <cell r="J5945"/>
          <cell r="K5945"/>
          <cell r="L5945"/>
          <cell r="M5945" t="str">
            <v/>
          </cell>
          <cell r="N5945"/>
          <cell r="O5945"/>
          <cell r="P5945"/>
          <cell r="Q5945" t="str">
            <v/>
          </cell>
          <cell r="R5945"/>
          <cell r="S5945" t="str">
            <v/>
          </cell>
          <cell r="T5945"/>
          <cell r="U5945"/>
          <cell r="V5945" t="str">
            <v/>
          </cell>
        </row>
        <row r="5946">
          <cell r="A5946"/>
          <cell r="B5946" t="str">
            <v/>
          </cell>
          <cell r="C5946"/>
          <cell r="D5946" t="str">
            <v/>
          </cell>
          <cell r="E5946" t="str">
            <v/>
          </cell>
          <cell r="F5946" t="str">
            <v/>
          </cell>
          <cell r="G5946" t="str">
            <v/>
          </cell>
          <cell r="H5946" t="str">
            <v/>
          </cell>
          <cell r="I5946"/>
          <cell r="J5946"/>
          <cell r="K5946"/>
          <cell r="L5946"/>
          <cell r="M5946" t="str">
            <v/>
          </cell>
          <cell r="N5946"/>
          <cell r="O5946"/>
          <cell r="P5946"/>
          <cell r="Q5946" t="str">
            <v/>
          </cell>
          <cell r="R5946"/>
          <cell r="S5946" t="str">
            <v/>
          </cell>
          <cell r="T5946"/>
          <cell r="U5946"/>
          <cell r="V5946" t="str">
            <v/>
          </cell>
        </row>
        <row r="5947">
          <cell r="A5947"/>
          <cell r="B5947" t="str">
            <v/>
          </cell>
          <cell r="C5947"/>
          <cell r="D5947" t="str">
            <v/>
          </cell>
          <cell r="E5947" t="str">
            <v/>
          </cell>
          <cell r="F5947" t="str">
            <v/>
          </cell>
          <cell r="G5947" t="str">
            <v/>
          </cell>
          <cell r="H5947" t="str">
            <v/>
          </cell>
          <cell r="I5947"/>
          <cell r="J5947"/>
          <cell r="K5947"/>
          <cell r="L5947"/>
          <cell r="M5947" t="str">
            <v/>
          </cell>
          <cell r="N5947"/>
          <cell r="O5947"/>
          <cell r="P5947"/>
          <cell r="Q5947" t="str">
            <v/>
          </cell>
          <cell r="R5947"/>
          <cell r="S5947" t="str">
            <v/>
          </cell>
          <cell r="T5947"/>
          <cell r="U5947"/>
          <cell r="V5947" t="str">
            <v/>
          </cell>
        </row>
        <row r="5948">
          <cell r="A5948"/>
          <cell r="B5948" t="str">
            <v/>
          </cell>
          <cell r="C5948"/>
          <cell r="D5948" t="str">
            <v/>
          </cell>
          <cell r="E5948" t="str">
            <v/>
          </cell>
          <cell r="F5948" t="str">
            <v/>
          </cell>
          <cell r="G5948" t="str">
            <v/>
          </cell>
          <cell r="H5948" t="str">
            <v/>
          </cell>
          <cell r="I5948"/>
          <cell r="J5948"/>
          <cell r="K5948"/>
          <cell r="L5948"/>
          <cell r="M5948" t="str">
            <v/>
          </cell>
          <cell r="N5948"/>
          <cell r="O5948"/>
          <cell r="P5948"/>
          <cell r="Q5948" t="str">
            <v/>
          </cell>
          <cell r="R5948"/>
          <cell r="S5948" t="str">
            <v/>
          </cell>
          <cell r="T5948"/>
          <cell r="U5948"/>
          <cell r="V5948" t="str">
            <v/>
          </cell>
        </row>
        <row r="5949">
          <cell r="A5949"/>
          <cell r="B5949" t="str">
            <v/>
          </cell>
          <cell r="C5949"/>
          <cell r="D5949" t="str">
            <v/>
          </cell>
          <cell r="E5949" t="str">
            <v/>
          </cell>
          <cell r="F5949" t="str">
            <v/>
          </cell>
          <cell r="G5949" t="str">
            <v/>
          </cell>
          <cell r="H5949" t="str">
            <v/>
          </cell>
          <cell r="I5949"/>
          <cell r="J5949"/>
          <cell r="K5949"/>
          <cell r="L5949"/>
          <cell r="M5949" t="str">
            <v/>
          </cell>
          <cell r="N5949"/>
          <cell r="O5949"/>
          <cell r="P5949"/>
          <cell r="Q5949" t="str">
            <v/>
          </cell>
          <cell r="R5949"/>
          <cell r="S5949" t="str">
            <v/>
          </cell>
          <cell r="T5949"/>
          <cell r="U5949"/>
          <cell r="V5949" t="str">
            <v/>
          </cell>
        </row>
        <row r="5950">
          <cell r="A5950"/>
          <cell r="B5950" t="str">
            <v/>
          </cell>
          <cell r="C5950"/>
          <cell r="D5950" t="str">
            <v/>
          </cell>
          <cell r="E5950" t="str">
            <v/>
          </cell>
          <cell r="F5950" t="str">
            <v/>
          </cell>
          <cell r="G5950" t="str">
            <v/>
          </cell>
          <cell r="H5950" t="str">
            <v/>
          </cell>
          <cell r="I5950"/>
          <cell r="J5950"/>
          <cell r="K5950"/>
          <cell r="L5950"/>
          <cell r="M5950" t="str">
            <v/>
          </cell>
          <cell r="N5950"/>
          <cell r="O5950"/>
          <cell r="P5950"/>
          <cell r="Q5950" t="str">
            <v/>
          </cell>
          <cell r="R5950"/>
          <cell r="S5950" t="str">
            <v/>
          </cell>
          <cell r="T5950"/>
          <cell r="U5950"/>
          <cell r="V5950" t="str">
            <v/>
          </cell>
        </row>
        <row r="5951">
          <cell r="A5951"/>
          <cell r="B5951" t="str">
            <v/>
          </cell>
          <cell r="C5951"/>
          <cell r="D5951" t="str">
            <v/>
          </cell>
          <cell r="E5951" t="str">
            <v/>
          </cell>
          <cell r="F5951" t="str">
            <v/>
          </cell>
          <cell r="G5951" t="str">
            <v/>
          </cell>
          <cell r="H5951" t="str">
            <v/>
          </cell>
          <cell r="I5951"/>
          <cell r="J5951"/>
          <cell r="K5951"/>
          <cell r="L5951"/>
          <cell r="M5951" t="str">
            <v/>
          </cell>
          <cell r="N5951"/>
          <cell r="O5951"/>
          <cell r="P5951"/>
          <cell r="Q5951" t="str">
            <v/>
          </cell>
          <cell r="R5951"/>
          <cell r="S5951" t="str">
            <v/>
          </cell>
          <cell r="T5951"/>
          <cell r="U5951"/>
          <cell r="V5951" t="str">
            <v/>
          </cell>
        </row>
        <row r="5952">
          <cell r="A5952"/>
          <cell r="B5952" t="str">
            <v/>
          </cell>
          <cell r="C5952"/>
          <cell r="D5952" t="str">
            <v/>
          </cell>
          <cell r="E5952" t="str">
            <v/>
          </cell>
          <cell r="F5952" t="str">
            <v/>
          </cell>
          <cell r="G5952" t="str">
            <v/>
          </cell>
          <cell r="H5952" t="str">
            <v/>
          </cell>
          <cell r="I5952"/>
          <cell r="J5952"/>
          <cell r="K5952"/>
          <cell r="L5952"/>
          <cell r="M5952" t="str">
            <v/>
          </cell>
          <cell r="N5952"/>
          <cell r="O5952"/>
          <cell r="P5952"/>
          <cell r="Q5952" t="str">
            <v/>
          </cell>
          <cell r="R5952"/>
          <cell r="S5952" t="str">
            <v/>
          </cell>
          <cell r="T5952"/>
          <cell r="U5952"/>
          <cell r="V5952" t="str">
            <v/>
          </cell>
        </row>
        <row r="5953">
          <cell r="A5953"/>
          <cell r="B5953" t="str">
            <v/>
          </cell>
          <cell r="C5953"/>
          <cell r="D5953" t="str">
            <v/>
          </cell>
          <cell r="E5953" t="str">
            <v/>
          </cell>
          <cell r="F5953" t="str">
            <v/>
          </cell>
          <cell r="G5953" t="str">
            <v/>
          </cell>
          <cell r="H5953" t="str">
            <v/>
          </cell>
          <cell r="I5953"/>
          <cell r="J5953"/>
          <cell r="K5953"/>
          <cell r="L5953"/>
          <cell r="M5953" t="str">
            <v/>
          </cell>
          <cell r="N5953"/>
          <cell r="O5953"/>
          <cell r="P5953"/>
          <cell r="Q5953" t="str">
            <v/>
          </cell>
          <cell r="R5953"/>
          <cell r="S5953" t="str">
            <v/>
          </cell>
          <cell r="T5953"/>
          <cell r="U5953"/>
          <cell r="V5953" t="str">
            <v/>
          </cell>
        </row>
        <row r="5954">
          <cell r="A5954"/>
          <cell r="B5954" t="str">
            <v/>
          </cell>
          <cell r="C5954"/>
          <cell r="D5954" t="str">
            <v/>
          </cell>
          <cell r="E5954" t="str">
            <v/>
          </cell>
          <cell r="F5954" t="str">
            <v/>
          </cell>
          <cell r="G5954" t="str">
            <v/>
          </cell>
          <cell r="H5954" t="str">
            <v/>
          </cell>
          <cell r="I5954"/>
          <cell r="J5954"/>
          <cell r="K5954"/>
          <cell r="L5954"/>
          <cell r="M5954" t="str">
            <v/>
          </cell>
          <cell r="N5954"/>
          <cell r="O5954"/>
          <cell r="P5954"/>
          <cell r="Q5954" t="str">
            <v/>
          </cell>
          <cell r="R5954"/>
          <cell r="S5954" t="str">
            <v/>
          </cell>
          <cell r="T5954"/>
          <cell r="U5954"/>
          <cell r="V5954" t="str">
            <v/>
          </cell>
        </row>
        <row r="5955">
          <cell r="A5955"/>
          <cell r="B5955" t="str">
            <v/>
          </cell>
          <cell r="C5955"/>
          <cell r="D5955" t="str">
            <v/>
          </cell>
          <cell r="E5955" t="str">
            <v/>
          </cell>
          <cell r="F5955" t="str">
            <v/>
          </cell>
          <cell r="G5955" t="str">
            <v/>
          </cell>
          <cell r="H5955" t="str">
            <v/>
          </cell>
          <cell r="I5955"/>
          <cell r="J5955"/>
          <cell r="K5955"/>
          <cell r="L5955"/>
          <cell r="M5955" t="str">
            <v/>
          </cell>
          <cell r="N5955"/>
          <cell r="O5955"/>
          <cell r="P5955"/>
          <cell r="Q5955" t="str">
            <v/>
          </cell>
          <cell r="R5955"/>
          <cell r="S5955" t="str">
            <v/>
          </cell>
          <cell r="T5955"/>
          <cell r="U5955"/>
          <cell r="V5955" t="str">
            <v/>
          </cell>
        </row>
        <row r="5956">
          <cell r="A5956"/>
          <cell r="B5956" t="str">
            <v/>
          </cell>
          <cell r="C5956"/>
          <cell r="D5956" t="str">
            <v/>
          </cell>
          <cell r="E5956" t="str">
            <v/>
          </cell>
          <cell r="F5956" t="str">
            <v/>
          </cell>
          <cell r="G5956" t="str">
            <v/>
          </cell>
          <cell r="H5956" t="str">
            <v/>
          </cell>
          <cell r="I5956"/>
          <cell r="J5956"/>
          <cell r="K5956"/>
          <cell r="L5956"/>
          <cell r="M5956" t="str">
            <v/>
          </cell>
          <cell r="N5956"/>
          <cell r="O5956"/>
          <cell r="P5956"/>
          <cell r="Q5956" t="str">
            <v/>
          </cell>
          <cell r="R5956"/>
          <cell r="S5956" t="str">
            <v/>
          </cell>
          <cell r="T5956"/>
          <cell r="U5956"/>
          <cell r="V5956" t="str">
            <v/>
          </cell>
        </row>
        <row r="5957">
          <cell r="A5957"/>
          <cell r="B5957" t="str">
            <v/>
          </cell>
          <cell r="C5957"/>
          <cell r="D5957" t="str">
            <v/>
          </cell>
          <cell r="E5957" t="str">
            <v/>
          </cell>
          <cell r="F5957" t="str">
            <v/>
          </cell>
          <cell r="G5957" t="str">
            <v/>
          </cell>
          <cell r="H5957" t="str">
            <v/>
          </cell>
          <cell r="I5957"/>
          <cell r="J5957"/>
          <cell r="K5957"/>
          <cell r="L5957"/>
          <cell r="M5957" t="str">
            <v/>
          </cell>
          <cell r="N5957"/>
          <cell r="O5957"/>
          <cell r="P5957"/>
          <cell r="Q5957" t="str">
            <v/>
          </cell>
          <cell r="R5957"/>
          <cell r="S5957" t="str">
            <v/>
          </cell>
          <cell r="T5957"/>
          <cell r="U5957"/>
          <cell r="V5957" t="str">
            <v/>
          </cell>
        </row>
        <row r="5958">
          <cell r="A5958"/>
          <cell r="B5958" t="str">
            <v/>
          </cell>
          <cell r="C5958"/>
          <cell r="D5958" t="str">
            <v/>
          </cell>
          <cell r="E5958" t="str">
            <v/>
          </cell>
          <cell r="F5958" t="str">
            <v/>
          </cell>
          <cell r="G5958" t="str">
            <v/>
          </cell>
          <cell r="H5958" t="str">
            <v/>
          </cell>
          <cell r="I5958"/>
          <cell r="J5958"/>
          <cell r="K5958"/>
          <cell r="L5958"/>
          <cell r="M5958" t="str">
            <v/>
          </cell>
          <cell r="N5958"/>
          <cell r="O5958"/>
          <cell r="P5958"/>
          <cell r="Q5958" t="str">
            <v/>
          </cell>
          <cell r="R5958"/>
          <cell r="S5958" t="str">
            <v/>
          </cell>
          <cell r="T5958"/>
          <cell r="U5958"/>
          <cell r="V5958" t="str">
            <v/>
          </cell>
        </row>
        <row r="5959">
          <cell r="A5959"/>
          <cell r="B5959" t="str">
            <v/>
          </cell>
          <cell r="C5959"/>
          <cell r="D5959" t="str">
            <v/>
          </cell>
          <cell r="E5959" t="str">
            <v/>
          </cell>
          <cell r="F5959" t="str">
            <v/>
          </cell>
          <cell r="G5959" t="str">
            <v/>
          </cell>
          <cell r="H5959" t="str">
            <v/>
          </cell>
          <cell r="I5959"/>
          <cell r="J5959"/>
          <cell r="K5959"/>
          <cell r="L5959"/>
          <cell r="M5959" t="str">
            <v/>
          </cell>
          <cell r="N5959"/>
          <cell r="O5959"/>
          <cell r="P5959"/>
          <cell r="Q5959" t="str">
            <v/>
          </cell>
          <cell r="R5959"/>
          <cell r="S5959" t="str">
            <v/>
          </cell>
          <cell r="T5959"/>
          <cell r="U5959"/>
          <cell r="V5959" t="str">
            <v/>
          </cell>
        </row>
        <row r="5960">
          <cell r="A5960"/>
          <cell r="B5960" t="str">
            <v/>
          </cell>
          <cell r="C5960"/>
          <cell r="D5960" t="str">
            <v/>
          </cell>
          <cell r="E5960" t="str">
            <v/>
          </cell>
          <cell r="F5960" t="str">
            <v/>
          </cell>
          <cell r="G5960" t="str">
            <v/>
          </cell>
          <cell r="H5960" t="str">
            <v/>
          </cell>
          <cell r="I5960"/>
          <cell r="J5960"/>
          <cell r="K5960"/>
          <cell r="L5960"/>
          <cell r="M5960" t="str">
            <v/>
          </cell>
          <cell r="N5960"/>
          <cell r="O5960"/>
          <cell r="P5960"/>
          <cell r="Q5960" t="str">
            <v/>
          </cell>
          <cell r="R5960"/>
          <cell r="S5960" t="str">
            <v/>
          </cell>
          <cell r="T5960"/>
          <cell r="U5960"/>
          <cell r="V5960" t="str">
            <v/>
          </cell>
        </row>
        <row r="5961">
          <cell r="A5961"/>
          <cell r="B5961" t="str">
            <v/>
          </cell>
          <cell r="C5961"/>
          <cell r="D5961" t="str">
            <v/>
          </cell>
          <cell r="E5961" t="str">
            <v/>
          </cell>
          <cell r="F5961" t="str">
            <v/>
          </cell>
          <cell r="G5961" t="str">
            <v/>
          </cell>
          <cell r="H5961" t="str">
            <v/>
          </cell>
          <cell r="I5961"/>
          <cell r="J5961"/>
          <cell r="K5961"/>
          <cell r="L5961"/>
          <cell r="M5961" t="str">
            <v/>
          </cell>
          <cell r="N5961"/>
          <cell r="O5961"/>
          <cell r="P5961"/>
          <cell r="Q5961" t="str">
            <v/>
          </cell>
          <cell r="R5961"/>
          <cell r="S5961" t="str">
            <v/>
          </cell>
          <cell r="T5961"/>
          <cell r="U5961"/>
          <cell r="V5961" t="str">
            <v/>
          </cell>
        </row>
        <row r="5962">
          <cell r="A5962"/>
          <cell r="B5962" t="str">
            <v/>
          </cell>
          <cell r="C5962"/>
          <cell r="D5962" t="str">
            <v/>
          </cell>
          <cell r="E5962" t="str">
            <v/>
          </cell>
          <cell r="F5962" t="str">
            <v/>
          </cell>
          <cell r="G5962" t="str">
            <v/>
          </cell>
          <cell r="H5962" t="str">
            <v/>
          </cell>
          <cell r="I5962"/>
          <cell r="J5962"/>
          <cell r="K5962"/>
          <cell r="L5962"/>
          <cell r="M5962" t="str">
            <v/>
          </cell>
          <cell r="N5962"/>
          <cell r="O5962"/>
          <cell r="P5962"/>
          <cell r="Q5962" t="str">
            <v/>
          </cell>
          <cell r="R5962"/>
          <cell r="S5962" t="str">
            <v/>
          </cell>
          <cell r="T5962"/>
          <cell r="U5962"/>
          <cell r="V5962" t="str">
            <v/>
          </cell>
        </row>
        <row r="5963">
          <cell r="A5963"/>
          <cell r="B5963" t="str">
            <v/>
          </cell>
          <cell r="C5963"/>
          <cell r="D5963" t="str">
            <v/>
          </cell>
          <cell r="E5963" t="str">
            <v/>
          </cell>
          <cell r="F5963" t="str">
            <v/>
          </cell>
          <cell r="G5963" t="str">
            <v/>
          </cell>
          <cell r="H5963" t="str">
            <v/>
          </cell>
          <cell r="I5963"/>
          <cell r="J5963"/>
          <cell r="K5963"/>
          <cell r="L5963"/>
          <cell r="M5963" t="str">
            <v/>
          </cell>
          <cell r="N5963"/>
          <cell r="O5963"/>
          <cell r="P5963"/>
          <cell r="Q5963" t="str">
            <v/>
          </cell>
          <cell r="R5963"/>
          <cell r="S5963" t="str">
            <v/>
          </cell>
          <cell r="T5963"/>
          <cell r="U5963"/>
          <cell r="V5963" t="str">
            <v/>
          </cell>
        </row>
        <row r="5964">
          <cell r="A5964"/>
          <cell r="B5964" t="str">
            <v/>
          </cell>
          <cell r="C5964"/>
          <cell r="D5964" t="str">
            <v/>
          </cell>
          <cell r="E5964" t="str">
            <v/>
          </cell>
          <cell r="F5964" t="str">
            <v/>
          </cell>
          <cell r="G5964" t="str">
            <v/>
          </cell>
          <cell r="H5964" t="str">
            <v/>
          </cell>
          <cell r="I5964"/>
          <cell r="J5964"/>
          <cell r="K5964"/>
          <cell r="L5964"/>
          <cell r="M5964" t="str">
            <v/>
          </cell>
          <cell r="N5964"/>
          <cell r="O5964"/>
          <cell r="P5964"/>
          <cell r="Q5964" t="str">
            <v/>
          </cell>
          <cell r="R5964"/>
          <cell r="S5964" t="str">
            <v/>
          </cell>
          <cell r="T5964"/>
          <cell r="U5964"/>
          <cell r="V5964" t="str">
            <v/>
          </cell>
        </row>
        <row r="5965">
          <cell r="A5965"/>
          <cell r="B5965" t="str">
            <v/>
          </cell>
          <cell r="C5965"/>
          <cell r="D5965" t="str">
            <v/>
          </cell>
          <cell r="E5965" t="str">
            <v/>
          </cell>
          <cell r="F5965" t="str">
            <v/>
          </cell>
          <cell r="G5965" t="str">
            <v/>
          </cell>
          <cell r="H5965" t="str">
            <v/>
          </cell>
          <cell r="I5965"/>
          <cell r="J5965"/>
          <cell r="K5965"/>
          <cell r="L5965"/>
          <cell r="M5965" t="str">
            <v/>
          </cell>
          <cell r="N5965"/>
          <cell r="O5965"/>
          <cell r="P5965"/>
          <cell r="Q5965" t="str">
            <v/>
          </cell>
          <cell r="R5965"/>
          <cell r="S5965" t="str">
            <v/>
          </cell>
          <cell r="T5965"/>
          <cell r="U5965"/>
          <cell r="V5965" t="str">
            <v/>
          </cell>
        </row>
        <row r="5966">
          <cell r="A5966"/>
          <cell r="B5966" t="str">
            <v/>
          </cell>
          <cell r="C5966"/>
          <cell r="D5966" t="str">
            <v/>
          </cell>
          <cell r="E5966" t="str">
            <v/>
          </cell>
          <cell r="F5966" t="str">
            <v/>
          </cell>
          <cell r="G5966" t="str">
            <v/>
          </cell>
          <cell r="H5966" t="str">
            <v/>
          </cell>
          <cell r="I5966"/>
          <cell r="J5966"/>
          <cell r="K5966"/>
          <cell r="L5966"/>
          <cell r="M5966" t="str">
            <v/>
          </cell>
          <cell r="N5966"/>
          <cell r="O5966"/>
          <cell r="P5966"/>
          <cell r="Q5966" t="str">
            <v/>
          </cell>
          <cell r="R5966"/>
          <cell r="S5966" t="str">
            <v/>
          </cell>
          <cell r="T5966"/>
          <cell r="U5966"/>
          <cell r="V5966" t="str">
            <v/>
          </cell>
        </row>
        <row r="5967">
          <cell r="A5967"/>
          <cell r="B5967" t="str">
            <v/>
          </cell>
          <cell r="C5967"/>
          <cell r="D5967" t="str">
            <v/>
          </cell>
          <cell r="E5967" t="str">
            <v/>
          </cell>
          <cell r="F5967" t="str">
            <v/>
          </cell>
          <cell r="G5967" t="str">
            <v/>
          </cell>
          <cell r="H5967" t="str">
            <v/>
          </cell>
          <cell r="I5967"/>
          <cell r="J5967"/>
          <cell r="K5967"/>
          <cell r="L5967"/>
          <cell r="M5967" t="str">
            <v/>
          </cell>
          <cell r="N5967"/>
          <cell r="O5967"/>
          <cell r="P5967"/>
          <cell r="Q5967" t="str">
            <v/>
          </cell>
          <cell r="R5967"/>
          <cell r="S5967" t="str">
            <v/>
          </cell>
          <cell r="T5967"/>
          <cell r="U5967"/>
          <cell r="V5967" t="str">
            <v/>
          </cell>
        </row>
        <row r="5968">
          <cell r="A5968"/>
          <cell r="B5968" t="str">
            <v/>
          </cell>
          <cell r="C5968"/>
          <cell r="D5968" t="str">
            <v/>
          </cell>
          <cell r="E5968" t="str">
            <v/>
          </cell>
          <cell r="F5968" t="str">
            <v/>
          </cell>
          <cell r="G5968" t="str">
            <v/>
          </cell>
          <cell r="H5968" t="str">
            <v/>
          </cell>
          <cell r="I5968"/>
          <cell r="J5968"/>
          <cell r="K5968"/>
          <cell r="L5968"/>
          <cell r="M5968" t="str">
            <v/>
          </cell>
          <cell r="N5968"/>
          <cell r="O5968"/>
          <cell r="P5968"/>
          <cell r="Q5968" t="str">
            <v/>
          </cell>
          <cell r="R5968"/>
          <cell r="S5968" t="str">
            <v/>
          </cell>
          <cell r="T5968"/>
          <cell r="U5968"/>
          <cell r="V5968" t="str">
            <v/>
          </cell>
        </row>
        <row r="5969">
          <cell r="A5969"/>
          <cell r="B5969" t="str">
            <v/>
          </cell>
          <cell r="C5969"/>
          <cell r="D5969" t="str">
            <v/>
          </cell>
          <cell r="E5969" t="str">
            <v/>
          </cell>
          <cell r="F5969" t="str">
            <v/>
          </cell>
          <cell r="G5969" t="str">
            <v/>
          </cell>
          <cell r="H5969" t="str">
            <v/>
          </cell>
          <cell r="I5969"/>
          <cell r="J5969"/>
          <cell r="K5969"/>
          <cell r="L5969"/>
          <cell r="M5969" t="str">
            <v/>
          </cell>
          <cell r="N5969"/>
          <cell r="O5969"/>
          <cell r="P5969"/>
          <cell r="Q5969" t="str">
            <v/>
          </cell>
          <cell r="R5969"/>
          <cell r="S5969" t="str">
            <v/>
          </cell>
          <cell r="T5969"/>
          <cell r="U5969"/>
          <cell r="V5969" t="str">
            <v/>
          </cell>
        </row>
        <row r="5970">
          <cell r="A5970"/>
          <cell r="B5970" t="str">
            <v/>
          </cell>
          <cell r="C5970"/>
          <cell r="D5970" t="str">
            <v/>
          </cell>
          <cell r="E5970" t="str">
            <v/>
          </cell>
          <cell r="F5970" t="str">
            <v/>
          </cell>
          <cell r="G5970" t="str">
            <v/>
          </cell>
          <cell r="H5970" t="str">
            <v/>
          </cell>
          <cell r="I5970"/>
          <cell r="J5970"/>
          <cell r="K5970"/>
          <cell r="L5970"/>
          <cell r="M5970" t="str">
            <v/>
          </cell>
          <cell r="N5970"/>
          <cell r="O5970"/>
          <cell r="P5970"/>
          <cell r="Q5970" t="str">
            <v/>
          </cell>
          <cell r="R5970"/>
          <cell r="S5970" t="str">
            <v/>
          </cell>
          <cell r="T5970"/>
          <cell r="U5970"/>
          <cell r="V5970" t="str">
            <v/>
          </cell>
        </row>
        <row r="5971">
          <cell r="A5971"/>
          <cell r="B5971" t="str">
            <v/>
          </cell>
          <cell r="C5971"/>
          <cell r="D5971" t="str">
            <v/>
          </cell>
          <cell r="E5971" t="str">
            <v/>
          </cell>
          <cell r="F5971" t="str">
            <v/>
          </cell>
          <cell r="G5971" t="str">
            <v/>
          </cell>
          <cell r="H5971" t="str">
            <v/>
          </cell>
          <cell r="I5971"/>
          <cell r="J5971"/>
          <cell r="K5971"/>
          <cell r="L5971"/>
          <cell r="M5971" t="str">
            <v/>
          </cell>
          <cell r="N5971"/>
          <cell r="O5971"/>
          <cell r="P5971"/>
          <cell r="Q5971" t="str">
            <v/>
          </cell>
          <cell r="R5971"/>
          <cell r="S5971" t="str">
            <v/>
          </cell>
          <cell r="T5971"/>
          <cell r="U5971"/>
          <cell r="V5971" t="str">
            <v/>
          </cell>
        </row>
        <row r="5972">
          <cell r="A5972"/>
          <cell r="B5972" t="str">
            <v/>
          </cell>
          <cell r="C5972"/>
          <cell r="D5972" t="str">
            <v/>
          </cell>
          <cell r="E5972" t="str">
            <v/>
          </cell>
          <cell r="F5972" t="str">
            <v/>
          </cell>
          <cell r="G5972" t="str">
            <v/>
          </cell>
          <cell r="H5972" t="str">
            <v/>
          </cell>
          <cell r="I5972"/>
          <cell r="J5972"/>
          <cell r="K5972"/>
          <cell r="L5972"/>
          <cell r="M5972" t="str">
            <v/>
          </cell>
          <cell r="N5972"/>
          <cell r="O5972"/>
          <cell r="P5972"/>
          <cell r="Q5972" t="str">
            <v/>
          </cell>
          <cell r="R5972"/>
          <cell r="S5972" t="str">
            <v/>
          </cell>
          <cell r="T5972"/>
          <cell r="U5972"/>
          <cell r="V5972" t="str">
            <v/>
          </cell>
        </row>
        <row r="5973">
          <cell r="A5973"/>
          <cell r="B5973" t="str">
            <v/>
          </cell>
          <cell r="C5973"/>
          <cell r="D5973" t="str">
            <v/>
          </cell>
          <cell r="E5973" t="str">
            <v/>
          </cell>
          <cell r="F5973" t="str">
            <v/>
          </cell>
          <cell r="G5973" t="str">
            <v/>
          </cell>
          <cell r="H5973" t="str">
            <v/>
          </cell>
          <cell r="I5973"/>
          <cell r="J5973"/>
          <cell r="K5973"/>
          <cell r="L5973"/>
          <cell r="M5973" t="str">
            <v/>
          </cell>
          <cell r="N5973"/>
          <cell r="O5973"/>
          <cell r="P5973"/>
          <cell r="Q5973" t="str">
            <v/>
          </cell>
          <cell r="R5973"/>
          <cell r="S5973" t="str">
            <v/>
          </cell>
          <cell r="T5973"/>
          <cell r="U5973"/>
          <cell r="V5973" t="str">
            <v/>
          </cell>
        </row>
        <row r="5974">
          <cell r="A5974"/>
          <cell r="B5974" t="str">
            <v/>
          </cell>
          <cell r="C5974"/>
          <cell r="D5974" t="str">
            <v/>
          </cell>
          <cell r="E5974" t="str">
            <v/>
          </cell>
          <cell r="F5974" t="str">
            <v/>
          </cell>
          <cell r="G5974" t="str">
            <v/>
          </cell>
          <cell r="H5974" t="str">
            <v/>
          </cell>
          <cell r="I5974"/>
          <cell r="J5974"/>
          <cell r="K5974"/>
          <cell r="L5974"/>
          <cell r="M5974" t="str">
            <v/>
          </cell>
          <cell r="N5974"/>
          <cell r="O5974"/>
          <cell r="P5974"/>
          <cell r="Q5974" t="str">
            <v/>
          </cell>
          <cell r="R5974"/>
          <cell r="S5974" t="str">
            <v/>
          </cell>
          <cell r="T5974"/>
          <cell r="U5974"/>
          <cell r="V5974" t="str">
            <v/>
          </cell>
        </row>
        <row r="5975">
          <cell r="A5975"/>
          <cell r="B5975" t="str">
            <v/>
          </cell>
          <cell r="C5975"/>
          <cell r="D5975" t="str">
            <v/>
          </cell>
          <cell r="E5975" t="str">
            <v/>
          </cell>
          <cell r="F5975" t="str">
            <v/>
          </cell>
          <cell r="G5975" t="str">
            <v/>
          </cell>
          <cell r="H5975" t="str">
            <v/>
          </cell>
          <cell r="I5975"/>
          <cell r="J5975"/>
          <cell r="K5975"/>
          <cell r="L5975"/>
          <cell r="M5975" t="str">
            <v/>
          </cell>
          <cell r="N5975"/>
          <cell r="O5975"/>
          <cell r="P5975"/>
          <cell r="Q5975" t="str">
            <v/>
          </cell>
          <cell r="R5975"/>
          <cell r="S5975" t="str">
            <v/>
          </cell>
          <cell r="T5975"/>
          <cell r="U5975"/>
          <cell r="V5975" t="str">
            <v/>
          </cell>
        </row>
        <row r="5976">
          <cell r="A5976"/>
          <cell r="B5976" t="str">
            <v/>
          </cell>
          <cell r="C5976"/>
          <cell r="D5976" t="str">
            <v/>
          </cell>
          <cell r="E5976" t="str">
            <v/>
          </cell>
          <cell r="F5976" t="str">
            <v/>
          </cell>
          <cell r="G5976" t="str">
            <v/>
          </cell>
          <cell r="H5976" t="str">
            <v/>
          </cell>
          <cell r="I5976"/>
          <cell r="J5976"/>
          <cell r="K5976"/>
          <cell r="L5976"/>
          <cell r="M5976" t="str">
            <v/>
          </cell>
          <cell r="N5976"/>
          <cell r="O5976"/>
          <cell r="P5976"/>
          <cell r="Q5976" t="str">
            <v/>
          </cell>
          <cell r="R5976"/>
          <cell r="S5976" t="str">
            <v/>
          </cell>
          <cell r="T5976"/>
          <cell r="U5976"/>
          <cell r="V5976" t="str">
            <v/>
          </cell>
        </row>
        <row r="5977">
          <cell r="A5977"/>
          <cell r="B5977" t="str">
            <v/>
          </cell>
          <cell r="C5977"/>
          <cell r="D5977" t="str">
            <v/>
          </cell>
          <cell r="E5977" t="str">
            <v/>
          </cell>
          <cell r="F5977" t="str">
            <v/>
          </cell>
          <cell r="G5977" t="str">
            <v/>
          </cell>
          <cell r="H5977" t="str">
            <v/>
          </cell>
          <cell r="I5977"/>
          <cell r="J5977"/>
          <cell r="K5977"/>
          <cell r="L5977"/>
          <cell r="M5977" t="str">
            <v/>
          </cell>
          <cell r="N5977"/>
          <cell r="O5977"/>
          <cell r="P5977"/>
          <cell r="Q5977" t="str">
            <v/>
          </cell>
          <cell r="R5977"/>
          <cell r="S5977" t="str">
            <v/>
          </cell>
          <cell r="T5977"/>
          <cell r="U5977"/>
          <cell r="V5977" t="str">
            <v/>
          </cell>
        </row>
        <row r="5978">
          <cell r="A5978"/>
          <cell r="B5978" t="str">
            <v/>
          </cell>
          <cell r="C5978"/>
          <cell r="D5978" t="str">
            <v/>
          </cell>
          <cell r="E5978" t="str">
            <v/>
          </cell>
          <cell r="F5978" t="str">
            <v/>
          </cell>
          <cell r="G5978" t="str">
            <v/>
          </cell>
          <cell r="H5978" t="str">
            <v/>
          </cell>
          <cell r="I5978"/>
          <cell r="J5978"/>
          <cell r="K5978"/>
          <cell r="L5978"/>
          <cell r="M5978" t="str">
            <v/>
          </cell>
          <cell r="N5978"/>
          <cell r="O5978"/>
          <cell r="P5978"/>
          <cell r="Q5978" t="str">
            <v/>
          </cell>
          <cell r="R5978"/>
          <cell r="S5978" t="str">
            <v/>
          </cell>
          <cell r="T5978"/>
          <cell r="U5978"/>
          <cell r="V5978" t="str">
            <v/>
          </cell>
        </row>
        <row r="5979">
          <cell r="A5979"/>
          <cell r="B5979" t="str">
            <v/>
          </cell>
          <cell r="C5979"/>
          <cell r="D5979" t="str">
            <v/>
          </cell>
          <cell r="E5979" t="str">
            <v/>
          </cell>
          <cell r="F5979" t="str">
            <v/>
          </cell>
          <cell r="G5979" t="str">
            <v/>
          </cell>
          <cell r="H5979" t="str">
            <v/>
          </cell>
          <cell r="I5979"/>
          <cell r="J5979"/>
          <cell r="K5979"/>
          <cell r="L5979"/>
          <cell r="M5979" t="str">
            <v/>
          </cell>
          <cell r="N5979"/>
          <cell r="O5979"/>
          <cell r="P5979"/>
          <cell r="Q5979" t="str">
            <v/>
          </cell>
          <cell r="R5979"/>
          <cell r="S5979" t="str">
            <v/>
          </cell>
          <cell r="T5979"/>
          <cell r="U5979"/>
          <cell r="V5979" t="str">
            <v/>
          </cell>
        </row>
        <row r="5980">
          <cell r="A5980"/>
          <cell r="B5980" t="str">
            <v/>
          </cell>
          <cell r="C5980"/>
          <cell r="D5980" t="str">
            <v/>
          </cell>
          <cell r="E5980" t="str">
            <v/>
          </cell>
          <cell r="F5980" t="str">
            <v/>
          </cell>
          <cell r="G5980" t="str">
            <v/>
          </cell>
          <cell r="H5980" t="str">
            <v/>
          </cell>
          <cell r="I5980"/>
          <cell r="J5980"/>
          <cell r="K5980"/>
          <cell r="L5980"/>
          <cell r="M5980" t="str">
            <v/>
          </cell>
          <cell r="N5980"/>
          <cell r="O5980"/>
          <cell r="P5980"/>
          <cell r="Q5980" t="str">
            <v/>
          </cell>
          <cell r="R5980"/>
          <cell r="S5980" t="str">
            <v/>
          </cell>
          <cell r="T5980"/>
          <cell r="U5980"/>
          <cell r="V5980" t="str">
            <v/>
          </cell>
        </row>
        <row r="5981">
          <cell r="A5981"/>
          <cell r="B5981" t="str">
            <v/>
          </cell>
          <cell r="C5981"/>
          <cell r="D5981" t="str">
            <v/>
          </cell>
          <cell r="E5981" t="str">
            <v/>
          </cell>
          <cell r="F5981" t="str">
            <v/>
          </cell>
          <cell r="G5981" t="str">
            <v/>
          </cell>
          <cell r="H5981" t="str">
            <v/>
          </cell>
          <cell r="I5981"/>
          <cell r="J5981"/>
          <cell r="K5981"/>
          <cell r="L5981"/>
          <cell r="M5981" t="str">
            <v/>
          </cell>
          <cell r="N5981"/>
          <cell r="O5981"/>
          <cell r="P5981"/>
          <cell r="Q5981" t="str">
            <v/>
          </cell>
          <cell r="R5981"/>
          <cell r="S5981" t="str">
            <v/>
          </cell>
          <cell r="T5981"/>
          <cell r="U5981"/>
          <cell r="V5981" t="str">
            <v/>
          </cell>
        </row>
        <row r="5982">
          <cell r="A5982"/>
          <cell r="B5982" t="str">
            <v/>
          </cell>
          <cell r="C5982"/>
          <cell r="D5982" t="str">
            <v/>
          </cell>
          <cell r="E5982" t="str">
            <v/>
          </cell>
          <cell r="F5982" t="str">
            <v/>
          </cell>
          <cell r="G5982" t="str">
            <v/>
          </cell>
          <cell r="H5982" t="str">
            <v/>
          </cell>
          <cell r="I5982"/>
          <cell r="J5982"/>
          <cell r="K5982"/>
          <cell r="L5982"/>
          <cell r="M5982" t="str">
            <v/>
          </cell>
          <cell r="N5982"/>
          <cell r="O5982"/>
          <cell r="P5982"/>
          <cell r="Q5982" t="str">
            <v/>
          </cell>
          <cell r="R5982"/>
          <cell r="S5982" t="str">
            <v/>
          </cell>
          <cell r="T5982"/>
          <cell r="U5982"/>
          <cell r="V5982" t="str">
            <v/>
          </cell>
        </row>
        <row r="5983">
          <cell r="A5983"/>
          <cell r="B5983" t="str">
            <v/>
          </cell>
          <cell r="C5983"/>
          <cell r="D5983" t="str">
            <v/>
          </cell>
          <cell r="E5983" t="str">
            <v/>
          </cell>
          <cell r="F5983" t="str">
            <v/>
          </cell>
          <cell r="G5983" t="str">
            <v/>
          </cell>
          <cell r="H5983" t="str">
            <v/>
          </cell>
          <cell r="I5983"/>
          <cell r="J5983"/>
          <cell r="K5983"/>
          <cell r="L5983"/>
          <cell r="M5983" t="str">
            <v/>
          </cell>
          <cell r="N5983"/>
          <cell r="O5983"/>
          <cell r="P5983"/>
          <cell r="Q5983" t="str">
            <v/>
          </cell>
          <cell r="R5983"/>
          <cell r="S5983" t="str">
            <v/>
          </cell>
          <cell r="T5983"/>
          <cell r="U5983"/>
          <cell r="V5983" t="str">
            <v/>
          </cell>
        </row>
        <row r="5984">
          <cell r="A5984"/>
          <cell r="B5984" t="str">
            <v/>
          </cell>
          <cell r="C5984"/>
          <cell r="D5984" t="str">
            <v/>
          </cell>
          <cell r="E5984" t="str">
            <v/>
          </cell>
          <cell r="F5984" t="str">
            <v/>
          </cell>
          <cell r="G5984" t="str">
            <v/>
          </cell>
          <cell r="H5984" t="str">
            <v/>
          </cell>
          <cell r="I5984"/>
          <cell r="J5984"/>
          <cell r="K5984"/>
          <cell r="L5984"/>
          <cell r="M5984" t="str">
            <v/>
          </cell>
          <cell r="N5984"/>
          <cell r="O5984"/>
          <cell r="P5984"/>
          <cell r="Q5984" t="str">
            <v/>
          </cell>
          <cell r="R5984"/>
          <cell r="S5984" t="str">
            <v/>
          </cell>
          <cell r="T5984"/>
          <cell r="U5984"/>
          <cell r="V5984" t="str">
            <v/>
          </cell>
        </row>
        <row r="5985">
          <cell r="A5985"/>
          <cell r="B5985" t="str">
            <v/>
          </cell>
          <cell r="C5985"/>
          <cell r="D5985" t="str">
            <v/>
          </cell>
          <cell r="E5985" t="str">
            <v/>
          </cell>
          <cell r="F5985" t="str">
            <v/>
          </cell>
          <cell r="G5985" t="str">
            <v/>
          </cell>
          <cell r="H5985" t="str">
            <v/>
          </cell>
          <cell r="I5985"/>
          <cell r="J5985"/>
          <cell r="K5985"/>
          <cell r="L5985"/>
          <cell r="M5985" t="str">
            <v/>
          </cell>
          <cell r="N5985"/>
          <cell r="O5985"/>
          <cell r="P5985"/>
          <cell r="Q5985" t="str">
            <v/>
          </cell>
          <cell r="R5985"/>
          <cell r="S5985" t="str">
            <v/>
          </cell>
          <cell r="T5985"/>
          <cell r="U5985"/>
          <cell r="V5985" t="str">
            <v/>
          </cell>
        </row>
        <row r="5986">
          <cell r="A5986"/>
          <cell r="B5986" t="str">
            <v/>
          </cell>
          <cell r="C5986"/>
          <cell r="D5986" t="str">
            <v/>
          </cell>
          <cell r="E5986" t="str">
            <v/>
          </cell>
          <cell r="F5986" t="str">
            <v/>
          </cell>
          <cell r="G5986" t="str">
            <v/>
          </cell>
          <cell r="H5986" t="str">
            <v/>
          </cell>
          <cell r="I5986"/>
          <cell r="J5986"/>
          <cell r="K5986"/>
          <cell r="L5986"/>
          <cell r="M5986" t="str">
            <v/>
          </cell>
          <cell r="N5986"/>
          <cell r="O5986"/>
          <cell r="P5986"/>
          <cell r="Q5986" t="str">
            <v/>
          </cell>
          <cell r="R5986"/>
          <cell r="S5986" t="str">
            <v/>
          </cell>
          <cell r="T5986"/>
          <cell r="U5986"/>
          <cell r="V5986" t="str">
            <v/>
          </cell>
        </row>
        <row r="5987">
          <cell r="A5987"/>
          <cell r="B5987" t="str">
            <v/>
          </cell>
          <cell r="C5987"/>
          <cell r="D5987" t="str">
            <v/>
          </cell>
          <cell r="E5987" t="str">
            <v/>
          </cell>
          <cell r="F5987" t="str">
            <v/>
          </cell>
          <cell r="G5987" t="str">
            <v/>
          </cell>
          <cell r="H5987" t="str">
            <v/>
          </cell>
          <cell r="I5987"/>
          <cell r="J5987"/>
          <cell r="K5987"/>
          <cell r="L5987"/>
          <cell r="M5987" t="str">
            <v/>
          </cell>
          <cell r="N5987"/>
          <cell r="O5987"/>
          <cell r="P5987"/>
          <cell r="Q5987" t="str">
            <v/>
          </cell>
          <cell r="R5987"/>
          <cell r="S5987" t="str">
            <v/>
          </cell>
          <cell r="T5987"/>
          <cell r="U5987"/>
          <cell r="V5987" t="str">
            <v/>
          </cell>
        </row>
        <row r="5988">
          <cell r="A5988"/>
          <cell r="B5988" t="str">
            <v/>
          </cell>
          <cell r="C5988"/>
          <cell r="D5988" t="str">
            <v/>
          </cell>
          <cell r="E5988" t="str">
            <v/>
          </cell>
          <cell r="F5988" t="str">
            <v/>
          </cell>
          <cell r="G5988" t="str">
            <v/>
          </cell>
          <cell r="H5988" t="str">
            <v/>
          </cell>
          <cell r="I5988"/>
          <cell r="J5988"/>
          <cell r="K5988"/>
          <cell r="L5988"/>
          <cell r="M5988" t="str">
            <v/>
          </cell>
          <cell r="N5988"/>
          <cell r="O5988"/>
          <cell r="P5988"/>
          <cell r="Q5988" t="str">
            <v/>
          </cell>
          <cell r="R5988"/>
          <cell r="S5988" t="str">
            <v/>
          </cell>
          <cell r="T5988"/>
          <cell r="U5988"/>
          <cell r="V5988" t="str">
            <v/>
          </cell>
        </row>
        <row r="5989">
          <cell r="A5989"/>
          <cell r="B5989" t="str">
            <v/>
          </cell>
          <cell r="C5989"/>
          <cell r="D5989" t="str">
            <v/>
          </cell>
          <cell r="E5989" t="str">
            <v/>
          </cell>
          <cell r="F5989" t="str">
            <v/>
          </cell>
          <cell r="G5989" t="str">
            <v/>
          </cell>
          <cell r="H5989" t="str">
            <v/>
          </cell>
          <cell r="I5989"/>
          <cell r="J5989"/>
          <cell r="K5989"/>
          <cell r="L5989"/>
          <cell r="M5989" t="str">
            <v/>
          </cell>
          <cell r="N5989"/>
          <cell r="O5989"/>
          <cell r="P5989"/>
          <cell r="Q5989" t="str">
            <v/>
          </cell>
          <cell r="R5989"/>
          <cell r="S5989" t="str">
            <v/>
          </cell>
          <cell r="T5989"/>
          <cell r="U5989"/>
          <cell r="V5989" t="str">
            <v/>
          </cell>
        </row>
        <row r="5990">
          <cell r="A5990"/>
          <cell r="B5990" t="str">
            <v/>
          </cell>
          <cell r="C5990"/>
          <cell r="D5990" t="str">
            <v/>
          </cell>
          <cell r="E5990" t="str">
            <v/>
          </cell>
          <cell r="F5990" t="str">
            <v/>
          </cell>
          <cell r="G5990" t="str">
            <v/>
          </cell>
          <cell r="H5990" t="str">
            <v/>
          </cell>
          <cell r="I5990"/>
          <cell r="J5990"/>
          <cell r="K5990"/>
          <cell r="L5990"/>
          <cell r="M5990" t="str">
            <v/>
          </cell>
          <cell r="N5990"/>
          <cell r="O5990"/>
          <cell r="P5990"/>
          <cell r="Q5990" t="str">
            <v/>
          </cell>
          <cell r="R5990"/>
          <cell r="S5990" t="str">
            <v/>
          </cell>
          <cell r="T5990"/>
          <cell r="U5990"/>
          <cell r="V5990" t="str">
            <v/>
          </cell>
        </row>
        <row r="5991">
          <cell r="A5991"/>
          <cell r="B5991" t="str">
            <v/>
          </cell>
          <cell r="C5991"/>
          <cell r="D5991" t="str">
            <v/>
          </cell>
          <cell r="E5991" t="str">
            <v/>
          </cell>
          <cell r="F5991" t="str">
            <v/>
          </cell>
          <cell r="G5991" t="str">
            <v/>
          </cell>
          <cell r="H5991" t="str">
            <v/>
          </cell>
          <cell r="I5991"/>
          <cell r="J5991"/>
          <cell r="K5991"/>
          <cell r="L5991"/>
          <cell r="M5991" t="str">
            <v/>
          </cell>
          <cell r="N5991"/>
          <cell r="O5991"/>
          <cell r="P5991"/>
          <cell r="Q5991" t="str">
            <v/>
          </cell>
          <cell r="R5991"/>
          <cell r="S5991" t="str">
            <v/>
          </cell>
          <cell r="T5991"/>
          <cell r="U5991"/>
          <cell r="V5991" t="str">
            <v/>
          </cell>
        </row>
        <row r="5992">
          <cell r="A5992"/>
          <cell r="B5992" t="str">
            <v/>
          </cell>
          <cell r="C5992"/>
          <cell r="D5992" t="str">
            <v/>
          </cell>
          <cell r="E5992" t="str">
            <v/>
          </cell>
          <cell r="F5992" t="str">
            <v/>
          </cell>
          <cell r="G5992" t="str">
            <v/>
          </cell>
          <cell r="H5992" t="str">
            <v/>
          </cell>
          <cell r="I5992"/>
          <cell r="J5992"/>
          <cell r="K5992"/>
          <cell r="L5992"/>
          <cell r="M5992" t="str">
            <v/>
          </cell>
          <cell r="N5992"/>
          <cell r="O5992"/>
          <cell r="P5992"/>
          <cell r="Q5992" t="str">
            <v/>
          </cell>
          <cell r="R5992"/>
          <cell r="S5992" t="str">
            <v/>
          </cell>
          <cell r="T5992"/>
          <cell r="U5992"/>
          <cell r="V5992" t="str">
            <v/>
          </cell>
        </row>
        <row r="5993">
          <cell r="A5993"/>
          <cell r="B5993" t="str">
            <v/>
          </cell>
          <cell r="C5993"/>
          <cell r="D5993" t="str">
            <v/>
          </cell>
          <cell r="E5993" t="str">
            <v/>
          </cell>
          <cell r="F5993" t="str">
            <v/>
          </cell>
          <cell r="G5993" t="str">
            <v/>
          </cell>
          <cell r="H5993" t="str">
            <v/>
          </cell>
          <cell r="I5993"/>
          <cell r="J5993"/>
          <cell r="K5993"/>
          <cell r="L5993"/>
          <cell r="M5993" t="str">
            <v/>
          </cell>
          <cell r="N5993"/>
          <cell r="O5993"/>
          <cell r="P5993"/>
          <cell r="Q5993" t="str">
            <v/>
          </cell>
          <cell r="R5993"/>
          <cell r="S5993" t="str">
            <v/>
          </cell>
          <cell r="T5993"/>
          <cell r="U5993"/>
          <cell r="V5993" t="str">
            <v/>
          </cell>
        </row>
        <row r="5994">
          <cell r="A5994"/>
          <cell r="B5994" t="str">
            <v/>
          </cell>
          <cell r="C5994"/>
          <cell r="D5994" t="str">
            <v/>
          </cell>
          <cell r="E5994" t="str">
            <v/>
          </cell>
          <cell r="F5994" t="str">
            <v/>
          </cell>
          <cell r="G5994" t="str">
            <v/>
          </cell>
          <cell r="H5994" t="str">
            <v/>
          </cell>
          <cell r="I5994"/>
          <cell r="J5994"/>
          <cell r="K5994"/>
          <cell r="L5994"/>
          <cell r="M5994" t="str">
            <v/>
          </cell>
          <cell r="N5994"/>
          <cell r="O5994"/>
          <cell r="P5994"/>
          <cell r="Q5994" t="str">
            <v/>
          </cell>
          <cell r="R5994"/>
          <cell r="S5994" t="str">
            <v/>
          </cell>
          <cell r="T5994"/>
          <cell r="U5994"/>
          <cell r="V5994" t="str">
            <v/>
          </cell>
        </row>
        <row r="5995">
          <cell r="A5995"/>
          <cell r="B5995" t="str">
            <v/>
          </cell>
          <cell r="C5995"/>
          <cell r="D5995" t="str">
            <v/>
          </cell>
          <cell r="E5995" t="str">
            <v/>
          </cell>
          <cell r="F5995" t="str">
            <v/>
          </cell>
          <cell r="G5995" t="str">
            <v/>
          </cell>
          <cell r="H5995" t="str">
            <v/>
          </cell>
          <cell r="I5995"/>
          <cell r="J5995"/>
          <cell r="K5995"/>
          <cell r="L5995"/>
          <cell r="M5995" t="str">
            <v/>
          </cell>
          <cell r="N5995"/>
          <cell r="O5995"/>
          <cell r="P5995"/>
          <cell r="Q5995" t="str">
            <v/>
          </cell>
          <cell r="R5995"/>
          <cell r="S5995" t="str">
            <v/>
          </cell>
          <cell r="T5995"/>
          <cell r="U5995"/>
          <cell r="V5995" t="str">
            <v/>
          </cell>
        </row>
        <row r="5996">
          <cell r="A5996"/>
          <cell r="B5996" t="str">
            <v/>
          </cell>
          <cell r="C5996"/>
          <cell r="D5996" t="str">
            <v/>
          </cell>
          <cell r="E5996" t="str">
            <v/>
          </cell>
          <cell r="F5996" t="str">
            <v/>
          </cell>
          <cell r="G5996" t="str">
            <v/>
          </cell>
          <cell r="H5996" t="str">
            <v/>
          </cell>
          <cell r="I5996"/>
          <cell r="J5996"/>
          <cell r="K5996"/>
          <cell r="L5996"/>
          <cell r="M5996" t="str">
            <v/>
          </cell>
          <cell r="N5996"/>
          <cell r="O5996"/>
          <cell r="P5996"/>
          <cell r="Q5996" t="str">
            <v/>
          </cell>
          <cell r="R5996"/>
          <cell r="S5996" t="str">
            <v/>
          </cell>
          <cell r="T5996"/>
          <cell r="U5996"/>
          <cell r="V5996" t="str">
            <v/>
          </cell>
        </row>
        <row r="5997">
          <cell r="A5997"/>
          <cell r="B5997" t="str">
            <v/>
          </cell>
          <cell r="C5997"/>
          <cell r="D5997" t="str">
            <v/>
          </cell>
          <cell r="E5997" t="str">
            <v/>
          </cell>
          <cell r="F5997" t="str">
            <v/>
          </cell>
          <cell r="G5997" t="str">
            <v/>
          </cell>
          <cell r="H5997" t="str">
            <v/>
          </cell>
          <cell r="I5997"/>
          <cell r="J5997"/>
          <cell r="K5997"/>
          <cell r="L5997"/>
          <cell r="M5997" t="str">
            <v/>
          </cell>
          <cell r="N5997"/>
          <cell r="O5997"/>
          <cell r="P5997"/>
          <cell r="Q5997" t="str">
            <v/>
          </cell>
          <cell r="R5997"/>
          <cell r="S5997" t="str">
            <v/>
          </cell>
          <cell r="T5997"/>
          <cell r="U5997"/>
          <cell r="V5997" t="str">
            <v/>
          </cell>
        </row>
        <row r="5998">
          <cell r="A5998"/>
          <cell r="B5998" t="str">
            <v/>
          </cell>
          <cell r="C5998"/>
          <cell r="D5998" t="str">
            <v/>
          </cell>
          <cell r="E5998" t="str">
            <v/>
          </cell>
          <cell r="F5998" t="str">
            <v/>
          </cell>
          <cell r="G5998" t="str">
            <v/>
          </cell>
          <cell r="H5998" t="str">
            <v/>
          </cell>
          <cell r="I5998"/>
          <cell r="J5998"/>
          <cell r="K5998"/>
          <cell r="L5998"/>
          <cell r="M5998" t="str">
            <v/>
          </cell>
          <cell r="N5998"/>
          <cell r="O5998"/>
          <cell r="P5998"/>
          <cell r="Q5998" t="str">
            <v/>
          </cell>
          <cell r="R5998"/>
          <cell r="S5998" t="str">
            <v/>
          </cell>
          <cell r="T5998"/>
          <cell r="U5998"/>
          <cell r="V5998" t="str">
            <v/>
          </cell>
        </row>
        <row r="5999">
          <cell r="A5999"/>
          <cell r="B5999" t="str">
            <v/>
          </cell>
          <cell r="C5999"/>
          <cell r="D5999" t="str">
            <v/>
          </cell>
          <cell r="E5999" t="str">
            <v/>
          </cell>
          <cell r="F5999" t="str">
            <v/>
          </cell>
          <cell r="G5999" t="str">
            <v/>
          </cell>
          <cell r="H5999" t="str">
            <v/>
          </cell>
          <cell r="I5999"/>
          <cell r="J5999"/>
          <cell r="K5999"/>
          <cell r="L5999"/>
          <cell r="M5999" t="str">
            <v/>
          </cell>
          <cell r="N5999"/>
          <cell r="O5999"/>
          <cell r="P5999"/>
          <cell r="Q5999" t="str">
            <v/>
          </cell>
          <cell r="R5999"/>
          <cell r="S5999" t="str">
            <v/>
          </cell>
          <cell r="T5999"/>
          <cell r="U5999"/>
          <cell r="V5999" t="str">
            <v/>
          </cell>
        </row>
        <row r="6000">
          <cell r="A6000"/>
          <cell r="B6000" t="str">
            <v/>
          </cell>
          <cell r="C6000"/>
          <cell r="D6000" t="str">
            <v/>
          </cell>
          <cell r="E6000" t="str">
            <v/>
          </cell>
          <cell r="F6000" t="str">
            <v/>
          </cell>
          <cell r="G6000" t="str">
            <v/>
          </cell>
          <cell r="H6000" t="str">
            <v/>
          </cell>
          <cell r="I6000"/>
          <cell r="J6000"/>
          <cell r="K6000"/>
          <cell r="L6000"/>
          <cell r="M6000" t="str">
            <v/>
          </cell>
          <cell r="N6000"/>
          <cell r="O6000"/>
          <cell r="P6000"/>
          <cell r="Q6000" t="str">
            <v/>
          </cell>
          <cell r="R6000"/>
          <cell r="S6000" t="str">
            <v/>
          </cell>
          <cell r="T6000"/>
          <cell r="U6000"/>
          <cell r="V6000" t="str">
            <v/>
          </cell>
        </row>
        <row r="6001">
          <cell r="A6001"/>
          <cell r="B6001" t="str">
            <v/>
          </cell>
          <cell r="C6001"/>
          <cell r="D6001" t="str">
            <v/>
          </cell>
          <cell r="E6001" t="str">
            <v/>
          </cell>
          <cell r="F6001" t="str">
            <v/>
          </cell>
          <cell r="G6001" t="str">
            <v/>
          </cell>
          <cell r="H6001" t="str">
            <v/>
          </cell>
          <cell r="I6001"/>
          <cell r="J6001"/>
          <cell r="K6001"/>
          <cell r="L6001"/>
          <cell r="M6001" t="str">
            <v/>
          </cell>
          <cell r="N6001"/>
          <cell r="O6001"/>
          <cell r="P6001"/>
          <cell r="Q6001" t="str">
            <v/>
          </cell>
          <cell r="R6001"/>
          <cell r="S6001" t="str">
            <v/>
          </cell>
          <cell r="T6001"/>
          <cell r="U6001"/>
          <cell r="V6001" t="str">
            <v/>
          </cell>
        </row>
        <row r="6002">
          <cell r="A6002"/>
          <cell r="B6002" t="str">
            <v/>
          </cell>
          <cell r="C6002"/>
          <cell r="D6002" t="str">
            <v/>
          </cell>
          <cell r="E6002" t="str">
            <v/>
          </cell>
          <cell r="F6002" t="str">
            <v/>
          </cell>
          <cell r="G6002" t="str">
            <v/>
          </cell>
          <cell r="H6002" t="str">
            <v/>
          </cell>
          <cell r="I6002"/>
          <cell r="J6002"/>
          <cell r="K6002"/>
          <cell r="L6002"/>
          <cell r="M6002" t="str">
            <v/>
          </cell>
          <cell r="N6002"/>
          <cell r="O6002"/>
          <cell r="P6002"/>
          <cell r="Q6002" t="str">
            <v/>
          </cell>
          <cell r="R6002"/>
          <cell r="S6002" t="str">
            <v/>
          </cell>
          <cell r="T6002"/>
          <cell r="U6002"/>
          <cell r="V6002" t="str">
            <v/>
          </cell>
        </row>
        <row r="6003">
          <cell r="A6003"/>
          <cell r="B6003" t="str">
            <v/>
          </cell>
          <cell r="C6003"/>
          <cell r="D6003" t="str">
            <v/>
          </cell>
          <cell r="E6003" t="str">
            <v/>
          </cell>
          <cell r="F6003" t="str">
            <v/>
          </cell>
          <cell r="G6003" t="str">
            <v/>
          </cell>
          <cell r="H6003" t="str">
            <v/>
          </cell>
          <cell r="I6003"/>
          <cell r="J6003"/>
          <cell r="K6003"/>
          <cell r="L6003"/>
          <cell r="M6003" t="str">
            <v/>
          </cell>
          <cell r="N6003"/>
          <cell r="O6003"/>
          <cell r="P6003"/>
          <cell r="Q6003" t="str">
            <v/>
          </cell>
          <cell r="R6003"/>
          <cell r="S6003" t="str">
            <v/>
          </cell>
          <cell r="T6003"/>
          <cell r="U6003"/>
          <cell r="V6003" t="str">
            <v/>
          </cell>
        </row>
        <row r="6004">
          <cell r="A6004"/>
          <cell r="B6004" t="str">
            <v/>
          </cell>
          <cell r="C6004"/>
          <cell r="D6004" t="str">
            <v/>
          </cell>
          <cell r="E6004" t="str">
            <v/>
          </cell>
          <cell r="F6004" t="str">
            <v/>
          </cell>
          <cell r="G6004" t="str">
            <v/>
          </cell>
          <cell r="H6004" t="str">
            <v/>
          </cell>
          <cell r="I6004"/>
          <cell r="J6004"/>
          <cell r="K6004"/>
          <cell r="L6004"/>
          <cell r="M6004" t="str">
            <v/>
          </cell>
          <cell r="N6004"/>
          <cell r="O6004"/>
          <cell r="P6004"/>
          <cell r="Q6004" t="str">
            <v/>
          </cell>
          <cell r="R6004"/>
          <cell r="S6004" t="str">
            <v/>
          </cell>
          <cell r="T6004"/>
          <cell r="U6004"/>
          <cell r="V6004" t="str">
            <v/>
          </cell>
        </row>
        <row r="6005">
          <cell r="A6005"/>
          <cell r="B6005" t="str">
            <v/>
          </cell>
          <cell r="C6005"/>
          <cell r="D6005" t="str">
            <v/>
          </cell>
          <cell r="E6005" t="str">
            <v/>
          </cell>
          <cell r="F6005" t="str">
            <v/>
          </cell>
          <cell r="G6005" t="str">
            <v/>
          </cell>
          <cell r="H6005" t="str">
            <v/>
          </cell>
          <cell r="I6005"/>
          <cell r="J6005"/>
          <cell r="K6005"/>
          <cell r="L6005"/>
          <cell r="M6005" t="str">
            <v/>
          </cell>
          <cell r="N6005"/>
          <cell r="O6005"/>
          <cell r="P6005"/>
          <cell r="Q6005" t="str">
            <v/>
          </cell>
          <cell r="R6005"/>
          <cell r="S6005" t="str">
            <v/>
          </cell>
          <cell r="T6005"/>
          <cell r="U6005"/>
          <cell r="V6005" t="str">
            <v/>
          </cell>
        </row>
        <row r="6006">
          <cell r="A6006"/>
          <cell r="B6006" t="str">
            <v/>
          </cell>
          <cell r="C6006"/>
          <cell r="D6006" t="str">
            <v/>
          </cell>
          <cell r="E6006" t="str">
            <v/>
          </cell>
          <cell r="F6006" t="str">
            <v/>
          </cell>
          <cell r="G6006" t="str">
            <v/>
          </cell>
          <cell r="H6006" t="str">
            <v/>
          </cell>
          <cell r="I6006"/>
          <cell r="J6006"/>
          <cell r="K6006"/>
          <cell r="L6006"/>
          <cell r="M6006" t="str">
            <v/>
          </cell>
          <cell r="N6006"/>
          <cell r="O6006"/>
          <cell r="P6006"/>
          <cell r="Q6006" t="str">
            <v/>
          </cell>
          <cell r="R6006"/>
          <cell r="S6006" t="str">
            <v/>
          </cell>
          <cell r="T6006"/>
          <cell r="U6006"/>
          <cell r="V6006" t="str">
            <v/>
          </cell>
        </row>
        <row r="6007">
          <cell r="A6007"/>
          <cell r="B6007" t="str">
            <v/>
          </cell>
          <cell r="C6007"/>
          <cell r="D6007" t="str">
            <v/>
          </cell>
          <cell r="E6007" t="str">
            <v/>
          </cell>
          <cell r="F6007" t="str">
            <v/>
          </cell>
          <cell r="G6007" t="str">
            <v/>
          </cell>
          <cell r="H6007" t="str">
            <v/>
          </cell>
          <cell r="I6007"/>
          <cell r="J6007"/>
          <cell r="K6007"/>
          <cell r="L6007"/>
          <cell r="M6007" t="str">
            <v/>
          </cell>
          <cell r="N6007"/>
          <cell r="O6007"/>
          <cell r="P6007"/>
          <cell r="Q6007" t="str">
            <v/>
          </cell>
          <cell r="R6007"/>
          <cell r="S6007" t="str">
            <v/>
          </cell>
          <cell r="T6007"/>
          <cell r="U6007"/>
          <cell r="V6007" t="str">
            <v/>
          </cell>
        </row>
        <row r="6008">
          <cell r="A6008"/>
          <cell r="B6008" t="str">
            <v/>
          </cell>
          <cell r="C6008"/>
          <cell r="D6008" t="str">
            <v/>
          </cell>
          <cell r="E6008" t="str">
            <v/>
          </cell>
          <cell r="F6008" t="str">
            <v/>
          </cell>
          <cell r="G6008" t="str">
            <v/>
          </cell>
          <cell r="H6008" t="str">
            <v/>
          </cell>
          <cell r="I6008"/>
          <cell r="J6008"/>
          <cell r="K6008"/>
          <cell r="L6008"/>
          <cell r="M6008" t="str">
            <v/>
          </cell>
          <cell r="N6008"/>
          <cell r="O6008"/>
          <cell r="P6008"/>
          <cell r="Q6008" t="str">
            <v/>
          </cell>
          <cell r="R6008"/>
          <cell r="S6008" t="str">
            <v/>
          </cell>
          <cell r="T6008"/>
          <cell r="U6008"/>
          <cell r="V6008" t="str">
            <v/>
          </cell>
        </row>
        <row r="6009">
          <cell r="A6009"/>
          <cell r="B6009" t="str">
            <v/>
          </cell>
          <cell r="C6009"/>
          <cell r="D6009" t="str">
            <v/>
          </cell>
          <cell r="E6009" t="str">
            <v/>
          </cell>
          <cell r="F6009" t="str">
            <v/>
          </cell>
          <cell r="G6009" t="str">
            <v/>
          </cell>
          <cell r="H6009" t="str">
            <v/>
          </cell>
          <cell r="I6009"/>
          <cell r="J6009"/>
          <cell r="K6009"/>
          <cell r="L6009"/>
          <cell r="M6009" t="str">
            <v/>
          </cell>
          <cell r="N6009"/>
          <cell r="O6009"/>
          <cell r="P6009"/>
          <cell r="Q6009" t="str">
            <v/>
          </cell>
          <cell r="R6009"/>
          <cell r="S6009" t="str">
            <v/>
          </cell>
          <cell r="T6009"/>
          <cell r="U6009"/>
          <cell r="V6009" t="str">
            <v/>
          </cell>
        </row>
        <row r="6010">
          <cell r="A6010"/>
          <cell r="B6010" t="str">
            <v/>
          </cell>
          <cell r="C6010"/>
          <cell r="D6010" t="str">
            <v/>
          </cell>
          <cell r="E6010" t="str">
            <v/>
          </cell>
          <cell r="F6010" t="str">
            <v/>
          </cell>
          <cell r="G6010" t="str">
            <v/>
          </cell>
          <cell r="H6010" t="str">
            <v/>
          </cell>
          <cell r="I6010"/>
          <cell r="J6010"/>
          <cell r="K6010"/>
          <cell r="L6010"/>
          <cell r="M6010" t="str">
            <v/>
          </cell>
          <cell r="N6010"/>
          <cell r="O6010"/>
          <cell r="P6010"/>
          <cell r="Q6010" t="str">
            <v/>
          </cell>
          <cell r="R6010"/>
          <cell r="S6010" t="str">
            <v/>
          </cell>
          <cell r="T6010"/>
          <cell r="U6010"/>
          <cell r="V6010" t="str">
            <v/>
          </cell>
        </row>
        <row r="6011">
          <cell r="A6011"/>
          <cell r="B6011" t="str">
            <v/>
          </cell>
          <cell r="C6011"/>
          <cell r="D6011" t="str">
            <v/>
          </cell>
          <cell r="E6011" t="str">
            <v/>
          </cell>
          <cell r="F6011" t="str">
            <v/>
          </cell>
          <cell r="G6011" t="str">
            <v/>
          </cell>
          <cell r="H6011" t="str">
            <v/>
          </cell>
          <cell r="I6011"/>
          <cell r="J6011"/>
          <cell r="K6011"/>
          <cell r="L6011"/>
          <cell r="M6011" t="str">
            <v/>
          </cell>
          <cell r="N6011"/>
          <cell r="O6011"/>
          <cell r="P6011"/>
          <cell r="Q6011" t="str">
            <v/>
          </cell>
          <cell r="R6011"/>
          <cell r="S6011" t="str">
            <v/>
          </cell>
          <cell r="T6011"/>
          <cell r="U6011"/>
          <cell r="V6011" t="str">
            <v/>
          </cell>
        </row>
        <row r="6012">
          <cell r="A6012"/>
          <cell r="B6012" t="str">
            <v/>
          </cell>
          <cell r="C6012"/>
          <cell r="D6012" t="str">
            <v/>
          </cell>
          <cell r="E6012" t="str">
            <v/>
          </cell>
          <cell r="F6012" t="str">
            <v/>
          </cell>
          <cell r="G6012" t="str">
            <v/>
          </cell>
          <cell r="H6012" t="str">
            <v/>
          </cell>
          <cell r="I6012"/>
          <cell r="J6012"/>
          <cell r="K6012"/>
          <cell r="L6012"/>
          <cell r="M6012" t="str">
            <v/>
          </cell>
          <cell r="N6012"/>
          <cell r="O6012"/>
          <cell r="P6012"/>
          <cell r="Q6012" t="str">
            <v/>
          </cell>
          <cell r="R6012"/>
          <cell r="S6012" t="str">
            <v/>
          </cell>
          <cell r="T6012"/>
          <cell r="U6012"/>
          <cell r="V6012" t="str">
            <v/>
          </cell>
        </row>
        <row r="6013">
          <cell r="A6013"/>
          <cell r="B6013" t="str">
            <v/>
          </cell>
          <cell r="C6013"/>
          <cell r="D6013" t="str">
            <v/>
          </cell>
          <cell r="E6013" t="str">
            <v/>
          </cell>
          <cell r="F6013" t="str">
            <v/>
          </cell>
          <cell r="G6013" t="str">
            <v/>
          </cell>
          <cell r="H6013" t="str">
            <v/>
          </cell>
          <cell r="I6013"/>
          <cell r="J6013"/>
          <cell r="K6013"/>
          <cell r="L6013"/>
          <cell r="M6013" t="str">
            <v/>
          </cell>
          <cell r="N6013"/>
          <cell r="O6013"/>
          <cell r="P6013"/>
          <cell r="Q6013" t="str">
            <v/>
          </cell>
          <cell r="R6013"/>
          <cell r="S6013" t="str">
            <v/>
          </cell>
          <cell r="T6013"/>
          <cell r="U6013"/>
          <cell r="V6013" t="str">
            <v/>
          </cell>
        </row>
        <row r="6014">
          <cell r="A6014"/>
          <cell r="B6014" t="str">
            <v/>
          </cell>
          <cell r="C6014"/>
          <cell r="D6014" t="str">
            <v/>
          </cell>
          <cell r="E6014" t="str">
            <v/>
          </cell>
          <cell r="F6014" t="str">
            <v/>
          </cell>
          <cell r="G6014" t="str">
            <v/>
          </cell>
          <cell r="H6014" t="str">
            <v/>
          </cell>
          <cell r="I6014"/>
          <cell r="J6014"/>
          <cell r="K6014"/>
          <cell r="L6014"/>
          <cell r="M6014" t="str">
            <v/>
          </cell>
          <cell r="N6014"/>
          <cell r="O6014"/>
          <cell r="P6014"/>
          <cell r="Q6014" t="str">
            <v/>
          </cell>
          <cell r="R6014"/>
          <cell r="S6014" t="str">
            <v/>
          </cell>
          <cell r="T6014"/>
          <cell r="U6014"/>
          <cell r="V6014" t="str">
            <v/>
          </cell>
        </row>
        <row r="6015">
          <cell r="A6015"/>
          <cell r="B6015" t="str">
            <v/>
          </cell>
          <cell r="C6015"/>
          <cell r="D6015" t="str">
            <v/>
          </cell>
          <cell r="E6015" t="str">
            <v/>
          </cell>
          <cell r="F6015" t="str">
            <v/>
          </cell>
          <cell r="G6015" t="str">
            <v/>
          </cell>
          <cell r="H6015" t="str">
            <v/>
          </cell>
          <cell r="I6015"/>
          <cell r="J6015"/>
          <cell r="K6015"/>
          <cell r="L6015"/>
          <cell r="M6015" t="str">
            <v/>
          </cell>
          <cell r="N6015"/>
          <cell r="O6015"/>
          <cell r="P6015"/>
          <cell r="Q6015" t="str">
            <v/>
          </cell>
          <cell r="R6015"/>
          <cell r="S6015" t="str">
            <v/>
          </cell>
          <cell r="T6015"/>
          <cell r="U6015"/>
          <cell r="V6015" t="str">
            <v/>
          </cell>
        </row>
        <row r="6016">
          <cell r="A6016"/>
          <cell r="B6016" t="str">
            <v/>
          </cell>
          <cell r="C6016"/>
          <cell r="D6016" t="str">
            <v/>
          </cell>
          <cell r="E6016" t="str">
            <v/>
          </cell>
          <cell r="F6016" t="str">
            <v/>
          </cell>
          <cell r="G6016" t="str">
            <v/>
          </cell>
          <cell r="H6016" t="str">
            <v/>
          </cell>
          <cell r="I6016"/>
          <cell r="J6016"/>
          <cell r="K6016"/>
          <cell r="L6016"/>
          <cell r="M6016" t="str">
            <v/>
          </cell>
          <cell r="N6016"/>
          <cell r="O6016"/>
          <cell r="P6016"/>
          <cell r="Q6016" t="str">
            <v/>
          </cell>
          <cell r="R6016"/>
          <cell r="S6016" t="str">
            <v/>
          </cell>
          <cell r="T6016"/>
          <cell r="U6016"/>
          <cell r="V6016" t="str">
            <v/>
          </cell>
        </row>
        <row r="6017">
          <cell r="A6017"/>
          <cell r="B6017" t="str">
            <v/>
          </cell>
          <cell r="C6017"/>
          <cell r="D6017" t="str">
            <v/>
          </cell>
          <cell r="E6017" t="str">
            <v/>
          </cell>
          <cell r="F6017" t="str">
            <v/>
          </cell>
          <cell r="G6017" t="str">
            <v/>
          </cell>
          <cell r="H6017" t="str">
            <v/>
          </cell>
          <cell r="I6017"/>
          <cell r="J6017"/>
          <cell r="K6017"/>
          <cell r="L6017"/>
          <cell r="M6017" t="str">
            <v/>
          </cell>
          <cell r="N6017"/>
          <cell r="O6017"/>
          <cell r="P6017"/>
          <cell r="Q6017" t="str">
            <v/>
          </cell>
          <cell r="R6017"/>
          <cell r="S6017" t="str">
            <v/>
          </cell>
          <cell r="T6017"/>
          <cell r="U6017"/>
          <cell r="V6017" t="str">
            <v/>
          </cell>
        </row>
        <row r="6018">
          <cell r="A6018"/>
          <cell r="B6018" t="str">
            <v/>
          </cell>
          <cell r="C6018"/>
          <cell r="D6018" t="str">
            <v/>
          </cell>
          <cell r="E6018" t="str">
            <v/>
          </cell>
          <cell r="F6018" t="str">
            <v/>
          </cell>
          <cell r="G6018" t="str">
            <v/>
          </cell>
          <cell r="H6018" t="str">
            <v/>
          </cell>
          <cell r="I6018"/>
          <cell r="J6018"/>
          <cell r="K6018"/>
          <cell r="L6018"/>
          <cell r="M6018" t="str">
            <v/>
          </cell>
          <cell r="N6018"/>
          <cell r="O6018"/>
          <cell r="P6018"/>
          <cell r="Q6018" t="str">
            <v/>
          </cell>
          <cell r="R6018"/>
          <cell r="S6018" t="str">
            <v/>
          </cell>
          <cell r="T6018"/>
          <cell r="U6018"/>
          <cell r="V6018" t="str">
            <v/>
          </cell>
        </row>
        <row r="6019">
          <cell r="A6019"/>
          <cell r="B6019" t="str">
            <v/>
          </cell>
          <cell r="C6019"/>
          <cell r="D6019" t="str">
            <v/>
          </cell>
          <cell r="E6019" t="str">
            <v/>
          </cell>
          <cell r="F6019" t="str">
            <v/>
          </cell>
          <cell r="G6019" t="str">
            <v/>
          </cell>
          <cell r="H6019" t="str">
            <v/>
          </cell>
          <cell r="I6019"/>
          <cell r="J6019"/>
          <cell r="K6019"/>
          <cell r="L6019"/>
          <cell r="M6019" t="str">
            <v/>
          </cell>
          <cell r="N6019"/>
          <cell r="O6019"/>
          <cell r="P6019"/>
          <cell r="Q6019" t="str">
            <v/>
          </cell>
          <cell r="R6019"/>
          <cell r="S6019" t="str">
            <v/>
          </cell>
          <cell r="T6019"/>
          <cell r="U6019"/>
          <cell r="V6019" t="str">
            <v/>
          </cell>
        </row>
        <row r="6020">
          <cell r="A6020"/>
          <cell r="B6020" t="str">
            <v/>
          </cell>
          <cell r="C6020"/>
          <cell r="D6020" t="str">
            <v/>
          </cell>
          <cell r="E6020" t="str">
            <v/>
          </cell>
          <cell r="F6020" t="str">
            <v/>
          </cell>
          <cell r="G6020" t="str">
            <v/>
          </cell>
          <cell r="H6020" t="str">
            <v/>
          </cell>
          <cell r="I6020"/>
          <cell r="J6020"/>
          <cell r="K6020"/>
          <cell r="L6020"/>
          <cell r="M6020" t="str">
            <v/>
          </cell>
          <cell r="N6020"/>
          <cell r="O6020"/>
          <cell r="P6020"/>
          <cell r="Q6020" t="str">
            <v/>
          </cell>
          <cell r="R6020"/>
          <cell r="S6020" t="str">
            <v/>
          </cell>
          <cell r="T6020"/>
          <cell r="U6020"/>
          <cell r="V6020" t="str">
            <v/>
          </cell>
        </row>
        <row r="6021">
          <cell r="A6021"/>
          <cell r="B6021" t="str">
            <v/>
          </cell>
          <cell r="C6021"/>
          <cell r="D6021" t="str">
            <v/>
          </cell>
          <cell r="E6021" t="str">
            <v/>
          </cell>
          <cell r="F6021" t="str">
            <v/>
          </cell>
          <cell r="G6021" t="str">
            <v/>
          </cell>
          <cell r="H6021" t="str">
            <v/>
          </cell>
          <cell r="I6021"/>
          <cell r="J6021"/>
          <cell r="K6021"/>
          <cell r="L6021"/>
          <cell r="M6021" t="str">
            <v/>
          </cell>
          <cell r="N6021"/>
          <cell r="O6021"/>
          <cell r="P6021"/>
          <cell r="Q6021" t="str">
            <v/>
          </cell>
          <cell r="R6021"/>
          <cell r="S6021" t="str">
            <v/>
          </cell>
          <cell r="T6021"/>
          <cell r="U6021"/>
          <cell r="V6021" t="str">
            <v/>
          </cell>
        </row>
        <row r="6022">
          <cell r="A6022"/>
          <cell r="B6022" t="str">
            <v/>
          </cell>
          <cell r="C6022"/>
          <cell r="D6022" t="str">
            <v/>
          </cell>
          <cell r="E6022" t="str">
            <v/>
          </cell>
          <cell r="F6022" t="str">
            <v/>
          </cell>
          <cell r="G6022" t="str">
            <v/>
          </cell>
          <cell r="H6022" t="str">
            <v/>
          </cell>
          <cell r="I6022"/>
          <cell r="J6022"/>
          <cell r="K6022"/>
          <cell r="L6022"/>
          <cell r="M6022" t="str">
            <v/>
          </cell>
          <cell r="N6022"/>
          <cell r="O6022"/>
          <cell r="P6022"/>
          <cell r="Q6022" t="str">
            <v/>
          </cell>
          <cell r="R6022"/>
          <cell r="S6022" t="str">
            <v/>
          </cell>
          <cell r="T6022"/>
          <cell r="U6022"/>
          <cell r="V6022" t="str">
            <v/>
          </cell>
        </row>
        <row r="6023">
          <cell r="A6023"/>
          <cell r="B6023" t="str">
            <v/>
          </cell>
          <cell r="C6023"/>
          <cell r="D6023" t="str">
            <v/>
          </cell>
          <cell r="E6023" t="str">
            <v/>
          </cell>
          <cell r="F6023" t="str">
            <v/>
          </cell>
          <cell r="G6023" t="str">
            <v/>
          </cell>
          <cell r="H6023" t="str">
            <v/>
          </cell>
          <cell r="I6023"/>
          <cell r="J6023"/>
          <cell r="K6023"/>
          <cell r="L6023"/>
          <cell r="M6023" t="str">
            <v/>
          </cell>
          <cell r="N6023"/>
          <cell r="O6023"/>
          <cell r="P6023"/>
          <cell r="Q6023" t="str">
            <v/>
          </cell>
          <cell r="R6023"/>
          <cell r="S6023" t="str">
            <v/>
          </cell>
          <cell r="T6023"/>
          <cell r="U6023"/>
          <cell r="V6023" t="str">
            <v/>
          </cell>
        </row>
        <row r="6024">
          <cell r="A6024"/>
          <cell r="B6024" t="str">
            <v/>
          </cell>
          <cell r="C6024"/>
          <cell r="D6024" t="str">
            <v/>
          </cell>
          <cell r="E6024" t="str">
            <v/>
          </cell>
          <cell r="F6024" t="str">
            <v/>
          </cell>
          <cell r="G6024" t="str">
            <v/>
          </cell>
          <cell r="H6024" t="str">
            <v/>
          </cell>
          <cell r="I6024"/>
          <cell r="J6024"/>
          <cell r="K6024"/>
          <cell r="L6024"/>
          <cell r="M6024" t="str">
            <v/>
          </cell>
          <cell r="N6024"/>
          <cell r="O6024"/>
          <cell r="P6024"/>
          <cell r="Q6024" t="str">
            <v/>
          </cell>
          <cell r="R6024"/>
          <cell r="S6024" t="str">
            <v/>
          </cell>
          <cell r="T6024"/>
          <cell r="U6024"/>
          <cell r="V6024" t="str">
            <v/>
          </cell>
        </row>
        <row r="6025">
          <cell r="A6025"/>
          <cell r="B6025" t="str">
            <v/>
          </cell>
          <cell r="C6025"/>
          <cell r="D6025" t="str">
            <v/>
          </cell>
          <cell r="E6025" t="str">
            <v/>
          </cell>
          <cell r="F6025" t="str">
            <v/>
          </cell>
          <cell r="G6025" t="str">
            <v/>
          </cell>
          <cell r="H6025" t="str">
            <v/>
          </cell>
          <cell r="I6025"/>
          <cell r="J6025"/>
          <cell r="K6025"/>
          <cell r="L6025"/>
          <cell r="M6025" t="str">
            <v/>
          </cell>
          <cell r="N6025"/>
          <cell r="O6025"/>
          <cell r="P6025"/>
          <cell r="Q6025" t="str">
            <v/>
          </cell>
          <cell r="R6025"/>
          <cell r="S6025" t="str">
            <v/>
          </cell>
          <cell r="T6025"/>
          <cell r="U6025"/>
          <cell r="V6025" t="str">
            <v/>
          </cell>
        </row>
        <row r="6026">
          <cell r="A6026"/>
          <cell r="B6026" t="str">
            <v/>
          </cell>
          <cell r="C6026"/>
          <cell r="D6026" t="str">
            <v/>
          </cell>
          <cell r="E6026" t="str">
            <v/>
          </cell>
          <cell r="F6026" t="str">
            <v/>
          </cell>
          <cell r="G6026" t="str">
            <v/>
          </cell>
          <cell r="H6026" t="str">
            <v/>
          </cell>
          <cell r="I6026"/>
          <cell r="J6026"/>
          <cell r="K6026"/>
          <cell r="L6026"/>
          <cell r="M6026" t="str">
            <v/>
          </cell>
          <cell r="N6026"/>
          <cell r="O6026"/>
          <cell r="P6026"/>
          <cell r="Q6026" t="str">
            <v/>
          </cell>
          <cell r="R6026"/>
          <cell r="S6026" t="str">
            <v/>
          </cell>
          <cell r="T6026"/>
          <cell r="U6026"/>
          <cell r="V6026" t="str">
            <v/>
          </cell>
        </row>
        <row r="6027">
          <cell r="A6027"/>
          <cell r="B6027" t="str">
            <v/>
          </cell>
          <cell r="C6027"/>
          <cell r="D6027" t="str">
            <v/>
          </cell>
          <cell r="E6027" t="str">
            <v/>
          </cell>
          <cell r="F6027" t="str">
            <v/>
          </cell>
          <cell r="G6027" t="str">
            <v/>
          </cell>
          <cell r="H6027" t="str">
            <v/>
          </cell>
          <cell r="I6027"/>
          <cell r="J6027"/>
          <cell r="K6027"/>
          <cell r="L6027"/>
          <cell r="M6027" t="str">
            <v/>
          </cell>
          <cell r="N6027"/>
          <cell r="O6027"/>
          <cell r="P6027"/>
          <cell r="Q6027" t="str">
            <v/>
          </cell>
          <cell r="R6027"/>
          <cell r="S6027" t="str">
            <v/>
          </cell>
          <cell r="T6027"/>
          <cell r="U6027"/>
          <cell r="V6027" t="str">
            <v/>
          </cell>
        </row>
        <row r="6028">
          <cell r="A6028"/>
          <cell r="B6028" t="str">
            <v/>
          </cell>
          <cell r="C6028"/>
          <cell r="D6028" t="str">
            <v/>
          </cell>
          <cell r="E6028" t="str">
            <v/>
          </cell>
          <cell r="F6028" t="str">
            <v/>
          </cell>
          <cell r="G6028" t="str">
            <v/>
          </cell>
          <cell r="H6028" t="str">
            <v/>
          </cell>
          <cell r="I6028"/>
          <cell r="J6028"/>
          <cell r="K6028"/>
          <cell r="L6028"/>
          <cell r="M6028" t="str">
            <v/>
          </cell>
          <cell r="N6028"/>
          <cell r="O6028"/>
          <cell r="P6028"/>
          <cell r="Q6028" t="str">
            <v/>
          </cell>
          <cell r="R6028"/>
          <cell r="S6028" t="str">
            <v/>
          </cell>
          <cell r="T6028"/>
          <cell r="U6028"/>
          <cell r="V6028" t="str">
            <v/>
          </cell>
        </row>
        <row r="6029">
          <cell r="A6029"/>
          <cell r="B6029" t="str">
            <v/>
          </cell>
          <cell r="C6029"/>
          <cell r="D6029" t="str">
            <v/>
          </cell>
          <cell r="E6029" t="str">
            <v/>
          </cell>
          <cell r="F6029" t="str">
            <v/>
          </cell>
          <cell r="G6029" t="str">
            <v/>
          </cell>
          <cell r="H6029" t="str">
            <v/>
          </cell>
          <cell r="I6029"/>
          <cell r="J6029"/>
          <cell r="K6029"/>
          <cell r="L6029"/>
          <cell r="M6029" t="str">
            <v/>
          </cell>
          <cell r="N6029"/>
          <cell r="O6029"/>
          <cell r="P6029"/>
          <cell r="Q6029" t="str">
            <v/>
          </cell>
          <cell r="R6029"/>
          <cell r="S6029" t="str">
            <v/>
          </cell>
          <cell r="T6029"/>
          <cell r="U6029"/>
          <cell r="V6029" t="str">
            <v/>
          </cell>
        </row>
        <row r="6030">
          <cell r="A6030"/>
          <cell r="B6030" t="str">
            <v/>
          </cell>
          <cell r="C6030"/>
          <cell r="D6030" t="str">
            <v/>
          </cell>
          <cell r="E6030" t="str">
            <v/>
          </cell>
          <cell r="F6030" t="str">
            <v/>
          </cell>
          <cell r="G6030" t="str">
            <v/>
          </cell>
          <cell r="H6030" t="str">
            <v/>
          </cell>
          <cell r="I6030"/>
          <cell r="J6030"/>
          <cell r="K6030"/>
          <cell r="L6030"/>
          <cell r="M6030" t="str">
            <v/>
          </cell>
          <cell r="N6030"/>
          <cell r="O6030"/>
          <cell r="P6030"/>
          <cell r="Q6030" t="str">
            <v/>
          </cell>
          <cell r="R6030"/>
          <cell r="S6030" t="str">
            <v/>
          </cell>
          <cell r="T6030"/>
          <cell r="U6030"/>
          <cell r="V6030" t="str">
            <v/>
          </cell>
        </row>
        <row r="6031">
          <cell r="A6031"/>
          <cell r="B6031" t="str">
            <v/>
          </cell>
          <cell r="C6031"/>
          <cell r="D6031" t="str">
            <v/>
          </cell>
          <cell r="E6031" t="str">
            <v/>
          </cell>
          <cell r="F6031" t="str">
            <v/>
          </cell>
          <cell r="G6031" t="str">
            <v/>
          </cell>
          <cell r="H6031" t="str">
            <v/>
          </cell>
          <cell r="I6031"/>
          <cell r="J6031"/>
          <cell r="K6031"/>
          <cell r="L6031"/>
          <cell r="M6031" t="str">
            <v/>
          </cell>
          <cell r="N6031"/>
          <cell r="O6031"/>
          <cell r="P6031"/>
          <cell r="Q6031" t="str">
            <v/>
          </cell>
          <cell r="R6031"/>
          <cell r="S6031" t="str">
            <v/>
          </cell>
          <cell r="T6031"/>
          <cell r="U6031"/>
          <cell r="V6031" t="str">
            <v/>
          </cell>
        </row>
        <row r="6032">
          <cell r="A6032"/>
          <cell r="B6032" t="str">
            <v/>
          </cell>
          <cell r="C6032"/>
          <cell r="D6032" t="str">
            <v/>
          </cell>
          <cell r="E6032" t="str">
            <v/>
          </cell>
          <cell r="F6032" t="str">
            <v/>
          </cell>
          <cell r="G6032" t="str">
            <v/>
          </cell>
          <cell r="H6032" t="str">
            <v/>
          </cell>
          <cell r="I6032"/>
          <cell r="J6032"/>
          <cell r="K6032"/>
          <cell r="L6032"/>
          <cell r="M6032" t="str">
            <v/>
          </cell>
          <cell r="N6032"/>
          <cell r="O6032"/>
          <cell r="P6032"/>
          <cell r="Q6032" t="str">
            <v/>
          </cell>
          <cell r="R6032"/>
          <cell r="S6032" t="str">
            <v/>
          </cell>
          <cell r="T6032"/>
          <cell r="U6032"/>
          <cell r="V6032" t="str">
            <v/>
          </cell>
        </row>
        <row r="6033">
          <cell r="A6033"/>
          <cell r="B6033" t="str">
            <v/>
          </cell>
          <cell r="C6033"/>
          <cell r="D6033" t="str">
            <v/>
          </cell>
          <cell r="E6033" t="str">
            <v/>
          </cell>
          <cell r="F6033" t="str">
            <v/>
          </cell>
          <cell r="G6033" t="str">
            <v/>
          </cell>
          <cell r="H6033" t="str">
            <v/>
          </cell>
          <cell r="I6033"/>
          <cell r="J6033"/>
          <cell r="K6033"/>
          <cell r="L6033"/>
          <cell r="M6033" t="str">
            <v/>
          </cell>
          <cell r="N6033"/>
          <cell r="O6033"/>
          <cell r="P6033"/>
          <cell r="Q6033" t="str">
            <v/>
          </cell>
          <cell r="R6033"/>
          <cell r="S6033" t="str">
            <v/>
          </cell>
          <cell r="T6033"/>
          <cell r="U6033"/>
          <cell r="V6033" t="str">
            <v/>
          </cell>
        </row>
        <row r="6034">
          <cell r="A6034"/>
          <cell r="B6034" t="str">
            <v/>
          </cell>
          <cell r="C6034"/>
          <cell r="D6034" t="str">
            <v/>
          </cell>
          <cell r="E6034" t="str">
            <v/>
          </cell>
          <cell r="F6034" t="str">
            <v/>
          </cell>
          <cell r="G6034" t="str">
            <v/>
          </cell>
          <cell r="H6034" t="str">
            <v/>
          </cell>
          <cell r="I6034"/>
          <cell r="J6034"/>
          <cell r="K6034"/>
          <cell r="L6034"/>
          <cell r="M6034" t="str">
            <v/>
          </cell>
          <cell r="N6034"/>
          <cell r="O6034"/>
          <cell r="P6034"/>
          <cell r="Q6034" t="str">
            <v/>
          </cell>
          <cell r="R6034"/>
          <cell r="S6034" t="str">
            <v/>
          </cell>
          <cell r="T6034"/>
          <cell r="U6034"/>
          <cell r="V6034" t="str">
            <v/>
          </cell>
        </row>
        <row r="6035">
          <cell r="A6035"/>
          <cell r="B6035" t="str">
            <v/>
          </cell>
          <cell r="C6035"/>
          <cell r="D6035" t="str">
            <v/>
          </cell>
          <cell r="E6035" t="str">
            <v/>
          </cell>
          <cell r="F6035" t="str">
            <v/>
          </cell>
          <cell r="G6035" t="str">
            <v/>
          </cell>
          <cell r="H6035" t="str">
            <v/>
          </cell>
          <cell r="I6035"/>
          <cell r="J6035"/>
          <cell r="K6035"/>
          <cell r="L6035"/>
          <cell r="M6035" t="str">
            <v/>
          </cell>
          <cell r="N6035"/>
          <cell r="O6035"/>
          <cell r="P6035"/>
          <cell r="Q6035" t="str">
            <v/>
          </cell>
          <cell r="R6035"/>
          <cell r="S6035" t="str">
            <v/>
          </cell>
          <cell r="T6035"/>
          <cell r="U6035"/>
          <cell r="V6035" t="str">
            <v/>
          </cell>
        </row>
        <row r="6036">
          <cell r="A6036"/>
          <cell r="B6036" t="str">
            <v/>
          </cell>
          <cell r="C6036"/>
          <cell r="D6036" t="str">
            <v/>
          </cell>
          <cell r="E6036" t="str">
            <v/>
          </cell>
          <cell r="F6036" t="str">
            <v/>
          </cell>
          <cell r="G6036" t="str">
            <v/>
          </cell>
          <cell r="H6036" t="str">
            <v/>
          </cell>
          <cell r="I6036"/>
          <cell r="J6036"/>
          <cell r="K6036"/>
          <cell r="L6036"/>
          <cell r="M6036" t="str">
            <v/>
          </cell>
          <cell r="N6036"/>
          <cell r="O6036"/>
          <cell r="P6036"/>
          <cell r="Q6036" t="str">
            <v/>
          </cell>
          <cell r="R6036"/>
          <cell r="S6036" t="str">
            <v/>
          </cell>
          <cell r="T6036"/>
          <cell r="U6036"/>
          <cell r="V6036" t="str">
            <v/>
          </cell>
        </row>
        <row r="6037">
          <cell r="A6037"/>
          <cell r="B6037" t="str">
            <v/>
          </cell>
          <cell r="C6037"/>
          <cell r="D6037" t="str">
            <v/>
          </cell>
          <cell r="E6037" t="str">
            <v/>
          </cell>
          <cell r="F6037" t="str">
            <v/>
          </cell>
          <cell r="G6037" t="str">
            <v/>
          </cell>
          <cell r="H6037" t="str">
            <v/>
          </cell>
          <cell r="I6037"/>
          <cell r="J6037"/>
          <cell r="K6037"/>
          <cell r="L6037"/>
          <cell r="M6037" t="str">
            <v/>
          </cell>
          <cell r="N6037"/>
          <cell r="O6037"/>
          <cell r="P6037"/>
          <cell r="Q6037" t="str">
            <v/>
          </cell>
          <cell r="R6037"/>
          <cell r="S6037" t="str">
            <v/>
          </cell>
          <cell r="T6037"/>
          <cell r="U6037"/>
          <cell r="V6037" t="str">
            <v/>
          </cell>
        </row>
        <row r="6038">
          <cell r="A6038"/>
          <cell r="B6038" t="str">
            <v/>
          </cell>
          <cell r="C6038"/>
          <cell r="D6038" t="str">
            <v/>
          </cell>
          <cell r="E6038" t="str">
            <v/>
          </cell>
          <cell r="F6038" t="str">
            <v/>
          </cell>
          <cell r="G6038" t="str">
            <v/>
          </cell>
          <cell r="H6038" t="str">
            <v/>
          </cell>
          <cell r="I6038"/>
          <cell r="J6038"/>
          <cell r="K6038"/>
          <cell r="L6038"/>
          <cell r="M6038" t="str">
            <v/>
          </cell>
          <cell r="N6038"/>
          <cell r="O6038"/>
          <cell r="P6038"/>
          <cell r="Q6038" t="str">
            <v/>
          </cell>
          <cell r="R6038"/>
          <cell r="S6038" t="str">
            <v/>
          </cell>
          <cell r="T6038"/>
          <cell r="U6038"/>
          <cell r="V6038" t="str">
            <v/>
          </cell>
        </row>
        <row r="6039">
          <cell r="A6039"/>
          <cell r="B6039" t="str">
            <v/>
          </cell>
          <cell r="C6039"/>
          <cell r="D6039" t="str">
            <v/>
          </cell>
          <cell r="E6039" t="str">
            <v/>
          </cell>
          <cell r="F6039" t="str">
            <v/>
          </cell>
          <cell r="G6039" t="str">
            <v/>
          </cell>
          <cell r="H6039" t="str">
            <v/>
          </cell>
          <cell r="I6039"/>
          <cell r="J6039"/>
          <cell r="K6039"/>
          <cell r="L6039"/>
          <cell r="M6039" t="str">
            <v/>
          </cell>
          <cell r="N6039"/>
          <cell r="O6039"/>
          <cell r="P6039"/>
          <cell r="Q6039" t="str">
            <v/>
          </cell>
          <cell r="R6039"/>
          <cell r="S6039" t="str">
            <v/>
          </cell>
          <cell r="T6039"/>
          <cell r="U6039"/>
          <cell r="V6039" t="str">
            <v/>
          </cell>
        </row>
        <row r="6040">
          <cell r="A6040"/>
          <cell r="B6040" t="str">
            <v/>
          </cell>
          <cell r="C6040"/>
          <cell r="D6040" t="str">
            <v/>
          </cell>
          <cell r="E6040" t="str">
            <v/>
          </cell>
          <cell r="F6040" t="str">
            <v/>
          </cell>
          <cell r="G6040" t="str">
            <v/>
          </cell>
          <cell r="H6040" t="str">
            <v/>
          </cell>
          <cell r="I6040"/>
          <cell r="J6040"/>
          <cell r="K6040"/>
          <cell r="L6040"/>
          <cell r="M6040" t="str">
            <v/>
          </cell>
          <cell r="N6040"/>
          <cell r="O6040"/>
          <cell r="P6040"/>
          <cell r="Q6040" t="str">
            <v/>
          </cell>
          <cell r="R6040"/>
          <cell r="S6040" t="str">
            <v/>
          </cell>
          <cell r="T6040"/>
          <cell r="U6040"/>
          <cell r="V6040" t="str">
            <v/>
          </cell>
        </row>
        <row r="6041">
          <cell r="A6041"/>
          <cell r="B6041" t="str">
            <v/>
          </cell>
          <cell r="C6041"/>
          <cell r="D6041" t="str">
            <v/>
          </cell>
          <cell r="E6041" t="str">
            <v/>
          </cell>
          <cell r="F6041" t="str">
            <v/>
          </cell>
          <cell r="G6041" t="str">
            <v/>
          </cell>
          <cell r="H6041" t="str">
            <v/>
          </cell>
          <cell r="I6041"/>
          <cell r="J6041"/>
          <cell r="K6041"/>
          <cell r="L6041"/>
          <cell r="M6041" t="str">
            <v/>
          </cell>
          <cell r="N6041"/>
          <cell r="O6041"/>
          <cell r="P6041"/>
          <cell r="Q6041" t="str">
            <v/>
          </cell>
          <cell r="R6041"/>
          <cell r="S6041" t="str">
            <v/>
          </cell>
          <cell r="T6041"/>
          <cell r="U6041"/>
          <cell r="V6041" t="str">
            <v/>
          </cell>
        </row>
        <row r="6042">
          <cell r="A6042"/>
          <cell r="B6042" t="str">
            <v/>
          </cell>
          <cell r="C6042"/>
          <cell r="D6042" t="str">
            <v/>
          </cell>
          <cell r="E6042" t="str">
            <v/>
          </cell>
          <cell r="F6042" t="str">
            <v/>
          </cell>
          <cell r="G6042" t="str">
            <v/>
          </cell>
          <cell r="H6042" t="str">
            <v/>
          </cell>
          <cell r="I6042"/>
          <cell r="J6042"/>
          <cell r="K6042"/>
          <cell r="L6042"/>
          <cell r="M6042" t="str">
            <v/>
          </cell>
          <cell r="N6042"/>
          <cell r="O6042"/>
          <cell r="P6042"/>
          <cell r="Q6042" t="str">
            <v/>
          </cell>
          <cell r="R6042"/>
          <cell r="S6042" t="str">
            <v/>
          </cell>
          <cell r="T6042"/>
          <cell r="U6042"/>
          <cell r="V6042" t="str">
            <v/>
          </cell>
        </row>
        <row r="6043">
          <cell r="A6043"/>
          <cell r="B6043" t="str">
            <v/>
          </cell>
          <cell r="C6043"/>
          <cell r="D6043" t="str">
            <v/>
          </cell>
          <cell r="E6043" t="str">
            <v/>
          </cell>
          <cell r="F6043" t="str">
            <v/>
          </cell>
          <cell r="G6043" t="str">
            <v/>
          </cell>
          <cell r="H6043" t="str">
            <v/>
          </cell>
          <cell r="I6043"/>
          <cell r="J6043"/>
          <cell r="K6043"/>
          <cell r="L6043"/>
          <cell r="M6043" t="str">
            <v/>
          </cell>
          <cell r="N6043"/>
          <cell r="O6043"/>
          <cell r="P6043"/>
          <cell r="Q6043" t="str">
            <v/>
          </cell>
          <cell r="R6043"/>
          <cell r="S6043" t="str">
            <v/>
          </cell>
          <cell r="T6043"/>
          <cell r="U6043"/>
          <cell r="V6043" t="str">
            <v/>
          </cell>
        </row>
        <row r="6044">
          <cell r="A6044"/>
          <cell r="B6044" t="str">
            <v/>
          </cell>
          <cell r="C6044"/>
          <cell r="D6044" t="str">
            <v/>
          </cell>
          <cell r="E6044" t="str">
            <v/>
          </cell>
          <cell r="F6044" t="str">
            <v/>
          </cell>
          <cell r="G6044" t="str">
            <v/>
          </cell>
          <cell r="H6044" t="str">
            <v/>
          </cell>
          <cell r="I6044"/>
          <cell r="J6044"/>
          <cell r="K6044"/>
          <cell r="L6044"/>
          <cell r="M6044" t="str">
            <v/>
          </cell>
          <cell r="N6044"/>
          <cell r="O6044"/>
          <cell r="P6044"/>
          <cell r="Q6044" t="str">
            <v/>
          </cell>
          <cell r="R6044"/>
          <cell r="S6044" t="str">
            <v/>
          </cell>
          <cell r="T6044"/>
          <cell r="U6044"/>
          <cell r="V6044" t="str">
            <v/>
          </cell>
        </row>
        <row r="6045">
          <cell r="A6045"/>
          <cell r="B6045" t="str">
            <v/>
          </cell>
          <cell r="C6045"/>
          <cell r="D6045" t="str">
            <v/>
          </cell>
          <cell r="E6045" t="str">
            <v/>
          </cell>
          <cell r="F6045" t="str">
            <v/>
          </cell>
          <cell r="G6045" t="str">
            <v/>
          </cell>
          <cell r="H6045" t="str">
            <v/>
          </cell>
          <cell r="I6045"/>
          <cell r="J6045"/>
          <cell r="K6045"/>
          <cell r="L6045"/>
          <cell r="M6045" t="str">
            <v/>
          </cell>
          <cell r="N6045"/>
          <cell r="O6045"/>
          <cell r="P6045"/>
          <cell r="Q6045" t="str">
            <v/>
          </cell>
          <cell r="R6045"/>
          <cell r="S6045" t="str">
            <v/>
          </cell>
          <cell r="T6045"/>
          <cell r="U6045"/>
          <cell r="V6045" t="str">
            <v/>
          </cell>
        </row>
        <row r="6046">
          <cell r="A6046"/>
          <cell r="B6046" t="str">
            <v/>
          </cell>
          <cell r="C6046"/>
          <cell r="D6046" t="str">
            <v/>
          </cell>
          <cell r="E6046" t="str">
            <v/>
          </cell>
          <cell r="F6046" t="str">
            <v/>
          </cell>
          <cell r="G6046" t="str">
            <v/>
          </cell>
          <cell r="H6046" t="str">
            <v/>
          </cell>
          <cell r="I6046"/>
          <cell r="J6046"/>
          <cell r="K6046"/>
          <cell r="L6046"/>
          <cell r="M6046" t="str">
            <v/>
          </cell>
          <cell r="N6046"/>
          <cell r="O6046"/>
          <cell r="P6046"/>
          <cell r="Q6046" t="str">
            <v/>
          </cell>
          <cell r="R6046"/>
          <cell r="S6046" t="str">
            <v/>
          </cell>
          <cell r="T6046"/>
          <cell r="U6046"/>
          <cell r="V6046" t="str">
            <v/>
          </cell>
        </row>
        <row r="6047">
          <cell r="A6047"/>
          <cell r="B6047" t="str">
            <v/>
          </cell>
          <cell r="C6047"/>
          <cell r="D6047" t="str">
            <v/>
          </cell>
          <cell r="E6047" t="str">
            <v/>
          </cell>
          <cell r="F6047" t="str">
            <v/>
          </cell>
          <cell r="G6047" t="str">
            <v/>
          </cell>
          <cell r="H6047" t="str">
            <v/>
          </cell>
          <cell r="I6047"/>
          <cell r="J6047"/>
          <cell r="K6047"/>
          <cell r="L6047"/>
          <cell r="M6047" t="str">
            <v/>
          </cell>
          <cell r="N6047"/>
          <cell r="O6047"/>
          <cell r="P6047"/>
          <cell r="Q6047" t="str">
            <v/>
          </cell>
          <cell r="R6047"/>
          <cell r="S6047" t="str">
            <v/>
          </cell>
          <cell r="T6047"/>
          <cell r="U6047"/>
          <cell r="V6047" t="str">
            <v/>
          </cell>
        </row>
        <row r="6048">
          <cell r="A6048"/>
          <cell r="B6048" t="str">
            <v/>
          </cell>
          <cell r="C6048"/>
          <cell r="D6048" t="str">
            <v/>
          </cell>
          <cell r="E6048" t="str">
            <v/>
          </cell>
          <cell r="F6048" t="str">
            <v/>
          </cell>
          <cell r="G6048" t="str">
            <v/>
          </cell>
          <cell r="H6048" t="str">
            <v/>
          </cell>
          <cell r="I6048"/>
          <cell r="J6048"/>
          <cell r="K6048"/>
          <cell r="L6048"/>
          <cell r="M6048" t="str">
            <v/>
          </cell>
          <cell r="N6048"/>
          <cell r="O6048"/>
          <cell r="P6048"/>
          <cell r="Q6048" t="str">
            <v/>
          </cell>
          <cell r="R6048"/>
          <cell r="S6048" t="str">
            <v/>
          </cell>
          <cell r="T6048"/>
          <cell r="U6048"/>
          <cell r="V6048" t="str">
            <v/>
          </cell>
        </row>
        <row r="6049">
          <cell r="A6049"/>
          <cell r="B6049" t="str">
            <v/>
          </cell>
          <cell r="C6049"/>
          <cell r="D6049" t="str">
            <v/>
          </cell>
          <cell r="E6049" t="str">
            <v/>
          </cell>
          <cell r="F6049" t="str">
            <v/>
          </cell>
          <cell r="G6049" t="str">
            <v/>
          </cell>
          <cell r="H6049" t="str">
            <v/>
          </cell>
          <cell r="I6049"/>
          <cell r="J6049"/>
          <cell r="K6049"/>
          <cell r="L6049"/>
          <cell r="M6049" t="str">
            <v/>
          </cell>
          <cell r="N6049"/>
          <cell r="O6049"/>
          <cell r="P6049"/>
          <cell r="Q6049" t="str">
            <v/>
          </cell>
          <cell r="R6049"/>
          <cell r="S6049" t="str">
            <v/>
          </cell>
          <cell r="T6049"/>
          <cell r="U6049"/>
          <cell r="V6049" t="str">
            <v/>
          </cell>
        </row>
        <row r="6050">
          <cell r="A6050"/>
          <cell r="B6050" t="str">
            <v/>
          </cell>
          <cell r="C6050"/>
          <cell r="D6050" t="str">
            <v/>
          </cell>
          <cell r="E6050" t="str">
            <v/>
          </cell>
          <cell r="F6050" t="str">
            <v/>
          </cell>
          <cell r="G6050" t="str">
            <v/>
          </cell>
          <cell r="H6050" t="str">
            <v/>
          </cell>
          <cell r="I6050"/>
          <cell r="J6050"/>
          <cell r="K6050"/>
          <cell r="L6050"/>
          <cell r="M6050" t="str">
            <v/>
          </cell>
          <cell r="N6050"/>
          <cell r="O6050"/>
          <cell r="P6050"/>
          <cell r="Q6050" t="str">
            <v/>
          </cell>
          <cell r="R6050"/>
          <cell r="S6050" t="str">
            <v/>
          </cell>
          <cell r="T6050"/>
          <cell r="U6050"/>
          <cell r="V6050" t="str">
            <v/>
          </cell>
        </row>
        <row r="6051">
          <cell r="A6051"/>
          <cell r="B6051" t="str">
            <v/>
          </cell>
          <cell r="C6051"/>
          <cell r="D6051" t="str">
            <v/>
          </cell>
          <cell r="E6051" t="str">
            <v/>
          </cell>
          <cell r="F6051" t="str">
            <v/>
          </cell>
          <cell r="G6051" t="str">
            <v/>
          </cell>
          <cell r="H6051" t="str">
            <v/>
          </cell>
          <cell r="I6051"/>
          <cell r="J6051"/>
          <cell r="K6051"/>
          <cell r="L6051"/>
          <cell r="M6051" t="str">
            <v/>
          </cell>
          <cell r="N6051"/>
          <cell r="O6051"/>
          <cell r="P6051"/>
          <cell r="Q6051" t="str">
            <v/>
          </cell>
          <cell r="R6051"/>
          <cell r="S6051" t="str">
            <v/>
          </cell>
          <cell r="T6051"/>
          <cell r="U6051"/>
          <cell r="V6051" t="str">
            <v/>
          </cell>
        </row>
        <row r="6052">
          <cell r="A6052"/>
          <cell r="B6052" t="str">
            <v/>
          </cell>
          <cell r="C6052"/>
          <cell r="D6052" t="str">
            <v/>
          </cell>
          <cell r="E6052" t="str">
            <v/>
          </cell>
          <cell r="F6052" t="str">
            <v/>
          </cell>
          <cell r="G6052" t="str">
            <v/>
          </cell>
          <cell r="H6052" t="str">
            <v/>
          </cell>
          <cell r="I6052"/>
          <cell r="J6052"/>
          <cell r="K6052"/>
          <cell r="L6052"/>
          <cell r="M6052" t="str">
            <v/>
          </cell>
          <cell r="N6052"/>
          <cell r="O6052"/>
          <cell r="P6052"/>
          <cell r="Q6052" t="str">
            <v/>
          </cell>
          <cell r="R6052"/>
          <cell r="S6052" t="str">
            <v/>
          </cell>
          <cell r="T6052"/>
          <cell r="U6052"/>
          <cell r="V6052" t="str">
            <v/>
          </cell>
        </row>
        <row r="6053">
          <cell r="A6053"/>
          <cell r="B6053" t="str">
            <v/>
          </cell>
          <cell r="C6053"/>
          <cell r="D6053" t="str">
            <v/>
          </cell>
          <cell r="E6053" t="str">
            <v/>
          </cell>
          <cell r="F6053" t="str">
            <v/>
          </cell>
          <cell r="G6053" t="str">
            <v/>
          </cell>
          <cell r="H6053" t="str">
            <v/>
          </cell>
          <cell r="I6053"/>
          <cell r="J6053"/>
          <cell r="K6053"/>
          <cell r="L6053"/>
          <cell r="M6053" t="str">
            <v/>
          </cell>
          <cell r="N6053"/>
          <cell r="O6053"/>
          <cell r="P6053"/>
          <cell r="Q6053" t="str">
            <v/>
          </cell>
          <cell r="R6053"/>
          <cell r="S6053" t="str">
            <v/>
          </cell>
          <cell r="T6053"/>
          <cell r="U6053"/>
          <cell r="V6053" t="str">
            <v/>
          </cell>
        </row>
        <row r="6054">
          <cell r="A6054"/>
          <cell r="B6054" t="str">
            <v/>
          </cell>
          <cell r="C6054"/>
          <cell r="D6054" t="str">
            <v/>
          </cell>
          <cell r="E6054" t="str">
            <v/>
          </cell>
          <cell r="F6054" t="str">
            <v/>
          </cell>
          <cell r="G6054" t="str">
            <v/>
          </cell>
          <cell r="H6054" t="str">
            <v/>
          </cell>
          <cell r="I6054"/>
          <cell r="J6054"/>
          <cell r="K6054"/>
          <cell r="L6054"/>
          <cell r="M6054" t="str">
            <v/>
          </cell>
          <cell r="N6054"/>
          <cell r="O6054"/>
          <cell r="P6054"/>
          <cell r="Q6054" t="str">
            <v/>
          </cell>
          <cell r="R6054"/>
          <cell r="S6054" t="str">
            <v/>
          </cell>
          <cell r="T6054"/>
          <cell r="U6054"/>
          <cell r="V6054" t="str">
            <v/>
          </cell>
        </row>
        <row r="6055">
          <cell r="A6055"/>
          <cell r="B6055" t="str">
            <v/>
          </cell>
          <cell r="C6055"/>
          <cell r="D6055" t="str">
            <v/>
          </cell>
          <cell r="E6055" t="str">
            <v/>
          </cell>
          <cell r="F6055" t="str">
            <v/>
          </cell>
          <cell r="G6055" t="str">
            <v/>
          </cell>
          <cell r="H6055" t="str">
            <v/>
          </cell>
          <cell r="I6055"/>
          <cell r="J6055"/>
          <cell r="K6055"/>
          <cell r="L6055"/>
          <cell r="M6055" t="str">
            <v/>
          </cell>
          <cell r="N6055"/>
          <cell r="O6055"/>
          <cell r="P6055"/>
          <cell r="Q6055" t="str">
            <v/>
          </cell>
          <cell r="R6055"/>
          <cell r="S6055" t="str">
            <v/>
          </cell>
          <cell r="T6055"/>
          <cell r="U6055"/>
          <cell r="V6055" t="str">
            <v/>
          </cell>
        </row>
        <row r="6056">
          <cell r="A6056"/>
          <cell r="B6056" t="str">
            <v/>
          </cell>
          <cell r="C6056"/>
          <cell r="D6056" t="str">
            <v/>
          </cell>
          <cell r="E6056" t="str">
            <v/>
          </cell>
          <cell r="F6056" t="str">
            <v/>
          </cell>
          <cell r="G6056" t="str">
            <v/>
          </cell>
          <cell r="H6056" t="str">
            <v/>
          </cell>
          <cell r="I6056"/>
          <cell r="J6056"/>
          <cell r="K6056"/>
          <cell r="L6056"/>
          <cell r="M6056" t="str">
            <v/>
          </cell>
          <cell r="N6056"/>
          <cell r="O6056"/>
          <cell r="P6056"/>
          <cell r="Q6056" t="str">
            <v/>
          </cell>
          <cell r="R6056"/>
          <cell r="S6056" t="str">
            <v/>
          </cell>
          <cell r="T6056"/>
          <cell r="U6056"/>
          <cell r="V6056" t="str">
            <v/>
          </cell>
        </row>
        <row r="6057">
          <cell r="A6057"/>
          <cell r="B6057" t="str">
            <v/>
          </cell>
          <cell r="C6057"/>
          <cell r="D6057" t="str">
            <v/>
          </cell>
          <cell r="E6057" t="str">
            <v/>
          </cell>
          <cell r="F6057" t="str">
            <v/>
          </cell>
          <cell r="G6057" t="str">
            <v/>
          </cell>
          <cell r="H6057" t="str">
            <v/>
          </cell>
          <cell r="I6057"/>
          <cell r="J6057"/>
          <cell r="K6057"/>
          <cell r="L6057"/>
          <cell r="M6057" t="str">
            <v/>
          </cell>
          <cell r="N6057"/>
          <cell r="O6057"/>
          <cell r="P6057"/>
          <cell r="Q6057" t="str">
            <v/>
          </cell>
          <cell r="R6057"/>
          <cell r="S6057" t="str">
            <v/>
          </cell>
          <cell r="T6057"/>
          <cell r="U6057"/>
          <cell r="V6057" t="str">
            <v/>
          </cell>
        </row>
        <row r="6058">
          <cell r="A6058"/>
          <cell r="B6058" t="str">
            <v/>
          </cell>
          <cell r="C6058"/>
          <cell r="D6058" t="str">
            <v/>
          </cell>
          <cell r="E6058" t="str">
            <v/>
          </cell>
          <cell r="F6058" t="str">
            <v/>
          </cell>
          <cell r="G6058" t="str">
            <v/>
          </cell>
          <cell r="H6058" t="str">
            <v/>
          </cell>
          <cell r="I6058"/>
          <cell r="J6058"/>
          <cell r="K6058"/>
          <cell r="L6058"/>
          <cell r="M6058" t="str">
            <v/>
          </cell>
          <cell r="N6058"/>
          <cell r="O6058"/>
          <cell r="P6058"/>
          <cell r="Q6058" t="str">
            <v/>
          </cell>
          <cell r="R6058"/>
          <cell r="S6058" t="str">
            <v/>
          </cell>
          <cell r="T6058"/>
          <cell r="U6058"/>
          <cell r="V6058" t="str">
            <v/>
          </cell>
        </row>
        <row r="6059">
          <cell r="A6059"/>
          <cell r="B6059" t="str">
            <v/>
          </cell>
          <cell r="C6059"/>
          <cell r="D6059" t="str">
            <v/>
          </cell>
          <cell r="E6059" t="str">
            <v/>
          </cell>
          <cell r="F6059" t="str">
            <v/>
          </cell>
          <cell r="G6059" t="str">
            <v/>
          </cell>
          <cell r="H6059" t="str">
            <v/>
          </cell>
          <cell r="I6059"/>
          <cell r="J6059"/>
          <cell r="K6059"/>
          <cell r="L6059"/>
          <cell r="M6059" t="str">
            <v/>
          </cell>
          <cell r="N6059"/>
          <cell r="O6059"/>
          <cell r="P6059"/>
          <cell r="Q6059" t="str">
            <v/>
          </cell>
          <cell r="R6059"/>
          <cell r="S6059" t="str">
            <v/>
          </cell>
          <cell r="T6059"/>
          <cell r="U6059"/>
          <cell r="V6059" t="str">
            <v/>
          </cell>
        </row>
        <row r="6060">
          <cell r="A6060"/>
          <cell r="B6060" t="str">
            <v/>
          </cell>
          <cell r="C6060"/>
          <cell r="D6060" t="str">
            <v/>
          </cell>
          <cell r="E6060" t="str">
            <v/>
          </cell>
          <cell r="F6060" t="str">
            <v/>
          </cell>
          <cell r="G6060" t="str">
            <v/>
          </cell>
          <cell r="H6060" t="str">
            <v/>
          </cell>
          <cell r="I6060"/>
          <cell r="J6060"/>
          <cell r="K6060"/>
          <cell r="L6060"/>
          <cell r="M6060" t="str">
            <v/>
          </cell>
          <cell r="N6060"/>
          <cell r="O6060"/>
          <cell r="P6060"/>
          <cell r="Q6060" t="str">
            <v/>
          </cell>
          <cell r="R6060"/>
          <cell r="S6060" t="str">
            <v/>
          </cell>
          <cell r="T6060"/>
          <cell r="U6060"/>
          <cell r="V6060" t="str">
            <v/>
          </cell>
        </row>
        <row r="6061">
          <cell r="A6061"/>
          <cell r="B6061" t="str">
            <v/>
          </cell>
          <cell r="C6061"/>
          <cell r="D6061" t="str">
            <v/>
          </cell>
          <cell r="E6061" t="str">
            <v/>
          </cell>
          <cell r="F6061" t="str">
            <v/>
          </cell>
          <cell r="G6061" t="str">
            <v/>
          </cell>
          <cell r="H6061" t="str">
            <v/>
          </cell>
          <cell r="I6061"/>
          <cell r="J6061"/>
          <cell r="K6061"/>
          <cell r="L6061"/>
          <cell r="M6061" t="str">
            <v/>
          </cell>
          <cell r="N6061"/>
          <cell r="O6061"/>
          <cell r="P6061"/>
          <cell r="Q6061" t="str">
            <v/>
          </cell>
          <cell r="R6061"/>
          <cell r="S6061" t="str">
            <v/>
          </cell>
          <cell r="T6061"/>
          <cell r="U6061"/>
          <cell r="V6061" t="str">
            <v/>
          </cell>
        </row>
        <row r="6062">
          <cell r="A6062"/>
          <cell r="B6062" t="str">
            <v/>
          </cell>
          <cell r="C6062"/>
          <cell r="D6062" t="str">
            <v/>
          </cell>
          <cell r="E6062" t="str">
            <v/>
          </cell>
          <cell r="F6062" t="str">
            <v/>
          </cell>
          <cell r="G6062" t="str">
            <v/>
          </cell>
          <cell r="H6062" t="str">
            <v/>
          </cell>
          <cell r="I6062"/>
          <cell r="J6062"/>
          <cell r="K6062"/>
          <cell r="L6062"/>
          <cell r="M6062" t="str">
            <v/>
          </cell>
          <cell r="N6062"/>
          <cell r="O6062"/>
          <cell r="P6062"/>
          <cell r="Q6062" t="str">
            <v/>
          </cell>
          <cell r="R6062"/>
          <cell r="S6062" t="str">
            <v/>
          </cell>
          <cell r="T6062"/>
          <cell r="U6062"/>
          <cell r="V6062" t="str">
            <v/>
          </cell>
        </row>
        <row r="6063">
          <cell r="A6063"/>
          <cell r="B6063" t="str">
            <v/>
          </cell>
          <cell r="C6063"/>
          <cell r="D6063" t="str">
            <v/>
          </cell>
          <cell r="E6063" t="str">
            <v/>
          </cell>
          <cell r="F6063" t="str">
            <v/>
          </cell>
          <cell r="G6063" t="str">
            <v/>
          </cell>
          <cell r="H6063" t="str">
            <v/>
          </cell>
          <cell r="I6063"/>
          <cell r="J6063"/>
          <cell r="K6063"/>
          <cell r="L6063"/>
          <cell r="M6063" t="str">
            <v/>
          </cell>
          <cell r="N6063"/>
          <cell r="O6063"/>
          <cell r="P6063"/>
          <cell r="Q6063" t="str">
            <v/>
          </cell>
          <cell r="R6063"/>
          <cell r="S6063" t="str">
            <v/>
          </cell>
          <cell r="T6063"/>
          <cell r="U6063"/>
          <cell r="V6063" t="str">
            <v/>
          </cell>
        </row>
        <row r="6064">
          <cell r="A6064"/>
          <cell r="B6064" t="str">
            <v/>
          </cell>
          <cell r="C6064"/>
          <cell r="D6064" t="str">
            <v/>
          </cell>
          <cell r="E6064" t="str">
            <v/>
          </cell>
          <cell r="F6064" t="str">
            <v/>
          </cell>
          <cell r="G6064" t="str">
            <v/>
          </cell>
          <cell r="H6064" t="str">
            <v/>
          </cell>
          <cell r="I6064"/>
          <cell r="J6064"/>
          <cell r="K6064"/>
          <cell r="L6064"/>
          <cell r="M6064" t="str">
            <v/>
          </cell>
          <cell r="N6064"/>
          <cell r="O6064"/>
          <cell r="P6064"/>
          <cell r="Q6064" t="str">
            <v/>
          </cell>
          <cell r="R6064"/>
          <cell r="S6064" t="str">
            <v/>
          </cell>
          <cell r="T6064"/>
          <cell r="U6064"/>
          <cell r="V6064" t="str">
            <v/>
          </cell>
        </row>
        <row r="6065">
          <cell r="A6065"/>
          <cell r="B6065" t="str">
            <v/>
          </cell>
          <cell r="C6065"/>
          <cell r="D6065" t="str">
            <v/>
          </cell>
          <cell r="E6065" t="str">
            <v/>
          </cell>
          <cell r="F6065" t="str">
            <v/>
          </cell>
          <cell r="G6065" t="str">
            <v/>
          </cell>
          <cell r="H6065" t="str">
            <v/>
          </cell>
          <cell r="I6065"/>
          <cell r="J6065"/>
          <cell r="K6065"/>
          <cell r="L6065"/>
          <cell r="M6065" t="str">
            <v/>
          </cell>
          <cell r="N6065"/>
          <cell r="O6065"/>
          <cell r="P6065"/>
          <cell r="Q6065" t="str">
            <v/>
          </cell>
          <cell r="R6065"/>
          <cell r="S6065" t="str">
            <v/>
          </cell>
          <cell r="T6065"/>
          <cell r="U6065"/>
          <cell r="V6065" t="str">
            <v/>
          </cell>
        </row>
        <row r="6066">
          <cell r="A6066"/>
          <cell r="B6066" t="str">
            <v/>
          </cell>
          <cell r="C6066"/>
          <cell r="D6066" t="str">
            <v/>
          </cell>
          <cell r="E6066" t="str">
            <v/>
          </cell>
          <cell r="F6066" t="str">
            <v/>
          </cell>
          <cell r="G6066" t="str">
            <v/>
          </cell>
          <cell r="H6066" t="str">
            <v/>
          </cell>
          <cell r="I6066"/>
          <cell r="J6066"/>
          <cell r="K6066"/>
          <cell r="L6066"/>
          <cell r="M6066" t="str">
            <v/>
          </cell>
          <cell r="N6066"/>
          <cell r="O6066"/>
          <cell r="P6066"/>
          <cell r="Q6066" t="str">
            <v/>
          </cell>
          <cell r="R6066"/>
          <cell r="S6066" t="str">
            <v/>
          </cell>
          <cell r="T6066"/>
          <cell r="U6066"/>
          <cell r="V6066" t="str">
            <v/>
          </cell>
        </row>
        <row r="6067">
          <cell r="A6067"/>
          <cell r="B6067" t="str">
            <v/>
          </cell>
          <cell r="C6067"/>
          <cell r="D6067" t="str">
            <v/>
          </cell>
          <cell r="E6067" t="str">
            <v/>
          </cell>
          <cell r="F6067" t="str">
            <v/>
          </cell>
          <cell r="G6067" t="str">
            <v/>
          </cell>
          <cell r="H6067" t="str">
            <v/>
          </cell>
          <cell r="I6067"/>
          <cell r="J6067"/>
          <cell r="K6067"/>
          <cell r="L6067"/>
          <cell r="M6067" t="str">
            <v/>
          </cell>
          <cell r="N6067"/>
          <cell r="O6067"/>
          <cell r="P6067"/>
          <cell r="Q6067" t="str">
            <v/>
          </cell>
          <cell r="R6067"/>
          <cell r="S6067" t="str">
            <v/>
          </cell>
          <cell r="T6067"/>
          <cell r="U6067"/>
          <cell r="V6067" t="str">
            <v/>
          </cell>
        </row>
        <row r="6068">
          <cell r="A6068"/>
          <cell r="B6068" t="str">
            <v/>
          </cell>
          <cell r="C6068"/>
          <cell r="D6068" t="str">
            <v/>
          </cell>
          <cell r="E6068" t="str">
            <v/>
          </cell>
          <cell r="F6068" t="str">
            <v/>
          </cell>
          <cell r="G6068" t="str">
            <v/>
          </cell>
          <cell r="H6068" t="str">
            <v/>
          </cell>
          <cell r="I6068"/>
          <cell r="J6068"/>
          <cell r="K6068"/>
          <cell r="L6068"/>
          <cell r="M6068" t="str">
            <v/>
          </cell>
          <cell r="N6068"/>
          <cell r="O6068"/>
          <cell r="P6068"/>
          <cell r="Q6068" t="str">
            <v/>
          </cell>
          <cell r="R6068"/>
          <cell r="S6068" t="str">
            <v/>
          </cell>
          <cell r="T6068"/>
          <cell r="U6068"/>
          <cell r="V6068" t="str">
            <v/>
          </cell>
        </row>
        <row r="6069">
          <cell r="A6069"/>
          <cell r="B6069" t="str">
            <v/>
          </cell>
          <cell r="C6069"/>
          <cell r="D6069" t="str">
            <v/>
          </cell>
          <cell r="E6069" t="str">
            <v/>
          </cell>
          <cell r="F6069" t="str">
            <v/>
          </cell>
          <cell r="G6069" t="str">
            <v/>
          </cell>
          <cell r="H6069" t="str">
            <v/>
          </cell>
          <cell r="I6069"/>
          <cell r="J6069"/>
          <cell r="K6069"/>
          <cell r="L6069"/>
          <cell r="M6069" t="str">
            <v/>
          </cell>
          <cell r="N6069"/>
          <cell r="O6069"/>
          <cell r="P6069"/>
          <cell r="Q6069" t="str">
            <v/>
          </cell>
          <cell r="R6069"/>
          <cell r="S6069" t="str">
            <v/>
          </cell>
          <cell r="T6069"/>
          <cell r="U6069"/>
          <cell r="V6069" t="str">
            <v/>
          </cell>
        </row>
        <row r="6070">
          <cell r="A6070"/>
          <cell r="B6070" t="str">
            <v/>
          </cell>
          <cell r="C6070"/>
          <cell r="D6070" t="str">
            <v/>
          </cell>
          <cell r="E6070" t="str">
            <v/>
          </cell>
          <cell r="F6070" t="str">
            <v/>
          </cell>
          <cell r="G6070" t="str">
            <v/>
          </cell>
          <cell r="H6070" t="str">
            <v/>
          </cell>
          <cell r="I6070"/>
          <cell r="J6070"/>
          <cell r="K6070"/>
          <cell r="L6070"/>
          <cell r="M6070" t="str">
            <v/>
          </cell>
          <cell r="N6070"/>
          <cell r="O6070"/>
          <cell r="P6070"/>
          <cell r="Q6070" t="str">
            <v/>
          </cell>
          <cell r="R6070"/>
          <cell r="S6070" t="str">
            <v/>
          </cell>
          <cell r="T6070"/>
          <cell r="U6070"/>
          <cell r="V6070" t="str">
            <v/>
          </cell>
        </row>
        <row r="6071">
          <cell r="A6071"/>
          <cell r="B6071" t="str">
            <v/>
          </cell>
          <cell r="C6071"/>
          <cell r="D6071" t="str">
            <v/>
          </cell>
          <cell r="E6071" t="str">
            <v/>
          </cell>
          <cell r="F6071" t="str">
            <v/>
          </cell>
          <cell r="G6071" t="str">
            <v/>
          </cell>
          <cell r="H6071" t="str">
            <v/>
          </cell>
          <cell r="I6071"/>
          <cell r="J6071"/>
          <cell r="K6071"/>
          <cell r="L6071"/>
          <cell r="M6071" t="str">
            <v/>
          </cell>
          <cell r="N6071"/>
          <cell r="O6071"/>
          <cell r="P6071"/>
          <cell r="Q6071" t="str">
            <v/>
          </cell>
          <cell r="R6071"/>
          <cell r="S6071" t="str">
            <v/>
          </cell>
          <cell r="T6071"/>
          <cell r="U6071"/>
          <cell r="V6071" t="str">
            <v/>
          </cell>
        </row>
        <row r="6072">
          <cell r="A6072"/>
          <cell r="B6072" t="str">
            <v/>
          </cell>
          <cell r="C6072"/>
          <cell r="D6072" t="str">
            <v/>
          </cell>
          <cell r="E6072" t="str">
            <v/>
          </cell>
          <cell r="F6072" t="str">
            <v/>
          </cell>
          <cell r="G6072" t="str">
            <v/>
          </cell>
          <cell r="H6072" t="str">
            <v/>
          </cell>
          <cell r="I6072"/>
          <cell r="J6072"/>
          <cell r="K6072"/>
          <cell r="L6072"/>
          <cell r="M6072" t="str">
            <v/>
          </cell>
          <cell r="N6072"/>
          <cell r="O6072"/>
          <cell r="P6072"/>
          <cell r="Q6072" t="str">
            <v/>
          </cell>
          <cell r="R6072"/>
          <cell r="S6072" t="str">
            <v/>
          </cell>
          <cell r="T6072"/>
          <cell r="U6072"/>
          <cell r="V6072" t="str">
            <v/>
          </cell>
        </row>
        <row r="6073">
          <cell r="A6073"/>
          <cell r="B6073" t="str">
            <v/>
          </cell>
          <cell r="C6073"/>
          <cell r="D6073" t="str">
            <v/>
          </cell>
          <cell r="E6073" t="str">
            <v/>
          </cell>
          <cell r="F6073" t="str">
            <v/>
          </cell>
          <cell r="G6073" t="str">
            <v/>
          </cell>
          <cell r="H6073" t="str">
            <v/>
          </cell>
          <cell r="I6073"/>
          <cell r="J6073"/>
          <cell r="K6073"/>
          <cell r="L6073"/>
          <cell r="M6073" t="str">
            <v/>
          </cell>
          <cell r="N6073"/>
          <cell r="O6073"/>
          <cell r="P6073"/>
          <cell r="Q6073" t="str">
            <v/>
          </cell>
          <cell r="R6073"/>
          <cell r="S6073" t="str">
            <v/>
          </cell>
          <cell r="T6073"/>
          <cell r="U6073"/>
          <cell r="V6073" t="str">
            <v/>
          </cell>
        </row>
        <row r="6074">
          <cell r="A6074"/>
          <cell r="B6074" t="str">
            <v/>
          </cell>
          <cell r="C6074"/>
          <cell r="D6074" t="str">
            <v/>
          </cell>
          <cell r="E6074" t="str">
            <v/>
          </cell>
          <cell r="F6074" t="str">
            <v/>
          </cell>
          <cell r="G6074" t="str">
            <v/>
          </cell>
          <cell r="H6074" t="str">
            <v/>
          </cell>
          <cell r="I6074"/>
          <cell r="J6074"/>
          <cell r="K6074"/>
          <cell r="L6074"/>
          <cell r="M6074" t="str">
            <v/>
          </cell>
          <cell r="N6074"/>
          <cell r="O6074"/>
          <cell r="P6074"/>
          <cell r="Q6074" t="str">
            <v/>
          </cell>
          <cell r="R6074"/>
          <cell r="S6074" t="str">
            <v/>
          </cell>
          <cell r="T6074"/>
          <cell r="U6074"/>
          <cell r="V6074" t="str">
            <v/>
          </cell>
        </row>
        <row r="6075">
          <cell r="A6075"/>
          <cell r="B6075" t="str">
            <v/>
          </cell>
          <cell r="C6075"/>
          <cell r="D6075" t="str">
            <v/>
          </cell>
          <cell r="E6075" t="str">
            <v/>
          </cell>
          <cell r="F6075" t="str">
            <v/>
          </cell>
          <cell r="G6075" t="str">
            <v/>
          </cell>
          <cell r="H6075" t="str">
            <v/>
          </cell>
          <cell r="I6075"/>
          <cell r="J6075"/>
          <cell r="K6075"/>
          <cell r="L6075"/>
          <cell r="M6075" t="str">
            <v/>
          </cell>
          <cell r="N6075"/>
          <cell r="O6075"/>
          <cell r="P6075"/>
          <cell r="Q6075" t="str">
            <v/>
          </cell>
          <cell r="R6075"/>
          <cell r="S6075" t="str">
            <v/>
          </cell>
          <cell r="T6075"/>
          <cell r="U6075"/>
          <cell r="V6075" t="str">
            <v/>
          </cell>
        </row>
        <row r="6076">
          <cell r="A6076"/>
          <cell r="B6076" t="str">
            <v/>
          </cell>
          <cell r="C6076"/>
          <cell r="D6076" t="str">
            <v/>
          </cell>
          <cell r="E6076" t="str">
            <v/>
          </cell>
          <cell r="F6076" t="str">
            <v/>
          </cell>
          <cell r="G6076" t="str">
            <v/>
          </cell>
          <cell r="H6076" t="str">
            <v/>
          </cell>
          <cell r="I6076"/>
          <cell r="J6076"/>
          <cell r="K6076"/>
          <cell r="L6076"/>
          <cell r="M6076" t="str">
            <v/>
          </cell>
          <cell r="N6076"/>
          <cell r="O6076"/>
          <cell r="P6076"/>
          <cell r="Q6076" t="str">
            <v/>
          </cell>
          <cell r="R6076"/>
          <cell r="S6076" t="str">
            <v/>
          </cell>
          <cell r="T6076"/>
          <cell r="U6076"/>
          <cell r="V6076" t="str">
            <v/>
          </cell>
        </row>
        <row r="6077">
          <cell r="A6077"/>
          <cell r="B6077" t="str">
            <v/>
          </cell>
          <cell r="C6077"/>
          <cell r="D6077" t="str">
            <v/>
          </cell>
          <cell r="E6077" t="str">
            <v/>
          </cell>
          <cell r="F6077" t="str">
            <v/>
          </cell>
          <cell r="G6077" t="str">
            <v/>
          </cell>
          <cell r="H6077" t="str">
            <v/>
          </cell>
          <cell r="I6077"/>
          <cell r="J6077"/>
          <cell r="K6077"/>
          <cell r="L6077"/>
          <cell r="M6077" t="str">
            <v/>
          </cell>
          <cell r="N6077"/>
          <cell r="O6077"/>
          <cell r="P6077"/>
          <cell r="Q6077" t="str">
            <v/>
          </cell>
          <cell r="R6077"/>
          <cell r="S6077" t="str">
            <v/>
          </cell>
          <cell r="T6077"/>
          <cell r="U6077"/>
          <cell r="V6077" t="str">
            <v/>
          </cell>
        </row>
        <row r="6078">
          <cell r="A6078"/>
          <cell r="B6078" t="str">
            <v/>
          </cell>
          <cell r="C6078"/>
          <cell r="D6078" t="str">
            <v/>
          </cell>
          <cell r="E6078" t="str">
            <v/>
          </cell>
          <cell r="F6078" t="str">
            <v/>
          </cell>
          <cell r="G6078" t="str">
            <v/>
          </cell>
          <cell r="H6078" t="str">
            <v/>
          </cell>
          <cell r="I6078"/>
          <cell r="J6078"/>
          <cell r="K6078"/>
          <cell r="L6078"/>
          <cell r="M6078" t="str">
            <v/>
          </cell>
          <cell r="N6078"/>
          <cell r="O6078"/>
          <cell r="P6078"/>
          <cell r="Q6078" t="str">
            <v/>
          </cell>
          <cell r="R6078"/>
          <cell r="S6078" t="str">
            <v/>
          </cell>
          <cell r="T6078"/>
          <cell r="U6078"/>
          <cell r="V6078" t="str">
            <v/>
          </cell>
        </row>
        <row r="6079">
          <cell r="A6079"/>
          <cell r="B6079" t="str">
            <v/>
          </cell>
          <cell r="C6079"/>
          <cell r="D6079" t="str">
            <v/>
          </cell>
          <cell r="E6079" t="str">
            <v/>
          </cell>
          <cell r="F6079" t="str">
            <v/>
          </cell>
          <cell r="G6079" t="str">
            <v/>
          </cell>
          <cell r="H6079" t="str">
            <v/>
          </cell>
          <cell r="I6079"/>
          <cell r="J6079"/>
          <cell r="K6079"/>
          <cell r="L6079"/>
          <cell r="M6079" t="str">
            <v/>
          </cell>
          <cell r="N6079"/>
          <cell r="O6079"/>
          <cell r="P6079"/>
          <cell r="Q6079" t="str">
            <v/>
          </cell>
          <cell r="R6079"/>
          <cell r="S6079" t="str">
            <v/>
          </cell>
          <cell r="T6079"/>
          <cell r="U6079"/>
          <cell r="V6079" t="str">
            <v/>
          </cell>
        </row>
        <row r="6080">
          <cell r="A6080"/>
          <cell r="B6080" t="str">
            <v/>
          </cell>
          <cell r="C6080"/>
          <cell r="D6080" t="str">
            <v/>
          </cell>
          <cell r="E6080" t="str">
            <v/>
          </cell>
          <cell r="F6080" t="str">
            <v/>
          </cell>
          <cell r="G6080" t="str">
            <v/>
          </cell>
          <cell r="H6080" t="str">
            <v/>
          </cell>
          <cell r="I6080"/>
          <cell r="J6080"/>
          <cell r="K6080"/>
          <cell r="L6080"/>
          <cell r="M6080" t="str">
            <v/>
          </cell>
          <cell r="N6080"/>
          <cell r="O6080"/>
          <cell r="P6080"/>
          <cell r="Q6080" t="str">
            <v/>
          </cell>
          <cell r="R6080"/>
          <cell r="S6080" t="str">
            <v/>
          </cell>
          <cell r="T6080"/>
          <cell r="U6080"/>
          <cell r="V6080" t="str">
            <v/>
          </cell>
        </row>
        <row r="6081">
          <cell r="A6081"/>
          <cell r="B6081" t="str">
            <v/>
          </cell>
          <cell r="C6081"/>
          <cell r="D6081" t="str">
            <v/>
          </cell>
          <cell r="E6081" t="str">
            <v/>
          </cell>
          <cell r="F6081" t="str">
            <v/>
          </cell>
          <cell r="G6081" t="str">
            <v/>
          </cell>
          <cell r="H6081" t="str">
            <v/>
          </cell>
          <cell r="I6081"/>
          <cell r="J6081"/>
          <cell r="K6081"/>
          <cell r="L6081"/>
          <cell r="M6081" t="str">
            <v/>
          </cell>
          <cell r="N6081"/>
          <cell r="O6081"/>
          <cell r="P6081"/>
          <cell r="Q6081" t="str">
            <v/>
          </cell>
          <cell r="R6081"/>
          <cell r="S6081" t="str">
            <v/>
          </cell>
          <cell r="T6081"/>
          <cell r="U6081"/>
          <cell r="V6081" t="str">
            <v/>
          </cell>
        </row>
        <row r="6082">
          <cell r="A6082"/>
          <cell r="B6082" t="str">
            <v/>
          </cell>
          <cell r="C6082"/>
          <cell r="D6082" t="str">
            <v/>
          </cell>
          <cell r="E6082" t="str">
            <v/>
          </cell>
          <cell r="F6082" t="str">
            <v/>
          </cell>
          <cell r="G6082" t="str">
            <v/>
          </cell>
          <cell r="H6082" t="str">
            <v/>
          </cell>
          <cell r="I6082"/>
          <cell r="J6082"/>
          <cell r="K6082"/>
          <cell r="L6082"/>
          <cell r="M6082" t="str">
            <v/>
          </cell>
          <cell r="N6082"/>
          <cell r="O6082"/>
          <cell r="P6082"/>
          <cell r="Q6082" t="str">
            <v/>
          </cell>
          <cell r="R6082"/>
          <cell r="S6082" t="str">
            <v/>
          </cell>
          <cell r="T6082"/>
          <cell r="U6082"/>
          <cell r="V6082" t="str">
            <v/>
          </cell>
        </row>
        <row r="6083">
          <cell r="A6083"/>
          <cell r="B6083" t="str">
            <v/>
          </cell>
          <cell r="C6083"/>
          <cell r="D6083" t="str">
            <v/>
          </cell>
          <cell r="E6083" t="str">
            <v/>
          </cell>
          <cell r="F6083" t="str">
            <v/>
          </cell>
          <cell r="G6083" t="str">
            <v/>
          </cell>
          <cell r="H6083" t="str">
            <v/>
          </cell>
          <cell r="I6083"/>
          <cell r="J6083"/>
          <cell r="K6083"/>
          <cell r="L6083"/>
          <cell r="M6083" t="str">
            <v/>
          </cell>
          <cell r="N6083"/>
          <cell r="O6083"/>
          <cell r="P6083"/>
          <cell r="Q6083" t="str">
            <v/>
          </cell>
          <cell r="R6083"/>
          <cell r="S6083" t="str">
            <v/>
          </cell>
          <cell r="T6083"/>
          <cell r="U6083"/>
          <cell r="V6083" t="str">
            <v/>
          </cell>
        </row>
        <row r="6084">
          <cell r="A6084"/>
          <cell r="B6084" t="str">
            <v/>
          </cell>
          <cell r="C6084"/>
          <cell r="D6084" t="str">
            <v/>
          </cell>
          <cell r="E6084" t="str">
            <v/>
          </cell>
          <cell r="F6084" t="str">
            <v/>
          </cell>
          <cell r="G6084" t="str">
            <v/>
          </cell>
          <cell r="H6084" t="str">
            <v/>
          </cell>
          <cell r="I6084"/>
          <cell r="J6084"/>
          <cell r="K6084"/>
          <cell r="L6084"/>
          <cell r="M6084" t="str">
            <v/>
          </cell>
          <cell r="N6084"/>
          <cell r="O6084"/>
          <cell r="P6084"/>
          <cell r="Q6084" t="str">
            <v/>
          </cell>
          <cell r="R6084"/>
          <cell r="S6084" t="str">
            <v/>
          </cell>
          <cell r="T6084"/>
          <cell r="U6084"/>
          <cell r="V6084" t="str">
            <v/>
          </cell>
        </row>
        <row r="6085">
          <cell r="A6085"/>
          <cell r="B6085" t="str">
            <v/>
          </cell>
          <cell r="C6085"/>
          <cell r="D6085" t="str">
            <v/>
          </cell>
          <cell r="E6085" t="str">
            <v/>
          </cell>
          <cell r="F6085" t="str">
            <v/>
          </cell>
          <cell r="G6085" t="str">
            <v/>
          </cell>
          <cell r="H6085" t="str">
            <v/>
          </cell>
          <cell r="I6085"/>
          <cell r="J6085"/>
          <cell r="K6085"/>
          <cell r="L6085"/>
          <cell r="M6085" t="str">
            <v/>
          </cell>
          <cell r="N6085"/>
          <cell r="O6085"/>
          <cell r="P6085"/>
          <cell r="Q6085" t="str">
            <v/>
          </cell>
          <cell r="R6085"/>
          <cell r="S6085" t="str">
            <v/>
          </cell>
          <cell r="T6085"/>
          <cell r="U6085"/>
          <cell r="V6085" t="str">
            <v/>
          </cell>
        </row>
        <row r="6086">
          <cell r="A6086"/>
          <cell r="B6086" t="str">
            <v/>
          </cell>
          <cell r="C6086"/>
          <cell r="D6086" t="str">
            <v/>
          </cell>
          <cell r="E6086" t="str">
            <v/>
          </cell>
          <cell r="F6086" t="str">
            <v/>
          </cell>
          <cell r="G6086" t="str">
            <v/>
          </cell>
          <cell r="H6086" t="str">
            <v/>
          </cell>
          <cell r="I6086"/>
          <cell r="J6086"/>
          <cell r="K6086"/>
          <cell r="L6086"/>
          <cell r="M6086" t="str">
            <v/>
          </cell>
          <cell r="N6086"/>
          <cell r="O6086"/>
          <cell r="P6086"/>
          <cell r="Q6086" t="str">
            <v/>
          </cell>
          <cell r="R6086"/>
          <cell r="S6086" t="str">
            <v/>
          </cell>
          <cell r="T6086"/>
          <cell r="U6086"/>
          <cell r="V6086" t="str">
            <v/>
          </cell>
        </row>
        <row r="6087">
          <cell r="A6087"/>
          <cell r="B6087" t="str">
            <v/>
          </cell>
          <cell r="C6087"/>
          <cell r="D6087" t="str">
            <v/>
          </cell>
          <cell r="E6087" t="str">
            <v/>
          </cell>
          <cell r="F6087" t="str">
            <v/>
          </cell>
          <cell r="G6087" t="str">
            <v/>
          </cell>
          <cell r="H6087" t="str">
            <v/>
          </cell>
          <cell r="I6087"/>
          <cell r="J6087"/>
          <cell r="K6087"/>
          <cell r="L6087"/>
          <cell r="M6087" t="str">
            <v/>
          </cell>
          <cell r="N6087"/>
          <cell r="O6087"/>
          <cell r="P6087"/>
          <cell r="Q6087" t="str">
            <v/>
          </cell>
          <cell r="R6087"/>
          <cell r="S6087" t="str">
            <v/>
          </cell>
          <cell r="T6087"/>
          <cell r="U6087"/>
          <cell r="V6087" t="str">
            <v/>
          </cell>
        </row>
        <row r="6088">
          <cell r="A6088"/>
          <cell r="B6088" t="str">
            <v/>
          </cell>
          <cell r="C6088"/>
          <cell r="D6088" t="str">
            <v/>
          </cell>
          <cell r="E6088" t="str">
            <v/>
          </cell>
          <cell r="F6088" t="str">
            <v/>
          </cell>
          <cell r="G6088" t="str">
            <v/>
          </cell>
          <cell r="H6088" t="str">
            <v/>
          </cell>
          <cell r="I6088"/>
          <cell r="J6088"/>
          <cell r="K6088"/>
          <cell r="L6088"/>
          <cell r="M6088" t="str">
            <v/>
          </cell>
          <cell r="N6088"/>
          <cell r="O6088"/>
          <cell r="P6088"/>
          <cell r="Q6088" t="str">
            <v/>
          </cell>
          <cell r="R6088"/>
          <cell r="S6088" t="str">
            <v/>
          </cell>
          <cell r="T6088"/>
          <cell r="U6088"/>
          <cell r="V6088" t="str">
            <v/>
          </cell>
        </row>
        <row r="6089">
          <cell r="A6089"/>
          <cell r="B6089" t="str">
            <v/>
          </cell>
          <cell r="C6089"/>
          <cell r="D6089" t="str">
            <v/>
          </cell>
          <cell r="E6089" t="str">
            <v/>
          </cell>
          <cell r="F6089" t="str">
            <v/>
          </cell>
          <cell r="G6089" t="str">
            <v/>
          </cell>
          <cell r="H6089" t="str">
            <v/>
          </cell>
          <cell r="I6089"/>
          <cell r="J6089"/>
          <cell r="K6089"/>
          <cell r="L6089"/>
          <cell r="M6089" t="str">
            <v/>
          </cell>
          <cell r="N6089"/>
          <cell r="O6089"/>
          <cell r="P6089"/>
          <cell r="Q6089" t="str">
            <v/>
          </cell>
          <cell r="R6089"/>
          <cell r="S6089" t="str">
            <v/>
          </cell>
          <cell r="T6089"/>
          <cell r="U6089"/>
          <cell r="V6089" t="str">
            <v/>
          </cell>
        </row>
        <row r="6090">
          <cell r="A6090"/>
          <cell r="B6090" t="str">
            <v/>
          </cell>
          <cell r="C6090"/>
          <cell r="D6090" t="str">
            <v/>
          </cell>
          <cell r="E6090" t="str">
            <v/>
          </cell>
          <cell r="F6090" t="str">
            <v/>
          </cell>
          <cell r="G6090" t="str">
            <v/>
          </cell>
          <cell r="H6090" t="str">
            <v/>
          </cell>
          <cell r="I6090"/>
          <cell r="J6090"/>
          <cell r="K6090"/>
          <cell r="L6090"/>
          <cell r="M6090" t="str">
            <v/>
          </cell>
          <cell r="N6090"/>
          <cell r="O6090"/>
          <cell r="P6090"/>
          <cell r="Q6090" t="str">
            <v/>
          </cell>
          <cell r="R6090"/>
          <cell r="S6090" t="str">
            <v/>
          </cell>
          <cell r="T6090"/>
          <cell r="U6090"/>
          <cell r="V6090" t="str">
            <v/>
          </cell>
        </row>
        <row r="6091">
          <cell r="A6091"/>
          <cell r="B6091" t="str">
            <v/>
          </cell>
          <cell r="C6091"/>
          <cell r="D6091" t="str">
            <v/>
          </cell>
          <cell r="E6091" t="str">
            <v/>
          </cell>
          <cell r="F6091" t="str">
            <v/>
          </cell>
          <cell r="G6091" t="str">
            <v/>
          </cell>
          <cell r="H6091" t="str">
            <v/>
          </cell>
          <cell r="I6091"/>
          <cell r="J6091"/>
          <cell r="K6091"/>
          <cell r="L6091"/>
          <cell r="M6091" t="str">
            <v/>
          </cell>
          <cell r="N6091"/>
          <cell r="O6091"/>
          <cell r="P6091"/>
          <cell r="Q6091" t="str">
            <v/>
          </cell>
          <cell r="R6091"/>
          <cell r="S6091" t="str">
            <v/>
          </cell>
          <cell r="T6091"/>
          <cell r="U6091"/>
          <cell r="V6091" t="str">
            <v/>
          </cell>
        </row>
        <row r="6092">
          <cell r="A6092"/>
          <cell r="B6092" t="str">
            <v/>
          </cell>
          <cell r="C6092"/>
          <cell r="D6092" t="str">
            <v/>
          </cell>
          <cell r="E6092" t="str">
            <v/>
          </cell>
          <cell r="F6092" t="str">
            <v/>
          </cell>
          <cell r="G6092" t="str">
            <v/>
          </cell>
          <cell r="H6092" t="str">
            <v/>
          </cell>
          <cell r="I6092"/>
          <cell r="J6092"/>
          <cell r="K6092"/>
          <cell r="L6092"/>
          <cell r="M6092" t="str">
            <v/>
          </cell>
          <cell r="N6092"/>
          <cell r="O6092"/>
          <cell r="P6092"/>
          <cell r="Q6092" t="str">
            <v/>
          </cell>
          <cell r="R6092"/>
          <cell r="S6092" t="str">
            <v/>
          </cell>
          <cell r="T6092"/>
          <cell r="U6092"/>
          <cell r="V6092" t="str">
            <v/>
          </cell>
        </row>
        <row r="6093">
          <cell r="A6093"/>
          <cell r="B6093" t="str">
            <v/>
          </cell>
          <cell r="C6093"/>
          <cell r="D6093" t="str">
            <v/>
          </cell>
          <cell r="E6093" t="str">
            <v/>
          </cell>
          <cell r="F6093" t="str">
            <v/>
          </cell>
          <cell r="G6093" t="str">
            <v/>
          </cell>
          <cell r="H6093" t="str">
            <v/>
          </cell>
          <cell r="I6093"/>
          <cell r="J6093"/>
          <cell r="K6093"/>
          <cell r="L6093"/>
          <cell r="M6093" t="str">
            <v/>
          </cell>
          <cell r="N6093"/>
          <cell r="O6093"/>
          <cell r="P6093"/>
          <cell r="Q6093" t="str">
            <v/>
          </cell>
          <cell r="R6093"/>
          <cell r="S6093" t="str">
            <v/>
          </cell>
          <cell r="T6093"/>
          <cell r="U6093"/>
          <cell r="V6093" t="str">
            <v/>
          </cell>
        </row>
        <row r="6094">
          <cell r="A6094"/>
          <cell r="B6094" t="str">
            <v/>
          </cell>
          <cell r="C6094"/>
          <cell r="D6094" t="str">
            <v/>
          </cell>
          <cell r="E6094" t="str">
            <v/>
          </cell>
          <cell r="F6094" t="str">
            <v/>
          </cell>
          <cell r="G6094" t="str">
            <v/>
          </cell>
          <cell r="H6094" t="str">
            <v/>
          </cell>
          <cell r="I6094"/>
          <cell r="J6094"/>
          <cell r="K6094"/>
          <cell r="L6094"/>
          <cell r="M6094" t="str">
            <v/>
          </cell>
          <cell r="N6094"/>
          <cell r="O6094"/>
          <cell r="P6094"/>
          <cell r="Q6094" t="str">
            <v/>
          </cell>
          <cell r="R6094"/>
          <cell r="S6094" t="str">
            <v/>
          </cell>
          <cell r="T6094"/>
          <cell r="U6094"/>
          <cell r="V6094" t="str">
            <v/>
          </cell>
        </row>
        <row r="6095">
          <cell r="A6095"/>
          <cell r="B6095" t="str">
            <v/>
          </cell>
          <cell r="C6095"/>
          <cell r="D6095" t="str">
            <v/>
          </cell>
          <cell r="E6095" t="str">
            <v/>
          </cell>
          <cell r="F6095" t="str">
            <v/>
          </cell>
          <cell r="G6095" t="str">
            <v/>
          </cell>
          <cell r="H6095" t="str">
            <v/>
          </cell>
          <cell r="I6095"/>
          <cell r="J6095"/>
          <cell r="K6095"/>
          <cell r="L6095"/>
          <cell r="M6095" t="str">
            <v/>
          </cell>
          <cell r="N6095"/>
          <cell r="O6095"/>
          <cell r="P6095"/>
          <cell r="Q6095" t="str">
            <v/>
          </cell>
          <cell r="R6095"/>
          <cell r="S6095" t="str">
            <v/>
          </cell>
          <cell r="T6095"/>
          <cell r="U6095"/>
          <cell r="V6095" t="str">
            <v/>
          </cell>
        </row>
        <row r="6096">
          <cell r="A6096"/>
          <cell r="B6096" t="str">
            <v/>
          </cell>
          <cell r="C6096"/>
          <cell r="D6096" t="str">
            <v/>
          </cell>
          <cell r="E6096" t="str">
            <v/>
          </cell>
          <cell r="F6096" t="str">
            <v/>
          </cell>
          <cell r="G6096" t="str">
            <v/>
          </cell>
          <cell r="H6096" t="str">
            <v/>
          </cell>
          <cell r="I6096"/>
          <cell r="J6096"/>
          <cell r="K6096"/>
          <cell r="L6096"/>
          <cell r="M6096" t="str">
            <v/>
          </cell>
          <cell r="N6096"/>
          <cell r="O6096"/>
          <cell r="P6096"/>
          <cell r="Q6096" t="str">
            <v/>
          </cell>
          <cell r="R6096"/>
          <cell r="S6096" t="str">
            <v/>
          </cell>
          <cell r="T6096"/>
          <cell r="U6096"/>
          <cell r="V6096" t="str">
            <v/>
          </cell>
        </row>
        <row r="6097">
          <cell r="A6097"/>
          <cell r="B6097" t="str">
            <v/>
          </cell>
          <cell r="C6097"/>
          <cell r="D6097" t="str">
            <v/>
          </cell>
          <cell r="E6097" t="str">
            <v/>
          </cell>
          <cell r="F6097" t="str">
            <v/>
          </cell>
          <cell r="G6097" t="str">
            <v/>
          </cell>
          <cell r="H6097" t="str">
            <v/>
          </cell>
          <cell r="I6097"/>
          <cell r="J6097"/>
          <cell r="K6097"/>
          <cell r="L6097"/>
          <cell r="M6097" t="str">
            <v/>
          </cell>
          <cell r="N6097"/>
          <cell r="O6097"/>
          <cell r="P6097"/>
          <cell r="Q6097" t="str">
            <v/>
          </cell>
          <cell r="R6097"/>
          <cell r="S6097" t="str">
            <v/>
          </cell>
          <cell r="T6097"/>
          <cell r="U6097"/>
          <cell r="V6097" t="str">
            <v/>
          </cell>
        </row>
        <row r="6098">
          <cell r="A6098"/>
          <cell r="B6098" t="str">
            <v/>
          </cell>
          <cell r="C6098"/>
          <cell r="D6098" t="str">
            <v/>
          </cell>
          <cell r="E6098" t="str">
            <v/>
          </cell>
          <cell r="F6098" t="str">
            <v/>
          </cell>
          <cell r="G6098" t="str">
            <v/>
          </cell>
          <cell r="H6098" t="str">
            <v/>
          </cell>
          <cell r="I6098"/>
          <cell r="J6098"/>
          <cell r="K6098"/>
          <cell r="L6098"/>
          <cell r="M6098" t="str">
            <v/>
          </cell>
          <cell r="N6098"/>
          <cell r="O6098"/>
          <cell r="P6098"/>
          <cell r="Q6098" t="str">
            <v/>
          </cell>
          <cell r="R6098"/>
          <cell r="S6098" t="str">
            <v/>
          </cell>
          <cell r="T6098"/>
          <cell r="U6098"/>
          <cell r="V6098" t="str">
            <v/>
          </cell>
        </row>
        <row r="6099">
          <cell r="A6099"/>
          <cell r="B6099" t="str">
            <v/>
          </cell>
          <cell r="C6099"/>
          <cell r="D6099" t="str">
            <v/>
          </cell>
          <cell r="E6099" t="str">
            <v/>
          </cell>
          <cell r="F6099" t="str">
            <v/>
          </cell>
          <cell r="G6099" t="str">
            <v/>
          </cell>
          <cell r="H6099" t="str">
            <v/>
          </cell>
          <cell r="I6099"/>
          <cell r="J6099"/>
          <cell r="K6099"/>
          <cell r="L6099"/>
          <cell r="M6099" t="str">
            <v/>
          </cell>
          <cell r="N6099"/>
          <cell r="O6099"/>
          <cell r="P6099"/>
          <cell r="Q6099" t="str">
            <v/>
          </cell>
          <cell r="R6099"/>
          <cell r="S6099" t="str">
            <v/>
          </cell>
          <cell r="T6099"/>
          <cell r="U6099"/>
          <cell r="V6099" t="str">
            <v/>
          </cell>
        </row>
        <row r="6100">
          <cell r="A6100"/>
          <cell r="B6100" t="str">
            <v/>
          </cell>
          <cell r="C6100"/>
          <cell r="D6100" t="str">
            <v/>
          </cell>
          <cell r="E6100" t="str">
            <v/>
          </cell>
          <cell r="F6100" t="str">
            <v/>
          </cell>
          <cell r="G6100" t="str">
            <v/>
          </cell>
          <cell r="H6100" t="str">
            <v/>
          </cell>
          <cell r="I6100"/>
          <cell r="J6100"/>
          <cell r="K6100"/>
          <cell r="L6100"/>
          <cell r="M6100" t="str">
            <v/>
          </cell>
          <cell r="N6100"/>
          <cell r="O6100"/>
          <cell r="P6100"/>
          <cell r="Q6100" t="str">
            <v/>
          </cell>
          <cell r="R6100"/>
          <cell r="S6100" t="str">
            <v/>
          </cell>
          <cell r="T6100"/>
          <cell r="U6100"/>
          <cell r="V6100" t="str">
            <v/>
          </cell>
        </row>
        <row r="6101">
          <cell r="A6101"/>
          <cell r="B6101" t="str">
            <v/>
          </cell>
          <cell r="C6101"/>
          <cell r="D6101" t="str">
            <v/>
          </cell>
          <cell r="E6101" t="str">
            <v/>
          </cell>
          <cell r="F6101" t="str">
            <v/>
          </cell>
          <cell r="G6101" t="str">
            <v/>
          </cell>
          <cell r="H6101" t="str">
            <v/>
          </cell>
          <cell r="I6101"/>
          <cell r="J6101"/>
          <cell r="K6101"/>
          <cell r="L6101"/>
          <cell r="M6101" t="str">
            <v/>
          </cell>
          <cell r="N6101"/>
          <cell r="O6101"/>
          <cell r="P6101"/>
          <cell r="Q6101" t="str">
            <v/>
          </cell>
          <cell r="R6101"/>
          <cell r="S6101" t="str">
            <v/>
          </cell>
          <cell r="T6101"/>
          <cell r="U6101"/>
          <cell r="V6101" t="str">
            <v/>
          </cell>
        </row>
        <row r="6102">
          <cell r="A6102"/>
          <cell r="B6102" t="str">
            <v/>
          </cell>
          <cell r="C6102"/>
          <cell r="D6102" t="str">
            <v/>
          </cell>
          <cell r="E6102" t="str">
            <v/>
          </cell>
          <cell r="F6102" t="str">
            <v/>
          </cell>
          <cell r="G6102" t="str">
            <v/>
          </cell>
          <cell r="H6102" t="str">
            <v/>
          </cell>
          <cell r="I6102"/>
          <cell r="J6102"/>
          <cell r="K6102"/>
          <cell r="L6102"/>
          <cell r="M6102" t="str">
            <v/>
          </cell>
          <cell r="N6102"/>
          <cell r="O6102"/>
          <cell r="P6102"/>
          <cell r="Q6102" t="str">
            <v/>
          </cell>
          <cell r="R6102"/>
          <cell r="S6102" t="str">
            <v/>
          </cell>
          <cell r="T6102"/>
          <cell r="U6102"/>
          <cell r="V6102" t="str">
            <v/>
          </cell>
        </row>
        <row r="6103">
          <cell r="A6103"/>
          <cell r="B6103" t="str">
            <v/>
          </cell>
          <cell r="C6103"/>
          <cell r="D6103" t="str">
            <v/>
          </cell>
          <cell r="E6103" t="str">
            <v/>
          </cell>
          <cell r="F6103" t="str">
            <v/>
          </cell>
          <cell r="G6103" t="str">
            <v/>
          </cell>
          <cell r="H6103" t="str">
            <v/>
          </cell>
          <cell r="I6103"/>
          <cell r="J6103"/>
          <cell r="K6103"/>
          <cell r="L6103"/>
          <cell r="M6103" t="str">
            <v/>
          </cell>
          <cell r="N6103"/>
          <cell r="O6103"/>
          <cell r="P6103"/>
          <cell r="Q6103" t="str">
            <v/>
          </cell>
          <cell r="R6103"/>
          <cell r="S6103" t="str">
            <v/>
          </cell>
          <cell r="T6103"/>
          <cell r="U6103"/>
          <cell r="V6103" t="str">
            <v/>
          </cell>
        </row>
        <row r="6104">
          <cell r="A6104"/>
          <cell r="B6104" t="str">
            <v/>
          </cell>
          <cell r="C6104"/>
          <cell r="D6104" t="str">
            <v/>
          </cell>
          <cell r="E6104" t="str">
            <v/>
          </cell>
          <cell r="F6104" t="str">
            <v/>
          </cell>
          <cell r="G6104" t="str">
            <v/>
          </cell>
          <cell r="H6104" t="str">
            <v/>
          </cell>
          <cell r="I6104"/>
          <cell r="J6104"/>
          <cell r="K6104"/>
          <cell r="L6104"/>
          <cell r="M6104" t="str">
            <v/>
          </cell>
          <cell r="N6104"/>
          <cell r="O6104"/>
          <cell r="P6104"/>
          <cell r="Q6104" t="str">
            <v/>
          </cell>
          <cell r="R6104"/>
          <cell r="S6104" t="str">
            <v/>
          </cell>
          <cell r="T6104"/>
          <cell r="U6104"/>
          <cell r="V6104" t="str">
            <v/>
          </cell>
        </row>
        <row r="6105">
          <cell r="A6105"/>
          <cell r="B6105" t="str">
            <v/>
          </cell>
          <cell r="C6105"/>
          <cell r="D6105" t="str">
            <v/>
          </cell>
          <cell r="E6105" t="str">
            <v/>
          </cell>
          <cell r="F6105" t="str">
            <v/>
          </cell>
          <cell r="G6105" t="str">
            <v/>
          </cell>
          <cell r="H6105" t="str">
            <v/>
          </cell>
          <cell r="I6105"/>
          <cell r="J6105"/>
          <cell r="K6105"/>
          <cell r="L6105"/>
          <cell r="M6105" t="str">
            <v/>
          </cell>
          <cell r="N6105"/>
          <cell r="O6105"/>
          <cell r="P6105"/>
          <cell r="Q6105" t="str">
            <v/>
          </cell>
          <cell r="R6105"/>
          <cell r="S6105" t="str">
            <v/>
          </cell>
          <cell r="T6105"/>
          <cell r="U6105"/>
          <cell r="V6105" t="str">
            <v/>
          </cell>
        </row>
        <row r="6106">
          <cell r="A6106"/>
          <cell r="B6106" t="str">
            <v/>
          </cell>
          <cell r="C6106"/>
          <cell r="D6106" t="str">
            <v/>
          </cell>
          <cell r="E6106" t="str">
            <v/>
          </cell>
          <cell r="F6106" t="str">
            <v/>
          </cell>
          <cell r="G6106" t="str">
            <v/>
          </cell>
          <cell r="H6106" t="str">
            <v/>
          </cell>
          <cell r="I6106"/>
          <cell r="J6106"/>
          <cell r="K6106"/>
          <cell r="L6106"/>
          <cell r="M6106" t="str">
            <v/>
          </cell>
          <cell r="N6106"/>
          <cell r="O6106"/>
          <cell r="P6106"/>
          <cell r="Q6106" t="str">
            <v/>
          </cell>
          <cell r="R6106"/>
          <cell r="S6106" t="str">
            <v/>
          </cell>
          <cell r="T6106"/>
          <cell r="U6106"/>
          <cell r="V6106" t="str">
            <v/>
          </cell>
        </row>
        <row r="6107">
          <cell r="A6107"/>
          <cell r="B6107" t="str">
            <v/>
          </cell>
          <cell r="C6107"/>
          <cell r="D6107" t="str">
            <v/>
          </cell>
          <cell r="E6107" t="str">
            <v/>
          </cell>
          <cell r="F6107" t="str">
            <v/>
          </cell>
          <cell r="G6107" t="str">
            <v/>
          </cell>
          <cell r="H6107" t="str">
            <v/>
          </cell>
          <cell r="I6107"/>
          <cell r="J6107"/>
          <cell r="K6107"/>
          <cell r="L6107"/>
          <cell r="M6107" t="str">
            <v/>
          </cell>
          <cell r="N6107"/>
          <cell r="O6107"/>
          <cell r="P6107"/>
          <cell r="Q6107" t="str">
            <v/>
          </cell>
          <cell r="R6107"/>
          <cell r="S6107" t="str">
            <v/>
          </cell>
          <cell r="T6107"/>
          <cell r="U6107"/>
          <cell r="V6107" t="str">
            <v/>
          </cell>
        </row>
        <row r="6108">
          <cell r="A6108"/>
          <cell r="B6108" t="str">
            <v/>
          </cell>
          <cell r="C6108"/>
          <cell r="D6108" t="str">
            <v/>
          </cell>
          <cell r="E6108" t="str">
            <v/>
          </cell>
          <cell r="F6108" t="str">
            <v/>
          </cell>
          <cell r="G6108" t="str">
            <v/>
          </cell>
          <cell r="H6108" t="str">
            <v/>
          </cell>
          <cell r="I6108"/>
          <cell r="J6108"/>
          <cell r="K6108"/>
          <cell r="L6108"/>
          <cell r="M6108" t="str">
            <v/>
          </cell>
          <cell r="N6108"/>
          <cell r="O6108"/>
          <cell r="P6108"/>
          <cell r="Q6108" t="str">
            <v/>
          </cell>
          <cell r="R6108"/>
          <cell r="S6108" t="str">
            <v/>
          </cell>
          <cell r="T6108"/>
          <cell r="U6108"/>
          <cell r="V6108" t="str">
            <v/>
          </cell>
        </row>
        <row r="6109">
          <cell r="A6109"/>
          <cell r="B6109" t="str">
            <v/>
          </cell>
          <cell r="C6109"/>
          <cell r="D6109" t="str">
            <v/>
          </cell>
          <cell r="E6109" t="str">
            <v/>
          </cell>
          <cell r="F6109" t="str">
            <v/>
          </cell>
          <cell r="G6109" t="str">
            <v/>
          </cell>
          <cell r="H6109" t="str">
            <v/>
          </cell>
          <cell r="I6109"/>
          <cell r="J6109"/>
          <cell r="K6109"/>
          <cell r="L6109"/>
          <cell r="M6109" t="str">
            <v/>
          </cell>
          <cell r="N6109"/>
          <cell r="O6109"/>
          <cell r="P6109"/>
          <cell r="Q6109" t="str">
            <v/>
          </cell>
          <cell r="R6109"/>
          <cell r="S6109" t="str">
            <v/>
          </cell>
          <cell r="T6109"/>
          <cell r="U6109"/>
          <cell r="V6109" t="str">
            <v/>
          </cell>
        </row>
        <row r="6110">
          <cell r="A6110"/>
          <cell r="B6110" t="str">
            <v/>
          </cell>
          <cell r="C6110"/>
          <cell r="D6110" t="str">
            <v/>
          </cell>
          <cell r="E6110" t="str">
            <v/>
          </cell>
          <cell r="F6110" t="str">
            <v/>
          </cell>
          <cell r="G6110" t="str">
            <v/>
          </cell>
          <cell r="H6110" t="str">
            <v/>
          </cell>
          <cell r="I6110"/>
          <cell r="J6110"/>
          <cell r="K6110"/>
          <cell r="L6110"/>
          <cell r="M6110" t="str">
            <v/>
          </cell>
          <cell r="N6110"/>
          <cell r="O6110"/>
          <cell r="P6110"/>
          <cell r="Q6110" t="str">
            <v/>
          </cell>
          <cell r="R6110"/>
          <cell r="S6110" t="str">
            <v/>
          </cell>
          <cell r="T6110"/>
          <cell r="U6110"/>
          <cell r="V6110" t="str">
            <v/>
          </cell>
        </row>
        <row r="6111">
          <cell r="A6111"/>
          <cell r="B6111" t="str">
            <v/>
          </cell>
          <cell r="C6111"/>
          <cell r="D6111" t="str">
            <v/>
          </cell>
          <cell r="E6111" t="str">
            <v/>
          </cell>
          <cell r="F6111" t="str">
            <v/>
          </cell>
          <cell r="G6111" t="str">
            <v/>
          </cell>
          <cell r="H6111" t="str">
            <v/>
          </cell>
          <cell r="I6111"/>
          <cell r="J6111"/>
          <cell r="K6111"/>
          <cell r="L6111"/>
          <cell r="M6111" t="str">
            <v/>
          </cell>
          <cell r="N6111"/>
          <cell r="O6111"/>
          <cell r="P6111"/>
          <cell r="Q6111" t="str">
            <v/>
          </cell>
          <cell r="R6111"/>
          <cell r="S6111" t="str">
            <v/>
          </cell>
          <cell r="T6111"/>
          <cell r="U6111"/>
          <cell r="V6111" t="str">
            <v/>
          </cell>
        </row>
        <row r="6112">
          <cell r="A6112"/>
          <cell r="B6112" t="str">
            <v/>
          </cell>
          <cell r="C6112"/>
          <cell r="D6112" t="str">
            <v/>
          </cell>
          <cell r="E6112" t="str">
            <v/>
          </cell>
          <cell r="F6112" t="str">
            <v/>
          </cell>
          <cell r="G6112" t="str">
            <v/>
          </cell>
          <cell r="H6112" t="str">
            <v/>
          </cell>
          <cell r="I6112"/>
          <cell r="J6112"/>
          <cell r="K6112"/>
          <cell r="L6112"/>
          <cell r="M6112" t="str">
            <v/>
          </cell>
          <cell r="N6112"/>
          <cell r="O6112"/>
          <cell r="P6112"/>
          <cell r="Q6112" t="str">
            <v/>
          </cell>
          <cell r="R6112"/>
          <cell r="S6112" t="str">
            <v/>
          </cell>
          <cell r="T6112"/>
          <cell r="U6112"/>
          <cell r="V6112" t="str">
            <v/>
          </cell>
        </row>
        <row r="6113">
          <cell r="A6113"/>
          <cell r="B6113" t="str">
            <v/>
          </cell>
          <cell r="C6113"/>
          <cell r="D6113" t="str">
            <v/>
          </cell>
          <cell r="E6113" t="str">
            <v/>
          </cell>
          <cell r="F6113" t="str">
            <v/>
          </cell>
          <cell r="G6113" t="str">
            <v/>
          </cell>
          <cell r="H6113" t="str">
            <v/>
          </cell>
          <cell r="I6113"/>
          <cell r="J6113"/>
          <cell r="K6113"/>
          <cell r="L6113"/>
          <cell r="M6113" t="str">
            <v/>
          </cell>
          <cell r="N6113"/>
          <cell r="O6113"/>
          <cell r="P6113"/>
          <cell r="Q6113" t="str">
            <v/>
          </cell>
          <cell r="R6113"/>
          <cell r="S6113" t="str">
            <v/>
          </cell>
          <cell r="T6113"/>
          <cell r="U6113"/>
          <cell r="V6113" t="str">
            <v/>
          </cell>
        </row>
        <row r="6114">
          <cell r="A6114"/>
          <cell r="B6114" t="str">
            <v/>
          </cell>
          <cell r="C6114"/>
          <cell r="D6114" t="str">
            <v/>
          </cell>
          <cell r="E6114" t="str">
            <v/>
          </cell>
          <cell r="F6114" t="str">
            <v/>
          </cell>
          <cell r="G6114" t="str">
            <v/>
          </cell>
          <cell r="H6114" t="str">
            <v/>
          </cell>
          <cell r="I6114"/>
          <cell r="J6114"/>
          <cell r="K6114"/>
          <cell r="L6114"/>
          <cell r="M6114" t="str">
            <v/>
          </cell>
          <cell r="N6114"/>
          <cell r="O6114"/>
          <cell r="P6114"/>
          <cell r="Q6114" t="str">
            <v/>
          </cell>
          <cell r="R6114"/>
          <cell r="S6114" t="str">
            <v/>
          </cell>
          <cell r="T6114"/>
          <cell r="U6114"/>
          <cell r="V6114" t="str">
            <v/>
          </cell>
        </row>
        <row r="6115">
          <cell r="A6115"/>
          <cell r="B6115" t="str">
            <v/>
          </cell>
          <cell r="C6115"/>
          <cell r="D6115" t="str">
            <v/>
          </cell>
          <cell r="E6115" t="str">
            <v/>
          </cell>
          <cell r="F6115" t="str">
            <v/>
          </cell>
          <cell r="G6115" t="str">
            <v/>
          </cell>
          <cell r="H6115" t="str">
            <v/>
          </cell>
          <cell r="I6115"/>
          <cell r="J6115"/>
          <cell r="K6115"/>
          <cell r="L6115"/>
          <cell r="M6115" t="str">
            <v/>
          </cell>
          <cell r="N6115"/>
          <cell r="O6115"/>
          <cell r="P6115"/>
          <cell r="Q6115" t="str">
            <v/>
          </cell>
          <cell r="R6115"/>
          <cell r="S6115" t="str">
            <v/>
          </cell>
          <cell r="T6115"/>
          <cell r="U6115"/>
          <cell r="V6115" t="str">
            <v/>
          </cell>
        </row>
        <row r="6116">
          <cell r="A6116"/>
          <cell r="B6116" t="str">
            <v/>
          </cell>
          <cell r="C6116"/>
          <cell r="D6116" t="str">
            <v/>
          </cell>
          <cell r="E6116" t="str">
            <v/>
          </cell>
          <cell r="F6116" t="str">
            <v/>
          </cell>
          <cell r="G6116" t="str">
            <v/>
          </cell>
          <cell r="H6116" t="str">
            <v/>
          </cell>
          <cell r="I6116"/>
          <cell r="J6116"/>
          <cell r="K6116"/>
          <cell r="L6116"/>
          <cell r="M6116" t="str">
            <v/>
          </cell>
          <cell r="N6116"/>
          <cell r="O6116"/>
          <cell r="P6116"/>
          <cell r="Q6116" t="str">
            <v/>
          </cell>
          <cell r="R6116"/>
          <cell r="S6116" t="str">
            <v/>
          </cell>
          <cell r="T6116"/>
          <cell r="U6116"/>
          <cell r="V6116" t="str">
            <v/>
          </cell>
        </row>
        <row r="6117">
          <cell r="A6117"/>
          <cell r="B6117" t="str">
            <v/>
          </cell>
          <cell r="C6117"/>
          <cell r="D6117" t="str">
            <v/>
          </cell>
          <cell r="E6117" t="str">
            <v/>
          </cell>
          <cell r="F6117" t="str">
            <v/>
          </cell>
          <cell r="G6117" t="str">
            <v/>
          </cell>
          <cell r="H6117" t="str">
            <v/>
          </cell>
          <cell r="I6117"/>
          <cell r="J6117"/>
          <cell r="K6117"/>
          <cell r="L6117"/>
          <cell r="M6117" t="str">
            <v/>
          </cell>
          <cell r="N6117"/>
          <cell r="O6117"/>
          <cell r="P6117"/>
          <cell r="Q6117" t="str">
            <v/>
          </cell>
          <cell r="R6117"/>
          <cell r="S6117" t="str">
            <v/>
          </cell>
          <cell r="T6117"/>
          <cell r="U6117"/>
          <cell r="V6117" t="str">
            <v/>
          </cell>
        </row>
        <row r="6118">
          <cell r="A6118"/>
          <cell r="B6118" t="str">
            <v/>
          </cell>
          <cell r="C6118"/>
          <cell r="D6118" t="str">
            <v/>
          </cell>
          <cell r="E6118" t="str">
            <v/>
          </cell>
          <cell r="F6118" t="str">
            <v/>
          </cell>
          <cell r="G6118" t="str">
            <v/>
          </cell>
          <cell r="H6118" t="str">
            <v/>
          </cell>
          <cell r="I6118"/>
          <cell r="J6118"/>
          <cell r="K6118"/>
          <cell r="L6118"/>
          <cell r="M6118" t="str">
            <v/>
          </cell>
          <cell r="N6118"/>
          <cell r="O6118"/>
          <cell r="P6118"/>
          <cell r="Q6118" t="str">
            <v/>
          </cell>
          <cell r="R6118"/>
          <cell r="S6118" t="str">
            <v/>
          </cell>
          <cell r="T6118"/>
          <cell r="U6118"/>
          <cell r="V6118" t="str">
            <v/>
          </cell>
        </row>
        <row r="6119">
          <cell r="A6119"/>
          <cell r="B6119" t="str">
            <v/>
          </cell>
          <cell r="C6119"/>
          <cell r="D6119" t="str">
            <v/>
          </cell>
          <cell r="E6119" t="str">
            <v/>
          </cell>
          <cell r="F6119" t="str">
            <v/>
          </cell>
          <cell r="G6119" t="str">
            <v/>
          </cell>
          <cell r="H6119" t="str">
            <v/>
          </cell>
          <cell r="I6119"/>
          <cell r="J6119"/>
          <cell r="K6119"/>
          <cell r="L6119"/>
          <cell r="M6119" t="str">
            <v/>
          </cell>
          <cell r="N6119"/>
          <cell r="O6119"/>
          <cell r="P6119"/>
          <cell r="Q6119" t="str">
            <v/>
          </cell>
          <cell r="R6119"/>
          <cell r="S6119" t="str">
            <v/>
          </cell>
          <cell r="T6119"/>
          <cell r="U6119"/>
          <cell r="V6119" t="str">
            <v/>
          </cell>
        </row>
        <row r="6120">
          <cell r="A6120"/>
          <cell r="B6120" t="str">
            <v/>
          </cell>
          <cell r="C6120"/>
          <cell r="D6120" t="str">
            <v/>
          </cell>
          <cell r="E6120" t="str">
            <v/>
          </cell>
          <cell r="F6120" t="str">
            <v/>
          </cell>
          <cell r="G6120" t="str">
            <v/>
          </cell>
          <cell r="H6120" t="str">
            <v/>
          </cell>
          <cell r="I6120"/>
          <cell r="J6120"/>
          <cell r="K6120"/>
          <cell r="L6120"/>
          <cell r="M6120" t="str">
            <v/>
          </cell>
          <cell r="N6120"/>
          <cell r="O6120"/>
          <cell r="P6120"/>
          <cell r="Q6120" t="str">
            <v/>
          </cell>
          <cell r="R6120"/>
          <cell r="S6120" t="str">
            <v/>
          </cell>
          <cell r="T6120"/>
          <cell r="U6120"/>
          <cell r="V6120" t="str">
            <v/>
          </cell>
        </row>
        <row r="6121">
          <cell r="A6121"/>
          <cell r="B6121" t="str">
            <v/>
          </cell>
          <cell r="C6121"/>
          <cell r="D6121" t="str">
            <v/>
          </cell>
          <cell r="E6121" t="str">
            <v/>
          </cell>
          <cell r="F6121" t="str">
            <v/>
          </cell>
          <cell r="G6121" t="str">
            <v/>
          </cell>
          <cell r="H6121" t="str">
            <v/>
          </cell>
          <cell r="I6121"/>
          <cell r="J6121"/>
          <cell r="K6121"/>
          <cell r="L6121"/>
          <cell r="M6121" t="str">
            <v/>
          </cell>
          <cell r="N6121"/>
          <cell r="O6121"/>
          <cell r="P6121"/>
          <cell r="Q6121" t="str">
            <v/>
          </cell>
          <cell r="R6121"/>
          <cell r="S6121" t="str">
            <v/>
          </cell>
          <cell r="T6121"/>
          <cell r="U6121"/>
          <cell r="V6121" t="str">
            <v/>
          </cell>
        </row>
        <row r="6122">
          <cell r="A6122"/>
          <cell r="B6122" t="str">
            <v/>
          </cell>
          <cell r="C6122"/>
          <cell r="D6122" t="str">
            <v/>
          </cell>
          <cell r="E6122" t="str">
            <v/>
          </cell>
          <cell r="F6122" t="str">
            <v/>
          </cell>
          <cell r="G6122" t="str">
            <v/>
          </cell>
          <cell r="H6122" t="str">
            <v/>
          </cell>
          <cell r="I6122"/>
          <cell r="J6122"/>
          <cell r="K6122"/>
          <cell r="L6122"/>
          <cell r="M6122" t="str">
            <v/>
          </cell>
          <cell r="N6122"/>
          <cell r="O6122"/>
          <cell r="P6122"/>
          <cell r="Q6122" t="str">
            <v/>
          </cell>
          <cell r="R6122"/>
          <cell r="S6122" t="str">
            <v/>
          </cell>
          <cell r="T6122"/>
          <cell r="U6122"/>
          <cell r="V6122" t="str">
            <v/>
          </cell>
        </row>
        <row r="6123">
          <cell r="A6123"/>
          <cell r="B6123" t="str">
            <v/>
          </cell>
          <cell r="C6123"/>
          <cell r="D6123" t="str">
            <v/>
          </cell>
          <cell r="E6123" t="str">
            <v/>
          </cell>
          <cell r="F6123" t="str">
            <v/>
          </cell>
          <cell r="G6123" t="str">
            <v/>
          </cell>
          <cell r="H6123" t="str">
            <v/>
          </cell>
          <cell r="I6123"/>
          <cell r="J6123"/>
          <cell r="K6123"/>
          <cell r="L6123"/>
          <cell r="M6123" t="str">
            <v/>
          </cell>
          <cell r="N6123"/>
          <cell r="O6123"/>
          <cell r="P6123"/>
          <cell r="Q6123" t="str">
            <v/>
          </cell>
          <cell r="R6123"/>
          <cell r="S6123" t="str">
            <v/>
          </cell>
          <cell r="T6123"/>
          <cell r="U6123"/>
          <cell r="V6123" t="str">
            <v/>
          </cell>
        </row>
        <row r="6124">
          <cell r="A6124"/>
          <cell r="B6124" t="str">
            <v/>
          </cell>
          <cell r="C6124"/>
          <cell r="D6124" t="str">
            <v/>
          </cell>
          <cell r="E6124" t="str">
            <v/>
          </cell>
          <cell r="F6124" t="str">
            <v/>
          </cell>
          <cell r="G6124" t="str">
            <v/>
          </cell>
          <cell r="H6124" t="str">
            <v/>
          </cell>
          <cell r="I6124"/>
          <cell r="J6124"/>
          <cell r="K6124"/>
          <cell r="L6124"/>
          <cell r="M6124" t="str">
            <v/>
          </cell>
          <cell r="N6124"/>
          <cell r="O6124"/>
          <cell r="P6124"/>
          <cell r="Q6124" t="str">
            <v/>
          </cell>
          <cell r="R6124"/>
          <cell r="S6124" t="str">
            <v/>
          </cell>
          <cell r="T6124"/>
          <cell r="U6124"/>
          <cell r="V6124" t="str">
            <v/>
          </cell>
        </row>
        <row r="6125">
          <cell r="A6125"/>
          <cell r="B6125" t="str">
            <v/>
          </cell>
          <cell r="C6125"/>
          <cell r="D6125" t="str">
            <v/>
          </cell>
          <cell r="E6125" t="str">
            <v/>
          </cell>
          <cell r="F6125" t="str">
            <v/>
          </cell>
          <cell r="G6125" t="str">
            <v/>
          </cell>
          <cell r="H6125" t="str">
            <v/>
          </cell>
          <cell r="I6125"/>
          <cell r="J6125"/>
          <cell r="K6125"/>
          <cell r="L6125"/>
          <cell r="M6125" t="str">
            <v/>
          </cell>
          <cell r="N6125"/>
          <cell r="O6125"/>
          <cell r="P6125"/>
          <cell r="Q6125" t="str">
            <v/>
          </cell>
          <cell r="R6125"/>
          <cell r="S6125" t="str">
            <v/>
          </cell>
          <cell r="T6125"/>
          <cell r="U6125"/>
          <cell r="V6125" t="str">
            <v/>
          </cell>
        </row>
        <row r="6126">
          <cell r="A6126"/>
          <cell r="B6126" t="str">
            <v/>
          </cell>
          <cell r="C6126"/>
          <cell r="D6126" t="str">
            <v/>
          </cell>
          <cell r="E6126" t="str">
            <v/>
          </cell>
          <cell r="F6126" t="str">
            <v/>
          </cell>
          <cell r="G6126" t="str">
            <v/>
          </cell>
          <cell r="H6126" t="str">
            <v/>
          </cell>
          <cell r="I6126"/>
          <cell r="J6126"/>
          <cell r="K6126"/>
          <cell r="L6126"/>
          <cell r="M6126" t="str">
            <v/>
          </cell>
          <cell r="N6126"/>
          <cell r="O6126"/>
          <cell r="P6126"/>
          <cell r="Q6126" t="str">
            <v/>
          </cell>
          <cell r="R6126"/>
          <cell r="S6126" t="str">
            <v/>
          </cell>
          <cell r="T6126"/>
          <cell r="U6126"/>
          <cell r="V6126" t="str">
            <v/>
          </cell>
        </row>
        <row r="6127">
          <cell r="A6127"/>
          <cell r="B6127" t="str">
            <v/>
          </cell>
          <cell r="C6127"/>
          <cell r="D6127" t="str">
            <v/>
          </cell>
          <cell r="E6127" t="str">
            <v/>
          </cell>
          <cell r="F6127" t="str">
            <v/>
          </cell>
          <cell r="G6127" t="str">
            <v/>
          </cell>
          <cell r="H6127" t="str">
            <v/>
          </cell>
          <cell r="I6127"/>
          <cell r="J6127"/>
          <cell r="K6127"/>
          <cell r="L6127"/>
          <cell r="M6127" t="str">
            <v/>
          </cell>
          <cell r="N6127"/>
          <cell r="O6127"/>
          <cell r="P6127"/>
          <cell r="Q6127" t="str">
            <v/>
          </cell>
          <cell r="R6127"/>
          <cell r="S6127" t="str">
            <v/>
          </cell>
          <cell r="T6127"/>
          <cell r="U6127"/>
          <cell r="V6127" t="str">
            <v/>
          </cell>
        </row>
        <row r="6128">
          <cell r="A6128"/>
          <cell r="B6128" t="str">
            <v/>
          </cell>
          <cell r="C6128"/>
          <cell r="D6128" t="str">
            <v/>
          </cell>
          <cell r="E6128" t="str">
            <v/>
          </cell>
          <cell r="F6128" t="str">
            <v/>
          </cell>
          <cell r="G6128" t="str">
            <v/>
          </cell>
          <cell r="H6128" t="str">
            <v/>
          </cell>
          <cell r="I6128"/>
          <cell r="J6128"/>
          <cell r="K6128"/>
          <cell r="L6128"/>
          <cell r="M6128" t="str">
            <v/>
          </cell>
          <cell r="N6128"/>
          <cell r="O6128"/>
          <cell r="P6128"/>
          <cell r="Q6128" t="str">
            <v/>
          </cell>
          <cell r="R6128"/>
          <cell r="S6128" t="str">
            <v/>
          </cell>
          <cell r="T6128"/>
          <cell r="U6128"/>
          <cell r="V6128" t="str">
            <v/>
          </cell>
        </row>
        <row r="6129">
          <cell r="A6129"/>
          <cell r="B6129" t="str">
            <v/>
          </cell>
          <cell r="C6129"/>
          <cell r="D6129" t="str">
            <v/>
          </cell>
          <cell r="E6129" t="str">
            <v/>
          </cell>
          <cell r="F6129" t="str">
            <v/>
          </cell>
          <cell r="G6129" t="str">
            <v/>
          </cell>
          <cell r="H6129" t="str">
            <v/>
          </cell>
          <cell r="I6129"/>
          <cell r="J6129"/>
          <cell r="K6129"/>
          <cell r="L6129"/>
          <cell r="M6129" t="str">
            <v/>
          </cell>
          <cell r="N6129"/>
          <cell r="O6129"/>
          <cell r="P6129"/>
          <cell r="Q6129" t="str">
            <v/>
          </cell>
          <cell r="R6129"/>
          <cell r="S6129" t="str">
            <v/>
          </cell>
          <cell r="T6129"/>
          <cell r="U6129"/>
          <cell r="V6129" t="str">
            <v/>
          </cell>
        </row>
        <row r="6130">
          <cell r="A6130"/>
          <cell r="B6130" t="str">
            <v/>
          </cell>
          <cell r="C6130"/>
          <cell r="D6130" t="str">
            <v/>
          </cell>
          <cell r="E6130" t="str">
            <v/>
          </cell>
          <cell r="F6130" t="str">
            <v/>
          </cell>
          <cell r="G6130" t="str">
            <v/>
          </cell>
          <cell r="H6130" t="str">
            <v/>
          </cell>
          <cell r="I6130"/>
          <cell r="J6130"/>
          <cell r="K6130"/>
          <cell r="L6130"/>
          <cell r="M6130" t="str">
            <v/>
          </cell>
          <cell r="N6130"/>
          <cell r="O6130"/>
          <cell r="P6130"/>
          <cell r="Q6130" t="str">
            <v/>
          </cell>
          <cell r="R6130"/>
          <cell r="S6130" t="str">
            <v/>
          </cell>
          <cell r="T6130"/>
          <cell r="U6130"/>
          <cell r="V6130" t="str">
            <v/>
          </cell>
        </row>
        <row r="6131">
          <cell r="A6131"/>
          <cell r="B6131" t="str">
            <v/>
          </cell>
          <cell r="C6131"/>
          <cell r="D6131" t="str">
            <v/>
          </cell>
          <cell r="E6131" t="str">
            <v/>
          </cell>
          <cell r="F6131" t="str">
            <v/>
          </cell>
          <cell r="G6131" t="str">
            <v/>
          </cell>
          <cell r="H6131" t="str">
            <v/>
          </cell>
          <cell r="I6131"/>
          <cell r="J6131"/>
          <cell r="K6131"/>
          <cell r="L6131"/>
          <cell r="M6131" t="str">
            <v/>
          </cell>
          <cell r="N6131"/>
          <cell r="O6131"/>
          <cell r="P6131"/>
          <cell r="Q6131" t="str">
            <v/>
          </cell>
          <cell r="R6131"/>
          <cell r="S6131" t="str">
            <v/>
          </cell>
          <cell r="T6131"/>
          <cell r="U6131"/>
          <cell r="V6131" t="str">
            <v/>
          </cell>
        </row>
        <row r="6132">
          <cell r="A6132"/>
          <cell r="B6132" t="str">
            <v/>
          </cell>
          <cell r="C6132"/>
          <cell r="D6132" t="str">
            <v/>
          </cell>
          <cell r="E6132" t="str">
            <v/>
          </cell>
          <cell r="F6132" t="str">
            <v/>
          </cell>
          <cell r="G6132" t="str">
            <v/>
          </cell>
          <cell r="H6132" t="str">
            <v/>
          </cell>
          <cell r="I6132"/>
          <cell r="J6132"/>
          <cell r="K6132"/>
          <cell r="L6132"/>
          <cell r="M6132" t="str">
            <v/>
          </cell>
          <cell r="N6132"/>
          <cell r="O6132"/>
          <cell r="P6132"/>
          <cell r="Q6132" t="str">
            <v/>
          </cell>
          <cell r="R6132"/>
          <cell r="S6132" t="str">
            <v/>
          </cell>
          <cell r="T6132"/>
          <cell r="U6132"/>
          <cell r="V6132" t="str">
            <v/>
          </cell>
        </row>
        <row r="6133">
          <cell r="A6133"/>
          <cell r="B6133" t="str">
            <v/>
          </cell>
          <cell r="C6133"/>
          <cell r="D6133" t="str">
            <v/>
          </cell>
          <cell r="E6133" t="str">
            <v/>
          </cell>
          <cell r="F6133" t="str">
            <v/>
          </cell>
          <cell r="G6133" t="str">
            <v/>
          </cell>
          <cell r="H6133" t="str">
            <v/>
          </cell>
          <cell r="I6133"/>
          <cell r="J6133"/>
          <cell r="K6133"/>
          <cell r="L6133"/>
          <cell r="M6133" t="str">
            <v/>
          </cell>
          <cell r="N6133"/>
          <cell r="O6133"/>
          <cell r="P6133"/>
          <cell r="Q6133" t="str">
            <v/>
          </cell>
          <cell r="R6133"/>
          <cell r="S6133" t="str">
            <v/>
          </cell>
          <cell r="T6133"/>
          <cell r="U6133"/>
          <cell r="V6133" t="str">
            <v/>
          </cell>
        </row>
        <row r="6134">
          <cell r="A6134"/>
          <cell r="B6134" t="str">
            <v/>
          </cell>
          <cell r="C6134"/>
          <cell r="D6134" t="str">
            <v/>
          </cell>
          <cell r="E6134" t="str">
            <v/>
          </cell>
          <cell r="F6134" t="str">
            <v/>
          </cell>
          <cell r="G6134" t="str">
            <v/>
          </cell>
          <cell r="H6134" t="str">
            <v/>
          </cell>
          <cell r="I6134"/>
          <cell r="J6134"/>
          <cell r="K6134"/>
          <cell r="L6134"/>
          <cell r="M6134" t="str">
            <v/>
          </cell>
          <cell r="N6134"/>
          <cell r="O6134"/>
          <cell r="P6134"/>
          <cell r="Q6134" t="str">
            <v/>
          </cell>
          <cell r="R6134"/>
          <cell r="S6134" t="str">
            <v/>
          </cell>
          <cell r="T6134"/>
          <cell r="U6134"/>
          <cell r="V6134" t="str">
            <v/>
          </cell>
        </row>
        <row r="6135">
          <cell r="A6135"/>
          <cell r="B6135" t="str">
            <v/>
          </cell>
          <cell r="C6135"/>
          <cell r="D6135" t="str">
            <v/>
          </cell>
          <cell r="E6135" t="str">
            <v/>
          </cell>
          <cell r="F6135" t="str">
            <v/>
          </cell>
          <cell r="G6135" t="str">
            <v/>
          </cell>
          <cell r="H6135" t="str">
            <v/>
          </cell>
          <cell r="I6135"/>
          <cell r="J6135"/>
          <cell r="K6135"/>
          <cell r="L6135"/>
          <cell r="M6135" t="str">
            <v/>
          </cell>
          <cell r="N6135"/>
          <cell r="O6135"/>
          <cell r="P6135"/>
          <cell r="Q6135" t="str">
            <v/>
          </cell>
          <cell r="R6135"/>
          <cell r="S6135" t="str">
            <v/>
          </cell>
          <cell r="T6135"/>
          <cell r="U6135"/>
          <cell r="V6135" t="str">
            <v/>
          </cell>
        </row>
        <row r="6136">
          <cell r="A6136"/>
          <cell r="B6136" t="str">
            <v/>
          </cell>
          <cell r="C6136"/>
          <cell r="D6136" t="str">
            <v/>
          </cell>
          <cell r="E6136" t="str">
            <v/>
          </cell>
          <cell r="F6136" t="str">
            <v/>
          </cell>
          <cell r="G6136" t="str">
            <v/>
          </cell>
          <cell r="H6136" t="str">
            <v/>
          </cell>
          <cell r="I6136"/>
          <cell r="J6136"/>
          <cell r="K6136"/>
          <cell r="L6136"/>
          <cell r="M6136" t="str">
            <v/>
          </cell>
          <cell r="N6136"/>
          <cell r="O6136"/>
          <cell r="P6136"/>
          <cell r="Q6136" t="str">
            <v/>
          </cell>
          <cell r="R6136"/>
          <cell r="S6136" t="str">
            <v/>
          </cell>
          <cell r="T6136"/>
          <cell r="U6136"/>
          <cell r="V6136" t="str">
            <v/>
          </cell>
        </row>
        <row r="6137">
          <cell r="A6137"/>
          <cell r="B6137" t="str">
            <v/>
          </cell>
          <cell r="C6137"/>
          <cell r="D6137" t="str">
            <v/>
          </cell>
          <cell r="E6137" t="str">
            <v/>
          </cell>
          <cell r="F6137" t="str">
            <v/>
          </cell>
          <cell r="G6137" t="str">
            <v/>
          </cell>
          <cell r="H6137" t="str">
            <v/>
          </cell>
          <cell r="I6137"/>
          <cell r="J6137"/>
          <cell r="K6137"/>
          <cell r="L6137"/>
          <cell r="M6137" t="str">
            <v/>
          </cell>
          <cell r="N6137"/>
          <cell r="O6137"/>
          <cell r="P6137"/>
          <cell r="Q6137" t="str">
            <v/>
          </cell>
          <cell r="R6137"/>
          <cell r="S6137" t="str">
            <v/>
          </cell>
          <cell r="T6137"/>
          <cell r="U6137"/>
          <cell r="V6137" t="str">
            <v/>
          </cell>
        </row>
        <row r="6138">
          <cell r="A6138"/>
          <cell r="B6138" t="str">
            <v/>
          </cell>
          <cell r="C6138"/>
          <cell r="D6138" t="str">
            <v/>
          </cell>
          <cell r="E6138" t="str">
            <v/>
          </cell>
          <cell r="F6138" t="str">
            <v/>
          </cell>
          <cell r="G6138" t="str">
            <v/>
          </cell>
          <cell r="H6138" t="str">
            <v/>
          </cell>
          <cell r="I6138"/>
          <cell r="J6138"/>
          <cell r="K6138"/>
          <cell r="L6138"/>
          <cell r="M6138" t="str">
            <v/>
          </cell>
          <cell r="N6138"/>
          <cell r="O6138"/>
          <cell r="P6138"/>
          <cell r="Q6138" t="str">
            <v/>
          </cell>
          <cell r="R6138"/>
          <cell r="S6138" t="str">
            <v/>
          </cell>
          <cell r="T6138"/>
          <cell r="U6138"/>
          <cell r="V6138" t="str">
            <v/>
          </cell>
        </row>
        <row r="6139">
          <cell r="A6139"/>
          <cell r="B6139" t="str">
            <v/>
          </cell>
          <cell r="C6139"/>
          <cell r="D6139" t="str">
            <v/>
          </cell>
          <cell r="E6139" t="str">
            <v/>
          </cell>
          <cell r="F6139" t="str">
            <v/>
          </cell>
          <cell r="G6139" t="str">
            <v/>
          </cell>
          <cell r="H6139" t="str">
            <v/>
          </cell>
          <cell r="I6139"/>
          <cell r="J6139"/>
          <cell r="K6139"/>
          <cell r="L6139"/>
          <cell r="M6139" t="str">
            <v/>
          </cell>
          <cell r="N6139"/>
          <cell r="O6139"/>
          <cell r="P6139"/>
          <cell r="Q6139" t="str">
            <v/>
          </cell>
          <cell r="R6139"/>
          <cell r="S6139" t="str">
            <v/>
          </cell>
          <cell r="T6139"/>
          <cell r="U6139"/>
          <cell r="V6139" t="str">
            <v/>
          </cell>
        </row>
        <row r="6140">
          <cell r="A6140"/>
          <cell r="B6140" t="str">
            <v/>
          </cell>
          <cell r="C6140"/>
          <cell r="D6140" t="str">
            <v/>
          </cell>
          <cell r="E6140" t="str">
            <v/>
          </cell>
          <cell r="F6140" t="str">
            <v/>
          </cell>
          <cell r="G6140" t="str">
            <v/>
          </cell>
          <cell r="H6140" t="str">
            <v/>
          </cell>
          <cell r="I6140"/>
          <cell r="J6140"/>
          <cell r="K6140"/>
          <cell r="L6140"/>
          <cell r="M6140" t="str">
            <v/>
          </cell>
          <cell r="N6140"/>
          <cell r="O6140"/>
          <cell r="P6140"/>
          <cell r="Q6140" t="str">
            <v/>
          </cell>
          <cell r="R6140"/>
          <cell r="S6140" t="str">
            <v/>
          </cell>
          <cell r="T6140"/>
          <cell r="U6140"/>
          <cell r="V6140" t="str">
            <v/>
          </cell>
        </row>
        <row r="6141">
          <cell r="A6141"/>
          <cell r="B6141" t="str">
            <v/>
          </cell>
          <cell r="C6141"/>
          <cell r="D6141" t="str">
            <v/>
          </cell>
          <cell r="E6141" t="str">
            <v/>
          </cell>
          <cell r="F6141" t="str">
            <v/>
          </cell>
          <cell r="G6141" t="str">
            <v/>
          </cell>
          <cell r="H6141" t="str">
            <v/>
          </cell>
          <cell r="I6141"/>
          <cell r="J6141"/>
          <cell r="K6141"/>
          <cell r="L6141"/>
          <cell r="M6141" t="str">
            <v/>
          </cell>
          <cell r="N6141"/>
          <cell r="O6141"/>
          <cell r="P6141"/>
          <cell r="Q6141" t="str">
            <v/>
          </cell>
          <cell r="R6141"/>
          <cell r="S6141" t="str">
            <v/>
          </cell>
          <cell r="T6141"/>
          <cell r="U6141"/>
          <cell r="V6141" t="str">
            <v/>
          </cell>
        </row>
        <row r="6142">
          <cell r="A6142"/>
          <cell r="B6142" t="str">
            <v/>
          </cell>
          <cell r="C6142"/>
          <cell r="D6142" t="str">
            <v/>
          </cell>
          <cell r="E6142" t="str">
            <v/>
          </cell>
          <cell r="F6142" t="str">
            <v/>
          </cell>
          <cell r="G6142" t="str">
            <v/>
          </cell>
          <cell r="H6142" t="str">
            <v/>
          </cell>
          <cell r="I6142"/>
          <cell r="J6142"/>
          <cell r="K6142"/>
          <cell r="L6142"/>
          <cell r="M6142" t="str">
            <v/>
          </cell>
          <cell r="N6142"/>
          <cell r="O6142"/>
          <cell r="P6142"/>
          <cell r="Q6142" t="str">
            <v/>
          </cell>
          <cell r="R6142"/>
          <cell r="S6142" t="str">
            <v/>
          </cell>
          <cell r="T6142"/>
          <cell r="U6142"/>
          <cell r="V6142" t="str">
            <v/>
          </cell>
        </row>
        <row r="6143">
          <cell r="A6143"/>
          <cell r="B6143" t="str">
            <v/>
          </cell>
          <cell r="C6143"/>
          <cell r="D6143" t="str">
            <v/>
          </cell>
          <cell r="E6143" t="str">
            <v/>
          </cell>
          <cell r="F6143" t="str">
            <v/>
          </cell>
          <cell r="G6143" t="str">
            <v/>
          </cell>
          <cell r="H6143" t="str">
            <v/>
          </cell>
          <cell r="I6143"/>
          <cell r="J6143"/>
          <cell r="K6143"/>
          <cell r="L6143"/>
          <cell r="M6143" t="str">
            <v/>
          </cell>
          <cell r="N6143"/>
          <cell r="O6143"/>
          <cell r="P6143"/>
          <cell r="Q6143" t="str">
            <v/>
          </cell>
          <cell r="R6143"/>
          <cell r="S6143" t="str">
            <v/>
          </cell>
          <cell r="T6143"/>
          <cell r="U6143"/>
          <cell r="V6143" t="str">
            <v/>
          </cell>
        </row>
        <row r="6144">
          <cell r="A6144"/>
          <cell r="B6144" t="str">
            <v/>
          </cell>
          <cell r="C6144"/>
          <cell r="D6144" t="str">
            <v/>
          </cell>
          <cell r="E6144" t="str">
            <v/>
          </cell>
          <cell r="F6144" t="str">
            <v/>
          </cell>
          <cell r="G6144" t="str">
            <v/>
          </cell>
          <cell r="H6144" t="str">
            <v/>
          </cell>
          <cell r="I6144"/>
          <cell r="J6144"/>
          <cell r="K6144"/>
          <cell r="L6144"/>
          <cell r="M6144" t="str">
            <v/>
          </cell>
          <cell r="N6144"/>
          <cell r="O6144"/>
          <cell r="P6144"/>
          <cell r="Q6144" t="str">
            <v/>
          </cell>
          <cell r="R6144"/>
          <cell r="S6144" t="str">
            <v/>
          </cell>
          <cell r="T6144"/>
          <cell r="U6144"/>
          <cell r="V6144" t="str">
            <v/>
          </cell>
        </row>
        <row r="6145">
          <cell r="A6145"/>
          <cell r="B6145" t="str">
            <v/>
          </cell>
          <cell r="C6145"/>
          <cell r="D6145" t="str">
            <v/>
          </cell>
          <cell r="E6145" t="str">
            <v/>
          </cell>
          <cell r="F6145" t="str">
            <v/>
          </cell>
          <cell r="G6145" t="str">
            <v/>
          </cell>
          <cell r="H6145" t="str">
            <v/>
          </cell>
          <cell r="I6145"/>
          <cell r="J6145"/>
          <cell r="K6145"/>
          <cell r="L6145"/>
          <cell r="M6145" t="str">
            <v/>
          </cell>
          <cell r="N6145"/>
          <cell r="O6145"/>
          <cell r="P6145"/>
          <cell r="Q6145" t="str">
            <v/>
          </cell>
          <cell r="R6145"/>
          <cell r="S6145" t="str">
            <v/>
          </cell>
          <cell r="T6145"/>
          <cell r="U6145"/>
          <cell r="V6145" t="str">
            <v/>
          </cell>
        </row>
        <row r="6146">
          <cell r="A6146"/>
          <cell r="B6146" t="str">
            <v/>
          </cell>
          <cell r="C6146"/>
          <cell r="D6146" t="str">
            <v/>
          </cell>
          <cell r="E6146" t="str">
            <v/>
          </cell>
          <cell r="F6146" t="str">
            <v/>
          </cell>
          <cell r="G6146" t="str">
            <v/>
          </cell>
          <cell r="H6146" t="str">
            <v/>
          </cell>
          <cell r="I6146"/>
          <cell r="J6146"/>
          <cell r="K6146"/>
          <cell r="L6146"/>
          <cell r="M6146" t="str">
            <v/>
          </cell>
          <cell r="N6146"/>
          <cell r="O6146"/>
          <cell r="P6146"/>
          <cell r="Q6146" t="str">
            <v/>
          </cell>
          <cell r="R6146"/>
          <cell r="S6146" t="str">
            <v/>
          </cell>
          <cell r="T6146"/>
          <cell r="U6146"/>
          <cell r="V6146" t="str">
            <v/>
          </cell>
        </row>
        <row r="6147">
          <cell r="A6147"/>
          <cell r="B6147" t="str">
            <v/>
          </cell>
          <cell r="C6147"/>
          <cell r="D6147" t="str">
            <v/>
          </cell>
          <cell r="E6147" t="str">
            <v/>
          </cell>
          <cell r="F6147" t="str">
            <v/>
          </cell>
          <cell r="G6147" t="str">
            <v/>
          </cell>
          <cell r="H6147" t="str">
            <v/>
          </cell>
          <cell r="I6147"/>
          <cell r="J6147"/>
          <cell r="K6147"/>
          <cell r="L6147"/>
          <cell r="M6147" t="str">
            <v/>
          </cell>
          <cell r="N6147"/>
          <cell r="O6147"/>
          <cell r="P6147"/>
          <cell r="Q6147" t="str">
            <v/>
          </cell>
          <cell r="R6147"/>
          <cell r="S6147" t="str">
            <v/>
          </cell>
          <cell r="T6147"/>
          <cell r="U6147"/>
          <cell r="V6147" t="str">
            <v/>
          </cell>
        </row>
        <row r="6148">
          <cell r="A6148"/>
          <cell r="B6148" t="str">
            <v/>
          </cell>
          <cell r="C6148"/>
          <cell r="D6148" t="str">
            <v/>
          </cell>
          <cell r="E6148" t="str">
            <v/>
          </cell>
          <cell r="F6148" t="str">
            <v/>
          </cell>
          <cell r="G6148" t="str">
            <v/>
          </cell>
          <cell r="H6148" t="str">
            <v/>
          </cell>
          <cell r="I6148"/>
          <cell r="J6148"/>
          <cell r="K6148"/>
          <cell r="L6148"/>
          <cell r="M6148" t="str">
            <v/>
          </cell>
          <cell r="N6148"/>
          <cell r="O6148"/>
          <cell r="P6148"/>
          <cell r="Q6148" t="str">
            <v/>
          </cell>
          <cell r="R6148"/>
          <cell r="S6148" t="str">
            <v/>
          </cell>
          <cell r="T6148"/>
          <cell r="U6148"/>
          <cell r="V6148" t="str">
            <v/>
          </cell>
        </row>
        <row r="6149">
          <cell r="A6149"/>
          <cell r="B6149" t="str">
            <v/>
          </cell>
          <cell r="C6149"/>
          <cell r="D6149" t="str">
            <v/>
          </cell>
          <cell r="E6149" t="str">
            <v/>
          </cell>
          <cell r="F6149" t="str">
            <v/>
          </cell>
          <cell r="G6149" t="str">
            <v/>
          </cell>
          <cell r="H6149" t="str">
            <v/>
          </cell>
          <cell r="I6149"/>
          <cell r="J6149"/>
          <cell r="K6149"/>
          <cell r="L6149"/>
          <cell r="M6149" t="str">
            <v/>
          </cell>
          <cell r="N6149"/>
          <cell r="O6149"/>
          <cell r="P6149"/>
          <cell r="Q6149" t="str">
            <v/>
          </cell>
          <cell r="R6149"/>
          <cell r="S6149" t="str">
            <v/>
          </cell>
          <cell r="T6149"/>
          <cell r="U6149"/>
          <cell r="V6149" t="str">
            <v/>
          </cell>
        </row>
        <row r="6150">
          <cell r="A6150"/>
          <cell r="B6150" t="str">
            <v/>
          </cell>
          <cell r="C6150"/>
          <cell r="D6150" t="str">
            <v/>
          </cell>
          <cell r="E6150" t="str">
            <v/>
          </cell>
          <cell r="F6150" t="str">
            <v/>
          </cell>
          <cell r="G6150" t="str">
            <v/>
          </cell>
          <cell r="H6150" t="str">
            <v/>
          </cell>
          <cell r="I6150"/>
          <cell r="J6150"/>
          <cell r="K6150"/>
          <cell r="L6150"/>
          <cell r="M6150" t="str">
            <v/>
          </cell>
          <cell r="N6150"/>
          <cell r="O6150"/>
          <cell r="P6150"/>
          <cell r="Q6150" t="str">
            <v/>
          </cell>
          <cell r="R6150"/>
          <cell r="S6150" t="str">
            <v/>
          </cell>
          <cell r="T6150"/>
          <cell r="U6150"/>
          <cell r="V6150" t="str">
            <v/>
          </cell>
        </row>
        <row r="6151">
          <cell r="A6151"/>
          <cell r="B6151" t="str">
            <v/>
          </cell>
          <cell r="C6151"/>
          <cell r="D6151" t="str">
            <v/>
          </cell>
          <cell r="E6151" t="str">
            <v/>
          </cell>
          <cell r="F6151" t="str">
            <v/>
          </cell>
          <cell r="G6151" t="str">
            <v/>
          </cell>
          <cell r="H6151" t="str">
            <v/>
          </cell>
          <cell r="I6151"/>
          <cell r="J6151"/>
          <cell r="K6151"/>
          <cell r="L6151"/>
          <cell r="M6151" t="str">
            <v/>
          </cell>
          <cell r="N6151"/>
          <cell r="O6151"/>
          <cell r="P6151"/>
          <cell r="Q6151" t="str">
            <v/>
          </cell>
          <cell r="R6151"/>
          <cell r="S6151" t="str">
            <v/>
          </cell>
          <cell r="T6151"/>
          <cell r="U6151"/>
          <cell r="V6151" t="str">
            <v/>
          </cell>
        </row>
        <row r="6152">
          <cell r="A6152"/>
          <cell r="B6152" t="str">
            <v/>
          </cell>
          <cell r="C6152"/>
          <cell r="D6152" t="str">
            <v/>
          </cell>
          <cell r="E6152" t="str">
            <v/>
          </cell>
          <cell r="F6152" t="str">
            <v/>
          </cell>
          <cell r="G6152" t="str">
            <v/>
          </cell>
          <cell r="H6152" t="str">
            <v/>
          </cell>
          <cell r="I6152"/>
          <cell r="J6152"/>
          <cell r="K6152"/>
          <cell r="L6152"/>
          <cell r="M6152" t="str">
            <v/>
          </cell>
          <cell r="N6152"/>
          <cell r="O6152"/>
          <cell r="P6152"/>
          <cell r="Q6152" t="str">
            <v/>
          </cell>
          <cell r="R6152"/>
          <cell r="S6152" t="str">
            <v/>
          </cell>
          <cell r="T6152"/>
          <cell r="U6152"/>
          <cell r="V6152" t="str">
            <v/>
          </cell>
        </row>
        <row r="6153">
          <cell r="A6153"/>
          <cell r="B6153" t="str">
            <v/>
          </cell>
          <cell r="C6153"/>
          <cell r="D6153" t="str">
            <v/>
          </cell>
          <cell r="E6153" t="str">
            <v/>
          </cell>
          <cell r="F6153" t="str">
            <v/>
          </cell>
          <cell r="G6153" t="str">
            <v/>
          </cell>
          <cell r="H6153" t="str">
            <v/>
          </cell>
          <cell r="I6153"/>
          <cell r="J6153"/>
          <cell r="K6153"/>
          <cell r="L6153"/>
          <cell r="M6153" t="str">
            <v/>
          </cell>
          <cell r="N6153"/>
          <cell r="O6153"/>
          <cell r="P6153"/>
          <cell r="Q6153" t="str">
            <v/>
          </cell>
          <cell r="R6153"/>
          <cell r="S6153" t="str">
            <v/>
          </cell>
          <cell r="T6153"/>
          <cell r="U6153"/>
          <cell r="V6153" t="str">
            <v/>
          </cell>
        </row>
        <row r="6154">
          <cell r="A6154"/>
          <cell r="B6154" t="str">
            <v/>
          </cell>
          <cell r="C6154"/>
          <cell r="D6154" t="str">
            <v/>
          </cell>
          <cell r="E6154" t="str">
            <v/>
          </cell>
          <cell r="F6154" t="str">
            <v/>
          </cell>
          <cell r="G6154" t="str">
            <v/>
          </cell>
          <cell r="H6154" t="str">
            <v/>
          </cell>
          <cell r="I6154"/>
          <cell r="J6154"/>
          <cell r="K6154"/>
          <cell r="L6154"/>
          <cell r="M6154" t="str">
            <v/>
          </cell>
          <cell r="N6154"/>
          <cell r="O6154"/>
          <cell r="P6154"/>
          <cell r="Q6154" t="str">
            <v/>
          </cell>
          <cell r="R6154"/>
          <cell r="S6154" t="str">
            <v/>
          </cell>
          <cell r="T6154"/>
          <cell r="U6154"/>
          <cell r="V6154" t="str">
            <v/>
          </cell>
        </row>
        <row r="6155">
          <cell r="A6155"/>
          <cell r="B6155" t="str">
            <v/>
          </cell>
          <cell r="C6155"/>
          <cell r="D6155" t="str">
            <v/>
          </cell>
          <cell r="E6155" t="str">
            <v/>
          </cell>
          <cell r="F6155" t="str">
            <v/>
          </cell>
          <cell r="G6155" t="str">
            <v/>
          </cell>
          <cell r="H6155" t="str">
            <v/>
          </cell>
          <cell r="I6155"/>
          <cell r="J6155"/>
          <cell r="K6155"/>
          <cell r="L6155"/>
          <cell r="M6155" t="str">
            <v/>
          </cell>
          <cell r="N6155"/>
          <cell r="O6155"/>
          <cell r="P6155"/>
          <cell r="Q6155" t="str">
            <v/>
          </cell>
          <cell r="R6155"/>
          <cell r="S6155" t="str">
            <v/>
          </cell>
          <cell r="T6155"/>
          <cell r="U6155"/>
          <cell r="V6155" t="str">
            <v/>
          </cell>
        </row>
        <row r="6156">
          <cell r="A6156"/>
          <cell r="B6156" t="str">
            <v/>
          </cell>
          <cell r="C6156"/>
          <cell r="D6156" t="str">
            <v/>
          </cell>
          <cell r="E6156" t="str">
            <v/>
          </cell>
          <cell r="F6156" t="str">
            <v/>
          </cell>
          <cell r="G6156" t="str">
            <v/>
          </cell>
          <cell r="H6156" t="str">
            <v/>
          </cell>
          <cell r="I6156"/>
          <cell r="J6156"/>
          <cell r="K6156"/>
          <cell r="L6156"/>
          <cell r="M6156" t="str">
            <v/>
          </cell>
          <cell r="N6156"/>
          <cell r="O6156"/>
          <cell r="P6156"/>
          <cell r="Q6156" t="str">
            <v/>
          </cell>
          <cell r="R6156"/>
          <cell r="S6156" t="str">
            <v/>
          </cell>
          <cell r="T6156"/>
          <cell r="U6156"/>
          <cell r="V6156" t="str">
            <v/>
          </cell>
        </row>
        <row r="6157">
          <cell r="A6157"/>
          <cell r="B6157" t="str">
            <v/>
          </cell>
          <cell r="C6157"/>
          <cell r="D6157" t="str">
            <v/>
          </cell>
          <cell r="E6157" t="str">
            <v/>
          </cell>
          <cell r="F6157" t="str">
            <v/>
          </cell>
          <cell r="G6157" t="str">
            <v/>
          </cell>
          <cell r="H6157" t="str">
            <v/>
          </cell>
          <cell r="I6157"/>
          <cell r="J6157"/>
          <cell r="K6157"/>
          <cell r="L6157"/>
          <cell r="M6157" t="str">
            <v/>
          </cell>
          <cell r="N6157"/>
          <cell r="O6157"/>
          <cell r="P6157"/>
          <cell r="Q6157" t="str">
            <v/>
          </cell>
          <cell r="R6157"/>
          <cell r="S6157" t="str">
            <v/>
          </cell>
          <cell r="T6157"/>
          <cell r="U6157"/>
          <cell r="V6157" t="str">
            <v/>
          </cell>
        </row>
        <row r="6158">
          <cell r="A6158"/>
          <cell r="B6158" t="str">
            <v/>
          </cell>
          <cell r="C6158"/>
          <cell r="D6158" t="str">
            <v/>
          </cell>
          <cell r="E6158" t="str">
            <v/>
          </cell>
          <cell r="F6158" t="str">
            <v/>
          </cell>
          <cell r="G6158" t="str">
            <v/>
          </cell>
          <cell r="H6158" t="str">
            <v/>
          </cell>
          <cell r="I6158"/>
          <cell r="J6158"/>
          <cell r="K6158"/>
          <cell r="L6158"/>
          <cell r="M6158" t="str">
            <v/>
          </cell>
          <cell r="N6158"/>
          <cell r="O6158"/>
          <cell r="P6158"/>
          <cell r="Q6158" t="str">
            <v/>
          </cell>
          <cell r="R6158"/>
          <cell r="S6158" t="str">
            <v/>
          </cell>
          <cell r="T6158"/>
          <cell r="U6158"/>
          <cell r="V6158" t="str">
            <v/>
          </cell>
        </row>
        <row r="6159">
          <cell r="A6159"/>
          <cell r="B6159" t="str">
            <v/>
          </cell>
          <cell r="C6159"/>
          <cell r="D6159" t="str">
            <v/>
          </cell>
          <cell r="E6159" t="str">
            <v/>
          </cell>
          <cell r="F6159" t="str">
            <v/>
          </cell>
          <cell r="G6159" t="str">
            <v/>
          </cell>
          <cell r="H6159" t="str">
            <v/>
          </cell>
          <cell r="I6159"/>
          <cell r="J6159"/>
          <cell r="K6159"/>
          <cell r="L6159"/>
          <cell r="M6159" t="str">
            <v/>
          </cell>
          <cell r="N6159"/>
          <cell r="O6159"/>
          <cell r="P6159"/>
          <cell r="Q6159" t="str">
            <v/>
          </cell>
          <cell r="R6159"/>
          <cell r="S6159" t="str">
            <v/>
          </cell>
          <cell r="T6159"/>
          <cell r="U6159"/>
          <cell r="V6159" t="str">
            <v/>
          </cell>
        </row>
        <row r="6160">
          <cell r="A6160"/>
          <cell r="B6160" t="str">
            <v/>
          </cell>
          <cell r="C6160"/>
          <cell r="D6160" t="str">
            <v/>
          </cell>
          <cell r="E6160" t="str">
            <v/>
          </cell>
          <cell r="F6160" t="str">
            <v/>
          </cell>
          <cell r="G6160" t="str">
            <v/>
          </cell>
          <cell r="H6160" t="str">
            <v/>
          </cell>
          <cell r="I6160"/>
          <cell r="J6160"/>
          <cell r="K6160"/>
          <cell r="L6160"/>
          <cell r="M6160" t="str">
            <v/>
          </cell>
          <cell r="N6160"/>
          <cell r="O6160"/>
          <cell r="P6160"/>
          <cell r="Q6160" t="str">
            <v/>
          </cell>
          <cell r="R6160"/>
          <cell r="S6160" t="str">
            <v/>
          </cell>
          <cell r="T6160"/>
          <cell r="U6160"/>
          <cell r="V6160" t="str">
            <v/>
          </cell>
        </row>
        <row r="6161">
          <cell r="A6161"/>
          <cell r="B6161" t="str">
            <v/>
          </cell>
          <cell r="C6161"/>
          <cell r="D6161" t="str">
            <v/>
          </cell>
          <cell r="E6161" t="str">
            <v/>
          </cell>
          <cell r="F6161" t="str">
            <v/>
          </cell>
          <cell r="G6161" t="str">
            <v/>
          </cell>
          <cell r="H6161" t="str">
            <v/>
          </cell>
          <cell r="I6161"/>
          <cell r="J6161"/>
          <cell r="K6161"/>
          <cell r="L6161"/>
          <cell r="M6161" t="str">
            <v/>
          </cell>
          <cell r="N6161"/>
          <cell r="O6161"/>
          <cell r="P6161"/>
          <cell r="Q6161" t="str">
            <v/>
          </cell>
          <cell r="R6161"/>
          <cell r="S6161" t="str">
            <v/>
          </cell>
          <cell r="T6161"/>
          <cell r="U6161"/>
          <cell r="V6161" t="str">
            <v/>
          </cell>
        </row>
        <row r="6162">
          <cell r="A6162"/>
          <cell r="B6162" t="str">
            <v/>
          </cell>
          <cell r="C6162"/>
          <cell r="D6162" t="str">
            <v/>
          </cell>
          <cell r="E6162" t="str">
            <v/>
          </cell>
          <cell r="F6162" t="str">
            <v/>
          </cell>
          <cell r="G6162" t="str">
            <v/>
          </cell>
          <cell r="H6162" t="str">
            <v/>
          </cell>
          <cell r="I6162"/>
          <cell r="J6162"/>
          <cell r="K6162"/>
          <cell r="L6162"/>
          <cell r="M6162" t="str">
            <v/>
          </cell>
          <cell r="N6162"/>
          <cell r="O6162"/>
          <cell r="P6162"/>
          <cell r="Q6162" t="str">
            <v/>
          </cell>
          <cell r="R6162"/>
          <cell r="S6162" t="str">
            <v/>
          </cell>
          <cell r="T6162"/>
          <cell r="U6162"/>
          <cell r="V6162" t="str">
            <v/>
          </cell>
        </row>
        <row r="6163">
          <cell r="A6163"/>
          <cell r="B6163" t="str">
            <v/>
          </cell>
          <cell r="C6163"/>
          <cell r="D6163" t="str">
            <v/>
          </cell>
          <cell r="E6163" t="str">
            <v/>
          </cell>
          <cell r="F6163" t="str">
            <v/>
          </cell>
          <cell r="G6163" t="str">
            <v/>
          </cell>
          <cell r="H6163" t="str">
            <v/>
          </cell>
          <cell r="I6163"/>
          <cell r="J6163"/>
          <cell r="K6163"/>
          <cell r="L6163"/>
          <cell r="M6163" t="str">
            <v/>
          </cell>
          <cell r="N6163"/>
          <cell r="O6163"/>
          <cell r="P6163"/>
          <cell r="Q6163" t="str">
            <v/>
          </cell>
          <cell r="R6163"/>
          <cell r="S6163" t="str">
            <v/>
          </cell>
          <cell r="T6163"/>
          <cell r="U6163"/>
          <cell r="V6163" t="str">
            <v/>
          </cell>
        </row>
        <row r="6164">
          <cell r="A6164"/>
          <cell r="B6164" t="str">
            <v/>
          </cell>
          <cell r="C6164"/>
          <cell r="D6164" t="str">
            <v/>
          </cell>
          <cell r="E6164" t="str">
            <v/>
          </cell>
          <cell r="F6164" t="str">
            <v/>
          </cell>
          <cell r="G6164" t="str">
            <v/>
          </cell>
          <cell r="H6164" t="str">
            <v/>
          </cell>
          <cell r="I6164"/>
          <cell r="J6164"/>
          <cell r="K6164"/>
          <cell r="L6164"/>
          <cell r="M6164" t="str">
            <v/>
          </cell>
          <cell r="N6164"/>
          <cell r="O6164"/>
          <cell r="P6164"/>
          <cell r="Q6164" t="str">
            <v/>
          </cell>
          <cell r="R6164"/>
          <cell r="S6164" t="str">
            <v/>
          </cell>
          <cell r="T6164"/>
          <cell r="U6164"/>
          <cell r="V6164" t="str">
            <v/>
          </cell>
        </row>
        <row r="6165">
          <cell r="A6165"/>
          <cell r="B6165" t="str">
            <v/>
          </cell>
          <cell r="C6165"/>
          <cell r="D6165" t="str">
            <v/>
          </cell>
          <cell r="E6165" t="str">
            <v/>
          </cell>
          <cell r="F6165" t="str">
            <v/>
          </cell>
          <cell r="G6165" t="str">
            <v/>
          </cell>
          <cell r="H6165" t="str">
            <v/>
          </cell>
          <cell r="I6165"/>
          <cell r="J6165"/>
          <cell r="K6165"/>
          <cell r="L6165"/>
          <cell r="M6165" t="str">
            <v/>
          </cell>
          <cell r="N6165"/>
          <cell r="O6165"/>
          <cell r="P6165"/>
          <cell r="Q6165" t="str">
            <v/>
          </cell>
          <cell r="R6165"/>
          <cell r="S6165" t="str">
            <v/>
          </cell>
          <cell r="T6165"/>
          <cell r="U6165"/>
          <cell r="V6165" t="str">
            <v/>
          </cell>
        </row>
        <row r="6166">
          <cell r="A6166"/>
          <cell r="B6166" t="str">
            <v/>
          </cell>
          <cell r="C6166"/>
          <cell r="D6166" t="str">
            <v/>
          </cell>
          <cell r="E6166" t="str">
            <v/>
          </cell>
          <cell r="F6166" t="str">
            <v/>
          </cell>
          <cell r="G6166" t="str">
            <v/>
          </cell>
          <cell r="H6166" t="str">
            <v/>
          </cell>
          <cell r="I6166"/>
          <cell r="J6166"/>
          <cell r="K6166"/>
          <cell r="L6166"/>
          <cell r="M6166" t="str">
            <v/>
          </cell>
          <cell r="N6166"/>
          <cell r="O6166"/>
          <cell r="P6166"/>
          <cell r="Q6166" t="str">
            <v/>
          </cell>
          <cell r="R6166"/>
          <cell r="S6166" t="str">
            <v/>
          </cell>
          <cell r="T6166"/>
          <cell r="U6166"/>
          <cell r="V6166" t="str">
            <v/>
          </cell>
        </row>
        <row r="6167">
          <cell r="A6167"/>
          <cell r="B6167" t="str">
            <v/>
          </cell>
          <cell r="C6167"/>
          <cell r="D6167" t="str">
            <v/>
          </cell>
          <cell r="E6167" t="str">
            <v/>
          </cell>
          <cell r="F6167" t="str">
            <v/>
          </cell>
          <cell r="G6167" t="str">
            <v/>
          </cell>
          <cell r="H6167" t="str">
            <v/>
          </cell>
          <cell r="I6167"/>
          <cell r="J6167"/>
          <cell r="K6167"/>
          <cell r="L6167"/>
          <cell r="M6167" t="str">
            <v/>
          </cell>
          <cell r="N6167"/>
          <cell r="O6167"/>
          <cell r="P6167"/>
          <cell r="Q6167" t="str">
            <v/>
          </cell>
          <cell r="R6167"/>
          <cell r="S6167" t="str">
            <v/>
          </cell>
          <cell r="T6167"/>
          <cell r="U6167"/>
          <cell r="V6167" t="str">
            <v/>
          </cell>
        </row>
        <row r="6168">
          <cell r="A6168"/>
          <cell r="B6168" t="str">
            <v/>
          </cell>
          <cell r="C6168"/>
          <cell r="D6168" t="str">
            <v/>
          </cell>
          <cell r="E6168" t="str">
            <v/>
          </cell>
          <cell r="F6168" t="str">
            <v/>
          </cell>
          <cell r="G6168" t="str">
            <v/>
          </cell>
          <cell r="H6168" t="str">
            <v/>
          </cell>
          <cell r="I6168"/>
          <cell r="J6168"/>
          <cell r="K6168"/>
          <cell r="L6168"/>
          <cell r="M6168" t="str">
            <v/>
          </cell>
          <cell r="N6168"/>
          <cell r="O6168"/>
          <cell r="P6168"/>
          <cell r="Q6168" t="str">
            <v/>
          </cell>
          <cell r="R6168"/>
          <cell r="S6168" t="str">
            <v/>
          </cell>
          <cell r="T6168"/>
          <cell r="U6168"/>
          <cell r="V6168" t="str">
            <v/>
          </cell>
        </row>
        <row r="6169">
          <cell r="A6169"/>
          <cell r="B6169" t="str">
            <v/>
          </cell>
          <cell r="C6169"/>
          <cell r="D6169" t="str">
            <v/>
          </cell>
          <cell r="E6169" t="str">
            <v/>
          </cell>
          <cell r="F6169" t="str">
            <v/>
          </cell>
          <cell r="G6169" t="str">
            <v/>
          </cell>
          <cell r="H6169" t="str">
            <v/>
          </cell>
          <cell r="I6169"/>
          <cell r="J6169"/>
          <cell r="K6169"/>
          <cell r="L6169"/>
          <cell r="M6169" t="str">
            <v/>
          </cell>
          <cell r="N6169"/>
          <cell r="O6169"/>
          <cell r="P6169"/>
          <cell r="Q6169" t="str">
            <v/>
          </cell>
          <cell r="R6169"/>
          <cell r="S6169" t="str">
            <v/>
          </cell>
          <cell r="T6169"/>
          <cell r="U6169"/>
          <cell r="V6169" t="str">
            <v/>
          </cell>
        </row>
        <row r="6170">
          <cell r="A6170"/>
          <cell r="B6170" t="str">
            <v/>
          </cell>
          <cell r="C6170"/>
          <cell r="D6170" t="str">
            <v/>
          </cell>
          <cell r="E6170" t="str">
            <v/>
          </cell>
          <cell r="F6170" t="str">
            <v/>
          </cell>
          <cell r="G6170" t="str">
            <v/>
          </cell>
          <cell r="H6170" t="str">
            <v/>
          </cell>
          <cell r="I6170"/>
          <cell r="J6170"/>
          <cell r="K6170"/>
          <cell r="L6170"/>
          <cell r="M6170" t="str">
            <v/>
          </cell>
          <cell r="N6170"/>
          <cell r="O6170"/>
          <cell r="P6170"/>
          <cell r="Q6170" t="str">
            <v/>
          </cell>
          <cell r="R6170"/>
          <cell r="S6170" t="str">
            <v/>
          </cell>
          <cell r="T6170"/>
          <cell r="U6170"/>
          <cell r="V6170" t="str">
            <v/>
          </cell>
        </row>
        <row r="6171">
          <cell r="A6171"/>
          <cell r="B6171" t="str">
            <v/>
          </cell>
          <cell r="C6171"/>
          <cell r="D6171" t="str">
            <v/>
          </cell>
          <cell r="E6171" t="str">
            <v/>
          </cell>
          <cell r="F6171" t="str">
            <v/>
          </cell>
          <cell r="G6171" t="str">
            <v/>
          </cell>
          <cell r="H6171" t="str">
            <v/>
          </cell>
          <cell r="I6171"/>
          <cell r="J6171"/>
          <cell r="K6171"/>
          <cell r="L6171"/>
          <cell r="M6171" t="str">
            <v/>
          </cell>
          <cell r="N6171"/>
          <cell r="O6171"/>
          <cell r="P6171"/>
          <cell r="Q6171" t="str">
            <v/>
          </cell>
          <cell r="R6171"/>
          <cell r="S6171" t="str">
            <v/>
          </cell>
          <cell r="T6171"/>
          <cell r="U6171"/>
          <cell r="V6171" t="str">
            <v/>
          </cell>
        </row>
        <row r="6172">
          <cell r="A6172"/>
          <cell r="B6172" t="str">
            <v/>
          </cell>
          <cell r="C6172"/>
          <cell r="D6172" t="str">
            <v/>
          </cell>
          <cell r="E6172" t="str">
            <v/>
          </cell>
          <cell r="F6172" t="str">
            <v/>
          </cell>
          <cell r="G6172" t="str">
            <v/>
          </cell>
          <cell r="H6172" t="str">
            <v/>
          </cell>
          <cell r="I6172"/>
          <cell r="J6172"/>
          <cell r="K6172"/>
          <cell r="L6172"/>
          <cell r="M6172" t="str">
            <v/>
          </cell>
          <cell r="N6172"/>
          <cell r="O6172"/>
          <cell r="P6172"/>
          <cell r="Q6172" t="str">
            <v/>
          </cell>
          <cell r="R6172"/>
          <cell r="S6172" t="str">
            <v/>
          </cell>
          <cell r="T6172"/>
          <cell r="U6172"/>
          <cell r="V6172" t="str">
            <v/>
          </cell>
        </row>
        <row r="6173">
          <cell r="A6173"/>
          <cell r="B6173" t="str">
            <v/>
          </cell>
          <cell r="C6173"/>
          <cell r="D6173" t="str">
            <v/>
          </cell>
          <cell r="E6173" t="str">
            <v/>
          </cell>
          <cell r="F6173" t="str">
            <v/>
          </cell>
          <cell r="G6173" t="str">
            <v/>
          </cell>
          <cell r="H6173" t="str">
            <v/>
          </cell>
          <cell r="I6173"/>
          <cell r="J6173"/>
          <cell r="K6173"/>
          <cell r="L6173"/>
          <cell r="M6173" t="str">
            <v/>
          </cell>
          <cell r="N6173"/>
          <cell r="O6173"/>
          <cell r="P6173"/>
          <cell r="Q6173" t="str">
            <v/>
          </cell>
          <cell r="R6173"/>
          <cell r="S6173" t="str">
            <v/>
          </cell>
          <cell r="T6173"/>
          <cell r="U6173"/>
          <cell r="V6173" t="str">
            <v/>
          </cell>
        </row>
        <row r="6174">
          <cell r="A6174"/>
          <cell r="B6174" t="str">
            <v/>
          </cell>
          <cell r="C6174"/>
          <cell r="D6174" t="str">
            <v/>
          </cell>
          <cell r="E6174" t="str">
            <v/>
          </cell>
          <cell r="F6174" t="str">
            <v/>
          </cell>
          <cell r="G6174" t="str">
            <v/>
          </cell>
          <cell r="H6174" t="str">
            <v/>
          </cell>
          <cell r="I6174"/>
          <cell r="J6174"/>
          <cell r="K6174"/>
          <cell r="L6174"/>
          <cell r="M6174" t="str">
            <v/>
          </cell>
          <cell r="N6174"/>
          <cell r="O6174"/>
          <cell r="P6174"/>
          <cell r="Q6174" t="str">
            <v/>
          </cell>
          <cell r="R6174"/>
          <cell r="S6174" t="str">
            <v/>
          </cell>
          <cell r="T6174"/>
          <cell r="U6174"/>
          <cell r="V6174" t="str">
            <v/>
          </cell>
        </row>
        <row r="6175">
          <cell r="A6175"/>
          <cell r="B6175" t="str">
            <v/>
          </cell>
          <cell r="C6175"/>
          <cell r="D6175" t="str">
            <v/>
          </cell>
          <cell r="E6175" t="str">
            <v/>
          </cell>
          <cell r="F6175" t="str">
            <v/>
          </cell>
          <cell r="G6175" t="str">
            <v/>
          </cell>
          <cell r="H6175" t="str">
            <v/>
          </cell>
          <cell r="I6175"/>
          <cell r="J6175"/>
          <cell r="K6175"/>
          <cell r="L6175"/>
          <cell r="M6175" t="str">
            <v/>
          </cell>
          <cell r="N6175"/>
          <cell r="O6175"/>
          <cell r="P6175"/>
          <cell r="Q6175" t="str">
            <v/>
          </cell>
          <cell r="R6175"/>
          <cell r="S6175" t="str">
            <v/>
          </cell>
          <cell r="T6175"/>
          <cell r="U6175"/>
          <cell r="V6175" t="str">
            <v/>
          </cell>
        </row>
        <row r="6176">
          <cell r="A6176"/>
          <cell r="B6176" t="str">
            <v/>
          </cell>
          <cell r="C6176"/>
          <cell r="D6176" t="str">
            <v/>
          </cell>
          <cell r="E6176" t="str">
            <v/>
          </cell>
          <cell r="F6176" t="str">
            <v/>
          </cell>
          <cell r="G6176" t="str">
            <v/>
          </cell>
          <cell r="H6176" t="str">
            <v/>
          </cell>
          <cell r="I6176"/>
          <cell r="J6176"/>
          <cell r="K6176"/>
          <cell r="L6176"/>
          <cell r="M6176" t="str">
            <v/>
          </cell>
          <cell r="N6176"/>
          <cell r="O6176"/>
          <cell r="P6176"/>
          <cell r="Q6176" t="str">
            <v/>
          </cell>
          <cell r="R6176"/>
          <cell r="S6176" t="str">
            <v/>
          </cell>
          <cell r="T6176"/>
          <cell r="U6176"/>
          <cell r="V6176" t="str">
            <v/>
          </cell>
        </row>
        <row r="6177">
          <cell r="A6177"/>
          <cell r="B6177" t="str">
            <v/>
          </cell>
          <cell r="C6177"/>
          <cell r="D6177" t="str">
            <v/>
          </cell>
          <cell r="E6177" t="str">
            <v/>
          </cell>
          <cell r="F6177" t="str">
            <v/>
          </cell>
          <cell r="G6177" t="str">
            <v/>
          </cell>
          <cell r="H6177" t="str">
            <v/>
          </cell>
          <cell r="I6177"/>
          <cell r="J6177"/>
          <cell r="K6177"/>
          <cell r="L6177"/>
          <cell r="M6177" t="str">
            <v/>
          </cell>
          <cell r="N6177"/>
          <cell r="O6177"/>
          <cell r="P6177"/>
          <cell r="Q6177" t="str">
            <v/>
          </cell>
          <cell r="R6177"/>
          <cell r="S6177" t="str">
            <v/>
          </cell>
          <cell r="T6177"/>
          <cell r="U6177"/>
          <cell r="V6177" t="str">
            <v/>
          </cell>
        </row>
        <row r="6178">
          <cell r="A6178"/>
          <cell r="B6178" t="str">
            <v/>
          </cell>
          <cell r="C6178"/>
          <cell r="D6178" t="str">
            <v/>
          </cell>
          <cell r="E6178" t="str">
            <v/>
          </cell>
          <cell r="F6178" t="str">
            <v/>
          </cell>
          <cell r="G6178" t="str">
            <v/>
          </cell>
          <cell r="H6178" t="str">
            <v/>
          </cell>
          <cell r="I6178"/>
          <cell r="J6178"/>
          <cell r="K6178"/>
          <cell r="L6178"/>
          <cell r="M6178" t="str">
            <v/>
          </cell>
          <cell r="N6178"/>
          <cell r="O6178"/>
          <cell r="P6178"/>
          <cell r="Q6178" t="str">
            <v/>
          </cell>
          <cell r="R6178"/>
          <cell r="S6178" t="str">
            <v/>
          </cell>
          <cell r="T6178"/>
          <cell r="U6178"/>
          <cell r="V6178" t="str">
            <v/>
          </cell>
        </row>
        <row r="6179">
          <cell r="A6179"/>
          <cell r="B6179" t="str">
            <v/>
          </cell>
          <cell r="C6179"/>
          <cell r="D6179" t="str">
            <v/>
          </cell>
          <cell r="E6179" t="str">
            <v/>
          </cell>
          <cell r="F6179" t="str">
            <v/>
          </cell>
          <cell r="G6179" t="str">
            <v/>
          </cell>
          <cell r="H6179" t="str">
            <v/>
          </cell>
          <cell r="I6179"/>
          <cell r="J6179"/>
          <cell r="K6179"/>
          <cell r="L6179"/>
          <cell r="M6179" t="str">
            <v/>
          </cell>
          <cell r="N6179"/>
          <cell r="O6179"/>
          <cell r="P6179"/>
          <cell r="Q6179" t="str">
            <v/>
          </cell>
          <cell r="R6179"/>
          <cell r="S6179" t="str">
            <v/>
          </cell>
          <cell r="T6179"/>
          <cell r="U6179"/>
          <cell r="V6179" t="str">
            <v/>
          </cell>
        </row>
        <row r="6180">
          <cell r="A6180"/>
          <cell r="B6180" t="str">
            <v/>
          </cell>
          <cell r="C6180"/>
          <cell r="D6180" t="str">
            <v/>
          </cell>
          <cell r="E6180" t="str">
            <v/>
          </cell>
          <cell r="F6180" t="str">
            <v/>
          </cell>
          <cell r="G6180" t="str">
            <v/>
          </cell>
          <cell r="H6180" t="str">
            <v/>
          </cell>
          <cell r="I6180"/>
          <cell r="J6180"/>
          <cell r="K6180"/>
          <cell r="L6180"/>
          <cell r="M6180" t="str">
            <v/>
          </cell>
          <cell r="N6180"/>
          <cell r="O6180"/>
          <cell r="P6180"/>
          <cell r="Q6180" t="str">
            <v/>
          </cell>
          <cell r="R6180"/>
          <cell r="S6180" t="str">
            <v/>
          </cell>
          <cell r="T6180"/>
          <cell r="U6180"/>
          <cell r="V6180" t="str">
            <v/>
          </cell>
        </row>
        <row r="6181">
          <cell r="A6181"/>
          <cell r="B6181" t="str">
            <v/>
          </cell>
          <cell r="C6181"/>
          <cell r="D6181" t="str">
            <v/>
          </cell>
          <cell r="E6181" t="str">
            <v/>
          </cell>
          <cell r="F6181" t="str">
            <v/>
          </cell>
          <cell r="G6181" t="str">
            <v/>
          </cell>
          <cell r="H6181" t="str">
            <v/>
          </cell>
          <cell r="I6181"/>
          <cell r="J6181"/>
          <cell r="K6181"/>
          <cell r="L6181"/>
          <cell r="M6181" t="str">
            <v/>
          </cell>
          <cell r="N6181"/>
          <cell r="O6181"/>
          <cell r="P6181"/>
          <cell r="Q6181" t="str">
            <v/>
          </cell>
          <cell r="R6181"/>
          <cell r="S6181" t="str">
            <v/>
          </cell>
          <cell r="T6181"/>
          <cell r="U6181"/>
          <cell r="V6181" t="str">
            <v/>
          </cell>
        </row>
        <row r="6182">
          <cell r="A6182"/>
          <cell r="B6182" t="str">
            <v/>
          </cell>
          <cell r="C6182"/>
          <cell r="D6182" t="str">
            <v/>
          </cell>
          <cell r="E6182" t="str">
            <v/>
          </cell>
          <cell r="F6182" t="str">
            <v/>
          </cell>
          <cell r="G6182" t="str">
            <v/>
          </cell>
          <cell r="H6182" t="str">
            <v/>
          </cell>
          <cell r="I6182"/>
          <cell r="J6182"/>
          <cell r="K6182"/>
          <cell r="L6182"/>
          <cell r="M6182" t="str">
            <v/>
          </cell>
          <cell r="N6182"/>
          <cell r="O6182"/>
          <cell r="P6182"/>
          <cell r="Q6182" t="str">
            <v/>
          </cell>
          <cell r="R6182"/>
          <cell r="S6182" t="str">
            <v/>
          </cell>
          <cell r="T6182"/>
          <cell r="U6182"/>
          <cell r="V6182" t="str">
            <v/>
          </cell>
        </row>
        <row r="6183">
          <cell r="A6183"/>
          <cell r="B6183" t="str">
            <v/>
          </cell>
          <cell r="C6183"/>
          <cell r="D6183" t="str">
            <v/>
          </cell>
          <cell r="E6183" t="str">
            <v/>
          </cell>
          <cell r="F6183" t="str">
            <v/>
          </cell>
          <cell r="G6183" t="str">
            <v/>
          </cell>
          <cell r="H6183" t="str">
            <v/>
          </cell>
          <cell r="I6183"/>
          <cell r="J6183"/>
          <cell r="K6183"/>
          <cell r="L6183"/>
          <cell r="M6183" t="str">
            <v/>
          </cell>
          <cell r="N6183"/>
          <cell r="O6183"/>
          <cell r="P6183"/>
          <cell r="Q6183" t="str">
            <v/>
          </cell>
          <cell r="R6183"/>
          <cell r="S6183" t="str">
            <v/>
          </cell>
          <cell r="T6183"/>
          <cell r="U6183"/>
          <cell r="V6183" t="str">
            <v/>
          </cell>
        </row>
        <row r="6184">
          <cell r="A6184"/>
          <cell r="B6184" t="str">
            <v/>
          </cell>
          <cell r="C6184"/>
          <cell r="D6184" t="str">
            <v/>
          </cell>
          <cell r="E6184" t="str">
            <v/>
          </cell>
          <cell r="F6184" t="str">
            <v/>
          </cell>
          <cell r="G6184" t="str">
            <v/>
          </cell>
          <cell r="H6184" t="str">
            <v/>
          </cell>
          <cell r="I6184"/>
          <cell r="J6184"/>
          <cell r="K6184"/>
          <cell r="L6184"/>
          <cell r="M6184" t="str">
            <v/>
          </cell>
          <cell r="N6184"/>
          <cell r="O6184"/>
          <cell r="P6184"/>
          <cell r="Q6184" t="str">
            <v/>
          </cell>
          <cell r="R6184"/>
          <cell r="S6184" t="str">
            <v/>
          </cell>
          <cell r="T6184"/>
          <cell r="U6184"/>
          <cell r="V6184" t="str">
            <v/>
          </cell>
        </row>
        <row r="6185">
          <cell r="A6185"/>
          <cell r="B6185" t="str">
            <v/>
          </cell>
          <cell r="C6185"/>
          <cell r="D6185" t="str">
            <v/>
          </cell>
          <cell r="E6185" t="str">
            <v/>
          </cell>
          <cell r="F6185" t="str">
            <v/>
          </cell>
          <cell r="G6185" t="str">
            <v/>
          </cell>
          <cell r="H6185" t="str">
            <v/>
          </cell>
          <cell r="I6185"/>
          <cell r="J6185"/>
          <cell r="K6185"/>
          <cell r="L6185"/>
          <cell r="M6185" t="str">
            <v/>
          </cell>
          <cell r="N6185"/>
          <cell r="O6185"/>
          <cell r="P6185"/>
          <cell r="Q6185" t="str">
            <v/>
          </cell>
          <cell r="R6185"/>
          <cell r="S6185" t="str">
            <v/>
          </cell>
          <cell r="T6185"/>
          <cell r="U6185"/>
          <cell r="V6185" t="str">
            <v/>
          </cell>
        </row>
        <row r="6186">
          <cell r="A6186"/>
          <cell r="B6186" t="str">
            <v/>
          </cell>
          <cell r="C6186"/>
          <cell r="D6186" t="str">
            <v/>
          </cell>
          <cell r="E6186" t="str">
            <v/>
          </cell>
          <cell r="F6186" t="str">
            <v/>
          </cell>
          <cell r="G6186" t="str">
            <v/>
          </cell>
          <cell r="H6186" t="str">
            <v/>
          </cell>
          <cell r="I6186"/>
          <cell r="J6186"/>
          <cell r="K6186"/>
          <cell r="L6186"/>
          <cell r="M6186" t="str">
            <v/>
          </cell>
          <cell r="N6186"/>
          <cell r="O6186"/>
          <cell r="P6186"/>
          <cell r="Q6186" t="str">
            <v/>
          </cell>
          <cell r="R6186"/>
          <cell r="S6186" t="str">
            <v/>
          </cell>
          <cell r="T6186"/>
          <cell r="U6186"/>
          <cell r="V6186" t="str">
            <v/>
          </cell>
        </row>
        <row r="6187">
          <cell r="A6187"/>
          <cell r="B6187" t="str">
            <v/>
          </cell>
          <cell r="C6187"/>
          <cell r="D6187" t="str">
            <v/>
          </cell>
          <cell r="E6187" t="str">
            <v/>
          </cell>
          <cell r="F6187" t="str">
            <v/>
          </cell>
          <cell r="G6187" t="str">
            <v/>
          </cell>
          <cell r="H6187" t="str">
            <v/>
          </cell>
          <cell r="I6187"/>
          <cell r="J6187"/>
          <cell r="K6187"/>
          <cell r="L6187"/>
          <cell r="M6187" t="str">
            <v/>
          </cell>
          <cell r="N6187"/>
          <cell r="O6187"/>
          <cell r="P6187"/>
          <cell r="Q6187" t="str">
            <v/>
          </cell>
          <cell r="R6187"/>
          <cell r="S6187" t="str">
            <v/>
          </cell>
          <cell r="T6187"/>
          <cell r="U6187"/>
          <cell r="V6187" t="str">
            <v/>
          </cell>
        </row>
        <row r="6188">
          <cell r="A6188"/>
          <cell r="B6188" t="str">
            <v/>
          </cell>
          <cell r="C6188"/>
          <cell r="D6188" t="str">
            <v/>
          </cell>
          <cell r="E6188" t="str">
            <v/>
          </cell>
          <cell r="F6188" t="str">
            <v/>
          </cell>
          <cell r="G6188" t="str">
            <v/>
          </cell>
          <cell r="H6188" t="str">
            <v/>
          </cell>
          <cell r="I6188"/>
          <cell r="J6188"/>
          <cell r="K6188"/>
          <cell r="L6188"/>
          <cell r="M6188" t="str">
            <v/>
          </cell>
          <cell r="N6188"/>
          <cell r="O6188"/>
          <cell r="P6188"/>
          <cell r="Q6188" t="str">
            <v/>
          </cell>
          <cell r="R6188"/>
          <cell r="S6188" t="str">
            <v/>
          </cell>
          <cell r="T6188"/>
          <cell r="U6188"/>
          <cell r="V6188" t="str">
            <v/>
          </cell>
        </row>
        <row r="6189">
          <cell r="A6189"/>
          <cell r="B6189" t="str">
            <v/>
          </cell>
          <cell r="C6189"/>
          <cell r="D6189" t="str">
            <v/>
          </cell>
          <cell r="E6189" t="str">
            <v/>
          </cell>
          <cell r="F6189" t="str">
            <v/>
          </cell>
          <cell r="G6189" t="str">
            <v/>
          </cell>
          <cell r="H6189" t="str">
            <v/>
          </cell>
          <cell r="I6189"/>
          <cell r="J6189"/>
          <cell r="K6189"/>
          <cell r="L6189"/>
          <cell r="M6189" t="str">
            <v/>
          </cell>
          <cell r="N6189"/>
          <cell r="O6189"/>
          <cell r="P6189"/>
          <cell r="Q6189" t="str">
            <v/>
          </cell>
          <cell r="R6189"/>
          <cell r="S6189" t="str">
            <v/>
          </cell>
          <cell r="T6189"/>
          <cell r="U6189"/>
          <cell r="V6189" t="str">
            <v/>
          </cell>
        </row>
        <row r="6190">
          <cell r="A6190"/>
          <cell r="B6190" t="str">
            <v/>
          </cell>
          <cell r="C6190"/>
          <cell r="D6190" t="str">
            <v/>
          </cell>
          <cell r="E6190" t="str">
            <v/>
          </cell>
          <cell r="F6190" t="str">
            <v/>
          </cell>
          <cell r="G6190" t="str">
            <v/>
          </cell>
          <cell r="H6190" t="str">
            <v/>
          </cell>
          <cell r="I6190"/>
          <cell r="J6190"/>
          <cell r="K6190"/>
          <cell r="L6190"/>
          <cell r="M6190" t="str">
            <v/>
          </cell>
          <cell r="N6190"/>
          <cell r="O6190"/>
          <cell r="P6190"/>
          <cell r="Q6190" t="str">
            <v/>
          </cell>
          <cell r="R6190"/>
          <cell r="S6190" t="str">
            <v/>
          </cell>
          <cell r="T6190"/>
          <cell r="U6190"/>
          <cell r="V6190" t="str">
            <v/>
          </cell>
        </row>
        <row r="6191">
          <cell r="A6191"/>
          <cell r="B6191" t="str">
            <v/>
          </cell>
          <cell r="C6191"/>
          <cell r="D6191" t="str">
            <v/>
          </cell>
          <cell r="E6191" t="str">
            <v/>
          </cell>
          <cell r="F6191" t="str">
            <v/>
          </cell>
          <cell r="G6191" t="str">
            <v/>
          </cell>
          <cell r="H6191" t="str">
            <v/>
          </cell>
          <cell r="I6191"/>
          <cell r="J6191"/>
          <cell r="K6191"/>
          <cell r="L6191"/>
          <cell r="M6191" t="str">
            <v/>
          </cell>
          <cell r="N6191"/>
          <cell r="O6191"/>
          <cell r="P6191"/>
          <cell r="Q6191" t="str">
            <v/>
          </cell>
          <cell r="R6191"/>
          <cell r="S6191" t="str">
            <v/>
          </cell>
          <cell r="T6191"/>
          <cell r="U6191"/>
          <cell r="V6191" t="str">
            <v/>
          </cell>
        </row>
        <row r="6192">
          <cell r="A6192"/>
          <cell r="B6192" t="str">
            <v/>
          </cell>
          <cell r="C6192"/>
          <cell r="D6192" t="str">
            <v/>
          </cell>
          <cell r="E6192" t="str">
            <v/>
          </cell>
          <cell r="F6192" t="str">
            <v/>
          </cell>
          <cell r="G6192" t="str">
            <v/>
          </cell>
          <cell r="H6192" t="str">
            <v/>
          </cell>
          <cell r="I6192"/>
          <cell r="J6192"/>
          <cell r="K6192"/>
          <cell r="L6192"/>
          <cell r="M6192" t="str">
            <v/>
          </cell>
          <cell r="N6192"/>
          <cell r="O6192"/>
          <cell r="P6192"/>
          <cell r="Q6192" t="str">
            <v/>
          </cell>
          <cell r="R6192"/>
          <cell r="S6192" t="str">
            <v/>
          </cell>
          <cell r="T6192"/>
          <cell r="U6192"/>
          <cell r="V6192" t="str">
            <v/>
          </cell>
        </row>
        <row r="6193">
          <cell r="A6193"/>
          <cell r="B6193" t="str">
            <v/>
          </cell>
          <cell r="C6193"/>
          <cell r="D6193" t="str">
            <v/>
          </cell>
          <cell r="E6193" t="str">
            <v/>
          </cell>
          <cell r="F6193" t="str">
            <v/>
          </cell>
          <cell r="G6193" t="str">
            <v/>
          </cell>
          <cell r="H6193" t="str">
            <v/>
          </cell>
          <cell r="I6193"/>
          <cell r="J6193"/>
          <cell r="K6193"/>
          <cell r="L6193"/>
          <cell r="M6193" t="str">
            <v/>
          </cell>
          <cell r="N6193"/>
          <cell r="O6193"/>
          <cell r="P6193"/>
          <cell r="Q6193" t="str">
            <v/>
          </cell>
          <cell r="R6193"/>
          <cell r="S6193" t="str">
            <v/>
          </cell>
          <cell r="T6193"/>
          <cell r="U6193"/>
          <cell r="V6193" t="str">
            <v/>
          </cell>
        </row>
        <row r="6194">
          <cell r="A6194"/>
          <cell r="B6194" t="str">
            <v/>
          </cell>
          <cell r="C6194"/>
          <cell r="D6194" t="str">
            <v/>
          </cell>
          <cell r="E6194" t="str">
            <v/>
          </cell>
          <cell r="F6194" t="str">
            <v/>
          </cell>
          <cell r="G6194" t="str">
            <v/>
          </cell>
          <cell r="H6194" t="str">
            <v/>
          </cell>
          <cell r="I6194"/>
          <cell r="J6194"/>
          <cell r="K6194"/>
          <cell r="L6194"/>
          <cell r="M6194" t="str">
            <v/>
          </cell>
          <cell r="N6194"/>
          <cell r="O6194"/>
          <cell r="P6194"/>
          <cell r="Q6194" t="str">
            <v/>
          </cell>
          <cell r="R6194"/>
          <cell r="S6194" t="str">
            <v/>
          </cell>
          <cell r="T6194"/>
          <cell r="U6194"/>
          <cell r="V6194" t="str">
            <v/>
          </cell>
        </row>
        <row r="6195">
          <cell r="A6195"/>
          <cell r="B6195" t="str">
            <v/>
          </cell>
          <cell r="C6195"/>
          <cell r="D6195" t="str">
            <v/>
          </cell>
          <cell r="E6195" t="str">
            <v/>
          </cell>
          <cell r="F6195" t="str">
            <v/>
          </cell>
          <cell r="G6195" t="str">
            <v/>
          </cell>
          <cell r="H6195" t="str">
            <v/>
          </cell>
          <cell r="I6195"/>
          <cell r="J6195"/>
          <cell r="K6195"/>
          <cell r="L6195"/>
          <cell r="M6195" t="str">
            <v/>
          </cell>
          <cell r="N6195"/>
          <cell r="O6195"/>
          <cell r="P6195"/>
          <cell r="Q6195" t="str">
            <v/>
          </cell>
          <cell r="R6195"/>
          <cell r="S6195" t="str">
            <v/>
          </cell>
          <cell r="T6195"/>
          <cell r="U6195"/>
          <cell r="V6195" t="str">
            <v/>
          </cell>
        </row>
        <row r="6196">
          <cell r="A6196"/>
          <cell r="B6196" t="str">
            <v/>
          </cell>
          <cell r="C6196"/>
          <cell r="D6196" t="str">
            <v/>
          </cell>
          <cell r="E6196" t="str">
            <v/>
          </cell>
          <cell r="F6196" t="str">
            <v/>
          </cell>
          <cell r="G6196" t="str">
            <v/>
          </cell>
          <cell r="H6196" t="str">
            <v/>
          </cell>
          <cell r="I6196"/>
          <cell r="J6196"/>
          <cell r="K6196"/>
          <cell r="L6196"/>
          <cell r="M6196" t="str">
            <v/>
          </cell>
          <cell r="N6196"/>
          <cell r="O6196"/>
          <cell r="P6196"/>
          <cell r="Q6196" t="str">
            <v/>
          </cell>
          <cell r="R6196"/>
          <cell r="S6196" t="str">
            <v/>
          </cell>
          <cell r="T6196"/>
          <cell r="U6196"/>
          <cell r="V6196" t="str">
            <v/>
          </cell>
        </row>
        <row r="6197">
          <cell r="A6197"/>
          <cell r="B6197" t="str">
            <v/>
          </cell>
          <cell r="C6197"/>
          <cell r="D6197" t="str">
            <v/>
          </cell>
          <cell r="E6197" t="str">
            <v/>
          </cell>
          <cell r="F6197" t="str">
            <v/>
          </cell>
          <cell r="G6197" t="str">
            <v/>
          </cell>
          <cell r="H6197" t="str">
            <v/>
          </cell>
          <cell r="I6197"/>
          <cell r="J6197"/>
          <cell r="K6197"/>
          <cell r="L6197"/>
          <cell r="M6197" t="str">
            <v/>
          </cell>
          <cell r="N6197"/>
          <cell r="O6197"/>
          <cell r="P6197"/>
          <cell r="Q6197" t="str">
            <v/>
          </cell>
          <cell r="R6197"/>
          <cell r="S6197" t="str">
            <v/>
          </cell>
          <cell r="T6197"/>
          <cell r="U6197"/>
          <cell r="V6197" t="str">
            <v/>
          </cell>
        </row>
        <row r="6198">
          <cell r="A6198"/>
          <cell r="B6198" t="str">
            <v/>
          </cell>
          <cell r="C6198"/>
          <cell r="D6198" t="str">
            <v/>
          </cell>
          <cell r="E6198" t="str">
            <v/>
          </cell>
          <cell r="F6198" t="str">
            <v/>
          </cell>
          <cell r="G6198" t="str">
            <v/>
          </cell>
          <cell r="H6198" t="str">
            <v/>
          </cell>
          <cell r="I6198"/>
          <cell r="J6198"/>
          <cell r="K6198"/>
          <cell r="L6198"/>
          <cell r="M6198" t="str">
            <v/>
          </cell>
          <cell r="N6198"/>
          <cell r="O6198"/>
          <cell r="P6198"/>
          <cell r="Q6198" t="str">
            <v/>
          </cell>
          <cell r="R6198"/>
          <cell r="S6198" t="str">
            <v/>
          </cell>
          <cell r="T6198"/>
          <cell r="U6198"/>
          <cell r="V6198" t="str">
            <v/>
          </cell>
        </row>
        <row r="6199">
          <cell r="A6199"/>
          <cell r="B6199" t="str">
            <v/>
          </cell>
          <cell r="C6199"/>
          <cell r="D6199" t="str">
            <v/>
          </cell>
          <cell r="E6199" t="str">
            <v/>
          </cell>
          <cell r="F6199" t="str">
            <v/>
          </cell>
          <cell r="G6199" t="str">
            <v/>
          </cell>
          <cell r="H6199" t="str">
            <v/>
          </cell>
          <cell r="I6199"/>
          <cell r="J6199"/>
          <cell r="K6199"/>
          <cell r="L6199"/>
          <cell r="M6199" t="str">
            <v/>
          </cell>
          <cell r="N6199"/>
          <cell r="O6199"/>
          <cell r="P6199"/>
          <cell r="Q6199" t="str">
            <v/>
          </cell>
          <cell r="R6199"/>
          <cell r="S6199" t="str">
            <v/>
          </cell>
          <cell r="T6199"/>
          <cell r="U6199"/>
          <cell r="V6199" t="str">
            <v/>
          </cell>
        </row>
        <row r="6200">
          <cell r="A6200"/>
          <cell r="B6200" t="str">
            <v/>
          </cell>
          <cell r="C6200"/>
          <cell r="D6200" t="str">
            <v/>
          </cell>
          <cell r="E6200" t="str">
            <v/>
          </cell>
          <cell r="F6200" t="str">
            <v/>
          </cell>
          <cell r="G6200" t="str">
            <v/>
          </cell>
          <cell r="H6200" t="str">
            <v/>
          </cell>
          <cell r="I6200"/>
          <cell r="J6200"/>
          <cell r="K6200"/>
          <cell r="L6200"/>
          <cell r="M6200" t="str">
            <v/>
          </cell>
          <cell r="N6200"/>
          <cell r="O6200"/>
          <cell r="P6200"/>
          <cell r="Q6200" t="str">
            <v/>
          </cell>
          <cell r="R6200"/>
          <cell r="S6200" t="str">
            <v/>
          </cell>
          <cell r="T6200"/>
          <cell r="U6200"/>
          <cell r="V6200" t="str">
            <v/>
          </cell>
        </row>
        <row r="6201">
          <cell r="A6201"/>
          <cell r="B6201" t="str">
            <v/>
          </cell>
          <cell r="C6201"/>
          <cell r="D6201" t="str">
            <v/>
          </cell>
          <cell r="E6201" t="str">
            <v/>
          </cell>
          <cell r="F6201" t="str">
            <v/>
          </cell>
          <cell r="G6201" t="str">
            <v/>
          </cell>
          <cell r="H6201" t="str">
            <v/>
          </cell>
          <cell r="I6201"/>
          <cell r="J6201"/>
          <cell r="K6201"/>
          <cell r="L6201"/>
          <cell r="M6201" t="str">
            <v/>
          </cell>
          <cell r="N6201"/>
          <cell r="O6201"/>
          <cell r="P6201"/>
          <cell r="Q6201" t="str">
            <v/>
          </cell>
          <cell r="R6201"/>
          <cell r="S6201" t="str">
            <v/>
          </cell>
          <cell r="T6201"/>
          <cell r="U6201"/>
          <cell r="V6201" t="str">
            <v/>
          </cell>
        </row>
        <row r="6202">
          <cell r="A6202"/>
          <cell r="B6202" t="str">
            <v/>
          </cell>
          <cell r="C6202"/>
          <cell r="D6202" t="str">
            <v/>
          </cell>
          <cell r="E6202" t="str">
            <v/>
          </cell>
          <cell r="F6202" t="str">
            <v/>
          </cell>
          <cell r="G6202" t="str">
            <v/>
          </cell>
          <cell r="H6202" t="str">
            <v/>
          </cell>
          <cell r="I6202"/>
          <cell r="J6202"/>
          <cell r="K6202"/>
          <cell r="L6202"/>
          <cell r="M6202" t="str">
            <v/>
          </cell>
          <cell r="N6202"/>
          <cell r="O6202"/>
          <cell r="P6202"/>
          <cell r="Q6202" t="str">
            <v/>
          </cell>
          <cell r="R6202"/>
          <cell r="S6202" t="str">
            <v/>
          </cell>
          <cell r="T6202"/>
          <cell r="U6202"/>
          <cell r="V6202" t="str">
            <v/>
          </cell>
        </row>
        <row r="6203">
          <cell r="A6203"/>
          <cell r="B6203" t="str">
            <v/>
          </cell>
          <cell r="C6203"/>
          <cell r="D6203" t="str">
            <v/>
          </cell>
          <cell r="E6203" t="str">
            <v/>
          </cell>
          <cell r="F6203" t="str">
            <v/>
          </cell>
          <cell r="G6203" t="str">
            <v/>
          </cell>
          <cell r="H6203" t="str">
            <v/>
          </cell>
          <cell r="I6203"/>
          <cell r="J6203"/>
          <cell r="K6203"/>
          <cell r="L6203"/>
          <cell r="M6203" t="str">
            <v/>
          </cell>
          <cell r="N6203"/>
          <cell r="O6203"/>
          <cell r="P6203"/>
          <cell r="Q6203" t="str">
            <v/>
          </cell>
          <cell r="R6203"/>
          <cell r="S6203" t="str">
            <v/>
          </cell>
          <cell r="T6203"/>
          <cell r="U6203"/>
          <cell r="V6203" t="str">
            <v/>
          </cell>
        </row>
        <row r="6204">
          <cell r="A6204"/>
          <cell r="B6204" t="str">
            <v/>
          </cell>
          <cell r="C6204"/>
          <cell r="D6204" t="str">
            <v/>
          </cell>
          <cell r="E6204" t="str">
            <v/>
          </cell>
          <cell r="F6204" t="str">
            <v/>
          </cell>
          <cell r="G6204" t="str">
            <v/>
          </cell>
          <cell r="H6204" t="str">
            <v/>
          </cell>
          <cell r="I6204"/>
          <cell r="J6204"/>
          <cell r="K6204"/>
          <cell r="L6204"/>
          <cell r="M6204" t="str">
            <v/>
          </cell>
          <cell r="N6204"/>
          <cell r="O6204"/>
          <cell r="P6204"/>
          <cell r="Q6204" t="str">
            <v/>
          </cell>
          <cell r="R6204"/>
          <cell r="S6204" t="str">
            <v/>
          </cell>
          <cell r="T6204"/>
          <cell r="U6204"/>
          <cell r="V6204" t="str">
            <v/>
          </cell>
        </row>
        <row r="6205">
          <cell r="A6205"/>
          <cell r="B6205" t="str">
            <v/>
          </cell>
          <cell r="C6205"/>
          <cell r="D6205" t="str">
            <v/>
          </cell>
          <cell r="E6205" t="str">
            <v/>
          </cell>
          <cell r="F6205" t="str">
            <v/>
          </cell>
          <cell r="G6205" t="str">
            <v/>
          </cell>
          <cell r="H6205" t="str">
            <v/>
          </cell>
          <cell r="I6205"/>
          <cell r="J6205"/>
          <cell r="K6205"/>
          <cell r="L6205"/>
          <cell r="M6205" t="str">
            <v/>
          </cell>
          <cell r="N6205"/>
          <cell r="O6205"/>
          <cell r="P6205"/>
          <cell r="Q6205" t="str">
            <v/>
          </cell>
          <cell r="R6205"/>
          <cell r="S6205" t="str">
            <v/>
          </cell>
          <cell r="T6205"/>
          <cell r="U6205"/>
          <cell r="V6205" t="str">
            <v/>
          </cell>
        </row>
        <row r="6206">
          <cell r="A6206"/>
          <cell r="B6206" t="str">
            <v/>
          </cell>
          <cell r="C6206"/>
          <cell r="D6206" t="str">
            <v/>
          </cell>
          <cell r="E6206" t="str">
            <v/>
          </cell>
          <cell r="F6206" t="str">
            <v/>
          </cell>
          <cell r="G6206" t="str">
            <v/>
          </cell>
          <cell r="H6206" t="str">
            <v/>
          </cell>
          <cell r="I6206"/>
          <cell r="J6206"/>
          <cell r="K6206"/>
          <cell r="L6206"/>
          <cell r="M6206" t="str">
            <v/>
          </cell>
          <cell r="N6206"/>
          <cell r="O6206"/>
          <cell r="P6206"/>
          <cell r="Q6206" t="str">
            <v/>
          </cell>
          <cell r="R6206"/>
          <cell r="S6206" t="str">
            <v/>
          </cell>
          <cell r="T6206"/>
          <cell r="U6206"/>
          <cell r="V6206" t="str">
            <v/>
          </cell>
        </row>
        <row r="6207">
          <cell r="A6207"/>
          <cell r="B6207" t="str">
            <v/>
          </cell>
          <cell r="C6207"/>
          <cell r="D6207" t="str">
            <v/>
          </cell>
          <cell r="E6207" t="str">
            <v/>
          </cell>
          <cell r="F6207" t="str">
            <v/>
          </cell>
          <cell r="G6207" t="str">
            <v/>
          </cell>
          <cell r="H6207" t="str">
            <v/>
          </cell>
          <cell r="I6207"/>
          <cell r="J6207"/>
          <cell r="K6207"/>
          <cell r="L6207"/>
          <cell r="M6207" t="str">
            <v/>
          </cell>
          <cell r="N6207"/>
          <cell r="O6207"/>
          <cell r="P6207"/>
          <cell r="Q6207" t="str">
            <v/>
          </cell>
          <cell r="R6207"/>
          <cell r="S6207" t="str">
            <v/>
          </cell>
          <cell r="T6207"/>
          <cell r="U6207"/>
          <cell r="V6207" t="str">
            <v/>
          </cell>
        </row>
        <row r="6208">
          <cell r="A6208"/>
          <cell r="B6208" t="str">
            <v/>
          </cell>
          <cell r="C6208"/>
          <cell r="D6208" t="str">
            <v/>
          </cell>
          <cell r="E6208" t="str">
            <v/>
          </cell>
          <cell r="F6208" t="str">
            <v/>
          </cell>
          <cell r="G6208" t="str">
            <v/>
          </cell>
          <cell r="H6208" t="str">
            <v/>
          </cell>
          <cell r="I6208"/>
          <cell r="J6208"/>
          <cell r="K6208"/>
          <cell r="L6208"/>
          <cell r="M6208" t="str">
            <v/>
          </cell>
          <cell r="N6208"/>
          <cell r="O6208"/>
          <cell r="P6208"/>
          <cell r="Q6208" t="str">
            <v/>
          </cell>
          <cell r="R6208"/>
          <cell r="S6208" t="str">
            <v/>
          </cell>
          <cell r="T6208"/>
          <cell r="U6208"/>
          <cell r="V6208" t="str">
            <v/>
          </cell>
        </row>
        <row r="6209">
          <cell r="A6209"/>
          <cell r="B6209" t="str">
            <v/>
          </cell>
          <cell r="C6209"/>
          <cell r="D6209" t="str">
            <v/>
          </cell>
          <cell r="E6209" t="str">
            <v/>
          </cell>
          <cell r="F6209" t="str">
            <v/>
          </cell>
          <cell r="G6209" t="str">
            <v/>
          </cell>
          <cell r="H6209" t="str">
            <v/>
          </cell>
          <cell r="I6209"/>
          <cell r="J6209"/>
          <cell r="K6209"/>
          <cell r="L6209"/>
          <cell r="M6209" t="str">
            <v/>
          </cell>
          <cell r="N6209"/>
          <cell r="O6209"/>
          <cell r="P6209"/>
          <cell r="Q6209" t="str">
            <v/>
          </cell>
          <cell r="R6209"/>
          <cell r="S6209" t="str">
            <v/>
          </cell>
          <cell r="T6209"/>
          <cell r="U6209"/>
          <cell r="V6209" t="str">
            <v/>
          </cell>
        </row>
        <row r="6210">
          <cell r="A6210"/>
          <cell r="B6210" t="str">
            <v/>
          </cell>
          <cell r="C6210"/>
          <cell r="D6210" t="str">
            <v/>
          </cell>
          <cell r="E6210" t="str">
            <v/>
          </cell>
          <cell r="F6210" t="str">
            <v/>
          </cell>
          <cell r="G6210" t="str">
            <v/>
          </cell>
          <cell r="H6210" t="str">
            <v/>
          </cell>
          <cell r="I6210"/>
          <cell r="J6210"/>
          <cell r="K6210"/>
          <cell r="L6210"/>
          <cell r="M6210" t="str">
            <v/>
          </cell>
          <cell r="N6210"/>
          <cell r="O6210"/>
          <cell r="P6210"/>
          <cell r="Q6210" t="str">
            <v/>
          </cell>
          <cell r="R6210"/>
          <cell r="S6210" t="str">
            <v/>
          </cell>
          <cell r="T6210"/>
          <cell r="U6210"/>
          <cell r="V6210" t="str">
            <v/>
          </cell>
        </row>
        <row r="6211">
          <cell r="A6211"/>
          <cell r="B6211" t="str">
            <v/>
          </cell>
          <cell r="C6211"/>
          <cell r="D6211" t="str">
            <v/>
          </cell>
          <cell r="E6211" t="str">
            <v/>
          </cell>
          <cell r="F6211" t="str">
            <v/>
          </cell>
          <cell r="G6211" t="str">
            <v/>
          </cell>
          <cell r="H6211" t="str">
            <v/>
          </cell>
          <cell r="I6211"/>
          <cell r="J6211"/>
          <cell r="K6211"/>
          <cell r="L6211"/>
          <cell r="M6211" t="str">
            <v/>
          </cell>
          <cell r="N6211"/>
          <cell r="O6211"/>
          <cell r="P6211"/>
          <cell r="Q6211" t="str">
            <v/>
          </cell>
          <cell r="R6211"/>
          <cell r="S6211" t="str">
            <v/>
          </cell>
          <cell r="T6211"/>
          <cell r="U6211"/>
          <cell r="V6211" t="str">
            <v/>
          </cell>
        </row>
        <row r="6212">
          <cell r="A6212"/>
          <cell r="B6212" t="str">
            <v/>
          </cell>
          <cell r="C6212"/>
          <cell r="D6212" t="str">
            <v/>
          </cell>
          <cell r="E6212" t="str">
            <v/>
          </cell>
          <cell r="F6212" t="str">
            <v/>
          </cell>
          <cell r="G6212" t="str">
            <v/>
          </cell>
          <cell r="H6212" t="str">
            <v/>
          </cell>
          <cell r="I6212"/>
          <cell r="J6212"/>
          <cell r="K6212"/>
          <cell r="L6212"/>
          <cell r="M6212" t="str">
            <v/>
          </cell>
          <cell r="N6212"/>
          <cell r="O6212"/>
          <cell r="P6212"/>
          <cell r="Q6212" t="str">
            <v/>
          </cell>
          <cell r="R6212"/>
          <cell r="S6212" t="str">
            <v/>
          </cell>
          <cell r="T6212"/>
          <cell r="U6212"/>
          <cell r="V6212" t="str">
            <v/>
          </cell>
        </row>
        <row r="6213">
          <cell r="A6213"/>
          <cell r="B6213" t="str">
            <v/>
          </cell>
          <cell r="C6213"/>
          <cell r="D6213" t="str">
            <v/>
          </cell>
          <cell r="E6213" t="str">
            <v/>
          </cell>
          <cell r="F6213" t="str">
            <v/>
          </cell>
          <cell r="G6213" t="str">
            <v/>
          </cell>
          <cell r="H6213" t="str">
            <v/>
          </cell>
          <cell r="I6213"/>
          <cell r="J6213"/>
          <cell r="K6213"/>
          <cell r="L6213"/>
          <cell r="M6213" t="str">
            <v/>
          </cell>
          <cell r="N6213"/>
          <cell r="O6213"/>
          <cell r="P6213"/>
          <cell r="Q6213" t="str">
            <v/>
          </cell>
          <cell r="R6213"/>
          <cell r="S6213" t="str">
            <v/>
          </cell>
          <cell r="T6213"/>
          <cell r="U6213"/>
          <cell r="V6213" t="str">
            <v/>
          </cell>
        </row>
        <row r="6214">
          <cell r="A6214"/>
          <cell r="B6214" t="str">
            <v/>
          </cell>
          <cell r="C6214"/>
          <cell r="D6214" t="str">
            <v/>
          </cell>
          <cell r="E6214" t="str">
            <v/>
          </cell>
          <cell r="F6214" t="str">
            <v/>
          </cell>
          <cell r="G6214" t="str">
            <v/>
          </cell>
          <cell r="H6214" t="str">
            <v/>
          </cell>
          <cell r="I6214"/>
          <cell r="J6214"/>
          <cell r="K6214"/>
          <cell r="L6214"/>
          <cell r="M6214" t="str">
            <v/>
          </cell>
          <cell r="N6214"/>
          <cell r="O6214"/>
          <cell r="P6214"/>
          <cell r="Q6214" t="str">
            <v/>
          </cell>
          <cell r="R6214"/>
          <cell r="S6214" t="str">
            <v/>
          </cell>
          <cell r="T6214"/>
          <cell r="U6214"/>
          <cell r="V6214" t="str">
            <v/>
          </cell>
        </row>
        <row r="6215">
          <cell r="A6215"/>
          <cell r="B6215" t="str">
            <v/>
          </cell>
          <cell r="C6215"/>
          <cell r="D6215" t="str">
            <v/>
          </cell>
          <cell r="E6215" t="str">
            <v/>
          </cell>
          <cell r="F6215" t="str">
            <v/>
          </cell>
          <cell r="G6215" t="str">
            <v/>
          </cell>
          <cell r="H6215" t="str">
            <v/>
          </cell>
          <cell r="I6215"/>
          <cell r="J6215"/>
          <cell r="K6215"/>
          <cell r="L6215"/>
          <cell r="M6215" t="str">
            <v/>
          </cell>
          <cell r="N6215"/>
          <cell r="O6215"/>
          <cell r="P6215"/>
          <cell r="Q6215" t="str">
            <v/>
          </cell>
          <cell r="R6215"/>
          <cell r="S6215" t="str">
            <v/>
          </cell>
          <cell r="T6215"/>
          <cell r="U6215"/>
          <cell r="V6215" t="str">
            <v/>
          </cell>
        </row>
        <row r="6216">
          <cell r="A6216"/>
          <cell r="B6216" t="str">
            <v/>
          </cell>
          <cell r="C6216"/>
          <cell r="D6216" t="str">
            <v/>
          </cell>
          <cell r="E6216" t="str">
            <v/>
          </cell>
          <cell r="F6216" t="str">
            <v/>
          </cell>
          <cell r="G6216" t="str">
            <v/>
          </cell>
          <cell r="H6216" t="str">
            <v/>
          </cell>
          <cell r="I6216"/>
          <cell r="J6216"/>
          <cell r="K6216"/>
          <cell r="L6216"/>
          <cell r="M6216" t="str">
            <v/>
          </cell>
          <cell r="N6216"/>
          <cell r="O6216"/>
          <cell r="P6216"/>
          <cell r="Q6216" t="str">
            <v/>
          </cell>
          <cell r="R6216"/>
          <cell r="S6216" t="str">
            <v/>
          </cell>
          <cell r="T6216"/>
          <cell r="U6216"/>
          <cell r="V6216" t="str">
            <v/>
          </cell>
        </row>
        <row r="6217">
          <cell r="A6217"/>
          <cell r="B6217" t="str">
            <v/>
          </cell>
          <cell r="C6217"/>
          <cell r="D6217" t="str">
            <v/>
          </cell>
          <cell r="E6217" t="str">
            <v/>
          </cell>
          <cell r="F6217" t="str">
            <v/>
          </cell>
          <cell r="G6217" t="str">
            <v/>
          </cell>
          <cell r="H6217" t="str">
            <v/>
          </cell>
          <cell r="I6217"/>
          <cell r="J6217"/>
          <cell r="K6217"/>
          <cell r="L6217"/>
          <cell r="M6217" t="str">
            <v/>
          </cell>
          <cell r="N6217"/>
          <cell r="O6217"/>
          <cell r="P6217"/>
          <cell r="Q6217" t="str">
            <v/>
          </cell>
          <cell r="R6217"/>
          <cell r="S6217" t="str">
            <v/>
          </cell>
          <cell r="T6217"/>
          <cell r="U6217"/>
          <cell r="V6217" t="str">
            <v/>
          </cell>
        </row>
        <row r="6218">
          <cell r="A6218"/>
          <cell r="B6218" t="str">
            <v/>
          </cell>
          <cell r="C6218"/>
          <cell r="D6218" t="str">
            <v/>
          </cell>
          <cell r="E6218" t="str">
            <v/>
          </cell>
          <cell r="F6218" t="str">
            <v/>
          </cell>
          <cell r="G6218" t="str">
            <v/>
          </cell>
          <cell r="H6218" t="str">
            <v/>
          </cell>
          <cell r="I6218"/>
          <cell r="J6218"/>
          <cell r="K6218"/>
          <cell r="L6218"/>
          <cell r="M6218" t="str">
            <v/>
          </cell>
          <cell r="N6218"/>
          <cell r="O6218"/>
          <cell r="P6218"/>
          <cell r="Q6218" t="str">
            <v/>
          </cell>
          <cell r="R6218"/>
          <cell r="S6218" t="str">
            <v/>
          </cell>
          <cell r="T6218"/>
          <cell r="U6218"/>
          <cell r="V6218" t="str">
            <v/>
          </cell>
        </row>
        <row r="6219">
          <cell r="A6219"/>
          <cell r="B6219" t="str">
            <v/>
          </cell>
          <cell r="C6219"/>
          <cell r="D6219" t="str">
            <v/>
          </cell>
          <cell r="E6219" t="str">
            <v/>
          </cell>
          <cell r="F6219" t="str">
            <v/>
          </cell>
          <cell r="G6219" t="str">
            <v/>
          </cell>
          <cell r="H6219" t="str">
            <v/>
          </cell>
          <cell r="I6219"/>
          <cell r="J6219"/>
          <cell r="K6219"/>
          <cell r="L6219"/>
          <cell r="M6219" t="str">
            <v/>
          </cell>
          <cell r="N6219"/>
          <cell r="O6219"/>
          <cell r="P6219"/>
          <cell r="Q6219" t="str">
            <v/>
          </cell>
          <cell r="R6219"/>
          <cell r="S6219" t="str">
            <v/>
          </cell>
          <cell r="T6219"/>
          <cell r="U6219"/>
          <cell r="V6219" t="str">
            <v/>
          </cell>
        </row>
        <row r="6220">
          <cell r="A6220"/>
          <cell r="B6220" t="str">
            <v/>
          </cell>
          <cell r="C6220"/>
          <cell r="D6220" t="str">
            <v/>
          </cell>
          <cell r="E6220" t="str">
            <v/>
          </cell>
          <cell r="F6220" t="str">
            <v/>
          </cell>
          <cell r="G6220" t="str">
            <v/>
          </cell>
          <cell r="H6220" t="str">
            <v/>
          </cell>
          <cell r="I6220"/>
          <cell r="J6220"/>
          <cell r="K6220"/>
          <cell r="L6220"/>
          <cell r="M6220" t="str">
            <v/>
          </cell>
          <cell r="N6220"/>
          <cell r="O6220"/>
          <cell r="P6220"/>
          <cell r="Q6220" t="str">
            <v/>
          </cell>
          <cell r="R6220"/>
          <cell r="S6220" t="str">
            <v/>
          </cell>
          <cell r="T6220"/>
          <cell r="U6220"/>
          <cell r="V6220" t="str">
            <v/>
          </cell>
        </row>
        <row r="6221">
          <cell r="A6221"/>
          <cell r="B6221" t="str">
            <v/>
          </cell>
          <cell r="C6221"/>
          <cell r="D6221" t="str">
            <v/>
          </cell>
          <cell r="E6221" t="str">
            <v/>
          </cell>
          <cell r="F6221" t="str">
            <v/>
          </cell>
          <cell r="G6221" t="str">
            <v/>
          </cell>
          <cell r="H6221" t="str">
            <v/>
          </cell>
          <cell r="I6221"/>
          <cell r="J6221"/>
          <cell r="K6221"/>
          <cell r="L6221"/>
          <cell r="M6221" t="str">
            <v/>
          </cell>
          <cell r="N6221"/>
          <cell r="O6221"/>
          <cell r="P6221"/>
          <cell r="Q6221" t="str">
            <v/>
          </cell>
          <cell r="R6221"/>
          <cell r="S6221" t="str">
            <v/>
          </cell>
          <cell r="T6221"/>
          <cell r="U6221"/>
          <cell r="V6221" t="str">
            <v/>
          </cell>
        </row>
        <row r="6222">
          <cell r="A6222"/>
          <cell r="B6222" t="str">
            <v/>
          </cell>
          <cell r="C6222"/>
          <cell r="D6222" t="str">
            <v/>
          </cell>
          <cell r="E6222" t="str">
            <v/>
          </cell>
          <cell r="F6222" t="str">
            <v/>
          </cell>
          <cell r="G6222" t="str">
            <v/>
          </cell>
          <cell r="H6222" t="str">
            <v/>
          </cell>
          <cell r="I6222"/>
          <cell r="J6222"/>
          <cell r="K6222"/>
          <cell r="L6222"/>
          <cell r="M6222" t="str">
            <v/>
          </cell>
          <cell r="N6222"/>
          <cell r="O6222"/>
          <cell r="P6222"/>
          <cell r="Q6222" t="str">
            <v/>
          </cell>
          <cell r="R6222"/>
          <cell r="S6222" t="str">
            <v/>
          </cell>
          <cell r="T6222"/>
          <cell r="U6222"/>
          <cell r="V6222" t="str">
            <v/>
          </cell>
        </row>
        <row r="6223">
          <cell r="A6223"/>
          <cell r="B6223" t="str">
            <v/>
          </cell>
          <cell r="C6223"/>
          <cell r="D6223" t="str">
            <v/>
          </cell>
          <cell r="E6223" t="str">
            <v/>
          </cell>
          <cell r="F6223" t="str">
            <v/>
          </cell>
          <cell r="G6223" t="str">
            <v/>
          </cell>
          <cell r="H6223" t="str">
            <v/>
          </cell>
          <cell r="I6223"/>
          <cell r="J6223"/>
          <cell r="K6223"/>
          <cell r="L6223"/>
          <cell r="M6223" t="str">
            <v/>
          </cell>
          <cell r="N6223"/>
          <cell r="O6223"/>
          <cell r="P6223"/>
          <cell r="Q6223" t="str">
            <v/>
          </cell>
          <cell r="R6223"/>
          <cell r="S6223" t="str">
            <v/>
          </cell>
          <cell r="T6223"/>
          <cell r="U6223"/>
          <cell r="V6223" t="str">
            <v/>
          </cell>
        </row>
        <row r="6224">
          <cell r="A6224"/>
          <cell r="B6224" t="str">
            <v/>
          </cell>
          <cell r="C6224"/>
          <cell r="D6224" t="str">
            <v/>
          </cell>
          <cell r="E6224" t="str">
            <v/>
          </cell>
          <cell r="F6224" t="str">
            <v/>
          </cell>
          <cell r="G6224" t="str">
            <v/>
          </cell>
          <cell r="H6224" t="str">
            <v/>
          </cell>
          <cell r="I6224"/>
          <cell r="J6224"/>
          <cell r="K6224"/>
          <cell r="L6224"/>
          <cell r="M6224" t="str">
            <v/>
          </cell>
          <cell r="N6224"/>
          <cell r="O6224"/>
          <cell r="P6224"/>
          <cell r="Q6224" t="str">
            <v/>
          </cell>
          <cell r="R6224"/>
          <cell r="S6224" t="str">
            <v/>
          </cell>
          <cell r="T6224"/>
          <cell r="U6224"/>
          <cell r="V6224" t="str">
            <v/>
          </cell>
        </row>
        <row r="6225">
          <cell r="A6225"/>
          <cell r="B6225" t="str">
            <v/>
          </cell>
          <cell r="C6225"/>
          <cell r="D6225" t="str">
            <v/>
          </cell>
          <cell r="E6225" t="str">
            <v/>
          </cell>
          <cell r="F6225" t="str">
            <v/>
          </cell>
          <cell r="G6225" t="str">
            <v/>
          </cell>
          <cell r="H6225" t="str">
            <v/>
          </cell>
          <cell r="I6225"/>
          <cell r="J6225"/>
          <cell r="K6225"/>
          <cell r="L6225"/>
          <cell r="M6225" t="str">
            <v/>
          </cell>
          <cell r="N6225"/>
          <cell r="O6225"/>
          <cell r="P6225"/>
          <cell r="Q6225" t="str">
            <v/>
          </cell>
          <cell r="R6225"/>
          <cell r="S6225" t="str">
            <v/>
          </cell>
          <cell r="T6225"/>
          <cell r="U6225"/>
          <cell r="V6225" t="str">
            <v/>
          </cell>
        </row>
        <row r="6226">
          <cell r="A6226"/>
          <cell r="B6226" t="str">
            <v/>
          </cell>
          <cell r="C6226"/>
          <cell r="D6226" t="str">
            <v/>
          </cell>
          <cell r="E6226" t="str">
            <v/>
          </cell>
          <cell r="F6226" t="str">
            <v/>
          </cell>
          <cell r="G6226" t="str">
            <v/>
          </cell>
          <cell r="H6226" t="str">
            <v/>
          </cell>
          <cell r="I6226"/>
          <cell r="J6226"/>
          <cell r="K6226"/>
          <cell r="L6226"/>
          <cell r="M6226" t="str">
            <v/>
          </cell>
          <cell r="N6226"/>
          <cell r="O6226"/>
          <cell r="P6226"/>
          <cell r="Q6226" t="str">
            <v/>
          </cell>
          <cell r="R6226"/>
          <cell r="S6226" t="str">
            <v/>
          </cell>
          <cell r="T6226"/>
          <cell r="U6226"/>
          <cell r="V6226" t="str">
            <v/>
          </cell>
        </row>
        <row r="6227">
          <cell r="A6227"/>
          <cell r="B6227" t="str">
            <v/>
          </cell>
          <cell r="C6227"/>
          <cell r="D6227" t="str">
            <v/>
          </cell>
          <cell r="E6227" t="str">
            <v/>
          </cell>
          <cell r="F6227" t="str">
            <v/>
          </cell>
          <cell r="G6227" t="str">
            <v/>
          </cell>
          <cell r="H6227" t="str">
            <v/>
          </cell>
          <cell r="I6227"/>
          <cell r="J6227"/>
          <cell r="K6227"/>
          <cell r="L6227"/>
          <cell r="M6227" t="str">
            <v/>
          </cell>
          <cell r="N6227"/>
          <cell r="O6227"/>
          <cell r="P6227"/>
          <cell r="Q6227" t="str">
            <v/>
          </cell>
          <cell r="R6227"/>
          <cell r="S6227" t="str">
            <v/>
          </cell>
          <cell r="T6227"/>
          <cell r="U6227"/>
          <cell r="V6227" t="str">
            <v/>
          </cell>
        </row>
        <row r="6228">
          <cell r="A6228"/>
          <cell r="B6228" t="str">
            <v/>
          </cell>
          <cell r="C6228"/>
          <cell r="D6228" t="str">
            <v/>
          </cell>
          <cell r="E6228" t="str">
            <v/>
          </cell>
          <cell r="F6228" t="str">
            <v/>
          </cell>
          <cell r="G6228" t="str">
            <v/>
          </cell>
          <cell r="H6228" t="str">
            <v/>
          </cell>
          <cell r="I6228"/>
          <cell r="J6228"/>
          <cell r="K6228"/>
          <cell r="L6228"/>
          <cell r="M6228" t="str">
            <v/>
          </cell>
          <cell r="N6228"/>
          <cell r="O6228"/>
          <cell r="P6228"/>
          <cell r="Q6228" t="str">
            <v/>
          </cell>
          <cell r="R6228"/>
          <cell r="S6228" t="str">
            <v/>
          </cell>
          <cell r="T6228"/>
          <cell r="U6228"/>
          <cell r="V6228" t="str">
            <v/>
          </cell>
        </row>
        <row r="6229">
          <cell r="A6229"/>
          <cell r="B6229" t="str">
            <v/>
          </cell>
          <cell r="C6229"/>
          <cell r="D6229" t="str">
            <v/>
          </cell>
          <cell r="E6229" t="str">
            <v/>
          </cell>
          <cell r="F6229" t="str">
            <v/>
          </cell>
          <cell r="G6229" t="str">
            <v/>
          </cell>
          <cell r="H6229" t="str">
            <v/>
          </cell>
          <cell r="I6229"/>
          <cell r="J6229"/>
          <cell r="K6229"/>
          <cell r="L6229"/>
          <cell r="M6229" t="str">
            <v/>
          </cell>
          <cell r="N6229"/>
          <cell r="O6229"/>
          <cell r="P6229"/>
          <cell r="Q6229" t="str">
            <v/>
          </cell>
          <cell r="R6229"/>
          <cell r="S6229" t="str">
            <v/>
          </cell>
          <cell r="T6229"/>
          <cell r="U6229"/>
          <cell r="V6229" t="str">
            <v/>
          </cell>
        </row>
        <row r="6230">
          <cell r="A6230"/>
          <cell r="B6230" t="str">
            <v/>
          </cell>
          <cell r="C6230"/>
          <cell r="D6230" t="str">
            <v/>
          </cell>
          <cell r="E6230" t="str">
            <v/>
          </cell>
          <cell r="F6230" t="str">
            <v/>
          </cell>
          <cell r="G6230" t="str">
            <v/>
          </cell>
          <cell r="H6230" t="str">
            <v/>
          </cell>
          <cell r="I6230"/>
          <cell r="J6230"/>
          <cell r="K6230"/>
          <cell r="L6230"/>
          <cell r="M6230" t="str">
            <v/>
          </cell>
          <cell r="N6230"/>
          <cell r="O6230"/>
          <cell r="P6230"/>
          <cell r="Q6230" t="str">
            <v/>
          </cell>
          <cell r="R6230"/>
          <cell r="S6230" t="str">
            <v/>
          </cell>
          <cell r="T6230"/>
          <cell r="U6230"/>
          <cell r="V6230" t="str">
            <v/>
          </cell>
        </row>
        <row r="6231">
          <cell r="A6231"/>
          <cell r="B6231" t="str">
            <v/>
          </cell>
          <cell r="C6231"/>
          <cell r="D6231" t="str">
            <v/>
          </cell>
          <cell r="E6231" t="str">
            <v/>
          </cell>
          <cell r="F6231" t="str">
            <v/>
          </cell>
          <cell r="G6231" t="str">
            <v/>
          </cell>
          <cell r="H6231" t="str">
            <v/>
          </cell>
          <cell r="I6231"/>
          <cell r="J6231"/>
          <cell r="K6231"/>
          <cell r="L6231"/>
          <cell r="M6231" t="str">
            <v/>
          </cell>
          <cell r="N6231"/>
          <cell r="O6231"/>
          <cell r="P6231"/>
          <cell r="Q6231" t="str">
            <v/>
          </cell>
          <cell r="R6231"/>
          <cell r="S6231" t="str">
            <v/>
          </cell>
          <cell r="T6231"/>
          <cell r="U6231"/>
          <cell r="V6231" t="str">
            <v/>
          </cell>
        </row>
        <row r="6232">
          <cell r="A6232"/>
          <cell r="B6232" t="str">
            <v/>
          </cell>
          <cell r="C6232"/>
          <cell r="D6232" t="str">
            <v/>
          </cell>
          <cell r="E6232" t="str">
            <v/>
          </cell>
          <cell r="F6232" t="str">
            <v/>
          </cell>
          <cell r="G6232" t="str">
            <v/>
          </cell>
          <cell r="H6232" t="str">
            <v/>
          </cell>
          <cell r="I6232"/>
          <cell r="J6232"/>
          <cell r="K6232"/>
          <cell r="L6232"/>
          <cell r="M6232" t="str">
            <v/>
          </cell>
          <cell r="N6232"/>
          <cell r="O6232"/>
          <cell r="P6232"/>
          <cell r="Q6232" t="str">
            <v/>
          </cell>
          <cell r="R6232"/>
          <cell r="S6232" t="str">
            <v/>
          </cell>
          <cell r="T6232"/>
          <cell r="U6232"/>
          <cell r="V6232" t="str">
            <v/>
          </cell>
        </row>
        <row r="6233">
          <cell r="A6233"/>
          <cell r="B6233" t="str">
            <v/>
          </cell>
          <cell r="C6233"/>
          <cell r="D6233" t="str">
            <v/>
          </cell>
          <cell r="E6233" t="str">
            <v/>
          </cell>
          <cell r="F6233" t="str">
            <v/>
          </cell>
          <cell r="G6233" t="str">
            <v/>
          </cell>
          <cell r="H6233" t="str">
            <v/>
          </cell>
          <cell r="I6233"/>
          <cell r="J6233"/>
          <cell r="K6233"/>
          <cell r="L6233"/>
          <cell r="M6233" t="str">
            <v/>
          </cell>
          <cell r="N6233"/>
          <cell r="O6233"/>
          <cell r="P6233"/>
          <cell r="Q6233" t="str">
            <v/>
          </cell>
          <cell r="R6233"/>
          <cell r="S6233" t="str">
            <v/>
          </cell>
          <cell r="T6233"/>
          <cell r="U6233"/>
          <cell r="V6233" t="str">
            <v/>
          </cell>
        </row>
        <row r="6234">
          <cell r="A6234"/>
          <cell r="B6234" t="str">
            <v/>
          </cell>
          <cell r="C6234"/>
          <cell r="D6234" t="str">
            <v/>
          </cell>
          <cell r="E6234" t="str">
            <v/>
          </cell>
          <cell r="F6234" t="str">
            <v/>
          </cell>
          <cell r="G6234" t="str">
            <v/>
          </cell>
          <cell r="H6234" t="str">
            <v/>
          </cell>
          <cell r="I6234"/>
          <cell r="J6234"/>
          <cell r="K6234"/>
          <cell r="L6234"/>
          <cell r="M6234" t="str">
            <v/>
          </cell>
          <cell r="N6234"/>
          <cell r="O6234"/>
          <cell r="P6234"/>
          <cell r="Q6234" t="str">
            <v/>
          </cell>
          <cell r="R6234"/>
          <cell r="S6234" t="str">
            <v/>
          </cell>
          <cell r="T6234"/>
          <cell r="U6234"/>
          <cell r="V6234" t="str">
            <v/>
          </cell>
        </row>
        <row r="6235">
          <cell r="A6235"/>
          <cell r="B6235" t="str">
            <v/>
          </cell>
          <cell r="C6235"/>
          <cell r="D6235" t="str">
            <v/>
          </cell>
          <cell r="E6235" t="str">
            <v/>
          </cell>
          <cell r="F6235" t="str">
            <v/>
          </cell>
          <cell r="G6235" t="str">
            <v/>
          </cell>
          <cell r="H6235" t="str">
            <v/>
          </cell>
          <cell r="I6235"/>
          <cell r="J6235"/>
          <cell r="K6235"/>
          <cell r="L6235"/>
          <cell r="M6235" t="str">
            <v/>
          </cell>
          <cell r="N6235"/>
          <cell r="O6235"/>
          <cell r="P6235"/>
          <cell r="Q6235" t="str">
            <v/>
          </cell>
          <cell r="R6235"/>
          <cell r="S6235" t="str">
            <v/>
          </cell>
          <cell r="T6235"/>
          <cell r="U6235"/>
          <cell r="V6235" t="str">
            <v/>
          </cell>
        </row>
        <row r="6236">
          <cell r="A6236"/>
          <cell r="B6236" t="str">
            <v/>
          </cell>
          <cell r="C6236"/>
          <cell r="D6236" t="str">
            <v/>
          </cell>
          <cell r="E6236" t="str">
            <v/>
          </cell>
          <cell r="F6236" t="str">
            <v/>
          </cell>
          <cell r="G6236" t="str">
            <v/>
          </cell>
          <cell r="H6236" t="str">
            <v/>
          </cell>
          <cell r="I6236"/>
          <cell r="J6236"/>
          <cell r="K6236"/>
          <cell r="L6236"/>
          <cell r="M6236" t="str">
            <v/>
          </cell>
          <cell r="N6236"/>
          <cell r="O6236"/>
          <cell r="P6236"/>
          <cell r="Q6236" t="str">
            <v/>
          </cell>
          <cell r="R6236"/>
          <cell r="S6236" t="str">
            <v/>
          </cell>
          <cell r="T6236"/>
          <cell r="U6236"/>
          <cell r="V6236" t="str">
            <v/>
          </cell>
        </row>
        <row r="6237">
          <cell r="A6237"/>
          <cell r="B6237" t="str">
            <v/>
          </cell>
          <cell r="C6237"/>
          <cell r="D6237" t="str">
            <v/>
          </cell>
          <cell r="E6237" t="str">
            <v/>
          </cell>
          <cell r="F6237" t="str">
            <v/>
          </cell>
          <cell r="G6237" t="str">
            <v/>
          </cell>
          <cell r="H6237" t="str">
            <v/>
          </cell>
          <cell r="I6237"/>
          <cell r="J6237"/>
          <cell r="K6237"/>
          <cell r="L6237"/>
          <cell r="M6237" t="str">
            <v/>
          </cell>
          <cell r="N6237"/>
          <cell r="O6237"/>
          <cell r="P6237"/>
          <cell r="Q6237" t="str">
            <v/>
          </cell>
          <cell r="R6237"/>
          <cell r="S6237" t="str">
            <v/>
          </cell>
          <cell r="T6237"/>
          <cell r="U6237"/>
          <cell r="V6237" t="str">
            <v/>
          </cell>
        </row>
        <row r="6238">
          <cell r="A6238"/>
          <cell r="B6238" t="str">
            <v/>
          </cell>
          <cell r="C6238"/>
          <cell r="D6238" t="str">
            <v/>
          </cell>
          <cell r="E6238" t="str">
            <v/>
          </cell>
          <cell r="F6238" t="str">
            <v/>
          </cell>
          <cell r="G6238" t="str">
            <v/>
          </cell>
          <cell r="H6238" t="str">
            <v/>
          </cell>
          <cell r="I6238"/>
          <cell r="J6238"/>
          <cell r="K6238"/>
          <cell r="L6238"/>
          <cell r="M6238" t="str">
            <v/>
          </cell>
          <cell r="N6238"/>
          <cell r="O6238"/>
          <cell r="P6238"/>
          <cell r="Q6238" t="str">
            <v/>
          </cell>
          <cell r="R6238"/>
          <cell r="S6238" t="str">
            <v/>
          </cell>
          <cell r="T6238"/>
          <cell r="U6238"/>
          <cell r="V6238" t="str">
            <v/>
          </cell>
        </row>
        <row r="6239">
          <cell r="A6239"/>
          <cell r="B6239" t="str">
            <v/>
          </cell>
          <cell r="C6239"/>
          <cell r="D6239" t="str">
            <v/>
          </cell>
          <cell r="E6239" t="str">
            <v/>
          </cell>
          <cell r="F6239" t="str">
            <v/>
          </cell>
          <cell r="G6239" t="str">
            <v/>
          </cell>
          <cell r="H6239" t="str">
            <v/>
          </cell>
          <cell r="I6239"/>
          <cell r="J6239"/>
          <cell r="K6239"/>
          <cell r="L6239"/>
          <cell r="M6239" t="str">
            <v/>
          </cell>
          <cell r="N6239"/>
          <cell r="O6239"/>
          <cell r="P6239"/>
          <cell r="Q6239" t="str">
            <v/>
          </cell>
          <cell r="R6239"/>
          <cell r="S6239" t="str">
            <v/>
          </cell>
          <cell r="T6239"/>
          <cell r="U6239"/>
          <cell r="V6239" t="str">
            <v/>
          </cell>
        </row>
        <row r="6240">
          <cell r="A6240"/>
          <cell r="B6240" t="str">
            <v/>
          </cell>
          <cell r="C6240"/>
          <cell r="D6240" t="str">
            <v/>
          </cell>
          <cell r="E6240" t="str">
            <v/>
          </cell>
          <cell r="F6240" t="str">
            <v/>
          </cell>
          <cell r="G6240" t="str">
            <v/>
          </cell>
          <cell r="H6240" t="str">
            <v/>
          </cell>
          <cell r="I6240"/>
          <cell r="J6240"/>
          <cell r="K6240"/>
          <cell r="L6240"/>
          <cell r="M6240" t="str">
            <v/>
          </cell>
          <cell r="N6240"/>
          <cell r="O6240"/>
          <cell r="P6240"/>
          <cell r="Q6240" t="str">
            <v/>
          </cell>
          <cell r="R6240"/>
          <cell r="S6240" t="str">
            <v/>
          </cell>
          <cell r="T6240"/>
          <cell r="U6240"/>
          <cell r="V6240" t="str">
            <v/>
          </cell>
        </row>
        <row r="6241">
          <cell r="A6241"/>
          <cell r="B6241" t="str">
            <v/>
          </cell>
          <cell r="C6241"/>
          <cell r="D6241" t="str">
            <v/>
          </cell>
          <cell r="E6241" t="str">
            <v/>
          </cell>
          <cell r="F6241" t="str">
            <v/>
          </cell>
          <cell r="G6241" t="str">
            <v/>
          </cell>
          <cell r="H6241" t="str">
            <v/>
          </cell>
          <cell r="I6241"/>
          <cell r="J6241"/>
          <cell r="K6241"/>
          <cell r="L6241"/>
          <cell r="M6241" t="str">
            <v/>
          </cell>
          <cell r="N6241"/>
          <cell r="O6241"/>
          <cell r="P6241"/>
          <cell r="Q6241" t="str">
            <v/>
          </cell>
          <cell r="R6241"/>
          <cell r="S6241" t="str">
            <v/>
          </cell>
          <cell r="T6241"/>
          <cell r="U6241"/>
          <cell r="V6241" t="str">
            <v/>
          </cell>
        </row>
        <row r="6242">
          <cell r="A6242"/>
          <cell r="B6242" t="str">
            <v/>
          </cell>
          <cell r="C6242"/>
          <cell r="D6242" t="str">
            <v/>
          </cell>
          <cell r="E6242" t="str">
            <v/>
          </cell>
          <cell r="F6242" t="str">
            <v/>
          </cell>
          <cell r="G6242" t="str">
            <v/>
          </cell>
          <cell r="H6242" t="str">
            <v/>
          </cell>
          <cell r="I6242"/>
          <cell r="J6242"/>
          <cell r="K6242"/>
          <cell r="L6242"/>
          <cell r="M6242" t="str">
            <v/>
          </cell>
          <cell r="N6242"/>
          <cell r="O6242"/>
          <cell r="P6242"/>
          <cell r="Q6242" t="str">
            <v/>
          </cell>
          <cell r="R6242"/>
          <cell r="S6242" t="str">
            <v/>
          </cell>
          <cell r="T6242"/>
          <cell r="U6242"/>
          <cell r="V6242" t="str">
            <v/>
          </cell>
        </row>
        <row r="6243">
          <cell r="A6243"/>
          <cell r="B6243" t="str">
            <v/>
          </cell>
          <cell r="C6243"/>
          <cell r="D6243" t="str">
            <v/>
          </cell>
          <cell r="E6243" t="str">
            <v/>
          </cell>
          <cell r="F6243" t="str">
            <v/>
          </cell>
          <cell r="G6243" t="str">
            <v/>
          </cell>
          <cell r="H6243" t="str">
            <v/>
          </cell>
          <cell r="I6243"/>
          <cell r="J6243"/>
          <cell r="K6243"/>
          <cell r="L6243"/>
          <cell r="M6243" t="str">
            <v/>
          </cell>
          <cell r="N6243"/>
          <cell r="O6243"/>
          <cell r="P6243"/>
          <cell r="Q6243" t="str">
            <v/>
          </cell>
          <cell r="R6243"/>
          <cell r="S6243" t="str">
            <v/>
          </cell>
          <cell r="T6243"/>
          <cell r="U6243"/>
          <cell r="V6243" t="str">
            <v/>
          </cell>
        </row>
        <row r="6244">
          <cell r="A6244"/>
          <cell r="B6244" t="str">
            <v/>
          </cell>
          <cell r="C6244"/>
          <cell r="D6244" t="str">
            <v/>
          </cell>
          <cell r="E6244" t="str">
            <v/>
          </cell>
          <cell r="F6244" t="str">
            <v/>
          </cell>
          <cell r="G6244" t="str">
            <v/>
          </cell>
          <cell r="H6244" t="str">
            <v/>
          </cell>
          <cell r="I6244"/>
          <cell r="J6244"/>
          <cell r="K6244"/>
          <cell r="L6244"/>
          <cell r="M6244" t="str">
            <v/>
          </cell>
          <cell r="N6244"/>
          <cell r="O6244"/>
          <cell r="P6244"/>
          <cell r="Q6244" t="str">
            <v/>
          </cell>
          <cell r="R6244"/>
          <cell r="S6244" t="str">
            <v/>
          </cell>
          <cell r="T6244"/>
          <cell r="U6244"/>
          <cell r="V6244" t="str">
            <v/>
          </cell>
        </row>
        <row r="6245">
          <cell r="A6245"/>
          <cell r="B6245" t="str">
            <v/>
          </cell>
          <cell r="C6245"/>
          <cell r="D6245" t="str">
            <v/>
          </cell>
          <cell r="E6245" t="str">
            <v/>
          </cell>
          <cell r="F6245" t="str">
            <v/>
          </cell>
          <cell r="G6245" t="str">
            <v/>
          </cell>
          <cell r="H6245" t="str">
            <v/>
          </cell>
          <cell r="I6245"/>
          <cell r="J6245"/>
          <cell r="K6245"/>
          <cell r="L6245"/>
          <cell r="M6245" t="str">
            <v/>
          </cell>
          <cell r="N6245"/>
          <cell r="O6245"/>
          <cell r="P6245"/>
          <cell r="Q6245" t="str">
            <v/>
          </cell>
          <cell r="R6245"/>
          <cell r="S6245" t="str">
            <v/>
          </cell>
          <cell r="T6245"/>
          <cell r="U6245"/>
          <cell r="V6245" t="str">
            <v/>
          </cell>
        </row>
        <row r="6246">
          <cell r="A6246"/>
          <cell r="B6246" t="str">
            <v/>
          </cell>
          <cell r="C6246"/>
          <cell r="D6246" t="str">
            <v/>
          </cell>
          <cell r="E6246" t="str">
            <v/>
          </cell>
          <cell r="F6246" t="str">
            <v/>
          </cell>
          <cell r="G6246" t="str">
            <v/>
          </cell>
          <cell r="H6246" t="str">
            <v/>
          </cell>
          <cell r="I6246"/>
          <cell r="J6246"/>
          <cell r="K6246"/>
          <cell r="L6246"/>
          <cell r="M6246" t="str">
            <v/>
          </cell>
          <cell r="N6246"/>
          <cell r="O6246"/>
          <cell r="P6246"/>
          <cell r="Q6246" t="str">
            <v/>
          </cell>
          <cell r="R6246"/>
          <cell r="S6246" t="str">
            <v/>
          </cell>
          <cell r="T6246"/>
          <cell r="U6246"/>
          <cell r="V6246" t="str">
            <v/>
          </cell>
        </row>
        <row r="6247">
          <cell r="A6247"/>
          <cell r="B6247" t="str">
            <v/>
          </cell>
          <cell r="C6247"/>
          <cell r="D6247" t="str">
            <v/>
          </cell>
          <cell r="E6247" t="str">
            <v/>
          </cell>
          <cell r="F6247" t="str">
            <v/>
          </cell>
          <cell r="G6247" t="str">
            <v/>
          </cell>
          <cell r="H6247" t="str">
            <v/>
          </cell>
          <cell r="I6247"/>
          <cell r="J6247"/>
          <cell r="K6247"/>
          <cell r="L6247"/>
          <cell r="M6247" t="str">
            <v/>
          </cell>
          <cell r="N6247"/>
          <cell r="O6247"/>
          <cell r="P6247"/>
          <cell r="Q6247" t="str">
            <v/>
          </cell>
          <cell r="R6247"/>
          <cell r="S6247" t="str">
            <v/>
          </cell>
          <cell r="T6247"/>
          <cell r="U6247"/>
          <cell r="V6247" t="str">
            <v/>
          </cell>
        </row>
        <row r="6248">
          <cell r="A6248"/>
          <cell r="B6248" t="str">
            <v/>
          </cell>
          <cell r="C6248"/>
          <cell r="D6248" t="str">
            <v/>
          </cell>
          <cell r="E6248" t="str">
            <v/>
          </cell>
          <cell r="F6248" t="str">
            <v/>
          </cell>
          <cell r="G6248" t="str">
            <v/>
          </cell>
          <cell r="H6248" t="str">
            <v/>
          </cell>
          <cell r="I6248"/>
          <cell r="J6248"/>
          <cell r="K6248"/>
          <cell r="L6248"/>
          <cell r="M6248" t="str">
            <v/>
          </cell>
          <cell r="N6248"/>
          <cell r="O6248"/>
          <cell r="P6248"/>
          <cell r="Q6248" t="str">
            <v/>
          </cell>
          <cell r="R6248"/>
          <cell r="S6248" t="str">
            <v/>
          </cell>
          <cell r="T6248"/>
          <cell r="U6248"/>
          <cell r="V6248" t="str">
            <v/>
          </cell>
        </row>
        <row r="6249">
          <cell r="A6249"/>
          <cell r="B6249" t="str">
            <v/>
          </cell>
          <cell r="C6249"/>
          <cell r="D6249" t="str">
            <v/>
          </cell>
          <cell r="E6249" t="str">
            <v/>
          </cell>
          <cell r="F6249" t="str">
            <v/>
          </cell>
          <cell r="G6249" t="str">
            <v/>
          </cell>
          <cell r="H6249" t="str">
            <v/>
          </cell>
          <cell r="I6249"/>
          <cell r="J6249"/>
          <cell r="K6249"/>
          <cell r="L6249"/>
          <cell r="M6249" t="str">
            <v/>
          </cell>
          <cell r="N6249"/>
          <cell r="O6249"/>
          <cell r="P6249"/>
          <cell r="Q6249" t="str">
            <v/>
          </cell>
          <cell r="R6249"/>
          <cell r="S6249" t="str">
            <v/>
          </cell>
          <cell r="T6249"/>
          <cell r="U6249"/>
          <cell r="V6249" t="str">
            <v/>
          </cell>
        </row>
        <row r="6250">
          <cell r="A6250"/>
          <cell r="B6250" t="str">
            <v/>
          </cell>
          <cell r="C6250"/>
          <cell r="D6250" t="str">
            <v/>
          </cell>
          <cell r="E6250" t="str">
            <v/>
          </cell>
          <cell r="F6250" t="str">
            <v/>
          </cell>
          <cell r="G6250" t="str">
            <v/>
          </cell>
          <cell r="H6250" t="str">
            <v/>
          </cell>
          <cell r="I6250"/>
          <cell r="J6250"/>
          <cell r="K6250"/>
          <cell r="L6250"/>
          <cell r="M6250" t="str">
            <v/>
          </cell>
          <cell r="N6250"/>
          <cell r="O6250"/>
          <cell r="P6250"/>
          <cell r="Q6250" t="str">
            <v/>
          </cell>
          <cell r="R6250"/>
          <cell r="S6250" t="str">
            <v/>
          </cell>
          <cell r="T6250"/>
          <cell r="U6250"/>
          <cell r="V6250" t="str">
            <v/>
          </cell>
        </row>
        <row r="6251">
          <cell r="A6251"/>
          <cell r="B6251" t="str">
            <v/>
          </cell>
          <cell r="C6251"/>
          <cell r="D6251" t="str">
            <v/>
          </cell>
          <cell r="E6251" t="str">
            <v/>
          </cell>
          <cell r="F6251" t="str">
            <v/>
          </cell>
          <cell r="G6251" t="str">
            <v/>
          </cell>
          <cell r="H6251" t="str">
            <v/>
          </cell>
          <cell r="I6251"/>
          <cell r="J6251"/>
          <cell r="K6251"/>
          <cell r="L6251"/>
          <cell r="M6251" t="str">
            <v/>
          </cell>
          <cell r="N6251"/>
          <cell r="O6251"/>
          <cell r="P6251"/>
          <cell r="Q6251" t="str">
            <v/>
          </cell>
          <cell r="R6251"/>
          <cell r="S6251" t="str">
            <v/>
          </cell>
          <cell r="T6251"/>
          <cell r="U6251"/>
          <cell r="V6251" t="str">
            <v/>
          </cell>
        </row>
        <row r="6252">
          <cell r="A6252"/>
          <cell r="B6252" t="str">
            <v/>
          </cell>
          <cell r="C6252"/>
          <cell r="D6252" t="str">
            <v/>
          </cell>
          <cell r="E6252" t="str">
            <v/>
          </cell>
          <cell r="F6252" t="str">
            <v/>
          </cell>
          <cell r="G6252" t="str">
            <v/>
          </cell>
          <cell r="H6252" t="str">
            <v/>
          </cell>
          <cell r="I6252"/>
          <cell r="J6252"/>
          <cell r="K6252"/>
          <cell r="L6252"/>
          <cell r="M6252" t="str">
            <v/>
          </cell>
          <cell r="N6252"/>
          <cell r="O6252"/>
          <cell r="P6252"/>
          <cell r="Q6252" t="str">
            <v/>
          </cell>
          <cell r="R6252"/>
          <cell r="S6252" t="str">
            <v/>
          </cell>
          <cell r="T6252"/>
          <cell r="U6252"/>
          <cell r="V6252" t="str">
            <v/>
          </cell>
        </row>
        <row r="6253">
          <cell r="A6253"/>
          <cell r="B6253" t="str">
            <v/>
          </cell>
          <cell r="C6253"/>
          <cell r="D6253" t="str">
            <v/>
          </cell>
          <cell r="E6253" t="str">
            <v/>
          </cell>
          <cell r="F6253" t="str">
            <v/>
          </cell>
          <cell r="G6253" t="str">
            <v/>
          </cell>
          <cell r="H6253" t="str">
            <v/>
          </cell>
          <cell r="I6253"/>
          <cell r="J6253"/>
          <cell r="K6253"/>
          <cell r="L6253"/>
          <cell r="M6253" t="str">
            <v/>
          </cell>
          <cell r="N6253"/>
          <cell r="O6253"/>
          <cell r="P6253"/>
          <cell r="Q6253" t="str">
            <v/>
          </cell>
          <cell r="R6253"/>
          <cell r="S6253" t="str">
            <v/>
          </cell>
          <cell r="T6253"/>
          <cell r="U6253"/>
          <cell r="V6253" t="str">
            <v/>
          </cell>
        </row>
        <row r="6254">
          <cell r="A6254"/>
          <cell r="B6254" t="str">
            <v/>
          </cell>
          <cell r="C6254"/>
          <cell r="D6254" t="str">
            <v/>
          </cell>
          <cell r="E6254" t="str">
            <v/>
          </cell>
          <cell r="F6254" t="str">
            <v/>
          </cell>
          <cell r="G6254" t="str">
            <v/>
          </cell>
          <cell r="H6254" t="str">
            <v/>
          </cell>
          <cell r="I6254"/>
          <cell r="J6254"/>
          <cell r="K6254"/>
          <cell r="L6254"/>
          <cell r="M6254" t="str">
            <v/>
          </cell>
          <cell r="N6254"/>
          <cell r="O6254"/>
          <cell r="P6254"/>
          <cell r="Q6254" t="str">
            <v/>
          </cell>
          <cell r="R6254"/>
          <cell r="S6254" t="str">
            <v/>
          </cell>
          <cell r="T6254"/>
          <cell r="U6254"/>
          <cell r="V6254" t="str">
            <v/>
          </cell>
        </row>
        <row r="6255">
          <cell r="A6255"/>
          <cell r="B6255" t="str">
            <v/>
          </cell>
          <cell r="C6255"/>
          <cell r="D6255" t="str">
            <v/>
          </cell>
          <cell r="E6255" t="str">
            <v/>
          </cell>
          <cell r="F6255" t="str">
            <v/>
          </cell>
          <cell r="G6255" t="str">
            <v/>
          </cell>
          <cell r="H6255" t="str">
            <v/>
          </cell>
          <cell r="I6255"/>
          <cell r="J6255"/>
          <cell r="K6255"/>
          <cell r="L6255"/>
          <cell r="M6255" t="str">
            <v/>
          </cell>
          <cell r="N6255"/>
          <cell r="O6255"/>
          <cell r="P6255"/>
          <cell r="Q6255" t="str">
            <v/>
          </cell>
          <cell r="R6255"/>
          <cell r="S6255" t="str">
            <v/>
          </cell>
          <cell r="T6255"/>
          <cell r="U6255"/>
          <cell r="V6255" t="str">
            <v/>
          </cell>
        </row>
        <row r="6256">
          <cell r="A6256"/>
          <cell r="B6256" t="str">
            <v/>
          </cell>
          <cell r="C6256"/>
          <cell r="D6256" t="str">
            <v/>
          </cell>
          <cell r="E6256" t="str">
            <v/>
          </cell>
          <cell r="F6256" t="str">
            <v/>
          </cell>
          <cell r="G6256" t="str">
            <v/>
          </cell>
          <cell r="H6256" t="str">
            <v/>
          </cell>
          <cell r="I6256"/>
          <cell r="J6256"/>
          <cell r="K6256"/>
          <cell r="L6256"/>
          <cell r="M6256" t="str">
            <v/>
          </cell>
          <cell r="N6256"/>
          <cell r="O6256"/>
          <cell r="P6256"/>
          <cell r="Q6256" t="str">
            <v/>
          </cell>
          <cell r="R6256"/>
          <cell r="S6256" t="str">
            <v/>
          </cell>
          <cell r="T6256"/>
          <cell r="U6256"/>
          <cell r="V6256" t="str">
            <v/>
          </cell>
        </row>
        <row r="6257">
          <cell r="A6257"/>
          <cell r="B6257" t="str">
            <v/>
          </cell>
          <cell r="C6257"/>
          <cell r="D6257" t="str">
            <v/>
          </cell>
          <cell r="E6257" t="str">
            <v/>
          </cell>
          <cell r="F6257" t="str">
            <v/>
          </cell>
          <cell r="G6257" t="str">
            <v/>
          </cell>
          <cell r="H6257" t="str">
            <v/>
          </cell>
          <cell r="I6257"/>
          <cell r="J6257"/>
          <cell r="K6257"/>
          <cell r="L6257"/>
          <cell r="M6257" t="str">
            <v/>
          </cell>
          <cell r="N6257"/>
          <cell r="O6257"/>
          <cell r="P6257"/>
          <cell r="Q6257" t="str">
            <v/>
          </cell>
          <cell r="R6257"/>
          <cell r="S6257" t="str">
            <v/>
          </cell>
          <cell r="T6257"/>
          <cell r="U6257"/>
          <cell r="V6257" t="str">
            <v/>
          </cell>
        </row>
        <row r="6258">
          <cell r="A6258"/>
          <cell r="B6258" t="str">
            <v/>
          </cell>
          <cell r="C6258"/>
          <cell r="D6258" t="str">
            <v/>
          </cell>
          <cell r="E6258" t="str">
            <v/>
          </cell>
          <cell r="F6258" t="str">
            <v/>
          </cell>
          <cell r="G6258" t="str">
            <v/>
          </cell>
          <cell r="H6258" t="str">
            <v/>
          </cell>
          <cell r="I6258"/>
          <cell r="J6258"/>
          <cell r="K6258"/>
          <cell r="L6258"/>
          <cell r="M6258" t="str">
            <v/>
          </cell>
          <cell r="N6258"/>
          <cell r="O6258"/>
          <cell r="P6258"/>
          <cell r="Q6258" t="str">
            <v/>
          </cell>
          <cell r="R6258"/>
          <cell r="S6258" t="str">
            <v/>
          </cell>
          <cell r="T6258"/>
          <cell r="U6258"/>
          <cell r="V6258" t="str">
            <v/>
          </cell>
        </row>
        <row r="6259">
          <cell r="A6259"/>
          <cell r="B6259" t="str">
            <v/>
          </cell>
          <cell r="C6259"/>
          <cell r="D6259" t="str">
            <v/>
          </cell>
          <cell r="E6259" t="str">
            <v/>
          </cell>
          <cell r="F6259" t="str">
            <v/>
          </cell>
          <cell r="G6259" t="str">
            <v/>
          </cell>
          <cell r="H6259" t="str">
            <v/>
          </cell>
          <cell r="I6259"/>
          <cell r="J6259"/>
          <cell r="K6259"/>
          <cell r="L6259"/>
          <cell r="M6259" t="str">
            <v/>
          </cell>
          <cell r="N6259"/>
          <cell r="O6259"/>
          <cell r="P6259"/>
          <cell r="Q6259" t="str">
            <v/>
          </cell>
          <cell r="R6259"/>
          <cell r="S6259" t="str">
            <v/>
          </cell>
          <cell r="T6259"/>
          <cell r="U6259"/>
          <cell r="V6259" t="str">
            <v/>
          </cell>
        </row>
        <row r="6260">
          <cell r="A6260"/>
          <cell r="B6260" t="str">
            <v/>
          </cell>
          <cell r="C6260"/>
          <cell r="D6260" t="str">
            <v/>
          </cell>
          <cell r="E6260" t="str">
            <v/>
          </cell>
          <cell r="F6260" t="str">
            <v/>
          </cell>
          <cell r="G6260" t="str">
            <v/>
          </cell>
          <cell r="H6260" t="str">
            <v/>
          </cell>
          <cell r="I6260"/>
          <cell r="J6260"/>
          <cell r="K6260"/>
          <cell r="L6260"/>
          <cell r="M6260" t="str">
            <v/>
          </cell>
          <cell r="N6260"/>
          <cell r="O6260"/>
          <cell r="P6260"/>
          <cell r="Q6260" t="str">
            <v/>
          </cell>
          <cell r="R6260"/>
          <cell r="S6260" t="str">
            <v/>
          </cell>
          <cell r="T6260"/>
          <cell r="U6260"/>
          <cell r="V6260" t="str">
            <v/>
          </cell>
        </row>
        <row r="6261">
          <cell r="A6261"/>
          <cell r="B6261" t="str">
            <v/>
          </cell>
          <cell r="C6261"/>
          <cell r="D6261" t="str">
            <v/>
          </cell>
          <cell r="E6261" t="str">
            <v/>
          </cell>
          <cell r="F6261" t="str">
            <v/>
          </cell>
          <cell r="G6261" t="str">
            <v/>
          </cell>
          <cell r="H6261" t="str">
            <v/>
          </cell>
          <cell r="I6261"/>
          <cell r="J6261"/>
          <cell r="K6261"/>
          <cell r="L6261"/>
          <cell r="M6261" t="str">
            <v/>
          </cell>
          <cell r="N6261"/>
          <cell r="O6261"/>
          <cell r="P6261"/>
          <cell r="Q6261" t="str">
            <v/>
          </cell>
          <cell r="R6261"/>
          <cell r="S6261" t="str">
            <v/>
          </cell>
          <cell r="T6261"/>
          <cell r="U6261"/>
          <cell r="V6261" t="str">
            <v/>
          </cell>
        </row>
        <row r="6262">
          <cell r="A6262"/>
          <cell r="B6262" t="str">
            <v/>
          </cell>
          <cell r="C6262"/>
          <cell r="D6262" t="str">
            <v/>
          </cell>
          <cell r="E6262" t="str">
            <v/>
          </cell>
          <cell r="F6262" t="str">
            <v/>
          </cell>
          <cell r="G6262" t="str">
            <v/>
          </cell>
          <cell r="H6262" t="str">
            <v/>
          </cell>
          <cell r="I6262"/>
          <cell r="J6262"/>
          <cell r="K6262"/>
          <cell r="L6262"/>
          <cell r="M6262" t="str">
            <v/>
          </cell>
          <cell r="N6262"/>
          <cell r="O6262"/>
          <cell r="P6262"/>
          <cell r="Q6262" t="str">
            <v/>
          </cell>
          <cell r="R6262"/>
          <cell r="S6262" t="str">
            <v/>
          </cell>
          <cell r="T6262"/>
          <cell r="U6262"/>
          <cell r="V6262" t="str">
            <v/>
          </cell>
        </row>
        <row r="6263">
          <cell r="A6263"/>
          <cell r="B6263" t="str">
            <v/>
          </cell>
          <cell r="C6263"/>
          <cell r="D6263" t="str">
            <v/>
          </cell>
          <cell r="E6263" t="str">
            <v/>
          </cell>
          <cell r="F6263" t="str">
            <v/>
          </cell>
          <cell r="G6263" t="str">
            <v/>
          </cell>
          <cell r="H6263" t="str">
            <v/>
          </cell>
          <cell r="I6263"/>
          <cell r="J6263"/>
          <cell r="K6263"/>
          <cell r="L6263"/>
          <cell r="M6263" t="str">
            <v/>
          </cell>
          <cell r="N6263"/>
          <cell r="O6263"/>
          <cell r="P6263"/>
          <cell r="Q6263" t="str">
            <v/>
          </cell>
          <cell r="R6263"/>
          <cell r="S6263" t="str">
            <v/>
          </cell>
          <cell r="T6263"/>
          <cell r="U6263"/>
          <cell r="V6263" t="str">
            <v/>
          </cell>
        </row>
        <row r="6264">
          <cell r="A6264"/>
          <cell r="B6264" t="str">
            <v/>
          </cell>
          <cell r="C6264"/>
          <cell r="D6264" t="str">
            <v/>
          </cell>
          <cell r="E6264" t="str">
            <v/>
          </cell>
          <cell r="F6264" t="str">
            <v/>
          </cell>
          <cell r="G6264" t="str">
            <v/>
          </cell>
          <cell r="H6264" t="str">
            <v/>
          </cell>
          <cell r="I6264"/>
          <cell r="J6264"/>
          <cell r="K6264"/>
          <cell r="L6264"/>
          <cell r="M6264" t="str">
            <v/>
          </cell>
          <cell r="N6264"/>
          <cell r="O6264"/>
          <cell r="P6264"/>
          <cell r="Q6264" t="str">
            <v/>
          </cell>
          <cell r="R6264"/>
          <cell r="S6264" t="str">
            <v/>
          </cell>
          <cell r="T6264"/>
          <cell r="U6264"/>
          <cell r="V6264" t="str">
            <v/>
          </cell>
        </row>
        <row r="6265">
          <cell r="A6265"/>
          <cell r="B6265" t="str">
            <v/>
          </cell>
          <cell r="C6265"/>
          <cell r="D6265" t="str">
            <v/>
          </cell>
          <cell r="E6265" t="str">
            <v/>
          </cell>
          <cell r="F6265" t="str">
            <v/>
          </cell>
          <cell r="G6265" t="str">
            <v/>
          </cell>
          <cell r="H6265" t="str">
            <v/>
          </cell>
          <cell r="I6265"/>
          <cell r="J6265"/>
          <cell r="K6265"/>
          <cell r="L6265"/>
          <cell r="M6265" t="str">
            <v/>
          </cell>
          <cell r="N6265"/>
          <cell r="O6265"/>
          <cell r="P6265"/>
          <cell r="Q6265" t="str">
            <v/>
          </cell>
          <cell r="R6265"/>
          <cell r="S6265" t="str">
            <v/>
          </cell>
          <cell r="T6265"/>
          <cell r="U6265"/>
          <cell r="V6265" t="str">
            <v/>
          </cell>
        </row>
        <row r="6266">
          <cell r="A6266"/>
          <cell r="B6266" t="str">
            <v/>
          </cell>
          <cell r="C6266"/>
          <cell r="D6266" t="str">
            <v/>
          </cell>
          <cell r="E6266" t="str">
            <v/>
          </cell>
          <cell r="F6266" t="str">
            <v/>
          </cell>
          <cell r="G6266" t="str">
            <v/>
          </cell>
          <cell r="H6266" t="str">
            <v/>
          </cell>
          <cell r="I6266"/>
          <cell r="J6266"/>
          <cell r="K6266"/>
          <cell r="L6266"/>
          <cell r="M6266" t="str">
            <v/>
          </cell>
          <cell r="N6266"/>
          <cell r="O6266"/>
          <cell r="P6266"/>
          <cell r="Q6266" t="str">
            <v/>
          </cell>
          <cell r="R6266"/>
          <cell r="S6266" t="str">
            <v/>
          </cell>
          <cell r="T6266"/>
          <cell r="U6266"/>
          <cell r="V6266" t="str">
            <v/>
          </cell>
        </row>
        <row r="6267">
          <cell r="A6267"/>
          <cell r="B6267" t="str">
            <v/>
          </cell>
          <cell r="C6267"/>
          <cell r="D6267" t="str">
            <v/>
          </cell>
          <cell r="E6267" t="str">
            <v/>
          </cell>
          <cell r="F6267" t="str">
            <v/>
          </cell>
          <cell r="G6267" t="str">
            <v/>
          </cell>
          <cell r="H6267" t="str">
            <v/>
          </cell>
          <cell r="I6267"/>
          <cell r="J6267"/>
          <cell r="K6267"/>
          <cell r="L6267"/>
          <cell r="M6267" t="str">
            <v/>
          </cell>
          <cell r="N6267"/>
          <cell r="O6267"/>
          <cell r="P6267"/>
          <cell r="Q6267" t="str">
            <v/>
          </cell>
          <cell r="R6267"/>
          <cell r="S6267" t="str">
            <v/>
          </cell>
          <cell r="T6267"/>
          <cell r="U6267"/>
          <cell r="V6267" t="str">
            <v/>
          </cell>
        </row>
        <row r="6268">
          <cell r="A6268"/>
          <cell r="B6268" t="str">
            <v/>
          </cell>
          <cell r="C6268"/>
          <cell r="D6268" t="str">
            <v/>
          </cell>
          <cell r="E6268" t="str">
            <v/>
          </cell>
          <cell r="F6268" t="str">
            <v/>
          </cell>
          <cell r="G6268" t="str">
            <v/>
          </cell>
          <cell r="H6268" t="str">
            <v/>
          </cell>
          <cell r="I6268"/>
          <cell r="J6268"/>
          <cell r="K6268"/>
          <cell r="L6268"/>
          <cell r="M6268" t="str">
            <v/>
          </cell>
          <cell r="N6268"/>
          <cell r="O6268"/>
          <cell r="P6268"/>
          <cell r="Q6268" t="str">
            <v/>
          </cell>
          <cell r="R6268"/>
          <cell r="S6268" t="str">
            <v/>
          </cell>
          <cell r="T6268"/>
          <cell r="U6268"/>
          <cell r="V6268" t="str">
            <v/>
          </cell>
        </row>
        <row r="6269">
          <cell r="A6269"/>
          <cell r="B6269" t="str">
            <v/>
          </cell>
          <cell r="C6269"/>
          <cell r="D6269" t="str">
            <v/>
          </cell>
          <cell r="E6269" t="str">
            <v/>
          </cell>
          <cell r="F6269" t="str">
            <v/>
          </cell>
          <cell r="G6269" t="str">
            <v/>
          </cell>
          <cell r="H6269" t="str">
            <v/>
          </cell>
          <cell r="I6269"/>
          <cell r="J6269"/>
          <cell r="K6269"/>
          <cell r="L6269"/>
          <cell r="M6269" t="str">
            <v/>
          </cell>
          <cell r="N6269"/>
          <cell r="O6269"/>
          <cell r="P6269"/>
          <cell r="Q6269" t="str">
            <v/>
          </cell>
          <cell r="R6269"/>
          <cell r="S6269" t="str">
            <v/>
          </cell>
          <cell r="T6269"/>
          <cell r="U6269"/>
          <cell r="V6269" t="str">
            <v/>
          </cell>
        </row>
        <row r="6270">
          <cell r="A6270"/>
          <cell r="B6270" t="str">
            <v/>
          </cell>
          <cell r="C6270"/>
          <cell r="D6270" t="str">
            <v/>
          </cell>
          <cell r="E6270" t="str">
            <v/>
          </cell>
          <cell r="F6270" t="str">
            <v/>
          </cell>
          <cell r="G6270" t="str">
            <v/>
          </cell>
          <cell r="H6270" t="str">
            <v/>
          </cell>
          <cell r="I6270"/>
          <cell r="J6270"/>
          <cell r="K6270"/>
          <cell r="L6270"/>
          <cell r="M6270" t="str">
            <v/>
          </cell>
          <cell r="N6270"/>
          <cell r="O6270"/>
          <cell r="P6270"/>
          <cell r="Q6270" t="str">
            <v/>
          </cell>
          <cell r="R6270"/>
          <cell r="S6270" t="str">
            <v/>
          </cell>
          <cell r="T6270"/>
          <cell r="U6270"/>
          <cell r="V6270" t="str">
            <v/>
          </cell>
        </row>
        <row r="6271">
          <cell r="A6271"/>
          <cell r="B6271" t="str">
            <v/>
          </cell>
          <cell r="C6271"/>
          <cell r="D6271" t="str">
            <v/>
          </cell>
          <cell r="E6271" t="str">
            <v/>
          </cell>
          <cell r="F6271" t="str">
            <v/>
          </cell>
          <cell r="G6271" t="str">
            <v/>
          </cell>
          <cell r="H6271" t="str">
            <v/>
          </cell>
          <cell r="I6271"/>
          <cell r="J6271"/>
          <cell r="K6271"/>
          <cell r="L6271"/>
          <cell r="M6271" t="str">
            <v/>
          </cell>
          <cell r="N6271"/>
          <cell r="O6271"/>
          <cell r="P6271"/>
          <cell r="Q6271" t="str">
            <v/>
          </cell>
          <cell r="R6271"/>
          <cell r="S6271" t="str">
            <v/>
          </cell>
          <cell r="T6271"/>
          <cell r="U6271"/>
          <cell r="V6271" t="str">
            <v/>
          </cell>
        </row>
        <row r="6272">
          <cell r="A6272"/>
          <cell r="B6272" t="str">
            <v/>
          </cell>
          <cell r="C6272"/>
          <cell r="D6272" t="str">
            <v/>
          </cell>
          <cell r="E6272" t="str">
            <v/>
          </cell>
          <cell r="F6272" t="str">
            <v/>
          </cell>
          <cell r="G6272" t="str">
            <v/>
          </cell>
          <cell r="H6272" t="str">
            <v/>
          </cell>
          <cell r="I6272"/>
          <cell r="J6272"/>
          <cell r="K6272"/>
          <cell r="L6272"/>
          <cell r="M6272" t="str">
            <v/>
          </cell>
          <cell r="N6272"/>
          <cell r="O6272"/>
          <cell r="P6272"/>
          <cell r="Q6272" t="str">
            <v/>
          </cell>
          <cell r="R6272"/>
          <cell r="S6272" t="str">
            <v/>
          </cell>
          <cell r="T6272"/>
          <cell r="U6272"/>
          <cell r="V6272" t="str">
            <v/>
          </cell>
        </row>
        <row r="6273">
          <cell r="A6273"/>
          <cell r="B6273" t="str">
            <v/>
          </cell>
          <cell r="C6273"/>
          <cell r="D6273" t="str">
            <v/>
          </cell>
          <cell r="E6273" t="str">
            <v/>
          </cell>
          <cell r="F6273" t="str">
            <v/>
          </cell>
          <cell r="G6273" t="str">
            <v/>
          </cell>
          <cell r="H6273" t="str">
            <v/>
          </cell>
          <cell r="I6273"/>
          <cell r="J6273"/>
          <cell r="K6273"/>
          <cell r="L6273"/>
          <cell r="M6273" t="str">
            <v/>
          </cell>
          <cell r="N6273"/>
          <cell r="O6273"/>
          <cell r="P6273"/>
          <cell r="Q6273" t="str">
            <v/>
          </cell>
          <cell r="R6273"/>
          <cell r="S6273" t="str">
            <v/>
          </cell>
          <cell r="T6273"/>
          <cell r="U6273"/>
          <cell r="V6273" t="str">
            <v/>
          </cell>
        </row>
        <row r="6274">
          <cell r="A6274"/>
          <cell r="B6274" t="str">
            <v/>
          </cell>
          <cell r="C6274"/>
          <cell r="D6274" t="str">
            <v/>
          </cell>
          <cell r="E6274" t="str">
            <v/>
          </cell>
          <cell r="F6274" t="str">
            <v/>
          </cell>
          <cell r="G6274" t="str">
            <v/>
          </cell>
          <cell r="H6274" t="str">
            <v/>
          </cell>
          <cell r="I6274"/>
          <cell r="J6274"/>
          <cell r="K6274"/>
          <cell r="L6274"/>
          <cell r="M6274" t="str">
            <v/>
          </cell>
          <cell r="N6274"/>
          <cell r="O6274"/>
          <cell r="P6274"/>
          <cell r="Q6274" t="str">
            <v/>
          </cell>
          <cell r="R6274"/>
          <cell r="S6274" t="str">
            <v/>
          </cell>
          <cell r="T6274"/>
          <cell r="U6274"/>
          <cell r="V6274" t="str">
            <v/>
          </cell>
        </row>
        <row r="6275">
          <cell r="A6275"/>
          <cell r="B6275" t="str">
            <v/>
          </cell>
          <cell r="C6275"/>
          <cell r="D6275" t="str">
            <v/>
          </cell>
          <cell r="E6275" t="str">
            <v/>
          </cell>
          <cell r="F6275" t="str">
            <v/>
          </cell>
          <cell r="G6275" t="str">
            <v/>
          </cell>
          <cell r="H6275" t="str">
            <v/>
          </cell>
          <cell r="I6275"/>
          <cell r="J6275"/>
          <cell r="K6275"/>
          <cell r="L6275"/>
          <cell r="M6275" t="str">
            <v/>
          </cell>
          <cell r="N6275"/>
          <cell r="O6275"/>
          <cell r="P6275"/>
          <cell r="Q6275" t="str">
            <v/>
          </cell>
          <cell r="R6275"/>
          <cell r="S6275" t="str">
            <v/>
          </cell>
          <cell r="T6275"/>
          <cell r="U6275"/>
          <cell r="V6275" t="str">
            <v/>
          </cell>
        </row>
        <row r="6276">
          <cell r="A6276"/>
          <cell r="B6276" t="str">
            <v/>
          </cell>
          <cell r="C6276"/>
          <cell r="D6276" t="str">
            <v/>
          </cell>
          <cell r="E6276" t="str">
            <v/>
          </cell>
          <cell r="F6276" t="str">
            <v/>
          </cell>
          <cell r="G6276" t="str">
            <v/>
          </cell>
          <cell r="H6276" t="str">
            <v/>
          </cell>
          <cell r="I6276"/>
          <cell r="J6276"/>
          <cell r="K6276"/>
          <cell r="L6276"/>
          <cell r="M6276" t="str">
            <v/>
          </cell>
          <cell r="N6276"/>
          <cell r="O6276"/>
          <cell r="P6276"/>
          <cell r="Q6276" t="str">
            <v/>
          </cell>
          <cell r="R6276"/>
          <cell r="S6276" t="str">
            <v/>
          </cell>
          <cell r="T6276"/>
          <cell r="U6276"/>
          <cell r="V6276" t="str">
            <v/>
          </cell>
        </row>
        <row r="6277">
          <cell r="A6277"/>
          <cell r="B6277" t="str">
            <v/>
          </cell>
          <cell r="C6277"/>
          <cell r="D6277" t="str">
            <v/>
          </cell>
          <cell r="E6277" t="str">
            <v/>
          </cell>
          <cell r="F6277" t="str">
            <v/>
          </cell>
          <cell r="G6277" t="str">
            <v/>
          </cell>
          <cell r="H6277" t="str">
            <v/>
          </cell>
          <cell r="I6277"/>
          <cell r="J6277"/>
          <cell r="K6277"/>
          <cell r="L6277"/>
          <cell r="M6277" t="str">
            <v/>
          </cell>
          <cell r="N6277"/>
          <cell r="O6277"/>
          <cell r="P6277"/>
          <cell r="Q6277" t="str">
            <v/>
          </cell>
          <cell r="R6277"/>
          <cell r="S6277" t="str">
            <v/>
          </cell>
          <cell r="T6277"/>
          <cell r="U6277"/>
          <cell r="V6277" t="str">
            <v/>
          </cell>
        </row>
        <row r="6278">
          <cell r="A6278"/>
          <cell r="B6278" t="str">
            <v/>
          </cell>
          <cell r="C6278"/>
          <cell r="D6278" t="str">
            <v/>
          </cell>
          <cell r="E6278" t="str">
            <v/>
          </cell>
          <cell r="F6278" t="str">
            <v/>
          </cell>
          <cell r="G6278" t="str">
            <v/>
          </cell>
          <cell r="H6278" t="str">
            <v/>
          </cell>
          <cell r="I6278"/>
          <cell r="J6278"/>
          <cell r="K6278"/>
          <cell r="L6278"/>
          <cell r="M6278" t="str">
            <v/>
          </cell>
          <cell r="N6278"/>
          <cell r="O6278"/>
          <cell r="P6278"/>
          <cell r="Q6278" t="str">
            <v/>
          </cell>
          <cell r="R6278"/>
          <cell r="S6278" t="str">
            <v/>
          </cell>
          <cell r="T6278"/>
          <cell r="U6278"/>
          <cell r="V6278" t="str">
            <v/>
          </cell>
        </row>
        <row r="6279">
          <cell r="A6279"/>
          <cell r="B6279" t="str">
            <v/>
          </cell>
          <cell r="C6279"/>
          <cell r="D6279" t="str">
            <v/>
          </cell>
          <cell r="E6279" t="str">
            <v/>
          </cell>
          <cell r="F6279" t="str">
            <v/>
          </cell>
          <cell r="G6279" t="str">
            <v/>
          </cell>
          <cell r="H6279" t="str">
            <v/>
          </cell>
          <cell r="I6279"/>
          <cell r="J6279"/>
          <cell r="K6279"/>
          <cell r="L6279"/>
          <cell r="M6279" t="str">
            <v/>
          </cell>
          <cell r="N6279"/>
          <cell r="O6279"/>
          <cell r="P6279"/>
          <cell r="Q6279" t="str">
            <v/>
          </cell>
          <cell r="R6279"/>
          <cell r="S6279" t="str">
            <v/>
          </cell>
          <cell r="T6279"/>
          <cell r="U6279"/>
          <cell r="V6279" t="str">
            <v/>
          </cell>
        </row>
        <row r="6280">
          <cell r="A6280"/>
          <cell r="B6280" t="str">
            <v/>
          </cell>
          <cell r="C6280"/>
          <cell r="D6280" t="str">
            <v/>
          </cell>
          <cell r="E6280" t="str">
            <v/>
          </cell>
          <cell r="F6280" t="str">
            <v/>
          </cell>
          <cell r="G6280" t="str">
            <v/>
          </cell>
          <cell r="H6280" t="str">
            <v/>
          </cell>
          <cell r="I6280"/>
          <cell r="J6280"/>
          <cell r="K6280"/>
          <cell r="L6280"/>
          <cell r="M6280" t="str">
            <v/>
          </cell>
          <cell r="N6280"/>
          <cell r="O6280"/>
          <cell r="P6280"/>
          <cell r="Q6280" t="str">
            <v/>
          </cell>
          <cell r="R6280"/>
          <cell r="S6280" t="str">
            <v/>
          </cell>
          <cell r="T6280"/>
          <cell r="U6280"/>
          <cell r="V6280" t="str">
            <v/>
          </cell>
        </row>
        <row r="6281">
          <cell r="A6281"/>
          <cell r="B6281" t="str">
            <v/>
          </cell>
          <cell r="C6281"/>
          <cell r="D6281" t="str">
            <v/>
          </cell>
          <cell r="E6281" t="str">
            <v/>
          </cell>
          <cell r="F6281" t="str">
            <v/>
          </cell>
          <cell r="G6281" t="str">
            <v/>
          </cell>
          <cell r="H6281" t="str">
            <v/>
          </cell>
          <cell r="I6281"/>
          <cell r="J6281"/>
          <cell r="K6281"/>
          <cell r="L6281"/>
          <cell r="M6281" t="str">
            <v/>
          </cell>
          <cell r="N6281"/>
          <cell r="O6281"/>
          <cell r="P6281"/>
          <cell r="Q6281" t="str">
            <v/>
          </cell>
          <cell r="R6281"/>
          <cell r="S6281" t="str">
            <v/>
          </cell>
          <cell r="T6281"/>
          <cell r="U6281"/>
          <cell r="V6281" t="str">
            <v/>
          </cell>
        </row>
        <row r="6282">
          <cell r="A6282"/>
          <cell r="B6282" t="str">
            <v/>
          </cell>
          <cell r="C6282"/>
          <cell r="D6282" t="str">
            <v/>
          </cell>
          <cell r="E6282" t="str">
            <v/>
          </cell>
          <cell r="F6282" t="str">
            <v/>
          </cell>
          <cell r="G6282" t="str">
            <v/>
          </cell>
          <cell r="H6282" t="str">
            <v/>
          </cell>
          <cell r="I6282"/>
          <cell r="J6282"/>
          <cell r="K6282"/>
          <cell r="L6282"/>
          <cell r="M6282" t="str">
            <v/>
          </cell>
          <cell r="N6282"/>
          <cell r="O6282"/>
          <cell r="P6282"/>
          <cell r="Q6282" t="str">
            <v/>
          </cell>
          <cell r="R6282"/>
          <cell r="S6282" t="str">
            <v/>
          </cell>
          <cell r="T6282"/>
          <cell r="U6282"/>
          <cell r="V6282" t="str">
            <v/>
          </cell>
        </row>
        <row r="6283">
          <cell r="A6283"/>
          <cell r="B6283" t="str">
            <v/>
          </cell>
          <cell r="C6283"/>
          <cell r="D6283" t="str">
            <v/>
          </cell>
          <cell r="E6283" t="str">
            <v/>
          </cell>
          <cell r="F6283" t="str">
            <v/>
          </cell>
          <cell r="G6283" t="str">
            <v/>
          </cell>
          <cell r="H6283" t="str">
            <v/>
          </cell>
          <cell r="I6283"/>
          <cell r="J6283"/>
          <cell r="K6283"/>
          <cell r="L6283"/>
          <cell r="M6283" t="str">
            <v/>
          </cell>
          <cell r="N6283"/>
          <cell r="O6283"/>
          <cell r="P6283"/>
          <cell r="Q6283" t="str">
            <v/>
          </cell>
          <cell r="R6283"/>
          <cell r="S6283" t="str">
            <v/>
          </cell>
          <cell r="T6283"/>
          <cell r="U6283"/>
          <cell r="V6283" t="str">
            <v/>
          </cell>
        </row>
        <row r="6284">
          <cell r="A6284"/>
          <cell r="B6284" t="str">
            <v/>
          </cell>
          <cell r="C6284"/>
          <cell r="D6284" t="str">
            <v/>
          </cell>
          <cell r="E6284" t="str">
            <v/>
          </cell>
          <cell r="F6284" t="str">
            <v/>
          </cell>
          <cell r="G6284" t="str">
            <v/>
          </cell>
          <cell r="H6284" t="str">
            <v/>
          </cell>
          <cell r="I6284"/>
          <cell r="J6284"/>
          <cell r="K6284"/>
          <cell r="L6284"/>
          <cell r="M6284" t="str">
            <v/>
          </cell>
          <cell r="N6284"/>
          <cell r="O6284"/>
          <cell r="P6284"/>
          <cell r="Q6284" t="str">
            <v/>
          </cell>
          <cell r="R6284"/>
          <cell r="S6284" t="str">
            <v/>
          </cell>
          <cell r="T6284"/>
          <cell r="U6284"/>
          <cell r="V6284" t="str">
            <v/>
          </cell>
        </row>
        <row r="6285">
          <cell r="A6285"/>
          <cell r="B6285" t="str">
            <v/>
          </cell>
          <cell r="C6285"/>
          <cell r="D6285" t="str">
            <v/>
          </cell>
          <cell r="E6285" t="str">
            <v/>
          </cell>
          <cell r="F6285" t="str">
            <v/>
          </cell>
          <cell r="G6285" t="str">
            <v/>
          </cell>
          <cell r="H6285" t="str">
            <v/>
          </cell>
          <cell r="I6285"/>
          <cell r="J6285"/>
          <cell r="K6285"/>
          <cell r="L6285"/>
          <cell r="M6285" t="str">
            <v/>
          </cell>
          <cell r="N6285"/>
          <cell r="O6285"/>
          <cell r="P6285"/>
          <cell r="Q6285" t="str">
            <v/>
          </cell>
          <cell r="R6285"/>
          <cell r="S6285" t="str">
            <v/>
          </cell>
          <cell r="T6285"/>
          <cell r="U6285"/>
          <cell r="V6285" t="str">
            <v/>
          </cell>
        </row>
        <row r="6286">
          <cell r="A6286"/>
          <cell r="B6286" t="str">
            <v/>
          </cell>
          <cell r="C6286"/>
          <cell r="D6286" t="str">
            <v/>
          </cell>
          <cell r="E6286" t="str">
            <v/>
          </cell>
          <cell r="F6286" t="str">
            <v/>
          </cell>
          <cell r="G6286" t="str">
            <v/>
          </cell>
          <cell r="H6286" t="str">
            <v/>
          </cell>
          <cell r="I6286"/>
          <cell r="J6286"/>
          <cell r="K6286"/>
          <cell r="L6286"/>
          <cell r="M6286" t="str">
            <v/>
          </cell>
          <cell r="N6286"/>
          <cell r="O6286"/>
          <cell r="P6286"/>
          <cell r="Q6286" t="str">
            <v/>
          </cell>
          <cell r="R6286"/>
          <cell r="S6286" t="str">
            <v/>
          </cell>
          <cell r="T6286"/>
          <cell r="U6286"/>
          <cell r="V6286" t="str">
            <v/>
          </cell>
        </row>
        <row r="6287">
          <cell r="A6287"/>
          <cell r="B6287" t="str">
            <v/>
          </cell>
          <cell r="C6287"/>
          <cell r="D6287" t="str">
            <v/>
          </cell>
          <cell r="E6287" t="str">
            <v/>
          </cell>
          <cell r="F6287" t="str">
            <v/>
          </cell>
          <cell r="G6287" t="str">
            <v/>
          </cell>
          <cell r="H6287" t="str">
            <v/>
          </cell>
          <cell r="I6287"/>
          <cell r="J6287"/>
          <cell r="K6287"/>
          <cell r="L6287"/>
          <cell r="M6287" t="str">
            <v/>
          </cell>
          <cell r="N6287"/>
          <cell r="O6287"/>
          <cell r="P6287"/>
          <cell r="Q6287" t="str">
            <v/>
          </cell>
          <cell r="R6287"/>
          <cell r="S6287" t="str">
            <v/>
          </cell>
          <cell r="T6287"/>
          <cell r="U6287"/>
          <cell r="V6287" t="str">
            <v/>
          </cell>
        </row>
        <row r="6288">
          <cell r="A6288"/>
          <cell r="B6288" t="str">
            <v/>
          </cell>
          <cell r="C6288"/>
          <cell r="D6288" t="str">
            <v/>
          </cell>
          <cell r="E6288" t="str">
            <v/>
          </cell>
          <cell r="F6288" t="str">
            <v/>
          </cell>
          <cell r="G6288" t="str">
            <v/>
          </cell>
          <cell r="H6288" t="str">
            <v/>
          </cell>
          <cell r="I6288"/>
          <cell r="J6288"/>
          <cell r="K6288"/>
          <cell r="L6288"/>
          <cell r="M6288" t="str">
            <v/>
          </cell>
          <cell r="N6288"/>
          <cell r="O6288"/>
          <cell r="P6288"/>
          <cell r="Q6288" t="str">
            <v/>
          </cell>
          <cell r="R6288"/>
          <cell r="S6288" t="str">
            <v/>
          </cell>
          <cell r="T6288"/>
          <cell r="U6288"/>
          <cell r="V6288" t="str">
            <v/>
          </cell>
        </row>
        <row r="6289">
          <cell r="A6289"/>
          <cell r="B6289" t="str">
            <v/>
          </cell>
          <cell r="C6289"/>
          <cell r="D6289" t="str">
            <v/>
          </cell>
          <cell r="E6289" t="str">
            <v/>
          </cell>
          <cell r="F6289" t="str">
            <v/>
          </cell>
          <cell r="G6289" t="str">
            <v/>
          </cell>
          <cell r="H6289" t="str">
            <v/>
          </cell>
          <cell r="I6289"/>
          <cell r="J6289"/>
          <cell r="K6289"/>
          <cell r="L6289"/>
          <cell r="M6289" t="str">
            <v/>
          </cell>
          <cell r="N6289"/>
          <cell r="O6289"/>
          <cell r="P6289"/>
          <cell r="Q6289" t="str">
            <v/>
          </cell>
          <cell r="R6289"/>
          <cell r="S6289" t="str">
            <v/>
          </cell>
          <cell r="T6289"/>
          <cell r="U6289"/>
          <cell r="V6289" t="str">
            <v/>
          </cell>
        </row>
        <row r="6290">
          <cell r="A6290"/>
          <cell r="B6290" t="str">
            <v/>
          </cell>
          <cell r="C6290"/>
          <cell r="D6290" t="str">
            <v/>
          </cell>
          <cell r="E6290" t="str">
            <v/>
          </cell>
          <cell r="F6290" t="str">
            <v/>
          </cell>
          <cell r="G6290" t="str">
            <v/>
          </cell>
          <cell r="H6290" t="str">
            <v/>
          </cell>
          <cell r="I6290"/>
          <cell r="J6290"/>
          <cell r="K6290"/>
          <cell r="L6290"/>
          <cell r="M6290" t="str">
            <v/>
          </cell>
          <cell r="N6290"/>
          <cell r="O6290"/>
          <cell r="P6290"/>
          <cell r="Q6290" t="str">
            <v/>
          </cell>
          <cell r="R6290"/>
          <cell r="S6290" t="str">
            <v/>
          </cell>
          <cell r="T6290"/>
          <cell r="U6290"/>
          <cell r="V6290" t="str">
            <v/>
          </cell>
        </row>
        <row r="6291">
          <cell r="A6291"/>
          <cell r="B6291" t="str">
            <v/>
          </cell>
          <cell r="C6291"/>
          <cell r="D6291" t="str">
            <v/>
          </cell>
          <cell r="E6291" t="str">
            <v/>
          </cell>
          <cell r="F6291" t="str">
            <v/>
          </cell>
          <cell r="G6291" t="str">
            <v/>
          </cell>
          <cell r="H6291" t="str">
            <v/>
          </cell>
          <cell r="I6291"/>
          <cell r="J6291"/>
          <cell r="K6291"/>
          <cell r="L6291"/>
          <cell r="M6291" t="str">
            <v/>
          </cell>
          <cell r="N6291"/>
          <cell r="O6291"/>
          <cell r="P6291"/>
          <cell r="Q6291" t="str">
            <v/>
          </cell>
          <cell r="R6291"/>
          <cell r="S6291" t="str">
            <v/>
          </cell>
          <cell r="T6291"/>
          <cell r="U6291"/>
          <cell r="V6291" t="str">
            <v/>
          </cell>
        </row>
        <row r="6292">
          <cell r="A6292"/>
          <cell r="B6292" t="str">
            <v/>
          </cell>
          <cell r="C6292"/>
          <cell r="D6292" t="str">
            <v/>
          </cell>
          <cell r="E6292" t="str">
            <v/>
          </cell>
          <cell r="F6292" t="str">
            <v/>
          </cell>
          <cell r="G6292" t="str">
            <v/>
          </cell>
          <cell r="H6292" t="str">
            <v/>
          </cell>
          <cell r="I6292"/>
          <cell r="J6292"/>
          <cell r="K6292"/>
          <cell r="L6292"/>
          <cell r="M6292" t="str">
            <v/>
          </cell>
          <cell r="N6292"/>
          <cell r="O6292"/>
          <cell r="P6292"/>
          <cell r="Q6292" t="str">
            <v/>
          </cell>
          <cell r="R6292"/>
          <cell r="S6292" t="str">
            <v/>
          </cell>
          <cell r="T6292"/>
          <cell r="U6292"/>
          <cell r="V6292" t="str">
            <v/>
          </cell>
        </row>
        <row r="6293">
          <cell r="A6293"/>
          <cell r="B6293" t="str">
            <v/>
          </cell>
          <cell r="C6293"/>
          <cell r="D6293" t="str">
            <v/>
          </cell>
          <cell r="E6293" t="str">
            <v/>
          </cell>
          <cell r="F6293" t="str">
            <v/>
          </cell>
          <cell r="G6293" t="str">
            <v/>
          </cell>
          <cell r="H6293" t="str">
            <v/>
          </cell>
          <cell r="I6293"/>
          <cell r="J6293"/>
          <cell r="K6293"/>
          <cell r="L6293"/>
          <cell r="M6293" t="str">
            <v/>
          </cell>
          <cell r="N6293"/>
          <cell r="O6293"/>
          <cell r="P6293"/>
          <cell r="Q6293" t="str">
            <v/>
          </cell>
          <cell r="R6293"/>
          <cell r="S6293" t="str">
            <v/>
          </cell>
          <cell r="T6293"/>
          <cell r="U6293"/>
          <cell r="V6293" t="str">
            <v/>
          </cell>
        </row>
        <row r="6294">
          <cell r="A6294"/>
          <cell r="B6294" t="str">
            <v/>
          </cell>
          <cell r="C6294"/>
          <cell r="D6294" t="str">
            <v/>
          </cell>
          <cell r="E6294" t="str">
            <v/>
          </cell>
          <cell r="F6294" t="str">
            <v/>
          </cell>
          <cell r="G6294" t="str">
            <v/>
          </cell>
          <cell r="H6294" t="str">
            <v/>
          </cell>
          <cell r="I6294"/>
          <cell r="J6294"/>
          <cell r="K6294"/>
          <cell r="L6294"/>
          <cell r="M6294" t="str">
            <v/>
          </cell>
          <cell r="N6294"/>
          <cell r="O6294"/>
          <cell r="P6294"/>
          <cell r="Q6294" t="str">
            <v/>
          </cell>
          <cell r="R6294"/>
          <cell r="S6294" t="str">
            <v/>
          </cell>
          <cell r="T6294"/>
          <cell r="U6294"/>
          <cell r="V6294" t="str">
            <v/>
          </cell>
        </row>
        <row r="6295">
          <cell r="A6295"/>
          <cell r="B6295" t="str">
            <v/>
          </cell>
          <cell r="C6295"/>
          <cell r="D6295" t="str">
            <v/>
          </cell>
          <cell r="E6295" t="str">
            <v/>
          </cell>
          <cell r="F6295" t="str">
            <v/>
          </cell>
          <cell r="G6295" t="str">
            <v/>
          </cell>
          <cell r="H6295" t="str">
            <v/>
          </cell>
          <cell r="I6295"/>
          <cell r="J6295"/>
          <cell r="K6295"/>
          <cell r="L6295"/>
          <cell r="M6295" t="str">
            <v/>
          </cell>
          <cell r="N6295"/>
          <cell r="O6295"/>
          <cell r="P6295"/>
          <cell r="Q6295" t="str">
            <v/>
          </cell>
          <cell r="R6295"/>
          <cell r="S6295" t="str">
            <v/>
          </cell>
          <cell r="T6295"/>
          <cell r="U6295"/>
          <cell r="V6295" t="str">
            <v/>
          </cell>
        </row>
        <row r="6296">
          <cell r="A6296"/>
          <cell r="B6296" t="str">
            <v/>
          </cell>
          <cell r="C6296"/>
          <cell r="D6296" t="str">
            <v/>
          </cell>
          <cell r="E6296" t="str">
            <v/>
          </cell>
          <cell r="F6296" t="str">
            <v/>
          </cell>
          <cell r="G6296" t="str">
            <v/>
          </cell>
          <cell r="H6296" t="str">
            <v/>
          </cell>
          <cell r="I6296"/>
          <cell r="J6296"/>
          <cell r="K6296"/>
          <cell r="L6296"/>
          <cell r="M6296" t="str">
            <v/>
          </cell>
          <cell r="N6296"/>
          <cell r="O6296"/>
          <cell r="P6296"/>
          <cell r="Q6296" t="str">
            <v/>
          </cell>
          <cell r="R6296"/>
          <cell r="S6296" t="str">
            <v/>
          </cell>
          <cell r="T6296"/>
          <cell r="U6296"/>
          <cell r="V6296" t="str">
            <v/>
          </cell>
        </row>
        <row r="6297">
          <cell r="A6297"/>
          <cell r="B6297" t="str">
            <v/>
          </cell>
          <cell r="C6297"/>
          <cell r="D6297" t="str">
            <v/>
          </cell>
          <cell r="E6297" t="str">
            <v/>
          </cell>
          <cell r="F6297" t="str">
            <v/>
          </cell>
          <cell r="G6297" t="str">
            <v/>
          </cell>
          <cell r="H6297" t="str">
            <v/>
          </cell>
          <cell r="I6297"/>
          <cell r="J6297"/>
          <cell r="K6297"/>
          <cell r="L6297"/>
          <cell r="M6297" t="str">
            <v/>
          </cell>
          <cell r="N6297"/>
          <cell r="O6297"/>
          <cell r="P6297"/>
          <cell r="Q6297" t="str">
            <v/>
          </cell>
          <cell r="R6297"/>
          <cell r="S6297" t="str">
            <v/>
          </cell>
          <cell r="T6297"/>
          <cell r="U6297"/>
          <cell r="V6297" t="str">
            <v/>
          </cell>
        </row>
        <row r="6298">
          <cell r="A6298"/>
          <cell r="B6298" t="str">
            <v/>
          </cell>
          <cell r="C6298"/>
          <cell r="D6298" t="str">
            <v/>
          </cell>
          <cell r="E6298" t="str">
            <v/>
          </cell>
          <cell r="F6298" t="str">
            <v/>
          </cell>
          <cell r="G6298" t="str">
            <v/>
          </cell>
          <cell r="H6298" t="str">
            <v/>
          </cell>
          <cell r="I6298"/>
          <cell r="J6298"/>
          <cell r="K6298"/>
          <cell r="L6298"/>
          <cell r="M6298" t="str">
            <v/>
          </cell>
          <cell r="N6298"/>
          <cell r="O6298"/>
          <cell r="P6298"/>
          <cell r="Q6298" t="str">
            <v/>
          </cell>
          <cell r="R6298"/>
          <cell r="S6298" t="str">
            <v/>
          </cell>
          <cell r="T6298"/>
          <cell r="U6298"/>
          <cell r="V6298" t="str">
            <v/>
          </cell>
        </row>
        <row r="6299">
          <cell r="A6299"/>
          <cell r="B6299" t="str">
            <v/>
          </cell>
          <cell r="C6299"/>
          <cell r="D6299" t="str">
            <v/>
          </cell>
          <cell r="E6299" t="str">
            <v/>
          </cell>
          <cell r="F6299" t="str">
            <v/>
          </cell>
          <cell r="G6299" t="str">
            <v/>
          </cell>
          <cell r="H6299" t="str">
            <v/>
          </cell>
          <cell r="I6299"/>
          <cell r="J6299"/>
          <cell r="K6299"/>
          <cell r="L6299"/>
          <cell r="M6299" t="str">
            <v/>
          </cell>
          <cell r="N6299"/>
          <cell r="O6299"/>
          <cell r="P6299"/>
          <cell r="Q6299" t="str">
            <v/>
          </cell>
          <cell r="R6299"/>
          <cell r="S6299" t="str">
            <v/>
          </cell>
          <cell r="T6299"/>
          <cell r="U6299"/>
          <cell r="V6299" t="str">
            <v/>
          </cell>
        </row>
        <row r="6300">
          <cell r="A6300"/>
          <cell r="B6300" t="str">
            <v/>
          </cell>
          <cell r="C6300"/>
          <cell r="D6300" t="str">
            <v/>
          </cell>
          <cell r="E6300" t="str">
            <v/>
          </cell>
          <cell r="F6300" t="str">
            <v/>
          </cell>
          <cell r="G6300" t="str">
            <v/>
          </cell>
          <cell r="H6300" t="str">
            <v/>
          </cell>
          <cell r="I6300"/>
          <cell r="J6300"/>
          <cell r="K6300"/>
          <cell r="L6300"/>
          <cell r="M6300" t="str">
            <v/>
          </cell>
          <cell r="N6300"/>
          <cell r="O6300"/>
          <cell r="P6300"/>
          <cell r="Q6300" t="str">
            <v/>
          </cell>
          <cell r="R6300"/>
          <cell r="S6300" t="str">
            <v/>
          </cell>
          <cell r="T6300"/>
          <cell r="U6300"/>
          <cell r="V6300" t="str">
            <v/>
          </cell>
        </row>
        <row r="6301">
          <cell r="A6301"/>
          <cell r="B6301" t="str">
            <v/>
          </cell>
          <cell r="C6301"/>
          <cell r="D6301" t="str">
            <v/>
          </cell>
          <cell r="E6301" t="str">
            <v/>
          </cell>
          <cell r="F6301" t="str">
            <v/>
          </cell>
          <cell r="G6301" t="str">
            <v/>
          </cell>
          <cell r="H6301" t="str">
            <v/>
          </cell>
          <cell r="I6301"/>
          <cell r="J6301"/>
          <cell r="K6301"/>
          <cell r="L6301"/>
          <cell r="M6301" t="str">
            <v/>
          </cell>
          <cell r="N6301"/>
          <cell r="O6301"/>
          <cell r="P6301"/>
          <cell r="Q6301" t="str">
            <v/>
          </cell>
          <cell r="R6301"/>
          <cell r="S6301" t="str">
            <v/>
          </cell>
          <cell r="T6301"/>
          <cell r="U6301"/>
          <cell r="V6301" t="str">
            <v/>
          </cell>
        </row>
        <row r="6302">
          <cell r="A6302"/>
          <cell r="B6302" t="str">
            <v/>
          </cell>
          <cell r="C6302"/>
          <cell r="D6302" t="str">
            <v/>
          </cell>
          <cell r="E6302" t="str">
            <v/>
          </cell>
          <cell r="F6302" t="str">
            <v/>
          </cell>
          <cell r="G6302" t="str">
            <v/>
          </cell>
          <cell r="H6302" t="str">
            <v/>
          </cell>
          <cell r="I6302"/>
          <cell r="J6302"/>
          <cell r="K6302"/>
          <cell r="L6302"/>
          <cell r="M6302" t="str">
            <v/>
          </cell>
          <cell r="N6302"/>
          <cell r="O6302"/>
          <cell r="P6302"/>
          <cell r="Q6302" t="str">
            <v/>
          </cell>
          <cell r="R6302"/>
          <cell r="S6302" t="str">
            <v/>
          </cell>
          <cell r="T6302"/>
          <cell r="U6302"/>
          <cell r="V6302" t="str">
            <v/>
          </cell>
        </row>
        <row r="6303">
          <cell r="A6303"/>
          <cell r="B6303" t="str">
            <v/>
          </cell>
          <cell r="C6303"/>
          <cell r="D6303" t="str">
            <v/>
          </cell>
          <cell r="E6303" t="str">
            <v/>
          </cell>
          <cell r="F6303" t="str">
            <v/>
          </cell>
          <cell r="G6303" t="str">
            <v/>
          </cell>
          <cell r="H6303" t="str">
            <v/>
          </cell>
          <cell r="I6303"/>
          <cell r="J6303"/>
          <cell r="K6303"/>
          <cell r="L6303"/>
          <cell r="M6303" t="str">
            <v/>
          </cell>
          <cell r="N6303"/>
          <cell r="O6303"/>
          <cell r="P6303"/>
          <cell r="Q6303" t="str">
            <v/>
          </cell>
          <cell r="R6303"/>
          <cell r="S6303" t="str">
            <v/>
          </cell>
          <cell r="T6303"/>
          <cell r="U6303"/>
          <cell r="V6303" t="str">
            <v/>
          </cell>
        </row>
        <row r="6304">
          <cell r="A6304"/>
          <cell r="B6304" t="str">
            <v/>
          </cell>
          <cell r="C6304"/>
          <cell r="D6304" t="str">
            <v/>
          </cell>
          <cell r="E6304" t="str">
            <v/>
          </cell>
          <cell r="F6304" t="str">
            <v/>
          </cell>
          <cell r="G6304" t="str">
            <v/>
          </cell>
          <cell r="H6304" t="str">
            <v/>
          </cell>
          <cell r="I6304"/>
          <cell r="J6304"/>
          <cell r="K6304"/>
          <cell r="L6304"/>
          <cell r="M6304" t="str">
            <v/>
          </cell>
          <cell r="N6304"/>
          <cell r="O6304"/>
          <cell r="P6304"/>
          <cell r="Q6304" t="str">
            <v/>
          </cell>
          <cell r="R6304"/>
          <cell r="S6304" t="str">
            <v/>
          </cell>
          <cell r="T6304"/>
          <cell r="U6304"/>
          <cell r="V6304" t="str">
            <v/>
          </cell>
        </row>
        <row r="6305">
          <cell r="A6305"/>
          <cell r="B6305" t="str">
            <v/>
          </cell>
          <cell r="C6305"/>
          <cell r="D6305" t="str">
            <v/>
          </cell>
          <cell r="E6305" t="str">
            <v/>
          </cell>
          <cell r="F6305" t="str">
            <v/>
          </cell>
          <cell r="G6305" t="str">
            <v/>
          </cell>
          <cell r="H6305" t="str">
            <v/>
          </cell>
          <cell r="I6305"/>
          <cell r="J6305"/>
          <cell r="K6305"/>
          <cell r="L6305"/>
          <cell r="M6305" t="str">
            <v/>
          </cell>
          <cell r="N6305"/>
          <cell r="O6305"/>
          <cell r="P6305"/>
          <cell r="Q6305" t="str">
            <v/>
          </cell>
          <cell r="R6305"/>
          <cell r="S6305" t="str">
            <v/>
          </cell>
          <cell r="T6305"/>
          <cell r="U6305"/>
          <cell r="V6305" t="str">
            <v/>
          </cell>
        </row>
        <row r="6306">
          <cell r="A6306"/>
          <cell r="B6306" t="str">
            <v/>
          </cell>
          <cell r="C6306"/>
          <cell r="D6306" t="str">
            <v/>
          </cell>
          <cell r="E6306" t="str">
            <v/>
          </cell>
          <cell r="F6306" t="str">
            <v/>
          </cell>
          <cell r="G6306" t="str">
            <v/>
          </cell>
          <cell r="H6306" t="str">
            <v/>
          </cell>
          <cell r="I6306"/>
          <cell r="J6306"/>
          <cell r="K6306"/>
          <cell r="L6306"/>
          <cell r="M6306" t="str">
            <v/>
          </cell>
          <cell r="N6306"/>
          <cell r="O6306"/>
          <cell r="P6306"/>
          <cell r="Q6306" t="str">
            <v/>
          </cell>
          <cell r="R6306"/>
          <cell r="S6306" t="str">
            <v/>
          </cell>
          <cell r="T6306"/>
          <cell r="U6306"/>
          <cell r="V6306" t="str">
            <v/>
          </cell>
        </row>
        <row r="6307">
          <cell r="A6307"/>
          <cell r="B6307" t="str">
            <v/>
          </cell>
          <cell r="C6307"/>
          <cell r="D6307" t="str">
            <v/>
          </cell>
          <cell r="E6307" t="str">
            <v/>
          </cell>
          <cell r="F6307" t="str">
            <v/>
          </cell>
          <cell r="G6307" t="str">
            <v/>
          </cell>
          <cell r="H6307" t="str">
            <v/>
          </cell>
          <cell r="I6307"/>
          <cell r="J6307"/>
          <cell r="K6307"/>
          <cell r="L6307"/>
          <cell r="M6307" t="str">
            <v/>
          </cell>
          <cell r="N6307"/>
          <cell r="O6307"/>
          <cell r="P6307"/>
          <cell r="Q6307" t="str">
            <v/>
          </cell>
          <cell r="R6307"/>
          <cell r="S6307" t="str">
            <v/>
          </cell>
          <cell r="T6307"/>
          <cell r="U6307"/>
          <cell r="V6307" t="str">
            <v/>
          </cell>
        </row>
        <row r="6308">
          <cell r="A6308"/>
          <cell r="B6308" t="str">
            <v/>
          </cell>
          <cell r="C6308"/>
          <cell r="D6308" t="str">
            <v/>
          </cell>
          <cell r="E6308" t="str">
            <v/>
          </cell>
          <cell r="F6308" t="str">
            <v/>
          </cell>
          <cell r="G6308" t="str">
            <v/>
          </cell>
          <cell r="H6308" t="str">
            <v/>
          </cell>
          <cell r="I6308"/>
          <cell r="J6308"/>
          <cell r="K6308"/>
          <cell r="L6308"/>
          <cell r="M6308" t="str">
            <v/>
          </cell>
          <cell r="N6308"/>
          <cell r="O6308"/>
          <cell r="P6308"/>
          <cell r="Q6308" t="str">
            <v/>
          </cell>
          <cell r="R6308"/>
          <cell r="S6308" t="str">
            <v/>
          </cell>
          <cell r="T6308"/>
          <cell r="U6308"/>
          <cell r="V6308" t="str">
            <v/>
          </cell>
        </row>
        <row r="6309">
          <cell r="A6309"/>
          <cell r="B6309" t="str">
            <v/>
          </cell>
          <cell r="C6309"/>
          <cell r="D6309" t="str">
            <v/>
          </cell>
          <cell r="E6309" t="str">
            <v/>
          </cell>
          <cell r="F6309" t="str">
            <v/>
          </cell>
          <cell r="G6309" t="str">
            <v/>
          </cell>
          <cell r="H6309" t="str">
            <v/>
          </cell>
          <cell r="I6309"/>
          <cell r="J6309"/>
          <cell r="K6309"/>
          <cell r="L6309"/>
          <cell r="M6309" t="str">
            <v/>
          </cell>
          <cell r="N6309"/>
          <cell r="O6309"/>
          <cell r="P6309"/>
          <cell r="Q6309" t="str">
            <v/>
          </cell>
          <cell r="R6309"/>
          <cell r="S6309" t="str">
            <v/>
          </cell>
          <cell r="T6309"/>
          <cell r="U6309"/>
          <cell r="V6309" t="str">
            <v/>
          </cell>
        </row>
        <row r="6310">
          <cell r="A6310"/>
          <cell r="B6310" t="str">
            <v/>
          </cell>
          <cell r="C6310"/>
          <cell r="D6310" t="str">
            <v/>
          </cell>
          <cell r="E6310" t="str">
            <v/>
          </cell>
          <cell r="F6310" t="str">
            <v/>
          </cell>
          <cell r="G6310" t="str">
            <v/>
          </cell>
          <cell r="H6310" t="str">
            <v/>
          </cell>
          <cell r="I6310"/>
          <cell r="J6310"/>
          <cell r="K6310"/>
          <cell r="L6310"/>
          <cell r="M6310" t="str">
            <v/>
          </cell>
          <cell r="N6310"/>
          <cell r="O6310"/>
          <cell r="P6310"/>
          <cell r="Q6310" t="str">
            <v/>
          </cell>
          <cell r="R6310"/>
          <cell r="S6310" t="str">
            <v/>
          </cell>
          <cell r="T6310"/>
          <cell r="U6310"/>
          <cell r="V6310" t="str">
            <v/>
          </cell>
        </row>
        <row r="6311">
          <cell r="A6311"/>
          <cell r="B6311" t="str">
            <v/>
          </cell>
          <cell r="C6311"/>
          <cell r="D6311" t="str">
            <v/>
          </cell>
          <cell r="E6311" t="str">
            <v/>
          </cell>
          <cell r="F6311" t="str">
            <v/>
          </cell>
          <cell r="G6311" t="str">
            <v/>
          </cell>
          <cell r="H6311" t="str">
            <v/>
          </cell>
          <cell r="I6311"/>
          <cell r="J6311"/>
          <cell r="K6311"/>
          <cell r="L6311"/>
          <cell r="M6311" t="str">
            <v/>
          </cell>
          <cell r="N6311"/>
          <cell r="O6311"/>
          <cell r="P6311"/>
          <cell r="Q6311" t="str">
            <v/>
          </cell>
          <cell r="R6311"/>
          <cell r="S6311" t="str">
            <v/>
          </cell>
          <cell r="T6311"/>
          <cell r="U6311"/>
          <cell r="V6311" t="str">
            <v/>
          </cell>
        </row>
        <row r="6312">
          <cell r="A6312"/>
          <cell r="B6312" t="str">
            <v/>
          </cell>
          <cell r="C6312"/>
          <cell r="D6312" t="str">
            <v/>
          </cell>
          <cell r="E6312" t="str">
            <v/>
          </cell>
          <cell r="F6312" t="str">
            <v/>
          </cell>
          <cell r="G6312" t="str">
            <v/>
          </cell>
          <cell r="H6312" t="str">
            <v/>
          </cell>
          <cell r="I6312"/>
          <cell r="J6312"/>
          <cell r="K6312"/>
          <cell r="L6312"/>
          <cell r="M6312" t="str">
            <v/>
          </cell>
          <cell r="N6312"/>
          <cell r="O6312"/>
          <cell r="P6312"/>
          <cell r="Q6312" t="str">
            <v/>
          </cell>
          <cell r="R6312"/>
          <cell r="S6312" t="str">
            <v/>
          </cell>
          <cell r="T6312"/>
          <cell r="U6312"/>
          <cell r="V6312" t="str">
            <v/>
          </cell>
        </row>
        <row r="6313">
          <cell r="A6313"/>
          <cell r="B6313" t="str">
            <v/>
          </cell>
          <cell r="C6313"/>
          <cell r="D6313" t="str">
            <v/>
          </cell>
          <cell r="E6313" t="str">
            <v/>
          </cell>
          <cell r="F6313" t="str">
            <v/>
          </cell>
          <cell r="G6313" t="str">
            <v/>
          </cell>
          <cell r="H6313" t="str">
            <v/>
          </cell>
          <cell r="I6313"/>
          <cell r="J6313"/>
          <cell r="K6313"/>
          <cell r="L6313"/>
          <cell r="M6313" t="str">
            <v/>
          </cell>
          <cell r="N6313"/>
          <cell r="O6313"/>
          <cell r="P6313"/>
          <cell r="Q6313" t="str">
            <v/>
          </cell>
          <cell r="R6313"/>
          <cell r="S6313" t="str">
            <v/>
          </cell>
          <cell r="T6313"/>
          <cell r="U6313"/>
          <cell r="V6313" t="str">
            <v/>
          </cell>
        </row>
        <row r="6314">
          <cell r="A6314"/>
          <cell r="B6314" t="str">
            <v/>
          </cell>
          <cell r="C6314"/>
          <cell r="D6314" t="str">
            <v/>
          </cell>
          <cell r="E6314" t="str">
            <v/>
          </cell>
          <cell r="F6314" t="str">
            <v/>
          </cell>
          <cell r="G6314" t="str">
            <v/>
          </cell>
          <cell r="H6314" t="str">
            <v/>
          </cell>
          <cell r="I6314"/>
          <cell r="J6314"/>
          <cell r="K6314"/>
          <cell r="L6314"/>
          <cell r="M6314" t="str">
            <v/>
          </cell>
          <cell r="N6314"/>
          <cell r="O6314"/>
          <cell r="P6314"/>
          <cell r="Q6314" t="str">
            <v/>
          </cell>
          <cell r="R6314"/>
          <cell r="S6314" t="str">
            <v/>
          </cell>
          <cell r="T6314"/>
          <cell r="U6314"/>
          <cell r="V6314" t="str">
            <v/>
          </cell>
        </row>
        <row r="6315">
          <cell r="A6315"/>
          <cell r="B6315" t="str">
            <v/>
          </cell>
          <cell r="C6315"/>
          <cell r="D6315" t="str">
            <v/>
          </cell>
          <cell r="E6315" t="str">
            <v/>
          </cell>
          <cell r="F6315" t="str">
            <v/>
          </cell>
          <cell r="G6315" t="str">
            <v/>
          </cell>
          <cell r="H6315" t="str">
            <v/>
          </cell>
          <cell r="I6315"/>
          <cell r="J6315"/>
          <cell r="K6315"/>
          <cell r="L6315"/>
          <cell r="M6315" t="str">
            <v/>
          </cell>
          <cell r="N6315"/>
          <cell r="O6315"/>
          <cell r="P6315"/>
          <cell r="Q6315" t="str">
            <v/>
          </cell>
          <cell r="R6315"/>
          <cell r="S6315" t="str">
            <v/>
          </cell>
          <cell r="T6315"/>
          <cell r="U6315"/>
          <cell r="V6315" t="str">
            <v/>
          </cell>
        </row>
        <row r="6316">
          <cell r="A6316"/>
          <cell r="B6316" t="str">
            <v/>
          </cell>
          <cell r="C6316"/>
          <cell r="D6316" t="str">
            <v/>
          </cell>
          <cell r="E6316" t="str">
            <v/>
          </cell>
          <cell r="F6316" t="str">
            <v/>
          </cell>
          <cell r="G6316" t="str">
            <v/>
          </cell>
          <cell r="H6316" t="str">
            <v/>
          </cell>
          <cell r="I6316"/>
          <cell r="J6316"/>
          <cell r="K6316"/>
          <cell r="L6316"/>
          <cell r="M6316" t="str">
            <v/>
          </cell>
          <cell r="N6316"/>
          <cell r="O6316"/>
          <cell r="P6316"/>
          <cell r="Q6316" t="str">
            <v/>
          </cell>
          <cell r="R6316"/>
          <cell r="S6316" t="str">
            <v/>
          </cell>
          <cell r="T6316"/>
          <cell r="U6316"/>
          <cell r="V6316" t="str">
            <v/>
          </cell>
        </row>
        <row r="6317">
          <cell r="A6317"/>
          <cell r="B6317" t="str">
            <v/>
          </cell>
          <cell r="C6317"/>
          <cell r="D6317" t="str">
            <v/>
          </cell>
          <cell r="E6317" t="str">
            <v/>
          </cell>
          <cell r="F6317" t="str">
            <v/>
          </cell>
          <cell r="G6317" t="str">
            <v/>
          </cell>
          <cell r="H6317" t="str">
            <v/>
          </cell>
          <cell r="I6317"/>
          <cell r="J6317"/>
          <cell r="K6317"/>
          <cell r="L6317"/>
          <cell r="M6317" t="str">
            <v/>
          </cell>
          <cell r="N6317"/>
          <cell r="O6317"/>
          <cell r="P6317"/>
          <cell r="Q6317" t="str">
            <v/>
          </cell>
          <cell r="R6317"/>
          <cell r="S6317" t="str">
            <v/>
          </cell>
          <cell r="T6317"/>
          <cell r="U6317"/>
          <cell r="V6317" t="str">
            <v/>
          </cell>
        </row>
        <row r="6318">
          <cell r="A6318"/>
          <cell r="B6318" t="str">
            <v/>
          </cell>
          <cell r="C6318"/>
          <cell r="D6318" t="str">
            <v/>
          </cell>
          <cell r="E6318" t="str">
            <v/>
          </cell>
          <cell r="F6318" t="str">
            <v/>
          </cell>
          <cell r="G6318" t="str">
            <v/>
          </cell>
          <cell r="H6318" t="str">
            <v/>
          </cell>
          <cell r="I6318"/>
          <cell r="J6318"/>
          <cell r="K6318"/>
          <cell r="L6318"/>
          <cell r="M6318" t="str">
            <v/>
          </cell>
          <cell r="N6318"/>
          <cell r="O6318"/>
          <cell r="P6318"/>
          <cell r="Q6318" t="str">
            <v/>
          </cell>
          <cell r="R6318"/>
          <cell r="S6318" t="str">
            <v/>
          </cell>
          <cell r="T6318"/>
          <cell r="U6318"/>
          <cell r="V6318" t="str">
            <v/>
          </cell>
        </row>
        <row r="6319">
          <cell r="A6319"/>
          <cell r="B6319" t="str">
            <v/>
          </cell>
          <cell r="C6319"/>
          <cell r="D6319" t="str">
            <v/>
          </cell>
          <cell r="E6319" t="str">
            <v/>
          </cell>
          <cell r="F6319" t="str">
            <v/>
          </cell>
          <cell r="G6319" t="str">
            <v/>
          </cell>
          <cell r="H6319" t="str">
            <v/>
          </cell>
          <cell r="I6319"/>
          <cell r="J6319"/>
          <cell r="K6319"/>
          <cell r="L6319"/>
          <cell r="M6319" t="str">
            <v/>
          </cell>
          <cell r="N6319"/>
          <cell r="O6319"/>
          <cell r="P6319"/>
          <cell r="Q6319" t="str">
            <v/>
          </cell>
          <cell r="R6319"/>
          <cell r="S6319" t="str">
            <v/>
          </cell>
          <cell r="T6319"/>
          <cell r="U6319"/>
          <cell r="V6319" t="str">
            <v/>
          </cell>
        </row>
        <row r="6320">
          <cell r="A6320"/>
          <cell r="B6320" t="str">
            <v/>
          </cell>
          <cell r="C6320"/>
          <cell r="D6320" t="str">
            <v/>
          </cell>
          <cell r="E6320" t="str">
            <v/>
          </cell>
          <cell r="F6320" t="str">
            <v/>
          </cell>
          <cell r="G6320" t="str">
            <v/>
          </cell>
          <cell r="H6320" t="str">
            <v/>
          </cell>
          <cell r="I6320"/>
          <cell r="J6320"/>
          <cell r="K6320"/>
          <cell r="L6320"/>
          <cell r="M6320" t="str">
            <v/>
          </cell>
          <cell r="N6320"/>
          <cell r="O6320"/>
          <cell r="P6320"/>
          <cell r="Q6320" t="str">
            <v/>
          </cell>
          <cell r="R6320"/>
          <cell r="S6320" t="str">
            <v/>
          </cell>
          <cell r="T6320"/>
          <cell r="U6320"/>
          <cell r="V6320" t="str">
            <v/>
          </cell>
        </row>
        <row r="6321">
          <cell r="A6321"/>
          <cell r="B6321" t="str">
            <v/>
          </cell>
          <cell r="C6321"/>
          <cell r="D6321" t="str">
            <v/>
          </cell>
          <cell r="E6321" t="str">
            <v/>
          </cell>
          <cell r="F6321" t="str">
            <v/>
          </cell>
          <cell r="G6321" t="str">
            <v/>
          </cell>
          <cell r="H6321" t="str">
            <v/>
          </cell>
          <cell r="I6321"/>
          <cell r="J6321"/>
          <cell r="K6321"/>
          <cell r="L6321"/>
          <cell r="M6321" t="str">
            <v/>
          </cell>
          <cell r="N6321"/>
          <cell r="O6321"/>
          <cell r="P6321"/>
          <cell r="Q6321" t="str">
            <v/>
          </cell>
          <cell r="R6321"/>
          <cell r="S6321" t="str">
            <v/>
          </cell>
          <cell r="T6321"/>
          <cell r="U6321"/>
          <cell r="V6321" t="str">
            <v/>
          </cell>
        </row>
        <row r="6322">
          <cell r="A6322"/>
          <cell r="B6322" t="str">
            <v/>
          </cell>
          <cell r="C6322"/>
          <cell r="D6322" t="str">
            <v/>
          </cell>
          <cell r="E6322" t="str">
            <v/>
          </cell>
          <cell r="F6322" t="str">
            <v/>
          </cell>
          <cell r="G6322" t="str">
            <v/>
          </cell>
          <cell r="H6322" t="str">
            <v/>
          </cell>
          <cell r="I6322"/>
          <cell r="J6322"/>
          <cell r="K6322"/>
          <cell r="L6322"/>
          <cell r="M6322" t="str">
            <v/>
          </cell>
          <cell r="N6322"/>
          <cell r="O6322"/>
          <cell r="P6322"/>
          <cell r="Q6322" t="str">
            <v/>
          </cell>
          <cell r="R6322"/>
          <cell r="S6322" t="str">
            <v/>
          </cell>
          <cell r="T6322"/>
          <cell r="U6322"/>
          <cell r="V6322" t="str">
            <v/>
          </cell>
        </row>
        <row r="6323">
          <cell r="A6323"/>
          <cell r="B6323" t="str">
            <v/>
          </cell>
          <cell r="C6323"/>
          <cell r="D6323" t="str">
            <v/>
          </cell>
          <cell r="E6323" t="str">
            <v/>
          </cell>
          <cell r="F6323" t="str">
            <v/>
          </cell>
          <cell r="G6323" t="str">
            <v/>
          </cell>
          <cell r="H6323" t="str">
            <v/>
          </cell>
          <cell r="I6323"/>
          <cell r="J6323"/>
          <cell r="K6323"/>
          <cell r="L6323"/>
          <cell r="M6323" t="str">
            <v/>
          </cell>
          <cell r="N6323"/>
          <cell r="O6323"/>
          <cell r="P6323"/>
          <cell r="Q6323" t="str">
            <v/>
          </cell>
          <cell r="R6323"/>
          <cell r="S6323" t="str">
            <v/>
          </cell>
          <cell r="T6323"/>
          <cell r="U6323"/>
          <cell r="V6323" t="str">
            <v/>
          </cell>
        </row>
        <row r="6324">
          <cell r="A6324"/>
          <cell r="B6324" t="str">
            <v/>
          </cell>
          <cell r="C6324"/>
          <cell r="D6324" t="str">
            <v/>
          </cell>
          <cell r="E6324" t="str">
            <v/>
          </cell>
          <cell r="F6324" t="str">
            <v/>
          </cell>
          <cell r="G6324" t="str">
            <v/>
          </cell>
          <cell r="H6324" t="str">
            <v/>
          </cell>
          <cell r="I6324"/>
          <cell r="J6324"/>
          <cell r="K6324"/>
          <cell r="L6324"/>
          <cell r="M6324" t="str">
            <v/>
          </cell>
          <cell r="N6324"/>
          <cell r="O6324"/>
          <cell r="P6324"/>
          <cell r="Q6324" t="str">
            <v/>
          </cell>
          <cell r="R6324"/>
          <cell r="S6324" t="str">
            <v/>
          </cell>
          <cell r="T6324"/>
          <cell r="U6324"/>
          <cell r="V6324" t="str">
            <v/>
          </cell>
        </row>
        <row r="6325">
          <cell r="A6325"/>
          <cell r="B6325" t="str">
            <v/>
          </cell>
          <cell r="C6325"/>
          <cell r="D6325" t="str">
            <v/>
          </cell>
          <cell r="E6325" t="str">
            <v/>
          </cell>
          <cell r="F6325" t="str">
            <v/>
          </cell>
          <cell r="G6325" t="str">
            <v/>
          </cell>
          <cell r="H6325" t="str">
            <v/>
          </cell>
          <cell r="I6325"/>
          <cell r="J6325"/>
          <cell r="K6325"/>
          <cell r="L6325"/>
          <cell r="M6325" t="str">
            <v/>
          </cell>
          <cell r="N6325"/>
          <cell r="O6325"/>
          <cell r="P6325"/>
          <cell r="Q6325" t="str">
            <v/>
          </cell>
          <cell r="R6325"/>
          <cell r="S6325" t="str">
            <v/>
          </cell>
          <cell r="T6325"/>
          <cell r="U6325"/>
          <cell r="V6325" t="str">
            <v/>
          </cell>
        </row>
        <row r="6326">
          <cell r="A6326"/>
          <cell r="B6326" t="str">
            <v/>
          </cell>
          <cell r="C6326"/>
          <cell r="D6326" t="str">
            <v/>
          </cell>
          <cell r="E6326" t="str">
            <v/>
          </cell>
          <cell r="F6326" t="str">
            <v/>
          </cell>
          <cell r="G6326" t="str">
            <v/>
          </cell>
          <cell r="H6326" t="str">
            <v/>
          </cell>
          <cell r="I6326"/>
          <cell r="J6326"/>
          <cell r="K6326"/>
          <cell r="L6326"/>
          <cell r="M6326" t="str">
            <v/>
          </cell>
          <cell r="N6326"/>
          <cell r="O6326"/>
          <cell r="P6326"/>
          <cell r="Q6326" t="str">
            <v/>
          </cell>
          <cell r="R6326"/>
          <cell r="S6326" t="str">
            <v/>
          </cell>
          <cell r="T6326"/>
          <cell r="U6326"/>
          <cell r="V6326" t="str">
            <v/>
          </cell>
        </row>
        <row r="6327">
          <cell r="A6327"/>
          <cell r="B6327" t="str">
            <v/>
          </cell>
          <cell r="C6327"/>
          <cell r="D6327" t="str">
            <v/>
          </cell>
          <cell r="E6327" t="str">
            <v/>
          </cell>
          <cell r="F6327" t="str">
            <v/>
          </cell>
          <cell r="G6327" t="str">
            <v/>
          </cell>
          <cell r="H6327" t="str">
            <v/>
          </cell>
          <cell r="I6327"/>
          <cell r="J6327"/>
          <cell r="K6327"/>
          <cell r="L6327"/>
          <cell r="M6327" t="str">
            <v/>
          </cell>
          <cell r="N6327"/>
          <cell r="O6327"/>
          <cell r="P6327"/>
          <cell r="Q6327" t="str">
            <v/>
          </cell>
          <cell r="R6327"/>
          <cell r="S6327" t="str">
            <v/>
          </cell>
          <cell r="T6327"/>
          <cell r="U6327"/>
          <cell r="V6327" t="str">
            <v/>
          </cell>
        </row>
        <row r="6328">
          <cell r="A6328"/>
          <cell r="B6328" t="str">
            <v/>
          </cell>
          <cell r="C6328"/>
          <cell r="D6328" t="str">
            <v/>
          </cell>
          <cell r="E6328" t="str">
            <v/>
          </cell>
          <cell r="F6328" t="str">
            <v/>
          </cell>
          <cell r="G6328" t="str">
            <v/>
          </cell>
          <cell r="H6328" t="str">
            <v/>
          </cell>
          <cell r="I6328"/>
          <cell r="J6328"/>
          <cell r="K6328"/>
          <cell r="L6328"/>
          <cell r="M6328" t="str">
            <v/>
          </cell>
          <cell r="N6328"/>
          <cell r="O6328"/>
          <cell r="P6328"/>
          <cell r="Q6328" t="str">
            <v/>
          </cell>
          <cell r="R6328"/>
          <cell r="S6328" t="str">
            <v/>
          </cell>
          <cell r="T6328"/>
          <cell r="U6328"/>
          <cell r="V6328" t="str">
            <v/>
          </cell>
        </row>
        <row r="6329">
          <cell r="A6329"/>
          <cell r="B6329" t="str">
            <v/>
          </cell>
          <cell r="C6329"/>
          <cell r="D6329" t="str">
            <v/>
          </cell>
          <cell r="E6329" t="str">
            <v/>
          </cell>
          <cell r="F6329" t="str">
            <v/>
          </cell>
          <cell r="G6329" t="str">
            <v/>
          </cell>
          <cell r="H6329" t="str">
            <v/>
          </cell>
          <cell r="I6329"/>
          <cell r="J6329"/>
          <cell r="K6329"/>
          <cell r="L6329"/>
          <cell r="M6329" t="str">
            <v/>
          </cell>
          <cell r="N6329"/>
          <cell r="O6329"/>
          <cell r="P6329"/>
          <cell r="Q6329" t="str">
            <v/>
          </cell>
          <cell r="R6329"/>
          <cell r="S6329" t="str">
            <v/>
          </cell>
          <cell r="T6329"/>
          <cell r="U6329"/>
          <cell r="V6329" t="str">
            <v/>
          </cell>
        </row>
        <row r="6330">
          <cell r="A6330"/>
          <cell r="B6330" t="str">
            <v/>
          </cell>
          <cell r="C6330"/>
          <cell r="D6330" t="str">
            <v/>
          </cell>
          <cell r="E6330" t="str">
            <v/>
          </cell>
          <cell r="F6330" t="str">
            <v/>
          </cell>
          <cell r="G6330" t="str">
            <v/>
          </cell>
          <cell r="H6330" t="str">
            <v/>
          </cell>
          <cell r="I6330"/>
          <cell r="J6330"/>
          <cell r="K6330"/>
          <cell r="L6330"/>
          <cell r="M6330" t="str">
            <v/>
          </cell>
          <cell r="N6330"/>
          <cell r="O6330"/>
          <cell r="P6330"/>
          <cell r="Q6330" t="str">
            <v/>
          </cell>
          <cell r="R6330"/>
          <cell r="S6330" t="str">
            <v/>
          </cell>
          <cell r="T6330"/>
          <cell r="U6330"/>
          <cell r="V6330" t="str">
            <v/>
          </cell>
        </row>
        <row r="6331">
          <cell r="A6331"/>
          <cell r="B6331" t="str">
            <v/>
          </cell>
          <cell r="C6331"/>
          <cell r="D6331" t="str">
            <v/>
          </cell>
          <cell r="E6331" t="str">
            <v/>
          </cell>
          <cell r="F6331" t="str">
            <v/>
          </cell>
          <cell r="G6331" t="str">
            <v/>
          </cell>
          <cell r="H6331" t="str">
            <v/>
          </cell>
          <cell r="I6331"/>
          <cell r="J6331"/>
          <cell r="K6331"/>
          <cell r="L6331"/>
          <cell r="M6331" t="str">
            <v/>
          </cell>
          <cell r="N6331"/>
          <cell r="O6331"/>
          <cell r="P6331"/>
          <cell r="Q6331" t="str">
            <v/>
          </cell>
          <cell r="R6331"/>
          <cell r="S6331" t="str">
            <v/>
          </cell>
          <cell r="T6331"/>
          <cell r="U6331"/>
          <cell r="V6331" t="str">
            <v/>
          </cell>
        </row>
        <row r="6332">
          <cell r="A6332"/>
          <cell r="B6332" t="str">
            <v/>
          </cell>
          <cell r="C6332"/>
          <cell r="D6332" t="str">
            <v/>
          </cell>
          <cell r="E6332" t="str">
            <v/>
          </cell>
          <cell r="F6332" t="str">
            <v/>
          </cell>
          <cell r="G6332" t="str">
            <v/>
          </cell>
          <cell r="H6332" t="str">
            <v/>
          </cell>
          <cell r="I6332"/>
          <cell r="J6332"/>
          <cell r="K6332"/>
          <cell r="L6332"/>
          <cell r="M6332" t="str">
            <v/>
          </cell>
          <cell r="N6332"/>
          <cell r="O6332"/>
          <cell r="P6332"/>
          <cell r="Q6332" t="str">
            <v/>
          </cell>
          <cell r="R6332"/>
          <cell r="S6332" t="str">
            <v/>
          </cell>
          <cell r="T6332"/>
          <cell r="U6332"/>
          <cell r="V6332" t="str">
            <v/>
          </cell>
        </row>
        <row r="6333">
          <cell r="A6333"/>
          <cell r="B6333" t="str">
            <v/>
          </cell>
          <cell r="C6333"/>
          <cell r="D6333" t="str">
            <v/>
          </cell>
          <cell r="E6333" t="str">
            <v/>
          </cell>
          <cell r="F6333" t="str">
            <v/>
          </cell>
          <cell r="G6333" t="str">
            <v/>
          </cell>
          <cell r="H6333" t="str">
            <v/>
          </cell>
          <cell r="I6333"/>
          <cell r="J6333"/>
          <cell r="K6333"/>
          <cell r="L6333"/>
          <cell r="M6333" t="str">
            <v/>
          </cell>
          <cell r="N6333"/>
          <cell r="O6333"/>
          <cell r="P6333"/>
          <cell r="Q6333" t="str">
            <v/>
          </cell>
          <cell r="R6333"/>
          <cell r="S6333" t="str">
            <v/>
          </cell>
          <cell r="T6333"/>
          <cell r="U6333"/>
          <cell r="V6333" t="str">
            <v/>
          </cell>
        </row>
        <row r="6334">
          <cell r="A6334"/>
          <cell r="B6334" t="str">
            <v/>
          </cell>
          <cell r="C6334"/>
          <cell r="D6334" t="str">
            <v/>
          </cell>
          <cell r="E6334" t="str">
            <v/>
          </cell>
          <cell r="F6334" t="str">
            <v/>
          </cell>
          <cell r="G6334" t="str">
            <v/>
          </cell>
          <cell r="H6334" t="str">
            <v/>
          </cell>
          <cell r="I6334"/>
          <cell r="J6334"/>
          <cell r="K6334"/>
          <cell r="L6334"/>
          <cell r="M6334" t="str">
            <v/>
          </cell>
          <cell r="N6334"/>
          <cell r="O6334"/>
          <cell r="P6334"/>
          <cell r="Q6334" t="str">
            <v/>
          </cell>
          <cell r="R6334"/>
          <cell r="S6334" t="str">
            <v/>
          </cell>
          <cell r="T6334"/>
          <cell r="U6334"/>
          <cell r="V6334" t="str">
            <v/>
          </cell>
        </row>
        <row r="6335">
          <cell r="A6335"/>
          <cell r="B6335" t="str">
            <v/>
          </cell>
          <cell r="C6335"/>
          <cell r="D6335" t="str">
            <v/>
          </cell>
          <cell r="E6335" t="str">
            <v/>
          </cell>
          <cell r="F6335" t="str">
            <v/>
          </cell>
          <cell r="G6335" t="str">
            <v/>
          </cell>
          <cell r="H6335" t="str">
            <v/>
          </cell>
          <cell r="I6335"/>
          <cell r="J6335"/>
          <cell r="K6335"/>
          <cell r="L6335"/>
          <cell r="M6335" t="str">
            <v/>
          </cell>
          <cell r="N6335"/>
          <cell r="O6335"/>
          <cell r="P6335"/>
          <cell r="Q6335" t="str">
            <v/>
          </cell>
          <cell r="R6335"/>
          <cell r="S6335" t="str">
            <v/>
          </cell>
          <cell r="T6335"/>
          <cell r="U6335"/>
          <cell r="V6335" t="str">
            <v/>
          </cell>
        </row>
        <row r="6336">
          <cell r="A6336"/>
          <cell r="B6336" t="str">
            <v/>
          </cell>
          <cell r="C6336"/>
          <cell r="D6336" t="str">
            <v/>
          </cell>
          <cell r="E6336" t="str">
            <v/>
          </cell>
          <cell r="F6336" t="str">
            <v/>
          </cell>
          <cell r="G6336" t="str">
            <v/>
          </cell>
          <cell r="H6336" t="str">
            <v/>
          </cell>
          <cell r="I6336"/>
          <cell r="J6336"/>
          <cell r="K6336"/>
          <cell r="L6336"/>
          <cell r="M6336" t="str">
            <v/>
          </cell>
          <cell r="N6336"/>
          <cell r="O6336"/>
          <cell r="P6336"/>
          <cell r="Q6336" t="str">
            <v/>
          </cell>
          <cell r="R6336"/>
          <cell r="S6336" t="str">
            <v/>
          </cell>
          <cell r="T6336"/>
          <cell r="U6336"/>
          <cell r="V6336" t="str">
            <v/>
          </cell>
        </row>
        <row r="6337">
          <cell r="A6337"/>
          <cell r="B6337" t="str">
            <v/>
          </cell>
          <cell r="C6337"/>
          <cell r="D6337" t="str">
            <v/>
          </cell>
          <cell r="E6337" t="str">
            <v/>
          </cell>
          <cell r="F6337" t="str">
            <v/>
          </cell>
          <cell r="G6337" t="str">
            <v/>
          </cell>
          <cell r="H6337" t="str">
            <v/>
          </cell>
          <cell r="I6337"/>
          <cell r="J6337"/>
          <cell r="K6337"/>
          <cell r="L6337"/>
          <cell r="M6337" t="str">
            <v/>
          </cell>
          <cell r="N6337"/>
          <cell r="O6337"/>
          <cell r="P6337"/>
          <cell r="Q6337" t="str">
            <v/>
          </cell>
          <cell r="R6337"/>
          <cell r="S6337" t="str">
            <v/>
          </cell>
          <cell r="T6337"/>
          <cell r="U6337"/>
          <cell r="V6337" t="str">
            <v/>
          </cell>
        </row>
        <row r="6338">
          <cell r="A6338"/>
          <cell r="B6338" t="str">
            <v/>
          </cell>
          <cell r="C6338"/>
          <cell r="D6338" t="str">
            <v/>
          </cell>
          <cell r="E6338" t="str">
            <v/>
          </cell>
          <cell r="F6338" t="str">
            <v/>
          </cell>
          <cell r="G6338" t="str">
            <v/>
          </cell>
          <cell r="H6338" t="str">
            <v/>
          </cell>
          <cell r="I6338"/>
          <cell r="J6338"/>
          <cell r="K6338"/>
          <cell r="L6338"/>
          <cell r="M6338" t="str">
            <v/>
          </cell>
          <cell r="N6338"/>
          <cell r="O6338"/>
          <cell r="P6338"/>
          <cell r="Q6338" t="str">
            <v/>
          </cell>
          <cell r="R6338"/>
          <cell r="S6338" t="str">
            <v/>
          </cell>
          <cell r="T6338"/>
          <cell r="U6338"/>
          <cell r="V6338" t="str">
            <v/>
          </cell>
        </row>
        <row r="6339">
          <cell r="A6339"/>
          <cell r="B6339" t="str">
            <v/>
          </cell>
          <cell r="C6339"/>
          <cell r="D6339" t="str">
            <v/>
          </cell>
          <cell r="E6339" t="str">
            <v/>
          </cell>
          <cell r="F6339" t="str">
            <v/>
          </cell>
          <cell r="G6339" t="str">
            <v/>
          </cell>
          <cell r="H6339" t="str">
            <v/>
          </cell>
          <cell r="I6339"/>
          <cell r="J6339"/>
          <cell r="K6339"/>
          <cell r="L6339"/>
          <cell r="M6339" t="str">
            <v/>
          </cell>
          <cell r="N6339"/>
          <cell r="O6339"/>
          <cell r="P6339"/>
          <cell r="Q6339" t="str">
            <v/>
          </cell>
          <cell r="R6339"/>
          <cell r="S6339" t="str">
            <v/>
          </cell>
          <cell r="T6339"/>
          <cell r="U6339"/>
          <cell r="V6339" t="str">
            <v/>
          </cell>
        </row>
        <row r="6340">
          <cell r="A6340"/>
          <cell r="B6340" t="str">
            <v/>
          </cell>
          <cell r="C6340"/>
          <cell r="D6340" t="str">
            <v/>
          </cell>
          <cell r="E6340" t="str">
            <v/>
          </cell>
          <cell r="F6340" t="str">
            <v/>
          </cell>
          <cell r="G6340" t="str">
            <v/>
          </cell>
          <cell r="H6340" t="str">
            <v/>
          </cell>
          <cell r="I6340"/>
          <cell r="J6340"/>
          <cell r="K6340"/>
          <cell r="L6340"/>
          <cell r="M6340" t="str">
            <v/>
          </cell>
          <cell r="N6340"/>
          <cell r="O6340"/>
          <cell r="P6340"/>
          <cell r="Q6340" t="str">
            <v/>
          </cell>
          <cell r="R6340"/>
          <cell r="S6340" t="str">
            <v/>
          </cell>
          <cell r="T6340"/>
          <cell r="U6340"/>
          <cell r="V6340" t="str">
            <v/>
          </cell>
        </row>
        <row r="6341">
          <cell r="A6341"/>
          <cell r="B6341" t="str">
            <v/>
          </cell>
          <cell r="C6341"/>
          <cell r="D6341" t="str">
            <v/>
          </cell>
          <cell r="E6341" t="str">
            <v/>
          </cell>
          <cell r="F6341" t="str">
            <v/>
          </cell>
          <cell r="G6341" t="str">
            <v/>
          </cell>
          <cell r="H6341" t="str">
            <v/>
          </cell>
          <cell r="I6341"/>
          <cell r="J6341"/>
          <cell r="K6341"/>
          <cell r="L6341"/>
          <cell r="M6341" t="str">
            <v/>
          </cell>
          <cell r="N6341"/>
          <cell r="O6341"/>
          <cell r="P6341"/>
          <cell r="Q6341" t="str">
            <v/>
          </cell>
          <cell r="R6341"/>
          <cell r="S6341" t="str">
            <v/>
          </cell>
          <cell r="T6341"/>
          <cell r="U6341"/>
          <cell r="V6341" t="str">
            <v/>
          </cell>
        </row>
        <row r="6342">
          <cell r="A6342"/>
          <cell r="B6342" t="str">
            <v/>
          </cell>
          <cell r="C6342"/>
          <cell r="D6342" t="str">
            <v/>
          </cell>
          <cell r="E6342" t="str">
            <v/>
          </cell>
          <cell r="F6342" t="str">
            <v/>
          </cell>
          <cell r="G6342" t="str">
            <v/>
          </cell>
          <cell r="H6342" t="str">
            <v/>
          </cell>
          <cell r="I6342"/>
          <cell r="J6342"/>
          <cell r="K6342"/>
          <cell r="L6342"/>
          <cell r="M6342" t="str">
            <v/>
          </cell>
          <cell r="N6342"/>
          <cell r="O6342"/>
          <cell r="P6342"/>
          <cell r="Q6342" t="str">
            <v/>
          </cell>
          <cell r="R6342"/>
          <cell r="S6342" t="str">
            <v/>
          </cell>
          <cell r="T6342"/>
          <cell r="U6342"/>
          <cell r="V6342" t="str">
            <v/>
          </cell>
        </row>
        <row r="6343">
          <cell r="A6343"/>
          <cell r="B6343" t="str">
            <v/>
          </cell>
          <cell r="C6343"/>
          <cell r="D6343" t="str">
            <v/>
          </cell>
          <cell r="E6343" t="str">
            <v/>
          </cell>
          <cell r="F6343" t="str">
            <v/>
          </cell>
          <cell r="G6343" t="str">
            <v/>
          </cell>
          <cell r="H6343" t="str">
            <v/>
          </cell>
          <cell r="I6343"/>
          <cell r="J6343"/>
          <cell r="K6343"/>
          <cell r="L6343"/>
          <cell r="M6343" t="str">
            <v/>
          </cell>
          <cell r="N6343"/>
          <cell r="O6343"/>
          <cell r="P6343"/>
          <cell r="Q6343" t="str">
            <v/>
          </cell>
          <cell r="R6343"/>
          <cell r="S6343" t="str">
            <v/>
          </cell>
          <cell r="T6343"/>
          <cell r="U6343"/>
          <cell r="V6343" t="str">
            <v/>
          </cell>
        </row>
        <row r="6344">
          <cell r="A6344"/>
          <cell r="B6344" t="str">
            <v/>
          </cell>
          <cell r="C6344"/>
          <cell r="D6344" t="str">
            <v/>
          </cell>
          <cell r="E6344" t="str">
            <v/>
          </cell>
          <cell r="F6344" t="str">
            <v/>
          </cell>
          <cell r="G6344" t="str">
            <v/>
          </cell>
          <cell r="H6344" t="str">
            <v/>
          </cell>
          <cell r="I6344"/>
          <cell r="J6344"/>
          <cell r="K6344"/>
          <cell r="L6344"/>
          <cell r="M6344" t="str">
            <v/>
          </cell>
          <cell r="N6344"/>
          <cell r="O6344"/>
          <cell r="P6344"/>
          <cell r="Q6344" t="str">
            <v/>
          </cell>
          <cell r="R6344"/>
          <cell r="S6344" t="str">
            <v/>
          </cell>
          <cell r="T6344"/>
          <cell r="U6344"/>
          <cell r="V6344" t="str">
            <v/>
          </cell>
        </row>
        <row r="6345">
          <cell r="A6345"/>
          <cell r="B6345" t="str">
            <v/>
          </cell>
          <cell r="C6345"/>
          <cell r="D6345" t="str">
            <v/>
          </cell>
          <cell r="E6345" t="str">
            <v/>
          </cell>
          <cell r="F6345" t="str">
            <v/>
          </cell>
          <cell r="G6345" t="str">
            <v/>
          </cell>
          <cell r="H6345" t="str">
            <v/>
          </cell>
          <cell r="I6345"/>
          <cell r="J6345"/>
          <cell r="K6345"/>
          <cell r="L6345"/>
          <cell r="M6345" t="str">
            <v/>
          </cell>
          <cell r="N6345"/>
          <cell r="O6345"/>
          <cell r="P6345"/>
          <cell r="Q6345" t="str">
            <v/>
          </cell>
          <cell r="R6345"/>
          <cell r="S6345" t="str">
            <v/>
          </cell>
          <cell r="T6345"/>
          <cell r="U6345"/>
          <cell r="V6345" t="str">
            <v/>
          </cell>
        </row>
        <row r="6346">
          <cell r="A6346"/>
          <cell r="B6346" t="str">
            <v/>
          </cell>
          <cell r="C6346"/>
          <cell r="D6346" t="str">
            <v/>
          </cell>
          <cell r="E6346" t="str">
            <v/>
          </cell>
          <cell r="F6346" t="str">
            <v/>
          </cell>
          <cell r="G6346" t="str">
            <v/>
          </cell>
          <cell r="H6346" t="str">
            <v/>
          </cell>
          <cell r="I6346"/>
          <cell r="J6346"/>
          <cell r="K6346"/>
          <cell r="L6346"/>
          <cell r="M6346" t="str">
            <v/>
          </cell>
          <cell r="N6346"/>
          <cell r="O6346"/>
          <cell r="P6346"/>
          <cell r="Q6346" t="str">
            <v/>
          </cell>
          <cell r="R6346"/>
          <cell r="S6346" t="str">
            <v/>
          </cell>
          <cell r="T6346"/>
          <cell r="U6346"/>
          <cell r="V6346" t="str">
            <v/>
          </cell>
        </row>
        <row r="6347">
          <cell r="A6347"/>
          <cell r="B6347" t="str">
            <v/>
          </cell>
          <cell r="C6347"/>
          <cell r="D6347" t="str">
            <v/>
          </cell>
          <cell r="E6347" t="str">
            <v/>
          </cell>
          <cell r="F6347" t="str">
            <v/>
          </cell>
          <cell r="G6347" t="str">
            <v/>
          </cell>
          <cell r="H6347" t="str">
            <v/>
          </cell>
          <cell r="I6347"/>
          <cell r="J6347"/>
          <cell r="K6347"/>
          <cell r="L6347"/>
          <cell r="M6347" t="str">
            <v/>
          </cell>
          <cell r="N6347"/>
          <cell r="O6347"/>
          <cell r="P6347"/>
          <cell r="Q6347" t="str">
            <v/>
          </cell>
          <cell r="R6347"/>
          <cell r="S6347" t="str">
            <v/>
          </cell>
          <cell r="T6347"/>
          <cell r="U6347"/>
          <cell r="V6347" t="str">
            <v/>
          </cell>
        </row>
        <row r="6348">
          <cell r="A6348"/>
          <cell r="B6348" t="str">
            <v/>
          </cell>
          <cell r="C6348"/>
          <cell r="D6348" t="str">
            <v/>
          </cell>
          <cell r="E6348" t="str">
            <v/>
          </cell>
          <cell r="F6348" t="str">
            <v/>
          </cell>
          <cell r="G6348" t="str">
            <v/>
          </cell>
          <cell r="H6348" t="str">
            <v/>
          </cell>
          <cell r="I6348"/>
          <cell r="J6348"/>
          <cell r="K6348"/>
          <cell r="L6348"/>
          <cell r="M6348" t="str">
            <v/>
          </cell>
          <cell r="N6348"/>
          <cell r="O6348"/>
          <cell r="P6348"/>
          <cell r="Q6348" t="str">
            <v/>
          </cell>
          <cell r="R6348"/>
          <cell r="S6348" t="str">
            <v/>
          </cell>
          <cell r="T6348"/>
          <cell r="U6348"/>
          <cell r="V6348" t="str">
            <v/>
          </cell>
        </row>
        <row r="6349">
          <cell r="A6349"/>
          <cell r="B6349" t="str">
            <v/>
          </cell>
          <cell r="C6349"/>
          <cell r="D6349" t="str">
            <v/>
          </cell>
          <cell r="E6349" t="str">
            <v/>
          </cell>
          <cell r="F6349" t="str">
            <v/>
          </cell>
          <cell r="G6349" t="str">
            <v/>
          </cell>
          <cell r="H6349" t="str">
            <v/>
          </cell>
          <cell r="I6349"/>
          <cell r="J6349"/>
          <cell r="K6349"/>
          <cell r="L6349"/>
          <cell r="M6349" t="str">
            <v/>
          </cell>
          <cell r="N6349"/>
          <cell r="O6349"/>
          <cell r="P6349"/>
          <cell r="Q6349" t="str">
            <v/>
          </cell>
          <cell r="R6349"/>
          <cell r="S6349" t="str">
            <v/>
          </cell>
          <cell r="T6349"/>
          <cell r="U6349"/>
          <cell r="V6349" t="str">
            <v/>
          </cell>
        </row>
        <row r="6350">
          <cell r="A6350"/>
          <cell r="B6350" t="str">
            <v/>
          </cell>
          <cell r="C6350"/>
          <cell r="D6350" t="str">
            <v/>
          </cell>
          <cell r="E6350" t="str">
            <v/>
          </cell>
          <cell r="F6350" t="str">
            <v/>
          </cell>
          <cell r="G6350" t="str">
            <v/>
          </cell>
          <cell r="H6350" t="str">
            <v/>
          </cell>
          <cell r="I6350"/>
          <cell r="J6350"/>
          <cell r="K6350"/>
          <cell r="L6350"/>
          <cell r="M6350" t="str">
            <v/>
          </cell>
          <cell r="N6350"/>
          <cell r="O6350"/>
          <cell r="P6350"/>
          <cell r="Q6350" t="str">
            <v/>
          </cell>
          <cell r="R6350"/>
          <cell r="S6350" t="str">
            <v/>
          </cell>
          <cell r="T6350"/>
          <cell r="U6350"/>
          <cell r="V6350" t="str">
            <v/>
          </cell>
        </row>
        <row r="6351">
          <cell r="A6351"/>
          <cell r="B6351" t="str">
            <v/>
          </cell>
          <cell r="C6351"/>
          <cell r="D6351" t="str">
            <v/>
          </cell>
          <cell r="E6351" t="str">
            <v/>
          </cell>
          <cell r="F6351" t="str">
            <v/>
          </cell>
          <cell r="G6351" t="str">
            <v/>
          </cell>
          <cell r="H6351" t="str">
            <v/>
          </cell>
          <cell r="I6351"/>
          <cell r="J6351"/>
          <cell r="K6351"/>
          <cell r="L6351"/>
          <cell r="M6351" t="str">
            <v/>
          </cell>
          <cell r="N6351"/>
          <cell r="O6351"/>
          <cell r="P6351"/>
          <cell r="Q6351" t="str">
            <v/>
          </cell>
          <cell r="R6351"/>
          <cell r="S6351" t="str">
            <v/>
          </cell>
          <cell r="T6351"/>
          <cell r="U6351"/>
          <cell r="V6351" t="str">
            <v/>
          </cell>
        </row>
        <row r="6352">
          <cell r="A6352"/>
          <cell r="B6352" t="str">
            <v/>
          </cell>
          <cell r="C6352"/>
          <cell r="D6352" t="str">
            <v/>
          </cell>
          <cell r="E6352" t="str">
            <v/>
          </cell>
          <cell r="F6352" t="str">
            <v/>
          </cell>
          <cell r="G6352" t="str">
            <v/>
          </cell>
          <cell r="H6352" t="str">
            <v/>
          </cell>
          <cell r="I6352"/>
          <cell r="J6352"/>
          <cell r="K6352"/>
          <cell r="L6352"/>
          <cell r="M6352" t="str">
            <v/>
          </cell>
          <cell r="N6352"/>
          <cell r="O6352"/>
          <cell r="P6352"/>
          <cell r="Q6352" t="str">
            <v/>
          </cell>
          <cell r="R6352"/>
          <cell r="S6352" t="str">
            <v/>
          </cell>
          <cell r="T6352"/>
          <cell r="U6352"/>
          <cell r="V6352" t="str">
            <v/>
          </cell>
        </row>
        <row r="6353">
          <cell r="A6353"/>
          <cell r="B6353" t="str">
            <v/>
          </cell>
          <cell r="C6353"/>
          <cell r="D6353" t="str">
            <v/>
          </cell>
          <cell r="E6353" t="str">
            <v/>
          </cell>
          <cell r="F6353" t="str">
            <v/>
          </cell>
          <cell r="G6353" t="str">
            <v/>
          </cell>
          <cell r="H6353" t="str">
            <v/>
          </cell>
          <cell r="I6353"/>
          <cell r="J6353"/>
          <cell r="K6353"/>
          <cell r="L6353"/>
          <cell r="M6353" t="str">
            <v/>
          </cell>
          <cell r="N6353"/>
          <cell r="O6353"/>
          <cell r="P6353"/>
          <cell r="Q6353" t="str">
            <v/>
          </cell>
          <cell r="R6353"/>
          <cell r="S6353" t="str">
            <v/>
          </cell>
          <cell r="T6353"/>
          <cell r="U6353"/>
          <cell r="V6353" t="str">
            <v/>
          </cell>
        </row>
        <row r="6354">
          <cell r="A6354"/>
          <cell r="B6354" t="str">
            <v/>
          </cell>
          <cell r="C6354"/>
          <cell r="D6354" t="str">
            <v/>
          </cell>
          <cell r="E6354" t="str">
            <v/>
          </cell>
          <cell r="F6354" t="str">
            <v/>
          </cell>
          <cell r="G6354" t="str">
            <v/>
          </cell>
          <cell r="H6354" t="str">
            <v/>
          </cell>
          <cell r="I6354"/>
          <cell r="J6354"/>
          <cell r="K6354"/>
          <cell r="L6354"/>
          <cell r="M6354" t="str">
            <v/>
          </cell>
          <cell r="N6354"/>
          <cell r="O6354"/>
          <cell r="P6354"/>
          <cell r="Q6354" t="str">
            <v/>
          </cell>
          <cell r="R6354"/>
          <cell r="S6354" t="str">
            <v/>
          </cell>
          <cell r="T6354"/>
          <cell r="U6354"/>
          <cell r="V6354" t="str">
            <v/>
          </cell>
        </row>
        <row r="6355">
          <cell r="A6355"/>
          <cell r="B6355" t="str">
            <v/>
          </cell>
          <cell r="C6355"/>
          <cell r="D6355" t="str">
            <v/>
          </cell>
          <cell r="E6355" t="str">
            <v/>
          </cell>
          <cell r="F6355" t="str">
            <v/>
          </cell>
          <cell r="G6355" t="str">
            <v/>
          </cell>
          <cell r="H6355" t="str">
            <v/>
          </cell>
          <cell r="I6355"/>
          <cell r="J6355"/>
          <cell r="K6355"/>
          <cell r="L6355"/>
          <cell r="M6355" t="str">
            <v/>
          </cell>
          <cell r="N6355"/>
          <cell r="O6355"/>
          <cell r="P6355"/>
          <cell r="Q6355" t="str">
            <v/>
          </cell>
          <cell r="R6355"/>
          <cell r="S6355" t="str">
            <v/>
          </cell>
          <cell r="T6355"/>
          <cell r="U6355"/>
          <cell r="V6355" t="str">
            <v/>
          </cell>
        </row>
        <row r="6356">
          <cell r="A6356"/>
          <cell r="B6356" t="str">
            <v/>
          </cell>
          <cell r="C6356"/>
          <cell r="D6356" t="str">
            <v/>
          </cell>
          <cell r="E6356" t="str">
            <v/>
          </cell>
          <cell r="F6356" t="str">
            <v/>
          </cell>
          <cell r="G6356" t="str">
            <v/>
          </cell>
          <cell r="H6356" t="str">
            <v/>
          </cell>
          <cell r="I6356"/>
          <cell r="J6356"/>
          <cell r="K6356"/>
          <cell r="L6356"/>
          <cell r="M6356" t="str">
            <v/>
          </cell>
          <cell r="N6356"/>
          <cell r="O6356"/>
          <cell r="P6356"/>
          <cell r="Q6356" t="str">
            <v/>
          </cell>
          <cell r="R6356"/>
          <cell r="S6356" t="str">
            <v/>
          </cell>
          <cell r="T6356"/>
          <cell r="U6356"/>
          <cell r="V6356" t="str">
            <v/>
          </cell>
        </row>
        <row r="6357">
          <cell r="A6357"/>
          <cell r="B6357" t="str">
            <v/>
          </cell>
          <cell r="C6357"/>
          <cell r="D6357" t="str">
            <v/>
          </cell>
          <cell r="E6357" t="str">
            <v/>
          </cell>
          <cell r="F6357" t="str">
            <v/>
          </cell>
          <cell r="G6357" t="str">
            <v/>
          </cell>
          <cell r="H6357" t="str">
            <v/>
          </cell>
          <cell r="I6357"/>
          <cell r="J6357"/>
          <cell r="K6357"/>
          <cell r="L6357"/>
          <cell r="M6357" t="str">
            <v/>
          </cell>
          <cell r="N6357"/>
          <cell r="O6357"/>
          <cell r="P6357"/>
          <cell r="Q6357" t="str">
            <v/>
          </cell>
          <cell r="R6357"/>
          <cell r="S6357" t="str">
            <v/>
          </cell>
          <cell r="T6357"/>
          <cell r="U6357"/>
          <cell r="V6357" t="str">
            <v/>
          </cell>
        </row>
        <row r="6358">
          <cell r="A6358"/>
          <cell r="B6358" t="str">
            <v/>
          </cell>
          <cell r="C6358"/>
          <cell r="D6358" t="str">
            <v/>
          </cell>
          <cell r="E6358" t="str">
            <v/>
          </cell>
          <cell r="F6358" t="str">
            <v/>
          </cell>
          <cell r="G6358" t="str">
            <v/>
          </cell>
          <cell r="H6358" t="str">
            <v/>
          </cell>
          <cell r="I6358"/>
          <cell r="J6358"/>
          <cell r="K6358"/>
          <cell r="L6358"/>
          <cell r="M6358" t="str">
            <v/>
          </cell>
          <cell r="N6358"/>
          <cell r="O6358"/>
          <cell r="P6358"/>
          <cell r="Q6358" t="str">
            <v/>
          </cell>
          <cell r="R6358"/>
          <cell r="S6358" t="str">
            <v/>
          </cell>
          <cell r="T6358"/>
          <cell r="U6358"/>
          <cell r="V6358" t="str">
            <v/>
          </cell>
        </row>
        <row r="6359">
          <cell r="A6359"/>
          <cell r="B6359" t="str">
            <v/>
          </cell>
          <cell r="C6359"/>
          <cell r="D6359" t="str">
            <v/>
          </cell>
          <cell r="E6359" t="str">
            <v/>
          </cell>
          <cell r="F6359" t="str">
            <v/>
          </cell>
          <cell r="G6359" t="str">
            <v/>
          </cell>
          <cell r="H6359" t="str">
            <v/>
          </cell>
          <cell r="I6359"/>
          <cell r="J6359"/>
          <cell r="K6359"/>
          <cell r="L6359"/>
          <cell r="M6359" t="str">
            <v/>
          </cell>
          <cell r="N6359"/>
          <cell r="O6359"/>
          <cell r="P6359"/>
          <cell r="Q6359" t="str">
            <v/>
          </cell>
          <cell r="R6359"/>
          <cell r="S6359" t="str">
            <v/>
          </cell>
          <cell r="T6359"/>
          <cell r="U6359"/>
          <cell r="V6359" t="str">
            <v/>
          </cell>
        </row>
        <row r="6360">
          <cell r="A6360"/>
          <cell r="B6360" t="str">
            <v/>
          </cell>
          <cell r="C6360"/>
          <cell r="D6360" t="str">
            <v/>
          </cell>
          <cell r="E6360" t="str">
            <v/>
          </cell>
          <cell r="F6360" t="str">
            <v/>
          </cell>
          <cell r="G6360" t="str">
            <v/>
          </cell>
          <cell r="H6360" t="str">
            <v/>
          </cell>
          <cell r="I6360"/>
          <cell r="J6360"/>
          <cell r="K6360"/>
          <cell r="L6360"/>
          <cell r="M6360" t="str">
            <v/>
          </cell>
          <cell r="N6360"/>
          <cell r="O6360"/>
          <cell r="P6360"/>
          <cell r="Q6360" t="str">
            <v/>
          </cell>
          <cell r="R6360"/>
          <cell r="S6360" t="str">
            <v/>
          </cell>
          <cell r="T6360"/>
          <cell r="U6360"/>
          <cell r="V6360" t="str">
            <v/>
          </cell>
        </row>
        <row r="6361">
          <cell r="A6361"/>
          <cell r="B6361" t="str">
            <v/>
          </cell>
          <cell r="C6361"/>
          <cell r="D6361" t="str">
            <v/>
          </cell>
          <cell r="E6361" t="str">
            <v/>
          </cell>
          <cell r="F6361" t="str">
            <v/>
          </cell>
          <cell r="G6361" t="str">
            <v/>
          </cell>
          <cell r="H6361" t="str">
            <v/>
          </cell>
          <cell r="I6361"/>
          <cell r="J6361"/>
          <cell r="K6361"/>
          <cell r="L6361"/>
          <cell r="M6361" t="str">
            <v/>
          </cell>
          <cell r="N6361"/>
          <cell r="O6361"/>
          <cell r="P6361"/>
          <cell r="Q6361" t="str">
            <v/>
          </cell>
          <cell r="R6361"/>
          <cell r="S6361" t="str">
            <v/>
          </cell>
          <cell r="T6361"/>
          <cell r="U6361"/>
          <cell r="V6361" t="str">
            <v/>
          </cell>
        </row>
        <row r="6362">
          <cell r="A6362"/>
          <cell r="B6362" t="str">
            <v/>
          </cell>
          <cell r="C6362"/>
          <cell r="D6362" t="str">
            <v/>
          </cell>
          <cell r="E6362" t="str">
            <v/>
          </cell>
          <cell r="F6362" t="str">
            <v/>
          </cell>
          <cell r="G6362" t="str">
            <v/>
          </cell>
          <cell r="H6362" t="str">
            <v/>
          </cell>
          <cell r="I6362"/>
          <cell r="J6362"/>
          <cell r="K6362"/>
          <cell r="L6362"/>
          <cell r="M6362" t="str">
            <v/>
          </cell>
          <cell r="N6362"/>
          <cell r="O6362"/>
          <cell r="P6362"/>
          <cell r="Q6362" t="str">
            <v/>
          </cell>
          <cell r="R6362"/>
          <cell r="S6362" t="str">
            <v/>
          </cell>
          <cell r="T6362"/>
          <cell r="U6362"/>
          <cell r="V6362" t="str">
            <v/>
          </cell>
        </row>
        <row r="6363">
          <cell r="A6363"/>
          <cell r="B6363" t="str">
            <v/>
          </cell>
          <cell r="C6363"/>
          <cell r="D6363" t="str">
            <v/>
          </cell>
          <cell r="E6363" t="str">
            <v/>
          </cell>
          <cell r="F6363" t="str">
            <v/>
          </cell>
          <cell r="G6363" t="str">
            <v/>
          </cell>
          <cell r="H6363" t="str">
            <v/>
          </cell>
          <cell r="I6363"/>
          <cell r="J6363"/>
          <cell r="K6363"/>
          <cell r="L6363"/>
          <cell r="M6363" t="str">
            <v/>
          </cell>
          <cell r="N6363"/>
          <cell r="O6363"/>
          <cell r="P6363"/>
          <cell r="Q6363" t="str">
            <v/>
          </cell>
          <cell r="R6363"/>
          <cell r="S6363" t="str">
            <v/>
          </cell>
          <cell r="T6363"/>
          <cell r="U6363"/>
          <cell r="V6363" t="str">
            <v/>
          </cell>
        </row>
        <row r="6364">
          <cell r="A6364"/>
          <cell r="B6364" t="str">
            <v/>
          </cell>
          <cell r="C6364"/>
          <cell r="D6364" t="str">
            <v/>
          </cell>
          <cell r="E6364" t="str">
            <v/>
          </cell>
          <cell r="F6364" t="str">
            <v/>
          </cell>
          <cell r="G6364" t="str">
            <v/>
          </cell>
          <cell r="H6364" t="str">
            <v/>
          </cell>
          <cell r="I6364"/>
          <cell r="J6364"/>
          <cell r="K6364"/>
          <cell r="L6364"/>
          <cell r="M6364" t="str">
            <v/>
          </cell>
          <cell r="N6364"/>
          <cell r="O6364"/>
          <cell r="P6364"/>
          <cell r="Q6364" t="str">
            <v/>
          </cell>
          <cell r="R6364"/>
          <cell r="S6364" t="str">
            <v/>
          </cell>
          <cell r="T6364"/>
          <cell r="U6364"/>
          <cell r="V6364" t="str">
            <v/>
          </cell>
        </row>
        <row r="6365">
          <cell r="A6365"/>
          <cell r="B6365" t="str">
            <v/>
          </cell>
          <cell r="C6365"/>
          <cell r="D6365" t="str">
            <v/>
          </cell>
          <cell r="E6365" t="str">
            <v/>
          </cell>
          <cell r="F6365" t="str">
            <v/>
          </cell>
          <cell r="G6365" t="str">
            <v/>
          </cell>
          <cell r="H6365" t="str">
            <v/>
          </cell>
          <cell r="I6365"/>
          <cell r="J6365"/>
          <cell r="K6365"/>
          <cell r="L6365"/>
          <cell r="M6365" t="str">
            <v/>
          </cell>
          <cell r="N6365"/>
          <cell r="O6365"/>
          <cell r="P6365"/>
          <cell r="Q6365" t="str">
            <v/>
          </cell>
          <cell r="R6365"/>
          <cell r="S6365" t="str">
            <v/>
          </cell>
          <cell r="T6365"/>
          <cell r="U6365"/>
          <cell r="V6365" t="str">
            <v/>
          </cell>
        </row>
        <row r="6366">
          <cell r="A6366"/>
          <cell r="B6366" t="str">
            <v/>
          </cell>
          <cell r="C6366"/>
          <cell r="D6366" t="str">
            <v/>
          </cell>
          <cell r="E6366" t="str">
            <v/>
          </cell>
          <cell r="F6366" t="str">
            <v/>
          </cell>
          <cell r="G6366" t="str">
            <v/>
          </cell>
          <cell r="H6366" t="str">
            <v/>
          </cell>
          <cell r="I6366"/>
          <cell r="J6366"/>
          <cell r="K6366"/>
          <cell r="L6366"/>
          <cell r="M6366" t="str">
            <v/>
          </cell>
          <cell r="N6366"/>
          <cell r="O6366"/>
          <cell r="P6366"/>
          <cell r="Q6366" t="str">
            <v/>
          </cell>
          <cell r="R6366"/>
          <cell r="S6366" t="str">
            <v/>
          </cell>
          <cell r="T6366"/>
          <cell r="U6366"/>
          <cell r="V6366" t="str">
            <v/>
          </cell>
        </row>
        <row r="6367">
          <cell r="A6367"/>
          <cell r="B6367" t="str">
            <v/>
          </cell>
          <cell r="C6367"/>
          <cell r="D6367" t="str">
            <v/>
          </cell>
          <cell r="E6367" t="str">
            <v/>
          </cell>
          <cell r="F6367" t="str">
            <v/>
          </cell>
          <cell r="G6367" t="str">
            <v/>
          </cell>
          <cell r="H6367" t="str">
            <v/>
          </cell>
          <cell r="I6367"/>
          <cell r="J6367"/>
          <cell r="K6367"/>
          <cell r="L6367"/>
          <cell r="M6367" t="str">
            <v/>
          </cell>
          <cell r="N6367"/>
          <cell r="O6367"/>
          <cell r="P6367"/>
          <cell r="Q6367" t="str">
            <v/>
          </cell>
          <cell r="R6367"/>
          <cell r="S6367" t="str">
            <v/>
          </cell>
          <cell r="T6367"/>
          <cell r="U6367"/>
          <cell r="V6367" t="str">
            <v/>
          </cell>
        </row>
        <row r="6368">
          <cell r="A6368"/>
          <cell r="B6368" t="str">
            <v/>
          </cell>
          <cell r="C6368"/>
          <cell r="D6368" t="str">
            <v/>
          </cell>
          <cell r="E6368" t="str">
            <v/>
          </cell>
          <cell r="F6368" t="str">
            <v/>
          </cell>
          <cell r="G6368" t="str">
            <v/>
          </cell>
          <cell r="H6368" t="str">
            <v/>
          </cell>
          <cell r="I6368"/>
          <cell r="J6368"/>
          <cell r="K6368"/>
          <cell r="L6368"/>
          <cell r="M6368" t="str">
            <v/>
          </cell>
          <cell r="N6368"/>
          <cell r="O6368"/>
          <cell r="P6368"/>
          <cell r="Q6368" t="str">
            <v/>
          </cell>
          <cell r="R6368"/>
          <cell r="S6368" t="str">
            <v/>
          </cell>
          <cell r="T6368"/>
          <cell r="U6368"/>
          <cell r="V6368" t="str">
            <v/>
          </cell>
        </row>
        <row r="6369">
          <cell r="A6369"/>
          <cell r="B6369" t="str">
            <v/>
          </cell>
          <cell r="C6369"/>
          <cell r="D6369" t="str">
            <v/>
          </cell>
          <cell r="E6369" t="str">
            <v/>
          </cell>
          <cell r="F6369" t="str">
            <v/>
          </cell>
          <cell r="G6369" t="str">
            <v/>
          </cell>
          <cell r="H6369" t="str">
            <v/>
          </cell>
          <cell r="I6369"/>
          <cell r="J6369"/>
          <cell r="K6369"/>
          <cell r="L6369"/>
          <cell r="M6369" t="str">
            <v/>
          </cell>
          <cell r="N6369"/>
          <cell r="O6369"/>
          <cell r="P6369"/>
          <cell r="Q6369" t="str">
            <v/>
          </cell>
          <cell r="R6369"/>
          <cell r="S6369" t="str">
            <v/>
          </cell>
          <cell r="T6369"/>
          <cell r="U6369"/>
          <cell r="V6369" t="str">
            <v/>
          </cell>
        </row>
        <row r="6370">
          <cell r="A6370"/>
          <cell r="B6370" t="str">
            <v/>
          </cell>
          <cell r="C6370"/>
          <cell r="D6370" t="str">
            <v/>
          </cell>
          <cell r="E6370" t="str">
            <v/>
          </cell>
          <cell r="F6370" t="str">
            <v/>
          </cell>
          <cell r="G6370" t="str">
            <v/>
          </cell>
          <cell r="H6370" t="str">
            <v/>
          </cell>
          <cell r="I6370"/>
          <cell r="J6370"/>
          <cell r="K6370"/>
          <cell r="L6370"/>
          <cell r="M6370" t="str">
            <v/>
          </cell>
          <cell r="N6370"/>
          <cell r="O6370"/>
          <cell r="P6370"/>
          <cell r="Q6370" t="str">
            <v/>
          </cell>
          <cell r="R6370"/>
          <cell r="S6370" t="str">
            <v/>
          </cell>
          <cell r="T6370"/>
          <cell r="U6370"/>
          <cell r="V6370" t="str">
            <v/>
          </cell>
        </row>
        <row r="6371">
          <cell r="A6371"/>
          <cell r="B6371" t="str">
            <v/>
          </cell>
          <cell r="C6371"/>
          <cell r="D6371" t="str">
            <v/>
          </cell>
          <cell r="E6371" t="str">
            <v/>
          </cell>
          <cell r="F6371" t="str">
            <v/>
          </cell>
          <cell r="G6371" t="str">
            <v/>
          </cell>
          <cell r="H6371" t="str">
            <v/>
          </cell>
          <cell r="I6371"/>
          <cell r="J6371"/>
          <cell r="K6371"/>
          <cell r="L6371"/>
          <cell r="M6371" t="str">
            <v/>
          </cell>
          <cell r="N6371"/>
          <cell r="O6371"/>
          <cell r="P6371"/>
          <cell r="Q6371" t="str">
            <v/>
          </cell>
          <cell r="R6371"/>
          <cell r="S6371" t="str">
            <v/>
          </cell>
          <cell r="T6371"/>
          <cell r="U6371"/>
          <cell r="V6371" t="str">
            <v/>
          </cell>
        </row>
        <row r="6372">
          <cell r="A6372"/>
          <cell r="B6372" t="str">
            <v/>
          </cell>
          <cell r="C6372"/>
          <cell r="D6372" t="str">
            <v/>
          </cell>
          <cell r="E6372" t="str">
            <v/>
          </cell>
          <cell r="F6372" t="str">
            <v/>
          </cell>
          <cell r="G6372" t="str">
            <v/>
          </cell>
          <cell r="H6372" t="str">
            <v/>
          </cell>
          <cell r="I6372"/>
          <cell r="J6372"/>
          <cell r="K6372"/>
          <cell r="L6372"/>
          <cell r="M6372" t="str">
            <v/>
          </cell>
          <cell r="N6372"/>
          <cell r="O6372"/>
          <cell r="P6372"/>
          <cell r="Q6372" t="str">
            <v/>
          </cell>
          <cell r="R6372"/>
          <cell r="S6372" t="str">
            <v/>
          </cell>
          <cell r="T6372"/>
          <cell r="U6372"/>
          <cell r="V6372" t="str">
            <v/>
          </cell>
        </row>
        <row r="6373">
          <cell r="A6373"/>
          <cell r="B6373" t="str">
            <v/>
          </cell>
          <cell r="C6373"/>
          <cell r="D6373" t="str">
            <v/>
          </cell>
          <cell r="E6373" t="str">
            <v/>
          </cell>
          <cell r="F6373" t="str">
            <v/>
          </cell>
          <cell r="G6373" t="str">
            <v/>
          </cell>
          <cell r="H6373" t="str">
            <v/>
          </cell>
          <cell r="I6373"/>
          <cell r="J6373"/>
          <cell r="K6373"/>
          <cell r="L6373"/>
          <cell r="M6373" t="str">
            <v/>
          </cell>
          <cell r="N6373"/>
          <cell r="O6373"/>
          <cell r="P6373"/>
          <cell r="Q6373" t="str">
            <v/>
          </cell>
          <cell r="R6373"/>
          <cell r="S6373" t="str">
            <v/>
          </cell>
          <cell r="T6373"/>
          <cell r="U6373"/>
          <cell r="V6373" t="str">
            <v/>
          </cell>
        </row>
        <row r="6374">
          <cell r="A6374"/>
          <cell r="B6374" t="str">
            <v/>
          </cell>
          <cell r="C6374"/>
          <cell r="D6374" t="str">
            <v/>
          </cell>
          <cell r="E6374" t="str">
            <v/>
          </cell>
          <cell r="F6374" t="str">
            <v/>
          </cell>
          <cell r="G6374" t="str">
            <v/>
          </cell>
          <cell r="H6374" t="str">
            <v/>
          </cell>
          <cell r="I6374"/>
          <cell r="J6374"/>
          <cell r="K6374"/>
          <cell r="L6374"/>
          <cell r="M6374" t="str">
            <v/>
          </cell>
          <cell r="N6374"/>
          <cell r="O6374"/>
          <cell r="P6374"/>
          <cell r="Q6374" t="str">
            <v/>
          </cell>
          <cell r="R6374"/>
          <cell r="S6374" t="str">
            <v/>
          </cell>
          <cell r="T6374"/>
          <cell r="U6374"/>
          <cell r="V6374" t="str">
            <v/>
          </cell>
        </row>
        <row r="6375">
          <cell r="A6375"/>
          <cell r="B6375" t="str">
            <v/>
          </cell>
          <cell r="C6375"/>
          <cell r="D6375" t="str">
            <v/>
          </cell>
          <cell r="E6375" t="str">
            <v/>
          </cell>
          <cell r="F6375" t="str">
            <v/>
          </cell>
          <cell r="G6375" t="str">
            <v/>
          </cell>
          <cell r="H6375" t="str">
            <v/>
          </cell>
          <cell r="I6375"/>
          <cell r="J6375"/>
          <cell r="K6375"/>
          <cell r="L6375"/>
          <cell r="M6375" t="str">
            <v/>
          </cell>
          <cell r="N6375"/>
          <cell r="O6375"/>
          <cell r="P6375"/>
          <cell r="Q6375" t="str">
            <v/>
          </cell>
          <cell r="R6375"/>
          <cell r="S6375" t="str">
            <v/>
          </cell>
          <cell r="T6375"/>
          <cell r="U6375"/>
          <cell r="V6375" t="str">
            <v/>
          </cell>
        </row>
        <row r="6376">
          <cell r="A6376"/>
          <cell r="B6376" t="str">
            <v/>
          </cell>
          <cell r="C6376"/>
          <cell r="D6376" t="str">
            <v/>
          </cell>
          <cell r="E6376" t="str">
            <v/>
          </cell>
          <cell r="F6376" t="str">
            <v/>
          </cell>
          <cell r="G6376" t="str">
            <v/>
          </cell>
          <cell r="H6376" t="str">
            <v/>
          </cell>
          <cell r="I6376"/>
          <cell r="J6376"/>
          <cell r="K6376"/>
          <cell r="L6376"/>
          <cell r="M6376" t="str">
            <v/>
          </cell>
          <cell r="N6376"/>
          <cell r="O6376"/>
          <cell r="P6376"/>
          <cell r="Q6376" t="str">
            <v/>
          </cell>
          <cell r="R6376"/>
          <cell r="S6376" t="str">
            <v/>
          </cell>
          <cell r="T6376"/>
          <cell r="U6376"/>
          <cell r="V6376" t="str">
            <v/>
          </cell>
        </row>
        <row r="6377">
          <cell r="A6377"/>
          <cell r="B6377" t="str">
            <v/>
          </cell>
          <cell r="C6377"/>
          <cell r="D6377" t="str">
            <v/>
          </cell>
          <cell r="E6377" t="str">
            <v/>
          </cell>
          <cell r="F6377" t="str">
            <v/>
          </cell>
          <cell r="G6377" t="str">
            <v/>
          </cell>
          <cell r="H6377" t="str">
            <v/>
          </cell>
          <cell r="I6377"/>
          <cell r="J6377"/>
          <cell r="K6377"/>
          <cell r="L6377"/>
          <cell r="M6377" t="str">
            <v/>
          </cell>
          <cell r="N6377"/>
          <cell r="O6377"/>
          <cell r="P6377"/>
          <cell r="Q6377" t="str">
            <v/>
          </cell>
          <cell r="R6377"/>
          <cell r="S6377" t="str">
            <v/>
          </cell>
          <cell r="T6377"/>
          <cell r="U6377"/>
          <cell r="V6377" t="str">
            <v/>
          </cell>
        </row>
        <row r="6378">
          <cell r="A6378"/>
          <cell r="B6378" t="str">
            <v/>
          </cell>
          <cell r="C6378"/>
          <cell r="D6378" t="str">
            <v/>
          </cell>
          <cell r="E6378" t="str">
            <v/>
          </cell>
          <cell r="F6378" t="str">
            <v/>
          </cell>
          <cell r="G6378" t="str">
            <v/>
          </cell>
          <cell r="H6378" t="str">
            <v/>
          </cell>
          <cell r="I6378"/>
          <cell r="J6378"/>
          <cell r="K6378"/>
          <cell r="L6378"/>
          <cell r="M6378" t="str">
            <v/>
          </cell>
          <cell r="N6378"/>
          <cell r="O6378"/>
          <cell r="P6378"/>
          <cell r="Q6378" t="str">
            <v/>
          </cell>
          <cell r="R6378"/>
          <cell r="S6378" t="str">
            <v/>
          </cell>
          <cell r="T6378"/>
          <cell r="U6378"/>
          <cell r="V6378" t="str">
            <v/>
          </cell>
        </row>
        <row r="6379">
          <cell r="A6379"/>
          <cell r="B6379" t="str">
            <v/>
          </cell>
          <cell r="C6379"/>
          <cell r="D6379" t="str">
            <v/>
          </cell>
          <cell r="E6379" t="str">
            <v/>
          </cell>
          <cell r="F6379" t="str">
            <v/>
          </cell>
          <cell r="G6379" t="str">
            <v/>
          </cell>
          <cell r="H6379" t="str">
            <v/>
          </cell>
          <cell r="I6379"/>
          <cell r="J6379"/>
          <cell r="K6379"/>
          <cell r="L6379"/>
          <cell r="M6379" t="str">
            <v/>
          </cell>
          <cell r="N6379"/>
          <cell r="O6379"/>
          <cell r="P6379"/>
          <cell r="Q6379" t="str">
            <v/>
          </cell>
          <cell r="R6379"/>
          <cell r="S6379" t="str">
            <v/>
          </cell>
          <cell r="T6379"/>
          <cell r="U6379"/>
          <cell r="V6379" t="str">
            <v/>
          </cell>
        </row>
        <row r="6380">
          <cell r="A6380"/>
          <cell r="B6380" t="str">
            <v/>
          </cell>
          <cell r="C6380"/>
          <cell r="D6380" t="str">
            <v/>
          </cell>
          <cell r="E6380" t="str">
            <v/>
          </cell>
          <cell r="F6380" t="str">
            <v/>
          </cell>
          <cell r="G6380" t="str">
            <v/>
          </cell>
          <cell r="H6380" t="str">
            <v/>
          </cell>
          <cell r="I6380"/>
          <cell r="J6380"/>
          <cell r="K6380"/>
          <cell r="L6380"/>
          <cell r="M6380" t="str">
            <v/>
          </cell>
          <cell r="N6380"/>
          <cell r="O6380"/>
          <cell r="P6380"/>
          <cell r="Q6380" t="str">
            <v/>
          </cell>
          <cell r="R6380"/>
          <cell r="S6380" t="str">
            <v/>
          </cell>
          <cell r="T6380"/>
          <cell r="U6380"/>
          <cell r="V6380" t="str">
            <v/>
          </cell>
        </row>
        <row r="6381">
          <cell r="A6381"/>
          <cell r="B6381" t="str">
            <v/>
          </cell>
          <cell r="C6381"/>
          <cell r="D6381" t="str">
            <v/>
          </cell>
          <cell r="E6381" t="str">
            <v/>
          </cell>
          <cell r="F6381" t="str">
            <v/>
          </cell>
          <cell r="G6381" t="str">
            <v/>
          </cell>
          <cell r="H6381" t="str">
            <v/>
          </cell>
          <cell r="I6381"/>
          <cell r="J6381"/>
          <cell r="K6381"/>
          <cell r="L6381"/>
          <cell r="M6381" t="str">
            <v/>
          </cell>
          <cell r="N6381"/>
          <cell r="O6381"/>
          <cell r="P6381"/>
          <cell r="Q6381" t="str">
            <v/>
          </cell>
          <cell r="R6381"/>
          <cell r="S6381" t="str">
            <v/>
          </cell>
          <cell r="T6381"/>
          <cell r="U6381"/>
          <cell r="V6381" t="str">
            <v/>
          </cell>
        </row>
        <row r="6382">
          <cell r="A6382"/>
          <cell r="B6382" t="str">
            <v/>
          </cell>
          <cell r="C6382"/>
          <cell r="D6382" t="str">
            <v/>
          </cell>
          <cell r="E6382" t="str">
            <v/>
          </cell>
          <cell r="F6382" t="str">
            <v/>
          </cell>
          <cell r="G6382" t="str">
            <v/>
          </cell>
          <cell r="H6382" t="str">
            <v/>
          </cell>
          <cell r="I6382"/>
          <cell r="J6382"/>
          <cell r="K6382"/>
          <cell r="L6382"/>
          <cell r="M6382" t="str">
            <v/>
          </cell>
          <cell r="N6382"/>
          <cell r="O6382"/>
          <cell r="P6382"/>
          <cell r="Q6382" t="str">
            <v/>
          </cell>
          <cell r="R6382"/>
          <cell r="S6382" t="str">
            <v/>
          </cell>
          <cell r="T6382"/>
          <cell r="U6382"/>
          <cell r="V6382" t="str">
            <v/>
          </cell>
        </row>
        <row r="6383">
          <cell r="A6383"/>
          <cell r="B6383" t="str">
            <v/>
          </cell>
          <cell r="C6383"/>
          <cell r="D6383" t="str">
            <v/>
          </cell>
          <cell r="E6383" t="str">
            <v/>
          </cell>
          <cell r="F6383" t="str">
            <v/>
          </cell>
          <cell r="G6383" t="str">
            <v/>
          </cell>
          <cell r="H6383" t="str">
            <v/>
          </cell>
          <cell r="I6383"/>
          <cell r="J6383"/>
          <cell r="K6383"/>
          <cell r="L6383"/>
          <cell r="M6383" t="str">
            <v/>
          </cell>
          <cell r="N6383"/>
          <cell r="O6383"/>
          <cell r="P6383"/>
          <cell r="Q6383" t="str">
            <v/>
          </cell>
          <cell r="R6383"/>
          <cell r="S6383" t="str">
            <v/>
          </cell>
          <cell r="T6383"/>
          <cell r="U6383"/>
          <cell r="V6383" t="str">
            <v/>
          </cell>
        </row>
        <row r="6384">
          <cell r="A6384"/>
          <cell r="B6384" t="str">
            <v/>
          </cell>
          <cell r="C6384"/>
          <cell r="D6384" t="str">
            <v/>
          </cell>
          <cell r="E6384" t="str">
            <v/>
          </cell>
          <cell r="F6384" t="str">
            <v/>
          </cell>
          <cell r="G6384" t="str">
            <v/>
          </cell>
          <cell r="H6384" t="str">
            <v/>
          </cell>
          <cell r="I6384"/>
          <cell r="J6384"/>
          <cell r="K6384"/>
          <cell r="L6384"/>
          <cell r="M6384" t="str">
            <v/>
          </cell>
          <cell r="N6384"/>
          <cell r="O6384"/>
          <cell r="P6384"/>
          <cell r="Q6384" t="str">
            <v/>
          </cell>
          <cell r="R6384"/>
          <cell r="S6384" t="str">
            <v/>
          </cell>
          <cell r="T6384"/>
          <cell r="U6384"/>
          <cell r="V6384" t="str">
            <v/>
          </cell>
        </row>
        <row r="6385">
          <cell r="A6385"/>
          <cell r="B6385" t="str">
            <v/>
          </cell>
          <cell r="C6385"/>
          <cell r="D6385" t="str">
            <v/>
          </cell>
          <cell r="E6385" t="str">
            <v/>
          </cell>
          <cell r="F6385" t="str">
            <v/>
          </cell>
          <cell r="G6385" t="str">
            <v/>
          </cell>
          <cell r="H6385" t="str">
            <v/>
          </cell>
          <cell r="I6385"/>
          <cell r="J6385"/>
          <cell r="K6385"/>
          <cell r="L6385"/>
          <cell r="M6385" t="str">
            <v/>
          </cell>
          <cell r="N6385"/>
          <cell r="O6385"/>
          <cell r="P6385"/>
          <cell r="Q6385" t="str">
            <v/>
          </cell>
          <cell r="R6385"/>
          <cell r="S6385" t="str">
            <v/>
          </cell>
          <cell r="T6385"/>
          <cell r="U6385"/>
          <cell r="V6385" t="str">
            <v/>
          </cell>
        </row>
        <row r="6386">
          <cell r="A6386"/>
          <cell r="B6386" t="str">
            <v/>
          </cell>
          <cell r="C6386"/>
          <cell r="D6386" t="str">
            <v/>
          </cell>
          <cell r="E6386" t="str">
            <v/>
          </cell>
          <cell r="F6386" t="str">
            <v/>
          </cell>
          <cell r="G6386" t="str">
            <v/>
          </cell>
          <cell r="H6386" t="str">
            <v/>
          </cell>
          <cell r="I6386"/>
          <cell r="J6386"/>
          <cell r="K6386"/>
          <cell r="L6386"/>
          <cell r="M6386" t="str">
            <v/>
          </cell>
          <cell r="N6386"/>
          <cell r="O6386"/>
          <cell r="P6386"/>
          <cell r="Q6386" t="str">
            <v/>
          </cell>
          <cell r="R6386"/>
          <cell r="S6386" t="str">
            <v/>
          </cell>
          <cell r="T6386"/>
          <cell r="U6386"/>
          <cell r="V6386" t="str">
            <v/>
          </cell>
        </row>
        <row r="6387">
          <cell r="A6387"/>
          <cell r="B6387" t="str">
            <v/>
          </cell>
          <cell r="C6387"/>
          <cell r="D6387" t="str">
            <v/>
          </cell>
          <cell r="E6387" t="str">
            <v/>
          </cell>
          <cell r="F6387" t="str">
            <v/>
          </cell>
          <cell r="G6387" t="str">
            <v/>
          </cell>
          <cell r="H6387" t="str">
            <v/>
          </cell>
          <cell r="I6387"/>
          <cell r="J6387"/>
          <cell r="K6387"/>
          <cell r="L6387"/>
          <cell r="M6387" t="str">
            <v/>
          </cell>
          <cell r="N6387"/>
          <cell r="O6387"/>
          <cell r="P6387"/>
          <cell r="Q6387" t="str">
            <v/>
          </cell>
          <cell r="R6387"/>
          <cell r="S6387" t="str">
            <v/>
          </cell>
          <cell r="T6387"/>
          <cell r="U6387"/>
          <cell r="V6387" t="str">
            <v/>
          </cell>
        </row>
        <row r="6388">
          <cell r="A6388"/>
          <cell r="B6388" t="str">
            <v/>
          </cell>
          <cell r="C6388"/>
          <cell r="D6388" t="str">
            <v/>
          </cell>
          <cell r="E6388" t="str">
            <v/>
          </cell>
          <cell r="F6388" t="str">
            <v/>
          </cell>
          <cell r="G6388" t="str">
            <v/>
          </cell>
          <cell r="H6388" t="str">
            <v/>
          </cell>
          <cell r="I6388"/>
          <cell r="J6388"/>
          <cell r="K6388"/>
          <cell r="L6388"/>
          <cell r="M6388" t="str">
            <v/>
          </cell>
          <cell r="N6388"/>
          <cell r="O6388"/>
          <cell r="P6388"/>
          <cell r="Q6388" t="str">
            <v/>
          </cell>
          <cell r="R6388"/>
          <cell r="S6388" t="str">
            <v/>
          </cell>
          <cell r="T6388"/>
          <cell r="U6388"/>
          <cell r="V6388" t="str">
            <v/>
          </cell>
        </row>
        <row r="6389">
          <cell r="A6389"/>
          <cell r="B6389" t="str">
            <v/>
          </cell>
          <cell r="C6389"/>
          <cell r="D6389" t="str">
            <v/>
          </cell>
          <cell r="E6389" t="str">
            <v/>
          </cell>
          <cell r="F6389" t="str">
            <v/>
          </cell>
          <cell r="G6389" t="str">
            <v/>
          </cell>
          <cell r="H6389" t="str">
            <v/>
          </cell>
          <cell r="I6389"/>
          <cell r="J6389"/>
          <cell r="K6389"/>
          <cell r="L6389"/>
          <cell r="M6389" t="str">
            <v/>
          </cell>
          <cell r="N6389"/>
          <cell r="O6389"/>
          <cell r="P6389"/>
          <cell r="Q6389" t="str">
            <v/>
          </cell>
          <cell r="R6389"/>
          <cell r="S6389" t="str">
            <v/>
          </cell>
          <cell r="T6389"/>
          <cell r="U6389"/>
          <cell r="V6389" t="str">
            <v/>
          </cell>
        </row>
        <row r="6390">
          <cell r="A6390"/>
          <cell r="B6390" t="str">
            <v/>
          </cell>
          <cell r="C6390"/>
          <cell r="D6390" t="str">
            <v/>
          </cell>
          <cell r="E6390" t="str">
            <v/>
          </cell>
          <cell r="F6390" t="str">
            <v/>
          </cell>
          <cell r="G6390" t="str">
            <v/>
          </cell>
          <cell r="H6390" t="str">
            <v/>
          </cell>
          <cell r="I6390"/>
          <cell r="J6390"/>
          <cell r="K6390"/>
          <cell r="L6390"/>
          <cell r="M6390" t="str">
            <v/>
          </cell>
          <cell r="N6390"/>
          <cell r="O6390"/>
          <cell r="P6390"/>
          <cell r="Q6390" t="str">
            <v/>
          </cell>
          <cell r="R6390"/>
          <cell r="S6390" t="str">
            <v/>
          </cell>
          <cell r="T6390"/>
          <cell r="U6390"/>
          <cell r="V6390" t="str">
            <v/>
          </cell>
        </row>
        <row r="6391">
          <cell r="A6391"/>
          <cell r="B6391" t="str">
            <v/>
          </cell>
          <cell r="C6391"/>
          <cell r="D6391" t="str">
            <v/>
          </cell>
          <cell r="E6391" t="str">
            <v/>
          </cell>
          <cell r="F6391" t="str">
            <v/>
          </cell>
          <cell r="G6391" t="str">
            <v/>
          </cell>
          <cell r="H6391" t="str">
            <v/>
          </cell>
          <cell r="I6391"/>
          <cell r="J6391"/>
          <cell r="K6391"/>
          <cell r="L6391"/>
          <cell r="M6391" t="str">
            <v/>
          </cell>
          <cell r="N6391"/>
          <cell r="O6391"/>
          <cell r="P6391"/>
          <cell r="Q6391" t="str">
            <v/>
          </cell>
          <cell r="R6391"/>
          <cell r="S6391" t="str">
            <v/>
          </cell>
          <cell r="T6391"/>
          <cell r="U6391"/>
          <cell r="V6391" t="str">
            <v/>
          </cell>
        </row>
        <row r="6392">
          <cell r="A6392"/>
          <cell r="B6392" t="str">
            <v/>
          </cell>
          <cell r="C6392"/>
          <cell r="D6392" t="str">
            <v/>
          </cell>
          <cell r="E6392" t="str">
            <v/>
          </cell>
          <cell r="F6392" t="str">
            <v/>
          </cell>
          <cell r="G6392" t="str">
            <v/>
          </cell>
          <cell r="H6392" t="str">
            <v/>
          </cell>
          <cell r="I6392"/>
          <cell r="J6392"/>
          <cell r="K6392"/>
          <cell r="L6392"/>
          <cell r="M6392" t="str">
            <v/>
          </cell>
          <cell r="N6392"/>
          <cell r="O6392"/>
          <cell r="P6392"/>
          <cell r="Q6392" t="str">
            <v/>
          </cell>
          <cell r="R6392"/>
          <cell r="S6392" t="str">
            <v/>
          </cell>
          <cell r="T6392"/>
          <cell r="U6392"/>
          <cell r="V6392" t="str">
            <v/>
          </cell>
        </row>
        <row r="6393">
          <cell r="A6393"/>
          <cell r="B6393" t="str">
            <v/>
          </cell>
          <cell r="C6393"/>
          <cell r="D6393" t="str">
            <v/>
          </cell>
          <cell r="E6393" t="str">
            <v/>
          </cell>
          <cell r="F6393" t="str">
            <v/>
          </cell>
          <cell r="G6393" t="str">
            <v/>
          </cell>
          <cell r="H6393" t="str">
            <v/>
          </cell>
          <cell r="I6393"/>
          <cell r="J6393"/>
          <cell r="K6393"/>
          <cell r="L6393"/>
          <cell r="M6393" t="str">
            <v/>
          </cell>
          <cell r="N6393"/>
          <cell r="O6393"/>
          <cell r="P6393"/>
          <cell r="Q6393" t="str">
            <v/>
          </cell>
          <cell r="R6393"/>
          <cell r="S6393" t="str">
            <v/>
          </cell>
          <cell r="T6393"/>
          <cell r="U6393"/>
          <cell r="V6393" t="str">
            <v/>
          </cell>
        </row>
        <row r="6394">
          <cell r="A6394"/>
          <cell r="B6394" t="str">
            <v/>
          </cell>
          <cell r="C6394"/>
          <cell r="D6394" t="str">
            <v/>
          </cell>
          <cell r="E6394" t="str">
            <v/>
          </cell>
          <cell r="F6394" t="str">
            <v/>
          </cell>
          <cell r="G6394" t="str">
            <v/>
          </cell>
          <cell r="H6394" t="str">
            <v/>
          </cell>
          <cell r="I6394"/>
          <cell r="J6394"/>
          <cell r="K6394"/>
          <cell r="L6394"/>
          <cell r="M6394" t="str">
            <v/>
          </cell>
          <cell r="N6394"/>
          <cell r="O6394"/>
          <cell r="P6394"/>
          <cell r="Q6394" t="str">
            <v/>
          </cell>
          <cell r="R6394"/>
          <cell r="S6394" t="str">
            <v/>
          </cell>
          <cell r="T6394"/>
          <cell r="U6394"/>
          <cell r="V6394" t="str">
            <v/>
          </cell>
        </row>
        <row r="6395">
          <cell r="A6395"/>
          <cell r="B6395" t="str">
            <v/>
          </cell>
          <cell r="C6395"/>
          <cell r="D6395" t="str">
            <v/>
          </cell>
          <cell r="E6395" t="str">
            <v/>
          </cell>
          <cell r="F6395" t="str">
            <v/>
          </cell>
          <cell r="G6395" t="str">
            <v/>
          </cell>
          <cell r="H6395" t="str">
            <v/>
          </cell>
          <cell r="I6395"/>
          <cell r="J6395"/>
          <cell r="K6395"/>
          <cell r="L6395"/>
          <cell r="M6395" t="str">
            <v/>
          </cell>
          <cell r="N6395"/>
          <cell r="O6395"/>
          <cell r="P6395"/>
          <cell r="Q6395" t="str">
            <v/>
          </cell>
          <cell r="R6395"/>
          <cell r="S6395" t="str">
            <v/>
          </cell>
          <cell r="T6395"/>
          <cell r="U6395"/>
          <cell r="V6395" t="str">
            <v/>
          </cell>
        </row>
        <row r="6396">
          <cell r="A6396"/>
          <cell r="B6396" t="str">
            <v/>
          </cell>
          <cell r="C6396"/>
          <cell r="D6396" t="str">
            <v/>
          </cell>
          <cell r="E6396" t="str">
            <v/>
          </cell>
          <cell r="F6396" t="str">
            <v/>
          </cell>
          <cell r="G6396" t="str">
            <v/>
          </cell>
          <cell r="H6396" t="str">
            <v/>
          </cell>
          <cell r="I6396"/>
          <cell r="J6396"/>
          <cell r="K6396"/>
          <cell r="L6396"/>
          <cell r="M6396" t="str">
            <v/>
          </cell>
          <cell r="N6396"/>
          <cell r="O6396"/>
          <cell r="P6396"/>
          <cell r="Q6396" t="str">
            <v/>
          </cell>
          <cell r="R6396"/>
          <cell r="S6396" t="str">
            <v/>
          </cell>
          <cell r="T6396"/>
          <cell r="U6396"/>
          <cell r="V6396" t="str">
            <v/>
          </cell>
        </row>
        <row r="6397">
          <cell r="A6397"/>
          <cell r="B6397" t="str">
            <v/>
          </cell>
          <cell r="C6397"/>
          <cell r="D6397" t="str">
            <v/>
          </cell>
          <cell r="E6397" t="str">
            <v/>
          </cell>
          <cell r="F6397" t="str">
            <v/>
          </cell>
          <cell r="G6397" t="str">
            <v/>
          </cell>
          <cell r="H6397" t="str">
            <v/>
          </cell>
          <cell r="I6397"/>
          <cell r="J6397"/>
          <cell r="K6397"/>
          <cell r="L6397"/>
          <cell r="M6397" t="str">
            <v/>
          </cell>
          <cell r="N6397"/>
          <cell r="O6397"/>
          <cell r="P6397"/>
          <cell r="Q6397" t="str">
            <v/>
          </cell>
          <cell r="R6397"/>
          <cell r="S6397" t="str">
            <v/>
          </cell>
          <cell r="T6397"/>
          <cell r="U6397"/>
          <cell r="V6397" t="str">
            <v/>
          </cell>
        </row>
        <row r="6398">
          <cell r="A6398"/>
          <cell r="B6398" t="str">
            <v/>
          </cell>
          <cell r="C6398"/>
          <cell r="D6398" t="str">
            <v/>
          </cell>
          <cell r="E6398" t="str">
            <v/>
          </cell>
          <cell r="F6398" t="str">
            <v/>
          </cell>
          <cell r="G6398" t="str">
            <v/>
          </cell>
          <cell r="H6398" t="str">
            <v/>
          </cell>
          <cell r="I6398"/>
          <cell r="J6398"/>
          <cell r="K6398"/>
          <cell r="L6398"/>
          <cell r="M6398" t="str">
            <v/>
          </cell>
          <cell r="N6398"/>
          <cell r="O6398"/>
          <cell r="P6398"/>
          <cell r="Q6398" t="str">
            <v/>
          </cell>
          <cell r="R6398"/>
          <cell r="S6398" t="str">
            <v/>
          </cell>
          <cell r="T6398"/>
          <cell r="U6398"/>
          <cell r="V6398" t="str">
            <v/>
          </cell>
        </row>
        <row r="6399">
          <cell r="A6399"/>
          <cell r="B6399" t="str">
            <v/>
          </cell>
          <cell r="C6399"/>
          <cell r="D6399" t="str">
            <v/>
          </cell>
          <cell r="E6399" t="str">
            <v/>
          </cell>
          <cell r="F6399" t="str">
            <v/>
          </cell>
          <cell r="G6399" t="str">
            <v/>
          </cell>
          <cell r="H6399" t="str">
            <v/>
          </cell>
          <cell r="I6399"/>
          <cell r="J6399"/>
          <cell r="K6399"/>
          <cell r="L6399"/>
          <cell r="M6399" t="str">
            <v/>
          </cell>
          <cell r="N6399"/>
          <cell r="O6399"/>
          <cell r="P6399"/>
          <cell r="Q6399" t="str">
            <v/>
          </cell>
          <cell r="R6399"/>
          <cell r="S6399" t="str">
            <v/>
          </cell>
          <cell r="T6399"/>
          <cell r="U6399"/>
          <cell r="V6399" t="str">
            <v/>
          </cell>
        </row>
        <row r="6400">
          <cell r="A6400"/>
          <cell r="B6400" t="str">
            <v/>
          </cell>
          <cell r="C6400"/>
          <cell r="D6400" t="str">
            <v/>
          </cell>
          <cell r="E6400" t="str">
            <v/>
          </cell>
          <cell r="F6400" t="str">
            <v/>
          </cell>
          <cell r="G6400" t="str">
            <v/>
          </cell>
          <cell r="H6400" t="str">
            <v/>
          </cell>
          <cell r="I6400"/>
          <cell r="J6400"/>
          <cell r="K6400"/>
          <cell r="L6400"/>
          <cell r="M6400" t="str">
            <v/>
          </cell>
          <cell r="N6400"/>
          <cell r="O6400"/>
          <cell r="P6400"/>
          <cell r="Q6400" t="str">
            <v/>
          </cell>
          <cell r="R6400"/>
          <cell r="S6400" t="str">
            <v/>
          </cell>
          <cell r="T6400"/>
          <cell r="U6400"/>
          <cell r="V6400" t="str">
            <v/>
          </cell>
        </row>
        <row r="6401">
          <cell r="A6401"/>
          <cell r="B6401" t="str">
            <v/>
          </cell>
          <cell r="C6401"/>
          <cell r="D6401" t="str">
            <v/>
          </cell>
          <cell r="E6401" t="str">
            <v/>
          </cell>
          <cell r="F6401" t="str">
            <v/>
          </cell>
          <cell r="G6401" t="str">
            <v/>
          </cell>
          <cell r="H6401" t="str">
            <v/>
          </cell>
          <cell r="I6401"/>
          <cell r="J6401"/>
          <cell r="K6401"/>
          <cell r="L6401"/>
          <cell r="M6401" t="str">
            <v/>
          </cell>
          <cell r="N6401"/>
          <cell r="O6401"/>
          <cell r="P6401"/>
          <cell r="Q6401" t="str">
            <v/>
          </cell>
          <cell r="R6401"/>
          <cell r="S6401" t="str">
            <v/>
          </cell>
          <cell r="T6401"/>
          <cell r="U6401"/>
          <cell r="V6401" t="str">
            <v/>
          </cell>
        </row>
        <row r="6402">
          <cell r="A6402"/>
          <cell r="B6402" t="str">
            <v/>
          </cell>
          <cell r="C6402"/>
          <cell r="D6402" t="str">
            <v/>
          </cell>
          <cell r="E6402" t="str">
            <v/>
          </cell>
          <cell r="F6402" t="str">
            <v/>
          </cell>
          <cell r="G6402" t="str">
            <v/>
          </cell>
          <cell r="H6402" t="str">
            <v/>
          </cell>
          <cell r="I6402"/>
          <cell r="J6402"/>
          <cell r="K6402"/>
          <cell r="L6402"/>
          <cell r="M6402" t="str">
            <v/>
          </cell>
          <cell r="N6402"/>
          <cell r="O6402"/>
          <cell r="P6402"/>
          <cell r="Q6402" t="str">
            <v/>
          </cell>
          <cell r="R6402"/>
          <cell r="S6402" t="str">
            <v/>
          </cell>
          <cell r="T6402"/>
          <cell r="U6402"/>
          <cell r="V6402" t="str">
            <v/>
          </cell>
        </row>
        <row r="6403">
          <cell r="A6403"/>
          <cell r="B6403" t="str">
            <v/>
          </cell>
          <cell r="C6403"/>
          <cell r="D6403" t="str">
            <v/>
          </cell>
          <cell r="E6403" t="str">
            <v/>
          </cell>
          <cell r="F6403" t="str">
            <v/>
          </cell>
          <cell r="G6403" t="str">
            <v/>
          </cell>
          <cell r="H6403" t="str">
            <v/>
          </cell>
          <cell r="I6403"/>
          <cell r="J6403"/>
          <cell r="K6403"/>
          <cell r="L6403"/>
          <cell r="M6403" t="str">
            <v/>
          </cell>
          <cell r="N6403"/>
          <cell r="O6403"/>
          <cell r="P6403"/>
          <cell r="Q6403" t="str">
            <v/>
          </cell>
          <cell r="R6403"/>
          <cell r="S6403" t="str">
            <v/>
          </cell>
          <cell r="T6403"/>
          <cell r="U6403"/>
          <cell r="V6403" t="str">
            <v/>
          </cell>
        </row>
        <row r="6404">
          <cell r="A6404"/>
          <cell r="B6404" t="str">
            <v/>
          </cell>
          <cell r="C6404"/>
          <cell r="D6404" t="str">
            <v/>
          </cell>
          <cell r="E6404" t="str">
            <v/>
          </cell>
          <cell r="F6404" t="str">
            <v/>
          </cell>
          <cell r="G6404" t="str">
            <v/>
          </cell>
          <cell r="H6404" t="str">
            <v/>
          </cell>
          <cell r="I6404"/>
          <cell r="J6404"/>
          <cell r="K6404"/>
          <cell r="L6404"/>
          <cell r="M6404" t="str">
            <v/>
          </cell>
          <cell r="N6404"/>
          <cell r="O6404"/>
          <cell r="P6404"/>
          <cell r="Q6404" t="str">
            <v/>
          </cell>
          <cell r="R6404"/>
          <cell r="S6404" t="str">
            <v/>
          </cell>
          <cell r="T6404"/>
          <cell r="U6404"/>
          <cell r="V6404" t="str">
            <v/>
          </cell>
        </row>
        <row r="6405">
          <cell r="A6405"/>
          <cell r="B6405" t="str">
            <v/>
          </cell>
          <cell r="C6405"/>
          <cell r="D6405" t="str">
            <v/>
          </cell>
          <cell r="E6405" t="str">
            <v/>
          </cell>
          <cell r="F6405" t="str">
            <v/>
          </cell>
          <cell r="G6405" t="str">
            <v/>
          </cell>
          <cell r="H6405" t="str">
            <v/>
          </cell>
          <cell r="I6405"/>
          <cell r="J6405"/>
          <cell r="K6405"/>
          <cell r="L6405"/>
          <cell r="M6405" t="str">
            <v/>
          </cell>
          <cell r="N6405"/>
          <cell r="O6405"/>
          <cell r="P6405"/>
          <cell r="Q6405" t="str">
            <v/>
          </cell>
          <cell r="R6405"/>
          <cell r="S6405" t="str">
            <v/>
          </cell>
          <cell r="T6405"/>
          <cell r="U6405"/>
          <cell r="V6405" t="str">
            <v/>
          </cell>
        </row>
        <row r="6406">
          <cell r="A6406"/>
          <cell r="B6406" t="str">
            <v/>
          </cell>
          <cell r="C6406"/>
          <cell r="D6406" t="str">
            <v/>
          </cell>
          <cell r="E6406" t="str">
            <v/>
          </cell>
          <cell r="F6406" t="str">
            <v/>
          </cell>
          <cell r="G6406" t="str">
            <v/>
          </cell>
          <cell r="H6406" t="str">
            <v/>
          </cell>
          <cell r="I6406"/>
          <cell r="J6406"/>
          <cell r="K6406"/>
          <cell r="L6406"/>
          <cell r="M6406" t="str">
            <v/>
          </cell>
          <cell r="N6406"/>
          <cell r="O6406"/>
          <cell r="P6406"/>
          <cell r="Q6406" t="str">
            <v/>
          </cell>
          <cell r="R6406"/>
          <cell r="S6406" t="str">
            <v/>
          </cell>
          <cell r="T6406"/>
          <cell r="U6406"/>
          <cell r="V6406" t="str">
            <v/>
          </cell>
        </row>
        <row r="6407">
          <cell r="A6407"/>
          <cell r="B6407" t="str">
            <v/>
          </cell>
          <cell r="C6407"/>
          <cell r="D6407" t="str">
            <v/>
          </cell>
          <cell r="E6407" t="str">
            <v/>
          </cell>
          <cell r="F6407" t="str">
            <v/>
          </cell>
          <cell r="G6407" t="str">
            <v/>
          </cell>
          <cell r="H6407" t="str">
            <v/>
          </cell>
          <cell r="I6407"/>
          <cell r="J6407"/>
          <cell r="K6407"/>
          <cell r="L6407"/>
          <cell r="M6407" t="str">
            <v/>
          </cell>
          <cell r="N6407"/>
          <cell r="O6407"/>
          <cell r="P6407"/>
          <cell r="Q6407" t="str">
            <v/>
          </cell>
          <cell r="R6407"/>
          <cell r="S6407" t="str">
            <v/>
          </cell>
          <cell r="T6407"/>
          <cell r="U6407"/>
          <cell r="V6407" t="str">
            <v/>
          </cell>
        </row>
        <row r="6408">
          <cell r="A6408"/>
          <cell r="B6408" t="str">
            <v/>
          </cell>
          <cell r="C6408"/>
          <cell r="D6408" t="str">
            <v/>
          </cell>
          <cell r="E6408" t="str">
            <v/>
          </cell>
          <cell r="F6408" t="str">
            <v/>
          </cell>
          <cell r="G6408" t="str">
            <v/>
          </cell>
          <cell r="H6408" t="str">
            <v/>
          </cell>
          <cell r="I6408"/>
          <cell r="J6408"/>
          <cell r="K6408"/>
          <cell r="L6408"/>
          <cell r="M6408" t="str">
            <v/>
          </cell>
          <cell r="N6408"/>
          <cell r="O6408"/>
          <cell r="P6408"/>
          <cell r="Q6408" t="str">
            <v/>
          </cell>
          <cell r="R6408"/>
          <cell r="S6408" t="str">
            <v/>
          </cell>
          <cell r="T6408"/>
          <cell r="U6408"/>
          <cell r="V6408" t="str">
            <v/>
          </cell>
        </row>
        <row r="6409">
          <cell r="A6409"/>
          <cell r="B6409" t="str">
            <v/>
          </cell>
          <cell r="C6409"/>
          <cell r="D6409" t="str">
            <v/>
          </cell>
          <cell r="E6409" t="str">
            <v/>
          </cell>
          <cell r="F6409" t="str">
            <v/>
          </cell>
          <cell r="G6409" t="str">
            <v/>
          </cell>
          <cell r="H6409" t="str">
            <v/>
          </cell>
          <cell r="I6409"/>
          <cell r="J6409"/>
          <cell r="K6409"/>
          <cell r="L6409"/>
          <cell r="M6409" t="str">
            <v/>
          </cell>
          <cell r="N6409"/>
          <cell r="O6409"/>
          <cell r="P6409"/>
          <cell r="Q6409" t="str">
            <v/>
          </cell>
          <cell r="R6409"/>
          <cell r="S6409" t="str">
            <v/>
          </cell>
          <cell r="T6409"/>
          <cell r="U6409"/>
          <cell r="V6409" t="str">
            <v/>
          </cell>
        </row>
        <row r="6410">
          <cell r="A6410"/>
          <cell r="B6410" t="str">
            <v/>
          </cell>
          <cell r="C6410"/>
          <cell r="D6410" t="str">
            <v/>
          </cell>
          <cell r="E6410" t="str">
            <v/>
          </cell>
          <cell r="F6410" t="str">
            <v/>
          </cell>
          <cell r="G6410" t="str">
            <v/>
          </cell>
          <cell r="H6410" t="str">
            <v/>
          </cell>
          <cell r="I6410"/>
          <cell r="J6410"/>
          <cell r="K6410"/>
          <cell r="L6410"/>
          <cell r="M6410" t="str">
            <v/>
          </cell>
          <cell r="N6410"/>
          <cell r="O6410"/>
          <cell r="P6410"/>
          <cell r="Q6410" t="str">
            <v/>
          </cell>
          <cell r="R6410"/>
          <cell r="S6410" t="str">
            <v/>
          </cell>
          <cell r="T6410"/>
          <cell r="U6410"/>
          <cell r="V6410" t="str">
            <v/>
          </cell>
        </row>
        <row r="6411">
          <cell r="A6411"/>
          <cell r="B6411" t="str">
            <v/>
          </cell>
          <cell r="C6411"/>
          <cell r="D6411" t="str">
            <v/>
          </cell>
          <cell r="E6411" t="str">
            <v/>
          </cell>
          <cell r="F6411" t="str">
            <v/>
          </cell>
          <cell r="G6411" t="str">
            <v/>
          </cell>
          <cell r="H6411" t="str">
            <v/>
          </cell>
          <cell r="I6411"/>
          <cell r="J6411"/>
          <cell r="K6411"/>
          <cell r="L6411"/>
          <cell r="M6411" t="str">
            <v/>
          </cell>
          <cell r="N6411"/>
          <cell r="O6411"/>
          <cell r="P6411"/>
          <cell r="Q6411" t="str">
            <v/>
          </cell>
          <cell r="R6411"/>
          <cell r="S6411" t="str">
            <v/>
          </cell>
          <cell r="T6411"/>
          <cell r="U6411"/>
          <cell r="V6411" t="str">
            <v/>
          </cell>
        </row>
        <row r="6412">
          <cell r="A6412"/>
          <cell r="B6412" t="str">
            <v/>
          </cell>
          <cell r="C6412"/>
          <cell r="D6412" t="str">
            <v/>
          </cell>
          <cell r="E6412" t="str">
            <v/>
          </cell>
          <cell r="F6412" t="str">
            <v/>
          </cell>
          <cell r="G6412" t="str">
            <v/>
          </cell>
          <cell r="H6412" t="str">
            <v/>
          </cell>
          <cell r="I6412"/>
          <cell r="J6412"/>
          <cell r="K6412"/>
          <cell r="L6412"/>
          <cell r="M6412" t="str">
            <v/>
          </cell>
          <cell r="N6412"/>
          <cell r="O6412"/>
          <cell r="P6412"/>
          <cell r="Q6412" t="str">
            <v/>
          </cell>
          <cell r="R6412"/>
          <cell r="S6412" t="str">
            <v/>
          </cell>
          <cell r="T6412"/>
          <cell r="U6412"/>
          <cell r="V6412" t="str">
            <v/>
          </cell>
        </row>
        <row r="6413">
          <cell r="A6413"/>
          <cell r="B6413" t="str">
            <v/>
          </cell>
          <cell r="C6413"/>
          <cell r="D6413" t="str">
            <v/>
          </cell>
          <cell r="E6413" t="str">
            <v/>
          </cell>
          <cell r="F6413" t="str">
            <v/>
          </cell>
          <cell r="G6413" t="str">
            <v/>
          </cell>
          <cell r="H6413" t="str">
            <v/>
          </cell>
          <cell r="I6413"/>
          <cell r="J6413"/>
          <cell r="K6413"/>
          <cell r="L6413"/>
          <cell r="M6413" t="str">
            <v/>
          </cell>
          <cell r="N6413"/>
          <cell r="O6413"/>
          <cell r="P6413"/>
          <cell r="Q6413" t="str">
            <v/>
          </cell>
          <cell r="R6413"/>
          <cell r="S6413" t="str">
            <v/>
          </cell>
          <cell r="T6413"/>
          <cell r="U6413"/>
          <cell r="V6413" t="str">
            <v/>
          </cell>
        </row>
        <row r="6414">
          <cell r="A6414"/>
          <cell r="B6414" t="str">
            <v/>
          </cell>
          <cell r="C6414"/>
          <cell r="D6414" t="str">
            <v/>
          </cell>
          <cell r="E6414" t="str">
            <v/>
          </cell>
          <cell r="F6414" t="str">
            <v/>
          </cell>
          <cell r="G6414" t="str">
            <v/>
          </cell>
          <cell r="H6414" t="str">
            <v/>
          </cell>
          <cell r="I6414"/>
          <cell r="J6414"/>
          <cell r="K6414"/>
          <cell r="L6414"/>
          <cell r="M6414" t="str">
            <v/>
          </cell>
          <cell r="N6414"/>
          <cell r="O6414"/>
          <cell r="P6414"/>
          <cell r="Q6414" t="str">
            <v/>
          </cell>
          <cell r="R6414"/>
          <cell r="S6414" t="str">
            <v/>
          </cell>
          <cell r="T6414"/>
          <cell r="U6414"/>
          <cell r="V6414" t="str">
            <v/>
          </cell>
        </row>
        <row r="6415">
          <cell r="A6415"/>
          <cell r="B6415" t="str">
            <v/>
          </cell>
          <cell r="C6415"/>
          <cell r="D6415" t="str">
            <v/>
          </cell>
          <cell r="E6415" t="str">
            <v/>
          </cell>
          <cell r="F6415" t="str">
            <v/>
          </cell>
          <cell r="G6415" t="str">
            <v/>
          </cell>
          <cell r="H6415" t="str">
            <v/>
          </cell>
          <cell r="I6415"/>
          <cell r="J6415"/>
          <cell r="K6415"/>
          <cell r="L6415"/>
          <cell r="M6415" t="str">
            <v/>
          </cell>
          <cell r="N6415"/>
          <cell r="O6415"/>
          <cell r="P6415"/>
          <cell r="Q6415" t="str">
            <v/>
          </cell>
          <cell r="R6415"/>
          <cell r="S6415" t="str">
            <v/>
          </cell>
          <cell r="T6415"/>
          <cell r="U6415"/>
          <cell r="V6415" t="str">
            <v/>
          </cell>
        </row>
        <row r="6416">
          <cell r="A6416"/>
          <cell r="B6416" t="str">
            <v/>
          </cell>
          <cell r="C6416"/>
          <cell r="D6416" t="str">
            <v/>
          </cell>
          <cell r="E6416" t="str">
            <v/>
          </cell>
          <cell r="F6416" t="str">
            <v/>
          </cell>
          <cell r="G6416" t="str">
            <v/>
          </cell>
          <cell r="H6416" t="str">
            <v/>
          </cell>
          <cell r="I6416"/>
          <cell r="J6416"/>
          <cell r="K6416"/>
          <cell r="L6416"/>
          <cell r="M6416" t="str">
            <v/>
          </cell>
          <cell r="N6416"/>
          <cell r="O6416"/>
          <cell r="P6416"/>
          <cell r="Q6416" t="str">
            <v/>
          </cell>
          <cell r="R6416"/>
          <cell r="S6416" t="str">
            <v/>
          </cell>
          <cell r="T6416"/>
          <cell r="U6416"/>
          <cell r="V6416" t="str">
            <v/>
          </cell>
        </row>
        <row r="6417">
          <cell r="A6417"/>
          <cell r="B6417" t="str">
            <v/>
          </cell>
          <cell r="C6417"/>
          <cell r="D6417" t="str">
            <v/>
          </cell>
          <cell r="E6417" t="str">
            <v/>
          </cell>
          <cell r="F6417" t="str">
            <v/>
          </cell>
          <cell r="G6417" t="str">
            <v/>
          </cell>
          <cell r="H6417" t="str">
            <v/>
          </cell>
          <cell r="I6417"/>
          <cell r="J6417"/>
          <cell r="K6417"/>
          <cell r="L6417"/>
          <cell r="M6417" t="str">
            <v/>
          </cell>
          <cell r="N6417"/>
          <cell r="O6417"/>
          <cell r="P6417"/>
          <cell r="Q6417" t="str">
            <v/>
          </cell>
          <cell r="R6417"/>
          <cell r="S6417" t="str">
            <v/>
          </cell>
          <cell r="T6417"/>
          <cell r="U6417"/>
          <cell r="V6417" t="str">
            <v/>
          </cell>
        </row>
        <row r="6418">
          <cell r="A6418"/>
          <cell r="B6418" t="str">
            <v/>
          </cell>
          <cell r="C6418"/>
          <cell r="D6418" t="str">
            <v/>
          </cell>
          <cell r="E6418" t="str">
            <v/>
          </cell>
          <cell r="F6418" t="str">
            <v/>
          </cell>
          <cell r="G6418" t="str">
            <v/>
          </cell>
          <cell r="H6418" t="str">
            <v/>
          </cell>
          <cell r="I6418"/>
          <cell r="J6418"/>
          <cell r="K6418"/>
          <cell r="L6418"/>
          <cell r="M6418" t="str">
            <v/>
          </cell>
          <cell r="N6418"/>
          <cell r="O6418"/>
          <cell r="P6418"/>
          <cell r="Q6418" t="str">
            <v/>
          </cell>
          <cell r="R6418"/>
          <cell r="S6418" t="str">
            <v/>
          </cell>
          <cell r="T6418"/>
          <cell r="U6418"/>
          <cell r="V6418" t="str">
            <v/>
          </cell>
        </row>
        <row r="6419">
          <cell r="A6419"/>
          <cell r="B6419" t="str">
            <v/>
          </cell>
          <cell r="C6419"/>
          <cell r="D6419" t="str">
            <v/>
          </cell>
          <cell r="E6419" t="str">
            <v/>
          </cell>
          <cell r="F6419" t="str">
            <v/>
          </cell>
          <cell r="G6419" t="str">
            <v/>
          </cell>
          <cell r="H6419" t="str">
            <v/>
          </cell>
          <cell r="I6419"/>
          <cell r="J6419"/>
          <cell r="K6419"/>
          <cell r="L6419"/>
          <cell r="M6419" t="str">
            <v/>
          </cell>
          <cell r="N6419"/>
          <cell r="O6419"/>
          <cell r="P6419"/>
          <cell r="Q6419" t="str">
            <v/>
          </cell>
          <cell r="R6419"/>
          <cell r="S6419" t="str">
            <v/>
          </cell>
          <cell r="T6419"/>
          <cell r="U6419"/>
          <cell r="V6419" t="str">
            <v/>
          </cell>
        </row>
        <row r="6420">
          <cell r="A6420"/>
          <cell r="B6420" t="str">
            <v/>
          </cell>
          <cell r="C6420"/>
          <cell r="D6420" t="str">
            <v/>
          </cell>
          <cell r="E6420" t="str">
            <v/>
          </cell>
          <cell r="F6420" t="str">
            <v/>
          </cell>
          <cell r="G6420" t="str">
            <v/>
          </cell>
          <cell r="H6420" t="str">
            <v/>
          </cell>
          <cell r="I6420"/>
          <cell r="J6420"/>
          <cell r="K6420"/>
          <cell r="L6420"/>
          <cell r="M6420" t="str">
            <v/>
          </cell>
          <cell r="N6420"/>
          <cell r="O6420"/>
          <cell r="P6420"/>
          <cell r="Q6420" t="str">
            <v/>
          </cell>
          <cell r="R6420"/>
          <cell r="S6420" t="str">
            <v/>
          </cell>
          <cell r="T6420"/>
          <cell r="U6420"/>
          <cell r="V6420" t="str">
            <v/>
          </cell>
        </row>
        <row r="6421">
          <cell r="A6421"/>
          <cell r="B6421" t="str">
            <v/>
          </cell>
          <cell r="C6421"/>
          <cell r="D6421" t="str">
            <v/>
          </cell>
          <cell r="E6421" t="str">
            <v/>
          </cell>
          <cell r="F6421" t="str">
            <v/>
          </cell>
          <cell r="G6421" t="str">
            <v/>
          </cell>
          <cell r="H6421" t="str">
            <v/>
          </cell>
          <cell r="I6421"/>
          <cell r="J6421"/>
          <cell r="K6421"/>
          <cell r="L6421"/>
          <cell r="M6421" t="str">
            <v/>
          </cell>
          <cell r="N6421"/>
          <cell r="O6421"/>
          <cell r="P6421"/>
          <cell r="Q6421" t="str">
            <v/>
          </cell>
          <cell r="R6421"/>
          <cell r="S6421" t="str">
            <v/>
          </cell>
          <cell r="T6421"/>
          <cell r="U6421"/>
          <cell r="V6421" t="str">
            <v/>
          </cell>
        </row>
        <row r="6422">
          <cell r="A6422"/>
          <cell r="B6422" t="str">
            <v/>
          </cell>
          <cell r="C6422"/>
          <cell r="D6422" t="str">
            <v/>
          </cell>
          <cell r="E6422" t="str">
            <v/>
          </cell>
          <cell r="F6422" t="str">
            <v/>
          </cell>
          <cell r="G6422" t="str">
            <v/>
          </cell>
          <cell r="H6422" t="str">
            <v/>
          </cell>
          <cell r="I6422"/>
          <cell r="J6422"/>
          <cell r="K6422"/>
          <cell r="L6422"/>
          <cell r="M6422" t="str">
            <v/>
          </cell>
          <cell r="N6422"/>
          <cell r="O6422"/>
          <cell r="P6422"/>
          <cell r="Q6422" t="str">
            <v/>
          </cell>
          <cell r="R6422"/>
          <cell r="S6422" t="str">
            <v/>
          </cell>
          <cell r="T6422"/>
          <cell r="U6422"/>
          <cell r="V6422" t="str">
            <v/>
          </cell>
        </row>
        <row r="6423">
          <cell r="A6423"/>
          <cell r="B6423" t="str">
            <v/>
          </cell>
          <cell r="C6423"/>
          <cell r="D6423" t="str">
            <v/>
          </cell>
          <cell r="E6423" t="str">
            <v/>
          </cell>
          <cell r="F6423" t="str">
            <v/>
          </cell>
          <cell r="G6423" t="str">
            <v/>
          </cell>
          <cell r="H6423" t="str">
            <v/>
          </cell>
          <cell r="I6423"/>
          <cell r="J6423"/>
          <cell r="K6423"/>
          <cell r="L6423"/>
          <cell r="M6423" t="str">
            <v/>
          </cell>
          <cell r="N6423"/>
          <cell r="O6423"/>
          <cell r="P6423"/>
          <cell r="Q6423" t="str">
            <v/>
          </cell>
          <cell r="R6423"/>
          <cell r="S6423" t="str">
            <v/>
          </cell>
          <cell r="T6423"/>
          <cell r="U6423"/>
          <cell r="V6423" t="str">
            <v/>
          </cell>
        </row>
        <row r="6424">
          <cell r="A6424"/>
          <cell r="B6424" t="str">
            <v/>
          </cell>
          <cell r="C6424"/>
          <cell r="D6424" t="str">
            <v/>
          </cell>
          <cell r="E6424" t="str">
            <v/>
          </cell>
          <cell r="F6424" t="str">
            <v/>
          </cell>
          <cell r="G6424" t="str">
            <v/>
          </cell>
          <cell r="H6424" t="str">
            <v/>
          </cell>
          <cell r="I6424"/>
          <cell r="J6424"/>
          <cell r="K6424"/>
          <cell r="L6424"/>
          <cell r="M6424" t="str">
            <v/>
          </cell>
          <cell r="N6424"/>
          <cell r="O6424"/>
          <cell r="P6424"/>
          <cell r="Q6424" t="str">
            <v/>
          </cell>
          <cell r="R6424"/>
          <cell r="S6424" t="str">
            <v/>
          </cell>
          <cell r="T6424"/>
          <cell r="U6424"/>
          <cell r="V6424" t="str">
            <v/>
          </cell>
        </row>
        <row r="6425">
          <cell r="A6425"/>
          <cell r="B6425" t="str">
            <v/>
          </cell>
          <cell r="C6425"/>
          <cell r="D6425" t="str">
            <v/>
          </cell>
          <cell r="E6425" t="str">
            <v/>
          </cell>
          <cell r="F6425" t="str">
            <v/>
          </cell>
          <cell r="G6425" t="str">
            <v/>
          </cell>
          <cell r="H6425" t="str">
            <v/>
          </cell>
          <cell r="I6425"/>
          <cell r="J6425"/>
          <cell r="K6425"/>
          <cell r="L6425"/>
          <cell r="M6425" t="str">
            <v/>
          </cell>
          <cell r="N6425"/>
          <cell r="O6425"/>
          <cell r="P6425"/>
          <cell r="Q6425" t="str">
            <v/>
          </cell>
          <cell r="R6425"/>
          <cell r="S6425" t="str">
            <v/>
          </cell>
          <cell r="T6425"/>
          <cell r="U6425"/>
          <cell r="V6425" t="str">
            <v/>
          </cell>
        </row>
        <row r="6426">
          <cell r="A6426"/>
          <cell r="B6426" t="str">
            <v/>
          </cell>
          <cell r="C6426"/>
          <cell r="D6426" t="str">
            <v/>
          </cell>
          <cell r="E6426" t="str">
            <v/>
          </cell>
          <cell r="F6426" t="str">
            <v/>
          </cell>
          <cell r="G6426" t="str">
            <v/>
          </cell>
          <cell r="H6426" t="str">
            <v/>
          </cell>
          <cell r="I6426"/>
          <cell r="J6426"/>
          <cell r="K6426"/>
          <cell r="L6426"/>
          <cell r="M6426" t="str">
            <v/>
          </cell>
          <cell r="N6426"/>
          <cell r="O6426"/>
          <cell r="P6426"/>
          <cell r="Q6426" t="str">
            <v/>
          </cell>
          <cell r="R6426"/>
          <cell r="S6426" t="str">
            <v/>
          </cell>
          <cell r="T6426"/>
          <cell r="U6426"/>
          <cell r="V6426" t="str">
            <v/>
          </cell>
        </row>
        <row r="6427">
          <cell r="A6427"/>
          <cell r="B6427" t="str">
            <v/>
          </cell>
          <cell r="C6427"/>
          <cell r="D6427" t="str">
            <v/>
          </cell>
          <cell r="E6427" t="str">
            <v/>
          </cell>
          <cell r="F6427" t="str">
            <v/>
          </cell>
          <cell r="G6427" t="str">
            <v/>
          </cell>
          <cell r="H6427" t="str">
            <v/>
          </cell>
          <cell r="I6427"/>
          <cell r="J6427"/>
          <cell r="K6427"/>
          <cell r="L6427"/>
          <cell r="M6427" t="str">
            <v/>
          </cell>
          <cell r="N6427"/>
          <cell r="O6427"/>
          <cell r="P6427"/>
          <cell r="Q6427" t="str">
            <v/>
          </cell>
          <cell r="R6427"/>
          <cell r="S6427" t="str">
            <v/>
          </cell>
          <cell r="T6427"/>
          <cell r="U6427"/>
          <cell r="V6427" t="str">
            <v/>
          </cell>
        </row>
        <row r="6428">
          <cell r="A6428"/>
          <cell r="B6428" t="str">
            <v/>
          </cell>
          <cell r="C6428"/>
          <cell r="D6428" t="str">
            <v/>
          </cell>
          <cell r="E6428" t="str">
            <v/>
          </cell>
          <cell r="F6428" t="str">
            <v/>
          </cell>
          <cell r="G6428" t="str">
            <v/>
          </cell>
          <cell r="H6428" t="str">
            <v/>
          </cell>
          <cell r="I6428"/>
          <cell r="J6428"/>
          <cell r="K6428"/>
          <cell r="L6428"/>
          <cell r="M6428" t="str">
            <v/>
          </cell>
          <cell r="N6428"/>
          <cell r="O6428"/>
          <cell r="P6428"/>
          <cell r="Q6428" t="str">
            <v/>
          </cell>
          <cell r="R6428"/>
          <cell r="S6428" t="str">
            <v/>
          </cell>
          <cell r="T6428"/>
          <cell r="U6428"/>
          <cell r="V6428" t="str">
            <v/>
          </cell>
        </row>
        <row r="6429">
          <cell r="A6429"/>
          <cell r="B6429" t="str">
            <v/>
          </cell>
          <cell r="C6429"/>
          <cell r="D6429" t="str">
            <v/>
          </cell>
          <cell r="E6429" t="str">
            <v/>
          </cell>
          <cell r="F6429" t="str">
            <v/>
          </cell>
          <cell r="G6429" t="str">
            <v/>
          </cell>
          <cell r="H6429" t="str">
            <v/>
          </cell>
          <cell r="I6429"/>
          <cell r="J6429"/>
          <cell r="K6429"/>
          <cell r="L6429"/>
          <cell r="M6429" t="str">
            <v/>
          </cell>
          <cell r="N6429"/>
          <cell r="O6429"/>
          <cell r="P6429"/>
          <cell r="Q6429" t="str">
            <v/>
          </cell>
          <cell r="R6429"/>
          <cell r="S6429" t="str">
            <v/>
          </cell>
          <cell r="T6429"/>
          <cell r="U6429"/>
          <cell r="V6429" t="str">
            <v/>
          </cell>
        </row>
        <row r="6430">
          <cell r="A6430"/>
          <cell r="B6430" t="str">
            <v/>
          </cell>
          <cell r="C6430"/>
          <cell r="D6430" t="str">
            <v/>
          </cell>
          <cell r="E6430" t="str">
            <v/>
          </cell>
          <cell r="F6430" t="str">
            <v/>
          </cell>
          <cell r="G6430" t="str">
            <v/>
          </cell>
          <cell r="H6430" t="str">
            <v/>
          </cell>
          <cell r="I6430"/>
          <cell r="J6430"/>
          <cell r="K6430"/>
          <cell r="L6430"/>
          <cell r="M6430" t="str">
            <v/>
          </cell>
          <cell r="N6430"/>
          <cell r="O6430"/>
          <cell r="P6430"/>
          <cell r="Q6430" t="str">
            <v/>
          </cell>
          <cell r="R6430"/>
          <cell r="S6430" t="str">
            <v/>
          </cell>
          <cell r="T6430"/>
          <cell r="U6430"/>
          <cell r="V6430" t="str">
            <v/>
          </cell>
        </row>
        <row r="6431">
          <cell r="A6431"/>
          <cell r="B6431" t="str">
            <v/>
          </cell>
          <cell r="C6431"/>
          <cell r="D6431" t="str">
            <v/>
          </cell>
          <cell r="E6431" t="str">
            <v/>
          </cell>
          <cell r="F6431" t="str">
            <v/>
          </cell>
          <cell r="G6431" t="str">
            <v/>
          </cell>
          <cell r="H6431" t="str">
            <v/>
          </cell>
          <cell r="I6431"/>
          <cell r="J6431"/>
          <cell r="K6431"/>
          <cell r="L6431"/>
          <cell r="M6431" t="str">
            <v/>
          </cell>
          <cell r="N6431"/>
          <cell r="O6431"/>
          <cell r="P6431"/>
          <cell r="Q6431" t="str">
            <v/>
          </cell>
          <cell r="R6431"/>
          <cell r="S6431" t="str">
            <v/>
          </cell>
          <cell r="T6431"/>
          <cell r="U6431"/>
          <cell r="V6431" t="str">
            <v/>
          </cell>
        </row>
        <row r="6432">
          <cell r="A6432"/>
          <cell r="B6432" t="str">
            <v/>
          </cell>
          <cell r="C6432"/>
          <cell r="D6432" t="str">
            <v/>
          </cell>
          <cell r="E6432" t="str">
            <v/>
          </cell>
          <cell r="F6432" t="str">
            <v/>
          </cell>
          <cell r="G6432" t="str">
            <v/>
          </cell>
          <cell r="H6432" t="str">
            <v/>
          </cell>
          <cell r="I6432"/>
          <cell r="J6432"/>
          <cell r="K6432"/>
          <cell r="L6432"/>
          <cell r="M6432" t="str">
            <v/>
          </cell>
          <cell r="N6432"/>
          <cell r="O6432"/>
          <cell r="P6432"/>
          <cell r="Q6432" t="str">
            <v/>
          </cell>
          <cell r="R6432"/>
          <cell r="S6432" t="str">
            <v/>
          </cell>
          <cell r="T6432"/>
          <cell r="U6432"/>
          <cell r="V6432" t="str">
            <v/>
          </cell>
        </row>
        <row r="6433">
          <cell r="A6433"/>
          <cell r="B6433" t="str">
            <v/>
          </cell>
          <cell r="C6433"/>
          <cell r="D6433" t="str">
            <v/>
          </cell>
          <cell r="E6433" t="str">
            <v/>
          </cell>
          <cell r="F6433" t="str">
            <v/>
          </cell>
          <cell r="G6433" t="str">
            <v/>
          </cell>
          <cell r="H6433" t="str">
            <v/>
          </cell>
          <cell r="I6433"/>
          <cell r="J6433"/>
          <cell r="K6433"/>
          <cell r="L6433"/>
          <cell r="M6433" t="str">
            <v/>
          </cell>
          <cell r="N6433"/>
          <cell r="O6433"/>
          <cell r="P6433"/>
          <cell r="Q6433" t="str">
            <v/>
          </cell>
          <cell r="R6433"/>
          <cell r="S6433" t="str">
            <v/>
          </cell>
          <cell r="T6433"/>
          <cell r="U6433"/>
          <cell r="V6433" t="str">
            <v/>
          </cell>
        </row>
        <row r="6434">
          <cell r="A6434"/>
          <cell r="B6434" t="str">
            <v/>
          </cell>
          <cell r="C6434"/>
          <cell r="D6434" t="str">
            <v/>
          </cell>
          <cell r="E6434" t="str">
            <v/>
          </cell>
          <cell r="F6434" t="str">
            <v/>
          </cell>
          <cell r="G6434" t="str">
            <v/>
          </cell>
          <cell r="H6434" t="str">
            <v/>
          </cell>
          <cell r="I6434"/>
          <cell r="J6434"/>
          <cell r="K6434"/>
          <cell r="L6434"/>
          <cell r="M6434" t="str">
            <v/>
          </cell>
          <cell r="N6434"/>
          <cell r="O6434"/>
          <cell r="P6434"/>
          <cell r="Q6434" t="str">
            <v/>
          </cell>
          <cell r="R6434"/>
          <cell r="S6434" t="str">
            <v/>
          </cell>
          <cell r="T6434"/>
          <cell r="U6434"/>
          <cell r="V6434" t="str">
            <v/>
          </cell>
        </row>
        <row r="6435">
          <cell r="A6435"/>
          <cell r="B6435" t="str">
            <v/>
          </cell>
          <cell r="C6435"/>
          <cell r="D6435" t="str">
            <v/>
          </cell>
          <cell r="E6435" t="str">
            <v/>
          </cell>
          <cell r="F6435" t="str">
            <v/>
          </cell>
          <cell r="G6435" t="str">
            <v/>
          </cell>
          <cell r="H6435" t="str">
            <v/>
          </cell>
          <cell r="I6435"/>
          <cell r="J6435"/>
          <cell r="K6435"/>
          <cell r="L6435"/>
          <cell r="M6435" t="str">
            <v/>
          </cell>
          <cell r="N6435"/>
          <cell r="O6435"/>
          <cell r="P6435"/>
          <cell r="Q6435" t="str">
            <v/>
          </cell>
          <cell r="R6435"/>
          <cell r="S6435" t="str">
            <v/>
          </cell>
          <cell r="T6435"/>
          <cell r="U6435"/>
          <cell r="V6435" t="str">
            <v/>
          </cell>
        </row>
        <row r="6436">
          <cell r="A6436"/>
          <cell r="B6436" t="str">
            <v/>
          </cell>
          <cell r="C6436"/>
          <cell r="D6436" t="str">
            <v/>
          </cell>
          <cell r="E6436" t="str">
            <v/>
          </cell>
          <cell r="F6436" t="str">
            <v/>
          </cell>
          <cell r="G6436" t="str">
            <v/>
          </cell>
          <cell r="H6436" t="str">
            <v/>
          </cell>
          <cell r="I6436"/>
          <cell r="J6436"/>
          <cell r="K6436"/>
          <cell r="L6436"/>
          <cell r="M6436" t="str">
            <v/>
          </cell>
          <cell r="N6436"/>
          <cell r="O6436"/>
          <cell r="P6436"/>
          <cell r="Q6436" t="str">
            <v/>
          </cell>
          <cell r="R6436"/>
          <cell r="S6436" t="str">
            <v/>
          </cell>
          <cell r="T6436"/>
          <cell r="U6436"/>
          <cell r="V6436" t="str">
            <v/>
          </cell>
        </row>
        <row r="6437">
          <cell r="A6437"/>
          <cell r="B6437" t="str">
            <v/>
          </cell>
          <cell r="C6437"/>
          <cell r="D6437" t="str">
            <v/>
          </cell>
          <cell r="E6437" t="str">
            <v/>
          </cell>
          <cell r="F6437" t="str">
            <v/>
          </cell>
          <cell r="G6437" t="str">
            <v/>
          </cell>
          <cell r="H6437" t="str">
            <v/>
          </cell>
          <cell r="I6437"/>
          <cell r="J6437"/>
          <cell r="K6437"/>
          <cell r="L6437"/>
          <cell r="M6437" t="str">
            <v/>
          </cell>
          <cell r="N6437"/>
          <cell r="O6437"/>
          <cell r="P6437"/>
          <cell r="Q6437" t="str">
            <v/>
          </cell>
          <cell r="R6437"/>
          <cell r="S6437" t="str">
            <v/>
          </cell>
          <cell r="T6437"/>
          <cell r="U6437"/>
          <cell r="V6437" t="str">
            <v/>
          </cell>
        </row>
        <row r="6438">
          <cell r="A6438"/>
          <cell r="B6438" t="str">
            <v/>
          </cell>
          <cell r="C6438"/>
          <cell r="D6438" t="str">
            <v/>
          </cell>
          <cell r="E6438" t="str">
            <v/>
          </cell>
          <cell r="F6438" t="str">
            <v/>
          </cell>
          <cell r="G6438" t="str">
            <v/>
          </cell>
          <cell r="H6438" t="str">
            <v/>
          </cell>
          <cell r="I6438"/>
          <cell r="J6438"/>
          <cell r="K6438"/>
          <cell r="L6438"/>
          <cell r="M6438" t="str">
            <v/>
          </cell>
          <cell r="N6438"/>
          <cell r="O6438"/>
          <cell r="P6438"/>
          <cell r="Q6438" t="str">
            <v/>
          </cell>
          <cell r="R6438"/>
          <cell r="S6438" t="str">
            <v/>
          </cell>
          <cell r="T6438"/>
          <cell r="U6438"/>
          <cell r="V6438" t="str">
            <v/>
          </cell>
        </row>
        <row r="6439">
          <cell r="A6439"/>
          <cell r="B6439" t="str">
            <v/>
          </cell>
          <cell r="C6439"/>
          <cell r="D6439" t="str">
            <v/>
          </cell>
          <cell r="E6439" t="str">
            <v/>
          </cell>
          <cell r="F6439" t="str">
            <v/>
          </cell>
          <cell r="G6439" t="str">
            <v/>
          </cell>
          <cell r="H6439" t="str">
            <v/>
          </cell>
          <cell r="I6439"/>
          <cell r="J6439"/>
          <cell r="K6439"/>
          <cell r="L6439"/>
          <cell r="M6439" t="str">
            <v/>
          </cell>
          <cell r="N6439"/>
          <cell r="O6439"/>
          <cell r="P6439"/>
          <cell r="Q6439" t="str">
            <v/>
          </cell>
          <cell r="R6439"/>
          <cell r="S6439" t="str">
            <v/>
          </cell>
          <cell r="T6439"/>
          <cell r="U6439"/>
          <cell r="V6439" t="str">
            <v/>
          </cell>
        </row>
        <row r="6440">
          <cell r="A6440"/>
          <cell r="B6440" t="str">
            <v/>
          </cell>
          <cell r="C6440"/>
          <cell r="D6440" t="str">
            <v/>
          </cell>
          <cell r="E6440" t="str">
            <v/>
          </cell>
          <cell r="F6440" t="str">
            <v/>
          </cell>
          <cell r="G6440" t="str">
            <v/>
          </cell>
          <cell r="H6440" t="str">
            <v/>
          </cell>
          <cell r="I6440"/>
          <cell r="J6440"/>
          <cell r="K6440"/>
          <cell r="L6440"/>
          <cell r="M6440" t="str">
            <v/>
          </cell>
          <cell r="N6440"/>
          <cell r="O6440"/>
          <cell r="P6440"/>
          <cell r="Q6440" t="str">
            <v/>
          </cell>
          <cell r="R6440"/>
          <cell r="S6440" t="str">
            <v/>
          </cell>
          <cell r="T6440"/>
          <cell r="U6440"/>
          <cell r="V6440" t="str">
            <v/>
          </cell>
        </row>
        <row r="6441">
          <cell r="A6441"/>
          <cell r="B6441" t="str">
            <v/>
          </cell>
          <cell r="C6441"/>
          <cell r="D6441" t="str">
            <v/>
          </cell>
          <cell r="E6441" t="str">
            <v/>
          </cell>
          <cell r="F6441" t="str">
            <v/>
          </cell>
          <cell r="G6441" t="str">
            <v/>
          </cell>
          <cell r="H6441" t="str">
            <v/>
          </cell>
          <cell r="I6441"/>
          <cell r="J6441"/>
          <cell r="K6441"/>
          <cell r="L6441"/>
          <cell r="M6441" t="str">
            <v/>
          </cell>
          <cell r="N6441"/>
          <cell r="O6441"/>
          <cell r="P6441"/>
          <cell r="Q6441" t="str">
            <v/>
          </cell>
          <cell r="R6441"/>
          <cell r="S6441" t="str">
            <v/>
          </cell>
          <cell r="T6441"/>
          <cell r="U6441"/>
          <cell r="V6441" t="str">
            <v/>
          </cell>
        </row>
        <row r="6442">
          <cell r="A6442"/>
          <cell r="B6442" t="str">
            <v/>
          </cell>
          <cell r="C6442"/>
          <cell r="D6442" t="str">
            <v/>
          </cell>
          <cell r="E6442" t="str">
            <v/>
          </cell>
          <cell r="F6442" t="str">
            <v/>
          </cell>
          <cell r="G6442" t="str">
            <v/>
          </cell>
          <cell r="H6442" t="str">
            <v/>
          </cell>
          <cell r="I6442"/>
          <cell r="J6442"/>
          <cell r="K6442"/>
          <cell r="L6442"/>
          <cell r="M6442" t="str">
            <v/>
          </cell>
          <cell r="N6442"/>
          <cell r="O6442"/>
          <cell r="P6442"/>
          <cell r="Q6442" t="str">
            <v/>
          </cell>
          <cell r="R6442"/>
          <cell r="S6442" t="str">
            <v/>
          </cell>
          <cell r="T6442"/>
          <cell r="U6442"/>
          <cell r="V6442" t="str">
            <v/>
          </cell>
        </row>
        <row r="6443">
          <cell r="A6443"/>
          <cell r="B6443" t="str">
            <v/>
          </cell>
          <cell r="C6443"/>
          <cell r="D6443" t="str">
            <v/>
          </cell>
          <cell r="E6443" t="str">
            <v/>
          </cell>
          <cell r="F6443" t="str">
            <v/>
          </cell>
          <cell r="G6443" t="str">
            <v/>
          </cell>
          <cell r="H6443" t="str">
            <v/>
          </cell>
          <cell r="I6443"/>
          <cell r="J6443"/>
          <cell r="K6443"/>
          <cell r="L6443"/>
          <cell r="M6443" t="str">
            <v/>
          </cell>
          <cell r="N6443"/>
          <cell r="O6443"/>
          <cell r="P6443"/>
          <cell r="Q6443" t="str">
            <v/>
          </cell>
          <cell r="R6443"/>
          <cell r="S6443" t="str">
            <v/>
          </cell>
          <cell r="T6443"/>
          <cell r="U6443"/>
          <cell r="V6443" t="str">
            <v/>
          </cell>
        </row>
        <row r="6444">
          <cell r="A6444"/>
          <cell r="B6444" t="str">
            <v/>
          </cell>
          <cell r="C6444"/>
          <cell r="D6444" t="str">
            <v/>
          </cell>
          <cell r="E6444" t="str">
            <v/>
          </cell>
          <cell r="F6444" t="str">
            <v/>
          </cell>
          <cell r="G6444" t="str">
            <v/>
          </cell>
          <cell r="H6444" t="str">
            <v/>
          </cell>
          <cell r="I6444"/>
          <cell r="J6444"/>
          <cell r="K6444"/>
          <cell r="L6444"/>
          <cell r="M6444" t="str">
            <v/>
          </cell>
          <cell r="N6444"/>
          <cell r="O6444"/>
          <cell r="P6444"/>
          <cell r="Q6444" t="str">
            <v/>
          </cell>
          <cell r="R6444"/>
          <cell r="S6444" t="str">
            <v/>
          </cell>
          <cell r="T6444"/>
          <cell r="U6444"/>
          <cell r="V6444" t="str">
            <v/>
          </cell>
        </row>
        <row r="6445">
          <cell r="A6445"/>
          <cell r="B6445" t="str">
            <v/>
          </cell>
          <cell r="C6445"/>
          <cell r="D6445" t="str">
            <v/>
          </cell>
          <cell r="E6445" t="str">
            <v/>
          </cell>
          <cell r="F6445" t="str">
            <v/>
          </cell>
          <cell r="G6445" t="str">
            <v/>
          </cell>
          <cell r="H6445" t="str">
            <v/>
          </cell>
          <cell r="I6445"/>
          <cell r="J6445"/>
          <cell r="K6445"/>
          <cell r="L6445"/>
          <cell r="M6445" t="str">
            <v/>
          </cell>
          <cell r="N6445"/>
          <cell r="O6445"/>
          <cell r="P6445"/>
          <cell r="Q6445" t="str">
            <v/>
          </cell>
          <cell r="R6445"/>
          <cell r="S6445" t="str">
            <v/>
          </cell>
          <cell r="T6445"/>
          <cell r="U6445"/>
          <cell r="V6445" t="str">
            <v/>
          </cell>
        </row>
        <row r="6446">
          <cell r="A6446"/>
          <cell r="B6446" t="str">
            <v/>
          </cell>
          <cell r="C6446"/>
          <cell r="D6446" t="str">
            <v/>
          </cell>
          <cell r="E6446" t="str">
            <v/>
          </cell>
          <cell r="F6446" t="str">
            <v/>
          </cell>
          <cell r="G6446" t="str">
            <v/>
          </cell>
          <cell r="H6446" t="str">
            <v/>
          </cell>
          <cell r="I6446"/>
          <cell r="J6446"/>
          <cell r="K6446"/>
          <cell r="L6446"/>
          <cell r="M6446" t="str">
            <v/>
          </cell>
          <cell r="N6446"/>
          <cell r="O6446"/>
          <cell r="P6446"/>
          <cell r="Q6446" t="str">
            <v/>
          </cell>
          <cell r="R6446"/>
          <cell r="S6446" t="str">
            <v/>
          </cell>
          <cell r="T6446"/>
          <cell r="U6446"/>
          <cell r="V6446" t="str">
            <v/>
          </cell>
        </row>
        <row r="6447">
          <cell r="A6447"/>
          <cell r="B6447" t="str">
            <v/>
          </cell>
          <cell r="C6447"/>
          <cell r="D6447" t="str">
            <v/>
          </cell>
          <cell r="E6447" t="str">
            <v/>
          </cell>
          <cell r="F6447" t="str">
            <v/>
          </cell>
          <cell r="G6447" t="str">
            <v/>
          </cell>
          <cell r="H6447" t="str">
            <v/>
          </cell>
          <cell r="I6447"/>
          <cell r="J6447"/>
          <cell r="K6447"/>
          <cell r="L6447"/>
          <cell r="M6447" t="str">
            <v/>
          </cell>
          <cell r="N6447"/>
          <cell r="O6447"/>
          <cell r="P6447"/>
          <cell r="Q6447" t="str">
            <v/>
          </cell>
          <cell r="R6447"/>
          <cell r="S6447" t="str">
            <v/>
          </cell>
          <cell r="T6447"/>
          <cell r="U6447"/>
          <cell r="V6447" t="str">
            <v/>
          </cell>
        </row>
        <row r="6448">
          <cell r="A6448"/>
          <cell r="B6448" t="str">
            <v/>
          </cell>
          <cell r="C6448"/>
          <cell r="D6448" t="str">
            <v/>
          </cell>
          <cell r="E6448" t="str">
            <v/>
          </cell>
          <cell r="F6448" t="str">
            <v/>
          </cell>
          <cell r="G6448" t="str">
            <v/>
          </cell>
          <cell r="H6448" t="str">
            <v/>
          </cell>
          <cell r="I6448"/>
          <cell r="J6448"/>
          <cell r="K6448"/>
          <cell r="L6448"/>
          <cell r="M6448" t="str">
            <v/>
          </cell>
          <cell r="N6448"/>
          <cell r="O6448"/>
          <cell r="P6448"/>
          <cell r="Q6448" t="str">
            <v/>
          </cell>
          <cell r="R6448"/>
          <cell r="S6448" t="str">
            <v/>
          </cell>
          <cell r="T6448"/>
          <cell r="U6448"/>
          <cell r="V6448" t="str">
            <v/>
          </cell>
        </row>
        <row r="6449">
          <cell r="A6449"/>
          <cell r="B6449" t="str">
            <v/>
          </cell>
          <cell r="C6449"/>
          <cell r="D6449" t="str">
            <v/>
          </cell>
          <cell r="E6449" t="str">
            <v/>
          </cell>
          <cell r="F6449" t="str">
            <v/>
          </cell>
          <cell r="G6449" t="str">
            <v/>
          </cell>
          <cell r="H6449" t="str">
            <v/>
          </cell>
          <cell r="I6449"/>
          <cell r="J6449"/>
          <cell r="K6449"/>
          <cell r="L6449"/>
          <cell r="M6449" t="str">
            <v/>
          </cell>
          <cell r="N6449"/>
          <cell r="O6449"/>
          <cell r="P6449"/>
          <cell r="Q6449" t="str">
            <v/>
          </cell>
          <cell r="R6449"/>
          <cell r="S6449" t="str">
            <v/>
          </cell>
          <cell r="T6449"/>
          <cell r="U6449"/>
          <cell r="V6449" t="str">
            <v/>
          </cell>
        </row>
        <row r="6450">
          <cell r="A6450"/>
          <cell r="B6450" t="str">
            <v/>
          </cell>
          <cell r="C6450"/>
          <cell r="D6450" t="str">
            <v/>
          </cell>
          <cell r="E6450" t="str">
            <v/>
          </cell>
          <cell r="F6450" t="str">
            <v/>
          </cell>
          <cell r="G6450" t="str">
            <v/>
          </cell>
          <cell r="H6450" t="str">
            <v/>
          </cell>
          <cell r="I6450"/>
          <cell r="J6450"/>
          <cell r="K6450"/>
          <cell r="L6450"/>
          <cell r="M6450" t="str">
            <v/>
          </cell>
          <cell r="N6450"/>
          <cell r="O6450"/>
          <cell r="P6450"/>
          <cell r="Q6450" t="str">
            <v/>
          </cell>
          <cell r="R6450"/>
          <cell r="S6450" t="str">
            <v/>
          </cell>
          <cell r="T6450"/>
          <cell r="U6450"/>
          <cell r="V6450" t="str">
            <v/>
          </cell>
        </row>
        <row r="6451">
          <cell r="A6451"/>
          <cell r="B6451" t="str">
            <v/>
          </cell>
          <cell r="C6451"/>
          <cell r="D6451" t="str">
            <v/>
          </cell>
          <cell r="E6451" t="str">
            <v/>
          </cell>
          <cell r="F6451" t="str">
            <v/>
          </cell>
          <cell r="G6451" t="str">
            <v/>
          </cell>
          <cell r="H6451" t="str">
            <v/>
          </cell>
          <cell r="I6451"/>
          <cell r="J6451"/>
          <cell r="K6451"/>
          <cell r="L6451"/>
          <cell r="M6451" t="str">
            <v/>
          </cell>
          <cell r="N6451"/>
          <cell r="O6451"/>
          <cell r="P6451"/>
          <cell r="Q6451" t="str">
            <v/>
          </cell>
          <cell r="R6451"/>
          <cell r="S6451" t="str">
            <v/>
          </cell>
          <cell r="T6451"/>
          <cell r="U6451"/>
          <cell r="V6451" t="str">
            <v/>
          </cell>
        </row>
        <row r="6452">
          <cell r="A6452"/>
          <cell r="B6452" t="str">
            <v/>
          </cell>
          <cell r="C6452"/>
          <cell r="D6452" t="str">
            <v/>
          </cell>
          <cell r="E6452" t="str">
            <v/>
          </cell>
          <cell r="F6452" t="str">
            <v/>
          </cell>
          <cell r="G6452" t="str">
            <v/>
          </cell>
          <cell r="H6452" t="str">
            <v/>
          </cell>
          <cell r="I6452"/>
          <cell r="J6452"/>
          <cell r="K6452"/>
          <cell r="L6452"/>
          <cell r="M6452" t="str">
            <v/>
          </cell>
          <cell r="N6452"/>
          <cell r="O6452"/>
          <cell r="P6452"/>
          <cell r="Q6452" t="str">
            <v/>
          </cell>
          <cell r="R6452"/>
          <cell r="S6452" t="str">
            <v/>
          </cell>
          <cell r="T6452"/>
          <cell r="U6452"/>
          <cell r="V6452" t="str">
            <v/>
          </cell>
        </row>
        <row r="6453">
          <cell r="A6453"/>
          <cell r="B6453" t="str">
            <v/>
          </cell>
          <cell r="C6453"/>
          <cell r="D6453" t="str">
            <v/>
          </cell>
          <cell r="E6453" t="str">
            <v/>
          </cell>
          <cell r="F6453" t="str">
            <v/>
          </cell>
          <cell r="G6453" t="str">
            <v/>
          </cell>
          <cell r="H6453" t="str">
            <v/>
          </cell>
          <cell r="I6453"/>
          <cell r="J6453"/>
          <cell r="K6453"/>
          <cell r="L6453"/>
          <cell r="M6453" t="str">
            <v/>
          </cell>
          <cell r="N6453"/>
          <cell r="O6453"/>
          <cell r="P6453"/>
          <cell r="Q6453" t="str">
            <v/>
          </cell>
          <cell r="R6453"/>
          <cell r="S6453" t="str">
            <v/>
          </cell>
          <cell r="T6453"/>
          <cell r="U6453"/>
          <cell r="V6453" t="str">
            <v/>
          </cell>
        </row>
        <row r="6454">
          <cell r="A6454"/>
          <cell r="B6454" t="str">
            <v/>
          </cell>
          <cell r="C6454"/>
          <cell r="D6454" t="str">
            <v/>
          </cell>
          <cell r="E6454" t="str">
            <v/>
          </cell>
          <cell r="F6454" t="str">
            <v/>
          </cell>
          <cell r="G6454" t="str">
            <v/>
          </cell>
          <cell r="H6454" t="str">
            <v/>
          </cell>
          <cell r="I6454"/>
          <cell r="J6454"/>
          <cell r="K6454"/>
          <cell r="L6454"/>
          <cell r="M6454" t="str">
            <v/>
          </cell>
          <cell r="N6454"/>
          <cell r="O6454"/>
          <cell r="P6454"/>
          <cell r="Q6454" t="str">
            <v/>
          </cell>
          <cell r="R6454"/>
          <cell r="S6454" t="str">
            <v/>
          </cell>
          <cell r="T6454"/>
          <cell r="U6454"/>
          <cell r="V6454" t="str">
            <v/>
          </cell>
        </row>
        <row r="6455">
          <cell r="A6455"/>
          <cell r="B6455" t="str">
            <v/>
          </cell>
          <cell r="C6455"/>
          <cell r="D6455" t="str">
            <v/>
          </cell>
          <cell r="E6455" t="str">
            <v/>
          </cell>
          <cell r="F6455" t="str">
            <v/>
          </cell>
          <cell r="G6455" t="str">
            <v/>
          </cell>
          <cell r="H6455" t="str">
            <v/>
          </cell>
          <cell r="I6455"/>
          <cell r="J6455"/>
          <cell r="K6455"/>
          <cell r="L6455"/>
          <cell r="M6455" t="str">
            <v/>
          </cell>
          <cell r="N6455"/>
          <cell r="O6455"/>
          <cell r="P6455"/>
          <cell r="Q6455" t="str">
            <v/>
          </cell>
          <cell r="R6455"/>
          <cell r="S6455" t="str">
            <v/>
          </cell>
          <cell r="T6455"/>
          <cell r="U6455"/>
          <cell r="V6455" t="str">
            <v/>
          </cell>
        </row>
        <row r="6456">
          <cell r="A6456"/>
          <cell r="B6456" t="str">
            <v/>
          </cell>
          <cell r="C6456"/>
          <cell r="D6456" t="str">
            <v/>
          </cell>
          <cell r="E6456" t="str">
            <v/>
          </cell>
          <cell r="F6456" t="str">
            <v/>
          </cell>
          <cell r="G6456" t="str">
            <v/>
          </cell>
          <cell r="H6456" t="str">
            <v/>
          </cell>
          <cell r="I6456"/>
          <cell r="J6456"/>
          <cell r="K6456"/>
          <cell r="L6456"/>
          <cell r="M6456" t="str">
            <v/>
          </cell>
          <cell r="N6456"/>
          <cell r="O6456"/>
          <cell r="P6456"/>
          <cell r="Q6456" t="str">
            <v/>
          </cell>
          <cell r="R6456"/>
          <cell r="S6456" t="str">
            <v/>
          </cell>
          <cell r="T6456"/>
          <cell r="U6456"/>
          <cell r="V6456" t="str">
            <v/>
          </cell>
        </row>
        <row r="6457">
          <cell r="A6457"/>
          <cell r="B6457" t="str">
            <v/>
          </cell>
          <cell r="C6457"/>
          <cell r="D6457" t="str">
            <v/>
          </cell>
          <cell r="E6457" t="str">
            <v/>
          </cell>
          <cell r="F6457" t="str">
            <v/>
          </cell>
          <cell r="G6457" t="str">
            <v/>
          </cell>
          <cell r="H6457" t="str">
            <v/>
          </cell>
          <cell r="I6457"/>
          <cell r="J6457"/>
          <cell r="K6457"/>
          <cell r="L6457"/>
          <cell r="M6457" t="str">
            <v/>
          </cell>
          <cell r="N6457"/>
          <cell r="O6457"/>
          <cell r="P6457"/>
          <cell r="Q6457" t="str">
            <v/>
          </cell>
          <cell r="R6457"/>
          <cell r="S6457" t="str">
            <v/>
          </cell>
          <cell r="T6457"/>
          <cell r="U6457"/>
          <cell r="V6457" t="str">
            <v/>
          </cell>
        </row>
        <row r="6458">
          <cell r="A6458"/>
          <cell r="B6458" t="str">
            <v/>
          </cell>
          <cell r="C6458"/>
          <cell r="D6458" t="str">
            <v/>
          </cell>
          <cell r="E6458" t="str">
            <v/>
          </cell>
          <cell r="F6458" t="str">
            <v/>
          </cell>
          <cell r="G6458" t="str">
            <v/>
          </cell>
          <cell r="H6458" t="str">
            <v/>
          </cell>
          <cell r="I6458"/>
          <cell r="J6458"/>
          <cell r="K6458"/>
          <cell r="L6458"/>
          <cell r="M6458" t="str">
            <v/>
          </cell>
          <cell r="N6458"/>
          <cell r="O6458"/>
          <cell r="P6458"/>
          <cell r="Q6458" t="str">
            <v/>
          </cell>
          <cell r="R6458"/>
          <cell r="S6458" t="str">
            <v/>
          </cell>
          <cell r="T6458"/>
          <cell r="U6458"/>
          <cell r="V6458" t="str">
            <v/>
          </cell>
        </row>
        <row r="6459">
          <cell r="A6459"/>
          <cell r="B6459" t="str">
            <v/>
          </cell>
          <cell r="C6459"/>
          <cell r="D6459" t="str">
            <v/>
          </cell>
          <cell r="E6459" t="str">
            <v/>
          </cell>
          <cell r="F6459" t="str">
            <v/>
          </cell>
          <cell r="G6459" t="str">
            <v/>
          </cell>
          <cell r="H6459" t="str">
            <v/>
          </cell>
          <cell r="I6459"/>
          <cell r="J6459"/>
          <cell r="K6459"/>
          <cell r="L6459"/>
          <cell r="M6459" t="str">
            <v/>
          </cell>
          <cell r="N6459"/>
          <cell r="O6459"/>
          <cell r="P6459"/>
          <cell r="Q6459" t="str">
            <v/>
          </cell>
          <cell r="R6459"/>
          <cell r="S6459" t="str">
            <v/>
          </cell>
          <cell r="T6459"/>
          <cell r="U6459"/>
          <cell r="V6459" t="str">
            <v/>
          </cell>
        </row>
        <row r="6460">
          <cell r="A6460"/>
          <cell r="B6460" t="str">
            <v/>
          </cell>
          <cell r="C6460"/>
          <cell r="D6460" t="str">
            <v/>
          </cell>
          <cell r="E6460" t="str">
            <v/>
          </cell>
          <cell r="F6460" t="str">
            <v/>
          </cell>
          <cell r="G6460" t="str">
            <v/>
          </cell>
          <cell r="H6460" t="str">
            <v/>
          </cell>
          <cell r="I6460"/>
          <cell r="J6460"/>
          <cell r="K6460"/>
          <cell r="L6460"/>
          <cell r="M6460" t="str">
            <v/>
          </cell>
          <cell r="N6460"/>
          <cell r="O6460"/>
          <cell r="P6460"/>
          <cell r="Q6460" t="str">
            <v/>
          </cell>
          <cell r="R6460"/>
          <cell r="S6460" t="str">
            <v/>
          </cell>
          <cell r="T6460"/>
          <cell r="U6460"/>
          <cell r="V6460" t="str">
            <v/>
          </cell>
        </row>
        <row r="6461">
          <cell r="A6461"/>
          <cell r="B6461" t="str">
            <v/>
          </cell>
          <cell r="C6461"/>
          <cell r="D6461" t="str">
            <v/>
          </cell>
          <cell r="E6461" t="str">
            <v/>
          </cell>
          <cell r="F6461" t="str">
            <v/>
          </cell>
          <cell r="G6461" t="str">
            <v/>
          </cell>
          <cell r="H6461" t="str">
            <v/>
          </cell>
          <cell r="I6461"/>
          <cell r="J6461"/>
          <cell r="K6461"/>
          <cell r="L6461"/>
          <cell r="M6461" t="str">
            <v/>
          </cell>
          <cell r="N6461"/>
          <cell r="O6461"/>
          <cell r="P6461"/>
          <cell r="Q6461" t="str">
            <v/>
          </cell>
          <cell r="R6461"/>
          <cell r="S6461" t="str">
            <v/>
          </cell>
          <cell r="T6461"/>
          <cell r="U6461"/>
          <cell r="V6461" t="str">
            <v/>
          </cell>
        </row>
        <row r="6462">
          <cell r="A6462"/>
          <cell r="B6462" t="str">
            <v/>
          </cell>
          <cell r="C6462"/>
          <cell r="D6462" t="str">
            <v/>
          </cell>
          <cell r="E6462" t="str">
            <v/>
          </cell>
          <cell r="F6462" t="str">
            <v/>
          </cell>
          <cell r="G6462" t="str">
            <v/>
          </cell>
          <cell r="H6462" t="str">
            <v/>
          </cell>
          <cell r="I6462"/>
          <cell r="J6462"/>
          <cell r="K6462"/>
          <cell r="L6462"/>
          <cell r="M6462" t="str">
            <v/>
          </cell>
          <cell r="N6462"/>
          <cell r="O6462"/>
          <cell r="P6462"/>
          <cell r="Q6462" t="str">
            <v/>
          </cell>
          <cell r="R6462"/>
          <cell r="S6462" t="str">
            <v/>
          </cell>
          <cell r="T6462"/>
          <cell r="U6462"/>
          <cell r="V6462" t="str">
            <v/>
          </cell>
        </row>
        <row r="6463">
          <cell r="A6463"/>
          <cell r="B6463" t="str">
            <v/>
          </cell>
          <cell r="C6463"/>
          <cell r="D6463" t="str">
            <v/>
          </cell>
          <cell r="E6463" t="str">
            <v/>
          </cell>
          <cell r="F6463" t="str">
            <v/>
          </cell>
          <cell r="G6463" t="str">
            <v/>
          </cell>
          <cell r="H6463" t="str">
            <v/>
          </cell>
          <cell r="I6463"/>
          <cell r="J6463"/>
          <cell r="K6463"/>
          <cell r="L6463"/>
          <cell r="M6463" t="str">
            <v/>
          </cell>
          <cell r="N6463"/>
          <cell r="O6463"/>
          <cell r="P6463"/>
          <cell r="Q6463" t="str">
            <v/>
          </cell>
          <cell r="R6463"/>
          <cell r="S6463" t="str">
            <v/>
          </cell>
          <cell r="T6463"/>
          <cell r="U6463"/>
          <cell r="V6463" t="str">
            <v/>
          </cell>
        </row>
        <row r="6464">
          <cell r="A6464"/>
          <cell r="B6464" t="str">
            <v/>
          </cell>
          <cell r="C6464"/>
          <cell r="D6464" t="str">
            <v/>
          </cell>
          <cell r="E6464" t="str">
            <v/>
          </cell>
          <cell r="F6464" t="str">
            <v/>
          </cell>
          <cell r="G6464" t="str">
            <v/>
          </cell>
          <cell r="H6464" t="str">
            <v/>
          </cell>
          <cell r="I6464"/>
          <cell r="J6464"/>
          <cell r="K6464"/>
          <cell r="L6464"/>
          <cell r="M6464" t="str">
            <v/>
          </cell>
          <cell r="N6464"/>
          <cell r="O6464"/>
          <cell r="P6464"/>
          <cell r="Q6464" t="str">
            <v/>
          </cell>
          <cell r="R6464"/>
          <cell r="S6464" t="str">
            <v/>
          </cell>
          <cell r="T6464"/>
          <cell r="U6464"/>
          <cell r="V6464" t="str">
            <v/>
          </cell>
        </row>
        <row r="6465">
          <cell r="A6465"/>
          <cell r="B6465" t="str">
            <v/>
          </cell>
          <cell r="C6465"/>
          <cell r="D6465" t="str">
            <v/>
          </cell>
          <cell r="E6465" t="str">
            <v/>
          </cell>
          <cell r="F6465" t="str">
            <v/>
          </cell>
          <cell r="G6465" t="str">
            <v/>
          </cell>
          <cell r="H6465" t="str">
            <v/>
          </cell>
          <cell r="I6465"/>
          <cell r="J6465"/>
          <cell r="K6465"/>
          <cell r="L6465"/>
          <cell r="M6465" t="str">
            <v/>
          </cell>
          <cell r="N6465"/>
          <cell r="O6465"/>
          <cell r="P6465"/>
          <cell r="Q6465" t="str">
            <v/>
          </cell>
          <cell r="R6465"/>
          <cell r="S6465" t="str">
            <v/>
          </cell>
          <cell r="T6465"/>
          <cell r="U6465"/>
          <cell r="V6465" t="str">
            <v/>
          </cell>
        </row>
        <row r="6466">
          <cell r="A6466"/>
          <cell r="B6466" t="str">
            <v/>
          </cell>
          <cell r="C6466"/>
          <cell r="D6466" t="str">
            <v/>
          </cell>
          <cell r="E6466" t="str">
            <v/>
          </cell>
          <cell r="F6466" t="str">
            <v/>
          </cell>
          <cell r="G6466" t="str">
            <v/>
          </cell>
          <cell r="H6466" t="str">
            <v/>
          </cell>
          <cell r="I6466"/>
          <cell r="J6466"/>
          <cell r="K6466"/>
          <cell r="L6466"/>
          <cell r="M6466" t="str">
            <v/>
          </cell>
          <cell r="N6466"/>
          <cell r="O6466"/>
          <cell r="P6466"/>
          <cell r="Q6466" t="str">
            <v/>
          </cell>
          <cell r="R6466"/>
          <cell r="S6466" t="str">
            <v/>
          </cell>
          <cell r="T6466"/>
          <cell r="U6466"/>
          <cell r="V6466" t="str">
            <v/>
          </cell>
        </row>
        <row r="6467">
          <cell r="A6467"/>
          <cell r="B6467" t="str">
            <v/>
          </cell>
          <cell r="C6467"/>
          <cell r="D6467" t="str">
            <v/>
          </cell>
          <cell r="E6467" t="str">
            <v/>
          </cell>
          <cell r="F6467" t="str">
            <v/>
          </cell>
          <cell r="G6467" t="str">
            <v/>
          </cell>
          <cell r="H6467" t="str">
            <v/>
          </cell>
          <cell r="I6467"/>
          <cell r="J6467"/>
          <cell r="K6467"/>
          <cell r="L6467"/>
          <cell r="M6467" t="str">
            <v/>
          </cell>
          <cell r="N6467"/>
          <cell r="O6467"/>
          <cell r="P6467"/>
          <cell r="Q6467" t="str">
            <v/>
          </cell>
          <cell r="R6467"/>
          <cell r="S6467" t="str">
            <v/>
          </cell>
          <cell r="T6467"/>
          <cell r="U6467"/>
          <cell r="V6467" t="str">
            <v/>
          </cell>
        </row>
        <row r="6468">
          <cell r="A6468"/>
          <cell r="B6468" t="str">
            <v/>
          </cell>
          <cell r="C6468"/>
          <cell r="D6468" t="str">
            <v/>
          </cell>
          <cell r="E6468" t="str">
            <v/>
          </cell>
          <cell r="F6468" t="str">
            <v/>
          </cell>
          <cell r="G6468" t="str">
            <v/>
          </cell>
          <cell r="H6468" t="str">
            <v/>
          </cell>
          <cell r="I6468"/>
          <cell r="J6468"/>
          <cell r="K6468"/>
          <cell r="L6468"/>
          <cell r="M6468" t="str">
            <v/>
          </cell>
          <cell r="N6468"/>
          <cell r="O6468"/>
          <cell r="P6468"/>
          <cell r="Q6468" t="str">
            <v/>
          </cell>
          <cell r="R6468"/>
          <cell r="S6468" t="str">
            <v/>
          </cell>
          <cell r="T6468"/>
          <cell r="U6468"/>
          <cell r="V6468" t="str">
            <v/>
          </cell>
        </row>
        <row r="6469">
          <cell r="A6469"/>
          <cell r="B6469" t="str">
            <v/>
          </cell>
          <cell r="C6469"/>
          <cell r="D6469" t="str">
            <v/>
          </cell>
          <cell r="E6469" t="str">
            <v/>
          </cell>
          <cell r="F6469" t="str">
            <v/>
          </cell>
          <cell r="G6469" t="str">
            <v/>
          </cell>
          <cell r="H6469" t="str">
            <v/>
          </cell>
          <cell r="I6469"/>
          <cell r="J6469"/>
          <cell r="K6469"/>
          <cell r="L6469"/>
          <cell r="M6469" t="str">
            <v/>
          </cell>
          <cell r="N6469"/>
          <cell r="O6469"/>
          <cell r="P6469"/>
          <cell r="Q6469" t="str">
            <v/>
          </cell>
          <cell r="R6469"/>
          <cell r="S6469" t="str">
            <v/>
          </cell>
          <cell r="T6469"/>
          <cell r="U6469"/>
          <cell r="V6469" t="str">
            <v/>
          </cell>
        </row>
        <row r="6470">
          <cell r="A6470"/>
          <cell r="B6470" t="str">
            <v/>
          </cell>
          <cell r="C6470"/>
          <cell r="D6470" t="str">
            <v/>
          </cell>
          <cell r="E6470" t="str">
            <v/>
          </cell>
          <cell r="F6470" t="str">
            <v/>
          </cell>
          <cell r="G6470" t="str">
            <v/>
          </cell>
          <cell r="H6470" t="str">
            <v/>
          </cell>
          <cell r="I6470"/>
          <cell r="J6470"/>
          <cell r="K6470"/>
          <cell r="L6470"/>
          <cell r="M6470" t="str">
            <v/>
          </cell>
          <cell r="N6470"/>
          <cell r="O6470"/>
          <cell r="P6470"/>
          <cell r="Q6470" t="str">
            <v/>
          </cell>
          <cell r="R6470"/>
          <cell r="S6470" t="str">
            <v/>
          </cell>
          <cell r="T6470"/>
          <cell r="U6470"/>
          <cell r="V6470" t="str">
            <v/>
          </cell>
        </row>
        <row r="6471">
          <cell r="A6471"/>
          <cell r="B6471" t="str">
            <v/>
          </cell>
          <cell r="C6471"/>
          <cell r="D6471" t="str">
            <v/>
          </cell>
          <cell r="E6471" t="str">
            <v/>
          </cell>
          <cell r="F6471" t="str">
            <v/>
          </cell>
          <cell r="G6471" t="str">
            <v/>
          </cell>
          <cell r="H6471" t="str">
            <v/>
          </cell>
          <cell r="I6471"/>
          <cell r="J6471"/>
          <cell r="K6471"/>
          <cell r="L6471"/>
          <cell r="M6471" t="str">
            <v/>
          </cell>
          <cell r="N6471"/>
          <cell r="O6471"/>
          <cell r="P6471"/>
          <cell r="Q6471" t="str">
            <v/>
          </cell>
          <cell r="R6471"/>
          <cell r="S6471" t="str">
            <v/>
          </cell>
          <cell r="T6471"/>
          <cell r="U6471"/>
          <cell r="V6471" t="str">
            <v/>
          </cell>
        </row>
        <row r="6472">
          <cell r="A6472"/>
          <cell r="B6472" t="str">
            <v/>
          </cell>
          <cell r="C6472"/>
          <cell r="D6472" t="str">
            <v/>
          </cell>
          <cell r="E6472" t="str">
            <v/>
          </cell>
          <cell r="F6472" t="str">
            <v/>
          </cell>
          <cell r="G6472" t="str">
            <v/>
          </cell>
          <cell r="H6472" t="str">
            <v/>
          </cell>
          <cell r="I6472"/>
          <cell r="J6472"/>
          <cell r="K6472"/>
          <cell r="L6472"/>
          <cell r="M6472" t="str">
            <v/>
          </cell>
          <cell r="N6472"/>
          <cell r="O6472"/>
          <cell r="P6472"/>
          <cell r="Q6472" t="str">
            <v/>
          </cell>
          <cell r="R6472"/>
          <cell r="S6472" t="str">
            <v/>
          </cell>
          <cell r="T6472"/>
          <cell r="U6472"/>
          <cell r="V6472" t="str">
            <v/>
          </cell>
        </row>
        <row r="6473">
          <cell r="A6473"/>
          <cell r="B6473" t="str">
            <v/>
          </cell>
          <cell r="C6473"/>
          <cell r="D6473" t="str">
            <v/>
          </cell>
          <cell r="E6473" t="str">
            <v/>
          </cell>
          <cell r="F6473" t="str">
            <v/>
          </cell>
          <cell r="G6473" t="str">
            <v/>
          </cell>
          <cell r="H6473" t="str">
            <v/>
          </cell>
          <cell r="I6473"/>
          <cell r="J6473"/>
          <cell r="K6473"/>
          <cell r="L6473"/>
          <cell r="M6473" t="str">
            <v/>
          </cell>
          <cell r="N6473"/>
          <cell r="O6473"/>
          <cell r="P6473"/>
          <cell r="Q6473" t="str">
            <v/>
          </cell>
          <cell r="R6473"/>
          <cell r="S6473" t="str">
            <v/>
          </cell>
          <cell r="T6473"/>
          <cell r="U6473"/>
          <cell r="V6473" t="str">
            <v/>
          </cell>
        </row>
        <row r="6474">
          <cell r="A6474"/>
          <cell r="B6474" t="str">
            <v/>
          </cell>
          <cell r="C6474"/>
          <cell r="D6474" t="str">
            <v/>
          </cell>
          <cell r="E6474" t="str">
            <v/>
          </cell>
          <cell r="F6474" t="str">
            <v/>
          </cell>
          <cell r="G6474" t="str">
            <v/>
          </cell>
          <cell r="H6474" t="str">
            <v/>
          </cell>
          <cell r="I6474"/>
          <cell r="J6474"/>
          <cell r="K6474"/>
          <cell r="L6474"/>
          <cell r="M6474" t="str">
            <v/>
          </cell>
          <cell r="N6474"/>
          <cell r="O6474"/>
          <cell r="P6474"/>
          <cell r="Q6474" t="str">
            <v/>
          </cell>
          <cell r="R6474"/>
          <cell r="S6474" t="str">
            <v/>
          </cell>
          <cell r="T6474"/>
          <cell r="U6474"/>
          <cell r="V6474" t="str">
            <v/>
          </cell>
        </row>
        <row r="6475">
          <cell r="A6475"/>
          <cell r="B6475" t="str">
            <v/>
          </cell>
          <cell r="C6475"/>
          <cell r="D6475" t="str">
            <v/>
          </cell>
          <cell r="E6475" t="str">
            <v/>
          </cell>
          <cell r="F6475" t="str">
            <v/>
          </cell>
          <cell r="G6475" t="str">
            <v/>
          </cell>
          <cell r="H6475" t="str">
            <v/>
          </cell>
          <cell r="I6475"/>
          <cell r="J6475"/>
          <cell r="K6475"/>
          <cell r="L6475"/>
          <cell r="M6475" t="str">
            <v/>
          </cell>
          <cell r="N6475"/>
          <cell r="O6475"/>
          <cell r="P6475"/>
          <cell r="Q6475" t="str">
            <v/>
          </cell>
          <cell r="R6475"/>
          <cell r="S6475" t="str">
            <v/>
          </cell>
          <cell r="T6475"/>
          <cell r="U6475"/>
          <cell r="V6475" t="str">
            <v/>
          </cell>
        </row>
        <row r="6476">
          <cell r="A6476"/>
          <cell r="B6476" t="str">
            <v/>
          </cell>
          <cell r="C6476"/>
          <cell r="D6476" t="str">
            <v/>
          </cell>
          <cell r="E6476" t="str">
            <v/>
          </cell>
          <cell r="F6476" t="str">
            <v/>
          </cell>
          <cell r="G6476" t="str">
            <v/>
          </cell>
          <cell r="H6476" t="str">
            <v/>
          </cell>
          <cell r="I6476"/>
          <cell r="J6476"/>
          <cell r="K6476"/>
          <cell r="L6476"/>
          <cell r="M6476" t="str">
            <v/>
          </cell>
          <cell r="N6476"/>
          <cell r="O6476"/>
          <cell r="P6476"/>
          <cell r="Q6476" t="str">
            <v/>
          </cell>
          <cell r="R6476"/>
          <cell r="S6476" t="str">
            <v/>
          </cell>
          <cell r="T6476"/>
          <cell r="U6476"/>
          <cell r="V6476" t="str">
            <v/>
          </cell>
        </row>
        <row r="6477">
          <cell r="A6477"/>
          <cell r="B6477" t="str">
            <v/>
          </cell>
          <cell r="C6477"/>
          <cell r="D6477" t="str">
            <v/>
          </cell>
          <cell r="E6477" t="str">
            <v/>
          </cell>
          <cell r="F6477" t="str">
            <v/>
          </cell>
          <cell r="G6477" t="str">
            <v/>
          </cell>
          <cell r="H6477" t="str">
            <v/>
          </cell>
          <cell r="I6477"/>
          <cell r="J6477"/>
          <cell r="K6477"/>
          <cell r="L6477"/>
          <cell r="M6477" t="str">
            <v/>
          </cell>
          <cell r="N6477"/>
          <cell r="O6477"/>
          <cell r="P6477"/>
          <cell r="Q6477" t="str">
            <v/>
          </cell>
          <cell r="R6477"/>
          <cell r="S6477" t="str">
            <v/>
          </cell>
          <cell r="T6477"/>
          <cell r="U6477"/>
          <cell r="V6477" t="str">
            <v/>
          </cell>
        </row>
        <row r="6478">
          <cell r="A6478"/>
          <cell r="B6478" t="str">
            <v/>
          </cell>
          <cell r="C6478"/>
          <cell r="D6478" t="str">
            <v/>
          </cell>
          <cell r="E6478" t="str">
            <v/>
          </cell>
          <cell r="F6478" t="str">
            <v/>
          </cell>
          <cell r="G6478" t="str">
            <v/>
          </cell>
          <cell r="H6478" t="str">
            <v/>
          </cell>
          <cell r="I6478"/>
          <cell r="J6478"/>
          <cell r="K6478"/>
          <cell r="L6478"/>
          <cell r="M6478" t="str">
            <v/>
          </cell>
          <cell r="N6478"/>
          <cell r="O6478"/>
          <cell r="P6478"/>
          <cell r="Q6478" t="str">
            <v/>
          </cell>
          <cell r="R6478"/>
          <cell r="S6478" t="str">
            <v/>
          </cell>
          <cell r="T6478"/>
          <cell r="U6478"/>
          <cell r="V6478" t="str">
            <v/>
          </cell>
        </row>
        <row r="6479">
          <cell r="A6479"/>
          <cell r="B6479" t="str">
            <v/>
          </cell>
          <cell r="C6479"/>
          <cell r="D6479" t="str">
            <v/>
          </cell>
          <cell r="E6479" t="str">
            <v/>
          </cell>
          <cell r="F6479" t="str">
            <v/>
          </cell>
          <cell r="G6479" t="str">
            <v/>
          </cell>
          <cell r="H6479" t="str">
            <v/>
          </cell>
          <cell r="I6479"/>
          <cell r="J6479"/>
          <cell r="K6479"/>
          <cell r="L6479"/>
          <cell r="M6479" t="str">
            <v/>
          </cell>
          <cell r="N6479"/>
          <cell r="O6479"/>
          <cell r="P6479"/>
          <cell r="Q6479" t="str">
            <v/>
          </cell>
          <cell r="R6479"/>
          <cell r="S6479" t="str">
            <v/>
          </cell>
          <cell r="T6479"/>
          <cell r="U6479"/>
          <cell r="V6479" t="str">
            <v/>
          </cell>
        </row>
        <row r="6480">
          <cell r="A6480"/>
          <cell r="B6480" t="str">
            <v/>
          </cell>
          <cell r="C6480"/>
          <cell r="D6480" t="str">
            <v/>
          </cell>
          <cell r="E6480" t="str">
            <v/>
          </cell>
          <cell r="F6480" t="str">
            <v/>
          </cell>
          <cell r="G6480" t="str">
            <v/>
          </cell>
          <cell r="H6480" t="str">
            <v/>
          </cell>
          <cell r="I6480"/>
          <cell r="J6480"/>
          <cell r="K6480"/>
          <cell r="L6480"/>
          <cell r="M6480" t="str">
            <v/>
          </cell>
          <cell r="N6480"/>
          <cell r="O6480"/>
          <cell r="P6480"/>
          <cell r="Q6480" t="str">
            <v/>
          </cell>
          <cell r="R6480"/>
          <cell r="S6480" t="str">
            <v/>
          </cell>
          <cell r="T6480"/>
          <cell r="U6480"/>
          <cell r="V6480" t="str">
            <v/>
          </cell>
        </row>
        <row r="6481">
          <cell r="A6481"/>
          <cell r="B6481" t="str">
            <v/>
          </cell>
          <cell r="C6481"/>
          <cell r="D6481" t="str">
            <v/>
          </cell>
          <cell r="E6481" t="str">
            <v/>
          </cell>
          <cell r="F6481" t="str">
            <v/>
          </cell>
          <cell r="G6481" t="str">
            <v/>
          </cell>
          <cell r="H6481" t="str">
            <v/>
          </cell>
          <cell r="I6481"/>
          <cell r="J6481"/>
          <cell r="K6481"/>
          <cell r="L6481"/>
          <cell r="M6481" t="str">
            <v/>
          </cell>
          <cell r="N6481"/>
          <cell r="O6481"/>
          <cell r="P6481"/>
          <cell r="Q6481" t="str">
            <v/>
          </cell>
          <cell r="R6481"/>
          <cell r="S6481" t="str">
            <v/>
          </cell>
          <cell r="T6481"/>
          <cell r="U6481"/>
          <cell r="V6481" t="str">
            <v/>
          </cell>
        </row>
        <row r="6482">
          <cell r="A6482"/>
          <cell r="B6482" t="str">
            <v/>
          </cell>
          <cell r="C6482"/>
          <cell r="D6482" t="str">
            <v/>
          </cell>
          <cell r="E6482" t="str">
            <v/>
          </cell>
          <cell r="F6482" t="str">
            <v/>
          </cell>
          <cell r="G6482" t="str">
            <v/>
          </cell>
          <cell r="H6482" t="str">
            <v/>
          </cell>
          <cell r="I6482"/>
          <cell r="J6482"/>
          <cell r="K6482"/>
          <cell r="L6482"/>
          <cell r="M6482" t="str">
            <v/>
          </cell>
          <cell r="N6482"/>
          <cell r="O6482"/>
          <cell r="P6482"/>
          <cell r="Q6482" t="str">
            <v/>
          </cell>
          <cell r="R6482"/>
          <cell r="S6482" t="str">
            <v/>
          </cell>
          <cell r="T6482"/>
          <cell r="U6482"/>
          <cell r="V6482" t="str">
            <v/>
          </cell>
        </row>
        <row r="6483">
          <cell r="A6483"/>
          <cell r="B6483" t="str">
            <v/>
          </cell>
          <cell r="C6483"/>
          <cell r="D6483" t="str">
            <v/>
          </cell>
          <cell r="E6483" t="str">
            <v/>
          </cell>
          <cell r="F6483" t="str">
            <v/>
          </cell>
          <cell r="G6483" t="str">
            <v/>
          </cell>
          <cell r="H6483" t="str">
            <v/>
          </cell>
          <cell r="I6483"/>
          <cell r="J6483"/>
          <cell r="K6483"/>
          <cell r="L6483"/>
          <cell r="M6483" t="str">
            <v/>
          </cell>
          <cell r="N6483"/>
          <cell r="O6483"/>
          <cell r="P6483"/>
          <cell r="Q6483" t="str">
            <v/>
          </cell>
          <cell r="R6483"/>
          <cell r="S6483" t="str">
            <v/>
          </cell>
          <cell r="T6483"/>
          <cell r="U6483"/>
          <cell r="V6483" t="str">
            <v/>
          </cell>
        </row>
        <row r="6484">
          <cell r="A6484"/>
          <cell r="B6484" t="str">
            <v/>
          </cell>
          <cell r="C6484"/>
          <cell r="D6484" t="str">
            <v/>
          </cell>
          <cell r="E6484" t="str">
            <v/>
          </cell>
          <cell r="F6484" t="str">
            <v/>
          </cell>
          <cell r="G6484" t="str">
            <v/>
          </cell>
          <cell r="H6484" t="str">
            <v/>
          </cell>
          <cell r="I6484"/>
          <cell r="J6484"/>
          <cell r="K6484"/>
          <cell r="L6484"/>
          <cell r="M6484" t="str">
            <v/>
          </cell>
          <cell r="N6484"/>
          <cell r="O6484"/>
          <cell r="P6484"/>
          <cell r="Q6484" t="str">
            <v/>
          </cell>
          <cell r="R6484"/>
          <cell r="S6484" t="str">
            <v/>
          </cell>
          <cell r="T6484"/>
          <cell r="U6484"/>
          <cell r="V6484" t="str">
            <v/>
          </cell>
        </row>
        <row r="6485">
          <cell r="A6485"/>
          <cell r="B6485" t="str">
            <v/>
          </cell>
          <cell r="C6485"/>
          <cell r="D6485" t="str">
            <v/>
          </cell>
          <cell r="E6485" t="str">
            <v/>
          </cell>
          <cell r="F6485" t="str">
            <v/>
          </cell>
          <cell r="G6485" t="str">
            <v/>
          </cell>
          <cell r="H6485" t="str">
            <v/>
          </cell>
          <cell r="I6485"/>
          <cell r="J6485"/>
          <cell r="K6485"/>
          <cell r="L6485"/>
          <cell r="M6485" t="str">
            <v/>
          </cell>
          <cell r="N6485"/>
          <cell r="O6485"/>
          <cell r="P6485"/>
          <cell r="Q6485" t="str">
            <v/>
          </cell>
          <cell r="R6485"/>
          <cell r="S6485" t="str">
            <v/>
          </cell>
          <cell r="T6485"/>
          <cell r="U6485"/>
          <cell r="V6485" t="str">
            <v/>
          </cell>
        </row>
        <row r="6486">
          <cell r="A6486"/>
          <cell r="B6486" t="str">
            <v/>
          </cell>
          <cell r="C6486"/>
          <cell r="D6486" t="str">
            <v/>
          </cell>
          <cell r="E6486" t="str">
            <v/>
          </cell>
          <cell r="F6486" t="str">
            <v/>
          </cell>
          <cell r="G6486" t="str">
            <v/>
          </cell>
          <cell r="H6486" t="str">
            <v/>
          </cell>
          <cell r="I6486"/>
          <cell r="J6486"/>
          <cell r="K6486"/>
          <cell r="L6486"/>
          <cell r="M6486" t="str">
            <v/>
          </cell>
          <cell r="N6486"/>
          <cell r="O6486"/>
          <cell r="P6486"/>
          <cell r="Q6486" t="str">
            <v/>
          </cell>
          <cell r="R6486"/>
          <cell r="S6486" t="str">
            <v/>
          </cell>
          <cell r="T6486"/>
          <cell r="U6486"/>
          <cell r="V6486" t="str">
            <v/>
          </cell>
        </row>
        <row r="6487">
          <cell r="A6487"/>
          <cell r="B6487" t="str">
            <v/>
          </cell>
          <cell r="C6487"/>
          <cell r="D6487" t="str">
            <v/>
          </cell>
          <cell r="E6487" t="str">
            <v/>
          </cell>
          <cell r="F6487" t="str">
            <v/>
          </cell>
          <cell r="G6487" t="str">
            <v/>
          </cell>
          <cell r="H6487" t="str">
            <v/>
          </cell>
          <cell r="I6487"/>
          <cell r="J6487"/>
          <cell r="K6487"/>
          <cell r="L6487"/>
          <cell r="M6487" t="str">
            <v/>
          </cell>
          <cell r="N6487"/>
          <cell r="O6487"/>
          <cell r="P6487"/>
          <cell r="Q6487" t="str">
            <v/>
          </cell>
          <cell r="R6487"/>
          <cell r="S6487" t="str">
            <v/>
          </cell>
          <cell r="T6487"/>
          <cell r="U6487"/>
          <cell r="V6487" t="str">
            <v/>
          </cell>
        </row>
        <row r="6488">
          <cell r="A6488"/>
          <cell r="B6488" t="str">
            <v/>
          </cell>
          <cell r="C6488"/>
          <cell r="D6488" t="str">
            <v/>
          </cell>
          <cell r="E6488" t="str">
            <v/>
          </cell>
          <cell r="F6488" t="str">
            <v/>
          </cell>
          <cell r="G6488" t="str">
            <v/>
          </cell>
          <cell r="H6488" t="str">
            <v/>
          </cell>
          <cell r="I6488"/>
          <cell r="J6488"/>
          <cell r="K6488"/>
          <cell r="L6488"/>
          <cell r="M6488" t="str">
            <v/>
          </cell>
          <cell r="N6488"/>
          <cell r="O6488"/>
          <cell r="P6488"/>
          <cell r="Q6488" t="str">
            <v/>
          </cell>
          <cell r="R6488"/>
          <cell r="S6488" t="str">
            <v/>
          </cell>
          <cell r="T6488"/>
          <cell r="U6488"/>
          <cell r="V6488" t="str">
            <v/>
          </cell>
        </row>
        <row r="6489">
          <cell r="A6489"/>
          <cell r="B6489" t="str">
            <v/>
          </cell>
          <cell r="C6489"/>
          <cell r="D6489" t="str">
            <v/>
          </cell>
          <cell r="E6489" t="str">
            <v/>
          </cell>
          <cell r="F6489" t="str">
            <v/>
          </cell>
          <cell r="G6489" t="str">
            <v/>
          </cell>
          <cell r="H6489" t="str">
            <v/>
          </cell>
          <cell r="I6489"/>
          <cell r="J6489"/>
          <cell r="K6489"/>
          <cell r="L6489"/>
          <cell r="M6489" t="str">
            <v/>
          </cell>
          <cell r="N6489"/>
          <cell r="O6489"/>
          <cell r="P6489"/>
          <cell r="Q6489" t="str">
            <v/>
          </cell>
          <cell r="R6489"/>
          <cell r="S6489" t="str">
            <v/>
          </cell>
          <cell r="T6489"/>
          <cell r="U6489"/>
          <cell r="V6489" t="str">
            <v/>
          </cell>
        </row>
        <row r="6490">
          <cell r="A6490"/>
          <cell r="B6490" t="str">
            <v/>
          </cell>
          <cell r="C6490"/>
          <cell r="D6490" t="str">
            <v/>
          </cell>
          <cell r="E6490" t="str">
            <v/>
          </cell>
          <cell r="F6490" t="str">
            <v/>
          </cell>
          <cell r="G6490" t="str">
            <v/>
          </cell>
          <cell r="H6490" t="str">
            <v/>
          </cell>
          <cell r="I6490"/>
          <cell r="J6490"/>
          <cell r="K6490"/>
          <cell r="L6490"/>
          <cell r="M6490" t="str">
            <v/>
          </cell>
          <cell r="N6490"/>
          <cell r="O6490"/>
          <cell r="P6490"/>
          <cell r="Q6490" t="str">
            <v/>
          </cell>
          <cell r="R6490"/>
          <cell r="S6490" t="str">
            <v/>
          </cell>
          <cell r="T6490"/>
          <cell r="U6490"/>
          <cell r="V6490" t="str">
            <v/>
          </cell>
        </row>
        <row r="6491">
          <cell r="A6491"/>
          <cell r="B6491" t="str">
            <v/>
          </cell>
          <cell r="C6491"/>
          <cell r="D6491" t="str">
            <v/>
          </cell>
          <cell r="E6491" t="str">
            <v/>
          </cell>
          <cell r="F6491" t="str">
            <v/>
          </cell>
          <cell r="G6491" t="str">
            <v/>
          </cell>
          <cell r="H6491" t="str">
            <v/>
          </cell>
          <cell r="I6491"/>
          <cell r="J6491"/>
          <cell r="K6491"/>
          <cell r="L6491"/>
          <cell r="M6491" t="str">
            <v/>
          </cell>
          <cell r="N6491"/>
          <cell r="O6491"/>
          <cell r="P6491"/>
          <cell r="Q6491" t="str">
            <v/>
          </cell>
          <cell r="R6491"/>
          <cell r="S6491" t="str">
            <v/>
          </cell>
          <cell r="T6491"/>
          <cell r="U6491"/>
          <cell r="V6491" t="str">
            <v/>
          </cell>
        </row>
        <row r="6492">
          <cell r="A6492"/>
          <cell r="B6492" t="str">
            <v/>
          </cell>
          <cell r="C6492"/>
          <cell r="D6492" t="str">
            <v/>
          </cell>
          <cell r="E6492" t="str">
            <v/>
          </cell>
          <cell r="F6492" t="str">
            <v/>
          </cell>
          <cell r="G6492" t="str">
            <v/>
          </cell>
          <cell r="H6492" t="str">
            <v/>
          </cell>
          <cell r="I6492"/>
          <cell r="J6492"/>
          <cell r="K6492"/>
          <cell r="L6492"/>
          <cell r="M6492" t="str">
            <v/>
          </cell>
          <cell r="N6492"/>
          <cell r="O6492"/>
          <cell r="P6492"/>
          <cell r="Q6492" t="str">
            <v/>
          </cell>
          <cell r="R6492"/>
          <cell r="S6492" t="str">
            <v/>
          </cell>
          <cell r="T6492"/>
          <cell r="U6492"/>
          <cell r="V6492" t="str">
            <v/>
          </cell>
        </row>
        <row r="6493">
          <cell r="A6493"/>
          <cell r="B6493" t="str">
            <v/>
          </cell>
          <cell r="C6493"/>
          <cell r="D6493" t="str">
            <v/>
          </cell>
          <cell r="E6493" t="str">
            <v/>
          </cell>
          <cell r="F6493" t="str">
            <v/>
          </cell>
          <cell r="G6493" t="str">
            <v/>
          </cell>
          <cell r="H6493" t="str">
            <v/>
          </cell>
          <cell r="I6493"/>
          <cell r="J6493"/>
          <cell r="K6493"/>
          <cell r="L6493"/>
          <cell r="M6493" t="str">
            <v/>
          </cell>
          <cell r="N6493"/>
          <cell r="O6493"/>
          <cell r="P6493"/>
          <cell r="Q6493" t="str">
            <v/>
          </cell>
          <cell r="R6493"/>
          <cell r="S6493" t="str">
            <v/>
          </cell>
          <cell r="T6493"/>
          <cell r="U6493"/>
          <cell r="V6493" t="str">
            <v/>
          </cell>
        </row>
        <row r="6494">
          <cell r="A6494"/>
          <cell r="B6494" t="str">
            <v/>
          </cell>
          <cell r="C6494"/>
          <cell r="D6494" t="str">
            <v/>
          </cell>
          <cell r="E6494" t="str">
            <v/>
          </cell>
          <cell r="F6494" t="str">
            <v/>
          </cell>
          <cell r="G6494" t="str">
            <v/>
          </cell>
          <cell r="H6494" t="str">
            <v/>
          </cell>
          <cell r="I6494"/>
          <cell r="J6494"/>
          <cell r="K6494"/>
          <cell r="L6494"/>
          <cell r="M6494" t="str">
            <v/>
          </cell>
          <cell r="N6494"/>
          <cell r="O6494"/>
          <cell r="P6494"/>
          <cell r="Q6494" t="str">
            <v/>
          </cell>
          <cell r="R6494"/>
          <cell r="S6494" t="str">
            <v/>
          </cell>
          <cell r="T6494"/>
          <cell r="U6494"/>
          <cell r="V6494" t="str">
            <v/>
          </cell>
        </row>
        <row r="6495">
          <cell r="A6495"/>
          <cell r="B6495" t="str">
            <v/>
          </cell>
          <cell r="C6495"/>
          <cell r="D6495" t="str">
            <v/>
          </cell>
          <cell r="E6495" t="str">
            <v/>
          </cell>
          <cell r="F6495" t="str">
            <v/>
          </cell>
          <cell r="G6495" t="str">
            <v/>
          </cell>
          <cell r="H6495" t="str">
            <v/>
          </cell>
          <cell r="I6495"/>
          <cell r="J6495"/>
          <cell r="K6495"/>
          <cell r="L6495"/>
          <cell r="M6495" t="str">
            <v/>
          </cell>
          <cell r="N6495"/>
          <cell r="O6495"/>
          <cell r="P6495"/>
          <cell r="Q6495" t="str">
            <v/>
          </cell>
          <cell r="R6495"/>
          <cell r="S6495" t="str">
            <v/>
          </cell>
          <cell r="T6495"/>
          <cell r="U6495"/>
          <cell r="V6495" t="str">
            <v/>
          </cell>
        </row>
        <row r="6496">
          <cell r="A6496"/>
          <cell r="B6496" t="str">
            <v/>
          </cell>
          <cell r="C6496"/>
          <cell r="D6496" t="str">
            <v/>
          </cell>
          <cell r="E6496" t="str">
            <v/>
          </cell>
          <cell r="F6496" t="str">
            <v/>
          </cell>
          <cell r="G6496" t="str">
            <v/>
          </cell>
          <cell r="H6496" t="str">
            <v/>
          </cell>
          <cell r="I6496"/>
          <cell r="J6496"/>
          <cell r="K6496"/>
          <cell r="L6496"/>
          <cell r="M6496" t="str">
            <v/>
          </cell>
          <cell r="N6496"/>
          <cell r="O6496"/>
          <cell r="P6496"/>
          <cell r="Q6496" t="str">
            <v/>
          </cell>
          <cell r="R6496"/>
          <cell r="S6496" t="str">
            <v/>
          </cell>
          <cell r="T6496"/>
          <cell r="U6496"/>
          <cell r="V6496" t="str">
            <v/>
          </cell>
        </row>
        <row r="6497">
          <cell r="A6497"/>
          <cell r="B6497" t="str">
            <v/>
          </cell>
          <cell r="C6497"/>
          <cell r="D6497" t="str">
            <v/>
          </cell>
          <cell r="E6497" t="str">
            <v/>
          </cell>
          <cell r="F6497" t="str">
            <v/>
          </cell>
          <cell r="G6497" t="str">
            <v/>
          </cell>
          <cell r="H6497" t="str">
            <v/>
          </cell>
          <cell r="I6497"/>
          <cell r="J6497"/>
          <cell r="K6497"/>
          <cell r="L6497"/>
          <cell r="M6497" t="str">
            <v/>
          </cell>
          <cell r="N6497"/>
          <cell r="O6497"/>
          <cell r="P6497"/>
          <cell r="Q6497" t="str">
            <v/>
          </cell>
          <cell r="R6497"/>
          <cell r="S6497" t="str">
            <v/>
          </cell>
          <cell r="T6497"/>
          <cell r="U6497"/>
          <cell r="V6497" t="str">
            <v/>
          </cell>
        </row>
        <row r="6498">
          <cell r="A6498"/>
          <cell r="B6498" t="str">
            <v/>
          </cell>
          <cell r="C6498"/>
          <cell r="D6498" t="str">
            <v/>
          </cell>
          <cell r="E6498" t="str">
            <v/>
          </cell>
          <cell r="F6498" t="str">
            <v/>
          </cell>
          <cell r="G6498" t="str">
            <v/>
          </cell>
          <cell r="H6498" t="str">
            <v/>
          </cell>
          <cell r="I6498"/>
          <cell r="J6498"/>
          <cell r="K6498"/>
          <cell r="L6498"/>
          <cell r="M6498" t="str">
            <v/>
          </cell>
          <cell r="N6498"/>
          <cell r="O6498"/>
          <cell r="P6498"/>
          <cell r="Q6498" t="str">
            <v/>
          </cell>
          <cell r="R6498"/>
          <cell r="S6498" t="str">
            <v/>
          </cell>
          <cell r="T6498"/>
          <cell r="U6498"/>
          <cell r="V6498" t="str">
            <v/>
          </cell>
        </row>
        <row r="6499">
          <cell r="A6499"/>
          <cell r="B6499" t="str">
            <v/>
          </cell>
          <cell r="C6499"/>
          <cell r="D6499" t="str">
            <v/>
          </cell>
          <cell r="E6499" t="str">
            <v/>
          </cell>
          <cell r="F6499" t="str">
            <v/>
          </cell>
          <cell r="G6499" t="str">
            <v/>
          </cell>
          <cell r="H6499" t="str">
            <v/>
          </cell>
          <cell r="I6499"/>
          <cell r="J6499"/>
          <cell r="K6499"/>
          <cell r="L6499"/>
          <cell r="M6499" t="str">
            <v/>
          </cell>
          <cell r="N6499"/>
          <cell r="O6499"/>
          <cell r="P6499"/>
          <cell r="Q6499" t="str">
            <v/>
          </cell>
          <cell r="R6499"/>
          <cell r="S6499" t="str">
            <v/>
          </cell>
          <cell r="T6499"/>
          <cell r="U6499"/>
          <cell r="V6499" t="str">
            <v/>
          </cell>
        </row>
        <row r="6500">
          <cell r="A6500"/>
          <cell r="B6500" t="str">
            <v/>
          </cell>
          <cell r="C6500"/>
          <cell r="D6500" t="str">
            <v/>
          </cell>
          <cell r="E6500" t="str">
            <v/>
          </cell>
          <cell r="F6500" t="str">
            <v/>
          </cell>
          <cell r="G6500" t="str">
            <v/>
          </cell>
          <cell r="H6500" t="str">
            <v/>
          </cell>
          <cell r="I6500"/>
          <cell r="J6500"/>
          <cell r="K6500"/>
          <cell r="L6500"/>
          <cell r="M6500" t="str">
            <v/>
          </cell>
          <cell r="N6500"/>
          <cell r="O6500"/>
          <cell r="P6500"/>
          <cell r="Q6500" t="str">
            <v/>
          </cell>
          <cell r="R6500"/>
          <cell r="S6500" t="str">
            <v/>
          </cell>
          <cell r="T6500"/>
          <cell r="U6500"/>
          <cell r="V6500" t="str">
            <v/>
          </cell>
        </row>
        <row r="6501">
          <cell r="A6501"/>
          <cell r="B6501" t="str">
            <v/>
          </cell>
          <cell r="C6501"/>
          <cell r="D6501" t="str">
            <v/>
          </cell>
          <cell r="E6501" t="str">
            <v/>
          </cell>
          <cell r="F6501" t="str">
            <v/>
          </cell>
          <cell r="G6501" t="str">
            <v/>
          </cell>
          <cell r="H6501" t="str">
            <v/>
          </cell>
          <cell r="I6501"/>
          <cell r="J6501"/>
          <cell r="K6501"/>
          <cell r="L6501"/>
          <cell r="M6501" t="str">
            <v/>
          </cell>
          <cell r="N6501"/>
          <cell r="O6501"/>
          <cell r="P6501"/>
          <cell r="Q6501" t="str">
            <v/>
          </cell>
          <cell r="R6501"/>
          <cell r="S6501" t="str">
            <v/>
          </cell>
          <cell r="T6501"/>
          <cell r="U6501"/>
          <cell r="V6501" t="str">
            <v/>
          </cell>
        </row>
        <row r="6502">
          <cell r="A6502"/>
          <cell r="B6502" t="str">
            <v/>
          </cell>
          <cell r="C6502"/>
          <cell r="D6502" t="str">
            <v/>
          </cell>
          <cell r="E6502" t="str">
            <v/>
          </cell>
          <cell r="F6502" t="str">
            <v/>
          </cell>
          <cell r="G6502" t="str">
            <v/>
          </cell>
          <cell r="H6502" t="str">
            <v/>
          </cell>
          <cell r="I6502"/>
          <cell r="J6502"/>
          <cell r="K6502"/>
          <cell r="L6502"/>
          <cell r="M6502" t="str">
            <v/>
          </cell>
          <cell r="N6502"/>
          <cell r="O6502"/>
          <cell r="P6502"/>
          <cell r="Q6502" t="str">
            <v/>
          </cell>
          <cell r="R6502"/>
          <cell r="S6502" t="str">
            <v/>
          </cell>
          <cell r="T6502"/>
          <cell r="U6502"/>
          <cell r="V6502" t="str">
            <v/>
          </cell>
        </row>
        <row r="6503">
          <cell r="A6503"/>
          <cell r="B6503" t="str">
            <v/>
          </cell>
          <cell r="C6503"/>
          <cell r="D6503" t="str">
            <v/>
          </cell>
          <cell r="E6503" t="str">
            <v/>
          </cell>
          <cell r="F6503" t="str">
            <v/>
          </cell>
          <cell r="G6503" t="str">
            <v/>
          </cell>
          <cell r="H6503" t="str">
            <v/>
          </cell>
          <cell r="I6503"/>
          <cell r="J6503"/>
          <cell r="K6503"/>
          <cell r="L6503"/>
          <cell r="M6503" t="str">
            <v/>
          </cell>
          <cell r="N6503"/>
          <cell r="O6503"/>
          <cell r="P6503"/>
          <cell r="Q6503" t="str">
            <v/>
          </cell>
          <cell r="R6503"/>
          <cell r="S6503" t="str">
            <v/>
          </cell>
          <cell r="T6503"/>
          <cell r="U6503"/>
          <cell r="V6503" t="str">
            <v/>
          </cell>
        </row>
        <row r="6504">
          <cell r="A6504"/>
          <cell r="B6504" t="str">
            <v/>
          </cell>
          <cell r="C6504"/>
          <cell r="D6504" t="str">
            <v/>
          </cell>
          <cell r="E6504" t="str">
            <v/>
          </cell>
          <cell r="F6504" t="str">
            <v/>
          </cell>
          <cell r="G6504" t="str">
            <v/>
          </cell>
          <cell r="H6504" t="str">
            <v/>
          </cell>
          <cell r="I6504"/>
          <cell r="J6504"/>
          <cell r="K6504"/>
          <cell r="L6504"/>
          <cell r="M6504" t="str">
            <v/>
          </cell>
          <cell r="N6504"/>
          <cell r="O6504"/>
          <cell r="P6504"/>
          <cell r="Q6504" t="str">
            <v/>
          </cell>
          <cell r="R6504"/>
          <cell r="S6504" t="str">
            <v/>
          </cell>
          <cell r="T6504"/>
          <cell r="U6504"/>
          <cell r="V6504" t="str">
            <v/>
          </cell>
        </row>
        <row r="6505">
          <cell r="A6505"/>
          <cell r="B6505" t="str">
            <v/>
          </cell>
          <cell r="C6505"/>
          <cell r="D6505" t="str">
            <v/>
          </cell>
          <cell r="E6505" t="str">
            <v/>
          </cell>
          <cell r="F6505" t="str">
            <v/>
          </cell>
          <cell r="G6505" t="str">
            <v/>
          </cell>
          <cell r="H6505" t="str">
            <v/>
          </cell>
          <cell r="I6505"/>
          <cell r="J6505"/>
          <cell r="K6505"/>
          <cell r="L6505"/>
          <cell r="M6505" t="str">
            <v/>
          </cell>
          <cell r="N6505"/>
          <cell r="O6505"/>
          <cell r="P6505"/>
          <cell r="Q6505" t="str">
            <v/>
          </cell>
          <cell r="R6505"/>
          <cell r="S6505" t="str">
            <v/>
          </cell>
          <cell r="T6505"/>
          <cell r="U6505"/>
          <cell r="V6505" t="str">
            <v/>
          </cell>
        </row>
        <row r="6506">
          <cell r="A6506"/>
          <cell r="B6506" t="str">
            <v/>
          </cell>
          <cell r="C6506"/>
          <cell r="D6506" t="str">
            <v/>
          </cell>
          <cell r="E6506" t="str">
            <v/>
          </cell>
          <cell r="F6506" t="str">
            <v/>
          </cell>
          <cell r="G6506" t="str">
            <v/>
          </cell>
          <cell r="H6506" t="str">
            <v/>
          </cell>
          <cell r="I6506"/>
          <cell r="J6506"/>
          <cell r="K6506"/>
          <cell r="L6506"/>
          <cell r="M6506" t="str">
            <v/>
          </cell>
          <cell r="N6506"/>
          <cell r="O6506"/>
          <cell r="P6506"/>
          <cell r="Q6506" t="str">
            <v/>
          </cell>
          <cell r="R6506"/>
          <cell r="S6506" t="str">
            <v/>
          </cell>
          <cell r="T6506"/>
          <cell r="U6506"/>
          <cell r="V6506" t="str">
            <v/>
          </cell>
        </row>
        <row r="6507">
          <cell r="A6507"/>
          <cell r="B6507" t="str">
            <v/>
          </cell>
          <cell r="C6507"/>
          <cell r="D6507" t="str">
            <v/>
          </cell>
          <cell r="E6507" t="str">
            <v/>
          </cell>
          <cell r="F6507" t="str">
            <v/>
          </cell>
          <cell r="G6507" t="str">
            <v/>
          </cell>
          <cell r="H6507" t="str">
            <v/>
          </cell>
          <cell r="I6507"/>
          <cell r="J6507"/>
          <cell r="K6507"/>
          <cell r="L6507"/>
          <cell r="M6507" t="str">
            <v/>
          </cell>
          <cell r="N6507"/>
          <cell r="O6507"/>
          <cell r="P6507"/>
          <cell r="Q6507" t="str">
            <v/>
          </cell>
          <cell r="R6507"/>
          <cell r="S6507" t="str">
            <v/>
          </cell>
          <cell r="T6507"/>
          <cell r="U6507"/>
          <cell r="V6507" t="str">
            <v/>
          </cell>
        </row>
        <row r="6508">
          <cell r="A6508"/>
          <cell r="B6508" t="str">
            <v/>
          </cell>
          <cell r="C6508"/>
          <cell r="D6508" t="str">
            <v/>
          </cell>
          <cell r="E6508" t="str">
            <v/>
          </cell>
          <cell r="F6508" t="str">
            <v/>
          </cell>
          <cell r="G6508" t="str">
            <v/>
          </cell>
          <cell r="H6508" t="str">
            <v/>
          </cell>
          <cell r="I6508"/>
          <cell r="J6508"/>
          <cell r="K6508"/>
          <cell r="L6508"/>
          <cell r="M6508" t="str">
            <v/>
          </cell>
          <cell r="N6508"/>
          <cell r="O6508"/>
          <cell r="P6508"/>
          <cell r="Q6508" t="str">
            <v/>
          </cell>
          <cell r="R6508"/>
          <cell r="S6508" t="str">
            <v/>
          </cell>
          <cell r="T6508"/>
          <cell r="U6508"/>
          <cell r="V6508" t="str">
            <v/>
          </cell>
        </row>
        <row r="6509">
          <cell r="A6509"/>
          <cell r="B6509" t="str">
            <v/>
          </cell>
          <cell r="C6509"/>
          <cell r="D6509" t="str">
            <v/>
          </cell>
          <cell r="E6509" t="str">
            <v/>
          </cell>
          <cell r="F6509" t="str">
            <v/>
          </cell>
          <cell r="G6509" t="str">
            <v/>
          </cell>
          <cell r="H6509" t="str">
            <v/>
          </cell>
          <cell r="I6509"/>
          <cell r="J6509"/>
          <cell r="K6509"/>
          <cell r="L6509"/>
          <cell r="M6509" t="str">
            <v/>
          </cell>
          <cell r="N6509"/>
          <cell r="O6509"/>
          <cell r="P6509"/>
          <cell r="Q6509" t="str">
            <v/>
          </cell>
          <cell r="R6509"/>
          <cell r="S6509" t="str">
            <v/>
          </cell>
          <cell r="T6509"/>
          <cell r="U6509"/>
          <cell r="V6509" t="str">
            <v/>
          </cell>
        </row>
        <row r="6510">
          <cell r="A6510"/>
          <cell r="B6510" t="str">
            <v/>
          </cell>
          <cell r="C6510"/>
          <cell r="D6510" t="str">
            <v/>
          </cell>
          <cell r="E6510" t="str">
            <v/>
          </cell>
          <cell r="F6510" t="str">
            <v/>
          </cell>
          <cell r="G6510" t="str">
            <v/>
          </cell>
          <cell r="H6510" t="str">
            <v/>
          </cell>
          <cell r="I6510"/>
          <cell r="J6510"/>
          <cell r="K6510"/>
          <cell r="L6510"/>
          <cell r="M6510" t="str">
            <v/>
          </cell>
          <cell r="N6510"/>
          <cell r="O6510"/>
          <cell r="P6510"/>
          <cell r="Q6510" t="str">
            <v/>
          </cell>
          <cell r="R6510"/>
          <cell r="S6510" t="str">
            <v/>
          </cell>
          <cell r="T6510"/>
          <cell r="U6510"/>
          <cell r="V6510" t="str">
            <v/>
          </cell>
        </row>
        <row r="6511">
          <cell r="A6511"/>
          <cell r="B6511" t="str">
            <v/>
          </cell>
          <cell r="C6511"/>
          <cell r="D6511" t="str">
            <v/>
          </cell>
          <cell r="E6511" t="str">
            <v/>
          </cell>
          <cell r="F6511" t="str">
            <v/>
          </cell>
          <cell r="G6511" t="str">
            <v/>
          </cell>
          <cell r="H6511" t="str">
            <v/>
          </cell>
          <cell r="I6511"/>
          <cell r="J6511"/>
          <cell r="K6511"/>
          <cell r="L6511"/>
          <cell r="M6511" t="str">
            <v/>
          </cell>
          <cell r="N6511"/>
          <cell r="O6511"/>
          <cell r="P6511"/>
          <cell r="Q6511" t="str">
            <v/>
          </cell>
          <cell r="R6511"/>
          <cell r="S6511" t="str">
            <v/>
          </cell>
          <cell r="T6511"/>
          <cell r="U6511"/>
          <cell r="V6511" t="str">
            <v/>
          </cell>
        </row>
        <row r="6512">
          <cell r="A6512"/>
          <cell r="B6512" t="str">
            <v/>
          </cell>
          <cell r="C6512"/>
          <cell r="D6512" t="str">
            <v/>
          </cell>
          <cell r="E6512" t="str">
            <v/>
          </cell>
          <cell r="F6512" t="str">
            <v/>
          </cell>
          <cell r="G6512" t="str">
            <v/>
          </cell>
          <cell r="H6512" t="str">
            <v/>
          </cell>
          <cell r="I6512"/>
          <cell r="J6512"/>
          <cell r="K6512"/>
          <cell r="L6512"/>
          <cell r="M6512" t="str">
            <v/>
          </cell>
          <cell r="N6512"/>
          <cell r="O6512"/>
          <cell r="P6512"/>
          <cell r="Q6512" t="str">
            <v/>
          </cell>
          <cell r="R6512"/>
          <cell r="S6512" t="str">
            <v/>
          </cell>
          <cell r="T6512"/>
          <cell r="U6512"/>
          <cell r="V6512" t="str">
            <v/>
          </cell>
        </row>
        <row r="6513">
          <cell r="A6513"/>
          <cell r="B6513" t="str">
            <v/>
          </cell>
          <cell r="C6513"/>
          <cell r="D6513" t="str">
            <v/>
          </cell>
          <cell r="E6513" t="str">
            <v/>
          </cell>
          <cell r="F6513" t="str">
            <v/>
          </cell>
          <cell r="G6513" t="str">
            <v/>
          </cell>
          <cell r="H6513" t="str">
            <v/>
          </cell>
          <cell r="I6513"/>
          <cell r="J6513"/>
          <cell r="K6513"/>
          <cell r="L6513"/>
          <cell r="M6513" t="str">
            <v/>
          </cell>
          <cell r="N6513"/>
          <cell r="O6513"/>
          <cell r="P6513"/>
          <cell r="Q6513" t="str">
            <v/>
          </cell>
          <cell r="R6513"/>
          <cell r="S6513" t="str">
            <v/>
          </cell>
          <cell r="T6513"/>
          <cell r="U6513"/>
          <cell r="V6513" t="str">
            <v/>
          </cell>
        </row>
        <row r="6514">
          <cell r="A6514"/>
          <cell r="B6514" t="str">
            <v/>
          </cell>
          <cell r="C6514"/>
          <cell r="D6514" t="str">
            <v/>
          </cell>
          <cell r="E6514" t="str">
            <v/>
          </cell>
          <cell r="F6514" t="str">
            <v/>
          </cell>
          <cell r="G6514" t="str">
            <v/>
          </cell>
          <cell r="H6514" t="str">
            <v/>
          </cell>
          <cell r="I6514"/>
          <cell r="J6514"/>
          <cell r="K6514"/>
          <cell r="L6514"/>
          <cell r="M6514" t="str">
            <v/>
          </cell>
          <cell r="N6514"/>
          <cell r="O6514"/>
          <cell r="P6514"/>
          <cell r="Q6514" t="str">
            <v/>
          </cell>
          <cell r="R6514"/>
          <cell r="S6514" t="str">
            <v/>
          </cell>
          <cell r="T6514"/>
          <cell r="U6514"/>
          <cell r="V6514" t="str">
            <v/>
          </cell>
        </row>
        <row r="6515">
          <cell r="A6515"/>
          <cell r="B6515" t="str">
            <v/>
          </cell>
          <cell r="C6515"/>
          <cell r="D6515" t="str">
            <v/>
          </cell>
          <cell r="E6515" t="str">
            <v/>
          </cell>
          <cell r="F6515" t="str">
            <v/>
          </cell>
          <cell r="G6515" t="str">
            <v/>
          </cell>
          <cell r="H6515" t="str">
            <v/>
          </cell>
          <cell r="I6515"/>
          <cell r="J6515"/>
          <cell r="K6515"/>
          <cell r="L6515"/>
          <cell r="M6515" t="str">
            <v/>
          </cell>
          <cell r="N6515"/>
          <cell r="O6515"/>
          <cell r="P6515"/>
          <cell r="Q6515" t="str">
            <v/>
          </cell>
          <cell r="R6515"/>
          <cell r="S6515" t="str">
            <v/>
          </cell>
          <cell r="T6515"/>
          <cell r="U6515"/>
          <cell r="V6515" t="str">
            <v/>
          </cell>
        </row>
        <row r="6516">
          <cell r="A6516"/>
          <cell r="B6516" t="str">
            <v/>
          </cell>
          <cell r="C6516"/>
          <cell r="D6516" t="str">
            <v/>
          </cell>
          <cell r="E6516" t="str">
            <v/>
          </cell>
          <cell r="F6516" t="str">
            <v/>
          </cell>
          <cell r="G6516" t="str">
            <v/>
          </cell>
          <cell r="H6516" t="str">
            <v/>
          </cell>
          <cell r="I6516"/>
          <cell r="J6516"/>
          <cell r="K6516"/>
          <cell r="L6516"/>
          <cell r="M6516" t="str">
            <v/>
          </cell>
          <cell r="N6516"/>
          <cell r="O6516"/>
          <cell r="P6516"/>
          <cell r="Q6516" t="str">
            <v/>
          </cell>
          <cell r="R6516"/>
          <cell r="S6516" t="str">
            <v/>
          </cell>
          <cell r="T6516"/>
          <cell r="U6516"/>
          <cell r="V6516" t="str">
            <v/>
          </cell>
        </row>
        <row r="6517">
          <cell r="A6517"/>
          <cell r="B6517" t="str">
            <v/>
          </cell>
          <cell r="C6517"/>
          <cell r="D6517" t="str">
            <v/>
          </cell>
          <cell r="E6517" t="str">
            <v/>
          </cell>
          <cell r="F6517" t="str">
            <v/>
          </cell>
          <cell r="G6517" t="str">
            <v/>
          </cell>
          <cell r="H6517" t="str">
            <v/>
          </cell>
          <cell r="I6517"/>
          <cell r="J6517"/>
          <cell r="K6517"/>
          <cell r="L6517"/>
          <cell r="M6517" t="str">
            <v/>
          </cell>
          <cell r="N6517"/>
          <cell r="O6517"/>
          <cell r="P6517"/>
          <cell r="Q6517" t="str">
            <v/>
          </cell>
          <cell r="R6517"/>
          <cell r="S6517" t="str">
            <v/>
          </cell>
          <cell r="T6517"/>
          <cell r="U6517"/>
          <cell r="V6517" t="str">
            <v/>
          </cell>
        </row>
        <row r="6518">
          <cell r="A6518"/>
          <cell r="B6518" t="str">
            <v/>
          </cell>
          <cell r="C6518"/>
          <cell r="D6518" t="str">
            <v/>
          </cell>
          <cell r="E6518" t="str">
            <v/>
          </cell>
          <cell r="F6518" t="str">
            <v/>
          </cell>
          <cell r="G6518" t="str">
            <v/>
          </cell>
          <cell r="H6518" t="str">
            <v/>
          </cell>
          <cell r="I6518"/>
          <cell r="J6518"/>
          <cell r="K6518"/>
          <cell r="L6518"/>
          <cell r="M6518" t="str">
            <v/>
          </cell>
          <cell r="N6518"/>
          <cell r="O6518"/>
          <cell r="P6518"/>
          <cell r="Q6518" t="str">
            <v/>
          </cell>
          <cell r="R6518"/>
          <cell r="S6518" t="str">
            <v/>
          </cell>
          <cell r="T6518"/>
          <cell r="U6518"/>
          <cell r="V6518" t="str">
            <v/>
          </cell>
        </row>
        <row r="6519">
          <cell r="A6519"/>
          <cell r="B6519" t="str">
            <v/>
          </cell>
          <cell r="C6519"/>
          <cell r="D6519" t="str">
            <v/>
          </cell>
          <cell r="E6519" t="str">
            <v/>
          </cell>
          <cell r="F6519" t="str">
            <v/>
          </cell>
          <cell r="G6519" t="str">
            <v/>
          </cell>
          <cell r="H6519" t="str">
            <v/>
          </cell>
          <cell r="I6519"/>
          <cell r="J6519"/>
          <cell r="K6519"/>
          <cell r="L6519"/>
          <cell r="M6519" t="str">
            <v/>
          </cell>
          <cell r="N6519"/>
          <cell r="O6519"/>
          <cell r="P6519"/>
          <cell r="Q6519" t="str">
            <v/>
          </cell>
          <cell r="R6519"/>
          <cell r="S6519" t="str">
            <v/>
          </cell>
          <cell r="T6519"/>
          <cell r="U6519"/>
          <cell r="V6519" t="str">
            <v/>
          </cell>
        </row>
        <row r="6520">
          <cell r="A6520"/>
          <cell r="B6520" t="str">
            <v/>
          </cell>
          <cell r="C6520"/>
          <cell r="D6520" t="str">
            <v/>
          </cell>
          <cell r="E6520" t="str">
            <v/>
          </cell>
          <cell r="F6520" t="str">
            <v/>
          </cell>
          <cell r="G6520" t="str">
            <v/>
          </cell>
          <cell r="H6520" t="str">
            <v/>
          </cell>
          <cell r="I6520"/>
          <cell r="J6520"/>
          <cell r="K6520"/>
          <cell r="L6520"/>
          <cell r="M6520" t="str">
            <v/>
          </cell>
          <cell r="N6520"/>
          <cell r="O6520"/>
          <cell r="P6520"/>
          <cell r="Q6520" t="str">
            <v/>
          </cell>
          <cell r="R6520"/>
          <cell r="S6520" t="str">
            <v/>
          </cell>
          <cell r="T6520"/>
          <cell r="U6520"/>
          <cell r="V6520" t="str">
            <v/>
          </cell>
        </row>
        <row r="6521">
          <cell r="A6521"/>
          <cell r="B6521" t="str">
            <v/>
          </cell>
          <cell r="C6521"/>
          <cell r="D6521" t="str">
            <v/>
          </cell>
          <cell r="E6521" t="str">
            <v/>
          </cell>
          <cell r="F6521" t="str">
            <v/>
          </cell>
          <cell r="G6521" t="str">
            <v/>
          </cell>
          <cell r="H6521" t="str">
            <v/>
          </cell>
          <cell r="I6521"/>
          <cell r="J6521"/>
          <cell r="K6521"/>
          <cell r="L6521"/>
          <cell r="M6521" t="str">
            <v/>
          </cell>
          <cell r="N6521"/>
          <cell r="O6521"/>
          <cell r="P6521"/>
          <cell r="Q6521" t="str">
            <v/>
          </cell>
          <cell r="R6521"/>
          <cell r="S6521" t="str">
            <v/>
          </cell>
          <cell r="T6521"/>
          <cell r="U6521"/>
          <cell r="V6521" t="str">
            <v/>
          </cell>
        </row>
        <row r="6522">
          <cell r="A6522"/>
          <cell r="B6522" t="str">
            <v/>
          </cell>
          <cell r="C6522"/>
          <cell r="D6522" t="str">
            <v/>
          </cell>
          <cell r="E6522" t="str">
            <v/>
          </cell>
          <cell r="F6522" t="str">
            <v/>
          </cell>
          <cell r="G6522" t="str">
            <v/>
          </cell>
          <cell r="H6522" t="str">
            <v/>
          </cell>
          <cell r="I6522"/>
          <cell r="J6522"/>
          <cell r="K6522"/>
          <cell r="L6522"/>
          <cell r="M6522" t="str">
            <v/>
          </cell>
          <cell r="N6522"/>
          <cell r="O6522"/>
          <cell r="P6522"/>
          <cell r="Q6522" t="str">
            <v/>
          </cell>
          <cell r="R6522"/>
          <cell r="S6522" t="str">
            <v/>
          </cell>
          <cell r="T6522"/>
          <cell r="U6522"/>
          <cell r="V6522" t="str">
            <v/>
          </cell>
        </row>
        <row r="6523">
          <cell r="A6523"/>
          <cell r="B6523" t="str">
            <v/>
          </cell>
          <cell r="C6523"/>
          <cell r="D6523" t="str">
            <v/>
          </cell>
          <cell r="E6523" t="str">
            <v/>
          </cell>
          <cell r="F6523" t="str">
            <v/>
          </cell>
          <cell r="G6523" t="str">
            <v/>
          </cell>
          <cell r="H6523" t="str">
            <v/>
          </cell>
          <cell r="I6523"/>
          <cell r="J6523"/>
          <cell r="K6523"/>
          <cell r="L6523"/>
          <cell r="M6523" t="str">
            <v/>
          </cell>
          <cell r="N6523"/>
          <cell r="O6523"/>
          <cell r="P6523"/>
          <cell r="Q6523" t="str">
            <v/>
          </cell>
          <cell r="R6523"/>
          <cell r="S6523" t="str">
            <v/>
          </cell>
          <cell r="T6523"/>
          <cell r="U6523"/>
          <cell r="V6523" t="str">
            <v/>
          </cell>
        </row>
        <row r="6524">
          <cell r="A6524"/>
          <cell r="B6524" t="str">
            <v/>
          </cell>
          <cell r="C6524"/>
          <cell r="D6524" t="str">
            <v/>
          </cell>
          <cell r="E6524" t="str">
            <v/>
          </cell>
          <cell r="F6524" t="str">
            <v/>
          </cell>
          <cell r="G6524" t="str">
            <v/>
          </cell>
          <cell r="H6524" t="str">
            <v/>
          </cell>
          <cell r="I6524"/>
          <cell r="J6524"/>
          <cell r="K6524"/>
          <cell r="L6524"/>
          <cell r="M6524" t="str">
            <v/>
          </cell>
          <cell r="N6524"/>
          <cell r="O6524"/>
          <cell r="P6524"/>
          <cell r="Q6524" t="str">
            <v/>
          </cell>
          <cell r="R6524"/>
          <cell r="S6524" t="str">
            <v/>
          </cell>
          <cell r="T6524"/>
          <cell r="U6524"/>
          <cell r="V6524" t="str">
            <v/>
          </cell>
        </row>
        <row r="6525">
          <cell r="A6525"/>
          <cell r="B6525" t="str">
            <v/>
          </cell>
          <cell r="C6525"/>
          <cell r="D6525" t="str">
            <v/>
          </cell>
          <cell r="E6525" t="str">
            <v/>
          </cell>
          <cell r="F6525" t="str">
            <v/>
          </cell>
          <cell r="G6525" t="str">
            <v/>
          </cell>
          <cell r="H6525" t="str">
            <v/>
          </cell>
          <cell r="I6525"/>
          <cell r="J6525"/>
          <cell r="K6525"/>
          <cell r="L6525"/>
          <cell r="M6525" t="str">
            <v/>
          </cell>
          <cell r="N6525"/>
          <cell r="O6525"/>
          <cell r="P6525"/>
          <cell r="Q6525" t="str">
            <v/>
          </cell>
          <cell r="R6525"/>
          <cell r="S6525" t="str">
            <v/>
          </cell>
          <cell r="T6525"/>
          <cell r="U6525"/>
          <cell r="V6525" t="str">
            <v/>
          </cell>
        </row>
        <row r="6526">
          <cell r="A6526"/>
          <cell r="B6526" t="str">
            <v/>
          </cell>
          <cell r="C6526"/>
          <cell r="D6526" t="str">
            <v/>
          </cell>
          <cell r="E6526" t="str">
            <v/>
          </cell>
          <cell r="F6526" t="str">
            <v/>
          </cell>
          <cell r="G6526" t="str">
            <v/>
          </cell>
          <cell r="H6526" t="str">
            <v/>
          </cell>
          <cell r="I6526"/>
          <cell r="J6526"/>
          <cell r="K6526"/>
          <cell r="L6526"/>
          <cell r="M6526" t="str">
            <v/>
          </cell>
          <cell r="N6526"/>
          <cell r="O6526"/>
          <cell r="P6526"/>
          <cell r="Q6526" t="str">
            <v/>
          </cell>
          <cell r="R6526"/>
          <cell r="S6526" t="str">
            <v/>
          </cell>
          <cell r="T6526"/>
          <cell r="U6526"/>
          <cell r="V6526" t="str">
            <v/>
          </cell>
        </row>
        <row r="6527">
          <cell r="A6527"/>
          <cell r="B6527" t="str">
            <v/>
          </cell>
          <cell r="C6527"/>
          <cell r="D6527" t="str">
            <v/>
          </cell>
          <cell r="E6527" t="str">
            <v/>
          </cell>
          <cell r="F6527" t="str">
            <v/>
          </cell>
          <cell r="G6527" t="str">
            <v/>
          </cell>
          <cell r="H6527" t="str">
            <v/>
          </cell>
          <cell r="I6527"/>
          <cell r="J6527"/>
          <cell r="K6527"/>
          <cell r="L6527"/>
          <cell r="M6527" t="str">
            <v/>
          </cell>
          <cell r="N6527"/>
          <cell r="O6527"/>
          <cell r="P6527"/>
          <cell r="Q6527" t="str">
            <v/>
          </cell>
          <cell r="R6527"/>
          <cell r="S6527" t="str">
            <v/>
          </cell>
          <cell r="T6527"/>
          <cell r="U6527"/>
          <cell r="V6527" t="str">
            <v/>
          </cell>
        </row>
        <row r="6528">
          <cell r="A6528"/>
          <cell r="B6528" t="str">
            <v/>
          </cell>
          <cell r="C6528"/>
          <cell r="D6528" t="str">
            <v/>
          </cell>
          <cell r="E6528" t="str">
            <v/>
          </cell>
          <cell r="F6528" t="str">
            <v/>
          </cell>
          <cell r="G6528" t="str">
            <v/>
          </cell>
          <cell r="H6528" t="str">
            <v/>
          </cell>
          <cell r="I6528"/>
          <cell r="J6528"/>
          <cell r="K6528"/>
          <cell r="L6528"/>
          <cell r="M6528" t="str">
            <v/>
          </cell>
          <cell r="N6528"/>
          <cell r="O6528"/>
          <cell r="P6528"/>
          <cell r="Q6528" t="str">
            <v/>
          </cell>
          <cell r="R6528"/>
          <cell r="S6528" t="str">
            <v/>
          </cell>
          <cell r="T6528"/>
          <cell r="U6528"/>
          <cell r="V6528" t="str">
            <v/>
          </cell>
        </row>
        <row r="6529">
          <cell r="A6529"/>
          <cell r="B6529" t="str">
            <v/>
          </cell>
          <cell r="C6529"/>
          <cell r="D6529" t="str">
            <v/>
          </cell>
          <cell r="E6529" t="str">
            <v/>
          </cell>
          <cell r="F6529" t="str">
            <v/>
          </cell>
          <cell r="G6529" t="str">
            <v/>
          </cell>
          <cell r="H6529" t="str">
            <v/>
          </cell>
          <cell r="I6529"/>
          <cell r="J6529"/>
          <cell r="K6529"/>
          <cell r="L6529"/>
          <cell r="M6529" t="str">
            <v/>
          </cell>
          <cell r="N6529"/>
          <cell r="O6529"/>
          <cell r="P6529"/>
          <cell r="Q6529" t="str">
            <v/>
          </cell>
          <cell r="R6529"/>
          <cell r="S6529" t="str">
            <v/>
          </cell>
          <cell r="T6529"/>
          <cell r="U6529"/>
          <cell r="V6529" t="str">
            <v/>
          </cell>
        </row>
        <row r="6530">
          <cell r="A6530"/>
          <cell r="B6530" t="str">
            <v/>
          </cell>
          <cell r="C6530"/>
          <cell r="D6530" t="str">
            <v/>
          </cell>
          <cell r="E6530" t="str">
            <v/>
          </cell>
          <cell r="F6530" t="str">
            <v/>
          </cell>
          <cell r="G6530" t="str">
            <v/>
          </cell>
          <cell r="H6530" t="str">
            <v/>
          </cell>
          <cell r="I6530"/>
          <cell r="J6530"/>
          <cell r="K6530"/>
          <cell r="L6530"/>
          <cell r="M6530" t="str">
            <v/>
          </cell>
          <cell r="N6530"/>
          <cell r="O6530"/>
          <cell r="P6530"/>
          <cell r="Q6530" t="str">
            <v/>
          </cell>
          <cell r="R6530"/>
          <cell r="S6530" t="str">
            <v/>
          </cell>
          <cell r="T6530"/>
          <cell r="U6530"/>
          <cell r="V6530" t="str">
            <v/>
          </cell>
        </row>
        <row r="6531">
          <cell r="A6531"/>
          <cell r="B6531" t="str">
            <v/>
          </cell>
          <cell r="C6531"/>
          <cell r="D6531" t="str">
            <v/>
          </cell>
          <cell r="E6531" t="str">
            <v/>
          </cell>
          <cell r="F6531" t="str">
            <v/>
          </cell>
          <cell r="G6531" t="str">
            <v/>
          </cell>
          <cell r="H6531" t="str">
            <v/>
          </cell>
          <cell r="I6531"/>
          <cell r="J6531"/>
          <cell r="K6531"/>
          <cell r="L6531"/>
          <cell r="M6531" t="str">
            <v/>
          </cell>
          <cell r="N6531"/>
          <cell r="O6531"/>
          <cell r="P6531"/>
          <cell r="Q6531" t="str">
            <v/>
          </cell>
          <cell r="R6531"/>
          <cell r="S6531" t="str">
            <v/>
          </cell>
          <cell r="T6531"/>
          <cell r="U6531"/>
          <cell r="V6531" t="str">
            <v/>
          </cell>
        </row>
        <row r="6532">
          <cell r="A6532"/>
          <cell r="B6532" t="str">
            <v/>
          </cell>
          <cell r="C6532"/>
          <cell r="D6532" t="str">
            <v/>
          </cell>
          <cell r="E6532" t="str">
            <v/>
          </cell>
          <cell r="F6532" t="str">
            <v/>
          </cell>
          <cell r="G6532" t="str">
            <v/>
          </cell>
          <cell r="H6532" t="str">
            <v/>
          </cell>
          <cell r="I6532"/>
          <cell r="J6532"/>
          <cell r="K6532"/>
          <cell r="L6532"/>
          <cell r="M6532" t="str">
            <v/>
          </cell>
          <cell r="N6532"/>
          <cell r="O6532"/>
          <cell r="P6532"/>
          <cell r="Q6532" t="str">
            <v/>
          </cell>
          <cell r="R6532"/>
          <cell r="S6532" t="str">
            <v/>
          </cell>
          <cell r="T6532"/>
          <cell r="U6532"/>
          <cell r="V6532" t="str">
            <v/>
          </cell>
        </row>
        <row r="6533">
          <cell r="A6533"/>
          <cell r="B6533" t="str">
            <v/>
          </cell>
          <cell r="C6533"/>
          <cell r="D6533" t="str">
            <v/>
          </cell>
          <cell r="E6533" t="str">
            <v/>
          </cell>
          <cell r="F6533" t="str">
            <v/>
          </cell>
          <cell r="G6533" t="str">
            <v/>
          </cell>
          <cell r="H6533" t="str">
            <v/>
          </cell>
          <cell r="I6533"/>
          <cell r="J6533"/>
          <cell r="K6533"/>
          <cell r="L6533"/>
          <cell r="M6533" t="str">
            <v/>
          </cell>
          <cell r="N6533"/>
          <cell r="O6533"/>
          <cell r="P6533"/>
          <cell r="Q6533" t="str">
            <v/>
          </cell>
          <cell r="R6533"/>
          <cell r="S6533" t="str">
            <v/>
          </cell>
          <cell r="T6533"/>
          <cell r="U6533"/>
          <cell r="V6533" t="str">
            <v/>
          </cell>
        </row>
        <row r="6534">
          <cell r="A6534"/>
          <cell r="B6534" t="str">
            <v/>
          </cell>
          <cell r="C6534"/>
          <cell r="D6534" t="str">
            <v/>
          </cell>
          <cell r="E6534" t="str">
            <v/>
          </cell>
          <cell r="F6534" t="str">
            <v/>
          </cell>
          <cell r="G6534" t="str">
            <v/>
          </cell>
          <cell r="H6534" t="str">
            <v/>
          </cell>
          <cell r="I6534"/>
          <cell r="J6534"/>
          <cell r="K6534"/>
          <cell r="L6534"/>
          <cell r="M6534" t="str">
            <v/>
          </cell>
          <cell r="N6534"/>
          <cell r="O6534"/>
          <cell r="P6534"/>
          <cell r="Q6534" t="str">
            <v/>
          </cell>
          <cell r="R6534"/>
          <cell r="S6534" t="str">
            <v/>
          </cell>
          <cell r="T6534"/>
          <cell r="U6534"/>
          <cell r="V6534" t="str">
            <v/>
          </cell>
        </row>
        <row r="6535">
          <cell r="A6535"/>
          <cell r="B6535" t="str">
            <v/>
          </cell>
          <cell r="C6535"/>
          <cell r="D6535" t="str">
            <v/>
          </cell>
          <cell r="E6535" t="str">
            <v/>
          </cell>
          <cell r="F6535" t="str">
            <v/>
          </cell>
          <cell r="G6535" t="str">
            <v/>
          </cell>
          <cell r="H6535" t="str">
            <v/>
          </cell>
          <cell r="I6535"/>
          <cell r="J6535"/>
          <cell r="K6535"/>
          <cell r="L6535"/>
          <cell r="M6535" t="str">
            <v/>
          </cell>
          <cell r="N6535"/>
          <cell r="O6535"/>
          <cell r="P6535"/>
          <cell r="Q6535" t="str">
            <v/>
          </cell>
          <cell r="R6535"/>
          <cell r="S6535" t="str">
            <v/>
          </cell>
          <cell r="T6535"/>
          <cell r="U6535"/>
          <cell r="V6535" t="str">
            <v/>
          </cell>
        </row>
        <row r="6536">
          <cell r="A6536"/>
          <cell r="B6536" t="str">
            <v/>
          </cell>
          <cell r="C6536"/>
          <cell r="D6536" t="str">
            <v/>
          </cell>
          <cell r="E6536" t="str">
            <v/>
          </cell>
          <cell r="F6536" t="str">
            <v/>
          </cell>
          <cell r="G6536" t="str">
            <v/>
          </cell>
          <cell r="H6536" t="str">
            <v/>
          </cell>
          <cell r="I6536"/>
          <cell r="J6536"/>
          <cell r="K6536"/>
          <cell r="L6536"/>
          <cell r="M6536" t="str">
            <v/>
          </cell>
          <cell r="N6536"/>
          <cell r="O6536"/>
          <cell r="P6536"/>
          <cell r="Q6536" t="str">
            <v/>
          </cell>
          <cell r="R6536"/>
          <cell r="S6536" t="str">
            <v/>
          </cell>
          <cell r="T6536"/>
          <cell r="U6536"/>
          <cell r="V6536" t="str">
            <v/>
          </cell>
        </row>
        <row r="6537">
          <cell r="A6537"/>
          <cell r="B6537" t="str">
            <v/>
          </cell>
          <cell r="C6537"/>
          <cell r="D6537" t="str">
            <v/>
          </cell>
          <cell r="E6537" t="str">
            <v/>
          </cell>
          <cell r="F6537" t="str">
            <v/>
          </cell>
          <cell r="G6537" t="str">
            <v/>
          </cell>
          <cell r="H6537" t="str">
            <v/>
          </cell>
          <cell r="I6537"/>
          <cell r="J6537"/>
          <cell r="K6537"/>
          <cell r="L6537"/>
          <cell r="M6537" t="str">
            <v/>
          </cell>
          <cell r="N6537"/>
          <cell r="O6537"/>
          <cell r="P6537"/>
          <cell r="Q6537" t="str">
            <v/>
          </cell>
          <cell r="R6537"/>
          <cell r="S6537" t="str">
            <v/>
          </cell>
          <cell r="T6537"/>
          <cell r="U6537"/>
          <cell r="V6537" t="str">
            <v/>
          </cell>
        </row>
        <row r="6538">
          <cell r="A6538"/>
          <cell r="B6538" t="str">
            <v/>
          </cell>
          <cell r="C6538"/>
          <cell r="D6538" t="str">
            <v/>
          </cell>
          <cell r="E6538" t="str">
            <v/>
          </cell>
          <cell r="F6538" t="str">
            <v/>
          </cell>
          <cell r="G6538" t="str">
            <v/>
          </cell>
          <cell r="H6538" t="str">
            <v/>
          </cell>
          <cell r="I6538"/>
          <cell r="J6538"/>
          <cell r="K6538"/>
          <cell r="L6538"/>
          <cell r="M6538" t="str">
            <v/>
          </cell>
          <cell r="N6538"/>
          <cell r="O6538"/>
          <cell r="P6538"/>
          <cell r="Q6538" t="str">
            <v/>
          </cell>
          <cell r="R6538"/>
          <cell r="S6538" t="str">
            <v/>
          </cell>
          <cell r="T6538"/>
          <cell r="U6538"/>
          <cell r="V6538" t="str">
            <v/>
          </cell>
        </row>
        <row r="6539">
          <cell r="A6539"/>
          <cell r="B6539" t="str">
            <v/>
          </cell>
          <cell r="C6539"/>
          <cell r="D6539" t="str">
            <v/>
          </cell>
          <cell r="E6539" t="str">
            <v/>
          </cell>
          <cell r="F6539" t="str">
            <v/>
          </cell>
          <cell r="G6539" t="str">
            <v/>
          </cell>
          <cell r="H6539" t="str">
            <v/>
          </cell>
          <cell r="I6539"/>
          <cell r="J6539"/>
          <cell r="K6539"/>
          <cell r="L6539"/>
          <cell r="M6539" t="str">
            <v/>
          </cell>
          <cell r="N6539"/>
          <cell r="O6539"/>
          <cell r="P6539"/>
          <cell r="Q6539" t="str">
            <v/>
          </cell>
          <cell r="R6539"/>
          <cell r="S6539" t="str">
            <v/>
          </cell>
          <cell r="T6539"/>
          <cell r="U6539"/>
          <cell r="V6539" t="str">
            <v/>
          </cell>
        </row>
        <row r="6540">
          <cell r="A6540"/>
          <cell r="B6540" t="str">
            <v/>
          </cell>
          <cell r="C6540"/>
          <cell r="D6540" t="str">
            <v/>
          </cell>
          <cell r="E6540" t="str">
            <v/>
          </cell>
          <cell r="F6540" t="str">
            <v/>
          </cell>
          <cell r="G6540" t="str">
            <v/>
          </cell>
          <cell r="H6540" t="str">
            <v/>
          </cell>
          <cell r="I6540"/>
          <cell r="J6540"/>
          <cell r="K6540"/>
          <cell r="L6540"/>
          <cell r="M6540" t="str">
            <v/>
          </cell>
          <cell r="N6540"/>
          <cell r="O6540"/>
          <cell r="P6540"/>
          <cell r="Q6540" t="str">
            <v/>
          </cell>
          <cell r="R6540"/>
          <cell r="S6540" t="str">
            <v/>
          </cell>
          <cell r="T6540"/>
          <cell r="U6540"/>
          <cell r="V6540" t="str">
            <v/>
          </cell>
        </row>
        <row r="6541">
          <cell r="A6541"/>
          <cell r="B6541" t="str">
            <v/>
          </cell>
          <cell r="C6541"/>
          <cell r="D6541" t="str">
            <v/>
          </cell>
          <cell r="E6541" t="str">
            <v/>
          </cell>
          <cell r="F6541" t="str">
            <v/>
          </cell>
          <cell r="G6541" t="str">
            <v/>
          </cell>
          <cell r="H6541" t="str">
            <v/>
          </cell>
          <cell r="I6541"/>
          <cell r="J6541"/>
          <cell r="K6541"/>
          <cell r="L6541"/>
          <cell r="M6541" t="str">
            <v/>
          </cell>
          <cell r="N6541"/>
          <cell r="O6541"/>
          <cell r="P6541"/>
          <cell r="Q6541" t="str">
            <v/>
          </cell>
          <cell r="R6541"/>
          <cell r="S6541" t="str">
            <v/>
          </cell>
          <cell r="T6541"/>
          <cell r="U6541"/>
          <cell r="V6541" t="str">
            <v/>
          </cell>
        </row>
        <row r="6542">
          <cell r="A6542"/>
          <cell r="B6542" t="str">
            <v/>
          </cell>
          <cell r="C6542"/>
          <cell r="D6542" t="str">
            <v/>
          </cell>
          <cell r="E6542" t="str">
            <v/>
          </cell>
          <cell r="F6542" t="str">
            <v/>
          </cell>
          <cell r="G6542" t="str">
            <v/>
          </cell>
          <cell r="H6542" t="str">
            <v/>
          </cell>
          <cell r="I6542"/>
          <cell r="J6542"/>
          <cell r="K6542"/>
          <cell r="L6542"/>
          <cell r="M6542" t="str">
            <v/>
          </cell>
          <cell r="N6542"/>
          <cell r="O6542"/>
          <cell r="P6542"/>
          <cell r="Q6542" t="str">
            <v/>
          </cell>
          <cell r="R6542"/>
          <cell r="S6542" t="str">
            <v/>
          </cell>
          <cell r="T6542"/>
          <cell r="U6542"/>
          <cell r="V6542" t="str">
            <v/>
          </cell>
        </row>
        <row r="6543">
          <cell r="A6543"/>
          <cell r="B6543" t="str">
            <v/>
          </cell>
          <cell r="C6543"/>
          <cell r="D6543" t="str">
            <v/>
          </cell>
          <cell r="E6543" t="str">
            <v/>
          </cell>
          <cell r="F6543" t="str">
            <v/>
          </cell>
          <cell r="G6543" t="str">
            <v/>
          </cell>
          <cell r="H6543" t="str">
            <v/>
          </cell>
          <cell r="I6543"/>
          <cell r="J6543"/>
          <cell r="K6543"/>
          <cell r="L6543"/>
          <cell r="M6543" t="str">
            <v/>
          </cell>
          <cell r="N6543"/>
          <cell r="O6543"/>
          <cell r="P6543"/>
          <cell r="Q6543" t="str">
            <v/>
          </cell>
          <cell r="R6543"/>
          <cell r="S6543" t="str">
            <v/>
          </cell>
          <cell r="T6543"/>
          <cell r="U6543"/>
          <cell r="V6543" t="str">
            <v/>
          </cell>
        </row>
        <row r="6544">
          <cell r="A6544"/>
          <cell r="B6544" t="str">
            <v/>
          </cell>
          <cell r="C6544"/>
          <cell r="D6544" t="str">
            <v/>
          </cell>
          <cell r="E6544" t="str">
            <v/>
          </cell>
          <cell r="F6544" t="str">
            <v/>
          </cell>
          <cell r="G6544" t="str">
            <v/>
          </cell>
          <cell r="H6544" t="str">
            <v/>
          </cell>
          <cell r="I6544"/>
          <cell r="J6544"/>
          <cell r="K6544"/>
          <cell r="L6544"/>
          <cell r="M6544" t="str">
            <v/>
          </cell>
          <cell r="N6544"/>
          <cell r="O6544"/>
          <cell r="P6544"/>
          <cell r="Q6544" t="str">
            <v/>
          </cell>
          <cell r="R6544"/>
          <cell r="S6544" t="str">
            <v/>
          </cell>
          <cell r="T6544"/>
          <cell r="U6544"/>
          <cell r="V6544" t="str">
            <v/>
          </cell>
        </row>
        <row r="6545">
          <cell r="A6545"/>
          <cell r="B6545" t="str">
            <v/>
          </cell>
          <cell r="C6545"/>
          <cell r="D6545" t="str">
            <v/>
          </cell>
          <cell r="E6545" t="str">
            <v/>
          </cell>
          <cell r="F6545" t="str">
            <v/>
          </cell>
          <cell r="G6545" t="str">
            <v/>
          </cell>
          <cell r="H6545" t="str">
            <v/>
          </cell>
          <cell r="I6545"/>
          <cell r="J6545"/>
          <cell r="K6545"/>
          <cell r="L6545"/>
          <cell r="M6545" t="str">
            <v/>
          </cell>
          <cell r="N6545"/>
          <cell r="O6545"/>
          <cell r="P6545"/>
          <cell r="Q6545" t="str">
            <v/>
          </cell>
          <cell r="R6545"/>
          <cell r="S6545" t="str">
            <v/>
          </cell>
          <cell r="T6545"/>
          <cell r="U6545"/>
          <cell r="V6545" t="str">
            <v/>
          </cell>
        </row>
        <row r="6546">
          <cell r="A6546"/>
          <cell r="B6546" t="str">
            <v/>
          </cell>
          <cell r="C6546"/>
          <cell r="D6546" t="str">
            <v/>
          </cell>
          <cell r="E6546" t="str">
            <v/>
          </cell>
          <cell r="F6546" t="str">
            <v/>
          </cell>
          <cell r="G6546" t="str">
            <v/>
          </cell>
          <cell r="H6546" t="str">
            <v/>
          </cell>
          <cell r="I6546"/>
          <cell r="J6546"/>
          <cell r="K6546"/>
          <cell r="L6546"/>
          <cell r="M6546" t="str">
            <v/>
          </cell>
          <cell r="N6546"/>
          <cell r="O6546"/>
          <cell r="P6546"/>
          <cell r="Q6546" t="str">
            <v/>
          </cell>
          <cell r="R6546"/>
          <cell r="S6546" t="str">
            <v/>
          </cell>
          <cell r="T6546"/>
          <cell r="U6546"/>
          <cell r="V6546" t="str">
            <v/>
          </cell>
        </row>
        <row r="6547">
          <cell r="A6547"/>
          <cell r="B6547" t="str">
            <v/>
          </cell>
          <cell r="C6547"/>
          <cell r="D6547" t="str">
            <v/>
          </cell>
          <cell r="E6547" t="str">
            <v/>
          </cell>
          <cell r="F6547" t="str">
            <v/>
          </cell>
          <cell r="G6547" t="str">
            <v/>
          </cell>
          <cell r="H6547" t="str">
            <v/>
          </cell>
          <cell r="I6547"/>
          <cell r="J6547"/>
          <cell r="K6547"/>
          <cell r="L6547"/>
          <cell r="M6547" t="str">
            <v/>
          </cell>
          <cell r="N6547"/>
          <cell r="O6547"/>
          <cell r="P6547"/>
          <cell r="Q6547" t="str">
            <v/>
          </cell>
          <cell r="R6547"/>
          <cell r="S6547" t="str">
            <v/>
          </cell>
          <cell r="T6547"/>
          <cell r="U6547"/>
          <cell r="V6547" t="str">
            <v/>
          </cell>
        </row>
        <row r="6548">
          <cell r="A6548"/>
          <cell r="B6548" t="str">
            <v/>
          </cell>
          <cell r="C6548"/>
          <cell r="D6548" t="str">
            <v/>
          </cell>
          <cell r="E6548" t="str">
            <v/>
          </cell>
          <cell r="F6548" t="str">
            <v/>
          </cell>
          <cell r="G6548" t="str">
            <v/>
          </cell>
          <cell r="H6548" t="str">
            <v/>
          </cell>
          <cell r="I6548"/>
          <cell r="J6548"/>
          <cell r="K6548"/>
          <cell r="L6548"/>
          <cell r="M6548" t="str">
            <v/>
          </cell>
          <cell r="N6548"/>
          <cell r="O6548"/>
          <cell r="P6548"/>
          <cell r="Q6548" t="str">
            <v/>
          </cell>
          <cell r="R6548"/>
          <cell r="S6548" t="str">
            <v/>
          </cell>
          <cell r="T6548"/>
          <cell r="U6548"/>
          <cell r="V6548" t="str">
            <v/>
          </cell>
        </row>
        <row r="6549">
          <cell r="A6549"/>
          <cell r="B6549" t="str">
            <v/>
          </cell>
          <cell r="C6549"/>
          <cell r="D6549" t="str">
            <v/>
          </cell>
          <cell r="E6549" t="str">
            <v/>
          </cell>
          <cell r="F6549" t="str">
            <v/>
          </cell>
          <cell r="G6549" t="str">
            <v/>
          </cell>
          <cell r="H6549" t="str">
            <v/>
          </cell>
          <cell r="I6549"/>
          <cell r="J6549"/>
          <cell r="K6549"/>
          <cell r="L6549"/>
          <cell r="M6549" t="str">
            <v/>
          </cell>
          <cell r="N6549"/>
          <cell r="O6549"/>
          <cell r="P6549"/>
          <cell r="Q6549" t="str">
            <v/>
          </cell>
          <cell r="R6549"/>
          <cell r="S6549" t="str">
            <v/>
          </cell>
          <cell r="T6549"/>
          <cell r="U6549"/>
          <cell r="V6549" t="str">
            <v/>
          </cell>
        </row>
        <row r="6550">
          <cell r="A6550"/>
          <cell r="B6550" t="str">
            <v/>
          </cell>
          <cell r="C6550"/>
          <cell r="D6550" t="str">
            <v/>
          </cell>
          <cell r="E6550" t="str">
            <v/>
          </cell>
          <cell r="F6550" t="str">
            <v/>
          </cell>
          <cell r="G6550" t="str">
            <v/>
          </cell>
          <cell r="H6550" t="str">
            <v/>
          </cell>
          <cell r="I6550"/>
          <cell r="J6550"/>
          <cell r="K6550"/>
          <cell r="L6550"/>
          <cell r="M6550" t="str">
            <v/>
          </cell>
          <cell r="N6550"/>
          <cell r="O6550"/>
          <cell r="P6550"/>
          <cell r="Q6550" t="str">
            <v/>
          </cell>
          <cell r="R6550"/>
          <cell r="S6550" t="str">
            <v/>
          </cell>
          <cell r="T6550"/>
          <cell r="U6550"/>
          <cell r="V6550" t="str">
            <v/>
          </cell>
        </row>
        <row r="6551">
          <cell r="A6551"/>
          <cell r="B6551" t="str">
            <v/>
          </cell>
          <cell r="C6551"/>
          <cell r="D6551" t="str">
            <v/>
          </cell>
          <cell r="E6551" t="str">
            <v/>
          </cell>
          <cell r="F6551" t="str">
            <v/>
          </cell>
          <cell r="G6551" t="str">
            <v/>
          </cell>
          <cell r="H6551" t="str">
            <v/>
          </cell>
          <cell r="I6551"/>
          <cell r="J6551"/>
          <cell r="K6551"/>
          <cell r="L6551"/>
          <cell r="M6551" t="str">
            <v/>
          </cell>
          <cell r="N6551"/>
          <cell r="O6551"/>
          <cell r="P6551"/>
          <cell r="Q6551" t="str">
            <v/>
          </cell>
          <cell r="R6551"/>
          <cell r="S6551" t="str">
            <v/>
          </cell>
          <cell r="T6551"/>
          <cell r="U6551"/>
          <cell r="V6551" t="str">
            <v/>
          </cell>
        </row>
        <row r="6552">
          <cell r="A6552"/>
          <cell r="B6552" t="str">
            <v/>
          </cell>
          <cell r="C6552"/>
          <cell r="D6552" t="str">
            <v/>
          </cell>
          <cell r="E6552" t="str">
            <v/>
          </cell>
          <cell r="F6552" t="str">
            <v/>
          </cell>
          <cell r="G6552" t="str">
            <v/>
          </cell>
          <cell r="H6552" t="str">
            <v/>
          </cell>
          <cell r="I6552"/>
          <cell r="J6552"/>
          <cell r="K6552"/>
          <cell r="L6552"/>
          <cell r="M6552" t="str">
            <v/>
          </cell>
          <cell r="N6552"/>
          <cell r="O6552"/>
          <cell r="P6552"/>
          <cell r="Q6552" t="str">
            <v/>
          </cell>
          <cell r="R6552"/>
          <cell r="S6552" t="str">
            <v/>
          </cell>
          <cell r="T6552"/>
          <cell r="U6552"/>
          <cell r="V6552" t="str">
            <v/>
          </cell>
        </row>
        <row r="6553">
          <cell r="A6553"/>
          <cell r="B6553" t="str">
            <v/>
          </cell>
          <cell r="C6553"/>
          <cell r="D6553" t="str">
            <v/>
          </cell>
          <cell r="E6553" t="str">
            <v/>
          </cell>
          <cell r="F6553" t="str">
            <v/>
          </cell>
          <cell r="G6553" t="str">
            <v/>
          </cell>
          <cell r="H6553" t="str">
            <v/>
          </cell>
          <cell r="I6553"/>
          <cell r="J6553"/>
          <cell r="K6553"/>
          <cell r="L6553"/>
          <cell r="M6553" t="str">
            <v/>
          </cell>
          <cell r="N6553"/>
          <cell r="O6553"/>
          <cell r="P6553"/>
          <cell r="Q6553" t="str">
            <v/>
          </cell>
          <cell r="R6553"/>
          <cell r="S6553" t="str">
            <v/>
          </cell>
          <cell r="T6553"/>
          <cell r="U6553"/>
          <cell r="V6553" t="str">
            <v/>
          </cell>
        </row>
        <row r="6554">
          <cell r="A6554"/>
          <cell r="B6554" t="str">
            <v/>
          </cell>
          <cell r="C6554"/>
          <cell r="D6554" t="str">
            <v/>
          </cell>
          <cell r="E6554" t="str">
            <v/>
          </cell>
          <cell r="F6554" t="str">
            <v/>
          </cell>
          <cell r="G6554" t="str">
            <v/>
          </cell>
          <cell r="H6554" t="str">
            <v/>
          </cell>
          <cell r="I6554"/>
          <cell r="J6554"/>
          <cell r="K6554"/>
          <cell r="L6554"/>
          <cell r="M6554" t="str">
            <v/>
          </cell>
          <cell r="N6554"/>
          <cell r="O6554"/>
          <cell r="P6554"/>
          <cell r="Q6554" t="str">
            <v/>
          </cell>
          <cell r="R6554"/>
          <cell r="S6554" t="str">
            <v/>
          </cell>
          <cell r="T6554"/>
          <cell r="U6554"/>
          <cell r="V6554" t="str">
            <v/>
          </cell>
        </row>
        <row r="6555">
          <cell r="A6555"/>
          <cell r="B6555" t="str">
            <v/>
          </cell>
          <cell r="C6555"/>
          <cell r="D6555" t="str">
            <v/>
          </cell>
          <cell r="E6555" t="str">
            <v/>
          </cell>
          <cell r="F6555" t="str">
            <v/>
          </cell>
          <cell r="G6555" t="str">
            <v/>
          </cell>
          <cell r="H6555" t="str">
            <v/>
          </cell>
          <cell r="I6555"/>
          <cell r="J6555"/>
          <cell r="K6555"/>
          <cell r="L6555"/>
          <cell r="M6555" t="str">
            <v/>
          </cell>
          <cell r="N6555"/>
          <cell r="O6555"/>
          <cell r="P6555"/>
          <cell r="Q6555" t="str">
            <v/>
          </cell>
          <cell r="R6555"/>
          <cell r="S6555" t="str">
            <v/>
          </cell>
          <cell r="T6555"/>
          <cell r="U6555"/>
          <cell r="V6555" t="str">
            <v/>
          </cell>
        </row>
        <row r="6556">
          <cell r="A6556"/>
          <cell r="B6556" t="str">
            <v/>
          </cell>
          <cell r="C6556"/>
          <cell r="D6556" t="str">
            <v/>
          </cell>
          <cell r="E6556" t="str">
            <v/>
          </cell>
          <cell r="F6556" t="str">
            <v/>
          </cell>
          <cell r="G6556" t="str">
            <v/>
          </cell>
          <cell r="H6556" t="str">
            <v/>
          </cell>
          <cell r="I6556"/>
          <cell r="J6556"/>
          <cell r="K6556"/>
          <cell r="L6556"/>
          <cell r="M6556" t="str">
            <v/>
          </cell>
          <cell r="N6556"/>
          <cell r="O6556"/>
          <cell r="P6556"/>
          <cell r="Q6556" t="str">
            <v/>
          </cell>
          <cell r="R6556"/>
          <cell r="S6556" t="str">
            <v/>
          </cell>
          <cell r="T6556"/>
          <cell r="U6556"/>
          <cell r="V6556" t="str">
            <v/>
          </cell>
        </row>
        <row r="6557">
          <cell r="A6557"/>
          <cell r="B6557" t="str">
            <v/>
          </cell>
          <cell r="C6557"/>
          <cell r="D6557" t="str">
            <v/>
          </cell>
          <cell r="E6557" t="str">
            <v/>
          </cell>
          <cell r="F6557" t="str">
            <v/>
          </cell>
          <cell r="G6557" t="str">
            <v/>
          </cell>
          <cell r="H6557" t="str">
            <v/>
          </cell>
          <cell r="I6557"/>
          <cell r="J6557"/>
          <cell r="K6557"/>
          <cell r="L6557"/>
          <cell r="M6557" t="str">
            <v/>
          </cell>
          <cell r="N6557"/>
          <cell r="O6557"/>
          <cell r="P6557"/>
          <cell r="Q6557" t="str">
            <v/>
          </cell>
          <cell r="R6557"/>
          <cell r="S6557" t="str">
            <v/>
          </cell>
          <cell r="T6557"/>
          <cell r="U6557"/>
          <cell r="V6557" t="str">
            <v/>
          </cell>
        </row>
        <row r="6558">
          <cell r="A6558"/>
          <cell r="B6558" t="str">
            <v/>
          </cell>
          <cell r="C6558"/>
          <cell r="D6558" t="str">
            <v/>
          </cell>
          <cell r="E6558" t="str">
            <v/>
          </cell>
          <cell r="F6558" t="str">
            <v/>
          </cell>
          <cell r="G6558" t="str">
            <v/>
          </cell>
          <cell r="H6558" t="str">
            <v/>
          </cell>
          <cell r="I6558"/>
          <cell r="J6558"/>
          <cell r="K6558"/>
          <cell r="L6558"/>
          <cell r="M6558" t="str">
            <v/>
          </cell>
          <cell r="N6558"/>
          <cell r="O6558"/>
          <cell r="P6558"/>
          <cell r="Q6558" t="str">
            <v/>
          </cell>
          <cell r="R6558"/>
          <cell r="S6558" t="str">
            <v/>
          </cell>
          <cell r="T6558"/>
          <cell r="U6558"/>
          <cell r="V6558" t="str">
            <v/>
          </cell>
        </row>
        <row r="6559">
          <cell r="A6559"/>
          <cell r="B6559" t="str">
            <v/>
          </cell>
          <cell r="C6559"/>
          <cell r="D6559" t="str">
            <v/>
          </cell>
          <cell r="E6559" t="str">
            <v/>
          </cell>
          <cell r="F6559" t="str">
            <v/>
          </cell>
          <cell r="G6559" t="str">
            <v/>
          </cell>
          <cell r="H6559" t="str">
            <v/>
          </cell>
          <cell r="I6559"/>
          <cell r="J6559"/>
          <cell r="K6559"/>
          <cell r="L6559"/>
          <cell r="M6559" t="str">
            <v/>
          </cell>
          <cell r="N6559"/>
          <cell r="O6559"/>
          <cell r="P6559"/>
          <cell r="Q6559" t="str">
            <v/>
          </cell>
          <cell r="R6559"/>
          <cell r="S6559" t="str">
            <v/>
          </cell>
          <cell r="T6559"/>
          <cell r="U6559"/>
          <cell r="V6559" t="str">
            <v/>
          </cell>
        </row>
        <row r="6560">
          <cell r="A6560"/>
          <cell r="B6560" t="str">
            <v/>
          </cell>
          <cell r="C6560"/>
          <cell r="D6560" t="str">
            <v/>
          </cell>
          <cell r="E6560" t="str">
            <v/>
          </cell>
          <cell r="F6560" t="str">
            <v/>
          </cell>
          <cell r="G6560" t="str">
            <v/>
          </cell>
          <cell r="H6560" t="str">
            <v/>
          </cell>
          <cell r="I6560"/>
          <cell r="J6560"/>
          <cell r="K6560"/>
          <cell r="L6560"/>
          <cell r="M6560" t="str">
            <v/>
          </cell>
          <cell r="N6560"/>
          <cell r="O6560"/>
          <cell r="P6560"/>
          <cell r="Q6560" t="str">
            <v/>
          </cell>
          <cell r="R6560"/>
          <cell r="S6560" t="str">
            <v/>
          </cell>
          <cell r="T6560"/>
          <cell r="U6560"/>
          <cell r="V6560" t="str">
            <v/>
          </cell>
        </row>
        <row r="6561">
          <cell r="A6561"/>
          <cell r="B6561" t="str">
            <v/>
          </cell>
          <cell r="C6561"/>
          <cell r="D6561" t="str">
            <v/>
          </cell>
          <cell r="E6561" t="str">
            <v/>
          </cell>
          <cell r="F6561" t="str">
            <v/>
          </cell>
          <cell r="G6561" t="str">
            <v/>
          </cell>
          <cell r="H6561" t="str">
            <v/>
          </cell>
          <cell r="I6561"/>
          <cell r="J6561"/>
          <cell r="K6561"/>
          <cell r="L6561"/>
          <cell r="M6561" t="str">
            <v/>
          </cell>
          <cell r="N6561"/>
          <cell r="O6561"/>
          <cell r="P6561"/>
          <cell r="Q6561" t="str">
            <v/>
          </cell>
          <cell r="R6561"/>
          <cell r="S6561" t="str">
            <v/>
          </cell>
          <cell r="T6561"/>
          <cell r="U6561"/>
          <cell r="V6561" t="str">
            <v/>
          </cell>
        </row>
        <row r="6562">
          <cell r="A6562"/>
          <cell r="B6562" t="str">
            <v/>
          </cell>
          <cell r="C6562"/>
          <cell r="D6562" t="str">
            <v/>
          </cell>
          <cell r="E6562" t="str">
            <v/>
          </cell>
          <cell r="F6562" t="str">
            <v/>
          </cell>
          <cell r="G6562" t="str">
            <v/>
          </cell>
          <cell r="H6562" t="str">
            <v/>
          </cell>
          <cell r="I6562"/>
          <cell r="J6562"/>
          <cell r="K6562"/>
          <cell r="L6562"/>
          <cell r="M6562" t="str">
            <v/>
          </cell>
          <cell r="N6562"/>
          <cell r="O6562"/>
          <cell r="P6562"/>
          <cell r="Q6562" t="str">
            <v/>
          </cell>
          <cell r="R6562"/>
          <cell r="S6562" t="str">
            <v/>
          </cell>
          <cell r="T6562"/>
          <cell r="U6562"/>
          <cell r="V6562" t="str">
            <v/>
          </cell>
        </row>
        <row r="6563">
          <cell r="A6563"/>
          <cell r="B6563" t="str">
            <v/>
          </cell>
          <cell r="C6563"/>
          <cell r="D6563" t="str">
            <v/>
          </cell>
          <cell r="E6563" t="str">
            <v/>
          </cell>
          <cell r="F6563" t="str">
            <v/>
          </cell>
          <cell r="G6563" t="str">
            <v/>
          </cell>
          <cell r="H6563" t="str">
            <v/>
          </cell>
          <cell r="I6563"/>
          <cell r="J6563"/>
          <cell r="K6563"/>
          <cell r="L6563"/>
          <cell r="M6563" t="str">
            <v/>
          </cell>
          <cell r="N6563"/>
          <cell r="O6563"/>
          <cell r="P6563"/>
          <cell r="Q6563" t="str">
            <v/>
          </cell>
          <cell r="R6563"/>
          <cell r="S6563" t="str">
            <v/>
          </cell>
          <cell r="T6563"/>
          <cell r="U6563"/>
          <cell r="V6563" t="str">
            <v/>
          </cell>
        </row>
        <row r="6564">
          <cell r="A6564"/>
          <cell r="B6564" t="str">
            <v/>
          </cell>
          <cell r="C6564"/>
          <cell r="D6564" t="str">
            <v/>
          </cell>
          <cell r="E6564" t="str">
            <v/>
          </cell>
          <cell r="F6564" t="str">
            <v/>
          </cell>
          <cell r="G6564" t="str">
            <v/>
          </cell>
          <cell r="H6564" t="str">
            <v/>
          </cell>
          <cell r="I6564"/>
          <cell r="J6564"/>
          <cell r="K6564"/>
          <cell r="L6564"/>
          <cell r="M6564" t="str">
            <v/>
          </cell>
          <cell r="N6564"/>
          <cell r="O6564"/>
          <cell r="P6564"/>
          <cell r="Q6564" t="str">
            <v/>
          </cell>
          <cell r="R6564"/>
          <cell r="S6564" t="str">
            <v/>
          </cell>
          <cell r="T6564"/>
          <cell r="U6564"/>
          <cell r="V6564" t="str">
            <v/>
          </cell>
        </row>
        <row r="6565">
          <cell r="A6565"/>
          <cell r="B6565" t="str">
            <v/>
          </cell>
          <cell r="C6565"/>
          <cell r="D6565" t="str">
            <v/>
          </cell>
          <cell r="E6565" t="str">
            <v/>
          </cell>
          <cell r="F6565" t="str">
            <v/>
          </cell>
          <cell r="G6565" t="str">
            <v/>
          </cell>
          <cell r="H6565" t="str">
            <v/>
          </cell>
          <cell r="I6565"/>
          <cell r="J6565"/>
          <cell r="K6565"/>
          <cell r="L6565"/>
          <cell r="M6565" t="str">
            <v/>
          </cell>
          <cell r="N6565"/>
          <cell r="O6565"/>
          <cell r="P6565"/>
          <cell r="Q6565" t="str">
            <v/>
          </cell>
          <cell r="R6565"/>
          <cell r="S6565" t="str">
            <v/>
          </cell>
          <cell r="T6565"/>
          <cell r="U6565"/>
          <cell r="V6565" t="str">
            <v/>
          </cell>
        </row>
        <row r="6566">
          <cell r="A6566"/>
          <cell r="B6566" t="str">
            <v/>
          </cell>
          <cell r="C6566"/>
          <cell r="D6566" t="str">
            <v/>
          </cell>
          <cell r="E6566" t="str">
            <v/>
          </cell>
          <cell r="F6566" t="str">
            <v/>
          </cell>
          <cell r="G6566" t="str">
            <v/>
          </cell>
          <cell r="H6566" t="str">
            <v/>
          </cell>
          <cell r="I6566"/>
          <cell r="J6566"/>
          <cell r="K6566"/>
          <cell r="L6566"/>
          <cell r="M6566" t="str">
            <v/>
          </cell>
          <cell r="N6566"/>
          <cell r="O6566"/>
          <cell r="P6566"/>
          <cell r="Q6566" t="str">
            <v/>
          </cell>
          <cell r="R6566"/>
          <cell r="S6566" t="str">
            <v/>
          </cell>
          <cell r="T6566"/>
          <cell r="U6566"/>
          <cell r="V6566" t="str">
            <v/>
          </cell>
        </row>
        <row r="6567">
          <cell r="A6567"/>
          <cell r="B6567" t="str">
            <v/>
          </cell>
          <cell r="C6567"/>
          <cell r="D6567" t="str">
            <v/>
          </cell>
          <cell r="E6567" t="str">
            <v/>
          </cell>
          <cell r="F6567" t="str">
            <v/>
          </cell>
          <cell r="G6567" t="str">
            <v/>
          </cell>
          <cell r="H6567" t="str">
            <v/>
          </cell>
          <cell r="I6567"/>
          <cell r="J6567"/>
          <cell r="K6567"/>
          <cell r="L6567"/>
          <cell r="M6567" t="str">
            <v/>
          </cell>
          <cell r="N6567"/>
          <cell r="O6567"/>
          <cell r="P6567"/>
          <cell r="Q6567" t="str">
            <v/>
          </cell>
          <cell r="R6567"/>
          <cell r="S6567" t="str">
            <v/>
          </cell>
          <cell r="T6567"/>
          <cell r="U6567"/>
          <cell r="V6567" t="str">
            <v/>
          </cell>
        </row>
        <row r="6568">
          <cell r="A6568"/>
          <cell r="B6568" t="str">
            <v/>
          </cell>
          <cell r="C6568"/>
          <cell r="D6568" t="str">
            <v/>
          </cell>
          <cell r="E6568" t="str">
            <v/>
          </cell>
          <cell r="F6568" t="str">
            <v/>
          </cell>
          <cell r="G6568" t="str">
            <v/>
          </cell>
          <cell r="H6568" t="str">
            <v/>
          </cell>
          <cell r="I6568"/>
          <cell r="J6568"/>
          <cell r="K6568"/>
          <cell r="L6568"/>
          <cell r="M6568" t="str">
            <v/>
          </cell>
          <cell r="N6568"/>
          <cell r="O6568"/>
          <cell r="P6568"/>
          <cell r="Q6568" t="str">
            <v/>
          </cell>
          <cell r="R6568"/>
          <cell r="S6568" t="str">
            <v/>
          </cell>
          <cell r="T6568"/>
          <cell r="U6568"/>
          <cell r="V6568" t="str">
            <v/>
          </cell>
        </row>
        <row r="6569">
          <cell r="A6569"/>
          <cell r="B6569" t="str">
            <v/>
          </cell>
          <cell r="C6569"/>
          <cell r="D6569" t="str">
            <v/>
          </cell>
          <cell r="E6569" t="str">
            <v/>
          </cell>
          <cell r="F6569" t="str">
            <v/>
          </cell>
          <cell r="G6569" t="str">
            <v/>
          </cell>
          <cell r="H6569" t="str">
            <v/>
          </cell>
          <cell r="I6569"/>
          <cell r="J6569"/>
          <cell r="K6569"/>
          <cell r="L6569"/>
          <cell r="M6569" t="str">
            <v/>
          </cell>
          <cell r="N6569"/>
          <cell r="O6569"/>
          <cell r="P6569"/>
          <cell r="Q6569" t="str">
            <v/>
          </cell>
          <cell r="R6569"/>
          <cell r="S6569" t="str">
            <v/>
          </cell>
          <cell r="T6569"/>
          <cell r="U6569"/>
          <cell r="V6569" t="str">
            <v/>
          </cell>
        </row>
        <row r="6570">
          <cell r="A6570"/>
          <cell r="B6570" t="str">
            <v/>
          </cell>
          <cell r="C6570"/>
          <cell r="D6570" t="str">
            <v/>
          </cell>
          <cell r="E6570" t="str">
            <v/>
          </cell>
          <cell r="F6570" t="str">
            <v/>
          </cell>
          <cell r="G6570" t="str">
            <v/>
          </cell>
          <cell r="H6570" t="str">
            <v/>
          </cell>
          <cell r="I6570"/>
          <cell r="J6570"/>
          <cell r="K6570"/>
          <cell r="L6570"/>
          <cell r="M6570" t="str">
            <v/>
          </cell>
          <cell r="N6570"/>
          <cell r="O6570"/>
          <cell r="P6570"/>
          <cell r="Q6570" t="str">
            <v/>
          </cell>
          <cell r="R6570"/>
          <cell r="S6570" t="str">
            <v/>
          </cell>
          <cell r="T6570"/>
          <cell r="U6570"/>
          <cell r="V6570" t="str">
            <v/>
          </cell>
        </row>
        <row r="6571">
          <cell r="A6571"/>
          <cell r="B6571" t="str">
            <v/>
          </cell>
          <cell r="C6571"/>
          <cell r="D6571" t="str">
            <v/>
          </cell>
          <cell r="E6571" t="str">
            <v/>
          </cell>
          <cell r="F6571" t="str">
            <v/>
          </cell>
          <cell r="G6571" t="str">
            <v/>
          </cell>
          <cell r="H6571" t="str">
            <v/>
          </cell>
          <cell r="I6571"/>
          <cell r="J6571"/>
          <cell r="K6571"/>
          <cell r="L6571"/>
          <cell r="M6571" t="str">
            <v/>
          </cell>
          <cell r="N6571"/>
          <cell r="O6571"/>
          <cell r="P6571"/>
          <cell r="Q6571" t="str">
            <v/>
          </cell>
          <cell r="R6571"/>
          <cell r="S6571" t="str">
            <v/>
          </cell>
          <cell r="T6571"/>
          <cell r="U6571"/>
          <cell r="V6571" t="str">
            <v/>
          </cell>
        </row>
        <row r="6572">
          <cell r="A6572"/>
          <cell r="B6572" t="str">
            <v/>
          </cell>
          <cell r="C6572"/>
          <cell r="D6572" t="str">
            <v/>
          </cell>
          <cell r="E6572" t="str">
            <v/>
          </cell>
          <cell r="F6572" t="str">
            <v/>
          </cell>
          <cell r="G6572" t="str">
            <v/>
          </cell>
          <cell r="H6572" t="str">
            <v/>
          </cell>
          <cell r="I6572"/>
          <cell r="J6572"/>
          <cell r="K6572"/>
          <cell r="L6572"/>
          <cell r="M6572" t="str">
            <v/>
          </cell>
          <cell r="N6572"/>
          <cell r="O6572"/>
          <cell r="P6572"/>
          <cell r="Q6572" t="str">
            <v/>
          </cell>
          <cell r="R6572"/>
          <cell r="S6572" t="str">
            <v/>
          </cell>
          <cell r="T6572"/>
          <cell r="U6572"/>
          <cell r="V6572" t="str">
            <v/>
          </cell>
        </row>
        <row r="6573">
          <cell r="A6573"/>
          <cell r="B6573" t="str">
            <v/>
          </cell>
          <cell r="C6573"/>
          <cell r="D6573" t="str">
            <v/>
          </cell>
          <cell r="E6573" t="str">
            <v/>
          </cell>
          <cell r="F6573" t="str">
            <v/>
          </cell>
          <cell r="G6573" t="str">
            <v/>
          </cell>
          <cell r="H6573" t="str">
            <v/>
          </cell>
          <cell r="I6573"/>
          <cell r="J6573"/>
          <cell r="K6573"/>
          <cell r="L6573"/>
          <cell r="M6573" t="str">
            <v/>
          </cell>
          <cell r="N6573"/>
          <cell r="O6573"/>
          <cell r="P6573"/>
          <cell r="Q6573" t="str">
            <v/>
          </cell>
          <cell r="R6573"/>
          <cell r="S6573" t="str">
            <v/>
          </cell>
          <cell r="T6573"/>
          <cell r="U6573"/>
          <cell r="V6573" t="str">
            <v/>
          </cell>
        </row>
        <row r="6574">
          <cell r="A6574"/>
          <cell r="B6574" t="str">
            <v/>
          </cell>
          <cell r="C6574"/>
          <cell r="D6574" t="str">
            <v/>
          </cell>
          <cell r="E6574" t="str">
            <v/>
          </cell>
          <cell r="F6574" t="str">
            <v/>
          </cell>
          <cell r="G6574" t="str">
            <v/>
          </cell>
          <cell r="H6574" t="str">
            <v/>
          </cell>
          <cell r="I6574"/>
          <cell r="J6574"/>
          <cell r="K6574"/>
          <cell r="L6574"/>
          <cell r="M6574" t="str">
            <v/>
          </cell>
          <cell r="N6574"/>
          <cell r="O6574"/>
          <cell r="P6574"/>
          <cell r="Q6574" t="str">
            <v/>
          </cell>
          <cell r="R6574"/>
          <cell r="S6574" t="str">
            <v/>
          </cell>
          <cell r="T6574"/>
          <cell r="U6574"/>
          <cell r="V6574" t="str">
            <v/>
          </cell>
        </row>
        <row r="6575">
          <cell r="A6575"/>
          <cell r="B6575" t="str">
            <v/>
          </cell>
          <cell r="C6575"/>
          <cell r="D6575" t="str">
            <v/>
          </cell>
          <cell r="E6575" t="str">
            <v/>
          </cell>
          <cell r="F6575" t="str">
            <v/>
          </cell>
          <cell r="G6575" t="str">
            <v/>
          </cell>
          <cell r="H6575" t="str">
            <v/>
          </cell>
          <cell r="I6575"/>
          <cell r="J6575"/>
          <cell r="K6575"/>
          <cell r="L6575"/>
          <cell r="M6575" t="str">
            <v/>
          </cell>
          <cell r="N6575"/>
          <cell r="O6575"/>
          <cell r="P6575"/>
          <cell r="Q6575" t="str">
            <v/>
          </cell>
          <cell r="R6575"/>
          <cell r="S6575" t="str">
            <v/>
          </cell>
          <cell r="T6575"/>
          <cell r="U6575"/>
          <cell r="V6575" t="str">
            <v/>
          </cell>
        </row>
        <row r="6576">
          <cell r="A6576"/>
          <cell r="B6576" t="str">
            <v/>
          </cell>
          <cell r="C6576"/>
          <cell r="D6576" t="str">
            <v/>
          </cell>
          <cell r="E6576" t="str">
            <v/>
          </cell>
          <cell r="F6576" t="str">
            <v/>
          </cell>
          <cell r="G6576" t="str">
            <v/>
          </cell>
          <cell r="H6576" t="str">
            <v/>
          </cell>
          <cell r="I6576"/>
          <cell r="J6576"/>
          <cell r="K6576"/>
          <cell r="L6576"/>
          <cell r="M6576" t="str">
            <v/>
          </cell>
          <cell r="N6576"/>
          <cell r="O6576"/>
          <cell r="P6576"/>
          <cell r="Q6576" t="str">
            <v/>
          </cell>
          <cell r="R6576"/>
          <cell r="S6576" t="str">
            <v/>
          </cell>
          <cell r="T6576"/>
          <cell r="U6576"/>
          <cell r="V6576" t="str">
            <v/>
          </cell>
        </row>
        <row r="6577">
          <cell r="A6577"/>
          <cell r="B6577" t="str">
            <v/>
          </cell>
          <cell r="C6577"/>
          <cell r="D6577" t="str">
            <v/>
          </cell>
          <cell r="E6577" t="str">
            <v/>
          </cell>
          <cell r="F6577" t="str">
            <v/>
          </cell>
          <cell r="G6577" t="str">
            <v/>
          </cell>
          <cell r="H6577" t="str">
            <v/>
          </cell>
          <cell r="I6577"/>
          <cell r="J6577"/>
          <cell r="K6577"/>
          <cell r="L6577"/>
          <cell r="M6577" t="str">
            <v/>
          </cell>
          <cell r="N6577"/>
          <cell r="O6577"/>
          <cell r="P6577"/>
          <cell r="Q6577" t="str">
            <v/>
          </cell>
          <cell r="R6577"/>
          <cell r="S6577" t="str">
            <v/>
          </cell>
          <cell r="T6577"/>
          <cell r="U6577"/>
          <cell r="V6577" t="str">
            <v/>
          </cell>
        </row>
        <row r="6578">
          <cell r="A6578"/>
          <cell r="B6578" t="str">
            <v/>
          </cell>
          <cell r="C6578"/>
          <cell r="D6578" t="str">
            <v/>
          </cell>
          <cell r="E6578" t="str">
            <v/>
          </cell>
          <cell r="F6578" t="str">
            <v/>
          </cell>
          <cell r="G6578" t="str">
            <v/>
          </cell>
          <cell r="H6578" t="str">
            <v/>
          </cell>
          <cell r="I6578"/>
          <cell r="J6578"/>
          <cell r="K6578"/>
          <cell r="L6578"/>
          <cell r="M6578" t="str">
            <v/>
          </cell>
          <cell r="N6578"/>
          <cell r="O6578"/>
          <cell r="P6578"/>
          <cell r="Q6578" t="str">
            <v/>
          </cell>
          <cell r="R6578"/>
          <cell r="S6578" t="str">
            <v/>
          </cell>
          <cell r="T6578"/>
          <cell r="U6578"/>
          <cell r="V6578" t="str">
            <v/>
          </cell>
        </row>
        <row r="6579">
          <cell r="A6579"/>
          <cell r="B6579" t="str">
            <v/>
          </cell>
          <cell r="C6579"/>
          <cell r="D6579" t="str">
            <v/>
          </cell>
          <cell r="E6579" t="str">
            <v/>
          </cell>
          <cell r="F6579" t="str">
            <v/>
          </cell>
          <cell r="G6579" t="str">
            <v/>
          </cell>
          <cell r="H6579" t="str">
            <v/>
          </cell>
          <cell r="I6579"/>
          <cell r="J6579"/>
          <cell r="K6579"/>
          <cell r="L6579"/>
          <cell r="M6579" t="str">
            <v/>
          </cell>
          <cell r="N6579"/>
          <cell r="O6579"/>
          <cell r="P6579"/>
          <cell r="Q6579" t="str">
            <v/>
          </cell>
          <cell r="R6579"/>
          <cell r="S6579" t="str">
            <v/>
          </cell>
          <cell r="T6579"/>
          <cell r="U6579"/>
          <cell r="V6579" t="str">
            <v/>
          </cell>
        </row>
        <row r="6580">
          <cell r="A6580"/>
          <cell r="B6580" t="str">
            <v/>
          </cell>
          <cell r="C6580"/>
          <cell r="D6580" t="str">
            <v/>
          </cell>
          <cell r="E6580" t="str">
            <v/>
          </cell>
          <cell r="F6580" t="str">
            <v/>
          </cell>
          <cell r="G6580" t="str">
            <v/>
          </cell>
          <cell r="H6580" t="str">
            <v/>
          </cell>
          <cell r="I6580"/>
          <cell r="J6580"/>
          <cell r="K6580"/>
          <cell r="L6580"/>
          <cell r="M6580" t="str">
            <v/>
          </cell>
          <cell r="N6580"/>
          <cell r="O6580"/>
          <cell r="P6580"/>
          <cell r="Q6580" t="str">
            <v/>
          </cell>
          <cell r="R6580"/>
          <cell r="S6580" t="str">
            <v/>
          </cell>
          <cell r="T6580"/>
          <cell r="U6580"/>
          <cell r="V6580" t="str">
            <v/>
          </cell>
        </row>
        <row r="6581">
          <cell r="A6581"/>
          <cell r="B6581" t="str">
            <v/>
          </cell>
          <cell r="C6581"/>
          <cell r="D6581" t="str">
            <v/>
          </cell>
          <cell r="E6581" t="str">
            <v/>
          </cell>
          <cell r="F6581" t="str">
            <v/>
          </cell>
          <cell r="G6581" t="str">
            <v/>
          </cell>
          <cell r="H6581" t="str">
            <v/>
          </cell>
          <cell r="I6581"/>
          <cell r="J6581"/>
          <cell r="K6581"/>
          <cell r="L6581"/>
          <cell r="M6581" t="str">
            <v/>
          </cell>
          <cell r="N6581"/>
          <cell r="O6581"/>
          <cell r="P6581"/>
          <cell r="Q6581" t="str">
            <v/>
          </cell>
          <cell r="R6581"/>
          <cell r="S6581" t="str">
            <v/>
          </cell>
          <cell r="T6581"/>
          <cell r="U6581"/>
          <cell r="V6581" t="str">
            <v/>
          </cell>
        </row>
        <row r="6582">
          <cell r="A6582"/>
          <cell r="B6582" t="str">
            <v/>
          </cell>
          <cell r="C6582"/>
          <cell r="D6582" t="str">
            <v/>
          </cell>
          <cell r="E6582" t="str">
            <v/>
          </cell>
          <cell r="F6582" t="str">
            <v/>
          </cell>
          <cell r="G6582" t="str">
            <v/>
          </cell>
          <cell r="H6582" t="str">
            <v/>
          </cell>
          <cell r="I6582"/>
          <cell r="J6582"/>
          <cell r="K6582"/>
          <cell r="L6582"/>
          <cell r="M6582" t="str">
            <v/>
          </cell>
          <cell r="N6582"/>
          <cell r="O6582"/>
          <cell r="P6582"/>
          <cell r="Q6582" t="str">
            <v/>
          </cell>
          <cell r="R6582"/>
          <cell r="S6582" t="str">
            <v/>
          </cell>
          <cell r="T6582"/>
          <cell r="U6582"/>
          <cell r="V6582" t="str">
            <v/>
          </cell>
        </row>
        <row r="6583">
          <cell r="A6583"/>
          <cell r="B6583" t="str">
            <v/>
          </cell>
          <cell r="C6583"/>
          <cell r="D6583" t="str">
            <v/>
          </cell>
          <cell r="E6583" t="str">
            <v/>
          </cell>
          <cell r="F6583" t="str">
            <v/>
          </cell>
          <cell r="G6583" t="str">
            <v/>
          </cell>
          <cell r="H6583" t="str">
            <v/>
          </cell>
          <cell r="I6583"/>
          <cell r="J6583"/>
          <cell r="K6583"/>
          <cell r="L6583"/>
          <cell r="M6583" t="str">
            <v/>
          </cell>
          <cell r="N6583"/>
          <cell r="O6583"/>
          <cell r="P6583"/>
          <cell r="Q6583" t="str">
            <v/>
          </cell>
          <cell r="R6583"/>
          <cell r="S6583" t="str">
            <v/>
          </cell>
          <cell r="T6583"/>
          <cell r="U6583"/>
          <cell r="V6583" t="str">
            <v/>
          </cell>
        </row>
        <row r="6584">
          <cell r="A6584"/>
          <cell r="B6584" t="str">
            <v/>
          </cell>
          <cell r="C6584"/>
          <cell r="D6584" t="str">
            <v/>
          </cell>
          <cell r="E6584" t="str">
            <v/>
          </cell>
          <cell r="F6584" t="str">
            <v/>
          </cell>
          <cell r="G6584" t="str">
            <v/>
          </cell>
          <cell r="H6584" t="str">
            <v/>
          </cell>
          <cell r="I6584"/>
          <cell r="J6584"/>
          <cell r="K6584"/>
          <cell r="L6584"/>
          <cell r="M6584" t="str">
            <v/>
          </cell>
          <cell r="N6584"/>
          <cell r="O6584"/>
          <cell r="P6584"/>
          <cell r="Q6584" t="str">
            <v/>
          </cell>
          <cell r="R6584"/>
          <cell r="S6584" t="str">
            <v/>
          </cell>
          <cell r="T6584"/>
          <cell r="U6584"/>
          <cell r="V6584" t="str">
            <v/>
          </cell>
        </row>
        <row r="6585">
          <cell r="A6585"/>
          <cell r="B6585" t="str">
            <v/>
          </cell>
          <cell r="C6585"/>
          <cell r="D6585" t="str">
            <v/>
          </cell>
          <cell r="E6585" t="str">
            <v/>
          </cell>
          <cell r="F6585" t="str">
            <v/>
          </cell>
          <cell r="G6585" t="str">
            <v/>
          </cell>
          <cell r="H6585" t="str">
            <v/>
          </cell>
          <cell r="I6585"/>
          <cell r="J6585"/>
          <cell r="K6585"/>
          <cell r="L6585"/>
          <cell r="M6585" t="str">
            <v/>
          </cell>
          <cell r="N6585"/>
          <cell r="O6585"/>
          <cell r="P6585"/>
          <cell r="Q6585" t="str">
            <v/>
          </cell>
          <cell r="R6585"/>
          <cell r="S6585" t="str">
            <v/>
          </cell>
          <cell r="T6585"/>
          <cell r="U6585"/>
          <cell r="V6585" t="str">
            <v/>
          </cell>
        </row>
        <row r="6586">
          <cell r="A6586"/>
          <cell r="B6586" t="str">
            <v/>
          </cell>
          <cell r="C6586"/>
          <cell r="D6586" t="str">
            <v/>
          </cell>
          <cell r="E6586" t="str">
            <v/>
          </cell>
          <cell r="F6586" t="str">
            <v/>
          </cell>
          <cell r="G6586" t="str">
            <v/>
          </cell>
          <cell r="H6586" t="str">
            <v/>
          </cell>
          <cell r="I6586"/>
          <cell r="J6586"/>
          <cell r="K6586"/>
          <cell r="L6586"/>
          <cell r="M6586" t="str">
            <v/>
          </cell>
          <cell r="N6586"/>
          <cell r="O6586"/>
          <cell r="P6586"/>
          <cell r="Q6586" t="str">
            <v/>
          </cell>
          <cell r="R6586"/>
          <cell r="S6586" t="str">
            <v/>
          </cell>
          <cell r="T6586"/>
          <cell r="U6586"/>
          <cell r="V6586" t="str">
            <v/>
          </cell>
        </row>
        <row r="6587">
          <cell r="A6587"/>
          <cell r="B6587" t="str">
            <v/>
          </cell>
          <cell r="C6587"/>
          <cell r="D6587" t="str">
            <v/>
          </cell>
          <cell r="E6587" t="str">
            <v/>
          </cell>
          <cell r="F6587" t="str">
            <v/>
          </cell>
          <cell r="G6587" t="str">
            <v/>
          </cell>
          <cell r="H6587" t="str">
            <v/>
          </cell>
          <cell r="I6587"/>
          <cell r="J6587"/>
          <cell r="K6587"/>
          <cell r="L6587"/>
          <cell r="M6587" t="str">
            <v/>
          </cell>
          <cell r="N6587"/>
          <cell r="O6587"/>
          <cell r="P6587"/>
          <cell r="Q6587" t="str">
            <v/>
          </cell>
          <cell r="R6587"/>
          <cell r="S6587" t="str">
            <v/>
          </cell>
          <cell r="T6587"/>
          <cell r="U6587"/>
          <cell r="V6587" t="str">
            <v/>
          </cell>
        </row>
        <row r="6588">
          <cell r="A6588"/>
          <cell r="B6588" t="str">
            <v/>
          </cell>
          <cell r="C6588"/>
          <cell r="D6588" t="str">
            <v/>
          </cell>
          <cell r="E6588" t="str">
            <v/>
          </cell>
          <cell r="F6588" t="str">
            <v/>
          </cell>
          <cell r="G6588" t="str">
            <v/>
          </cell>
          <cell r="H6588" t="str">
            <v/>
          </cell>
          <cell r="I6588"/>
          <cell r="J6588"/>
          <cell r="K6588"/>
          <cell r="L6588"/>
          <cell r="M6588" t="str">
            <v/>
          </cell>
          <cell r="N6588"/>
          <cell r="O6588"/>
          <cell r="P6588"/>
          <cell r="Q6588" t="str">
            <v/>
          </cell>
          <cell r="R6588"/>
          <cell r="S6588" t="str">
            <v/>
          </cell>
          <cell r="T6588"/>
          <cell r="U6588"/>
          <cell r="V6588" t="str">
            <v/>
          </cell>
        </row>
        <row r="6589">
          <cell r="A6589"/>
          <cell r="B6589" t="str">
            <v/>
          </cell>
          <cell r="C6589"/>
          <cell r="D6589" t="str">
            <v/>
          </cell>
          <cell r="E6589" t="str">
            <v/>
          </cell>
          <cell r="F6589" t="str">
            <v/>
          </cell>
          <cell r="G6589" t="str">
            <v/>
          </cell>
          <cell r="H6589" t="str">
            <v/>
          </cell>
          <cell r="I6589"/>
          <cell r="J6589"/>
          <cell r="K6589"/>
          <cell r="L6589"/>
          <cell r="M6589" t="str">
            <v/>
          </cell>
          <cell r="N6589"/>
          <cell r="O6589"/>
          <cell r="P6589"/>
          <cell r="Q6589" t="str">
            <v/>
          </cell>
          <cell r="R6589"/>
          <cell r="S6589" t="str">
            <v/>
          </cell>
          <cell r="T6589"/>
          <cell r="U6589"/>
          <cell r="V6589" t="str">
            <v/>
          </cell>
        </row>
        <row r="6590">
          <cell r="A6590"/>
          <cell r="B6590" t="str">
            <v/>
          </cell>
          <cell r="C6590"/>
          <cell r="D6590" t="str">
            <v/>
          </cell>
          <cell r="E6590" t="str">
            <v/>
          </cell>
          <cell r="F6590" t="str">
            <v/>
          </cell>
          <cell r="G6590" t="str">
            <v/>
          </cell>
          <cell r="H6590" t="str">
            <v/>
          </cell>
          <cell r="I6590"/>
          <cell r="J6590"/>
          <cell r="K6590"/>
          <cell r="L6590"/>
          <cell r="M6590" t="str">
            <v/>
          </cell>
          <cell r="N6590"/>
          <cell r="O6590"/>
          <cell r="P6590"/>
          <cell r="Q6590" t="str">
            <v/>
          </cell>
          <cell r="R6590"/>
          <cell r="S6590" t="str">
            <v/>
          </cell>
          <cell r="T6590"/>
          <cell r="U6590"/>
          <cell r="V6590" t="str">
            <v/>
          </cell>
        </row>
        <row r="6591">
          <cell r="A6591"/>
          <cell r="B6591" t="str">
            <v/>
          </cell>
          <cell r="C6591"/>
          <cell r="D6591" t="str">
            <v/>
          </cell>
          <cell r="E6591" t="str">
            <v/>
          </cell>
          <cell r="F6591" t="str">
            <v/>
          </cell>
          <cell r="G6591" t="str">
            <v/>
          </cell>
          <cell r="H6591" t="str">
            <v/>
          </cell>
          <cell r="I6591"/>
          <cell r="J6591"/>
          <cell r="K6591"/>
          <cell r="L6591"/>
          <cell r="M6591" t="str">
            <v/>
          </cell>
          <cell r="N6591"/>
          <cell r="O6591"/>
          <cell r="P6591"/>
          <cell r="Q6591" t="str">
            <v/>
          </cell>
          <cell r="R6591"/>
          <cell r="S6591" t="str">
            <v/>
          </cell>
          <cell r="T6591"/>
          <cell r="U6591"/>
          <cell r="V6591" t="str">
            <v/>
          </cell>
        </row>
        <row r="6592">
          <cell r="A6592"/>
          <cell r="B6592" t="str">
            <v/>
          </cell>
          <cell r="C6592"/>
          <cell r="D6592" t="str">
            <v/>
          </cell>
          <cell r="E6592" t="str">
            <v/>
          </cell>
          <cell r="F6592" t="str">
            <v/>
          </cell>
          <cell r="G6592" t="str">
            <v/>
          </cell>
          <cell r="H6592" t="str">
            <v/>
          </cell>
          <cell r="I6592"/>
          <cell r="J6592"/>
          <cell r="K6592"/>
          <cell r="L6592"/>
          <cell r="M6592" t="str">
            <v/>
          </cell>
          <cell r="N6592"/>
          <cell r="O6592"/>
          <cell r="P6592"/>
          <cell r="Q6592" t="str">
            <v/>
          </cell>
          <cell r="R6592"/>
          <cell r="S6592" t="str">
            <v/>
          </cell>
          <cell r="T6592"/>
          <cell r="U6592"/>
          <cell r="V6592" t="str">
            <v/>
          </cell>
        </row>
        <row r="6593">
          <cell r="A6593"/>
          <cell r="B6593" t="str">
            <v/>
          </cell>
          <cell r="C6593"/>
          <cell r="D6593" t="str">
            <v/>
          </cell>
          <cell r="E6593" t="str">
            <v/>
          </cell>
          <cell r="F6593" t="str">
            <v/>
          </cell>
          <cell r="G6593" t="str">
            <v/>
          </cell>
          <cell r="H6593" t="str">
            <v/>
          </cell>
          <cell r="I6593"/>
          <cell r="J6593"/>
          <cell r="K6593"/>
          <cell r="L6593"/>
          <cell r="M6593" t="str">
            <v/>
          </cell>
          <cell r="N6593"/>
          <cell r="O6593"/>
          <cell r="P6593"/>
          <cell r="Q6593" t="str">
            <v/>
          </cell>
          <cell r="R6593"/>
          <cell r="S6593" t="str">
            <v/>
          </cell>
          <cell r="T6593"/>
          <cell r="U6593"/>
          <cell r="V6593" t="str">
            <v/>
          </cell>
        </row>
        <row r="6594">
          <cell r="A6594"/>
          <cell r="B6594" t="str">
            <v/>
          </cell>
          <cell r="C6594"/>
          <cell r="D6594" t="str">
            <v/>
          </cell>
          <cell r="E6594" t="str">
            <v/>
          </cell>
          <cell r="F6594" t="str">
            <v/>
          </cell>
          <cell r="G6594" t="str">
            <v/>
          </cell>
          <cell r="H6594" t="str">
            <v/>
          </cell>
          <cell r="I6594"/>
          <cell r="J6594"/>
          <cell r="K6594"/>
          <cell r="L6594"/>
          <cell r="M6594" t="str">
            <v/>
          </cell>
          <cell r="N6594"/>
          <cell r="O6594"/>
          <cell r="P6594"/>
          <cell r="Q6594" t="str">
            <v/>
          </cell>
          <cell r="R6594"/>
          <cell r="S6594" t="str">
            <v/>
          </cell>
          <cell r="T6594"/>
          <cell r="U6594"/>
          <cell r="V6594" t="str">
            <v/>
          </cell>
        </row>
        <row r="6595">
          <cell r="A6595"/>
          <cell r="B6595" t="str">
            <v/>
          </cell>
          <cell r="C6595"/>
          <cell r="D6595" t="str">
            <v/>
          </cell>
          <cell r="E6595" t="str">
            <v/>
          </cell>
          <cell r="F6595" t="str">
            <v/>
          </cell>
          <cell r="G6595" t="str">
            <v/>
          </cell>
          <cell r="H6595" t="str">
            <v/>
          </cell>
          <cell r="I6595"/>
          <cell r="J6595"/>
          <cell r="K6595"/>
          <cell r="L6595"/>
          <cell r="M6595" t="str">
            <v/>
          </cell>
          <cell r="N6595"/>
          <cell r="O6595"/>
          <cell r="P6595"/>
          <cell r="Q6595" t="str">
            <v/>
          </cell>
          <cell r="R6595"/>
          <cell r="S6595" t="str">
            <v/>
          </cell>
          <cell r="T6595"/>
          <cell r="U6595"/>
          <cell r="V6595" t="str">
            <v/>
          </cell>
        </row>
        <row r="6596">
          <cell r="A6596"/>
          <cell r="B6596" t="str">
            <v/>
          </cell>
          <cell r="C6596"/>
          <cell r="D6596" t="str">
            <v/>
          </cell>
          <cell r="E6596" t="str">
            <v/>
          </cell>
          <cell r="F6596" t="str">
            <v/>
          </cell>
          <cell r="G6596" t="str">
            <v/>
          </cell>
          <cell r="H6596" t="str">
            <v/>
          </cell>
          <cell r="I6596"/>
          <cell r="J6596"/>
          <cell r="K6596"/>
          <cell r="L6596"/>
          <cell r="M6596" t="str">
            <v/>
          </cell>
          <cell r="N6596"/>
          <cell r="O6596"/>
          <cell r="P6596"/>
          <cell r="Q6596" t="str">
            <v/>
          </cell>
          <cell r="R6596"/>
          <cell r="S6596" t="str">
            <v/>
          </cell>
          <cell r="T6596"/>
          <cell r="U6596"/>
          <cell r="V6596" t="str">
            <v/>
          </cell>
        </row>
        <row r="6597">
          <cell r="A6597"/>
          <cell r="B6597" t="str">
            <v/>
          </cell>
          <cell r="C6597"/>
          <cell r="D6597" t="str">
            <v/>
          </cell>
          <cell r="E6597" t="str">
            <v/>
          </cell>
          <cell r="F6597" t="str">
            <v/>
          </cell>
          <cell r="G6597" t="str">
            <v/>
          </cell>
          <cell r="H6597" t="str">
            <v/>
          </cell>
          <cell r="I6597"/>
          <cell r="J6597"/>
          <cell r="K6597"/>
          <cell r="L6597"/>
          <cell r="M6597" t="str">
            <v/>
          </cell>
          <cell r="N6597"/>
          <cell r="O6597"/>
          <cell r="P6597"/>
          <cell r="Q6597" t="str">
            <v/>
          </cell>
          <cell r="R6597"/>
          <cell r="S6597" t="str">
            <v/>
          </cell>
          <cell r="T6597"/>
          <cell r="U6597"/>
          <cell r="V6597" t="str">
            <v/>
          </cell>
        </row>
        <row r="6598">
          <cell r="A6598"/>
          <cell r="B6598" t="str">
            <v/>
          </cell>
          <cell r="C6598"/>
          <cell r="D6598" t="str">
            <v/>
          </cell>
          <cell r="E6598" t="str">
            <v/>
          </cell>
          <cell r="F6598" t="str">
            <v/>
          </cell>
          <cell r="G6598" t="str">
            <v/>
          </cell>
          <cell r="H6598" t="str">
            <v/>
          </cell>
          <cell r="I6598"/>
          <cell r="J6598"/>
          <cell r="K6598"/>
          <cell r="L6598"/>
          <cell r="M6598" t="str">
            <v/>
          </cell>
          <cell r="N6598"/>
          <cell r="O6598"/>
          <cell r="P6598"/>
          <cell r="Q6598" t="str">
            <v/>
          </cell>
          <cell r="R6598"/>
          <cell r="S6598" t="str">
            <v/>
          </cell>
          <cell r="T6598"/>
          <cell r="U6598"/>
          <cell r="V6598" t="str">
            <v/>
          </cell>
        </row>
        <row r="6599">
          <cell r="A6599"/>
          <cell r="B6599" t="str">
            <v/>
          </cell>
          <cell r="C6599"/>
          <cell r="D6599" t="str">
            <v/>
          </cell>
          <cell r="E6599" t="str">
            <v/>
          </cell>
          <cell r="F6599" t="str">
            <v/>
          </cell>
          <cell r="G6599" t="str">
            <v/>
          </cell>
          <cell r="H6599" t="str">
            <v/>
          </cell>
          <cell r="I6599"/>
          <cell r="J6599"/>
          <cell r="K6599"/>
          <cell r="L6599"/>
          <cell r="M6599" t="str">
            <v/>
          </cell>
          <cell r="N6599"/>
          <cell r="O6599"/>
          <cell r="P6599"/>
          <cell r="Q6599" t="str">
            <v/>
          </cell>
          <cell r="R6599"/>
          <cell r="S6599" t="str">
            <v/>
          </cell>
          <cell r="T6599"/>
          <cell r="U6599"/>
          <cell r="V6599" t="str">
            <v/>
          </cell>
        </row>
        <row r="6600">
          <cell r="A6600"/>
          <cell r="B6600" t="str">
            <v/>
          </cell>
          <cell r="C6600"/>
          <cell r="D6600" t="str">
            <v/>
          </cell>
          <cell r="E6600" t="str">
            <v/>
          </cell>
          <cell r="F6600" t="str">
            <v/>
          </cell>
          <cell r="G6600" t="str">
            <v/>
          </cell>
          <cell r="H6600" t="str">
            <v/>
          </cell>
          <cell r="I6600"/>
          <cell r="J6600"/>
          <cell r="K6600"/>
          <cell r="L6600"/>
          <cell r="M6600" t="str">
            <v/>
          </cell>
          <cell r="N6600"/>
          <cell r="O6600"/>
          <cell r="P6600"/>
          <cell r="Q6600" t="str">
            <v/>
          </cell>
          <cell r="R6600"/>
          <cell r="S6600" t="str">
            <v/>
          </cell>
          <cell r="T6600"/>
          <cell r="U6600"/>
          <cell r="V6600" t="str">
            <v/>
          </cell>
        </row>
        <row r="6601">
          <cell r="A6601"/>
          <cell r="B6601" t="str">
            <v/>
          </cell>
          <cell r="C6601"/>
          <cell r="D6601" t="str">
            <v/>
          </cell>
          <cell r="E6601" t="str">
            <v/>
          </cell>
          <cell r="F6601" t="str">
            <v/>
          </cell>
          <cell r="G6601" t="str">
            <v/>
          </cell>
          <cell r="H6601" t="str">
            <v/>
          </cell>
          <cell r="I6601"/>
          <cell r="J6601"/>
          <cell r="K6601"/>
          <cell r="L6601"/>
          <cell r="M6601" t="str">
            <v/>
          </cell>
          <cell r="N6601"/>
          <cell r="O6601"/>
          <cell r="P6601"/>
          <cell r="Q6601" t="str">
            <v/>
          </cell>
          <cell r="R6601"/>
          <cell r="S6601" t="str">
            <v/>
          </cell>
          <cell r="T6601"/>
          <cell r="U6601"/>
          <cell r="V6601" t="str">
            <v/>
          </cell>
        </row>
        <row r="6602">
          <cell r="A6602"/>
          <cell r="B6602" t="str">
            <v/>
          </cell>
          <cell r="C6602"/>
          <cell r="D6602" t="str">
            <v/>
          </cell>
          <cell r="E6602" t="str">
            <v/>
          </cell>
          <cell r="F6602" t="str">
            <v/>
          </cell>
          <cell r="G6602" t="str">
            <v/>
          </cell>
          <cell r="H6602" t="str">
            <v/>
          </cell>
          <cell r="I6602"/>
          <cell r="J6602"/>
          <cell r="K6602"/>
          <cell r="L6602"/>
          <cell r="M6602" t="str">
            <v/>
          </cell>
          <cell r="N6602"/>
          <cell r="O6602"/>
          <cell r="P6602"/>
          <cell r="Q6602" t="str">
            <v/>
          </cell>
          <cell r="R6602"/>
          <cell r="S6602" t="str">
            <v/>
          </cell>
          <cell r="T6602"/>
          <cell r="U6602"/>
          <cell r="V6602" t="str">
            <v/>
          </cell>
        </row>
        <row r="6603">
          <cell r="A6603"/>
          <cell r="B6603" t="str">
            <v/>
          </cell>
          <cell r="C6603"/>
          <cell r="D6603" t="str">
            <v/>
          </cell>
          <cell r="E6603" t="str">
            <v/>
          </cell>
          <cell r="F6603" t="str">
            <v/>
          </cell>
          <cell r="G6603" t="str">
            <v/>
          </cell>
          <cell r="H6603" t="str">
            <v/>
          </cell>
          <cell r="I6603"/>
          <cell r="J6603"/>
          <cell r="K6603"/>
          <cell r="L6603"/>
          <cell r="M6603" t="str">
            <v/>
          </cell>
          <cell r="N6603"/>
          <cell r="O6603"/>
          <cell r="P6603"/>
          <cell r="Q6603" t="str">
            <v/>
          </cell>
          <cell r="R6603"/>
          <cell r="S6603" t="str">
            <v/>
          </cell>
          <cell r="T6603"/>
          <cell r="U6603"/>
          <cell r="V6603" t="str">
            <v/>
          </cell>
        </row>
        <row r="6604">
          <cell r="A6604"/>
          <cell r="B6604" t="str">
            <v/>
          </cell>
          <cell r="C6604"/>
          <cell r="D6604" t="str">
            <v/>
          </cell>
          <cell r="E6604" t="str">
            <v/>
          </cell>
          <cell r="F6604" t="str">
            <v/>
          </cell>
          <cell r="G6604" t="str">
            <v/>
          </cell>
          <cell r="H6604" t="str">
            <v/>
          </cell>
          <cell r="I6604"/>
          <cell r="J6604"/>
          <cell r="K6604"/>
          <cell r="L6604"/>
          <cell r="M6604" t="str">
            <v/>
          </cell>
          <cell r="N6604"/>
          <cell r="O6604"/>
          <cell r="P6604"/>
          <cell r="Q6604" t="str">
            <v/>
          </cell>
          <cell r="R6604"/>
          <cell r="S6604" t="str">
            <v/>
          </cell>
          <cell r="T6604"/>
          <cell r="U6604"/>
          <cell r="V6604" t="str">
            <v/>
          </cell>
        </row>
        <row r="6605">
          <cell r="A6605"/>
          <cell r="B6605" t="str">
            <v/>
          </cell>
          <cell r="C6605"/>
          <cell r="D6605" t="str">
            <v/>
          </cell>
          <cell r="E6605" t="str">
            <v/>
          </cell>
          <cell r="F6605" t="str">
            <v/>
          </cell>
          <cell r="G6605" t="str">
            <v/>
          </cell>
          <cell r="H6605" t="str">
            <v/>
          </cell>
          <cell r="I6605"/>
          <cell r="J6605"/>
          <cell r="K6605"/>
          <cell r="L6605"/>
          <cell r="M6605" t="str">
            <v/>
          </cell>
          <cell r="N6605"/>
          <cell r="O6605"/>
          <cell r="P6605"/>
          <cell r="Q6605" t="str">
            <v/>
          </cell>
          <cell r="R6605"/>
          <cell r="S6605" t="str">
            <v/>
          </cell>
          <cell r="T6605"/>
          <cell r="U6605"/>
          <cell r="V6605" t="str">
            <v/>
          </cell>
        </row>
        <row r="6606">
          <cell r="A6606"/>
          <cell r="B6606" t="str">
            <v/>
          </cell>
          <cell r="C6606"/>
          <cell r="D6606" t="str">
            <v/>
          </cell>
          <cell r="E6606" t="str">
            <v/>
          </cell>
          <cell r="F6606" t="str">
            <v/>
          </cell>
          <cell r="G6606" t="str">
            <v/>
          </cell>
          <cell r="H6606" t="str">
            <v/>
          </cell>
          <cell r="I6606"/>
          <cell r="J6606"/>
          <cell r="K6606"/>
          <cell r="L6606"/>
          <cell r="M6606" t="str">
            <v/>
          </cell>
          <cell r="N6606"/>
          <cell r="O6606"/>
          <cell r="P6606"/>
          <cell r="Q6606" t="str">
            <v/>
          </cell>
          <cell r="R6606"/>
          <cell r="S6606" t="str">
            <v/>
          </cell>
          <cell r="T6606"/>
          <cell r="U6606"/>
          <cell r="V6606" t="str">
            <v/>
          </cell>
        </row>
        <row r="6607">
          <cell r="A6607"/>
          <cell r="B6607" t="str">
            <v/>
          </cell>
          <cell r="C6607"/>
          <cell r="D6607" t="str">
            <v/>
          </cell>
          <cell r="E6607" t="str">
            <v/>
          </cell>
          <cell r="F6607" t="str">
            <v/>
          </cell>
          <cell r="G6607" t="str">
            <v/>
          </cell>
          <cell r="H6607" t="str">
            <v/>
          </cell>
          <cell r="I6607"/>
          <cell r="J6607"/>
          <cell r="K6607"/>
          <cell r="L6607"/>
          <cell r="M6607" t="str">
            <v/>
          </cell>
          <cell r="N6607"/>
          <cell r="O6607"/>
          <cell r="P6607"/>
          <cell r="Q6607" t="str">
            <v/>
          </cell>
          <cell r="R6607"/>
          <cell r="S6607" t="str">
            <v/>
          </cell>
          <cell r="T6607"/>
          <cell r="U6607"/>
          <cell r="V6607" t="str">
            <v/>
          </cell>
        </row>
        <row r="6608">
          <cell r="A6608"/>
          <cell r="B6608" t="str">
            <v/>
          </cell>
          <cell r="C6608"/>
          <cell r="D6608" t="str">
            <v/>
          </cell>
          <cell r="E6608" t="str">
            <v/>
          </cell>
          <cell r="F6608" t="str">
            <v/>
          </cell>
          <cell r="G6608" t="str">
            <v/>
          </cell>
          <cell r="H6608" t="str">
            <v/>
          </cell>
          <cell r="I6608"/>
          <cell r="J6608"/>
          <cell r="K6608"/>
          <cell r="L6608"/>
          <cell r="M6608" t="str">
            <v/>
          </cell>
          <cell r="N6608"/>
          <cell r="O6608"/>
          <cell r="P6608"/>
          <cell r="Q6608" t="str">
            <v/>
          </cell>
          <cell r="R6608"/>
          <cell r="S6608" t="str">
            <v/>
          </cell>
          <cell r="T6608"/>
          <cell r="U6608"/>
          <cell r="V6608" t="str">
            <v/>
          </cell>
        </row>
        <row r="6609">
          <cell r="A6609"/>
          <cell r="B6609" t="str">
            <v/>
          </cell>
          <cell r="C6609"/>
          <cell r="D6609" t="str">
            <v/>
          </cell>
          <cell r="E6609" t="str">
            <v/>
          </cell>
          <cell r="F6609" t="str">
            <v/>
          </cell>
          <cell r="G6609" t="str">
            <v/>
          </cell>
          <cell r="H6609" t="str">
            <v/>
          </cell>
          <cell r="I6609"/>
          <cell r="J6609"/>
          <cell r="K6609"/>
          <cell r="L6609"/>
          <cell r="M6609" t="str">
            <v/>
          </cell>
          <cell r="N6609"/>
          <cell r="O6609"/>
          <cell r="P6609"/>
          <cell r="Q6609" t="str">
            <v/>
          </cell>
          <cell r="R6609"/>
          <cell r="S6609" t="str">
            <v/>
          </cell>
          <cell r="T6609"/>
          <cell r="U6609"/>
          <cell r="V6609" t="str">
            <v/>
          </cell>
        </row>
        <row r="6610">
          <cell r="A6610"/>
          <cell r="B6610" t="str">
            <v/>
          </cell>
          <cell r="C6610"/>
          <cell r="D6610" t="str">
            <v/>
          </cell>
          <cell r="E6610" t="str">
            <v/>
          </cell>
          <cell r="F6610" t="str">
            <v/>
          </cell>
          <cell r="G6610" t="str">
            <v/>
          </cell>
          <cell r="H6610" t="str">
            <v/>
          </cell>
          <cell r="I6610"/>
          <cell r="J6610"/>
          <cell r="K6610"/>
          <cell r="L6610"/>
          <cell r="M6610" t="str">
            <v/>
          </cell>
          <cell r="N6610"/>
          <cell r="O6610"/>
          <cell r="P6610"/>
          <cell r="Q6610" t="str">
            <v/>
          </cell>
          <cell r="R6610"/>
          <cell r="S6610" t="str">
            <v/>
          </cell>
          <cell r="T6610"/>
          <cell r="U6610"/>
          <cell r="V6610" t="str">
            <v/>
          </cell>
        </row>
        <row r="6611">
          <cell r="A6611"/>
          <cell r="B6611" t="str">
            <v/>
          </cell>
          <cell r="C6611"/>
          <cell r="D6611" t="str">
            <v/>
          </cell>
          <cell r="E6611" t="str">
            <v/>
          </cell>
          <cell r="F6611" t="str">
            <v/>
          </cell>
          <cell r="G6611" t="str">
            <v/>
          </cell>
          <cell r="H6611" t="str">
            <v/>
          </cell>
          <cell r="I6611"/>
          <cell r="J6611"/>
          <cell r="K6611"/>
          <cell r="L6611"/>
          <cell r="M6611" t="str">
            <v/>
          </cell>
          <cell r="N6611"/>
          <cell r="O6611"/>
          <cell r="P6611"/>
          <cell r="Q6611" t="str">
            <v/>
          </cell>
          <cell r="R6611"/>
          <cell r="S6611" t="str">
            <v/>
          </cell>
          <cell r="T6611"/>
          <cell r="U6611"/>
          <cell r="V6611" t="str">
            <v/>
          </cell>
        </row>
        <row r="6612">
          <cell r="A6612"/>
          <cell r="B6612" t="str">
            <v/>
          </cell>
          <cell r="C6612"/>
          <cell r="D6612" t="str">
            <v/>
          </cell>
          <cell r="E6612" t="str">
            <v/>
          </cell>
          <cell r="F6612" t="str">
            <v/>
          </cell>
          <cell r="G6612" t="str">
            <v/>
          </cell>
          <cell r="H6612" t="str">
            <v/>
          </cell>
          <cell r="I6612"/>
          <cell r="J6612"/>
          <cell r="K6612"/>
          <cell r="L6612"/>
          <cell r="M6612" t="str">
            <v/>
          </cell>
          <cell r="N6612"/>
          <cell r="O6612"/>
          <cell r="P6612"/>
          <cell r="Q6612" t="str">
            <v/>
          </cell>
          <cell r="R6612"/>
          <cell r="S6612" t="str">
            <v/>
          </cell>
          <cell r="T6612"/>
          <cell r="U6612"/>
          <cell r="V6612" t="str">
            <v/>
          </cell>
        </row>
        <row r="6613">
          <cell r="A6613"/>
          <cell r="B6613" t="str">
            <v/>
          </cell>
          <cell r="C6613"/>
          <cell r="D6613" t="str">
            <v/>
          </cell>
          <cell r="E6613" t="str">
            <v/>
          </cell>
          <cell r="F6613" t="str">
            <v/>
          </cell>
          <cell r="G6613" t="str">
            <v/>
          </cell>
          <cell r="H6613" t="str">
            <v/>
          </cell>
          <cell r="I6613"/>
          <cell r="J6613"/>
          <cell r="K6613"/>
          <cell r="L6613"/>
          <cell r="M6613" t="str">
            <v/>
          </cell>
          <cell r="N6613"/>
          <cell r="O6613"/>
          <cell r="P6613"/>
          <cell r="Q6613" t="str">
            <v/>
          </cell>
          <cell r="R6613"/>
          <cell r="S6613" t="str">
            <v/>
          </cell>
          <cell r="T6613"/>
          <cell r="U6613"/>
          <cell r="V6613" t="str">
            <v/>
          </cell>
        </row>
        <row r="6614">
          <cell r="A6614"/>
          <cell r="B6614" t="str">
            <v/>
          </cell>
          <cell r="C6614"/>
          <cell r="D6614" t="str">
            <v/>
          </cell>
          <cell r="E6614" t="str">
            <v/>
          </cell>
          <cell r="F6614" t="str">
            <v/>
          </cell>
          <cell r="G6614" t="str">
            <v/>
          </cell>
          <cell r="H6614" t="str">
            <v/>
          </cell>
          <cell r="I6614"/>
          <cell r="J6614"/>
          <cell r="K6614"/>
          <cell r="L6614"/>
          <cell r="M6614" t="str">
            <v/>
          </cell>
          <cell r="N6614"/>
          <cell r="O6614"/>
          <cell r="P6614"/>
          <cell r="Q6614" t="str">
            <v/>
          </cell>
          <cell r="R6614"/>
          <cell r="S6614" t="str">
            <v/>
          </cell>
          <cell r="T6614"/>
          <cell r="U6614"/>
          <cell r="V6614" t="str">
            <v/>
          </cell>
        </row>
        <row r="6615">
          <cell r="A6615"/>
          <cell r="B6615" t="str">
            <v/>
          </cell>
          <cell r="C6615"/>
          <cell r="D6615" t="str">
            <v/>
          </cell>
          <cell r="E6615" t="str">
            <v/>
          </cell>
          <cell r="F6615" t="str">
            <v/>
          </cell>
          <cell r="G6615" t="str">
            <v/>
          </cell>
          <cell r="H6615" t="str">
            <v/>
          </cell>
          <cell r="I6615"/>
          <cell r="J6615"/>
          <cell r="K6615"/>
          <cell r="L6615"/>
          <cell r="M6615" t="str">
            <v/>
          </cell>
          <cell r="N6615"/>
          <cell r="O6615"/>
          <cell r="P6615"/>
          <cell r="Q6615" t="str">
            <v/>
          </cell>
          <cell r="R6615"/>
          <cell r="S6615" t="str">
            <v/>
          </cell>
          <cell r="T6615"/>
          <cell r="U6615"/>
          <cell r="V6615" t="str">
            <v/>
          </cell>
        </row>
        <row r="6616">
          <cell r="A6616"/>
          <cell r="B6616" t="str">
            <v/>
          </cell>
          <cell r="C6616"/>
          <cell r="D6616" t="str">
            <v/>
          </cell>
          <cell r="E6616" t="str">
            <v/>
          </cell>
          <cell r="F6616" t="str">
            <v/>
          </cell>
          <cell r="G6616" t="str">
            <v/>
          </cell>
          <cell r="H6616" t="str">
            <v/>
          </cell>
          <cell r="I6616"/>
          <cell r="J6616"/>
          <cell r="K6616"/>
          <cell r="L6616"/>
          <cell r="M6616" t="str">
            <v/>
          </cell>
          <cell r="N6616"/>
          <cell r="O6616"/>
          <cell r="P6616"/>
          <cell r="Q6616" t="str">
            <v/>
          </cell>
          <cell r="R6616"/>
          <cell r="S6616" t="str">
            <v/>
          </cell>
          <cell r="T6616"/>
          <cell r="U6616"/>
          <cell r="V6616" t="str">
            <v/>
          </cell>
        </row>
        <row r="6617">
          <cell r="A6617"/>
          <cell r="B6617" t="str">
            <v/>
          </cell>
          <cell r="C6617"/>
          <cell r="D6617" t="str">
            <v/>
          </cell>
          <cell r="E6617" t="str">
            <v/>
          </cell>
          <cell r="F6617" t="str">
            <v/>
          </cell>
          <cell r="G6617" t="str">
            <v/>
          </cell>
          <cell r="H6617" t="str">
            <v/>
          </cell>
          <cell r="I6617"/>
          <cell r="J6617"/>
          <cell r="K6617"/>
          <cell r="L6617"/>
          <cell r="M6617" t="str">
            <v/>
          </cell>
          <cell r="N6617"/>
          <cell r="O6617"/>
          <cell r="P6617"/>
          <cell r="Q6617" t="str">
            <v/>
          </cell>
          <cell r="R6617"/>
          <cell r="S6617" t="str">
            <v/>
          </cell>
          <cell r="T6617"/>
          <cell r="U6617"/>
          <cell r="V6617" t="str">
            <v/>
          </cell>
        </row>
        <row r="6618">
          <cell r="A6618"/>
          <cell r="B6618" t="str">
            <v/>
          </cell>
          <cell r="C6618"/>
          <cell r="D6618" t="str">
            <v/>
          </cell>
          <cell r="E6618" t="str">
            <v/>
          </cell>
          <cell r="F6618" t="str">
            <v/>
          </cell>
          <cell r="G6618" t="str">
            <v/>
          </cell>
          <cell r="H6618" t="str">
            <v/>
          </cell>
          <cell r="I6618"/>
          <cell r="J6618"/>
          <cell r="K6618"/>
          <cell r="L6618"/>
          <cell r="M6618" t="str">
            <v/>
          </cell>
          <cell r="N6618"/>
          <cell r="O6618"/>
          <cell r="P6618"/>
          <cell r="Q6618" t="str">
            <v/>
          </cell>
          <cell r="R6618"/>
          <cell r="S6618" t="str">
            <v/>
          </cell>
          <cell r="T6618"/>
          <cell r="U6618"/>
          <cell r="V6618" t="str">
            <v/>
          </cell>
        </row>
        <row r="6619">
          <cell r="A6619"/>
          <cell r="B6619" t="str">
            <v/>
          </cell>
          <cell r="C6619"/>
          <cell r="D6619" t="str">
            <v/>
          </cell>
          <cell r="E6619" t="str">
            <v/>
          </cell>
          <cell r="F6619" t="str">
            <v/>
          </cell>
          <cell r="G6619" t="str">
            <v/>
          </cell>
          <cell r="H6619" t="str">
            <v/>
          </cell>
          <cell r="I6619"/>
          <cell r="J6619"/>
          <cell r="K6619"/>
          <cell r="L6619"/>
          <cell r="M6619" t="str">
            <v/>
          </cell>
          <cell r="N6619"/>
          <cell r="O6619"/>
          <cell r="P6619"/>
          <cell r="Q6619" t="str">
            <v/>
          </cell>
          <cell r="R6619"/>
          <cell r="S6619" t="str">
            <v/>
          </cell>
          <cell r="T6619"/>
          <cell r="U6619"/>
          <cell r="V6619" t="str">
            <v/>
          </cell>
        </row>
        <row r="6620">
          <cell r="A6620"/>
          <cell r="B6620" t="str">
            <v/>
          </cell>
          <cell r="C6620"/>
          <cell r="D6620" t="str">
            <v/>
          </cell>
          <cell r="E6620" t="str">
            <v/>
          </cell>
          <cell r="F6620" t="str">
            <v/>
          </cell>
          <cell r="G6620" t="str">
            <v/>
          </cell>
          <cell r="H6620" t="str">
            <v/>
          </cell>
          <cell r="I6620"/>
          <cell r="J6620"/>
          <cell r="K6620"/>
          <cell r="L6620"/>
          <cell r="M6620" t="str">
            <v/>
          </cell>
          <cell r="N6620"/>
          <cell r="O6620"/>
          <cell r="P6620"/>
          <cell r="Q6620" t="str">
            <v/>
          </cell>
          <cell r="R6620"/>
          <cell r="S6620" t="str">
            <v/>
          </cell>
          <cell r="T6620"/>
          <cell r="U6620"/>
          <cell r="V6620" t="str">
            <v/>
          </cell>
        </row>
        <row r="6621">
          <cell r="A6621"/>
          <cell r="B6621" t="str">
            <v/>
          </cell>
          <cell r="C6621"/>
          <cell r="D6621" t="str">
            <v/>
          </cell>
          <cell r="E6621" t="str">
            <v/>
          </cell>
          <cell r="F6621" t="str">
            <v/>
          </cell>
          <cell r="G6621" t="str">
            <v/>
          </cell>
          <cell r="H6621" t="str">
            <v/>
          </cell>
          <cell r="I6621"/>
          <cell r="J6621"/>
          <cell r="K6621"/>
          <cell r="L6621"/>
          <cell r="M6621" t="str">
            <v/>
          </cell>
          <cell r="N6621"/>
          <cell r="O6621"/>
          <cell r="P6621"/>
          <cell r="Q6621" t="str">
            <v/>
          </cell>
          <cell r="R6621"/>
          <cell r="S6621" t="str">
            <v/>
          </cell>
          <cell r="T6621"/>
          <cell r="U6621"/>
          <cell r="V6621" t="str">
            <v/>
          </cell>
        </row>
        <row r="6622">
          <cell r="A6622"/>
          <cell r="B6622" t="str">
            <v/>
          </cell>
          <cell r="C6622"/>
          <cell r="D6622" t="str">
            <v/>
          </cell>
          <cell r="E6622" t="str">
            <v/>
          </cell>
          <cell r="F6622" t="str">
            <v/>
          </cell>
          <cell r="G6622" t="str">
            <v/>
          </cell>
          <cell r="H6622" t="str">
            <v/>
          </cell>
          <cell r="I6622"/>
          <cell r="J6622"/>
          <cell r="K6622"/>
          <cell r="L6622"/>
          <cell r="M6622" t="str">
            <v/>
          </cell>
          <cell r="N6622"/>
          <cell r="O6622"/>
          <cell r="P6622"/>
          <cell r="Q6622" t="str">
            <v/>
          </cell>
          <cell r="R6622"/>
          <cell r="S6622" t="str">
            <v/>
          </cell>
          <cell r="T6622"/>
          <cell r="U6622"/>
          <cell r="V6622" t="str">
            <v/>
          </cell>
        </row>
        <row r="6623">
          <cell r="A6623"/>
          <cell r="B6623" t="str">
            <v/>
          </cell>
          <cell r="C6623"/>
          <cell r="D6623" t="str">
            <v/>
          </cell>
          <cell r="E6623" t="str">
            <v/>
          </cell>
          <cell r="F6623" t="str">
            <v/>
          </cell>
          <cell r="G6623" t="str">
            <v/>
          </cell>
          <cell r="H6623" t="str">
            <v/>
          </cell>
          <cell r="I6623"/>
          <cell r="J6623"/>
          <cell r="K6623"/>
          <cell r="L6623"/>
          <cell r="M6623" t="str">
            <v/>
          </cell>
          <cell r="N6623"/>
          <cell r="O6623"/>
          <cell r="P6623"/>
          <cell r="Q6623" t="str">
            <v/>
          </cell>
          <cell r="R6623"/>
          <cell r="S6623" t="str">
            <v/>
          </cell>
          <cell r="T6623"/>
          <cell r="U6623"/>
          <cell r="V6623" t="str">
            <v/>
          </cell>
        </row>
        <row r="6624">
          <cell r="A6624"/>
          <cell r="B6624" t="str">
            <v/>
          </cell>
          <cell r="C6624"/>
          <cell r="D6624" t="str">
            <v/>
          </cell>
          <cell r="E6624" t="str">
            <v/>
          </cell>
          <cell r="F6624" t="str">
            <v/>
          </cell>
          <cell r="G6624" t="str">
            <v/>
          </cell>
          <cell r="H6624" t="str">
            <v/>
          </cell>
          <cell r="I6624"/>
          <cell r="J6624"/>
          <cell r="K6624"/>
          <cell r="L6624"/>
          <cell r="M6624" t="str">
            <v/>
          </cell>
          <cell r="N6624"/>
          <cell r="O6624"/>
          <cell r="P6624"/>
          <cell r="Q6624" t="str">
            <v/>
          </cell>
          <cell r="R6624"/>
          <cell r="S6624" t="str">
            <v/>
          </cell>
          <cell r="T6624"/>
          <cell r="U6624"/>
          <cell r="V6624" t="str">
            <v/>
          </cell>
        </row>
        <row r="6625">
          <cell r="A6625"/>
          <cell r="B6625" t="str">
            <v/>
          </cell>
          <cell r="C6625"/>
          <cell r="D6625" t="str">
            <v/>
          </cell>
          <cell r="E6625" t="str">
            <v/>
          </cell>
          <cell r="F6625" t="str">
            <v/>
          </cell>
          <cell r="G6625" t="str">
            <v/>
          </cell>
          <cell r="H6625" t="str">
            <v/>
          </cell>
          <cell r="I6625"/>
          <cell r="J6625"/>
          <cell r="K6625"/>
          <cell r="L6625"/>
          <cell r="M6625" t="str">
            <v/>
          </cell>
          <cell r="N6625"/>
          <cell r="O6625"/>
          <cell r="P6625"/>
          <cell r="Q6625" t="str">
            <v/>
          </cell>
          <cell r="R6625"/>
          <cell r="S6625" t="str">
            <v/>
          </cell>
          <cell r="T6625"/>
          <cell r="U6625"/>
          <cell r="V6625" t="str">
            <v/>
          </cell>
        </row>
        <row r="6626">
          <cell r="A6626"/>
          <cell r="B6626" t="str">
            <v/>
          </cell>
          <cell r="C6626"/>
          <cell r="D6626" t="str">
            <v/>
          </cell>
          <cell r="E6626" t="str">
            <v/>
          </cell>
          <cell r="F6626" t="str">
            <v/>
          </cell>
          <cell r="G6626" t="str">
            <v/>
          </cell>
          <cell r="H6626" t="str">
            <v/>
          </cell>
          <cell r="I6626"/>
          <cell r="J6626"/>
          <cell r="K6626"/>
          <cell r="L6626"/>
          <cell r="M6626" t="str">
            <v/>
          </cell>
          <cell r="N6626"/>
          <cell r="O6626"/>
          <cell r="P6626"/>
          <cell r="Q6626" t="str">
            <v/>
          </cell>
          <cell r="R6626"/>
          <cell r="S6626" t="str">
            <v/>
          </cell>
          <cell r="T6626"/>
          <cell r="U6626"/>
          <cell r="V6626" t="str">
            <v/>
          </cell>
        </row>
        <row r="6627">
          <cell r="A6627"/>
          <cell r="B6627" t="str">
            <v/>
          </cell>
          <cell r="C6627"/>
          <cell r="D6627" t="str">
            <v/>
          </cell>
          <cell r="E6627" t="str">
            <v/>
          </cell>
          <cell r="F6627" t="str">
            <v/>
          </cell>
          <cell r="G6627" t="str">
            <v/>
          </cell>
          <cell r="H6627" t="str">
            <v/>
          </cell>
          <cell r="I6627"/>
          <cell r="J6627"/>
          <cell r="K6627"/>
          <cell r="L6627"/>
          <cell r="M6627" t="str">
            <v/>
          </cell>
          <cell r="N6627"/>
          <cell r="O6627"/>
          <cell r="P6627"/>
          <cell r="Q6627" t="str">
            <v/>
          </cell>
          <cell r="R6627"/>
          <cell r="S6627" t="str">
            <v/>
          </cell>
          <cell r="T6627"/>
          <cell r="U6627"/>
          <cell r="V6627" t="str">
            <v/>
          </cell>
        </row>
        <row r="6628">
          <cell r="A6628"/>
          <cell r="B6628" t="str">
            <v/>
          </cell>
          <cell r="C6628"/>
          <cell r="D6628" t="str">
            <v/>
          </cell>
          <cell r="E6628" t="str">
            <v/>
          </cell>
          <cell r="F6628" t="str">
            <v/>
          </cell>
          <cell r="G6628" t="str">
            <v/>
          </cell>
          <cell r="H6628" t="str">
            <v/>
          </cell>
          <cell r="I6628"/>
          <cell r="J6628"/>
          <cell r="K6628"/>
          <cell r="L6628"/>
          <cell r="M6628" t="str">
            <v/>
          </cell>
          <cell r="N6628"/>
          <cell r="O6628"/>
          <cell r="P6628"/>
          <cell r="Q6628" t="str">
            <v/>
          </cell>
          <cell r="R6628"/>
          <cell r="S6628" t="str">
            <v/>
          </cell>
          <cell r="T6628"/>
          <cell r="U6628"/>
          <cell r="V6628" t="str">
            <v/>
          </cell>
        </row>
        <row r="6629">
          <cell r="A6629"/>
          <cell r="B6629" t="str">
            <v/>
          </cell>
          <cell r="C6629"/>
          <cell r="D6629" t="str">
            <v/>
          </cell>
          <cell r="E6629" t="str">
            <v/>
          </cell>
          <cell r="F6629" t="str">
            <v/>
          </cell>
          <cell r="G6629" t="str">
            <v/>
          </cell>
          <cell r="H6629" t="str">
            <v/>
          </cell>
          <cell r="I6629"/>
          <cell r="J6629"/>
          <cell r="K6629"/>
          <cell r="L6629"/>
          <cell r="M6629" t="str">
            <v/>
          </cell>
          <cell r="N6629"/>
          <cell r="O6629"/>
          <cell r="P6629"/>
          <cell r="Q6629" t="str">
            <v/>
          </cell>
          <cell r="R6629"/>
          <cell r="S6629" t="str">
            <v/>
          </cell>
          <cell r="T6629"/>
          <cell r="U6629"/>
          <cell r="V6629" t="str">
            <v/>
          </cell>
        </row>
        <row r="6630">
          <cell r="A6630"/>
          <cell r="B6630" t="str">
            <v/>
          </cell>
          <cell r="C6630"/>
          <cell r="D6630" t="str">
            <v/>
          </cell>
          <cell r="E6630" t="str">
            <v/>
          </cell>
          <cell r="F6630" t="str">
            <v/>
          </cell>
          <cell r="G6630" t="str">
            <v/>
          </cell>
          <cell r="H6630" t="str">
            <v/>
          </cell>
          <cell r="I6630"/>
          <cell r="J6630"/>
          <cell r="K6630"/>
          <cell r="L6630"/>
          <cell r="M6630" t="str">
            <v/>
          </cell>
          <cell r="N6630"/>
          <cell r="O6630"/>
          <cell r="P6630"/>
          <cell r="Q6630" t="str">
            <v/>
          </cell>
          <cell r="R6630"/>
          <cell r="S6630" t="str">
            <v/>
          </cell>
          <cell r="T6630"/>
          <cell r="U6630"/>
          <cell r="V6630" t="str">
            <v/>
          </cell>
        </row>
        <row r="6631">
          <cell r="A6631"/>
          <cell r="B6631" t="str">
            <v/>
          </cell>
          <cell r="C6631"/>
          <cell r="D6631" t="str">
            <v/>
          </cell>
          <cell r="E6631" t="str">
            <v/>
          </cell>
          <cell r="F6631" t="str">
            <v/>
          </cell>
          <cell r="G6631" t="str">
            <v/>
          </cell>
          <cell r="H6631" t="str">
            <v/>
          </cell>
          <cell r="I6631"/>
          <cell r="J6631"/>
          <cell r="K6631"/>
          <cell r="L6631"/>
          <cell r="M6631" t="str">
            <v/>
          </cell>
          <cell r="N6631"/>
          <cell r="O6631"/>
          <cell r="P6631"/>
          <cell r="Q6631" t="str">
            <v/>
          </cell>
          <cell r="R6631"/>
          <cell r="S6631" t="str">
            <v/>
          </cell>
          <cell r="T6631"/>
          <cell r="U6631"/>
          <cell r="V6631" t="str">
            <v/>
          </cell>
        </row>
        <row r="6632">
          <cell r="A6632"/>
          <cell r="B6632" t="str">
            <v/>
          </cell>
          <cell r="C6632"/>
          <cell r="D6632" t="str">
            <v/>
          </cell>
          <cell r="E6632" t="str">
            <v/>
          </cell>
          <cell r="F6632" t="str">
            <v/>
          </cell>
          <cell r="G6632" t="str">
            <v/>
          </cell>
          <cell r="H6632" t="str">
            <v/>
          </cell>
          <cell r="I6632"/>
          <cell r="J6632"/>
          <cell r="K6632"/>
          <cell r="L6632"/>
          <cell r="M6632" t="str">
            <v/>
          </cell>
          <cell r="N6632"/>
          <cell r="O6632"/>
          <cell r="P6632"/>
          <cell r="Q6632" t="str">
            <v/>
          </cell>
          <cell r="R6632"/>
          <cell r="S6632" t="str">
            <v/>
          </cell>
          <cell r="T6632"/>
          <cell r="U6632"/>
          <cell r="V6632" t="str">
            <v/>
          </cell>
        </row>
        <row r="6633">
          <cell r="A6633"/>
          <cell r="B6633" t="str">
            <v/>
          </cell>
          <cell r="C6633"/>
          <cell r="D6633" t="str">
            <v/>
          </cell>
          <cell r="E6633" t="str">
            <v/>
          </cell>
          <cell r="F6633" t="str">
            <v/>
          </cell>
          <cell r="G6633" t="str">
            <v/>
          </cell>
          <cell r="H6633" t="str">
            <v/>
          </cell>
          <cell r="I6633"/>
          <cell r="J6633"/>
          <cell r="K6633"/>
          <cell r="L6633"/>
          <cell r="M6633" t="str">
            <v/>
          </cell>
          <cell r="N6633"/>
          <cell r="O6633"/>
          <cell r="P6633"/>
          <cell r="Q6633" t="str">
            <v/>
          </cell>
          <cell r="R6633"/>
          <cell r="S6633" t="str">
            <v/>
          </cell>
          <cell r="T6633"/>
          <cell r="U6633"/>
          <cell r="V6633" t="str">
            <v/>
          </cell>
        </row>
        <row r="6634">
          <cell r="A6634"/>
          <cell r="B6634" t="str">
            <v/>
          </cell>
          <cell r="C6634"/>
          <cell r="D6634" t="str">
            <v/>
          </cell>
          <cell r="E6634" t="str">
            <v/>
          </cell>
          <cell r="F6634" t="str">
            <v/>
          </cell>
          <cell r="G6634" t="str">
            <v/>
          </cell>
          <cell r="H6634" t="str">
            <v/>
          </cell>
          <cell r="I6634"/>
          <cell r="J6634"/>
          <cell r="K6634"/>
          <cell r="L6634"/>
          <cell r="M6634" t="str">
            <v/>
          </cell>
          <cell r="N6634"/>
          <cell r="O6634"/>
          <cell r="P6634"/>
          <cell r="Q6634" t="str">
            <v/>
          </cell>
          <cell r="R6634"/>
          <cell r="S6634" t="str">
            <v/>
          </cell>
          <cell r="T6634"/>
          <cell r="U6634"/>
          <cell r="V6634" t="str">
            <v/>
          </cell>
        </row>
        <row r="6635">
          <cell r="A6635"/>
          <cell r="B6635" t="str">
            <v/>
          </cell>
          <cell r="C6635"/>
          <cell r="D6635" t="str">
            <v/>
          </cell>
          <cell r="E6635" t="str">
            <v/>
          </cell>
          <cell r="F6635" t="str">
            <v/>
          </cell>
          <cell r="G6635" t="str">
            <v/>
          </cell>
          <cell r="H6635" t="str">
            <v/>
          </cell>
          <cell r="I6635"/>
          <cell r="J6635"/>
          <cell r="K6635"/>
          <cell r="L6635"/>
          <cell r="M6635" t="str">
            <v/>
          </cell>
          <cell r="N6635"/>
          <cell r="O6635"/>
          <cell r="P6635"/>
          <cell r="Q6635" t="str">
            <v/>
          </cell>
          <cell r="R6635"/>
          <cell r="S6635" t="str">
            <v/>
          </cell>
          <cell r="T6635"/>
          <cell r="U6635"/>
          <cell r="V6635" t="str">
            <v/>
          </cell>
        </row>
        <row r="6636">
          <cell r="A6636"/>
          <cell r="B6636" t="str">
            <v/>
          </cell>
          <cell r="C6636"/>
          <cell r="D6636" t="str">
            <v/>
          </cell>
          <cell r="E6636" t="str">
            <v/>
          </cell>
          <cell r="F6636" t="str">
            <v/>
          </cell>
          <cell r="G6636" t="str">
            <v/>
          </cell>
          <cell r="H6636" t="str">
            <v/>
          </cell>
          <cell r="I6636"/>
          <cell r="J6636"/>
          <cell r="K6636"/>
          <cell r="L6636"/>
          <cell r="M6636" t="str">
            <v/>
          </cell>
          <cell r="N6636"/>
          <cell r="O6636"/>
          <cell r="P6636"/>
          <cell r="Q6636" t="str">
            <v/>
          </cell>
          <cell r="R6636"/>
          <cell r="S6636" t="str">
            <v/>
          </cell>
          <cell r="T6636"/>
          <cell r="U6636"/>
          <cell r="V6636" t="str">
            <v/>
          </cell>
        </row>
        <row r="6637">
          <cell r="A6637"/>
          <cell r="B6637" t="str">
            <v/>
          </cell>
          <cell r="C6637"/>
          <cell r="D6637" t="str">
            <v/>
          </cell>
          <cell r="E6637" t="str">
            <v/>
          </cell>
          <cell r="F6637" t="str">
            <v/>
          </cell>
          <cell r="G6637" t="str">
            <v/>
          </cell>
          <cell r="H6637" t="str">
            <v/>
          </cell>
          <cell r="I6637"/>
          <cell r="J6637"/>
          <cell r="K6637"/>
          <cell r="L6637"/>
          <cell r="M6637" t="str">
            <v/>
          </cell>
          <cell r="N6637"/>
          <cell r="O6637"/>
          <cell r="P6637"/>
          <cell r="Q6637" t="str">
            <v/>
          </cell>
          <cell r="R6637"/>
          <cell r="S6637" t="str">
            <v/>
          </cell>
          <cell r="T6637"/>
          <cell r="U6637"/>
          <cell r="V6637" t="str">
            <v/>
          </cell>
        </row>
        <row r="6638">
          <cell r="A6638"/>
          <cell r="B6638" t="str">
            <v/>
          </cell>
          <cell r="C6638"/>
          <cell r="D6638" t="str">
            <v/>
          </cell>
          <cell r="E6638" t="str">
            <v/>
          </cell>
          <cell r="F6638" t="str">
            <v/>
          </cell>
          <cell r="G6638" t="str">
            <v/>
          </cell>
          <cell r="H6638" t="str">
            <v/>
          </cell>
          <cell r="I6638"/>
          <cell r="J6638"/>
          <cell r="K6638"/>
          <cell r="L6638"/>
          <cell r="M6638" t="str">
            <v/>
          </cell>
          <cell r="N6638"/>
          <cell r="O6638"/>
          <cell r="P6638"/>
          <cell r="Q6638" t="str">
            <v/>
          </cell>
          <cell r="R6638"/>
          <cell r="S6638" t="str">
            <v/>
          </cell>
          <cell r="T6638"/>
          <cell r="U6638"/>
          <cell r="V6638" t="str">
            <v/>
          </cell>
        </row>
        <row r="6639">
          <cell r="A6639"/>
          <cell r="B6639" t="str">
            <v/>
          </cell>
          <cell r="C6639"/>
          <cell r="D6639" t="str">
            <v/>
          </cell>
          <cell r="E6639" t="str">
            <v/>
          </cell>
          <cell r="F6639" t="str">
            <v/>
          </cell>
          <cell r="G6639" t="str">
            <v/>
          </cell>
          <cell r="H6639" t="str">
            <v/>
          </cell>
          <cell r="I6639"/>
          <cell r="J6639"/>
          <cell r="K6639"/>
          <cell r="L6639"/>
          <cell r="M6639" t="str">
            <v/>
          </cell>
          <cell r="N6639"/>
          <cell r="O6639"/>
          <cell r="P6639"/>
          <cell r="Q6639" t="str">
            <v/>
          </cell>
          <cell r="R6639"/>
          <cell r="S6639" t="str">
            <v/>
          </cell>
          <cell r="T6639"/>
          <cell r="U6639"/>
          <cell r="V6639" t="str">
            <v/>
          </cell>
        </row>
        <row r="6640">
          <cell r="A6640"/>
          <cell r="B6640" t="str">
            <v/>
          </cell>
          <cell r="C6640"/>
          <cell r="D6640" t="str">
            <v/>
          </cell>
          <cell r="E6640" t="str">
            <v/>
          </cell>
          <cell r="F6640" t="str">
            <v/>
          </cell>
          <cell r="G6640" t="str">
            <v/>
          </cell>
          <cell r="H6640" t="str">
            <v/>
          </cell>
          <cell r="I6640"/>
          <cell r="J6640"/>
          <cell r="K6640"/>
          <cell r="L6640"/>
          <cell r="M6640" t="str">
            <v/>
          </cell>
          <cell r="N6640"/>
          <cell r="O6640"/>
          <cell r="P6640"/>
          <cell r="Q6640" t="str">
            <v/>
          </cell>
          <cell r="R6640"/>
          <cell r="S6640" t="str">
            <v/>
          </cell>
          <cell r="T6640"/>
          <cell r="U6640"/>
          <cell r="V6640" t="str">
            <v/>
          </cell>
        </row>
        <row r="6641">
          <cell r="A6641"/>
          <cell r="B6641" t="str">
            <v/>
          </cell>
          <cell r="C6641"/>
          <cell r="D6641" t="str">
            <v/>
          </cell>
          <cell r="E6641" t="str">
            <v/>
          </cell>
          <cell r="F6641" t="str">
            <v/>
          </cell>
          <cell r="G6641" t="str">
            <v/>
          </cell>
          <cell r="H6641" t="str">
            <v/>
          </cell>
          <cell r="I6641"/>
          <cell r="J6641"/>
          <cell r="K6641"/>
          <cell r="L6641"/>
          <cell r="M6641" t="str">
            <v/>
          </cell>
          <cell r="N6641"/>
          <cell r="O6641"/>
          <cell r="P6641"/>
          <cell r="Q6641" t="str">
            <v/>
          </cell>
          <cell r="R6641"/>
          <cell r="S6641" t="str">
            <v/>
          </cell>
          <cell r="T6641"/>
          <cell r="U6641"/>
          <cell r="V6641" t="str">
            <v/>
          </cell>
        </row>
        <row r="6642">
          <cell r="A6642"/>
          <cell r="B6642" t="str">
            <v/>
          </cell>
          <cell r="C6642"/>
          <cell r="D6642" t="str">
            <v/>
          </cell>
          <cell r="E6642" t="str">
            <v/>
          </cell>
          <cell r="F6642" t="str">
            <v/>
          </cell>
          <cell r="G6642" t="str">
            <v/>
          </cell>
          <cell r="H6642" t="str">
            <v/>
          </cell>
          <cell r="I6642"/>
          <cell r="J6642"/>
          <cell r="K6642"/>
          <cell r="L6642"/>
          <cell r="M6642" t="str">
            <v/>
          </cell>
          <cell r="N6642"/>
          <cell r="O6642"/>
          <cell r="P6642"/>
          <cell r="Q6642" t="str">
            <v/>
          </cell>
          <cell r="R6642"/>
          <cell r="S6642" t="str">
            <v/>
          </cell>
          <cell r="T6642"/>
          <cell r="U6642"/>
          <cell r="V6642" t="str">
            <v/>
          </cell>
        </row>
        <row r="6643">
          <cell r="A6643"/>
          <cell r="B6643" t="str">
            <v/>
          </cell>
          <cell r="C6643"/>
          <cell r="D6643" t="str">
            <v/>
          </cell>
          <cell r="E6643" t="str">
            <v/>
          </cell>
          <cell r="F6643" t="str">
            <v/>
          </cell>
          <cell r="G6643" t="str">
            <v/>
          </cell>
          <cell r="H6643" t="str">
            <v/>
          </cell>
          <cell r="I6643"/>
          <cell r="J6643"/>
          <cell r="K6643"/>
          <cell r="L6643"/>
          <cell r="M6643" t="str">
            <v/>
          </cell>
          <cell r="N6643"/>
          <cell r="O6643"/>
          <cell r="P6643"/>
          <cell r="Q6643" t="str">
            <v/>
          </cell>
          <cell r="R6643"/>
          <cell r="S6643" t="str">
            <v/>
          </cell>
          <cell r="T6643"/>
          <cell r="U6643"/>
          <cell r="V6643" t="str">
            <v/>
          </cell>
        </row>
        <row r="6644">
          <cell r="A6644"/>
          <cell r="B6644" t="str">
            <v/>
          </cell>
          <cell r="C6644"/>
          <cell r="D6644" t="str">
            <v/>
          </cell>
          <cell r="E6644" t="str">
            <v/>
          </cell>
          <cell r="F6644" t="str">
            <v/>
          </cell>
          <cell r="G6644" t="str">
            <v/>
          </cell>
          <cell r="H6644" t="str">
            <v/>
          </cell>
          <cell r="I6644"/>
          <cell r="J6644"/>
          <cell r="K6644"/>
          <cell r="L6644"/>
          <cell r="M6644" t="str">
            <v/>
          </cell>
          <cell r="N6644"/>
          <cell r="O6644"/>
          <cell r="P6644"/>
          <cell r="Q6644" t="str">
            <v/>
          </cell>
          <cell r="R6644"/>
          <cell r="S6644" t="str">
            <v/>
          </cell>
          <cell r="T6644"/>
          <cell r="U6644"/>
          <cell r="V6644" t="str">
            <v/>
          </cell>
        </row>
        <row r="6645">
          <cell r="A6645"/>
          <cell r="B6645" t="str">
            <v/>
          </cell>
          <cell r="C6645"/>
          <cell r="D6645" t="str">
            <v/>
          </cell>
          <cell r="E6645" t="str">
            <v/>
          </cell>
          <cell r="F6645" t="str">
            <v/>
          </cell>
          <cell r="G6645" t="str">
            <v/>
          </cell>
          <cell r="H6645" t="str">
            <v/>
          </cell>
          <cell r="I6645"/>
          <cell r="J6645"/>
          <cell r="K6645"/>
          <cell r="L6645"/>
          <cell r="M6645" t="str">
            <v/>
          </cell>
          <cell r="N6645"/>
          <cell r="O6645"/>
          <cell r="P6645"/>
          <cell r="Q6645" t="str">
            <v/>
          </cell>
          <cell r="R6645"/>
          <cell r="S6645" t="str">
            <v/>
          </cell>
          <cell r="T6645"/>
          <cell r="U6645"/>
          <cell r="V6645" t="str">
            <v/>
          </cell>
        </row>
        <row r="6646">
          <cell r="A6646"/>
          <cell r="B6646" t="str">
            <v/>
          </cell>
          <cell r="C6646"/>
          <cell r="D6646" t="str">
            <v/>
          </cell>
          <cell r="E6646" t="str">
            <v/>
          </cell>
          <cell r="F6646" t="str">
            <v/>
          </cell>
          <cell r="G6646" t="str">
            <v/>
          </cell>
          <cell r="H6646" t="str">
            <v/>
          </cell>
          <cell r="I6646"/>
          <cell r="J6646"/>
          <cell r="K6646"/>
          <cell r="L6646"/>
          <cell r="M6646" t="str">
            <v/>
          </cell>
          <cell r="N6646"/>
          <cell r="O6646"/>
          <cell r="P6646"/>
          <cell r="Q6646" t="str">
            <v/>
          </cell>
          <cell r="R6646"/>
          <cell r="S6646" t="str">
            <v/>
          </cell>
          <cell r="T6646"/>
          <cell r="U6646"/>
          <cell r="V6646" t="str">
            <v/>
          </cell>
        </row>
        <row r="6647">
          <cell r="A6647"/>
          <cell r="B6647" t="str">
            <v/>
          </cell>
          <cell r="C6647"/>
          <cell r="D6647" t="str">
            <v/>
          </cell>
          <cell r="E6647" t="str">
            <v/>
          </cell>
          <cell r="F6647" t="str">
            <v/>
          </cell>
          <cell r="G6647" t="str">
            <v/>
          </cell>
          <cell r="H6647" t="str">
            <v/>
          </cell>
          <cell r="I6647"/>
          <cell r="J6647"/>
          <cell r="K6647"/>
          <cell r="L6647"/>
          <cell r="M6647" t="str">
            <v/>
          </cell>
          <cell r="N6647"/>
          <cell r="O6647"/>
          <cell r="P6647"/>
          <cell r="Q6647" t="str">
            <v/>
          </cell>
          <cell r="R6647"/>
          <cell r="S6647" t="str">
            <v/>
          </cell>
          <cell r="T6647"/>
          <cell r="U6647"/>
          <cell r="V6647" t="str">
            <v/>
          </cell>
        </row>
        <row r="6648">
          <cell r="A6648"/>
          <cell r="B6648" t="str">
            <v/>
          </cell>
          <cell r="C6648"/>
          <cell r="D6648" t="str">
            <v/>
          </cell>
          <cell r="E6648" t="str">
            <v/>
          </cell>
          <cell r="F6648" t="str">
            <v/>
          </cell>
          <cell r="G6648" t="str">
            <v/>
          </cell>
          <cell r="H6648" t="str">
            <v/>
          </cell>
          <cell r="I6648"/>
          <cell r="J6648"/>
          <cell r="K6648"/>
          <cell r="L6648"/>
          <cell r="M6648" t="str">
            <v/>
          </cell>
          <cell r="N6648"/>
          <cell r="O6648"/>
          <cell r="P6648"/>
          <cell r="Q6648" t="str">
            <v/>
          </cell>
          <cell r="R6648"/>
          <cell r="S6648" t="str">
            <v/>
          </cell>
          <cell r="T6648"/>
          <cell r="U6648"/>
          <cell r="V6648" t="str">
            <v/>
          </cell>
        </row>
        <row r="6649">
          <cell r="A6649"/>
          <cell r="B6649" t="str">
            <v/>
          </cell>
          <cell r="C6649"/>
          <cell r="D6649" t="str">
            <v/>
          </cell>
          <cell r="E6649" t="str">
            <v/>
          </cell>
          <cell r="F6649" t="str">
            <v/>
          </cell>
          <cell r="G6649" t="str">
            <v/>
          </cell>
          <cell r="H6649" t="str">
            <v/>
          </cell>
          <cell r="I6649"/>
          <cell r="J6649"/>
          <cell r="K6649"/>
          <cell r="L6649"/>
          <cell r="M6649" t="str">
            <v/>
          </cell>
          <cell r="N6649"/>
          <cell r="O6649"/>
          <cell r="P6649"/>
          <cell r="Q6649" t="str">
            <v/>
          </cell>
          <cell r="R6649"/>
          <cell r="S6649" t="str">
            <v/>
          </cell>
          <cell r="T6649"/>
          <cell r="U6649"/>
          <cell r="V6649" t="str">
            <v/>
          </cell>
        </row>
        <row r="6650">
          <cell r="A6650"/>
          <cell r="B6650" t="str">
            <v/>
          </cell>
          <cell r="C6650"/>
          <cell r="D6650" t="str">
            <v/>
          </cell>
          <cell r="E6650" t="str">
            <v/>
          </cell>
          <cell r="F6650" t="str">
            <v/>
          </cell>
          <cell r="G6650" t="str">
            <v/>
          </cell>
          <cell r="H6650" t="str">
            <v/>
          </cell>
          <cell r="I6650"/>
          <cell r="J6650"/>
          <cell r="K6650"/>
          <cell r="L6650"/>
          <cell r="M6650" t="str">
            <v/>
          </cell>
          <cell r="N6650"/>
          <cell r="O6650"/>
          <cell r="P6650"/>
          <cell r="Q6650" t="str">
            <v/>
          </cell>
          <cell r="R6650"/>
          <cell r="S6650" t="str">
            <v/>
          </cell>
          <cell r="T6650"/>
          <cell r="U6650"/>
          <cell r="V6650" t="str">
            <v/>
          </cell>
        </row>
        <row r="6651">
          <cell r="A6651"/>
          <cell r="B6651" t="str">
            <v/>
          </cell>
          <cell r="C6651"/>
          <cell r="D6651" t="str">
            <v/>
          </cell>
          <cell r="E6651" t="str">
            <v/>
          </cell>
          <cell r="F6651" t="str">
            <v/>
          </cell>
          <cell r="G6651" t="str">
            <v/>
          </cell>
          <cell r="H6651" t="str">
            <v/>
          </cell>
          <cell r="I6651"/>
          <cell r="J6651"/>
          <cell r="K6651"/>
          <cell r="L6651"/>
          <cell r="M6651" t="str">
            <v/>
          </cell>
          <cell r="N6651"/>
          <cell r="O6651"/>
          <cell r="P6651"/>
          <cell r="Q6651" t="str">
            <v/>
          </cell>
          <cell r="R6651"/>
          <cell r="S6651" t="str">
            <v/>
          </cell>
          <cell r="T6651"/>
          <cell r="U6651"/>
          <cell r="V6651" t="str">
            <v/>
          </cell>
        </row>
        <row r="6652">
          <cell r="A6652"/>
          <cell r="B6652" t="str">
            <v/>
          </cell>
          <cell r="C6652"/>
          <cell r="D6652" t="str">
            <v/>
          </cell>
          <cell r="E6652" t="str">
            <v/>
          </cell>
          <cell r="F6652" t="str">
            <v/>
          </cell>
          <cell r="G6652" t="str">
            <v/>
          </cell>
          <cell r="H6652" t="str">
            <v/>
          </cell>
          <cell r="I6652"/>
          <cell r="J6652"/>
          <cell r="K6652"/>
          <cell r="L6652"/>
          <cell r="M6652" t="str">
            <v/>
          </cell>
          <cell r="N6652"/>
          <cell r="O6652"/>
          <cell r="P6652"/>
          <cell r="Q6652" t="str">
            <v/>
          </cell>
          <cell r="R6652"/>
          <cell r="S6652" t="str">
            <v/>
          </cell>
          <cell r="T6652"/>
          <cell r="U6652"/>
          <cell r="V6652" t="str">
            <v/>
          </cell>
        </row>
        <row r="6653">
          <cell r="A6653"/>
          <cell r="B6653" t="str">
            <v/>
          </cell>
          <cell r="C6653"/>
          <cell r="D6653" t="str">
            <v/>
          </cell>
          <cell r="E6653" t="str">
            <v/>
          </cell>
          <cell r="F6653" t="str">
            <v/>
          </cell>
          <cell r="G6653" t="str">
            <v/>
          </cell>
          <cell r="H6653" t="str">
            <v/>
          </cell>
          <cell r="I6653"/>
          <cell r="J6653"/>
          <cell r="K6653"/>
          <cell r="L6653"/>
          <cell r="M6653" t="str">
            <v/>
          </cell>
          <cell r="N6653"/>
          <cell r="O6653"/>
          <cell r="P6653"/>
          <cell r="Q6653" t="str">
            <v/>
          </cell>
          <cell r="R6653"/>
          <cell r="S6653" t="str">
            <v/>
          </cell>
          <cell r="T6653"/>
          <cell r="U6653"/>
          <cell r="V6653" t="str">
            <v/>
          </cell>
        </row>
        <row r="6654">
          <cell r="A6654"/>
          <cell r="B6654" t="str">
            <v/>
          </cell>
          <cell r="C6654"/>
          <cell r="D6654" t="str">
            <v/>
          </cell>
          <cell r="E6654" t="str">
            <v/>
          </cell>
          <cell r="F6654" t="str">
            <v/>
          </cell>
          <cell r="G6654" t="str">
            <v/>
          </cell>
          <cell r="H6654" t="str">
            <v/>
          </cell>
          <cell r="I6654"/>
          <cell r="J6654"/>
          <cell r="K6654"/>
          <cell r="L6654"/>
          <cell r="M6654" t="str">
            <v/>
          </cell>
          <cell r="N6654"/>
          <cell r="O6654"/>
          <cell r="P6654"/>
          <cell r="Q6654" t="str">
            <v/>
          </cell>
          <cell r="R6654"/>
          <cell r="S6654" t="str">
            <v/>
          </cell>
          <cell r="T6654"/>
          <cell r="U6654"/>
          <cell r="V6654" t="str">
            <v/>
          </cell>
        </row>
        <row r="6655">
          <cell r="A6655"/>
          <cell r="B6655" t="str">
            <v/>
          </cell>
          <cell r="C6655"/>
          <cell r="D6655" t="str">
            <v/>
          </cell>
          <cell r="E6655" t="str">
            <v/>
          </cell>
          <cell r="F6655" t="str">
            <v/>
          </cell>
          <cell r="G6655" t="str">
            <v/>
          </cell>
          <cell r="H6655" t="str">
            <v/>
          </cell>
          <cell r="I6655"/>
          <cell r="J6655"/>
          <cell r="K6655"/>
          <cell r="L6655"/>
          <cell r="M6655" t="str">
            <v/>
          </cell>
          <cell r="N6655"/>
          <cell r="O6655"/>
          <cell r="P6655"/>
          <cell r="Q6655" t="str">
            <v/>
          </cell>
          <cell r="R6655"/>
          <cell r="S6655" t="str">
            <v/>
          </cell>
          <cell r="T6655"/>
          <cell r="U6655"/>
          <cell r="V6655" t="str">
            <v/>
          </cell>
        </row>
        <row r="6656">
          <cell r="A6656"/>
          <cell r="B6656" t="str">
            <v/>
          </cell>
          <cell r="C6656"/>
          <cell r="D6656" t="str">
            <v/>
          </cell>
          <cell r="E6656" t="str">
            <v/>
          </cell>
          <cell r="F6656" t="str">
            <v/>
          </cell>
          <cell r="G6656" t="str">
            <v/>
          </cell>
          <cell r="H6656" t="str">
            <v/>
          </cell>
          <cell r="I6656"/>
          <cell r="J6656"/>
          <cell r="K6656"/>
          <cell r="L6656"/>
          <cell r="M6656" t="str">
            <v/>
          </cell>
          <cell r="N6656"/>
          <cell r="O6656"/>
          <cell r="P6656"/>
          <cell r="Q6656" t="str">
            <v/>
          </cell>
          <cell r="R6656"/>
          <cell r="S6656" t="str">
            <v/>
          </cell>
          <cell r="T6656"/>
          <cell r="U6656"/>
          <cell r="V6656" t="str">
            <v/>
          </cell>
        </row>
        <row r="6657">
          <cell r="A6657"/>
          <cell r="B6657" t="str">
            <v/>
          </cell>
          <cell r="C6657"/>
          <cell r="D6657" t="str">
            <v/>
          </cell>
          <cell r="E6657" t="str">
            <v/>
          </cell>
          <cell r="F6657" t="str">
            <v/>
          </cell>
          <cell r="G6657" t="str">
            <v/>
          </cell>
          <cell r="H6657" t="str">
            <v/>
          </cell>
          <cell r="I6657"/>
          <cell r="J6657"/>
          <cell r="K6657"/>
          <cell r="L6657"/>
          <cell r="M6657" t="str">
            <v/>
          </cell>
          <cell r="N6657"/>
          <cell r="O6657"/>
          <cell r="P6657"/>
          <cell r="Q6657" t="str">
            <v/>
          </cell>
          <cell r="R6657"/>
          <cell r="S6657" t="str">
            <v/>
          </cell>
          <cell r="T6657"/>
          <cell r="U6657"/>
          <cell r="V6657" t="str">
            <v/>
          </cell>
        </row>
        <row r="6658">
          <cell r="A6658"/>
          <cell r="B6658" t="str">
            <v/>
          </cell>
          <cell r="C6658"/>
          <cell r="D6658" t="str">
            <v/>
          </cell>
          <cell r="E6658" t="str">
            <v/>
          </cell>
          <cell r="F6658" t="str">
            <v/>
          </cell>
          <cell r="G6658" t="str">
            <v/>
          </cell>
          <cell r="H6658" t="str">
            <v/>
          </cell>
          <cell r="I6658"/>
          <cell r="J6658"/>
          <cell r="K6658"/>
          <cell r="L6658"/>
          <cell r="M6658" t="str">
            <v/>
          </cell>
          <cell r="N6658"/>
          <cell r="O6658"/>
          <cell r="P6658"/>
          <cell r="Q6658" t="str">
            <v/>
          </cell>
          <cell r="R6658"/>
          <cell r="S6658" t="str">
            <v/>
          </cell>
          <cell r="T6658"/>
          <cell r="U6658"/>
          <cell r="V6658" t="str">
            <v/>
          </cell>
        </row>
        <row r="6659">
          <cell r="A6659"/>
          <cell r="B6659" t="str">
            <v/>
          </cell>
          <cell r="C6659"/>
          <cell r="D6659" t="str">
            <v/>
          </cell>
          <cell r="E6659" t="str">
            <v/>
          </cell>
          <cell r="F6659" t="str">
            <v/>
          </cell>
          <cell r="G6659" t="str">
            <v/>
          </cell>
          <cell r="H6659" t="str">
            <v/>
          </cell>
          <cell r="I6659"/>
          <cell r="J6659"/>
          <cell r="K6659"/>
          <cell r="L6659"/>
          <cell r="M6659" t="str">
            <v/>
          </cell>
          <cell r="N6659"/>
          <cell r="O6659"/>
          <cell r="P6659"/>
          <cell r="Q6659" t="str">
            <v/>
          </cell>
          <cell r="R6659"/>
          <cell r="S6659" t="str">
            <v/>
          </cell>
          <cell r="T6659"/>
          <cell r="U6659"/>
          <cell r="V6659" t="str">
            <v/>
          </cell>
        </row>
        <row r="6660">
          <cell r="A6660"/>
          <cell r="B6660" t="str">
            <v/>
          </cell>
          <cell r="C6660"/>
          <cell r="D6660" t="str">
            <v/>
          </cell>
          <cell r="E6660" t="str">
            <v/>
          </cell>
          <cell r="F6660" t="str">
            <v/>
          </cell>
          <cell r="G6660" t="str">
            <v/>
          </cell>
          <cell r="H6660" t="str">
            <v/>
          </cell>
          <cell r="I6660"/>
          <cell r="J6660"/>
          <cell r="K6660"/>
          <cell r="L6660"/>
          <cell r="M6660" t="str">
            <v/>
          </cell>
          <cell r="N6660"/>
          <cell r="O6660"/>
          <cell r="P6660"/>
          <cell r="Q6660" t="str">
            <v/>
          </cell>
          <cell r="R6660"/>
          <cell r="S6660" t="str">
            <v/>
          </cell>
          <cell r="T6660"/>
          <cell r="U6660"/>
          <cell r="V6660" t="str">
            <v/>
          </cell>
        </row>
        <row r="6661">
          <cell r="A6661"/>
          <cell r="B6661" t="str">
            <v/>
          </cell>
          <cell r="C6661"/>
          <cell r="D6661" t="str">
            <v/>
          </cell>
          <cell r="E6661" t="str">
            <v/>
          </cell>
          <cell r="F6661" t="str">
            <v/>
          </cell>
          <cell r="G6661" t="str">
            <v/>
          </cell>
          <cell r="H6661" t="str">
            <v/>
          </cell>
          <cell r="I6661"/>
          <cell r="J6661"/>
          <cell r="K6661"/>
          <cell r="L6661"/>
          <cell r="M6661" t="str">
            <v/>
          </cell>
          <cell r="N6661"/>
          <cell r="O6661"/>
          <cell r="P6661"/>
          <cell r="Q6661" t="str">
            <v/>
          </cell>
          <cell r="R6661"/>
          <cell r="S6661" t="str">
            <v/>
          </cell>
          <cell r="T6661"/>
          <cell r="U6661"/>
          <cell r="V6661" t="str">
            <v/>
          </cell>
        </row>
        <row r="6662">
          <cell r="A6662"/>
          <cell r="B6662" t="str">
            <v/>
          </cell>
          <cell r="C6662"/>
          <cell r="D6662" t="str">
            <v/>
          </cell>
          <cell r="E6662" t="str">
            <v/>
          </cell>
          <cell r="F6662" t="str">
            <v/>
          </cell>
          <cell r="G6662" t="str">
            <v/>
          </cell>
          <cell r="H6662" t="str">
            <v/>
          </cell>
          <cell r="I6662"/>
          <cell r="J6662"/>
          <cell r="K6662"/>
          <cell r="L6662"/>
          <cell r="M6662" t="str">
            <v/>
          </cell>
          <cell r="N6662"/>
          <cell r="O6662"/>
          <cell r="P6662"/>
          <cell r="Q6662" t="str">
            <v/>
          </cell>
          <cell r="R6662"/>
          <cell r="S6662" t="str">
            <v/>
          </cell>
          <cell r="T6662"/>
          <cell r="U6662"/>
          <cell r="V6662" t="str">
            <v/>
          </cell>
        </row>
        <row r="6663">
          <cell r="A6663"/>
          <cell r="B6663" t="str">
            <v/>
          </cell>
          <cell r="C6663"/>
          <cell r="D6663" t="str">
            <v/>
          </cell>
          <cell r="E6663" t="str">
            <v/>
          </cell>
          <cell r="F6663" t="str">
            <v/>
          </cell>
          <cell r="G6663" t="str">
            <v/>
          </cell>
          <cell r="H6663" t="str">
            <v/>
          </cell>
          <cell r="I6663"/>
          <cell r="J6663"/>
          <cell r="K6663"/>
          <cell r="L6663"/>
          <cell r="M6663" t="str">
            <v/>
          </cell>
          <cell r="N6663"/>
          <cell r="O6663"/>
          <cell r="P6663"/>
          <cell r="Q6663" t="str">
            <v/>
          </cell>
          <cell r="R6663"/>
          <cell r="S6663" t="str">
            <v/>
          </cell>
          <cell r="T6663"/>
          <cell r="U6663"/>
          <cell r="V6663" t="str">
            <v/>
          </cell>
        </row>
        <row r="6664">
          <cell r="A6664"/>
          <cell r="B6664" t="str">
            <v/>
          </cell>
          <cell r="C6664"/>
          <cell r="D6664" t="str">
            <v/>
          </cell>
          <cell r="E6664" t="str">
            <v/>
          </cell>
          <cell r="F6664" t="str">
            <v/>
          </cell>
          <cell r="G6664" t="str">
            <v/>
          </cell>
          <cell r="H6664" t="str">
            <v/>
          </cell>
          <cell r="I6664"/>
          <cell r="J6664"/>
          <cell r="K6664"/>
          <cell r="L6664"/>
          <cell r="M6664" t="str">
            <v/>
          </cell>
          <cell r="N6664"/>
          <cell r="O6664"/>
          <cell r="P6664"/>
          <cell r="Q6664" t="str">
            <v/>
          </cell>
          <cell r="R6664"/>
          <cell r="S6664" t="str">
            <v/>
          </cell>
          <cell r="T6664"/>
          <cell r="U6664"/>
          <cell r="V6664" t="str">
            <v/>
          </cell>
        </row>
        <row r="6665">
          <cell r="A6665"/>
          <cell r="B6665" t="str">
            <v/>
          </cell>
          <cell r="C6665"/>
          <cell r="D6665" t="str">
            <v/>
          </cell>
          <cell r="E6665" t="str">
            <v/>
          </cell>
          <cell r="F6665" t="str">
            <v/>
          </cell>
          <cell r="G6665" t="str">
            <v/>
          </cell>
          <cell r="H6665" t="str">
            <v/>
          </cell>
          <cell r="I6665"/>
          <cell r="J6665"/>
          <cell r="K6665"/>
          <cell r="L6665"/>
          <cell r="M6665" t="str">
            <v/>
          </cell>
          <cell r="N6665"/>
          <cell r="O6665"/>
          <cell r="P6665"/>
          <cell r="Q6665" t="str">
            <v/>
          </cell>
          <cell r="R6665"/>
          <cell r="S6665" t="str">
            <v/>
          </cell>
          <cell r="T6665"/>
          <cell r="U6665"/>
          <cell r="V6665" t="str">
            <v/>
          </cell>
        </row>
        <row r="6666">
          <cell r="A6666"/>
          <cell r="B6666" t="str">
            <v/>
          </cell>
          <cell r="C6666"/>
          <cell r="D6666" t="str">
            <v/>
          </cell>
          <cell r="E6666" t="str">
            <v/>
          </cell>
          <cell r="F6666" t="str">
            <v/>
          </cell>
          <cell r="G6666" t="str">
            <v/>
          </cell>
          <cell r="H6666" t="str">
            <v/>
          </cell>
          <cell r="I6666"/>
          <cell r="J6666"/>
          <cell r="K6666"/>
          <cell r="L6666"/>
          <cell r="M6666" t="str">
            <v/>
          </cell>
          <cell r="N6666"/>
          <cell r="O6666"/>
          <cell r="P6666"/>
          <cell r="Q6666" t="str">
            <v/>
          </cell>
          <cell r="R6666"/>
          <cell r="S6666" t="str">
            <v/>
          </cell>
          <cell r="T6666"/>
          <cell r="U6666"/>
          <cell r="V6666" t="str">
            <v/>
          </cell>
        </row>
        <row r="6667">
          <cell r="A6667"/>
          <cell r="B6667" t="str">
            <v/>
          </cell>
          <cell r="C6667"/>
          <cell r="D6667" t="str">
            <v/>
          </cell>
          <cell r="E6667" t="str">
            <v/>
          </cell>
          <cell r="F6667" t="str">
            <v/>
          </cell>
          <cell r="G6667" t="str">
            <v/>
          </cell>
          <cell r="H6667" t="str">
            <v/>
          </cell>
          <cell r="I6667"/>
          <cell r="J6667"/>
          <cell r="K6667"/>
          <cell r="L6667"/>
          <cell r="M6667" t="str">
            <v/>
          </cell>
          <cell r="N6667"/>
          <cell r="O6667"/>
          <cell r="P6667"/>
          <cell r="Q6667" t="str">
            <v/>
          </cell>
          <cell r="R6667"/>
          <cell r="S6667" t="str">
            <v/>
          </cell>
          <cell r="T6667"/>
          <cell r="U6667"/>
          <cell r="V6667" t="str">
            <v/>
          </cell>
        </row>
        <row r="6668">
          <cell r="A6668"/>
          <cell r="B6668" t="str">
            <v/>
          </cell>
          <cell r="C6668"/>
          <cell r="D6668" t="str">
            <v/>
          </cell>
          <cell r="E6668" t="str">
            <v/>
          </cell>
          <cell r="F6668" t="str">
            <v/>
          </cell>
          <cell r="G6668" t="str">
            <v/>
          </cell>
          <cell r="H6668" t="str">
            <v/>
          </cell>
          <cell r="I6668"/>
          <cell r="J6668"/>
          <cell r="K6668"/>
          <cell r="L6668"/>
          <cell r="M6668" t="str">
            <v/>
          </cell>
          <cell r="N6668"/>
          <cell r="O6668"/>
          <cell r="P6668"/>
          <cell r="Q6668" t="str">
            <v/>
          </cell>
          <cell r="R6668"/>
          <cell r="S6668" t="str">
            <v/>
          </cell>
          <cell r="T6668"/>
          <cell r="U6668"/>
          <cell r="V6668" t="str">
            <v/>
          </cell>
        </row>
        <row r="6669">
          <cell r="A6669"/>
          <cell r="B6669" t="str">
            <v/>
          </cell>
          <cell r="C6669"/>
          <cell r="D6669" t="str">
            <v/>
          </cell>
          <cell r="E6669" t="str">
            <v/>
          </cell>
          <cell r="F6669" t="str">
            <v/>
          </cell>
          <cell r="G6669" t="str">
            <v/>
          </cell>
          <cell r="H6669" t="str">
            <v/>
          </cell>
          <cell r="I6669"/>
          <cell r="J6669"/>
          <cell r="K6669"/>
          <cell r="L6669"/>
          <cell r="M6669" t="str">
            <v/>
          </cell>
          <cell r="N6669"/>
          <cell r="O6669"/>
          <cell r="P6669"/>
          <cell r="Q6669" t="str">
            <v/>
          </cell>
          <cell r="R6669"/>
          <cell r="S6669" t="str">
            <v/>
          </cell>
          <cell r="T6669"/>
          <cell r="U6669"/>
          <cell r="V6669" t="str">
            <v/>
          </cell>
        </row>
        <row r="6670">
          <cell r="A6670"/>
          <cell r="B6670" t="str">
            <v/>
          </cell>
          <cell r="C6670"/>
          <cell r="D6670" t="str">
            <v/>
          </cell>
          <cell r="E6670" t="str">
            <v/>
          </cell>
          <cell r="F6670" t="str">
            <v/>
          </cell>
          <cell r="G6670" t="str">
            <v/>
          </cell>
          <cell r="H6670" t="str">
            <v/>
          </cell>
          <cell r="I6670"/>
          <cell r="J6670"/>
          <cell r="K6670"/>
          <cell r="L6670"/>
          <cell r="M6670" t="str">
            <v/>
          </cell>
          <cell r="N6670"/>
          <cell r="O6670"/>
          <cell r="P6670"/>
          <cell r="Q6670" t="str">
            <v/>
          </cell>
          <cell r="R6670"/>
          <cell r="S6670" t="str">
            <v/>
          </cell>
          <cell r="T6670"/>
          <cell r="U6670"/>
          <cell r="V6670" t="str">
            <v/>
          </cell>
        </row>
        <row r="6671">
          <cell r="A6671"/>
          <cell r="B6671" t="str">
            <v/>
          </cell>
          <cell r="C6671"/>
          <cell r="D6671" t="str">
            <v/>
          </cell>
          <cell r="E6671" t="str">
            <v/>
          </cell>
          <cell r="F6671" t="str">
            <v/>
          </cell>
          <cell r="G6671" t="str">
            <v/>
          </cell>
          <cell r="H6671" t="str">
            <v/>
          </cell>
          <cell r="I6671"/>
          <cell r="J6671"/>
          <cell r="K6671"/>
          <cell r="L6671"/>
          <cell r="M6671" t="str">
            <v/>
          </cell>
          <cell r="N6671"/>
          <cell r="O6671"/>
          <cell r="P6671"/>
          <cell r="Q6671" t="str">
            <v/>
          </cell>
          <cell r="R6671"/>
          <cell r="S6671" t="str">
            <v/>
          </cell>
          <cell r="T6671"/>
          <cell r="U6671"/>
          <cell r="V6671" t="str">
            <v/>
          </cell>
        </row>
        <row r="6672">
          <cell r="A6672"/>
          <cell r="B6672" t="str">
            <v/>
          </cell>
          <cell r="C6672"/>
          <cell r="D6672" t="str">
            <v/>
          </cell>
          <cell r="E6672" t="str">
            <v/>
          </cell>
          <cell r="F6672" t="str">
            <v/>
          </cell>
          <cell r="G6672" t="str">
            <v/>
          </cell>
          <cell r="H6672" t="str">
            <v/>
          </cell>
          <cell r="I6672"/>
          <cell r="J6672"/>
          <cell r="K6672"/>
          <cell r="L6672"/>
          <cell r="M6672" t="str">
            <v/>
          </cell>
          <cell r="N6672"/>
          <cell r="O6672"/>
          <cell r="P6672"/>
          <cell r="Q6672" t="str">
            <v/>
          </cell>
          <cell r="R6672"/>
          <cell r="S6672" t="str">
            <v/>
          </cell>
          <cell r="T6672"/>
          <cell r="U6672"/>
          <cell r="V6672" t="str">
            <v/>
          </cell>
        </row>
        <row r="6673">
          <cell r="A6673"/>
          <cell r="B6673" t="str">
            <v/>
          </cell>
          <cell r="C6673"/>
          <cell r="D6673" t="str">
            <v/>
          </cell>
          <cell r="E6673" t="str">
            <v/>
          </cell>
          <cell r="F6673" t="str">
            <v/>
          </cell>
          <cell r="G6673" t="str">
            <v/>
          </cell>
          <cell r="H6673" t="str">
            <v/>
          </cell>
          <cell r="I6673"/>
          <cell r="J6673"/>
          <cell r="K6673"/>
          <cell r="L6673"/>
          <cell r="M6673" t="str">
            <v/>
          </cell>
          <cell r="N6673"/>
          <cell r="O6673"/>
          <cell r="P6673"/>
          <cell r="Q6673" t="str">
            <v/>
          </cell>
          <cell r="R6673"/>
          <cell r="S6673" t="str">
            <v/>
          </cell>
          <cell r="T6673"/>
          <cell r="U6673"/>
          <cell r="V6673" t="str">
            <v/>
          </cell>
        </row>
        <row r="6674">
          <cell r="A6674"/>
          <cell r="B6674" t="str">
            <v/>
          </cell>
          <cell r="C6674"/>
          <cell r="D6674" t="str">
            <v/>
          </cell>
          <cell r="E6674" t="str">
            <v/>
          </cell>
          <cell r="F6674" t="str">
            <v/>
          </cell>
          <cell r="G6674" t="str">
            <v/>
          </cell>
          <cell r="H6674" t="str">
            <v/>
          </cell>
          <cell r="I6674"/>
          <cell r="J6674"/>
          <cell r="K6674"/>
          <cell r="L6674"/>
          <cell r="M6674" t="str">
            <v/>
          </cell>
          <cell r="N6674"/>
          <cell r="O6674"/>
          <cell r="P6674"/>
          <cell r="Q6674" t="str">
            <v/>
          </cell>
          <cell r="R6674"/>
          <cell r="S6674" t="str">
            <v/>
          </cell>
          <cell r="T6674"/>
          <cell r="U6674"/>
          <cell r="V6674" t="str">
            <v/>
          </cell>
        </row>
        <row r="6675">
          <cell r="A6675"/>
          <cell r="B6675" t="str">
            <v/>
          </cell>
          <cell r="C6675"/>
          <cell r="D6675" t="str">
            <v/>
          </cell>
          <cell r="E6675" t="str">
            <v/>
          </cell>
          <cell r="F6675" t="str">
            <v/>
          </cell>
          <cell r="G6675" t="str">
            <v/>
          </cell>
          <cell r="H6675" t="str">
            <v/>
          </cell>
          <cell r="I6675"/>
          <cell r="J6675"/>
          <cell r="K6675"/>
          <cell r="L6675"/>
          <cell r="M6675" t="str">
            <v/>
          </cell>
          <cell r="N6675"/>
          <cell r="O6675"/>
          <cell r="P6675"/>
          <cell r="Q6675" t="str">
            <v/>
          </cell>
          <cell r="R6675"/>
          <cell r="S6675" t="str">
            <v/>
          </cell>
          <cell r="T6675"/>
          <cell r="U6675"/>
          <cell r="V6675" t="str">
            <v/>
          </cell>
        </row>
        <row r="6676">
          <cell r="A6676"/>
          <cell r="B6676" t="str">
            <v/>
          </cell>
          <cell r="C6676"/>
          <cell r="D6676" t="str">
            <v/>
          </cell>
          <cell r="E6676" t="str">
            <v/>
          </cell>
          <cell r="F6676" t="str">
            <v/>
          </cell>
          <cell r="G6676" t="str">
            <v/>
          </cell>
          <cell r="H6676" t="str">
            <v/>
          </cell>
          <cell r="I6676"/>
          <cell r="J6676"/>
          <cell r="K6676"/>
          <cell r="L6676"/>
          <cell r="M6676" t="str">
            <v/>
          </cell>
          <cell r="N6676"/>
          <cell r="O6676"/>
          <cell r="P6676"/>
          <cell r="Q6676" t="str">
            <v/>
          </cell>
          <cell r="R6676"/>
          <cell r="S6676" t="str">
            <v/>
          </cell>
          <cell r="T6676"/>
          <cell r="U6676"/>
          <cell r="V6676" t="str">
            <v/>
          </cell>
        </row>
        <row r="6677">
          <cell r="A6677"/>
          <cell r="B6677" t="str">
            <v/>
          </cell>
          <cell r="C6677"/>
          <cell r="D6677" t="str">
            <v/>
          </cell>
          <cell r="E6677" t="str">
            <v/>
          </cell>
          <cell r="F6677" t="str">
            <v/>
          </cell>
          <cell r="G6677" t="str">
            <v/>
          </cell>
          <cell r="H6677" t="str">
            <v/>
          </cell>
          <cell r="I6677"/>
          <cell r="J6677"/>
          <cell r="K6677"/>
          <cell r="L6677"/>
          <cell r="M6677" t="str">
            <v/>
          </cell>
          <cell r="N6677"/>
          <cell r="O6677"/>
          <cell r="P6677"/>
          <cell r="Q6677" t="str">
            <v/>
          </cell>
          <cell r="R6677"/>
          <cell r="S6677" t="str">
            <v/>
          </cell>
          <cell r="T6677"/>
          <cell r="U6677"/>
          <cell r="V6677" t="str">
            <v/>
          </cell>
        </row>
        <row r="6678">
          <cell r="A6678"/>
          <cell r="B6678" t="str">
            <v/>
          </cell>
          <cell r="C6678"/>
          <cell r="D6678" t="str">
            <v/>
          </cell>
          <cell r="E6678" t="str">
            <v/>
          </cell>
          <cell r="F6678" t="str">
            <v/>
          </cell>
          <cell r="G6678" t="str">
            <v/>
          </cell>
          <cell r="H6678" t="str">
            <v/>
          </cell>
          <cell r="I6678"/>
          <cell r="J6678"/>
          <cell r="K6678"/>
          <cell r="L6678"/>
          <cell r="M6678" t="str">
            <v/>
          </cell>
          <cell r="N6678"/>
          <cell r="O6678"/>
          <cell r="P6678"/>
          <cell r="Q6678" t="str">
            <v/>
          </cell>
          <cell r="R6678"/>
          <cell r="S6678" t="str">
            <v/>
          </cell>
          <cell r="T6678"/>
          <cell r="U6678"/>
          <cell r="V6678" t="str">
            <v/>
          </cell>
        </row>
        <row r="6679">
          <cell r="A6679"/>
          <cell r="B6679" t="str">
            <v/>
          </cell>
          <cell r="C6679"/>
          <cell r="D6679" t="str">
            <v/>
          </cell>
          <cell r="E6679" t="str">
            <v/>
          </cell>
          <cell r="F6679" t="str">
            <v/>
          </cell>
          <cell r="G6679" t="str">
            <v/>
          </cell>
          <cell r="H6679" t="str">
            <v/>
          </cell>
          <cell r="I6679"/>
          <cell r="J6679"/>
          <cell r="K6679"/>
          <cell r="L6679"/>
          <cell r="M6679" t="str">
            <v/>
          </cell>
          <cell r="N6679"/>
          <cell r="O6679"/>
          <cell r="P6679"/>
          <cell r="Q6679" t="str">
            <v/>
          </cell>
          <cell r="R6679"/>
          <cell r="S6679" t="str">
            <v/>
          </cell>
          <cell r="T6679"/>
          <cell r="U6679"/>
          <cell r="V6679" t="str">
            <v/>
          </cell>
        </row>
        <row r="6680">
          <cell r="A6680"/>
          <cell r="B6680" t="str">
            <v/>
          </cell>
          <cell r="C6680"/>
          <cell r="D6680" t="str">
            <v/>
          </cell>
          <cell r="E6680" t="str">
            <v/>
          </cell>
          <cell r="F6680" t="str">
            <v/>
          </cell>
          <cell r="G6680" t="str">
            <v/>
          </cell>
          <cell r="H6680" t="str">
            <v/>
          </cell>
          <cell r="I6680"/>
          <cell r="J6680"/>
          <cell r="K6680"/>
          <cell r="L6680"/>
          <cell r="M6680" t="str">
            <v/>
          </cell>
          <cell r="N6680"/>
          <cell r="O6680"/>
          <cell r="P6680"/>
          <cell r="Q6680" t="str">
            <v/>
          </cell>
          <cell r="R6680"/>
          <cell r="S6680" t="str">
            <v/>
          </cell>
          <cell r="T6680"/>
          <cell r="U6680"/>
          <cell r="V6680" t="str">
            <v/>
          </cell>
        </row>
        <row r="6681">
          <cell r="A6681"/>
          <cell r="B6681" t="str">
            <v/>
          </cell>
          <cell r="C6681"/>
          <cell r="D6681" t="str">
            <v/>
          </cell>
          <cell r="E6681" t="str">
            <v/>
          </cell>
          <cell r="F6681" t="str">
            <v/>
          </cell>
          <cell r="G6681" t="str">
            <v/>
          </cell>
          <cell r="H6681" t="str">
            <v/>
          </cell>
          <cell r="I6681"/>
          <cell r="J6681"/>
          <cell r="K6681"/>
          <cell r="L6681"/>
          <cell r="M6681" t="str">
            <v/>
          </cell>
          <cell r="N6681"/>
          <cell r="O6681"/>
          <cell r="P6681"/>
          <cell r="Q6681" t="str">
            <v/>
          </cell>
          <cell r="R6681"/>
          <cell r="S6681" t="str">
            <v/>
          </cell>
          <cell r="T6681"/>
          <cell r="U6681"/>
          <cell r="V6681" t="str">
            <v/>
          </cell>
        </row>
        <row r="6682">
          <cell r="A6682"/>
          <cell r="B6682" t="str">
            <v/>
          </cell>
          <cell r="C6682"/>
          <cell r="D6682" t="str">
            <v/>
          </cell>
          <cell r="E6682" t="str">
            <v/>
          </cell>
          <cell r="F6682" t="str">
            <v/>
          </cell>
          <cell r="G6682" t="str">
            <v/>
          </cell>
          <cell r="H6682" t="str">
            <v/>
          </cell>
          <cell r="I6682"/>
          <cell r="J6682"/>
          <cell r="K6682"/>
          <cell r="L6682"/>
          <cell r="M6682" t="str">
            <v/>
          </cell>
          <cell r="N6682"/>
          <cell r="O6682"/>
          <cell r="P6682"/>
          <cell r="Q6682" t="str">
            <v/>
          </cell>
          <cell r="R6682"/>
          <cell r="S6682" t="str">
            <v/>
          </cell>
          <cell r="T6682"/>
          <cell r="U6682"/>
          <cell r="V6682" t="str">
            <v/>
          </cell>
        </row>
        <row r="6683">
          <cell r="A6683"/>
          <cell r="B6683" t="str">
            <v/>
          </cell>
          <cell r="C6683"/>
          <cell r="D6683" t="str">
            <v/>
          </cell>
          <cell r="E6683" t="str">
            <v/>
          </cell>
          <cell r="F6683" t="str">
            <v/>
          </cell>
          <cell r="G6683" t="str">
            <v/>
          </cell>
          <cell r="H6683" t="str">
            <v/>
          </cell>
          <cell r="I6683"/>
          <cell r="J6683"/>
          <cell r="K6683"/>
          <cell r="L6683"/>
          <cell r="M6683" t="str">
            <v/>
          </cell>
          <cell r="N6683"/>
          <cell r="O6683"/>
          <cell r="P6683"/>
          <cell r="Q6683" t="str">
            <v/>
          </cell>
          <cell r="R6683"/>
          <cell r="S6683" t="str">
            <v/>
          </cell>
          <cell r="T6683"/>
          <cell r="U6683"/>
          <cell r="V6683" t="str">
            <v/>
          </cell>
        </row>
        <row r="6684">
          <cell r="A6684"/>
          <cell r="B6684" t="str">
            <v/>
          </cell>
          <cell r="C6684"/>
          <cell r="D6684" t="str">
            <v/>
          </cell>
          <cell r="E6684" t="str">
            <v/>
          </cell>
          <cell r="F6684" t="str">
            <v/>
          </cell>
          <cell r="G6684" t="str">
            <v/>
          </cell>
          <cell r="H6684" t="str">
            <v/>
          </cell>
          <cell r="I6684"/>
          <cell r="J6684"/>
          <cell r="K6684"/>
          <cell r="L6684"/>
          <cell r="M6684" t="str">
            <v/>
          </cell>
          <cell r="N6684"/>
          <cell r="O6684"/>
          <cell r="P6684"/>
          <cell r="Q6684" t="str">
            <v/>
          </cell>
          <cell r="R6684"/>
          <cell r="S6684" t="str">
            <v/>
          </cell>
          <cell r="T6684"/>
          <cell r="U6684"/>
          <cell r="V6684" t="str">
            <v/>
          </cell>
        </row>
        <row r="6685">
          <cell r="A6685"/>
          <cell r="B6685" t="str">
            <v/>
          </cell>
          <cell r="C6685"/>
          <cell r="D6685" t="str">
            <v/>
          </cell>
          <cell r="E6685" t="str">
            <v/>
          </cell>
          <cell r="F6685" t="str">
            <v/>
          </cell>
          <cell r="G6685" t="str">
            <v/>
          </cell>
          <cell r="H6685" t="str">
            <v/>
          </cell>
          <cell r="I6685"/>
          <cell r="J6685"/>
          <cell r="K6685"/>
          <cell r="L6685"/>
          <cell r="M6685" t="str">
            <v/>
          </cell>
          <cell r="N6685"/>
          <cell r="O6685"/>
          <cell r="P6685"/>
          <cell r="Q6685" t="str">
            <v/>
          </cell>
          <cell r="R6685"/>
          <cell r="S6685" t="str">
            <v/>
          </cell>
          <cell r="T6685"/>
          <cell r="U6685"/>
          <cell r="V6685" t="str">
            <v/>
          </cell>
        </row>
        <row r="6686">
          <cell r="A6686"/>
          <cell r="B6686" t="str">
            <v/>
          </cell>
          <cell r="C6686"/>
          <cell r="D6686" t="str">
            <v/>
          </cell>
          <cell r="E6686" t="str">
            <v/>
          </cell>
          <cell r="F6686" t="str">
            <v/>
          </cell>
          <cell r="G6686" t="str">
            <v/>
          </cell>
          <cell r="H6686" t="str">
            <v/>
          </cell>
          <cell r="I6686"/>
          <cell r="J6686"/>
          <cell r="K6686"/>
          <cell r="L6686"/>
          <cell r="M6686" t="str">
            <v/>
          </cell>
          <cell r="N6686"/>
          <cell r="O6686"/>
          <cell r="P6686"/>
          <cell r="Q6686" t="str">
            <v/>
          </cell>
          <cell r="R6686"/>
          <cell r="S6686" t="str">
            <v/>
          </cell>
          <cell r="T6686"/>
          <cell r="U6686"/>
          <cell r="V6686" t="str">
            <v/>
          </cell>
        </row>
        <row r="6687">
          <cell r="A6687"/>
          <cell r="B6687" t="str">
            <v/>
          </cell>
          <cell r="C6687"/>
          <cell r="D6687" t="str">
            <v/>
          </cell>
          <cell r="E6687" t="str">
            <v/>
          </cell>
          <cell r="F6687" t="str">
            <v/>
          </cell>
          <cell r="G6687" t="str">
            <v/>
          </cell>
          <cell r="H6687" t="str">
            <v/>
          </cell>
          <cell r="I6687"/>
          <cell r="J6687"/>
          <cell r="K6687"/>
          <cell r="L6687"/>
          <cell r="M6687" t="str">
            <v/>
          </cell>
          <cell r="N6687"/>
          <cell r="O6687"/>
          <cell r="P6687"/>
          <cell r="Q6687" t="str">
            <v/>
          </cell>
          <cell r="R6687"/>
          <cell r="S6687" t="str">
            <v/>
          </cell>
          <cell r="T6687"/>
          <cell r="U6687"/>
          <cell r="V6687" t="str">
            <v/>
          </cell>
        </row>
        <row r="6688">
          <cell r="A6688"/>
          <cell r="B6688" t="str">
            <v/>
          </cell>
          <cell r="C6688"/>
          <cell r="D6688" t="str">
            <v/>
          </cell>
          <cell r="E6688" t="str">
            <v/>
          </cell>
          <cell r="F6688" t="str">
            <v/>
          </cell>
          <cell r="G6688" t="str">
            <v/>
          </cell>
          <cell r="H6688" t="str">
            <v/>
          </cell>
          <cell r="I6688"/>
          <cell r="J6688"/>
          <cell r="K6688"/>
          <cell r="L6688"/>
          <cell r="M6688" t="str">
            <v/>
          </cell>
          <cell r="N6688"/>
          <cell r="O6688"/>
          <cell r="P6688"/>
          <cell r="Q6688" t="str">
            <v/>
          </cell>
          <cell r="R6688"/>
          <cell r="S6688" t="str">
            <v/>
          </cell>
          <cell r="T6688"/>
          <cell r="U6688"/>
          <cell r="V6688" t="str">
            <v/>
          </cell>
        </row>
        <row r="6689">
          <cell r="A6689"/>
          <cell r="B6689" t="str">
            <v/>
          </cell>
          <cell r="C6689"/>
          <cell r="D6689" t="str">
            <v/>
          </cell>
          <cell r="E6689" t="str">
            <v/>
          </cell>
          <cell r="F6689" t="str">
            <v/>
          </cell>
          <cell r="G6689" t="str">
            <v/>
          </cell>
          <cell r="H6689" t="str">
            <v/>
          </cell>
          <cell r="I6689"/>
          <cell r="J6689"/>
          <cell r="K6689"/>
          <cell r="L6689"/>
          <cell r="M6689" t="str">
            <v/>
          </cell>
          <cell r="N6689"/>
          <cell r="O6689"/>
          <cell r="P6689"/>
          <cell r="Q6689" t="str">
            <v/>
          </cell>
          <cell r="R6689"/>
          <cell r="S6689" t="str">
            <v/>
          </cell>
          <cell r="T6689"/>
          <cell r="U6689"/>
          <cell r="V6689" t="str">
            <v/>
          </cell>
        </row>
        <row r="6690">
          <cell r="A6690"/>
          <cell r="B6690" t="str">
            <v/>
          </cell>
          <cell r="C6690"/>
          <cell r="D6690" t="str">
            <v/>
          </cell>
          <cell r="E6690" t="str">
            <v/>
          </cell>
          <cell r="F6690" t="str">
            <v/>
          </cell>
          <cell r="G6690" t="str">
            <v/>
          </cell>
          <cell r="H6690" t="str">
            <v/>
          </cell>
          <cell r="I6690"/>
          <cell r="J6690"/>
          <cell r="K6690"/>
          <cell r="L6690"/>
          <cell r="M6690" t="str">
            <v/>
          </cell>
          <cell r="N6690"/>
          <cell r="O6690"/>
          <cell r="P6690"/>
          <cell r="Q6690" t="str">
            <v/>
          </cell>
          <cell r="R6690"/>
          <cell r="S6690" t="str">
            <v/>
          </cell>
          <cell r="T6690"/>
          <cell r="U6690"/>
          <cell r="V6690" t="str">
            <v/>
          </cell>
        </row>
        <row r="6691">
          <cell r="A6691"/>
          <cell r="B6691" t="str">
            <v/>
          </cell>
          <cell r="C6691"/>
          <cell r="D6691" t="str">
            <v/>
          </cell>
          <cell r="E6691" t="str">
            <v/>
          </cell>
          <cell r="F6691" t="str">
            <v/>
          </cell>
          <cell r="G6691" t="str">
            <v/>
          </cell>
          <cell r="H6691" t="str">
            <v/>
          </cell>
          <cell r="I6691"/>
          <cell r="J6691"/>
          <cell r="K6691"/>
          <cell r="L6691"/>
          <cell r="M6691" t="str">
            <v/>
          </cell>
          <cell r="N6691"/>
          <cell r="O6691"/>
          <cell r="P6691"/>
          <cell r="Q6691" t="str">
            <v/>
          </cell>
          <cell r="R6691"/>
          <cell r="S6691" t="str">
            <v/>
          </cell>
          <cell r="T6691"/>
          <cell r="U6691"/>
          <cell r="V6691" t="str">
            <v/>
          </cell>
        </row>
        <row r="6692">
          <cell r="A6692"/>
          <cell r="B6692" t="str">
            <v/>
          </cell>
          <cell r="C6692"/>
          <cell r="D6692" t="str">
            <v/>
          </cell>
          <cell r="E6692" t="str">
            <v/>
          </cell>
          <cell r="F6692" t="str">
            <v/>
          </cell>
          <cell r="G6692" t="str">
            <v/>
          </cell>
          <cell r="H6692" t="str">
            <v/>
          </cell>
          <cell r="I6692"/>
          <cell r="J6692"/>
          <cell r="K6692"/>
          <cell r="L6692"/>
          <cell r="M6692" t="str">
            <v/>
          </cell>
          <cell r="N6692"/>
          <cell r="O6692"/>
          <cell r="P6692"/>
          <cell r="Q6692" t="str">
            <v/>
          </cell>
          <cell r="R6692"/>
          <cell r="S6692" t="str">
            <v/>
          </cell>
          <cell r="T6692"/>
          <cell r="U6692"/>
          <cell r="V6692" t="str">
            <v/>
          </cell>
        </row>
        <row r="6693">
          <cell r="A6693"/>
          <cell r="B6693" t="str">
            <v/>
          </cell>
          <cell r="C6693"/>
          <cell r="D6693" t="str">
            <v/>
          </cell>
          <cell r="E6693" t="str">
            <v/>
          </cell>
          <cell r="F6693" t="str">
            <v/>
          </cell>
          <cell r="G6693" t="str">
            <v/>
          </cell>
          <cell r="H6693" t="str">
            <v/>
          </cell>
          <cell r="I6693"/>
          <cell r="J6693"/>
          <cell r="K6693"/>
          <cell r="L6693"/>
          <cell r="M6693" t="str">
            <v/>
          </cell>
          <cell r="N6693"/>
          <cell r="O6693"/>
          <cell r="P6693"/>
          <cell r="Q6693" t="str">
            <v/>
          </cell>
          <cell r="R6693"/>
          <cell r="S6693" t="str">
            <v/>
          </cell>
          <cell r="T6693"/>
          <cell r="U6693"/>
          <cell r="V6693" t="str">
            <v/>
          </cell>
        </row>
        <row r="6694">
          <cell r="A6694"/>
          <cell r="B6694" t="str">
            <v/>
          </cell>
          <cell r="C6694"/>
          <cell r="D6694" t="str">
            <v/>
          </cell>
          <cell r="E6694" t="str">
            <v/>
          </cell>
          <cell r="F6694" t="str">
            <v/>
          </cell>
          <cell r="G6694" t="str">
            <v/>
          </cell>
          <cell r="H6694" t="str">
            <v/>
          </cell>
          <cell r="I6694"/>
          <cell r="J6694"/>
          <cell r="K6694"/>
          <cell r="L6694"/>
          <cell r="M6694" t="str">
            <v/>
          </cell>
          <cell r="N6694"/>
          <cell r="O6694"/>
          <cell r="P6694"/>
          <cell r="Q6694" t="str">
            <v/>
          </cell>
          <cell r="R6694"/>
          <cell r="S6694" t="str">
            <v/>
          </cell>
          <cell r="T6694"/>
          <cell r="U6694"/>
          <cell r="V6694" t="str">
            <v/>
          </cell>
        </row>
        <row r="6695">
          <cell r="A6695"/>
          <cell r="B6695" t="str">
            <v/>
          </cell>
          <cell r="C6695"/>
          <cell r="D6695" t="str">
            <v/>
          </cell>
          <cell r="E6695" t="str">
            <v/>
          </cell>
          <cell r="F6695" t="str">
            <v/>
          </cell>
          <cell r="G6695" t="str">
            <v/>
          </cell>
          <cell r="H6695" t="str">
            <v/>
          </cell>
          <cell r="I6695"/>
          <cell r="J6695"/>
          <cell r="K6695"/>
          <cell r="L6695"/>
          <cell r="M6695" t="str">
            <v/>
          </cell>
          <cell r="N6695"/>
          <cell r="O6695"/>
          <cell r="P6695"/>
          <cell r="Q6695" t="str">
            <v/>
          </cell>
          <cell r="R6695"/>
          <cell r="S6695" t="str">
            <v/>
          </cell>
          <cell r="T6695"/>
          <cell r="U6695"/>
          <cell r="V6695" t="str">
            <v/>
          </cell>
        </row>
        <row r="6696">
          <cell r="A6696"/>
          <cell r="B6696" t="str">
            <v/>
          </cell>
          <cell r="C6696"/>
          <cell r="D6696" t="str">
            <v/>
          </cell>
          <cell r="E6696" t="str">
            <v/>
          </cell>
          <cell r="F6696" t="str">
            <v/>
          </cell>
          <cell r="G6696" t="str">
            <v/>
          </cell>
          <cell r="H6696" t="str">
            <v/>
          </cell>
          <cell r="I6696"/>
          <cell r="J6696"/>
          <cell r="K6696"/>
          <cell r="L6696"/>
          <cell r="M6696" t="str">
            <v/>
          </cell>
          <cell r="N6696"/>
          <cell r="O6696"/>
          <cell r="P6696"/>
          <cell r="Q6696" t="str">
            <v/>
          </cell>
          <cell r="R6696"/>
          <cell r="S6696" t="str">
            <v/>
          </cell>
          <cell r="T6696"/>
          <cell r="U6696"/>
          <cell r="V6696" t="str">
            <v/>
          </cell>
        </row>
        <row r="6697">
          <cell r="A6697"/>
          <cell r="B6697" t="str">
            <v/>
          </cell>
          <cell r="C6697"/>
          <cell r="D6697" t="str">
            <v/>
          </cell>
          <cell r="E6697" t="str">
            <v/>
          </cell>
          <cell r="F6697" t="str">
            <v/>
          </cell>
          <cell r="G6697" t="str">
            <v/>
          </cell>
          <cell r="H6697" t="str">
            <v/>
          </cell>
          <cell r="I6697"/>
          <cell r="J6697"/>
          <cell r="K6697"/>
          <cell r="L6697"/>
          <cell r="M6697" t="str">
            <v/>
          </cell>
          <cell r="N6697"/>
          <cell r="O6697"/>
          <cell r="P6697"/>
          <cell r="Q6697" t="str">
            <v/>
          </cell>
          <cell r="R6697"/>
          <cell r="S6697" t="str">
            <v/>
          </cell>
          <cell r="T6697"/>
          <cell r="U6697"/>
          <cell r="V6697" t="str">
            <v/>
          </cell>
        </row>
        <row r="6698">
          <cell r="A6698"/>
          <cell r="B6698" t="str">
            <v/>
          </cell>
          <cell r="C6698"/>
          <cell r="D6698" t="str">
            <v/>
          </cell>
          <cell r="E6698" t="str">
            <v/>
          </cell>
          <cell r="F6698" t="str">
            <v/>
          </cell>
          <cell r="G6698" t="str">
            <v/>
          </cell>
          <cell r="H6698" t="str">
            <v/>
          </cell>
          <cell r="I6698"/>
          <cell r="J6698"/>
          <cell r="K6698"/>
          <cell r="L6698"/>
          <cell r="M6698" t="str">
            <v/>
          </cell>
          <cell r="N6698"/>
          <cell r="O6698"/>
          <cell r="P6698"/>
          <cell r="Q6698" t="str">
            <v/>
          </cell>
          <cell r="R6698"/>
          <cell r="S6698" t="str">
            <v/>
          </cell>
          <cell r="T6698"/>
          <cell r="U6698"/>
          <cell r="V6698" t="str">
            <v/>
          </cell>
        </row>
        <row r="6699">
          <cell r="A6699"/>
          <cell r="B6699" t="str">
            <v/>
          </cell>
          <cell r="C6699"/>
          <cell r="D6699" t="str">
            <v/>
          </cell>
          <cell r="E6699" t="str">
            <v/>
          </cell>
          <cell r="F6699" t="str">
            <v/>
          </cell>
          <cell r="G6699" t="str">
            <v/>
          </cell>
          <cell r="H6699" t="str">
            <v/>
          </cell>
          <cell r="I6699"/>
          <cell r="J6699"/>
          <cell r="K6699"/>
          <cell r="L6699"/>
          <cell r="M6699" t="str">
            <v/>
          </cell>
          <cell r="N6699"/>
          <cell r="O6699"/>
          <cell r="P6699"/>
          <cell r="Q6699" t="str">
            <v/>
          </cell>
          <cell r="R6699"/>
          <cell r="S6699" t="str">
            <v/>
          </cell>
          <cell r="T6699"/>
          <cell r="U6699"/>
          <cell r="V6699" t="str">
            <v/>
          </cell>
        </row>
        <row r="6700">
          <cell r="A6700"/>
          <cell r="B6700" t="str">
            <v/>
          </cell>
          <cell r="C6700"/>
          <cell r="D6700" t="str">
            <v/>
          </cell>
          <cell r="E6700" t="str">
            <v/>
          </cell>
          <cell r="F6700" t="str">
            <v/>
          </cell>
          <cell r="G6700" t="str">
            <v/>
          </cell>
          <cell r="H6700" t="str">
            <v/>
          </cell>
          <cell r="I6700"/>
          <cell r="J6700"/>
          <cell r="K6700"/>
          <cell r="L6700"/>
          <cell r="M6700" t="str">
            <v/>
          </cell>
          <cell r="N6700"/>
          <cell r="O6700"/>
          <cell r="P6700"/>
          <cell r="Q6700" t="str">
            <v/>
          </cell>
          <cell r="R6700"/>
          <cell r="S6700" t="str">
            <v/>
          </cell>
          <cell r="T6700"/>
          <cell r="U6700"/>
          <cell r="V6700" t="str">
            <v/>
          </cell>
        </row>
        <row r="6701">
          <cell r="A6701"/>
          <cell r="B6701" t="str">
            <v/>
          </cell>
          <cell r="C6701"/>
          <cell r="D6701" t="str">
            <v/>
          </cell>
          <cell r="E6701" t="str">
            <v/>
          </cell>
          <cell r="F6701" t="str">
            <v/>
          </cell>
          <cell r="G6701" t="str">
            <v/>
          </cell>
          <cell r="H6701" t="str">
            <v/>
          </cell>
          <cell r="I6701"/>
          <cell r="J6701"/>
          <cell r="K6701"/>
          <cell r="L6701"/>
          <cell r="M6701" t="str">
            <v/>
          </cell>
          <cell r="N6701"/>
          <cell r="O6701"/>
          <cell r="P6701"/>
          <cell r="Q6701" t="str">
            <v/>
          </cell>
          <cell r="R6701"/>
          <cell r="S6701" t="str">
            <v/>
          </cell>
          <cell r="T6701"/>
          <cell r="U6701"/>
          <cell r="V6701" t="str">
            <v/>
          </cell>
        </row>
        <row r="6702">
          <cell r="A6702"/>
          <cell r="B6702" t="str">
            <v/>
          </cell>
          <cell r="C6702"/>
          <cell r="D6702" t="str">
            <v/>
          </cell>
          <cell r="E6702" t="str">
            <v/>
          </cell>
          <cell r="F6702" t="str">
            <v/>
          </cell>
          <cell r="G6702" t="str">
            <v/>
          </cell>
          <cell r="H6702" t="str">
            <v/>
          </cell>
          <cell r="I6702"/>
          <cell r="J6702"/>
          <cell r="K6702"/>
          <cell r="L6702"/>
          <cell r="M6702" t="str">
            <v/>
          </cell>
          <cell r="N6702"/>
          <cell r="O6702"/>
          <cell r="P6702"/>
          <cell r="Q6702" t="str">
            <v/>
          </cell>
          <cell r="R6702"/>
          <cell r="S6702" t="str">
            <v/>
          </cell>
          <cell r="T6702"/>
          <cell r="U6702"/>
          <cell r="V6702" t="str">
            <v/>
          </cell>
        </row>
        <row r="6703">
          <cell r="A6703"/>
          <cell r="B6703" t="str">
            <v/>
          </cell>
          <cell r="C6703"/>
          <cell r="D6703" t="str">
            <v/>
          </cell>
          <cell r="E6703" t="str">
            <v/>
          </cell>
          <cell r="F6703" t="str">
            <v/>
          </cell>
          <cell r="G6703" t="str">
            <v/>
          </cell>
          <cell r="H6703" t="str">
            <v/>
          </cell>
          <cell r="I6703"/>
          <cell r="J6703"/>
          <cell r="K6703"/>
          <cell r="L6703"/>
          <cell r="M6703" t="str">
            <v/>
          </cell>
          <cell r="N6703"/>
          <cell r="O6703"/>
          <cell r="P6703"/>
          <cell r="Q6703" t="str">
            <v/>
          </cell>
          <cell r="R6703"/>
          <cell r="S6703" t="str">
            <v/>
          </cell>
          <cell r="T6703"/>
          <cell r="U6703"/>
          <cell r="V6703" t="str">
            <v/>
          </cell>
        </row>
        <row r="6704">
          <cell r="A6704"/>
          <cell r="B6704" t="str">
            <v/>
          </cell>
          <cell r="C6704"/>
          <cell r="D6704" t="str">
            <v/>
          </cell>
          <cell r="E6704" t="str">
            <v/>
          </cell>
          <cell r="F6704" t="str">
            <v/>
          </cell>
          <cell r="G6704" t="str">
            <v/>
          </cell>
          <cell r="H6704" t="str">
            <v/>
          </cell>
          <cell r="I6704"/>
          <cell r="J6704"/>
          <cell r="K6704"/>
          <cell r="L6704"/>
          <cell r="M6704" t="str">
            <v/>
          </cell>
          <cell r="N6704"/>
          <cell r="O6704"/>
          <cell r="P6704"/>
          <cell r="Q6704" t="str">
            <v/>
          </cell>
          <cell r="R6704"/>
          <cell r="S6704" t="str">
            <v/>
          </cell>
          <cell r="T6704"/>
          <cell r="U6704"/>
          <cell r="V6704" t="str">
            <v/>
          </cell>
        </row>
        <row r="6705">
          <cell r="A6705"/>
          <cell r="B6705" t="str">
            <v/>
          </cell>
          <cell r="C6705"/>
          <cell r="D6705" t="str">
            <v/>
          </cell>
          <cell r="E6705" t="str">
            <v/>
          </cell>
          <cell r="F6705" t="str">
            <v/>
          </cell>
          <cell r="G6705" t="str">
            <v/>
          </cell>
          <cell r="H6705" t="str">
            <v/>
          </cell>
          <cell r="I6705"/>
          <cell r="J6705"/>
          <cell r="K6705"/>
          <cell r="L6705"/>
          <cell r="M6705" t="str">
            <v/>
          </cell>
          <cell r="N6705"/>
          <cell r="O6705"/>
          <cell r="P6705"/>
          <cell r="Q6705" t="str">
            <v/>
          </cell>
          <cell r="R6705"/>
          <cell r="S6705" t="str">
            <v/>
          </cell>
          <cell r="T6705"/>
          <cell r="U6705"/>
          <cell r="V6705" t="str">
            <v/>
          </cell>
        </row>
        <row r="6706">
          <cell r="A6706"/>
          <cell r="B6706" t="str">
            <v/>
          </cell>
          <cell r="C6706"/>
          <cell r="D6706" t="str">
            <v/>
          </cell>
          <cell r="E6706" t="str">
            <v/>
          </cell>
          <cell r="F6706" t="str">
            <v/>
          </cell>
          <cell r="G6706" t="str">
            <v/>
          </cell>
          <cell r="H6706" t="str">
            <v/>
          </cell>
          <cell r="I6706"/>
          <cell r="J6706"/>
          <cell r="K6706"/>
          <cell r="L6706"/>
          <cell r="M6706" t="str">
            <v/>
          </cell>
          <cell r="N6706"/>
          <cell r="O6706"/>
          <cell r="P6706"/>
          <cell r="Q6706" t="str">
            <v/>
          </cell>
          <cell r="R6706"/>
          <cell r="S6706" t="str">
            <v/>
          </cell>
          <cell r="T6706"/>
          <cell r="U6706"/>
          <cell r="V6706" t="str">
            <v/>
          </cell>
        </row>
        <row r="6707">
          <cell r="A6707"/>
          <cell r="B6707" t="str">
            <v/>
          </cell>
          <cell r="C6707"/>
          <cell r="D6707" t="str">
            <v/>
          </cell>
          <cell r="E6707" t="str">
            <v/>
          </cell>
          <cell r="F6707" t="str">
            <v/>
          </cell>
          <cell r="G6707" t="str">
            <v/>
          </cell>
          <cell r="H6707" t="str">
            <v/>
          </cell>
          <cell r="I6707"/>
          <cell r="J6707"/>
          <cell r="K6707"/>
          <cell r="L6707"/>
          <cell r="M6707" t="str">
            <v/>
          </cell>
          <cell r="N6707"/>
          <cell r="O6707"/>
          <cell r="P6707"/>
          <cell r="Q6707" t="str">
            <v/>
          </cell>
          <cell r="R6707"/>
          <cell r="S6707" t="str">
            <v/>
          </cell>
          <cell r="T6707"/>
          <cell r="U6707"/>
          <cell r="V6707" t="str">
            <v/>
          </cell>
        </row>
        <row r="6708">
          <cell r="A6708"/>
          <cell r="B6708" t="str">
            <v/>
          </cell>
          <cell r="C6708"/>
          <cell r="D6708" t="str">
            <v/>
          </cell>
          <cell r="E6708" t="str">
            <v/>
          </cell>
          <cell r="F6708" t="str">
            <v/>
          </cell>
          <cell r="G6708" t="str">
            <v/>
          </cell>
          <cell r="H6708" t="str">
            <v/>
          </cell>
          <cell r="I6708"/>
          <cell r="J6708"/>
          <cell r="K6708"/>
          <cell r="L6708"/>
          <cell r="M6708" t="str">
            <v/>
          </cell>
          <cell r="N6708"/>
          <cell r="O6708"/>
          <cell r="P6708"/>
          <cell r="Q6708" t="str">
            <v/>
          </cell>
          <cell r="R6708"/>
          <cell r="S6708" t="str">
            <v/>
          </cell>
          <cell r="T6708"/>
          <cell r="U6708"/>
          <cell r="V6708" t="str">
            <v/>
          </cell>
        </row>
        <row r="6709">
          <cell r="A6709"/>
          <cell r="B6709" t="str">
            <v/>
          </cell>
          <cell r="C6709"/>
          <cell r="D6709" t="str">
            <v/>
          </cell>
          <cell r="E6709" t="str">
            <v/>
          </cell>
          <cell r="F6709" t="str">
            <v/>
          </cell>
          <cell r="G6709" t="str">
            <v/>
          </cell>
          <cell r="H6709" t="str">
            <v/>
          </cell>
          <cell r="I6709"/>
          <cell r="J6709"/>
          <cell r="K6709"/>
          <cell r="L6709"/>
          <cell r="M6709" t="str">
            <v/>
          </cell>
          <cell r="N6709"/>
          <cell r="O6709"/>
          <cell r="P6709"/>
          <cell r="Q6709" t="str">
            <v/>
          </cell>
          <cell r="R6709"/>
          <cell r="S6709" t="str">
            <v/>
          </cell>
          <cell r="T6709"/>
          <cell r="U6709"/>
          <cell r="V6709" t="str">
            <v/>
          </cell>
        </row>
        <row r="6710">
          <cell r="A6710"/>
          <cell r="B6710" t="str">
            <v/>
          </cell>
          <cell r="C6710"/>
          <cell r="D6710" t="str">
            <v/>
          </cell>
          <cell r="E6710" t="str">
            <v/>
          </cell>
          <cell r="F6710" t="str">
            <v/>
          </cell>
          <cell r="G6710" t="str">
            <v/>
          </cell>
          <cell r="H6710" t="str">
            <v/>
          </cell>
          <cell r="I6710"/>
          <cell r="J6710"/>
          <cell r="K6710"/>
          <cell r="L6710"/>
          <cell r="M6710" t="str">
            <v/>
          </cell>
          <cell r="N6710"/>
          <cell r="O6710"/>
          <cell r="P6710"/>
          <cell r="Q6710" t="str">
            <v/>
          </cell>
          <cell r="R6710"/>
          <cell r="S6710" t="str">
            <v/>
          </cell>
          <cell r="T6710"/>
          <cell r="U6710"/>
          <cell r="V6710" t="str">
            <v/>
          </cell>
        </row>
        <row r="6711">
          <cell r="A6711"/>
          <cell r="B6711" t="str">
            <v/>
          </cell>
          <cell r="C6711"/>
          <cell r="D6711" t="str">
            <v/>
          </cell>
          <cell r="E6711" t="str">
            <v/>
          </cell>
          <cell r="F6711" t="str">
            <v/>
          </cell>
          <cell r="G6711" t="str">
            <v/>
          </cell>
          <cell r="H6711" t="str">
            <v/>
          </cell>
          <cell r="I6711"/>
          <cell r="J6711"/>
          <cell r="K6711"/>
          <cell r="L6711"/>
          <cell r="M6711" t="str">
            <v/>
          </cell>
          <cell r="N6711"/>
          <cell r="O6711"/>
          <cell r="P6711"/>
          <cell r="Q6711" t="str">
            <v/>
          </cell>
          <cell r="R6711"/>
          <cell r="S6711" t="str">
            <v/>
          </cell>
          <cell r="T6711"/>
          <cell r="U6711"/>
          <cell r="V6711" t="str">
            <v/>
          </cell>
        </row>
        <row r="6712">
          <cell r="A6712"/>
          <cell r="B6712" t="str">
            <v/>
          </cell>
          <cell r="C6712"/>
          <cell r="D6712" t="str">
            <v/>
          </cell>
          <cell r="E6712" t="str">
            <v/>
          </cell>
          <cell r="F6712" t="str">
            <v/>
          </cell>
          <cell r="G6712" t="str">
            <v/>
          </cell>
          <cell r="H6712" t="str">
            <v/>
          </cell>
          <cell r="I6712"/>
          <cell r="J6712"/>
          <cell r="K6712"/>
          <cell r="L6712"/>
          <cell r="M6712" t="str">
            <v/>
          </cell>
          <cell r="N6712"/>
          <cell r="O6712"/>
          <cell r="P6712"/>
          <cell r="Q6712" t="str">
            <v/>
          </cell>
          <cell r="R6712"/>
          <cell r="S6712" t="str">
            <v/>
          </cell>
          <cell r="T6712"/>
          <cell r="U6712"/>
          <cell r="V6712" t="str">
            <v/>
          </cell>
        </row>
        <row r="6713">
          <cell r="A6713"/>
          <cell r="B6713" t="str">
            <v/>
          </cell>
          <cell r="C6713"/>
          <cell r="D6713" t="str">
            <v/>
          </cell>
          <cell r="E6713" t="str">
            <v/>
          </cell>
          <cell r="F6713" t="str">
            <v/>
          </cell>
          <cell r="G6713" t="str">
            <v/>
          </cell>
          <cell r="H6713" t="str">
            <v/>
          </cell>
          <cell r="I6713"/>
          <cell r="J6713"/>
          <cell r="K6713"/>
          <cell r="L6713"/>
          <cell r="M6713" t="str">
            <v/>
          </cell>
          <cell r="N6713"/>
          <cell r="O6713"/>
          <cell r="P6713"/>
          <cell r="Q6713" t="str">
            <v/>
          </cell>
          <cell r="R6713"/>
          <cell r="S6713" t="str">
            <v/>
          </cell>
          <cell r="T6713"/>
          <cell r="U6713"/>
          <cell r="V6713" t="str">
            <v/>
          </cell>
        </row>
        <row r="6714">
          <cell r="A6714"/>
          <cell r="B6714" t="str">
            <v/>
          </cell>
          <cell r="C6714"/>
          <cell r="D6714" t="str">
            <v/>
          </cell>
          <cell r="E6714" t="str">
            <v/>
          </cell>
          <cell r="F6714" t="str">
            <v/>
          </cell>
          <cell r="G6714" t="str">
            <v/>
          </cell>
          <cell r="H6714" t="str">
            <v/>
          </cell>
          <cell r="I6714"/>
          <cell r="J6714"/>
          <cell r="K6714"/>
          <cell r="L6714"/>
          <cell r="M6714" t="str">
            <v/>
          </cell>
          <cell r="N6714"/>
          <cell r="O6714"/>
          <cell r="P6714"/>
          <cell r="Q6714" t="str">
            <v/>
          </cell>
          <cell r="R6714"/>
          <cell r="S6714" t="str">
            <v/>
          </cell>
          <cell r="T6714"/>
          <cell r="U6714"/>
          <cell r="V6714" t="str">
            <v/>
          </cell>
        </row>
        <row r="6715">
          <cell r="A6715"/>
          <cell r="B6715" t="str">
            <v/>
          </cell>
          <cell r="C6715"/>
          <cell r="D6715" t="str">
            <v/>
          </cell>
          <cell r="E6715" t="str">
            <v/>
          </cell>
          <cell r="F6715" t="str">
            <v/>
          </cell>
          <cell r="G6715" t="str">
            <v/>
          </cell>
          <cell r="H6715" t="str">
            <v/>
          </cell>
          <cell r="I6715"/>
          <cell r="J6715"/>
          <cell r="K6715"/>
          <cell r="L6715"/>
          <cell r="M6715" t="str">
            <v/>
          </cell>
          <cell r="N6715"/>
          <cell r="O6715"/>
          <cell r="P6715"/>
          <cell r="Q6715" t="str">
            <v/>
          </cell>
          <cell r="R6715"/>
          <cell r="S6715" t="str">
            <v/>
          </cell>
          <cell r="T6715"/>
          <cell r="U6715"/>
          <cell r="V6715" t="str">
            <v/>
          </cell>
        </row>
        <row r="6716">
          <cell r="A6716"/>
          <cell r="B6716" t="str">
            <v/>
          </cell>
          <cell r="C6716"/>
          <cell r="D6716" t="str">
            <v/>
          </cell>
          <cell r="E6716" t="str">
            <v/>
          </cell>
          <cell r="F6716" t="str">
            <v/>
          </cell>
          <cell r="G6716" t="str">
            <v/>
          </cell>
          <cell r="H6716" t="str">
            <v/>
          </cell>
          <cell r="I6716"/>
          <cell r="J6716"/>
          <cell r="K6716"/>
          <cell r="L6716"/>
          <cell r="M6716" t="str">
            <v/>
          </cell>
          <cell r="N6716"/>
          <cell r="O6716"/>
          <cell r="P6716"/>
          <cell r="Q6716" t="str">
            <v/>
          </cell>
          <cell r="R6716"/>
          <cell r="S6716" t="str">
            <v/>
          </cell>
          <cell r="T6716"/>
          <cell r="U6716"/>
          <cell r="V6716" t="str">
            <v/>
          </cell>
        </row>
        <row r="6717">
          <cell r="A6717"/>
          <cell r="B6717" t="str">
            <v/>
          </cell>
          <cell r="C6717"/>
          <cell r="D6717" t="str">
            <v/>
          </cell>
          <cell r="E6717" t="str">
            <v/>
          </cell>
          <cell r="F6717" t="str">
            <v/>
          </cell>
          <cell r="G6717" t="str">
            <v/>
          </cell>
          <cell r="H6717" t="str">
            <v/>
          </cell>
          <cell r="I6717"/>
          <cell r="J6717"/>
          <cell r="K6717"/>
          <cell r="L6717"/>
          <cell r="M6717" t="str">
            <v/>
          </cell>
          <cell r="N6717"/>
          <cell r="O6717"/>
          <cell r="P6717"/>
          <cell r="Q6717" t="str">
            <v/>
          </cell>
          <cell r="R6717"/>
          <cell r="S6717" t="str">
            <v/>
          </cell>
          <cell r="T6717"/>
          <cell r="U6717"/>
          <cell r="V6717" t="str">
            <v/>
          </cell>
        </row>
        <row r="6718">
          <cell r="A6718"/>
          <cell r="B6718" t="str">
            <v/>
          </cell>
          <cell r="C6718"/>
          <cell r="D6718" t="str">
            <v/>
          </cell>
          <cell r="E6718" t="str">
            <v/>
          </cell>
          <cell r="F6718" t="str">
            <v/>
          </cell>
          <cell r="G6718" t="str">
            <v/>
          </cell>
          <cell r="H6718" t="str">
            <v/>
          </cell>
          <cell r="I6718"/>
          <cell r="J6718"/>
          <cell r="K6718"/>
          <cell r="L6718"/>
          <cell r="M6718" t="str">
            <v/>
          </cell>
          <cell r="N6718"/>
          <cell r="O6718"/>
          <cell r="P6718"/>
          <cell r="Q6718" t="str">
            <v/>
          </cell>
          <cell r="R6718"/>
          <cell r="S6718" t="str">
            <v/>
          </cell>
          <cell r="T6718"/>
          <cell r="U6718"/>
          <cell r="V6718" t="str">
            <v/>
          </cell>
        </row>
        <row r="6719">
          <cell r="A6719"/>
          <cell r="B6719" t="str">
            <v/>
          </cell>
          <cell r="C6719"/>
          <cell r="D6719" t="str">
            <v/>
          </cell>
          <cell r="E6719" t="str">
            <v/>
          </cell>
          <cell r="F6719" t="str">
            <v/>
          </cell>
          <cell r="G6719" t="str">
            <v/>
          </cell>
          <cell r="H6719" t="str">
            <v/>
          </cell>
          <cell r="I6719"/>
          <cell r="J6719"/>
          <cell r="K6719"/>
          <cell r="L6719"/>
          <cell r="M6719" t="str">
            <v/>
          </cell>
          <cell r="N6719"/>
          <cell r="O6719"/>
          <cell r="P6719"/>
          <cell r="Q6719" t="str">
            <v/>
          </cell>
          <cell r="R6719"/>
          <cell r="S6719" t="str">
            <v/>
          </cell>
          <cell r="T6719"/>
          <cell r="U6719"/>
          <cell r="V6719" t="str">
            <v/>
          </cell>
        </row>
        <row r="6720">
          <cell r="A6720"/>
          <cell r="B6720" t="str">
            <v/>
          </cell>
          <cell r="C6720"/>
          <cell r="D6720" t="str">
            <v/>
          </cell>
          <cell r="E6720" t="str">
            <v/>
          </cell>
          <cell r="F6720" t="str">
            <v/>
          </cell>
          <cell r="G6720" t="str">
            <v/>
          </cell>
          <cell r="H6720" t="str">
            <v/>
          </cell>
          <cell r="I6720"/>
          <cell r="J6720"/>
          <cell r="K6720"/>
          <cell r="L6720"/>
          <cell r="M6720" t="str">
            <v/>
          </cell>
          <cell r="N6720"/>
          <cell r="O6720"/>
          <cell r="P6720"/>
          <cell r="Q6720" t="str">
            <v/>
          </cell>
          <cell r="R6720"/>
          <cell r="S6720" t="str">
            <v/>
          </cell>
          <cell r="T6720"/>
          <cell r="U6720"/>
          <cell r="V6720" t="str">
            <v/>
          </cell>
        </row>
        <row r="6721">
          <cell r="A6721"/>
          <cell r="B6721" t="str">
            <v/>
          </cell>
          <cell r="C6721"/>
          <cell r="D6721" t="str">
            <v/>
          </cell>
          <cell r="E6721" t="str">
            <v/>
          </cell>
          <cell r="F6721" t="str">
            <v/>
          </cell>
          <cell r="G6721" t="str">
            <v/>
          </cell>
          <cell r="H6721" t="str">
            <v/>
          </cell>
          <cell r="I6721"/>
          <cell r="J6721"/>
          <cell r="K6721"/>
          <cell r="L6721"/>
          <cell r="M6721" t="str">
            <v/>
          </cell>
          <cell r="N6721"/>
          <cell r="O6721"/>
          <cell r="P6721"/>
          <cell r="Q6721" t="str">
            <v/>
          </cell>
          <cell r="R6721"/>
          <cell r="S6721" t="str">
            <v/>
          </cell>
          <cell r="T6721"/>
          <cell r="U6721"/>
          <cell r="V6721" t="str">
            <v/>
          </cell>
        </row>
        <row r="6722">
          <cell r="A6722"/>
          <cell r="B6722" t="str">
            <v/>
          </cell>
          <cell r="C6722"/>
          <cell r="D6722" t="str">
            <v/>
          </cell>
          <cell r="E6722" t="str">
            <v/>
          </cell>
          <cell r="F6722" t="str">
            <v/>
          </cell>
          <cell r="G6722" t="str">
            <v/>
          </cell>
          <cell r="H6722" t="str">
            <v/>
          </cell>
          <cell r="I6722"/>
          <cell r="J6722"/>
          <cell r="K6722"/>
          <cell r="L6722"/>
          <cell r="M6722" t="str">
            <v/>
          </cell>
          <cell r="N6722"/>
          <cell r="O6722"/>
          <cell r="P6722"/>
          <cell r="Q6722" t="str">
            <v/>
          </cell>
          <cell r="R6722"/>
          <cell r="S6722" t="str">
            <v/>
          </cell>
          <cell r="T6722"/>
          <cell r="U6722"/>
          <cell r="V6722" t="str">
            <v/>
          </cell>
        </row>
        <row r="6723">
          <cell r="A6723"/>
          <cell r="B6723" t="str">
            <v/>
          </cell>
          <cell r="C6723"/>
          <cell r="D6723" t="str">
            <v/>
          </cell>
          <cell r="E6723" t="str">
            <v/>
          </cell>
          <cell r="F6723" t="str">
            <v/>
          </cell>
          <cell r="G6723" t="str">
            <v/>
          </cell>
          <cell r="H6723" t="str">
            <v/>
          </cell>
          <cell r="I6723"/>
          <cell r="J6723"/>
          <cell r="K6723"/>
          <cell r="L6723"/>
          <cell r="M6723" t="str">
            <v/>
          </cell>
          <cell r="N6723"/>
          <cell r="O6723"/>
          <cell r="P6723"/>
          <cell r="Q6723" t="str">
            <v/>
          </cell>
          <cell r="R6723"/>
          <cell r="S6723" t="str">
            <v/>
          </cell>
          <cell r="T6723"/>
          <cell r="U6723"/>
          <cell r="V6723" t="str">
            <v/>
          </cell>
        </row>
        <row r="6724">
          <cell r="A6724"/>
          <cell r="B6724" t="str">
            <v/>
          </cell>
          <cell r="C6724"/>
          <cell r="D6724" t="str">
            <v/>
          </cell>
          <cell r="E6724" t="str">
            <v/>
          </cell>
          <cell r="F6724" t="str">
            <v/>
          </cell>
          <cell r="G6724" t="str">
            <v/>
          </cell>
          <cell r="H6724" t="str">
            <v/>
          </cell>
          <cell r="I6724"/>
          <cell r="J6724"/>
          <cell r="K6724"/>
          <cell r="L6724"/>
          <cell r="M6724" t="str">
            <v/>
          </cell>
          <cell r="N6724"/>
          <cell r="O6724"/>
          <cell r="P6724"/>
          <cell r="Q6724" t="str">
            <v/>
          </cell>
          <cell r="R6724"/>
          <cell r="S6724" t="str">
            <v/>
          </cell>
          <cell r="T6724"/>
          <cell r="U6724"/>
          <cell r="V6724" t="str">
            <v/>
          </cell>
        </row>
        <row r="6725">
          <cell r="A6725"/>
          <cell r="B6725" t="str">
            <v/>
          </cell>
          <cell r="C6725"/>
          <cell r="D6725" t="str">
            <v/>
          </cell>
          <cell r="E6725" t="str">
            <v/>
          </cell>
          <cell r="F6725" t="str">
            <v/>
          </cell>
          <cell r="G6725" t="str">
            <v/>
          </cell>
          <cell r="H6725" t="str">
            <v/>
          </cell>
          <cell r="I6725"/>
          <cell r="J6725"/>
          <cell r="K6725"/>
          <cell r="L6725"/>
          <cell r="M6725" t="str">
            <v/>
          </cell>
          <cell r="N6725"/>
          <cell r="O6725"/>
          <cell r="P6725"/>
          <cell r="Q6725" t="str">
            <v/>
          </cell>
          <cell r="R6725"/>
          <cell r="S6725" t="str">
            <v/>
          </cell>
          <cell r="T6725"/>
          <cell r="U6725"/>
          <cell r="V6725" t="str">
            <v/>
          </cell>
        </row>
        <row r="6726">
          <cell r="A6726"/>
          <cell r="B6726" t="str">
            <v/>
          </cell>
          <cell r="C6726"/>
          <cell r="D6726" t="str">
            <v/>
          </cell>
          <cell r="E6726" t="str">
            <v/>
          </cell>
          <cell r="F6726" t="str">
            <v/>
          </cell>
          <cell r="G6726" t="str">
            <v/>
          </cell>
          <cell r="H6726" t="str">
            <v/>
          </cell>
          <cell r="I6726"/>
          <cell r="J6726"/>
          <cell r="K6726"/>
          <cell r="L6726"/>
          <cell r="M6726" t="str">
            <v/>
          </cell>
          <cell r="N6726"/>
          <cell r="O6726"/>
          <cell r="P6726"/>
          <cell r="Q6726" t="str">
            <v/>
          </cell>
          <cell r="R6726"/>
          <cell r="S6726" t="str">
            <v/>
          </cell>
          <cell r="T6726"/>
          <cell r="U6726"/>
          <cell r="V6726" t="str">
            <v/>
          </cell>
        </row>
        <row r="6727">
          <cell r="A6727"/>
          <cell r="B6727" t="str">
            <v/>
          </cell>
          <cell r="C6727"/>
          <cell r="D6727" t="str">
            <v/>
          </cell>
          <cell r="E6727" t="str">
            <v/>
          </cell>
          <cell r="F6727" t="str">
            <v/>
          </cell>
          <cell r="G6727" t="str">
            <v/>
          </cell>
          <cell r="H6727" t="str">
            <v/>
          </cell>
          <cell r="I6727"/>
          <cell r="J6727"/>
          <cell r="K6727"/>
          <cell r="L6727"/>
          <cell r="M6727" t="str">
            <v/>
          </cell>
          <cell r="N6727"/>
          <cell r="O6727"/>
          <cell r="P6727"/>
          <cell r="Q6727" t="str">
            <v/>
          </cell>
          <cell r="R6727"/>
          <cell r="S6727" t="str">
            <v/>
          </cell>
          <cell r="T6727"/>
          <cell r="U6727"/>
          <cell r="V6727" t="str">
            <v/>
          </cell>
        </row>
        <row r="6728">
          <cell r="A6728"/>
          <cell r="B6728" t="str">
            <v/>
          </cell>
          <cell r="C6728"/>
          <cell r="D6728" t="str">
            <v/>
          </cell>
          <cell r="E6728" t="str">
            <v/>
          </cell>
          <cell r="F6728" t="str">
            <v/>
          </cell>
          <cell r="G6728" t="str">
            <v/>
          </cell>
          <cell r="H6728" t="str">
            <v/>
          </cell>
          <cell r="I6728"/>
          <cell r="J6728"/>
          <cell r="K6728"/>
          <cell r="L6728"/>
          <cell r="M6728" t="str">
            <v/>
          </cell>
          <cell r="N6728"/>
          <cell r="O6728"/>
          <cell r="P6728"/>
          <cell r="Q6728" t="str">
            <v/>
          </cell>
          <cell r="R6728"/>
          <cell r="S6728" t="str">
            <v/>
          </cell>
          <cell r="T6728"/>
          <cell r="U6728"/>
          <cell r="V6728" t="str">
            <v/>
          </cell>
        </row>
        <row r="6729">
          <cell r="A6729"/>
          <cell r="B6729" t="str">
            <v/>
          </cell>
          <cell r="C6729"/>
          <cell r="D6729" t="str">
            <v/>
          </cell>
          <cell r="E6729" t="str">
            <v/>
          </cell>
          <cell r="F6729" t="str">
            <v/>
          </cell>
          <cell r="G6729" t="str">
            <v/>
          </cell>
          <cell r="H6729" t="str">
            <v/>
          </cell>
          <cell r="I6729"/>
          <cell r="J6729"/>
          <cell r="K6729"/>
          <cell r="L6729"/>
          <cell r="M6729" t="str">
            <v/>
          </cell>
          <cell r="N6729"/>
          <cell r="O6729"/>
          <cell r="P6729"/>
          <cell r="Q6729" t="str">
            <v/>
          </cell>
          <cell r="R6729"/>
          <cell r="S6729" t="str">
            <v/>
          </cell>
          <cell r="T6729"/>
          <cell r="U6729"/>
          <cell r="V6729" t="str">
            <v/>
          </cell>
        </row>
        <row r="6730">
          <cell r="A6730"/>
          <cell r="B6730" t="str">
            <v/>
          </cell>
          <cell r="C6730"/>
          <cell r="D6730" t="str">
            <v/>
          </cell>
          <cell r="E6730" t="str">
            <v/>
          </cell>
          <cell r="F6730" t="str">
            <v/>
          </cell>
          <cell r="G6730" t="str">
            <v/>
          </cell>
          <cell r="H6730" t="str">
            <v/>
          </cell>
          <cell r="I6730"/>
          <cell r="J6730"/>
          <cell r="K6730"/>
          <cell r="L6730"/>
          <cell r="M6730" t="str">
            <v/>
          </cell>
          <cell r="N6730"/>
          <cell r="O6730"/>
          <cell r="P6730"/>
          <cell r="Q6730" t="str">
            <v/>
          </cell>
          <cell r="R6730"/>
          <cell r="S6730" t="str">
            <v/>
          </cell>
          <cell r="T6730"/>
          <cell r="U6730"/>
          <cell r="V6730" t="str">
            <v/>
          </cell>
        </row>
        <row r="6731">
          <cell r="A6731"/>
          <cell r="B6731" t="str">
            <v/>
          </cell>
          <cell r="C6731"/>
          <cell r="D6731" t="str">
            <v/>
          </cell>
          <cell r="E6731" t="str">
            <v/>
          </cell>
          <cell r="F6731" t="str">
            <v/>
          </cell>
          <cell r="G6731" t="str">
            <v/>
          </cell>
          <cell r="H6731" t="str">
            <v/>
          </cell>
          <cell r="I6731"/>
          <cell r="J6731"/>
          <cell r="K6731"/>
          <cell r="L6731"/>
          <cell r="M6731" t="str">
            <v/>
          </cell>
          <cell r="N6731"/>
          <cell r="O6731"/>
          <cell r="P6731"/>
          <cell r="Q6731" t="str">
            <v/>
          </cell>
          <cell r="R6731"/>
          <cell r="S6731" t="str">
            <v/>
          </cell>
          <cell r="T6731"/>
          <cell r="U6731"/>
          <cell r="V6731" t="str">
            <v/>
          </cell>
        </row>
        <row r="6732">
          <cell r="A6732"/>
          <cell r="B6732" t="str">
            <v/>
          </cell>
          <cell r="C6732"/>
          <cell r="D6732" t="str">
            <v/>
          </cell>
          <cell r="E6732" t="str">
            <v/>
          </cell>
          <cell r="F6732" t="str">
            <v/>
          </cell>
          <cell r="G6732" t="str">
            <v/>
          </cell>
          <cell r="H6732" t="str">
            <v/>
          </cell>
          <cell r="I6732"/>
          <cell r="J6732"/>
          <cell r="K6732"/>
          <cell r="L6732"/>
          <cell r="M6732" t="str">
            <v/>
          </cell>
          <cell r="N6732"/>
          <cell r="O6732"/>
          <cell r="P6732"/>
          <cell r="Q6732" t="str">
            <v/>
          </cell>
          <cell r="R6732"/>
          <cell r="S6732" t="str">
            <v/>
          </cell>
          <cell r="T6732"/>
          <cell r="U6732"/>
          <cell r="V6732" t="str">
            <v/>
          </cell>
        </row>
        <row r="6733">
          <cell r="A6733"/>
          <cell r="B6733" t="str">
            <v/>
          </cell>
          <cell r="C6733"/>
          <cell r="D6733" t="str">
            <v/>
          </cell>
          <cell r="E6733" t="str">
            <v/>
          </cell>
          <cell r="F6733" t="str">
            <v/>
          </cell>
          <cell r="G6733" t="str">
            <v/>
          </cell>
          <cell r="H6733" t="str">
            <v/>
          </cell>
          <cell r="I6733"/>
          <cell r="J6733"/>
          <cell r="K6733"/>
          <cell r="L6733"/>
          <cell r="M6733" t="str">
            <v/>
          </cell>
          <cell r="N6733"/>
          <cell r="O6733"/>
          <cell r="P6733"/>
          <cell r="Q6733" t="str">
            <v/>
          </cell>
          <cell r="R6733"/>
          <cell r="S6733" t="str">
            <v/>
          </cell>
          <cell r="T6733"/>
          <cell r="U6733"/>
          <cell r="V6733" t="str">
            <v/>
          </cell>
        </row>
        <row r="6734">
          <cell r="A6734"/>
          <cell r="B6734" t="str">
            <v/>
          </cell>
          <cell r="C6734"/>
          <cell r="D6734" t="str">
            <v/>
          </cell>
          <cell r="E6734" t="str">
            <v/>
          </cell>
          <cell r="F6734" t="str">
            <v/>
          </cell>
          <cell r="G6734" t="str">
            <v/>
          </cell>
          <cell r="H6734" t="str">
            <v/>
          </cell>
          <cell r="I6734"/>
          <cell r="J6734"/>
          <cell r="K6734"/>
          <cell r="L6734"/>
          <cell r="M6734" t="str">
            <v/>
          </cell>
          <cell r="N6734"/>
          <cell r="O6734"/>
          <cell r="P6734"/>
          <cell r="Q6734" t="str">
            <v/>
          </cell>
          <cell r="R6734"/>
          <cell r="S6734" t="str">
            <v/>
          </cell>
          <cell r="T6734"/>
          <cell r="U6734"/>
          <cell r="V6734" t="str">
            <v/>
          </cell>
        </row>
        <row r="6735">
          <cell r="A6735"/>
          <cell r="B6735" t="str">
            <v/>
          </cell>
          <cell r="C6735"/>
          <cell r="D6735" t="str">
            <v/>
          </cell>
          <cell r="E6735" t="str">
            <v/>
          </cell>
          <cell r="F6735" t="str">
            <v/>
          </cell>
          <cell r="G6735" t="str">
            <v/>
          </cell>
          <cell r="H6735" t="str">
            <v/>
          </cell>
          <cell r="I6735"/>
          <cell r="J6735"/>
          <cell r="K6735"/>
          <cell r="L6735"/>
          <cell r="M6735" t="str">
            <v/>
          </cell>
          <cell r="N6735"/>
          <cell r="O6735"/>
          <cell r="P6735"/>
          <cell r="Q6735" t="str">
            <v/>
          </cell>
          <cell r="R6735"/>
          <cell r="S6735" t="str">
            <v/>
          </cell>
          <cell r="T6735"/>
          <cell r="U6735"/>
          <cell r="V6735" t="str">
            <v/>
          </cell>
        </row>
        <row r="6736">
          <cell r="A6736"/>
          <cell r="B6736" t="str">
            <v/>
          </cell>
          <cell r="C6736"/>
          <cell r="D6736" t="str">
            <v/>
          </cell>
          <cell r="E6736" t="str">
            <v/>
          </cell>
          <cell r="F6736" t="str">
            <v/>
          </cell>
          <cell r="G6736" t="str">
            <v/>
          </cell>
          <cell r="H6736" t="str">
            <v/>
          </cell>
          <cell r="I6736"/>
          <cell r="J6736"/>
          <cell r="K6736"/>
          <cell r="L6736"/>
          <cell r="M6736" t="str">
            <v/>
          </cell>
          <cell r="N6736"/>
          <cell r="O6736"/>
          <cell r="P6736"/>
          <cell r="Q6736" t="str">
            <v/>
          </cell>
          <cell r="R6736"/>
          <cell r="S6736" t="str">
            <v/>
          </cell>
          <cell r="T6736"/>
          <cell r="U6736"/>
          <cell r="V6736" t="str">
            <v/>
          </cell>
        </row>
        <row r="6737">
          <cell r="A6737"/>
          <cell r="B6737" t="str">
            <v/>
          </cell>
          <cell r="C6737"/>
          <cell r="D6737" t="str">
            <v/>
          </cell>
          <cell r="E6737" t="str">
            <v/>
          </cell>
          <cell r="F6737" t="str">
            <v/>
          </cell>
          <cell r="G6737" t="str">
            <v/>
          </cell>
          <cell r="H6737" t="str">
            <v/>
          </cell>
          <cell r="I6737"/>
          <cell r="J6737"/>
          <cell r="K6737"/>
          <cell r="L6737"/>
          <cell r="M6737" t="str">
            <v/>
          </cell>
          <cell r="N6737"/>
          <cell r="O6737"/>
          <cell r="P6737"/>
          <cell r="Q6737" t="str">
            <v/>
          </cell>
          <cell r="R6737"/>
          <cell r="S6737" t="str">
            <v/>
          </cell>
          <cell r="T6737"/>
          <cell r="U6737"/>
          <cell r="V6737" t="str">
            <v/>
          </cell>
        </row>
        <row r="6738">
          <cell r="A6738"/>
          <cell r="B6738" t="str">
            <v/>
          </cell>
          <cell r="C6738"/>
          <cell r="D6738" t="str">
            <v/>
          </cell>
          <cell r="E6738" t="str">
            <v/>
          </cell>
          <cell r="F6738" t="str">
            <v/>
          </cell>
          <cell r="G6738" t="str">
            <v/>
          </cell>
          <cell r="H6738" t="str">
            <v/>
          </cell>
          <cell r="I6738"/>
          <cell r="J6738"/>
          <cell r="K6738"/>
          <cell r="L6738"/>
          <cell r="M6738" t="str">
            <v/>
          </cell>
          <cell r="N6738"/>
          <cell r="O6738"/>
          <cell r="P6738"/>
          <cell r="Q6738" t="str">
            <v/>
          </cell>
          <cell r="R6738"/>
          <cell r="S6738" t="str">
            <v/>
          </cell>
          <cell r="T6738"/>
          <cell r="U6738"/>
          <cell r="V6738" t="str">
            <v/>
          </cell>
        </row>
        <row r="6739">
          <cell r="A6739"/>
          <cell r="B6739" t="str">
            <v/>
          </cell>
          <cell r="C6739"/>
          <cell r="D6739" t="str">
            <v/>
          </cell>
          <cell r="E6739" t="str">
            <v/>
          </cell>
          <cell r="F6739" t="str">
            <v/>
          </cell>
          <cell r="G6739" t="str">
            <v/>
          </cell>
          <cell r="H6739" t="str">
            <v/>
          </cell>
          <cell r="I6739"/>
          <cell r="J6739"/>
          <cell r="K6739"/>
          <cell r="L6739"/>
          <cell r="M6739" t="str">
            <v/>
          </cell>
          <cell r="N6739"/>
          <cell r="O6739"/>
          <cell r="P6739"/>
          <cell r="Q6739" t="str">
            <v/>
          </cell>
          <cell r="R6739"/>
          <cell r="S6739" t="str">
            <v/>
          </cell>
          <cell r="T6739"/>
          <cell r="U6739"/>
          <cell r="V6739" t="str">
            <v/>
          </cell>
        </row>
        <row r="6740">
          <cell r="A6740"/>
          <cell r="B6740" t="str">
            <v/>
          </cell>
          <cell r="C6740"/>
          <cell r="D6740" t="str">
            <v/>
          </cell>
          <cell r="E6740" t="str">
            <v/>
          </cell>
          <cell r="F6740" t="str">
            <v/>
          </cell>
          <cell r="G6740" t="str">
            <v/>
          </cell>
          <cell r="H6740" t="str">
            <v/>
          </cell>
          <cell r="I6740"/>
          <cell r="J6740"/>
          <cell r="K6740"/>
          <cell r="L6740"/>
          <cell r="M6740" t="str">
            <v/>
          </cell>
          <cell r="N6740"/>
          <cell r="O6740"/>
          <cell r="P6740"/>
          <cell r="Q6740" t="str">
            <v/>
          </cell>
          <cell r="R6740"/>
          <cell r="S6740" t="str">
            <v/>
          </cell>
          <cell r="T6740"/>
          <cell r="U6740"/>
          <cell r="V6740" t="str">
            <v/>
          </cell>
        </row>
        <row r="6741">
          <cell r="A6741"/>
          <cell r="B6741" t="str">
            <v/>
          </cell>
          <cell r="C6741"/>
          <cell r="D6741" t="str">
            <v/>
          </cell>
          <cell r="E6741" t="str">
            <v/>
          </cell>
          <cell r="F6741" t="str">
            <v/>
          </cell>
          <cell r="G6741" t="str">
            <v/>
          </cell>
          <cell r="H6741" t="str">
            <v/>
          </cell>
          <cell r="I6741"/>
          <cell r="J6741"/>
          <cell r="K6741"/>
          <cell r="L6741"/>
          <cell r="M6741" t="str">
            <v/>
          </cell>
          <cell r="N6741"/>
          <cell r="O6741"/>
          <cell r="P6741"/>
          <cell r="Q6741" t="str">
            <v/>
          </cell>
          <cell r="R6741"/>
          <cell r="S6741" t="str">
            <v/>
          </cell>
          <cell r="T6741"/>
          <cell r="U6741"/>
          <cell r="V6741" t="str">
            <v/>
          </cell>
        </row>
        <row r="6742">
          <cell r="A6742"/>
          <cell r="B6742" t="str">
            <v/>
          </cell>
          <cell r="C6742"/>
          <cell r="D6742" t="str">
            <v/>
          </cell>
          <cell r="E6742" t="str">
            <v/>
          </cell>
          <cell r="F6742" t="str">
            <v/>
          </cell>
          <cell r="G6742" t="str">
            <v/>
          </cell>
          <cell r="H6742" t="str">
            <v/>
          </cell>
          <cell r="I6742"/>
          <cell r="J6742"/>
          <cell r="K6742"/>
          <cell r="L6742"/>
          <cell r="M6742" t="str">
            <v/>
          </cell>
          <cell r="N6742"/>
          <cell r="O6742"/>
          <cell r="P6742"/>
          <cell r="Q6742" t="str">
            <v/>
          </cell>
          <cell r="R6742"/>
          <cell r="S6742" t="str">
            <v/>
          </cell>
          <cell r="T6742"/>
          <cell r="U6742"/>
          <cell r="V6742" t="str">
            <v/>
          </cell>
        </row>
        <row r="6743">
          <cell r="A6743"/>
          <cell r="B6743" t="str">
            <v/>
          </cell>
          <cell r="C6743"/>
          <cell r="D6743" t="str">
            <v/>
          </cell>
          <cell r="E6743" t="str">
            <v/>
          </cell>
          <cell r="F6743" t="str">
            <v/>
          </cell>
          <cell r="G6743" t="str">
            <v/>
          </cell>
          <cell r="H6743" t="str">
            <v/>
          </cell>
          <cell r="I6743"/>
          <cell r="J6743"/>
          <cell r="K6743"/>
          <cell r="L6743"/>
          <cell r="M6743" t="str">
            <v/>
          </cell>
          <cell r="N6743"/>
          <cell r="O6743"/>
          <cell r="P6743"/>
          <cell r="Q6743" t="str">
            <v/>
          </cell>
          <cell r="R6743"/>
          <cell r="S6743" t="str">
            <v/>
          </cell>
          <cell r="T6743"/>
          <cell r="U6743"/>
          <cell r="V6743" t="str">
            <v/>
          </cell>
        </row>
        <row r="6744">
          <cell r="A6744"/>
          <cell r="B6744" t="str">
            <v/>
          </cell>
          <cell r="C6744"/>
          <cell r="D6744" t="str">
            <v/>
          </cell>
          <cell r="E6744" t="str">
            <v/>
          </cell>
          <cell r="F6744" t="str">
            <v/>
          </cell>
          <cell r="G6744" t="str">
            <v/>
          </cell>
          <cell r="H6744" t="str">
            <v/>
          </cell>
          <cell r="I6744"/>
          <cell r="J6744"/>
          <cell r="K6744"/>
          <cell r="L6744"/>
          <cell r="M6744" t="str">
            <v/>
          </cell>
          <cell r="N6744"/>
          <cell r="O6744"/>
          <cell r="P6744"/>
          <cell r="Q6744" t="str">
            <v/>
          </cell>
          <cell r="R6744"/>
          <cell r="S6744" t="str">
            <v/>
          </cell>
          <cell r="T6744"/>
          <cell r="U6744"/>
          <cell r="V6744" t="str">
            <v/>
          </cell>
        </row>
        <row r="6745">
          <cell r="A6745"/>
          <cell r="B6745" t="str">
            <v/>
          </cell>
          <cell r="C6745"/>
          <cell r="D6745" t="str">
            <v/>
          </cell>
          <cell r="E6745" t="str">
            <v/>
          </cell>
          <cell r="F6745" t="str">
            <v/>
          </cell>
          <cell r="G6745" t="str">
            <v/>
          </cell>
          <cell r="H6745" t="str">
            <v/>
          </cell>
          <cell r="I6745"/>
          <cell r="J6745"/>
          <cell r="K6745"/>
          <cell r="L6745"/>
          <cell r="M6745" t="str">
            <v/>
          </cell>
          <cell r="N6745"/>
          <cell r="O6745"/>
          <cell r="P6745"/>
          <cell r="Q6745" t="str">
            <v/>
          </cell>
          <cell r="R6745"/>
          <cell r="S6745" t="str">
            <v/>
          </cell>
          <cell r="T6745"/>
          <cell r="U6745"/>
          <cell r="V6745" t="str">
            <v/>
          </cell>
        </row>
        <row r="6746">
          <cell r="A6746"/>
          <cell r="B6746" t="str">
            <v/>
          </cell>
          <cell r="C6746"/>
          <cell r="D6746" t="str">
            <v/>
          </cell>
          <cell r="E6746" t="str">
            <v/>
          </cell>
          <cell r="F6746" t="str">
            <v/>
          </cell>
          <cell r="G6746" t="str">
            <v/>
          </cell>
          <cell r="H6746" t="str">
            <v/>
          </cell>
          <cell r="I6746"/>
          <cell r="J6746"/>
          <cell r="K6746"/>
          <cell r="L6746"/>
          <cell r="M6746" t="str">
            <v/>
          </cell>
          <cell r="N6746"/>
          <cell r="O6746"/>
          <cell r="P6746"/>
          <cell r="Q6746" t="str">
            <v/>
          </cell>
          <cell r="R6746"/>
          <cell r="S6746" t="str">
            <v/>
          </cell>
          <cell r="T6746"/>
          <cell r="U6746"/>
          <cell r="V6746" t="str">
            <v/>
          </cell>
        </row>
        <row r="6747">
          <cell r="A6747"/>
          <cell r="B6747" t="str">
            <v/>
          </cell>
          <cell r="C6747"/>
          <cell r="D6747" t="str">
            <v/>
          </cell>
          <cell r="E6747" t="str">
            <v/>
          </cell>
          <cell r="F6747" t="str">
            <v/>
          </cell>
          <cell r="G6747" t="str">
            <v/>
          </cell>
          <cell r="H6747" t="str">
            <v/>
          </cell>
          <cell r="I6747"/>
          <cell r="J6747"/>
          <cell r="K6747"/>
          <cell r="L6747"/>
          <cell r="M6747" t="str">
            <v/>
          </cell>
          <cell r="N6747"/>
          <cell r="O6747"/>
          <cell r="P6747"/>
          <cell r="Q6747" t="str">
            <v/>
          </cell>
          <cell r="R6747"/>
          <cell r="S6747" t="str">
            <v/>
          </cell>
          <cell r="T6747"/>
          <cell r="U6747"/>
          <cell r="V6747" t="str">
            <v/>
          </cell>
        </row>
        <row r="6748">
          <cell r="A6748"/>
          <cell r="B6748" t="str">
            <v/>
          </cell>
          <cell r="C6748"/>
          <cell r="D6748" t="str">
            <v/>
          </cell>
          <cell r="E6748" t="str">
            <v/>
          </cell>
          <cell r="F6748" t="str">
            <v/>
          </cell>
          <cell r="G6748" t="str">
            <v/>
          </cell>
          <cell r="H6748" t="str">
            <v/>
          </cell>
          <cell r="I6748"/>
          <cell r="J6748"/>
          <cell r="K6748"/>
          <cell r="L6748"/>
          <cell r="M6748" t="str">
            <v/>
          </cell>
          <cell r="N6748"/>
          <cell r="O6748"/>
          <cell r="P6748"/>
          <cell r="Q6748" t="str">
            <v/>
          </cell>
          <cell r="R6748"/>
          <cell r="S6748" t="str">
            <v/>
          </cell>
          <cell r="T6748"/>
          <cell r="U6748"/>
          <cell r="V6748" t="str">
            <v/>
          </cell>
        </row>
        <row r="6749">
          <cell r="A6749"/>
          <cell r="B6749" t="str">
            <v/>
          </cell>
          <cell r="C6749"/>
          <cell r="D6749" t="str">
            <v/>
          </cell>
          <cell r="E6749" t="str">
            <v/>
          </cell>
          <cell r="F6749" t="str">
            <v/>
          </cell>
          <cell r="G6749" t="str">
            <v/>
          </cell>
          <cell r="H6749" t="str">
            <v/>
          </cell>
          <cell r="I6749"/>
          <cell r="J6749"/>
          <cell r="K6749"/>
          <cell r="L6749"/>
          <cell r="M6749" t="str">
            <v/>
          </cell>
          <cell r="N6749"/>
          <cell r="O6749"/>
          <cell r="P6749"/>
          <cell r="Q6749" t="str">
            <v/>
          </cell>
          <cell r="R6749"/>
          <cell r="S6749" t="str">
            <v/>
          </cell>
          <cell r="T6749"/>
          <cell r="U6749"/>
          <cell r="V6749" t="str">
            <v/>
          </cell>
        </row>
        <row r="6750">
          <cell r="A6750"/>
          <cell r="B6750" t="str">
            <v/>
          </cell>
          <cell r="C6750"/>
          <cell r="D6750" t="str">
            <v/>
          </cell>
          <cell r="E6750" t="str">
            <v/>
          </cell>
          <cell r="F6750" t="str">
            <v/>
          </cell>
          <cell r="G6750" t="str">
            <v/>
          </cell>
          <cell r="H6750" t="str">
            <v/>
          </cell>
          <cell r="I6750"/>
          <cell r="J6750"/>
          <cell r="K6750"/>
          <cell r="L6750"/>
          <cell r="M6750" t="str">
            <v/>
          </cell>
          <cell r="N6750"/>
          <cell r="O6750"/>
          <cell r="P6750"/>
          <cell r="Q6750" t="str">
            <v/>
          </cell>
          <cell r="R6750"/>
          <cell r="S6750" t="str">
            <v/>
          </cell>
          <cell r="T6750"/>
          <cell r="U6750"/>
          <cell r="V6750" t="str">
            <v/>
          </cell>
        </row>
        <row r="6751">
          <cell r="A6751"/>
          <cell r="B6751" t="str">
            <v/>
          </cell>
          <cell r="C6751"/>
          <cell r="D6751" t="str">
            <v/>
          </cell>
          <cell r="E6751" t="str">
            <v/>
          </cell>
          <cell r="F6751" t="str">
            <v/>
          </cell>
          <cell r="G6751" t="str">
            <v/>
          </cell>
          <cell r="H6751" t="str">
            <v/>
          </cell>
          <cell r="I6751"/>
          <cell r="J6751"/>
          <cell r="K6751"/>
          <cell r="L6751"/>
          <cell r="M6751" t="str">
            <v/>
          </cell>
          <cell r="N6751"/>
          <cell r="O6751"/>
          <cell r="P6751"/>
          <cell r="Q6751" t="str">
            <v/>
          </cell>
          <cell r="R6751"/>
          <cell r="S6751" t="str">
            <v/>
          </cell>
          <cell r="T6751"/>
          <cell r="U6751"/>
          <cell r="V6751" t="str">
            <v/>
          </cell>
        </row>
        <row r="6752">
          <cell r="A6752"/>
          <cell r="B6752" t="str">
            <v/>
          </cell>
          <cell r="C6752"/>
          <cell r="D6752" t="str">
            <v/>
          </cell>
          <cell r="E6752" t="str">
            <v/>
          </cell>
          <cell r="F6752" t="str">
            <v/>
          </cell>
          <cell r="G6752" t="str">
            <v/>
          </cell>
          <cell r="H6752" t="str">
            <v/>
          </cell>
          <cell r="I6752"/>
          <cell r="J6752"/>
          <cell r="K6752"/>
          <cell r="L6752"/>
          <cell r="M6752" t="str">
            <v/>
          </cell>
          <cell r="N6752"/>
          <cell r="O6752"/>
          <cell r="P6752"/>
          <cell r="Q6752" t="str">
            <v/>
          </cell>
          <cell r="R6752"/>
          <cell r="S6752" t="str">
            <v/>
          </cell>
          <cell r="T6752"/>
          <cell r="U6752"/>
          <cell r="V6752" t="str">
            <v/>
          </cell>
        </row>
        <row r="6753">
          <cell r="A6753"/>
          <cell r="B6753" t="str">
            <v/>
          </cell>
          <cell r="C6753"/>
          <cell r="D6753" t="str">
            <v/>
          </cell>
          <cell r="E6753" t="str">
            <v/>
          </cell>
          <cell r="F6753" t="str">
            <v/>
          </cell>
          <cell r="G6753" t="str">
            <v/>
          </cell>
          <cell r="H6753" t="str">
            <v/>
          </cell>
          <cell r="I6753"/>
          <cell r="J6753"/>
          <cell r="K6753"/>
          <cell r="L6753"/>
          <cell r="M6753" t="str">
            <v/>
          </cell>
          <cell r="N6753"/>
          <cell r="O6753"/>
          <cell r="P6753"/>
          <cell r="Q6753" t="str">
            <v/>
          </cell>
          <cell r="R6753"/>
          <cell r="S6753" t="str">
            <v/>
          </cell>
          <cell r="T6753"/>
          <cell r="U6753"/>
          <cell r="V6753" t="str">
            <v/>
          </cell>
        </row>
        <row r="6754">
          <cell r="A6754"/>
          <cell r="B6754" t="str">
            <v/>
          </cell>
          <cell r="C6754"/>
          <cell r="D6754" t="str">
            <v/>
          </cell>
          <cell r="E6754" t="str">
            <v/>
          </cell>
          <cell r="F6754" t="str">
            <v/>
          </cell>
          <cell r="G6754" t="str">
            <v/>
          </cell>
          <cell r="H6754" t="str">
            <v/>
          </cell>
          <cell r="I6754"/>
          <cell r="J6754"/>
          <cell r="K6754"/>
          <cell r="L6754"/>
          <cell r="M6754" t="str">
            <v/>
          </cell>
          <cell r="N6754"/>
          <cell r="O6754"/>
          <cell r="P6754"/>
          <cell r="Q6754" t="str">
            <v/>
          </cell>
          <cell r="R6754"/>
          <cell r="S6754" t="str">
            <v/>
          </cell>
          <cell r="T6754"/>
          <cell r="U6754"/>
          <cell r="V6754" t="str">
            <v/>
          </cell>
        </row>
        <row r="6755">
          <cell r="A6755"/>
          <cell r="B6755" t="str">
            <v/>
          </cell>
          <cell r="C6755"/>
          <cell r="D6755" t="str">
            <v/>
          </cell>
          <cell r="E6755" t="str">
            <v/>
          </cell>
          <cell r="F6755" t="str">
            <v/>
          </cell>
          <cell r="G6755" t="str">
            <v/>
          </cell>
          <cell r="H6755" t="str">
            <v/>
          </cell>
          <cell r="I6755"/>
          <cell r="J6755"/>
          <cell r="K6755"/>
          <cell r="L6755"/>
          <cell r="M6755" t="str">
            <v/>
          </cell>
          <cell r="N6755"/>
          <cell r="O6755"/>
          <cell r="P6755"/>
          <cell r="Q6755" t="str">
            <v/>
          </cell>
          <cell r="R6755"/>
          <cell r="S6755" t="str">
            <v/>
          </cell>
          <cell r="T6755"/>
          <cell r="U6755"/>
          <cell r="V6755" t="str">
            <v/>
          </cell>
        </row>
        <row r="6756">
          <cell r="A6756"/>
          <cell r="B6756" t="str">
            <v/>
          </cell>
          <cell r="C6756"/>
          <cell r="D6756" t="str">
            <v/>
          </cell>
          <cell r="E6756" t="str">
            <v/>
          </cell>
          <cell r="F6756" t="str">
            <v/>
          </cell>
          <cell r="G6756" t="str">
            <v/>
          </cell>
          <cell r="H6756" t="str">
            <v/>
          </cell>
          <cell r="I6756"/>
          <cell r="J6756"/>
          <cell r="K6756"/>
          <cell r="L6756"/>
          <cell r="M6756" t="str">
            <v/>
          </cell>
          <cell r="N6756"/>
          <cell r="O6756"/>
          <cell r="P6756"/>
          <cell r="Q6756" t="str">
            <v/>
          </cell>
          <cell r="R6756"/>
          <cell r="S6756" t="str">
            <v/>
          </cell>
          <cell r="T6756"/>
          <cell r="U6756"/>
          <cell r="V6756" t="str">
            <v/>
          </cell>
        </row>
        <row r="6757">
          <cell r="A6757"/>
          <cell r="B6757" t="str">
            <v/>
          </cell>
          <cell r="C6757"/>
          <cell r="D6757" t="str">
            <v/>
          </cell>
          <cell r="E6757" t="str">
            <v/>
          </cell>
          <cell r="F6757" t="str">
            <v/>
          </cell>
          <cell r="G6757" t="str">
            <v/>
          </cell>
          <cell r="H6757" t="str">
            <v/>
          </cell>
          <cell r="I6757"/>
          <cell r="J6757"/>
          <cell r="K6757"/>
          <cell r="L6757"/>
          <cell r="M6757" t="str">
            <v/>
          </cell>
          <cell r="N6757"/>
          <cell r="O6757"/>
          <cell r="P6757"/>
          <cell r="Q6757" t="str">
            <v/>
          </cell>
          <cell r="R6757"/>
          <cell r="S6757" t="str">
            <v/>
          </cell>
          <cell r="T6757"/>
          <cell r="U6757"/>
          <cell r="V6757" t="str">
            <v/>
          </cell>
        </row>
        <row r="6758">
          <cell r="A6758"/>
          <cell r="B6758" t="str">
            <v/>
          </cell>
          <cell r="C6758"/>
          <cell r="D6758" t="str">
            <v/>
          </cell>
          <cell r="E6758" t="str">
            <v/>
          </cell>
          <cell r="F6758" t="str">
            <v/>
          </cell>
          <cell r="G6758" t="str">
            <v/>
          </cell>
          <cell r="H6758" t="str">
            <v/>
          </cell>
          <cell r="I6758"/>
          <cell r="J6758"/>
          <cell r="K6758"/>
          <cell r="L6758"/>
          <cell r="M6758" t="str">
            <v/>
          </cell>
          <cell r="N6758"/>
          <cell r="O6758"/>
          <cell r="P6758"/>
          <cell r="Q6758" t="str">
            <v/>
          </cell>
          <cell r="R6758"/>
          <cell r="S6758" t="str">
            <v/>
          </cell>
          <cell r="T6758"/>
          <cell r="U6758"/>
          <cell r="V6758" t="str">
            <v/>
          </cell>
        </row>
        <row r="6759">
          <cell r="A6759"/>
          <cell r="B6759" t="str">
            <v/>
          </cell>
          <cell r="C6759"/>
          <cell r="D6759" t="str">
            <v/>
          </cell>
          <cell r="E6759" t="str">
            <v/>
          </cell>
          <cell r="F6759" t="str">
            <v/>
          </cell>
          <cell r="G6759" t="str">
            <v/>
          </cell>
          <cell r="H6759" t="str">
            <v/>
          </cell>
          <cell r="I6759"/>
          <cell r="J6759"/>
          <cell r="K6759"/>
          <cell r="L6759"/>
          <cell r="M6759" t="str">
            <v/>
          </cell>
          <cell r="N6759"/>
          <cell r="O6759"/>
          <cell r="P6759"/>
          <cell r="Q6759" t="str">
            <v/>
          </cell>
          <cell r="R6759"/>
          <cell r="S6759" t="str">
            <v/>
          </cell>
          <cell r="T6759"/>
          <cell r="U6759"/>
          <cell r="V6759" t="str">
            <v/>
          </cell>
        </row>
        <row r="6760">
          <cell r="A6760"/>
          <cell r="B6760" t="str">
            <v/>
          </cell>
          <cell r="C6760"/>
          <cell r="D6760" t="str">
            <v/>
          </cell>
          <cell r="E6760" t="str">
            <v/>
          </cell>
          <cell r="F6760" t="str">
            <v/>
          </cell>
          <cell r="G6760" t="str">
            <v/>
          </cell>
          <cell r="H6760" t="str">
            <v/>
          </cell>
          <cell r="I6760"/>
          <cell r="J6760"/>
          <cell r="K6760"/>
          <cell r="L6760"/>
          <cell r="M6760" t="str">
            <v/>
          </cell>
          <cell r="N6760"/>
          <cell r="O6760"/>
          <cell r="P6760"/>
          <cell r="Q6760" t="str">
            <v/>
          </cell>
          <cell r="R6760"/>
          <cell r="S6760" t="str">
            <v/>
          </cell>
          <cell r="T6760"/>
          <cell r="U6760"/>
          <cell r="V6760" t="str">
            <v/>
          </cell>
        </row>
        <row r="6761">
          <cell r="A6761"/>
          <cell r="B6761" t="str">
            <v/>
          </cell>
          <cell r="C6761"/>
          <cell r="D6761" t="str">
            <v/>
          </cell>
          <cell r="E6761" t="str">
            <v/>
          </cell>
          <cell r="F6761" t="str">
            <v/>
          </cell>
          <cell r="G6761" t="str">
            <v/>
          </cell>
          <cell r="H6761" t="str">
            <v/>
          </cell>
          <cell r="I6761"/>
          <cell r="J6761"/>
          <cell r="K6761"/>
          <cell r="L6761"/>
          <cell r="M6761" t="str">
            <v/>
          </cell>
          <cell r="N6761"/>
          <cell r="O6761"/>
          <cell r="P6761"/>
          <cell r="Q6761" t="str">
            <v/>
          </cell>
          <cell r="R6761"/>
          <cell r="S6761" t="str">
            <v/>
          </cell>
          <cell r="T6761"/>
          <cell r="U6761"/>
          <cell r="V6761" t="str">
            <v/>
          </cell>
        </row>
        <row r="6762">
          <cell r="A6762"/>
          <cell r="B6762" t="str">
            <v/>
          </cell>
          <cell r="C6762"/>
          <cell r="D6762" t="str">
            <v/>
          </cell>
          <cell r="E6762" t="str">
            <v/>
          </cell>
          <cell r="F6762" t="str">
            <v/>
          </cell>
          <cell r="G6762" t="str">
            <v/>
          </cell>
          <cell r="H6762" t="str">
            <v/>
          </cell>
          <cell r="I6762"/>
          <cell r="J6762"/>
          <cell r="K6762"/>
          <cell r="L6762"/>
          <cell r="M6762" t="str">
            <v/>
          </cell>
          <cell r="N6762"/>
          <cell r="O6762"/>
          <cell r="P6762"/>
          <cell r="Q6762" t="str">
            <v/>
          </cell>
          <cell r="R6762"/>
          <cell r="S6762" t="str">
            <v/>
          </cell>
          <cell r="T6762"/>
          <cell r="U6762"/>
          <cell r="V6762" t="str">
            <v/>
          </cell>
        </row>
        <row r="6763">
          <cell r="A6763"/>
          <cell r="B6763" t="str">
            <v/>
          </cell>
          <cell r="C6763"/>
          <cell r="D6763" t="str">
            <v/>
          </cell>
          <cell r="E6763" t="str">
            <v/>
          </cell>
          <cell r="F6763" t="str">
            <v/>
          </cell>
          <cell r="G6763" t="str">
            <v/>
          </cell>
          <cell r="H6763" t="str">
            <v/>
          </cell>
          <cell r="I6763"/>
          <cell r="J6763"/>
          <cell r="K6763"/>
          <cell r="L6763"/>
          <cell r="M6763" t="str">
            <v/>
          </cell>
          <cell r="N6763"/>
          <cell r="O6763"/>
          <cell r="P6763"/>
          <cell r="Q6763" t="str">
            <v/>
          </cell>
          <cell r="R6763"/>
          <cell r="S6763" t="str">
            <v/>
          </cell>
          <cell r="T6763"/>
          <cell r="U6763"/>
          <cell r="V6763" t="str">
            <v/>
          </cell>
        </row>
        <row r="6764">
          <cell r="A6764"/>
          <cell r="B6764" t="str">
            <v/>
          </cell>
          <cell r="C6764"/>
          <cell r="D6764" t="str">
            <v/>
          </cell>
          <cell r="E6764" t="str">
            <v/>
          </cell>
          <cell r="F6764" t="str">
            <v/>
          </cell>
          <cell r="G6764" t="str">
            <v/>
          </cell>
          <cell r="H6764" t="str">
            <v/>
          </cell>
          <cell r="I6764"/>
          <cell r="J6764"/>
          <cell r="K6764"/>
          <cell r="L6764"/>
          <cell r="M6764" t="str">
            <v/>
          </cell>
          <cell r="N6764"/>
          <cell r="O6764"/>
          <cell r="P6764"/>
          <cell r="Q6764" t="str">
            <v/>
          </cell>
          <cell r="R6764"/>
          <cell r="S6764" t="str">
            <v/>
          </cell>
          <cell r="T6764"/>
          <cell r="U6764"/>
          <cell r="V6764" t="str">
            <v/>
          </cell>
        </row>
        <row r="6765">
          <cell r="A6765"/>
          <cell r="B6765" t="str">
            <v/>
          </cell>
          <cell r="C6765"/>
          <cell r="D6765" t="str">
            <v/>
          </cell>
          <cell r="E6765" t="str">
            <v/>
          </cell>
          <cell r="F6765" t="str">
            <v/>
          </cell>
          <cell r="G6765" t="str">
            <v/>
          </cell>
          <cell r="H6765" t="str">
            <v/>
          </cell>
          <cell r="I6765"/>
          <cell r="J6765"/>
          <cell r="K6765"/>
          <cell r="L6765"/>
          <cell r="M6765" t="str">
            <v/>
          </cell>
          <cell r="N6765"/>
          <cell r="O6765"/>
          <cell r="P6765"/>
          <cell r="Q6765" t="str">
            <v/>
          </cell>
          <cell r="R6765"/>
          <cell r="S6765" t="str">
            <v/>
          </cell>
          <cell r="T6765"/>
          <cell r="U6765"/>
          <cell r="V6765" t="str">
            <v/>
          </cell>
        </row>
        <row r="6766">
          <cell r="A6766"/>
          <cell r="B6766" t="str">
            <v/>
          </cell>
          <cell r="C6766"/>
          <cell r="D6766" t="str">
            <v/>
          </cell>
          <cell r="E6766" t="str">
            <v/>
          </cell>
          <cell r="F6766" t="str">
            <v/>
          </cell>
          <cell r="G6766" t="str">
            <v/>
          </cell>
          <cell r="H6766" t="str">
            <v/>
          </cell>
          <cell r="I6766"/>
          <cell r="J6766"/>
          <cell r="K6766"/>
          <cell r="L6766"/>
          <cell r="M6766" t="str">
            <v/>
          </cell>
          <cell r="N6766"/>
          <cell r="O6766"/>
          <cell r="P6766"/>
          <cell r="Q6766" t="str">
            <v/>
          </cell>
          <cell r="R6766"/>
          <cell r="S6766" t="str">
            <v/>
          </cell>
          <cell r="T6766"/>
          <cell r="U6766"/>
          <cell r="V6766" t="str">
            <v/>
          </cell>
        </row>
        <row r="6767">
          <cell r="A6767"/>
          <cell r="B6767" t="str">
            <v/>
          </cell>
          <cell r="C6767"/>
          <cell r="D6767" t="str">
            <v/>
          </cell>
          <cell r="E6767" t="str">
            <v/>
          </cell>
          <cell r="F6767" t="str">
            <v/>
          </cell>
          <cell r="G6767" t="str">
            <v/>
          </cell>
          <cell r="H6767" t="str">
            <v/>
          </cell>
          <cell r="I6767"/>
          <cell r="J6767"/>
          <cell r="K6767"/>
          <cell r="L6767"/>
          <cell r="M6767" t="str">
            <v/>
          </cell>
          <cell r="N6767"/>
          <cell r="O6767"/>
          <cell r="P6767"/>
          <cell r="Q6767" t="str">
            <v/>
          </cell>
          <cell r="R6767"/>
          <cell r="S6767" t="str">
            <v/>
          </cell>
          <cell r="T6767"/>
          <cell r="U6767"/>
          <cell r="V6767" t="str">
            <v/>
          </cell>
        </row>
        <row r="6768">
          <cell r="A6768"/>
          <cell r="B6768" t="str">
            <v/>
          </cell>
          <cell r="C6768"/>
          <cell r="D6768" t="str">
            <v/>
          </cell>
          <cell r="E6768" t="str">
            <v/>
          </cell>
          <cell r="F6768" t="str">
            <v/>
          </cell>
          <cell r="G6768" t="str">
            <v/>
          </cell>
          <cell r="H6768" t="str">
            <v/>
          </cell>
          <cell r="I6768"/>
          <cell r="J6768"/>
          <cell r="K6768"/>
          <cell r="L6768"/>
          <cell r="M6768" t="str">
            <v/>
          </cell>
          <cell r="N6768"/>
          <cell r="O6768"/>
          <cell r="P6768"/>
          <cell r="Q6768" t="str">
            <v/>
          </cell>
          <cell r="R6768"/>
          <cell r="S6768" t="str">
            <v/>
          </cell>
          <cell r="T6768"/>
          <cell r="U6768"/>
          <cell r="V6768" t="str">
            <v/>
          </cell>
        </row>
        <row r="6769">
          <cell r="A6769"/>
          <cell r="B6769" t="str">
            <v/>
          </cell>
          <cell r="C6769"/>
          <cell r="D6769" t="str">
            <v/>
          </cell>
          <cell r="E6769" t="str">
            <v/>
          </cell>
          <cell r="F6769" t="str">
            <v/>
          </cell>
          <cell r="G6769" t="str">
            <v/>
          </cell>
          <cell r="H6769" t="str">
            <v/>
          </cell>
          <cell r="I6769"/>
          <cell r="J6769"/>
          <cell r="K6769"/>
          <cell r="L6769"/>
          <cell r="M6769" t="str">
            <v/>
          </cell>
          <cell r="N6769"/>
          <cell r="O6769"/>
          <cell r="P6769"/>
          <cell r="Q6769" t="str">
            <v/>
          </cell>
          <cell r="R6769"/>
          <cell r="S6769" t="str">
            <v/>
          </cell>
          <cell r="T6769"/>
          <cell r="U6769"/>
          <cell r="V6769" t="str">
            <v/>
          </cell>
        </row>
        <row r="6770">
          <cell r="A6770"/>
          <cell r="B6770" t="str">
            <v/>
          </cell>
          <cell r="C6770"/>
          <cell r="D6770" t="str">
            <v/>
          </cell>
          <cell r="E6770" t="str">
            <v/>
          </cell>
          <cell r="F6770" t="str">
            <v/>
          </cell>
          <cell r="G6770" t="str">
            <v/>
          </cell>
          <cell r="H6770" t="str">
            <v/>
          </cell>
          <cell r="I6770"/>
          <cell r="J6770"/>
          <cell r="K6770"/>
          <cell r="L6770"/>
          <cell r="M6770" t="str">
            <v/>
          </cell>
          <cell r="N6770"/>
          <cell r="O6770"/>
          <cell r="P6770"/>
          <cell r="Q6770" t="str">
            <v/>
          </cell>
          <cell r="R6770"/>
          <cell r="S6770" t="str">
            <v/>
          </cell>
          <cell r="T6770"/>
          <cell r="U6770"/>
          <cell r="V6770" t="str">
            <v/>
          </cell>
        </row>
        <row r="6771">
          <cell r="A6771"/>
          <cell r="B6771" t="str">
            <v/>
          </cell>
          <cell r="C6771"/>
          <cell r="D6771" t="str">
            <v/>
          </cell>
          <cell r="E6771" t="str">
            <v/>
          </cell>
          <cell r="F6771" t="str">
            <v/>
          </cell>
          <cell r="G6771" t="str">
            <v/>
          </cell>
          <cell r="H6771" t="str">
            <v/>
          </cell>
          <cell r="I6771"/>
          <cell r="J6771"/>
          <cell r="K6771"/>
          <cell r="L6771"/>
          <cell r="M6771" t="str">
            <v/>
          </cell>
          <cell r="N6771"/>
          <cell r="O6771"/>
          <cell r="P6771"/>
          <cell r="Q6771" t="str">
            <v/>
          </cell>
          <cell r="R6771"/>
          <cell r="S6771" t="str">
            <v/>
          </cell>
          <cell r="T6771"/>
          <cell r="U6771"/>
          <cell r="V6771" t="str">
            <v/>
          </cell>
        </row>
        <row r="6772">
          <cell r="A6772"/>
          <cell r="B6772" t="str">
            <v/>
          </cell>
          <cell r="C6772"/>
          <cell r="D6772" t="str">
            <v/>
          </cell>
          <cell r="E6772" t="str">
            <v/>
          </cell>
          <cell r="F6772" t="str">
            <v/>
          </cell>
          <cell r="G6772" t="str">
            <v/>
          </cell>
          <cell r="H6772" t="str">
            <v/>
          </cell>
          <cell r="I6772"/>
          <cell r="J6772"/>
          <cell r="K6772"/>
          <cell r="L6772"/>
          <cell r="M6772" t="str">
            <v/>
          </cell>
          <cell r="N6772"/>
          <cell r="O6772"/>
          <cell r="P6772"/>
          <cell r="Q6772" t="str">
            <v/>
          </cell>
          <cell r="R6772"/>
          <cell r="S6772" t="str">
            <v/>
          </cell>
          <cell r="T6772"/>
          <cell r="U6772"/>
          <cell r="V6772" t="str">
            <v/>
          </cell>
        </row>
        <row r="6773">
          <cell r="A6773"/>
          <cell r="B6773" t="str">
            <v/>
          </cell>
          <cell r="C6773"/>
          <cell r="D6773" t="str">
            <v/>
          </cell>
          <cell r="E6773" t="str">
            <v/>
          </cell>
          <cell r="F6773" t="str">
            <v/>
          </cell>
          <cell r="G6773" t="str">
            <v/>
          </cell>
          <cell r="H6773" t="str">
            <v/>
          </cell>
          <cell r="I6773"/>
          <cell r="J6773"/>
          <cell r="K6773"/>
          <cell r="L6773"/>
          <cell r="M6773" t="str">
            <v/>
          </cell>
          <cell r="N6773"/>
          <cell r="O6773"/>
          <cell r="P6773"/>
          <cell r="Q6773" t="str">
            <v/>
          </cell>
          <cell r="R6773"/>
          <cell r="S6773" t="str">
            <v/>
          </cell>
          <cell r="T6773"/>
          <cell r="U6773"/>
          <cell r="V6773" t="str">
            <v/>
          </cell>
        </row>
        <row r="6774">
          <cell r="A6774"/>
          <cell r="B6774" t="str">
            <v/>
          </cell>
          <cell r="C6774"/>
          <cell r="D6774" t="str">
            <v/>
          </cell>
          <cell r="E6774" t="str">
            <v/>
          </cell>
          <cell r="F6774" t="str">
            <v/>
          </cell>
          <cell r="G6774" t="str">
            <v/>
          </cell>
          <cell r="H6774" t="str">
            <v/>
          </cell>
          <cell r="I6774"/>
          <cell r="J6774"/>
          <cell r="K6774"/>
          <cell r="L6774"/>
          <cell r="M6774" t="str">
            <v/>
          </cell>
          <cell r="N6774"/>
          <cell r="O6774"/>
          <cell r="P6774"/>
          <cell r="Q6774" t="str">
            <v/>
          </cell>
          <cell r="R6774"/>
          <cell r="S6774" t="str">
            <v/>
          </cell>
          <cell r="T6774"/>
          <cell r="U6774"/>
          <cell r="V6774" t="str">
            <v/>
          </cell>
        </row>
        <row r="6775">
          <cell r="A6775"/>
          <cell r="B6775" t="str">
            <v/>
          </cell>
          <cell r="C6775"/>
          <cell r="D6775" t="str">
            <v/>
          </cell>
          <cell r="E6775" t="str">
            <v/>
          </cell>
          <cell r="F6775" t="str">
            <v/>
          </cell>
          <cell r="G6775" t="str">
            <v/>
          </cell>
          <cell r="H6775" t="str">
            <v/>
          </cell>
          <cell r="I6775"/>
          <cell r="J6775"/>
          <cell r="K6775"/>
          <cell r="L6775"/>
          <cell r="M6775" t="str">
            <v/>
          </cell>
          <cell r="N6775"/>
          <cell r="O6775"/>
          <cell r="P6775"/>
          <cell r="Q6775" t="str">
            <v/>
          </cell>
          <cell r="R6775"/>
          <cell r="S6775" t="str">
            <v/>
          </cell>
          <cell r="T6775"/>
          <cell r="U6775"/>
          <cell r="V6775" t="str">
            <v/>
          </cell>
        </row>
        <row r="6776">
          <cell r="A6776"/>
          <cell r="B6776" t="str">
            <v/>
          </cell>
          <cell r="C6776"/>
          <cell r="D6776" t="str">
            <v/>
          </cell>
          <cell r="E6776" t="str">
            <v/>
          </cell>
          <cell r="F6776" t="str">
            <v/>
          </cell>
          <cell r="G6776" t="str">
            <v/>
          </cell>
          <cell r="H6776" t="str">
            <v/>
          </cell>
          <cell r="I6776"/>
          <cell r="J6776"/>
          <cell r="K6776"/>
          <cell r="L6776"/>
          <cell r="M6776" t="str">
            <v/>
          </cell>
          <cell r="N6776"/>
          <cell r="O6776"/>
          <cell r="P6776"/>
          <cell r="Q6776" t="str">
            <v/>
          </cell>
          <cell r="R6776"/>
          <cell r="S6776" t="str">
            <v/>
          </cell>
          <cell r="T6776"/>
          <cell r="U6776"/>
          <cell r="V6776" t="str">
            <v/>
          </cell>
        </row>
        <row r="6777">
          <cell r="A6777"/>
          <cell r="B6777" t="str">
            <v/>
          </cell>
          <cell r="C6777"/>
          <cell r="D6777" t="str">
            <v/>
          </cell>
          <cell r="E6777" t="str">
            <v/>
          </cell>
          <cell r="F6777" t="str">
            <v/>
          </cell>
          <cell r="G6777" t="str">
            <v/>
          </cell>
          <cell r="H6777" t="str">
            <v/>
          </cell>
          <cell r="I6777"/>
          <cell r="J6777"/>
          <cell r="K6777"/>
          <cell r="L6777"/>
          <cell r="M6777" t="str">
            <v/>
          </cell>
          <cell r="N6777"/>
          <cell r="O6777"/>
          <cell r="P6777"/>
          <cell r="Q6777" t="str">
            <v/>
          </cell>
          <cell r="R6777"/>
          <cell r="S6777" t="str">
            <v/>
          </cell>
          <cell r="T6777"/>
          <cell r="U6777"/>
          <cell r="V6777" t="str">
            <v/>
          </cell>
        </row>
        <row r="6778">
          <cell r="A6778"/>
          <cell r="B6778" t="str">
            <v/>
          </cell>
          <cell r="C6778"/>
          <cell r="D6778" t="str">
            <v/>
          </cell>
          <cell r="E6778" t="str">
            <v/>
          </cell>
          <cell r="F6778" t="str">
            <v/>
          </cell>
          <cell r="G6778" t="str">
            <v/>
          </cell>
          <cell r="H6778" t="str">
            <v/>
          </cell>
          <cell r="I6778"/>
          <cell r="J6778"/>
          <cell r="K6778"/>
          <cell r="L6778"/>
          <cell r="M6778" t="str">
            <v/>
          </cell>
          <cell r="N6778"/>
          <cell r="O6778"/>
          <cell r="P6778"/>
          <cell r="Q6778" t="str">
            <v/>
          </cell>
          <cell r="R6778"/>
          <cell r="S6778" t="str">
            <v/>
          </cell>
          <cell r="T6778"/>
          <cell r="U6778"/>
          <cell r="V6778" t="str">
            <v/>
          </cell>
        </row>
        <row r="6779">
          <cell r="A6779"/>
          <cell r="B6779" t="str">
            <v/>
          </cell>
          <cell r="C6779"/>
          <cell r="D6779" t="str">
            <v/>
          </cell>
          <cell r="E6779" t="str">
            <v/>
          </cell>
          <cell r="F6779" t="str">
            <v/>
          </cell>
          <cell r="G6779" t="str">
            <v/>
          </cell>
          <cell r="H6779" t="str">
            <v/>
          </cell>
          <cell r="I6779"/>
          <cell r="J6779"/>
          <cell r="K6779"/>
          <cell r="L6779"/>
          <cell r="M6779" t="str">
            <v/>
          </cell>
          <cell r="N6779"/>
          <cell r="O6779"/>
          <cell r="P6779"/>
          <cell r="Q6779" t="str">
            <v/>
          </cell>
          <cell r="R6779"/>
          <cell r="S6779" t="str">
            <v/>
          </cell>
          <cell r="T6779"/>
          <cell r="U6779"/>
          <cell r="V6779" t="str">
            <v/>
          </cell>
        </row>
        <row r="6780">
          <cell r="A6780"/>
          <cell r="B6780" t="str">
            <v/>
          </cell>
          <cell r="C6780"/>
          <cell r="D6780" t="str">
            <v/>
          </cell>
          <cell r="E6780" t="str">
            <v/>
          </cell>
          <cell r="F6780" t="str">
            <v/>
          </cell>
          <cell r="G6780" t="str">
            <v/>
          </cell>
          <cell r="H6780" t="str">
            <v/>
          </cell>
          <cell r="I6780"/>
          <cell r="J6780"/>
          <cell r="K6780"/>
          <cell r="L6780"/>
          <cell r="M6780" t="str">
            <v/>
          </cell>
          <cell r="N6780"/>
          <cell r="O6780"/>
          <cell r="P6780"/>
          <cell r="Q6780" t="str">
            <v/>
          </cell>
          <cell r="R6780"/>
          <cell r="S6780" t="str">
            <v/>
          </cell>
          <cell r="T6780"/>
          <cell r="U6780"/>
          <cell r="V6780" t="str">
            <v/>
          </cell>
        </row>
        <row r="6781">
          <cell r="A6781"/>
          <cell r="B6781" t="str">
            <v/>
          </cell>
          <cell r="C6781"/>
          <cell r="D6781" t="str">
            <v/>
          </cell>
          <cell r="E6781" t="str">
            <v/>
          </cell>
          <cell r="F6781" t="str">
            <v/>
          </cell>
          <cell r="G6781" t="str">
            <v/>
          </cell>
          <cell r="H6781" t="str">
            <v/>
          </cell>
          <cell r="I6781"/>
          <cell r="J6781"/>
          <cell r="K6781"/>
          <cell r="L6781"/>
          <cell r="M6781" t="str">
            <v/>
          </cell>
          <cell r="N6781"/>
          <cell r="O6781"/>
          <cell r="P6781"/>
          <cell r="Q6781" t="str">
            <v/>
          </cell>
          <cell r="R6781"/>
          <cell r="S6781" t="str">
            <v/>
          </cell>
          <cell r="T6781"/>
          <cell r="U6781"/>
          <cell r="V6781" t="str">
            <v/>
          </cell>
        </row>
        <row r="6782">
          <cell r="A6782"/>
          <cell r="B6782" t="str">
            <v/>
          </cell>
          <cell r="C6782"/>
          <cell r="D6782" t="str">
            <v/>
          </cell>
          <cell r="E6782" t="str">
            <v/>
          </cell>
          <cell r="F6782" t="str">
            <v/>
          </cell>
          <cell r="G6782" t="str">
            <v/>
          </cell>
          <cell r="H6782" t="str">
            <v/>
          </cell>
          <cell r="I6782"/>
          <cell r="J6782"/>
          <cell r="K6782"/>
          <cell r="L6782"/>
          <cell r="M6782" t="str">
            <v/>
          </cell>
          <cell r="N6782"/>
          <cell r="O6782"/>
          <cell r="P6782"/>
          <cell r="Q6782" t="str">
            <v/>
          </cell>
          <cell r="R6782"/>
          <cell r="S6782" t="str">
            <v/>
          </cell>
          <cell r="T6782"/>
          <cell r="U6782"/>
          <cell r="V6782" t="str">
            <v/>
          </cell>
        </row>
        <row r="6783">
          <cell r="A6783"/>
          <cell r="B6783" t="str">
            <v/>
          </cell>
          <cell r="C6783"/>
          <cell r="D6783" t="str">
            <v/>
          </cell>
          <cell r="E6783" t="str">
            <v/>
          </cell>
          <cell r="F6783" t="str">
            <v/>
          </cell>
          <cell r="G6783" t="str">
            <v/>
          </cell>
          <cell r="H6783" t="str">
            <v/>
          </cell>
          <cell r="I6783"/>
          <cell r="J6783"/>
          <cell r="K6783"/>
          <cell r="L6783"/>
          <cell r="M6783" t="str">
            <v/>
          </cell>
          <cell r="N6783"/>
          <cell r="O6783"/>
          <cell r="P6783"/>
          <cell r="Q6783" t="str">
            <v/>
          </cell>
          <cell r="R6783"/>
          <cell r="S6783" t="str">
            <v/>
          </cell>
          <cell r="T6783"/>
          <cell r="U6783"/>
          <cell r="V6783" t="str">
            <v/>
          </cell>
        </row>
        <row r="6784">
          <cell r="A6784"/>
          <cell r="B6784" t="str">
            <v/>
          </cell>
          <cell r="C6784"/>
          <cell r="D6784" t="str">
            <v/>
          </cell>
          <cell r="E6784" t="str">
            <v/>
          </cell>
          <cell r="F6784" t="str">
            <v/>
          </cell>
          <cell r="G6784" t="str">
            <v/>
          </cell>
          <cell r="H6784" t="str">
            <v/>
          </cell>
          <cell r="I6784"/>
          <cell r="J6784"/>
          <cell r="K6784"/>
          <cell r="L6784"/>
          <cell r="M6784" t="str">
            <v/>
          </cell>
          <cell r="N6784"/>
          <cell r="O6784"/>
          <cell r="P6784"/>
          <cell r="Q6784" t="str">
            <v/>
          </cell>
          <cell r="R6784"/>
          <cell r="S6784" t="str">
            <v/>
          </cell>
          <cell r="T6784"/>
          <cell r="U6784"/>
          <cell r="V6784" t="str">
            <v/>
          </cell>
        </row>
        <row r="6785">
          <cell r="A6785"/>
          <cell r="B6785" t="str">
            <v/>
          </cell>
          <cell r="C6785"/>
          <cell r="D6785" t="str">
            <v/>
          </cell>
          <cell r="E6785" t="str">
            <v/>
          </cell>
          <cell r="F6785" t="str">
            <v/>
          </cell>
          <cell r="G6785" t="str">
            <v/>
          </cell>
          <cell r="H6785" t="str">
            <v/>
          </cell>
          <cell r="I6785"/>
          <cell r="J6785"/>
          <cell r="K6785"/>
          <cell r="L6785"/>
          <cell r="M6785" t="str">
            <v/>
          </cell>
          <cell r="N6785"/>
          <cell r="O6785"/>
          <cell r="P6785"/>
          <cell r="Q6785" t="str">
            <v/>
          </cell>
          <cell r="R6785"/>
          <cell r="S6785" t="str">
            <v/>
          </cell>
          <cell r="T6785"/>
          <cell r="U6785"/>
          <cell r="V6785" t="str">
            <v/>
          </cell>
        </row>
        <row r="6786">
          <cell r="A6786"/>
          <cell r="B6786" t="str">
            <v/>
          </cell>
          <cell r="C6786"/>
          <cell r="D6786" t="str">
            <v/>
          </cell>
          <cell r="E6786" t="str">
            <v/>
          </cell>
          <cell r="F6786" t="str">
            <v/>
          </cell>
          <cell r="G6786" t="str">
            <v/>
          </cell>
          <cell r="H6786" t="str">
            <v/>
          </cell>
          <cell r="I6786"/>
          <cell r="J6786"/>
          <cell r="K6786"/>
          <cell r="L6786"/>
          <cell r="M6786" t="str">
            <v/>
          </cell>
          <cell r="N6786"/>
          <cell r="O6786"/>
          <cell r="P6786"/>
          <cell r="Q6786" t="str">
            <v/>
          </cell>
          <cell r="R6786"/>
          <cell r="S6786" t="str">
            <v/>
          </cell>
          <cell r="T6786"/>
          <cell r="U6786"/>
          <cell r="V6786" t="str">
            <v/>
          </cell>
        </row>
        <row r="6787">
          <cell r="A6787"/>
          <cell r="B6787" t="str">
            <v/>
          </cell>
          <cell r="C6787"/>
          <cell r="D6787" t="str">
            <v/>
          </cell>
          <cell r="E6787" t="str">
            <v/>
          </cell>
          <cell r="F6787" t="str">
            <v/>
          </cell>
          <cell r="G6787" t="str">
            <v/>
          </cell>
          <cell r="H6787" t="str">
            <v/>
          </cell>
          <cell r="I6787"/>
          <cell r="J6787"/>
          <cell r="K6787"/>
          <cell r="L6787"/>
          <cell r="M6787" t="str">
            <v/>
          </cell>
          <cell r="N6787"/>
          <cell r="O6787"/>
          <cell r="P6787"/>
          <cell r="Q6787" t="str">
            <v/>
          </cell>
          <cell r="R6787"/>
          <cell r="S6787" t="str">
            <v/>
          </cell>
          <cell r="T6787"/>
          <cell r="U6787"/>
          <cell r="V6787" t="str">
            <v/>
          </cell>
        </row>
        <row r="6788">
          <cell r="A6788"/>
          <cell r="B6788" t="str">
            <v/>
          </cell>
          <cell r="C6788"/>
          <cell r="D6788" t="str">
            <v/>
          </cell>
          <cell r="E6788" t="str">
            <v/>
          </cell>
          <cell r="F6788" t="str">
            <v/>
          </cell>
          <cell r="G6788" t="str">
            <v/>
          </cell>
          <cell r="H6788" t="str">
            <v/>
          </cell>
          <cell r="I6788"/>
          <cell r="J6788"/>
          <cell r="K6788"/>
          <cell r="L6788"/>
          <cell r="M6788" t="str">
            <v/>
          </cell>
          <cell r="N6788"/>
          <cell r="O6788"/>
          <cell r="P6788"/>
          <cell r="Q6788" t="str">
            <v/>
          </cell>
          <cell r="R6788"/>
          <cell r="S6788" t="str">
            <v/>
          </cell>
          <cell r="T6788"/>
          <cell r="U6788"/>
          <cell r="V6788" t="str">
            <v/>
          </cell>
        </row>
        <row r="6789">
          <cell r="A6789"/>
          <cell r="B6789" t="str">
            <v/>
          </cell>
          <cell r="C6789"/>
          <cell r="D6789" t="str">
            <v/>
          </cell>
          <cell r="E6789" t="str">
            <v/>
          </cell>
          <cell r="F6789" t="str">
            <v/>
          </cell>
          <cell r="G6789" t="str">
            <v/>
          </cell>
          <cell r="H6789" t="str">
            <v/>
          </cell>
          <cell r="I6789"/>
          <cell r="J6789"/>
          <cell r="K6789"/>
          <cell r="L6789"/>
          <cell r="M6789" t="str">
            <v/>
          </cell>
          <cell r="N6789"/>
          <cell r="O6789"/>
          <cell r="P6789"/>
          <cell r="Q6789" t="str">
            <v/>
          </cell>
          <cell r="R6789"/>
          <cell r="S6789" t="str">
            <v/>
          </cell>
          <cell r="T6789"/>
          <cell r="U6789"/>
          <cell r="V6789" t="str">
            <v/>
          </cell>
        </row>
        <row r="6790">
          <cell r="A6790"/>
          <cell r="B6790" t="str">
            <v/>
          </cell>
          <cell r="C6790"/>
          <cell r="D6790" t="str">
            <v/>
          </cell>
          <cell r="E6790" t="str">
            <v/>
          </cell>
          <cell r="F6790" t="str">
            <v/>
          </cell>
          <cell r="G6790" t="str">
            <v/>
          </cell>
          <cell r="H6790" t="str">
            <v/>
          </cell>
          <cell r="I6790"/>
          <cell r="J6790"/>
          <cell r="K6790"/>
          <cell r="L6790"/>
          <cell r="M6790" t="str">
            <v/>
          </cell>
          <cell r="N6790"/>
          <cell r="O6790"/>
          <cell r="P6790"/>
          <cell r="Q6790" t="str">
            <v/>
          </cell>
          <cell r="R6790"/>
          <cell r="S6790" t="str">
            <v/>
          </cell>
          <cell r="T6790"/>
          <cell r="U6790"/>
          <cell r="V6790" t="str">
            <v/>
          </cell>
        </row>
        <row r="6791">
          <cell r="A6791"/>
          <cell r="B6791" t="str">
            <v/>
          </cell>
          <cell r="C6791"/>
          <cell r="D6791" t="str">
            <v/>
          </cell>
          <cell r="E6791" t="str">
            <v/>
          </cell>
          <cell r="F6791" t="str">
            <v/>
          </cell>
          <cell r="G6791" t="str">
            <v/>
          </cell>
          <cell r="H6791" t="str">
            <v/>
          </cell>
          <cell r="I6791"/>
          <cell r="J6791"/>
          <cell r="K6791"/>
          <cell r="L6791"/>
          <cell r="M6791" t="str">
            <v/>
          </cell>
          <cell r="N6791"/>
          <cell r="O6791"/>
          <cell r="P6791"/>
          <cell r="Q6791" t="str">
            <v/>
          </cell>
          <cell r="R6791"/>
          <cell r="S6791" t="str">
            <v/>
          </cell>
          <cell r="T6791"/>
          <cell r="U6791"/>
          <cell r="V6791" t="str">
            <v/>
          </cell>
        </row>
        <row r="6792">
          <cell r="A6792"/>
          <cell r="B6792" t="str">
            <v/>
          </cell>
          <cell r="C6792"/>
          <cell r="D6792" t="str">
            <v/>
          </cell>
          <cell r="E6792" t="str">
            <v/>
          </cell>
          <cell r="F6792" t="str">
            <v/>
          </cell>
          <cell r="G6792" t="str">
            <v/>
          </cell>
          <cell r="H6792" t="str">
            <v/>
          </cell>
          <cell r="I6792"/>
          <cell r="J6792"/>
          <cell r="K6792"/>
          <cell r="L6792"/>
          <cell r="M6792" t="str">
            <v/>
          </cell>
          <cell r="N6792"/>
          <cell r="O6792"/>
          <cell r="P6792"/>
          <cell r="Q6792" t="str">
            <v/>
          </cell>
          <cell r="R6792"/>
          <cell r="S6792" t="str">
            <v/>
          </cell>
          <cell r="T6792"/>
          <cell r="U6792"/>
          <cell r="V6792" t="str">
            <v/>
          </cell>
        </row>
        <row r="6793">
          <cell r="A6793"/>
          <cell r="B6793" t="str">
            <v/>
          </cell>
          <cell r="C6793"/>
          <cell r="D6793" t="str">
            <v/>
          </cell>
          <cell r="E6793" t="str">
            <v/>
          </cell>
          <cell r="F6793" t="str">
            <v/>
          </cell>
          <cell r="G6793" t="str">
            <v/>
          </cell>
          <cell r="H6793" t="str">
            <v/>
          </cell>
          <cell r="I6793"/>
          <cell r="J6793"/>
          <cell r="K6793"/>
          <cell r="L6793"/>
          <cell r="M6793" t="str">
            <v/>
          </cell>
          <cell r="N6793"/>
          <cell r="O6793"/>
          <cell r="P6793"/>
          <cell r="Q6793" t="str">
            <v/>
          </cell>
          <cell r="R6793"/>
          <cell r="S6793" t="str">
            <v/>
          </cell>
          <cell r="T6793"/>
          <cell r="U6793"/>
          <cell r="V6793" t="str">
            <v/>
          </cell>
        </row>
        <row r="6794">
          <cell r="A6794"/>
          <cell r="B6794" t="str">
            <v/>
          </cell>
          <cell r="C6794"/>
          <cell r="D6794" t="str">
            <v/>
          </cell>
          <cell r="E6794" t="str">
            <v/>
          </cell>
          <cell r="F6794" t="str">
            <v/>
          </cell>
          <cell r="G6794" t="str">
            <v/>
          </cell>
          <cell r="H6794" t="str">
            <v/>
          </cell>
          <cell r="I6794"/>
          <cell r="J6794"/>
          <cell r="K6794"/>
          <cell r="L6794"/>
          <cell r="M6794" t="str">
            <v/>
          </cell>
          <cell r="N6794"/>
          <cell r="O6794"/>
          <cell r="P6794"/>
          <cell r="Q6794" t="str">
            <v/>
          </cell>
          <cell r="R6794"/>
          <cell r="S6794" t="str">
            <v/>
          </cell>
          <cell r="T6794"/>
          <cell r="U6794"/>
          <cell r="V6794" t="str">
            <v/>
          </cell>
        </row>
        <row r="6795">
          <cell r="A6795"/>
          <cell r="B6795" t="str">
            <v/>
          </cell>
          <cell r="C6795"/>
          <cell r="D6795" t="str">
            <v/>
          </cell>
          <cell r="E6795" t="str">
            <v/>
          </cell>
          <cell r="F6795" t="str">
            <v/>
          </cell>
          <cell r="G6795" t="str">
            <v/>
          </cell>
          <cell r="H6795" t="str">
            <v/>
          </cell>
          <cell r="I6795"/>
          <cell r="J6795"/>
          <cell r="K6795"/>
          <cell r="L6795"/>
          <cell r="M6795" t="str">
            <v/>
          </cell>
          <cell r="N6795"/>
          <cell r="O6795"/>
          <cell r="P6795"/>
          <cell r="Q6795" t="str">
            <v/>
          </cell>
          <cell r="R6795"/>
          <cell r="S6795" t="str">
            <v/>
          </cell>
          <cell r="T6795"/>
          <cell r="U6795"/>
          <cell r="V6795" t="str">
            <v/>
          </cell>
        </row>
        <row r="6796">
          <cell r="A6796"/>
          <cell r="B6796" t="str">
            <v/>
          </cell>
          <cell r="C6796"/>
          <cell r="D6796" t="str">
            <v/>
          </cell>
          <cell r="E6796" t="str">
            <v/>
          </cell>
          <cell r="F6796" t="str">
            <v/>
          </cell>
          <cell r="G6796" t="str">
            <v/>
          </cell>
          <cell r="H6796" t="str">
            <v/>
          </cell>
          <cell r="I6796"/>
          <cell r="J6796"/>
          <cell r="K6796"/>
          <cell r="L6796"/>
          <cell r="M6796" t="str">
            <v/>
          </cell>
          <cell r="N6796"/>
          <cell r="O6796"/>
          <cell r="P6796"/>
          <cell r="Q6796" t="str">
            <v/>
          </cell>
          <cell r="R6796"/>
          <cell r="S6796" t="str">
            <v/>
          </cell>
          <cell r="T6796"/>
          <cell r="U6796"/>
          <cell r="V6796" t="str">
            <v/>
          </cell>
        </row>
        <row r="6797">
          <cell r="A6797"/>
          <cell r="B6797" t="str">
            <v/>
          </cell>
          <cell r="C6797"/>
          <cell r="D6797" t="str">
            <v/>
          </cell>
          <cell r="E6797" t="str">
            <v/>
          </cell>
          <cell r="F6797" t="str">
            <v/>
          </cell>
          <cell r="G6797" t="str">
            <v/>
          </cell>
          <cell r="H6797" t="str">
            <v/>
          </cell>
          <cell r="I6797"/>
          <cell r="J6797"/>
          <cell r="K6797"/>
          <cell r="L6797"/>
          <cell r="M6797" t="str">
            <v/>
          </cell>
          <cell r="N6797"/>
          <cell r="O6797"/>
          <cell r="P6797"/>
          <cell r="Q6797" t="str">
            <v/>
          </cell>
          <cell r="R6797"/>
          <cell r="S6797" t="str">
            <v/>
          </cell>
          <cell r="T6797"/>
          <cell r="U6797"/>
          <cell r="V6797" t="str">
            <v/>
          </cell>
        </row>
        <row r="6798">
          <cell r="A6798"/>
          <cell r="B6798" t="str">
            <v/>
          </cell>
          <cell r="C6798"/>
          <cell r="D6798" t="str">
            <v/>
          </cell>
          <cell r="E6798" t="str">
            <v/>
          </cell>
          <cell r="F6798" t="str">
            <v/>
          </cell>
          <cell r="G6798" t="str">
            <v/>
          </cell>
          <cell r="H6798" t="str">
            <v/>
          </cell>
          <cell r="I6798"/>
          <cell r="J6798"/>
          <cell r="K6798"/>
          <cell r="L6798"/>
          <cell r="M6798" t="str">
            <v/>
          </cell>
          <cell r="N6798"/>
          <cell r="O6798"/>
          <cell r="P6798"/>
          <cell r="Q6798" t="str">
            <v/>
          </cell>
          <cell r="R6798"/>
          <cell r="S6798" t="str">
            <v/>
          </cell>
          <cell r="T6798"/>
          <cell r="U6798"/>
          <cell r="V6798" t="str">
            <v/>
          </cell>
        </row>
        <row r="6799">
          <cell r="A6799"/>
          <cell r="B6799" t="str">
            <v/>
          </cell>
          <cell r="C6799"/>
          <cell r="D6799" t="str">
            <v/>
          </cell>
          <cell r="E6799" t="str">
            <v/>
          </cell>
          <cell r="F6799" t="str">
            <v/>
          </cell>
          <cell r="G6799" t="str">
            <v/>
          </cell>
          <cell r="H6799" t="str">
            <v/>
          </cell>
          <cell r="I6799"/>
          <cell r="J6799"/>
          <cell r="K6799"/>
          <cell r="L6799"/>
          <cell r="M6799" t="str">
            <v/>
          </cell>
          <cell r="N6799"/>
          <cell r="O6799"/>
          <cell r="P6799"/>
          <cell r="Q6799" t="str">
            <v/>
          </cell>
          <cell r="R6799"/>
          <cell r="S6799" t="str">
            <v/>
          </cell>
          <cell r="T6799"/>
          <cell r="U6799"/>
          <cell r="V6799" t="str">
            <v/>
          </cell>
        </row>
        <row r="6800">
          <cell r="A6800"/>
          <cell r="B6800" t="str">
            <v/>
          </cell>
          <cell r="C6800"/>
          <cell r="D6800" t="str">
            <v/>
          </cell>
          <cell r="E6800" t="str">
            <v/>
          </cell>
          <cell r="F6800" t="str">
            <v/>
          </cell>
          <cell r="G6800" t="str">
            <v/>
          </cell>
          <cell r="H6800" t="str">
            <v/>
          </cell>
          <cell r="I6800"/>
          <cell r="J6800"/>
          <cell r="K6800"/>
          <cell r="L6800"/>
          <cell r="M6800" t="str">
            <v/>
          </cell>
          <cell r="N6800"/>
          <cell r="O6800"/>
          <cell r="P6800"/>
          <cell r="Q6800" t="str">
            <v/>
          </cell>
          <cell r="R6800"/>
          <cell r="S6800" t="str">
            <v/>
          </cell>
          <cell r="T6800"/>
          <cell r="U6800"/>
          <cell r="V6800" t="str">
            <v/>
          </cell>
        </row>
        <row r="6801">
          <cell r="A6801"/>
          <cell r="B6801" t="str">
            <v/>
          </cell>
          <cell r="C6801"/>
          <cell r="D6801" t="str">
            <v/>
          </cell>
          <cell r="E6801" t="str">
            <v/>
          </cell>
          <cell r="F6801" t="str">
            <v/>
          </cell>
          <cell r="G6801" t="str">
            <v/>
          </cell>
          <cell r="H6801" t="str">
            <v/>
          </cell>
          <cell r="I6801"/>
          <cell r="J6801"/>
          <cell r="K6801"/>
          <cell r="L6801"/>
          <cell r="M6801" t="str">
            <v/>
          </cell>
          <cell r="N6801"/>
          <cell r="O6801"/>
          <cell r="P6801"/>
          <cell r="Q6801" t="str">
            <v/>
          </cell>
          <cell r="R6801"/>
          <cell r="S6801" t="str">
            <v/>
          </cell>
          <cell r="T6801"/>
          <cell r="U6801"/>
          <cell r="V6801" t="str">
            <v/>
          </cell>
        </row>
        <row r="6802">
          <cell r="A6802"/>
          <cell r="B6802" t="str">
            <v/>
          </cell>
          <cell r="C6802"/>
          <cell r="D6802" t="str">
            <v/>
          </cell>
          <cell r="E6802" t="str">
            <v/>
          </cell>
          <cell r="F6802" t="str">
            <v/>
          </cell>
          <cell r="G6802" t="str">
            <v/>
          </cell>
          <cell r="H6802" t="str">
            <v/>
          </cell>
          <cell r="I6802"/>
          <cell r="J6802"/>
          <cell r="K6802"/>
          <cell r="L6802"/>
          <cell r="M6802" t="str">
            <v/>
          </cell>
          <cell r="N6802"/>
          <cell r="O6802"/>
          <cell r="P6802"/>
          <cell r="Q6802" t="str">
            <v/>
          </cell>
          <cell r="R6802"/>
          <cell r="S6802" t="str">
            <v/>
          </cell>
          <cell r="T6802"/>
          <cell r="U6802"/>
          <cell r="V6802" t="str">
            <v/>
          </cell>
        </row>
        <row r="6803">
          <cell r="A6803"/>
          <cell r="B6803" t="str">
            <v/>
          </cell>
          <cell r="C6803"/>
          <cell r="D6803" t="str">
            <v/>
          </cell>
          <cell r="E6803" t="str">
            <v/>
          </cell>
          <cell r="F6803" t="str">
            <v/>
          </cell>
          <cell r="G6803" t="str">
            <v/>
          </cell>
          <cell r="H6803" t="str">
            <v/>
          </cell>
          <cell r="I6803"/>
          <cell r="J6803"/>
          <cell r="K6803"/>
          <cell r="L6803"/>
          <cell r="M6803" t="str">
            <v/>
          </cell>
          <cell r="N6803"/>
          <cell r="O6803"/>
          <cell r="P6803"/>
          <cell r="Q6803" t="str">
            <v/>
          </cell>
          <cell r="R6803"/>
          <cell r="S6803" t="str">
            <v/>
          </cell>
          <cell r="T6803"/>
          <cell r="U6803"/>
          <cell r="V6803" t="str">
            <v/>
          </cell>
        </row>
        <row r="6804">
          <cell r="A6804"/>
          <cell r="B6804" t="str">
            <v/>
          </cell>
          <cell r="C6804"/>
          <cell r="D6804" t="str">
            <v/>
          </cell>
          <cell r="E6804" t="str">
            <v/>
          </cell>
          <cell r="F6804" t="str">
            <v/>
          </cell>
          <cell r="G6804" t="str">
            <v/>
          </cell>
          <cell r="H6804" t="str">
            <v/>
          </cell>
          <cell r="I6804"/>
          <cell r="J6804"/>
          <cell r="K6804"/>
          <cell r="L6804"/>
          <cell r="M6804" t="str">
            <v/>
          </cell>
          <cell r="N6804"/>
          <cell r="O6804"/>
          <cell r="P6804"/>
          <cell r="Q6804" t="str">
            <v/>
          </cell>
          <cell r="R6804"/>
          <cell r="S6804" t="str">
            <v/>
          </cell>
          <cell r="T6804"/>
          <cell r="U6804"/>
          <cell r="V6804" t="str">
            <v/>
          </cell>
        </row>
        <row r="6805">
          <cell r="A6805"/>
          <cell r="B6805" t="str">
            <v/>
          </cell>
          <cell r="C6805"/>
          <cell r="D6805" t="str">
            <v/>
          </cell>
          <cell r="E6805" t="str">
            <v/>
          </cell>
          <cell r="F6805" t="str">
            <v/>
          </cell>
          <cell r="G6805" t="str">
            <v/>
          </cell>
          <cell r="H6805" t="str">
            <v/>
          </cell>
          <cell r="I6805"/>
          <cell r="J6805"/>
          <cell r="K6805"/>
          <cell r="L6805"/>
          <cell r="M6805" t="str">
            <v/>
          </cell>
          <cell r="N6805"/>
          <cell r="O6805"/>
          <cell r="P6805"/>
          <cell r="Q6805" t="str">
            <v/>
          </cell>
          <cell r="R6805"/>
          <cell r="S6805" t="str">
            <v/>
          </cell>
          <cell r="T6805"/>
          <cell r="U6805"/>
          <cell r="V6805" t="str">
            <v/>
          </cell>
        </row>
        <row r="6806">
          <cell r="A6806"/>
          <cell r="B6806" t="str">
            <v/>
          </cell>
          <cell r="C6806"/>
          <cell r="D6806" t="str">
            <v/>
          </cell>
          <cell r="E6806" t="str">
            <v/>
          </cell>
          <cell r="F6806" t="str">
            <v/>
          </cell>
          <cell r="G6806" t="str">
            <v/>
          </cell>
          <cell r="H6806" t="str">
            <v/>
          </cell>
          <cell r="I6806"/>
          <cell r="J6806"/>
          <cell r="K6806"/>
          <cell r="L6806"/>
          <cell r="M6806" t="str">
            <v/>
          </cell>
          <cell r="N6806"/>
          <cell r="O6806"/>
          <cell r="P6806"/>
          <cell r="Q6806" t="str">
            <v/>
          </cell>
          <cell r="R6806"/>
          <cell r="S6806" t="str">
            <v/>
          </cell>
          <cell r="T6806"/>
          <cell r="U6806"/>
          <cell r="V6806" t="str">
            <v/>
          </cell>
        </row>
        <row r="6807">
          <cell r="A6807"/>
          <cell r="B6807" t="str">
            <v/>
          </cell>
          <cell r="C6807"/>
          <cell r="D6807" t="str">
            <v/>
          </cell>
          <cell r="E6807" t="str">
            <v/>
          </cell>
          <cell r="F6807" t="str">
            <v/>
          </cell>
          <cell r="G6807" t="str">
            <v/>
          </cell>
          <cell r="H6807" t="str">
            <v/>
          </cell>
          <cell r="I6807"/>
          <cell r="J6807"/>
          <cell r="K6807"/>
          <cell r="L6807"/>
          <cell r="M6807" t="str">
            <v/>
          </cell>
          <cell r="N6807"/>
          <cell r="O6807"/>
          <cell r="P6807"/>
          <cell r="Q6807" t="str">
            <v/>
          </cell>
          <cell r="R6807"/>
          <cell r="S6807" t="str">
            <v/>
          </cell>
          <cell r="T6807"/>
          <cell r="U6807"/>
          <cell r="V6807" t="str">
            <v/>
          </cell>
        </row>
        <row r="6808">
          <cell r="A6808"/>
          <cell r="B6808" t="str">
            <v/>
          </cell>
          <cell r="C6808"/>
          <cell r="D6808" t="str">
            <v/>
          </cell>
          <cell r="E6808" t="str">
            <v/>
          </cell>
          <cell r="F6808" t="str">
            <v/>
          </cell>
          <cell r="G6808" t="str">
            <v/>
          </cell>
          <cell r="H6808" t="str">
            <v/>
          </cell>
          <cell r="I6808"/>
          <cell r="J6808"/>
          <cell r="K6808"/>
          <cell r="L6808"/>
          <cell r="M6808" t="str">
            <v/>
          </cell>
          <cell r="N6808"/>
          <cell r="O6808"/>
          <cell r="P6808"/>
          <cell r="Q6808" t="str">
            <v/>
          </cell>
          <cell r="R6808"/>
          <cell r="S6808" t="str">
            <v/>
          </cell>
          <cell r="T6808"/>
          <cell r="U6808"/>
          <cell r="V6808" t="str">
            <v/>
          </cell>
        </row>
        <row r="6809">
          <cell r="A6809"/>
          <cell r="B6809" t="str">
            <v/>
          </cell>
          <cell r="C6809"/>
          <cell r="D6809" t="str">
            <v/>
          </cell>
          <cell r="E6809" t="str">
            <v/>
          </cell>
          <cell r="F6809" t="str">
            <v/>
          </cell>
          <cell r="G6809" t="str">
            <v/>
          </cell>
          <cell r="H6809" t="str">
            <v/>
          </cell>
          <cell r="I6809"/>
          <cell r="J6809"/>
          <cell r="K6809"/>
          <cell r="L6809"/>
          <cell r="M6809" t="str">
            <v/>
          </cell>
          <cell r="N6809"/>
          <cell r="O6809"/>
          <cell r="P6809"/>
          <cell r="Q6809" t="str">
            <v/>
          </cell>
          <cell r="R6809"/>
          <cell r="S6809" t="str">
            <v/>
          </cell>
          <cell r="T6809"/>
          <cell r="U6809"/>
          <cell r="V6809" t="str">
            <v/>
          </cell>
        </row>
        <row r="6810">
          <cell r="A6810"/>
          <cell r="B6810" t="str">
            <v/>
          </cell>
          <cell r="C6810"/>
          <cell r="D6810" t="str">
            <v/>
          </cell>
          <cell r="E6810" t="str">
            <v/>
          </cell>
          <cell r="F6810" t="str">
            <v/>
          </cell>
          <cell r="G6810" t="str">
            <v/>
          </cell>
          <cell r="H6810" t="str">
            <v/>
          </cell>
          <cell r="I6810"/>
          <cell r="J6810"/>
          <cell r="K6810"/>
          <cell r="L6810"/>
          <cell r="M6810" t="str">
            <v/>
          </cell>
          <cell r="N6810"/>
          <cell r="O6810"/>
          <cell r="P6810"/>
          <cell r="Q6810" t="str">
            <v/>
          </cell>
          <cell r="R6810"/>
          <cell r="S6810" t="str">
            <v/>
          </cell>
          <cell r="T6810"/>
          <cell r="U6810"/>
          <cell r="V6810" t="str">
            <v/>
          </cell>
        </row>
        <row r="6811">
          <cell r="A6811"/>
          <cell r="B6811" t="str">
            <v/>
          </cell>
          <cell r="C6811"/>
          <cell r="D6811" t="str">
            <v/>
          </cell>
          <cell r="E6811" t="str">
            <v/>
          </cell>
          <cell r="F6811" t="str">
            <v/>
          </cell>
          <cell r="G6811" t="str">
            <v/>
          </cell>
          <cell r="H6811" t="str">
            <v/>
          </cell>
          <cell r="I6811"/>
          <cell r="J6811"/>
          <cell r="K6811"/>
          <cell r="L6811"/>
          <cell r="M6811" t="str">
            <v/>
          </cell>
          <cell r="N6811"/>
          <cell r="O6811"/>
          <cell r="P6811"/>
          <cell r="Q6811" t="str">
            <v/>
          </cell>
          <cell r="R6811"/>
          <cell r="S6811" t="str">
            <v/>
          </cell>
          <cell r="T6811"/>
          <cell r="U6811"/>
          <cell r="V6811" t="str">
            <v/>
          </cell>
        </row>
        <row r="6812">
          <cell r="A6812"/>
          <cell r="B6812" t="str">
            <v/>
          </cell>
          <cell r="C6812"/>
          <cell r="D6812" t="str">
            <v/>
          </cell>
          <cell r="E6812" t="str">
            <v/>
          </cell>
          <cell r="F6812" t="str">
            <v/>
          </cell>
          <cell r="G6812" t="str">
            <v/>
          </cell>
          <cell r="H6812" t="str">
            <v/>
          </cell>
          <cell r="I6812"/>
          <cell r="J6812"/>
          <cell r="K6812"/>
          <cell r="L6812"/>
          <cell r="M6812" t="str">
            <v/>
          </cell>
          <cell r="N6812"/>
          <cell r="O6812"/>
          <cell r="P6812"/>
          <cell r="Q6812" t="str">
            <v/>
          </cell>
          <cell r="R6812"/>
          <cell r="S6812" t="str">
            <v/>
          </cell>
          <cell r="T6812"/>
          <cell r="U6812"/>
          <cell r="V6812" t="str">
            <v/>
          </cell>
        </row>
        <row r="6813">
          <cell r="A6813"/>
          <cell r="B6813" t="str">
            <v/>
          </cell>
          <cell r="C6813"/>
          <cell r="D6813" t="str">
            <v/>
          </cell>
          <cell r="E6813" t="str">
            <v/>
          </cell>
          <cell r="F6813" t="str">
            <v/>
          </cell>
          <cell r="G6813" t="str">
            <v/>
          </cell>
          <cell r="H6813" t="str">
            <v/>
          </cell>
          <cell r="I6813"/>
          <cell r="J6813"/>
          <cell r="K6813"/>
          <cell r="L6813"/>
          <cell r="M6813" t="str">
            <v/>
          </cell>
          <cell r="N6813"/>
          <cell r="O6813"/>
          <cell r="P6813"/>
          <cell r="Q6813" t="str">
            <v/>
          </cell>
          <cell r="R6813"/>
          <cell r="S6813" t="str">
            <v/>
          </cell>
          <cell r="T6813"/>
          <cell r="U6813"/>
          <cell r="V6813" t="str">
            <v/>
          </cell>
        </row>
        <row r="6814">
          <cell r="A6814"/>
          <cell r="B6814" t="str">
            <v/>
          </cell>
          <cell r="C6814"/>
          <cell r="D6814" t="str">
            <v/>
          </cell>
          <cell r="E6814" t="str">
            <v/>
          </cell>
          <cell r="F6814" t="str">
            <v/>
          </cell>
          <cell r="G6814" t="str">
            <v/>
          </cell>
          <cell r="H6814" t="str">
            <v/>
          </cell>
          <cell r="I6814"/>
          <cell r="J6814"/>
          <cell r="K6814"/>
          <cell r="L6814"/>
          <cell r="M6814" t="str">
            <v/>
          </cell>
          <cell r="N6814"/>
          <cell r="O6814"/>
          <cell r="P6814"/>
          <cell r="Q6814" t="str">
            <v/>
          </cell>
          <cell r="R6814"/>
          <cell r="S6814" t="str">
            <v/>
          </cell>
          <cell r="T6814"/>
          <cell r="U6814"/>
          <cell r="V6814" t="str">
            <v/>
          </cell>
        </row>
        <row r="6815">
          <cell r="A6815"/>
          <cell r="B6815" t="str">
            <v/>
          </cell>
          <cell r="C6815"/>
          <cell r="D6815" t="str">
            <v/>
          </cell>
          <cell r="E6815" t="str">
            <v/>
          </cell>
          <cell r="F6815" t="str">
            <v/>
          </cell>
          <cell r="G6815" t="str">
            <v/>
          </cell>
          <cell r="H6815" t="str">
            <v/>
          </cell>
          <cell r="I6815"/>
          <cell r="J6815"/>
          <cell r="K6815"/>
          <cell r="L6815"/>
          <cell r="M6815" t="str">
            <v/>
          </cell>
          <cell r="N6815"/>
          <cell r="O6815"/>
          <cell r="P6815"/>
          <cell r="Q6815" t="str">
            <v/>
          </cell>
          <cell r="R6815"/>
          <cell r="S6815" t="str">
            <v/>
          </cell>
          <cell r="T6815"/>
          <cell r="U6815"/>
          <cell r="V6815" t="str">
            <v/>
          </cell>
        </row>
        <row r="6816">
          <cell r="A6816"/>
          <cell r="B6816" t="str">
            <v/>
          </cell>
          <cell r="C6816"/>
          <cell r="D6816" t="str">
            <v/>
          </cell>
          <cell r="E6816" t="str">
            <v/>
          </cell>
          <cell r="F6816" t="str">
            <v/>
          </cell>
          <cell r="G6816" t="str">
            <v/>
          </cell>
          <cell r="H6816" t="str">
            <v/>
          </cell>
          <cell r="I6816"/>
          <cell r="J6816"/>
          <cell r="K6816"/>
          <cell r="L6816"/>
          <cell r="M6816" t="str">
            <v/>
          </cell>
          <cell r="N6816"/>
          <cell r="O6816"/>
          <cell r="P6816"/>
          <cell r="Q6816" t="str">
            <v/>
          </cell>
          <cell r="R6816"/>
          <cell r="S6816" t="str">
            <v/>
          </cell>
          <cell r="T6816"/>
          <cell r="U6816"/>
          <cell r="V6816" t="str">
            <v/>
          </cell>
        </row>
        <row r="6817">
          <cell r="A6817"/>
          <cell r="B6817" t="str">
            <v/>
          </cell>
          <cell r="C6817"/>
          <cell r="D6817" t="str">
            <v/>
          </cell>
          <cell r="E6817" t="str">
            <v/>
          </cell>
          <cell r="F6817" t="str">
            <v/>
          </cell>
          <cell r="G6817" t="str">
            <v/>
          </cell>
          <cell r="H6817" t="str">
            <v/>
          </cell>
          <cell r="I6817"/>
          <cell r="J6817"/>
          <cell r="K6817"/>
          <cell r="L6817"/>
          <cell r="M6817" t="str">
            <v/>
          </cell>
          <cell r="N6817"/>
          <cell r="O6817"/>
          <cell r="P6817"/>
          <cell r="Q6817" t="str">
            <v/>
          </cell>
          <cell r="R6817"/>
          <cell r="S6817" t="str">
            <v/>
          </cell>
          <cell r="T6817"/>
          <cell r="U6817"/>
          <cell r="V6817" t="str">
            <v/>
          </cell>
        </row>
        <row r="6818">
          <cell r="A6818"/>
          <cell r="B6818" t="str">
            <v/>
          </cell>
          <cell r="C6818"/>
          <cell r="D6818" t="str">
            <v/>
          </cell>
          <cell r="E6818" t="str">
            <v/>
          </cell>
          <cell r="F6818" t="str">
            <v/>
          </cell>
          <cell r="G6818" t="str">
            <v/>
          </cell>
          <cell r="H6818" t="str">
            <v/>
          </cell>
          <cell r="I6818"/>
          <cell r="J6818"/>
          <cell r="K6818"/>
          <cell r="L6818"/>
          <cell r="M6818" t="str">
            <v/>
          </cell>
          <cell r="N6818"/>
          <cell r="O6818"/>
          <cell r="P6818"/>
          <cell r="Q6818" t="str">
            <v/>
          </cell>
          <cell r="R6818"/>
          <cell r="S6818" t="str">
            <v/>
          </cell>
          <cell r="T6818"/>
          <cell r="U6818"/>
          <cell r="V6818" t="str">
            <v/>
          </cell>
        </row>
        <row r="6819">
          <cell r="A6819"/>
          <cell r="B6819" t="str">
            <v/>
          </cell>
          <cell r="C6819"/>
          <cell r="D6819" t="str">
            <v/>
          </cell>
          <cell r="E6819" t="str">
            <v/>
          </cell>
          <cell r="F6819" t="str">
            <v/>
          </cell>
          <cell r="G6819" t="str">
            <v/>
          </cell>
          <cell r="H6819" t="str">
            <v/>
          </cell>
          <cell r="I6819"/>
          <cell r="J6819"/>
          <cell r="K6819"/>
          <cell r="L6819"/>
          <cell r="M6819" t="str">
            <v/>
          </cell>
          <cell r="N6819"/>
          <cell r="O6819"/>
          <cell r="P6819"/>
          <cell r="Q6819" t="str">
            <v/>
          </cell>
          <cell r="R6819"/>
          <cell r="S6819" t="str">
            <v/>
          </cell>
          <cell r="T6819"/>
          <cell r="U6819"/>
          <cell r="V6819" t="str">
            <v/>
          </cell>
        </row>
        <row r="6820">
          <cell r="A6820"/>
          <cell r="B6820" t="str">
            <v/>
          </cell>
          <cell r="C6820"/>
          <cell r="D6820" t="str">
            <v/>
          </cell>
          <cell r="E6820" t="str">
            <v/>
          </cell>
          <cell r="F6820" t="str">
            <v/>
          </cell>
          <cell r="G6820" t="str">
            <v/>
          </cell>
          <cell r="H6820" t="str">
            <v/>
          </cell>
          <cell r="I6820"/>
          <cell r="J6820"/>
          <cell r="K6820"/>
          <cell r="L6820"/>
          <cell r="M6820" t="str">
            <v/>
          </cell>
          <cell r="N6820"/>
          <cell r="O6820"/>
          <cell r="P6820"/>
          <cell r="Q6820" t="str">
            <v/>
          </cell>
          <cell r="R6820"/>
          <cell r="S6820" t="str">
            <v/>
          </cell>
          <cell r="T6820"/>
          <cell r="U6820"/>
          <cell r="V6820" t="str">
            <v/>
          </cell>
        </row>
        <row r="6821">
          <cell r="A6821"/>
          <cell r="B6821" t="str">
            <v/>
          </cell>
          <cell r="C6821"/>
          <cell r="D6821" t="str">
            <v/>
          </cell>
          <cell r="E6821" t="str">
            <v/>
          </cell>
          <cell r="F6821" t="str">
            <v/>
          </cell>
          <cell r="G6821" t="str">
            <v/>
          </cell>
          <cell r="H6821" t="str">
            <v/>
          </cell>
          <cell r="I6821"/>
          <cell r="J6821"/>
          <cell r="K6821"/>
          <cell r="L6821"/>
          <cell r="M6821" t="str">
            <v/>
          </cell>
          <cell r="N6821"/>
          <cell r="O6821"/>
          <cell r="P6821"/>
          <cell r="Q6821" t="str">
            <v/>
          </cell>
          <cell r="R6821"/>
          <cell r="S6821" t="str">
            <v/>
          </cell>
          <cell r="T6821"/>
          <cell r="U6821"/>
          <cell r="V6821" t="str">
            <v/>
          </cell>
        </row>
        <row r="6822">
          <cell r="A6822"/>
          <cell r="B6822" t="str">
            <v/>
          </cell>
          <cell r="C6822"/>
          <cell r="D6822" t="str">
            <v/>
          </cell>
          <cell r="E6822" t="str">
            <v/>
          </cell>
          <cell r="F6822" t="str">
            <v/>
          </cell>
          <cell r="G6822" t="str">
            <v/>
          </cell>
          <cell r="H6822" t="str">
            <v/>
          </cell>
          <cell r="I6822"/>
          <cell r="J6822"/>
          <cell r="K6822"/>
          <cell r="L6822"/>
          <cell r="M6822" t="str">
            <v/>
          </cell>
          <cell r="N6822"/>
          <cell r="O6822"/>
          <cell r="P6822"/>
          <cell r="Q6822" t="str">
            <v/>
          </cell>
          <cell r="R6822"/>
          <cell r="S6822" t="str">
            <v/>
          </cell>
          <cell r="T6822"/>
          <cell r="U6822"/>
          <cell r="V6822" t="str">
            <v/>
          </cell>
        </row>
        <row r="6823">
          <cell r="A6823"/>
          <cell r="B6823" t="str">
            <v/>
          </cell>
          <cell r="C6823"/>
          <cell r="D6823" t="str">
            <v/>
          </cell>
          <cell r="E6823" t="str">
            <v/>
          </cell>
          <cell r="F6823" t="str">
            <v/>
          </cell>
          <cell r="G6823" t="str">
            <v/>
          </cell>
          <cell r="H6823" t="str">
            <v/>
          </cell>
          <cell r="I6823"/>
          <cell r="J6823"/>
          <cell r="K6823"/>
          <cell r="L6823"/>
          <cell r="M6823" t="str">
            <v/>
          </cell>
          <cell r="N6823"/>
          <cell r="O6823"/>
          <cell r="P6823"/>
          <cell r="Q6823" t="str">
            <v/>
          </cell>
          <cell r="R6823"/>
          <cell r="S6823" t="str">
            <v/>
          </cell>
          <cell r="T6823"/>
          <cell r="U6823"/>
          <cell r="V6823" t="str">
            <v/>
          </cell>
        </row>
        <row r="6824">
          <cell r="A6824"/>
          <cell r="B6824" t="str">
            <v/>
          </cell>
          <cell r="C6824"/>
          <cell r="D6824" t="str">
            <v/>
          </cell>
          <cell r="E6824" t="str">
            <v/>
          </cell>
          <cell r="F6824" t="str">
            <v/>
          </cell>
          <cell r="G6824" t="str">
            <v/>
          </cell>
          <cell r="H6824" t="str">
            <v/>
          </cell>
          <cell r="I6824"/>
          <cell r="J6824"/>
          <cell r="K6824"/>
          <cell r="L6824"/>
          <cell r="M6824" t="str">
            <v/>
          </cell>
          <cell r="N6824"/>
          <cell r="O6824"/>
          <cell r="P6824"/>
          <cell r="Q6824" t="str">
            <v/>
          </cell>
          <cell r="R6824"/>
          <cell r="S6824" t="str">
            <v/>
          </cell>
          <cell r="T6824"/>
          <cell r="U6824"/>
          <cell r="V6824" t="str">
            <v/>
          </cell>
        </row>
        <row r="6825">
          <cell r="A6825"/>
          <cell r="B6825" t="str">
            <v/>
          </cell>
          <cell r="C6825"/>
          <cell r="D6825" t="str">
            <v/>
          </cell>
          <cell r="E6825" t="str">
            <v/>
          </cell>
          <cell r="F6825" t="str">
            <v/>
          </cell>
          <cell r="G6825" t="str">
            <v/>
          </cell>
          <cell r="H6825" t="str">
            <v/>
          </cell>
          <cell r="I6825"/>
          <cell r="J6825"/>
          <cell r="K6825"/>
          <cell r="L6825"/>
          <cell r="M6825" t="str">
            <v/>
          </cell>
          <cell r="N6825"/>
          <cell r="O6825"/>
          <cell r="P6825"/>
          <cell r="Q6825" t="str">
            <v/>
          </cell>
          <cell r="R6825"/>
          <cell r="S6825" t="str">
            <v/>
          </cell>
          <cell r="T6825"/>
          <cell r="U6825"/>
          <cell r="V6825" t="str">
            <v/>
          </cell>
        </row>
        <row r="6826">
          <cell r="A6826"/>
          <cell r="B6826" t="str">
            <v/>
          </cell>
          <cell r="C6826"/>
          <cell r="D6826" t="str">
            <v/>
          </cell>
          <cell r="E6826" t="str">
            <v/>
          </cell>
          <cell r="F6826" t="str">
            <v/>
          </cell>
          <cell r="G6826" t="str">
            <v/>
          </cell>
          <cell r="H6826" t="str">
            <v/>
          </cell>
          <cell r="I6826"/>
          <cell r="J6826"/>
          <cell r="K6826"/>
          <cell r="L6826"/>
          <cell r="M6826" t="str">
            <v/>
          </cell>
          <cell r="N6826"/>
          <cell r="O6826"/>
          <cell r="P6826"/>
          <cell r="Q6826" t="str">
            <v/>
          </cell>
          <cell r="R6826"/>
          <cell r="S6826" t="str">
            <v/>
          </cell>
          <cell r="T6826"/>
          <cell r="U6826"/>
          <cell r="V6826" t="str">
            <v/>
          </cell>
        </row>
        <row r="6827">
          <cell r="A6827"/>
          <cell r="B6827" t="str">
            <v/>
          </cell>
          <cell r="C6827"/>
          <cell r="D6827" t="str">
            <v/>
          </cell>
          <cell r="E6827" t="str">
            <v/>
          </cell>
          <cell r="F6827" t="str">
            <v/>
          </cell>
          <cell r="G6827" t="str">
            <v/>
          </cell>
          <cell r="H6827" t="str">
            <v/>
          </cell>
          <cell r="I6827"/>
          <cell r="J6827"/>
          <cell r="K6827"/>
          <cell r="L6827"/>
          <cell r="M6827" t="str">
            <v/>
          </cell>
          <cell r="N6827"/>
          <cell r="O6827"/>
          <cell r="P6827"/>
          <cell r="Q6827" t="str">
            <v/>
          </cell>
          <cell r="R6827"/>
          <cell r="S6827" t="str">
            <v/>
          </cell>
          <cell r="T6827"/>
          <cell r="U6827"/>
          <cell r="V6827" t="str">
            <v/>
          </cell>
        </row>
        <row r="6828">
          <cell r="A6828"/>
          <cell r="B6828" t="str">
            <v/>
          </cell>
          <cell r="C6828"/>
          <cell r="D6828" t="str">
            <v/>
          </cell>
          <cell r="E6828" t="str">
            <v/>
          </cell>
          <cell r="F6828" t="str">
            <v/>
          </cell>
          <cell r="G6828" t="str">
            <v/>
          </cell>
          <cell r="H6828" t="str">
            <v/>
          </cell>
          <cell r="I6828"/>
          <cell r="J6828"/>
          <cell r="K6828"/>
          <cell r="L6828"/>
          <cell r="M6828" t="str">
            <v/>
          </cell>
          <cell r="N6828"/>
          <cell r="O6828"/>
          <cell r="P6828"/>
          <cell r="Q6828" t="str">
            <v/>
          </cell>
          <cell r="R6828"/>
          <cell r="S6828" t="str">
            <v/>
          </cell>
          <cell r="T6828"/>
          <cell r="U6828"/>
          <cell r="V6828" t="str">
            <v/>
          </cell>
        </row>
        <row r="6829">
          <cell r="A6829"/>
          <cell r="B6829" t="str">
            <v/>
          </cell>
          <cell r="C6829"/>
          <cell r="D6829" t="str">
            <v/>
          </cell>
          <cell r="E6829" t="str">
            <v/>
          </cell>
          <cell r="F6829" t="str">
            <v/>
          </cell>
          <cell r="G6829" t="str">
            <v/>
          </cell>
          <cell r="H6829" t="str">
            <v/>
          </cell>
          <cell r="I6829"/>
          <cell r="J6829"/>
          <cell r="K6829"/>
          <cell r="L6829"/>
          <cell r="M6829" t="str">
            <v/>
          </cell>
          <cell r="N6829"/>
          <cell r="O6829"/>
          <cell r="P6829"/>
          <cell r="Q6829" t="str">
            <v/>
          </cell>
          <cell r="R6829"/>
          <cell r="S6829" t="str">
            <v/>
          </cell>
          <cell r="T6829"/>
          <cell r="U6829"/>
          <cell r="V6829" t="str">
            <v/>
          </cell>
        </row>
        <row r="6830">
          <cell r="A6830"/>
          <cell r="B6830" t="str">
            <v/>
          </cell>
          <cell r="C6830"/>
          <cell r="D6830" t="str">
            <v/>
          </cell>
          <cell r="E6830" t="str">
            <v/>
          </cell>
          <cell r="F6830" t="str">
            <v/>
          </cell>
          <cell r="G6830" t="str">
            <v/>
          </cell>
          <cell r="H6830" t="str">
            <v/>
          </cell>
          <cell r="I6830"/>
          <cell r="J6830"/>
          <cell r="K6830"/>
          <cell r="L6830"/>
          <cell r="M6830" t="str">
            <v/>
          </cell>
          <cell r="N6830"/>
          <cell r="O6830"/>
          <cell r="P6830"/>
          <cell r="Q6830" t="str">
            <v/>
          </cell>
          <cell r="R6830"/>
          <cell r="S6830" t="str">
            <v/>
          </cell>
          <cell r="T6830"/>
          <cell r="U6830"/>
          <cell r="V6830" t="str">
            <v/>
          </cell>
        </row>
        <row r="6831">
          <cell r="A6831"/>
          <cell r="B6831" t="str">
            <v/>
          </cell>
          <cell r="C6831"/>
          <cell r="D6831" t="str">
            <v/>
          </cell>
          <cell r="E6831" t="str">
            <v/>
          </cell>
          <cell r="F6831" t="str">
            <v/>
          </cell>
          <cell r="G6831" t="str">
            <v/>
          </cell>
          <cell r="H6831" t="str">
            <v/>
          </cell>
          <cell r="I6831"/>
          <cell r="J6831"/>
          <cell r="K6831"/>
          <cell r="L6831"/>
          <cell r="M6831" t="str">
            <v/>
          </cell>
          <cell r="N6831"/>
          <cell r="O6831"/>
          <cell r="P6831"/>
          <cell r="Q6831" t="str">
            <v/>
          </cell>
          <cell r="R6831"/>
          <cell r="S6831" t="str">
            <v/>
          </cell>
          <cell r="T6831"/>
          <cell r="U6831"/>
          <cell r="V6831" t="str">
            <v/>
          </cell>
        </row>
        <row r="6832">
          <cell r="A6832"/>
          <cell r="B6832" t="str">
            <v/>
          </cell>
          <cell r="C6832"/>
          <cell r="D6832" t="str">
            <v/>
          </cell>
          <cell r="E6832" t="str">
            <v/>
          </cell>
          <cell r="F6832" t="str">
            <v/>
          </cell>
          <cell r="G6832" t="str">
            <v/>
          </cell>
          <cell r="H6832" t="str">
            <v/>
          </cell>
          <cell r="I6832"/>
          <cell r="J6832"/>
          <cell r="K6832"/>
          <cell r="L6832"/>
          <cell r="M6832" t="str">
            <v/>
          </cell>
          <cell r="N6832"/>
          <cell r="O6832"/>
          <cell r="P6832"/>
          <cell r="Q6832" t="str">
            <v/>
          </cell>
          <cell r="R6832"/>
          <cell r="S6832" t="str">
            <v/>
          </cell>
          <cell r="T6832"/>
          <cell r="U6832"/>
          <cell r="V6832" t="str">
            <v/>
          </cell>
        </row>
        <row r="6833">
          <cell r="A6833"/>
          <cell r="B6833" t="str">
            <v/>
          </cell>
          <cell r="C6833"/>
          <cell r="D6833" t="str">
            <v/>
          </cell>
          <cell r="E6833" t="str">
            <v/>
          </cell>
          <cell r="F6833" t="str">
            <v/>
          </cell>
          <cell r="G6833" t="str">
            <v/>
          </cell>
          <cell r="H6833" t="str">
            <v/>
          </cell>
          <cell r="I6833"/>
          <cell r="J6833"/>
          <cell r="K6833"/>
          <cell r="L6833"/>
          <cell r="M6833" t="str">
            <v/>
          </cell>
          <cell r="N6833"/>
          <cell r="O6833"/>
          <cell r="P6833"/>
          <cell r="Q6833" t="str">
            <v/>
          </cell>
          <cell r="R6833"/>
          <cell r="S6833" t="str">
            <v/>
          </cell>
          <cell r="T6833"/>
          <cell r="U6833"/>
          <cell r="V6833" t="str">
            <v/>
          </cell>
        </row>
        <row r="6834">
          <cell r="A6834"/>
          <cell r="B6834" t="str">
            <v/>
          </cell>
          <cell r="C6834"/>
          <cell r="D6834" t="str">
            <v/>
          </cell>
          <cell r="E6834" t="str">
            <v/>
          </cell>
          <cell r="F6834" t="str">
            <v/>
          </cell>
          <cell r="G6834" t="str">
            <v/>
          </cell>
          <cell r="H6834" t="str">
            <v/>
          </cell>
          <cell r="I6834"/>
          <cell r="J6834"/>
          <cell r="K6834"/>
          <cell r="L6834"/>
          <cell r="M6834" t="str">
            <v/>
          </cell>
          <cell r="N6834"/>
          <cell r="O6834"/>
          <cell r="P6834"/>
          <cell r="Q6834" t="str">
            <v/>
          </cell>
          <cell r="R6834"/>
          <cell r="S6834" t="str">
            <v/>
          </cell>
          <cell r="T6834"/>
          <cell r="U6834"/>
          <cell r="V6834" t="str">
            <v/>
          </cell>
        </row>
        <row r="6835">
          <cell r="A6835"/>
          <cell r="B6835" t="str">
            <v/>
          </cell>
          <cell r="C6835"/>
          <cell r="D6835" t="str">
            <v/>
          </cell>
          <cell r="E6835" t="str">
            <v/>
          </cell>
          <cell r="F6835" t="str">
            <v/>
          </cell>
          <cell r="G6835" t="str">
            <v/>
          </cell>
          <cell r="H6835" t="str">
            <v/>
          </cell>
          <cell r="I6835"/>
          <cell r="J6835"/>
          <cell r="K6835"/>
          <cell r="L6835"/>
          <cell r="M6835" t="str">
            <v/>
          </cell>
          <cell r="N6835"/>
          <cell r="O6835"/>
          <cell r="P6835"/>
          <cell r="Q6835" t="str">
            <v/>
          </cell>
          <cell r="R6835"/>
          <cell r="S6835" t="str">
            <v/>
          </cell>
          <cell r="T6835"/>
          <cell r="U6835"/>
          <cell r="V6835" t="str">
            <v/>
          </cell>
        </row>
        <row r="6836">
          <cell r="A6836"/>
          <cell r="B6836" t="str">
            <v/>
          </cell>
          <cell r="C6836"/>
          <cell r="D6836" t="str">
            <v/>
          </cell>
          <cell r="E6836" t="str">
            <v/>
          </cell>
          <cell r="F6836" t="str">
            <v/>
          </cell>
          <cell r="G6836" t="str">
            <v/>
          </cell>
          <cell r="H6836" t="str">
            <v/>
          </cell>
          <cell r="I6836"/>
          <cell r="J6836"/>
          <cell r="K6836"/>
          <cell r="L6836"/>
          <cell r="M6836" t="str">
            <v/>
          </cell>
          <cell r="N6836"/>
          <cell r="O6836"/>
          <cell r="P6836"/>
          <cell r="Q6836" t="str">
            <v/>
          </cell>
          <cell r="R6836"/>
          <cell r="S6836" t="str">
            <v/>
          </cell>
          <cell r="T6836"/>
          <cell r="U6836"/>
          <cell r="V6836" t="str">
            <v/>
          </cell>
        </row>
        <row r="6837">
          <cell r="A6837"/>
          <cell r="B6837" t="str">
            <v/>
          </cell>
          <cell r="C6837"/>
          <cell r="D6837" t="str">
            <v/>
          </cell>
          <cell r="E6837" t="str">
            <v/>
          </cell>
          <cell r="F6837" t="str">
            <v/>
          </cell>
          <cell r="G6837" t="str">
            <v/>
          </cell>
          <cell r="H6837" t="str">
            <v/>
          </cell>
          <cell r="I6837"/>
          <cell r="J6837"/>
          <cell r="K6837"/>
          <cell r="L6837"/>
          <cell r="M6837" t="str">
            <v/>
          </cell>
          <cell r="N6837"/>
          <cell r="O6837"/>
          <cell r="P6837"/>
          <cell r="Q6837" t="str">
            <v/>
          </cell>
          <cell r="R6837"/>
          <cell r="S6837" t="str">
            <v/>
          </cell>
          <cell r="T6837"/>
          <cell r="U6837"/>
          <cell r="V6837" t="str">
            <v/>
          </cell>
        </row>
        <row r="6838">
          <cell r="A6838"/>
          <cell r="B6838" t="str">
            <v/>
          </cell>
          <cell r="C6838"/>
          <cell r="D6838" t="str">
            <v/>
          </cell>
          <cell r="E6838" t="str">
            <v/>
          </cell>
          <cell r="F6838" t="str">
            <v/>
          </cell>
          <cell r="G6838" t="str">
            <v/>
          </cell>
          <cell r="H6838" t="str">
            <v/>
          </cell>
          <cell r="I6838"/>
          <cell r="J6838"/>
          <cell r="K6838"/>
          <cell r="L6838"/>
          <cell r="M6838" t="str">
            <v/>
          </cell>
          <cell r="N6838"/>
          <cell r="O6838"/>
          <cell r="P6838"/>
          <cell r="Q6838" t="str">
            <v/>
          </cell>
          <cell r="R6838"/>
          <cell r="S6838" t="str">
            <v/>
          </cell>
          <cell r="T6838"/>
          <cell r="U6838"/>
          <cell r="V6838" t="str">
            <v/>
          </cell>
        </row>
        <row r="6839">
          <cell r="A6839"/>
          <cell r="B6839" t="str">
            <v/>
          </cell>
          <cell r="C6839"/>
          <cell r="D6839" t="str">
            <v/>
          </cell>
          <cell r="E6839" t="str">
            <v/>
          </cell>
          <cell r="F6839" t="str">
            <v/>
          </cell>
          <cell r="G6839" t="str">
            <v/>
          </cell>
          <cell r="H6839" t="str">
            <v/>
          </cell>
          <cell r="I6839"/>
          <cell r="J6839"/>
          <cell r="K6839"/>
          <cell r="L6839"/>
          <cell r="M6839" t="str">
            <v/>
          </cell>
          <cell r="N6839"/>
          <cell r="O6839"/>
          <cell r="P6839"/>
          <cell r="Q6839" t="str">
            <v/>
          </cell>
          <cell r="R6839"/>
          <cell r="S6839" t="str">
            <v/>
          </cell>
          <cell r="T6839"/>
          <cell r="U6839"/>
          <cell r="V6839" t="str">
            <v/>
          </cell>
        </row>
        <row r="6840">
          <cell r="A6840"/>
          <cell r="B6840" t="str">
            <v/>
          </cell>
          <cell r="C6840"/>
          <cell r="D6840" t="str">
            <v/>
          </cell>
          <cell r="E6840" t="str">
            <v/>
          </cell>
          <cell r="F6840" t="str">
            <v/>
          </cell>
          <cell r="G6840" t="str">
            <v/>
          </cell>
          <cell r="H6840" t="str">
            <v/>
          </cell>
          <cell r="I6840"/>
          <cell r="J6840"/>
          <cell r="K6840"/>
          <cell r="L6840"/>
          <cell r="M6840" t="str">
            <v/>
          </cell>
          <cell r="N6840"/>
          <cell r="O6840"/>
          <cell r="P6840"/>
          <cell r="Q6840" t="str">
            <v/>
          </cell>
          <cell r="R6840"/>
          <cell r="S6840" t="str">
            <v/>
          </cell>
          <cell r="T6840"/>
          <cell r="U6840"/>
          <cell r="V6840" t="str">
            <v/>
          </cell>
        </row>
        <row r="6841">
          <cell r="A6841"/>
          <cell r="B6841" t="str">
            <v/>
          </cell>
          <cell r="C6841"/>
          <cell r="D6841" t="str">
            <v/>
          </cell>
          <cell r="E6841" t="str">
            <v/>
          </cell>
          <cell r="F6841" t="str">
            <v/>
          </cell>
          <cell r="G6841" t="str">
            <v/>
          </cell>
          <cell r="H6841" t="str">
            <v/>
          </cell>
          <cell r="I6841"/>
          <cell r="J6841"/>
          <cell r="K6841"/>
          <cell r="L6841"/>
          <cell r="M6841" t="str">
            <v/>
          </cell>
          <cell r="N6841"/>
          <cell r="O6841"/>
          <cell r="P6841"/>
          <cell r="Q6841" t="str">
            <v/>
          </cell>
          <cell r="R6841"/>
          <cell r="S6841" t="str">
            <v/>
          </cell>
          <cell r="T6841"/>
          <cell r="U6841"/>
          <cell r="V6841" t="str">
            <v/>
          </cell>
        </row>
        <row r="6842">
          <cell r="A6842"/>
          <cell r="B6842" t="str">
            <v/>
          </cell>
          <cell r="C6842"/>
          <cell r="D6842" t="str">
            <v/>
          </cell>
          <cell r="E6842" t="str">
            <v/>
          </cell>
          <cell r="F6842" t="str">
            <v/>
          </cell>
          <cell r="G6842" t="str">
            <v/>
          </cell>
          <cell r="H6842" t="str">
            <v/>
          </cell>
          <cell r="I6842"/>
          <cell r="J6842"/>
          <cell r="K6842"/>
          <cell r="L6842"/>
          <cell r="M6842" t="str">
            <v/>
          </cell>
          <cell r="N6842"/>
          <cell r="O6842"/>
          <cell r="P6842"/>
          <cell r="Q6842" t="str">
            <v/>
          </cell>
          <cell r="R6842"/>
          <cell r="S6842" t="str">
            <v/>
          </cell>
          <cell r="T6842"/>
          <cell r="U6842"/>
          <cell r="V6842" t="str">
            <v/>
          </cell>
        </row>
        <row r="6843">
          <cell r="A6843"/>
          <cell r="B6843" t="str">
            <v/>
          </cell>
          <cell r="C6843"/>
          <cell r="D6843" t="str">
            <v/>
          </cell>
          <cell r="E6843" t="str">
            <v/>
          </cell>
          <cell r="F6843" t="str">
            <v/>
          </cell>
          <cell r="G6843" t="str">
            <v/>
          </cell>
          <cell r="H6843" t="str">
            <v/>
          </cell>
          <cell r="I6843"/>
          <cell r="J6843"/>
          <cell r="K6843"/>
          <cell r="L6843"/>
          <cell r="M6843" t="str">
            <v/>
          </cell>
          <cell r="N6843"/>
          <cell r="O6843"/>
          <cell r="P6843"/>
          <cell r="Q6843" t="str">
            <v/>
          </cell>
          <cell r="R6843"/>
          <cell r="S6843" t="str">
            <v/>
          </cell>
          <cell r="T6843"/>
          <cell r="U6843"/>
          <cell r="V6843" t="str">
            <v/>
          </cell>
        </row>
        <row r="6844">
          <cell r="A6844"/>
          <cell r="B6844" t="str">
            <v/>
          </cell>
          <cell r="C6844"/>
          <cell r="D6844" t="str">
            <v/>
          </cell>
          <cell r="E6844" t="str">
            <v/>
          </cell>
          <cell r="F6844" t="str">
            <v/>
          </cell>
          <cell r="G6844" t="str">
            <v/>
          </cell>
          <cell r="H6844" t="str">
            <v/>
          </cell>
          <cell r="I6844"/>
          <cell r="J6844"/>
          <cell r="K6844"/>
          <cell r="L6844"/>
          <cell r="M6844" t="str">
            <v/>
          </cell>
          <cell r="N6844"/>
          <cell r="O6844"/>
          <cell r="P6844"/>
          <cell r="Q6844" t="str">
            <v/>
          </cell>
          <cell r="R6844"/>
          <cell r="S6844" t="str">
            <v/>
          </cell>
          <cell r="T6844"/>
          <cell r="U6844"/>
          <cell r="V6844" t="str">
            <v/>
          </cell>
        </row>
        <row r="6845">
          <cell r="A6845"/>
          <cell r="B6845" t="str">
            <v/>
          </cell>
          <cell r="C6845"/>
          <cell r="D6845" t="str">
            <v/>
          </cell>
          <cell r="E6845" t="str">
            <v/>
          </cell>
          <cell r="F6845" t="str">
            <v/>
          </cell>
          <cell r="G6845" t="str">
            <v/>
          </cell>
          <cell r="H6845" t="str">
            <v/>
          </cell>
          <cell r="I6845"/>
          <cell r="J6845"/>
          <cell r="K6845"/>
          <cell r="L6845"/>
          <cell r="M6845" t="str">
            <v/>
          </cell>
          <cell r="N6845"/>
          <cell r="O6845"/>
          <cell r="P6845"/>
          <cell r="Q6845" t="str">
            <v/>
          </cell>
          <cell r="R6845"/>
          <cell r="S6845" t="str">
            <v/>
          </cell>
          <cell r="T6845"/>
          <cell r="U6845"/>
          <cell r="V6845" t="str">
            <v/>
          </cell>
        </row>
        <row r="6846">
          <cell r="A6846"/>
          <cell r="B6846" t="str">
            <v/>
          </cell>
          <cell r="C6846"/>
          <cell r="D6846" t="str">
            <v/>
          </cell>
          <cell r="E6846" t="str">
            <v/>
          </cell>
          <cell r="F6846" t="str">
            <v/>
          </cell>
          <cell r="G6846" t="str">
            <v/>
          </cell>
          <cell r="H6846" t="str">
            <v/>
          </cell>
          <cell r="I6846"/>
          <cell r="J6846"/>
          <cell r="K6846"/>
          <cell r="L6846"/>
          <cell r="M6846" t="str">
            <v/>
          </cell>
          <cell r="N6846"/>
          <cell r="O6846"/>
          <cell r="P6846"/>
          <cell r="Q6846" t="str">
            <v/>
          </cell>
          <cell r="R6846"/>
          <cell r="S6846" t="str">
            <v/>
          </cell>
          <cell r="T6846"/>
          <cell r="U6846"/>
          <cell r="V6846" t="str">
            <v/>
          </cell>
        </row>
        <row r="6847">
          <cell r="A6847"/>
          <cell r="B6847" t="str">
            <v/>
          </cell>
          <cell r="C6847"/>
          <cell r="D6847" t="str">
            <v/>
          </cell>
          <cell r="E6847" t="str">
            <v/>
          </cell>
          <cell r="F6847" t="str">
            <v/>
          </cell>
          <cell r="G6847" t="str">
            <v/>
          </cell>
          <cell r="H6847" t="str">
            <v/>
          </cell>
          <cell r="I6847"/>
          <cell r="J6847"/>
          <cell r="K6847"/>
          <cell r="L6847"/>
          <cell r="M6847" t="str">
            <v/>
          </cell>
          <cell r="N6847"/>
          <cell r="O6847"/>
          <cell r="P6847"/>
          <cell r="Q6847" t="str">
            <v/>
          </cell>
          <cell r="R6847"/>
          <cell r="S6847" t="str">
            <v/>
          </cell>
          <cell r="T6847"/>
          <cell r="U6847"/>
          <cell r="V6847" t="str">
            <v/>
          </cell>
        </row>
        <row r="6848">
          <cell r="A6848"/>
          <cell r="B6848" t="str">
            <v/>
          </cell>
          <cell r="C6848"/>
          <cell r="D6848" t="str">
            <v/>
          </cell>
          <cell r="E6848" t="str">
            <v/>
          </cell>
          <cell r="F6848" t="str">
            <v/>
          </cell>
          <cell r="G6848" t="str">
            <v/>
          </cell>
          <cell r="H6848" t="str">
            <v/>
          </cell>
          <cell r="I6848"/>
          <cell r="J6848"/>
          <cell r="K6848"/>
          <cell r="L6848"/>
          <cell r="M6848" t="str">
            <v/>
          </cell>
          <cell r="N6848"/>
          <cell r="O6848"/>
          <cell r="P6848"/>
          <cell r="Q6848" t="str">
            <v/>
          </cell>
          <cell r="R6848"/>
          <cell r="S6848" t="str">
            <v/>
          </cell>
          <cell r="T6848"/>
          <cell r="U6848"/>
          <cell r="V6848" t="str">
            <v/>
          </cell>
        </row>
        <row r="6849">
          <cell r="A6849"/>
          <cell r="B6849" t="str">
            <v/>
          </cell>
          <cell r="C6849"/>
          <cell r="D6849" t="str">
            <v/>
          </cell>
          <cell r="E6849" t="str">
            <v/>
          </cell>
          <cell r="F6849" t="str">
            <v/>
          </cell>
          <cell r="G6849" t="str">
            <v/>
          </cell>
          <cell r="H6849" t="str">
            <v/>
          </cell>
          <cell r="I6849"/>
          <cell r="J6849"/>
          <cell r="K6849"/>
          <cell r="L6849"/>
          <cell r="M6849" t="str">
            <v/>
          </cell>
          <cell r="N6849"/>
          <cell r="O6849"/>
          <cell r="P6849"/>
          <cell r="Q6849" t="str">
            <v/>
          </cell>
          <cell r="R6849"/>
          <cell r="S6849" t="str">
            <v/>
          </cell>
          <cell r="T6849"/>
          <cell r="U6849"/>
          <cell r="V6849" t="str">
            <v/>
          </cell>
        </row>
        <row r="6850">
          <cell r="A6850"/>
          <cell r="B6850" t="str">
            <v/>
          </cell>
          <cell r="C6850"/>
          <cell r="D6850" t="str">
            <v/>
          </cell>
          <cell r="E6850" t="str">
            <v/>
          </cell>
          <cell r="F6850" t="str">
            <v/>
          </cell>
          <cell r="G6850" t="str">
            <v/>
          </cell>
          <cell r="H6850" t="str">
            <v/>
          </cell>
          <cell r="I6850"/>
          <cell r="J6850"/>
          <cell r="K6850"/>
          <cell r="L6850"/>
          <cell r="M6850" t="str">
            <v/>
          </cell>
          <cell r="N6850"/>
          <cell r="O6850"/>
          <cell r="P6850"/>
          <cell r="Q6850" t="str">
            <v/>
          </cell>
          <cell r="R6850"/>
          <cell r="S6850" t="str">
            <v/>
          </cell>
          <cell r="T6850"/>
          <cell r="U6850"/>
          <cell r="V6850" t="str">
            <v/>
          </cell>
        </row>
        <row r="6851">
          <cell r="A6851"/>
          <cell r="B6851" t="str">
            <v/>
          </cell>
          <cell r="C6851"/>
          <cell r="D6851" t="str">
            <v/>
          </cell>
          <cell r="E6851" t="str">
            <v/>
          </cell>
          <cell r="F6851" t="str">
            <v/>
          </cell>
          <cell r="G6851" t="str">
            <v/>
          </cell>
          <cell r="H6851" t="str">
            <v/>
          </cell>
          <cell r="I6851"/>
          <cell r="J6851"/>
          <cell r="K6851"/>
          <cell r="L6851"/>
          <cell r="M6851" t="str">
            <v/>
          </cell>
          <cell r="N6851"/>
          <cell r="O6851"/>
          <cell r="P6851"/>
          <cell r="Q6851" t="str">
            <v/>
          </cell>
          <cell r="R6851"/>
          <cell r="S6851" t="str">
            <v/>
          </cell>
          <cell r="T6851"/>
          <cell r="U6851"/>
          <cell r="V6851" t="str">
            <v/>
          </cell>
        </row>
        <row r="6852">
          <cell r="A6852"/>
          <cell r="B6852" t="str">
            <v/>
          </cell>
          <cell r="C6852"/>
          <cell r="D6852" t="str">
            <v/>
          </cell>
          <cell r="E6852" t="str">
            <v/>
          </cell>
          <cell r="F6852" t="str">
            <v/>
          </cell>
          <cell r="G6852" t="str">
            <v/>
          </cell>
          <cell r="H6852" t="str">
            <v/>
          </cell>
          <cell r="I6852"/>
          <cell r="J6852"/>
          <cell r="K6852"/>
          <cell r="L6852"/>
          <cell r="M6852" t="str">
            <v/>
          </cell>
          <cell r="N6852"/>
          <cell r="O6852"/>
          <cell r="P6852"/>
          <cell r="Q6852" t="str">
            <v/>
          </cell>
          <cell r="R6852"/>
          <cell r="S6852" t="str">
            <v/>
          </cell>
          <cell r="T6852"/>
          <cell r="U6852"/>
          <cell r="V6852" t="str">
            <v/>
          </cell>
        </row>
        <row r="6853">
          <cell r="A6853"/>
          <cell r="B6853" t="str">
            <v/>
          </cell>
          <cell r="C6853"/>
          <cell r="D6853" t="str">
            <v/>
          </cell>
          <cell r="E6853" t="str">
            <v/>
          </cell>
          <cell r="F6853" t="str">
            <v/>
          </cell>
          <cell r="G6853" t="str">
            <v/>
          </cell>
          <cell r="H6853" t="str">
            <v/>
          </cell>
          <cell r="I6853"/>
          <cell r="J6853"/>
          <cell r="K6853"/>
          <cell r="L6853"/>
          <cell r="M6853" t="str">
            <v/>
          </cell>
          <cell r="N6853"/>
          <cell r="O6853"/>
          <cell r="P6853"/>
          <cell r="Q6853" t="str">
            <v/>
          </cell>
          <cell r="R6853"/>
          <cell r="S6853" t="str">
            <v/>
          </cell>
          <cell r="T6853"/>
          <cell r="U6853"/>
          <cell r="V6853" t="str">
            <v/>
          </cell>
        </row>
        <row r="6854">
          <cell r="A6854"/>
          <cell r="B6854" t="str">
            <v/>
          </cell>
          <cell r="C6854"/>
          <cell r="D6854" t="str">
            <v/>
          </cell>
          <cell r="E6854" t="str">
            <v/>
          </cell>
          <cell r="F6854" t="str">
            <v/>
          </cell>
          <cell r="G6854" t="str">
            <v/>
          </cell>
          <cell r="H6854" t="str">
            <v/>
          </cell>
          <cell r="I6854"/>
          <cell r="J6854"/>
          <cell r="K6854"/>
          <cell r="L6854"/>
          <cell r="M6854" t="str">
            <v/>
          </cell>
          <cell r="N6854"/>
          <cell r="O6854"/>
          <cell r="P6854"/>
          <cell r="Q6854" t="str">
            <v/>
          </cell>
          <cell r="R6854"/>
          <cell r="S6854" t="str">
            <v/>
          </cell>
          <cell r="T6854"/>
          <cell r="U6854"/>
          <cell r="V6854" t="str">
            <v/>
          </cell>
        </row>
        <row r="6855">
          <cell r="A6855"/>
          <cell r="B6855" t="str">
            <v/>
          </cell>
          <cell r="C6855"/>
          <cell r="D6855" t="str">
            <v/>
          </cell>
          <cell r="E6855" t="str">
            <v/>
          </cell>
          <cell r="F6855" t="str">
            <v/>
          </cell>
          <cell r="G6855" t="str">
            <v/>
          </cell>
          <cell r="H6855" t="str">
            <v/>
          </cell>
          <cell r="I6855"/>
          <cell r="J6855"/>
          <cell r="K6855"/>
          <cell r="L6855"/>
          <cell r="M6855" t="str">
            <v/>
          </cell>
          <cell r="N6855"/>
          <cell r="O6855"/>
          <cell r="P6855"/>
          <cell r="Q6855" t="str">
            <v/>
          </cell>
          <cell r="R6855"/>
          <cell r="S6855" t="str">
            <v/>
          </cell>
          <cell r="T6855"/>
          <cell r="U6855"/>
          <cell r="V6855" t="str">
            <v/>
          </cell>
        </row>
        <row r="6856">
          <cell r="A6856"/>
          <cell r="B6856" t="str">
            <v/>
          </cell>
          <cell r="C6856"/>
          <cell r="D6856" t="str">
            <v/>
          </cell>
          <cell r="E6856" t="str">
            <v/>
          </cell>
          <cell r="F6856" t="str">
            <v/>
          </cell>
          <cell r="G6856" t="str">
            <v/>
          </cell>
          <cell r="H6856" t="str">
            <v/>
          </cell>
          <cell r="I6856"/>
          <cell r="J6856"/>
          <cell r="K6856"/>
          <cell r="L6856"/>
          <cell r="M6856" t="str">
            <v/>
          </cell>
          <cell r="N6856"/>
          <cell r="O6856"/>
          <cell r="P6856"/>
          <cell r="Q6856" t="str">
            <v/>
          </cell>
          <cell r="R6856"/>
          <cell r="S6856" t="str">
            <v/>
          </cell>
          <cell r="T6856"/>
          <cell r="U6856"/>
          <cell r="V6856" t="str">
            <v/>
          </cell>
        </row>
        <row r="6857">
          <cell r="A6857"/>
          <cell r="B6857" t="str">
            <v/>
          </cell>
          <cell r="C6857"/>
          <cell r="D6857" t="str">
            <v/>
          </cell>
          <cell r="E6857" t="str">
            <v/>
          </cell>
          <cell r="F6857" t="str">
            <v/>
          </cell>
          <cell r="G6857" t="str">
            <v/>
          </cell>
          <cell r="H6857" t="str">
            <v/>
          </cell>
          <cell r="I6857"/>
          <cell r="J6857"/>
          <cell r="K6857"/>
          <cell r="L6857"/>
          <cell r="M6857" t="str">
            <v/>
          </cell>
          <cell r="N6857"/>
          <cell r="O6857"/>
          <cell r="P6857"/>
          <cell r="Q6857" t="str">
            <v/>
          </cell>
          <cell r="R6857"/>
          <cell r="S6857" t="str">
            <v/>
          </cell>
          <cell r="T6857"/>
          <cell r="U6857"/>
          <cell r="V6857" t="str">
            <v/>
          </cell>
        </row>
        <row r="6858">
          <cell r="A6858"/>
          <cell r="B6858" t="str">
            <v/>
          </cell>
          <cell r="C6858"/>
          <cell r="D6858" t="str">
            <v/>
          </cell>
          <cell r="E6858" t="str">
            <v/>
          </cell>
          <cell r="F6858" t="str">
            <v/>
          </cell>
          <cell r="G6858" t="str">
            <v/>
          </cell>
          <cell r="H6858" t="str">
            <v/>
          </cell>
          <cell r="I6858"/>
          <cell r="J6858"/>
          <cell r="K6858"/>
          <cell r="L6858"/>
          <cell r="M6858" t="str">
            <v/>
          </cell>
          <cell r="N6858"/>
          <cell r="O6858"/>
          <cell r="P6858"/>
          <cell r="Q6858" t="str">
            <v/>
          </cell>
          <cell r="R6858"/>
          <cell r="S6858" t="str">
            <v/>
          </cell>
          <cell r="T6858"/>
          <cell r="U6858"/>
          <cell r="V6858" t="str">
            <v/>
          </cell>
        </row>
        <row r="6859">
          <cell r="A6859"/>
          <cell r="B6859" t="str">
            <v/>
          </cell>
          <cell r="C6859"/>
          <cell r="D6859" t="str">
            <v/>
          </cell>
          <cell r="E6859" t="str">
            <v/>
          </cell>
          <cell r="F6859" t="str">
            <v/>
          </cell>
          <cell r="G6859" t="str">
            <v/>
          </cell>
          <cell r="H6859" t="str">
            <v/>
          </cell>
          <cell r="I6859"/>
          <cell r="J6859"/>
          <cell r="K6859"/>
          <cell r="L6859"/>
          <cell r="M6859" t="str">
            <v/>
          </cell>
          <cell r="N6859"/>
          <cell r="O6859"/>
          <cell r="P6859"/>
          <cell r="Q6859" t="str">
            <v/>
          </cell>
          <cell r="R6859"/>
          <cell r="S6859" t="str">
            <v/>
          </cell>
          <cell r="T6859"/>
          <cell r="U6859"/>
          <cell r="V6859" t="str">
            <v/>
          </cell>
        </row>
        <row r="6860">
          <cell r="A6860"/>
          <cell r="B6860" t="str">
            <v/>
          </cell>
          <cell r="C6860"/>
          <cell r="D6860" t="str">
            <v/>
          </cell>
          <cell r="E6860" t="str">
            <v/>
          </cell>
          <cell r="F6860" t="str">
            <v/>
          </cell>
          <cell r="G6860" t="str">
            <v/>
          </cell>
          <cell r="H6860" t="str">
            <v/>
          </cell>
          <cell r="I6860"/>
          <cell r="J6860"/>
          <cell r="K6860"/>
          <cell r="L6860"/>
          <cell r="M6860" t="str">
            <v/>
          </cell>
          <cell r="N6860"/>
          <cell r="O6860"/>
          <cell r="P6860"/>
          <cell r="Q6860" t="str">
            <v/>
          </cell>
          <cell r="R6860"/>
          <cell r="S6860" t="str">
            <v/>
          </cell>
          <cell r="T6860"/>
          <cell r="U6860"/>
          <cell r="V6860" t="str">
            <v/>
          </cell>
        </row>
        <row r="6861">
          <cell r="A6861"/>
          <cell r="B6861" t="str">
            <v/>
          </cell>
          <cell r="C6861"/>
          <cell r="D6861" t="str">
            <v/>
          </cell>
          <cell r="E6861" t="str">
            <v/>
          </cell>
          <cell r="F6861" t="str">
            <v/>
          </cell>
          <cell r="G6861" t="str">
            <v/>
          </cell>
          <cell r="H6861" t="str">
            <v/>
          </cell>
          <cell r="I6861"/>
          <cell r="J6861"/>
          <cell r="K6861"/>
          <cell r="L6861"/>
          <cell r="M6861" t="str">
            <v/>
          </cell>
          <cell r="N6861"/>
          <cell r="O6861"/>
          <cell r="P6861"/>
          <cell r="Q6861" t="str">
            <v/>
          </cell>
          <cell r="R6861"/>
          <cell r="S6861" t="str">
            <v/>
          </cell>
          <cell r="T6861"/>
          <cell r="U6861"/>
          <cell r="V6861" t="str">
            <v/>
          </cell>
        </row>
        <row r="6862">
          <cell r="A6862"/>
          <cell r="B6862" t="str">
            <v/>
          </cell>
          <cell r="C6862"/>
          <cell r="D6862" t="str">
            <v/>
          </cell>
          <cell r="E6862" t="str">
            <v/>
          </cell>
          <cell r="F6862" t="str">
            <v/>
          </cell>
          <cell r="G6862" t="str">
            <v/>
          </cell>
          <cell r="H6862" t="str">
            <v/>
          </cell>
          <cell r="I6862"/>
          <cell r="J6862"/>
          <cell r="K6862"/>
          <cell r="L6862"/>
          <cell r="M6862" t="str">
            <v/>
          </cell>
          <cell r="N6862"/>
          <cell r="O6862"/>
          <cell r="P6862"/>
          <cell r="Q6862" t="str">
            <v/>
          </cell>
          <cell r="R6862"/>
          <cell r="S6862" t="str">
            <v/>
          </cell>
          <cell r="T6862"/>
          <cell r="U6862"/>
          <cell r="V6862" t="str">
            <v/>
          </cell>
        </row>
        <row r="6863">
          <cell r="A6863"/>
          <cell r="B6863" t="str">
            <v/>
          </cell>
          <cell r="C6863"/>
          <cell r="D6863" t="str">
            <v/>
          </cell>
          <cell r="E6863" t="str">
            <v/>
          </cell>
          <cell r="F6863" t="str">
            <v/>
          </cell>
          <cell r="G6863" t="str">
            <v/>
          </cell>
          <cell r="H6863" t="str">
            <v/>
          </cell>
          <cell r="I6863"/>
          <cell r="J6863"/>
          <cell r="K6863"/>
          <cell r="L6863"/>
          <cell r="M6863" t="str">
            <v/>
          </cell>
          <cell r="N6863"/>
          <cell r="O6863"/>
          <cell r="P6863"/>
          <cell r="Q6863" t="str">
            <v/>
          </cell>
          <cell r="R6863"/>
          <cell r="S6863" t="str">
            <v/>
          </cell>
          <cell r="T6863"/>
          <cell r="U6863"/>
          <cell r="V6863" t="str">
            <v/>
          </cell>
        </row>
        <row r="6864">
          <cell r="A6864"/>
          <cell r="B6864" t="str">
            <v/>
          </cell>
          <cell r="C6864"/>
          <cell r="D6864" t="str">
            <v/>
          </cell>
          <cell r="E6864" t="str">
            <v/>
          </cell>
          <cell r="F6864" t="str">
            <v/>
          </cell>
          <cell r="G6864" t="str">
            <v/>
          </cell>
          <cell r="H6864" t="str">
            <v/>
          </cell>
          <cell r="I6864"/>
          <cell r="J6864"/>
          <cell r="K6864"/>
          <cell r="L6864"/>
          <cell r="M6864" t="str">
            <v/>
          </cell>
          <cell r="N6864"/>
          <cell r="O6864"/>
          <cell r="P6864"/>
          <cell r="Q6864" t="str">
            <v/>
          </cell>
          <cell r="R6864"/>
          <cell r="S6864" t="str">
            <v/>
          </cell>
          <cell r="T6864"/>
          <cell r="U6864"/>
          <cell r="V6864" t="str">
            <v/>
          </cell>
        </row>
        <row r="6865">
          <cell r="A6865"/>
          <cell r="B6865" t="str">
            <v/>
          </cell>
          <cell r="C6865"/>
          <cell r="D6865" t="str">
            <v/>
          </cell>
          <cell r="E6865" t="str">
            <v/>
          </cell>
          <cell r="F6865" t="str">
            <v/>
          </cell>
          <cell r="G6865" t="str">
            <v/>
          </cell>
          <cell r="H6865" t="str">
            <v/>
          </cell>
          <cell r="I6865"/>
          <cell r="J6865"/>
          <cell r="K6865"/>
          <cell r="L6865"/>
          <cell r="M6865" t="str">
            <v/>
          </cell>
          <cell r="N6865"/>
          <cell r="O6865"/>
          <cell r="P6865"/>
          <cell r="Q6865" t="str">
            <v/>
          </cell>
          <cell r="R6865"/>
          <cell r="S6865" t="str">
            <v/>
          </cell>
          <cell r="T6865"/>
          <cell r="U6865"/>
          <cell r="V6865" t="str">
            <v/>
          </cell>
        </row>
        <row r="6866">
          <cell r="A6866"/>
          <cell r="B6866" t="str">
            <v/>
          </cell>
          <cell r="C6866"/>
          <cell r="D6866" t="str">
            <v/>
          </cell>
          <cell r="E6866" t="str">
            <v/>
          </cell>
          <cell r="F6866" t="str">
            <v/>
          </cell>
          <cell r="G6866" t="str">
            <v/>
          </cell>
          <cell r="H6866" t="str">
            <v/>
          </cell>
          <cell r="I6866"/>
          <cell r="J6866"/>
          <cell r="K6866"/>
          <cell r="L6866"/>
          <cell r="M6866" t="str">
            <v/>
          </cell>
          <cell r="N6866"/>
          <cell r="O6866"/>
          <cell r="P6866"/>
          <cell r="Q6866" t="str">
            <v/>
          </cell>
          <cell r="R6866"/>
          <cell r="S6866" t="str">
            <v/>
          </cell>
          <cell r="T6866"/>
          <cell r="U6866"/>
          <cell r="V6866" t="str">
            <v/>
          </cell>
        </row>
        <row r="6867">
          <cell r="A6867"/>
          <cell r="B6867" t="str">
            <v/>
          </cell>
          <cell r="C6867"/>
          <cell r="D6867" t="str">
            <v/>
          </cell>
          <cell r="E6867" t="str">
            <v/>
          </cell>
          <cell r="F6867" t="str">
            <v/>
          </cell>
          <cell r="G6867" t="str">
            <v/>
          </cell>
          <cell r="H6867" t="str">
            <v/>
          </cell>
          <cell r="I6867"/>
          <cell r="J6867"/>
          <cell r="K6867"/>
          <cell r="L6867"/>
          <cell r="M6867" t="str">
            <v/>
          </cell>
          <cell r="N6867"/>
          <cell r="O6867"/>
          <cell r="P6867"/>
          <cell r="Q6867" t="str">
            <v/>
          </cell>
          <cell r="R6867"/>
          <cell r="S6867" t="str">
            <v/>
          </cell>
          <cell r="T6867"/>
          <cell r="U6867"/>
          <cell r="V6867" t="str">
            <v/>
          </cell>
        </row>
        <row r="6868">
          <cell r="A6868"/>
          <cell r="B6868" t="str">
            <v/>
          </cell>
          <cell r="C6868"/>
          <cell r="D6868" t="str">
            <v/>
          </cell>
          <cell r="E6868" t="str">
            <v/>
          </cell>
          <cell r="F6868" t="str">
            <v/>
          </cell>
          <cell r="G6868" t="str">
            <v/>
          </cell>
          <cell r="H6868" t="str">
            <v/>
          </cell>
          <cell r="I6868"/>
          <cell r="J6868"/>
          <cell r="K6868"/>
          <cell r="L6868"/>
          <cell r="M6868" t="str">
            <v/>
          </cell>
          <cell r="N6868"/>
          <cell r="O6868"/>
          <cell r="P6868"/>
          <cell r="Q6868" t="str">
            <v/>
          </cell>
          <cell r="R6868"/>
          <cell r="S6868" t="str">
            <v/>
          </cell>
          <cell r="T6868"/>
          <cell r="U6868"/>
          <cell r="V6868" t="str">
            <v/>
          </cell>
        </row>
        <row r="6869">
          <cell r="A6869"/>
          <cell r="B6869" t="str">
            <v/>
          </cell>
          <cell r="C6869"/>
          <cell r="D6869" t="str">
            <v/>
          </cell>
          <cell r="E6869" t="str">
            <v/>
          </cell>
          <cell r="F6869" t="str">
            <v/>
          </cell>
          <cell r="G6869" t="str">
            <v/>
          </cell>
          <cell r="H6869" t="str">
            <v/>
          </cell>
          <cell r="I6869"/>
          <cell r="J6869"/>
          <cell r="K6869"/>
          <cell r="L6869"/>
          <cell r="M6869" t="str">
            <v/>
          </cell>
          <cell r="N6869"/>
          <cell r="O6869"/>
          <cell r="P6869"/>
          <cell r="Q6869" t="str">
            <v/>
          </cell>
          <cell r="R6869"/>
          <cell r="S6869" t="str">
            <v/>
          </cell>
          <cell r="T6869"/>
          <cell r="U6869"/>
          <cell r="V6869" t="str">
            <v/>
          </cell>
        </row>
        <row r="6870">
          <cell r="A6870"/>
          <cell r="B6870" t="str">
            <v/>
          </cell>
          <cell r="C6870"/>
          <cell r="D6870" t="str">
            <v/>
          </cell>
          <cell r="E6870" t="str">
            <v/>
          </cell>
          <cell r="F6870" t="str">
            <v/>
          </cell>
          <cell r="G6870" t="str">
            <v/>
          </cell>
          <cell r="H6870" t="str">
            <v/>
          </cell>
          <cell r="I6870"/>
          <cell r="J6870"/>
          <cell r="K6870"/>
          <cell r="L6870"/>
          <cell r="M6870" t="str">
            <v/>
          </cell>
          <cell r="N6870"/>
          <cell r="O6870"/>
          <cell r="P6870"/>
          <cell r="Q6870" t="str">
            <v/>
          </cell>
          <cell r="R6870"/>
          <cell r="S6870" t="str">
            <v/>
          </cell>
          <cell r="T6870"/>
          <cell r="U6870"/>
          <cell r="V6870" t="str">
            <v/>
          </cell>
        </row>
        <row r="6871">
          <cell r="A6871"/>
          <cell r="B6871" t="str">
            <v/>
          </cell>
          <cell r="C6871"/>
          <cell r="D6871" t="str">
            <v/>
          </cell>
          <cell r="E6871" t="str">
            <v/>
          </cell>
          <cell r="F6871" t="str">
            <v/>
          </cell>
          <cell r="G6871" t="str">
            <v/>
          </cell>
          <cell r="H6871" t="str">
            <v/>
          </cell>
          <cell r="I6871"/>
          <cell r="J6871"/>
          <cell r="K6871"/>
          <cell r="L6871"/>
          <cell r="M6871" t="str">
            <v/>
          </cell>
          <cell r="N6871"/>
          <cell r="O6871"/>
          <cell r="P6871"/>
          <cell r="Q6871" t="str">
            <v/>
          </cell>
          <cell r="R6871"/>
          <cell r="S6871" t="str">
            <v/>
          </cell>
          <cell r="T6871"/>
          <cell r="U6871"/>
          <cell r="V6871" t="str">
            <v/>
          </cell>
        </row>
        <row r="6872">
          <cell r="A6872"/>
          <cell r="B6872" t="str">
            <v/>
          </cell>
          <cell r="C6872"/>
          <cell r="D6872" t="str">
            <v/>
          </cell>
          <cell r="E6872" t="str">
            <v/>
          </cell>
          <cell r="F6872" t="str">
            <v/>
          </cell>
          <cell r="G6872" t="str">
            <v/>
          </cell>
          <cell r="H6872" t="str">
            <v/>
          </cell>
          <cell r="I6872"/>
          <cell r="J6872"/>
          <cell r="K6872"/>
          <cell r="L6872"/>
          <cell r="M6872" t="str">
            <v/>
          </cell>
          <cell r="N6872"/>
          <cell r="O6872"/>
          <cell r="P6872"/>
          <cell r="Q6872" t="str">
            <v/>
          </cell>
          <cell r="R6872"/>
          <cell r="S6872" t="str">
            <v/>
          </cell>
          <cell r="T6872"/>
          <cell r="U6872"/>
          <cell r="V6872" t="str">
            <v/>
          </cell>
        </row>
        <row r="6873">
          <cell r="A6873"/>
          <cell r="B6873" t="str">
            <v/>
          </cell>
          <cell r="C6873"/>
          <cell r="D6873" t="str">
            <v/>
          </cell>
          <cell r="E6873" t="str">
            <v/>
          </cell>
          <cell r="F6873" t="str">
            <v/>
          </cell>
          <cell r="G6873" t="str">
            <v/>
          </cell>
          <cell r="H6873" t="str">
            <v/>
          </cell>
          <cell r="I6873"/>
          <cell r="J6873"/>
          <cell r="K6873"/>
          <cell r="L6873"/>
          <cell r="M6873" t="str">
            <v/>
          </cell>
          <cell r="N6873"/>
          <cell r="O6873"/>
          <cell r="P6873"/>
          <cell r="Q6873" t="str">
            <v/>
          </cell>
          <cell r="R6873"/>
          <cell r="S6873" t="str">
            <v/>
          </cell>
          <cell r="T6873"/>
          <cell r="U6873"/>
          <cell r="V6873" t="str">
            <v/>
          </cell>
        </row>
        <row r="6874">
          <cell r="A6874"/>
          <cell r="B6874" t="str">
            <v/>
          </cell>
          <cell r="C6874"/>
          <cell r="D6874" t="str">
            <v/>
          </cell>
          <cell r="E6874" t="str">
            <v/>
          </cell>
          <cell r="F6874" t="str">
            <v/>
          </cell>
          <cell r="G6874" t="str">
            <v/>
          </cell>
          <cell r="H6874" t="str">
            <v/>
          </cell>
          <cell r="I6874"/>
          <cell r="J6874"/>
          <cell r="K6874"/>
          <cell r="L6874"/>
          <cell r="M6874" t="str">
            <v/>
          </cell>
          <cell r="N6874"/>
          <cell r="O6874"/>
          <cell r="P6874"/>
          <cell r="Q6874" t="str">
            <v/>
          </cell>
          <cell r="R6874"/>
          <cell r="S6874" t="str">
            <v/>
          </cell>
          <cell r="T6874"/>
          <cell r="U6874"/>
          <cell r="V6874" t="str">
            <v/>
          </cell>
        </row>
        <row r="6875">
          <cell r="A6875"/>
          <cell r="B6875" t="str">
            <v/>
          </cell>
          <cell r="C6875"/>
          <cell r="D6875" t="str">
            <v/>
          </cell>
          <cell r="E6875" t="str">
            <v/>
          </cell>
          <cell r="F6875" t="str">
            <v/>
          </cell>
          <cell r="G6875" t="str">
            <v/>
          </cell>
          <cell r="H6875" t="str">
            <v/>
          </cell>
          <cell r="I6875"/>
          <cell r="J6875"/>
          <cell r="K6875"/>
          <cell r="L6875"/>
          <cell r="M6875" t="str">
            <v/>
          </cell>
          <cell r="N6875"/>
          <cell r="O6875"/>
          <cell r="P6875"/>
          <cell r="Q6875" t="str">
            <v/>
          </cell>
          <cell r="R6875"/>
          <cell r="S6875" t="str">
            <v/>
          </cell>
          <cell r="T6875"/>
          <cell r="U6875"/>
          <cell r="V6875" t="str">
            <v/>
          </cell>
        </row>
        <row r="6876">
          <cell r="A6876"/>
          <cell r="B6876" t="str">
            <v/>
          </cell>
          <cell r="C6876"/>
          <cell r="D6876" t="str">
            <v/>
          </cell>
          <cell r="E6876" t="str">
            <v/>
          </cell>
          <cell r="F6876" t="str">
            <v/>
          </cell>
          <cell r="G6876" t="str">
            <v/>
          </cell>
          <cell r="H6876" t="str">
            <v/>
          </cell>
          <cell r="I6876"/>
          <cell r="J6876"/>
          <cell r="K6876"/>
          <cell r="L6876"/>
          <cell r="M6876" t="str">
            <v/>
          </cell>
          <cell r="N6876"/>
          <cell r="O6876"/>
          <cell r="P6876"/>
          <cell r="Q6876" t="str">
            <v/>
          </cell>
          <cell r="R6876"/>
          <cell r="S6876" t="str">
            <v/>
          </cell>
          <cell r="T6876"/>
          <cell r="U6876"/>
          <cell r="V6876" t="str">
            <v/>
          </cell>
        </row>
        <row r="6877">
          <cell r="A6877"/>
          <cell r="B6877" t="str">
            <v/>
          </cell>
          <cell r="C6877"/>
          <cell r="D6877" t="str">
            <v/>
          </cell>
          <cell r="E6877" t="str">
            <v/>
          </cell>
          <cell r="F6877" t="str">
            <v/>
          </cell>
          <cell r="G6877" t="str">
            <v/>
          </cell>
          <cell r="H6877" t="str">
            <v/>
          </cell>
          <cell r="I6877"/>
          <cell r="J6877"/>
          <cell r="K6877"/>
          <cell r="L6877"/>
          <cell r="M6877" t="str">
            <v/>
          </cell>
          <cell r="N6877"/>
          <cell r="O6877"/>
          <cell r="P6877"/>
          <cell r="Q6877" t="str">
            <v/>
          </cell>
          <cell r="R6877"/>
          <cell r="S6877" t="str">
            <v/>
          </cell>
          <cell r="T6877"/>
          <cell r="U6877"/>
          <cell r="V6877" t="str">
            <v/>
          </cell>
        </row>
        <row r="6878">
          <cell r="A6878"/>
          <cell r="B6878" t="str">
            <v/>
          </cell>
          <cell r="C6878"/>
          <cell r="D6878" t="str">
            <v/>
          </cell>
          <cell r="E6878" t="str">
            <v/>
          </cell>
          <cell r="F6878" t="str">
            <v/>
          </cell>
          <cell r="G6878" t="str">
            <v/>
          </cell>
          <cell r="H6878" t="str">
            <v/>
          </cell>
          <cell r="I6878"/>
          <cell r="J6878"/>
          <cell r="K6878"/>
          <cell r="L6878"/>
          <cell r="M6878" t="str">
            <v/>
          </cell>
          <cell r="N6878"/>
          <cell r="O6878"/>
          <cell r="P6878"/>
          <cell r="Q6878" t="str">
            <v/>
          </cell>
          <cell r="R6878"/>
          <cell r="S6878" t="str">
            <v/>
          </cell>
          <cell r="T6878"/>
          <cell r="U6878"/>
          <cell r="V6878" t="str">
            <v/>
          </cell>
        </row>
        <row r="6879">
          <cell r="A6879"/>
          <cell r="B6879" t="str">
            <v/>
          </cell>
          <cell r="C6879"/>
          <cell r="D6879" t="str">
            <v/>
          </cell>
          <cell r="E6879" t="str">
            <v/>
          </cell>
          <cell r="F6879" t="str">
            <v/>
          </cell>
          <cell r="G6879" t="str">
            <v/>
          </cell>
          <cell r="H6879" t="str">
            <v/>
          </cell>
          <cell r="I6879"/>
          <cell r="J6879"/>
          <cell r="K6879"/>
          <cell r="L6879"/>
          <cell r="M6879" t="str">
            <v/>
          </cell>
          <cell r="N6879"/>
          <cell r="O6879"/>
          <cell r="P6879"/>
          <cell r="Q6879" t="str">
            <v/>
          </cell>
          <cell r="R6879"/>
          <cell r="S6879" t="str">
            <v/>
          </cell>
          <cell r="T6879"/>
          <cell r="U6879"/>
          <cell r="V6879" t="str">
            <v/>
          </cell>
        </row>
        <row r="6880">
          <cell r="A6880"/>
          <cell r="B6880" t="str">
            <v/>
          </cell>
          <cell r="C6880"/>
          <cell r="D6880" t="str">
            <v/>
          </cell>
          <cell r="E6880" t="str">
            <v/>
          </cell>
          <cell r="F6880" t="str">
            <v/>
          </cell>
          <cell r="G6880" t="str">
            <v/>
          </cell>
          <cell r="H6880" t="str">
            <v/>
          </cell>
          <cell r="I6880"/>
          <cell r="J6880"/>
          <cell r="K6880"/>
          <cell r="L6880"/>
          <cell r="M6880" t="str">
            <v/>
          </cell>
          <cell r="N6880"/>
          <cell r="O6880"/>
          <cell r="P6880"/>
          <cell r="Q6880" t="str">
            <v/>
          </cell>
          <cell r="R6880"/>
          <cell r="S6880" t="str">
            <v/>
          </cell>
          <cell r="T6880"/>
          <cell r="U6880"/>
          <cell r="V6880" t="str">
            <v/>
          </cell>
        </row>
        <row r="6881">
          <cell r="A6881"/>
          <cell r="B6881" t="str">
            <v/>
          </cell>
          <cell r="C6881"/>
          <cell r="D6881" t="str">
            <v/>
          </cell>
          <cell r="E6881" t="str">
            <v/>
          </cell>
          <cell r="F6881" t="str">
            <v/>
          </cell>
          <cell r="G6881" t="str">
            <v/>
          </cell>
          <cell r="H6881" t="str">
            <v/>
          </cell>
          <cell r="I6881"/>
          <cell r="J6881"/>
          <cell r="K6881"/>
          <cell r="L6881"/>
          <cell r="M6881" t="str">
            <v/>
          </cell>
          <cell r="N6881"/>
          <cell r="O6881"/>
          <cell r="P6881"/>
          <cell r="Q6881" t="str">
            <v/>
          </cell>
          <cell r="R6881"/>
          <cell r="S6881" t="str">
            <v/>
          </cell>
          <cell r="T6881"/>
          <cell r="U6881"/>
          <cell r="V6881" t="str">
            <v/>
          </cell>
        </row>
        <row r="6882">
          <cell r="A6882"/>
          <cell r="B6882" t="str">
            <v/>
          </cell>
          <cell r="C6882"/>
          <cell r="D6882" t="str">
            <v/>
          </cell>
          <cell r="E6882" t="str">
            <v/>
          </cell>
          <cell r="F6882" t="str">
            <v/>
          </cell>
          <cell r="G6882" t="str">
            <v/>
          </cell>
          <cell r="H6882" t="str">
            <v/>
          </cell>
          <cell r="I6882"/>
          <cell r="J6882"/>
          <cell r="K6882"/>
          <cell r="L6882"/>
          <cell r="M6882" t="str">
            <v/>
          </cell>
          <cell r="N6882"/>
          <cell r="O6882"/>
          <cell r="P6882"/>
          <cell r="Q6882" t="str">
            <v/>
          </cell>
          <cell r="R6882"/>
          <cell r="S6882" t="str">
            <v/>
          </cell>
          <cell r="T6882"/>
          <cell r="U6882"/>
          <cell r="V6882" t="str">
            <v/>
          </cell>
        </row>
        <row r="6883">
          <cell r="A6883"/>
          <cell r="B6883" t="str">
            <v/>
          </cell>
          <cell r="C6883"/>
          <cell r="D6883" t="str">
            <v/>
          </cell>
          <cell r="E6883" t="str">
            <v/>
          </cell>
          <cell r="F6883" t="str">
            <v/>
          </cell>
          <cell r="G6883" t="str">
            <v/>
          </cell>
          <cell r="H6883" t="str">
            <v/>
          </cell>
          <cell r="I6883"/>
          <cell r="J6883"/>
          <cell r="K6883"/>
          <cell r="L6883"/>
          <cell r="M6883" t="str">
            <v/>
          </cell>
          <cell r="N6883"/>
          <cell r="O6883"/>
          <cell r="P6883"/>
          <cell r="Q6883" t="str">
            <v/>
          </cell>
          <cell r="R6883"/>
          <cell r="S6883" t="str">
            <v/>
          </cell>
          <cell r="T6883"/>
          <cell r="U6883"/>
          <cell r="V6883" t="str">
            <v/>
          </cell>
        </row>
        <row r="6884">
          <cell r="A6884"/>
          <cell r="B6884" t="str">
            <v/>
          </cell>
          <cell r="C6884"/>
          <cell r="D6884" t="str">
            <v/>
          </cell>
          <cell r="E6884" t="str">
            <v/>
          </cell>
          <cell r="F6884" t="str">
            <v/>
          </cell>
          <cell r="G6884" t="str">
            <v/>
          </cell>
          <cell r="H6884" t="str">
            <v/>
          </cell>
          <cell r="I6884"/>
          <cell r="J6884"/>
          <cell r="K6884"/>
          <cell r="L6884"/>
          <cell r="M6884" t="str">
            <v/>
          </cell>
          <cell r="N6884"/>
          <cell r="O6884"/>
          <cell r="P6884"/>
          <cell r="Q6884" t="str">
            <v/>
          </cell>
          <cell r="R6884"/>
          <cell r="S6884" t="str">
            <v/>
          </cell>
          <cell r="T6884"/>
          <cell r="U6884"/>
          <cell r="V6884" t="str">
            <v/>
          </cell>
        </row>
        <row r="6885">
          <cell r="A6885"/>
          <cell r="B6885" t="str">
            <v/>
          </cell>
          <cell r="C6885"/>
          <cell r="D6885" t="str">
            <v/>
          </cell>
          <cell r="E6885" t="str">
            <v/>
          </cell>
          <cell r="F6885" t="str">
            <v/>
          </cell>
          <cell r="G6885" t="str">
            <v/>
          </cell>
          <cell r="H6885" t="str">
            <v/>
          </cell>
          <cell r="I6885"/>
          <cell r="J6885"/>
          <cell r="K6885"/>
          <cell r="L6885"/>
          <cell r="M6885" t="str">
            <v/>
          </cell>
          <cell r="N6885"/>
          <cell r="O6885"/>
          <cell r="P6885"/>
          <cell r="Q6885" t="str">
            <v/>
          </cell>
          <cell r="R6885"/>
          <cell r="S6885" t="str">
            <v/>
          </cell>
          <cell r="T6885"/>
          <cell r="U6885"/>
          <cell r="V6885" t="str">
            <v/>
          </cell>
        </row>
        <row r="6886">
          <cell r="A6886"/>
          <cell r="B6886" t="str">
            <v/>
          </cell>
          <cell r="C6886"/>
          <cell r="D6886" t="str">
            <v/>
          </cell>
          <cell r="E6886" t="str">
            <v/>
          </cell>
          <cell r="F6886" t="str">
            <v/>
          </cell>
          <cell r="G6886" t="str">
            <v/>
          </cell>
          <cell r="H6886" t="str">
            <v/>
          </cell>
          <cell r="I6886"/>
          <cell r="J6886"/>
          <cell r="K6886"/>
          <cell r="L6886"/>
          <cell r="M6886" t="str">
            <v/>
          </cell>
          <cell r="N6886"/>
          <cell r="O6886"/>
          <cell r="P6886"/>
          <cell r="Q6886" t="str">
            <v/>
          </cell>
          <cell r="R6886"/>
          <cell r="S6886" t="str">
            <v/>
          </cell>
          <cell r="T6886"/>
          <cell r="U6886"/>
          <cell r="V6886" t="str">
            <v/>
          </cell>
        </row>
        <row r="6887">
          <cell r="A6887"/>
          <cell r="B6887" t="str">
            <v/>
          </cell>
          <cell r="C6887"/>
          <cell r="D6887" t="str">
            <v/>
          </cell>
          <cell r="E6887" t="str">
            <v/>
          </cell>
          <cell r="F6887" t="str">
            <v/>
          </cell>
          <cell r="G6887" t="str">
            <v/>
          </cell>
          <cell r="H6887" t="str">
            <v/>
          </cell>
          <cell r="I6887"/>
          <cell r="J6887"/>
          <cell r="K6887"/>
          <cell r="L6887"/>
          <cell r="M6887" t="str">
            <v/>
          </cell>
          <cell r="N6887"/>
          <cell r="O6887"/>
          <cell r="P6887"/>
          <cell r="Q6887" t="str">
            <v/>
          </cell>
          <cell r="R6887"/>
          <cell r="S6887" t="str">
            <v/>
          </cell>
          <cell r="T6887"/>
          <cell r="U6887"/>
          <cell r="V6887" t="str">
            <v/>
          </cell>
        </row>
        <row r="6888">
          <cell r="A6888"/>
          <cell r="B6888" t="str">
            <v/>
          </cell>
          <cell r="C6888"/>
          <cell r="D6888" t="str">
            <v/>
          </cell>
          <cell r="E6888" t="str">
            <v/>
          </cell>
          <cell r="F6888" t="str">
            <v/>
          </cell>
          <cell r="G6888" t="str">
            <v/>
          </cell>
          <cell r="H6888" t="str">
            <v/>
          </cell>
          <cell r="I6888"/>
          <cell r="J6888"/>
          <cell r="K6888"/>
          <cell r="L6888"/>
          <cell r="M6888" t="str">
            <v/>
          </cell>
          <cell r="N6888"/>
          <cell r="O6888"/>
          <cell r="P6888"/>
          <cell r="Q6888" t="str">
            <v/>
          </cell>
          <cell r="R6888"/>
          <cell r="S6888" t="str">
            <v/>
          </cell>
          <cell r="T6888"/>
          <cell r="U6888"/>
          <cell r="V6888" t="str">
            <v/>
          </cell>
        </row>
        <row r="6889">
          <cell r="A6889"/>
          <cell r="B6889" t="str">
            <v/>
          </cell>
          <cell r="C6889"/>
          <cell r="D6889" t="str">
            <v/>
          </cell>
          <cell r="E6889" t="str">
            <v/>
          </cell>
          <cell r="F6889" t="str">
            <v/>
          </cell>
          <cell r="G6889" t="str">
            <v/>
          </cell>
          <cell r="H6889" t="str">
            <v/>
          </cell>
          <cell r="I6889"/>
          <cell r="J6889"/>
          <cell r="K6889"/>
          <cell r="L6889"/>
          <cell r="M6889" t="str">
            <v/>
          </cell>
          <cell r="N6889"/>
          <cell r="O6889"/>
          <cell r="P6889"/>
          <cell r="Q6889" t="str">
            <v/>
          </cell>
          <cell r="R6889"/>
          <cell r="S6889" t="str">
            <v/>
          </cell>
          <cell r="T6889"/>
          <cell r="U6889"/>
          <cell r="V6889" t="str">
            <v/>
          </cell>
        </row>
        <row r="6890">
          <cell r="A6890"/>
          <cell r="B6890" t="str">
            <v/>
          </cell>
          <cell r="C6890"/>
          <cell r="D6890" t="str">
            <v/>
          </cell>
          <cell r="E6890" t="str">
            <v/>
          </cell>
          <cell r="F6890" t="str">
            <v/>
          </cell>
          <cell r="G6890" t="str">
            <v/>
          </cell>
          <cell r="H6890" t="str">
            <v/>
          </cell>
          <cell r="I6890"/>
          <cell r="J6890"/>
          <cell r="K6890"/>
          <cell r="L6890"/>
          <cell r="M6890" t="str">
            <v/>
          </cell>
          <cell r="N6890"/>
          <cell r="O6890"/>
          <cell r="P6890"/>
          <cell r="Q6890" t="str">
            <v/>
          </cell>
          <cell r="R6890"/>
          <cell r="S6890" t="str">
            <v/>
          </cell>
          <cell r="T6890"/>
          <cell r="U6890"/>
          <cell r="V6890" t="str">
            <v/>
          </cell>
        </row>
        <row r="6891">
          <cell r="A6891"/>
          <cell r="B6891" t="str">
            <v/>
          </cell>
          <cell r="C6891"/>
          <cell r="D6891" t="str">
            <v/>
          </cell>
          <cell r="E6891" t="str">
            <v/>
          </cell>
          <cell r="F6891" t="str">
            <v/>
          </cell>
          <cell r="G6891" t="str">
            <v/>
          </cell>
          <cell r="H6891" t="str">
            <v/>
          </cell>
          <cell r="I6891"/>
          <cell r="J6891"/>
          <cell r="K6891"/>
          <cell r="L6891"/>
          <cell r="M6891" t="str">
            <v/>
          </cell>
          <cell r="N6891"/>
          <cell r="O6891"/>
          <cell r="P6891"/>
          <cell r="Q6891" t="str">
            <v/>
          </cell>
          <cell r="R6891"/>
          <cell r="S6891" t="str">
            <v/>
          </cell>
          <cell r="T6891"/>
          <cell r="U6891"/>
          <cell r="V6891" t="str">
            <v/>
          </cell>
        </row>
        <row r="6892">
          <cell r="A6892"/>
          <cell r="B6892" t="str">
            <v/>
          </cell>
          <cell r="C6892"/>
          <cell r="D6892" t="str">
            <v/>
          </cell>
          <cell r="E6892" t="str">
            <v/>
          </cell>
          <cell r="F6892" t="str">
            <v/>
          </cell>
          <cell r="G6892" t="str">
            <v/>
          </cell>
          <cell r="H6892" t="str">
            <v/>
          </cell>
          <cell r="I6892"/>
          <cell r="J6892"/>
          <cell r="K6892"/>
          <cell r="L6892"/>
          <cell r="M6892" t="str">
            <v/>
          </cell>
          <cell r="N6892"/>
          <cell r="O6892"/>
          <cell r="P6892"/>
          <cell r="Q6892" t="str">
            <v/>
          </cell>
          <cell r="R6892"/>
          <cell r="S6892" t="str">
            <v/>
          </cell>
          <cell r="T6892"/>
          <cell r="U6892"/>
          <cell r="V6892" t="str">
            <v/>
          </cell>
        </row>
        <row r="6893">
          <cell r="A6893"/>
          <cell r="B6893" t="str">
            <v/>
          </cell>
          <cell r="C6893"/>
          <cell r="D6893" t="str">
            <v/>
          </cell>
          <cell r="E6893" t="str">
            <v/>
          </cell>
          <cell r="F6893" t="str">
            <v/>
          </cell>
          <cell r="G6893" t="str">
            <v/>
          </cell>
          <cell r="H6893" t="str">
            <v/>
          </cell>
          <cell r="I6893"/>
          <cell r="J6893"/>
          <cell r="K6893"/>
          <cell r="L6893"/>
          <cell r="M6893" t="str">
            <v/>
          </cell>
          <cell r="N6893"/>
          <cell r="O6893"/>
          <cell r="P6893"/>
          <cell r="Q6893" t="str">
            <v/>
          </cell>
          <cell r="R6893"/>
          <cell r="S6893" t="str">
            <v/>
          </cell>
          <cell r="T6893"/>
          <cell r="U6893"/>
          <cell r="V6893" t="str">
            <v/>
          </cell>
        </row>
        <row r="6894">
          <cell r="A6894"/>
          <cell r="B6894" t="str">
            <v/>
          </cell>
          <cell r="C6894"/>
          <cell r="D6894" t="str">
            <v/>
          </cell>
          <cell r="E6894" t="str">
            <v/>
          </cell>
          <cell r="F6894" t="str">
            <v/>
          </cell>
          <cell r="G6894" t="str">
            <v/>
          </cell>
          <cell r="H6894" t="str">
            <v/>
          </cell>
          <cell r="I6894"/>
          <cell r="J6894"/>
          <cell r="K6894"/>
          <cell r="L6894"/>
          <cell r="M6894" t="str">
            <v/>
          </cell>
          <cell r="N6894"/>
          <cell r="O6894"/>
          <cell r="P6894"/>
          <cell r="Q6894" t="str">
            <v/>
          </cell>
          <cell r="R6894"/>
          <cell r="S6894" t="str">
            <v/>
          </cell>
          <cell r="T6894"/>
          <cell r="U6894"/>
          <cell r="V6894" t="str">
            <v/>
          </cell>
        </row>
        <row r="6895">
          <cell r="A6895"/>
          <cell r="B6895" t="str">
            <v/>
          </cell>
          <cell r="C6895"/>
          <cell r="D6895" t="str">
            <v/>
          </cell>
          <cell r="E6895" t="str">
            <v/>
          </cell>
          <cell r="F6895" t="str">
            <v/>
          </cell>
          <cell r="G6895" t="str">
            <v/>
          </cell>
          <cell r="H6895" t="str">
            <v/>
          </cell>
          <cell r="I6895"/>
          <cell r="J6895"/>
          <cell r="K6895"/>
          <cell r="L6895"/>
          <cell r="M6895" t="str">
            <v/>
          </cell>
          <cell r="N6895"/>
          <cell r="O6895"/>
          <cell r="P6895"/>
          <cell r="Q6895" t="str">
            <v/>
          </cell>
          <cell r="R6895"/>
          <cell r="S6895" t="str">
            <v/>
          </cell>
          <cell r="T6895"/>
          <cell r="U6895"/>
          <cell r="V6895" t="str">
            <v/>
          </cell>
        </row>
        <row r="6896">
          <cell r="A6896"/>
          <cell r="B6896" t="str">
            <v/>
          </cell>
          <cell r="C6896"/>
          <cell r="D6896" t="str">
            <v/>
          </cell>
          <cell r="E6896" t="str">
            <v/>
          </cell>
          <cell r="F6896" t="str">
            <v/>
          </cell>
          <cell r="G6896" t="str">
            <v/>
          </cell>
          <cell r="H6896" t="str">
            <v/>
          </cell>
          <cell r="I6896"/>
          <cell r="J6896"/>
          <cell r="K6896"/>
          <cell r="L6896"/>
          <cell r="M6896" t="str">
            <v/>
          </cell>
          <cell r="N6896"/>
          <cell r="O6896"/>
          <cell r="P6896"/>
          <cell r="Q6896" t="str">
            <v/>
          </cell>
          <cell r="R6896"/>
          <cell r="S6896" t="str">
            <v/>
          </cell>
          <cell r="T6896"/>
          <cell r="U6896"/>
          <cell r="V6896" t="str">
            <v/>
          </cell>
        </row>
        <row r="6897">
          <cell r="A6897"/>
          <cell r="B6897" t="str">
            <v/>
          </cell>
          <cell r="C6897"/>
          <cell r="D6897" t="str">
            <v/>
          </cell>
          <cell r="E6897" t="str">
            <v/>
          </cell>
          <cell r="F6897" t="str">
            <v/>
          </cell>
          <cell r="G6897" t="str">
            <v/>
          </cell>
          <cell r="H6897" t="str">
            <v/>
          </cell>
          <cell r="I6897"/>
          <cell r="J6897"/>
          <cell r="K6897"/>
          <cell r="L6897"/>
          <cell r="M6897" t="str">
            <v/>
          </cell>
          <cell r="N6897"/>
          <cell r="O6897"/>
          <cell r="P6897"/>
          <cell r="Q6897" t="str">
            <v/>
          </cell>
          <cell r="R6897"/>
          <cell r="S6897" t="str">
            <v/>
          </cell>
          <cell r="T6897"/>
          <cell r="U6897"/>
          <cell r="V6897" t="str">
            <v/>
          </cell>
        </row>
        <row r="6898">
          <cell r="A6898"/>
          <cell r="B6898" t="str">
            <v/>
          </cell>
          <cell r="C6898"/>
          <cell r="D6898" t="str">
            <v/>
          </cell>
          <cell r="E6898" t="str">
            <v/>
          </cell>
          <cell r="F6898" t="str">
            <v/>
          </cell>
          <cell r="G6898" t="str">
            <v/>
          </cell>
          <cell r="H6898" t="str">
            <v/>
          </cell>
          <cell r="I6898"/>
          <cell r="J6898"/>
          <cell r="K6898"/>
          <cell r="L6898"/>
          <cell r="M6898" t="str">
            <v/>
          </cell>
          <cell r="N6898"/>
          <cell r="O6898"/>
          <cell r="P6898"/>
          <cell r="Q6898" t="str">
            <v/>
          </cell>
          <cell r="R6898"/>
          <cell r="S6898" t="str">
            <v/>
          </cell>
          <cell r="T6898"/>
          <cell r="U6898"/>
          <cell r="V6898" t="str">
            <v/>
          </cell>
        </row>
        <row r="6899">
          <cell r="A6899"/>
          <cell r="B6899" t="str">
            <v/>
          </cell>
          <cell r="C6899"/>
          <cell r="D6899" t="str">
            <v/>
          </cell>
          <cell r="E6899" t="str">
            <v/>
          </cell>
          <cell r="F6899" t="str">
            <v/>
          </cell>
          <cell r="G6899" t="str">
            <v/>
          </cell>
          <cell r="H6899" t="str">
            <v/>
          </cell>
          <cell r="I6899"/>
          <cell r="J6899"/>
          <cell r="K6899"/>
          <cell r="L6899"/>
          <cell r="M6899" t="str">
            <v/>
          </cell>
          <cell r="N6899"/>
          <cell r="O6899"/>
          <cell r="P6899"/>
          <cell r="Q6899" t="str">
            <v/>
          </cell>
          <cell r="R6899"/>
          <cell r="S6899" t="str">
            <v/>
          </cell>
          <cell r="T6899"/>
          <cell r="U6899"/>
          <cell r="V6899" t="str">
            <v/>
          </cell>
        </row>
        <row r="6900">
          <cell r="A6900"/>
          <cell r="B6900" t="str">
            <v/>
          </cell>
          <cell r="C6900"/>
          <cell r="D6900" t="str">
            <v/>
          </cell>
          <cell r="E6900" t="str">
            <v/>
          </cell>
          <cell r="F6900" t="str">
            <v/>
          </cell>
          <cell r="G6900" t="str">
            <v/>
          </cell>
          <cell r="H6900" t="str">
            <v/>
          </cell>
          <cell r="I6900"/>
          <cell r="J6900"/>
          <cell r="K6900"/>
          <cell r="L6900"/>
          <cell r="M6900" t="str">
            <v/>
          </cell>
          <cell r="N6900"/>
          <cell r="O6900"/>
          <cell r="P6900"/>
          <cell r="Q6900" t="str">
            <v/>
          </cell>
          <cell r="R6900"/>
          <cell r="S6900" t="str">
            <v/>
          </cell>
          <cell r="T6900"/>
          <cell r="U6900"/>
          <cell r="V6900" t="str">
            <v/>
          </cell>
        </row>
        <row r="6901">
          <cell r="A6901"/>
          <cell r="B6901" t="str">
            <v/>
          </cell>
          <cell r="C6901"/>
          <cell r="D6901" t="str">
            <v/>
          </cell>
          <cell r="E6901" t="str">
            <v/>
          </cell>
          <cell r="F6901" t="str">
            <v/>
          </cell>
          <cell r="G6901" t="str">
            <v/>
          </cell>
          <cell r="H6901" t="str">
            <v/>
          </cell>
          <cell r="I6901"/>
          <cell r="J6901"/>
          <cell r="K6901"/>
          <cell r="L6901"/>
          <cell r="M6901" t="str">
            <v/>
          </cell>
          <cell r="N6901"/>
          <cell r="O6901"/>
          <cell r="P6901"/>
          <cell r="Q6901" t="str">
            <v/>
          </cell>
          <cell r="R6901"/>
          <cell r="S6901" t="str">
            <v/>
          </cell>
          <cell r="T6901"/>
          <cell r="U6901"/>
          <cell r="V6901" t="str">
            <v/>
          </cell>
        </row>
        <row r="6902">
          <cell r="A6902"/>
          <cell r="B6902" t="str">
            <v/>
          </cell>
          <cell r="C6902"/>
          <cell r="D6902" t="str">
            <v/>
          </cell>
          <cell r="E6902" t="str">
            <v/>
          </cell>
          <cell r="F6902" t="str">
            <v/>
          </cell>
          <cell r="G6902" t="str">
            <v/>
          </cell>
          <cell r="H6902" t="str">
            <v/>
          </cell>
          <cell r="I6902"/>
          <cell r="J6902"/>
          <cell r="K6902"/>
          <cell r="L6902"/>
          <cell r="M6902" t="str">
            <v/>
          </cell>
          <cell r="N6902"/>
          <cell r="O6902"/>
          <cell r="P6902"/>
          <cell r="Q6902" t="str">
            <v/>
          </cell>
          <cell r="R6902"/>
          <cell r="S6902" t="str">
            <v/>
          </cell>
          <cell r="T6902"/>
          <cell r="U6902"/>
          <cell r="V6902" t="str">
            <v/>
          </cell>
        </row>
        <row r="6903">
          <cell r="A6903"/>
          <cell r="B6903" t="str">
            <v/>
          </cell>
          <cell r="C6903"/>
          <cell r="D6903" t="str">
            <v/>
          </cell>
          <cell r="E6903" t="str">
            <v/>
          </cell>
          <cell r="F6903" t="str">
            <v/>
          </cell>
          <cell r="G6903" t="str">
            <v/>
          </cell>
          <cell r="H6903" t="str">
            <v/>
          </cell>
          <cell r="I6903"/>
          <cell r="J6903"/>
          <cell r="K6903"/>
          <cell r="L6903"/>
          <cell r="M6903" t="str">
            <v/>
          </cell>
          <cell r="N6903"/>
          <cell r="O6903"/>
          <cell r="P6903"/>
          <cell r="Q6903" t="str">
            <v/>
          </cell>
          <cell r="R6903"/>
          <cell r="S6903" t="str">
            <v/>
          </cell>
          <cell r="T6903"/>
          <cell r="U6903"/>
          <cell r="V6903" t="str">
            <v/>
          </cell>
        </row>
        <row r="6904">
          <cell r="A6904"/>
          <cell r="B6904" t="str">
            <v/>
          </cell>
          <cell r="C6904"/>
          <cell r="D6904" t="str">
            <v/>
          </cell>
          <cell r="E6904" t="str">
            <v/>
          </cell>
          <cell r="F6904" t="str">
            <v/>
          </cell>
          <cell r="G6904" t="str">
            <v/>
          </cell>
          <cell r="H6904" t="str">
            <v/>
          </cell>
          <cell r="I6904"/>
          <cell r="J6904"/>
          <cell r="K6904"/>
          <cell r="L6904"/>
          <cell r="M6904" t="str">
            <v/>
          </cell>
          <cell r="N6904"/>
          <cell r="O6904"/>
          <cell r="P6904"/>
          <cell r="Q6904" t="str">
            <v/>
          </cell>
          <cell r="R6904"/>
          <cell r="S6904" t="str">
            <v/>
          </cell>
          <cell r="T6904"/>
          <cell r="U6904"/>
          <cell r="V6904" t="str">
            <v/>
          </cell>
        </row>
        <row r="6905">
          <cell r="A6905"/>
          <cell r="B6905" t="str">
            <v/>
          </cell>
          <cell r="C6905"/>
          <cell r="D6905" t="str">
            <v/>
          </cell>
          <cell r="E6905" t="str">
            <v/>
          </cell>
          <cell r="F6905" t="str">
            <v/>
          </cell>
          <cell r="G6905" t="str">
            <v/>
          </cell>
          <cell r="H6905" t="str">
            <v/>
          </cell>
          <cell r="I6905"/>
          <cell r="J6905"/>
          <cell r="K6905"/>
          <cell r="L6905"/>
          <cell r="M6905" t="str">
            <v/>
          </cell>
          <cell r="N6905"/>
          <cell r="O6905"/>
          <cell r="P6905"/>
          <cell r="Q6905" t="str">
            <v/>
          </cell>
          <cell r="R6905"/>
          <cell r="S6905" t="str">
            <v/>
          </cell>
          <cell r="T6905"/>
          <cell r="U6905"/>
          <cell r="V6905" t="str">
            <v/>
          </cell>
        </row>
        <row r="6906">
          <cell r="A6906"/>
          <cell r="B6906" t="str">
            <v/>
          </cell>
          <cell r="C6906"/>
          <cell r="D6906" t="str">
            <v/>
          </cell>
          <cell r="E6906" t="str">
            <v/>
          </cell>
          <cell r="F6906" t="str">
            <v/>
          </cell>
          <cell r="G6906" t="str">
            <v/>
          </cell>
          <cell r="H6906" t="str">
            <v/>
          </cell>
          <cell r="I6906"/>
          <cell r="J6906"/>
          <cell r="K6906"/>
          <cell r="L6906"/>
          <cell r="M6906" t="str">
            <v/>
          </cell>
          <cell r="N6906"/>
          <cell r="O6906"/>
          <cell r="P6906"/>
          <cell r="Q6906" t="str">
            <v/>
          </cell>
          <cell r="R6906"/>
          <cell r="S6906" t="str">
            <v/>
          </cell>
          <cell r="T6906"/>
          <cell r="U6906"/>
          <cell r="V6906" t="str">
            <v/>
          </cell>
        </row>
        <row r="6907">
          <cell r="A6907"/>
          <cell r="B6907" t="str">
            <v/>
          </cell>
          <cell r="C6907"/>
          <cell r="D6907" t="str">
            <v/>
          </cell>
          <cell r="E6907" t="str">
            <v/>
          </cell>
          <cell r="F6907" t="str">
            <v/>
          </cell>
          <cell r="G6907" t="str">
            <v/>
          </cell>
          <cell r="H6907" t="str">
            <v/>
          </cell>
          <cell r="I6907"/>
          <cell r="J6907"/>
          <cell r="K6907"/>
          <cell r="L6907"/>
          <cell r="M6907" t="str">
            <v/>
          </cell>
          <cell r="N6907"/>
          <cell r="O6907"/>
          <cell r="P6907"/>
          <cell r="Q6907" t="str">
            <v/>
          </cell>
          <cell r="R6907"/>
          <cell r="S6907" t="str">
            <v/>
          </cell>
          <cell r="T6907"/>
          <cell r="U6907"/>
          <cell r="V6907" t="str">
            <v/>
          </cell>
        </row>
        <row r="6908">
          <cell r="A6908"/>
          <cell r="B6908" t="str">
            <v/>
          </cell>
          <cell r="C6908"/>
          <cell r="D6908" t="str">
            <v/>
          </cell>
          <cell r="E6908" t="str">
            <v/>
          </cell>
          <cell r="F6908" t="str">
            <v/>
          </cell>
          <cell r="G6908" t="str">
            <v/>
          </cell>
          <cell r="H6908" t="str">
            <v/>
          </cell>
          <cell r="I6908"/>
          <cell r="J6908"/>
          <cell r="K6908"/>
          <cell r="L6908"/>
          <cell r="M6908" t="str">
            <v/>
          </cell>
          <cell r="N6908"/>
          <cell r="O6908"/>
          <cell r="P6908"/>
          <cell r="Q6908" t="str">
            <v/>
          </cell>
          <cell r="R6908"/>
          <cell r="S6908" t="str">
            <v/>
          </cell>
          <cell r="T6908"/>
          <cell r="U6908"/>
          <cell r="V6908" t="str">
            <v/>
          </cell>
        </row>
        <row r="6909">
          <cell r="A6909"/>
          <cell r="B6909" t="str">
            <v/>
          </cell>
          <cell r="C6909"/>
          <cell r="D6909" t="str">
            <v/>
          </cell>
          <cell r="E6909" t="str">
            <v/>
          </cell>
          <cell r="F6909" t="str">
            <v/>
          </cell>
          <cell r="G6909" t="str">
            <v/>
          </cell>
          <cell r="H6909" t="str">
            <v/>
          </cell>
          <cell r="I6909"/>
          <cell r="J6909"/>
          <cell r="K6909"/>
          <cell r="L6909"/>
          <cell r="M6909" t="str">
            <v/>
          </cell>
          <cell r="N6909"/>
          <cell r="O6909"/>
          <cell r="P6909"/>
          <cell r="Q6909" t="str">
            <v/>
          </cell>
          <cell r="R6909"/>
          <cell r="S6909" t="str">
            <v/>
          </cell>
          <cell r="T6909"/>
          <cell r="U6909"/>
          <cell r="V6909" t="str">
            <v/>
          </cell>
        </row>
        <row r="6910">
          <cell r="A6910"/>
          <cell r="B6910" t="str">
            <v/>
          </cell>
          <cell r="C6910"/>
          <cell r="D6910" t="str">
            <v/>
          </cell>
          <cell r="E6910" t="str">
            <v/>
          </cell>
          <cell r="F6910" t="str">
            <v/>
          </cell>
          <cell r="G6910" t="str">
            <v/>
          </cell>
          <cell r="H6910" t="str">
            <v/>
          </cell>
          <cell r="I6910"/>
          <cell r="J6910"/>
          <cell r="K6910"/>
          <cell r="L6910"/>
          <cell r="M6910" t="str">
            <v/>
          </cell>
          <cell r="N6910"/>
          <cell r="O6910"/>
          <cell r="P6910"/>
          <cell r="Q6910" t="str">
            <v/>
          </cell>
          <cell r="R6910"/>
          <cell r="S6910" t="str">
            <v/>
          </cell>
          <cell r="T6910"/>
          <cell r="U6910"/>
          <cell r="V6910" t="str">
            <v/>
          </cell>
        </row>
        <row r="6911">
          <cell r="A6911"/>
          <cell r="B6911" t="str">
            <v/>
          </cell>
          <cell r="C6911"/>
          <cell r="D6911" t="str">
            <v/>
          </cell>
          <cell r="E6911" t="str">
            <v/>
          </cell>
          <cell r="F6911" t="str">
            <v/>
          </cell>
          <cell r="G6911" t="str">
            <v/>
          </cell>
          <cell r="H6911" t="str">
            <v/>
          </cell>
          <cell r="I6911"/>
          <cell r="J6911"/>
          <cell r="K6911"/>
          <cell r="L6911"/>
          <cell r="M6911" t="str">
            <v/>
          </cell>
          <cell r="N6911"/>
          <cell r="O6911"/>
          <cell r="P6911"/>
          <cell r="Q6911" t="str">
            <v/>
          </cell>
          <cell r="R6911"/>
          <cell r="S6911" t="str">
            <v/>
          </cell>
          <cell r="T6911"/>
          <cell r="U6911"/>
          <cell r="V6911" t="str">
            <v/>
          </cell>
        </row>
        <row r="6912">
          <cell r="A6912"/>
          <cell r="B6912" t="str">
            <v/>
          </cell>
          <cell r="C6912"/>
          <cell r="D6912" t="str">
            <v/>
          </cell>
          <cell r="E6912" t="str">
            <v/>
          </cell>
          <cell r="F6912" t="str">
            <v/>
          </cell>
          <cell r="G6912" t="str">
            <v/>
          </cell>
          <cell r="H6912" t="str">
            <v/>
          </cell>
          <cell r="I6912"/>
          <cell r="J6912"/>
          <cell r="K6912"/>
          <cell r="L6912"/>
          <cell r="M6912" t="str">
            <v/>
          </cell>
          <cell r="N6912"/>
          <cell r="O6912"/>
          <cell r="P6912"/>
          <cell r="Q6912" t="str">
            <v/>
          </cell>
          <cell r="R6912"/>
          <cell r="S6912" t="str">
            <v/>
          </cell>
          <cell r="T6912"/>
          <cell r="U6912"/>
          <cell r="V6912" t="str">
            <v/>
          </cell>
        </row>
        <row r="6913">
          <cell r="A6913"/>
          <cell r="B6913" t="str">
            <v/>
          </cell>
          <cell r="C6913"/>
          <cell r="D6913" t="str">
            <v/>
          </cell>
          <cell r="E6913" t="str">
            <v/>
          </cell>
          <cell r="F6913" t="str">
            <v/>
          </cell>
          <cell r="G6913" t="str">
            <v/>
          </cell>
          <cell r="H6913" t="str">
            <v/>
          </cell>
          <cell r="I6913"/>
          <cell r="J6913"/>
          <cell r="K6913"/>
          <cell r="L6913"/>
          <cell r="M6913" t="str">
            <v/>
          </cell>
          <cell r="N6913"/>
          <cell r="O6913"/>
          <cell r="P6913"/>
          <cell r="Q6913" t="str">
            <v/>
          </cell>
          <cell r="R6913"/>
          <cell r="S6913" t="str">
            <v/>
          </cell>
          <cell r="T6913"/>
          <cell r="U6913"/>
          <cell r="V6913" t="str">
            <v/>
          </cell>
        </row>
        <row r="6914">
          <cell r="A6914"/>
          <cell r="B6914" t="str">
            <v/>
          </cell>
          <cell r="C6914"/>
          <cell r="D6914" t="str">
            <v/>
          </cell>
          <cell r="E6914" t="str">
            <v/>
          </cell>
          <cell r="F6914" t="str">
            <v/>
          </cell>
          <cell r="G6914" t="str">
            <v/>
          </cell>
          <cell r="H6914" t="str">
            <v/>
          </cell>
          <cell r="I6914"/>
          <cell r="J6914"/>
          <cell r="K6914"/>
          <cell r="L6914"/>
          <cell r="M6914" t="str">
            <v/>
          </cell>
          <cell r="N6914"/>
          <cell r="O6914"/>
          <cell r="P6914"/>
          <cell r="Q6914" t="str">
            <v/>
          </cell>
          <cell r="R6914"/>
          <cell r="S6914" t="str">
            <v/>
          </cell>
          <cell r="T6914"/>
          <cell r="U6914"/>
          <cell r="V6914" t="str">
            <v/>
          </cell>
        </row>
        <row r="6915">
          <cell r="A6915"/>
          <cell r="B6915" t="str">
            <v/>
          </cell>
          <cell r="C6915"/>
          <cell r="D6915" t="str">
            <v/>
          </cell>
          <cell r="E6915" t="str">
            <v/>
          </cell>
          <cell r="F6915" t="str">
            <v/>
          </cell>
          <cell r="G6915" t="str">
            <v/>
          </cell>
          <cell r="H6915" t="str">
            <v/>
          </cell>
          <cell r="I6915"/>
          <cell r="J6915"/>
          <cell r="K6915"/>
          <cell r="L6915"/>
          <cell r="M6915" t="str">
            <v/>
          </cell>
          <cell r="N6915"/>
          <cell r="O6915"/>
          <cell r="P6915"/>
          <cell r="Q6915" t="str">
            <v/>
          </cell>
          <cell r="R6915"/>
          <cell r="S6915" t="str">
            <v/>
          </cell>
          <cell r="T6915"/>
          <cell r="U6915"/>
          <cell r="V6915" t="str">
            <v/>
          </cell>
        </row>
        <row r="6916">
          <cell r="A6916"/>
          <cell r="B6916" t="str">
            <v/>
          </cell>
          <cell r="C6916"/>
          <cell r="D6916" t="str">
            <v/>
          </cell>
          <cell r="E6916" t="str">
            <v/>
          </cell>
          <cell r="F6916" t="str">
            <v/>
          </cell>
          <cell r="G6916" t="str">
            <v/>
          </cell>
          <cell r="H6916" t="str">
            <v/>
          </cell>
          <cell r="I6916"/>
          <cell r="J6916"/>
          <cell r="K6916"/>
          <cell r="L6916"/>
          <cell r="M6916" t="str">
            <v/>
          </cell>
          <cell r="N6916"/>
          <cell r="O6916"/>
          <cell r="P6916"/>
          <cell r="Q6916" t="str">
            <v/>
          </cell>
          <cell r="R6916"/>
          <cell r="S6916" t="str">
            <v/>
          </cell>
          <cell r="T6916"/>
          <cell r="U6916"/>
          <cell r="V6916" t="str">
            <v/>
          </cell>
        </row>
        <row r="6917">
          <cell r="A6917"/>
          <cell r="B6917" t="str">
            <v/>
          </cell>
          <cell r="C6917"/>
          <cell r="D6917" t="str">
            <v/>
          </cell>
          <cell r="E6917" t="str">
            <v/>
          </cell>
          <cell r="F6917" t="str">
            <v/>
          </cell>
          <cell r="G6917" t="str">
            <v/>
          </cell>
          <cell r="H6917" t="str">
            <v/>
          </cell>
          <cell r="I6917"/>
          <cell r="J6917"/>
          <cell r="K6917"/>
          <cell r="L6917"/>
          <cell r="M6917" t="str">
            <v/>
          </cell>
          <cell r="N6917"/>
          <cell r="O6917"/>
          <cell r="P6917"/>
          <cell r="Q6917" t="str">
            <v/>
          </cell>
          <cell r="R6917"/>
          <cell r="S6917" t="str">
            <v/>
          </cell>
          <cell r="T6917"/>
          <cell r="U6917"/>
          <cell r="V6917" t="str">
            <v/>
          </cell>
        </row>
        <row r="6918">
          <cell r="A6918"/>
          <cell r="B6918" t="str">
            <v/>
          </cell>
          <cell r="C6918"/>
          <cell r="D6918" t="str">
            <v/>
          </cell>
          <cell r="E6918" t="str">
            <v/>
          </cell>
          <cell r="F6918" t="str">
            <v/>
          </cell>
          <cell r="G6918" t="str">
            <v/>
          </cell>
          <cell r="H6918" t="str">
            <v/>
          </cell>
          <cell r="I6918"/>
          <cell r="J6918"/>
          <cell r="K6918"/>
          <cell r="L6918"/>
          <cell r="M6918" t="str">
            <v/>
          </cell>
          <cell r="N6918"/>
          <cell r="O6918"/>
          <cell r="P6918"/>
          <cell r="Q6918" t="str">
            <v/>
          </cell>
          <cell r="R6918"/>
          <cell r="S6918" t="str">
            <v/>
          </cell>
          <cell r="T6918"/>
          <cell r="U6918"/>
          <cell r="V6918" t="str">
            <v/>
          </cell>
        </row>
        <row r="6919">
          <cell r="A6919"/>
          <cell r="B6919" t="str">
            <v/>
          </cell>
          <cell r="C6919"/>
          <cell r="D6919" t="str">
            <v/>
          </cell>
          <cell r="E6919" t="str">
            <v/>
          </cell>
          <cell r="F6919" t="str">
            <v/>
          </cell>
          <cell r="G6919" t="str">
            <v/>
          </cell>
          <cell r="H6919" t="str">
            <v/>
          </cell>
          <cell r="I6919"/>
          <cell r="J6919"/>
          <cell r="K6919"/>
          <cell r="L6919"/>
          <cell r="M6919" t="str">
            <v/>
          </cell>
          <cell r="N6919"/>
          <cell r="O6919"/>
          <cell r="P6919"/>
          <cell r="Q6919" t="str">
            <v/>
          </cell>
          <cell r="R6919"/>
          <cell r="S6919" t="str">
            <v/>
          </cell>
          <cell r="T6919"/>
          <cell r="U6919"/>
          <cell r="V6919" t="str">
            <v/>
          </cell>
        </row>
        <row r="6920">
          <cell r="A6920"/>
          <cell r="B6920" t="str">
            <v/>
          </cell>
          <cell r="C6920"/>
          <cell r="D6920" t="str">
            <v/>
          </cell>
          <cell r="E6920" t="str">
            <v/>
          </cell>
          <cell r="F6920" t="str">
            <v/>
          </cell>
          <cell r="G6920" t="str">
            <v/>
          </cell>
          <cell r="H6920" t="str">
            <v/>
          </cell>
          <cell r="I6920"/>
          <cell r="J6920"/>
          <cell r="K6920"/>
          <cell r="L6920"/>
          <cell r="M6920" t="str">
            <v/>
          </cell>
          <cell r="N6920"/>
          <cell r="O6920"/>
          <cell r="P6920"/>
          <cell r="Q6920" t="str">
            <v/>
          </cell>
          <cell r="R6920"/>
          <cell r="S6920" t="str">
            <v/>
          </cell>
          <cell r="T6920"/>
          <cell r="U6920"/>
          <cell r="V6920" t="str">
            <v/>
          </cell>
        </row>
        <row r="6921">
          <cell r="A6921"/>
          <cell r="B6921" t="str">
            <v/>
          </cell>
          <cell r="C6921"/>
          <cell r="D6921" t="str">
            <v/>
          </cell>
          <cell r="E6921" t="str">
            <v/>
          </cell>
          <cell r="F6921" t="str">
            <v/>
          </cell>
          <cell r="G6921" t="str">
            <v/>
          </cell>
          <cell r="H6921" t="str">
            <v/>
          </cell>
          <cell r="I6921"/>
          <cell r="J6921"/>
          <cell r="K6921"/>
          <cell r="L6921"/>
          <cell r="M6921" t="str">
            <v/>
          </cell>
          <cell r="N6921"/>
          <cell r="O6921"/>
          <cell r="P6921"/>
          <cell r="Q6921" t="str">
            <v/>
          </cell>
          <cell r="R6921"/>
          <cell r="S6921" t="str">
            <v/>
          </cell>
          <cell r="T6921"/>
          <cell r="U6921"/>
          <cell r="V6921" t="str">
            <v/>
          </cell>
        </row>
        <row r="6922">
          <cell r="A6922"/>
          <cell r="B6922" t="str">
            <v/>
          </cell>
          <cell r="C6922"/>
          <cell r="D6922" t="str">
            <v/>
          </cell>
          <cell r="E6922" t="str">
            <v/>
          </cell>
          <cell r="F6922" t="str">
            <v/>
          </cell>
          <cell r="G6922" t="str">
            <v/>
          </cell>
          <cell r="H6922" t="str">
            <v/>
          </cell>
          <cell r="I6922"/>
          <cell r="J6922"/>
          <cell r="K6922"/>
          <cell r="L6922"/>
          <cell r="M6922" t="str">
            <v/>
          </cell>
          <cell r="N6922"/>
          <cell r="O6922"/>
          <cell r="P6922"/>
          <cell r="Q6922" t="str">
            <v/>
          </cell>
          <cell r="R6922"/>
          <cell r="S6922" t="str">
            <v/>
          </cell>
          <cell r="T6922"/>
          <cell r="U6922"/>
          <cell r="V6922" t="str">
            <v/>
          </cell>
        </row>
        <row r="6923">
          <cell r="A6923"/>
          <cell r="B6923" t="str">
            <v/>
          </cell>
          <cell r="C6923"/>
          <cell r="D6923" t="str">
            <v/>
          </cell>
          <cell r="E6923" t="str">
            <v/>
          </cell>
          <cell r="F6923" t="str">
            <v/>
          </cell>
          <cell r="G6923" t="str">
            <v/>
          </cell>
          <cell r="H6923" t="str">
            <v/>
          </cell>
          <cell r="I6923"/>
          <cell r="J6923"/>
          <cell r="K6923"/>
          <cell r="L6923"/>
          <cell r="M6923" t="str">
            <v/>
          </cell>
          <cell r="N6923"/>
          <cell r="O6923"/>
          <cell r="P6923"/>
          <cell r="Q6923" t="str">
            <v/>
          </cell>
          <cell r="R6923"/>
          <cell r="S6923" t="str">
            <v/>
          </cell>
          <cell r="T6923"/>
          <cell r="U6923"/>
          <cell r="V6923" t="str">
            <v/>
          </cell>
        </row>
        <row r="6924">
          <cell r="A6924"/>
          <cell r="B6924" t="str">
            <v/>
          </cell>
          <cell r="C6924"/>
          <cell r="D6924" t="str">
            <v/>
          </cell>
          <cell r="E6924" t="str">
            <v/>
          </cell>
          <cell r="F6924" t="str">
            <v/>
          </cell>
          <cell r="G6924" t="str">
            <v/>
          </cell>
          <cell r="H6924" t="str">
            <v/>
          </cell>
          <cell r="I6924"/>
          <cell r="J6924"/>
          <cell r="K6924"/>
          <cell r="L6924"/>
          <cell r="M6924" t="str">
            <v/>
          </cell>
          <cell r="N6924"/>
          <cell r="O6924"/>
          <cell r="P6924"/>
          <cell r="Q6924" t="str">
            <v/>
          </cell>
          <cell r="R6924"/>
          <cell r="S6924" t="str">
            <v/>
          </cell>
          <cell r="T6924"/>
          <cell r="U6924"/>
          <cell r="V6924" t="str">
            <v/>
          </cell>
        </row>
        <row r="6925">
          <cell r="A6925"/>
          <cell r="B6925" t="str">
            <v/>
          </cell>
          <cell r="C6925"/>
          <cell r="D6925" t="str">
            <v/>
          </cell>
          <cell r="E6925" t="str">
            <v/>
          </cell>
          <cell r="F6925" t="str">
            <v/>
          </cell>
          <cell r="G6925" t="str">
            <v/>
          </cell>
          <cell r="H6925" t="str">
            <v/>
          </cell>
          <cell r="I6925"/>
          <cell r="J6925"/>
          <cell r="K6925"/>
          <cell r="L6925"/>
          <cell r="M6925" t="str">
            <v/>
          </cell>
          <cell r="N6925"/>
          <cell r="O6925"/>
          <cell r="P6925"/>
          <cell r="Q6925" t="str">
            <v/>
          </cell>
          <cell r="R6925"/>
          <cell r="S6925" t="str">
            <v/>
          </cell>
          <cell r="T6925"/>
          <cell r="U6925"/>
          <cell r="V6925" t="str">
            <v/>
          </cell>
        </row>
        <row r="6926">
          <cell r="A6926"/>
          <cell r="B6926" t="str">
            <v/>
          </cell>
          <cell r="C6926"/>
          <cell r="D6926" t="str">
            <v/>
          </cell>
          <cell r="E6926" t="str">
            <v/>
          </cell>
          <cell r="F6926" t="str">
            <v/>
          </cell>
          <cell r="G6926" t="str">
            <v/>
          </cell>
          <cell r="H6926" t="str">
            <v/>
          </cell>
          <cell r="I6926"/>
          <cell r="J6926"/>
          <cell r="K6926"/>
          <cell r="L6926"/>
          <cell r="M6926" t="str">
            <v/>
          </cell>
          <cell r="N6926"/>
          <cell r="O6926"/>
          <cell r="P6926"/>
          <cell r="Q6926" t="str">
            <v/>
          </cell>
          <cell r="R6926"/>
          <cell r="S6926" t="str">
            <v/>
          </cell>
          <cell r="T6926"/>
          <cell r="U6926"/>
          <cell r="V6926" t="str">
            <v/>
          </cell>
        </row>
        <row r="6927">
          <cell r="A6927"/>
          <cell r="B6927" t="str">
            <v/>
          </cell>
          <cell r="C6927"/>
          <cell r="D6927" t="str">
            <v/>
          </cell>
          <cell r="E6927" t="str">
            <v/>
          </cell>
          <cell r="F6927" t="str">
            <v/>
          </cell>
          <cell r="G6927" t="str">
            <v/>
          </cell>
          <cell r="H6927" t="str">
            <v/>
          </cell>
          <cell r="I6927"/>
          <cell r="J6927"/>
          <cell r="K6927"/>
          <cell r="L6927"/>
          <cell r="M6927" t="str">
            <v/>
          </cell>
          <cell r="N6927"/>
          <cell r="O6927"/>
          <cell r="P6927"/>
          <cell r="Q6927" t="str">
            <v/>
          </cell>
          <cell r="R6927"/>
          <cell r="S6927" t="str">
            <v/>
          </cell>
          <cell r="T6927"/>
          <cell r="U6927"/>
          <cell r="V6927" t="str">
            <v/>
          </cell>
        </row>
        <row r="6928">
          <cell r="A6928"/>
          <cell r="B6928" t="str">
            <v/>
          </cell>
          <cell r="C6928"/>
          <cell r="D6928" t="str">
            <v/>
          </cell>
          <cell r="E6928" t="str">
            <v/>
          </cell>
          <cell r="F6928" t="str">
            <v/>
          </cell>
          <cell r="G6928" t="str">
            <v/>
          </cell>
          <cell r="H6928" t="str">
            <v/>
          </cell>
          <cell r="I6928"/>
          <cell r="J6928"/>
          <cell r="K6928"/>
          <cell r="L6928"/>
          <cell r="M6928" t="str">
            <v/>
          </cell>
          <cell r="N6928"/>
          <cell r="O6928"/>
          <cell r="P6928"/>
          <cell r="Q6928" t="str">
            <v/>
          </cell>
          <cell r="R6928"/>
          <cell r="S6928" t="str">
            <v/>
          </cell>
          <cell r="T6928"/>
          <cell r="U6928"/>
          <cell r="V6928" t="str">
            <v/>
          </cell>
        </row>
        <row r="6929">
          <cell r="A6929"/>
          <cell r="B6929" t="str">
            <v/>
          </cell>
          <cell r="C6929"/>
          <cell r="D6929" t="str">
            <v/>
          </cell>
          <cell r="E6929" t="str">
            <v/>
          </cell>
          <cell r="F6929" t="str">
            <v/>
          </cell>
          <cell r="G6929" t="str">
            <v/>
          </cell>
          <cell r="H6929" t="str">
            <v/>
          </cell>
          <cell r="I6929"/>
          <cell r="J6929"/>
          <cell r="K6929"/>
          <cell r="L6929"/>
          <cell r="M6929" t="str">
            <v/>
          </cell>
          <cell r="N6929"/>
          <cell r="O6929"/>
          <cell r="P6929"/>
          <cell r="Q6929" t="str">
            <v/>
          </cell>
          <cell r="R6929"/>
          <cell r="S6929" t="str">
            <v/>
          </cell>
          <cell r="T6929"/>
          <cell r="U6929"/>
          <cell r="V6929" t="str">
            <v/>
          </cell>
        </row>
        <row r="6930">
          <cell r="A6930"/>
          <cell r="B6930" t="str">
            <v/>
          </cell>
          <cell r="C6930"/>
          <cell r="D6930" t="str">
            <v/>
          </cell>
          <cell r="E6930" t="str">
            <v/>
          </cell>
          <cell r="F6930" t="str">
            <v/>
          </cell>
          <cell r="G6930" t="str">
            <v/>
          </cell>
          <cell r="H6930" t="str">
            <v/>
          </cell>
          <cell r="I6930"/>
          <cell r="J6930"/>
          <cell r="K6930"/>
          <cell r="L6930"/>
          <cell r="M6930" t="str">
            <v/>
          </cell>
          <cell r="N6930"/>
          <cell r="O6930"/>
          <cell r="P6930"/>
          <cell r="Q6930" t="str">
            <v/>
          </cell>
          <cell r="R6930"/>
          <cell r="S6930" t="str">
            <v/>
          </cell>
          <cell r="T6930"/>
          <cell r="U6930"/>
          <cell r="V6930" t="str">
            <v/>
          </cell>
        </row>
        <row r="6931">
          <cell r="A6931"/>
          <cell r="B6931" t="str">
            <v/>
          </cell>
          <cell r="C6931"/>
          <cell r="D6931" t="str">
            <v/>
          </cell>
          <cell r="E6931" t="str">
            <v/>
          </cell>
          <cell r="F6931" t="str">
            <v/>
          </cell>
          <cell r="G6931" t="str">
            <v/>
          </cell>
          <cell r="H6931" t="str">
            <v/>
          </cell>
          <cell r="I6931"/>
          <cell r="J6931"/>
          <cell r="K6931"/>
          <cell r="L6931"/>
          <cell r="M6931" t="str">
            <v/>
          </cell>
          <cell r="N6931"/>
          <cell r="O6931"/>
          <cell r="P6931"/>
          <cell r="Q6931" t="str">
            <v/>
          </cell>
          <cell r="R6931"/>
          <cell r="S6931" t="str">
            <v/>
          </cell>
          <cell r="T6931"/>
          <cell r="U6931"/>
          <cell r="V6931" t="str">
            <v/>
          </cell>
        </row>
        <row r="6932">
          <cell r="A6932"/>
          <cell r="B6932" t="str">
            <v/>
          </cell>
          <cell r="C6932"/>
          <cell r="D6932" t="str">
            <v/>
          </cell>
          <cell r="E6932" t="str">
            <v/>
          </cell>
          <cell r="F6932" t="str">
            <v/>
          </cell>
          <cell r="G6932" t="str">
            <v/>
          </cell>
          <cell r="H6932" t="str">
            <v/>
          </cell>
          <cell r="I6932"/>
          <cell r="J6932"/>
          <cell r="K6932"/>
          <cell r="L6932"/>
          <cell r="M6932" t="str">
            <v/>
          </cell>
          <cell r="N6932"/>
          <cell r="O6932"/>
          <cell r="P6932"/>
          <cell r="Q6932" t="str">
            <v/>
          </cell>
          <cell r="R6932"/>
          <cell r="S6932" t="str">
            <v/>
          </cell>
          <cell r="T6932"/>
          <cell r="U6932"/>
          <cell r="V6932" t="str">
            <v/>
          </cell>
        </row>
        <row r="6933">
          <cell r="A6933"/>
          <cell r="B6933" t="str">
            <v/>
          </cell>
          <cell r="C6933"/>
          <cell r="D6933" t="str">
            <v/>
          </cell>
          <cell r="E6933" t="str">
            <v/>
          </cell>
          <cell r="F6933" t="str">
            <v/>
          </cell>
          <cell r="G6933" t="str">
            <v/>
          </cell>
          <cell r="H6933" t="str">
            <v/>
          </cell>
          <cell r="I6933"/>
          <cell r="J6933"/>
          <cell r="K6933"/>
          <cell r="L6933"/>
          <cell r="M6933" t="str">
            <v/>
          </cell>
          <cell r="N6933"/>
          <cell r="O6933"/>
          <cell r="P6933"/>
          <cell r="Q6933" t="str">
            <v/>
          </cell>
          <cell r="R6933"/>
          <cell r="S6933" t="str">
            <v/>
          </cell>
          <cell r="T6933"/>
          <cell r="U6933"/>
          <cell r="V6933" t="str">
            <v/>
          </cell>
        </row>
        <row r="6934">
          <cell r="A6934"/>
          <cell r="B6934" t="str">
            <v/>
          </cell>
          <cell r="C6934"/>
          <cell r="D6934" t="str">
            <v/>
          </cell>
          <cell r="E6934" t="str">
            <v/>
          </cell>
          <cell r="F6934" t="str">
            <v/>
          </cell>
          <cell r="G6934" t="str">
            <v/>
          </cell>
          <cell r="H6934" t="str">
            <v/>
          </cell>
          <cell r="I6934"/>
          <cell r="J6934"/>
          <cell r="K6934"/>
          <cell r="L6934"/>
          <cell r="M6934" t="str">
            <v/>
          </cell>
          <cell r="N6934"/>
          <cell r="O6934"/>
          <cell r="P6934"/>
          <cell r="Q6934" t="str">
            <v/>
          </cell>
          <cell r="R6934"/>
          <cell r="S6934" t="str">
            <v/>
          </cell>
          <cell r="T6934"/>
          <cell r="U6934"/>
          <cell r="V6934" t="str">
            <v/>
          </cell>
        </row>
        <row r="6935">
          <cell r="A6935"/>
          <cell r="B6935" t="str">
            <v/>
          </cell>
          <cell r="C6935"/>
          <cell r="D6935" t="str">
            <v/>
          </cell>
          <cell r="E6935" t="str">
            <v/>
          </cell>
          <cell r="F6935" t="str">
            <v/>
          </cell>
          <cell r="G6935" t="str">
            <v/>
          </cell>
          <cell r="H6935" t="str">
            <v/>
          </cell>
          <cell r="I6935"/>
          <cell r="J6935"/>
          <cell r="K6935"/>
          <cell r="L6935"/>
          <cell r="M6935" t="str">
            <v/>
          </cell>
          <cell r="N6935"/>
          <cell r="O6935"/>
          <cell r="P6935"/>
          <cell r="Q6935" t="str">
            <v/>
          </cell>
          <cell r="R6935"/>
          <cell r="S6935" t="str">
            <v/>
          </cell>
          <cell r="T6935"/>
          <cell r="U6935"/>
          <cell r="V6935" t="str">
            <v/>
          </cell>
        </row>
        <row r="6936">
          <cell r="A6936"/>
          <cell r="B6936" t="str">
            <v/>
          </cell>
          <cell r="C6936"/>
          <cell r="D6936" t="str">
            <v/>
          </cell>
          <cell r="E6936" t="str">
            <v/>
          </cell>
          <cell r="F6936" t="str">
            <v/>
          </cell>
          <cell r="G6936" t="str">
            <v/>
          </cell>
          <cell r="H6936" t="str">
            <v/>
          </cell>
          <cell r="I6936"/>
          <cell r="J6936"/>
          <cell r="K6936"/>
          <cell r="L6936"/>
          <cell r="M6936" t="str">
            <v/>
          </cell>
          <cell r="N6936"/>
          <cell r="O6936"/>
          <cell r="P6936"/>
          <cell r="Q6936" t="str">
            <v/>
          </cell>
          <cell r="R6936"/>
          <cell r="S6936" t="str">
            <v/>
          </cell>
          <cell r="T6936"/>
          <cell r="U6936"/>
          <cell r="V6936" t="str">
            <v/>
          </cell>
        </row>
        <row r="6937">
          <cell r="A6937"/>
          <cell r="B6937" t="str">
            <v/>
          </cell>
          <cell r="C6937"/>
          <cell r="D6937" t="str">
            <v/>
          </cell>
          <cell r="E6937" t="str">
            <v/>
          </cell>
          <cell r="F6937" t="str">
            <v/>
          </cell>
          <cell r="G6937" t="str">
            <v/>
          </cell>
          <cell r="H6937" t="str">
            <v/>
          </cell>
          <cell r="I6937"/>
          <cell r="J6937"/>
          <cell r="K6937"/>
          <cell r="L6937"/>
          <cell r="M6937" t="str">
            <v/>
          </cell>
          <cell r="N6937"/>
          <cell r="O6937"/>
          <cell r="P6937"/>
          <cell r="Q6937" t="str">
            <v/>
          </cell>
          <cell r="R6937"/>
          <cell r="S6937" t="str">
            <v/>
          </cell>
          <cell r="T6937"/>
          <cell r="U6937"/>
          <cell r="V6937" t="str">
            <v/>
          </cell>
        </row>
        <row r="6938">
          <cell r="A6938"/>
          <cell r="B6938" t="str">
            <v/>
          </cell>
          <cell r="C6938"/>
          <cell r="D6938" t="str">
            <v/>
          </cell>
          <cell r="E6938" t="str">
            <v/>
          </cell>
          <cell r="F6938" t="str">
            <v/>
          </cell>
          <cell r="G6938" t="str">
            <v/>
          </cell>
          <cell r="H6938" t="str">
            <v/>
          </cell>
          <cell r="I6938"/>
          <cell r="J6938"/>
          <cell r="K6938"/>
          <cell r="L6938"/>
          <cell r="M6938" t="str">
            <v/>
          </cell>
          <cell r="N6938"/>
          <cell r="O6938"/>
          <cell r="P6938"/>
          <cell r="Q6938" t="str">
            <v/>
          </cell>
          <cell r="R6938"/>
          <cell r="S6938" t="str">
            <v/>
          </cell>
          <cell r="T6938"/>
          <cell r="U6938"/>
          <cell r="V6938" t="str">
            <v/>
          </cell>
        </row>
        <row r="6939">
          <cell r="A6939"/>
          <cell r="B6939" t="str">
            <v/>
          </cell>
          <cell r="C6939"/>
          <cell r="D6939" t="str">
            <v/>
          </cell>
          <cell r="E6939" t="str">
            <v/>
          </cell>
          <cell r="F6939" t="str">
            <v/>
          </cell>
          <cell r="G6939" t="str">
            <v/>
          </cell>
          <cell r="H6939" t="str">
            <v/>
          </cell>
          <cell r="I6939"/>
          <cell r="J6939"/>
          <cell r="K6939"/>
          <cell r="L6939"/>
          <cell r="M6939" t="str">
            <v/>
          </cell>
          <cell r="N6939"/>
          <cell r="O6939"/>
          <cell r="P6939"/>
          <cell r="Q6939" t="str">
            <v/>
          </cell>
          <cell r="R6939"/>
          <cell r="S6939" t="str">
            <v/>
          </cell>
          <cell r="T6939"/>
          <cell r="U6939"/>
          <cell r="V6939" t="str">
            <v/>
          </cell>
        </row>
        <row r="6940">
          <cell r="A6940"/>
          <cell r="B6940" t="str">
            <v/>
          </cell>
          <cell r="C6940"/>
          <cell r="D6940" t="str">
            <v/>
          </cell>
          <cell r="E6940" t="str">
            <v/>
          </cell>
          <cell r="F6940" t="str">
            <v/>
          </cell>
          <cell r="G6940" t="str">
            <v/>
          </cell>
          <cell r="H6940" t="str">
            <v/>
          </cell>
          <cell r="I6940"/>
          <cell r="J6940"/>
          <cell r="K6940"/>
          <cell r="L6940"/>
          <cell r="M6940" t="str">
            <v/>
          </cell>
          <cell r="N6940"/>
          <cell r="O6940"/>
          <cell r="P6940"/>
          <cell r="Q6940" t="str">
            <v/>
          </cell>
          <cell r="R6940"/>
          <cell r="S6940" t="str">
            <v/>
          </cell>
          <cell r="T6940"/>
          <cell r="U6940"/>
          <cell r="V6940" t="str">
            <v/>
          </cell>
        </row>
        <row r="6941">
          <cell r="A6941"/>
          <cell r="B6941" t="str">
            <v/>
          </cell>
          <cell r="C6941"/>
          <cell r="D6941" t="str">
            <v/>
          </cell>
          <cell r="E6941" t="str">
            <v/>
          </cell>
          <cell r="F6941" t="str">
            <v/>
          </cell>
          <cell r="G6941" t="str">
            <v/>
          </cell>
          <cell r="H6941" t="str">
            <v/>
          </cell>
          <cell r="I6941"/>
          <cell r="J6941"/>
          <cell r="K6941"/>
          <cell r="L6941"/>
          <cell r="M6941" t="str">
            <v/>
          </cell>
          <cell r="N6941"/>
          <cell r="O6941"/>
          <cell r="P6941"/>
          <cell r="Q6941" t="str">
            <v/>
          </cell>
          <cell r="R6941"/>
          <cell r="S6941" t="str">
            <v/>
          </cell>
          <cell r="T6941"/>
          <cell r="U6941"/>
          <cell r="V6941" t="str">
            <v/>
          </cell>
        </row>
        <row r="6942">
          <cell r="A6942"/>
          <cell r="B6942" t="str">
            <v/>
          </cell>
          <cell r="C6942"/>
          <cell r="D6942" t="str">
            <v/>
          </cell>
          <cell r="E6942" t="str">
            <v/>
          </cell>
          <cell r="F6942" t="str">
            <v/>
          </cell>
          <cell r="G6942" t="str">
            <v/>
          </cell>
          <cell r="H6942" t="str">
            <v/>
          </cell>
          <cell r="I6942"/>
          <cell r="J6942"/>
          <cell r="K6942"/>
          <cell r="L6942"/>
          <cell r="M6942" t="str">
            <v/>
          </cell>
          <cell r="N6942"/>
          <cell r="O6942"/>
          <cell r="P6942"/>
          <cell r="Q6942" t="str">
            <v/>
          </cell>
          <cell r="R6942"/>
          <cell r="S6942" t="str">
            <v/>
          </cell>
          <cell r="T6942"/>
          <cell r="U6942"/>
          <cell r="V6942" t="str">
            <v/>
          </cell>
        </row>
        <row r="6943">
          <cell r="A6943"/>
          <cell r="B6943" t="str">
            <v/>
          </cell>
          <cell r="C6943"/>
          <cell r="D6943" t="str">
            <v/>
          </cell>
          <cell r="E6943" t="str">
            <v/>
          </cell>
          <cell r="F6943" t="str">
            <v/>
          </cell>
          <cell r="G6943" t="str">
            <v/>
          </cell>
          <cell r="H6943" t="str">
            <v/>
          </cell>
          <cell r="I6943"/>
          <cell r="J6943"/>
          <cell r="K6943"/>
          <cell r="L6943"/>
          <cell r="M6943" t="str">
            <v/>
          </cell>
          <cell r="N6943"/>
          <cell r="O6943"/>
          <cell r="P6943"/>
          <cell r="Q6943" t="str">
            <v/>
          </cell>
          <cell r="R6943"/>
          <cell r="S6943" t="str">
            <v/>
          </cell>
          <cell r="T6943"/>
          <cell r="U6943"/>
          <cell r="V6943" t="str">
            <v/>
          </cell>
        </row>
        <row r="6944">
          <cell r="A6944"/>
          <cell r="B6944" t="str">
            <v/>
          </cell>
          <cell r="C6944"/>
          <cell r="D6944" t="str">
            <v/>
          </cell>
          <cell r="E6944" t="str">
            <v/>
          </cell>
          <cell r="F6944" t="str">
            <v/>
          </cell>
          <cell r="G6944" t="str">
            <v/>
          </cell>
          <cell r="H6944" t="str">
            <v/>
          </cell>
          <cell r="I6944"/>
          <cell r="J6944"/>
          <cell r="K6944"/>
          <cell r="L6944"/>
          <cell r="M6944" t="str">
            <v/>
          </cell>
          <cell r="N6944"/>
          <cell r="O6944"/>
          <cell r="P6944"/>
          <cell r="Q6944" t="str">
            <v/>
          </cell>
          <cell r="R6944"/>
          <cell r="S6944" t="str">
            <v/>
          </cell>
          <cell r="T6944"/>
          <cell r="U6944"/>
          <cell r="V6944" t="str">
            <v/>
          </cell>
        </row>
        <row r="6945">
          <cell r="A6945"/>
          <cell r="B6945" t="str">
            <v/>
          </cell>
          <cell r="C6945"/>
          <cell r="D6945" t="str">
            <v/>
          </cell>
          <cell r="E6945" t="str">
            <v/>
          </cell>
          <cell r="F6945" t="str">
            <v/>
          </cell>
          <cell r="G6945" t="str">
            <v/>
          </cell>
          <cell r="H6945" t="str">
            <v/>
          </cell>
          <cell r="I6945"/>
          <cell r="J6945"/>
          <cell r="K6945"/>
          <cell r="L6945"/>
          <cell r="M6945" t="str">
            <v/>
          </cell>
          <cell r="N6945"/>
          <cell r="O6945"/>
          <cell r="P6945"/>
          <cell r="Q6945" t="str">
            <v/>
          </cell>
          <cell r="R6945"/>
          <cell r="S6945" t="str">
            <v/>
          </cell>
          <cell r="T6945"/>
          <cell r="U6945"/>
          <cell r="V6945" t="str">
            <v/>
          </cell>
        </row>
        <row r="6946">
          <cell r="A6946"/>
          <cell r="B6946" t="str">
            <v/>
          </cell>
          <cell r="C6946"/>
          <cell r="D6946" t="str">
            <v/>
          </cell>
          <cell r="E6946" t="str">
            <v/>
          </cell>
          <cell r="F6946" t="str">
            <v/>
          </cell>
          <cell r="G6946" t="str">
            <v/>
          </cell>
          <cell r="H6946" t="str">
            <v/>
          </cell>
          <cell r="I6946"/>
          <cell r="J6946"/>
          <cell r="K6946"/>
          <cell r="L6946"/>
          <cell r="M6946" t="str">
            <v/>
          </cell>
          <cell r="N6946"/>
          <cell r="O6946"/>
          <cell r="P6946"/>
          <cell r="Q6946" t="str">
            <v/>
          </cell>
          <cell r="R6946"/>
          <cell r="S6946" t="str">
            <v/>
          </cell>
          <cell r="T6946"/>
          <cell r="U6946"/>
          <cell r="V6946" t="str">
            <v/>
          </cell>
        </row>
        <row r="6947">
          <cell r="A6947"/>
          <cell r="B6947" t="str">
            <v/>
          </cell>
          <cell r="C6947"/>
          <cell r="D6947" t="str">
            <v/>
          </cell>
          <cell r="E6947" t="str">
            <v/>
          </cell>
          <cell r="F6947" t="str">
            <v/>
          </cell>
          <cell r="G6947" t="str">
            <v/>
          </cell>
          <cell r="H6947" t="str">
            <v/>
          </cell>
          <cell r="I6947"/>
          <cell r="J6947"/>
          <cell r="K6947"/>
          <cell r="L6947"/>
          <cell r="M6947" t="str">
            <v/>
          </cell>
          <cell r="N6947"/>
          <cell r="O6947"/>
          <cell r="P6947"/>
          <cell r="Q6947" t="str">
            <v/>
          </cell>
          <cell r="R6947"/>
          <cell r="S6947" t="str">
            <v/>
          </cell>
          <cell r="T6947"/>
          <cell r="U6947"/>
          <cell r="V6947" t="str">
            <v/>
          </cell>
        </row>
        <row r="6948">
          <cell r="A6948"/>
          <cell r="B6948" t="str">
            <v/>
          </cell>
          <cell r="C6948"/>
          <cell r="D6948" t="str">
            <v/>
          </cell>
          <cell r="E6948" t="str">
            <v/>
          </cell>
          <cell r="F6948" t="str">
            <v/>
          </cell>
          <cell r="G6948" t="str">
            <v/>
          </cell>
          <cell r="H6948" t="str">
            <v/>
          </cell>
          <cell r="I6948"/>
          <cell r="J6948"/>
          <cell r="K6948"/>
          <cell r="L6948"/>
          <cell r="M6948" t="str">
            <v/>
          </cell>
          <cell r="N6948"/>
          <cell r="O6948"/>
          <cell r="P6948"/>
          <cell r="Q6948" t="str">
            <v/>
          </cell>
          <cell r="R6948"/>
          <cell r="S6948" t="str">
            <v/>
          </cell>
          <cell r="T6948"/>
          <cell r="U6948"/>
          <cell r="V6948" t="str">
            <v/>
          </cell>
        </row>
        <row r="6949">
          <cell r="A6949"/>
          <cell r="B6949" t="str">
            <v/>
          </cell>
          <cell r="C6949"/>
          <cell r="D6949" t="str">
            <v/>
          </cell>
          <cell r="E6949" t="str">
            <v/>
          </cell>
          <cell r="F6949" t="str">
            <v/>
          </cell>
          <cell r="G6949" t="str">
            <v/>
          </cell>
          <cell r="H6949" t="str">
            <v/>
          </cell>
          <cell r="I6949"/>
          <cell r="J6949"/>
          <cell r="K6949"/>
          <cell r="L6949"/>
          <cell r="M6949" t="str">
            <v/>
          </cell>
          <cell r="N6949"/>
          <cell r="O6949"/>
          <cell r="P6949"/>
          <cell r="Q6949" t="str">
            <v/>
          </cell>
          <cell r="R6949"/>
          <cell r="S6949" t="str">
            <v/>
          </cell>
          <cell r="T6949"/>
          <cell r="U6949"/>
          <cell r="V6949" t="str">
            <v/>
          </cell>
        </row>
        <row r="6950">
          <cell r="A6950"/>
          <cell r="B6950" t="str">
            <v/>
          </cell>
          <cell r="C6950"/>
          <cell r="D6950" t="str">
            <v/>
          </cell>
          <cell r="E6950" t="str">
            <v/>
          </cell>
          <cell r="F6950" t="str">
            <v/>
          </cell>
          <cell r="G6950" t="str">
            <v/>
          </cell>
          <cell r="H6950" t="str">
            <v/>
          </cell>
          <cell r="I6950"/>
          <cell r="J6950"/>
          <cell r="K6950"/>
          <cell r="L6950"/>
          <cell r="M6950" t="str">
            <v/>
          </cell>
          <cell r="N6950"/>
          <cell r="O6950"/>
          <cell r="P6950"/>
          <cell r="Q6950" t="str">
            <v/>
          </cell>
          <cell r="R6950"/>
          <cell r="S6950" t="str">
            <v/>
          </cell>
          <cell r="T6950"/>
          <cell r="U6950"/>
          <cell r="V6950" t="str">
            <v/>
          </cell>
        </row>
        <row r="6951">
          <cell r="A6951"/>
          <cell r="B6951" t="str">
            <v/>
          </cell>
          <cell r="C6951"/>
          <cell r="D6951" t="str">
            <v/>
          </cell>
          <cell r="E6951" t="str">
            <v/>
          </cell>
          <cell r="F6951" t="str">
            <v/>
          </cell>
          <cell r="G6951" t="str">
            <v/>
          </cell>
          <cell r="H6951" t="str">
            <v/>
          </cell>
          <cell r="I6951"/>
          <cell r="J6951"/>
          <cell r="K6951"/>
          <cell r="L6951"/>
          <cell r="M6951" t="str">
            <v/>
          </cell>
          <cell r="N6951"/>
          <cell r="O6951"/>
          <cell r="P6951"/>
          <cell r="Q6951" t="str">
            <v/>
          </cell>
          <cell r="R6951"/>
          <cell r="S6951" t="str">
            <v/>
          </cell>
          <cell r="T6951"/>
          <cell r="U6951"/>
          <cell r="V6951" t="str">
            <v/>
          </cell>
        </row>
        <row r="6952">
          <cell r="A6952"/>
          <cell r="B6952" t="str">
            <v/>
          </cell>
          <cell r="C6952"/>
          <cell r="D6952" t="str">
            <v/>
          </cell>
          <cell r="E6952" t="str">
            <v/>
          </cell>
          <cell r="F6952" t="str">
            <v/>
          </cell>
          <cell r="G6952" t="str">
            <v/>
          </cell>
          <cell r="H6952" t="str">
            <v/>
          </cell>
          <cell r="I6952"/>
          <cell r="J6952"/>
          <cell r="K6952"/>
          <cell r="L6952"/>
          <cell r="M6952" t="str">
            <v/>
          </cell>
          <cell r="N6952"/>
          <cell r="O6952"/>
          <cell r="P6952"/>
          <cell r="Q6952" t="str">
            <v/>
          </cell>
          <cell r="R6952"/>
          <cell r="S6952" t="str">
            <v/>
          </cell>
          <cell r="T6952"/>
          <cell r="U6952"/>
          <cell r="V6952" t="str">
            <v/>
          </cell>
        </row>
        <row r="6953">
          <cell r="A6953"/>
          <cell r="B6953" t="str">
            <v/>
          </cell>
          <cell r="C6953"/>
          <cell r="D6953" t="str">
            <v/>
          </cell>
          <cell r="E6953" t="str">
            <v/>
          </cell>
          <cell r="F6953" t="str">
            <v/>
          </cell>
          <cell r="G6953" t="str">
            <v/>
          </cell>
          <cell r="H6953" t="str">
            <v/>
          </cell>
          <cell r="I6953"/>
          <cell r="J6953"/>
          <cell r="K6953"/>
          <cell r="L6953"/>
          <cell r="M6953" t="str">
            <v/>
          </cell>
          <cell r="N6953"/>
          <cell r="O6953"/>
          <cell r="P6953"/>
          <cell r="Q6953" t="str">
            <v/>
          </cell>
          <cell r="R6953"/>
          <cell r="S6953" t="str">
            <v/>
          </cell>
          <cell r="T6953"/>
          <cell r="U6953"/>
          <cell r="V6953" t="str">
            <v/>
          </cell>
        </row>
        <row r="6954">
          <cell r="A6954"/>
          <cell r="B6954" t="str">
            <v/>
          </cell>
          <cell r="C6954"/>
          <cell r="D6954" t="str">
            <v/>
          </cell>
          <cell r="E6954" t="str">
            <v/>
          </cell>
          <cell r="F6954" t="str">
            <v/>
          </cell>
          <cell r="G6954" t="str">
            <v/>
          </cell>
          <cell r="H6954" t="str">
            <v/>
          </cell>
          <cell r="I6954"/>
          <cell r="J6954"/>
          <cell r="K6954"/>
          <cell r="L6954"/>
          <cell r="M6954" t="str">
            <v/>
          </cell>
          <cell r="N6954"/>
          <cell r="O6954"/>
          <cell r="P6954"/>
          <cell r="Q6954" t="str">
            <v/>
          </cell>
          <cell r="R6954"/>
          <cell r="S6954" t="str">
            <v/>
          </cell>
          <cell r="T6954"/>
          <cell r="U6954"/>
          <cell r="V6954" t="str">
            <v/>
          </cell>
        </row>
        <row r="6955">
          <cell r="A6955"/>
          <cell r="B6955" t="str">
            <v/>
          </cell>
          <cell r="C6955"/>
          <cell r="D6955" t="str">
            <v/>
          </cell>
          <cell r="E6955" t="str">
            <v/>
          </cell>
          <cell r="F6955" t="str">
            <v/>
          </cell>
          <cell r="G6955" t="str">
            <v/>
          </cell>
          <cell r="H6955" t="str">
            <v/>
          </cell>
          <cell r="I6955"/>
          <cell r="J6955"/>
          <cell r="K6955"/>
          <cell r="L6955"/>
          <cell r="M6955" t="str">
            <v/>
          </cell>
          <cell r="N6955"/>
          <cell r="O6955"/>
          <cell r="P6955"/>
          <cell r="Q6955" t="str">
            <v/>
          </cell>
          <cell r="R6955"/>
          <cell r="S6955" t="str">
            <v/>
          </cell>
          <cell r="T6955"/>
          <cell r="U6955"/>
          <cell r="V6955" t="str">
            <v/>
          </cell>
        </row>
        <row r="6956">
          <cell r="A6956"/>
          <cell r="B6956" t="str">
            <v/>
          </cell>
          <cell r="C6956"/>
          <cell r="D6956" t="str">
            <v/>
          </cell>
          <cell r="E6956" t="str">
            <v/>
          </cell>
          <cell r="F6956" t="str">
            <v/>
          </cell>
          <cell r="G6956" t="str">
            <v/>
          </cell>
          <cell r="H6956" t="str">
            <v/>
          </cell>
          <cell r="I6956"/>
          <cell r="J6956"/>
          <cell r="K6956"/>
          <cell r="L6956"/>
          <cell r="M6956" t="str">
            <v/>
          </cell>
          <cell r="N6956"/>
          <cell r="O6956"/>
          <cell r="P6956"/>
          <cell r="Q6956" t="str">
            <v/>
          </cell>
          <cell r="R6956"/>
          <cell r="S6956" t="str">
            <v/>
          </cell>
          <cell r="T6956"/>
          <cell r="U6956"/>
          <cell r="V6956" t="str">
            <v/>
          </cell>
        </row>
        <row r="6957">
          <cell r="A6957"/>
          <cell r="B6957" t="str">
            <v/>
          </cell>
          <cell r="C6957"/>
          <cell r="D6957" t="str">
            <v/>
          </cell>
          <cell r="E6957" t="str">
            <v/>
          </cell>
          <cell r="F6957" t="str">
            <v/>
          </cell>
          <cell r="G6957" t="str">
            <v/>
          </cell>
          <cell r="H6957" t="str">
            <v/>
          </cell>
          <cell r="I6957"/>
          <cell r="J6957"/>
          <cell r="K6957"/>
          <cell r="L6957"/>
          <cell r="M6957" t="str">
            <v/>
          </cell>
          <cell r="N6957"/>
          <cell r="O6957"/>
          <cell r="P6957"/>
          <cell r="Q6957" t="str">
            <v/>
          </cell>
          <cell r="R6957"/>
          <cell r="S6957" t="str">
            <v/>
          </cell>
          <cell r="T6957"/>
          <cell r="U6957"/>
          <cell r="V6957" t="str">
            <v/>
          </cell>
        </row>
        <row r="6958">
          <cell r="A6958"/>
          <cell r="B6958" t="str">
            <v/>
          </cell>
          <cell r="C6958"/>
          <cell r="D6958" t="str">
            <v/>
          </cell>
          <cell r="E6958" t="str">
            <v/>
          </cell>
          <cell r="F6958" t="str">
            <v/>
          </cell>
          <cell r="G6958" t="str">
            <v/>
          </cell>
          <cell r="H6958" t="str">
            <v/>
          </cell>
          <cell r="I6958"/>
          <cell r="J6958"/>
          <cell r="K6958"/>
          <cell r="L6958"/>
          <cell r="M6958" t="str">
            <v/>
          </cell>
          <cell r="N6958"/>
          <cell r="O6958"/>
          <cell r="P6958"/>
          <cell r="Q6958" t="str">
            <v/>
          </cell>
          <cell r="R6958"/>
          <cell r="S6958" t="str">
            <v/>
          </cell>
          <cell r="T6958"/>
          <cell r="U6958"/>
          <cell r="V6958" t="str">
            <v/>
          </cell>
        </row>
        <row r="6959">
          <cell r="A6959"/>
          <cell r="B6959" t="str">
            <v/>
          </cell>
          <cell r="C6959"/>
          <cell r="D6959" t="str">
            <v/>
          </cell>
          <cell r="E6959" t="str">
            <v/>
          </cell>
          <cell r="F6959" t="str">
            <v/>
          </cell>
          <cell r="G6959" t="str">
            <v/>
          </cell>
          <cell r="H6959" t="str">
            <v/>
          </cell>
          <cell r="I6959"/>
          <cell r="J6959"/>
          <cell r="K6959"/>
          <cell r="L6959"/>
          <cell r="M6959" t="str">
            <v/>
          </cell>
          <cell r="N6959"/>
          <cell r="O6959"/>
          <cell r="P6959"/>
          <cell r="Q6959" t="str">
            <v/>
          </cell>
          <cell r="R6959"/>
          <cell r="S6959" t="str">
            <v/>
          </cell>
          <cell r="T6959"/>
          <cell r="U6959"/>
          <cell r="V6959" t="str">
            <v/>
          </cell>
        </row>
        <row r="6960">
          <cell r="A6960"/>
          <cell r="B6960" t="str">
            <v/>
          </cell>
          <cell r="C6960"/>
          <cell r="D6960" t="str">
            <v/>
          </cell>
          <cell r="E6960" t="str">
            <v/>
          </cell>
          <cell r="F6960" t="str">
            <v/>
          </cell>
          <cell r="G6960" t="str">
            <v/>
          </cell>
          <cell r="H6960" t="str">
            <v/>
          </cell>
          <cell r="I6960"/>
          <cell r="J6960"/>
          <cell r="K6960"/>
          <cell r="L6960"/>
          <cell r="M6960" t="str">
            <v/>
          </cell>
          <cell r="N6960"/>
          <cell r="O6960"/>
          <cell r="P6960"/>
          <cell r="Q6960" t="str">
            <v/>
          </cell>
          <cell r="R6960"/>
          <cell r="S6960" t="str">
            <v/>
          </cell>
          <cell r="T6960"/>
          <cell r="U6960"/>
          <cell r="V6960" t="str">
            <v/>
          </cell>
        </row>
        <row r="6961">
          <cell r="A6961"/>
          <cell r="B6961" t="str">
            <v/>
          </cell>
          <cell r="C6961"/>
          <cell r="D6961" t="str">
            <v/>
          </cell>
          <cell r="E6961" t="str">
            <v/>
          </cell>
          <cell r="F6961" t="str">
            <v/>
          </cell>
          <cell r="G6961" t="str">
            <v/>
          </cell>
          <cell r="H6961" t="str">
            <v/>
          </cell>
          <cell r="I6961"/>
          <cell r="J6961"/>
          <cell r="K6961"/>
          <cell r="L6961"/>
          <cell r="M6961" t="str">
            <v/>
          </cell>
          <cell r="N6961"/>
          <cell r="O6961"/>
          <cell r="P6961"/>
          <cell r="Q6961" t="str">
            <v/>
          </cell>
          <cell r="R6961"/>
          <cell r="S6961" t="str">
            <v/>
          </cell>
          <cell r="T6961"/>
          <cell r="U6961"/>
          <cell r="V6961" t="str">
            <v/>
          </cell>
        </row>
        <row r="6962">
          <cell r="A6962"/>
          <cell r="B6962" t="str">
            <v/>
          </cell>
          <cell r="C6962"/>
          <cell r="D6962" t="str">
            <v/>
          </cell>
          <cell r="E6962" t="str">
            <v/>
          </cell>
          <cell r="F6962" t="str">
            <v/>
          </cell>
          <cell r="G6962" t="str">
            <v/>
          </cell>
          <cell r="H6962" t="str">
            <v/>
          </cell>
          <cell r="I6962"/>
          <cell r="J6962"/>
          <cell r="K6962"/>
          <cell r="L6962"/>
          <cell r="M6962" t="str">
            <v/>
          </cell>
          <cell r="N6962"/>
          <cell r="O6962"/>
          <cell r="P6962"/>
          <cell r="Q6962" t="str">
            <v/>
          </cell>
          <cell r="R6962"/>
          <cell r="S6962" t="str">
            <v/>
          </cell>
          <cell r="T6962"/>
          <cell r="U6962"/>
          <cell r="V6962" t="str">
            <v/>
          </cell>
        </row>
        <row r="6963">
          <cell r="A6963"/>
          <cell r="B6963" t="str">
            <v/>
          </cell>
          <cell r="C6963"/>
          <cell r="D6963" t="str">
            <v/>
          </cell>
          <cell r="E6963" t="str">
            <v/>
          </cell>
          <cell r="F6963" t="str">
            <v/>
          </cell>
          <cell r="G6963" t="str">
            <v/>
          </cell>
          <cell r="H6963" t="str">
            <v/>
          </cell>
          <cell r="I6963"/>
          <cell r="J6963"/>
          <cell r="K6963"/>
          <cell r="L6963"/>
          <cell r="M6963" t="str">
            <v/>
          </cell>
          <cell r="N6963"/>
          <cell r="O6963"/>
          <cell r="P6963"/>
          <cell r="Q6963" t="str">
            <v/>
          </cell>
          <cell r="R6963"/>
          <cell r="S6963" t="str">
            <v/>
          </cell>
          <cell r="T6963"/>
          <cell r="U6963"/>
          <cell r="V6963" t="str">
            <v/>
          </cell>
        </row>
        <row r="6964">
          <cell r="A6964"/>
          <cell r="B6964" t="str">
            <v/>
          </cell>
          <cell r="C6964"/>
          <cell r="D6964" t="str">
            <v/>
          </cell>
          <cell r="E6964" t="str">
            <v/>
          </cell>
          <cell r="F6964" t="str">
            <v/>
          </cell>
          <cell r="G6964" t="str">
            <v/>
          </cell>
          <cell r="H6964" t="str">
            <v/>
          </cell>
          <cell r="I6964"/>
          <cell r="J6964"/>
          <cell r="K6964"/>
          <cell r="L6964"/>
          <cell r="M6964" t="str">
            <v/>
          </cell>
          <cell r="N6964"/>
          <cell r="O6964"/>
          <cell r="P6964"/>
          <cell r="Q6964" t="str">
            <v/>
          </cell>
          <cell r="R6964"/>
          <cell r="S6964" t="str">
            <v/>
          </cell>
          <cell r="T6964"/>
          <cell r="U6964"/>
          <cell r="V6964" t="str">
            <v/>
          </cell>
        </row>
        <row r="6965">
          <cell r="A6965"/>
          <cell r="B6965" t="str">
            <v/>
          </cell>
          <cell r="C6965"/>
          <cell r="D6965" t="str">
            <v/>
          </cell>
          <cell r="E6965" t="str">
            <v/>
          </cell>
          <cell r="F6965" t="str">
            <v/>
          </cell>
          <cell r="G6965" t="str">
            <v/>
          </cell>
          <cell r="H6965" t="str">
            <v/>
          </cell>
          <cell r="I6965"/>
          <cell r="J6965"/>
          <cell r="K6965"/>
          <cell r="L6965"/>
          <cell r="M6965" t="str">
            <v/>
          </cell>
          <cell r="N6965"/>
          <cell r="O6965"/>
          <cell r="P6965"/>
          <cell r="Q6965" t="str">
            <v/>
          </cell>
          <cell r="R6965"/>
          <cell r="S6965" t="str">
            <v/>
          </cell>
          <cell r="T6965"/>
          <cell r="U6965"/>
          <cell r="V6965" t="str">
            <v/>
          </cell>
        </row>
        <row r="6966">
          <cell r="A6966"/>
          <cell r="B6966" t="str">
            <v/>
          </cell>
          <cell r="C6966"/>
          <cell r="D6966" t="str">
            <v/>
          </cell>
          <cell r="E6966" t="str">
            <v/>
          </cell>
          <cell r="F6966" t="str">
            <v/>
          </cell>
          <cell r="G6966" t="str">
            <v/>
          </cell>
          <cell r="H6966" t="str">
            <v/>
          </cell>
          <cell r="I6966"/>
          <cell r="J6966"/>
          <cell r="K6966"/>
          <cell r="L6966"/>
          <cell r="M6966" t="str">
            <v/>
          </cell>
          <cell r="N6966"/>
          <cell r="O6966"/>
          <cell r="P6966"/>
          <cell r="Q6966" t="str">
            <v/>
          </cell>
          <cell r="R6966"/>
          <cell r="S6966" t="str">
            <v/>
          </cell>
          <cell r="T6966"/>
          <cell r="U6966"/>
          <cell r="V6966" t="str">
            <v/>
          </cell>
        </row>
        <row r="6967">
          <cell r="A6967"/>
          <cell r="B6967" t="str">
            <v/>
          </cell>
          <cell r="C6967"/>
          <cell r="D6967" t="str">
            <v/>
          </cell>
          <cell r="E6967" t="str">
            <v/>
          </cell>
          <cell r="F6967" t="str">
            <v/>
          </cell>
          <cell r="G6967" t="str">
            <v/>
          </cell>
          <cell r="H6967" t="str">
            <v/>
          </cell>
          <cell r="I6967"/>
          <cell r="J6967"/>
          <cell r="K6967"/>
          <cell r="L6967"/>
          <cell r="M6967" t="str">
            <v/>
          </cell>
          <cell r="N6967"/>
          <cell r="O6967"/>
          <cell r="P6967"/>
          <cell r="Q6967" t="str">
            <v/>
          </cell>
          <cell r="R6967"/>
          <cell r="S6967" t="str">
            <v/>
          </cell>
          <cell r="T6967"/>
          <cell r="U6967"/>
          <cell r="V6967" t="str">
            <v/>
          </cell>
        </row>
        <row r="6968">
          <cell r="A6968"/>
          <cell r="B6968" t="str">
            <v/>
          </cell>
          <cell r="C6968"/>
          <cell r="D6968" t="str">
            <v/>
          </cell>
          <cell r="E6968" t="str">
            <v/>
          </cell>
          <cell r="F6968" t="str">
            <v/>
          </cell>
          <cell r="G6968" t="str">
            <v/>
          </cell>
          <cell r="H6968" t="str">
            <v/>
          </cell>
          <cell r="I6968"/>
          <cell r="J6968"/>
          <cell r="K6968"/>
          <cell r="L6968"/>
          <cell r="M6968" t="str">
            <v/>
          </cell>
          <cell r="N6968"/>
          <cell r="O6968"/>
          <cell r="P6968"/>
          <cell r="Q6968" t="str">
            <v/>
          </cell>
          <cell r="R6968"/>
          <cell r="S6968" t="str">
            <v/>
          </cell>
          <cell r="T6968"/>
          <cell r="U6968"/>
          <cell r="V6968" t="str">
            <v/>
          </cell>
        </row>
        <row r="6969">
          <cell r="A6969"/>
          <cell r="B6969" t="str">
            <v/>
          </cell>
          <cell r="C6969"/>
          <cell r="D6969" t="str">
            <v/>
          </cell>
          <cell r="E6969" t="str">
            <v/>
          </cell>
          <cell r="F6969" t="str">
            <v/>
          </cell>
          <cell r="G6969" t="str">
            <v/>
          </cell>
          <cell r="H6969" t="str">
            <v/>
          </cell>
          <cell r="I6969"/>
          <cell r="J6969"/>
          <cell r="K6969"/>
          <cell r="L6969"/>
          <cell r="M6969" t="str">
            <v/>
          </cell>
          <cell r="N6969"/>
          <cell r="O6969"/>
          <cell r="P6969"/>
          <cell r="Q6969" t="str">
            <v/>
          </cell>
          <cell r="R6969"/>
          <cell r="S6969" t="str">
            <v/>
          </cell>
          <cell r="T6969"/>
          <cell r="U6969"/>
          <cell r="V6969" t="str">
            <v/>
          </cell>
        </row>
        <row r="6970">
          <cell r="A6970"/>
          <cell r="B6970" t="str">
            <v/>
          </cell>
          <cell r="C6970"/>
          <cell r="D6970" t="str">
            <v/>
          </cell>
          <cell r="E6970" t="str">
            <v/>
          </cell>
          <cell r="F6970" t="str">
            <v/>
          </cell>
          <cell r="G6970" t="str">
            <v/>
          </cell>
          <cell r="H6970" t="str">
            <v/>
          </cell>
          <cell r="I6970"/>
          <cell r="J6970"/>
          <cell r="K6970"/>
          <cell r="L6970"/>
          <cell r="M6970" t="str">
            <v/>
          </cell>
          <cell r="N6970"/>
          <cell r="O6970"/>
          <cell r="P6970"/>
          <cell r="Q6970" t="str">
            <v/>
          </cell>
          <cell r="R6970"/>
          <cell r="S6970" t="str">
            <v/>
          </cell>
          <cell r="T6970"/>
          <cell r="U6970"/>
          <cell r="V6970" t="str">
            <v/>
          </cell>
        </row>
        <row r="6971">
          <cell r="A6971"/>
          <cell r="B6971" t="str">
            <v/>
          </cell>
          <cell r="C6971"/>
          <cell r="D6971" t="str">
            <v/>
          </cell>
          <cell r="E6971" t="str">
            <v/>
          </cell>
          <cell r="F6971" t="str">
            <v/>
          </cell>
          <cell r="G6971" t="str">
            <v/>
          </cell>
          <cell r="H6971" t="str">
            <v/>
          </cell>
          <cell r="I6971"/>
          <cell r="J6971"/>
          <cell r="K6971"/>
          <cell r="L6971"/>
          <cell r="M6971" t="str">
            <v/>
          </cell>
          <cell r="N6971"/>
          <cell r="O6971"/>
          <cell r="P6971"/>
          <cell r="Q6971" t="str">
            <v/>
          </cell>
          <cell r="R6971"/>
          <cell r="S6971" t="str">
            <v/>
          </cell>
          <cell r="T6971"/>
          <cell r="U6971"/>
          <cell r="V6971" t="str">
            <v/>
          </cell>
        </row>
        <row r="6972">
          <cell r="A6972"/>
          <cell r="B6972" t="str">
            <v/>
          </cell>
          <cell r="C6972"/>
          <cell r="D6972" t="str">
            <v/>
          </cell>
          <cell r="E6972" t="str">
            <v/>
          </cell>
          <cell r="F6972" t="str">
            <v/>
          </cell>
          <cell r="G6972" t="str">
            <v/>
          </cell>
          <cell r="H6972" t="str">
            <v/>
          </cell>
          <cell r="I6972"/>
          <cell r="J6972"/>
          <cell r="K6972"/>
          <cell r="L6972"/>
          <cell r="M6972" t="str">
            <v/>
          </cell>
          <cell r="N6972"/>
          <cell r="O6972"/>
          <cell r="P6972"/>
          <cell r="Q6972" t="str">
            <v/>
          </cell>
          <cell r="R6972"/>
          <cell r="S6972" t="str">
            <v/>
          </cell>
          <cell r="T6972"/>
          <cell r="U6972"/>
          <cell r="V6972" t="str">
            <v/>
          </cell>
        </row>
        <row r="6973">
          <cell r="A6973"/>
          <cell r="B6973" t="str">
            <v/>
          </cell>
          <cell r="C6973"/>
          <cell r="D6973" t="str">
            <v/>
          </cell>
          <cell r="E6973" t="str">
            <v/>
          </cell>
          <cell r="F6973" t="str">
            <v/>
          </cell>
          <cell r="G6973" t="str">
            <v/>
          </cell>
          <cell r="H6973" t="str">
            <v/>
          </cell>
          <cell r="I6973"/>
          <cell r="J6973"/>
          <cell r="K6973"/>
          <cell r="L6973"/>
          <cell r="M6973" t="str">
            <v/>
          </cell>
          <cell r="N6973"/>
          <cell r="O6973"/>
          <cell r="P6973"/>
          <cell r="Q6973" t="str">
            <v/>
          </cell>
          <cell r="R6973"/>
          <cell r="S6973" t="str">
            <v/>
          </cell>
          <cell r="T6973"/>
          <cell r="U6973"/>
          <cell r="V6973" t="str">
            <v/>
          </cell>
        </row>
        <row r="6974">
          <cell r="A6974"/>
          <cell r="B6974" t="str">
            <v/>
          </cell>
          <cell r="C6974"/>
          <cell r="D6974" t="str">
            <v/>
          </cell>
          <cell r="E6974" t="str">
            <v/>
          </cell>
          <cell r="F6974" t="str">
            <v/>
          </cell>
          <cell r="G6974" t="str">
            <v/>
          </cell>
          <cell r="H6974" t="str">
            <v/>
          </cell>
          <cell r="I6974"/>
          <cell r="J6974"/>
          <cell r="K6974"/>
          <cell r="L6974"/>
          <cell r="M6974" t="str">
            <v/>
          </cell>
          <cell r="N6974"/>
          <cell r="O6974"/>
          <cell r="P6974"/>
          <cell r="Q6974" t="str">
            <v/>
          </cell>
          <cell r="R6974"/>
          <cell r="S6974" t="str">
            <v/>
          </cell>
          <cell r="T6974"/>
          <cell r="U6974"/>
          <cell r="V6974" t="str">
            <v/>
          </cell>
        </row>
        <row r="6975">
          <cell r="A6975"/>
          <cell r="B6975" t="str">
            <v/>
          </cell>
          <cell r="C6975"/>
          <cell r="D6975" t="str">
            <v/>
          </cell>
          <cell r="E6975" t="str">
            <v/>
          </cell>
          <cell r="F6975" t="str">
            <v/>
          </cell>
          <cell r="G6975" t="str">
            <v/>
          </cell>
          <cell r="H6975" t="str">
            <v/>
          </cell>
          <cell r="I6975"/>
          <cell r="J6975"/>
          <cell r="K6975"/>
          <cell r="L6975"/>
          <cell r="M6975" t="str">
            <v/>
          </cell>
          <cell r="N6975"/>
          <cell r="O6975"/>
          <cell r="P6975"/>
          <cell r="Q6975" t="str">
            <v/>
          </cell>
          <cell r="R6975"/>
          <cell r="S6975" t="str">
            <v/>
          </cell>
          <cell r="T6975"/>
          <cell r="U6975"/>
          <cell r="V6975" t="str">
            <v/>
          </cell>
        </row>
        <row r="6976">
          <cell r="A6976"/>
          <cell r="B6976" t="str">
            <v/>
          </cell>
          <cell r="C6976"/>
          <cell r="D6976" t="str">
            <v/>
          </cell>
          <cell r="E6976" t="str">
            <v/>
          </cell>
          <cell r="F6976" t="str">
            <v/>
          </cell>
          <cell r="G6976" t="str">
            <v/>
          </cell>
          <cell r="H6976" t="str">
            <v/>
          </cell>
          <cell r="I6976"/>
          <cell r="J6976"/>
          <cell r="K6976"/>
          <cell r="L6976"/>
          <cell r="M6976" t="str">
            <v/>
          </cell>
          <cell r="N6976"/>
          <cell r="O6976"/>
          <cell r="P6976"/>
          <cell r="Q6976" t="str">
            <v/>
          </cell>
          <cell r="R6976"/>
          <cell r="S6976" t="str">
            <v/>
          </cell>
          <cell r="T6976"/>
          <cell r="U6976"/>
          <cell r="V6976" t="str">
            <v/>
          </cell>
        </row>
        <row r="6977">
          <cell r="A6977"/>
          <cell r="B6977" t="str">
            <v/>
          </cell>
          <cell r="C6977"/>
          <cell r="D6977" t="str">
            <v/>
          </cell>
          <cell r="E6977" t="str">
            <v/>
          </cell>
          <cell r="F6977" t="str">
            <v/>
          </cell>
          <cell r="G6977" t="str">
            <v/>
          </cell>
          <cell r="H6977" t="str">
            <v/>
          </cell>
          <cell r="I6977"/>
          <cell r="J6977"/>
          <cell r="K6977"/>
          <cell r="L6977"/>
          <cell r="M6977" t="str">
            <v/>
          </cell>
          <cell r="N6977"/>
          <cell r="O6977"/>
          <cell r="P6977"/>
          <cell r="Q6977" t="str">
            <v/>
          </cell>
          <cell r="R6977"/>
          <cell r="S6977" t="str">
            <v/>
          </cell>
          <cell r="T6977"/>
          <cell r="U6977"/>
          <cell r="V6977" t="str">
            <v/>
          </cell>
        </row>
        <row r="6978">
          <cell r="A6978"/>
          <cell r="B6978" t="str">
            <v/>
          </cell>
          <cell r="C6978"/>
          <cell r="D6978" t="str">
            <v/>
          </cell>
          <cell r="E6978" t="str">
            <v/>
          </cell>
          <cell r="F6978" t="str">
            <v/>
          </cell>
          <cell r="G6978" t="str">
            <v/>
          </cell>
          <cell r="H6978" t="str">
            <v/>
          </cell>
          <cell r="I6978"/>
          <cell r="J6978"/>
          <cell r="K6978"/>
          <cell r="L6978"/>
          <cell r="M6978" t="str">
            <v/>
          </cell>
          <cell r="N6978"/>
          <cell r="O6978"/>
          <cell r="P6978"/>
          <cell r="Q6978" t="str">
            <v/>
          </cell>
          <cell r="R6978"/>
          <cell r="S6978" t="str">
            <v/>
          </cell>
          <cell r="T6978"/>
          <cell r="U6978"/>
          <cell r="V6978" t="str">
            <v/>
          </cell>
        </row>
        <row r="6979">
          <cell r="A6979"/>
          <cell r="B6979" t="str">
            <v/>
          </cell>
          <cell r="C6979"/>
          <cell r="D6979" t="str">
            <v/>
          </cell>
          <cell r="E6979" t="str">
            <v/>
          </cell>
          <cell r="F6979" t="str">
            <v/>
          </cell>
          <cell r="G6979" t="str">
            <v/>
          </cell>
          <cell r="H6979" t="str">
            <v/>
          </cell>
          <cell r="I6979"/>
          <cell r="J6979"/>
          <cell r="K6979"/>
          <cell r="L6979"/>
          <cell r="M6979" t="str">
            <v/>
          </cell>
          <cell r="N6979"/>
          <cell r="O6979"/>
          <cell r="P6979"/>
          <cell r="Q6979" t="str">
            <v/>
          </cell>
          <cell r="R6979"/>
          <cell r="S6979" t="str">
            <v/>
          </cell>
          <cell r="T6979"/>
          <cell r="U6979"/>
          <cell r="V6979" t="str">
            <v/>
          </cell>
        </row>
        <row r="6980">
          <cell r="A6980"/>
          <cell r="B6980" t="str">
            <v/>
          </cell>
          <cell r="C6980"/>
          <cell r="D6980" t="str">
            <v/>
          </cell>
          <cell r="E6980" t="str">
            <v/>
          </cell>
          <cell r="F6980" t="str">
            <v/>
          </cell>
          <cell r="G6980" t="str">
            <v/>
          </cell>
          <cell r="H6980" t="str">
            <v/>
          </cell>
          <cell r="I6980"/>
          <cell r="J6980"/>
          <cell r="K6980"/>
          <cell r="L6980"/>
          <cell r="M6980" t="str">
            <v/>
          </cell>
          <cell r="N6980"/>
          <cell r="O6980"/>
          <cell r="P6980"/>
          <cell r="Q6980" t="str">
            <v/>
          </cell>
          <cell r="R6980"/>
          <cell r="S6980" t="str">
            <v/>
          </cell>
          <cell r="T6980"/>
          <cell r="U6980"/>
          <cell r="V6980" t="str">
            <v/>
          </cell>
        </row>
        <row r="6981">
          <cell r="A6981"/>
          <cell r="B6981" t="str">
            <v/>
          </cell>
          <cell r="C6981"/>
          <cell r="D6981" t="str">
            <v/>
          </cell>
          <cell r="E6981" t="str">
            <v/>
          </cell>
          <cell r="F6981" t="str">
            <v/>
          </cell>
          <cell r="G6981" t="str">
            <v/>
          </cell>
          <cell r="H6981" t="str">
            <v/>
          </cell>
          <cell r="I6981"/>
          <cell r="J6981"/>
          <cell r="K6981"/>
          <cell r="L6981"/>
          <cell r="M6981" t="str">
            <v/>
          </cell>
          <cell r="N6981"/>
          <cell r="O6981"/>
          <cell r="P6981"/>
          <cell r="Q6981" t="str">
            <v/>
          </cell>
          <cell r="R6981"/>
          <cell r="S6981" t="str">
            <v/>
          </cell>
          <cell r="T6981"/>
          <cell r="U6981"/>
          <cell r="V6981" t="str">
            <v/>
          </cell>
        </row>
        <row r="6982">
          <cell r="A6982"/>
          <cell r="B6982" t="str">
            <v/>
          </cell>
          <cell r="C6982"/>
          <cell r="D6982" t="str">
            <v/>
          </cell>
          <cell r="E6982" t="str">
            <v/>
          </cell>
          <cell r="F6982" t="str">
            <v/>
          </cell>
          <cell r="G6982" t="str">
            <v/>
          </cell>
          <cell r="H6982" t="str">
            <v/>
          </cell>
          <cell r="I6982"/>
          <cell r="J6982"/>
          <cell r="K6982"/>
          <cell r="L6982"/>
          <cell r="M6982" t="str">
            <v/>
          </cell>
          <cell r="N6982"/>
          <cell r="O6982"/>
          <cell r="P6982"/>
          <cell r="Q6982" t="str">
            <v/>
          </cell>
          <cell r="R6982"/>
          <cell r="S6982" t="str">
            <v/>
          </cell>
          <cell r="T6982"/>
          <cell r="U6982"/>
          <cell r="V6982" t="str">
            <v/>
          </cell>
        </row>
        <row r="6983">
          <cell r="A6983"/>
          <cell r="B6983" t="str">
            <v/>
          </cell>
          <cell r="C6983"/>
          <cell r="D6983" t="str">
            <v/>
          </cell>
          <cell r="E6983" t="str">
            <v/>
          </cell>
          <cell r="F6983" t="str">
            <v/>
          </cell>
          <cell r="G6983" t="str">
            <v/>
          </cell>
          <cell r="H6983" t="str">
            <v/>
          </cell>
          <cell r="I6983"/>
          <cell r="J6983"/>
          <cell r="K6983"/>
          <cell r="L6983"/>
          <cell r="M6983" t="str">
            <v/>
          </cell>
          <cell r="N6983"/>
          <cell r="O6983"/>
          <cell r="P6983"/>
          <cell r="Q6983" t="str">
            <v/>
          </cell>
          <cell r="R6983"/>
          <cell r="S6983" t="str">
            <v/>
          </cell>
          <cell r="T6983"/>
          <cell r="U6983"/>
          <cell r="V6983" t="str">
            <v/>
          </cell>
        </row>
        <row r="6984">
          <cell r="A6984"/>
          <cell r="B6984" t="str">
            <v/>
          </cell>
          <cell r="C6984"/>
          <cell r="D6984" t="str">
            <v/>
          </cell>
          <cell r="E6984" t="str">
            <v/>
          </cell>
          <cell r="F6984" t="str">
            <v/>
          </cell>
          <cell r="G6984" t="str">
            <v/>
          </cell>
          <cell r="H6984" t="str">
            <v/>
          </cell>
          <cell r="I6984"/>
          <cell r="J6984"/>
          <cell r="K6984"/>
          <cell r="L6984"/>
          <cell r="M6984" t="str">
            <v/>
          </cell>
          <cell r="N6984"/>
          <cell r="O6984"/>
          <cell r="P6984"/>
          <cell r="Q6984" t="str">
            <v/>
          </cell>
          <cell r="R6984"/>
          <cell r="S6984" t="str">
            <v/>
          </cell>
          <cell r="T6984"/>
          <cell r="U6984"/>
          <cell r="V6984" t="str">
            <v/>
          </cell>
        </row>
        <row r="6985">
          <cell r="A6985"/>
          <cell r="B6985" t="str">
            <v/>
          </cell>
          <cell r="C6985"/>
          <cell r="D6985" t="str">
            <v/>
          </cell>
          <cell r="E6985" t="str">
            <v/>
          </cell>
          <cell r="F6985" t="str">
            <v/>
          </cell>
          <cell r="G6985" t="str">
            <v/>
          </cell>
          <cell r="H6985" t="str">
            <v/>
          </cell>
          <cell r="I6985"/>
          <cell r="J6985"/>
          <cell r="K6985"/>
          <cell r="L6985"/>
          <cell r="M6985" t="str">
            <v/>
          </cell>
          <cell r="N6985"/>
          <cell r="O6985"/>
          <cell r="P6985"/>
          <cell r="Q6985" t="str">
            <v/>
          </cell>
          <cell r="R6985"/>
          <cell r="S6985" t="str">
            <v/>
          </cell>
          <cell r="T6985"/>
          <cell r="U6985"/>
          <cell r="V6985" t="str">
            <v/>
          </cell>
        </row>
        <row r="6986">
          <cell r="A6986"/>
          <cell r="B6986" t="str">
            <v/>
          </cell>
          <cell r="C6986"/>
          <cell r="D6986" t="str">
            <v/>
          </cell>
          <cell r="E6986" t="str">
            <v/>
          </cell>
          <cell r="F6986" t="str">
            <v/>
          </cell>
          <cell r="G6986" t="str">
            <v/>
          </cell>
          <cell r="H6986" t="str">
            <v/>
          </cell>
          <cell r="I6986"/>
          <cell r="J6986"/>
          <cell r="K6986"/>
          <cell r="L6986"/>
          <cell r="M6986" t="str">
            <v/>
          </cell>
          <cell r="N6986"/>
          <cell r="O6986"/>
          <cell r="P6986"/>
          <cell r="Q6986" t="str">
            <v/>
          </cell>
          <cell r="R6986"/>
          <cell r="S6986" t="str">
            <v/>
          </cell>
          <cell r="T6986"/>
          <cell r="U6986"/>
          <cell r="V6986" t="str">
            <v/>
          </cell>
        </row>
        <row r="6987">
          <cell r="A6987"/>
          <cell r="B6987" t="str">
            <v/>
          </cell>
          <cell r="C6987"/>
          <cell r="D6987" t="str">
            <v/>
          </cell>
          <cell r="E6987" t="str">
            <v/>
          </cell>
          <cell r="F6987" t="str">
            <v/>
          </cell>
          <cell r="G6987" t="str">
            <v/>
          </cell>
          <cell r="H6987" t="str">
            <v/>
          </cell>
          <cell r="I6987"/>
          <cell r="J6987"/>
          <cell r="K6987"/>
          <cell r="L6987"/>
          <cell r="M6987" t="str">
            <v/>
          </cell>
          <cell r="N6987"/>
          <cell r="O6987"/>
          <cell r="P6987"/>
          <cell r="Q6987" t="str">
            <v/>
          </cell>
          <cell r="R6987"/>
          <cell r="S6987" t="str">
            <v/>
          </cell>
          <cell r="T6987"/>
          <cell r="U6987"/>
          <cell r="V6987" t="str">
            <v/>
          </cell>
        </row>
        <row r="6988">
          <cell r="A6988"/>
          <cell r="B6988" t="str">
            <v/>
          </cell>
          <cell r="C6988"/>
          <cell r="D6988" t="str">
            <v/>
          </cell>
          <cell r="E6988" t="str">
            <v/>
          </cell>
          <cell r="F6988" t="str">
            <v/>
          </cell>
          <cell r="G6988" t="str">
            <v/>
          </cell>
          <cell r="H6988" t="str">
            <v/>
          </cell>
          <cell r="I6988"/>
          <cell r="J6988"/>
          <cell r="K6988"/>
          <cell r="L6988"/>
          <cell r="M6988" t="str">
            <v/>
          </cell>
          <cell r="N6988"/>
          <cell r="O6988"/>
          <cell r="P6988"/>
          <cell r="Q6988" t="str">
            <v/>
          </cell>
          <cell r="R6988"/>
          <cell r="S6988" t="str">
            <v/>
          </cell>
          <cell r="T6988"/>
          <cell r="U6988"/>
          <cell r="V6988" t="str">
            <v/>
          </cell>
        </row>
        <row r="6989">
          <cell r="A6989"/>
          <cell r="B6989" t="str">
            <v/>
          </cell>
          <cell r="C6989"/>
          <cell r="D6989" t="str">
            <v/>
          </cell>
          <cell r="E6989" t="str">
            <v/>
          </cell>
          <cell r="F6989" t="str">
            <v/>
          </cell>
          <cell r="G6989" t="str">
            <v/>
          </cell>
          <cell r="H6989" t="str">
            <v/>
          </cell>
          <cell r="I6989"/>
          <cell r="J6989"/>
          <cell r="K6989"/>
          <cell r="L6989"/>
          <cell r="M6989" t="str">
            <v/>
          </cell>
          <cell r="N6989"/>
          <cell r="O6989"/>
          <cell r="P6989"/>
          <cell r="Q6989" t="str">
            <v/>
          </cell>
          <cell r="R6989"/>
          <cell r="S6989" t="str">
            <v/>
          </cell>
          <cell r="T6989"/>
          <cell r="U6989"/>
          <cell r="V6989" t="str">
            <v/>
          </cell>
        </row>
        <row r="6990">
          <cell r="A6990"/>
          <cell r="B6990" t="str">
            <v/>
          </cell>
          <cell r="C6990"/>
          <cell r="D6990" t="str">
            <v/>
          </cell>
          <cell r="E6990" t="str">
            <v/>
          </cell>
          <cell r="F6990" t="str">
            <v/>
          </cell>
          <cell r="G6990" t="str">
            <v/>
          </cell>
          <cell r="H6990" t="str">
            <v/>
          </cell>
          <cell r="I6990"/>
          <cell r="J6990"/>
          <cell r="K6990"/>
          <cell r="L6990"/>
          <cell r="M6990" t="str">
            <v/>
          </cell>
          <cell r="N6990"/>
          <cell r="O6990"/>
          <cell r="P6990"/>
          <cell r="Q6990" t="str">
            <v/>
          </cell>
          <cell r="R6990"/>
          <cell r="S6990" t="str">
            <v/>
          </cell>
          <cell r="T6990"/>
          <cell r="U6990"/>
          <cell r="V6990" t="str">
            <v/>
          </cell>
        </row>
        <row r="6991">
          <cell r="A6991"/>
          <cell r="B6991" t="str">
            <v/>
          </cell>
          <cell r="C6991"/>
          <cell r="D6991" t="str">
            <v/>
          </cell>
          <cell r="E6991" t="str">
            <v/>
          </cell>
          <cell r="F6991" t="str">
            <v/>
          </cell>
          <cell r="G6991" t="str">
            <v/>
          </cell>
          <cell r="H6991" t="str">
            <v/>
          </cell>
          <cell r="I6991"/>
          <cell r="J6991"/>
          <cell r="K6991"/>
          <cell r="L6991"/>
          <cell r="M6991" t="str">
            <v/>
          </cell>
          <cell r="N6991"/>
          <cell r="O6991"/>
          <cell r="P6991"/>
          <cell r="Q6991" t="str">
            <v/>
          </cell>
          <cell r="R6991"/>
          <cell r="S6991" t="str">
            <v/>
          </cell>
          <cell r="T6991"/>
          <cell r="U6991"/>
          <cell r="V6991" t="str">
            <v/>
          </cell>
        </row>
        <row r="6992">
          <cell r="A6992"/>
          <cell r="B6992" t="str">
            <v/>
          </cell>
          <cell r="C6992"/>
          <cell r="D6992" t="str">
            <v/>
          </cell>
          <cell r="E6992" t="str">
            <v/>
          </cell>
          <cell r="F6992" t="str">
            <v/>
          </cell>
          <cell r="G6992" t="str">
            <v/>
          </cell>
          <cell r="H6992" t="str">
            <v/>
          </cell>
          <cell r="I6992"/>
          <cell r="J6992"/>
          <cell r="K6992"/>
          <cell r="L6992"/>
          <cell r="M6992" t="str">
            <v/>
          </cell>
          <cell r="N6992"/>
          <cell r="O6992"/>
          <cell r="P6992"/>
          <cell r="Q6992" t="str">
            <v/>
          </cell>
          <cell r="R6992"/>
          <cell r="S6992" t="str">
            <v/>
          </cell>
          <cell r="T6992"/>
          <cell r="U6992"/>
          <cell r="V6992" t="str">
            <v/>
          </cell>
        </row>
        <row r="6993">
          <cell r="A6993"/>
          <cell r="B6993" t="str">
            <v/>
          </cell>
          <cell r="C6993"/>
          <cell r="D6993" t="str">
            <v/>
          </cell>
          <cell r="E6993" t="str">
            <v/>
          </cell>
          <cell r="F6993" t="str">
            <v/>
          </cell>
          <cell r="G6993" t="str">
            <v/>
          </cell>
          <cell r="H6993" t="str">
            <v/>
          </cell>
          <cell r="I6993"/>
          <cell r="J6993"/>
          <cell r="K6993"/>
          <cell r="L6993"/>
          <cell r="M6993" t="str">
            <v/>
          </cell>
          <cell r="N6993"/>
          <cell r="O6993"/>
          <cell r="P6993"/>
          <cell r="Q6993" t="str">
            <v/>
          </cell>
          <cell r="R6993"/>
          <cell r="S6993" t="str">
            <v/>
          </cell>
          <cell r="T6993"/>
          <cell r="U6993"/>
          <cell r="V6993" t="str">
            <v/>
          </cell>
        </row>
        <row r="6994">
          <cell r="A6994"/>
          <cell r="B6994" t="str">
            <v/>
          </cell>
          <cell r="C6994"/>
          <cell r="D6994" t="str">
            <v/>
          </cell>
          <cell r="E6994" t="str">
            <v/>
          </cell>
          <cell r="F6994" t="str">
            <v/>
          </cell>
          <cell r="G6994" t="str">
            <v/>
          </cell>
          <cell r="H6994" t="str">
            <v/>
          </cell>
          <cell r="I6994"/>
          <cell r="J6994"/>
          <cell r="K6994"/>
          <cell r="L6994"/>
          <cell r="M6994" t="str">
            <v/>
          </cell>
          <cell r="N6994"/>
          <cell r="O6994"/>
          <cell r="P6994"/>
          <cell r="Q6994" t="str">
            <v/>
          </cell>
          <cell r="R6994"/>
          <cell r="S6994" t="str">
            <v/>
          </cell>
          <cell r="T6994"/>
          <cell r="U6994"/>
          <cell r="V6994" t="str">
            <v/>
          </cell>
        </row>
        <row r="6995">
          <cell r="A6995"/>
          <cell r="B6995" t="str">
            <v/>
          </cell>
          <cell r="C6995"/>
          <cell r="D6995" t="str">
            <v/>
          </cell>
          <cell r="E6995" t="str">
            <v/>
          </cell>
          <cell r="F6995" t="str">
            <v/>
          </cell>
          <cell r="G6995" t="str">
            <v/>
          </cell>
          <cell r="H6995" t="str">
            <v/>
          </cell>
          <cell r="I6995"/>
          <cell r="J6995"/>
          <cell r="K6995"/>
          <cell r="L6995"/>
          <cell r="M6995" t="str">
            <v/>
          </cell>
          <cell r="N6995"/>
          <cell r="O6995"/>
          <cell r="P6995"/>
          <cell r="Q6995" t="str">
            <v/>
          </cell>
          <cell r="R6995"/>
          <cell r="S6995" t="str">
            <v/>
          </cell>
          <cell r="T6995"/>
          <cell r="U6995"/>
          <cell r="V6995" t="str">
            <v/>
          </cell>
        </row>
        <row r="6996">
          <cell r="A6996"/>
          <cell r="B6996" t="str">
            <v/>
          </cell>
          <cell r="C6996"/>
          <cell r="D6996" t="str">
            <v/>
          </cell>
          <cell r="E6996" t="str">
            <v/>
          </cell>
          <cell r="F6996" t="str">
            <v/>
          </cell>
          <cell r="G6996" t="str">
            <v/>
          </cell>
          <cell r="H6996" t="str">
            <v/>
          </cell>
          <cell r="I6996"/>
          <cell r="J6996"/>
          <cell r="K6996"/>
          <cell r="L6996"/>
          <cell r="M6996" t="str">
            <v/>
          </cell>
          <cell r="N6996"/>
          <cell r="O6996"/>
          <cell r="P6996"/>
          <cell r="Q6996" t="str">
            <v/>
          </cell>
          <cell r="R6996"/>
          <cell r="S6996" t="str">
            <v/>
          </cell>
          <cell r="T6996"/>
          <cell r="U6996"/>
          <cell r="V6996" t="str">
            <v/>
          </cell>
        </row>
        <row r="6997">
          <cell r="A6997"/>
          <cell r="B6997" t="str">
            <v/>
          </cell>
          <cell r="C6997"/>
          <cell r="D6997" t="str">
            <v/>
          </cell>
          <cell r="E6997" t="str">
            <v/>
          </cell>
          <cell r="F6997" t="str">
            <v/>
          </cell>
          <cell r="G6997" t="str">
            <v/>
          </cell>
          <cell r="H6997" t="str">
            <v/>
          </cell>
          <cell r="I6997"/>
          <cell r="J6997"/>
          <cell r="K6997"/>
          <cell r="L6997"/>
          <cell r="M6997" t="str">
            <v/>
          </cell>
          <cell r="N6997"/>
          <cell r="O6997"/>
          <cell r="P6997"/>
          <cell r="Q6997" t="str">
            <v/>
          </cell>
          <cell r="R6997"/>
          <cell r="S6997" t="str">
            <v/>
          </cell>
          <cell r="T6997"/>
          <cell r="U6997"/>
          <cell r="V6997" t="str">
            <v/>
          </cell>
        </row>
        <row r="6998">
          <cell r="A6998"/>
          <cell r="B6998" t="str">
            <v/>
          </cell>
          <cell r="C6998"/>
          <cell r="D6998" t="str">
            <v/>
          </cell>
          <cell r="E6998" t="str">
            <v/>
          </cell>
          <cell r="F6998" t="str">
            <v/>
          </cell>
          <cell r="G6998" t="str">
            <v/>
          </cell>
          <cell r="H6998" t="str">
            <v/>
          </cell>
          <cell r="I6998"/>
          <cell r="J6998"/>
          <cell r="K6998"/>
          <cell r="L6998"/>
          <cell r="M6998" t="str">
            <v/>
          </cell>
          <cell r="N6998"/>
          <cell r="O6998"/>
          <cell r="P6998"/>
          <cell r="Q6998" t="str">
            <v/>
          </cell>
          <cell r="R6998"/>
          <cell r="S6998" t="str">
            <v/>
          </cell>
          <cell r="T6998"/>
          <cell r="U6998"/>
          <cell r="V6998" t="str">
            <v/>
          </cell>
        </row>
        <row r="6999">
          <cell r="A6999"/>
          <cell r="B6999" t="str">
            <v/>
          </cell>
          <cell r="C6999"/>
          <cell r="D6999" t="str">
            <v/>
          </cell>
          <cell r="E6999" t="str">
            <v/>
          </cell>
          <cell r="F6999" t="str">
            <v/>
          </cell>
          <cell r="G6999" t="str">
            <v/>
          </cell>
          <cell r="H6999" t="str">
            <v/>
          </cell>
          <cell r="I6999"/>
          <cell r="J6999"/>
          <cell r="K6999"/>
          <cell r="L6999"/>
          <cell r="M6999" t="str">
            <v/>
          </cell>
          <cell r="N6999"/>
          <cell r="O6999"/>
          <cell r="P6999"/>
          <cell r="Q6999" t="str">
            <v/>
          </cell>
          <cell r="R6999"/>
          <cell r="S6999" t="str">
            <v/>
          </cell>
          <cell r="T6999"/>
          <cell r="U6999"/>
          <cell r="V6999" t="str">
            <v/>
          </cell>
        </row>
        <row r="7000">
          <cell r="A7000"/>
          <cell r="B7000" t="str">
            <v/>
          </cell>
          <cell r="C7000"/>
          <cell r="D7000" t="str">
            <v/>
          </cell>
          <cell r="E7000" t="str">
            <v/>
          </cell>
          <cell r="F7000" t="str">
            <v/>
          </cell>
          <cell r="G7000" t="str">
            <v/>
          </cell>
          <cell r="H7000" t="str">
            <v/>
          </cell>
          <cell r="I7000"/>
          <cell r="J7000"/>
          <cell r="K7000"/>
          <cell r="L7000"/>
          <cell r="M7000" t="str">
            <v/>
          </cell>
          <cell r="N7000"/>
          <cell r="O7000"/>
          <cell r="P7000"/>
          <cell r="Q7000" t="str">
            <v/>
          </cell>
          <cell r="R7000"/>
          <cell r="S7000" t="str">
            <v/>
          </cell>
          <cell r="T7000"/>
          <cell r="U7000"/>
          <cell r="V7000" t="str">
            <v/>
          </cell>
        </row>
        <row r="7001">
          <cell r="A7001"/>
          <cell r="B7001" t="str">
            <v/>
          </cell>
          <cell r="C7001"/>
          <cell r="D7001" t="str">
            <v/>
          </cell>
          <cell r="E7001" t="str">
            <v/>
          </cell>
          <cell r="F7001" t="str">
            <v/>
          </cell>
          <cell r="G7001" t="str">
            <v/>
          </cell>
          <cell r="H7001" t="str">
            <v/>
          </cell>
          <cell r="I7001"/>
          <cell r="J7001"/>
          <cell r="K7001"/>
          <cell r="L7001"/>
          <cell r="M7001" t="str">
            <v/>
          </cell>
          <cell r="N7001"/>
          <cell r="O7001"/>
          <cell r="P7001"/>
          <cell r="Q7001" t="str">
            <v/>
          </cell>
          <cell r="R7001"/>
          <cell r="S7001" t="str">
            <v/>
          </cell>
          <cell r="T7001"/>
          <cell r="U7001"/>
          <cell r="V7001" t="str">
            <v/>
          </cell>
        </row>
        <row r="7002">
          <cell r="A7002"/>
          <cell r="B7002" t="str">
            <v/>
          </cell>
          <cell r="C7002"/>
          <cell r="D7002" t="str">
            <v/>
          </cell>
          <cell r="E7002" t="str">
            <v/>
          </cell>
          <cell r="F7002" t="str">
            <v/>
          </cell>
          <cell r="G7002" t="str">
            <v/>
          </cell>
          <cell r="H7002" t="str">
            <v/>
          </cell>
          <cell r="I7002"/>
          <cell r="J7002"/>
          <cell r="K7002"/>
          <cell r="L7002"/>
          <cell r="M7002" t="str">
            <v/>
          </cell>
          <cell r="N7002"/>
          <cell r="O7002"/>
          <cell r="P7002"/>
          <cell r="Q7002" t="str">
            <v/>
          </cell>
          <cell r="R7002"/>
          <cell r="S7002" t="str">
            <v/>
          </cell>
          <cell r="T7002"/>
          <cell r="U7002"/>
          <cell r="V7002" t="str">
            <v/>
          </cell>
        </row>
        <row r="7003">
          <cell r="A7003"/>
          <cell r="B7003" t="str">
            <v/>
          </cell>
          <cell r="C7003"/>
          <cell r="D7003" t="str">
            <v/>
          </cell>
          <cell r="E7003" t="str">
            <v/>
          </cell>
          <cell r="F7003" t="str">
            <v/>
          </cell>
          <cell r="G7003" t="str">
            <v/>
          </cell>
          <cell r="H7003" t="str">
            <v/>
          </cell>
          <cell r="I7003"/>
          <cell r="J7003"/>
          <cell r="K7003"/>
          <cell r="L7003"/>
          <cell r="M7003" t="str">
            <v/>
          </cell>
          <cell r="N7003"/>
          <cell r="O7003"/>
          <cell r="P7003"/>
          <cell r="Q7003" t="str">
            <v/>
          </cell>
          <cell r="R7003"/>
          <cell r="S7003" t="str">
            <v/>
          </cell>
          <cell r="T7003"/>
          <cell r="U7003"/>
          <cell r="V7003" t="str">
            <v/>
          </cell>
        </row>
        <row r="7004">
          <cell r="A7004"/>
          <cell r="B7004" t="str">
            <v/>
          </cell>
          <cell r="C7004"/>
          <cell r="D7004" t="str">
            <v/>
          </cell>
          <cell r="E7004" t="str">
            <v/>
          </cell>
          <cell r="F7004" t="str">
            <v/>
          </cell>
          <cell r="G7004" t="str">
            <v/>
          </cell>
          <cell r="H7004" t="str">
            <v/>
          </cell>
          <cell r="I7004"/>
          <cell r="J7004"/>
          <cell r="K7004"/>
          <cell r="L7004"/>
          <cell r="M7004" t="str">
            <v/>
          </cell>
          <cell r="N7004"/>
          <cell r="O7004"/>
          <cell r="P7004"/>
          <cell r="Q7004" t="str">
            <v/>
          </cell>
          <cell r="R7004"/>
          <cell r="S7004" t="str">
            <v/>
          </cell>
          <cell r="T7004"/>
          <cell r="U7004"/>
          <cell r="V7004" t="str">
            <v/>
          </cell>
        </row>
        <row r="7005">
          <cell r="A7005"/>
          <cell r="B7005" t="str">
            <v/>
          </cell>
          <cell r="C7005"/>
          <cell r="D7005" t="str">
            <v/>
          </cell>
          <cell r="E7005" t="str">
            <v/>
          </cell>
          <cell r="F7005" t="str">
            <v/>
          </cell>
          <cell r="G7005" t="str">
            <v/>
          </cell>
          <cell r="H7005" t="str">
            <v/>
          </cell>
          <cell r="I7005"/>
          <cell r="J7005"/>
          <cell r="K7005"/>
          <cell r="L7005"/>
          <cell r="M7005" t="str">
            <v/>
          </cell>
          <cell r="N7005"/>
          <cell r="O7005"/>
          <cell r="P7005"/>
          <cell r="Q7005" t="str">
            <v/>
          </cell>
          <cell r="R7005"/>
          <cell r="S7005" t="str">
            <v/>
          </cell>
          <cell r="T7005"/>
          <cell r="U7005"/>
          <cell r="V7005" t="str">
            <v/>
          </cell>
        </row>
        <row r="7006">
          <cell r="A7006"/>
          <cell r="B7006" t="str">
            <v/>
          </cell>
          <cell r="C7006"/>
          <cell r="D7006" t="str">
            <v/>
          </cell>
          <cell r="E7006" t="str">
            <v/>
          </cell>
          <cell r="F7006" t="str">
            <v/>
          </cell>
          <cell r="G7006" t="str">
            <v/>
          </cell>
          <cell r="H7006" t="str">
            <v/>
          </cell>
          <cell r="I7006"/>
          <cell r="J7006"/>
          <cell r="K7006"/>
          <cell r="L7006"/>
          <cell r="M7006" t="str">
            <v/>
          </cell>
          <cell r="N7006"/>
          <cell r="O7006"/>
          <cell r="P7006"/>
          <cell r="Q7006" t="str">
            <v/>
          </cell>
          <cell r="R7006"/>
          <cell r="S7006" t="str">
            <v/>
          </cell>
          <cell r="T7006"/>
          <cell r="U7006"/>
          <cell r="V7006" t="str">
            <v/>
          </cell>
        </row>
        <row r="7007">
          <cell r="A7007"/>
          <cell r="B7007" t="str">
            <v/>
          </cell>
          <cell r="C7007"/>
          <cell r="D7007" t="str">
            <v/>
          </cell>
          <cell r="E7007" t="str">
            <v/>
          </cell>
          <cell r="F7007" t="str">
            <v/>
          </cell>
          <cell r="G7007" t="str">
            <v/>
          </cell>
          <cell r="H7007" t="str">
            <v/>
          </cell>
          <cell r="I7007"/>
          <cell r="J7007"/>
          <cell r="K7007"/>
          <cell r="L7007"/>
          <cell r="M7007" t="str">
            <v/>
          </cell>
          <cell r="N7007"/>
          <cell r="O7007"/>
          <cell r="P7007"/>
          <cell r="Q7007" t="str">
            <v/>
          </cell>
          <cell r="R7007"/>
          <cell r="S7007" t="str">
            <v/>
          </cell>
          <cell r="T7007"/>
          <cell r="U7007"/>
          <cell r="V7007" t="str">
            <v/>
          </cell>
        </row>
        <row r="7008">
          <cell r="A7008"/>
          <cell r="B7008" t="str">
            <v/>
          </cell>
          <cell r="C7008"/>
          <cell r="D7008" t="str">
            <v/>
          </cell>
          <cell r="E7008" t="str">
            <v/>
          </cell>
          <cell r="F7008" t="str">
            <v/>
          </cell>
          <cell r="G7008" t="str">
            <v/>
          </cell>
          <cell r="H7008" t="str">
            <v/>
          </cell>
          <cell r="I7008"/>
          <cell r="J7008"/>
          <cell r="K7008"/>
          <cell r="L7008"/>
          <cell r="M7008" t="str">
            <v/>
          </cell>
          <cell r="N7008"/>
          <cell r="O7008"/>
          <cell r="P7008"/>
          <cell r="Q7008" t="str">
            <v/>
          </cell>
          <cell r="R7008"/>
          <cell r="S7008" t="str">
            <v/>
          </cell>
          <cell r="T7008"/>
          <cell r="U7008"/>
          <cell r="V7008" t="str">
            <v/>
          </cell>
        </row>
        <row r="7009">
          <cell r="A7009"/>
          <cell r="B7009" t="str">
            <v/>
          </cell>
          <cell r="C7009"/>
          <cell r="D7009" t="str">
            <v/>
          </cell>
          <cell r="E7009" t="str">
            <v/>
          </cell>
          <cell r="F7009" t="str">
            <v/>
          </cell>
          <cell r="G7009" t="str">
            <v/>
          </cell>
          <cell r="H7009" t="str">
            <v/>
          </cell>
          <cell r="I7009"/>
          <cell r="J7009"/>
          <cell r="K7009"/>
          <cell r="L7009"/>
          <cell r="M7009" t="str">
            <v/>
          </cell>
          <cell r="N7009"/>
          <cell r="O7009"/>
          <cell r="P7009"/>
          <cell r="Q7009" t="str">
            <v/>
          </cell>
          <cell r="R7009"/>
          <cell r="S7009" t="str">
            <v/>
          </cell>
          <cell r="T7009"/>
          <cell r="U7009"/>
          <cell r="V7009" t="str">
            <v/>
          </cell>
        </row>
        <row r="7010">
          <cell r="A7010"/>
          <cell r="B7010" t="str">
            <v/>
          </cell>
          <cell r="C7010"/>
          <cell r="D7010" t="str">
            <v/>
          </cell>
          <cell r="E7010" t="str">
            <v/>
          </cell>
          <cell r="F7010" t="str">
            <v/>
          </cell>
          <cell r="G7010" t="str">
            <v/>
          </cell>
          <cell r="H7010" t="str">
            <v/>
          </cell>
          <cell r="I7010"/>
          <cell r="J7010"/>
          <cell r="K7010"/>
          <cell r="L7010"/>
          <cell r="M7010" t="str">
            <v/>
          </cell>
          <cell r="N7010"/>
          <cell r="O7010"/>
          <cell r="P7010"/>
          <cell r="Q7010" t="str">
            <v/>
          </cell>
          <cell r="R7010"/>
          <cell r="S7010" t="str">
            <v/>
          </cell>
          <cell r="T7010"/>
          <cell r="U7010"/>
          <cell r="V7010" t="str">
            <v/>
          </cell>
        </row>
        <row r="7011">
          <cell r="A7011"/>
          <cell r="B7011" t="str">
            <v/>
          </cell>
          <cell r="C7011"/>
          <cell r="D7011" t="str">
            <v/>
          </cell>
          <cell r="E7011" t="str">
            <v/>
          </cell>
          <cell r="F7011" t="str">
            <v/>
          </cell>
          <cell r="G7011" t="str">
            <v/>
          </cell>
          <cell r="H7011" t="str">
            <v/>
          </cell>
          <cell r="I7011"/>
          <cell r="J7011"/>
          <cell r="K7011"/>
          <cell r="L7011"/>
          <cell r="M7011" t="str">
            <v/>
          </cell>
          <cell r="N7011"/>
          <cell r="O7011"/>
          <cell r="P7011"/>
          <cell r="Q7011" t="str">
            <v/>
          </cell>
          <cell r="R7011"/>
          <cell r="S7011" t="str">
            <v/>
          </cell>
          <cell r="T7011"/>
          <cell r="U7011"/>
          <cell r="V7011" t="str">
            <v/>
          </cell>
        </row>
        <row r="7012">
          <cell r="A7012"/>
          <cell r="B7012" t="str">
            <v/>
          </cell>
          <cell r="C7012"/>
          <cell r="D7012" t="str">
            <v/>
          </cell>
          <cell r="E7012" t="str">
            <v/>
          </cell>
          <cell r="F7012" t="str">
            <v/>
          </cell>
          <cell r="G7012" t="str">
            <v/>
          </cell>
          <cell r="H7012" t="str">
            <v/>
          </cell>
          <cell r="I7012"/>
          <cell r="J7012"/>
          <cell r="K7012"/>
          <cell r="L7012"/>
          <cell r="M7012" t="str">
            <v/>
          </cell>
          <cell r="N7012"/>
          <cell r="O7012"/>
          <cell r="P7012"/>
          <cell r="Q7012" t="str">
            <v/>
          </cell>
          <cell r="R7012"/>
          <cell r="S7012" t="str">
            <v/>
          </cell>
          <cell r="T7012"/>
          <cell r="U7012"/>
          <cell r="V7012" t="str">
            <v/>
          </cell>
        </row>
        <row r="7013">
          <cell r="A7013"/>
          <cell r="B7013" t="str">
            <v/>
          </cell>
          <cell r="C7013"/>
          <cell r="D7013" t="str">
            <v/>
          </cell>
          <cell r="E7013" t="str">
            <v/>
          </cell>
          <cell r="F7013" t="str">
            <v/>
          </cell>
          <cell r="G7013" t="str">
            <v/>
          </cell>
          <cell r="H7013" t="str">
            <v/>
          </cell>
          <cell r="I7013"/>
          <cell r="J7013"/>
          <cell r="K7013"/>
          <cell r="L7013"/>
          <cell r="M7013" t="str">
            <v/>
          </cell>
          <cell r="N7013"/>
          <cell r="O7013"/>
          <cell r="P7013"/>
          <cell r="Q7013" t="str">
            <v/>
          </cell>
          <cell r="R7013"/>
          <cell r="S7013" t="str">
            <v/>
          </cell>
          <cell r="T7013"/>
          <cell r="U7013"/>
          <cell r="V7013" t="str">
            <v/>
          </cell>
        </row>
        <row r="7014">
          <cell r="A7014"/>
          <cell r="B7014" t="str">
            <v/>
          </cell>
          <cell r="C7014"/>
          <cell r="D7014" t="str">
            <v/>
          </cell>
          <cell r="E7014" t="str">
            <v/>
          </cell>
          <cell r="F7014" t="str">
            <v/>
          </cell>
          <cell r="G7014" t="str">
            <v/>
          </cell>
          <cell r="H7014" t="str">
            <v/>
          </cell>
          <cell r="I7014"/>
          <cell r="J7014"/>
          <cell r="K7014"/>
          <cell r="L7014"/>
          <cell r="M7014" t="str">
            <v/>
          </cell>
          <cell r="N7014"/>
          <cell r="O7014"/>
          <cell r="P7014"/>
          <cell r="Q7014" t="str">
            <v/>
          </cell>
          <cell r="R7014"/>
          <cell r="S7014" t="str">
            <v/>
          </cell>
          <cell r="T7014"/>
          <cell r="U7014"/>
          <cell r="V7014" t="str">
            <v/>
          </cell>
        </row>
        <row r="7015">
          <cell r="A7015"/>
          <cell r="B7015" t="str">
            <v/>
          </cell>
          <cell r="C7015"/>
          <cell r="D7015" t="str">
            <v/>
          </cell>
          <cell r="E7015" t="str">
            <v/>
          </cell>
          <cell r="F7015" t="str">
            <v/>
          </cell>
          <cell r="G7015" t="str">
            <v/>
          </cell>
          <cell r="H7015" t="str">
            <v/>
          </cell>
          <cell r="I7015"/>
          <cell r="J7015"/>
          <cell r="K7015"/>
          <cell r="L7015"/>
          <cell r="M7015" t="str">
            <v/>
          </cell>
          <cell r="N7015"/>
          <cell r="O7015"/>
          <cell r="P7015"/>
          <cell r="Q7015" t="str">
            <v/>
          </cell>
          <cell r="R7015"/>
          <cell r="S7015" t="str">
            <v/>
          </cell>
          <cell r="T7015"/>
          <cell r="U7015"/>
          <cell r="V7015" t="str">
            <v/>
          </cell>
        </row>
        <row r="7016">
          <cell r="A7016"/>
          <cell r="B7016" t="str">
            <v/>
          </cell>
          <cell r="C7016"/>
          <cell r="D7016" t="str">
            <v/>
          </cell>
          <cell r="E7016" t="str">
            <v/>
          </cell>
          <cell r="F7016" t="str">
            <v/>
          </cell>
          <cell r="G7016" t="str">
            <v/>
          </cell>
          <cell r="H7016" t="str">
            <v/>
          </cell>
          <cell r="I7016"/>
          <cell r="J7016"/>
          <cell r="K7016"/>
          <cell r="L7016"/>
          <cell r="M7016" t="str">
            <v/>
          </cell>
          <cell r="N7016"/>
          <cell r="O7016"/>
          <cell r="P7016"/>
          <cell r="Q7016" t="str">
            <v/>
          </cell>
          <cell r="R7016"/>
          <cell r="S7016" t="str">
            <v/>
          </cell>
          <cell r="T7016"/>
          <cell r="U7016"/>
          <cell r="V7016" t="str">
            <v/>
          </cell>
        </row>
        <row r="7017">
          <cell r="A7017"/>
          <cell r="B7017" t="str">
            <v/>
          </cell>
          <cell r="C7017"/>
          <cell r="D7017" t="str">
            <v/>
          </cell>
          <cell r="E7017" t="str">
            <v/>
          </cell>
          <cell r="F7017" t="str">
            <v/>
          </cell>
          <cell r="G7017" t="str">
            <v/>
          </cell>
          <cell r="H7017" t="str">
            <v/>
          </cell>
          <cell r="I7017"/>
          <cell r="J7017"/>
          <cell r="K7017"/>
          <cell r="L7017"/>
          <cell r="M7017" t="str">
            <v/>
          </cell>
          <cell r="N7017"/>
          <cell r="O7017"/>
          <cell r="P7017"/>
          <cell r="Q7017" t="str">
            <v/>
          </cell>
          <cell r="R7017"/>
          <cell r="S7017" t="str">
            <v/>
          </cell>
          <cell r="T7017"/>
          <cell r="U7017"/>
          <cell r="V7017" t="str">
            <v/>
          </cell>
        </row>
        <row r="7018">
          <cell r="A7018"/>
          <cell r="B7018" t="str">
            <v/>
          </cell>
          <cell r="C7018"/>
          <cell r="D7018" t="str">
            <v/>
          </cell>
          <cell r="E7018" t="str">
            <v/>
          </cell>
          <cell r="F7018" t="str">
            <v/>
          </cell>
          <cell r="G7018" t="str">
            <v/>
          </cell>
          <cell r="H7018" t="str">
            <v/>
          </cell>
          <cell r="I7018"/>
          <cell r="J7018"/>
          <cell r="K7018"/>
          <cell r="L7018"/>
          <cell r="M7018" t="str">
            <v/>
          </cell>
          <cell r="N7018"/>
          <cell r="O7018"/>
          <cell r="P7018"/>
          <cell r="Q7018" t="str">
            <v/>
          </cell>
          <cell r="R7018"/>
          <cell r="S7018" t="str">
            <v/>
          </cell>
          <cell r="T7018"/>
          <cell r="U7018"/>
          <cell r="V7018" t="str">
            <v/>
          </cell>
        </row>
        <row r="7019">
          <cell r="A7019"/>
          <cell r="B7019" t="str">
            <v/>
          </cell>
          <cell r="C7019"/>
          <cell r="D7019" t="str">
            <v/>
          </cell>
          <cell r="E7019" t="str">
            <v/>
          </cell>
          <cell r="F7019" t="str">
            <v/>
          </cell>
          <cell r="G7019" t="str">
            <v/>
          </cell>
          <cell r="H7019" t="str">
            <v/>
          </cell>
          <cell r="I7019"/>
          <cell r="J7019"/>
          <cell r="K7019"/>
          <cell r="L7019"/>
          <cell r="M7019" t="str">
            <v/>
          </cell>
          <cell r="N7019"/>
          <cell r="O7019"/>
          <cell r="P7019"/>
          <cell r="Q7019" t="str">
            <v/>
          </cell>
          <cell r="R7019"/>
          <cell r="S7019" t="str">
            <v/>
          </cell>
          <cell r="T7019"/>
          <cell r="U7019"/>
          <cell r="V7019" t="str">
            <v/>
          </cell>
        </row>
        <row r="7020">
          <cell r="A7020"/>
          <cell r="B7020" t="str">
            <v/>
          </cell>
          <cell r="C7020"/>
          <cell r="D7020" t="str">
            <v/>
          </cell>
          <cell r="E7020" t="str">
            <v/>
          </cell>
          <cell r="F7020" t="str">
            <v/>
          </cell>
          <cell r="G7020" t="str">
            <v/>
          </cell>
          <cell r="H7020" t="str">
            <v/>
          </cell>
          <cell r="I7020"/>
          <cell r="J7020"/>
          <cell r="K7020"/>
          <cell r="L7020"/>
          <cell r="M7020" t="str">
            <v/>
          </cell>
          <cell r="N7020"/>
          <cell r="O7020"/>
          <cell r="P7020"/>
          <cell r="Q7020" t="str">
            <v/>
          </cell>
          <cell r="R7020"/>
          <cell r="S7020" t="str">
            <v/>
          </cell>
          <cell r="T7020"/>
          <cell r="U7020"/>
          <cell r="V7020" t="str">
            <v/>
          </cell>
        </row>
        <row r="7021">
          <cell r="A7021"/>
          <cell r="B7021" t="str">
            <v/>
          </cell>
          <cell r="C7021"/>
          <cell r="D7021" t="str">
            <v/>
          </cell>
          <cell r="E7021" t="str">
            <v/>
          </cell>
          <cell r="F7021" t="str">
            <v/>
          </cell>
          <cell r="G7021" t="str">
            <v/>
          </cell>
          <cell r="H7021" t="str">
            <v/>
          </cell>
          <cell r="I7021"/>
          <cell r="J7021"/>
          <cell r="K7021"/>
          <cell r="L7021"/>
          <cell r="M7021" t="str">
            <v/>
          </cell>
          <cell r="N7021"/>
          <cell r="O7021"/>
          <cell r="P7021"/>
          <cell r="Q7021" t="str">
            <v/>
          </cell>
          <cell r="R7021"/>
          <cell r="S7021" t="str">
            <v/>
          </cell>
          <cell r="T7021"/>
          <cell r="U7021"/>
          <cell r="V7021" t="str">
            <v/>
          </cell>
        </row>
        <row r="7022">
          <cell r="A7022"/>
          <cell r="B7022" t="str">
            <v/>
          </cell>
          <cell r="C7022"/>
          <cell r="D7022" t="str">
            <v/>
          </cell>
          <cell r="E7022" t="str">
            <v/>
          </cell>
          <cell r="F7022" t="str">
            <v/>
          </cell>
          <cell r="G7022" t="str">
            <v/>
          </cell>
          <cell r="H7022" t="str">
            <v/>
          </cell>
          <cell r="I7022"/>
          <cell r="J7022"/>
          <cell r="K7022"/>
          <cell r="L7022"/>
          <cell r="M7022" t="str">
            <v/>
          </cell>
          <cell r="N7022"/>
          <cell r="O7022"/>
          <cell r="P7022"/>
          <cell r="Q7022" t="str">
            <v/>
          </cell>
          <cell r="R7022"/>
          <cell r="S7022" t="str">
            <v/>
          </cell>
          <cell r="T7022"/>
          <cell r="U7022"/>
          <cell r="V7022" t="str">
            <v/>
          </cell>
        </row>
        <row r="7023">
          <cell r="A7023"/>
          <cell r="B7023" t="str">
            <v/>
          </cell>
          <cell r="C7023"/>
          <cell r="D7023" t="str">
            <v/>
          </cell>
          <cell r="E7023" t="str">
            <v/>
          </cell>
          <cell r="F7023" t="str">
            <v/>
          </cell>
          <cell r="G7023" t="str">
            <v/>
          </cell>
          <cell r="H7023" t="str">
            <v/>
          </cell>
          <cell r="I7023"/>
          <cell r="J7023"/>
          <cell r="K7023"/>
          <cell r="L7023"/>
          <cell r="M7023" t="str">
            <v/>
          </cell>
          <cell r="N7023"/>
          <cell r="O7023"/>
          <cell r="P7023"/>
          <cell r="Q7023" t="str">
            <v/>
          </cell>
          <cell r="R7023"/>
          <cell r="S7023" t="str">
            <v/>
          </cell>
          <cell r="T7023"/>
          <cell r="U7023"/>
          <cell r="V7023" t="str">
            <v/>
          </cell>
        </row>
        <row r="7024">
          <cell r="A7024"/>
          <cell r="B7024" t="str">
            <v/>
          </cell>
          <cell r="C7024"/>
          <cell r="D7024" t="str">
            <v/>
          </cell>
          <cell r="E7024" t="str">
            <v/>
          </cell>
          <cell r="F7024" t="str">
            <v/>
          </cell>
          <cell r="G7024" t="str">
            <v/>
          </cell>
          <cell r="H7024" t="str">
            <v/>
          </cell>
          <cell r="I7024"/>
          <cell r="J7024"/>
          <cell r="K7024"/>
          <cell r="L7024"/>
          <cell r="M7024" t="str">
            <v/>
          </cell>
          <cell r="N7024"/>
          <cell r="O7024"/>
          <cell r="P7024"/>
          <cell r="Q7024" t="str">
            <v/>
          </cell>
          <cell r="R7024"/>
          <cell r="S7024" t="str">
            <v/>
          </cell>
          <cell r="T7024"/>
          <cell r="U7024"/>
          <cell r="V7024" t="str">
            <v/>
          </cell>
        </row>
        <row r="7025">
          <cell r="A7025"/>
          <cell r="B7025" t="str">
            <v/>
          </cell>
          <cell r="C7025"/>
          <cell r="D7025" t="str">
            <v/>
          </cell>
          <cell r="E7025" t="str">
            <v/>
          </cell>
          <cell r="F7025" t="str">
            <v/>
          </cell>
          <cell r="G7025" t="str">
            <v/>
          </cell>
          <cell r="H7025" t="str">
            <v/>
          </cell>
          <cell r="I7025"/>
          <cell r="J7025"/>
          <cell r="K7025"/>
          <cell r="L7025"/>
          <cell r="M7025" t="str">
            <v/>
          </cell>
          <cell r="N7025"/>
          <cell r="O7025"/>
          <cell r="P7025"/>
          <cell r="Q7025" t="str">
            <v/>
          </cell>
          <cell r="R7025"/>
          <cell r="S7025" t="str">
            <v/>
          </cell>
          <cell r="T7025"/>
          <cell r="U7025"/>
          <cell r="V7025" t="str">
            <v/>
          </cell>
        </row>
        <row r="7026">
          <cell r="A7026"/>
          <cell r="B7026" t="str">
            <v/>
          </cell>
          <cell r="C7026"/>
          <cell r="D7026" t="str">
            <v/>
          </cell>
          <cell r="E7026" t="str">
            <v/>
          </cell>
          <cell r="F7026" t="str">
            <v/>
          </cell>
          <cell r="G7026" t="str">
            <v/>
          </cell>
          <cell r="H7026" t="str">
            <v/>
          </cell>
          <cell r="I7026"/>
          <cell r="J7026"/>
          <cell r="K7026"/>
          <cell r="L7026"/>
          <cell r="M7026" t="str">
            <v/>
          </cell>
          <cell r="N7026"/>
          <cell r="O7026"/>
          <cell r="P7026"/>
          <cell r="Q7026" t="str">
            <v/>
          </cell>
          <cell r="R7026"/>
          <cell r="S7026" t="str">
            <v/>
          </cell>
          <cell r="T7026"/>
          <cell r="U7026"/>
          <cell r="V7026" t="str">
            <v/>
          </cell>
        </row>
        <row r="7027">
          <cell r="A7027"/>
          <cell r="B7027" t="str">
            <v/>
          </cell>
          <cell r="C7027"/>
          <cell r="D7027" t="str">
            <v/>
          </cell>
          <cell r="E7027" t="str">
            <v/>
          </cell>
          <cell r="F7027" t="str">
            <v/>
          </cell>
          <cell r="G7027" t="str">
            <v/>
          </cell>
          <cell r="H7027" t="str">
            <v/>
          </cell>
          <cell r="I7027"/>
          <cell r="J7027"/>
          <cell r="K7027"/>
          <cell r="L7027"/>
          <cell r="M7027" t="str">
            <v/>
          </cell>
          <cell r="N7027"/>
          <cell r="O7027"/>
          <cell r="P7027"/>
          <cell r="Q7027" t="str">
            <v/>
          </cell>
          <cell r="R7027"/>
          <cell r="S7027" t="str">
            <v/>
          </cell>
          <cell r="T7027"/>
          <cell r="U7027"/>
          <cell r="V7027" t="str">
            <v/>
          </cell>
        </row>
        <row r="7028">
          <cell r="A7028"/>
          <cell r="B7028" t="str">
            <v/>
          </cell>
          <cell r="C7028"/>
          <cell r="D7028" t="str">
            <v/>
          </cell>
          <cell r="E7028" t="str">
            <v/>
          </cell>
          <cell r="F7028" t="str">
            <v/>
          </cell>
          <cell r="G7028" t="str">
            <v/>
          </cell>
          <cell r="H7028" t="str">
            <v/>
          </cell>
          <cell r="I7028"/>
          <cell r="J7028"/>
          <cell r="K7028"/>
          <cell r="L7028"/>
          <cell r="M7028" t="str">
            <v/>
          </cell>
          <cell r="N7028"/>
          <cell r="O7028"/>
          <cell r="P7028"/>
          <cell r="Q7028" t="str">
            <v/>
          </cell>
          <cell r="R7028"/>
          <cell r="S7028" t="str">
            <v/>
          </cell>
          <cell r="T7028"/>
          <cell r="U7028"/>
          <cell r="V7028" t="str">
            <v/>
          </cell>
        </row>
        <row r="7029">
          <cell r="A7029"/>
          <cell r="B7029" t="str">
            <v/>
          </cell>
          <cell r="C7029"/>
          <cell r="D7029" t="str">
            <v/>
          </cell>
          <cell r="E7029" t="str">
            <v/>
          </cell>
          <cell r="F7029" t="str">
            <v/>
          </cell>
          <cell r="G7029" t="str">
            <v/>
          </cell>
          <cell r="H7029" t="str">
            <v/>
          </cell>
          <cell r="I7029"/>
          <cell r="J7029"/>
          <cell r="K7029"/>
          <cell r="L7029"/>
          <cell r="M7029" t="str">
            <v/>
          </cell>
          <cell r="N7029"/>
          <cell r="O7029"/>
          <cell r="P7029"/>
          <cell r="Q7029" t="str">
            <v/>
          </cell>
          <cell r="R7029"/>
          <cell r="S7029" t="str">
            <v/>
          </cell>
          <cell r="T7029"/>
          <cell r="U7029"/>
          <cell r="V7029" t="str">
            <v/>
          </cell>
        </row>
        <row r="7030">
          <cell r="A7030"/>
          <cell r="B7030" t="str">
            <v/>
          </cell>
          <cell r="C7030"/>
          <cell r="D7030" t="str">
            <v/>
          </cell>
          <cell r="E7030" t="str">
            <v/>
          </cell>
          <cell r="F7030" t="str">
            <v/>
          </cell>
          <cell r="G7030" t="str">
            <v/>
          </cell>
          <cell r="H7030" t="str">
            <v/>
          </cell>
          <cell r="I7030"/>
          <cell r="J7030"/>
          <cell r="K7030"/>
          <cell r="L7030"/>
          <cell r="M7030" t="str">
            <v/>
          </cell>
          <cell r="N7030"/>
          <cell r="O7030"/>
          <cell r="P7030"/>
          <cell r="Q7030" t="str">
            <v/>
          </cell>
          <cell r="R7030"/>
          <cell r="S7030" t="str">
            <v/>
          </cell>
          <cell r="T7030"/>
          <cell r="U7030"/>
          <cell r="V7030" t="str">
            <v/>
          </cell>
        </row>
        <row r="7031">
          <cell r="A7031"/>
          <cell r="B7031" t="str">
            <v/>
          </cell>
          <cell r="C7031"/>
          <cell r="D7031" t="str">
            <v/>
          </cell>
          <cell r="E7031" t="str">
            <v/>
          </cell>
          <cell r="F7031" t="str">
            <v/>
          </cell>
          <cell r="G7031" t="str">
            <v/>
          </cell>
          <cell r="H7031" t="str">
            <v/>
          </cell>
          <cell r="I7031"/>
          <cell r="J7031"/>
          <cell r="K7031"/>
          <cell r="L7031"/>
          <cell r="M7031" t="str">
            <v/>
          </cell>
          <cell r="N7031"/>
          <cell r="O7031"/>
          <cell r="P7031"/>
          <cell r="Q7031" t="str">
            <v/>
          </cell>
          <cell r="R7031"/>
          <cell r="S7031" t="str">
            <v/>
          </cell>
          <cell r="T7031"/>
          <cell r="U7031"/>
          <cell r="V7031" t="str">
            <v/>
          </cell>
        </row>
        <row r="7032">
          <cell r="A7032"/>
          <cell r="B7032" t="str">
            <v/>
          </cell>
          <cell r="C7032"/>
          <cell r="D7032" t="str">
            <v/>
          </cell>
          <cell r="E7032" t="str">
            <v/>
          </cell>
          <cell r="F7032" t="str">
            <v/>
          </cell>
          <cell r="G7032" t="str">
            <v/>
          </cell>
          <cell r="H7032" t="str">
            <v/>
          </cell>
          <cell r="I7032"/>
          <cell r="J7032"/>
          <cell r="K7032"/>
          <cell r="L7032"/>
          <cell r="M7032" t="str">
            <v/>
          </cell>
          <cell r="N7032"/>
          <cell r="O7032"/>
          <cell r="P7032"/>
          <cell r="Q7032" t="str">
            <v/>
          </cell>
          <cell r="R7032"/>
          <cell r="S7032" t="str">
            <v/>
          </cell>
          <cell r="T7032"/>
          <cell r="U7032"/>
          <cell r="V7032" t="str">
            <v/>
          </cell>
        </row>
        <row r="7033">
          <cell r="A7033"/>
          <cell r="B7033" t="str">
            <v/>
          </cell>
          <cell r="C7033"/>
          <cell r="D7033" t="str">
            <v/>
          </cell>
          <cell r="E7033" t="str">
            <v/>
          </cell>
          <cell r="F7033" t="str">
            <v/>
          </cell>
          <cell r="G7033" t="str">
            <v/>
          </cell>
          <cell r="H7033" t="str">
            <v/>
          </cell>
          <cell r="I7033"/>
          <cell r="J7033"/>
          <cell r="K7033"/>
          <cell r="L7033"/>
          <cell r="M7033" t="str">
            <v/>
          </cell>
          <cell r="N7033"/>
          <cell r="O7033"/>
          <cell r="P7033"/>
          <cell r="Q7033" t="str">
            <v/>
          </cell>
          <cell r="R7033"/>
          <cell r="S7033" t="str">
            <v/>
          </cell>
          <cell r="T7033"/>
          <cell r="U7033"/>
          <cell r="V7033" t="str">
            <v/>
          </cell>
        </row>
        <row r="7034">
          <cell r="A7034"/>
          <cell r="B7034" t="str">
            <v/>
          </cell>
          <cell r="C7034"/>
          <cell r="D7034" t="str">
            <v/>
          </cell>
          <cell r="E7034" t="str">
            <v/>
          </cell>
          <cell r="F7034" t="str">
            <v/>
          </cell>
          <cell r="G7034" t="str">
            <v/>
          </cell>
          <cell r="H7034" t="str">
            <v/>
          </cell>
          <cell r="I7034"/>
          <cell r="J7034"/>
          <cell r="K7034"/>
          <cell r="L7034"/>
          <cell r="M7034" t="str">
            <v/>
          </cell>
          <cell r="N7034"/>
          <cell r="O7034"/>
          <cell r="P7034"/>
          <cell r="Q7034" t="str">
            <v/>
          </cell>
          <cell r="R7034"/>
          <cell r="S7034" t="str">
            <v/>
          </cell>
          <cell r="T7034"/>
          <cell r="U7034"/>
          <cell r="V7034" t="str">
            <v/>
          </cell>
        </row>
        <row r="7035">
          <cell r="A7035"/>
          <cell r="B7035" t="str">
            <v/>
          </cell>
          <cell r="C7035"/>
          <cell r="D7035" t="str">
            <v/>
          </cell>
          <cell r="E7035" t="str">
            <v/>
          </cell>
          <cell r="F7035" t="str">
            <v/>
          </cell>
          <cell r="G7035" t="str">
            <v/>
          </cell>
          <cell r="H7035" t="str">
            <v/>
          </cell>
          <cell r="I7035"/>
          <cell r="J7035"/>
          <cell r="K7035"/>
          <cell r="L7035"/>
          <cell r="M7035" t="str">
            <v/>
          </cell>
          <cell r="N7035"/>
          <cell r="O7035"/>
          <cell r="P7035"/>
          <cell r="Q7035" t="str">
            <v/>
          </cell>
          <cell r="R7035"/>
          <cell r="S7035" t="str">
            <v/>
          </cell>
          <cell r="T7035"/>
          <cell r="U7035"/>
          <cell r="V7035" t="str">
            <v/>
          </cell>
        </row>
        <row r="7036">
          <cell r="A7036"/>
          <cell r="B7036" t="str">
            <v/>
          </cell>
          <cell r="C7036"/>
          <cell r="D7036" t="str">
            <v/>
          </cell>
          <cell r="E7036" t="str">
            <v/>
          </cell>
          <cell r="F7036" t="str">
            <v/>
          </cell>
          <cell r="G7036" t="str">
            <v/>
          </cell>
          <cell r="H7036" t="str">
            <v/>
          </cell>
          <cell r="I7036"/>
          <cell r="J7036"/>
          <cell r="K7036"/>
          <cell r="L7036"/>
          <cell r="M7036" t="str">
            <v/>
          </cell>
          <cell r="N7036"/>
          <cell r="O7036"/>
          <cell r="P7036"/>
          <cell r="Q7036" t="str">
            <v/>
          </cell>
          <cell r="R7036"/>
          <cell r="S7036" t="str">
            <v/>
          </cell>
          <cell r="T7036"/>
          <cell r="U7036"/>
          <cell r="V7036" t="str">
            <v/>
          </cell>
        </row>
        <row r="7037">
          <cell r="A7037"/>
          <cell r="B7037" t="str">
            <v/>
          </cell>
          <cell r="C7037"/>
          <cell r="D7037" t="str">
            <v/>
          </cell>
          <cell r="E7037" t="str">
            <v/>
          </cell>
          <cell r="F7037" t="str">
            <v/>
          </cell>
          <cell r="G7037" t="str">
            <v/>
          </cell>
          <cell r="H7037" t="str">
            <v/>
          </cell>
          <cell r="I7037"/>
          <cell r="J7037"/>
          <cell r="K7037"/>
          <cell r="L7037"/>
          <cell r="M7037" t="str">
            <v/>
          </cell>
          <cell r="N7037"/>
          <cell r="O7037"/>
          <cell r="P7037"/>
          <cell r="Q7037" t="str">
            <v/>
          </cell>
          <cell r="R7037"/>
          <cell r="S7037" t="str">
            <v/>
          </cell>
          <cell r="T7037"/>
          <cell r="U7037"/>
          <cell r="V7037" t="str">
            <v/>
          </cell>
        </row>
        <row r="7038">
          <cell r="A7038"/>
          <cell r="B7038" t="str">
            <v/>
          </cell>
          <cell r="C7038"/>
          <cell r="D7038" t="str">
            <v/>
          </cell>
          <cell r="E7038" t="str">
            <v/>
          </cell>
          <cell r="F7038" t="str">
            <v/>
          </cell>
          <cell r="G7038" t="str">
            <v/>
          </cell>
          <cell r="H7038" t="str">
            <v/>
          </cell>
          <cell r="I7038"/>
          <cell r="J7038"/>
          <cell r="K7038"/>
          <cell r="L7038"/>
          <cell r="M7038" t="str">
            <v/>
          </cell>
          <cell r="N7038"/>
          <cell r="O7038"/>
          <cell r="P7038"/>
          <cell r="Q7038" t="str">
            <v/>
          </cell>
          <cell r="R7038"/>
          <cell r="S7038" t="str">
            <v/>
          </cell>
          <cell r="T7038"/>
          <cell r="U7038"/>
          <cell r="V7038" t="str">
            <v/>
          </cell>
        </row>
        <row r="7039">
          <cell r="A7039"/>
          <cell r="B7039" t="str">
            <v/>
          </cell>
          <cell r="C7039"/>
          <cell r="D7039" t="str">
            <v/>
          </cell>
          <cell r="E7039" t="str">
            <v/>
          </cell>
          <cell r="F7039" t="str">
            <v/>
          </cell>
          <cell r="G7039" t="str">
            <v/>
          </cell>
          <cell r="H7039" t="str">
            <v/>
          </cell>
          <cell r="I7039"/>
          <cell r="J7039"/>
          <cell r="K7039"/>
          <cell r="L7039"/>
          <cell r="M7039" t="str">
            <v/>
          </cell>
          <cell r="N7039"/>
          <cell r="O7039"/>
          <cell r="P7039"/>
          <cell r="Q7039" t="str">
            <v/>
          </cell>
          <cell r="R7039"/>
          <cell r="S7039" t="str">
            <v/>
          </cell>
          <cell r="T7039"/>
          <cell r="U7039"/>
          <cell r="V7039" t="str">
            <v/>
          </cell>
        </row>
        <row r="7040">
          <cell r="A7040"/>
          <cell r="B7040" t="str">
            <v/>
          </cell>
          <cell r="C7040"/>
          <cell r="D7040" t="str">
            <v/>
          </cell>
          <cell r="E7040" t="str">
            <v/>
          </cell>
          <cell r="F7040" t="str">
            <v/>
          </cell>
          <cell r="G7040" t="str">
            <v/>
          </cell>
          <cell r="H7040" t="str">
            <v/>
          </cell>
          <cell r="I7040"/>
          <cell r="J7040"/>
          <cell r="K7040"/>
          <cell r="L7040"/>
          <cell r="M7040" t="str">
            <v/>
          </cell>
          <cell r="N7040"/>
          <cell r="O7040"/>
          <cell r="P7040"/>
          <cell r="Q7040" t="str">
            <v/>
          </cell>
          <cell r="R7040"/>
          <cell r="S7040" t="str">
            <v/>
          </cell>
          <cell r="T7040"/>
          <cell r="U7040"/>
          <cell r="V7040" t="str">
            <v/>
          </cell>
        </row>
        <row r="7041">
          <cell r="A7041"/>
          <cell r="B7041" t="str">
            <v/>
          </cell>
          <cell r="C7041"/>
          <cell r="D7041" t="str">
            <v/>
          </cell>
          <cell r="E7041" t="str">
            <v/>
          </cell>
          <cell r="F7041" t="str">
            <v/>
          </cell>
          <cell r="G7041" t="str">
            <v/>
          </cell>
          <cell r="H7041" t="str">
            <v/>
          </cell>
          <cell r="I7041"/>
          <cell r="J7041"/>
          <cell r="K7041"/>
          <cell r="L7041"/>
          <cell r="M7041" t="str">
            <v/>
          </cell>
          <cell r="N7041"/>
          <cell r="O7041"/>
          <cell r="P7041"/>
          <cell r="Q7041" t="str">
            <v/>
          </cell>
          <cell r="R7041"/>
          <cell r="S7041" t="str">
            <v/>
          </cell>
          <cell r="T7041"/>
          <cell r="U7041"/>
          <cell r="V7041" t="str">
            <v/>
          </cell>
        </row>
        <row r="7042">
          <cell r="A7042"/>
          <cell r="B7042" t="str">
            <v/>
          </cell>
          <cell r="C7042"/>
          <cell r="D7042" t="str">
            <v/>
          </cell>
          <cell r="E7042" t="str">
            <v/>
          </cell>
          <cell r="F7042" t="str">
            <v/>
          </cell>
          <cell r="G7042" t="str">
            <v/>
          </cell>
          <cell r="H7042" t="str">
            <v/>
          </cell>
          <cell r="I7042"/>
          <cell r="J7042"/>
          <cell r="K7042"/>
          <cell r="L7042"/>
          <cell r="M7042" t="str">
            <v/>
          </cell>
          <cell r="N7042"/>
          <cell r="O7042"/>
          <cell r="P7042"/>
          <cell r="Q7042" t="str">
            <v/>
          </cell>
          <cell r="R7042"/>
          <cell r="S7042" t="str">
            <v/>
          </cell>
          <cell r="T7042"/>
          <cell r="U7042"/>
          <cell r="V7042" t="str">
            <v/>
          </cell>
        </row>
        <row r="7043">
          <cell r="A7043"/>
          <cell r="B7043" t="str">
            <v/>
          </cell>
          <cell r="C7043"/>
          <cell r="D7043" t="str">
            <v/>
          </cell>
          <cell r="E7043" t="str">
            <v/>
          </cell>
          <cell r="F7043" t="str">
            <v/>
          </cell>
          <cell r="G7043" t="str">
            <v/>
          </cell>
          <cell r="H7043" t="str">
            <v/>
          </cell>
          <cell r="I7043"/>
          <cell r="J7043"/>
          <cell r="K7043"/>
          <cell r="L7043"/>
          <cell r="M7043" t="str">
            <v/>
          </cell>
          <cell r="N7043"/>
          <cell r="O7043"/>
          <cell r="P7043"/>
          <cell r="Q7043" t="str">
            <v/>
          </cell>
          <cell r="R7043"/>
          <cell r="S7043" t="str">
            <v/>
          </cell>
          <cell r="T7043"/>
          <cell r="U7043"/>
          <cell r="V7043" t="str">
            <v/>
          </cell>
        </row>
        <row r="7044">
          <cell r="A7044"/>
          <cell r="B7044" t="str">
            <v/>
          </cell>
          <cell r="C7044"/>
          <cell r="D7044" t="str">
            <v/>
          </cell>
          <cell r="E7044" t="str">
            <v/>
          </cell>
          <cell r="F7044" t="str">
            <v/>
          </cell>
          <cell r="G7044" t="str">
            <v/>
          </cell>
          <cell r="H7044" t="str">
            <v/>
          </cell>
          <cell r="I7044"/>
          <cell r="J7044"/>
          <cell r="K7044"/>
          <cell r="L7044"/>
          <cell r="M7044" t="str">
            <v/>
          </cell>
          <cell r="N7044"/>
          <cell r="O7044"/>
          <cell r="P7044"/>
          <cell r="Q7044" t="str">
            <v/>
          </cell>
          <cell r="R7044"/>
          <cell r="S7044" t="str">
            <v/>
          </cell>
          <cell r="T7044"/>
          <cell r="U7044"/>
          <cell r="V7044" t="str">
            <v/>
          </cell>
        </row>
        <row r="7045">
          <cell r="A7045"/>
          <cell r="B7045" t="str">
            <v/>
          </cell>
          <cell r="C7045"/>
          <cell r="D7045" t="str">
            <v/>
          </cell>
          <cell r="E7045" t="str">
            <v/>
          </cell>
          <cell r="F7045" t="str">
            <v/>
          </cell>
          <cell r="G7045" t="str">
            <v/>
          </cell>
          <cell r="H7045" t="str">
            <v/>
          </cell>
          <cell r="I7045"/>
          <cell r="J7045"/>
          <cell r="K7045"/>
          <cell r="L7045"/>
          <cell r="M7045" t="str">
            <v/>
          </cell>
          <cell r="N7045"/>
          <cell r="O7045"/>
          <cell r="P7045"/>
          <cell r="Q7045" t="str">
            <v/>
          </cell>
          <cell r="R7045"/>
          <cell r="S7045" t="str">
            <v/>
          </cell>
          <cell r="T7045"/>
          <cell r="U7045"/>
          <cell r="V7045" t="str">
            <v/>
          </cell>
        </row>
        <row r="7046">
          <cell r="A7046"/>
          <cell r="B7046" t="str">
            <v/>
          </cell>
          <cell r="C7046"/>
          <cell r="D7046" t="str">
            <v/>
          </cell>
          <cell r="E7046" t="str">
            <v/>
          </cell>
          <cell r="F7046" t="str">
            <v/>
          </cell>
          <cell r="G7046" t="str">
            <v/>
          </cell>
          <cell r="H7046" t="str">
            <v/>
          </cell>
          <cell r="I7046"/>
          <cell r="J7046"/>
          <cell r="K7046"/>
          <cell r="L7046"/>
          <cell r="M7046" t="str">
            <v/>
          </cell>
          <cell r="N7046"/>
          <cell r="O7046"/>
          <cell r="P7046"/>
          <cell r="Q7046" t="str">
            <v/>
          </cell>
          <cell r="R7046"/>
          <cell r="S7046" t="str">
            <v/>
          </cell>
          <cell r="T7046"/>
          <cell r="U7046"/>
          <cell r="V7046" t="str">
            <v/>
          </cell>
        </row>
        <row r="7047">
          <cell r="A7047"/>
          <cell r="B7047" t="str">
            <v/>
          </cell>
          <cell r="C7047"/>
          <cell r="D7047" t="str">
            <v/>
          </cell>
          <cell r="E7047" t="str">
            <v/>
          </cell>
          <cell r="F7047" t="str">
            <v/>
          </cell>
          <cell r="G7047" t="str">
            <v/>
          </cell>
          <cell r="H7047" t="str">
            <v/>
          </cell>
          <cell r="I7047"/>
          <cell r="J7047"/>
          <cell r="K7047"/>
          <cell r="L7047"/>
          <cell r="M7047" t="str">
            <v/>
          </cell>
          <cell r="N7047"/>
          <cell r="O7047"/>
          <cell r="P7047"/>
          <cell r="Q7047" t="str">
            <v/>
          </cell>
          <cell r="R7047"/>
          <cell r="S7047" t="str">
            <v/>
          </cell>
          <cell r="T7047"/>
          <cell r="U7047"/>
          <cell r="V7047" t="str">
            <v/>
          </cell>
        </row>
        <row r="7048">
          <cell r="A7048"/>
          <cell r="B7048" t="str">
            <v/>
          </cell>
          <cell r="C7048"/>
          <cell r="D7048" t="str">
            <v/>
          </cell>
          <cell r="E7048" t="str">
            <v/>
          </cell>
          <cell r="F7048" t="str">
            <v/>
          </cell>
          <cell r="G7048" t="str">
            <v/>
          </cell>
          <cell r="H7048" t="str">
            <v/>
          </cell>
          <cell r="I7048"/>
          <cell r="J7048"/>
          <cell r="K7048"/>
          <cell r="L7048"/>
          <cell r="M7048" t="str">
            <v/>
          </cell>
          <cell r="N7048"/>
          <cell r="O7048"/>
          <cell r="P7048"/>
          <cell r="Q7048" t="str">
            <v/>
          </cell>
          <cell r="R7048"/>
          <cell r="S7048" t="str">
            <v/>
          </cell>
          <cell r="T7048"/>
          <cell r="U7048"/>
          <cell r="V7048" t="str">
            <v/>
          </cell>
        </row>
        <row r="7049">
          <cell r="A7049"/>
          <cell r="B7049" t="str">
            <v/>
          </cell>
          <cell r="C7049"/>
          <cell r="D7049" t="str">
            <v/>
          </cell>
          <cell r="E7049" t="str">
            <v/>
          </cell>
          <cell r="F7049" t="str">
            <v/>
          </cell>
          <cell r="G7049" t="str">
            <v/>
          </cell>
          <cell r="H7049" t="str">
            <v/>
          </cell>
          <cell r="I7049"/>
          <cell r="J7049"/>
          <cell r="K7049"/>
          <cell r="L7049"/>
          <cell r="M7049" t="str">
            <v/>
          </cell>
          <cell r="N7049"/>
          <cell r="O7049"/>
          <cell r="P7049"/>
          <cell r="Q7049" t="str">
            <v/>
          </cell>
          <cell r="R7049"/>
          <cell r="S7049" t="str">
            <v/>
          </cell>
          <cell r="T7049"/>
          <cell r="U7049"/>
          <cell r="V7049" t="str">
            <v/>
          </cell>
        </row>
        <row r="7050">
          <cell r="A7050"/>
          <cell r="B7050" t="str">
            <v/>
          </cell>
          <cell r="C7050"/>
          <cell r="D7050" t="str">
            <v/>
          </cell>
          <cell r="E7050" t="str">
            <v/>
          </cell>
          <cell r="F7050" t="str">
            <v/>
          </cell>
          <cell r="G7050" t="str">
            <v/>
          </cell>
          <cell r="H7050" t="str">
            <v/>
          </cell>
          <cell r="I7050"/>
          <cell r="J7050"/>
          <cell r="K7050"/>
          <cell r="L7050"/>
          <cell r="M7050" t="str">
            <v/>
          </cell>
          <cell r="N7050"/>
          <cell r="O7050"/>
          <cell r="P7050"/>
          <cell r="Q7050" t="str">
            <v/>
          </cell>
          <cell r="R7050"/>
          <cell r="S7050" t="str">
            <v/>
          </cell>
          <cell r="T7050"/>
          <cell r="U7050"/>
          <cell r="V7050" t="str">
            <v/>
          </cell>
        </row>
        <row r="7051">
          <cell r="A7051"/>
          <cell r="B7051" t="str">
            <v/>
          </cell>
          <cell r="C7051"/>
          <cell r="D7051" t="str">
            <v/>
          </cell>
          <cell r="E7051" t="str">
            <v/>
          </cell>
          <cell r="F7051" t="str">
            <v/>
          </cell>
          <cell r="G7051" t="str">
            <v/>
          </cell>
          <cell r="H7051" t="str">
            <v/>
          </cell>
          <cell r="I7051"/>
          <cell r="J7051"/>
          <cell r="K7051"/>
          <cell r="L7051"/>
          <cell r="M7051" t="str">
            <v/>
          </cell>
          <cell r="N7051"/>
          <cell r="O7051"/>
          <cell r="P7051"/>
          <cell r="Q7051" t="str">
            <v/>
          </cell>
          <cell r="R7051"/>
          <cell r="S7051" t="str">
            <v/>
          </cell>
          <cell r="T7051"/>
          <cell r="U7051"/>
          <cell r="V7051" t="str">
            <v/>
          </cell>
        </row>
        <row r="7052">
          <cell r="A7052"/>
          <cell r="B7052" t="str">
            <v/>
          </cell>
          <cell r="C7052"/>
          <cell r="D7052" t="str">
            <v/>
          </cell>
          <cell r="E7052" t="str">
            <v/>
          </cell>
          <cell r="F7052" t="str">
            <v/>
          </cell>
          <cell r="G7052" t="str">
            <v/>
          </cell>
          <cell r="H7052" t="str">
            <v/>
          </cell>
          <cell r="I7052"/>
          <cell r="J7052"/>
          <cell r="K7052"/>
          <cell r="L7052"/>
          <cell r="M7052" t="str">
            <v/>
          </cell>
          <cell r="N7052"/>
          <cell r="O7052"/>
          <cell r="P7052"/>
          <cell r="Q7052" t="str">
            <v/>
          </cell>
          <cell r="R7052"/>
          <cell r="S7052" t="str">
            <v/>
          </cell>
          <cell r="T7052"/>
          <cell r="U7052"/>
          <cell r="V7052" t="str">
            <v/>
          </cell>
        </row>
        <row r="7053">
          <cell r="A7053"/>
          <cell r="B7053" t="str">
            <v/>
          </cell>
          <cell r="C7053"/>
          <cell r="D7053" t="str">
            <v/>
          </cell>
          <cell r="E7053" t="str">
            <v/>
          </cell>
          <cell r="F7053" t="str">
            <v/>
          </cell>
          <cell r="G7053" t="str">
            <v/>
          </cell>
          <cell r="H7053" t="str">
            <v/>
          </cell>
          <cell r="I7053"/>
          <cell r="J7053"/>
          <cell r="K7053"/>
          <cell r="L7053"/>
          <cell r="M7053" t="str">
            <v/>
          </cell>
          <cell r="N7053"/>
          <cell r="O7053"/>
          <cell r="P7053"/>
          <cell r="Q7053" t="str">
            <v/>
          </cell>
          <cell r="R7053"/>
          <cell r="S7053" t="str">
            <v/>
          </cell>
          <cell r="T7053"/>
          <cell r="U7053"/>
          <cell r="V7053" t="str">
            <v/>
          </cell>
        </row>
        <row r="7054">
          <cell r="A7054"/>
          <cell r="B7054" t="str">
            <v/>
          </cell>
          <cell r="C7054"/>
          <cell r="D7054" t="str">
            <v/>
          </cell>
          <cell r="E7054" t="str">
            <v/>
          </cell>
          <cell r="F7054" t="str">
            <v/>
          </cell>
          <cell r="G7054" t="str">
            <v/>
          </cell>
          <cell r="H7054" t="str">
            <v/>
          </cell>
          <cell r="I7054"/>
          <cell r="J7054"/>
          <cell r="K7054"/>
          <cell r="L7054"/>
          <cell r="M7054" t="str">
            <v/>
          </cell>
          <cell r="N7054"/>
          <cell r="O7054"/>
          <cell r="P7054"/>
          <cell r="Q7054" t="str">
            <v/>
          </cell>
          <cell r="R7054"/>
          <cell r="S7054" t="str">
            <v/>
          </cell>
          <cell r="T7054"/>
          <cell r="U7054"/>
          <cell r="V7054" t="str">
            <v/>
          </cell>
        </row>
        <row r="7055">
          <cell r="A7055"/>
          <cell r="B7055" t="str">
            <v/>
          </cell>
          <cell r="C7055"/>
          <cell r="D7055" t="str">
            <v/>
          </cell>
          <cell r="E7055" t="str">
            <v/>
          </cell>
          <cell r="F7055" t="str">
            <v/>
          </cell>
          <cell r="G7055" t="str">
            <v/>
          </cell>
          <cell r="H7055" t="str">
            <v/>
          </cell>
          <cell r="I7055"/>
          <cell r="J7055"/>
          <cell r="K7055"/>
          <cell r="L7055"/>
          <cell r="M7055" t="str">
            <v/>
          </cell>
          <cell r="N7055"/>
          <cell r="O7055"/>
          <cell r="P7055"/>
          <cell r="Q7055" t="str">
            <v/>
          </cell>
          <cell r="R7055"/>
          <cell r="S7055" t="str">
            <v/>
          </cell>
          <cell r="T7055"/>
          <cell r="U7055"/>
          <cell r="V7055" t="str">
            <v/>
          </cell>
        </row>
        <row r="7056">
          <cell r="A7056"/>
          <cell r="B7056" t="str">
            <v/>
          </cell>
          <cell r="C7056"/>
          <cell r="D7056" t="str">
            <v/>
          </cell>
          <cell r="E7056" t="str">
            <v/>
          </cell>
          <cell r="F7056" t="str">
            <v/>
          </cell>
          <cell r="G7056" t="str">
            <v/>
          </cell>
          <cell r="H7056" t="str">
            <v/>
          </cell>
          <cell r="I7056"/>
          <cell r="J7056"/>
          <cell r="K7056"/>
          <cell r="L7056"/>
          <cell r="M7056" t="str">
            <v/>
          </cell>
          <cell r="N7056"/>
          <cell r="O7056"/>
          <cell r="P7056"/>
          <cell r="Q7056" t="str">
            <v/>
          </cell>
          <cell r="R7056"/>
          <cell r="S7056" t="str">
            <v/>
          </cell>
          <cell r="T7056"/>
          <cell r="U7056"/>
          <cell r="V7056" t="str">
            <v/>
          </cell>
        </row>
        <row r="7057">
          <cell r="A7057"/>
          <cell r="B7057" t="str">
            <v/>
          </cell>
          <cell r="C7057"/>
          <cell r="D7057" t="str">
            <v/>
          </cell>
          <cell r="E7057" t="str">
            <v/>
          </cell>
          <cell r="F7057" t="str">
            <v/>
          </cell>
          <cell r="G7057" t="str">
            <v/>
          </cell>
          <cell r="H7057" t="str">
            <v/>
          </cell>
          <cell r="I7057"/>
          <cell r="J7057"/>
          <cell r="K7057"/>
          <cell r="L7057"/>
          <cell r="M7057" t="str">
            <v/>
          </cell>
          <cell r="N7057"/>
          <cell r="O7057"/>
          <cell r="P7057"/>
          <cell r="Q7057" t="str">
            <v/>
          </cell>
          <cell r="R7057"/>
          <cell r="S7057" t="str">
            <v/>
          </cell>
          <cell r="T7057"/>
          <cell r="U7057"/>
          <cell r="V7057" t="str">
            <v/>
          </cell>
        </row>
        <row r="7058">
          <cell r="A7058"/>
          <cell r="B7058" t="str">
            <v/>
          </cell>
          <cell r="C7058"/>
          <cell r="D7058" t="str">
            <v/>
          </cell>
          <cell r="E7058" t="str">
            <v/>
          </cell>
          <cell r="F7058" t="str">
            <v/>
          </cell>
          <cell r="G7058" t="str">
            <v/>
          </cell>
          <cell r="H7058" t="str">
            <v/>
          </cell>
          <cell r="I7058"/>
          <cell r="J7058"/>
          <cell r="K7058"/>
          <cell r="L7058"/>
          <cell r="M7058" t="str">
            <v/>
          </cell>
          <cell r="N7058"/>
          <cell r="O7058"/>
          <cell r="P7058"/>
          <cell r="Q7058" t="str">
            <v/>
          </cell>
          <cell r="R7058"/>
          <cell r="S7058" t="str">
            <v/>
          </cell>
          <cell r="T7058"/>
          <cell r="U7058"/>
          <cell r="V7058" t="str">
            <v/>
          </cell>
        </row>
        <row r="7059">
          <cell r="A7059"/>
          <cell r="B7059" t="str">
            <v/>
          </cell>
          <cell r="C7059"/>
          <cell r="D7059" t="str">
            <v/>
          </cell>
          <cell r="E7059" t="str">
            <v/>
          </cell>
          <cell r="F7059" t="str">
            <v/>
          </cell>
          <cell r="G7059" t="str">
            <v/>
          </cell>
          <cell r="H7059" t="str">
            <v/>
          </cell>
          <cell r="I7059"/>
          <cell r="J7059"/>
          <cell r="K7059"/>
          <cell r="L7059"/>
          <cell r="M7059" t="str">
            <v/>
          </cell>
          <cell r="N7059"/>
          <cell r="O7059"/>
          <cell r="P7059"/>
          <cell r="Q7059" t="str">
            <v/>
          </cell>
          <cell r="R7059"/>
          <cell r="S7059" t="str">
            <v/>
          </cell>
          <cell r="T7059"/>
          <cell r="U7059"/>
          <cell r="V7059" t="str">
            <v/>
          </cell>
        </row>
        <row r="7060">
          <cell r="A7060"/>
          <cell r="B7060" t="str">
            <v/>
          </cell>
          <cell r="C7060"/>
          <cell r="D7060" t="str">
            <v/>
          </cell>
          <cell r="E7060" t="str">
            <v/>
          </cell>
          <cell r="F7060" t="str">
            <v/>
          </cell>
          <cell r="G7060" t="str">
            <v/>
          </cell>
          <cell r="H7060" t="str">
            <v/>
          </cell>
          <cell r="I7060"/>
          <cell r="J7060"/>
          <cell r="K7060"/>
          <cell r="L7060"/>
          <cell r="M7060" t="str">
            <v/>
          </cell>
          <cell r="N7060"/>
          <cell r="O7060"/>
          <cell r="P7060"/>
          <cell r="Q7060" t="str">
            <v/>
          </cell>
          <cell r="R7060"/>
          <cell r="S7060" t="str">
            <v/>
          </cell>
          <cell r="T7060"/>
          <cell r="U7060"/>
          <cell r="V7060" t="str">
            <v/>
          </cell>
        </row>
        <row r="7061">
          <cell r="A7061"/>
          <cell r="B7061" t="str">
            <v/>
          </cell>
          <cell r="C7061"/>
          <cell r="D7061" t="str">
            <v/>
          </cell>
          <cell r="E7061" t="str">
            <v/>
          </cell>
          <cell r="F7061" t="str">
            <v/>
          </cell>
          <cell r="G7061" t="str">
            <v/>
          </cell>
          <cell r="H7061" t="str">
            <v/>
          </cell>
          <cell r="I7061"/>
          <cell r="J7061"/>
          <cell r="K7061"/>
          <cell r="L7061"/>
          <cell r="M7061" t="str">
            <v/>
          </cell>
          <cell r="N7061"/>
          <cell r="O7061"/>
          <cell r="P7061"/>
          <cell r="Q7061" t="str">
            <v/>
          </cell>
          <cell r="R7061"/>
          <cell r="S7061" t="str">
            <v/>
          </cell>
          <cell r="T7061"/>
          <cell r="U7061"/>
          <cell r="V7061" t="str">
            <v/>
          </cell>
        </row>
        <row r="7062">
          <cell r="A7062"/>
          <cell r="B7062" t="str">
            <v/>
          </cell>
          <cell r="C7062"/>
          <cell r="D7062" t="str">
            <v/>
          </cell>
          <cell r="E7062" t="str">
            <v/>
          </cell>
          <cell r="F7062" t="str">
            <v/>
          </cell>
          <cell r="G7062" t="str">
            <v/>
          </cell>
          <cell r="H7062" t="str">
            <v/>
          </cell>
          <cell r="I7062"/>
          <cell r="J7062"/>
          <cell r="K7062"/>
          <cell r="L7062"/>
          <cell r="M7062" t="str">
            <v/>
          </cell>
          <cell r="N7062"/>
          <cell r="O7062"/>
          <cell r="P7062"/>
          <cell r="Q7062" t="str">
            <v/>
          </cell>
          <cell r="R7062"/>
          <cell r="S7062" t="str">
            <v/>
          </cell>
          <cell r="T7062"/>
          <cell r="U7062"/>
          <cell r="V7062" t="str">
            <v/>
          </cell>
        </row>
        <row r="7063">
          <cell r="A7063"/>
          <cell r="B7063" t="str">
            <v/>
          </cell>
          <cell r="C7063"/>
          <cell r="D7063" t="str">
            <v/>
          </cell>
          <cell r="E7063" t="str">
            <v/>
          </cell>
          <cell r="F7063" t="str">
            <v/>
          </cell>
          <cell r="G7063" t="str">
            <v/>
          </cell>
          <cell r="H7063" t="str">
            <v/>
          </cell>
          <cell r="I7063"/>
          <cell r="J7063"/>
          <cell r="K7063"/>
          <cell r="L7063"/>
          <cell r="M7063" t="str">
            <v/>
          </cell>
          <cell r="N7063"/>
          <cell r="O7063"/>
          <cell r="P7063"/>
          <cell r="Q7063" t="str">
            <v/>
          </cell>
          <cell r="R7063"/>
          <cell r="S7063" t="str">
            <v/>
          </cell>
          <cell r="T7063"/>
          <cell r="U7063"/>
          <cell r="V7063" t="str">
            <v/>
          </cell>
        </row>
        <row r="7064">
          <cell r="A7064"/>
          <cell r="B7064" t="str">
            <v/>
          </cell>
          <cell r="C7064"/>
          <cell r="D7064" t="str">
            <v/>
          </cell>
          <cell r="E7064" t="str">
            <v/>
          </cell>
          <cell r="F7064" t="str">
            <v/>
          </cell>
          <cell r="G7064" t="str">
            <v/>
          </cell>
          <cell r="H7064" t="str">
            <v/>
          </cell>
          <cell r="I7064"/>
          <cell r="J7064"/>
          <cell r="K7064"/>
          <cell r="L7064"/>
          <cell r="M7064" t="str">
            <v/>
          </cell>
          <cell r="N7064"/>
          <cell r="O7064"/>
          <cell r="P7064"/>
          <cell r="Q7064" t="str">
            <v/>
          </cell>
          <cell r="R7064"/>
          <cell r="S7064" t="str">
            <v/>
          </cell>
          <cell r="T7064"/>
          <cell r="U7064"/>
          <cell r="V7064" t="str">
            <v/>
          </cell>
        </row>
        <row r="7065">
          <cell r="A7065"/>
          <cell r="B7065" t="str">
            <v/>
          </cell>
          <cell r="C7065"/>
          <cell r="D7065" t="str">
            <v/>
          </cell>
          <cell r="E7065" t="str">
            <v/>
          </cell>
          <cell r="F7065" t="str">
            <v/>
          </cell>
          <cell r="G7065" t="str">
            <v/>
          </cell>
          <cell r="H7065" t="str">
            <v/>
          </cell>
          <cell r="I7065"/>
          <cell r="J7065"/>
          <cell r="K7065"/>
          <cell r="L7065"/>
          <cell r="M7065" t="str">
            <v/>
          </cell>
          <cell r="N7065"/>
          <cell r="O7065"/>
          <cell r="P7065"/>
          <cell r="Q7065" t="str">
            <v/>
          </cell>
          <cell r="R7065"/>
          <cell r="S7065" t="str">
            <v/>
          </cell>
          <cell r="T7065"/>
          <cell r="U7065"/>
          <cell r="V7065" t="str">
            <v/>
          </cell>
        </row>
        <row r="7066">
          <cell r="A7066"/>
          <cell r="B7066" t="str">
            <v/>
          </cell>
          <cell r="C7066"/>
          <cell r="D7066" t="str">
            <v/>
          </cell>
          <cell r="E7066" t="str">
            <v/>
          </cell>
          <cell r="F7066" t="str">
            <v/>
          </cell>
          <cell r="G7066" t="str">
            <v/>
          </cell>
          <cell r="H7066" t="str">
            <v/>
          </cell>
          <cell r="I7066"/>
          <cell r="J7066"/>
          <cell r="K7066"/>
          <cell r="L7066"/>
          <cell r="M7066" t="str">
            <v/>
          </cell>
          <cell r="N7066"/>
          <cell r="O7066"/>
          <cell r="P7066"/>
          <cell r="Q7066" t="str">
            <v/>
          </cell>
          <cell r="R7066"/>
          <cell r="S7066" t="str">
            <v/>
          </cell>
          <cell r="T7066"/>
          <cell r="U7066"/>
          <cell r="V7066" t="str">
            <v/>
          </cell>
        </row>
        <row r="7067">
          <cell r="A7067"/>
          <cell r="B7067" t="str">
            <v/>
          </cell>
          <cell r="C7067"/>
          <cell r="D7067" t="str">
            <v/>
          </cell>
          <cell r="E7067" t="str">
            <v/>
          </cell>
          <cell r="F7067" t="str">
            <v/>
          </cell>
          <cell r="G7067" t="str">
            <v/>
          </cell>
          <cell r="H7067" t="str">
            <v/>
          </cell>
          <cell r="I7067"/>
          <cell r="J7067"/>
          <cell r="K7067"/>
          <cell r="L7067"/>
          <cell r="M7067" t="str">
            <v/>
          </cell>
          <cell r="N7067"/>
          <cell r="O7067"/>
          <cell r="P7067"/>
          <cell r="Q7067" t="str">
            <v/>
          </cell>
          <cell r="R7067"/>
          <cell r="S7067" t="str">
            <v/>
          </cell>
          <cell r="T7067"/>
          <cell r="U7067"/>
          <cell r="V7067" t="str">
            <v/>
          </cell>
        </row>
        <row r="7068">
          <cell r="A7068"/>
          <cell r="B7068" t="str">
            <v/>
          </cell>
          <cell r="C7068"/>
          <cell r="D7068" t="str">
            <v/>
          </cell>
          <cell r="E7068" t="str">
            <v/>
          </cell>
          <cell r="F7068" t="str">
            <v/>
          </cell>
          <cell r="G7068" t="str">
            <v/>
          </cell>
          <cell r="H7068" t="str">
            <v/>
          </cell>
          <cell r="I7068"/>
          <cell r="J7068"/>
          <cell r="K7068"/>
          <cell r="L7068"/>
          <cell r="M7068" t="str">
            <v/>
          </cell>
          <cell r="N7068"/>
          <cell r="O7068"/>
          <cell r="P7068"/>
          <cell r="Q7068" t="str">
            <v/>
          </cell>
          <cell r="R7068"/>
          <cell r="S7068" t="str">
            <v/>
          </cell>
          <cell r="T7068"/>
          <cell r="U7068"/>
          <cell r="V7068" t="str">
            <v/>
          </cell>
        </row>
        <row r="7069">
          <cell r="A7069"/>
          <cell r="B7069" t="str">
            <v/>
          </cell>
          <cell r="C7069"/>
          <cell r="D7069" t="str">
            <v/>
          </cell>
          <cell r="E7069" t="str">
            <v/>
          </cell>
          <cell r="F7069" t="str">
            <v/>
          </cell>
          <cell r="G7069" t="str">
            <v/>
          </cell>
          <cell r="H7069" t="str">
            <v/>
          </cell>
          <cell r="I7069"/>
          <cell r="J7069"/>
          <cell r="K7069"/>
          <cell r="L7069"/>
          <cell r="M7069" t="str">
            <v/>
          </cell>
          <cell r="N7069"/>
          <cell r="O7069"/>
          <cell r="P7069"/>
          <cell r="Q7069" t="str">
            <v/>
          </cell>
          <cell r="R7069"/>
          <cell r="S7069" t="str">
            <v/>
          </cell>
          <cell r="T7069"/>
          <cell r="U7069"/>
          <cell r="V7069" t="str">
            <v/>
          </cell>
        </row>
        <row r="7070">
          <cell r="A7070"/>
          <cell r="B7070" t="str">
            <v/>
          </cell>
          <cell r="C7070"/>
          <cell r="D7070" t="str">
            <v/>
          </cell>
          <cell r="E7070" t="str">
            <v/>
          </cell>
          <cell r="F7070" t="str">
            <v/>
          </cell>
          <cell r="G7070" t="str">
            <v/>
          </cell>
          <cell r="H7070" t="str">
            <v/>
          </cell>
          <cell r="I7070"/>
          <cell r="J7070"/>
          <cell r="K7070"/>
          <cell r="L7070"/>
          <cell r="M7070" t="str">
            <v/>
          </cell>
          <cell r="N7070"/>
          <cell r="O7070"/>
          <cell r="P7070"/>
          <cell r="Q7070" t="str">
            <v/>
          </cell>
          <cell r="R7070"/>
          <cell r="S7070" t="str">
            <v/>
          </cell>
          <cell r="T7070"/>
          <cell r="U7070"/>
          <cell r="V7070" t="str">
            <v/>
          </cell>
        </row>
        <row r="7071">
          <cell r="A7071"/>
          <cell r="B7071" t="str">
            <v/>
          </cell>
          <cell r="C7071"/>
          <cell r="D7071" t="str">
            <v/>
          </cell>
          <cell r="E7071" t="str">
            <v/>
          </cell>
          <cell r="F7071" t="str">
            <v/>
          </cell>
          <cell r="G7071" t="str">
            <v/>
          </cell>
          <cell r="H7071" t="str">
            <v/>
          </cell>
          <cell r="I7071"/>
          <cell r="J7071"/>
          <cell r="K7071"/>
          <cell r="L7071"/>
          <cell r="M7071" t="str">
            <v/>
          </cell>
          <cell r="N7071"/>
          <cell r="O7071"/>
          <cell r="P7071"/>
          <cell r="Q7071" t="str">
            <v/>
          </cell>
          <cell r="R7071"/>
          <cell r="S7071" t="str">
            <v/>
          </cell>
          <cell r="T7071"/>
          <cell r="U7071"/>
          <cell r="V7071" t="str">
            <v/>
          </cell>
        </row>
        <row r="7072">
          <cell r="A7072"/>
          <cell r="B7072" t="str">
            <v/>
          </cell>
          <cell r="C7072"/>
          <cell r="D7072" t="str">
            <v/>
          </cell>
          <cell r="E7072" t="str">
            <v/>
          </cell>
          <cell r="F7072" t="str">
            <v/>
          </cell>
          <cell r="G7072" t="str">
            <v/>
          </cell>
          <cell r="H7072" t="str">
            <v/>
          </cell>
          <cell r="I7072"/>
          <cell r="J7072"/>
          <cell r="K7072"/>
          <cell r="L7072"/>
          <cell r="M7072" t="str">
            <v/>
          </cell>
          <cell r="N7072"/>
          <cell r="O7072"/>
          <cell r="P7072"/>
          <cell r="Q7072" t="str">
            <v/>
          </cell>
          <cell r="R7072"/>
          <cell r="S7072" t="str">
            <v/>
          </cell>
          <cell r="T7072"/>
          <cell r="U7072"/>
          <cell r="V7072" t="str">
            <v/>
          </cell>
        </row>
        <row r="7073">
          <cell r="A7073"/>
          <cell r="B7073" t="str">
            <v/>
          </cell>
          <cell r="C7073"/>
          <cell r="D7073" t="str">
            <v/>
          </cell>
          <cell r="E7073" t="str">
            <v/>
          </cell>
          <cell r="F7073" t="str">
            <v/>
          </cell>
          <cell r="G7073" t="str">
            <v/>
          </cell>
          <cell r="H7073" t="str">
            <v/>
          </cell>
          <cell r="I7073"/>
          <cell r="J7073"/>
          <cell r="K7073"/>
          <cell r="L7073"/>
          <cell r="M7073" t="str">
            <v/>
          </cell>
          <cell r="N7073"/>
          <cell r="O7073"/>
          <cell r="P7073"/>
          <cell r="Q7073" t="str">
            <v/>
          </cell>
          <cell r="R7073"/>
          <cell r="S7073" t="str">
            <v/>
          </cell>
          <cell r="T7073"/>
          <cell r="U7073"/>
          <cell r="V7073" t="str">
            <v/>
          </cell>
        </row>
        <row r="7074">
          <cell r="A7074"/>
          <cell r="B7074" t="str">
            <v/>
          </cell>
          <cell r="C7074"/>
          <cell r="D7074" t="str">
            <v/>
          </cell>
          <cell r="E7074" t="str">
            <v/>
          </cell>
          <cell r="F7074" t="str">
            <v/>
          </cell>
          <cell r="G7074" t="str">
            <v/>
          </cell>
          <cell r="H7074" t="str">
            <v/>
          </cell>
          <cell r="I7074"/>
          <cell r="J7074"/>
          <cell r="K7074"/>
          <cell r="L7074"/>
          <cell r="M7074" t="str">
            <v/>
          </cell>
          <cell r="N7074"/>
          <cell r="O7074"/>
          <cell r="P7074"/>
          <cell r="Q7074" t="str">
            <v/>
          </cell>
          <cell r="R7074"/>
          <cell r="S7074" t="str">
            <v/>
          </cell>
          <cell r="T7074"/>
          <cell r="U7074"/>
          <cell r="V7074" t="str">
            <v/>
          </cell>
        </row>
        <row r="7075">
          <cell r="A7075"/>
          <cell r="B7075" t="str">
            <v/>
          </cell>
          <cell r="C7075"/>
          <cell r="D7075" t="str">
            <v/>
          </cell>
          <cell r="E7075" t="str">
            <v/>
          </cell>
          <cell r="F7075" t="str">
            <v/>
          </cell>
          <cell r="G7075" t="str">
            <v/>
          </cell>
          <cell r="H7075" t="str">
            <v/>
          </cell>
          <cell r="I7075"/>
          <cell r="J7075"/>
          <cell r="K7075"/>
          <cell r="L7075"/>
          <cell r="M7075" t="str">
            <v/>
          </cell>
          <cell r="N7075"/>
          <cell r="O7075"/>
          <cell r="P7075"/>
          <cell r="Q7075" t="str">
            <v/>
          </cell>
          <cell r="R7075"/>
          <cell r="S7075" t="str">
            <v/>
          </cell>
          <cell r="T7075"/>
          <cell r="U7075"/>
          <cell r="V7075" t="str">
            <v/>
          </cell>
        </row>
        <row r="7076">
          <cell r="A7076"/>
          <cell r="B7076" t="str">
            <v/>
          </cell>
          <cell r="C7076"/>
          <cell r="D7076" t="str">
            <v/>
          </cell>
          <cell r="E7076" t="str">
            <v/>
          </cell>
          <cell r="F7076" t="str">
            <v/>
          </cell>
          <cell r="G7076" t="str">
            <v/>
          </cell>
          <cell r="H7076" t="str">
            <v/>
          </cell>
          <cell r="I7076"/>
          <cell r="J7076"/>
          <cell r="K7076"/>
          <cell r="L7076"/>
          <cell r="M7076" t="str">
            <v/>
          </cell>
          <cell r="N7076"/>
          <cell r="O7076"/>
          <cell r="P7076"/>
          <cell r="Q7076" t="str">
            <v/>
          </cell>
          <cell r="R7076"/>
          <cell r="S7076" t="str">
            <v/>
          </cell>
          <cell r="T7076"/>
          <cell r="U7076"/>
          <cell r="V7076" t="str">
            <v/>
          </cell>
        </row>
        <row r="7077">
          <cell r="A7077"/>
          <cell r="B7077" t="str">
            <v/>
          </cell>
          <cell r="C7077"/>
          <cell r="D7077" t="str">
            <v/>
          </cell>
          <cell r="E7077" t="str">
            <v/>
          </cell>
          <cell r="F7077" t="str">
            <v/>
          </cell>
          <cell r="G7077" t="str">
            <v/>
          </cell>
          <cell r="H7077" t="str">
            <v/>
          </cell>
          <cell r="I7077"/>
          <cell r="J7077"/>
          <cell r="K7077"/>
          <cell r="L7077"/>
          <cell r="M7077" t="str">
            <v/>
          </cell>
          <cell r="N7077"/>
          <cell r="O7077"/>
          <cell r="P7077"/>
          <cell r="Q7077" t="str">
            <v/>
          </cell>
          <cell r="R7077"/>
          <cell r="S7077" t="str">
            <v/>
          </cell>
          <cell r="T7077"/>
          <cell r="U7077"/>
          <cell r="V7077" t="str">
            <v/>
          </cell>
        </row>
        <row r="7078">
          <cell r="A7078"/>
          <cell r="B7078" t="str">
            <v/>
          </cell>
          <cell r="C7078"/>
          <cell r="D7078" t="str">
            <v/>
          </cell>
          <cell r="E7078" t="str">
            <v/>
          </cell>
          <cell r="F7078" t="str">
            <v/>
          </cell>
          <cell r="G7078" t="str">
            <v/>
          </cell>
          <cell r="H7078" t="str">
            <v/>
          </cell>
          <cell r="I7078"/>
          <cell r="J7078"/>
          <cell r="K7078"/>
          <cell r="L7078"/>
          <cell r="M7078" t="str">
            <v/>
          </cell>
          <cell r="N7078"/>
          <cell r="O7078"/>
          <cell r="P7078"/>
          <cell r="Q7078" t="str">
            <v/>
          </cell>
          <cell r="R7078"/>
          <cell r="S7078" t="str">
            <v/>
          </cell>
          <cell r="T7078"/>
          <cell r="U7078"/>
          <cell r="V7078" t="str">
            <v/>
          </cell>
        </row>
        <row r="7079">
          <cell r="A7079"/>
          <cell r="B7079" t="str">
            <v/>
          </cell>
          <cell r="C7079"/>
          <cell r="D7079" t="str">
            <v/>
          </cell>
          <cell r="E7079" t="str">
            <v/>
          </cell>
          <cell r="F7079" t="str">
            <v/>
          </cell>
          <cell r="G7079" t="str">
            <v/>
          </cell>
          <cell r="H7079" t="str">
            <v/>
          </cell>
          <cell r="I7079"/>
          <cell r="J7079"/>
          <cell r="K7079"/>
          <cell r="L7079"/>
          <cell r="M7079" t="str">
            <v/>
          </cell>
          <cell r="N7079"/>
          <cell r="O7079"/>
          <cell r="P7079"/>
          <cell r="Q7079" t="str">
            <v/>
          </cell>
          <cell r="R7079"/>
          <cell r="S7079" t="str">
            <v/>
          </cell>
          <cell r="T7079"/>
          <cell r="U7079"/>
          <cell r="V7079" t="str">
            <v/>
          </cell>
        </row>
        <row r="7080">
          <cell r="A7080"/>
          <cell r="B7080" t="str">
            <v/>
          </cell>
          <cell r="C7080"/>
          <cell r="D7080" t="str">
            <v/>
          </cell>
          <cell r="E7080" t="str">
            <v/>
          </cell>
          <cell r="F7080" t="str">
            <v/>
          </cell>
          <cell r="G7080" t="str">
            <v/>
          </cell>
          <cell r="H7080" t="str">
            <v/>
          </cell>
          <cell r="I7080"/>
          <cell r="J7080"/>
          <cell r="K7080"/>
          <cell r="L7080"/>
          <cell r="M7080" t="str">
            <v/>
          </cell>
          <cell r="N7080"/>
          <cell r="O7080"/>
          <cell r="P7080"/>
          <cell r="Q7080" t="str">
            <v/>
          </cell>
          <cell r="R7080"/>
          <cell r="S7080" t="str">
            <v/>
          </cell>
          <cell r="T7080"/>
          <cell r="U7080"/>
          <cell r="V7080" t="str">
            <v/>
          </cell>
        </row>
        <row r="7081">
          <cell r="A7081"/>
          <cell r="B7081" t="str">
            <v/>
          </cell>
          <cell r="C7081"/>
          <cell r="D7081" t="str">
            <v/>
          </cell>
          <cell r="E7081" t="str">
            <v/>
          </cell>
          <cell r="F7081" t="str">
            <v/>
          </cell>
          <cell r="G7081" t="str">
            <v/>
          </cell>
          <cell r="H7081" t="str">
            <v/>
          </cell>
          <cell r="I7081"/>
          <cell r="J7081"/>
          <cell r="K7081"/>
          <cell r="L7081"/>
          <cell r="M7081" t="str">
            <v/>
          </cell>
          <cell r="N7081"/>
          <cell r="O7081"/>
          <cell r="P7081"/>
          <cell r="Q7081" t="str">
            <v/>
          </cell>
          <cell r="R7081"/>
          <cell r="S7081" t="str">
            <v/>
          </cell>
          <cell r="T7081"/>
          <cell r="U7081"/>
          <cell r="V7081" t="str">
            <v/>
          </cell>
        </row>
        <row r="7082">
          <cell r="A7082"/>
          <cell r="B7082" t="str">
            <v/>
          </cell>
          <cell r="C7082"/>
          <cell r="D7082" t="str">
            <v/>
          </cell>
          <cell r="E7082" t="str">
            <v/>
          </cell>
          <cell r="F7082" t="str">
            <v/>
          </cell>
          <cell r="G7082" t="str">
            <v/>
          </cell>
          <cell r="H7082" t="str">
            <v/>
          </cell>
          <cell r="I7082"/>
          <cell r="J7082"/>
          <cell r="K7082"/>
          <cell r="L7082"/>
          <cell r="M7082" t="str">
            <v/>
          </cell>
          <cell r="N7082"/>
          <cell r="O7082"/>
          <cell r="P7082"/>
          <cell r="Q7082" t="str">
            <v/>
          </cell>
          <cell r="R7082"/>
          <cell r="S7082" t="str">
            <v/>
          </cell>
          <cell r="T7082"/>
          <cell r="U7082"/>
          <cell r="V7082" t="str">
            <v/>
          </cell>
        </row>
        <row r="7083">
          <cell r="A7083"/>
          <cell r="B7083" t="str">
            <v/>
          </cell>
          <cell r="C7083"/>
          <cell r="D7083" t="str">
            <v/>
          </cell>
          <cell r="E7083" t="str">
            <v/>
          </cell>
          <cell r="F7083" t="str">
            <v/>
          </cell>
          <cell r="G7083" t="str">
            <v/>
          </cell>
          <cell r="H7083" t="str">
            <v/>
          </cell>
          <cell r="I7083"/>
          <cell r="J7083"/>
          <cell r="K7083"/>
          <cell r="L7083"/>
          <cell r="M7083" t="str">
            <v/>
          </cell>
          <cell r="N7083"/>
          <cell r="O7083"/>
          <cell r="P7083"/>
          <cell r="Q7083" t="str">
            <v/>
          </cell>
          <cell r="R7083"/>
          <cell r="S7083" t="str">
            <v/>
          </cell>
          <cell r="T7083"/>
          <cell r="U7083"/>
          <cell r="V7083" t="str">
            <v/>
          </cell>
        </row>
        <row r="7084">
          <cell r="A7084"/>
          <cell r="B7084" t="str">
            <v/>
          </cell>
          <cell r="C7084"/>
          <cell r="D7084" t="str">
            <v/>
          </cell>
          <cell r="E7084" t="str">
            <v/>
          </cell>
          <cell r="F7084" t="str">
            <v/>
          </cell>
          <cell r="G7084" t="str">
            <v/>
          </cell>
          <cell r="H7084" t="str">
            <v/>
          </cell>
          <cell r="I7084"/>
          <cell r="J7084"/>
          <cell r="K7084"/>
          <cell r="L7084"/>
          <cell r="M7084" t="str">
            <v/>
          </cell>
          <cell r="N7084"/>
          <cell r="O7084"/>
          <cell r="P7084"/>
          <cell r="Q7084" t="str">
            <v/>
          </cell>
          <cell r="R7084"/>
          <cell r="S7084" t="str">
            <v/>
          </cell>
          <cell r="T7084"/>
          <cell r="U7084"/>
          <cell r="V7084" t="str">
            <v/>
          </cell>
        </row>
        <row r="7085">
          <cell r="A7085"/>
          <cell r="B7085" t="str">
            <v/>
          </cell>
          <cell r="C7085"/>
          <cell r="D7085" t="str">
            <v/>
          </cell>
          <cell r="E7085" t="str">
            <v/>
          </cell>
          <cell r="F7085" t="str">
            <v/>
          </cell>
          <cell r="G7085" t="str">
            <v/>
          </cell>
          <cell r="H7085" t="str">
            <v/>
          </cell>
          <cell r="I7085"/>
          <cell r="J7085"/>
          <cell r="K7085"/>
          <cell r="L7085"/>
          <cell r="M7085" t="str">
            <v/>
          </cell>
          <cell r="N7085"/>
          <cell r="O7085"/>
          <cell r="P7085"/>
          <cell r="Q7085" t="str">
            <v/>
          </cell>
          <cell r="R7085"/>
          <cell r="S7085" t="str">
            <v/>
          </cell>
          <cell r="T7085"/>
          <cell r="U7085"/>
          <cell r="V7085" t="str">
            <v/>
          </cell>
        </row>
        <row r="7086">
          <cell r="A7086"/>
          <cell r="B7086" t="str">
            <v/>
          </cell>
          <cell r="C7086"/>
          <cell r="D7086" t="str">
            <v/>
          </cell>
          <cell r="E7086" t="str">
            <v/>
          </cell>
          <cell r="F7086" t="str">
            <v/>
          </cell>
          <cell r="G7086" t="str">
            <v/>
          </cell>
          <cell r="H7086" t="str">
            <v/>
          </cell>
          <cell r="I7086"/>
          <cell r="J7086"/>
          <cell r="K7086"/>
          <cell r="L7086"/>
          <cell r="M7086" t="str">
            <v/>
          </cell>
          <cell r="N7086"/>
          <cell r="O7086"/>
          <cell r="P7086"/>
          <cell r="Q7086" t="str">
            <v/>
          </cell>
          <cell r="R7086"/>
          <cell r="S7086" t="str">
            <v/>
          </cell>
          <cell r="T7086"/>
          <cell r="U7086"/>
          <cell r="V7086" t="str">
            <v/>
          </cell>
        </row>
        <row r="7087">
          <cell r="A7087"/>
          <cell r="B7087" t="str">
            <v/>
          </cell>
          <cell r="C7087"/>
          <cell r="D7087" t="str">
            <v/>
          </cell>
          <cell r="E7087" t="str">
            <v/>
          </cell>
          <cell r="F7087" t="str">
            <v/>
          </cell>
          <cell r="G7087" t="str">
            <v/>
          </cell>
          <cell r="H7087" t="str">
            <v/>
          </cell>
          <cell r="I7087"/>
          <cell r="J7087"/>
          <cell r="K7087"/>
          <cell r="L7087"/>
          <cell r="M7087" t="str">
            <v/>
          </cell>
          <cell r="N7087"/>
          <cell r="O7087"/>
          <cell r="P7087"/>
          <cell r="Q7087" t="str">
            <v/>
          </cell>
          <cell r="R7087"/>
          <cell r="S7087" t="str">
            <v/>
          </cell>
          <cell r="T7087"/>
          <cell r="U7087"/>
          <cell r="V7087" t="str">
            <v/>
          </cell>
        </row>
        <row r="7088">
          <cell r="A7088"/>
          <cell r="B7088" t="str">
            <v/>
          </cell>
          <cell r="C7088"/>
          <cell r="D7088" t="str">
            <v/>
          </cell>
          <cell r="E7088" t="str">
            <v/>
          </cell>
          <cell r="F7088" t="str">
            <v/>
          </cell>
          <cell r="G7088" t="str">
            <v/>
          </cell>
          <cell r="H7088" t="str">
            <v/>
          </cell>
          <cell r="I7088"/>
          <cell r="J7088"/>
          <cell r="K7088"/>
          <cell r="L7088"/>
          <cell r="M7088" t="str">
            <v/>
          </cell>
          <cell r="N7088"/>
          <cell r="O7088"/>
          <cell r="P7088"/>
          <cell r="Q7088" t="str">
            <v/>
          </cell>
          <cell r="R7088"/>
          <cell r="S7088" t="str">
            <v/>
          </cell>
          <cell r="T7088"/>
          <cell r="U7088"/>
          <cell r="V7088" t="str">
            <v/>
          </cell>
        </row>
        <row r="7089">
          <cell r="A7089"/>
          <cell r="B7089" t="str">
            <v/>
          </cell>
          <cell r="C7089"/>
          <cell r="D7089" t="str">
            <v/>
          </cell>
          <cell r="E7089" t="str">
            <v/>
          </cell>
          <cell r="F7089" t="str">
            <v/>
          </cell>
          <cell r="G7089" t="str">
            <v/>
          </cell>
          <cell r="H7089" t="str">
            <v/>
          </cell>
          <cell r="I7089"/>
          <cell r="J7089"/>
          <cell r="K7089"/>
          <cell r="L7089"/>
          <cell r="M7089" t="str">
            <v/>
          </cell>
          <cell r="N7089"/>
          <cell r="O7089"/>
          <cell r="P7089"/>
          <cell r="Q7089" t="str">
            <v/>
          </cell>
          <cell r="R7089"/>
          <cell r="S7089" t="str">
            <v/>
          </cell>
          <cell r="T7089"/>
          <cell r="U7089"/>
          <cell r="V7089" t="str">
            <v/>
          </cell>
        </row>
        <row r="7090">
          <cell r="A7090"/>
          <cell r="B7090" t="str">
            <v/>
          </cell>
          <cell r="C7090"/>
          <cell r="D7090" t="str">
            <v/>
          </cell>
          <cell r="E7090" t="str">
            <v/>
          </cell>
          <cell r="F7090" t="str">
            <v/>
          </cell>
          <cell r="G7090" t="str">
            <v/>
          </cell>
          <cell r="H7090" t="str">
            <v/>
          </cell>
          <cell r="I7090"/>
          <cell r="J7090"/>
          <cell r="K7090"/>
          <cell r="L7090"/>
          <cell r="M7090" t="str">
            <v/>
          </cell>
          <cell r="N7090"/>
          <cell r="O7090"/>
          <cell r="P7090"/>
          <cell r="Q7090" t="str">
            <v/>
          </cell>
          <cell r="R7090"/>
          <cell r="S7090" t="str">
            <v/>
          </cell>
          <cell r="T7090"/>
          <cell r="U7090"/>
          <cell r="V7090" t="str">
            <v/>
          </cell>
        </row>
        <row r="7091">
          <cell r="A7091"/>
          <cell r="B7091" t="str">
            <v/>
          </cell>
          <cell r="C7091"/>
          <cell r="D7091" t="str">
            <v/>
          </cell>
          <cell r="E7091" t="str">
            <v/>
          </cell>
          <cell r="F7091" t="str">
            <v/>
          </cell>
          <cell r="G7091" t="str">
            <v/>
          </cell>
          <cell r="H7091" t="str">
            <v/>
          </cell>
          <cell r="I7091"/>
          <cell r="J7091"/>
          <cell r="K7091"/>
          <cell r="L7091"/>
          <cell r="M7091" t="str">
            <v/>
          </cell>
          <cell r="N7091"/>
          <cell r="O7091"/>
          <cell r="P7091"/>
          <cell r="Q7091" t="str">
            <v/>
          </cell>
          <cell r="R7091"/>
          <cell r="S7091" t="str">
            <v/>
          </cell>
          <cell r="T7091"/>
          <cell r="U7091"/>
          <cell r="V7091" t="str">
            <v/>
          </cell>
        </row>
        <row r="7092">
          <cell r="A7092"/>
          <cell r="B7092" t="str">
            <v/>
          </cell>
          <cell r="C7092"/>
          <cell r="D7092" t="str">
            <v/>
          </cell>
          <cell r="E7092" t="str">
            <v/>
          </cell>
          <cell r="F7092" t="str">
            <v/>
          </cell>
          <cell r="G7092" t="str">
            <v/>
          </cell>
          <cell r="H7092" t="str">
            <v/>
          </cell>
          <cell r="I7092"/>
          <cell r="J7092"/>
          <cell r="K7092"/>
          <cell r="L7092"/>
          <cell r="M7092" t="str">
            <v/>
          </cell>
          <cell r="N7092"/>
          <cell r="O7092"/>
          <cell r="P7092"/>
          <cell r="Q7092" t="str">
            <v/>
          </cell>
          <cell r="R7092"/>
          <cell r="S7092" t="str">
            <v/>
          </cell>
          <cell r="T7092"/>
          <cell r="U7092"/>
          <cell r="V7092" t="str">
            <v/>
          </cell>
        </row>
        <row r="7093">
          <cell r="A7093"/>
          <cell r="B7093" t="str">
            <v/>
          </cell>
          <cell r="C7093"/>
          <cell r="D7093" t="str">
            <v/>
          </cell>
          <cell r="E7093" t="str">
            <v/>
          </cell>
          <cell r="F7093" t="str">
            <v/>
          </cell>
          <cell r="G7093" t="str">
            <v/>
          </cell>
          <cell r="H7093" t="str">
            <v/>
          </cell>
          <cell r="I7093"/>
          <cell r="J7093"/>
          <cell r="K7093"/>
          <cell r="L7093"/>
          <cell r="M7093" t="str">
            <v/>
          </cell>
          <cell r="N7093"/>
          <cell r="O7093"/>
          <cell r="P7093"/>
          <cell r="Q7093" t="str">
            <v/>
          </cell>
          <cell r="R7093"/>
          <cell r="S7093" t="str">
            <v/>
          </cell>
          <cell r="T7093"/>
          <cell r="U7093"/>
          <cell r="V7093" t="str">
            <v/>
          </cell>
        </row>
        <row r="7094">
          <cell r="A7094"/>
          <cell r="B7094" t="str">
            <v/>
          </cell>
          <cell r="C7094"/>
          <cell r="D7094" t="str">
            <v/>
          </cell>
          <cell r="E7094" t="str">
            <v/>
          </cell>
          <cell r="F7094" t="str">
            <v/>
          </cell>
          <cell r="G7094" t="str">
            <v/>
          </cell>
          <cell r="H7094" t="str">
            <v/>
          </cell>
          <cell r="I7094"/>
          <cell r="J7094"/>
          <cell r="K7094"/>
          <cell r="L7094"/>
          <cell r="M7094" t="str">
            <v/>
          </cell>
          <cell r="N7094"/>
          <cell r="O7094"/>
          <cell r="P7094"/>
          <cell r="Q7094" t="str">
            <v/>
          </cell>
          <cell r="R7094"/>
          <cell r="S7094" t="str">
            <v/>
          </cell>
          <cell r="T7094"/>
          <cell r="U7094"/>
          <cell r="V7094" t="str">
            <v/>
          </cell>
        </row>
        <row r="7095">
          <cell r="A7095"/>
          <cell r="B7095" t="str">
            <v/>
          </cell>
          <cell r="C7095"/>
          <cell r="D7095" t="str">
            <v/>
          </cell>
          <cell r="E7095" t="str">
            <v/>
          </cell>
          <cell r="F7095" t="str">
            <v/>
          </cell>
          <cell r="G7095" t="str">
            <v/>
          </cell>
          <cell r="H7095" t="str">
            <v/>
          </cell>
          <cell r="I7095"/>
          <cell r="J7095"/>
          <cell r="K7095"/>
          <cell r="L7095"/>
          <cell r="M7095" t="str">
            <v/>
          </cell>
          <cell r="N7095"/>
          <cell r="O7095"/>
          <cell r="P7095"/>
          <cell r="Q7095" t="str">
            <v/>
          </cell>
          <cell r="R7095"/>
          <cell r="S7095" t="str">
            <v/>
          </cell>
          <cell r="T7095"/>
          <cell r="U7095"/>
          <cell r="V7095" t="str">
            <v/>
          </cell>
        </row>
        <row r="7096">
          <cell r="A7096"/>
          <cell r="B7096" t="str">
            <v/>
          </cell>
          <cell r="C7096"/>
          <cell r="D7096" t="str">
            <v/>
          </cell>
          <cell r="E7096" t="str">
            <v/>
          </cell>
          <cell r="F7096" t="str">
            <v/>
          </cell>
          <cell r="G7096" t="str">
            <v/>
          </cell>
          <cell r="H7096" t="str">
            <v/>
          </cell>
          <cell r="I7096"/>
          <cell r="J7096"/>
          <cell r="K7096"/>
          <cell r="L7096"/>
          <cell r="M7096" t="str">
            <v/>
          </cell>
          <cell r="N7096"/>
          <cell r="O7096"/>
          <cell r="P7096"/>
          <cell r="Q7096" t="str">
            <v/>
          </cell>
          <cell r="R7096"/>
          <cell r="S7096" t="str">
            <v/>
          </cell>
          <cell r="T7096"/>
          <cell r="U7096"/>
          <cell r="V7096" t="str">
            <v/>
          </cell>
        </row>
        <row r="7097">
          <cell r="A7097"/>
          <cell r="B7097" t="str">
            <v/>
          </cell>
          <cell r="C7097"/>
          <cell r="D7097" t="str">
            <v/>
          </cell>
          <cell r="E7097" t="str">
            <v/>
          </cell>
          <cell r="F7097" t="str">
            <v/>
          </cell>
          <cell r="G7097" t="str">
            <v/>
          </cell>
          <cell r="H7097" t="str">
            <v/>
          </cell>
          <cell r="I7097"/>
          <cell r="J7097"/>
          <cell r="K7097"/>
          <cell r="L7097"/>
          <cell r="M7097" t="str">
            <v/>
          </cell>
          <cell r="N7097"/>
          <cell r="O7097"/>
          <cell r="P7097"/>
          <cell r="Q7097" t="str">
            <v/>
          </cell>
          <cell r="R7097"/>
          <cell r="S7097" t="str">
            <v/>
          </cell>
          <cell r="T7097"/>
          <cell r="U7097"/>
          <cell r="V7097" t="str">
            <v/>
          </cell>
        </row>
        <row r="7098">
          <cell r="A7098"/>
          <cell r="B7098" t="str">
            <v/>
          </cell>
          <cell r="C7098"/>
          <cell r="D7098" t="str">
            <v/>
          </cell>
          <cell r="E7098" t="str">
            <v/>
          </cell>
          <cell r="F7098" t="str">
            <v/>
          </cell>
          <cell r="G7098" t="str">
            <v/>
          </cell>
          <cell r="H7098" t="str">
            <v/>
          </cell>
          <cell r="I7098"/>
          <cell r="J7098"/>
          <cell r="K7098"/>
          <cell r="L7098"/>
          <cell r="M7098" t="str">
            <v/>
          </cell>
          <cell r="N7098"/>
          <cell r="O7098"/>
          <cell r="P7098"/>
          <cell r="Q7098" t="str">
            <v/>
          </cell>
          <cell r="R7098"/>
          <cell r="S7098" t="str">
            <v/>
          </cell>
          <cell r="T7098"/>
          <cell r="U7098"/>
          <cell r="V7098" t="str">
            <v/>
          </cell>
        </row>
        <row r="7099">
          <cell r="A7099"/>
          <cell r="B7099" t="str">
            <v/>
          </cell>
          <cell r="C7099"/>
          <cell r="D7099" t="str">
            <v/>
          </cell>
          <cell r="E7099" t="str">
            <v/>
          </cell>
          <cell r="F7099" t="str">
            <v/>
          </cell>
          <cell r="G7099" t="str">
            <v/>
          </cell>
          <cell r="H7099" t="str">
            <v/>
          </cell>
          <cell r="I7099"/>
          <cell r="J7099"/>
          <cell r="K7099"/>
          <cell r="L7099"/>
          <cell r="M7099" t="str">
            <v/>
          </cell>
          <cell r="N7099"/>
          <cell r="O7099"/>
          <cell r="P7099"/>
          <cell r="Q7099" t="str">
            <v/>
          </cell>
          <cell r="R7099"/>
          <cell r="S7099" t="str">
            <v/>
          </cell>
          <cell r="T7099"/>
          <cell r="U7099"/>
          <cell r="V7099" t="str">
            <v/>
          </cell>
        </row>
        <row r="7100">
          <cell r="A7100"/>
          <cell r="B7100" t="str">
            <v/>
          </cell>
          <cell r="C7100"/>
          <cell r="D7100" t="str">
            <v/>
          </cell>
          <cell r="E7100" t="str">
            <v/>
          </cell>
          <cell r="F7100" t="str">
            <v/>
          </cell>
          <cell r="G7100" t="str">
            <v/>
          </cell>
          <cell r="H7100" t="str">
            <v/>
          </cell>
          <cell r="I7100"/>
          <cell r="J7100"/>
          <cell r="K7100"/>
          <cell r="L7100"/>
          <cell r="M7100" t="str">
            <v/>
          </cell>
          <cell r="N7100"/>
          <cell r="O7100"/>
          <cell r="P7100"/>
          <cell r="Q7100" t="str">
            <v/>
          </cell>
          <cell r="R7100"/>
          <cell r="S7100" t="str">
            <v/>
          </cell>
          <cell r="T7100"/>
          <cell r="U7100"/>
          <cell r="V7100" t="str">
            <v/>
          </cell>
        </row>
        <row r="7101">
          <cell r="A7101"/>
          <cell r="B7101" t="str">
            <v/>
          </cell>
          <cell r="C7101"/>
          <cell r="D7101" t="str">
            <v/>
          </cell>
          <cell r="E7101" t="str">
            <v/>
          </cell>
          <cell r="F7101" t="str">
            <v/>
          </cell>
          <cell r="G7101" t="str">
            <v/>
          </cell>
          <cell r="H7101" t="str">
            <v/>
          </cell>
          <cell r="I7101"/>
          <cell r="J7101"/>
          <cell r="K7101"/>
          <cell r="L7101"/>
          <cell r="M7101" t="str">
            <v/>
          </cell>
          <cell r="N7101"/>
          <cell r="O7101"/>
          <cell r="P7101"/>
          <cell r="Q7101" t="str">
            <v/>
          </cell>
          <cell r="R7101"/>
          <cell r="S7101" t="str">
            <v/>
          </cell>
          <cell r="T7101"/>
          <cell r="U7101"/>
          <cell r="V7101" t="str">
            <v/>
          </cell>
        </row>
        <row r="7102">
          <cell r="A7102"/>
          <cell r="B7102" t="str">
            <v/>
          </cell>
          <cell r="C7102"/>
          <cell r="D7102" t="str">
            <v/>
          </cell>
          <cell r="E7102" t="str">
            <v/>
          </cell>
          <cell r="F7102" t="str">
            <v/>
          </cell>
          <cell r="G7102" t="str">
            <v/>
          </cell>
          <cell r="H7102" t="str">
            <v/>
          </cell>
          <cell r="I7102"/>
          <cell r="J7102"/>
          <cell r="K7102"/>
          <cell r="L7102"/>
          <cell r="M7102" t="str">
            <v/>
          </cell>
          <cell r="N7102"/>
          <cell r="O7102"/>
          <cell r="P7102"/>
          <cell r="Q7102" t="str">
            <v/>
          </cell>
          <cell r="R7102"/>
          <cell r="S7102" t="str">
            <v/>
          </cell>
          <cell r="T7102"/>
          <cell r="U7102"/>
          <cell r="V7102" t="str">
            <v/>
          </cell>
        </row>
        <row r="7103">
          <cell r="A7103"/>
          <cell r="B7103" t="str">
            <v/>
          </cell>
          <cell r="C7103"/>
          <cell r="D7103" t="str">
            <v/>
          </cell>
          <cell r="E7103" t="str">
            <v/>
          </cell>
          <cell r="F7103" t="str">
            <v/>
          </cell>
          <cell r="G7103" t="str">
            <v/>
          </cell>
          <cell r="H7103" t="str">
            <v/>
          </cell>
          <cell r="I7103"/>
          <cell r="J7103"/>
          <cell r="K7103"/>
          <cell r="L7103"/>
          <cell r="M7103" t="str">
            <v/>
          </cell>
          <cell r="N7103"/>
          <cell r="O7103"/>
          <cell r="P7103"/>
          <cell r="Q7103" t="str">
            <v/>
          </cell>
          <cell r="R7103"/>
          <cell r="S7103" t="str">
            <v/>
          </cell>
          <cell r="T7103"/>
          <cell r="U7103"/>
          <cell r="V7103" t="str">
            <v/>
          </cell>
        </row>
        <row r="7104">
          <cell r="A7104"/>
          <cell r="B7104" t="str">
            <v/>
          </cell>
          <cell r="C7104"/>
          <cell r="D7104" t="str">
            <v/>
          </cell>
          <cell r="E7104" t="str">
            <v/>
          </cell>
          <cell r="F7104" t="str">
            <v/>
          </cell>
          <cell r="G7104" t="str">
            <v/>
          </cell>
          <cell r="H7104" t="str">
            <v/>
          </cell>
          <cell r="I7104"/>
          <cell r="J7104"/>
          <cell r="K7104"/>
          <cell r="L7104"/>
          <cell r="M7104" t="str">
            <v/>
          </cell>
          <cell r="N7104"/>
          <cell r="O7104"/>
          <cell r="P7104"/>
          <cell r="Q7104" t="str">
            <v/>
          </cell>
          <cell r="R7104"/>
          <cell r="S7104" t="str">
            <v/>
          </cell>
          <cell r="T7104"/>
          <cell r="U7104"/>
          <cell r="V7104" t="str">
            <v/>
          </cell>
        </row>
        <row r="7105">
          <cell r="A7105"/>
          <cell r="B7105" t="str">
            <v/>
          </cell>
          <cell r="C7105"/>
          <cell r="D7105" t="str">
            <v/>
          </cell>
          <cell r="E7105" t="str">
            <v/>
          </cell>
          <cell r="F7105" t="str">
            <v/>
          </cell>
          <cell r="G7105" t="str">
            <v/>
          </cell>
          <cell r="H7105" t="str">
            <v/>
          </cell>
          <cell r="I7105"/>
          <cell r="J7105"/>
          <cell r="K7105"/>
          <cell r="L7105"/>
          <cell r="M7105" t="str">
            <v/>
          </cell>
          <cell r="N7105"/>
          <cell r="O7105"/>
          <cell r="P7105"/>
          <cell r="Q7105" t="str">
            <v/>
          </cell>
          <cell r="R7105"/>
          <cell r="S7105" t="str">
            <v/>
          </cell>
          <cell r="T7105"/>
          <cell r="U7105"/>
          <cell r="V7105" t="str">
            <v/>
          </cell>
        </row>
        <row r="7106">
          <cell r="A7106"/>
          <cell r="B7106" t="str">
            <v/>
          </cell>
          <cell r="C7106"/>
          <cell r="D7106" t="str">
            <v/>
          </cell>
          <cell r="E7106" t="str">
            <v/>
          </cell>
          <cell r="F7106" t="str">
            <v/>
          </cell>
          <cell r="G7106" t="str">
            <v/>
          </cell>
          <cell r="H7106" t="str">
            <v/>
          </cell>
          <cell r="I7106"/>
          <cell r="J7106"/>
          <cell r="K7106"/>
          <cell r="L7106"/>
          <cell r="M7106" t="str">
            <v/>
          </cell>
          <cell r="N7106"/>
          <cell r="O7106"/>
          <cell r="P7106"/>
          <cell r="Q7106" t="str">
            <v/>
          </cell>
          <cell r="R7106"/>
          <cell r="S7106" t="str">
            <v/>
          </cell>
          <cell r="T7106"/>
          <cell r="U7106"/>
          <cell r="V7106" t="str">
            <v/>
          </cell>
        </row>
        <row r="7107">
          <cell r="A7107"/>
          <cell r="B7107" t="str">
            <v/>
          </cell>
          <cell r="C7107"/>
          <cell r="D7107" t="str">
            <v/>
          </cell>
          <cell r="E7107" t="str">
            <v/>
          </cell>
          <cell r="F7107" t="str">
            <v/>
          </cell>
          <cell r="G7107" t="str">
            <v/>
          </cell>
          <cell r="H7107" t="str">
            <v/>
          </cell>
          <cell r="I7107"/>
          <cell r="J7107"/>
          <cell r="K7107"/>
          <cell r="L7107"/>
          <cell r="M7107" t="str">
            <v/>
          </cell>
          <cell r="N7107"/>
          <cell r="O7107"/>
          <cell r="P7107"/>
          <cell r="Q7107" t="str">
            <v/>
          </cell>
          <cell r="R7107"/>
          <cell r="S7107" t="str">
            <v/>
          </cell>
          <cell r="T7107"/>
          <cell r="U7107"/>
          <cell r="V7107" t="str">
            <v/>
          </cell>
        </row>
        <row r="7108">
          <cell r="A7108"/>
          <cell r="B7108" t="str">
            <v/>
          </cell>
          <cell r="C7108"/>
          <cell r="D7108" t="str">
            <v/>
          </cell>
          <cell r="E7108" t="str">
            <v/>
          </cell>
          <cell r="F7108" t="str">
            <v/>
          </cell>
          <cell r="G7108" t="str">
            <v/>
          </cell>
          <cell r="H7108" t="str">
            <v/>
          </cell>
          <cell r="I7108"/>
          <cell r="J7108"/>
          <cell r="K7108"/>
          <cell r="L7108"/>
          <cell r="M7108" t="str">
            <v/>
          </cell>
          <cell r="N7108"/>
          <cell r="O7108"/>
          <cell r="P7108"/>
          <cell r="Q7108" t="str">
            <v/>
          </cell>
          <cell r="R7108"/>
          <cell r="S7108" t="str">
            <v/>
          </cell>
          <cell r="T7108"/>
          <cell r="U7108"/>
          <cell r="V7108" t="str">
            <v/>
          </cell>
        </row>
        <row r="7109">
          <cell r="A7109"/>
          <cell r="B7109" t="str">
            <v/>
          </cell>
          <cell r="C7109"/>
          <cell r="D7109" t="str">
            <v/>
          </cell>
          <cell r="E7109" t="str">
            <v/>
          </cell>
          <cell r="F7109" t="str">
            <v/>
          </cell>
          <cell r="G7109" t="str">
            <v/>
          </cell>
          <cell r="H7109" t="str">
            <v/>
          </cell>
          <cell r="I7109"/>
          <cell r="J7109"/>
          <cell r="K7109"/>
          <cell r="L7109"/>
          <cell r="M7109" t="str">
            <v/>
          </cell>
          <cell r="N7109"/>
          <cell r="O7109"/>
          <cell r="P7109"/>
          <cell r="Q7109" t="str">
            <v/>
          </cell>
          <cell r="R7109"/>
          <cell r="S7109" t="str">
            <v/>
          </cell>
          <cell r="T7109"/>
          <cell r="U7109"/>
          <cell r="V7109" t="str">
            <v/>
          </cell>
        </row>
        <row r="7110">
          <cell r="A7110"/>
          <cell r="B7110" t="str">
            <v/>
          </cell>
          <cell r="C7110"/>
          <cell r="D7110" t="str">
            <v/>
          </cell>
          <cell r="E7110" t="str">
            <v/>
          </cell>
          <cell r="F7110" t="str">
            <v/>
          </cell>
          <cell r="G7110" t="str">
            <v/>
          </cell>
          <cell r="H7110" t="str">
            <v/>
          </cell>
          <cell r="I7110"/>
          <cell r="J7110"/>
          <cell r="K7110"/>
          <cell r="L7110"/>
          <cell r="M7110" t="str">
            <v/>
          </cell>
          <cell r="N7110"/>
          <cell r="O7110"/>
          <cell r="P7110"/>
          <cell r="Q7110" t="str">
            <v/>
          </cell>
          <cell r="R7110"/>
          <cell r="S7110" t="str">
            <v/>
          </cell>
          <cell r="T7110"/>
          <cell r="U7110"/>
          <cell r="V7110" t="str">
            <v/>
          </cell>
        </row>
        <row r="7111">
          <cell r="A7111"/>
          <cell r="B7111" t="str">
            <v/>
          </cell>
          <cell r="C7111"/>
          <cell r="D7111" t="str">
            <v/>
          </cell>
          <cell r="E7111" t="str">
            <v/>
          </cell>
          <cell r="F7111" t="str">
            <v/>
          </cell>
          <cell r="G7111" t="str">
            <v/>
          </cell>
          <cell r="H7111" t="str">
            <v/>
          </cell>
          <cell r="I7111"/>
          <cell r="J7111"/>
          <cell r="K7111"/>
          <cell r="L7111"/>
          <cell r="M7111" t="str">
            <v/>
          </cell>
          <cell r="N7111"/>
          <cell r="O7111"/>
          <cell r="P7111"/>
          <cell r="Q7111" t="str">
            <v/>
          </cell>
          <cell r="R7111"/>
          <cell r="S7111" t="str">
            <v/>
          </cell>
          <cell r="T7111"/>
          <cell r="U7111"/>
          <cell r="V7111" t="str">
            <v/>
          </cell>
        </row>
        <row r="7112">
          <cell r="A7112"/>
          <cell r="B7112" t="str">
            <v/>
          </cell>
          <cell r="C7112"/>
          <cell r="D7112" t="str">
            <v/>
          </cell>
          <cell r="E7112" t="str">
            <v/>
          </cell>
          <cell r="F7112" t="str">
            <v/>
          </cell>
          <cell r="G7112" t="str">
            <v/>
          </cell>
          <cell r="H7112" t="str">
            <v/>
          </cell>
          <cell r="I7112"/>
          <cell r="J7112"/>
          <cell r="K7112"/>
          <cell r="L7112"/>
          <cell r="M7112" t="str">
            <v/>
          </cell>
          <cell r="N7112"/>
          <cell r="O7112"/>
          <cell r="P7112"/>
          <cell r="Q7112" t="str">
            <v/>
          </cell>
          <cell r="R7112"/>
          <cell r="S7112" t="str">
            <v/>
          </cell>
          <cell r="T7112"/>
          <cell r="U7112"/>
          <cell r="V7112" t="str">
            <v/>
          </cell>
        </row>
        <row r="7113">
          <cell r="A7113"/>
          <cell r="B7113" t="str">
            <v/>
          </cell>
          <cell r="C7113"/>
          <cell r="D7113" t="str">
            <v/>
          </cell>
          <cell r="E7113" t="str">
            <v/>
          </cell>
          <cell r="F7113" t="str">
            <v/>
          </cell>
          <cell r="G7113" t="str">
            <v/>
          </cell>
          <cell r="H7113" t="str">
            <v/>
          </cell>
          <cell r="I7113"/>
          <cell r="J7113"/>
          <cell r="K7113"/>
          <cell r="L7113"/>
          <cell r="M7113" t="str">
            <v/>
          </cell>
          <cell r="N7113"/>
          <cell r="O7113"/>
          <cell r="P7113"/>
          <cell r="Q7113" t="str">
            <v/>
          </cell>
          <cell r="R7113"/>
          <cell r="S7113" t="str">
            <v/>
          </cell>
          <cell r="T7113"/>
          <cell r="U7113"/>
          <cell r="V7113" t="str">
            <v/>
          </cell>
        </row>
        <row r="7114">
          <cell r="A7114"/>
          <cell r="B7114" t="str">
            <v/>
          </cell>
          <cell r="C7114"/>
          <cell r="D7114" t="str">
            <v/>
          </cell>
          <cell r="E7114" t="str">
            <v/>
          </cell>
          <cell r="F7114" t="str">
            <v/>
          </cell>
          <cell r="G7114" t="str">
            <v/>
          </cell>
          <cell r="H7114" t="str">
            <v/>
          </cell>
          <cell r="I7114"/>
          <cell r="J7114"/>
          <cell r="K7114"/>
          <cell r="L7114"/>
          <cell r="M7114" t="str">
            <v/>
          </cell>
          <cell r="N7114"/>
          <cell r="O7114"/>
          <cell r="P7114"/>
          <cell r="Q7114" t="str">
            <v/>
          </cell>
          <cell r="R7114"/>
          <cell r="S7114" t="str">
            <v/>
          </cell>
          <cell r="T7114"/>
          <cell r="U7114"/>
          <cell r="V7114" t="str">
            <v/>
          </cell>
        </row>
        <row r="7115">
          <cell r="A7115"/>
          <cell r="B7115" t="str">
            <v/>
          </cell>
          <cell r="C7115"/>
          <cell r="D7115" t="str">
            <v/>
          </cell>
          <cell r="E7115" t="str">
            <v/>
          </cell>
          <cell r="F7115" t="str">
            <v/>
          </cell>
          <cell r="G7115" t="str">
            <v/>
          </cell>
          <cell r="H7115" t="str">
            <v/>
          </cell>
          <cell r="I7115"/>
          <cell r="J7115"/>
          <cell r="K7115"/>
          <cell r="L7115"/>
          <cell r="M7115" t="str">
            <v/>
          </cell>
          <cell r="N7115"/>
          <cell r="O7115"/>
          <cell r="P7115"/>
          <cell r="Q7115" t="str">
            <v/>
          </cell>
          <cell r="R7115"/>
          <cell r="S7115" t="str">
            <v/>
          </cell>
          <cell r="T7115"/>
          <cell r="U7115"/>
          <cell r="V7115" t="str">
            <v/>
          </cell>
        </row>
        <row r="7116">
          <cell r="A7116"/>
          <cell r="B7116" t="str">
            <v/>
          </cell>
          <cell r="C7116"/>
          <cell r="D7116" t="str">
            <v/>
          </cell>
          <cell r="E7116" t="str">
            <v/>
          </cell>
          <cell r="F7116" t="str">
            <v/>
          </cell>
          <cell r="G7116" t="str">
            <v/>
          </cell>
          <cell r="H7116" t="str">
            <v/>
          </cell>
          <cell r="I7116"/>
          <cell r="J7116"/>
          <cell r="K7116"/>
          <cell r="L7116"/>
          <cell r="M7116" t="str">
            <v/>
          </cell>
          <cell r="N7116"/>
          <cell r="O7116"/>
          <cell r="P7116"/>
          <cell r="Q7116" t="str">
            <v/>
          </cell>
          <cell r="R7116"/>
          <cell r="S7116" t="str">
            <v/>
          </cell>
          <cell r="T7116"/>
          <cell r="U7116"/>
          <cell r="V7116" t="str">
            <v/>
          </cell>
        </row>
        <row r="7117">
          <cell r="A7117"/>
          <cell r="B7117" t="str">
            <v/>
          </cell>
          <cell r="C7117"/>
          <cell r="D7117" t="str">
            <v/>
          </cell>
          <cell r="E7117" t="str">
            <v/>
          </cell>
          <cell r="F7117" t="str">
            <v/>
          </cell>
          <cell r="G7117" t="str">
            <v/>
          </cell>
          <cell r="H7117" t="str">
            <v/>
          </cell>
          <cell r="I7117"/>
          <cell r="J7117"/>
          <cell r="K7117"/>
          <cell r="L7117"/>
          <cell r="M7117" t="str">
            <v/>
          </cell>
          <cell r="N7117"/>
          <cell r="O7117"/>
          <cell r="P7117"/>
          <cell r="Q7117" t="str">
            <v/>
          </cell>
          <cell r="R7117"/>
          <cell r="S7117" t="str">
            <v/>
          </cell>
          <cell r="T7117"/>
          <cell r="U7117"/>
          <cell r="V7117" t="str">
            <v/>
          </cell>
        </row>
        <row r="7118">
          <cell r="A7118"/>
          <cell r="B7118" t="str">
            <v/>
          </cell>
          <cell r="C7118"/>
          <cell r="D7118" t="str">
            <v/>
          </cell>
          <cell r="E7118" t="str">
            <v/>
          </cell>
          <cell r="F7118" t="str">
            <v/>
          </cell>
          <cell r="G7118" t="str">
            <v/>
          </cell>
          <cell r="H7118" t="str">
            <v/>
          </cell>
          <cell r="I7118"/>
          <cell r="J7118"/>
          <cell r="K7118"/>
          <cell r="L7118"/>
          <cell r="M7118" t="str">
            <v/>
          </cell>
          <cell r="N7118"/>
          <cell r="O7118"/>
          <cell r="P7118"/>
          <cell r="Q7118" t="str">
            <v/>
          </cell>
          <cell r="R7118"/>
          <cell r="S7118" t="str">
            <v/>
          </cell>
          <cell r="T7118"/>
          <cell r="U7118"/>
          <cell r="V7118" t="str">
            <v/>
          </cell>
        </row>
        <row r="7119">
          <cell r="A7119"/>
          <cell r="B7119" t="str">
            <v/>
          </cell>
          <cell r="C7119"/>
          <cell r="D7119" t="str">
            <v/>
          </cell>
          <cell r="E7119" t="str">
            <v/>
          </cell>
          <cell r="F7119" t="str">
            <v/>
          </cell>
          <cell r="G7119" t="str">
            <v/>
          </cell>
          <cell r="H7119" t="str">
            <v/>
          </cell>
          <cell r="I7119"/>
          <cell r="J7119"/>
          <cell r="K7119"/>
          <cell r="L7119"/>
          <cell r="M7119" t="str">
            <v/>
          </cell>
          <cell r="N7119"/>
          <cell r="O7119"/>
          <cell r="P7119"/>
          <cell r="Q7119" t="str">
            <v/>
          </cell>
          <cell r="R7119"/>
          <cell r="S7119" t="str">
            <v/>
          </cell>
          <cell r="T7119"/>
          <cell r="U7119"/>
          <cell r="V7119" t="str">
            <v/>
          </cell>
        </row>
        <row r="7120">
          <cell r="A7120"/>
          <cell r="B7120" t="str">
            <v/>
          </cell>
          <cell r="C7120"/>
          <cell r="D7120" t="str">
            <v/>
          </cell>
          <cell r="E7120" t="str">
            <v/>
          </cell>
          <cell r="F7120" t="str">
            <v/>
          </cell>
          <cell r="G7120" t="str">
            <v/>
          </cell>
          <cell r="H7120" t="str">
            <v/>
          </cell>
          <cell r="I7120"/>
          <cell r="J7120"/>
          <cell r="K7120"/>
          <cell r="L7120"/>
          <cell r="M7120" t="str">
            <v/>
          </cell>
          <cell r="N7120"/>
          <cell r="O7120"/>
          <cell r="P7120"/>
          <cell r="Q7120" t="str">
            <v/>
          </cell>
          <cell r="R7120"/>
          <cell r="S7120" t="str">
            <v/>
          </cell>
          <cell r="T7120"/>
          <cell r="U7120"/>
          <cell r="V7120" t="str">
            <v/>
          </cell>
        </row>
        <row r="7121">
          <cell r="A7121"/>
          <cell r="B7121" t="str">
            <v/>
          </cell>
          <cell r="C7121"/>
          <cell r="D7121" t="str">
            <v/>
          </cell>
          <cell r="E7121" t="str">
            <v/>
          </cell>
          <cell r="F7121" t="str">
            <v/>
          </cell>
          <cell r="G7121" t="str">
            <v/>
          </cell>
          <cell r="H7121" t="str">
            <v/>
          </cell>
          <cell r="I7121"/>
          <cell r="J7121"/>
          <cell r="K7121"/>
          <cell r="L7121"/>
          <cell r="M7121" t="str">
            <v/>
          </cell>
          <cell r="N7121"/>
          <cell r="O7121"/>
          <cell r="P7121"/>
          <cell r="Q7121" t="str">
            <v/>
          </cell>
          <cell r="R7121"/>
          <cell r="S7121" t="str">
            <v/>
          </cell>
          <cell r="T7121"/>
          <cell r="U7121"/>
          <cell r="V7121" t="str">
            <v/>
          </cell>
        </row>
        <row r="7122">
          <cell r="A7122"/>
          <cell r="B7122" t="str">
            <v/>
          </cell>
          <cell r="C7122"/>
          <cell r="D7122" t="str">
            <v/>
          </cell>
          <cell r="E7122" t="str">
            <v/>
          </cell>
          <cell r="F7122" t="str">
            <v/>
          </cell>
          <cell r="G7122" t="str">
            <v/>
          </cell>
          <cell r="H7122" t="str">
            <v/>
          </cell>
          <cell r="I7122"/>
          <cell r="J7122"/>
          <cell r="K7122"/>
          <cell r="L7122"/>
          <cell r="M7122" t="str">
            <v/>
          </cell>
          <cell r="N7122"/>
          <cell r="O7122"/>
          <cell r="P7122"/>
          <cell r="Q7122" t="str">
            <v/>
          </cell>
          <cell r="R7122"/>
          <cell r="S7122" t="str">
            <v/>
          </cell>
          <cell r="T7122"/>
          <cell r="U7122"/>
          <cell r="V7122" t="str">
            <v/>
          </cell>
        </row>
        <row r="7123">
          <cell r="A7123"/>
          <cell r="B7123" t="str">
            <v/>
          </cell>
          <cell r="C7123"/>
          <cell r="D7123" t="str">
            <v/>
          </cell>
          <cell r="E7123" t="str">
            <v/>
          </cell>
          <cell r="F7123" t="str">
            <v/>
          </cell>
          <cell r="G7123" t="str">
            <v/>
          </cell>
          <cell r="H7123" t="str">
            <v/>
          </cell>
          <cell r="I7123"/>
          <cell r="J7123"/>
          <cell r="K7123"/>
          <cell r="L7123"/>
          <cell r="M7123" t="str">
            <v/>
          </cell>
          <cell r="N7123"/>
          <cell r="O7123"/>
          <cell r="P7123"/>
          <cell r="Q7123" t="str">
            <v/>
          </cell>
          <cell r="R7123"/>
          <cell r="S7123" t="str">
            <v/>
          </cell>
          <cell r="T7123"/>
          <cell r="U7123"/>
          <cell r="V7123" t="str">
            <v/>
          </cell>
        </row>
        <row r="7124">
          <cell r="A7124"/>
          <cell r="B7124" t="str">
            <v/>
          </cell>
          <cell r="C7124"/>
          <cell r="D7124" t="str">
            <v/>
          </cell>
          <cell r="E7124" t="str">
            <v/>
          </cell>
          <cell r="F7124" t="str">
            <v/>
          </cell>
          <cell r="G7124" t="str">
            <v/>
          </cell>
          <cell r="H7124" t="str">
            <v/>
          </cell>
          <cell r="I7124"/>
          <cell r="J7124"/>
          <cell r="K7124"/>
          <cell r="L7124"/>
          <cell r="M7124" t="str">
            <v/>
          </cell>
          <cell r="N7124"/>
          <cell r="O7124"/>
          <cell r="P7124"/>
          <cell r="Q7124" t="str">
            <v/>
          </cell>
          <cell r="R7124"/>
          <cell r="S7124" t="str">
            <v/>
          </cell>
          <cell r="T7124"/>
          <cell r="U7124"/>
          <cell r="V7124" t="str">
            <v/>
          </cell>
        </row>
        <row r="7125">
          <cell r="A7125"/>
          <cell r="B7125" t="str">
            <v/>
          </cell>
          <cell r="C7125"/>
          <cell r="D7125" t="str">
            <v/>
          </cell>
          <cell r="E7125" t="str">
            <v/>
          </cell>
          <cell r="F7125" t="str">
            <v/>
          </cell>
          <cell r="G7125" t="str">
            <v/>
          </cell>
          <cell r="H7125" t="str">
            <v/>
          </cell>
          <cell r="I7125"/>
          <cell r="J7125"/>
          <cell r="K7125"/>
          <cell r="L7125"/>
          <cell r="M7125" t="str">
            <v/>
          </cell>
          <cell r="N7125"/>
          <cell r="O7125"/>
          <cell r="P7125"/>
          <cell r="Q7125" t="str">
            <v/>
          </cell>
          <cell r="R7125"/>
          <cell r="S7125" t="str">
            <v/>
          </cell>
          <cell r="T7125"/>
          <cell r="U7125"/>
          <cell r="V7125" t="str">
            <v/>
          </cell>
        </row>
        <row r="7126">
          <cell r="A7126"/>
          <cell r="B7126" t="str">
            <v/>
          </cell>
          <cell r="C7126"/>
          <cell r="D7126" t="str">
            <v/>
          </cell>
          <cell r="E7126" t="str">
            <v/>
          </cell>
          <cell r="F7126" t="str">
            <v/>
          </cell>
          <cell r="G7126" t="str">
            <v/>
          </cell>
          <cell r="H7126" t="str">
            <v/>
          </cell>
          <cell r="I7126"/>
          <cell r="J7126"/>
          <cell r="K7126"/>
          <cell r="L7126"/>
          <cell r="M7126" t="str">
            <v/>
          </cell>
          <cell r="N7126"/>
          <cell r="O7126"/>
          <cell r="P7126"/>
          <cell r="Q7126" t="str">
            <v/>
          </cell>
          <cell r="R7126"/>
          <cell r="S7126" t="str">
            <v/>
          </cell>
          <cell r="T7126"/>
          <cell r="U7126"/>
          <cell r="V7126" t="str">
            <v/>
          </cell>
        </row>
        <row r="7127">
          <cell r="A7127"/>
          <cell r="B7127" t="str">
            <v/>
          </cell>
          <cell r="C7127"/>
          <cell r="D7127" t="str">
            <v/>
          </cell>
          <cell r="E7127" t="str">
            <v/>
          </cell>
          <cell r="F7127" t="str">
            <v/>
          </cell>
          <cell r="G7127" t="str">
            <v/>
          </cell>
          <cell r="H7127" t="str">
            <v/>
          </cell>
          <cell r="I7127"/>
          <cell r="J7127"/>
          <cell r="K7127"/>
          <cell r="L7127"/>
          <cell r="M7127" t="str">
            <v/>
          </cell>
          <cell r="N7127"/>
          <cell r="O7127"/>
          <cell r="P7127"/>
          <cell r="Q7127" t="str">
            <v/>
          </cell>
          <cell r="R7127"/>
          <cell r="S7127" t="str">
            <v/>
          </cell>
          <cell r="T7127"/>
          <cell r="U7127"/>
          <cell r="V7127" t="str">
            <v/>
          </cell>
        </row>
        <row r="7128">
          <cell r="A7128"/>
          <cell r="B7128" t="str">
            <v/>
          </cell>
          <cell r="C7128"/>
          <cell r="D7128" t="str">
            <v/>
          </cell>
          <cell r="E7128" t="str">
            <v/>
          </cell>
          <cell r="F7128" t="str">
            <v/>
          </cell>
          <cell r="G7128" t="str">
            <v/>
          </cell>
          <cell r="H7128" t="str">
            <v/>
          </cell>
          <cell r="I7128"/>
          <cell r="J7128"/>
          <cell r="K7128"/>
          <cell r="L7128"/>
          <cell r="M7128" t="str">
            <v/>
          </cell>
          <cell r="N7128"/>
          <cell r="O7128"/>
          <cell r="P7128"/>
          <cell r="Q7128" t="str">
            <v/>
          </cell>
          <cell r="R7128"/>
          <cell r="S7128" t="str">
            <v/>
          </cell>
          <cell r="T7128"/>
          <cell r="U7128"/>
          <cell r="V7128" t="str">
            <v/>
          </cell>
        </row>
        <row r="7129">
          <cell r="A7129"/>
          <cell r="B7129" t="str">
            <v/>
          </cell>
          <cell r="C7129"/>
          <cell r="D7129" t="str">
            <v/>
          </cell>
          <cell r="E7129" t="str">
            <v/>
          </cell>
          <cell r="F7129" t="str">
            <v/>
          </cell>
          <cell r="G7129" t="str">
            <v/>
          </cell>
          <cell r="H7129" t="str">
            <v/>
          </cell>
          <cell r="I7129"/>
          <cell r="J7129"/>
          <cell r="K7129"/>
          <cell r="L7129"/>
          <cell r="M7129" t="str">
            <v/>
          </cell>
          <cell r="N7129"/>
          <cell r="O7129"/>
          <cell r="P7129"/>
          <cell r="Q7129" t="str">
            <v/>
          </cell>
          <cell r="R7129"/>
          <cell r="S7129" t="str">
            <v/>
          </cell>
          <cell r="T7129"/>
          <cell r="U7129"/>
          <cell r="V7129" t="str">
            <v/>
          </cell>
        </row>
        <row r="7130">
          <cell r="A7130"/>
          <cell r="B7130" t="str">
            <v/>
          </cell>
          <cell r="C7130"/>
          <cell r="D7130" t="str">
            <v/>
          </cell>
          <cell r="E7130" t="str">
            <v/>
          </cell>
          <cell r="F7130" t="str">
            <v/>
          </cell>
          <cell r="G7130" t="str">
            <v/>
          </cell>
          <cell r="H7130" t="str">
            <v/>
          </cell>
          <cell r="I7130"/>
          <cell r="J7130"/>
          <cell r="K7130"/>
          <cell r="L7130"/>
          <cell r="M7130" t="str">
            <v/>
          </cell>
          <cell r="N7130"/>
          <cell r="O7130"/>
          <cell r="P7130"/>
          <cell r="Q7130" t="str">
            <v/>
          </cell>
          <cell r="R7130"/>
          <cell r="S7130" t="str">
            <v/>
          </cell>
          <cell r="T7130"/>
          <cell r="U7130"/>
          <cell r="V7130" t="str">
            <v/>
          </cell>
        </row>
        <row r="7131">
          <cell r="A7131"/>
          <cell r="B7131" t="str">
            <v/>
          </cell>
          <cell r="C7131"/>
          <cell r="D7131" t="str">
            <v/>
          </cell>
          <cell r="E7131" t="str">
            <v/>
          </cell>
          <cell r="F7131" t="str">
            <v/>
          </cell>
          <cell r="G7131" t="str">
            <v/>
          </cell>
          <cell r="H7131" t="str">
            <v/>
          </cell>
          <cell r="I7131"/>
          <cell r="J7131"/>
          <cell r="K7131"/>
          <cell r="L7131"/>
          <cell r="M7131" t="str">
            <v/>
          </cell>
          <cell r="N7131"/>
          <cell r="O7131"/>
          <cell r="P7131"/>
          <cell r="Q7131" t="str">
            <v/>
          </cell>
          <cell r="R7131"/>
          <cell r="S7131" t="str">
            <v/>
          </cell>
          <cell r="T7131"/>
          <cell r="U7131"/>
          <cell r="V7131" t="str">
            <v/>
          </cell>
        </row>
        <row r="7132">
          <cell r="A7132"/>
          <cell r="B7132" t="str">
            <v/>
          </cell>
          <cell r="C7132"/>
          <cell r="D7132" t="str">
            <v/>
          </cell>
          <cell r="E7132" t="str">
            <v/>
          </cell>
          <cell r="F7132" t="str">
            <v/>
          </cell>
          <cell r="G7132" t="str">
            <v/>
          </cell>
          <cell r="H7132" t="str">
            <v/>
          </cell>
          <cell r="I7132"/>
          <cell r="J7132"/>
          <cell r="K7132"/>
          <cell r="L7132"/>
          <cell r="M7132" t="str">
            <v/>
          </cell>
          <cell r="N7132"/>
          <cell r="O7132"/>
          <cell r="P7132"/>
          <cell r="Q7132" t="str">
            <v/>
          </cell>
          <cell r="R7132"/>
          <cell r="S7132" t="str">
            <v/>
          </cell>
          <cell r="T7132"/>
          <cell r="U7132"/>
          <cell r="V7132" t="str">
            <v/>
          </cell>
        </row>
        <row r="7133">
          <cell r="A7133"/>
          <cell r="B7133" t="str">
            <v/>
          </cell>
          <cell r="C7133"/>
          <cell r="D7133" t="str">
            <v/>
          </cell>
          <cell r="E7133" t="str">
            <v/>
          </cell>
          <cell r="F7133" t="str">
            <v/>
          </cell>
          <cell r="G7133" t="str">
            <v/>
          </cell>
          <cell r="H7133" t="str">
            <v/>
          </cell>
          <cell r="I7133"/>
          <cell r="J7133"/>
          <cell r="K7133"/>
          <cell r="L7133"/>
          <cell r="M7133" t="str">
            <v/>
          </cell>
          <cell r="N7133"/>
          <cell r="O7133"/>
          <cell r="P7133"/>
          <cell r="Q7133" t="str">
            <v/>
          </cell>
          <cell r="R7133"/>
          <cell r="S7133" t="str">
            <v/>
          </cell>
          <cell r="T7133"/>
          <cell r="U7133"/>
          <cell r="V7133" t="str">
            <v/>
          </cell>
        </row>
        <row r="7134">
          <cell r="A7134"/>
          <cell r="B7134" t="str">
            <v/>
          </cell>
          <cell r="C7134"/>
          <cell r="D7134" t="str">
            <v/>
          </cell>
          <cell r="E7134" t="str">
            <v/>
          </cell>
          <cell r="F7134" t="str">
            <v/>
          </cell>
          <cell r="G7134" t="str">
            <v/>
          </cell>
          <cell r="H7134" t="str">
            <v/>
          </cell>
          <cell r="I7134"/>
          <cell r="J7134"/>
          <cell r="K7134"/>
          <cell r="L7134"/>
          <cell r="M7134" t="str">
            <v/>
          </cell>
          <cell r="N7134"/>
          <cell r="O7134"/>
          <cell r="P7134"/>
          <cell r="Q7134" t="str">
            <v/>
          </cell>
          <cell r="R7134"/>
          <cell r="S7134" t="str">
            <v/>
          </cell>
          <cell r="T7134"/>
          <cell r="U7134"/>
          <cell r="V7134" t="str">
            <v/>
          </cell>
        </row>
        <row r="7135">
          <cell r="A7135"/>
          <cell r="B7135" t="str">
            <v/>
          </cell>
          <cell r="C7135"/>
          <cell r="D7135" t="str">
            <v/>
          </cell>
          <cell r="E7135" t="str">
            <v/>
          </cell>
          <cell r="F7135" t="str">
            <v/>
          </cell>
          <cell r="G7135" t="str">
            <v/>
          </cell>
          <cell r="H7135" t="str">
            <v/>
          </cell>
          <cell r="I7135"/>
          <cell r="J7135"/>
          <cell r="K7135"/>
          <cell r="L7135"/>
          <cell r="M7135" t="str">
            <v/>
          </cell>
          <cell r="N7135"/>
          <cell r="O7135"/>
          <cell r="P7135"/>
          <cell r="Q7135" t="str">
            <v/>
          </cell>
          <cell r="R7135"/>
          <cell r="S7135" t="str">
            <v/>
          </cell>
          <cell r="T7135"/>
          <cell r="U7135"/>
          <cell r="V7135" t="str">
            <v/>
          </cell>
        </row>
        <row r="7136">
          <cell r="A7136"/>
          <cell r="B7136" t="str">
            <v/>
          </cell>
          <cell r="C7136"/>
          <cell r="D7136" t="str">
            <v/>
          </cell>
          <cell r="E7136" t="str">
            <v/>
          </cell>
          <cell r="F7136" t="str">
            <v/>
          </cell>
          <cell r="G7136" t="str">
            <v/>
          </cell>
          <cell r="H7136" t="str">
            <v/>
          </cell>
          <cell r="I7136"/>
          <cell r="J7136"/>
          <cell r="K7136"/>
          <cell r="L7136"/>
          <cell r="M7136" t="str">
            <v/>
          </cell>
          <cell r="N7136"/>
          <cell r="O7136"/>
          <cell r="P7136"/>
          <cell r="Q7136" t="str">
            <v/>
          </cell>
          <cell r="R7136"/>
          <cell r="S7136" t="str">
            <v/>
          </cell>
          <cell r="T7136"/>
          <cell r="U7136"/>
          <cell r="V7136" t="str">
            <v/>
          </cell>
        </row>
        <row r="7137">
          <cell r="A7137"/>
          <cell r="B7137" t="str">
            <v/>
          </cell>
          <cell r="C7137"/>
          <cell r="D7137" t="str">
            <v/>
          </cell>
          <cell r="E7137" t="str">
            <v/>
          </cell>
          <cell r="F7137" t="str">
            <v/>
          </cell>
          <cell r="G7137" t="str">
            <v/>
          </cell>
          <cell r="H7137" t="str">
            <v/>
          </cell>
          <cell r="I7137"/>
          <cell r="J7137"/>
          <cell r="K7137"/>
          <cell r="L7137"/>
          <cell r="M7137" t="str">
            <v/>
          </cell>
          <cell r="N7137"/>
          <cell r="O7137"/>
          <cell r="P7137"/>
          <cell r="Q7137" t="str">
            <v/>
          </cell>
          <cell r="R7137"/>
          <cell r="S7137" t="str">
            <v/>
          </cell>
          <cell r="T7137"/>
          <cell r="U7137"/>
          <cell r="V7137" t="str">
            <v/>
          </cell>
        </row>
        <row r="7138">
          <cell r="A7138"/>
          <cell r="B7138" t="str">
            <v/>
          </cell>
          <cell r="C7138"/>
          <cell r="D7138" t="str">
            <v/>
          </cell>
          <cell r="E7138" t="str">
            <v/>
          </cell>
          <cell r="F7138" t="str">
            <v/>
          </cell>
          <cell r="G7138" t="str">
            <v/>
          </cell>
          <cell r="H7138" t="str">
            <v/>
          </cell>
          <cell r="I7138"/>
          <cell r="J7138"/>
          <cell r="K7138"/>
          <cell r="L7138"/>
          <cell r="M7138" t="str">
            <v/>
          </cell>
          <cell r="N7138"/>
          <cell r="O7138"/>
          <cell r="P7138"/>
          <cell r="Q7138" t="str">
            <v/>
          </cell>
          <cell r="R7138"/>
          <cell r="S7138" t="str">
            <v/>
          </cell>
          <cell r="T7138"/>
          <cell r="U7138"/>
          <cell r="V7138" t="str">
            <v/>
          </cell>
        </row>
        <row r="7139">
          <cell r="A7139"/>
          <cell r="B7139" t="str">
            <v/>
          </cell>
          <cell r="C7139"/>
          <cell r="D7139" t="str">
            <v/>
          </cell>
          <cell r="E7139" t="str">
            <v/>
          </cell>
          <cell r="F7139" t="str">
            <v/>
          </cell>
          <cell r="G7139" t="str">
            <v/>
          </cell>
          <cell r="H7139" t="str">
            <v/>
          </cell>
          <cell r="I7139"/>
          <cell r="J7139"/>
          <cell r="K7139"/>
          <cell r="L7139"/>
          <cell r="M7139" t="str">
            <v/>
          </cell>
          <cell r="N7139"/>
          <cell r="O7139"/>
          <cell r="P7139"/>
          <cell r="Q7139" t="str">
            <v/>
          </cell>
          <cell r="R7139"/>
          <cell r="S7139" t="str">
            <v/>
          </cell>
          <cell r="T7139"/>
          <cell r="U7139"/>
          <cell r="V7139" t="str">
            <v/>
          </cell>
        </row>
        <row r="7140">
          <cell r="A7140"/>
          <cell r="B7140" t="str">
            <v/>
          </cell>
          <cell r="C7140"/>
          <cell r="D7140" t="str">
            <v/>
          </cell>
          <cell r="E7140" t="str">
            <v/>
          </cell>
          <cell r="F7140" t="str">
            <v/>
          </cell>
          <cell r="G7140" t="str">
            <v/>
          </cell>
          <cell r="H7140" t="str">
            <v/>
          </cell>
          <cell r="I7140"/>
          <cell r="J7140"/>
          <cell r="K7140"/>
          <cell r="L7140"/>
          <cell r="M7140" t="str">
            <v/>
          </cell>
          <cell r="N7140"/>
          <cell r="O7140"/>
          <cell r="P7140"/>
          <cell r="Q7140" t="str">
            <v/>
          </cell>
          <cell r="R7140"/>
          <cell r="S7140" t="str">
            <v/>
          </cell>
          <cell r="T7140"/>
          <cell r="U7140"/>
          <cell r="V7140" t="str">
            <v/>
          </cell>
        </row>
        <row r="7141">
          <cell r="A7141"/>
          <cell r="B7141" t="str">
            <v/>
          </cell>
          <cell r="C7141"/>
          <cell r="D7141" t="str">
            <v/>
          </cell>
          <cell r="E7141" t="str">
            <v/>
          </cell>
          <cell r="F7141" t="str">
            <v/>
          </cell>
          <cell r="G7141" t="str">
            <v/>
          </cell>
          <cell r="H7141" t="str">
            <v/>
          </cell>
          <cell r="I7141"/>
          <cell r="J7141"/>
          <cell r="K7141"/>
          <cell r="L7141"/>
          <cell r="M7141" t="str">
            <v/>
          </cell>
          <cell r="N7141"/>
          <cell r="O7141"/>
          <cell r="P7141"/>
          <cell r="Q7141" t="str">
            <v/>
          </cell>
          <cell r="R7141"/>
          <cell r="S7141" t="str">
            <v/>
          </cell>
          <cell r="T7141"/>
          <cell r="U7141"/>
          <cell r="V7141" t="str">
            <v/>
          </cell>
        </row>
        <row r="7142">
          <cell r="A7142"/>
          <cell r="B7142" t="str">
            <v/>
          </cell>
          <cell r="C7142"/>
          <cell r="D7142" t="str">
            <v/>
          </cell>
          <cell r="E7142" t="str">
            <v/>
          </cell>
          <cell r="F7142" t="str">
            <v/>
          </cell>
          <cell r="G7142" t="str">
            <v/>
          </cell>
          <cell r="H7142" t="str">
            <v/>
          </cell>
          <cell r="I7142"/>
          <cell r="J7142"/>
          <cell r="K7142"/>
          <cell r="L7142"/>
          <cell r="M7142" t="str">
            <v/>
          </cell>
          <cell r="N7142"/>
          <cell r="O7142"/>
          <cell r="P7142"/>
          <cell r="Q7142" t="str">
            <v/>
          </cell>
          <cell r="R7142"/>
          <cell r="S7142" t="str">
            <v/>
          </cell>
          <cell r="T7142"/>
          <cell r="U7142"/>
          <cell r="V7142" t="str">
            <v/>
          </cell>
        </row>
        <row r="7143">
          <cell r="A7143"/>
          <cell r="B7143" t="str">
            <v/>
          </cell>
          <cell r="C7143"/>
          <cell r="D7143" t="str">
            <v/>
          </cell>
          <cell r="E7143" t="str">
            <v/>
          </cell>
          <cell r="F7143" t="str">
            <v/>
          </cell>
          <cell r="G7143" t="str">
            <v/>
          </cell>
          <cell r="H7143" t="str">
            <v/>
          </cell>
          <cell r="I7143"/>
          <cell r="J7143"/>
          <cell r="K7143"/>
          <cell r="L7143"/>
          <cell r="M7143" t="str">
            <v/>
          </cell>
          <cell r="N7143"/>
          <cell r="O7143"/>
          <cell r="P7143"/>
          <cell r="Q7143" t="str">
            <v/>
          </cell>
          <cell r="R7143"/>
          <cell r="S7143" t="str">
            <v/>
          </cell>
          <cell r="T7143"/>
          <cell r="U7143"/>
          <cell r="V7143" t="str">
            <v/>
          </cell>
        </row>
        <row r="7144">
          <cell r="A7144"/>
          <cell r="B7144" t="str">
            <v/>
          </cell>
          <cell r="C7144"/>
          <cell r="D7144" t="str">
            <v/>
          </cell>
          <cell r="E7144" t="str">
            <v/>
          </cell>
          <cell r="F7144" t="str">
            <v/>
          </cell>
          <cell r="G7144" t="str">
            <v/>
          </cell>
          <cell r="H7144" t="str">
            <v/>
          </cell>
          <cell r="I7144"/>
          <cell r="J7144"/>
          <cell r="K7144"/>
          <cell r="L7144"/>
          <cell r="M7144" t="str">
            <v/>
          </cell>
          <cell r="N7144"/>
          <cell r="O7144"/>
          <cell r="P7144"/>
          <cell r="Q7144" t="str">
            <v/>
          </cell>
          <cell r="R7144"/>
          <cell r="S7144" t="str">
            <v/>
          </cell>
          <cell r="T7144"/>
          <cell r="U7144"/>
          <cell r="V7144" t="str">
            <v/>
          </cell>
        </row>
        <row r="7145">
          <cell r="A7145"/>
          <cell r="B7145" t="str">
            <v/>
          </cell>
          <cell r="C7145"/>
          <cell r="D7145" t="str">
            <v/>
          </cell>
          <cell r="E7145" t="str">
            <v/>
          </cell>
          <cell r="F7145" t="str">
            <v/>
          </cell>
          <cell r="G7145" t="str">
            <v/>
          </cell>
          <cell r="H7145" t="str">
            <v/>
          </cell>
          <cell r="I7145"/>
          <cell r="J7145"/>
          <cell r="K7145"/>
          <cell r="L7145"/>
          <cell r="M7145" t="str">
            <v/>
          </cell>
          <cell r="N7145"/>
          <cell r="O7145"/>
          <cell r="P7145"/>
          <cell r="Q7145" t="str">
            <v/>
          </cell>
          <cell r="R7145"/>
          <cell r="S7145" t="str">
            <v/>
          </cell>
          <cell r="T7145"/>
          <cell r="U7145"/>
          <cell r="V7145" t="str">
            <v/>
          </cell>
        </row>
        <row r="7146">
          <cell r="A7146"/>
          <cell r="B7146" t="str">
            <v/>
          </cell>
          <cell r="C7146"/>
          <cell r="D7146" t="str">
            <v/>
          </cell>
          <cell r="E7146" t="str">
            <v/>
          </cell>
          <cell r="F7146" t="str">
            <v/>
          </cell>
          <cell r="G7146" t="str">
            <v/>
          </cell>
          <cell r="H7146" t="str">
            <v/>
          </cell>
          <cell r="I7146"/>
          <cell r="J7146"/>
          <cell r="K7146"/>
          <cell r="L7146"/>
          <cell r="M7146" t="str">
            <v/>
          </cell>
          <cell r="N7146"/>
          <cell r="O7146"/>
          <cell r="P7146"/>
          <cell r="Q7146" t="str">
            <v/>
          </cell>
          <cell r="R7146"/>
          <cell r="S7146" t="str">
            <v/>
          </cell>
          <cell r="T7146"/>
          <cell r="U7146"/>
          <cell r="V7146" t="str">
            <v/>
          </cell>
        </row>
        <row r="7147">
          <cell r="A7147"/>
          <cell r="B7147" t="str">
            <v/>
          </cell>
          <cell r="C7147"/>
          <cell r="D7147" t="str">
            <v/>
          </cell>
          <cell r="E7147" t="str">
            <v/>
          </cell>
          <cell r="F7147" t="str">
            <v/>
          </cell>
          <cell r="G7147" t="str">
            <v/>
          </cell>
          <cell r="H7147" t="str">
            <v/>
          </cell>
          <cell r="I7147"/>
          <cell r="J7147"/>
          <cell r="K7147"/>
          <cell r="L7147"/>
          <cell r="M7147" t="str">
            <v/>
          </cell>
          <cell r="N7147"/>
          <cell r="O7147"/>
          <cell r="P7147"/>
          <cell r="Q7147" t="str">
            <v/>
          </cell>
          <cell r="R7147"/>
          <cell r="S7147" t="str">
            <v/>
          </cell>
          <cell r="T7147"/>
          <cell r="U7147"/>
          <cell r="V7147" t="str">
            <v/>
          </cell>
        </row>
        <row r="7148">
          <cell r="A7148"/>
          <cell r="B7148" t="str">
            <v/>
          </cell>
          <cell r="C7148"/>
          <cell r="D7148" t="str">
            <v/>
          </cell>
          <cell r="E7148" t="str">
            <v/>
          </cell>
          <cell r="F7148" t="str">
            <v/>
          </cell>
          <cell r="G7148" t="str">
            <v/>
          </cell>
          <cell r="H7148" t="str">
            <v/>
          </cell>
          <cell r="I7148"/>
          <cell r="J7148"/>
          <cell r="K7148"/>
          <cell r="L7148"/>
          <cell r="M7148" t="str">
            <v/>
          </cell>
          <cell r="N7148"/>
          <cell r="O7148"/>
          <cell r="P7148"/>
          <cell r="Q7148" t="str">
            <v/>
          </cell>
          <cell r="R7148"/>
          <cell r="S7148" t="str">
            <v/>
          </cell>
          <cell r="T7148"/>
          <cell r="U7148"/>
          <cell r="V7148" t="str">
            <v/>
          </cell>
        </row>
        <row r="7149">
          <cell r="A7149"/>
          <cell r="B7149" t="str">
            <v/>
          </cell>
          <cell r="C7149"/>
          <cell r="D7149" t="str">
            <v/>
          </cell>
          <cell r="E7149" t="str">
            <v/>
          </cell>
          <cell r="F7149" t="str">
            <v/>
          </cell>
          <cell r="G7149" t="str">
            <v/>
          </cell>
          <cell r="H7149" t="str">
            <v/>
          </cell>
          <cell r="I7149"/>
          <cell r="J7149"/>
          <cell r="K7149"/>
          <cell r="L7149"/>
          <cell r="M7149" t="str">
            <v/>
          </cell>
          <cell r="N7149"/>
          <cell r="O7149"/>
          <cell r="P7149"/>
          <cell r="Q7149" t="str">
            <v/>
          </cell>
          <cell r="R7149"/>
          <cell r="S7149" t="str">
            <v/>
          </cell>
          <cell r="T7149"/>
          <cell r="U7149"/>
          <cell r="V7149" t="str">
            <v/>
          </cell>
        </row>
        <row r="7150">
          <cell r="A7150"/>
          <cell r="B7150" t="str">
            <v/>
          </cell>
          <cell r="C7150"/>
          <cell r="D7150" t="str">
            <v/>
          </cell>
          <cell r="E7150" t="str">
            <v/>
          </cell>
          <cell r="F7150" t="str">
            <v/>
          </cell>
          <cell r="G7150" t="str">
            <v/>
          </cell>
          <cell r="H7150" t="str">
            <v/>
          </cell>
          <cell r="I7150"/>
          <cell r="J7150"/>
          <cell r="K7150"/>
          <cell r="L7150"/>
          <cell r="M7150" t="str">
            <v/>
          </cell>
          <cell r="N7150"/>
          <cell r="O7150"/>
          <cell r="P7150"/>
          <cell r="Q7150" t="str">
            <v/>
          </cell>
          <cell r="R7150"/>
          <cell r="S7150" t="str">
            <v/>
          </cell>
          <cell r="T7150"/>
          <cell r="U7150"/>
          <cell r="V7150" t="str">
            <v/>
          </cell>
        </row>
        <row r="7151">
          <cell r="A7151"/>
          <cell r="B7151" t="str">
            <v/>
          </cell>
          <cell r="C7151"/>
          <cell r="D7151" t="str">
            <v/>
          </cell>
          <cell r="E7151" t="str">
            <v/>
          </cell>
          <cell r="F7151" t="str">
            <v/>
          </cell>
          <cell r="G7151" t="str">
            <v/>
          </cell>
          <cell r="H7151" t="str">
            <v/>
          </cell>
          <cell r="I7151"/>
          <cell r="J7151"/>
          <cell r="K7151"/>
          <cell r="L7151"/>
          <cell r="M7151" t="str">
            <v/>
          </cell>
          <cell r="N7151"/>
          <cell r="O7151"/>
          <cell r="P7151"/>
          <cell r="Q7151" t="str">
            <v/>
          </cell>
          <cell r="R7151"/>
          <cell r="S7151" t="str">
            <v/>
          </cell>
          <cell r="T7151"/>
          <cell r="U7151"/>
          <cell r="V7151" t="str">
            <v/>
          </cell>
        </row>
        <row r="7152">
          <cell r="A7152"/>
          <cell r="B7152" t="str">
            <v/>
          </cell>
          <cell r="C7152"/>
          <cell r="D7152" t="str">
            <v/>
          </cell>
          <cell r="E7152" t="str">
            <v/>
          </cell>
          <cell r="F7152" t="str">
            <v/>
          </cell>
          <cell r="G7152" t="str">
            <v/>
          </cell>
          <cell r="H7152" t="str">
            <v/>
          </cell>
          <cell r="I7152"/>
          <cell r="J7152"/>
          <cell r="K7152"/>
          <cell r="L7152"/>
          <cell r="M7152" t="str">
            <v/>
          </cell>
          <cell r="N7152"/>
          <cell r="O7152"/>
          <cell r="P7152"/>
          <cell r="Q7152" t="str">
            <v/>
          </cell>
          <cell r="R7152"/>
          <cell r="S7152" t="str">
            <v/>
          </cell>
          <cell r="T7152"/>
          <cell r="U7152"/>
          <cell r="V7152" t="str">
            <v/>
          </cell>
        </row>
        <row r="7153">
          <cell r="A7153"/>
          <cell r="B7153" t="str">
            <v/>
          </cell>
          <cell r="C7153"/>
          <cell r="D7153" t="str">
            <v/>
          </cell>
          <cell r="E7153" t="str">
            <v/>
          </cell>
          <cell r="F7153" t="str">
            <v/>
          </cell>
          <cell r="G7153" t="str">
            <v/>
          </cell>
          <cell r="H7153" t="str">
            <v/>
          </cell>
          <cell r="I7153"/>
          <cell r="J7153"/>
          <cell r="K7153"/>
          <cell r="L7153"/>
          <cell r="M7153" t="str">
            <v/>
          </cell>
          <cell r="N7153"/>
          <cell r="O7153"/>
          <cell r="P7153"/>
          <cell r="Q7153" t="str">
            <v/>
          </cell>
          <cell r="R7153"/>
          <cell r="S7153" t="str">
            <v/>
          </cell>
          <cell r="T7153"/>
          <cell r="U7153"/>
          <cell r="V7153" t="str">
            <v/>
          </cell>
        </row>
        <row r="7154">
          <cell r="A7154"/>
          <cell r="B7154" t="str">
            <v/>
          </cell>
          <cell r="C7154"/>
          <cell r="D7154" t="str">
            <v/>
          </cell>
          <cell r="E7154" t="str">
            <v/>
          </cell>
          <cell r="F7154" t="str">
            <v/>
          </cell>
          <cell r="G7154" t="str">
            <v/>
          </cell>
          <cell r="H7154" t="str">
            <v/>
          </cell>
          <cell r="I7154"/>
          <cell r="J7154"/>
          <cell r="K7154"/>
          <cell r="L7154"/>
          <cell r="M7154" t="str">
            <v/>
          </cell>
          <cell r="N7154"/>
          <cell r="O7154"/>
          <cell r="P7154"/>
          <cell r="Q7154" t="str">
            <v/>
          </cell>
          <cell r="R7154"/>
          <cell r="S7154" t="str">
            <v/>
          </cell>
          <cell r="T7154"/>
          <cell r="U7154"/>
          <cell r="V7154" t="str">
            <v/>
          </cell>
        </row>
        <row r="7155">
          <cell r="A7155"/>
          <cell r="B7155" t="str">
            <v/>
          </cell>
          <cell r="C7155"/>
          <cell r="D7155" t="str">
            <v/>
          </cell>
          <cell r="E7155" t="str">
            <v/>
          </cell>
          <cell r="F7155" t="str">
            <v/>
          </cell>
          <cell r="G7155" t="str">
            <v/>
          </cell>
          <cell r="H7155" t="str">
            <v/>
          </cell>
          <cell r="I7155"/>
          <cell r="J7155"/>
          <cell r="K7155"/>
          <cell r="L7155"/>
          <cell r="M7155" t="str">
            <v/>
          </cell>
          <cell r="N7155"/>
          <cell r="O7155"/>
          <cell r="P7155"/>
          <cell r="Q7155" t="str">
            <v/>
          </cell>
          <cell r="R7155"/>
          <cell r="S7155" t="str">
            <v/>
          </cell>
          <cell r="T7155"/>
          <cell r="U7155"/>
          <cell r="V7155" t="str">
            <v/>
          </cell>
        </row>
        <row r="7156">
          <cell r="A7156"/>
          <cell r="B7156" t="str">
            <v/>
          </cell>
          <cell r="C7156"/>
          <cell r="D7156" t="str">
            <v/>
          </cell>
          <cell r="E7156" t="str">
            <v/>
          </cell>
          <cell r="F7156" t="str">
            <v/>
          </cell>
          <cell r="G7156" t="str">
            <v/>
          </cell>
          <cell r="H7156" t="str">
            <v/>
          </cell>
          <cell r="I7156"/>
          <cell r="J7156"/>
          <cell r="K7156"/>
          <cell r="L7156"/>
          <cell r="M7156" t="str">
            <v/>
          </cell>
          <cell r="N7156"/>
          <cell r="O7156"/>
          <cell r="P7156"/>
          <cell r="Q7156" t="str">
            <v/>
          </cell>
          <cell r="R7156"/>
          <cell r="S7156" t="str">
            <v/>
          </cell>
          <cell r="T7156"/>
          <cell r="U7156"/>
          <cell r="V7156" t="str">
            <v/>
          </cell>
        </row>
        <row r="7157">
          <cell r="A7157"/>
          <cell r="B7157" t="str">
            <v/>
          </cell>
          <cell r="C7157"/>
          <cell r="D7157" t="str">
            <v/>
          </cell>
          <cell r="E7157" t="str">
            <v/>
          </cell>
          <cell r="F7157" t="str">
            <v/>
          </cell>
          <cell r="G7157" t="str">
            <v/>
          </cell>
          <cell r="H7157" t="str">
            <v/>
          </cell>
          <cell r="I7157"/>
          <cell r="J7157"/>
          <cell r="K7157"/>
          <cell r="L7157"/>
          <cell r="M7157" t="str">
            <v/>
          </cell>
          <cell r="N7157"/>
          <cell r="O7157"/>
          <cell r="P7157"/>
          <cell r="Q7157" t="str">
            <v/>
          </cell>
          <cell r="R7157"/>
          <cell r="S7157" t="str">
            <v/>
          </cell>
          <cell r="T7157"/>
          <cell r="U7157"/>
          <cell r="V7157" t="str">
            <v/>
          </cell>
        </row>
        <row r="7158">
          <cell r="A7158"/>
          <cell r="B7158" t="str">
            <v/>
          </cell>
          <cell r="C7158"/>
          <cell r="D7158" t="str">
            <v/>
          </cell>
          <cell r="E7158" t="str">
            <v/>
          </cell>
          <cell r="F7158" t="str">
            <v/>
          </cell>
          <cell r="G7158" t="str">
            <v/>
          </cell>
          <cell r="H7158" t="str">
            <v/>
          </cell>
          <cell r="I7158"/>
          <cell r="J7158"/>
          <cell r="K7158"/>
          <cell r="L7158"/>
          <cell r="M7158" t="str">
            <v/>
          </cell>
          <cell r="N7158"/>
          <cell r="O7158"/>
          <cell r="P7158"/>
          <cell r="Q7158" t="str">
            <v/>
          </cell>
          <cell r="R7158"/>
          <cell r="S7158" t="str">
            <v/>
          </cell>
          <cell r="T7158"/>
          <cell r="U7158"/>
          <cell r="V7158" t="str">
            <v/>
          </cell>
        </row>
        <row r="7159">
          <cell r="A7159"/>
          <cell r="B7159" t="str">
            <v/>
          </cell>
          <cell r="C7159"/>
          <cell r="D7159" t="str">
            <v/>
          </cell>
          <cell r="E7159" t="str">
            <v/>
          </cell>
          <cell r="F7159" t="str">
            <v/>
          </cell>
          <cell r="G7159" t="str">
            <v/>
          </cell>
          <cell r="H7159" t="str">
            <v/>
          </cell>
          <cell r="I7159"/>
          <cell r="J7159"/>
          <cell r="K7159"/>
          <cell r="L7159"/>
          <cell r="M7159" t="str">
            <v/>
          </cell>
          <cell r="N7159"/>
          <cell r="O7159"/>
          <cell r="P7159"/>
          <cell r="Q7159" t="str">
            <v/>
          </cell>
          <cell r="R7159"/>
          <cell r="S7159" t="str">
            <v/>
          </cell>
          <cell r="T7159"/>
          <cell r="U7159"/>
          <cell r="V7159" t="str">
            <v/>
          </cell>
        </row>
        <row r="7160">
          <cell r="A7160"/>
          <cell r="B7160" t="str">
            <v/>
          </cell>
          <cell r="C7160"/>
          <cell r="D7160" t="str">
            <v/>
          </cell>
          <cell r="E7160" t="str">
            <v/>
          </cell>
          <cell r="F7160" t="str">
            <v/>
          </cell>
          <cell r="G7160" t="str">
            <v/>
          </cell>
          <cell r="H7160" t="str">
            <v/>
          </cell>
          <cell r="I7160"/>
          <cell r="J7160"/>
          <cell r="K7160"/>
          <cell r="L7160"/>
          <cell r="M7160" t="str">
            <v/>
          </cell>
          <cell r="N7160"/>
          <cell r="O7160"/>
          <cell r="P7160"/>
          <cell r="Q7160" t="str">
            <v/>
          </cell>
          <cell r="R7160"/>
          <cell r="S7160" t="str">
            <v/>
          </cell>
          <cell r="T7160"/>
          <cell r="U7160"/>
          <cell r="V7160" t="str">
            <v/>
          </cell>
        </row>
        <row r="7161">
          <cell r="A7161"/>
          <cell r="B7161" t="str">
            <v/>
          </cell>
          <cell r="C7161"/>
          <cell r="D7161" t="str">
            <v/>
          </cell>
          <cell r="E7161" t="str">
            <v/>
          </cell>
          <cell r="F7161" t="str">
            <v/>
          </cell>
          <cell r="G7161" t="str">
            <v/>
          </cell>
          <cell r="H7161" t="str">
            <v/>
          </cell>
          <cell r="I7161"/>
          <cell r="J7161"/>
          <cell r="K7161"/>
          <cell r="L7161"/>
          <cell r="M7161" t="str">
            <v/>
          </cell>
          <cell r="N7161"/>
          <cell r="O7161"/>
          <cell r="P7161"/>
          <cell r="Q7161" t="str">
            <v/>
          </cell>
          <cell r="R7161"/>
          <cell r="S7161" t="str">
            <v/>
          </cell>
          <cell r="T7161"/>
          <cell r="U7161"/>
          <cell r="V7161" t="str">
            <v/>
          </cell>
        </row>
        <row r="7162">
          <cell r="A7162"/>
          <cell r="B7162" t="str">
            <v/>
          </cell>
          <cell r="C7162"/>
          <cell r="D7162" t="str">
            <v/>
          </cell>
          <cell r="E7162" t="str">
            <v/>
          </cell>
          <cell r="F7162" t="str">
            <v/>
          </cell>
          <cell r="G7162" t="str">
            <v/>
          </cell>
          <cell r="H7162" t="str">
            <v/>
          </cell>
          <cell r="I7162"/>
          <cell r="J7162"/>
          <cell r="K7162"/>
          <cell r="L7162"/>
          <cell r="M7162" t="str">
            <v/>
          </cell>
          <cell r="N7162"/>
          <cell r="O7162"/>
          <cell r="P7162"/>
          <cell r="Q7162" t="str">
            <v/>
          </cell>
          <cell r="R7162"/>
          <cell r="S7162" t="str">
            <v/>
          </cell>
          <cell r="T7162"/>
          <cell r="U7162"/>
          <cell r="V7162" t="str">
            <v/>
          </cell>
        </row>
        <row r="7163">
          <cell r="A7163"/>
          <cell r="B7163" t="str">
            <v/>
          </cell>
          <cell r="C7163"/>
          <cell r="D7163" t="str">
            <v/>
          </cell>
          <cell r="E7163" t="str">
            <v/>
          </cell>
          <cell r="F7163" t="str">
            <v/>
          </cell>
          <cell r="G7163" t="str">
            <v/>
          </cell>
          <cell r="H7163" t="str">
            <v/>
          </cell>
          <cell r="I7163"/>
          <cell r="J7163"/>
          <cell r="K7163"/>
          <cell r="L7163"/>
          <cell r="M7163" t="str">
            <v/>
          </cell>
          <cell r="N7163"/>
          <cell r="O7163"/>
          <cell r="P7163"/>
          <cell r="Q7163" t="str">
            <v/>
          </cell>
          <cell r="R7163"/>
          <cell r="S7163" t="str">
            <v/>
          </cell>
          <cell r="T7163"/>
          <cell r="U7163"/>
          <cell r="V7163" t="str">
            <v/>
          </cell>
        </row>
        <row r="7164">
          <cell r="A7164"/>
          <cell r="B7164" t="str">
            <v/>
          </cell>
          <cell r="C7164"/>
          <cell r="D7164" t="str">
            <v/>
          </cell>
          <cell r="E7164" t="str">
            <v/>
          </cell>
          <cell r="F7164" t="str">
            <v/>
          </cell>
          <cell r="G7164" t="str">
            <v/>
          </cell>
          <cell r="H7164" t="str">
            <v/>
          </cell>
          <cell r="I7164"/>
          <cell r="J7164"/>
          <cell r="K7164"/>
          <cell r="L7164"/>
          <cell r="M7164" t="str">
            <v/>
          </cell>
          <cell r="N7164"/>
          <cell r="O7164"/>
          <cell r="P7164"/>
          <cell r="Q7164" t="str">
            <v/>
          </cell>
          <cell r="R7164"/>
          <cell r="S7164" t="str">
            <v/>
          </cell>
          <cell r="T7164"/>
          <cell r="U7164"/>
          <cell r="V7164" t="str">
            <v/>
          </cell>
        </row>
        <row r="7165">
          <cell r="A7165"/>
          <cell r="B7165" t="str">
            <v/>
          </cell>
          <cell r="C7165"/>
          <cell r="D7165" t="str">
            <v/>
          </cell>
          <cell r="E7165" t="str">
            <v/>
          </cell>
          <cell r="F7165" t="str">
            <v/>
          </cell>
          <cell r="G7165" t="str">
            <v/>
          </cell>
          <cell r="H7165" t="str">
            <v/>
          </cell>
          <cell r="I7165"/>
          <cell r="J7165"/>
          <cell r="K7165"/>
          <cell r="L7165"/>
          <cell r="M7165" t="str">
            <v/>
          </cell>
          <cell r="N7165"/>
          <cell r="O7165"/>
          <cell r="P7165"/>
          <cell r="Q7165" t="str">
            <v/>
          </cell>
          <cell r="R7165"/>
          <cell r="S7165" t="str">
            <v/>
          </cell>
          <cell r="T7165"/>
          <cell r="U7165"/>
          <cell r="V7165" t="str">
            <v/>
          </cell>
        </row>
        <row r="7166">
          <cell r="A7166"/>
          <cell r="B7166" t="str">
            <v/>
          </cell>
          <cell r="C7166"/>
          <cell r="D7166" t="str">
            <v/>
          </cell>
          <cell r="E7166" t="str">
            <v/>
          </cell>
          <cell r="F7166" t="str">
            <v/>
          </cell>
          <cell r="G7166" t="str">
            <v/>
          </cell>
          <cell r="H7166" t="str">
            <v/>
          </cell>
          <cell r="I7166"/>
          <cell r="J7166"/>
          <cell r="K7166"/>
          <cell r="L7166"/>
          <cell r="M7166" t="str">
            <v/>
          </cell>
          <cell r="N7166"/>
          <cell r="O7166"/>
          <cell r="P7166"/>
          <cell r="Q7166" t="str">
            <v/>
          </cell>
          <cell r="R7166"/>
          <cell r="S7166" t="str">
            <v/>
          </cell>
          <cell r="T7166"/>
          <cell r="U7166"/>
          <cell r="V7166" t="str">
            <v/>
          </cell>
        </row>
        <row r="7167">
          <cell r="A7167"/>
          <cell r="B7167" t="str">
            <v/>
          </cell>
          <cell r="C7167"/>
          <cell r="D7167" t="str">
            <v/>
          </cell>
          <cell r="E7167" t="str">
            <v/>
          </cell>
          <cell r="F7167" t="str">
            <v/>
          </cell>
          <cell r="G7167" t="str">
            <v/>
          </cell>
          <cell r="H7167" t="str">
            <v/>
          </cell>
          <cell r="I7167"/>
          <cell r="J7167"/>
          <cell r="K7167"/>
          <cell r="L7167"/>
          <cell r="M7167" t="str">
            <v/>
          </cell>
          <cell r="N7167"/>
          <cell r="O7167"/>
          <cell r="P7167"/>
          <cell r="Q7167" t="str">
            <v/>
          </cell>
          <cell r="R7167"/>
          <cell r="S7167" t="str">
            <v/>
          </cell>
          <cell r="T7167"/>
          <cell r="U7167"/>
          <cell r="V7167" t="str">
            <v/>
          </cell>
        </row>
        <row r="7168">
          <cell r="A7168"/>
          <cell r="B7168" t="str">
            <v/>
          </cell>
          <cell r="C7168"/>
          <cell r="D7168" t="str">
            <v/>
          </cell>
          <cell r="E7168" t="str">
            <v/>
          </cell>
          <cell r="F7168" t="str">
            <v/>
          </cell>
          <cell r="G7168" t="str">
            <v/>
          </cell>
          <cell r="H7168" t="str">
            <v/>
          </cell>
          <cell r="I7168"/>
          <cell r="J7168"/>
          <cell r="K7168"/>
          <cell r="L7168"/>
          <cell r="M7168" t="str">
            <v/>
          </cell>
          <cell r="N7168"/>
          <cell r="O7168"/>
          <cell r="P7168"/>
          <cell r="Q7168" t="str">
            <v/>
          </cell>
          <cell r="R7168"/>
          <cell r="S7168" t="str">
            <v/>
          </cell>
          <cell r="T7168"/>
          <cell r="U7168"/>
          <cell r="V7168" t="str">
            <v/>
          </cell>
        </row>
        <row r="7169">
          <cell r="A7169"/>
          <cell r="B7169" t="str">
            <v/>
          </cell>
          <cell r="C7169"/>
          <cell r="D7169" t="str">
            <v/>
          </cell>
          <cell r="E7169" t="str">
            <v/>
          </cell>
          <cell r="F7169" t="str">
            <v/>
          </cell>
          <cell r="G7169" t="str">
            <v/>
          </cell>
          <cell r="H7169" t="str">
            <v/>
          </cell>
          <cell r="I7169"/>
          <cell r="J7169"/>
          <cell r="K7169"/>
          <cell r="L7169"/>
          <cell r="M7169" t="str">
            <v/>
          </cell>
          <cell r="N7169"/>
          <cell r="O7169"/>
          <cell r="P7169"/>
          <cell r="Q7169" t="str">
            <v/>
          </cell>
          <cell r="R7169"/>
          <cell r="S7169" t="str">
            <v/>
          </cell>
          <cell r="T7169"/>
          <cell r="U7169"/>
          <cell r="V7169" t="str">
            <v/>
          </cell>
        </row>
        <row r="7170">
          <cell r="A7170"/>
          <cell r="B7170" t="str">
            <v/>
          </cell>
          <cell r="C7170"/>
          <cell r="D7170" t="str">
            <v/>
          </cell>
          <cell r="E7170" t="str">
            <v/>
          </cell>
          <cell r="F7170" t="str">
            <v/>
          </cell>
          <cell r="G7170" t="str">
            <v/>
          </cell>
          <cell r="H7170" t="str">
            <v/>
          </cell>
          <cell r="I7170"/>
          <cell r="J7170"/>
          <cell r="K7170"/>
          <cell r="L7170"/>
          <cell r="M7170" t="str">
            <v/>
          </cell>
          <cell r="N7170"/>
          <cell r="O7170"/>
          <cell r="P7170"/>
          <cell r="Q7170" t="str">
            <v/>
          </cell>
          <cell r="R7170"/>
          <cell r="S7170" t="str">
            <v/>
          </cell>
          <cell r="T7170"/>
          <cell r="U7170"/>
          <cell r="V7170" t="str">
            <v/>
          </cell>
        </row>
        <row r="7171">
          <cell r="A7171"/>
          <cell r="B7171" t="str">
            <v/>
          </cell>
          <cell r="C7171"/>
          <cell r="D7171" t="str">
            <v/>
          </cell>
          <cell r="E7171" t="str">
            <v/>
          </cell>
          <cell r="F7171" t="str">
            <v/>
          </cell>
          <cell r="G7171" t="str">
            <v/>
          </cell>
          <cell r="H7171" t="str">
            <v/>
          </cell>
          <cell r="I7171"/>
          <cell r="J7171"/>
          <cell r="K7171"/>
          <cell r="L7171"/>
          <cell r="M7171" t="str">
            <v/>
          </cell>
          <cell r="N7171"/>
          <cell r="O7171"/>
          <cell r="P7171"/>
          <cell r="Q7171" t="str">
            <v/>
          </cell>
          <cell r="R7171"/>
          <cell r="S7171" t="str">
            <v/>
          </cell>
          <cell r="T7171"/>
          <cell r="U7171"/>
          <cell r="V7171" t="str">
            <v/>
          </cell>
        </row>
        <row r="7172">
          <cell r="A7172"/>
          <cell r="B7172" t="str">
            <v/>
          </cell>
          <cell r="C7172"/>
          <cell r="D7172" t="str">
            <v/>
          </cell>
          <cell r="E7172" t="str">
            <v/>
          </cell>
          <cell r="F7172" t="str">
            <v/>
          </cell>
          <cell r="G7172" t="str">
            <v/>
          </cell>
          <cell r="H7172" t="str">
            <v/>
          </cell>
          <cell r="I7172"/>
          <cell r="J7172"/>
          <cell r="K7172"/>
          <cell r="L7172"/>
          <cell r="M7172" t="str">
            <v/>
          </cell>
          <cell r="N7172"/>
          <cell r="O7172"/>
          <cell r="P7172"/>
          <cell r="Q7172" t="str">
            <v/>
          </cell>
          <cell r="R7172"/>
          <cell r="S7172" t="str">
            <v/>
          </cell>
          <cell r="T7172"/>
          <cell r="U7172"/>
          <cell r="V7172" t="str">
            <v/>
          </cell>
        </row>
        <row r="7173">
          <cell r="A7173"/>
          <cell r="B7173" t="str">
            <v/>
          </cell>
          <cell r="C7173"/>
          <cell r="D7173" t="str">
            <v/>
          </cell>
          <cell r="E7173" t="str">
            <v/>
          </cell>
          <cell r="F7173" t="str">
            <v/>
          </cell>
          <cell r="G7173" t="str">
            <v/>
          </cell>
          <cell r="H7173" t="str">
            <v/>
          </cell>
          <cell r="I7173"/>
          <cell r="J7173"/>
          <cell r="K7173"/>
          <cell r="L7173"/>
          <cell r="M7173" t="str">
            <v/>
          </cell>
          <cell r="N7173"/>
          <cell r="O7173"/>
          <cell r="P7173"/>
          <cell r="Q7173" t="str">
            <v/>
          </cell>
          <cell r="R7173"/>
          <cell r="S7173" t="str">
            <v/>
          </cell>
          <cell r="T7173"/>
          <cell r="U7173"/>
          <cell r="V7173" t="str">
            <v/>
          </cell>
        </row>
        <row r="7174">
          <cell r="A7174"/>
          <cell r="B7174" t="str">
            <v/>
          </cell>
          <cell r="C7174"/>
          <cell r="D7174" t="str">
            <v/>
          </cell>
          <cell r="E7174" t="str">
            <v/>
          </cell>
          <cell r="F7174" t="str">
            <v/>
          </cell>
          <cell r="G7174" t="str">
            <v/>
          </cell>
          <cell r="H7174" t="str">
            <v/>
          </cell>
          <cell r="I7174"/>
          <cell r="J7174"/>
          <cell r="K7174"/>
          <cell r="L7174"/>
          <cell r="M7174" t="str">
            <v/>
          </cell>
          <cell r="N7174"/>
          <cell r="O7174"/>
          <cell r="P7174"/>
          <cell r="Q7174" t="str">
            <v/>
          </cell>
          <cell r="R7174"/>
          <cell r="S7174" t="str">
            <v/>
          </cell>
          <cell r="T7174"/>
          <cell r="U7174"/>
          <cell r="V7174" t="str">
            <v/>
          </cell>
        </row>
        <row r="7175">
          <cell r="A7175"/>
          <cell r="B7175" t="str">
            <v/>
          </cell>
          <cell r="C7175"/>
          <cell r="D7175" t="str">
            <v/>
          </cell>
          <cell r="E7175" t="str">
            <v/>
          </cell>
          <cell r="F7175" t="str">
            <v/>
          </cell>
          <cell r="G7175" t="str">
            <v/>
          </cell>
          <cell r="H7175" t="str">
            <v/>
          </cell>
          <cell r="I7175"/>
          <cell r="J7175"/>
          <cell r="K7175"/>
          <cell r="L7175"/>
          <cell r="M7175" t="str">
            <v/>
          </cell>
          <cell r="N7175"/>
          <cell r="O7175"/>
          <cell r="P7175"/>
          <cell r="Q7175" t="str">
            <v/>
          </cell>
          <cell r="R7175"/>
          <cell r="S7175" t="str">
            <v/>
          </cell>
          <cell r="T7175"/>
          <cell r="U7175"/>
          <cell r="V7175" t="str">
            <v/>
          </cell>
        </row>
        <row r="7176">
          <cell r="A7176"/>
          <cell r="B7176" t="str">
            <v/>
          </cell>
          <cell r="C7176"/>
          <cell r="D7176" t="str">
            <v/>
          </cell>
          <cell r="E7176" t="str">
            <v/>
          </cell>
          <cell r="F7176" t="str">
            <v/>
          </cell>
          <cell r="G7176" t="str">
            <v/>
          </cell>
          <cell r="H7176" t="str">
            <v/>
          </cell>
          <cell r="I7176"/>
          <cell r="J7176"/>
          <cell r="K7176"/>
          <cell r="L7176"/>
          <cell r="M7176" t="str">
            <v/>
          </cell>
          <cell r="N7176"/>
          <cell r="O7176"/>
          <cell r="P7176"/>
          <cell r="Q7176" t="str">
            <v/>
          </cell>
          <cell r="R7176"/>
          <cell r="S7176" t="str">
            <v/>
          </cell>
          <cell r="T7176"/>
          <cell r="U7176"/>
          <cell r="V7176" t="str">
            <v/>
          </cell>
        </row>
        <row r="7177">
          <cell r="A7177"/>
          <cell r="B7177" t="str">
            <v/>
          </cell>
          <cell r="C7177"/>
          <cell r="D7177" t="str">
            <v/>
          </cell>
          <cell r="E7177" t="str">
            <v/>
          </cell>
          <cell r="F7177" t="str">
            <v/>
          </cell>
          <cell r="G7177" t="str">
            <v/>
          </cell>
          <cell r="H7177" t="str">
            <v/>
          </cell>
          <cell r="I7177"/>
          <cell r="J7177"/>
          <cell r="K7177"/>
          <cell r="L7177"/>
          <cell r="M7177" t="str">
            <v/>
          </cell>
          <cell r="N7177"/>
          <cell r="O7177"/>
          <cell r="P7177"/>
          <cell r="Q7177" t="str">
            <v/>
          </cell>
          <cell r="R7177"/>
          <cell r="S7177" t="str">
            <v/>
          </cell>
          <cell r="T7177"/>
          <cell r="U7177"/>
          <cell r="V7177" t="str">
            <v/>
          </cell>
        </row>
        <row r="7178">
          <cell r="A7178"/>
          <cell r="B7178" t="str">
            <v/>
          </cell>
          <cell r="C7178"/>
          <cell r="D7178" t="str">
            <v/>
          </cell>
          <cell r="E7178" t="str">
            <v/>
          </cell>
          <cell r="F7178" t="str">
            <v/>
          </cell>
          <cell r="G7178" t="str">
            <v/>
          </cell>
          <cell r="H7178" t="str">
            <v/>
          </cell>
          <cell r="I7178"/>
          <cell r="J7178"/>
          <cell r="K7178"/>
          <cell r="L7178"/>
          <cell r="M7178" t="str">
            <v/>
          </cell>
          <cell r="N7178"/>
          <cell r="O7178"/>
          <cell r="P7178"/>
          <cell r="Q7178" t="str">
            <v/>
          </cell>
          <cell r="R7178"/>
          <cell r="S7178" t="str">
            <v/>
          </cell>
          <cell r="T7178"/>
          <cell r="U7178"/>
          <cell r="V7178" t="str">
            <v/>
          </cell>
        </row>
        <row r="7179">
          <cell r="A7179"/>
          <cell r="B7179" t="str">
            <v/>
          </cell>
          <cell r="C7179"/>
          <cell r="D7179" t="str">
            <v/>
          </cell>
          <cell r="E7179" t="str">
            <v/>
          </cell>
          <cell r="F7179" t="str">
            <v/>
          </cell>
          <cell r="G7179" t="str">
            <v/>
          </cell>
          <cell r="H7179" t="str">
            <v/>
          </cell>
          <cell r="I7179"/>
          <cell r="J7179"/>
          <cell r="K7179"/>
          <cell r="L7179"/>
          <cell r="M7179" t="str">
            <v/>
          </cell>
          <cell r="N7179"/>
          <cell r="O7179"/>
          <cell r="P7179"/>
          <cell r="Q7179" t="str">
            <v/>
          </cell>
          <cell r="R7179"/>
          <cell r="S7179" t="str">
            <v/>
          </cell>
          <cell r="T7179"/>
          <cell r="U7179"/>
          <cell r="V7179" t="str">
            <v/>
          </cell>
        </row>
        <row r="7180">
          <cell r="A7180"/>
          <cell r="B7180" t="str">
            <v/>
          </cell>
          <cell r="C7180"/>
          <cell r="D7180" t="str">
            <v/>
          </cell>
          <cell r="E7180" t="str">
            <v/>
          </cell>
          <cell r="F7180" t="str">
            <v/>
          </cell>
          <cell r="G7180" t="str">
            <v/>
          </cell>
          <cell r="H7180" t="str">
            <v/>
          </cell>
          <cell r="I7180"/>
          <cell r="J7180"/>
          <cell r="K7180"/>
          <cell r="L7180"/>
          <cell r="M7180" t="str">
            <v/>
          </cell>
          <cell r="N7180"/>
          <cell r="O7180"/>
          <cell r="P7180"/>
          <cell r="Q7180" t="str">
            <v/>
          </cell>
          <cell r="R7180"/>
          <cell r="S7180" t="str">
            <v/>
          </cell>
          <cell r="T7180"/>
          <cell r="U7180"/>
          <cell r="V7180" t="str">
            <v/>
          </cell>
        </row>
        <row r="7181">
          <cell r="A7181"/>
          <cell r="B7181" t="str">
            <v/>
          </cell>
          <cell r="C7181"/>
          <cell r="D7181" t="str">
            <v/>
          </cell>
          <cell r="E7181" t="str">
            <v/>
          </cell>
          <cell r="F7181" t="str">
            <v/>
          </cell>
          <cell r="G7181" t="str">
            <v/>
          </cell>
          <cell r="H7181" t="str">
            <v/>
          </cell>
          <cell r="I7181"/>
          <cell r="J7181"/>
          <cell r="K7181"/>
          <cell r="L7181"/>
          <cell r="M7181" t="str">
            <v/>
          </cell>
          <cell r="N7181"/>
          <cell r="O7181"/>
          <cell r="P7181"/>
          <cell r="Q7181" t="str">
            <v/>
          </cell>
          <cell r="R7181"/>
          <cell r="S7181" t="str">
            <v/>
          </cell>
          <cell r="T7181"/>
          <cell r="U7181"/>
          <cell r="V7181" t="str">
            <v/>
          </cell>
        </row>
        <row r="7182">
          <cell r="A7182"/>
          <cell r="B7182" t="str">
            <v/>
          </cell>
          <cell r="C7182"/>
          <cell r="D7182" t="str">
            <v/>
          </cell>
          <cell r="E7182" t="str">
            <v/>
          </cell>
          <cell r="F7182" t="str">
            <v/>
          </cell>
          <cell r="G7182" t="str">
            <v/>
          </cell>
          <cell r="H7182" t="str">
            <v/>
          </cell>
          <cell r="I7182"/>
          <cell r="J7182"/>
          <cell r="K7182"/>
          <cell r="L7182"/>
          <cell r="M7182" t="str">
            <v/>
          </cell>
          <cell r="N7182"/>
          <cell r="O7182"/>
          <cell r="P7182"/>
          <cell r="Q7182" t="str">
            <v/>
          </cell>
          <cell r="R7182"/>
          <cell r="S7182" t="str">
            <v/>
          </cell>
          <cell r="T7182"/>
          <cell r="U7182"/>
          <cell r="V7182" t="str">
            <v/>
          </cell>
        </row>
        <row r="7183">
          <cell r="A7183"/>
          <cell r="B7183" t="str">
            <v/>
          </cell>
          <cell r="C7183"/>
          <cell r="D7183" t="str">
            <v/>
          </cell>
          <cell r="E7183" t="str">
            <v/>
          </cell>
          <cell r="F7183" t="str">
            <v/>
          </cell>
          <cell r="G7183" t="str">
            <v/>
          </cell>
          <cell r="H7183" t="str">
            <v/>
          </cell>
          <cell r="I7183"/>
          <cell r="J7183"/>
          <cell r="K7183"/>
          <cell r="L7183"/>
          <cell r="M7183" t="str">
            <v/>
          </cell>
          <cell r="N7183"/>
          <cell r="O7183"/>
          <cell r="P7183"/>
          <cell r="Q7183" t="str">
            <v/>
          </cell>
          <cell r="R7183"/>
          <cell r="S7183" t="str">
            <v/>
          </cell>
          <cell r="T7183"/>
          <cell r="U7183"/>
          <cell r="V7183" t="str">
            <v/>
          </cell>
        </row>
        <row r="7184">
          <cell r="A7184"/>
          <cell r="B7184" t="str">
            <v/>
          </cell>
          <cell r="C7184"/>
          <cell r="D7184" t="str">
            <v/>
          </cell>
          <cell r="E7184" t="str">
            <v/>
          </cell>
          <cell r="F7184" t="str">
            <v/>
          </cell>
          <cell r="G7184" t="str">
            <v/>
          </cell>
          <cell r="H7184" t="str">
            <v/>
          </cell>
          <cell r="I7184"/>
          <cell r="J7184"/>
          <cell r="K7184"/>
          <cell r="L7184"/>
          <cell r="M7184" t="str">
            <v/>
          </cell>
          <cell r="N7184"/>
          <cell r="O7184"/>
          <cell r="P7184"/>
          <cell r="Q7184" t="str">
            <v/>
          </cell>
          <cell r="R7184"/>
          <cell r="S7184" t="str">
            <v/>
          </cell>
          <cell r="T7184"/>
          <cell r="U7184"/>
          <cell r="V7184" t="str">
            <v/>
          </cell>
        </row>
        <row r="7185">
          <cell r="A7185"/>
          <cell r="B7185" t="str">
            <v/>
          </cell>
          <cell r="C7185"/>
          <cell r="D7185" t="str">
            <v/>
          </cell>
          <cell r="E7185" t="str">
            <v/>
          </cell>
          <cell r="F7185" t="str">
            <v/>
          </cell>
          <cell r="G7185" t="str">
            <v/>
          </cell>
          <cell r="H7185" t="str">
            <v/>
          </cell>
          <cell r="I7185"/>
          <cell r="J7185"/>
          <cell r="K7185"/>
          <cell r="L7185"/>
          <cell r="M7185" t="str">
            <v/>
          </cell>
          <cell r="N7185"/>
          <cell r="O7185"/>
          <cell r="P7185"/>
          <cell r="Q7185" t="str">
            <v/>
          </cell>
          <cell r="R7185"/>
          <cell r="S7185" t="str">
            <v/>
          </cell>
          <cell r="T7185"/>
          <cell r="U7185"/>
          <cell r="V7185" t="str">
            <v/>
          </cell>
        </row>
        <row r="7186">
          <cell r="A7186"/>
          <cell r="B7186" t="str">
            <v/>
          </cell>
          <cell r="C7186"/>
          <cell r="D7186" t="str">
            <v/>
          </cell>
          <cell r="E7186" t="str">
            <v/>
          </cell>
          <cell r="F7186" t="str">
            <v/>
          </cell>
          <cell r="G7186" t="str">
            <v/>
          </cell>
          <cell r="H7186" t="str">
            <v/>
          </cell>
          <cell r="I7186"/>
          <cell r="J7186"/>
          <cell r="K7186"/>
          <cell r="L7186"/>
          <cell r="M7186" t="str">
            <v/>
          </cell>
          <cell r="N7186"/>
          <cell r="O7186"/>
          <cell r="P7186"/>
          <cell r="Q7186" t="str">
            <v/>
          </cell>
          <cell r="R7186"/>
          <cell r="S7186" t="str">
            <v/>
          </cell>
          <cell r="T7186"/>
          <cell r="U7186"/>
          <cell r="V7186" t="str">
            <v/>
          </cell>
        </row>
        <row r="7187">
          <cell r="A7187"/>
          <cell r="B7187" t="str">
            <v/>
          </cell>
          <cell r="C7187"/>
          <cell r="D7187" t="str">
            <v/>
          </cell>
          <cell r="E7187" t="str">
            <v/>
          </cell>
          <cell r="F7187" t="str">
            <v/>
          </cell>
          <cell r="G7187" t="str">
            <v/>
          </cell>
          <cell r="H7187" t="str">
            <v/>
          </cell>
          <cell r="I7187"/>
          <cell r="J7187"/>
          <cell r="K7187"/>
          <cell r="L7187"/>
          <cell r="M7187" t="str">
            <v/>
          </cell>
          <cell r="N7187"/>
          <cell r="O7187"/>
          <cell r="P7187"/>
          <cell r="Q7187" t="str">
            <v/>
          </cell>
          <cell r="R7187"/>
          <cell r="S7187" t="str">
            <v/>
          </cell>
          <cell r="T7187"/>
          <cell r="U7187"/>
          <cell r="V7187" t="str">
            <v/>
          </cell>
        </row>
        <row r="7188">
          <cell r="A7188"/>
          <cell r="B7188" t="str">
            <v/>
          </cell>
          <cell r="C7188"/>
          <cell r="D7188" t="str">
            <v/>
          </cell>
          <cell r="E7188" t="str">
            <v/>
          </cell>
          <cell r="F7188" t="str">
            <v/>
          </cell>
          <cell r="G7188" t="str">
            <v/>
          </cell>
          <cell r="H7188" t="str">
            <v/>
          </cell>
          <cell r="I7188"/>
          <cell r="J7188"/>
          <cell r="K7188"/>
          <cell r="L7188"/>
          <cell r="M7188" t="str">
            <v/>
          </cell>
          <cell r="N7188"/>
          <cell r="O7188"/>
          <cell r="P7188"/>
          <cell r="Q7188" t="str">
            <v/>
          </cell>
          <cell r="R7188"/>
          <cell r="S7188" t="str">
            <v/>
          </cell>
          <cell r="T7188"/>
          <cell r="U7188"/>
          <cell r="V7188" t="str">
            <v/>
          </cell>
        </row>
        <row r="7189">
          <cell r="A7189"/>
          <cell r="B7189" t="str">
            <v/>
          </cell>
          <cell r="C7189"/>
          <cell r="D7189" t="str">
            <v/>
          </cell>
          <cell r="E7189" t="str">
            <v/>
          </cell>
          <cell r="F7189" t="str">
            <v/>
          </cell>
          <cell r="G7189" t="str">
            <v/>
          </cell>
          <cell r="H7189" t="str">
            <v/>
          </cell>
          <cell r="I7189"/>
          <cell r="J7189"/>
          <cell r="K7189"/>
          <cell r="L7189"/>
          <cell r="M7189" t="str">
            <v/>
          </cell>
          <cell r="N7189"/>
          <cell r="O7189"/>
          <cell r="P7189"/>
          <cell r="Q7189" t="str">
            <v/>
          </cell>
          <cell r="R7189"/>
          <cell r="S7189" t="str">
            <v/>
          </cell>
          <cell r="T7189"/>
          <cell r="U7189"/>
          <cell r="V7189" t="str">
            <v/>
          </cell>
        </row>
        <row r="7190">
          <cell r="A7190"/>
          <cell r="B7190" t="str">
            <v/>
          </cell>
          <cell r="C7190"/>
          <cell r="D7190" t="str">
            <v/>
          </cell>
          <cell r="E7190" t="str">
            <v/>
          </cell>
          <cell r="F7190" t="str">
            <v/>
          </cell>
          <cell r="G7190" t="str">
            <v/>
          </cell>
          <cell r="H7190" t="str">
            <v/>
          </cell>
          <cell r="I7190"/>
          <cell r="J7190"/>
          <cell r="K7190"/>
          <cell r="L7190"/>
          <cell r="M7190" t="str">
            <v/>
          </cell>
          <cell r="N7190"/>
          <cell r="O7190"/>
          <cell r="P7190"/>
          <cell r="Q7190" t="str">
            <v/>
          </cell>
          <cell r="R7190"/>
          <cell r="S7190" t="str">
            <v/>
          </cell>
          <cell r="T7190"/>
          <cell r="U7190"/>
          <cell r="V7190" t="str">
            <v/>
          </cell>
        </row>
        <row r="7191">
          <cell r="A7191"/>
          <cell r="B7191" t="str">
            <v/>
          </cell>
          <cell r="C7191"/>
          <cell r="D7191" t="str">
            <v/>
          </cell>
          <cell r="E7191" t="str">
            <v/>
          </cell>
          <cell r="F7191" t="str">
            <v/>
          </cell>
          <cell r="G7191" t="str">
            <v/>
          </cell>
          <cell r="H7191" t="str">
            <v/>
          </cell>
          <cell r="I7191"/>
          <cell r="J7191"/>
          <cell r="K7191"/>
          <cell r="L7191"/>
          <cell r="M7191" t="str">
            <v/>
          </cell>
          <cell r="N7191"/>
          <cell r="O7191"/>
          <cell r="P7191"/>
          <cell r="Q7191" t="str">
            <v/>
          </cell>
          <cell r="R7191"/>
          <cell r="S7191" t="str">
            <v/>
          </cell>
          <cell r="T7191"/>
          <cell r="U7191"/>
          <cell r="V7191" t="str">
            <v/>
          </cell>
        </row>
        <row r="7192">
          <cell r="A7192"/>
          <cell r="B7192" t="str">
            <v/>
          </cell>
          <cell r="C7192"/>
          <cell r="D7192" t="str">
            <v/>
          </cell>
          <cell r="E7192" t="str">
            <v/>
          </cell>
          <cell r="F7192" t="str">
            <v/>
          </cell>
          <cell r="G7192" t="str">
            <v/>
          </cell>
          <cell r="H7192" t="str">
            <v/>
          </cell>
          <cell r="I7192"/>
          <cell r="J7192"/>
          <cell r="K7192"/>
          <cell r="L7192"/>
          <cell r="M7192" t="str">
            <v/>
          </cell>
          <cell r="N7192"/>
          <cell r="O7192"/>
          <cell r="P7192"/>
          <cell r="Q7192" t="str">
            <v/>
          </cell>
          <cell r="R7192"/>
          <cell r="S7192" t="str">
            <v/>
          </cell>
          <cell r="T7192"/>
          <cell r="U7192"/>
          <cell r="V7192" t="str">
            <v/>
          </cell>
        </row>
        <row r="7193">
          <cell r="A7193"/>
          <cell r="B7193" t="str">
            <v/>
          </cell>
          <cell r="C7193"/>
          <cell r="D7193" t="str">
            <v/>
          </cell>
          <cell r="E7193" t="str">
            <v/>
          </cell>
          <cell r="F7193" t="str">
            <v/>
          </cell>
          <cell r="G7193" t="str">
            <v/>
          </cell>
          <cell r="H7193" t="str">
            <v/>
          </cell>
          <cell r="I7193"/>
          <cell r="J7193"/>
          <cell r="K7193"/>
          <cell r="L7193"/>
          <cell r="M7193" t="str">
            <v/>
          </cell>
          <cell r="N7193"/>
          <cell r="O7193"/>
          <cell r="P7193"/>
          <cell r="Q7193" t="str">
            <v/>
          </cell>
          <cell r="R7193"/>
          <cell r="S7193" t="str">
            <v/>
          </cell>
          <cell r="T7193"/>
          <cell r="U7193"/>
          <cell r="V7193" t="str">
            <v/>
          </cell>
        </row>
        <row r="7194">
          <cell r="A7194"/>
          <cell r="B7194" t="str">
            <v/>
          </cell>
          <cell r="C7194"/>
          <cell r="D7194" t="str">
            <v/>
          </cell>
          <cell r="E7194" t="str">
            <v/>
          </cell>
          <cell r="F7194" t="str">
            <v/>
          </cell>
          <cell r="G7194" t="str">
            <v/>
          </cell>
          <cell r="H7194" t="str">
            <v/>
          </cell>
          <cell r="I7194"/>
          <cell r="J7194"/>
          <cell r="K7194"/>
          <cell r="L7194"/>
          <cell r="M7194" t="str">
            <v/>
          </cell>
          <cell r="N7194"/>
          <cell r="O7194"/>
          <cell r="P7194"/>
          <cell r="Q7194" t="str">
            <v/>
          </cell>
          <cell r="R7194"/>
          <cell r="S7194" t="str">
            <v/>
          </cell>
          <cell r="T7194"/>
          <cell r="U7194"/>
          <cell r="V7194" t="str">
            <v/>
          </cell>
        </row>
        <row r="7195">
          <cell r="A7195"/>
          <cell r="B7195" t="str">
            <v/>
          </cell>
          <cell r="C7195"/>
          <cell r="D7195" t="str">
            <v/>
          </cell>
          <cell r="E7195" t="str">
            <v/>
          </cell>
          <cell r="F7195" t="str">
            <v/>
          </cell>
          <cell r="G7195" t="str">
            <v/>
          </cell>
          <cell r="H7195" t="str">
            <v/>
          </cell>
          <cell r="I7195"/>
          <cell r="J7195"/>
          <cell r="K7195"/>
          <cell r="L7195"/>
          <cell r="M7195" t="str">
            <v/>
          </cell>
          <cell r="N7195"/>
          <cell r="O7195"/>
          <cell r="P7195"/>
          <cell r="Q7195" t="str">
            <v/>
          </cell>
          <cell r="R7195"/>
          <cell r="S7195" t="str">
            <v/>
          </cell>
          <cell r="T7195"/>
          <cell r="U7195"/>
          <cell r="V7195" t="str">
            <v/>
          </cell>
        </row>
        <row r="7196">
          <cell r="A7196"/>
          <cell r="B7196" t="str">
            <v/>
          </cell>
          <cell r="C7196"/>
          <cell r="D7196" t="str">
            <v/>
          </cell>
          <cell r="E7196" t="str">
            <v/>
          </cell>
          <cell r="F7196" t="str">
            <v/>
          </cell>
          <cell r="G7196" t="str">
            <v/>
          </cell>
          <cell r="H7196" t="str">
            <v/>
          </cell>
          <cell r="I7196"/>
          <cell r="J7196"/>
          <cell r="K7196"/>
          <cell r="L7196"/>
          <cell r="M7196" t="str">
            <v/>
          </cell>
          <cell r="N7196"/>
          <cell r="O7196"/>
          <cell r="P7196"/>
          <cell r="Q7196" t="str">
            <v/>
          </cell>
          <cell r="R7196"/>
          <cell r="S7196" t="str">
            <v/>
          </cell>
          <cell r="T7196"/>
          <cell r="U7196"/>
          <cell r="V7196" t="str">
            <v/>
          </cell>
        </row>
        <row r="7197">
          <cell r="A7197"/>
          <cell r="B7197" t="str">
            <v/>
          </cell>
          <cell r="C7197"/>
          <cell r="D7197" t="str">
            <v/>
          </cell>
          <cell r="E7197" t="str">
            <v/>
          </cell>
          <cell r="F7197" t="str">
            <v/>
          </cell>
          <cell r="G7197" t="str">
            <v/>
          </cell>
          <cell r="H7197" t="str">
            <v/>
          </cell>
          <cell r="I7197"/>
          <cell r="J7197"/>
          <cell r="K7197"/>
          <cell r="L7197"/>
          <cell r="M7197" t="str">
            <v/>
          </cell>
          <cell r="N7197"/>
          <cell r="O7197"/>
          <cell r="P7197"/>
          <cell r="Q7197" t="str">
            <v/>
          </cell>
          <cell r="R7197"/>
          <cell r="S7197" t="str">
            <v/>
          </cell>
          <cell r="T7197"/>
          <cell r="U7197"/>
          <cell r="V7197" t="str">
            <v/>
          </cell>
        </row>
        <row r="7198">
          <cell r="A7198"/>
          <cell r="B7198" t="str">
            <v/>
          </cell>
          <cell r="C7198"/>
          <cell r="D7198" t="str">
            <v/>
          </cell>
          <cell r="E7198" t="str">
            <v/>
          </cell>
          <cell r="F7198" t="str">
            <v/>
          </cell>
          <cell r="G7198" t="str">
            <v/>
          </cell>
          <cell r="H7198" t="str">
            <v/>
          </cell>
          <cell r="I7198"/>
          <cell r="J7198"/>
          <cell r="K7198"/>
          <cell r="L7198"/>
          <cell r="M7198" t="str">
            <v/>
          </cell>
          <cell r="N7198"/>
          <cell r="O7198"/>
          <cell r="P7198"/>
          <cell r="Q7198" t="str">
            <v/>
          </cell>
          <cell r="R7198"/>
          <cell r="S7198" t="str">
            <v/>
          </cell>
          <cell r="T7198"/>
          <cell r="U7198"/>
          <cell r="V7198" t="str">
            <v/>
          </cell>
        </row>
        <row r="7199">
          <cell r="A7199"/>
          <cell r="B7199" t="str">
            <v/>
          </cell>
          <cell r="C7199"/>
          <cell r="D7199" t="str">
            <v/>
          </cell>
          <cell r="E7199" t="str">
            <v/>
          </cell>
          <cell r="F7199" t="str">
            <v/>
          </cell>
          <cell r="G7199" t="str">
            <v/>
          </cell>
          <cell r="H7199" t="str">
            <v/>
          </cell>
          <cell r="I7199"/>
          <cell r="J7199"/>
          <cell r="K7199"/>
          <cell r="L7199"/>
          <cell r="M7199" t="str">
            <v/>
          </cell>
          <cell r="N7199"/>
          <cell r="O7199"/>
          <cell r="P7199"/>
          <cell r="Q7199" t="str">
            <v/>
          </cell>
          <cell r="R7199"/>
          <cell r="S7199" t="str">
            <v/>
          </cell>
          <cell r="T7199"/>
          <cell r="U7199"/>
          <cell r="V7199" t="str">
            <v/>
          </cell>
        </row>
        <row r="7200">
          <cell r="A7200"/>
          <cell r="B7200" t="str">
            <v/>
          </cell>
          <cell r="C7200"/>
          <cell r="D7200" t="str">
            <v/>
          </cell>
          <cell r="E7200" t="str">
            <v/>
          </cell>
          <cell r="F7200" t="str">
            <v/>
          </cell>
          <cell r="G7200" t="str">
            <v/>
          </cell>
          <cell r="H7200" t="str">
            <v/>
          </cell>
          <cell r="I7200"/>
          <cell r="J7200"/>
          <cell r="K7200"/>
          <cell r="L7200"/>
          <cell r="M7200" t="str">
            <v/>
          </cell>
          <cell r="N7200"/>
          <cell r="O7200"/>
          <cell r="P7200"/>
          <cell r="Q7200" t="str">
            <v/>
          </cell>
          <cell r="R7200"/>
          <cell r="S7200" t="str">
            <v/>
          </cell>
          <cell r="T7200"/>
          <cell r="U7200"/>
          <cell r="V7200" t="str">
            <v/>
          </cell>
        </row>
        <row r="7201">
          <cell r="A7201"/>
          <cell r="B7201" t="str">
            <v/>
          </cell>
          <cell r="C7201"/>
          <cell r="D7201" t="str">
            <v/>
          </cell>
          <cell r="E7201" t="str">
            <v/>
          </cell>
          <cell r="F7201" t="str">
            <v/>
          </cell>
          <cell r="G7201" t="str">
            <v/>
          </cell>
          <cell r="H7201" t="str">
            <v/>
          </cell>
          <cell r="I7201"/>
          <cell r="J7201"/>
          <cell r="K7201"/>
          <cell r="L7201"/>
          <cell r="M7201" t="str">
            <v/>
          </cell>
          <cell r="N7201"/>
          <cell r="O7201"/>
          <cell r="P7201"/>
          <cell r="Q7201" t="str">
            <v/>
          </cell>
          <cell r="R7201"/>
          <cell r="S7201" t="str">
            <v/>
          </cell>
          <cell r="T7201"/>
          <cell r="U7201"/>
          <cell r="V7201" t="str">
            <v/>
          </cell>
        </row>
        <row r="7202">
          <cell r="A7202"/>
          <cell r="B7202" t="str">
            <v/>
          </cell>
          <cell r="C7202"/>
          <cell r="D7202" t="str">
            <v/>
          </cell>
          <cell r="E7202" t="str">
            <v/>
          </cell>
          <cell r="F7202" t="str">
            <v/>
          </cell>
          <cell r="G7202" t="str">
            <v/>
          </cell>
          <cell r="H7202" t="str">
            <v/>
          </cell>
          <cell r="I7202"/>
          <cell r="J7202"/>
          <cell r="K7202"/>
          <cell r="L7202"/>
          <cell r="M7202" t="str">
            <v/>
          </cell>
          <cell r="N7202"/>
          <cell r="O7202"/>
          <cell r="P7202"/>
          <cell r="Q7202" t="str">
            <v/>
          </cell>
          <cell r="R7202"/>
          <cell r="S7202" t="str">
            <v/>
          </cell>
          <cell r="T7202"/>
          <cell r="U7202"/>
          <cell r="V7202" t="str">
            <v/>
          </cell>
        </row>
        <row r="7203">
          <cell r="A7203"/>
          <cell r="B7203" t="str">
            <v/>
          </cell>
          <cell r="C7203"/>
          <cell r="D7203" t="str">
            <v/>
          </cell>
          <cell r="E7203" t="str">
            <v/>
          </cell>
          <cell r="F7203" t="str">
            <v/>
          </cell>
          <cell r="G7203" t="str">
            <v/>
          </cell>
          <cell r="H7203" t="str">
            <v/>
          </cell>
          <cell r="I7203"/>
          <cell r="J7203"/>
          <cell r="K7203"/>
          <cell r="L7203"/>
          <cell r="M7203" t="str">
            <v/>
          </cell>
          <cell r="N7203"/>
          <cell r="O7203"/>
          <cell r="P7203"/>
          <cell r="Q7203" t="str">
            <v/>
          </cell>
          <cell r="R7203"/>
          <cell r="S7203" t="str">
            <v/>
          </cell>
          <cell r="T7203"/>
          <cell r="U7203"/>
          <cell r="V7203" t="str">
            <v/>
          </cell>
        </row>
        <row r="7204">
          <cell r="A7204"/>
          <cell r="B7204" t="str">
            <v/>
          </cell>
          <cell r="C7204"/>
          <cell r="D7204" t="str">
            <v/>
          </cell>
          <cell r="E7204" t="str">
            <v/>
          </cell>
          <cell r="F7204" t="str">
            <v/>
          </cell>
          <cell r="G7204" t="str">
            <v/>
          </cell>
          <cell r="H7204" t="str">
            <v/>
          </cell>
          <cell r="I7204"/>
          <cell r="J7204"/>
          <cell r="K7204"/>
          <cell r="L7204"/>
          <cell r="M7204" t="str">
            <v/>
          </cell>
          <cell r="N7204"/>
          <cell r="O7204"/>
          <cell r="P7204"/>
          <cell r="Q7204" t="str">
            <v/>
          </cell>
          <cell r="R7204"/>
          <cell r="S7204" t="str">
            <v/>
          </cell>
          <cell r="T7204"/>
          <cell r="U7204"/>
          <cell r="V7204" t="str">
            <v/>
          </cell>
        </row>
        <row r="7205">
          <cell r="A7205"/>
          <cell r="B7205" t="str">
            <v/>
          </cell>
          <cell r="C7205"/>
          <cell r="D7205" t="str">
            <v/>
          </cell>
          <cell r="E7205" t="str">
            <v/>
          </cell>
          <cell r="F7205" t="str">
            <v/>
          </cell>
          <cell r="G7205" t="str">
            <v/>
          </cell>
          <cell r="H7205" t="str">
            <v/>
          </cell>
          <cell r="I7205"/>
          <cell r="J7205"/>
          <cell r="K7205"/>
          <cell r="L7205"/>
          <cell r="M7205" t="str">
            <v/>
          </cell>
          <cell r="N7205"/>
          <cell r="O7205"/>
          <cell r="P7205"/>
          <cell r="Q7205" t="str">
            <v/>
          </cell>
          <cell r="R7205"/>
          <cell r="S7205" t="str">
            <v/>
          </cell>
          <cell r="T7205"/>
          <cell r="U7205"/>
          <cell r="V7205" t="str">
            <v/>
          </cell>
        </row>
        <row r="7206">
          <cell r="A7206"/>
          <cell r="B7206" t="str">
            <v/>
          </cell>
          <cell r="C7206"/>
          <cell r="D7206" t="str">
            <v/>
          </cell>
          <cell r="E7206" t="str">
            <v/>
          </cell>
          <cell r="F7206" t="str">
            <v/>
          </cell>
          <cell r="G7206" t="str">
            <v/>
          </cell>
          <cell r="H7206" t="str">
            <v/>
          </cell>
          <cell r="I7206"/>
          <cell r="J7206"/>
          <cell r="K7206"/>
          <cell r="L7206"/>
          <cell r="M7206" t="str">
            <v/>
          </cell>
          <cell r="N7206"/>
          <cell r="O7206"/>
          <cell r="P7206"/>
          <cell r="Q7206" t="str">
            <v/>
          </cell>
          <cell r="R7206"/>
          <cell r="S7206" t="str">
            <v/>
          </cell>
          <cell r="T7206"/>
          <cell r="U7206"/>
          <cell r="V7206" t="str">
            <v/>
          </cell>
        </row>
        <row r="7207">
          <cell r="A7207"/>
          <cell r="B7207" t="str">
            <v/>
          </cell>
          <cell r="C7207"/>
          <cell r="D7207" t="str">
            <v/>
          </cell>
          <cell r="E7207" t="str">
            <v/>
          </cell>
          <cell r="F7207" t="str">
            <v/>
          </cell>
          <cell r="G7207" t="str">
            <v/>
          </cell>
          <cell r="H7207" t="str">
            <v/>
          </cell>
          <cell r="I7207"/>
          <cell r="J7207"/>
          <cell r="K7207"/>
          <cell r="L7207"/>
          <cell r="M7207" t="str">
            <v/>
          </cell>
          <cell r="N7207"/>
          <cell r="O7207"/>
          <cell r="P7207"/>
          <cell r="Q7207" t="str">
            <v/>
          </cell>
          <cell r="R7207"/>
          <cell r="S7207" t="str">
            <v/>
          </cell>
          <cell r="T7207"/>
          <cell r="U7207"/>
          <cell r="V7207" t="str">
            <v/>
          </cell>
        </row>
        <row r="7208">
          <cell r="A7208"/>
          <cell r="B7208" t="str">
            <v/>
          </cell>
          <cell r="C7208"/>
          <cell r="D7208" t="str">
            <v/>
          </cell>
          <cell r="E7208" t="str">
            <v/>
          </cell>
          <cell r="F7208" t="str">
            <v/>
          </cell>
          <cell r="G7208" t="str">
            <v/>
          </cell>
          <cell r="H7208" t="str">
            <v/>
          </cell>
          <cell r="I7208"/>
          <cell r="J7208"/>
          <cell r="K7208"/>
          <cell r="L7208"/>
          <cell r="M7208" t="str">
            <v/>
          </cell>
          <cell r="N7208"/>
          <cell r="O7208"/>
          <cell r="P7208"/>
          <cell r="Q7208" t="str">
            <v/>
          </cell>
          <cell r="R7208"/>
          <cell r="S7208" t="str">
            <v/>
          </cell>
          <cell r="T7208"/>
          <cell r="U7208"/>
          <cell r="V7208" t="str">
            <v/>
          </cell>
        </row>
        <row r="7209">
          <cell r="A7209"/>
          <cell r="B7209" t="str">
            <v/>
          </cell>
          <cell r="C7209"/>
          <cell r="D7209" t="str">
            <v/>
          </cell>
          <cell r="E7209" t="str">
            <v/>
          </cell>
          <cell r="F7209" t="str">
            <v/>
          </cell>
          <cell r="G7209" t="str">
            <v/>
          </cell>
          <cell r="H7209" t="str">
            <v/>
          </cell>
          <cell r="I7209"/>
          <cell r="J7209"/>
          <cell r="K7209"/>
          <cell r="L7209"/>
          <cell r="M7209" t="str">
            <v/>
          </cell>
          <cell r="N7209"/>
          <cell r="O7209"/>
          <cell r="P7209"/>
          <cell r="Q7209" t="str">
            <v/>
          </cell>
          <cell r="R7209"/>
          <cell r="S7209" t="str">
            <v/>
          </cell>
          <cell r="T7209"/>
          <cell r="U7209"/>
          <cell r="V7209" t="str">
            <v/>
          </cell>
        </row>
        <row r="7210">
          <cell r="A7210"/>
          <cell r="B7210" t="str">
            <v/>
          </cell>
          <cell r="C7210"/>
          <cell r="D7210" t="str">
            <v/>
          </cell>
          <cell r="E7210" t="str">
            <v/>
          </cell>
          <cell r="F7210" t="str">
            <v/>
          </cell>
          <cell r="G7210" t="str">
            <v/>
          </cell>
          <cell r="H7210" t="str">
            <v/>
          </cell>
          <cell r="I7210"/>
          <cell r="J7210"/>
          <cell r="K7210"/>
          <cell r="L7210"/>
          <cell r="M7210" t="str">
            <v/>
          </cell>
          <cell r="N7210"/>
          <cell r="O7210"/>
          <cell r="P7210"/>
          <cell r="Q7210" t="str">
            <v/>
          </cell>
          <cell r="R7210"/>
          <cell r="S7210" t="str">
            <v/>
          </cell>
          <cell r="T7210"/>
          <cell r="U7210"/>
          <cell r="V7210" t="str">
            <v/>
          </cell>
        </row>
        <row r="7211">
          <cell r="A7211"/>
          <cell r="B7211" t="str">
            <v/>
          </cell>
          <cell r="C7211"/>
          <cell r="D7211" t="str">
            <v/>
          </cell>
          <cell r="E7211" t="str">
            <v/>
          </cell>
          <cell r="F7211" t="str">
            <v/>
          </cell>
          <cell r="G7211" t="str">
            <v/>
          </cell>
          <cell r="H7211" t="str">
            <v/>
          </cell>
          <cell r="I7211"/>
          <cell r="J7211"/>
          <cell r="K7211"/>
          <cell r="L7211"/>
          <cell r="M7211" t="str">
            <v/>
          </cell>
          <cell r="N7211"/>
          <cell r="O7211"/>
          <cell r="P7211"/>
          <cell r="Q7211" t="str">
            <v/>
          </cell>
          <cell r="R7211"/>
          <cell r="S7211" t="str">
            <v/>
          </cell>
          <cell r="T7211"/>
          <cell r="U7211"/>
          <cell r="V7211" t="str">
            <v/>
          </cell>
        </row>
        <row r="7212">
          <cell r="A7212"/>
          <cell r="B7212" t="str">
            <v/>
          </cell>
          <cell r="C7212"/>
          <cell r="D7212" t="str">
            <v/>
          </cell>
          <cell r="E7212" t="str">
            <v/>
          </cell>
          <cell r="F7212" t="str">
            <v/>
          </cell>
          <cell r="G7212" t="str">
            <v/>
          </cell>
          <cell r="H7212" t="str">
            <v/>
          </cell>
          <cell r="I7212"/>
          <cell r="J7212"/>
          <cell r="K7212"/>
          <cell r="L7212"/>
          <cell r="M7212" t="str">
            <v/>
          </cell>
          <cell r="N7212"/>
          <cell r="O7212"/>
          <cell r="P7212"/>
          <cell r="Q7212" t="str">
            <v/>
          </cell>
          <cell r="R7212"/>
          <cell r="S7212" t="str">
            <v/>
          </cell>
          <cell r="T7212"/>
          <cell r="U7212"/>
          <cell r="V7212" t="str">
            <v/>
          </cell>
        </row>
        <row r="7213">
          <cell r="A7213"/>
          <cell r="B7213" t="str">
            <v/>
          </cell>
          <cell r="C7213"/>
          <cell r="D7213" t="str">
            <v/>
          </cell>
          <cell r="E7213" t="str">
            <v/>
          </cell>
          <cell r="F7213" t="str">
            <v/>
          </cell>
          <cell r="G7213" t="str">
            <v/>
          </cell>
          <cell r="H7213" t="str">
            <v/>
          </cell>
          <cell r="I7213"/>
          <cell r="J7213"/>
          <cell r="K7213"/>
          <cell r="L7213"/>
          <cell r="M7213" t="str">
            <v/>
          </cell>
          <cell r="N7213"/>
          <cell r="O7213"/>
          <cell r="P7213"/>
          <cell r="Q7213" t="str">
            <v/>
          </cell>
          <cell r="R7213"/>
          <cell r="S7213" t="str">
            <v/>
          </cell>
          <cell r="T7213"/>
          <cell r="U7213"/>
          <cell r="V7213" t="str">
            <v/>
          </cell>
        </row>
        <row r="7214">
          <cell r="A7214"/>
          <cell r="B7214" t="str">
            <v/>
          </cell>
          <cell r="C7214"/>
          <cell r="D7214" t="str">
            <v/>
          </cell>
          <cell r="E7214" t="str">
            <v/>
          </cell>
          <cell r="F7214" t="str">
            <v/>
          </cell>
          <cell r="G7214" t="str">
            <v/>
          </cell>
          <cell r="H7214" t="str">
            <v/>
          </cell>
          <cell r="I7214"/>
          <cell r="J7214"/>
          <cell r="K7214"/>
          <cell r="L7214"/>
          <cell r="M7214" t="str">
            <v/>
          </cell>
          <cell r="N7214"/>
          <cell r="O7214"/>
          <cell r="P7214"/>
          <cell r="Q7214" t="str">
            <v/>
          </cell>
          <cell r="R7214"/>
          <cell r="S7214" t="str">
            <v/>
          </cell>
          <cell r="T7214"/>
          <cell r="U7214"/>
          <cell r="V7214" t="str">
            <v/>
          </cell>
        </row>
        <row r="7215">
          <cell r="A7215"/>
          <cell r="B7215" t="str">
            <v/>
          </cell>
          <cell r="C7215"/>
          <cell r="D7215" t="str">
            <v/>
          </cell>
          <cell r="E7215" t="str">
            <v/>
          </cell>
          <cell r="F7215" t="str">
            <v/>
          </cell>
          <cell r="G7215" t="str">
            <v/>
          </cell>
          <cell r="H7215" t="str">
            <v/>
          </cell>
          <cell r="I7215"/>
          <cell r="J7215"/>
          <cell r="K7215"/>
          <cell r="L7215"/>
          <cell r="M7215" t="str">
            <v/>
          </cell>
          <cell r="N7215"/>
          <cell r="O7215"/>
          <cell r="P7215"/>
          <cell r="Q7215" t="str">
            <v/>
          </cell>
          <cell r="R7215"/>
          <cell r="S7215" t="str">
            <v/>
          </cell>
          <cell r="T7215"/>
          <cell r="U7215"/>
          <cell r="V7215" t="str">
            <v/>
          </cell>
        </row>
        <row r="7216">
          <cell r="A7216"/>
          <cell r="B7216" t="str">
            <v/>
          </cell>
          <cell r="C7216"/>
          <cell r="D7216" t="str">
            <v/>
          </cell>
          <cell r="E7216" t="str">
            <v/>
          </cell>
          <cell r="F7216" t="str">
            <v/>
          </cell>
          <cell r="G7216" t="str">
            <v/>
          </cell>
          <cell r="H7216" t="str">
            <v/>
          </cell>
          <cell r="I7216"/>
          <cell r="J7216"/>
          <cell r="K7216"/>
          <cell r="L7216"/>
          <cell r="M7216" t="str">
            <v/>
          </cell>
          <cell r="N7216"/>
          <cell r="O7216"/>
          <cell r="P7216"/>
          <cell r="Q7216" t="str">
            <v/>
          </cell>
          <cell r="R7216"/>
          <cell r="S7216" t="str">
            <v/>
          </cell>
          <cell r="T7216"/>
          <cell r="U7216"/>
          <cell r="V7216" t="str">
            <v/>
          </cell>
        </row>
        <row r="7217">
          <cell r="A7217"/>
          <cell r="B7217" t="str">
            <v/>
          </cell>
          <cell r="C7217"/>
          <cell r="D7217" t="str">
            <v/>
          </cell>
          <cell r="E7217" t="str">
            <v/>
          </cell>
          <cell r="F7217" t="str">
            <v/>
          </cell>
          <cell r="G7217" t="str">
            <v/>
          </cell>
          <cell r="H7217" t="str">
            <v/>
          </cell>
          <cell r="I7217"/>
          <cell r="J7217"/>
          <cell r="K7217"/>
          <cell r="L7217"/>
          <cell r="M7217" t="str">
            <v/>
          </cell>
          <cell r="N7217"/>
          <cell r="O7217"/>
          <cell r="P7217"/>
          <cell r="Q7217" t="str">
            <v/>
          </cell>
          <cell r="R7217"/>
          <cell r="S7217" t="str">
            <v/>
          </cell>
          <cell r="T7217"/>
          <cell r="U7217"/>
          <cell r="V7217" t="str">
            <v/>
          </cell>
        </row>
        <row r="7218">
          <cell r="A7218"/>
          <cell r="B7218" t="str">
            <v/>
          </cell>
          <cell r="C7218"/>
          <cell r="D7218" t="str">
            <v/>
          </cell>
          <cell r="E7218" t="str">
            <v/>
          </cell>
          <cell r="F7218" t="str">
            <v/>
          </cell>
          <cell r="G7218" t="str">
            <v/>
          </cell>
          <cell r="H7218" t="str">
            <v/>
          </cell>
          <cell r="I7218"/>
          <cell r="J7218"/>
          <cell r="K7218"/>
          <cell r="L7218"/>
          <cell r="M7218" t="str">
            <v/>
          </cell>
          <cell r="N7218"/>
          <cell r="O7218"/>
          <cell r="P7218"/>
          <cell r="Q7218" t="str">
            <v/>
          </cell>
          <cell r="R7218"/>
          <cell r="S7218" t="str">
            <v/>
          </cell>
          <cell r="T7218"/>
          <cell r="U7218"/>
          <cell r="V7218" t="str">
            <v/>
          </cell>
        </row>
        <row r="7219">
          <cell r="A7219"/>
          <cell r="B7219" t="str">
            <v/>
          </cell>
          <cell r="C7219"/>
          <cell r="D7219" t="str">
            <v/>
          </cell>
          <cell r="E7219" t="str">
            <v/>
          </cell>
          <cell r="F7219" t="str">
            <v/>
          </cell>
          <cell r="G7219" t="str">
            <v/>
          </cell>
          <cell r="H7219" t="str">
            <v/>
          </cell>
          <cell r="I7219"/>
          <cell r="J7219"/>
          <cell r="K7219"/>
          <cell r="L7219"/>
          <cell r="M7219" t="str">
            <v/>
          </cell>
          <cell r="N7219"/>
          <cell r="O7219"/>
          <cell r="P7219"/>
          <cell r="Q7219" t="str">
            <v/>
          </cell>
          <cell r="R7219"/>
          <cell r="S7219" t="str">
            <v/>
          </cell>
          <cell r="T7219"/>
          <cell r="U7219"/>
          <cell r="V7219" t="str">
            <v/>
          </cell>
        </row>
        <row r="7220">
          <cell r="A7220"/>
          <cell r="B7220" t="str">
            <v/>
          </cell>
          <cell r="C7220"/>
          <cell r="D7220" t="str">
            <v/>
          </cell>
          <cell r="E7220" t="str">
            <v/>
          </cell>
          <cell r="F7220" t="str">
            <v/>
          </cell>
          <cell r="G7220" t="str">
            <v/>
          </cell>
          <cell r="H7220" t="str">
            <v/>
          </cell>
          <cell r="I7220"/>
          <cell r="J7220"/>
          <cell r="K7220"/>
          <cell r="L7220"/>
          <cell r="M7220" t="str">
            <v/>
          </cell>
          <cell r="N7220"/>
          <cell r="O7220"/>
          <cell r="P7220"/>
          <cell r="Q7220" t="str">
            <v/>
          </cell>
          <cell r="R7220"/>
          <cell r="S7220" t="str">
            <v/>
          </cell>
          <cell r="T7220"/>
          <cell r="U7220"/>
          <cell r="V7220" t="str">
            <v/>
          </cell>
        </row>
        <row r="7221">
          <cell r="A7221"/>
          <cell r="B7221" t="str">
            <v/>
          </cell>
          <cell r="C7221"/>
          <cell r="D7221" t="str">
            <v/>
          </cell>
          <cell r="E7221" t="str">
            <v/>
          </cell>
          <cell r="F7221" t="str">
            <v/>
          </cell>
          <cell r="G7221" t="str">
            <v/>
          </cell>
          <cell r="H7221" t="str">
            <v/>
          </cell>
          <cell r="I7221"/>
          <cell r="J7221"/>
          <cell r="K7221"/>
          <cell r="L7221"/>
          <cell r="M7221" t="str">
            <v/>
          </cell>
          <cell r="N7221"/>
          <cell r="O7221"/>
          <cell r="P7221"/>
          <cell r="Q7221" t="str">
            <v/>
          </cell>
          <cell r="R7221"/>
          <cell r="S7221" t="str">
            <v/>
          </cell>
          <cell r="T7221"/>
          <cell r="U7221"/>
          <cell r="V7221" t="str">
            <v/>
          </cell>
        </row>
        <row r="7222">
          <cell r="A7222"/>
          <cell r="B7222" t="str">
            <v/>
          </cell>
          <cell r="C7222"/>
          <cell r="D7222" t="str">
            <v/>
          </cell>
          <cell r="E7222" t="str">
            <v/>
          </cell>
          <cell r="F7222" t="str">
            <v/>
          </cell>
          <cell r="G7222" t="str">
            <v/>
          </cell>
          <cell r="H7222" t="str">
            <v/>
          </cell>
          <cell r="I7222"/>
          <cell r="J7222"/>
          <cell r="K7222"/>
          <cell r="L7222"/>
          <cell r="M7222" t="str">
            <v/>
          </cell>
          <cell r="N7222"/>
          <cell r="O7222"/>
          <cell r="P7222"/>
          <cell r="Q7222" t="str">
            <v/>
          </cell>
          <cell r="R7222"/>
          <cell r="S7222" t="str">
            <v/>
          </cell>
          <cell r="T7222"/>
          <cell r="U7222"/>
          <cell r="V7222" t="str">
            <v/>
          </cell>
        </row>
        <row r="7223">
          <cell r="A7223"/>
          <cell r="B7223" t="str">
            <v/>
          </cell>
          <cell r="C7223"/>
          <cell r="D7223" t="str">
            <v/>
          </cell>
          <cell r="E7223" t="str">
            <v/>
          </cell>
          <cell r="F7223" t="str">
            <v/>
          </cell>
          <cell r="G7223" t="str">
            <v/>
          </cell>
          <cell r="H7223" t="str">
            <v/>
          </cell>
          <cell r="I7223"/>
          <cell r="J7223"/>
          <cell r="K7223"/>
          <cell r="L7223"/>
          <cell r="M7223" t="str">
            <v/>
          </cell>
          <cell r="N7223"/>
          <cell r="O7223"/>
          <cell r="P7223"/>
          <cell r="Q7223" t="str">
            <v/>
          </cell>
          <cell r="R7223"/>
          <cell r="S7223" t="str">
            <v/>
          </cell>
          <cell r="T7223"/>
          <cell r="U7223"/>
          <cell r="V7223" t="str">
            <v/>
          </cell>
        </row>
        <row r="7224">
          <cell r="A7224"/>
          <cell r="B7224" t="str">
            <v/>
          </cell>
          <cell r="C7224"/>
          <cell r="D7224" t="str">
            <v/>
          </cell>
          <cell r="E7224" t="str">
            <v/>
          </cell>
          <cell r="F7224" t="str">
            <v/>
          </cell>
          <cell r="G7224" t="str">
            <v/>
          </cell>
          <cell r="H7224" t="str">
            <v/>
          </cell>
          <cell r="I7224"/>
          <cell r="J7224"/>
          <cell r="K7224"/>
          <cell r="L7224"/>
          <cell r="M7224" t="str">
            <v/>
          </cell>
          <cell r="N7224"/>
          <cell r="O7224"/>
          <cell r="P7224"/>
          <cell r="Q7224" t="str">
            <v/>
          </cell>
          <cell r="R7224"/>
          <cell r="S7224" t="str">
            <v/>
          </cell>
          <cell r="T7224"/>
          <cell r="U7224"/>
          <cell r="V7224" t="str">
            <v/>
          </cell>
        </row>
        <row r="7225">
          <cell r="A7225"/>
          <cell r="B7225" t="str">
            <v/>
          </cell>
          <cell r="C7225"/>
          <cell r="D7225" t="str">
            <v/>
          </cell>
          <cell r="E7225" t="str">
            <v/>
          </cell>
          <cell r="F7225" t="str">
            <v/>
          </cell>
          <cell r="G7225" t="str">
            <v/>
          </cell>
          <cell r="H7225" t="str">
            <v/>
          </cell>
          <cell r="I7225"/>
          <cell r="J7225"/>
          <cell r="K7225"/>
          <cell r="L7225"/>
          <cell r="M7225" t="str">
            <v/>
          </cell>
          <cell r="N7225"/>
          <cell r="O7225"/>
          <cell r="P7225"/>
          <cell r="Q7225" t="str">
            <v/>
          </cell>
          <cell r="R7225"/>
          <cell r="S7225" t="str">
            <v/>
          </cell>
          <cell r="T7225"/>
          <cell r="U7225"/>
          <cell r="V7225" t="str">
            <v/>
          </cell>
        </row>
        <row r="7226">
          <cell r="A7226"/>
          <cell r="B7226" t="str">
            <v/>
          </cell>
          <cell r="C7226"/>
          <cell r="D7226" t="str">
            <v/>
          </cell>
          <cell r="E7226" t="str">
            <v/>
          </cell>
          <cell r="F7226" t="str">
            <v/>
          </cell>
          <cell r="G7226" t="str">
            <v/>
          </cell>
          <cell r="H7226" t="str">
            <v/>
          </cell>
          <cell r="I7226"/>
          <cell r="J7226"/>
          <cell r="K7226"/>
          <cell r="L7226"/>
          <cell r="M7226" t="str">
            <v/>
          </cell>
          <cell r="N7226"/>
          <cell r="O7226"/>
          <cell r="P7226"/>
          <cell r="Q7226" t="str">
            <v/>
          </cell>
          <cell r="R7226"/>
          <cell r="S7226" t="str">
            <v/>
          </cell>
          <cell r="T7226"/>
          <cell r="U7226"/>
          <cell r="V7226" t="str">
            <v/>
          </cell>
        </row>
        <row r="7227">
          <cell r="A7227"/>
          <cell r="B7227" t="str">
            <v/>
          </cell>
          <cell r="C7227"/>
          <cell r="D7227" t="str">
            <v/>
          </cell>
          <cell r="E7227" t="str">
            <v/>
          </cell>
          <cell r="F7227" t="str">
            <v/>
          </cell>
          <cell r="G7227" t="str">
            <v/>
          </cell>
          <cell r="H7227" t="str">
            <v/>
          </cell>
          <cell r="I7227"/>
          <cell r="J7227"/>
          <cell r="K7227"/>
          <cell r="L7227"/>
          <cell r="M7227" t="str">
            <v/>
          </cell>
          <cell r="N7227"/>
          <cell r="O7227"/>
          <cell r="P7227"/>
          <cell r="Q7227" t="str">
            <v/>
          </cell>
          <cell r="R7227"/>
          <cell r="S7227" t="str">
            <v/>
          </cell>
          <cell r="T7227"/>
          <cell r="U7227"/>
          <cell r="V7227" t="str">
            <v/>
          </cell>
        </row>
        <row r="7228">
          <cell r="A7228"/>
          <cell r="B7228" t="str">
            <v/>
          </cell>
          <cell r="C7228"/>
          <cell r="D7228" t="str">
            <v/>
          </cell>
          <cell r="E7228" t="str">
            <v/>
          </cell>
          <cell r="F7228" t="str">
            <v/>
          </cell>
          <cell r="G7228" t="str">
            <v/>
          </cell>
          <cell r="H7228" t="str">
            <v/>
          </cell>
          <cell r="I7228"/>
          <cell r="J7228"/>
          <cell r="K7228"/>
          <cell r="L7228"/>
          <cell r="M7228" t="str">
            <v/>
          </cell>
          <cell r="N7228"/>
          <cell r="O7228"/>
          <cell r="P7228"/>
          <cell r="Q7228" t="str">
            <v/>
          </cell>
          <cell r="R7228"/>
          <cell r="S7228" t="str">
            <v/>
          </cell>
          <cell r="T7228"/>
          <cell r="U7228"/>
          <cell r="V7228" t="str">
            <v/>
          </cell>
        </row>
        <row r="7229">
          <cell r="A7229"/>
          <cell r="B7229" t="str">
            <v/>
          </cell>
          <cell r="C7229"/>
          <cell r="D7229" t="str">
            <v/>
          </cell>
          <cell r="E7229" t="str">
            <v/>
          </cell>
          <cell r="F7229" t="str">
            <v/>
          </cell>
          <cell r="G7229" t="str">
            <v/>
          </cell>
          <cell r="H7229" t="str">
            <v/>
          </cell>
          <cell r="I7229"/>
          <cell r="J7229"/>
          <cell r="K7229"/>
          <cell r="L7229"/>
          <cell r="M7229" t="str">
            <v/>
          </cell>
          <cell r="N7229"/>
          <cell r="O7229"/>
          <cell r="P7229"/>
          <cell r="Q7229" t="str">
            <v/>
          </cell>
          <cell r="R7229"/>
          <cell r="S7229" t="str">
            <v/>
          </cell>
          <cell r="T7229"/>
          <cell r="U7229"/>
          <cell r="V7229" t="str">
            <v/>
          </cell>
        </row>
        <row r="7230">
          <cell r="A7230"/>
          <cell r="B7230" t="str">
            <v/>
          </cell>
          <cell r="C7230"/>
          <cell r="D7230" t="str">
            <v/>
          </cell>
          <cell r="E7230" t="str">
            <v/>
          </cell>
          <cell r="F7230" t="str">
            <v/>
          </cell>
          <cell r="G7230" t="str">
            <v/>
          </cell>
          <cell r="H7230" t="str">
            <v/>
          </cell>
          <cell r="I7230"/>
          <cell r="J7230"/>
          <cell r="K7230"/>
          <cell r="L7230"/>
          <cell r="M7230" t="str">
            <v/>
          </cell>
          <cell r="N7230"/>
          <cell r="O7230"/>
          <cell r="P7230"/>
          <cell r="Q7230" t="str">
            <v/>
          </cell>
          <cell r="R7230"/>
          <cell r="S7230" t="str">
            <v/>
          </cell>
          <cell r="T7230"/>
          <cell r="U7230"/>
          <cell r="V7230" t="str">
            <v/>
          </cell>
        </row>
        <row r="7231">
          <cell r="A7231"/>
          <cell r="B7231" t="str">
            <v/>
          </cell>
          <cell r="C7231"/>
          <cell r="D7231" t="str">
            <v/>
          </cell>
          <cell r="E7231" t="str">
            <v/>
          </cell>
          <cell r="F7231" t="str">
            <v/>
          </cell>
          <cell r="G7231" t="str">
            <v/>
          </cell>
          <cell r="H7231" t="str">
            <v/>
          </cell>
          <cell r="I7231"/>
          <cell r="J7231"/>
          <cell r="K7231"/>
          <cell r="L7231"/>
          <cell r="M7231" t="str">
            <v/>
          </cell>
          <cell r="N7231"/>
          <cell r="O7231"/>
          <cell r="P7231"/>
          <cell r="Q7231" t="str">
            <v/>
          </cell>
          <cell r="R7231"/>
          <cell r="S7231" t="str">
            <v/>
          </cell>
          <cell r="T7231"/>
          <cell r="U7231"/>
          <cell r="V7231" t="str">
            <v/>
          </cell>
        </row>
        <row r="7232">
          <cell r="A7232"/>
          <cell r="B7232" t="str">
            <v/>
          </cell>
          <cell r="C7232"/>
          <cell r="D7232" t="str">
            <v/>
          </cell>
          <cell r="E7232" t="str">
            <v/>
          </cell>
          <cell r="F7232" t="str">
            <v/>
          </cell>
          <cell r="G7232" t="str">
            <v/>
          </cell>
          <cell r="H7232" t="str">
            <v/>
          </cell>
          <cell r="I7232"/>
          <cell r="J7232"/>
          <cell r="K7232"/>
          <cell r="L7232"/>
          <cell r="M7232" t="str">
            <v/>
          </cell>
          <cell r="N7232"/>
          <cell r="O7232"/>
          <cell r="P7232"/>
          <cell r="Q7232" t="str">
            <v/>
          </cell>
          <cell r="R7232"/>
          <cell r="S7232" t="str">
            <v/>
          </cell>
          <cell r="T7232"/>
          <cell r="U7232"/>
          <cell r="V7232" t="str">
            <v/>
          </cell>
        </row>
        <row r="7233">
          <cell r="A7233"/>
          <cell r="B7233" t="str">
            <v/>
          </cell>
          <cell r="C7233"/>
          <cell r="D7233" t="str">
            <v/>
          </cell>
          <cell r="E7233" t="str">
            <v/>
          </cell>
          <cell r="F7233" t="str">
            <v/>
          </cell>
          <cell r="G7233" t="str">
            <v/>
          </cell>
          <cell r="H7233" t="str">
            <v/>
          </cell>
          <cell r="I7233"/>
          <cell r="J7233"/>
          <cell r="K7233"/>
          <cell r="L7233"/>
          <cell r="M7233" t="str">
            <v/>
          </cell>
          <cell r="N7233"/>
          <cell r="O7233"/>
          <cell r="P7233"/>
          <cell r="Q7233" t="str">
            <v/>
          </cell>
          <cell r="R7233"/>
          <cell r="S7233" t="str">
            <v/>
          </cell>
          <cell r="T7233"/>
          <cell r="U7233"/>
          <cell r="V7233" t="str">
            <v/>
          </cell>
        </row>
        <row r="7234">
          <cell r="A7234"/>
          <cell r="B7234" t="str">
            <v/>
          </cell>
          <cell r="C7234"/>
          <cell r="D7234" t="str">
            <v/>
          </cell>
          <cell r="E7234" t="str">
            <v/>
          </cell>
          <cell r="F7234" t="str">
            <v/>
          </cell>
          <cell r="G7234" t="str">
            <v/>
          </cell>
          <cell r="H7234" t="str">
            <v/>
          </cell>
          <cell r="I7234"/>
          <cell r="J7234"/>
          <cell r="K7234"/>
          <cell r="L7234"/>
          <cell r="M7234" t="str">
            <v/>
          </cell>
          <cell r="N7234"/>
          <cell r="O7234"/>
          <cell r="P7234"/>
          <cell r="Q7234" t="str">
            <v/>
          </cell>
          <cell r="R7234"/>
          <cell r="S7234" t="str">
            <v/>
          </cell>
          <cell r="T7234"/>
          <cell r="U7234"/>
          <cell r="V7234" t="str">
            <v/>
          </cell>
        </row>
        <row r="7235">
          <cell r="A7235"/>
          <cell r="B7235" t="str">
            <v/>
          </cell>
          <cell r="C7235"/>
          <cell r="D7235" t="str">
            <v/>
          </cell>
          <cell r="E7235" t="str">
            <v/>
          </cell>
          <cell r="F7235" t="str">
            <v/>
          </cell>
          <cell r="G7235" t="str">
            <v/>
          </cell>
          <cell r="H7235" t="str">
            <v/>
          </cell>
          <cell r="I7235"/>
          <cell r="J7235"/>
          <cell r="K7235"/>
          <cell r="L7235"/>
          <cell r="M7235" t="str">
            <v/>
          </cell>
          <cell r="N7235"/>
          <cell r="O7235"/>
          <cell r="P7235"/>
          <cell r="Q7235" t="str">
            <v/>
          </cell>
          <cell r="R7235"/>
          <cell r="S7235" t="str">
            <v/>
          </cell>
          <cell r="T7235"/>
          <cell r="U7235"/>
          <cell r="V7235" t="str">
            <v/>
          </cell>
        </row>
        <row r="7236">
          <cell r="A7236"/>
          <cell r="B7236" t="str">
            <v/>
          </cell>
          <cell r="C7236"/>
          <cell r="D7236" t="str">
            <v/>
          </cell>
          <cell r="E7236" t="str">
            <v/>
          </cell>
          <cell r="F7236" t="str">
            <v/>
          </cell>
          <cell r="G7236" t="str">
            <v/>
          </cell>
          <cell r="H7236" t="str">
            <v/>
          </cell>
          <cell r="I7236"/>
          <cell r="J7236"/>
          <cell r="K7236"/>
          <cell r="L7236"/>
          <cell r="M7236" t="str">
            <v/>
          </cell>
          <cell r="N7236"/>
          <cell r="O7236"/>
          <cell r="P7236"/>
          <cell r="Q7236" t="str">
            <v/>
          </cell>
          <cell r="R7236"/>
          <cell r="S7236" t="str">
            <v/>
          </cell>
          <cell r="T7236"/>
          <cell r="U7236"/>
          <cell r="V7236" t="str">
            <v/>
          </cell>
        </row>
        <row r="7237">
          <cell r="A7237"/>
          <cell r="B7237" t="str">
            <v/>
          </cell>
          <cell r="C7237"/>
          <cell r="D7237" t="str">
            <v/>
          </cell>
          <cell r="E7237" t="str">
            <v/>
          </cell>
          <cell r="F7237" t="str">
            <v/>
          </cell>
          <cell r="G7237" t="str">
            <v/>
          </cell>
          <cell r="H7237" t="str">
            <v/>
          </cell>
          <cell r="I7237"/>
          <cell r="J7237"/>
          <cell r="K7237"/>
          <cell r="L7237"/>
          <cell r="M7237" t="str">
            <v/>
          </cell>
          <cell r="N7237"/>
          <cell r="O7237"/>
          <cell r="P7237"/>
          <cell r="Q7237" t="str">
            <v/>
          </cell>
          <cell r="R7237"/>
          <cell r="S7237" t="str">
            <v/>
          </cell>
          <cell r="T7237"/>
          <cell r="U7237"/>
          <cell r="V7237" t="str">
            <v/>
          </cell>
        </row>
        <row r="7238">
          <cell r="A7238"/>
          <cell r="B7238" t="str">
            <v/>
          </cell>
          <cell r="C7238"/>
          <cell r="D7238" t="str">
            <v/>
          </cell>
          <cell r="E7238" t="str">
            <v/>
          </cell>
          <cell r="F7238" t="str">
            <v/>
          </cell>
          <cell r="G7238" t="str">
            <v/>
          </cell>
          <cell r="H7238" t="str">
            <v/>
          </cell>
          <cell r="I7238"/>
          <cell r="J7238"/>
          <cell r="K7238"/>
          <cell r="L7238"/>
          <cell r="M7238" t="str">
            <v/>
          </cell>
          <cell r="N7238"/>
          <cell r="O7238"/>
          <cell r="P7238"/>
          <cell r="Q7238" t="str">
            <v/>
          </cell>
          <cell r="R7238"/>
          <cell r="S7238" t="str">
            <v/>
          </cell>
          <cell r="T7238"/>
          <cell r="U7238"/>
          <cell r="V7238" t="str">
            <v/>
          </cell>
        </row>
        <row r="7239">
          <cell r="A7239"/>
          <cell r="B7239" t="str">
            <v/>
          </cell>
          <cell r="C7239"/>
          <cell r="D7239" t="str">
            <v/>
          </cell>
          <cell r="E7239" t="str">
            <v/>
          </cell>
          <cell r="F7239" t="str">
            <v/>
          </cell>
          <cell r="G7239" t="str">
            <v/>
          </cell>
          <cell r="H7239" t="str">
            <v/>
          </cell>
          <cell r="I7239"/>
          <cell r="J7239"/>
          <cell r="K7239"/>
          <cell r="L7239"/>
          <cell r="M7239" t="str">
            <v/>
          </cell>
          <cell r="N7239"/>
          <cell r="O7239"/>
          <cell r="P7239"/>
          <cell r="Q7239" t="str">
            <v/>
          </cell>
          <cell r="R7239"/>
          <cell r="S7239" t="str">
            <v/>
          </cell>
          <cell r="T7239"/>
          <cell r="U7239"/>
          <cell r="V7239" t="str">
            <v/>
          </cell>
        </row>
        <row r="7240">
          <cell r="A7240"/>
          <cell r="B7240" t="str">
            <v/>
          </cell>
          <cell r="C7240"/>
          <cell r="D7240" t="str">
            <v/>
          </cell>
          <cell r="E7240" t="str">
            <v/>
          </cell>
          <cell r="F7240" t="str">
            <v/>
          </cell>
          <cell r="G7240" t="str">
            <v/>
          </cell>
          <cell r="H7240" t="str">
            <v/>
          </cell>
          <cell r="I7240"/>
          <cell r="J7240"/>
          <cell r="K7240"/>
          <cell r="L7240"/>
          <cell r="M7240" t="str">
            <v/>
          </cell>
          <cell r="N7240"/>
          <cell r="O7240"/>
          <cell r="P7240"/>
          <cell r="Q7240" t="str">
            <v/>
          </cell>
          <cell r="R7240"/>
          <cell r="S7240" t="str">
            <v/>
          </cell>
          <cell r="T7240"/>
          <cell r="U7240"/>
          <cell r="V7240" t="str">
            <v/>
          </cell>
        </row>
        <row r="7241">
          <cell r="A7241"/>
          <cell r="B7241" t="str">
            <v/>
          </cell>
          <cell r="C7241"/>
          <cell r="D7241" t="str">
            <v/>
          </cell>
          <cell r="E7241" t="str">
            <v/>
          </cell>
          <cell r="F7241" t="str">
            <v/>
          </cell>
          <cell r="G7241" t="str">
            <v/>
          </cell>
          <cell r="H7241" t="str">
            <v/>
          </cell>
          <cell r="I7241"/>
          <cell r="J7241"/>
          <cell r="K7241"/>
          <cell r="L7241"/>
          <cell r="M7241" t="str">
            <v/>
          </cell>
          <cell r="N7241"/>
          <cell r="O7241"/>
          <cell r="P7241"/>
          <cell r="Q7241" t="str">
            <v/>
          </cell>
          <cell r="R7241"/>
          <cell r="S7241" t="str">
            <v/>
          </cell>
          <cell r="T7241"/>
          <cell r="U7241"/>
          <cell r="V7241" t="str">
            <v/>
          </cell>
        </row>
        <row r="7242">
          <cell r="A7242"/>
          <cell r="B7242" t="str">
            <v/>
          </cell>
          <cell r="C7242"/>
          <cell r="D7242" t="str">
            <v/>
          </cell>
          <cell r="E7242" t="str">
            <v/>
          </cell>
          <cell r="F7242" t="str">
            <v/>
          </cell>
          <cell r="G7242" t="str">
            <v/>
          </cell>
          <cell r="H7242" t="str">
            <v/>
          </cell>
          <cell r="I7242"/>
          <cell r="J7242"/>
          <cell r="K7242"/>
          <cell r="L7242"/>
          <cell r="M7242" t="str">
            <v/>
          </cell>
          <cell r="N7242"/>
          <cell r="O7242"/>
          <cell r="P7242"/>
          <cell r="Q7242" t="str">
            <v/>
          </cell>
          <cell r="R7242"/>
          <cell r="S7242" t="str">
            <v/>
          </cell>
          <cell r="T7242"/>
          <cell r="U7242"/>
          <cell r="V7242" t="str">
            <v/>
          </cell>
        </row>
        <row r="7243">
          <cell r="A7243"/>
          <cell r="B7243" t="str">
            <v/>
          </cell>
          <cell r="C7243"/>
          <cell r="D7243" t="str">
            <v/>
          </cell>
          <cell r="E7243" t="str">
            <v/>
          </cell>
          <cell r="F7243" t="str">
            <v/>
          </cell>
          <cell r="G7243" t="str">
            <v/>
          </cell>
          <cell r="H7243" t="str">
            <v/>
          </cell>
          <cell r="I7243"/>
          <cell r="J7243"/>
          <cell r="K7243"/>
          <cell r="L7243"/>
          <cell r="M7243" t="str">
            <v/>
          </cell>
          <cell r="N7243"/>
          <cell r="O7243"/>
          <cell r="P7243"/>
          <cell r="Q7243" t="str">
            <v/>
          </cell>
          <cell r="R7243"/>
          <cell r="S7243" t="str">
            <v/>
          </cell>
          <cell r="T7243"/>
          <cell r="U7243"/>
          <cell r="V7243" t="str">
            <v/>
          </cell>
        </row>
        <row r="7244">
          <cell r="A7244"/>
          <cell r="B7244" t="str">
            <v/>
          </cell>
          <cell r="C7244"/>
          <cell r="D7244" t="str">
            <v/>
          </cell>
          <cell r="E7244" t="str">
            <v/>
          </cell>
          <cell r="F7244" t="str">
            <v/>
          </cell>
          <cell r="G7244" t="str">
            <v/>
          </cell>
          <cell r="H7244" t="str">
            <v/>
          </cell>
          <cell r="I7244"/>
          <cell r="J7244"/>
          <cell r="K7244"/>
          <cell r="L7244"/>
          <cell r="M7244" t="str">
            <v/>
          </cell>
          <cell r="N7244"/>
          <cell r="O7244"/>
          <cell r="P7244"/>
          <cell r="Q7244" t="str">
            <v/>
          </cell>
          <cell r="R7244"/>
          <cell r="S7244" t="str">
            <v/>
          </cell>
          <cell r="T7244"/>
          <cell r="U7244"/>
          <cell r="V7244" t="str">
            <v/>
          </cell>
        </row>
        <row r="7245">
          <cell r="A7245"/>
          <cell r="B7245" t="str">
            <v/>
          </cell>
          <cell r="C7245"/>
          <cell r="D7245" t="str">
            <v/>
          </cell>
          <cell r="E7245" t="str">
            <v/>
          </cell>
          <cell r="F7245" t="str">
            <v/>
          </cell>
          <cell r="G7245" t="str">
            <v/>
          </cell>
          <cell r="H7245" t="str">
            <v/>
          </cell>
          <cell r="I7245"/>
          <cell r="J7245"/>
          <cell r="K7245"/>
          <cell r="L7245"/>
          <cell r="M7245" t="str">
            <v/>
          </cell>
          <cell r="N7245"/>
          <cell r="O7245"/>
          <cell r="P7245"/>
          <cell r="Q7245" t="str">
            <v/>
          </cell>
          <cell r="R7245"/>
          <cell r="S7245" t="str">
            <v/>
          </cell>
          <cell r="T7245"/>
          <cell r="U7245"/>
          <cell r="V7245" t="str">
            <v/>
          </cell>
        </row>
        <row r="7246">
          <cell r="A7246"/>
          <cell r="B7246" t="str">
            <v/>
          </cell>
          <cell r="C7246"/>
          <cell r="D7246" t="str">
            <v/>
          </cell>
          <cell r="E7246" t="str">
            <v/>
          </cell>
          <cell r="F7246" t="str">
            <v/>
          </cell>
          <cell r="G7246" t="str">
            <v/>
          </cell>
          <cell r="H7246" t="str">
            <v/>
          </cell>
          <cell r="I7246"/>
          <cell r="J7246"/>
          <cell r="K7246"/>
          <cell r="L7246"/>
          <cell r="M7246" t="str">
            <v/>
          </cell>
          <cell r="N7246"/>
          <cell r="O7246"/>
          <cell r="P7246"/>
          <cell r="Q7246" t="str">
            <v/>
          </cell>
          <cell r="R7246"/>
          <cell r="S7246" t="str">
            <v/>
          </cell>
          <cell r="T7246"/>
          <cell r="U7246"/>
          <cell r="V7246" t="str">
            <v/>
          </cell>
        </row>
        <row r="7247">
          <cell r="A7247"/>
          <cell r="B7247" t="str">
            <v/>
          </cell>
          <cell r="C7247"/>
          <cell r="D7247" t="str">
            <v/>
          </cell>
          <cell r="E7247" t="str">
            <v/>
          </cell>
          <cell r="F7247" t="str">
            <v/>
          </cell>
          <cell r="G7247" t="str">
            <v/>
          </cell>
          <cell r="H7247" t="str">
            <v/>
          </cell>
          <cell r="I7247"/>
          <cell r="J7247"/>
          <cell r="K7247"/>
          <cell r="L7247"/>
          <cell r="M7247" t="str">
            <v/>
          </cell>
          <cell r="N7247"/>
          <cell r="O7247"/>
          <cell r="P7247"/>
          <cell r="Q7247" t="str">
            <v/>
          </cell>
          <cell r="R7247"/>
          <cell r="S7247" t="str">
            <v/>
          </cell>
          <cell r="T7247"/>
          <cell r="U7247"/>
          <cell r="V7247" t="str">
            <v/>
          </cell>
        </row>
        <row r="7248">
          <cell r="A7248"/>
          <cell r="B7248" t="str">
            <v/>
          </cell>
          <cell r="C7248"/>
          <cell r="D7248" t="str">
            <v/>
          </cell>
          <cell r="E7248" t="str">
            <v/>
          </cell>
          <cell r="F7248" t="str">
            <v/>
          </cell>
          <cell r="G7248" t="str">
            <v/>
          </cell>
          <cell r="H7248" t="str">
            <v/>
          </cell>
          <cell r="I7248"/>
          <cell r="J7248"/>
          <cell r="K7248"/>
          <cell r="L7248"/>
          <cell r="M7248" t="str">
            <v/>
          </cell>
          <cell r="N7248"/>
          <cell r="O7248"/>
          <cell r="P7248"/>
          <cell r="Q7248" t="str">
            <v/>
          </cell>
          <cell r="R7248"/>
          <cell r="S7248" t="str">
            <v/>
          </cell>
          <cell r="T7248"/>
          <cell r="U7248"/>
          <cell r="V7248" t="str">
            <v/>
          </cell>
        </row>
        <row r="7249">
          <cell r="A7249"/>
          <cell r="B7249" t="str">
            <v/>
          </cell>
          <cell r="C7249"/>
          <cell r="D7249" t="str">
            <v/>
          </cell>
          <cell r="E7249" t="str">
            <v/>
          </cell>
          <cell r="F7249" t="str">
            <v/>
          </cell>
          <cell r="G7249" t="str">
            <v/>
          </cell>
          <cell r="H7249" t="str">
            <v/>
          </cell>
          <cell r="I7249"/>
          <cell r="J7249"/>
          <cell r="K7249"/>
          <cell r="L7249"/>
          <cell r="M7249" t="str">
            <v/>
          </cell>
          <cell r="N7249"/>
          <cell r="O7249"/>
          <cell r="P7249"/>
          <cell r="Q7249" t="str">
            <v/>
          </cell>
          <cell r="R7249"/>
          <cell r="S7249" t="str">
            <v/>
          </cell>
          <cell r="T7249"/>
          <cell r="U7249"/>
          <cell r="V7249" t="str">
            <v/>
          </cell>
        </row>
        <row r="7250">
          <cell r="A7250"/>
          <cell r="B7250" t="str">
            <v/>
          </cell>
          <cell r="C7250"/>
          <cell r="D7250" t="str">
            <v/>
          </cell>
          <cell r="E7250" t="str">
            <v/>
          </cell>
          <cell r="F7250" t="str">
            <v/>
          </cell>
          <cell r="G7250" t="str">
            <v/>
          </cell>
          <cell r="H7250" t="str">
            <v/>
          </cell>
          <cell r="I7250"/>
          <cell r="J7250"/>
          <cell r="K7250"/>
          <cell r="L7250"/>
          <cell r="M7250" t="str">
            <v/>
          </cell>
          <cell r="N7250"/>
          <cell r="O7250"/>
          <cell r="P7250"/>
          <cell r="Q7250" t="str">
            <v/>
          </cell>
          <cell r="R7250"/>
          <cell r="S7250" t="str">
            <v/>
          </cell>
          <cell r="T7250"/>
          <cell r="U7250"/>
          <cell r="V7250" t="str">
            <v/>
          </cell>
        </row>
        <row r="7251">
          <cell r="A7251"/>
          <cell r="B7251" t="str">
            <v/>
          </cell>
          <cell r="C7251"/>
          <cell r="D7251" t="str">
            <v/>
          </cell>
          <cell r="E7251" t="str">
            <v/>
          </cell>
          <cell r="F7251" t="str">
            <v/>
          </cell>
          <cell r="G7251" t="str">
            <v/>
          </cell>
          <cell r="H7251" t="str">
            <v/>
          </cell>
          <cell r="I7251"/>
          <cell r="J7251"/>
          <cell r="K7251"/>
          <cell r="L7251"/>
          <cell r="M7251" t="str">
            <v/>
          </cell>
          <cell r="N7251"/>
          <cell r="O7251"/>
          <cell r="P7251"/>
          <cell r="Q7251" t="str">
            <v/>
          </cell>
          <cell r="R7251"/>
          <cell r="S7251" t="str">
            <v/>
          </cell>
          <cell r="T7251"/>
          <cell r="U7251"/>
          <cell r="V7251" t="str">
            <v/>
          </cell>
        </row>
        <row r="7252">
          <cell r="A7252"/>
          <cell r="B7252" t="str">
            <v/>
          </cell>
          <cell r="C7252"/>
          <cell r="D7252" t="str">
            <v/>
          </cell>
          <cell r="E7252" t="str">
            <v/>
          </cell>
          <cell r="F7252" t="str">
            <v/>
          </cell>
          <cell r="G7252" t="str">
            <v/>
          </cell>
          <cell r="H7252" t="str">
            <v/>
          </cell>
          <cell r="I7252"/>
          <cell r="J7252"/>
          <cell r="K7252"/>
          <cell r="L7252"/>
          <cell r="M7252" t="str">
            <v/>
          </cell>
          <cell r="N7252"/>
          <cell r="O7252"/>
          <cell r="P7252"/>
          <cell r="Q7252" t="str">
            <v/>
          </cell>
          <cell r="R7252"/>
          <cell r="S7252" t="str">
            <v/>
          </cell>
          <cell r="T7252"/>
          <cell r="U7252"/>
          <cell r="V7252" t="str">
            <v/>
          </cell>
        </row>
        <row r="7253">
          <cell r="A7253"/>
          <cell r="B7253" t="str">
            <v/>
          </cell>
          <cell r="C7253"/>
          <cell r="D7253" t="str">
            <v/>
          </cell>
          <cell r="E7253" t="str">
            <v/>
          </cell>
          <cell r="F7253" t="str">
            <v/>
          </cell>
          <cell r="G7253" t="str">
            <v/>
          </cell>
          <cell r="H7253" t="str">
            <v/>
          </cell>
          <cell r="I7253"/>
          <cell r="J7253"/>
          <cell r="K7253"/>
          <cell r="L7253"/>
          <cell r="M7253" t="str">
            <v/>
          </cell>
          <cell r="N7253"/>
          <cell r="O7253"/>
          <cell r="P7253"/>
          <cell r="Q7253" t="str">
            <v/>
          </cell>
          <cell r="R7253"/>
          <cell r="S7253" t="str">
            <v/>
          </cell>
          <cell r="T7253"/>
          <cell r="U7253"/>
          <cell r="V7253" t="str">
            <v/>
          </cell>
        </row>
        <row r="7254">
          <cell r="A7254"/>
          <cell r="B7254" t="str">
            <v/>
          </cell>
          <cell r="C7254"/>
          <cell r="D7254" t="str">
            <v/>
          </cell>
          <cell r="E7254" t="str">
            <v/>
          </cell>
          <cell r="F7254" t="str">
            <v/>
          </cell>
          <cell r="G7254" t="str">
            <v/>
          </cell>
          <cell r="H7254" t="str">
            <v/>
          </cell>
          <cell r="I7254"/>
          <cell r="J7254"/>
          <cell r="K7254"/>
          <cell r="L7254"/>
          <cell r="M7254" t="str">
            <v/>
          </cell>
          <cell r="N7254"/>
          <cell r="O7254"/>
          <cell r="P7254"/>
          <cell r="Q7254" t="str">
            <v/>
          </cell>
          <cell r="R7254"/>
          <cell r="S7254" t="str">
            <v/>
          </cell>
          <cell r="T7254"/>
          <cell r="U7254"/>
          <cell r="V7254" t="str">
            <v/>
          </cell>
        </row>
        <row r="7255">
          <cell r="A7255"/>
          <cell r="B7255" t="str">
            <v/>
          </cell>
          <cell r="C7255"/>
          <cell r="D7255" t="str">
            <v/>
          </cell>
          <cell r="E7255" t="str">
            <v/>
          </cell>
          <cell r="F7255" t="str">
            <v/>
          </cell>
          <cell r="G7255" t="str">
            <v/>
          </cell>
          <cell r="H7255" t="str">
            <v/>
          </cell>
          <cell r="I7255"/>
          <cell r="J7255"/>
          <cell r="K7255"/>
          <cell r="L7255"/>
          <cell r="M7255" t="str">
            <v/>
          </cell>
          <cell r="N7255"/>
          <cell r="O7255"/>
          <cell r="P7255"/>
          <cell r="Q7255" t="str">
            <v/>
          </cell>
          <cell r="R7255"/>
          <cell r="S7255" t="str">
            <v/>
          </cell>
          <cell r="T7255"/>
          <cell r="U7255"/>
          <cell r="V7255" t="str">
            <v/>
          </cell>
        </row>
        <row r="7256">
          <cell r="A7256"/>
          <cell r="B7256" t="str">
            <v/>
          </cell>
          <cell r="C7256"/>
          <cell r="D7256" t="str">
            <v/>
          </cell>
          <cell r="E7256" t="str">
            <v/>
          </cell>
          <cell r="F7256" t="str">
            <v/>
          </cell>
          <cell r="G7256" t="str">
            <v/>
          </cell>
          <cell r="H7256" t="str">
            <v/>
          </cell>
          <cell r="I7256"/>
          <cell r="J7256"/>
          <cell r="K7256"/>
          <cell r="L7256"/>
          <cell r="M7256" t="str">
            <v/>
          </cell>
          <cell r="N7256"/>
          <cell r="O7256"/>
          <cell r="P7256"/>
          <cell r="Q7256" t="str">
            <v/>
          </cell>
          <cell r="R7256"/>
          <cell r="S7256" t="str">
            <v/>
          </cell>
          <cell r="T7256"/>
          <cell r="U7256"/>
          <cell r="V7256" t="str">
            <v/>
          </cell>
        </row>
        <row r="7257">
          <cell r="A7257"/>
          <cell r="B7257" t="str">
            <v/>
          </cell>
          <cell r="C7257"/>
          <cell r="D7257" t="str">
            <v/>
          </cell>
          <cell r="E7257" t="str">
            <v/>
          </cell>
          <cell r="F7257" t="str">
            <v/>
          </cell>
          <cell r="G7257" t="str">
            <v/>
          </cell>
          <cell r="H7257" t="str">
            <v/>
          </cell>
          <cell r="I7257"/>
          <cell r="J7257"/>
          <cell r="K7257"/>
          <cell r="L7257"/>
          <cell r="M7257" t="str">
            <v/>
          </cell>
          <cell r="N7257"/>
          <cell r="O7257"/>
          <cell r="P7257"/>
          <cell r="Q7257" t="str">
            <v/>
          </cell>
          <cell r="R7257"/>
          <cell r="S7257" t="str">
            <v/>
          </cell>
          <cell r="T7257"/>
          <cell r="U7257"/>
          <cell r="V7257" t="str">
            <v/>
          </cell>
        </row>
        <row r="7258">
          <cell r="A7258"/>
          <cell r="B7258" t="str">
            <v/>
          </cell>
          <cell r="C7258"/>
          <cell r="D7258" t="str">
            <v/>
          </cell>
          <cell r="E7258" t="str">
            <v/>
          </cell>
          <cell r="F7258" t="str">
            <v/>
          </cell>
          <cell r="G7258" t="str">
            <v/>
          </cell>
          <cell r="H7258" t="str">
            <v/>
          </cell>
          <cell r="I7258"/>
          <cell r="J7258"/>
          <cell r="K7258"/>
          <cell r="L7258"/>
          <cell r="M7258" t="str">
            <v/>
          </cell>
          <cell r="N7258"/>
          <cell r="O7258"/>
          <cell r="P7258"/>
          <cell r="Q7258" t="str">
            <v/>
          </cell>
          <cell r="R7258"/>
          <cell r="S7258" t="str">
            <v/>
          </cell>
          <cell r="T7258"/>
          <cell r="U7258"/>
          <cell r="V7258" t="str">
            <v/>
          </cell>
        </row>
        <row r="7259">
          <cell r="A7259"/>
          <cell r="B7259" t="str">
            <v/>
          </cell>
          <cell r="C7259"/>
          <cell r="D7259" t="str">
            <v/>
          </cell>
          <cell r="E7259" t="str">
            <v/>
          </cell>
          <cell r="F7259" t="str">
            <v/>
          </cell>
          <cell r="G7259" t="str">
            <v/>
          </cell>
          <cell r="H7259" t="str">
            <v/>
          </cell>
          <cell r="I7259"/>
          <cell r="J7259"/>
          <cell r="K7259"/>
          <cell r="L7259"/>
          <cell r="M7259" t="str">
            <v/>
          </cell>
          <cell r="N7259"/>
          <cell r="O7259"/>
          <cell r="P7259"/>
          <cell r="Q7259" t="str">
            <v/>
          </cell>
          <cell r="R7259"/>
          <cell r="S7259" t="str">
            <v/>
          </cell>
          <cell r="T7259"/>
          <cell r="U7259"/>
          <cell r="V7259" t="str">
            <v/>
          </cell>
        </row>
        <row r="7260">
          <cell r="A7260"/>
          <cell r="B7260" t="str">
            <v/>
          </cell>
          <cell r="C7260"/>
          <cell r="D7260" t="str">
            <v/>
          </cell>
          <cell r="E7260" t="str">
            <v/>
          </cell>
          <cell r="F7260" t="str">
            <v/>
          </cell>
          <cell r="G7260" t="str">
            <v/>
          </cell>
          <cell r="H7260" t="str">
            <v/>
          </cell>
          <cell r="I7260"/>
          <cell r="J7260"/>
          <cell r="K7260"/>
          <cell r="L7260"/>
          <cell r="M7260" t="str">
            <v/>
          </cell>
          <cell r="N7260"/>
          <cell r="O7260"/>
          <cell r="P7260"/>
          <cell r="Q7260" t="str">
            <v/>
          </cell>
          <cell r="R7260"/>
          <cell r="S7260" t="str">
            <v/>
          </cell>
          <cell r="T7260"/>
          <cell r="U7260"/>
          <cell r="V7260" t="str">
            <v/>
          </cell>
        </row>
        <row r="7261">
          <cell r="A7261"/>
          <cell r="B7261" t="str">
            <v/>
          </cell>
          <cell r="C7261"/>
          <cell r="D7261" t="str">
            <v/>
          </cell>
          <cell r="E7261" t="str">
            <v/>
          </cell>
          <cell r="F7261" t="str">
            <v/>
          </cell>
          <cell r="G7261" t="str">
            <v/>
          </cell>
          <cell r="H7261" t="str">
            <v/>
          </cell>
          <cell r="I7261"/>
          <cell r="J7261"/>
          <cell r="K7261"/>
          <cell r="L7261"/>
          <cell r="M7261" t="str">
            <v/>
          </cell>
          <cell r="N7261"/>
          <cell r="O7261"/>
          <cell r="P7261"/>
          <cell r="Q7261" t="str">
            <v/>
          </cell>
          <cell r="R7261"/>
          <cell r="S7261" t="str">
            <v/>
          </cell>
          <cell r="T7261"/>
          <cell r="U7261"/>
          <cell r="V7261" t="str">
            <v/>
          </cell>
        </row>
        <row r="7262">
          <cell r="A7262"/>
          <cell r="B7262" t="str">
            <v/>
          </cell>
          <cell r="C7262"/>
          <cell r="D7262" t="str">
            <v/>
          </cell>
          <cell r="E7262" t="str">
            <v/>
          </cell>
          <cell r="F7262" t="str">
            <v/>
          </cell>
          <cell r="G7262" t="str">
            <v/>
          </cell>
          <cell r="H7262" t="str">
            <v/>
          </cell>
          <cell r="I7262"/>
          <cell r="J7262"/>
          <cell r="K7262"/>
          <cell r="L7262"/>
          <cell r="M7262" t="str">
            <v/>
          </cell>
          <cell r="N7262"/>
          <cell r="O7262"/>
          <cell r="P7262"/>
          <cell r="Q7262" t="str">
            <v/>
          </cell>
          <cell r="R7262"/>
          <cell r="S7262" t="str">
            <v/>
          </cell>
          <cell r="T7262"/>
          <cell r="U7262"/>
          <cell r="V7262" t="str">
            <v/>
          </cell>
        </row>
        <row r="7263">
          <cell r="A7263"/>
          <cell r="B7263" t="str">
            <v/>
          </cell>
          <cell r="C7263"/>
          <cell r="D7263" t="str">
            <v/>
          </cell>
          <cell r="E7263" t="str">
            <v/>
          </cell>
          <cell r="F7263" t="str">
            <v/>
          </cell>
          <cell r="G7263" t="str">
            <v/>
          </cell>
          <cell r="H7263" t="str">
            <v/>
          </cell>
          <cell r="I7263"/>
          <cell r="J7263"/>
          <cell r="K7263"/>
          <cell r="L7263"/>
          <cell r="M7263" t="str">
            <v/>
          </cell>
          <cell r="N7263"/>
          <cell r="O7263"/>
          <cell r="P7263"/>
          <cell r="Q7263" t="str">
            <v/>
          </cell>
          <cell r="R7263"/>
          <cell r="S7263" t="str">
            <v/>
          </cell>
          <cell r="T7263"/>
          <cell r="U7263"/>
          <cell r="V7263" t="str">
            <v/>
          </cell>
        </row>
        <row r="7264">
          <cell r="A7264"/>
          <cell r="B7264" t="str">
            <v/>
          </cell>
          <cell r="C7264"/>
          <cell r="D7264" t="str">
            <v/>
          </cell>
          <cell r="E7264" t="str">
            <v/>
          </cell>
          <cell r="F7264" t="str">
            <v/>
          </cell>
          <cell r="G7264" t="str">
            <v/>
          </cell>
          <cell r="H7264" t="str">
            <v/>
          </cell>
          <cell r="I7264"/>
          <cell r="J7264"/>
          <cell r="K7264"/>
          <cell r="L7264"/>
          <cell r="M7264" t="str">
            <v/>
          </cell>
          <cell r="N7264"/>
          <cell r="O7264"/>
          <cell r="P7264"/>
          <cell r="Q7264" t="str">
            <v/>
          </cell>
          <cell r="R7264"/>
          <cell r="S7264" t="str">
            <v/>
          </cell>
          <cell r="T7264"/>
          <cell r="U7264"/>
          <cell r="V7264" t="str">
            <v/>
          </cell>
        </row>
        <row r="7265">
          <cell r="A7265"/>
          <cell r="B7265" t="str">
            <v/>
          </cell>
          <cell r="C7265"/>
          <cell r="D7265" t="str">
            <v/>
          </cell>
          <cell r="E7265" t="str">
            <v/>
          </cell>
          <cell r="F7265" t="str">
            <v/>
          </cell>
          <cell r="G7265" t="str">
            <v/>
          </cell>
          <cell r="H7265" t="str">
            <v/>
          </cell>
          <cell r="I7265"/>
          <cell r="J7265"/>
          <cell r="K7265"/>
          <cell r="L7265"/>
          <cell r="M7265" t="str">
            <v/>
          </cell>
          <cell r="N7265"/>
          <cell r="O7265"/>
          <cell r="P7265"/>
          <cell r="Q7265" t="str">
            <v/>
          </cell>
          <cell r="R7265"/>
          <cell r="S7265" t="str">
            <v/>
          </cell>
          <cell r="T7265"/>
          <cell r="U7265"/>
          <cell r="V7265" t="str">
            <v/>
          </cell>
        </row>
        <row r="7266">
          <cell r="A7266"/>
          <cell r="B7266" t="str">
            <v/>
          </cell>
          <cell r="C7266"/>
          <cell r="D7266" t="str">
            <v/>
          </cell>
          <cell r="E7266" t="str">
            <v/>
          </cell>
          <cell r="F7266" t="str">
            <v/>
          </cell>
          <cell r="G7266" t="str">
            <v/>
          </cell>
          <cell r="H7266" t="str">
            <v/>
          </cell>
          <cell r="I7266"/>
          <cell r="J7266"/>
          <cell r="K7266"/>
          <cell r="L7266"/>
          <cell r="M7266" t="str">
            <v/>
          </cell>
          <cell r="N7266"/>
          <cell r="O7266"/>
          <cell r="P7266"/>
          <cell r="Q7266" t="str">
            <v/>
          </cell>
          <cell r="R7266"/>
          <cell r="S7266" t="str">
            <v/>
          </cell>
          <cell r="T7266"/>
          <cell r="U7266"/>
          <cell r="V7266" t="str">
            <v/>
          </cell>
        </row>
        <row r="7267">
          <cell r="A7267"/>
          <cell r="B7267" t="str">
            <v/>
          </cell>
          <cell r="C7267"/>
          <cell r="D7267" t="str">
            <v/>
          </cell>
          <cell r="E7267" t="str">
            <v/>
          </cell>
          <cell r="F7267" t="str">
            <v/>
          </cell>
          <cell r="G7267" t="str">
            <v/>
          </cell>
          <cell r="H7267" t="str">
            <v/>
          </cell>
          <cell r="I7267"/>
          <cell r="J7267"/>
          <cell r="K7267"/>
          <cell r="L7267"/>
          <cell r="M7267" t="str">
            <v/>
          </cell>
          <cell r="N7267"/>
          <cell r="O7267"/>
          <cell r="P7267"/>
          <cell r="Q7267" t="str">
            <v/>
          </cell>
          <cell r="R7267"/>
          <cell r="S7267" t="str">
            <v/>
          </cell>
          <cell r="T7267"/>
          <cell r="U7267"/>
          <cell r="V7267" t="str">
            <v/>
          </cell>
        </row>
        <row r="7268">
          <cell r="A7268"/>
          <cell r="B7268" t="str">
            <v/>
          </cell>
          <cell r="C7268"/>
          <cell r="D7268" t="str">
            <v/>
          </cell>
          <cell r="E7268" t="str">
            <v/>
          </cell>
          <cell r="F7268" t="str">
            <v/>
          </cell>
          <cell r="G7268" t="str">
            <v/>
          </cell>
          <cell r="H7268" t="str">
            <v/>
          </cell>
          <cell r="I7268"/>
          <cell r="J7268"/>
          <cell r="K7268"/>
          <cell r="L7268"/>
          <cell r="M7268" t="str">
            <v/>
          </cell>
          <cell r="N7268"/>
          <cell r="O7268"/>
          <cell r="P7268"/>
          <cell r="Q7268" t="str">
            <v/>
          </cell>
          <cell r="R7268"/>
          <cell r="S7268" t="str">
            <v/>
          </cell>
          <cell r="T7268"/>
          <cell r="U7268"/>
          <cell r="V7268" t="str">
            <v/>
          </cell>
        </row>
        <row r="7269">
          <cell r="A7269"/>
          <cell r="B7269" t="str">
            <v/>
          </cell>
          <cell r="C7269"/>
          <cell r="D7269" t="str">
            <v/>
          </cell>
          <cell r="E7269" t="str">
            <v/>
          </cell>
          <cell r="F7269" t="str">
            <v/>
          </cell>
          <cell r="G7269" t="str">
            <v/>
          </cell>
          <cell r="H7269" t="str">
            <v/>
          </cell>
          <cell r="I7269"/>
          <cell r="J7269"/>
          <cell r="K7269"/>
          <cell r="L7269"/>
          <cell r="M7269" t="str">
            <v/>
          </cell>
          <cell r="N7269"/>
          <cell r="O7269"/>
          <cell r="P7269"/>
          <cell r="Q7269" t="str">
            <v/>
          </cell>
          <cell r="R7269"/>
          <cell r="S7269" t="str">
            <v/>
          </cell>
          <cell r="T7269"/>
          <cell r="U7269"/>
          <cell r="V7269" t="str">
            <v/>
          </cell>
        </row>
        <row r="7270">
          <cell r="A7270"/>
          <cell r="B7270" t="str">
            <v/>
          </cell>
          <cell r="C7270"/>
          <cell r="D7270" t="str">
            <v/>
          </cell>
          <cell r="E7270" t="str">
            <v/>
          </cell>
          <cell r="F7270" t="str">
            <v/>
          </cell>
          <cell r="G7270" t="str">
            <v/>
          </cell>
          <cell r="H7270" t="str">
            <v/>
          </cell>
          <cell r="I7270"/>
          <cell r="J7270"/>
          <cell r="K7270"/>
          <cell r="L7270"/>
          <cell r="M7270" t="str">
            <v/>
          </cell>
          <cell r="N7270"/>
          <cell r="O7270"/>
          <cell r="P7270"/>
          <cell r="Q7270" t="str">
            <v/>
          </cell>
          <cell r="R7270"/>
          <cell r="S7270" t="str">
            <v/>
          </cell>
          <cell r="T7270"/>
          <cell r="U7270"/>
          <cell r="V7270" t="str">
            <v/>
          </cell>
        </row>
        <row r="7271">
          <cell r="A7271"/>
          <cell r="B7271" t="str">
            <v/>
          </cell>
          <cell r="C7271"/>
          <cell r="D7271" t="str">
            <v/>
          </cell>
          <cell r="E7271" t="str">
            <v/>
          </cell>
          <cell r="F7271" t="str">
            <v/>
          </cell>
          <cell r="G7271" t="str">
            <v/>
          </cell>
          <cell r="H7271" t="str">
            <v/>
          </cell>
          <cell r="I7271"/>
          <cell r="J7271"/>
          <cell r="K7271"/>
          <cell r="L7271"/>
          <cell r="M7271" t="str">
            <v/>
          </cell>
          <cell r="N7271"/>
          <cell r="O7271"/>
          <cell r="P7271"/>
          <cell r="Q7271" t="str">
            <v/>
          </cell>
          <cell r="R7271"/>
          <cell r="S7271" t="str">
            <v/>
          </cell>
          <cell r="T7271"/>
          <cell r="U7271"/>
          <cell r="V7271" t="str">
            <v/>
          </cell>
        </row>
        <row r="7272">
          <cell r="A7272"/>
          <cell r="B7272" t="str">
            <v/>
          </cell>
          <cell r="C7272"/>
          <cell r="D7272" t="str">
            <v/>
          </cell>
          <cell r="E7272" t="str">
            <v/>
          </cell>
          <cell r="F7272" t="str">
            <v/>
          </cell>
          <cell r="G7272" t="str">
            <v/>
          </cell>
          <cell r="H7272" t="str">
            <v/>
          </cell>
          <cell r="I7272"/>
          <cell r="J7272"/>
          <cell r="K7272"/>
          <cell r="L7272"/>
          <cell r="M7272" t="str">
            <v/>
          </cell>
          <cell r="N7272"/>
          <cell r="O7272"/>
          <cell r="P7272"/>
          <cell r="Q7272" t="str">
            <v/>
          </cell>
          <cell r="R7272"/>
          <cell r="S7272" t="str">
            <v/>
          </cell>
          <cell r="T7272"/>
          <cell r="U7272"/>
          <cell r="V7272" t="str">
            <v/>
          </cell>
        </row>
        <row r="7273">
          <cell r="A7273"/>
          <cell r="B7273" t="str">
            <v/>
          </cell>
          <cell r="C7273"/>
          <cell r="D7273" t="str">
            <v/>
          </cell>
          <cell r="E7273" t="str">
            <v/>
          </cell>
          <cell r="F7273" t="str">
            <v/>
          </cell>
          <cell r="G7273" t="str">
            <v/>
          </cell>
          <cell r="H7273" t="str">
            <v/>
          </cell>
          <cell r="I7273"/>
          <cell r="J7273"/>
          <cell r="K7273"/>
          <cell r="L7273"/>
          <cell r="M7273" t="str">
            <v/>
          </cell>
          <cell r="N7273"/>
          <cell r="O7273"/>
          <cell r="P7273"/>
          <cell r="Q7273" t="str">
            <v/>
          </cell>
          <cell r="R7273"/>
          <cell r="S7273" t="str">
            <v/>
          </cell>
          <cell r="T7273"/>
          <cell r="U7273"/>
          <cell r="V7273" t="str">
            <v/>
          </cell>
        </row>
        <row r="7274">
          <cell r="A7274"/>
          <cell r="B7274" t="str">
            <v/>
          </cell>
          <cell r="C7274"/>
          <cell r="D7274" t="str">
            <v/>
          </cell>
          <cell r="E7274" t="str">
            <v/>
          </cell>
          <cell r="F7274" t="str">
            <v/>
          </cell>
          <cell r="G7274" t="str">
            <v/>
          </cell>
          <cell r="H7274" t="str">
            <v/>
          </cell>
          <cell r="I7274"/>
          <cell r="J7274"/>
          <cell r="K7274"/>
          <cell r="L7274"/>
          <cell r="M7274" t="str">
            <v/>
          </cell>
          <cell r="N7274"/>
          <cell r="O7274"/>
          <cell r="P7274"/>
          <cell r="Q7274" t="str">
            <v/>
          </cell>
          <cell r="R7274"/>
          <cell r="S7274" t="str">
            <v/>
          </cell>
          <cell r="T7274"/>
          <cell r="U7274"/>
          <cell r="V7274" t="str">
            <v/>
          </cell>
        </row>
        <row r="7275">
          <cell r="A7275"/>
          <cell r="B7275" t="str">
            <v/>
          </cell>
          <cell r="C7275"/>
          <cell r="D7275" t="str">
            <v/>
          </cell>
          <cell r="E7275" t="str">
            <v/>
          </cell>
          <cell r="F7275" t="str">
            <v/>
          </cell>
          <cell r="G7275" t="str">
            <v/>
          </cell>
          <cell r="H7275" t="str">
            <v/>
          </cell>
          <cell r="I7275"/>
          <cell r="J7275"/>
          <cell r="K7275"/>
          <cell r="L7275"/>
          <cell r="M7275" t="str">
            <v/>
          </cell>
          <cell r="N7275"/>
          <cell r="O7275"/>
          <cell r="P7275"/>
          <cell r="Q7275" t="str">
            <v/>
          </cell>
          <cell r="R7275"/>
          <cell r="S7275" t="str">
            <v/>
          </cell>
          <cell r="T7275"/>
          <cell r="U7275"/>
          <cell r="V7275" t="str">
            <v/>
          </cell>
        </row>
        <row r="7276">
          <cell r="A7276"/>
          <cell r="B7276" t="str">
            <v/>
          </cell>
          <cell r="C7276"/>
          <cell r="D7276" t="str">
            <v/>
          </cell>
          <cell r="E7276" t="str">
            <v/>
          </cell>
          <cell r="F7276" t="str">
            <v/>
          </cell>
          <cell r="G7276" t="str">
            <v/>
          </cell>
          <cell r="H7276" t="str">
            <v/>
          </cell>
          <cell r="I7276"/>
          <cell r="J7276"/>
          <cell r="K7276"/>
          <cell r="L7276"/>
          <cell r="M7276" t="str">
            <v/>
          </cell>
          <cell r="N7276"/>
          <cell r="O7276"/>
          <cell r="P7276"/>
          <cell r="Q7276" t="str">
            <v/>
          </cell>
          <cell r="R7276"/>
          <cell r="S7276" t="str">
            <v/>
          </cell>
          <cell r="T7276"/>
          <cell r="U7276"/>
          <cell r="V7276" t="str">
            <v/>
          </cell>
        </row>
        <row r="7277">
          <cell r="A7277"/>
          <cell r="B7277" t="str">
            <v/>
          </cell>
          <cell r="C7277"/>
          <cell r="D7277" t="str">
            <v/>
          </cell>
          <cell r="E7277" t="str">
            <v/>
          </cell>
          <cell r="F7277" t="str">
            <v/>
          </cell>
          <cell r="G7277" t="str">
            <v/>
          </cell>
          <cell r="H7277" t="str">
            <v/>
          </cell>
          <cell r="I7277"/>
          <cell r="J7277"/>
          <cell r="K7277"/>
          <cell r="L7277"/>
          <cell r="M7277" t="str">
            <v/>
          </cell>
          <cell r="N7277"/>
          <cell r="O7277"/>
          <cell r="P7277"/>
          <cell r="Q7277" t="str">
            <v/>
          </cell>
          <cell r="R7277"/>
          <cell r="S7277" t="str">
            <v/>
          </cell>
          <cell r="T7277"/>
          <cell r="U7277"/>
          <cell r="V7277" t="str">
            <v/>
          </cell>
        </row>
        <row r="7278">
          <cell r="A7278"/>
          <cell r="B7278" t="str">
            <v/>
          </cell>
          <cell r="C7278"/>
          <cell r="D7278" t="str">
            <v/>
          </cell>
          <cell r="E7278" t="str">
            <v/>
          </cell>
          <cell r="F7278" t="str">
            <v/>
          </cell>
          <cell r="G7278" t="str">
            <v/>
          </cell>
          <cell r="H7278" t="str">
            <v/>
          </cell>
          <cell r="I7278"/>
          <cell r="J7278"/>
          <cell r="K7278"/>
          <cell r="L7278"/>
          <cell r="M7278" t="str">
            <v/>
          </cell>
          <cell r="N7278"/>
          <cell r="O7278"/>
          <cell r="P7278"/>
          <cell r="Q7278" t="str">
            <v/>
          </cell>
          <cell r="R7278"/>
          <cell r="S7278" t="str">
            <v/>
          </cell>
          <cell r="T7278"/>
          <cell r="U7278"/>
          <cell r="V7278" t="str">
            <v/>
          </cell>
        </row>
        <row r="7279">
          <cell r="A7279"/>
          <cell r="B7279" t="str">
            <v/>
          </cell>
          <cell r="C7279"/>
          <cell r="D7279" t="str">
            <v/>
          </cell>
          <cell r="E7279" t="str">
            <v/>
          </cell>
          <cell r="F7279" t="str">
            <v/>
          </cell>
          <cell r="G7279" t="str">
            <v/>
          </cell>
          <cell r="H7279" t="str">
            <v/>
          </cell>
          <cell r="I7279"/>
          <cell r="J7279"/>
          <cell r="K7279"/>
          <cell r="L7279"/>
          <cell r="M7279" t="str">
            <v/>
          </cell>
          <cell r="N7279"/>
          <cell r="O7279"/>
          <cell r="P7279"/>
          <cell r="Q7279" t="str">
            <v/>
          </cell>
          <cell r="R7279"/>
          <cell r="S7279" t="str">
            <v/>
          </cell>
          <cell r="T7279"/>
          <cell r="U7279"/>
          <cell r="V7279" t="str">
            <v/>
          </cell>
        </row>
        <row r="7280">
          <cell r="A7280"/>
          <cell r="B7280" t="str">
            <v/>
          </cell>
          <cell r="C7280"/>
          <cell r="D7280" t="str">
            <v/>
          </cell>
          <cell r="E7280" t="str">
            <v/>
          </cell>
          <cell r="F7280" t="str">
            <v/>
          </cell>
          <cell r="G7280" t="str">
            <v/>
          </cell>
          <cell r="H7280" t="str">
            <v/>
          </cell>
          <cell r="I7280"/>
          <cell r="J7280"/>
          <cell r="K7280"/>
          <cell r="L7280"/>
          <cell r="M7280" t="str">
            <v/>
          </cell>
          <cell r="N7280"/>
          <cell r="O7280"/>
          <cell r="P7280"/>
          <cell r="Q7280" t="str">
            <v/>
          </cell>
          <cell r="R7280"/>
          <cell r="S7280" t="str">
            <v/>
          </cell>
          <cell r="T7280"/>
          <cell r="U7280"/>
          <cell r="V7280" t="str">
            <v/>
          </cell>
        </row>
        <row r="7281">
          <cell r="A7281"/>
          <cell r="B7281" t="str">
            <v/>
          </cell>
          <cell r="C7281"/>
          <cell r="D7281" t="str">
            <v/>
          </cell>
          <cell r="E7281" t="str">
            <v/>
          </cell>
          <cell r="F7281" t="str">
            <v/>
          </cell>
          <cell r="G7281" t="str">
            <v/>
          </cell>
          <cell r="H7281" t="str">
            <v/>
          </cell>
          <cell r="I7281"/>
          <cell r="J7281"/>
          <cell r="K7281"/>
          <cell r="L7281"/>
          <cell r="M7281" t="str">
            <v/>
          </cell>
          <cell r="N7281"/>
          <cell r="O7281"/>
          <cell r="P7281"/>
          <cell r="Q7281" t="str">
            <v/>
          </cell>
          <cell r="R7281"/>
          <cell r="S7281" t="str">
            <v/>
          </cell>
          <cell r="T7281"/>
          <cell r="U7281"/>
          <cell r="V7281" t="str">
            <v/>
          </cell>
        </row>
        <row r="7282">
          <cell r="A7282"/>
          <cell r="B7282" t="str">
            <v/>
          </cell>
          <cell r="C7282"/>
          <cell r="D7282" t="str">
            <v/>
          </cell>
          <cell r="E7282" t="str">
            <v/>
          </cell>
          <cell r="F7282" t="str">
            <v/>
          </cell>
          <cell r="G7282" t="str">
            <v/>
          </cell>
          <cell r="H7282" t="str">
            <v/>
          </cell>
          <cell r="I7282"/>
          <cell r="J7282"/>
          <cell r="K7282"/>
          <cell r="L7282"/>
          <cell r="M7282" t="str">
            <v/>
          </cell>
          <cell r="N7282"/>
          <cell r="O7282"/>
          <cell r="P7282"/>
          <cell r="Q7282" t="str">
            <v/>
          </cell>
          <cell r="R7282"/>
          <cell r="S7282" t="str">
            <v/>
          </cell>
          <cell r="T7282"/>
          <cell r="U7282"/>
          <cell r="V7282" t="str">
            <v/>
          </cell>
        </row>
        <row r="7283">
          <cell r="A7283"/>
          <cell r="B7283" t="str">
            <v/>
          </cell>
          <cell r="C7283"/>
          <cell r="D7283" t="str">
            <v/>
          </cell>
          <cell r="E7283" t="str">
            <v/>
          </cell>
          <cell r="F7283" t="str">
            <v/>
          </cell>
          <cell r="G7283" t="str">
            <v/>
          </cell>
          <cell r="H7283" t="str">
            <v/>
          </cell>
          <cell r="I7283"/>
          <cell r="J7283"/>
          <cell r="K7283"/>
          <cell r="L7283"/>
          <cell r="M7283" t="str">
            <v/>
          </cell>
          <cell r="N7283"/>
          <cell r="O7283"/>
          <cell r="P7283"/>
          <cell r="Q7283" t="str">
            <v/>
          </cell>
          <cell r="R7283"/>
          <cell r="S7283" t="str">
            <v/>
          </cell>
          <cell r="T7283"/>
          <cell r="U7283"/>
          <cell r="V7283" t="str">
            <v/>
          </cell>
        </row>
        <row r="7284">
          <cell r="A7284"/>
          <cell r="B7284" t="str">
            <v/>
          </cell>
          <cell r="C7284"/>
          <cell r="D7284" t="str">
            <v/>
          </cell>
          <cell r="E7284" t="str">
            <v/>
          </cell>
          <cell r="F7284" t="str">
            <v/>
          </cell>
          <cell r="G7284" t="str">
            <v/>
          </cell>
          <cell r="H7284" t="str">
            <v/>
          </cell>
          <cell r="I7284"/>
          <cell r="J7284"/>
          <cell r="K7284"/>
          <cell r="L7284"/>
          <cell r="M7284" t="str">
            <v/>
          </cell>
          <cell r="N7284"/>
          <cell r="O7284"/>
          <cell r="P7284"/>
          <cell r="Q7284" t="str">
            <v/>
          </cell>
          <cell r="R7284"/>
          <cell r="S7284" t="str">
            <v/>
          </cell>
          <cell r="T7284"/>
          <cell r="U7284"/>
          <cell r="V7284" t="str">
            <v/>
          </cell>
        </row>
        <row r="7285">
          <cell r="A7285"/>
          <cell r="B7285" t="str">
            <v/>
          </cell>
          <cell r="C7285"/>
          <cell r="D7285" t="str">
            <v/>
          </cell>
          <cell r="E7285" t="str">
            <v/>
          </cell>
          <cell r="F7285" t="str">
            <v/>
          </cell>
          <cell r="G7285" t="str">
            <v/>
          </cell>
          <cell r="H7285" t="str">
            <v/>
          </cell>
          <cell r="I7285"/>
          <cell r="J7285"/>
          <cell r="K7285"/>
          <cell r="L7285"/>
          <cell r="M7285" t="str">
            <v/>
          </cell>
          <cell r="N7285"/>
          <cell r="O7285"/>
          <cell r="P7285"/>
          <cell r="Q7285" t="str">
            <v/>
          </cell>
          <cell r="R7285"/>
          <cell r="S7285" t="str">
            <v/>
          </cell>
          <cell r="T7285"/>
          <cell r="U7285"/>
          <cell r="V7285" t="str">
            <v/>
          </cell>
        </row>
        <row r="7286">
          <cell r="A7286"/>
          <cell r="B7286" t="str">
            <v/>
          </cell>
          <cell r="C7286"/>
          <cell r="D7286" t="str">
            <v/>
          </cell>
          <cell r="E7286" t="str">
            <v/>
          </cell>
          <cell r="F7286" t="str">
            <v/>
          </cell>
          <cell r="G7286" t="str">
            <v/>
          </cell>
          <cell r="H7286" t="str">
            <v/>
          </cell>
          <cell r="I7286"/>
          <cell r="J7286"/>
          <cell r="K7286"/>
          <cell r="L7286"/>
          <cell r="M7286" t="str">
            <v/>
          </cell>
          <cell r="N7286"/>
          <cell r="O7286"/>
          <cell r="P7286"/>
          <cell r="Q7286" t="str">
            <v/>
          </cell>
          <cell r="R7286"/>
          <cell r="S7286" t="str">
            <v/>
          </cell>
          <cell r="T7286"/>
          <cell r="U7286"/>
          <cell r="V7286" t="str">
            <v/>
          </cell>
        </row>
        <row r="7287">
          <cell r="A7287"/>
          <cell r="B7287" t="str">
            <v/>
          </cell>
          <cell r="C7287"/>
          <cell r="D7287" t="str">
            <v/>
          </cell>
          <cell r="E7287" t="str">
            <v/>
          </cell>
          <cell r="F7287" t="str">
            <v/>
          </cell>
          <cell r="G7287" t="str">
            <v/>
          </cell>
          <cell r="H7287" t="str">
            <v/>
          </cell>
          <cell r="I7287"/>
          <cell r="J7287"/>
          <cell r="K7287"/>
          <cell r="L7287"/>
          <cell r="M7287" t="str">
            <v/>
          </cell>
          <cell r="N7287"/>
          <cell r="O7287"/>
          <cell r="P7287"/>
          <cell r="Q7287" t="str">
            <v/>
          </cell>
          <cell r="R7287"/>
          <cell r="S7287" t="str">
            <v/>
          </cell>
          <cell r="T7287"/>
          <cell r="U7287"/>
          <cell r="V7287" t="str">
            <v/>
          </cell>
        </row>
        <row r="7288">
          <cell r="A7288"/>
          <cell r="B7288" t="str">
            <v/>
          </cell>
          <cell r="C7288"/>
          <cell r="D7288" t="str">
            <v/>
          </cell>
          <cell r="E7288" t="str">
            <v/>
          </cell>
          <cell r="F7288" t="str">
            <v/>
          </cell>
          <cell r="G7288" t="str">
            <v/>
          </cell>
          <cell r="H7288" t="str">
            <v/>
          </cell>
          <cell r="I7288"/>
          <cell r="J7288"/>
          <cell r="K7288"/>
          <cell r="L7288"/>
          <cell r="M7288" t="str">
            <v/>
          </cell>
          <cell r="N7288"/>
          <cell r="O7288"/>
          <cell r="P7288"/>
          <cell r="Q7288" t="str">
            <v/>
          </cell>
          <cell r="R7288"/>
          <cell r="S7288" t="str">
            <v/>
          </cell>
          <cell r="T7288"/>
          <cell r="U7288"/>
          <cell r="V7288" t="str">
            <v/>
          </cell>
        </row>
        <row r="7289">
          <cell r="A7289"/>
          <cell r="B7289" t="str">
            <v/>
          </cell>
          <cell r="C7289"/>
          <cell r="D7289" t="str">
            <v/>
          </cell>
          <cell r="E7289" t="str">
            <v/>
          </cell>
          <cell r="F7289" t="str">
            <v/>
          </cell>
          <cell r="G7289" t="str">
            <v/>
          </cell>
          <cell r="H7289" t="str">
            <v/>
          </cell>
          <cell r="I7289"/>
          <cell r="J7289"/>
          <cell r="K7289"/>
          <cell r="L7289"/>
          <cell r="M7289" t="str">
            <v/>
          </cell>
          <cell r="N7289"/>
          <cell r="O7289"/>
          <cell r="P7289"/>
          <cell r="Q7289" t="str">
            <v/>
          </cell>
          <cell r="R7289"/>
          <cell r="S7289" t="str">
            <v/>
          </cell>
          <cell r="T7289"/>
          <cell r="U7289"/>
          <cell r="V7289" t="str">
            <v/>
          </cell>
        </row>
        <row r="7290">
          <cell r="A7290"/>
          <cell r="B7290" t="str">
            <v/>
          </cell>
          <cell r="C7290"/>
          <cell r="D7290" t="str">
            <v/>
          </cell>
          <cell r="E7290" t="str">
            <v/>
          </cell>
          <cell r="F7290" t="str">
            <v/>
          </cell>
          <cell r="G7290" t="str">
            <v/>
          </cell>
          <cell r="H7290" t="str">
            <v/>
          </cell>
          <cell r="I7290"/>
          <cell r="J7290"/>
          <cell r="K7290"/>
          <cell r="L7290"/>
          <cell r="M7290" t="str">
            <v/>
          </cell>
          <cell r="N7290"/>
          <cell r="O7290"/>
          <cell r="P7290"/>
          <cell r="Q7290" t="str">
            <v/>
          </cell>
          <cell r="R7290"/>
          <cell r="S7290" t="str">
            <v/>
          </cell>
          <cell r="T7290"/>
          <cell r="U7290"/>
          <cell r="V7290" t="str">
            <v/>
          </cell>
        </row>
        <row r="7291">
          <cell r="A7291"/>
          <cell r="B7291" t="str">
            <v/>
          </cell>
          <cell r="C7291"/>
          <cell r="D7291" t="str">
            <v/>
          </cell>
          <cell r="E7291" t="str">
            <v/>
          </cell>
          <cell r="F7291" t="str">
            <v/>
          </cell>
          <cell r="G7291" t="str">
            <v/>
          </cell>
          <cell r="H7291" t="str">
            <v/>
          </cell>
          <cell r="I7291"/>
          <cell r="J7291"/>
          <cell r="K7291"/>
          <cell r="L7291"/>
          <cell r="M7291" t="str">
            <v/>
          </cell>
          <cell r="N7291"/>
          <cell r="O7291"/>
          <cell r="P7291"/>
          <cell r="Q7291" t="str">
            <v/>
          </cell>
          <cell r="R7291"/>
          <cell r="S7291" t="str">
            <v/>
          </cell>
          <cell r="T7291"/>
          <cell r="U7291"/>
          <cell r="V7291" t="str">
            <v/>
          </cell>
        </row>
        <row r="7292">
          <cell r="A7292"/>
          <cell r="B7292" t="str">
            <v/>
          </cell>
          <cell r="C7292"/>
          <cell r="D7292" t="str">
            <v/>
          </cell>
          <cell r="E7292" t="str">
            <v/>
          </cell>
          <cell r="F7292" t="str">
            <v/>
          </cell>
          <cell r="G7292" t="str">
            <v/>
          </cell>
          <cell r="H7292" t="str">
            <v/>
          </cell>
          <cell r="I7292"/>
          <cell r="J7292"/>
          <cell r="K7292"/>
          <cell r="L7292"/>
          <cell r="M7292" t="str">
            <v/>
          </cell>
          <cell r="N7292"/>
          <cell r="O7292"/>
          <cell r="P7292"/>
          <cell r="Q7292" t="str">
            <v/>
          </cell>
          <cell r="R7292"/>
          <cell r="S7292" t="str">
            <v/>
          </cell>
          <cell r="T7292"/>
          <cell r="U7292"/>
          <cell r="V7292" t="str">
            <v/>
          </cell>
        </row>
        <row r="7293">
          <cell r="A7293"/>
          <cell r="B7293" t="str">
            <v/>
          </cell>
          <cell r="C7293"/>
          <cell r="D7293" t="str">
            <v/>
          </cell>
          <cell r="E7293" t="str">
            <v/>
          </cell>
          <cell r="F7293" t="str">
            <v/>
          </cell>
          <cell r="G7293" t="str">
            <v/>
          </cell>
          <cell r="H7293" t="str">
            <v/>
          </cell>
          <cell r="I7293"/>
          <cell r="J7293"/>
          <cell r="K7293"/>
          <cell r="L7293"/>
          <cell r="M7293" t="str">
            <v/>
          </cell>
          <cell r="N7293"/>
          <cell r="O7293"/>
          <cell r="P7293"/>
          <cell r="Q7293" t="str">
            <v/>
          </cell>
          <cell r="R7293"/>
          <cell r="S7293" t="str">
            <v/>
          </cell>
          <cell r="T7293"/>
          <cell r="U7293"/>
          <cell r="V7293" t="str">
            <v/>
          </cell>
        </row>
        <row r="7294">
          <cell r="A7294"/>
          <cell r="B7294" t="str">
            <v/>
          </cell>
          <cell r="C7294"/>
          <cell r="D7294" t="str">
            <v/>
          </cell>
          <cell r="E7294" t="str">
            <v/>
          </cell>
          <cell r="F7294" t="str">
            <v/>
          </cell>
          <cell r="G7294" t="str">
            <v/>
          </cell>
          <cell r="H7294" t="str">
            <v/>
          </cell>
          <cell r="I7294"/>
          <cell r="J7294"/>
          <cell r="K7294"/>
          <cell r="L7294"/>
          <cell r="M7294" t="str">
            <v/>
          </cell>
          <cell r="N7294"/>
          <cell r="O7294"/>
          <cell r="P7294"/>
          <cell r="Q7294" t="str">
            <v/>
          </cell>
          <cell r="R7294"/>
          <cell r="S7294" t="str">
            <v/>
          </cell>
          <cell r="T7294"/>
          <cell r="U7294"/>
          <cell r="V7294" t="str">
            <v/>
          </cell>
        </row>
        <row r="7295">
          <cell r="A7295"/>
          <cell r="B7295" t="str">
            <v/>
          </cell>
          <cell r="C7295"/>
          <cell r="D7295" t="str">
            <v/>
          </cell>
          <cell r="E7295" t="str">
            <v/>
          </cell>
          <cell r="F7295" t="str">
            <v/>
          </cell>
          <cell r="G7295" t="str">
            <v/>
          </cell>
          <cell r="H7295" t="str">
            <v/>
          </cell>
          <cell r="I7295"/>
          <cell r="J7295"/>
          <cell r="K7295"/>
          <cell r="L7295"/>
          <cell r="M7295" t="str">
            <v/>
          </cell>
          <cell r="N7295"/>
          <cell r="O7295"/>
          <cell r="P7295"/>
          <cell r="Q7295" t="str">
            <v/>
          </cell>
          <cell r="R7295"/>
          <cell r="S7295" t="str">
            <v/>
          </cell>
          <cell r="T7295"/>
          <cell r="U7295"/>
          <cell r="V7295" t="str">
            <v/>
          </cell>
        </row>
        <row r="7296">
          <cell r="A7296"/>
          <cell r="B7296" t="str">
            <v/>
          </cell>
          <cell r="C7296"/>
          <cell r="D7296" t="str">
            <v/>
          </cell>
          <cell r="E7296" t="str">
            <v/>
          </cell>
          <cell r="F7296" t="str">
            <v/>
          </cell>
          <cell r="G7296" t="str">
            <v/>
          </cell>
          <cell r="H7296" t="str">
            <v/>
          </cell>
          <cell r="I7296"/>
          <cell r="J7296"/>
          <cell r="K7296"/>
          <cell r="L7296"/>
          <cell r="M7296" t="str">
            <v/>
          </cell>
          <cell r="N7296"/>
          <cell r="O7296"/>
          <cell r="P7296"/>
          <cell r="Q7296" t="str">
            <v/>
          </cell>
          <cell r="R7296"/>
          <cell r="S7296" t="str">
            <v/>
          </cell>
          <cell r="T7296"/>
          <cell r="U7296"/>
          <cell r="V7296" t="str">
            <v/>
          </cell>
        </row>
        <row r="7297">
          <cell r="A7297"/>
          <cell r="B7297" t="str">
            <v/>
          </cell>
          <cell r="C7297"/>
          <cell r="D7297" t="str">
            <v/>
          </cell>
          <cell r="E7297" t="str">
            <v/>
          </cell>
          <cell r="F7297" t="str">
            <v/>
          </cell>
          <cell r="G7297" t="str">
            <v/>
          </cell>
          <cell r="H7297" t="str">
            <v/>
          </cell>
          <cell r="I7297"/>
          <cell r="J7297"/>
          <cell r="K7297"/>
          <cell r="L7297"/>
          <cell r="M7297" t="str">
            <v/>
          </cell>
          <cell r="N7297"/>
          <cell r="O7297"/>
          <cell r="P7297"/>
          <cell r="Q7297" t="str">
            <v/>
          </cell>
          <cell r="R7297"/>
          <cell r="S7297" t="str">
            <v/>
          </cell>
          <cell r="T7297"/>
          <cell r="U7297"/>
          <cell r="V7297" t="str">
            <v/>
          </cell>
        </row>
        <row r="7298">
          <cell r="A7298"/>
          <cell r="B7298" t="str">
            <v/>
          </cell>
          <cell r="C7298"/>
          <cell r="D7298" t="str">
            <v/>
          </cell>
          <cell r="E7298" t="str">
            <v/>
          </cell>
          <cell r="F7298" t="str">
            <v/>
          </cell>
          <cell r="G7298" t="str">
            <v/>
          </cell>
          <cell r="H7298" t="str">
            <v/>
          </cell>
          <cell r="I7298"/>
          <cell r="J7298"/>
          <cell r="K7298"/>
          <cell r="L7298"/>
          <cell r="M7298" t="str">
            <v/>
          </cell>
          <cell r="N7298"/>
          <cell r="O7298"/>
          <cell r="P7298"/>
          <cell r="Q7298" t="str">
            <v/>
          </cell>
          <cell r="R7298"/>
          <cell r="S7298" t="str">
            <v/>
          </cell>
          <cell r="T7298"/>
          <cell r="U7298"/>
          <cell r="V7298" t="str">
            <v/>
          </cell>
        </row>
        <row r="7299">
          <cell r="A7299"/>
          <cell r="B7299" t="str">
            <v/>
          </cell>
          <cell r="C7299"/>
          <cell r="D7299" t="str">
            <v/>
          </cell>
          <cell r="E7299" t="str">
            <v/>
          </cell>
          <cell r="F7299" t="str">
            <v/>
          </cell>
          <cell r="G7299" t="str">
            <v/>
          </cell>
          <cell r="H7299" t="str">
            <v/>
          </cell>
          <cell r="I7299"/>
          <cell r="J7299"/>
          <cell r="K7299"/>
          <cell r="L7299"/>
          <cell r="M7299" t="str">
            <v/>
          </cell>
          <cell r="N7299"/>
          <cell r="O7299"/>
          <cell r="P7299"/>
          <cell r="Q7299" t="str">
            <v/>
          </cell>
          <cell r="R7299"/>
          <cell r="S7299" t="str">
            <v/>
          </cell>
          <cell r="T7299"/>
          <cell r="U7299"/>
          <cell r="V7299" t="str">
            <v/>
          </cell>
        </row>
        <row r="7300">
          <cell r="A7300"/>
          <cell r="B7300" t="str">
            <v/>
          </cell>
          <cell r="C7300"/>
          <cell r="D7300" t="str">
            <v/>
          </cell>
          <cell r="E7300" t="str">
            <v/>
          </cell>
          <cell r="F7300" t="str">
            <v/>
          </cell>
          <cell r="G7300" t="str">
            <v/>
          </cell>
          <cell r="H7300" t="str">
            <v/>
          </cell>
          <cell r="I7300"/>
          <cell r="J7300"/>
          <cell r="K7300"/>
          <cell r="L7300"/>
          <cell r="M7300" t="str">
            <v/>
          </cell>
          <cell r="N7300"/>
          <cell r="O7300"/>
          <cell r="P7300"/>
          <cell r="Q7300" t="str">
            <v/>
          </cell>
          <cell r="R7300"/>
          <cell r="S7300" t="str">
            <v/>
          </cell>
          <cell r="T7300"/>
          <cell r="U7300"/>
          <cell r="V7300" t="str">
            <v/>
          </cell>
        </row>
        <row r="7301">
          <cell r="A7301"/>
          <cell r="B7301" t="str">
            <v/>
          </cell>
          <cell r="C7301"/>
          <cell r="D7301" t="str">
            <v/>
          </cell>
          <cell r="E7301" t="str">
            <v/>
          </cell>
          <cell r="F7301" t="str">
            <v/>
          </cell>
          <cell r="G7301" t="str">
            <v/>
          </cell>
          <cell r="H7301" t="str">
            <v/>
          </cell>
          <cell r="I7301"/>
          <cell r="J7301"/>
          <cell r="K7301"/>
          <cell r="L7301"/>
          <cell r="M7301" t="str">
            <v/>
          </cell>
          <cell r="N7301"/>
          <cell r="O7301"/>
          <cell r="P7301"/>
          <cell r="Q7301" t="str">
            <v/>
          </cell>
          <cell r="R7301"/>
          <cell r="S7301" t="str">
            <v/>
          </cell>
          <cell r="T7301"/>
          <cell r="U7301"/>
          <cell r="V7301" t="str">
            <v/>
          </cell>
        </row>
        <row r="7302">
          <cell r="A7302"/>
          <cell r="B7302" t="str">
            <v/>
          </cell>
          <cell r="C7302"/>
          <cell r="D7302" t="str">
            <v/>
          </cell>
          <cell r="E7302" t="str">
            <v/>
          </cell>
          <cell r="F7302" t="str">
            <v/>
          </cell>
          <cell r="G7302" t="str">
            <v/>
          </cell>
          <cell r="H7302" t="str">
            <v/>
          </cell>
          <cell r="I7302"/>
          <cell r="J7302"/>
          <cell r="K7302"/>
          <cell r="L7302"/>
          <cell r="M7302" t="str">
            <v/>
          </cell>
          <cell r="N7302"/>
          <cell r="O7302"/>
          <cell r="P7302"/>
          <cell r="Q7302" t="str">
            <v/>
          </cell>
          <cell r="R7302"/>
          <cell r="S7302" t="str">
            <v/>
          </cell>
          <cell r="T7302"/>
          <cell r="U7302"/>
          <cell r="V7302" t="str">
            <v/>
          </cell>
        </row>
        <row r="7303">
          <cell r="A7303"/>
          <cell r="B7303" t="str">
            <v/>
          </cell>
          <cell r="C7303"/>
          <cell r="D7303" t="str">
            <v/>
          </cell>
          <cell r="E7303" t="str">
            <v/>
          </cell>
          <cell r="F7303" t="str">
            <v/>
          </cell>
          <cell r="G7303" t="str">
            <v/>
          </cell>
          <cell r="H7303" t="str">
            <v/>
          </cell>
          <cell r="I7303"/>
          <cell r="J7303"/>
          <cell r="K7303"/>
          <cell r="L7303"/>
          <cell r="M7303" t="str">
            <v/>
          </cell>
          <cell r="N7303"/>
          <cell r="O7303"/>
          <cell r="P7303"/>
          <cell r="Q7303" t="str">
            <v/>
          </cell>
          <cell r="R7303"/>
          <cell r="S7303" t="str">
            <v/>
          </cell>
          <cell r="T7303"/>
          <cell r="U7303"/>
          <cell r="V7303" t="str">
            <v/>
          </cell>
        </row>
        <row r="7304">
          <cell r="A7304"/>
          <cell r="B7304" t="str">
            <v/>
          </cell>
          <cell r="C7304"/>
          <cell r="D7304" t="str">
            <v/>
          </cell>
          <cell r="E7304" t="str">
            <v/>
          </cell>
          <cell r="F7304" t="str">
            <v/>
          </cell>
          <cell r="G7304" t="str">
            <v/>
          </cell>
          <cell r="H7304" t="str">
            <v/>
          </cell>
          <cell r="I7304"/>
          <cell r="J7304"/>
          <cell r="K7304"/>
          <cell r="L7304"/>
          <cell r="M7304" t="str">
            <v/>
          </cell>
          <cell r="N7304"/>
          <cell r="O7304"/>
          <cell r="P7304"/>
          <cell r="Q7304" t="str">
            <v/>
          </cell>
          <cell r="R7304"/>
          <cell r="S7304" t="str">
            <v/>
          </cell>
          <cell r="T7304"/>
          <cell r="U7304"/>
          <cell r="V7304" t="str">
            <v/>
          </cell>
        </row>
        <row r="7305">
          <cell r="A7305"/>
          <cell r="B7305" t="str">
            <v/>
          </cell>
          <cell r="C7305"/>
          <cell r="D7305" t="str">
            <v/>
          </cell>
          <cell r="E7305" t="str">
            <v/>
          </cell>
          <cell r="F7305" t="str">
            <v/>
          </cell>
          <cell r="G7305" t="str">
            <v/>
          </cell>
          <cell r="H7305" t="str">
            <v/>
          </cell>
          <cell r="I7305"/>
          <cell r="J7305"/>
          <cell r="K7305"/>
          <cell r="L7305"/>
          <cell r="M7305" t="str">
            <v/>
          </cell>
          <cell r="N7305"/>
          <cell r="O7305"/>
          <cell r="P7305"/>
          <cell r="Q7305" t="str">
            <v/>
          </cell>
          <cell r="R7305"/>
          <cell r="S7305" t="str">
            <v/>
          </cell>
          <cell r="T7305"/>
          <cell r="U7305"/>
          <cell r="V7305" t="str">
            <v/>
          </cell>
        </row>
        <row r="7306">
          <cell r="A7306"/>
          <cell r="B7306" t="str">
            <v/>
          </cell>
          <cell r="C7306"/>
          <cell r="D7306" t="str">
            <v/>
          </cell>
          <cell r="E7306" t="str">
            <v/>
          </cell>
          <cell r="F7306" t="str">
            <v/>
          </cell>
          <cell r="G7306" t="str">
            <v/>
          </cell>
          <cell r="H7306" t="str">
            <v/>
          </cell>
          <cell r="I7306"/>
          <cell r="J7306"/>
          <cell r="K7306"/>
          <cell r="L7306"/>
          <cell r="M7306" t="str">
            <v/>
          </cell>
          <cell r="N7306"/>
          <cell r="O7306"/>
          <cell r="P7306"/>
          <cell r="Q7306" t="str">
            <v/>
          </cell>
          <cell r="R7306"/>
          <cell r="S7306" t="str">
            <v/>
          </cell>
          <cell r="T7306"/>
          <cell r="U7306"/>
          <cell r="V7306" t="str">
            <v/>
          </cell>
        </row>
        <row r="7307">
          <cell r="A7307"/>
          <cell r="B7307" t="str">
            <v/>
          </cell>
          <cell r="C7307"/>
          <cell r="D7307" t="str">
            <v/>
          </cell>
          <cell r="E7307" t="str">
            <v/>
          </cell>
          <cell r="F7307" t="str">
            <v/>
          </cell>
          <cell r="G7307" t="str">
            <v/>
          </cell>
          <cell r="H7307" t="str">
            <v/>
          </cell>
          <cell r="I7307"/>
          <cell r="J7307"/>
          <cell r="K7307"/>
          <cell r="L7307"/>
          <cell r="M7307" t="str">
            <v/>
          </cell>
          <cell r="N7307"/>
          <cell r="O7307"/>
          <cell r="P7307"/>
          <cell r="Q7307" t="str">
            <v/>
          </cell>
          <cell r="R7307"/>
          <cell r="S7307" t="str">
            <v/>
          </cell>
          <cell r="T7307"/>
          <cell r="U7307"/>
          <cell r="V7307" t="str">
            <v/>
          </cell>
        </row>
        <row r="7308">
          <cell r="A7308"/>
          <cell r="B7308" t="str">
            <v/>
          </cell>
          <cell r="C7308"/>
          <cell r="D7308" t="str">
            <v/>
          </cell>
          <cell r="E7308" t="str">
            <v/>
          </cell>
          <cell r="F7308" t="str">
            <v/>
          </cell>
          <cell r="G7308" t="str">
            <v/>
          </cell>
          <cell r="H7308" t="str">
            <v/>
          </cell>
          <cell r="I7308"/>
          <cell r="J7308"/>
          <cell r="K7308"/>
          <cell r="L7308"/>
          <cell r="M7308" t="str">
            <v/>
          </cell>
          <cell r="N7308"/>
          <cell r="O7308"/>
          <cell r="P7308"/>
          <cell r="Q7308" t="str">
            <v/>
          </cell>
          <cell r="R7308"/>
          <cell r="S7308" t="str">
            <v/>
          </cell>
          <cell r="T7308"/>
          <cell r="U7308"/>
          <cell r="V7308" t="str">
            <v/>
          </cell>
        </row>
        <row r="7309">
          <cell r="A7309"/>
          <cell r="B7309" t="str">
            <v/>
          </cell>
          <cell r="C7309"/>
          <cell r="D7309" t="str">
            <v/>
          </cell>
          <cell r="E7309" t="str">
            <v/>
          </cell>
          <cell r="F7309" t="str">
            <v/>
          </cell>
          <cell r="G7309" t="str">
            <v/>
          </cell>
          <cell r="H7309" t="str">
            <v/>
          </cell>
          <cell r="I7309"/>
          <cell r="J7309"/>
          <cell r="K7309"/>
          <cell r="L7309"/>
          <cell r="M7309" t="str">
            <v/>
          </cell>
          <cell r="N7309"/>
          <cell r="O7309"/>
          <cell r="P7309"/>
          <cell r="Q7309" t="str">
            <v/>
          </cell>
          <cell r="R7309"/>
          <cell r="S7309" t="str">
            <v/>
          </cell>
          <cell r="T7309"/>
          <cell r="U7309"/>
          <cell r="V7309" t="str">
            <v/>
          </cell>
        </row>
        <row r="7310">
          <cell r="A7310"/>
          <cell r="B7310" t="str">
            <v/>
          </cell>
          <cell r="C7310"/>
          <cell r="D7310" t="str">
            <v/>
          </cell>
          <cell r="E7310" t="str">
            <v/>
          </cell>
          <cell r="F7310" t="str">
            <v/>
          </cell>
          <cell r="G7310" t="str">
            <v/>
          </cell>
          <cell r="H7310" t="str">
            <v/>
          </cell>
          <cell r="I7310"/>
          <cell r="J7310"/>
          <cell r="K7310"/>
          <cell r="L7310"/>
          <cell r="M7310" t="str">
            <v/>
          </cell>
          <cell r="N7310"/>
          <cell r="O7310"/>
          <cell r="P7310"/>
          <cell r="Q7310" t="str">
            <v/>
          </cell>
          <cell r="R7310"/>
          <cell r="S7310" t="str">
            <v/>
          </cell>
          <cell r="T7310"/>
          <cell r="U7310"/>
          <cell r="V7310" t="str">
            <v/>
          </cell>
        </row>
        <row r="7311">
          <cell r="A7311"/>
          <cell r="B7311" t="str">
            <v/>
          </cell>
          <cell r="C7311"/>
          <cell r="D7311" t="str">
            <v/>
          </cell>
          <cell r="E7311" t="str">
            <v/>
          </cell>
          <cell r="F7311" t="str">
            <v/>
          </cell>
          <cell r="G7311" t="str">
            <v/>
          </cell>
          <cell r="H7311" t="str">
            <v/>
          </cell>
          <cell r="I7311"/>
          <cell r="J7311"/>
          <cell r="K7311"/>
          <cell r="L7311"/>
          <cell r="M7311" t="str">
            <v/>
          </cell>
          <cell r="N7311"/>
          <cell r="O7311"/>
          <cell r="P7311"/>
          <cell r="Q7311" t="str">
            <v/>
          </cell>
          <cell r="R7311"/>
          <cell r="S7311" t="str">
            <v/>
          </cell>
          <cell r="T7311"/>
          <cell r="U7311"/>
          <cell r="V7311" t="str">
            <v/>
          </cell>
        </row>
        <row r="7312">
          <cell r="A7312"/>
          <cell r="B7312" t="str">
            <v/>
          </cell>
          <cell r="C7312"/>
          <cell r="D7312" t="str">
            <v/>
          </cell>
          <cell r="E7312" t="str">
            <v/>
          </cell>
          <cell r="F7312" t="str">
            <v/>
          </cell>
          <cell r="G7312" t="str">
            <v/>
          </cell>
          <cell r="H7312" t="str">
            <v/>
          </cell>
          <cell r="I7312"/>
          <cell r="J7312"/>
          <cell r="K7312"/>
          <cell r="L7312"/>
          <cell r="M7312" t="str">
            <v/>
          </cell>
          <cell r="N7312"/>
          <cell r="O7312"/>
          <cell r="P7312"/>
          <cell r="Q7312" t="str">
            <v/>
          </cell>
          <cell r="R7312"/>
          <cell r="S7312" t="str">
            <v/>
          </cell>
          <cell r="T7312"/>
          <cell r="U7312"/>
          <cell r="V7312" t="str">
            <v/>
          </cell>
        </row>
        <row r="7313">
          <cell r="A7313"/>
          <cell r="B7313" t="str">
            <v/>
          </cell>
          <cell r="C7313"/>
          <cell r="D7313" t="str">
            <v/>
          </cell>
          <cell r="E7313" t="str">
            <v/>
          </cell>
          <cell r="F7313" t="str">
            <v/>
          </cell>
          <cell r="G7313" t="str">
            <v/>
          </cell>
          <cell r="H7313" t="str">
            <v/>
          </cell>
          <cell r="I7313"/>
          <cell r="J7313"/>
          <cell r="K7313"/>
          <cell r="L7313"/>
          <cell r="M7313" t="str">
            <v/>
          </cell>
          <cell r="N7313"/>
          <cell r="O7313"/>
          <cell r="P7313"/>
          <cell r="Q7313" t="str">
            <v/>
          </cell>
          <cell r="R7313"/>
          <cell r="S7313" t="str">
            <v/>
          </cell>
          <cell r="T7313"/>
          <cell r="U7313"/>
          <cell r="V7313" t="str">
            <v/>
          </cell>
        </row>
        <row r="7314">
          <cell r="A7314"/>
          <cell r="B7314" t="str">
            <v/>
          </cell>
          <cell r="C7314"/>
          <cell r="D7314" t="str">
            <v/>
          </cell>
          <cell r="E7314" t="str">
            <v/>
          </cell>
          <cell r="F7314" t="str">
            <v/>
          </cell>
          <cell r="G7314" t="str">
            <v/>
          </cell>
          <cell r="H7314" t="str">
            <v/>
          </cell>
          <cell r="I7314"/>
          <cell r="J7314"/>
          <cell r="K7314"/>
          <cell r="L7314"/>
          <cell r="M7314" t="str">
            <v/>
          </cell>
          <cell r="N7314"/>
          <cell r="O7314"/>
          <cell r="P7314"/>
          <cell r="Q7314" t="str">
            <v/>
          </cell>
          <cell r="R7314"/>
          <cell r="S7314" t="str">
            <v/>
          </cell>
          <cell r="T7314"/>
          <cell r="U7314"/>
          <cell r="V7314" t="str">
            <v/>
          </cell>
        </row>
        <row r="7315">
          <cell r="A7315"/>
          <cell r="B7315" t="str">
            <v/>
          </cell>
          <cell r="C7315"/>
          <cell r="D7315" t="str">
            <v/>
          </cell>
          <cell r="E7315" t="str">
            <v/>
          </cell>
          <cell r="F7315" t="str">
            <v/>
          </cell>
          <cell r="G7315" t="str">
            <v/>
          </cell>
          <cell r="H7315" t="str">
            <v/>
          </cell>
          <cell r="I7315"/>
          <cell r="J7315"/>
          <cell r="K7315"/>
          <cell r="L7315"/>
          <cell r="M7315" t="str">
            <v/>
          </cell>
          <cell r="N7315"/>
          <cell r="O7315"/>
          <cell r="P7315"/>
          <cell r="Q7315" t="str">
            <v/>
          </cell>
          <cell r="R7315"/>
          <cell r="S7315" t="str">
            <v/>
          </cell>
          <cell r="T7315"/>
          <cell r="U7315"/>
          <cell r="V7315" t="str">
            <v/>
          </cell>
        </row>
        <row r="7316">
          <cell r="A7316"/>
          <cell r="B7316" t="str">
            <v/>
          </cell>
          <cell r="C7316"/>
          <cell r="D7316" t="str">
            <v/>
          </cell>
          <cell r="E7316" t="str">
            <v/>
          </cell>
          <cell r="F7316" t="str">
            <v/>
          </cell>
          <cell r="G7316" t="str">
            <v/>
          </cell>
          <cell r="H7316" t="str">
            <v/>
          </cell>
          <cell r="I7316"/>
          <cell r="J7316"/>
          <cell r="K7316"/>
          <cell r="L7316"/>
          <cell r="M7316" t="str">
            <v/>
          </cell>
          <cell r="N7316"/>
          <cell r="O7316"/>
          <cell r="P7316"/>
          <cell r="Q7316" t="str">
            <v/>
          </cell>
          <cell r="R7316"/>
          <cell r="S7316" t="str">
            <v/>
          </cell>
          <cell r="T7316"/>
          <cell r="U7316"/>
          <cell r="V7316" t="str">
            <v/>
          </cell>
        </row>
        <row r="7317">
          <cell r="A7317"/>
          <cell r="B7317" t="str">
            <v/>
          </cell>
          <cell r="C7317"/>
          <cell r="D7317" t="str">
            <v/>
          </cell>
          <cell r="E7317" t="str">
            <v/>
          </cell>
          <cell r="F7317" t="str">
            <v/>
          </cell>
          <cell r="G7317" t="str">
            <v/>
          </cell>
          <cell r="H7317" t="str">
            <v/>
          </cell>
          <cell r="I7317"/>
          <cell r="J7317"/>
          <cell r="K7317"/>
          <cell r="L7317"/>
          <cell r="M7317" t="str">
            <v/>
          </cell>
          <cell r="N7317"/>
          <cell r="O7317"/>
          <cell r="P7317"/>
          <cell r="Q7317" t="str">
            <v/>
          </cell>
          <cell r="R7317"/>
          <cell r="S7317" t="str">
            <v/>
          </cell>
          <cell r="T7317"/>
          <cell r="U7317"/>
          <cell r="V7317" t="str">
            <v/>
          </cell>
        </row>
        <row r="7318">
          <cell r="A7318"/>
          <cell r="B7318" t="str">
            <v/>
          </cell>
          <cell r="C7318"/>
          <cell r="D7318" t="str">
            <v/>
          </cell>
          <cell r="E7318" t="str">
            <v/>
          </cell>
          <cell r="F7318" t="str">
            <v/>
          </cell>
          <cell r="G7318" t="str">
            <v/>
          </cell>
          <cell r="H7318" t="str">
            <v/>
          </cell>
          <cell r="I7318"/>
          <cell r="J7318"/>
          <cell r="K7318"/>
          <cell r="L7318"/>
          <cell r="M7318" t="str">
            <v/>
          </cell>
          <cell r="N7318"/>
          <cell r="O7318"/>
          <cell r="P7318"/>
          <cell r="Q7318" t="str">
            <v/>
          </cell>
          <cell r="R7318"/>
          <cell r="S7318" t="str">
            <v/>
          </cell>
          <cell r="T7318"/>
          <cell r="U7318"/>
          <cell r="V7318" t="str">
            <v/>
          </cell>
        </row>
        <row r="7319">
          <cell r="A7319"/>
          <cell r="B7319" t="str">
            <v/>
          </cell>
          <cell r="C7319"/>
          <cell r="D7319" t="str">
            <v/>
          </cell>
          <cell r="E7319" t="str">
            <v/>
          </cell>
          <cell r="F7319" t="str">
            <v/>
          </cell>
          <cell r="G7319" t="str">
            <v/>
          </cell>
          <cell r="H7319" t="str">
            <v/>
          </cell>
          <cell r="I7319"/>
          <cell r="J7319"/>
          <cell r="K7319"/>
          <cell r="L7319"/>
          <cell r="M7319" t="str">
            <v/>
          </cell>
          <cell r="N7319"/>
          <cell r="O7319"/>
          <cell r="P7319"/>
          <cell r="Q7319" t="str">
            <v/>
          </cell>
          <cell r="R7319"/>
          <cell r="S7319" t="str">
            <v/>
          </cell>
          <cell r="T7319"/>
          <cell r="U7319"/>
          <cell r="V7319" t="str">
            <v/>
          </cell>
        </row>
        <row r="7320">
          <cell r="A7320"/>
          <cell r="B7320" t="str">
            <v/>
          </cell>
          <cell r="C7320"/>
          <cell r="D7320" t="str">
            <v/>
          </cell>
          <cell r="E7320" t="str">
            <v/>
          </cell>
          <cell r="F7320" t="str">
            <v/>
          </cell>
          <cell r="G7320" t="str">
            <v/>
          </cell>
          <cell r="H7320" t="str">
            <v/>
          </cell>
          <cell r="I7320"/>
          <cell r="J7320"/>
          <cell r="K7320"/>
          <cell r="L7320"/>
          <cell r="M7320" t="str">
            <v/>
          </cell>
          <cell r="N7320"/>
          <cell r="O7320"/>
          <cell r="P7320"/>
          <cell r="Q7320" t="str">
            <v/>
          </cell>
          <cell r="R7320"/>
          <cell r="S7320" t="str">
            <v/>
          </cell>
          <cell r="T7320"/>
          <cell r="U7320"/>
          <cell r="V7320" t="str">
            <v/>
          </cell>
        </row>
        <row r="7321">
          <cell r="A7321"/>
          <cell r="B7321" t="str">
            <v/>
          </cell>
          <cell r="C7321"/>
          <cell r="D7321" t="str">
            <v/>
          </cell>
          <cell r="E7321" t="str">
            <v/>
          </cell>
          <cell r="F7321" t="str">
            <v/>
          </cell>
          <cell r="G7321" t="str">
            <v/>
          </cell>
          <cell r="H7321" t="str">
            <v/>
          </cell>
          <cell r="I7321"/>
          <cell r="J7321"/>
          <cell r="K7321"/>
          <cell r="L7321"/>
          <cell r="M7321" t="str">
            <v/>
          </cell>
          <cell r="N7321"/>
          <cell r="O7321"/>
          <cell r="P7321"/>
          <cell r="Q7321" t="str">
            <v/>
          </cell>
          <cell r="R7321"/>
          <cell r="S7321" t="str">
            <v/>
          </cell>
          <cell r="T7321"/>
          <cell r="U7321"/>
          <cell r="V7321" t="str">
            <v/>
          </cell>
        </row>
        <row r="7322">
          <cell r="A7322"/>
          <cell r="B7322" t="str">
            <v/>
          </cell>
          <cell r="C7322"/>
          <cell r="D7322" t="str">
            <v/>
          </cell>
          <cell r="E7322" t="str">
            <v/>
          </cell>
          <cell r="F7322" t="str">
            <v/>
          </cell>
          <cell r="G7322" t="str">
            <v/>
          </cell>
          <cell r="H7322" t="str">
            <v/>
          </cell>
          <cell r="I7322"/>
          <cell r="J7322"/>
          <cell r="K7322"/>
          <cell r="L7322"/>
          <cell r="M7322" t="str">
            <v/>
          </cell>
          <cell r="N7322"/>
          <cell r="O7322"/>
          <cell r="P7322"/>
          <cell r="Q7322" t="str">
            <v/>
          </cell>
          <cell r="R7322"/>
          <cell r="S7322" t="str">
            <v/>
          </cell>
          <cell r="T7322"/>
          <cell r="U7322"/>
          <cell r="V7322" t="str">
            <v/>
          </cell>
        </row>
        <row r="7323">
          <cell r="A7323"/>
          <cell r="B7323" t="str">
            <v/>
          </cell>
          <cell r="C7323"/>
          <cell r="D7323" t="str">
            <v/>
          </cell>
          <cell r="E7323" t="str">
            <v/>
          </cell>
          <cell r="F7323" t="str">
            <v/>
          </cell>
          <cell r="G7323" t="str">
            <v/>
          </cell>
          <cell r="H7323" t="str">
            <v/>
          </cell>
          <cell r="I7323"/>
          <cell r="J7323"/>
          <cell r="K7323"/>
          <cell r="L7323"/>
          <cell r="M7323" t="str">
            <v/>
          </cell>
          <cell r="N7323"/>
          <cell r="O7323"/>
          <cell r="P7323"/>
          <cell r="Q7323" t="str">
            <v/>
          </cell>
          <cell r="R7323"/>
          <cell r="S7323" t="str">
            <v/>
          </cell>
          <cell r="T7323"/>
          <cell r="U7323"/>
          <cell r="V7323" t="str">
            <v/>
          </cell>
        </row>
        <row r="7324">
          <cell r="A7324"/>
          <cell r="B7324" t="str">
            <v/>
          </cell>
          <cell r="C7324"/>
          <cell r="D7324" t="str">
            <v/>
          </cell>
          <cell r="E7324" t="str">
            <v/>
          </cell>
          <cell r="F7324" t="str">
            <v/>
          </cell>
          <cell r="G7324" t="str">
            <v/>
          </cell>
          <cell r="H7324" t="str">
            <v/>
          </cell>
          <cell r="I7324"/>
          <cell r="J7324"/>
          <cell r="K7324"/>
          <cell r="L7324"/>
          <cell r="M7324" t="str">
            <v/>
          </cell>
          <cell r="N7324"/>
          <cell r="O7324"/>
          <cell r="P7324"/>
          <cell r="Q7324" t="str">
            <v/>
          </cell>
          <cell r="R7324"/>
          <cell r="S7324" t="str">
            <v/>
          </cell>
          <cell r="T7324"/>
          <cell r="U7324"/>
          <cell r="V7324" t="str">
            <v/>
          </cell>
        </row>
        <row r="7325">
          <cell r="A7325"/>
          <cell r="B7325" t="str">
            <v/>
          </cell>
          <cell r="C7325"/>
          <cell r="D7325" t="str">
            <v/>
          </cell>
          <cell r="E7325" t="str">
            <v/>
          </cell>
          <cell r="F7325" t="str">
            <v/>
          </cell>
          <cell r="G7325" t="str">
            <v/>
          </cell>
          <cell r="H7325" t="str">
            <v/>
          </cell>
          <cell r="I7325"/>
          <cell r="J7325"/>
          <cell r="K7325"/>
          <cell r="L7325"/>
          <cell r="M7325" t="str">
            <v/>
          </cell>
          <cell r="N7325"/>
          <cell r="O7325"/>
          <cell r="P7325"/>
          <cell r="Q7325" t="str">
            <v/>
          </cell>
          <cell r="R7325"/>
          <cell r="S7325" t="str">
            <v/>
          </cell>
          <cell r="T7325"/>
          <cell r="U7325"/>
          <cell r="V7325" t="str">
            <v/>
          </cell>
        </row>
        <row r="7326">
          <cell r="A7326"/>
          <cell r="B7326" t="str">
            <v/>
          </cell>
          <cell r="C7326"/>
          <cell r="D7326" t="str">
            <v/>
          </cell>
          <cell r="E7326" t="str">
            <v/>
          </cell>
          <cell r="F7326" t="str">
            <v/>
          </cell>
          <cell r="G7326" t="str">
            <v/>
          </cell>
          <cell r="H7326" t="str">
            <v/>
          </cell>
          <cell r="I7326"/>
          <cell r="J7326"/>
          <cell r="K7326"/>
          <cell r="L7326"/>
          <cell r="M7326" t="str">
            <v/>
          </cell>
          <cell r="N7326"/>
          <cell r="O7326"/>
          <cell r="P7326"/>
          <cell r="Q7326" t="str">
            <v/>
          </cell>
          <cell r="R7326"/>
          <cell r="S7326" t="str">
            <v/>
          </cell>
          <cell r="T7326"/>
          <cell r="U7326"/>
          <cell r="V7326" t="str">
            <v/>
          </cell>
        </row>
        <row r="7327">
          <cell r="A7327"/>
          <cell r="B7327" t="str">
            <v/>
          </cell>
          <cell r="C7327"/>
          <cell r="D7327" t="str">
            <v/>
          </cell>
          <cell r="E7327" t="str">
            <v/>
          </cell>
          <cell r="F7327" t="str">
            <v/>
          </cell>
          <cell r="G7327" t="str">
            <v/>
          </cell>
          <cell r="H7327" t="str">
            <v/>
          </cell>
          <cell r="I7327"/>
          <cell r="J7327"/>
          <cell r="K7327"/>
          <cell r="L7327"/>
          <cell r="M7327" t="str">
            <v/>
          </cell>
          <cell r="N7327"/>
          <cell r="O7327"/>
          <cell r="P7327"/>
          <cell r="Q7327" t="str">
            <v/>
          </cell>
          <cell r="R7327"/>
          <cell r="S7327" t="str">
            <v/>
          </cell>
          <cell r="T7327"/>
          <cell r="U7327"/>
          <cell r="V7327" t="str">
            <v/>
          </cell>
        </row>
        <row r="7328">
          <cell r="A7328"/>
          <cell r="B7328" t="str">
            <v/>
          </cell>
          <cell r="C7328"/>
          <cell r="D7328" t="str">
            <v/>
          </cell>
          <cell r="E7328" t="str">
            <v/>
          </cell>
          <cell r="F7328" t="str">
            <v/>
          </cell>
          <cell r="G7328" t="str">
            <v/>
          </cell>
          <cell r="H7328" t="str">
            <v/>
          </cell>
          <cell r="I7328"/>
          <cell r="J7328"/>
          <cell r="K7328"/>
          <cell r="L7328"/>
          <cell r="M7328" t="str">
            <v/>
          </cell>
          <cell r="N7328"/>
          <cell r="O7328"/>
          <cell r="P7328"/>
          <cell r="Q7328" t="str">
            <v/>
          </cell>
          <cell r="R7328"/>
          <cell r="S7328" t="str">
            <v/>
          </cell>
          <cell r="T7328"/>
          <cell r="U7328"/>
          <cell r="V7328" t="str">
            <v/>
          </cell>
        </row>
        <row r="7329">
          <cell r="A7329"/>
          <cell r="B7329" t="str">
            <v/>
          </cell>
          <cell r="C7329"/>
          <cell r="D7329" t="str">
            <v/>
          </cell>
          <cell r="E7329" t="str">
            <v/>
          </cell>
          <cell r="F7329" t="str">
            <v/>
          </cell>
          <cell r="G7329" t="str">
            <v/>
          </cell>
          <cell r="H7329" t="str">
            <v/>
          </cell>
          <cell r="I7329"/>
          <cell r="J7329"/>
          <cell r="K7329"/>
          <cell r="L7329"/>
          <cell r="M7329" t="str">
            <v/>
          </cell>
          <cell r="N7329"/>
          <cell r="O7329"/>
          <cell r="P7329"/>
          <cell r="Q7329" t="str">
            <v/>
          </cell>
          <cell r="R7329"/>
          <cell r="S7329" t="str">
            <v/>
          </cell>
          <cell r="T7329"/>
          <cell r="U7329"/>
          <cell r="V7329" t="str">
            <v/>
          </cell>
        </row>
        <row r="7330">
          <cell r="A7330"/>
          <cell r="B7330" t="str">
            <v/>
          </cell>
          <cell r="C7330"/>
          <cell r="D7330" t="str">
            <v/>
          </cell>
          <cell r="E7330" t="str">
            <v/>
          </cell>
          <cell r="F7330" t="str">
            <v/>
          </cell>
          <cell r="G7330" t="str">
            <v/>
          </cell>
          <cell r="H7330" t="str">
            <v/>
          </cell>
          <cell r="I7330"/>
          <cell r="J7330"/>
          <cell r="K7330"/>
          <cell r="L7330"/>
          <cell r="M7330" t="str">
            <v/>
          </cell>
          <cell r="N7330"/>
          <cell r="O7330"/>
          <cell r="P7330"/>
          <cell r="Q7330" t="str">
            <v/>
          </cell>
          <cell r="R7330"/>
          <cell r="S7330" t="str">
            <v/>
          </cell>
          <cell r="T7330"/>
          <cell r="U7330"/>
          <cell r="V7330" t="str">
            <v/>
          </cell>
        </row>
        <row r="7331">
          <cell r="A7331"/>
          <cell r="B7331" t="str">
            <v/>
          </cell>
          <cell r="C7331"/>
          <cell r="D7331" t="str">
            <v/>
          </cell>
          <cell r="E7331" t="str">
            <v/>
          </cell>
          <cell r="F7331" t="str">
            <v/>
          </cell>
          <cell r="G7331" t="str">
            <v/>
          </cell>
          <cell r="H7331" t="str">
            <v/>
          </cell>
          <cell r="I7331"/>
          <cell r="J7331"/>
          <cell r="K7331"/>
          <cell r="L7331"/>
          <cell r="M7331" t="str">
            <v/>
          </cell>
          <cell r="N7331"/>
          <cell r="O7331"/>
          <cell r="P7331"/>
          <cell r="Q7331" t="str">
            <v/>
          </cell>
          <cell r="R7331"/>
          <cell r="S7331" t="str">
            <v/>
          </cell>
          <cell r="T7331"/>
          <cell r="U7331"/>
          <cell r="V7331" t="str">
            <v/>
          </cell>
        </row>
        <row r="7332">
          <cell r="A7332"/>
          <cell r="B7332" t="str">
            <v/>
          </cell>
          <cell r="C7332"/>
          <cell r="D7332" t="str">
            <v/>
          </cell>
          <cell r="E7332" t="str">
            <v/>
          </cell>
          <cell r="F7332" t="str">
            <v/>
          </cell>
          <cell r="G7332" t="str">
            <v/>
          </cell>
          <cell r="H7332" t="str">
            <v/>
          </cell>
          <cell r="I7332"/>
          <cell r="J7332"/>
          <cell r="K7332"/>
          <cell r="L7332"/>
          <cell r="M7332" t="str">
            <v/>
          </cell>
          <cell r="N7332"/>
          <cell r="O7332"/>
          <cell r="P7332"/>
          <cell r="Q7332" t="str">
            <v/>
          </cell>
          <cell r="R7332"/>
          <cell r="S7332" t="str">
            <v/>
          </cell>
          <cell r="T7332"/>
          <cell r="U7332"/>
          <cell r="V7332" t="str">
            <v/>
          </cell>
        </row>
        <row r="7333">
          <cell r="A7333"/>
          <cell r="B7333" t="str">
            <v/>
          </cell>
          <cell r="C7333"/>
          <cell r="D7333" t="str">
            <v/>
          </cell>
          <cell r="E7333" t="str">
            <v/>
          </cell>
          <cell r="F7333" t="str">
            <v/>
          </cell>
          <cell r="G7333" t="str">
            <v/>
          </cell>
          <cell r="H7333" t="str">
            <v/>
          </cell>
          <cell r="I7333"/>
          <cell r="J7333"/>
          <cell r="K7333"/>
          <cell r="L7333"/>
          <cell r="M7333" t="str">
            <v/>
          </cell>
          <cell r="N7333"/>
          <cell r="O7333"/>
          <cell r="P7333"/>
          <cell r="Q7333" t="str">
            <v/>
          </cell>
          <cell r="R7333"/>
          <cell r="S7333" t="str">
            <v/>
          </cell>
          <cell r="T7333"/>
          <cell r="U7333"/>
          <cell r="V7333" t="str">
            <v/>
          </cell>
        </row>
        <row r="7334">
          <cell r="A7334"/>
          <cell r="B7334" t="str">
            <v/>
          </cell>
          <cell r="C7334"/>
          <cell r="D7334" t="str">
            <v/>
          </cell>
          <cell r="E7334" t="str">
            <v/>
          </cell>
          <cell r="F7334" t="str">
            <v/>
          </cell>
          <cell r="G7334" t="str">
            <v/>
          </cell>
          <cell r="H7334" t="str">
            <v/>
          </cell>
          <cell r="I7334"/>
          <cell r="J7334"/>
          <cell r="K7334"/>
          <cell r="L7334"/>
          <cell r="M7334" t="str">
            <v/>
          </cell>
          <cell r="N7334"/>
          <cell r="O7334"/>
          <cell r="P7334"/>
          <cell r="Q7334" t="str">
            <v/>
          </cell>
          <cell r="R7334"/>
          <cell r="S7334" t="str">
            <v/>
          </cell>
          <cell r="T7334"/>
          <cell r="U7334"/>
          <cell r="V7334" t="str">
            <v/>
          </cell>
        </row>
        <row r="7335">
          <cell r="A7335"/>
          <cell r="B7335" t="str">
            <v/>
          </cell>
          <cell r="C7335"/>
          <cell r="D7335" t="str">
            <v/>
          </cell>
          <cell r="E7335" t="str">
            <v/>
          </cell>
          <cell r="F7335" t="str">
            <v/>
          </cell>
          <cell r="G7335" t="str">
            <v/>
          </cell>
          <cell r="H7335" t="str">
            <v/>
          </cell>
          <cell r="I7335"/>
          <cell r="J7335"/>
          <cell r="K7335"/>
          <cell r="L7335"/>
          <cell r="M7335" t="str">
            <v/>
          </cell>
          <cell r="N7335"/>
          <cell r="O7335"/>
          <cell r="P7335"/>
          <cell r="Q7335" t="str">
            <v/>
          </cell>
          <cell r="R7335"/>
          <cell r="S7335" t="str">
            <v/>
          </cell>
          <cell r="T7335"/>
          <cell r="U7335"/>
          <cell r="V7335" t="str">
            <v/>
          </cell>
        </row>
        <row r="7336">
          <cell r="A7336"/>
          <cell r="B7336" t="str">
            <v/>
          </cell>
          <cell r="C7336"/>
          <cell r="D7336" t="str">
            <v/>
          </cell>
          <cell r="E7336" t="str">
            <v/>
          </cell>
          <cell r="F7336" t="str">
            <v/>
          </cell>
          <cell r="G7336" t="str">
            <v/>
          </cell>
          <cell r="H7336" t="str">
            <v/>
          </cell>
          <cell r="I7336"/>
          <cell r="J7336"/>
          <cell r="K7336"/>
          <cell r="L7336"/>
          <cell r="M7336" t="str">
            <v/>
          </cell>
          <cell r="N7336"/>
          <cell r="O7336"/>
          <cell r="P7336"/>
          <cell r="Q7336" t="str">
            <v/>
          </cell>
          <cell r="R7336"/>
          <cell r="S7336" t="str">
            <v/>
          </cell>
          <cell r="T7336"/>
          <cell r="U7336"/>
          <cell r="V7336" t="str">
            <v/>
          </cell>
        </row>
        <row r="7337">
          <cell r="A7337"/>
          <cell r="B7337" t="str">
            <v/>
          </cell>
          <cell r="C7337"/>
          <cell r="D7337" t="str">
            <v/>
          </cell>
          <cell r="E7337" t="str">
            <v/>
          </cell>
          <cell r="F7337" t="str">
            <v/>
          </cell>
          <cell r="G7337" t="str">
            <v/>
          </cell>
          <cell r="H7337" t="str">
            <v/>
          </cell>
          <cell r="I7337"/>
          <cell r="J7337"/>
          <cell r="K7337"/>
          <cell r="L7337"/>
          <cell r="M7337" t="str">
            <v/>
          </cell>
          <cell r="N7337"/>
          <cell r="O7337"/>
          <cell r="P7337"/>
          <cell r="Q7337" t="str">
            <v/>
          </cell>
          <cell r="R7337"/>
          <cell r="S7337" t="str">
            <v/>
          </cell>
          <cell r="T7337"/>
          <cell r="U7337"/>
          <cell r="V7337" t="str">
            <v/>
          </cell>
        </row>
        <row r="7338">
          <cell r="A7338"/>
          <cell r="B7338" t="str">
            <v/>
          </cell>
          <cell r="C7338"/>
          <cell r="D7338" t="str">
            <v/>
          </cell>
          <cell r="E7338" t="str">
            <v/>
          </cell>
          <cell r="F7338" t="str">
            <v/>
          </cell>
          <cell r="G7338" t="str">
            <v/>
          </cell>
          <cell r="H7338" t="str">
            <v/>
          </cell>
          <cell r="I7338"/>
          <cell r="J7338"/>
          <cell r="K7338"/>
          <cell r="L7338"/>
          <cell r="M7338" t="str">
            <v/>
          </cell>
          <cell r="N7338"/>
          <cell r="O7338"/>
          <cell r="P7338"/>
          <cell r="Q7338" t="str">
            <v/>
          </cell>
          <cell r="R7338"/>
          <cell r="S7338" t="str">
            <v/>
          </cell>
          <cell r="T7338"/>
          <cell r="U7338"/>
          <cell r="V7338" t="str">
            <v/>
          </cell>
        </row>
        <row r="7339">
          <cell r="A7339"/>
          <cell r="B7339" t="str">
            <v/>
          </cell>
          <cell r="C7339"/>
          <cell r="D7339" t="str">
            <v/>
          </cell>
          <cell r="E7339" t="str">
            <v/>
          </cell>
          <cell r="F7339" t="str">
            <v/>
          </cell>
          <cell r="G7339" t="str">
            <v/>
          </cell>
          <cell r="H7339" t="str">
            <v/>
          </cell>
          <cell r="I7339"/>
          <cell r="J7339"/>
          <cell r="K7339"/>
          <cell r="L7339"/>
          <cell r="M7339" t="str">
            <v/>
          </cell>
          <cell r="N7339"/>
          <cell r="O7339"/>
          <cell r="P7339"/>
          <cell r="Q7339" t="str">
            <v/>
          </cell>
          <cell r="R7339"/>
          <cell r="S7339" t="str">
            <v/>
          </cell>
          <cell r="T7339"/>
          <cell r="U7339"/>
          <cell r="V7339" t="str">
            <v/>
          </cell>
        </row>
        <row r="7340">
          <cell r="A7340"/>
          <cell r="B7340" t="str">
            <v/>
          </cell>
          <cell r="C7340"/>
          <cell r="D7340" t="str">
            <v/>
          </cell>
          <cell r="E7340" t="str">
            <v/>
          </cell>
          <cell r="F7340" t="str">
            <v/>
          </cell>
          <cell r="G7340" t="str">
            <v/>
          </cell>
          <cell r="H7340" t="str">
            <v/>
          </cell>
          <cell r="I7340"/>
          <cell r="J7340"/>
          <cell r="K7340"/>
          <cell r="L7340"/>
          <cell r="M7340" t="str">
            <v/>
          </cell>
          <cell r="N7340"/>
          <cell r="O7340"/>
          <cell r="P7340"/>
          <cell r="Q7340" t="str">
            <v/>
          </cell>
          <cell r="R7340"/>
          <cell r="S7340" t="str">
            <v/>
          </cell>
          <cell r="T7340"/>
          <cell r="U7340"/>
          <cell r="V7340" t="str">
            <v/>
          </cell>
        </row>
        <row r="7341">
          <cell r="A7341"/>
          <cell r="B7341" t="str">
            <v/>
          </cell>
          <cell r="C7341"/>
          <cell r="D7341" t="str">
            <v/>
          </cell>
          <cell r="E7341" t="str">
            <v/>
          </cell>
          <cell r="F7341" t="str">
            <v/>
          </cell>
          <cell r="G7341" t="str">
            <v/>
          </cell>
          <cell r="H7341" t="str">
            <v/>
          </cell>
          <cell r="I7341"/>
          <cell r="J7341"/>
          <cell r="K7341"/>
          <cell r="L7341"/>
          <cell r="M7341" t="str">
            <v/>
          </cell>
          <cell r="N7341"/>
          <cell r="O7341"/>
          <cell r="P7341"/>
          <cell r="Q7341" t="str">
            <v/>
          </cell>
          <cell r="R7341"/>
          <cell r="S7341" t="str">
            <v/>
          </cell>
          <cell r="T7341"/>
          <cell r="U7341"/>
          <cell r="V7341" t="str">
            <v/>
          </cell>
        </row>
        <row r="7342">
          <cell r="A7342"/>
          <cell r="B7342" t="str">
            <v/>
          </cell>
          <cell r="C7342"/>
          <cell r="D7342" t="str">
            <v/>
          </cell>
          <cell r="E7342" t="str">
            <v/>
          </cell>
          <cell r="F7342" t="str">
            <v/>
          </cell>
          <cell r="G7342" t="str">
            <v/>
          </cell>
          <cell r="H7342" t="str">
            <v/>
          </cell>
          <cell r="I7342"/>
          <cell r="J7342"/>
          <cell r="K7342"/>
          <cell r="L7342"/>
          <cell r="M7342" t="str">
            <v/>
          </cell>
          <cell r="N7342"/>
          <cell r="O7342"/>
          <cell r="P7342"/>
          <cell r="Q7342" t="str">
            <v/>
          </cell>
          <cell r="R7342"/>
          <cell r="S7342" t="str">
            <v/>
          </cell>
          <cell r="T7342"/>
          <cell r="U7342"/>
          <cell r="V7342" t="str">
            <v/>
          </cell>
        </row>
        <row r="7343">
          <cell r="A7343"/>
          <cell r="B7343" t="str">
            <v/>
          </cell>
          <cell r="C7343"/>
          <cell r="D7343" t="str">
            <v/>
          </cell>
          <cell r="E7343" t="str">
            <v/>
          </cell>
          <cell r="F7343" t="str">
            <v/>
          </cell>
          <cell r="G7343" t="str">
            <v/>
          </cell>
          <cell r="H7343" t="str">
            <v/>
          </cell>
          <cell r="I7343"/>
          <cell r="J7343"/>
          <cell r="K7343"/>
          <cell r="L7343"/>
          <cell r="M7343" t="str">
            <v/>
          </cell>
          <cell r="N7343"/>
          <cell r="O7343"/>
          <cell r="P7343"/>
          <cell r="Q7343" t="str">
            <v/>
          </cell>
          <cell r="R7343"/>
          <cell r="S7343" t="str">
            <v/>
          </cell>
          <cell r="T7343"/>
          <cell r="U7343"/>
          <cell r="V7343" t="str">
            <v/>
          </cell>
        </row>
        <row r="7344">
          <cell r="A7344"/>
          <cell r="B7344" t="str">
            <v/>
          </cell>
          <cell r="C7344"/>
          <cell r="D7344" t="str">
            <v/>
          </cell>
          <cell r="E7344" t="str">
            <v/>
          </cell>
          <cell r="F7344" t="str">
            <v/>
          </cell>
          <cell r="G7344" t="str">
            <v/>
          </cell>
          <cell r="H7344" t="str">
            <v/>
          </cell>
          <cell r="I7344"/>
          <cell r="J7344"/>
          <cell r="K7344"/>
          <cell r="L7344"/>
          <cell r="M7344" t="str">
            <v/>
          </cell>
          <cell r="N7344"/>
          <cell r="O7344"/>
          <cell r="P7344"/>
          <cell r="Q7344" t="str">
            <v/>
          </cell>
          <cell r="R7344"/>
          <cell r="S7344" t="str">
            <v/>
          </cell>
          <cell r="T7344"/>
          <cell r="U7344"/>
          <cell r="V7344" t="str">
            <v/>
          </cell>
        </row>
        <row r="7345">
          <cell r="A7345"/>
          <cell r="B7345" t="str">
            <v/>
          </cell>
          <cell r="C7345"/>
          <cell r="D7345" t="str">
            <v/>
          </cell>
          <cell r="E7345" t="str">
            <v/>
          </cell>
          <cell r="F7345" t="str">
            <v/>
          </cell>
          <cell r="G7345" t="str">
            <v/>
          </cell>
          <cell r="H7345" t="str">
            <v/>
          </cell>
          <cell r="I7345"/>
          <cell r="J7345"/>
          <cell r="K7345"/>
          <cell r="L7345"/>
          <cell r="M7345" t="str">
            <v/>
          </cell>
          <cell r="N7345"/>
          <cell r="O7345"/>
          <cell r="P7345"/>
          <cell r="Q7345" t="str">
            <v/>
          </cell>
          <cell r="R7345"/>
          <cell r="S7345" t="str">
            <v/>
          </cell>
          <cell r="T7345"/>
          <cell r="U7345"/>
          <cell r="V7345" t="str">
            <v/>
          </cell>
        </row>
        <row r="7346">
          <cell r="A7346"/>
          <cell r="B7346" t="str">
            <v/>
          </cell>
          <cell r="C7346"/>
          <cell r="D7346" t="str">
            <v/>
          </cell>
          <cell r="E7346" t="str">
            <v/>
          </cell>
          <cell r="F7346" t="str">
            <v/>
          </cell>
          <cell r="G7346" t="str">
            <v/>
          </cell>
          <cell r="H7346" t="str">
            <v/>
          </cell>
          <cell r="I7346"/>
          <cell r="J7346"/>
          <cell r="K7346"/>
          <cell r="L7346"/>
          <cell r="M7346" t="str">
            <v/>
          </cell>
          <cell r="N7346"/>
          <cell r="O7346"/>
          <cell r="P7346"/>
          <cell r="Q7346" t="str">
            <v/>
          </cell>
          <cell r="R7346"/>
          <cell r="S7346" t="str">
            <v/>
          </cell>
          <cell r="T7346"/>
          <cell r="U7346"/>
          <cell r="V7346" t="str">
            <v/>
          </cell>
        </row>
        <row r="7347">
          <cell r="A7347"/>
          <cell r="B7347" t="str">
            <v/>
          </cell>
          <cell r="C7347"/>
          <cell r="D7347" t="str">
            <v/>
          </cell>
          <cell r="E7347" t="str">
            <v/>
          </cell>
          <cell r="F7347" t="str">
            <v/>
          </cell>
          <cell r="G7347" t="str">
            <v/>
          </cell>
          <cell r="H7347" t="str">
            <v/>
          </cell>
          <cell r="I7347"/>
          <cell r="J7347"/>
          <cell r="K7347"/>
          <cell r="L7347"/>
          <cell r="M7347" t="str">
            <v/>
          </cell>
          <cell r="N7347"/>
          <cell r="O7347"/>
          <cell r="P7347"/>
          <cell r="Q7347" t="str">
            <v/>
          </cell>
          <cell r="R7347"/>
          <cell r="S7347" t="str">
            <v/>
          </cell>
          <cell r="T7347"/>
          <cell r="U7347"/>
          <cell r="V7347" t="str">
            <v/>
          </cell>
        </row>
        <row r="7348">
          <cell r="A7348"/>
          <cell r="B7348" t="str">
            <v/>
          </cell>
          <cell r="C7348"/>
          <cell r="D7348" t="str">
            <v/>
          </cell>
          <cell r="E7348" t="str">
            <v/>
          </cell>
          <cell r="F7348" t="str">
            <v/>
          </cell>
          <cell r="G7348" t="str">
            <v/>
          </cell>
          <cell r="H7348" t="str">
            <v/>
          </cell>
          <cell r="I7348"/>
          <cell r="J7348"/>
          <cell r="K7348"/>
          <cell r="L7348"/>
          <cell r="M7348" t="str">
            <v/>
          </cell>
          <cell r="N7348"/>
          <cell r="O7348"/>
          <cell r="P7348"/>
          <cell r="Q7348" t="str">
            <v/>
          </cell>
          <cell r="R7348"/>
          <cell r="S7348" t="str">
            <v/>
          </cell>
          <cell r="T7348"/>
          <cell r="U7348"/>
          <cell r="V7348" t="str">
            <v/>
          </cell>
        </row>
        <row r="7349">
          <cell r="A7349"/>
          <cell r="B7349" t="str">
            <v/>
          </cell>
          <cell r="C7349"/>
          <cell r="D7349" t="str">
            <v/>
          </cell>
          <cell r="E7349" t="str">
            <v/>
          </cell>
          <cell r="F7349" t="str">
            <v/>
          </cell>
          <cell r="G7349" t="str">
            <v/>
          </cell>
          <cell r="H7349" t="str">
            <v/>
          </cell>
          <cell r="I7349"/>
          <cell r="J7349"/>
          <cell r="K7349"/>
          <cell r="L7349"/>
          <cell r="M7349" t="str">
            <v/>
          </cell>
          <cell r="N7349"/>
          <cell r="O7349"/>
          <cell r="P7349"/>
          <cell r="Q7349" t="str">
            <v/>
          </cell>
          <cell r="R7349"/>
          <cell r="S7349" t="str">
            <v/>
          </cell>
          <cell r="T7349"/>
          <cell r="U7349"/>
          <cell r="V7349" t="str">
            <v/>
          </cell>
        </row>
        <row r="7350">
          <cell r="A7350"/>
          <cell r="B7350" t="str">
            <v/>
          </cell>
          <cell r="C7350"/>
          <cell r="D7350" t="str">
            <v/>
          </cell>
          <cell r="E7350" t="str">
            <v/>
          </cell>
          <cell r="F7350" t="str">
            <v/>
          </cell>
          <cell r="G7350" t="str">
            <v/>
          </cell>
          <cell r="H7350" t="str">
            <v/>
          </cell>
          <cell r="I7350"/>
          <cell r="J7350"/>
          <cell r="K7350"/>
          <cell r="L7350"/>
          <cell r="M7350" t="str">
            <v/>
          </cell>
          <cell r="N7350"/>
          <cell r="O7350"/>
          <cell r="P7350"/>
          <cell r="Q7350" t="str">
            <v/>
          </cell>
          <cell r="R7350"/>
          <cell r="S7350" t="str">
            <v/>
          </cell>
          <cell r="T7350"/>
          <cell r="U7350"/>
          <cell r="V7350" t="str">
            <v/>
          </cell>
        </row>
        <row r="7351">
          <cell r="A7351"/>
          <cell r="B7351" t="str">
            <v/>
          </cell>
          <cell r="C7351"/>
          <cell r="D7351" t="str">
            <v/>
          </cell>
          <cell r="E7351" t="str">
            <v/>
          </cell>
          <cell r="F7351" t="str">
            <v/>
          </cell>
          <cell r="G7351" t="str">
            <v/>
          </cell>
          <cell r="H7351" t="str">
            <v/>
          </cell>
          <cell r="I7351"/>
          <cell r="J7351"/>
          <cell r="K7351"/>
          <cell r="L7351"/>
          <cell r="M7351" t="str">
            <v/>
          </cell>
          <cell r="N7351"/>
          <cell r="O7351"/>
          <cell r="P7351"/>
          <cell r="Q7351" t="str">
            <v/>
          </cell>
          <cell r="R7351"/>
          <cell r="S7351" t="str">
            <v/>
          </cell>
          <cell r="T7351"/>
          <cell r="U7351"/>
          <cell r="V7351" t="str">
            <v/>
          </cell>
        </row>
        <row r="7352">
          <cell r="A7352"/>
          <cell r="B7352" t="str">
            <v/>
          </cell>
          <cell r="C7352"/>
          <cell r="D7352" t="str">
            <v/>
          </cell>
          <cell r="E7352" t="str">
            <v/>
          </cell>
          <cell r="F7352" t="str">
            <v/>
          </cell>
          <cell r="G7352" t="str">
            <v/>
          </cell>
          <cell r="H7352" t="str">
            <v/>
          </cell>
          <cell r="I7352"/>
          <cell r="J7352"/>
          <cell r="K7352"/>
          <cell r="L7352"/>
          <cell r="M7352" t="str">
            <v/>
          </cell>
          <cell r="N7352"/>
          <cell r="O7352"/>
          <cell r="P7352"/>
          <cell r="Q7352" t="str">
            <v/>
          </cell>
          <cell r="R7352"/>
          <cell r="S7352" t="str">
            <v/>
          </cell>
          <cell r="T7352"/>
          <cell r="U7352"/>
          <cell r="V7352" t="str">
            <v/>
          </cell>
        </row>
        <row r="7353">
          <cell r="A7353"/>
          <cell r="B7353" t="str">
            <v/>
          </cell>
          <cell r="C7353"/>
          <cell r="D7353" t="str">
            <v/>
          </cell>
          <cell r="E7353" t="str">
            <v/>
          </cell>
          <cell r="F7353" t="str">
            <v/>
          </cell>
          <cell r="G7353" t="str">
            <v/>
          </cell>
          <cell r="H7353" t="str">
            <v/>
          </cell>
          <cell r="I7353"/>
          <cell r="J7353"/>
          <cell r="K7353"/>
          <cell r="L7353"/>
          <cell r="M7353" t="str">
            <v/>
          </cell>
          <cell r="N7353"/>
          <cell r="O7353"/>
          <cell r="P7353"/>
          <cell r="Q7353" t="str">
            <v/>
          </cell>
          <cell r="R7353"/>
          <cell r="S7353" t="str">
            <v/>
          </cell>
          <cell r="T7353"/>
          <cell r="U7353"/>
          <cell r="V7353" t="str">
            <v/>
          </cell>
        </row>
        <row r="7354">
          <cell r="A7354"/>
          <cell r="B7354" t="str">
            <v/>
          </cell>
          <cell r="C7354"/>
          <cell r="D7354" t="str">
            <v/>
          </cell>
          <cell r="E7354" t="str">
            <v/>
          </cell>
          <cell r="F7354" t="str">
            <v/>
          </cell>
          <cell r="G7354" t="str">
            <v/>
          </cell>
          <cell r="H7354" t="str">
            <v/>
          </cell>
          <cell r="I7354"/>
          <cell r="J7354"/>
          <cell r="K7354"/>
          <cell r="L7354"/>
          <cell r="M7354" t="str">
            <v/>
          </cell>
          <cell r="N7354"/>
          <cell r="O7354"/>
          <cell r="P7354"/>
          <cell r="Q7354" t="str">
            <v/>
          </cell>
          <cell r="R7354"/>
          <cell r="S7354" t="str">
            <v/>
          </cell>
          <cell r="T7354"/>
          <cell r="U7354"/>
          <cell r="V7354" t="str">
            <v/>
          </cell>
        </row>
        <row r="7355">
          <cell r="A7355"/>
          <cell r="B7355" t="str">
            <v/>
          </cell>
          <cell r="C7355"/>
          <cell r="D7355" t="str">
            <v/>
          </cell>
          <cell r="E7355" t="str">
            <v/>
          </cell>
          <cell r="F7355" t="str">
            <v/>
          </cell>
          <cell r="G7355" t="str">
            <v/>
          </cell>
          <cell r="H7355" t="str">
            <v/>
          </cell>
          <cell r="I7355"/>
          <cell r="J7355"/>
          <cell r="K7355"/>
          <cell r="L7355"/>
          <cell r="M7355" t="str">
            <v/>
          </cell>
          <cell r="N7355"/>
          <cell r="O7355"/>
          <cell r="P7355"/>
          <cell r="Q7355" t="str">
            <v/>
          </cell>
          <cell r="R7355"/>
          <cell r="S7355" t="str">
            <v/>
          </cell>
          <cell r="T7355"/>
          <cell r="U7355"/>
          <cell r="V7355" t="str">
            <v/>
          </cell>
        </row>
        <row r="7356">
          <cell r="A7356"/>
          <cell r="B7356" t="str">
            <v/>
          </cell>
          <cell r="C7356"/>
          <cell r="D7356" t="str">
            <v/>
          </cell>
          <cell r="E7356" t="str">
            <v/>
          </cell>
          <cell r="F7356" t="str">
            <v/>
          </cell>
          <cell r="G7356" t="str">
            <v/>
          </cell>
          <cell r="H7356" t="str">
            <v/>
          </cell>
          <cell r="I7356"/>
          <cell r="J7356"/>
          <cell r="K7356"/>
          <cell r="L7356"/>
          <cell r="M7356" t="str">
            <v/>
          </cell>
          <cell r="N7356"/>
          <cell r="O7356"/>
          <cell r="P7356"/>
          <cell r="Q7356" t="str">
            <v/>
          </cell>
          <cell r="R7356"/>
          <cell r="S7356" t="str">
            <v/>
          </cell>
          <cell r="T7356"/>
          <cell r="U7356"/>
          <cell r="V7356" t="str">
            <v/>
          </cell>
        </row>
        <row r="7357">
          <cell r="A7357"/>
          <cell r="B7357" t="str">
            <v/>
          </cell>
          <cell r="C7357"/>
          <cell r="D7357" t="str">
            <v/>
          </cell>
          <cell r="E7357" t="str">
            <v/>
          </cell>
          <cell r="F7357" t="str">
            <v/>
          </cell>
          <cell r="G7357" t="str">
            <v/>
          </cell>
          <cell r="H7357" t="str">
            <v/>
          </cell>
          <cell r="I7357"/>
          <cell r="J7357"/>
          <cell r="K7357"/>
          <cell r="L7357"/>
          <cell r="M7357" t="str">
            <v/>
          </cell>
          <cell r="N7357"/>
          <cell r="O7357"/>
          <cell r="P7357"/>
          <cell r="Q7357" t="str">
            <v/>
          </cell>
          <cell r="R7357"/>
          <cell r="S7357" t="str">
            <v/>
          </cell>
          <cell r="T7357"/>
          <cell r="U7357"/>
          <cell r="V7357" t="str">
            <v/>
          </cell>
        </row>
        <row r="7358">
          <cell r="A7358"/>
          <cell r="B7358" t="str">
            <v/>
          </cell>
          <cell r="C7358"/>
          <cell r="D7358" t="str">
            <v/>
          </cell>
          <cell r="E7358" t="str">
            <v/>
          </cell>
          <cell r="F7358" t="str">
            <v/>
          </cell>
          <cell r="G7358" t="str">
            <v/>
          </cell>
          <cell r="H7358" t="str">
            <v/>
          </cell>
          <cell r="I7358"/>
          <cell r="J7358"/>
          <cell r="K7358"/>
          <cell r="L7358"/>
          <cell r="M7358" t="str">
            <v/>
          </cell>
          <cell r="N7358"/>
          <cell r="O7358"/>
          <cell r="P7358"/>
          <cell r="Q7358" t="str">
            <v/>
          </cell>
          <cell r="R7358"/>
          <cell r="S7358" t="str">
            <v/>
          </cell>
          <cell r="T7358"/>
          <cell r="U7358"/>
          <cell r="V7358" t="str">
            <v/>
          </cell>
        </row>
        <row r="7359">
          <cell r="A7359"/>
          <cell r="B7359" t="str">
            <v/>
          </cell>
          <cell r="C7359"/>
          <cell r="D7359" t="str">
            <v/>
          </cell>
          <cell r="E7359" t="str">
            <v/>
          </cell>
          <cell r="F7359" t="str">
            <v/>
          </cell>
          <cell r="G7359" t="str">
            <v/>
          </cell>
          <cell r="H7359" t="str">
            <v/>
          </cell>
          <cell r="I7359"/>
          <cell r="J7359"/>
          <cell r="K7359"/>
          <cell r="L7359"/>
          <cell r="M7359" t="str">
            <v/>
          </cell>
          <cell r="N7359"/>
          <cell r="O7359"/>
          <cell r="P7359"/>
          <cell r="Q7359" t="str">
            <v/>
          </cell>
          <cell r="R7359"/>
          <cell r="S7359" t="str">
            <v/>
          </cell>
          <cell r="T7359"/>
          <cell r="U7359"/>
          <cell r="V7359" t="str">
            <v/>
          </cell>
        </row>
        <row r="7360">
          <cell r="A7360"/>
          <cell r="B7360" t="str">
            <v/>
          </cell>
          <cell r="C7360"/>
          <cell r="D7360" t="str">
            <v/>
          </cell>
          <cell r="E7360" t="str">
            <v/>
          </cell>
          <cell r="F7360" t="str">
            <v/>
          </cell>
          <cell r="G7360" t="str">
            <v/>
          </cell>
          <cell r="H7360" t="str">
            <v/>
          </cell>
          <cell r="I7360"/>
          <cell r="J7360"/>
          <cell r="K7360"/>
          <cell r="L7360"/>
          <cell r="M7360" t="str">
            <v/>
          </cell>
          <cell r="N7360"/>
          <cell r="O7360"/>
          <cell r="P7360"/>
          <cell r="Q7360" t="str">
            <v/>
          </cell>
          <cell r="R7360"/>
          <cell r="S7360" t="str">
            <v/>
          </cell>
          <cell r="T7360"/>
          <cell r="U7360"/>
          <cell r="V7360" t="str">
            <v/>
          </cell>
        </row>
        <row r="7361">
          <cell r="A7361"/>
          <cell r="B7361" t="str">
            <v/>
          </cell>
          <cell r="C7361"/>
          <cell r="D7361" t="str">
            <v/>
          </cell>
          <cell r="E7361" t="str">
            <v/>
          </cell>
          <cell r="F7361" t="str">
            <v/>
          </cell>
          <cell r="G7361" t="str">
            <v/>
          </cell>
          <cell r="H7361" t="str">
            <v/>
          </cell>
          <cell r="I7361"/>
          <cell r="J7361"/>
          <cell r="K7361"/>
          <cell r="L7361"/>
          <cell r="M7361" t="str">
            <v/>
          </cell>
          <cell r="N7361"/>
          <cell r="O7361"/>
          <cell r="P7361"/>
          <cell r="Q7361" t="str">
            <v/>
          </cell>
          <cell r="R7361"/>
          <cell r="S7361" t="str">
            <v/>
          </cell>
          <cell r="T7361"/>
          <cell r="U7361"/>
          <cell r="V7361" t="str">
            <v/>
          </cell>
        </row>
        <row r="7362">
          <cell r="A7362"/>
          <cell r="B7362" t="str">
            <v/>
          </cell>
          <cell r="C7362"/>
          <cell r="D7362" t="str">
            <v/>
          </cell>
          <cell r="E7362" t="str">
            <v/>
          </cell>
          <cell r="F7362" t="str">
            <v/>
          </cell>
          <cell r="G7362" t="str">
            <v/>
          </cell>
          <cell r="H7362" t="str">
            <v/>
          </cell>
          <cell r="I7362"/>
          <cell r="J7362"/>
          <cell r="K7362"/>
          <cell r="L7362"/>
          <cell r="M7362" t="str">
            <v/>
          </cell>
          <cell r="N7362"/>
          <cell r="O7362"/>
          <cell r="P7362"/>
          <cell r="Q7362" t="str">
            <v/>
          </cell>
          <cell r="R7362"/>
          <cell r="S7362" t="str">
            <v/>
          </cell>
          <cell r="T7362"/>
          <cell r="U7362"/>
          <cell r="V7362" t="str">
            <v/>
          </cell>
        </row>
        <row r="7363">
          <cell r="A7363"/>
          <cell r="B7363" t="str">
            <v/>
          </cell>
          <cell r="C7363"/>
          <cell r="D7363" t="str">
            <v/>
          </cell>
          <cell r="E7363" t="str">
            <v/>
          </cell>
          <cell r="F7363" t="str">
            <v/>
          </cell>
          <cell r="G7363" t="str">
            <v/>
          </cell>
          <cell r="H7363" t="str">
            <v/>
          </cell>
          <cell r="I7363"/>
          <cell r="J7363"/>
          <cell r="K7363"/>
          <cell r="L7363"/>
          <cell r="M7363" t="str">
            <v/>
          </cell>
          <cell r="N7363"/>
          <cell r="O7363"/>
          <cell r="P7363"/>
          <cell r="Q7363" t="str">
            <v/>
          </cell>
          <cell r="R7363"/>
          <cell r="S7363" t="str">
            <v/>
          </cell>
          <cell r="T7363"/>
          <cell r="U7363"/>
          <cell r="V7363" t="str">
            <v/>
          </cell>
        </row>
        <row r="7364">
          <cell r="A7364"/>
          <cell r="B7364" t="str">
            <v/>
          </cell>
          <cell r="C7364"/>
          <cell r="D7364" t="str">
            <v/>
          </cell>
          <cell r="E7364" t="str">
            <v/>
          </cell>
          <cell r="F7364" t="str">
            <v/>
          </cell>
          <cell r="G7364" t="str">
            <v/>
          </cell>
          <cell r="H7364" t="str">
            <v/>
          </cell>
          <cell r="I7364"/>
          <cell r="J7364"/>
          <cell r="K7364"/>
          <cell r="L7364"/>
          <cell r="M7364" t="str">
            <v/>
          </cell>
          <cell r="N7364"/>
          <cell r="O7364"/>
          <cell r="P7364"/>
          <cell r="Q7364" t="str">
            <v/>
          </cell>
          <cell r="R7364"/>
          <cell r="S7364" t="str">
            <v/>
          </cell>
          <cell r="T7364"/>
          <cell r="U7364"/>
          <cell r="V7364" t="str">
            <v/>
          </cell>
        </row>
        <row r="7365">
          <cell r="A7365"/>
          <cell r="B7365" t="str">
            <v/>
          </cell>
          <cell r="C7365"/>
          <cell r="D7365" t="str">
            <v/>
          </cell>
          <cell r="E7365" t="str">
            <v/>
          </cell>
          <cell r="F7365" t="str">
            <v/>
          </cell>
          <cell r="G7365" t="str">
            <v/>
          </cell>
          <cell r="H7365" t="str">
            <v/>
          </cell>
          <cell r="I7365"/>
          <cell r="J7365"/>
          <cell r="K7365"/>
          <cell r="L7365"/>
          <cell r="M7365" t="str">
            <v/>
          </cell>
          <cell r="N7365"/>
          <cell r="O7365"/>
          <cell r="P7365"/>
          <cell r="Q7365" t="str">
            <v/>
          </cell>
          <cell r="R7365"/>
          <cell r="S7365" t="str">
            <v/>
          </cell>
          <cell r="T7365"/>
          <cell r="U7365"/>
          <cell r="V7365" t="str">
            <v/>
          </cell>
        </row>
        <row r="7366">
          <cell r="A7366"/>
          <cell r="B7366" t="str">
            <v/>
          </cell>
          <cell r="C7366"/>
          <cell r="D7366" t="str">
            <v/>
          </cell>
          <cell r="E7366" t="str">
            <v/>
          </cell>
          <cell r="F7366" t="str">
            <v/>
          </cell>
          <cell r="G7366" t="str">
            <v/>
          </cell>
          <cell r="H7366" t="str">
            <v/>
          </cell>
          <cell r="I7366"/>
          <cell r="J7366"/>
          <cell r="K7366"/>
          <cell r="L7366"/>
          <cell r="M7366" t="str">
            <v/>
          </cell>
          <cell r="N7366"/>
          <cell r="O7366"/>
          <cell r="P7366"/>
          <cell r="Q7366" t="str">
            <v/>
          </cell>
          <cell r="R7366"/>
          <cell r="S7366" t="str">
            <v/>
          </cell>
          <cell r="T7366"/>
          <cell r="U7366"/>
          <cell r="V7366" t="str">
            <v/>
          </cell>
        </row>
        <row r="7367">
          <cell r="A7367"/>
          <cell r="B7367" t="str">
            <v/>
          </cell>
          <cell r="C7367"/>
          <cell r="D7367" t="str">
            <v/>
          </cell>
          <cell r="E7367" t="str">
            <v/>
          </cell>
          <cell r="F7367" t="str">
            <v/>
          </cell>
          <cell r="G7367" t="str">
            <v/>
          </cell>
          <cell r="H7367" t="str">
            <v/>
          </cell>
          <cell r="I7367"/>
          <cell r="J7367"/>
          <cell r="K7367"/>
          <cell r="L7367"/>
          <cell r="M7367" t="str">
            <v/>
          </cell>
          <cell r="N7367"/>
          <cell r="O7367"/>
          <cell r="P7367"/>
          <cell r="Q7367" t="str">
            <v/>
          </cell>
          <cell r="R7367"/>
          <cell r="S7367" t="str">
            <v/>
          </cell>
          <cell r="T7367"/>
          <cell r="U7367"/>
          <cell r="V7367" t="str">
            <v/>
          </cell>
        </row>
        <row r="7368">
          <cell r="A7368"/>
          <cell r="B7368" t="str">
            <v/>
          </cell>
          <cell r="C7368"/>
          <cell r="D7368" t="str">
            <v/>
          </cell>
          <cell r="E7368" t="str">
            <v/>
          </cell>
          <cell r="F7368" t="str">
            <v/>
          </cell>
          <cell r="G7368" t="str">
            <v/>
          </cell>
          <cell r="H7368" t="str">
            <v/>
          </cell>
          <cell r="I7368"/>
          <cell r="J7368"/>
          <cell r="K7368"/>
          <cell r="L7368"/>
          <cell r="M7368" t="str">
            <v/>
          </cell>
          <cell r="N7368"/>
          <cell r="O7368"/>
          <cell r="P7368"/>
          <cell r="Q7368" t="str">
            <v/>
          </cell>
          <cell r="R7368"/>
          <cell r="S7368" t="str">
            <v/>
          </cell>
          <cell r="T7368"/>
          <cell r="U7368"/>
          <cell r="V7368" t="str">
            <v/>
          </cell>
        </row>
        <row r="7369">
          <cell r="A7369"/>
          <cell r="B7369" t="str">
            <v/>
          </cell>
          <cell r="C7369"/>
          <cell r="D7369" t="str">
            <v/>
          </cell>
          <cell r="E7369" t="str">
            <v/>
          </cell>
          <cell r="F7369" t="str">
            <v/>
          </cell>
          <cell r="G7369" t="str">
            <v/>
          </cell>
          <cell r="H7369" t="str">
            <v/>
          </cell>
          <cell r="I7369"/>
          <cell r="J7369"/>
          <cell r="K7369"/>
          <cell r="L7369"/>
          <cell r="M7369" t="str">
            <v/>
          </cell>
          <cell r="N7369"/>
          <cell r="O7369"/>
          <cell r="P7369"/>
          <cell r="Q7369" t="str">
            <v/>
          </cell>
          <cell r="R7369"/>
          <cell r="S7369" t="str">
            <v/>
          </cell>
          <cell r="T7369"/>
          <cell r="U7369"/>
          <cell r="V7369" t="str">
            <v/>
          </cell>
        </row>
        <row r="7370">
          <cell r="A7370"/>
          <cell r="B7370" t="str">
            <v/>
          </cell>
          <cell r="C7370"/>
          <cell r="D7370" t="str">
            <v/>
          </cell>
          <cell r="E7370" t="str">
            <v/>
          </cell>
          <cell r="F7370" t="str">
            <v/>
          </cell>
          <cell r="G7370" t="str">
            <v/>
          </cell>
          <cell r="H7370" t="str">
            <v/>
          </cell>
          <cell r="I7370"/>
          <cell r="J7370"/>
          <cell r="K7370"/>
          <cell r="L7370"/>
          <cell r="M7370" t="str">
            <v/>
          </cell>
          <cell r="N7370"/>
          <cell r="O7370"/>
          <cell r="P7370"/>
          <cell r="Q7370" t="str">
            <v/>
          </cell>
          <cell r="R7370"/>
          <cell r="S7370" t="str">
            <v/>
          </cell>
          <cell r="T7370"/>
          <cell r="U7370"/>
          <cell r="V7370" t="str">
            <v/>
          </cell>
        </row>
        <row r="7371">
          <cell r="A7371"/>
          <cell r="B7371" t="str">
            <v/>
          </cell>
          <cell r="C7371"/>
          <cell r="D7371" t="str">
            <v/>
          </cell>
          <cell r="E7371" t="str">
            <v/>
          </cell>
          <cell r="F7371" t="str">
            <v/>
          </cell>
          <cell r="G7371" t="str">
            <v/>
          </cell>
          <cell r="H7371" t="str">
            <v/>
          </cell>
          <cell r="I7371"/>
          <cell r="J7371"/>
          <cell r="K7371"/>
          <cell r="L7371"/>
          <cell r="M7371" t="str">
            <v/>
          </cell>
          <cell r="N7371"/>
          <cell r="O7371"/>
          <cell r="P7371"/>
          <cell r="Q7371" t="str">
            <v/>
          </cell>
          <cell r="R7371"/>
          <cell r="S7371" t="str">
            <v/>
          </cell>
          <cell r="T7371"/>
          <cell r="U7371"/>
          <cell r="V7371" t="str">
            <v/>
          </cell>
        </row>
        <row r="7372">
          <cell r="A7372"/>
          <cell r="B7372" t="str">
            <v/>
          </cell>
          <cell r="C7372"/>
          <cell r="D7372" t="str">
            <v/>
          </cell>
          <cell r="E7372" t="str">
            <v/>
          </cell>
          <cell r="F7372" t="str">
            <v/>
          </cell>
          <cell r="G7372" t="str">
            <v/>
          </cell>
          <cell r="H7372" t="str">
            <v/>
          </cell>
          <cell r="I7372"/>
          <cell r="J7372"/>
          <cell r="K7372"/>
          <cell r="L7372"/>
          <cell r="M7372" t="str">
            <v/>
          </cell>
          <cell r="N7372"/>
          <cell r="O7372"/>
          <cell r="P7372"/>
          <cell r="Q7372" t="str">
            <v/>
          </cell>
          <cell r="R7372"/>
          <cell r="S7372" t="str">
            <v/>
          </cell>
          <cell r="T7372"/>
          <cell r="U7372"/>
          <cell r="V7372" t="str">
            <v/>
          </cell>
        </row>
        <row r="7373">
          <cell r="A7373"/>
          <cell r="B7373" t="str">
            <v/>
          </cell>
          <cell r="C7373"/>
          <cell r="D7373" t="str">
            <v/>
          </cell>
          <cell r="E7373" t="str">
            <v/>
          </cell>
          <cell r="F7373" t="str">
            <v/>
          </cell>
          <cell r="G7373" t="str">
            <v/>
          </cell>
          <cell r="H7373" t="str">
            <v/>
          </cell>
          <cell r="I7373"/>
          <cell r="J7373"/>
          <cell r="K7373"/>
          <cell r="L7373"/>
          <cell r="M7373" t="str">
            <v/>
          </cell>
          <cell r="N7373"/>
          <cell r="O7373"/>
          <cell r="P7373"/>
          <cell r="Q7373" t="str">
            <v/>
          </cell>
          <cell r="R7373"/>
          <cell r="S7373" t="str">
            <v/>
          </cell>
          <cell r="T7373"/>
          <cell r="U7373"/>
          <cell r="V7373" t="str">
            <v/>
          </cell>
        </row>
        <row r="7374">
          <cell r="A7374"/>
          <cell r="B7374" t="str">
            <v/>
          </cell>
          <cell r="C7374"/>
          <cell r="D7374" t="str">
            <v/>
          </cell>
          <cell r="E7374" t="str">
            <v/>
          </cell>
          <cell r="F7374" t="str">
            <v/>
          </cell>
          <cell r="G7374" t="str">
            <v/>
          </cell>
          <cell r="H7374" t="str">
            <v/>
          </cell>
          <cell r="I7374"/>
          <cell r="J7374"/>
          <cell r="K7374"/>
          <cell r="L7374"/>
          <cell r="M7374" t="str">
            <v/>
          </cell>
          <cell r="N7374"/>
          <cell r="O7374"/>
          <cell r="P7374"/>
          <cell r="Q7374" t="str">
            <v/>
          </cell>
          <cell r="R7374"/>
          <cell r="S7374" t="str">
            <v/>
          </cell>
          <cell r="T7374"/>
          <cell r="U7374"/>
          <cell r="V7374" t="str">
            <v/>
          </cell>
        </row>
        <row r="7375">
          <cell r="A7375"/>
          <cell r="B7375" t="str">
            <v/>
          </cell>
          <cell r="C7375"/>
          <cell r="D7375" t="str">
            <v/>
          </cell>
          <cell r="E7375" t="str">
            <v/>
          </cell>
          <cell r="F7375" t="str">
            <v/>
          </cell>
          <cell r="G7375" t="str">
            <v/>
          </cell>
          <cell r="H7375" t="str">
            <v/>
          </cell>
          <cell r="I7375"/>
          <cell r="J7375"/>
          <cell r="K7375"/>
          <cell r="L7375"/>
          <cell r="M7375" t="str">
            <v/>
          </cell>
          <cell r="N7375"/>
          <cell r="O7375"/>
          <cell r="P7375"/>
          <cell r="Q7375" t="str">
            <v/>
          </cell>
          <cell r="R7375"/>
          <cell r="S7375" t="str">
            <v/>
          </cell>
          <cell r="T7375"/>
          <cell r="U7375"/>
          <cell r="V7375" t="str">
            <v/>
          </cell>
        </row>
        <row r="7376">
          <cell r="A7376"/>
          <cell r="B7376" t="str">
            <v/>
          </cell>
          <cell r="C7376"/>
          <cell r="D7376" t="str">
            <v/>
          </cell>
          <cell r="E7376" t="str">
            <v/>
          </cell>
          <cell r="F7376" t="str">
            <v/>
          </cell>
          <cell r="G7376" t="str">
            <v/>
          </cell>
          <cell r="H7376" t="str">
            <v/>
          </cell>
          <cell r="I7376"/>
          <cell r="J7376"/>
          <cell r="K7376"/>
          <cell r="L7376"/>
          <cell r="M7376" t="str">
            <v/>
          </cell>
          <cell r="N7376"/>
          <cell r="O7376"/>
          <cell r="P7376"/>
          <cell r="Q7376" t="str">
            <v/>
          </cell>
          <cell r="R7376"/>
          <cell r="S7376" t="str">
            <v/>
          </cell>
          <cell r="T7376"/>
          <cell r="U7376"/>
          <cell r="V7376" t="str">
            <v/>
          </cell>
        </row>
        <row r="7377">
          <cell r="A7377"/>
          <cell r="B7377" t="str">
            <v/>
          </cell>
          <cell r="C7377"/>
          <cell r="D7377" t="str">
            <v/>
          </cell>
          <cell r="E7377" t="str">
            <v/>
          </cell>
          <cell r="F7377" t="str">
            <v/>
          </cell>
          <cell r="G7377" t="str">
            <v/>
          </cell>
          <cell r="H7377" t="str">
            <v/>
          </cell>
          <cell r="I7377"/>
          <cell r="J7377"/>
          <cell r="K7377"/>
          <cell r="L7377"/>
          <cell r="M7377" t="str">
            <v/>
          </cell>
          <cell r="N7377"/>
          <cell r="O7377"/>
          <cell r="P7377"/>
          <cell r="Q7377" t="str">
            <v/>
          </cell>
          <cell r="R7377"/>
          <cell r="S7377" t="str">
            <v/>
          </cell>
          <cell r="T7377"/>
          <cell r="U7377"/>
          <cell r="V7377" t="str">
            <v/>
          </cell>
        </row>
        <row r="7378">
          <cell r="A7378"/>
          <cell r="B7378" t="str">
            <v/>
          </cell>
          <cell r="C7378"/>
          <cell r="D7378" t="str">
            <v/>
          </cell>
          <cell r="E7378" t="str">
            <v/>
          </cell>
          <cell r="F7378" t="str">
            <v/>
          </cell>
          <cell r="G7378" t="str">
            <v/>
          </cell>
          <cell r="H7378" t="str">
            <v/>
          </cell>
          <cell r="I7378"/>
          <cell r="J7378"/>
          <cell r="K7378"/>
          <cell r="L7378"/>
          <cell r="M7378" t="str">
            <v/>
          </cell>
          <cell r="N7378"/>
          <cell r="O7378"/>
          <cell r="P7378"/>
          <cell r="Q7378" t="str">
            <v/>
          </cell>
          <cell r="R7378"/>
          <cell r="S7378" t="str">
            <v/>
          </cell>
          <cell r="T7378"/>
          <cell r="U7378"/>
          <cell r="V7378" t="str">
            <v/>
          </cell>
        </row>
        <row r="7379">
          <cell r="A7379"/>
          <cell r="B7379" t="str">
            <v/>
          </cell>
          <cell r="C7379"/>
          <cell r="D7379" t="str">
            <v/>
          </cell>
          <cell r="E7379" t="str">
            <v/>
          </cell>
          <cell r="F7379" t="str">
            <v/>
          </cell>
          <cell r="G7379" t="str">
            <v/>
          </cell>
          <cell r="H7379" t="str">
            <v/>
          </cell>
          <cell r="I7379"/>
          <cell r="J7379"/>
          <cell r="K7379"/>
          <cell r="L7379"/>
          <cell r="M7379" t="str">
            <v/>
          </cell>
          <cell r="N7379"/>
          <cell r="O7379"/>
          <cell r="P7379"/>
          <cell r="Q7379" t="str">
            <v/>
          </cell>
          <cell r="R7379"/>
          <cell r="S7379" t="str">
            <v/>
          </cell>
          <cell r="T7379"/>
          <cell r="U7379"/>
          <cell r="V7379" t="str">
            <v/>
          </cell>
        </row>
        <row r="7380">
          <cell r="A7380"/>
          <cell r="B7380" t="str">
            <v/>
          </cell>
          <cell r="C7380"/>
          <cell r="D7380" t="str">
            <v/>
          </cell>
          <cell r="E7380" t="str">
            <v/>
          </cell>
          <cell r="F7380" t="str">
            <v/>
          </cell>
          <cell r="G7380" t="str">
            <v/>
          </cell>
          <cell r="H7380" t="str">
            <v/>
          </cell>
          <cell r="I7380"/>
          <cell r="J7380"/>
          <cell r="K7380"/>
          <cell r="L7380"/>
          <cell r="M7380" t="str">
            <v/>
          </cell>
          <cell r="N7380"/>
          <cell r="O7380"/>
          <cell r="P7380"/>
          <cell r="Q7380" t="str">
            <v/>
          </cell>
          <cell r="R7380"/>
          <cell r="S7380" t="str">
            <v/>
          </cell>
          <cell r="T7380"/>
          <cell r="U7380"/>
          <cell r="V7380" t="str">
            <v/>
          </cell>
        </row>
        <row r="7381">
          <cell r="A7381"/>
          <cell r="B7381" t="str">
            <v/>
          </cell>
          <cell r="C7381"/>
          <cell r="D7381" t="str">
            <v/>
          </cell>
          <cell r="E7381" t="str">
            <v/>
          </cell>
          <cell r="F7381" t="str">
            <v/>
          </cell>
          <cell r="G7381" t="str">
            <v/>
          </cell>
          <cell r="H7381" t="str">
            <v/>
          </cell>
          <cell r="I7381"/>
          <cell r="J7381"/>
          <cell r="K7381"/>
          <cell r="L7381"/>
          <cell r="M7381" t="str">
            <v/>
          </cell>
          <cell r="N7381"/>
          <cell r="O7381"/>
          <cell r="P7381"/>
          <cell r="Q7381" t="str">
            <v/>
          </cell>
          <cell r="R7381"/>
          <cell r="S7381" t="str">
            <v/>
          </cell>
          <cell r="T7381"/>
          <cell r="U7381"/>
          <cell r="V7381" t="str">
            <v/>
          </cell>
        </row>
        <row r="7382">
          <cell r="A7382"/>
          <cell r="B7382" t="str">
            <v/>
          </cell>
          <cell r="C7382"/>
          <cell r="D7382" t="str">
            <v/>
          </cell>
          <cell r="E7382" t="str">
            <v/>
          </cell>
          <cell r="F7382" t="str">
            <v/>
          </cell>
          <cell r="G7382" t="str">
            <v/>
          </cell>
          <cell r="H7382" t="str">
            <v/>
          </cell>
          <cell r="I7382"/>
          <cell r="J7382"/>
          <cell r="K7382"/>
          <cell r="L7382"/>
          <cell r="M7382" t="str">
            <v/>
          </cell>
          <cell r="N7382"/>
          <cell r="O7382"/>
          <cell r="P7382"/>
          <cell r="Q7382" t="str">
            <v/>
          </cell>
          <cell r="R7382"/>
          <cell r="S7382" t="str">
            <v/>
          </cell>
          <cell r="T7382"/>
          <cell r="U7382"/>
          <cell r="V7382" t="str">
            <v/>
          </cell>
        </row>
        <row r="7383">
          <cell r="A7383"/>
          <cell r="B7383" t="str">
            <v/>
          </cell>
          <cell r="C7383"/>
          <cell r="D7383" t="str">
            <v/>
          </cell>
          <cell r="E7383" t="str">
            <v/>
          </cell>
          <cell r="F7383" t="str">
            <v/>
          </cell>
          <cell r="G7383" t="str">
            <v/>
          </cell>
          <cell r="H7383" t="str">
            <v/>
          </cell>
          <cell r="I7383"/>
          <cell r="J7383"/>
          <cell r="K7383"/>
          <cell r="L7383"/>
          <cell r="M7383" t="str">
            <v/>
          </cell>
          <cell r="N7383"/>
          <cell r="O7383"/>
          <cell r="P7383"/>
          <cell r="Q7383" t="str">
            <v/>
          </cell>
          <cell r="R7383"/>
          <cell r="S7383" t="str">
            <v/>
          </cell>
          <cell r="T7383"/>
          <cell r="U7383"/>
          <cell r="V7383" t="str">
            <v/>
          </cell>
        </row>
        <row r="7384">
          <cell r="A7384"/>
          <cell r="B7384" t="str">
            <v/>
          </cell>
          <cell r="C7384"/>
          <cell r="D7384" t="str">
            <v/>
          </cell>
          <cell r="E7384" t="str">
            <v/>
          </cell>
          <cell r="F7384" t="str">
            <v/>
          </cell>
          <cell r="G7384" t="str">
            <v/>
          </cell>
          <cell r="H7384" t="str">
            <v/>
          </cell>
          <cell r="I7384"/>
          <cell r="J7384"/>
          <cell r="K7384"/>
          <cell r="L7384"/>
          <cell r="M7384" t="str">
            <v/>
          </cell>
          <cell r="N7384"/>
          <cell r="O7384"/>
          <cell r="P7384"/>
          <cell r="Q7384" t="str">
            <v/>
          </cell>
          <cell r="R7384"/>
          <cell r="S7384" t="str">
            <v/>
          </cell>
          <cell r="T7384"/>
          <cell r="U7384"/>
          <cell r="V7384" t="str">
            <v/>
          </cell>
        </row>
        <row r="7385">
          <cell r="A7385"/>
          <cell r="B7385" t="str">
            <v/>
          </cell>
          <cell r="C7385"/>
          <cell r="D7385" t="str">
            <v/>
          </cell>
          <cell r="E7385" t="str">
            <v/>
          </cell>
          <cell r="F7385" t="str">
            <v/>
          </cell>
          <cell r="G7385" t="str">
            <v/>
          </cell>
          <cell r="H7385" t="str">
            <v/>
          </cell>
          <cell r="I7385"/>
          <cell r="J7385"/>
          <cell r="K7385"/>
          <cell r="L7385"/>
          <cell r="M7385" t="str">
            <v/>
          </cell>
          <cell r="N7385"/>
          <cell r="O7385"/>
          <cell r="P7385"/>
          <cell r="Q7385" t="str">
            <v/>
          </cell>
          <cell r="R7385"/>
          <cell r="S7385" t="str">
            <v/>
          </cell>
          <cell r="T7385"/>
          <cell r="U7385"/>
          <cell r="V7385" t="str">
            <v/>
          </cell>
        </row>
        <row r="7386">
          <cell r="A7386"/>
          <cell r="B7386" t="str">
            <v/>
          </cell>
          <cell r="C7386"/>
          <cell r="D7386" t="str">
            <v/>
          </cell>
          <cell r="E7386" t="str">
            <v/>
          </cell>
          <cell r="F7386" t="str">
            <v/>
          </cell>
          <cell r="G7386" t="str">
            <v/>
          </cell>
          <cell r="H7386" t="str">
            <v/>
          </cell>
          <cell r="I7386"/>
          <cell r="J7386"/>
          <cell r="K7386"/>
          <cell r="L7386"/>
          <cell r="M7386" t="str">
            <v/>
          </cell>
          <cell r="N7386"/>
          <cell r="O7386"/>
          <cell r="P7386"/>
          <cell r="Q7386" t="str">
            <v/>
          </cell>
          <cell r="R7386"/>
          <cell r="S7386" t="str">
            <v/>
          </cell>
          <cell r="T7386"/>
          <cell r="U7386"/>
          <cell r="V7386" t="str">
            <v/>
          </cell>
        </row>
        <row r="7387">
          <cell r="A7387"/>
          <cell r="B7387" t="str">
            <v/>
          </cell>
          <cell r="C7387"/>
          <cell r="D7387" t="str">
            <v/>
          </cell>
          <cell r="E7387" t="str">
            <v/>
          </cell>
          <cell r="F7387" t="str">
            <v/>
          </cell>
          <cell r="G7387" t="str">
            <v/>
          </cell>
          <cell r="H7387" t="str">
            <v/>
          </cell>
          <cell r="I7387"/>
          <cell r="J7387"/>
          <cell r="K7387"/>
          <cell r="L7387"/>
          <cell r="M7387" t="str">
            <v/>
          </cell>
          <cell r="N7387"/>
          <cell r="O7387"/>
          <cell r="P7387"/>
          <cell r="Q7387" t="str">
            <v/>
          </cell>
          <cell r="R7387"/>
          <cell r="S7387" t="str">
            <v/>
          </cell>
          <cell r="T7387"/>
          <cell r="U7387"/>
          <cell r="V7387" t="str">
            <v/>
          </cell>
        </row>
        <row r="7388">
          <cell r="A7388"/>
          <cell r="B7388" t="str">
            <v/>
          </cell>
          <cell r="C7388"/>
          <cell r="D7388" t="str">
            <v/>
          </cell>
          <cell r="E7388" t="str">
            <v/>
          </cell>
          <cell r="F7388" t="str">
            <v/>
          </cell>
          <cell r="G7388" t="str">
            <v/>
          </cell>
          <cell r="H7388" t="str">
            <v/>
          </cell>
          <cell r="I7388"/>
          <cell r="J7388"/>
          <cell r="K7388"/>
          <cell r="L7388"/>
          <cell r="M7388" t="str">
            <v/>
          </cell>
          <cell r="N7388"/>
          <cell r="O7388"/>
          <cell r="P7388"/>
          <cell r="Q7388" t="str">
            <v/>
          </cell>
          <cell r="R7388"/>
          <cell r="S7388" t="str">
            <v/>
          </cell>
          <cell r="T7388"/>
          <cell r="U7388"/>
          <cell r="V7388" t="str">
            <v/>
          </cell>
        </row>
        <row r="7389">
          <cell r="A7389"/>
          <cell r="B7389" t="str">
            <v/>
          </cell>
          <cell r="C7389"/>
          <cell r="D7389" t="str">
            <v/>
          </cell>
          <cell r="E7389" t="str">
            <v/>
          </cell>
          <cell r="F7389" t="str">
            <v/>
          </cell>
          <cell r="G7389" t="str">
            <v/>
          </cell>
          <cell r="H7389" t="str">
            <v/>
          </cell>
          <cell r="I7389"/>
          <cell r="J7389"/>
          <cell r="K7389"/>
          <cell r="L7389"/>
          <cell r="M7389" t="str">
            <v/>
          </cell>
          <cell r="N7389"/>
          <cell r="O7389"/>
          <cell r="P7389"/>
          <cell r="Q7389" t="str">
            <v/>
          </cell>
          <cell r="R7389"/>
          <cell r="S7389" t="str">
            <v/>
          </cell>
          <cell r="T7389"/>
          <cell r="U7389"/>
          <cell r="V7389" t="str">
            <v/>
          </cell>
        </row>
        <row r="7390">
          <cell r="A7390"/>
          <cell r="B7390" t="str">
            <v/>
          </cell>
          <cell r="C7390"/>
          <cell r="D7390" t="str">
            <v/>
          </cell>
          <cell r="E7390" t="str">
            <v/>
          </cell>
          <cell r="F7390" t="str">
            <v/>
          </cell>
          <cell r="G7390" t="str">
            <v/>
          </cell>
          <cell r="H7390" t="str">
            <v/>
          </cell>
          <cell r="I7390"/>
          <cell r="J7390"/>
          <cell r="K7390"/>
          <cell r="L7390"/>
          <cell r="M7390" t="str">
            <v/>
          </cell>
          <cell r="N7390"/>
          <cell r="O7390"/>
          <cell r="P7390"/>
          <cell r="Q7390" t="str">
            <v/>
          </cell>
          <cell r="R7390"/>
          <cell r="S7390" t="str">
            <v/>
          </cell>
          <cell r="T7390"/>
          <cell r="U7390"/>
          <cell r="V7390" t="str">
            <v/>
          </cell>
        </row>
        <row r="7391">
          <cell r="A7391"/>
          <cell r="B7391" t="str">
            <v/>
          </cell>
          <cell r="C7391"/>
          <cell r="D7391" t="str">
            <v/>
          </cell>
          <cell r="E7391" t="str">
            <v/>
          </cell>
          <cell r="F7391" t="str">
            <v/>
          </cell>
          <cell r="G7391" t="str">
            <v/>
          </cell>
          <cell r="H7391" t="str">
            <v/>
          </cell>
          <cell r="I7391"/>
          <cell r="J7391"/>
          <cell r="K7391"/>
          <cell r="L7391"/>
          <cell r="M7391" t="str">
            <v/>
          </cell>
          <cell r="N7391"/>
          <cell r="O7391"/>
          <cell r="P7391"/>
          <cell r="Q7391" t="str">
            <v/>
          </cell>
          <cell r="R7391"/>
          <cell r="S7391" t="str">
            <v/>
          </cell>
          <cell r="T7391"/>
          <cell r="U7391"/>
          <cell r="V7391" t="str">
            <v/>
          </cell>
        </row>
        <row r="7392">
          <cell r="A7392"/>
          <cell r="B7392" t="str">
            <v/>
          </cell>
          <cell r="C7392"/>
          <cell r="D7392" t="str">
            <v/>
          </cell>
          <cell r="E7392" t="str">
            <v/>
          </cell>
          <cell r="F7392" t="str">
            <v/>
          </cell>
          <cell r="G7392" t="str">
            <v/>
          </cell>
          <cell r="H7392" t="str">
            <v/>
          </cell>
          <cell r="I7392"/>
          <cell r="J7392"/>
          <cell r="K7392"/>
          <cell r="L7392"/>
          <cell r="M7392" t="str">
            <v/>
          </cell>
          <cell r="N7392"/>
          <cell r="O7392"/>
          <cell r="P7392"/>
          <cell r="Q7392" t="str">
            <v/>
          </cell>
          <cell r="R7392"/>
          <cell r="S7392" t="str">
            <v/>
          </cell>
          <cell r="T7392"/>
          <cell r="U7392"/>
          <cell r="V7392" t="str">
            <v/>
          </cell>
        </row>
        <row r="7393">
          <cell r="A7393"/>
          <cell r="B7393" t="str">
            <v/>
          </cell>
          <cell r="C7393"/>
          <cell r="D7393" t="str">
            <v/>
          </cell>
          <cell r="E7393" t="str">
            <v/>
          </cell>
          <cell r="F7393" t="str">
            <v/>
          </cell>
          <cell r="G7393" t="str">
            <v/>
          </cell>
          <cell r="H7393" t="str">
            <v/>
          </cell>
          <cell r="I7393"/>
          <cell r="J7393"/>
          <cell r="K7393"/>
          <cell r="L7393"/>
          <cell r="M7393" t="str">
            <v/>
          </cell>
          <cell r="N7393"/>
          <cell r="O7393"/>
          <cell r="P7393"/>
          <cell r="Q7393" t="str">
            <v/>
          </cell>
          <cell r="R7393"/>
          <cell r="S7393" t="str">
            <v/>
          </cell>
          <cell r="T7393"/>
          <cell r="U7393"/>
          <cell r="V7393" t="str">
            <v/>
          </cell>
        </row>
        <row r="7394">
          <cell r="A7394"/>
          <cell r="B7394" t="str">
            <v/>
          </cell>
          <cell r="C7394"/>
          <cell r="D7394" t="str">
            <v/>
          </cell>
          <cell r="E7394" t="str">
            <v/>
          </cell>
          <cell r="F7394" t="str">
            <v/>
          </cell>
          <cell r="G7394" t="str">
            <v/>
          </cell>
          <cell r="H7394" t="str">
            <v/>
          </cell>
          <cell r="I7394"/>
          <cell r="J7394"/>
          <cell r="K7394"/>
          <cell r="L7394"/>
          <cell r="M7394" t="str">
            <v/>
          </cell>
          <cell r="N7394"/>
          <cell r="O7394"/>
          <cell r="P7394"/>
          <cell r="Q7394" t="str">
            <v/>
          </cell>
          <cell r="R7394"/>
          <cell r="S7394" t="str">
            <v/>
          </cell>
          <cell r="T7394"/>
          <cell r="U7394"/>
          <cell r="V7394" t="str">
            <v/>
          </cell>
        </row>
        <row r="7395">
          <cell r="A7395"/>
          <cell r="B7395" t="str">
            <v/>
          </cell>
          <cell r="C7395"/>
          <cell r="D7395" t="str">
            <v/>
          </cell>
          <cell r="E7395" t="str">
            <v/>
          </cell>
          <cell r="F7395" t="str">
            <v/>
          </cell>
          <cell r="G7395" t="str">
            <v/>
          </cell>
          <cell r="H7395" t="str">
            <v/>
          </cell>
          <cell r="I7395"/>
          <cell r="J7395"/>
          <cell r="K7395"/>
          <cell r="L7395"/>
          <cell r="M7395" t="str">
            <v/>
          </cell>
          <cell r="N7395"/>
          <cell r="O7395"/>
          <cell r="P7395"/>
          <cell r="Q7395" t="str">
            <v/>
          </cell>
          <cell r="R7395"/>
          <cell r="S7395" t="str">
            <v/>
          </cell>
          <cell r="T7395"/>
          <cell r="U7395"/>
          <cell r="V7395" t="str">
            <v/>
          </cell>
        </row>
        <row r="7396">
          <cell r="A7396"/>
          <cell r="B7396" t="str">
            <v/>
          </cell>
          <cell r="C7396"/>
          <cell r="D7396" t="str">
            <v/>
          </cell>
          <cell r="E7396" t="str">
            <v/>
          </cell>
          <cell r="F7396" t="str">
            <v/>
          </cell>
          <cell r="G7396" t="str">
            <v/>
          </cell>
          <cell r="H7396" t="str">
            <v/>
          </cell>
          <cell r="I7396"/>
          <cell r="J7396"/>
          <cell r="K7396"/>
          <cell r="L7396"/>
          <cell r="M7396" t="str">
            <v/>
          </cell>
          <cell r="N7396"/>
          <cell r="O7396"/>
          <cell r="P7396"/>
          <cell r="Q7396" t="str">
            <v/>
          </cell>
          <cell r="R7396"/>
          <cell r="S7396" t="str">
            <v/>
          </cell>
          <cell r="T7396"/>
          <cell r="U7396"/>
          <cell r="V7396" t="str">
            <v/>
          </cell>
        </row>
        <row r="7397">
          <cell r="A7397"/>
          <cell r="B7397" t="str">
            <v/>
          </cell>
          <cell r="C7397"/>
          <cell r="D7397" t="str">
            <v/>
          </cell>
          <cell r="E7397" t="str">
            <v/>
          </cell>
          <cell r="F7397" t="str">
            <v/>
          </cell>
          <cell r="G7397" t="str">
            <v/>
          </cell>
          <cell r="H7397" t="str">
            <v/>
          </cell>
          <cell r="I7397"/>
          <cell r="J7397"/>
          <cell r="K7397"/>
          <cell r="L7397"/>
          <cell r="M7397" t="str">
            <v/>
          </cell>
          <cell r="N7397"/>
          <cell r="O7397"/>
          <cell r="P7397"/>
          <cell r="Q7397" t="str">
            <v/>
          </cell>
          <cell r="R7397"/>
          <cell r="S7397" t="str">
            <v/>
          </cell>
          <cell r="T7397"/>
          <cell r="U7397"/>
          <cell r="V7397" t="str">
            <v/>
          </cell>
        </row>
        <row r="7398">
          <cell r="A7398"/>
          <cell r="B7398" t="str">
            <v/>
          </cell>
          <cell r="C7398"/>
          <cell r="D7398" t="str">
            <v/>
          </cell>
          <cell r="E7398" t="str">
            <v/>
          </cell>
          <cell r="F7398" t="str">
            <v/>
          </cell>
          <cell r="G7398" t="str">
            <v/>
          </cell>
          <cell r="H7398" t="str">
            <v/>
          </cell>
          <cell r="I7398"/>
          <cell r="J7398"/>
          <cell r="K7398"/>
          <cell r="L7398"/>
          <cell r="M7398" t="str">
            <v/>
          </cell>
          <cell r="N7398"/>
          <cell r="O7398"/>
          <cell r="P7398"/>
          <cell r="Q7398" t="str">
            <v/>
          </cell>
          <cell r="R7398"/>
          <cell r="S7398" t="str">
            <v/>
          </cell>
          <cell r="T7398"/>
          <cell r="U7398"/>
          <cell r="V7398" t="str">
            <v/>
          </cell>
        </row>
        <row r="7399">
          <cell r="A7399"/>
          <cell r="B7399" t="str">
            <v/>
          </cell>
          <cell r="C7399"/>
          <cell r="D7399" t="str">
            <v/>
          </cell>
          <cell r="E7399" t="str">
            <v/>
          </cell>
          <cell r="F7399" t="str">
            <v/>
          </cell>
          <cell r="G7399" t="str">
            <v/>
          </cell>
          <cell r="H7399" t="str">
            <v/>
          </cell>
          <cell r="I7399"/>
          <cell r="J7399"/>
          <cell r="K7399"/>
          <cell r="L7399"/>
          <cell r="M7399" t="str">
            <v/>
          </cell>
          <cell r="N7399"/>
          <cell r="O7399"/>
          <cell r="P7399"/>
          <cell r="Q7399" t="str">
            <v/>
          </cell>
          <cell r="R7399"/>
          <cell r="S7399" t="str">
            <v/>
          </cell>
          <cell r="T7399"/>
          <cell r="U7399"/>
          <cell r="V7399" t="str">
            <v/>
          </cell>
        </row>
        <row r="7400">
          <cell r="A7400"/>
          <cell r="B7400" t="str">
            <v/>
          </cell>
          <cell r="C7400"/>
          <cell r="D7400" t="str">
            <v/>
          </cell>
          <cell r="E7400" t="str">
            <v/>
          </cell>
          <cell r="F7400" t="str">
            <v/>
          </cell>
          <cell r="G7400" t="str">
            <v/>
          </cell>
          <cell r="H7400" t="str">
            <v/>
          </cell>
          <cell r="I7400"/>
          <cell r="J7400"/>
          <cell r="K7400"/>
          <cell r="L7400"/>
          <cell r="M7400" t="str">
            <v/>
          </cell>
          <cell r="N7400"/>
          <cell r="O7400"/>
          <cell r="P7400"/>
          <cell r="Q7400" t="str">
            <v/>
          </cell>
          <cell r="R7400"/>
          <cell r="S7400" t="str">
            <v/>
          </cell>
          <cell r="T7400"/>
          <cell r="U7400"/>
          <cell r="V7400" t="str">
            <v/>
          </cell>
        </row>
        <row r="7401">
          <cell r="A7401"/>
          <cell r="B7401" t="str">
            <v/>
          </cell>
          <cell r="C7401"/>
          <cell r="D7401" t="str">
            <v/>
          </cell>
          <cell r="E7401" t="str">
            <v/>
          </cell>
          <cell r="F7401" t="str">
            <v/>
          </cell>
          <cell r="G7401" t="str">
            <v/>
          </cell>
          <cell r="H7401" t="str">
            <v/>
          </cell>
          <cell r="I7401"/>
          <cell r="J7401"/>
          <cell r="K7401"/>
          <cell r="L7401"/>
          <cell r="M7401" t="str">
            <v/>
          </cell>
          <cell r="N7401"/>
          <cell r="O7401"/>
          <cell r="P7401"/>
          <cell r="Q7401" t="str">
            <v/>
          </cell>
          <cell r="R7401"/>
          <cell r="S7401" t="str">
            <v/>
          </cell>
          <cell r="T7401"/>
          <cell r="U7401"/>
          <cell r="V7401" t="str">
            <v/>
          </cell>
        </row>
        <row r="7402">
          <cell r="A7402"/>
          <cell r="B7402" t="str">
            <v/>
          </cell>
          <cell r="C7402"/>
          <cell r="D7402" t="str">
            <v/>
          </cell>
          <cell r="E7402" t="str">
            <v/>
          </cell>
          <cell r="F7402" t="str">
            <v/>
          </cell>
          <cell r="G7402" t="str">
            <v/>
          </cell>
          <cell r="H7402" t="str">
            <v/>
          </cell>
          <cell r="I7402"/>
          <cell r="J7402"/>
          <cell r="K7402"/>
          <cell r="L7402"/>
          <cell r="M7402" t="str">
            <v/>
          </cell>
          <cell r="N7402"/>
          <cell r="O7402"/>
          <cell r="P7402"/>
          <cell r="Q7402" t="str">
            <v/>
          </cell>
          <cell r="R7402"/>
          <cell r="S7402" t="str">
            <v/>
          </cell>
          <cell r="T7402"/>
          <cell r="U7402"/>
          <cell r="V7402" t="str">
            <v/>
          </cell>
        </row>
        <row r="7403">
          <cell r="A7403"/>
          <cell r="B7403" t="str">
            <v/>
          </cell>
          <cell r="C7403"/>
          <cell r="D7403" t="str">
            <v/>
          </cell>
          <cell r="E7403" t="str">
            <v/>
          </cell>
          <cell r="F7403" t="str">
            <v/>
          </cell>
          <cell r="G7403" t="str">
            <v/>
          </cell>
          <cell r="H7403" t="str">
            <v/>
          </cell>
          <cell r="I7403"/>
          <cell r="J7403"/>
          <cell r="K7403"/>
          <cell r="L7403"/>
          <cell r="M7403" t="str">
            <v/>
          </cell>
          <cell r="N7403"/>
          <cell r="O7403"/>
          <cell r="P7403"/>
          <cell r="Q7403" t="str">
            <v/>
          </cell>
          <cell r="R7403"/>
          <cell r="S7403" t="str">
            <v/>
          </cell>
          <cell r="T7403"/>
          <cell r="U7403"/>
          <cell r="V7403" t="str">
            <v/>
          </cell>
        </row>
        <row r="7404">
          <cell r="A7404"/>
          <cell r="B7404" t="str">
            <v/>
          </cell>
          <cell r="C7404"/>
          <cell r="D7404" t="str">
            <v/>
          </cell>
          <cell r="E7404" t="str">
            <v/>
          </cell>
          <cell r="F7404" t="str">
            <v/>
          </cell>
          <cell r="G7404" t="str">
            <v/>
          </cell>
          <cell r="H7404" t="str">
            <v/>
          </cell>
          <cell r="I7404"/>
          <cell r="J7404"/>
          <cell r="K7404"/>
          <cell r="L7404"/>
          <cell r="M7404" t="str">
            <v/>
          </cell>
          <cell r="N7404"/>
          <cell r="O7404"/>
          <cell r="P7404"/>
          <cell r="Q7404" t="str">
            <v/>
          </cell>
          <cell r="R7404"/>
          <cell r="S7404" t="str">
            <v/>
          </cell>
          <cell r="T7404"/>
          <cell r="U7404"/>
          <cell r="V7404" t="str">
            <v/>
          </cell>
        </row>
        <row r="7405">
          <cell r="A7405"/>
          <cell r="B7405" t="str">
            <v/>
          </cell>
          <cell r="C7405"/>
          <cell r="D7405" t="str">
            <v/>
          </cell>
          <cell r="E7405" t="str">
            <v/>
          </cell>
          <cell r="F7405" t="str">
            <v/>
          </cell>
          <cell r="G7405" t="str">
            <v/>
          </cell>
          <cell r="H7405" t="str">
            <v/>
          </cell>
          <cell r="I7405"/>
          <cell r="J7405"/>
          <cell r="K7405"/>
          <cell r="L7405"/>
          <cell r="M7405" t="str">
            <v/>
          </cell>
          <cell r="N7405"/>
          <cell r="O7405"/>
          <cell r="P7405"/>
          <cell r="Q7405" t="str">
            <v/>
          </cell>
          <cell r="R7405"/>
          <cell r="S7405" t="str">
            <v/>
          </cell>
          <cell r="T7405"/>
          <cell r="U7405"/>
          <cell r="V7405" t="str">
            <v/>
          </cell>
        </row>
        <row r="7406">
          <cell r="A7406"/>
          <cell r="B7406" t="str">
            <v/>
          </cell>
          <cell r="C7406"/>
          <cell r="D7406" t="str">
            <v/>
          </cell>
          <cell r="E7406" t="str">
            <v/>
          </cell>
          <cell r="F7406" t="str">
            <v/>
          </cell>
          <cell r="G7406" t="str">
            <v/>
          </cell>
          <cell r="H7406" t="str">
            <v/>
          </cell>
          <cell r="I7406"/>
          <cell r="J7406"/>
          <cell r="K7406"/>
          <cell r="L7406"/>
          <cell r="M7406" t="str">
            <v/>
          </cell>
          <cell r="N7406"/>
          <cell r="O7406"/>
          <cell r="P7406"/>
          <cell r="Q7406" t="str">
            <v/>
          </cell>
          <cell r="R7406"/>
          <cell r="S7406" t="str">
            <v/>
          </cell>
          <cell r="T7406"/>
          <cell r="U7406"/>
          <cell r="V7406" t="str">
            <v/>
          </cell>
        </row>
        <row r="7407">
          <cell r="A7407"/>
          <cell r="B7407" t="str">
            <v/>
          </cell>
          <cell r="C7407"/>
          <cell r="D7407" t="str">
            <v/>
          </cell>
          <cell r="E7407" t="str">
            <v/>
          </cell>
          <cell r="F7407" t="str">
            <v/>
          </cell>
          <cell r="G7407" t="str">
            <v/>
          </cell>
          <cell r="H7407" t="str">
            <v/>
          </cell>
          <cell r="I7407"/>
          <cell r="J7407"/>
          <cell r="K7407"/>
          <cell r="L7407"/>
          <cell r="M7407" t="str">
            <v/>
          </cell>
          <cell r="N7407"/>
          <cell r="O7407"/>
          <cell r="P7407"/>
          <cell r="Q7407" t="str">
            <v/>
          </cell>
          <cell r="R7407"/>
          <cell r="S7407" t="str">
            <v/>
          </cell>
          <cell r="T7407"/>
          <cell r="U7407"/>
          <cell r="V7407" t="str">
            <v/>
          </cell>
        </row>
        <row r="7408">
          <cell r="A7408"/>
          <cell r="B7408" t="str">
            <v/>
          </cell>
          <cell r="C7408"/>
          <cell r="D7408" t="str">
            <v/>
          </cell>
          <cell r="E7408" t="str">
            <v/>
          </cell>
          <cell r="F7408" t="str">
            <v/>
          </cell>
          <cell r="G7408" t="str">
            <v/>
          </cell>
          <cell r="H7408" t="str">
            <v/>
          </cell>
          <cell r="I7408"/>
          <cell r="J7408"/>
          <cell r="K7408"/>
          <cell r="L7408"/>
          <cell r="M7408" t="str">
            <v/>
          </cell>
          <cell r="N7408"/>
          <cell r="O7408"/>
          <cell r="P7408"/>
          <cell r="Q7408" t="str">
            <v/>
          </cell>
          <cell r="R7408"/>
          <cell r="S7408" t="str">
            <v/>
          </cell>
          <cell r="T7408"/>
          <cell r="U7408"/>
          <cell r="V7408" t="str">
            <v/>
          </cell>
        </row>
        <row r="7409">
          <cell r="A7409"/>
          <cell r="B7409" t="str">
            <v/>
          </cell>
          <cell r="C7409"/>
          <cell r="D7409" t="str">
            <v/>
          </cell>
          <cell r="E7409" t="str">
            <v/>
          </cell>
          <cell r="F7409" t="str">
            <v/>
          </cell>
          <cell r="G7409" t="str">
            <v/>
          </cell>
          <cell r="H7409" t="str">
            <v/>
          </cell>
          <cell r="I7409"/>
          <cell r="J7409"/>
          <cell r="K7409"/>
          <cell r="L7409"/>
          <cell r="M7409" t="str">
            <v/>
          </cell>
          <cell r="N7409"/>
          <cell r="O7409"/>
          <cell r="P7409"/>
          <cell r="Q7409" t="str">
            <v/>
          </cell>
          <cell r="R7409"/>
          <cell r="S7409" t="str">
            <v/>
          </cell>
          <cell r="T7409"/>
          <cell r="U7409"/>
          <cell r="V7409" t="str">
            <v/>
          </cell>
        </row>
        <row r="7410">
          <cell r="A7410"/>
          <cell r="B7410" t="str">
            <v/>
          </cell>
          <cell r="C7410"/>
          <cell r="D7410" t="str">
            <v/>
          </cell>
          <cell r="E7410" t="str">
            <v/>
          </cell>
          <cell r="F7410" t="str">
            <v/>
          </cell>
          <cell r="G7410" t="str">
            <v/>
          </cell>
          <cell r="H7410" t="str">
            <v/>
          </cell>
          <cell r="I7410"/>
          <cell r="J7410"/>
          <cell r="K7410"/>
          <cell r="L7410"/>
          <cell r="M7410" t="str">
            <v/>
          </cell>
          <cell r="N7410"/>
          <cell r="O7410"/>
          <cell r="P7410"/>
          <cell r="Q7410" t="str">
            <v/>
          </cell>
          <cell r="R7410"/>
          <cell r="S7410" t="str">
            <v/>
          </cell>
          <cell r="T7410"/>
          <cell r="U7410"/>
          <cell r="V7410" t="str">
            <v/>
          </cell>
        </row>
        <row r="7411">
          <cell r="A7411"/>
          <cell r="B7411" t="str">
            <v/>
          </cell>
          <cell r="C7411"/>
          <cell r="D7411" t="str">
            <v/>
          </cell>
          <cell r="E7411" t="str">
            <v/>
          </cell>
          <cell r="F7411" t="str">
            <v/>
          </cell>
          <cell r="G7411" t="str">
            <v/>
          </cell>
          <cell r="H7411" t="str">
            <v/>
          </cell>
          <cell r="I7411"/>
          <cell r="J7411"/>
          <cell r="K7411"/>
          <cell r="L7411"/>
          <cell r="M7411" t="str">
            <v/>
          </cell>
          <cell r="N7411"/>
          <cell r="O7411"/>
          <cell r="P7411"/>
          <cell r="Q7411" t="str">
            <v/>
          </cell>
          <cell r="R7411"/>
          <cell r="S7411" t="str">
            <v/>
          </cell>
          <cell r="T7411"/>
          <cell r="U7411"/>
          <cell r="V7411" t="str">
            <v/>
          </cell>
        </row>
        <row r="7412">
          <cell r="A7412"/>
          <cell r="B7412" t="str">
            <v/>
          </cell>
          <cell r="C7412"/>
          <cell r="D7412" t="str">
            <v/>
          </cell>
          <cell r="E7412" t="str">
            <v/>
          </cell>
          <cell r="F7412" t="str">
            <v/>
          </cell>
          <cell r="G7412" t="str">
            <v/>
          </cell>
          <cell r="H7412" t="str">
            <v/>
          </cell>
          <cell r="I7412"/>
          <cell r="J7412"/>
          <cell r="K7412"/>
          <cell r="L7412"/>
          <cell r="M7412" t="str">
            <v/>
          </cell>
          <cell r="N7412"/>
          <cell r="O7412"/>
          <cell r="P7412"/>
          <cell r="Q7412" t="str">
            <v/>
          </cell>
          <cell r="R7412"/>
          <cell r="S7412" t="str">
            <v/>
          </cell>
          <cell r="T7412"/>
          <cell r="U7412"/>
          <cell r="V7412" t="str">
            <v/>
          </cell>
        </row>
        <row r="7413">
          <cell r="A7413"/>
          <cell r="B7413" t="str">
            <v/>
          </cell>
          <cell r="C7413"/>
          <cell r="D7413" t="str">
            <v/>
          </cell>
          <cell r="E7413" t="str">
            <v/>
          </cell>
          <cell r="F7413" t="str">
            <v/>
          </cell>
          <cell r="G7413" t="str">
            <v/>
          </cell>
          <cell r="H7413" t="str">
            <v/>
          </cell>
          <cell r="I7413"/>
          <cell r="J7413"/>
          <cell r="K7413"/>
          <cell r="L7413"/>
          <cell r="M7413" t="str">
            <v/>
          </cell>
          <cell r="N7413"/>
          <cell r="O7413"/>
          <cell r="P7413"/>
          <cell r="Q7413" t="str">
            <v/>
          </cell>
          <cell r="R7413"/>
          <cell r="S7413" t="str">
            <v/>
          </cell>
          <cell r="T7413"/>
          <cell r="U7413"/>
          <cell r="V7413" t="str">
            <v/>
          </cell>
        </row>
        <row r="7414">
          <cell r="A7414"/>
          <cell r="B7414" t="str">
            <v/>
          </cell>
          <cell r="C7414"/>
          <cell r="D7414" t="str">
            <v/>
          </cell>
          <cell r="E7414" t="str">
            <v/>
          </cell>
          <cell r="F7414" t="str">
            <v/>
          </cell>
          <cell r="G7414" t="str">
            <v/>
          </cell>
          <cell r="H7414" t="str">
            <v/>
          </cell>
          <cell r="I7414"/>
          <cell r="J7414"/>
          <cell r="K7414"/>
          <cell r="L7414"/>
          <cell r="M7414" t="str">
            <v/>
          </cell>
          <cell r="N7414"/>
          <cell r="O7414"/>
          <cell r="P7414"/>
          <cell r="Q7414" t="str">
            <v/>
          </cell>
          <cell r="R7414"/>
          <cell r="S7414" t="str">
            <v/>
          </cell>
          <cell r="T7414"/>
          <cell r="U7414"/>
          <cell r="V7414" t="str">
            <v/>
          </cell>
        </row>
        <row r="7415">
          <cell r="A7415"/>
          <cell r="B7415" t="str">
            <v/>
          </cell>
          <cell r="C7415"/>
          <cell r="D7415" t="str">
            <v/>
          </cell>
          <cell r="E7415" t="str">
            <v/>
          </cell>
          <cell r="F7415" t="str">
            <v/>
          </cell>
          <cell r="G7415" t="str">
            <v/>
          </cell>
          <cell r="H7415" t="str">
            <v/>
          </cell>
          <cell r="I7415"/>
          <cell r="J7415"/>
          <cell r="K7415"/>
          <cell r="L7415"/>
          <cell r="M7415" t="str">
            <v/>
          </cell>
          <cell r="N7415"/>
          <cell r="O7415"/>
          <cell r="P7415"/>
          <cell r="Q7415" t="str">
            <v/>
          </cell>
          <cell r="R7415"/>
          <cell r="S7415" t="str">
            <v/>
          </cell>
          <cell r="T7415"/>
          <cell r="U7415"/>
          <cell r="V7415" t="str">
            <v/>
          </cell>
        </row>
        <row r="7416">
          <cell r="A7416"/>
          <cell r="B7416" t="str">
            <v/>
          </cell>
          <cell r="C7416"/>
          <cell r="D7416" t="str">
            <v/>
          </cell>
          <cell r="E7416" t="str">
            <v/>
          </cell>
          <cell r="F7416" t="str">
            <v/>
          </cell>
          <cell r="G7416" t="str">
            <v/>
          </cell>
          <cell r="H7416" t="str">
            <v/>
          </cell>
          <cell r="I7416"/>
          <cell r="J7416"/>
          <cell r="K7416"/>
          <cell r="L7416"/>
          <cell r="M7416" t="str">
            <v/>
          </cell>
          <cell r="N7416"/>
          <cell r="O7416"/>
          <cell r="P7416"/>
          <cell r="Q7416" t="str">
            <v/>
          </cell>
          <cell r="R7416"/>
          <cell r="S7416" t="str">
            <v/>
          </cell>
          <cell r="T7416"/>
          <cell r="U7416"/>
          <cell r="V7416" t="str">
            <v/>
          </cell>
        </row>
        <row r="7417">
          <cell r="A7417"/>
          <cell r="B7417" t="str">
            <v/>
          </cell>
          <cell r="C7417"/>
          <cell r="D7417" t="str">
            <v/>
          </cell>
          <cell r="E7417" t="str">
            <v/>
          </cell>
          <cell r="F7417" t="str">
            <v/>
          </cell>
          <cell r="G7417" t="str">
            <v/>
          </cell>
          <cell r="H7417" t="str">
            <v/>
          </cell>
          <cell r="I7417"/>
          <cell r="J7417"/>
          <cell r="K7417"/>
          <cell r="L7417"/>
          <cell r="M7417" t="str">
            <v/>
          </cell>
          <cell r="N7417"/>
          <cell r="O7417"/>
          <cell r="P7417"/>
          <cell r="Q7417" t="str">
            <v/>
          </cell>
          <cell r="R7417"/>
          <cell r="S7417" t="str">
            <v/>
          </cell>
          <cell r="T7417"/>
          <cell r="U7417"/>
          <cell r="V7417" t="str">
            <v/>
          </cell>
        </row>
        <row r="7418">
          <cell r="A7418"/>
          <cell r="B7418" t="str">
            <v/>
          </cell>
          <cell r="C7418"/>
          <cell r="D7418" t="str">
            <v/>
          </cell>
          <cell r="E7418" t="str">
            <v/>
          </cell>
          <cell r="F7418" t="str">
            <v/>
          </cell>
          <cell r="G7418" t="str">
            <v/>
          </cell>
          <cell r="H7418" t="str">
            <v/>
          </cell>
          <cell r="I7418"/>
          <cell r="J7418"/>
          <cell r="K7418"/>
          <cell r="L7418"/>
          <cell r="M7418" t="str">
            <v/>
          </cell>
          <cell r="N7418"/>
          <cell r="O7418"/>
          <cell r="P7418"/>
          <cell r="Q7418" t="str">
            <v/>
          </cell>
          <cell r="R7418"/>
          <cell r="S7418" t="str">
            <v/>
          </cell>
          <cell r="T7418"/>
          <cell r="U7418"/>
          <cell r="V7418" t="str">
            <v/>
          </cell>
        </row>
        <row r="7419">
          <cell r="A7419"/>
          <cell r="B7419" t="str">
            <v/>
          </cell>
          <cell r="C7419"/>
          <cell r="D7419" t="str">
            <v/>
          </cell>
          <cell r="E7419" t="str">
            <v/>
          </cell>
          <cell r="F7419" t="str">
            <v/>
          </cell>
          <cell r="G7419" t="str">
            <v/>
          </cell>
          <cell r="H7419" t="str">
            <v/>
          </cell>
          <cell r="I7419"/>
          <cell r="J7419"/>
          <cell r="K7419"/>
          <cell r="L7419"/>
          <cell r="M7419" t="str">
            <v/>
          </cell>
          <cell r="N7419"/>
          <cell r="O7419"/>
          <cell r="P7419"/>
          <cell r="Q7419" t="str">
            <v/>
          </cell>
          <cell r="R7419"/>
          <cell r="S7419" t="str">
            <v/>
          </cell>
          <cell r="T7419"/>
          <cell r="U7419"/>
          <cell r="V7419" t="str">
            <v/>
          </cell>
        </row>
        <row r="7420">
          <cell r="A7420"/>
          <cell r="B7420" t="str">
            <v/>
          </cell>
          <cell r="C7420"/>
          <cell r="D7420" t="str">
            <v/>
          </cell>
          <cell r="E7420" t="str">
            <v/>
          </cell>
          <cell r="F7420" t="str">
            <v/>
          </cell>
          <cell r="G7420" t="str">
            <v/>
          </cell>
          <cell r="H7420" t="str">
            <v/>
          </cell>
          <cell r="I7420"/>
          <cell r="J7420"/>
          <cell r="K7420"/>
          <cell r="L7420"/>
          <cell r="M7420" t="str">
            <v/>
          </cell>
          <cell r="N7420"/>
          <cell r="O7420"/>
          <cell r="P7420"/>
          <cell r="Q7420" t="str">
            <v/>
          </cell>
          <cell r="R7420"/>
          <cell r="S7420" t="str">
            <v/>
          </cell>
          <cell r="T7420"/>
          <cell r="U7420"/>
          <cell r="V7420" t="str">
            <v/>
          </cell>
        </row>
        <row r="7421">
          <cell r="A7421"/>
          <cell r="B7421" t="str">
            <v/>
          </cell>
          <cell r="C7421"/>
          <cell r="D7421" t="str">
            <v/>
          </cell>
          <cell r="E7421" t="str">
            <v/>
          </cell>
          <cell r="F7421" t="str">
            <v/>
          </cell>
          <cell r="G7421" t="str">
            <v/>
          </cell>
          <cell r="H7421" t="str">
            <v/>
          </cell>
          <cell r="I7421"/>
          <cell r="J7421"/>
          <cell r="K7421"/>
          <cell r="L7421"/>
          <cell r="M7421" t="str">
            <v/>
          </cell>
          <cell r="N7421"/>
          <cell r="O7421"/>
          <cell r="P7421"/>
          <cell r="Q7421" t="str">
            <v/>
          </cell>
          <cell r="R7421"/>
          <cell r="S7421" t="str">
            <v/>
          </cell>
          <cell r="T7421"/>
          <cell r="U7421"/>
          <cell r="V7421" t="str">
            <v/>
          </cell>
        </row>
        <row r="7422">
          <cell r="A7422"/>
          <cell r="B7422" t="str">
            <v/>
          </cell>
          <cell r="C7422"/>
          <cell r="D7422" t="str">
            <v/>
          </cell>
          <cell r="E7422" t="str">
            <v/>
          </cell>
          <cell r="F7422" t="str">
            <v/>
          </cell>
          <cell r="G7422" t="str">
            <v/>
          </cell>
          <cell r="H7422" t="str">
            <v/>
          </cell>
          <cell r="I7422"/>
          <cell r="J7422"/>
          <cell r="K7422"/>
          <cell r="L7422"/>
          <cell r="M7422" t="str">
            <v/>
          </cell>
          <cell r="N7422"/>
          <cell r="O7422"/>
          <cell r="P7422"/>
          <cell r="Q7422" t="str">
            <v/>
          </cell>
          <cell r="R7422"/>
          <cell r="S7422" t="str">
            <v/>
          </cell>
          <cell r="T7422"/>
          <cell r="U7422"/>
          <cell r="V7422" t="str">
            <v/>
          </cell>
        </row>
        <row r="7423">
          <cell r="A7423"/>
          <cell r="B7423" t="str">
            <v/>
          </cell>
          <cell r="C7423"/>
          <cell r="D7423" t="str">
            <v/>
          </cell>
          <cell r="E7423" t="str">
            <v/>
          </cell>
          <cell r="F7423" t="str">
            <v/>
          </cell>
          <cell r="G7423" t="str">
            <v/>
          </cell>
          <cell r="H7423" t="str">
            <v/>
          </cell>
          <cell r="I7423"/>
          <cell r="J7423"/>
          <cell r="K7423"/>
          <cell r="L7423"/>
          <cell r="M7423" t="str">
            <v/>
          </cell>
          <cell r="N7423"/>
          <cell r="O7423"/>
          <cell r="P7423"/>
          <cell r="Q7423" t="str">
            <v/>
          </cell>
          <cell r="R7423"/>
          <cell r="S7423" t="str">
            <v/>
          </cell>
          <cell r="T7423"/>
          <cell r="U7423"/>
          <cell r="V7423" t="str">
            <v/>
          </cell>
        </row>
        <row r="7424">
          <cell r="A7424"/>
          <cell r="B7424" t="str">
            <v/>
          </cell>
          <cell r="C7424"/>
          <cell r="D7424" t="str">
            <v/>
          </cell>
          <cell r="E7424" t="str">
            <v/>
          </cell>
          <cell r="F7424" t="str">
            <v/>
          </cell>
          <cell r="G7424" t="str">
            <v/>
          </cell>
          <cell r="H7424" t="str">
            <v/>
          </cell>
          <cell r="I7424"/>
          <cell r="J7424"/>
          <cell r="K7424"/>
          <cell r="L7424"/>
          <cell r="M7424" t="str">
            <v/>
          </cell>
          <cell r="N7424"/>
          <cell r="O7424"/>
          <cell r="P7424"/>
          <cell r="Q7424" t="str">
            <v/>
          </cell>
          <cell r="R7424"/>
          <cell r="S7424" t="str">
            <v/>
          </cell>
          <cell r="T7424"/>
          <cell r="U7424"/>
          <cell r="V7424" t="str">
            <v/>
          </cell>
        </row>
        <row r="7425">
          <cell r="A7425"/>
          <cell r="B7425" t="str">
            <v/>
          </cell>
          <cell r="C7425"/>
          <cell r="D7425" t="str">
            <v/>
          </cell>
          <cell r="E7425" t="str">
            <v/>
          </cell>
          <cell r="F7425" t="str">
            <v/>
          </cell>
          <cell r="G7425" t="str">
            <v/>
          </cell>
          <cell r="H7425" t="str">
            <v/>
          </cell>
          <cell r="I7425"/>
          <cell r="J7425"/>
          <cell r="K7425"/>
          <cell r="L7425"/>
          <cell r="M7425" t="str">
            <v/>
          </cell>
          <cell r="N7425"/>
          <cell r="O7425"/>
          <cell r="P7425"/>
          <cell r="Q7425" t="str">
            <v/>
          </cell>
          <cell r="R7425"/>
          <cell r="S7425" t="str">
            <v/>
          </cell>
          <cell r="T7425"/>
          <cell r="U7425"/>
          <cell r="V7425" t="str">
            <v/>
          </cell>
        </row>
        <row r="7426">
          <cell r="A7426"/>
          <cell r="B7426" t="str">
            <v/>
          </cell>
          <cell r="C7426"/>
          <cell r="D7426" t="str">
            <v/>
          </cell>
          <cell r="E7426" t="str">
            <v/>
          </cell>
          <cell r="F7426" t="str">
            <v/>
          </cell>
          <cell r="G7426" t="str">
            <v/>
          </cell>
          <cell r="H7426" t="str">
            <v/>
          </cell>
          <cell r="I7426"/>
          <cell r="J7426"/>
          <cell r="K7426"/>
          <cell r="L7426"/>
          <cell r="M7426" t="str">
            <v/>
          </cell>
          <cell r="N7426"/>
          <cell r="O7426"/>
          <cell r="P7426"/>
          <cell r="Q7426" t="str">
            <v/>
          </cell>
          <cell r="R7426"/>
          <cell r="S7426" t="str">
            <v/>
          </cell>
          <cell r="T7426"/>
          <cell r="U7426"/>
          <cell r="V7426" t="str">
            <v/>
          </cell>
        </row>
        <row r="7427">
          <cell r="A7427"/>
          <cell r="B7427" t="str">
            <v/>
          </cell>
          <cell r="C7427"/>
          <cell r="D7427" t="str">
            <v/>
          </cell>
          <cell r="E7427" t="str">
            <v/>
          </cell>
          <cell r="F7427" t="str">
            <v/>
          </cell>
          <cell r="G7427" t="str">
            <v/>
          </cell>
          <cell r="H7427" t="str">
            <v/>
          </cell>
          <cell r="I7427"/>
          <cell r="J7427"/>
          <cell r="K7427"/>
          <cell r="L7427"/>
          <cell r="M7427" t="str">
            <v/>
          </cell>
          <cell r="N7427"/>
          <cell r="O7427"/>
          <cell r="P7427"/>
          <cell r="Q7427" t="str">
            <v/>
          </cell>
          <cell r="R7427"/>
          <cell r="S7427" t="str">
            <v/>
          </cell>
          <cell r="T7427"/>
          <cell r="U7427"/>
          <cell r="V7427" t="str">
            <v/>
          </cell>
        </row>
        <row r="7428">
          <cell r="A7428"/>
          <cell r="B7428" t="str">
            <v/>
          </cell>
          <cell r="C7428"/>
          <cell r="D7428" t="str">
            <v/>
          </cell>
          <cell r="E7428" t="str">
            <v/>
          </cell>
          <cell r="F7428" t="str">
            <v/>
          </cell>
          <cell r="G7428" t="str">
            <v/>
          </cell>
          <cell r="H7428" t="str">
            <v/>
          </cell>
          <cell r="I7428"/>
          <cell r="J7428"/>
          <cell r="K7428"/>
          <cell r="L7428"/>
          <cell r="M7428" t="str">
            <v/>
          </cell>
          <cell r="N7428"/>
          <cell r="O7428"/>
          <cell r="P7428"/>
          <cell r="Q7428" t="str">
            <v/>
          </cell>
          <cell r="R7428"/>
          <cell r="S7428" t="str">
            <v/>
          </cell>
          <cell r="T7428"/>
          <cell r="U7428"/>
          <cell r="V7428" t="str">
            <v/>
          </cell>
        </row>
        <row r="7429">
          <cell r="A7429"/>
          <cell r="B7429" t="str">
            <v/>
          </cell>
          <cell r="C7429"/>
          <cell r="D7429" t="str">
            <v/>
          </cell>
          <cell r="E7429" t="str">
            <v/>
          </cell>
          <cell r="F7429" t="str">
            <v/>
          </cell>
          <cell r="G7429" t="str">
            <v/>
          </cell>
          <cell r="H7429" t="str">
            <v/>
          </cell>
          <cell r="I7429"/>
          <cell r="J7429"/>
          <cell r="K7429"/>
          <cell r="L7429"/>
          <cell r="M7429" t="str">
            <v/>
          </cell>
          <cell r="N7429"/>
          <cell r="O7429"/>
          <cell r="P7429"/>
          <cell r="Q7429" t="str">
            <v/>
          </cell>
          <cell r="R7429"/>
          <cell r="S7429" t="str">
            <v/>
          </cell>
          <cell r="T7429"/>
          <cell r="U7429"/>
          <cell r="V7429" t="str">
            <v/>
          </cell>
        </row>
        <row r="7430">
          <cell r="A7430"/>
          <cell r="B7430" t="str">
            <v/>
          </cell>
          <cell r="C7430"/>
          <cell r="D7430" t="str">
            <v/>
          </cell>
          <cell r="E7430" t="str">
            <v/>
          </cell>
          <cell r="F7430" t="str">
            <v/>
          </cell>
          <cell r="G7430" t="str">
            <v/>
          </cell>
          <cell r="H7430" t="str">
            <v/>
          </cell>
          <cell r="I7430"/>
          <cell r="J7430"/>
          <cell r="K7430"/>
          <cell r="L7430"/>
          <cell r="M7430" t="str">
            <v/>
          </cell>
          <cell r="N7430"/>
          <cell r="O7430"/>
          <cell r="P7430"/>
          <cell r="Q7430" t="str">
            <v/>
          </cell>
          <cell r="R7430"/>
          <cell r="S7430" t="str">
            <v/>
          </cell>
          <cell r="T7430"/>
          <cell r="U7430"/>
          <cell r="V7430" t="str">
            <v/>
          </cell>
        </row>
        <row r="7431">
          <cell r="A7431"/>
          <cell r="B7431" t="str">
            <v/>
          </cell>
          <cell r="C7431"/>
          <cell r="D7431" t="str">
            <v/>
          </cell>
          <cell r="E7431" t="str">
            <v/>
          </cell>
          <cell r="F7431" t="str">
            <v/>
          </cell>
          <cell r="G7431" t="str">
            <v/>
          </cell>
          <cell r="H7431" t="str">
            <v/>
          </cell>
          <cell r="I7431"/>
          <cell r="J7431"/>
          <cell r="K7431"/>
          <cell r="L7431"/>
          <cell r="M7431" t="str">
            <v/>
          </cell>
          <cell r="N7431"/>
          <cell r="O7431"/>
          <cell r="P7431"/>
          <cell r="Q7431" t="str">
            <v/>
          </cell>
          <cell r="R7431"/>
          <cell r="S7431" t="str">
            <v/>
          </cell>
          <cell r="T7431"/>
          <cell r="U7431"/>
          <cell r="V7431" t="str">
            <v/>
          </cell>
        </row>
        <row r="7432">
          <cell r="A7432"/>
          <cell r="B7432" t="str">
            <v/>
          </cell>
          <cell r="C7432"/>
          <cell r="D7432" t="str">
            <v/>
          </cell>
          <cell r="E7432" t="str">
            <v/>
          </cell>
          <cell r="F7432" t="str">
            <v/>
          </cell>
          <cell r="G7432" t="str">
            <v/>
          </cell>
          <cell r="H7432" t="str">
            <v/>
          </cell>
          <cell r="I7432"/>
          <cell r="J7432"/>
          <cell r="K7432"/>
          <cell r="L7432"/>
          <cell r="M7432" t="str">
            <v/>
          </cell>
          <cell r="N7432"/>
          <cell r="O7432"/>
          <cell r="P7432"/>
          <cell r="Q7432" t="str">
            <v/>
          </cell>
          <cell r="R7432"/>
          <cell r="S7432" t="str">
            <v/>
          </cell>
          <cell r="T7432"/>
          <cell r="U7432"/>
          <cell r="V7432" t="str">
            <v/>
          </cell>
        </row>
        <row r="7433">
          <cell r="A7433"/>
          <cell r="B7433" t="str">
            <v/>
          </cell>
          <cell r="C7433"/>
          <cell r="D7433" t="str">
            <v/>
          </cell>
          <cell r="E7433" t="str">
            <v/>
          </cell>
          <cell r="F7433" t="str">
            <v/>
          </cell>
          <cell r="G7433" t="str">
            <v/>
          </cell>
          <cell r="H7433" t="str">
            <v/>
          </cell>
          <cell r="I7433"/>
          <cell r="J7433"/>
          <cell r="K7433"/>
          <cell r="L7433"/>
          <cell r="M7433" t="str">
            <v/>
          </cell>
          <cell r="N7433"/>
          <cell r="O7433"/>
          <cell r="P7433"/>
          <cell r="Q7433" t="str">
            <v/>
          </cell>
          <cell r="R7433"/>
          <cell r="S7433" t="str">
            <v/>
          </cell>
          <cell r="T7433"/>
          <cell r="U7433"/>
          <cell r="V7433" t="str">
            <v/>
          </cell>
        </row>
        <row r="7434">
          <cell r="A7434"/>
          <cell r="B7434" t="str">
            <v/>
          </cell>
          <cell r="C7434"/>
          <cell r="D7434" t="str">
            <v/>
          </cell>
          <cell r="E7434" t="str">
            <v/>
          </cell>
          <cell r="F7434" t="str">
            <v/>
          </cell>
          <cell r="G7434" t="str">
            <v/>
          </cell>
          <cell r="H7434" t="str">
            <v/>
          </cell>
          <cell r="I7434"/>
          <cell r="J7434"/>
          <cell r="K7434"/>
          <cell r="L7434"/>
          <cell r="M7434" t="str">
            <v/>
          </cell>
          <cell r="N7434"/>
          <cell r="O7434"/>
          <cell r="P7434"/>
          <cell r="Q7434" t="str">
            <v/>
          </cell>
          <cell r="R7434"/>
          <cell r="S7434" t="str">
            <v/>
          </cell>
          <cell r="T7434"/>
          <cell r="U7434"/>
          <cell r="V7434" t="str">
            <v/>
          </cell>
        </row>
        <row r="7435">
          <cell r="A7435"/>
          <cell r="B7435" t="str">
            <v/>
          </cell>
          <cell r="C7435"/>
          <cell r="D7435" t="str">
            <v/>
          </cell>
          <cell r="E7435" t="str">
            <v/>
          </cell>
          <cell r="F7435" t="str">
            <v/>
          </cell>
          <cell r="G7435" t="str">
            <v/>
          </cell>
          <cell r="H7435" t="str">
            <v/>
          </cell>
          <cell r="I7435"/>
          <cell r="J7435"/>
          <cell r="K7435"/>
          <cell r="L7435"/>
          <cell r="M7435" t="str">
            <v/>
          </cell>
          <cell r="N7435"/>
          <cell r="O7435"/>
          <cell r="P7435"/>
          <cell r="Q7435" t="str">
            <v/>
          </cell>
          <cell r="R7435"/>
          <cell r="S7435" t="str">
            <v/>
          </cell>
          <cell r="T7435"/>
          <cell r="U7435"/>
          <cell r="V7435" t="str">
            <v/>
          </cell>
        </row>
        <row r="7436">
          <cell r="A7436"/>
          <cell r="B7436" t="str">
            <v/>
          </cell>
          <cell r="C7436"/>
          <cell r="D7436" t="str">
            <v/>
          </cell>
          <cell r="E7436" t="str">
            <v/>
          </cell>
          <cell r="F7436" t="str">
            <v/>
          </cell>
          <cell r="G7436" t="str">
            <v/>
          </cell>
          <cell r="H7436" t="str">
            <v/>
          </cell>
          <cell r="I7436"/>
          <cell r="J7436"/>
          <cell r="K7436"/>
          <cell r="L7436"/>
          <cell r="M7436" t="str">
            <v/>
          </cell>
          <cell r="N7436"/>
          <cell r="O7436"/>
          <cell r="P7436"/>
          <cell r="Q7436" t="str">
            <v/>
          </cell>
          <cell r="R7436"/>
          <cell r="S7436" t="str">
            <v/>
          </cell>
          <cell r="T7436"/>
          <cell r="U7436"/>
          <cell r="V7436" t="str">
            <v/>
          </cell>
        </row>
        <row r="7437">
          <cell r="A7437"/>
          <cell r="B7437" t="str">
            <v/>
          </cell>
          <cell r="C7437"/>
          <cell r="D7437" t="str">
            <v/>
          </cell>
          <cell r="E7437" t="str">
            <v/>
          </cell>
          <cell r="F7437" t="str">
            <v/>
          </cell>
          <cell r="G7437" t="str">
            <v/>
          </cell>
          <cell r="H7437" t="str">
            <v/>
          </cell>
          <cell r="I7437"/>
          <cell r="J7437"/>
          <cell r="K7437"/>
          <cell r="L7437"/>
          <cell r="M7437" t="str">
            <v/>
          </cell>
          <cell r="N7437"/>
          <cell r="O7437"/>
          <cell r="P7437"/>
          <cell r="Q7437" t="str">
            <v/>
          </cell>
          <cell r="R7437"/>
          <cell r="S7437" t="str">
            <v/>
          </cell>
          <cell r="T7437"/>
          <cell r="U7437"/>
          <cell r="V7437" t="str">
            <v/>
          </cell>
        </row>
        <row r="7438">
          <cell r="A7438"/>
          <cell r="B7438" t="str">
            <v/>
          </cell>
          <cell r="C7438"/>
          <cell r="D7438" t="str">
            <v/>
          </cell>
          <cell r="E7438" t="str">
            <v/>
          </cell>
          <cell r="F7438" t="str">
            <v/>
          </cell>
          <cell r="G7438" t="str">
            <v/>
          </cell>
          <cell r="H7438" t="str">
            <v/>
          </cell>
          <cell r="I7438"/>
          <cell r="J7438"/>
          <cell r="K7438"/>
          <cell r="L7438"/>
          <cell r="M7438" t="str">
            <v/>
          </cell>
          <cell r="N7438"/>
          <cell r="O7438"/>
          <cell r="P7438"/>
          <cell r="Q7438" t="str">
            <v/>
          </cell>
          <cell r="R7438"/>
          <cell r="S7438" t="str">
            <v/>
          </cell>
          <cell r="T7438"/>
          <cell r="U7438"/>
          <cell r="V7438" t="str">
            <v/>
          </cell>
        </row>
        <row r="7439">
          <cell r="A7439"/>
          <cell r="B7439" t="str">
            <v/>
          </cell>
          <cell r="C7439"/>
          <cell r="D7439" t="str">
            <v/>
          </cell>
          <cell r="E7439" t="str">
            <v/>
          </cell>
          <cell r="F7439" t="str">
            <v/>
          </cell>
          <cell r="G7439" t="str">
            <v/>
          </cell>
          <cell r="H7439" t="str">
            <v/>
          </cell>
          <cell r="I7439"/>
          <cell r="J7439"/>
          <cell r="K7439"/>
          <cell r="L7439"/>
          <cell r="M7439" t="str">
            <v/>
          </cell>
          <cell r="N7439"/>
          <cell r="O7439"/>
          <cell r="P7439"/>
          <cell r="Q7439" t="str">
            <v/>
          </cell>
          <cell r="R7439"/>
          <cell r="S7439" t="str">
            <v/>
          </cell>
          <cell r="T7439"/>
          <cell r="U7439"/>
          <cell r="V7439" t="str">
            <v/>
          </cell>
        </row>
        <row r="7440">
          <cell r="A7440"/>
          <cell r="B7440" t="str">
            <v/>
          </cell>
          <cell r="C7440"/>
          <cell r="D7440" t="str">
            <v/>
          </cell>
          <cell r="E7440" t="str">
            <v/>
          </cell>
          <cell r="F7440" t="str">
            <v/>
          </cell>
          <cell r="G7440" t="str">
            <v/>
          </cell>
          <cell r="H7440" t="str">
            <v/>
          </cell>
          <cell r="I7440"/>
          <cell r="J7440"/>
          <cell r="K7440"/>
          <cell r="L7440"/>
          <cell r="M7440" t="str">
            <v/>
          </cell>
          <cell r="N7440"/>
          <cell r="O7440"/>
          <cell r="P7440"/>
          <cell r="Q7440" t="str">
            <v/>
          </cell>
          <cell r="R7440"/>
          <cell r="S7440" t="str">
            <v/>
          </cell>
          <cell r="T7440"/>
          <cell r="U7440"/>
          <cell r="V7440" t="str">
            <v/>
          </cell>
        </row>
        <row r="7441">
          <cell r="A7441"/>
          <cell r="B7441" t="str">
            <v/>
          </cell>
          <cell r="C7441"/>
          <cell r="D7441" t="str">
            <v/>
          </cell>
          <cell r="E7441" t="str">
            <v/>
          </cell>
          <cell r="F7441" t="str">
            <v/>
          </cell>
          <cell r="G7441" t="str">
            <v/>
          </cell>
          <cell r="H7441" t="str">
            <v/>
          </cell>
          <cell r="I7441"/>
          <cell r="J7441"/>
          <cell r="K7441"/>
          <cell r="L7441"/>
          <cell r="M7441" t="str">
            <v/>
          </cell>
          <cell r="N7441"/>
          <cell r="O7441"/>
          <cell r="P7441"/>
          <cell r="Q7441" t="str">
            <v/>
          </cell>
          <cell r="R7441"/>
          <cell r="S7441" t="str">
            <v/>
          </cell>
          <cell r="T7441"/>
          <cell r="U7441"/>
          <cell r="V7441" t="str">
            <v/>
          </cell>
        </row>
        <row r="7442">
          <cell r="A7442"/>
          <cell r="B7442" t="str">
            <v/>
          </cell>
          <cell r="C7442"/>
          <cell r="D7442" t="str">
            <v/>
          </cell>
          <cell r="E7442" t="str">
            <v/>
          </cell>
          <cell r="F7442" t="str">
            <v/>
          </cell>
          <cell r="G7442" t="str">
            <v/>
          </cell>
          <cell r="H7442" t="str">
            <v/>
          </cell>
          <cell r="I7442"/>
          <cell r="J7442"/>
          <cell r="K7442"/>
          <cell r="L7442"/>
          <cell r="M7442" t="str">
            <v/>
          </cell>
          <cell r="N7442"/>
          <cell r="O7442"/>
          <cell r="P7442"/>
          <cell r="Q7442" t="str">
            <v/>
          </cell>
          <cell r="R7442"/>
          <cell r="S7442" t="str">
            <v/>
          </cell>
          <cell r="T7442"/>
          <cell r="U7442"/>
          <cell r="V7442" t="str">
            <v/>
          </cell>
        </row>
        <row r="7443">
          <cell r="A7443"/>
          <cell r="B7443" t="str">
            <v/>
          </cell>
          <cell r="C7443"/>
          <cell r="D7443" t="str">
            <v/>
          </cell>
          <cell r="E7443" t="str">
            <v/>
          </cell>
          <cell r="F7443" t="str">
            <v/>
          </cell>
          <cell r="G7443" t="str">
            <v/>
          </cell>
          <cell r="H7443" t="str">
            <v/>
          </cell>
          <cell r="I7443"/>
          <cell r="J7443"/>
          <cell r="K7443"/>
          <cell r="L7443"/>
          <cell r="M7443" t="str">
            <v/>
          </cell>
          <cell r="N7443"/>
          <cell r="O7443"/>
          <cell r="P7443"/>
          <cell r="Q7443" t="str">
            <v/>
          </cell>
          <cell r="R7443"/>
          <cell r="S7443" t="str">
            <v/>
          </cell>
          <cell r="T7443"/>
          <cell r="U7443"/>
          <cell r="V7443" t="str">
            <v/>
          </cell>
        </row>
        <row r="7444">
          <cell r="A7444"/>
          <cell r="B7444" t="str">
            <v/>
          </cell>
          <cell r="C7444"/>
          <cell r="D7444" t="str">
            <v/>
          </cell>
          <cell r="E7444" t="str">
            <v/>
          </cell>
          <cell r="F7444" t="str">
            <v/>
          </cell>
          <cell r="G7444" t="str">
            <v/>
          </cell>
          <cell r="H7444" t="str">
            <v/>
          </cell>
          <cell r="I7444"/>
          <cell r="J7444"/>
          <cell r="K7444"/>
          <cell r="L7444"/>
          <cell r="M7444" t="str">
            <v/>
          </cell>
          <cell r="N7444"/>
          <cell r="O7444"/>
          <cell r="P7444"/>
          <cell r="Q7444" t="str">
            <v/>
          </cell>
          <cell r="R7444"/>
          <cell r="S7444" t="str">
            <v/>
          </cell>
          <cell r="T7444"/>
          <cell r="U7444"/>
          <cell r="V7444" t="str">
            <v/>
          </cell>
        </row>
        <row r="7445">
          <cell r="A7445"/>
          <cell r="B7445" t="str">
            <v/>
          </cell>
          <cell r="C7445"/>
          <cell r="D7445" t="str">
            <v/>
          </cell>
          <cell r="E7445" t="str">
            <v/>
          </cell>
          <cell r="F7445" t="str">
            <v/>
          </cell>
          <cell r="G7445" t="str">
            <v/>
          </cell>
          <cell r="H7445" t="str">
            <v/>
          </cell>
          <cell r="I7445"/>
          <cell r="J7445"/>
          <cell r="K7445"/>
          <cell r="L7445"/>
          <cell r="M7445" t="str">
            <v/>
          </cell>
          <cell r="N7445"/>
          <cell r="O7445"/>
          <cell r="P7445"/>
          <cell r="Q7445" t="str">
            <v/>
          </cell>
          <cell r="R7445"/>
          <cell r="S7445" t="str">
            <v/>
          </cell>
          <cell r="T7445"/>
          <cell r="U7445"/>
          <cell r="V7445" t="str">
            <v/>
          </cell>
        </row>
        <row r="7446">
          <cell r="A7446"/>
          <cell r="B7446" t="str">
            <v/>
          </cell>
          <cell r="C7446"/>
          <cell r="D7446" t="str">
            <v/>
          </cell>
          <cell r="E7446" t="str">
            <v/>
          </cell>
          <cell r="F7446" t="str">
            <v/>
          </cell>
          <cell r="G7446" t="str">
            <v/>
          </cell>
          <cell r="H7446" t="str">
            <v/>
          </cell>
          <cell r="I7446"/>
          <cell r="J7446"/>
          <cell r="K7446"/>
          <cell r="L7446"/>
          <cell r="M7446" t="str">
            <v/>
          </cell>
          <cell r="N7446"/>
          <cell r="O7446"/>
          <cell r="P7446"/>
          <cell r="Q7446" t="str">
            <v/>
          </cell>
          <cell r="R7446"/>
          <cell r="S7446" t="str">
            <v/>
          </cell>
          <cell r="T7446"/>
          <cell r="U7446"/>
          <cell r="V7446" t="str">
            <v/>
          </cell>
        </row>
        <row r="7447">
          <cell r="A7447"/>
          <cell r="B7447" t="str">
            <v/>
          </cell>
          <cell r="C7447"/>
          <cell r="D7447" t="str">
            <v/>
          </cell>
          <cell r="E7447" t="str">
            <v/>
          </cell>
          <cell r="F7447" t="str">
            <v/>
          </cell>
          <cell r="G7447" t="str">
            <v/>
          </cell>
          <cell r="H7447" t="str">
            <v/>
          </cell>
          <cell r="I7447"/>
          <cell r="J7447"/>
          <cell r="K7447"/>
          <cell r="L7447"/>
          <cell r="M7447" t="str">
            <v/>
          </cell>
          <cell r="N7447"/>
          <cell r="O7447"/>
          <cell r="P7447"/>
          <cell r="Q7447" t="str">
            <v/>
          </cell>
          <cell r="R7447"/>
          <cell r="S7447" t="str">
            <v/>
          </cell>
          <cell r="T7447"/>
          <cell r="U7447"/>
          <cell r="V7447" t="str">
            <v/>
          </cell>
        </row>
        <row r="7448">
          <cell r="A7448"/>
          <cell r="B7448" t="str">
            <v/>
          </cell>
          <cell r="C7448"/>
          <cell r="D7448" t="str">
            <v/>
          </cell>
          <cell r="E7448" t="str">
            <v/>
          </cell>
          <cell r="F7448" t="str">
            <v/>
          </cell>
          <cell r="G7448" t="str">
            <v/>
          </cell>
          <cell r="H7448" t="str">
            <v/>
          </cell>
          <cell r="I7448"/>
          <cell r="J7448"/>
          <cell r="K7448"/>
          <cell r="L7448"/>
          <cell r="M7448" t="str">
            <v/>
          </cell>
          <cell r="N7448"/>
          <cell r="O7448"/>
          <cell r="P7448"/>
          <cell r="Q7448" t="str">
            <v/>
          </cell>
          <cell r="R7448"/>
          <cell r="S7448" t="str">
            <v/>
          </cell>
          <cell r="T7448"/>
          <cell r="U7448"/>
          <cell r="V7448" t="str">
            <v/>
          </cell>
        </row>
        <row r="7449">
          <cell r="A7449"/>
          <cell r="B7449" t="str">
            <v/>
          </cell>
          <cell r="C7449"/>
          <cell r="D7449" t="str">
            <v/>
          </cell>
          <cell r="E7449" t="str">
            <v/>
          </cell>
          <cell r="F7449" t="str">
            <v/>
          </cell>
          <cell r="G7449" t="str">
            <v/>
          </cell>
          <cell r="H7449" t="str">
            <v/>
          </cell>
          <cell r="I7449"/>
          <cell r="J7449"/>
          <cell r="K7449"/>
          <cell r="L7449"/>
          <cell r="M7449" t="str">
            <v/>
          </cell>
          <cell r="N7449"/>
          <cell r="O7449"/>
          <cell r="P7449"/>
          <cell r="Q7449" t="str">
            <v/>
          </cell>
          <cell r="R7449"/>
          <cell r="S7449" t="str">
            <v/>
          </cell>
          <cell r="T7449"/>
          <cell r="U7449"/>
          <cell r="V7449" t="str">
            <v/>
          </cell>
        </row>
        <row r="7450">
          <cell r="A7450"/>
          <cell r="B7450" t="str">
            <v/>
          </cell>
          <cell r="C7450"/>
          <cell r="D7450" t="str">
            <v/>
          </cell>
          <cell r="E7450" t="str">
            <v/>
          </cell>
          <cell r="F7450" t="str">
            <v/>
          </cell>
          <cell r="G7450" t="str">
            <v/>
          </cell>
          <cell r="H7450" t="str">
            <v/>
          </cell>
          <cell r="I7450"/>
          <cell r="J7450"/>
          <cell r="K7450"/>
          <cell r="L7450"/>
          <cell r="M7450" t="str">
            <v/>
          </cell>
          <cell r="N7450"/>
          <cell r="O7450"/>
          <cell r="P7450"/>
          <cell r="Q7450" t="str">
            <v/>
          </cell>
          <cell r="R7450"/>
          <cell r="S7450" t="str">
            <v/>
          </cell>
          <cell r="T7450"/>
          <cell r="U7450"/>
          <cell r="V7450" t="str">
            <v/>
          </cell>
        </row>
        <row r="7451">
          <cell r="A7451"/>
          <cell r="B7451" t="str">
            <v/>
          </cell>
          <cell r="C7451"/>
          <cell r="D7451" t="str">
            <v/>
          </cell>
          <cell r="E7451" t="str">
            <v/>
          </cell>
          <cell r="F7451" t="str">
            <v/>
          </cell>
          <cell r="G7451" t="str">
            <v/>
          </cell>
          <cell r="H7451" t="str">
            <v/>
          </cell>
          <cell r="I7451"/>
          <cell r="J7451"/>
          <cell r="K7451"/>
          <cell r="L7451"/>
          <cell r="M7451" t="str">
            <v/>
          </cell>
          <cell r="N7451"/>
          <cell r="O7451"/>
          <cell r="P7451"/>
          <cell r="Q7451" t="str">
            <v/>
          </cell>
          <cell r="R7451"/>
          <cell r="S7451" t="str">
            <v/>
          </cell>
          <cell r="T7451"/>
          <cell r="U7451"/>
          <cell r="V7451" t="str">
            <v/>
          </cell>
        </row>
        <row r="7452">
          <cell r="A7452"/>
          <cell r="B7452" t="str">
            <v/>
          </cell>
          <cell r="C7452"/>
          <cell r="D7452" t="str">
            <v/>
          </cell>
          <cell r="E7452" t="str">
            <v/>
          </cell>
          <cell r="F7452" t="str">
            <v/>
          </cell>
          <cell r="G7452" t="str">
            <v/>
          </cell>
          <cell r="H7452" t="str">
            <v/>
          </cell>
          <cell r="I7452"/>
          <cell r="J7452"/>
          <cell r="K7452"/>
          <cell r="L7452"/>
          <cell r="M7452" t="str">
            <v/>
          </cell>
          <cell r="N7452"/>
          <cell r="O7452"/>
          <cell r="P7452"/>
          <cell r="Q7452" t="str">
            <v/>
          </cell>
          <cell r="R7452"/>
          <cell r="S7452" t="str">
            <v/>
          </cell>
          <cell r="T7452"/>
          <cell r="U7452"/>
          <cell r="V7452" t="str">
            <v/>
          </cell>
        </row>
        <row r="7453">
          <cell r="A7453"/>
          <cell r="B7453" t="str">
            <v/>
          </cell>
          <cell r="C7453"/>
          <cell r="D7453" t="str">
            <v/>
          </cell>
          <cell r="E7453" t="str">
            <v/>
          </cell>
          <cell r="F7453" t="str">
            <v/>
          </cell>
          <cell r="G7453" t="str">
            <v/>
          </cell>
          <cell r="H7453" t="str">
            <v/>
          </cell>
          <cell r="I7453"/>
          <cell r="J7453"/>
          <cell r="K7453"/>
          <cell r="L7453"/>
          <cell r="M7453" t="str">
            <v/>
          </cell>
          <cell r="N7453"/>
          <cell r="O7453"/>
          <cell r="P7453"/>
          <cell r="Q7453" t="str">
            <v/>
          </cell>
          <cell r="R7453"/>
          <cell r="S7453" t="str">
            <v/>
          </cell>
          <cell r="T7453"/>
          <cell r="U7453"/>
          <cell r="V7453" t="str">
            <v/>
          </cell>
        </row>
        <row r="7454">
          <cell r="A7454"/>
          <cell r="B7454" t="str">
            <v/>
          </cell>
          <cell r="C7454"/>
          <cell r="D7454" t="str">
            <v/>
          </cell>
          <cell r="E7454" t="str">
            <v/>
          </cell>
          <cell r="F7454" t="str">
            <v/>
          </cell>
          <cell r="G7454" t="str">
            <v/>
          </cell>
          <cell r="H7454" t="str">
            <v/>
          </cell>
          <cell r="I7454"/>
          <cell r="J7454"/>
          <cell r="K7454"/>
          <cell r="L7454"/>
          <cell r="M7454" t="str">
            <v/>
          </cell>
          <cell r="N7454"/>
          <cell r="O7454"/>
          <cell r="P7454"/>
          <cell r="Q7454" t="str">
            <v/>
          </cell>
          <cell r="R7454"/>
          <cell r="S7454" t="str">
            <v/>
          </cell>
          <cell r="T7454"/>
          <cell r="U7454"/>
          <cell r="V7454" t="str">
            <v/>
          </cell>
        </row>
        <row r="7455">
          <cell r="A7455"/>
          <cell r="B7455" t="str">
            <v/>
          </cell>
          <cell r="C7455"/>
          <cell r="D7455" t="str">
            <v/>
          </cell>
          <cell r="E7455" t="str">
            <v/>
          </cell>
          <cell r="F7455" t="str">
            <v/>
          </cell>
          <cell r="G7455" t="str">
            <v/>
          </cell>
          <cell r="H7455" t="str">
            <v/>
          </cell>
          <cell r="I7455"/>
          <cell r="J7455"/>
          <cell r="K7455"/>
          <cell r="L7455"/>
          <cell r="M7455" t="str">
            <v/>
          </cell>
          <cell r="N7455"/>
          <cell r="O7455"/>
          <cell r="P7455"/>
          <cell r="Q7455" t="str">
            <v/>
          </cell>
          <cell r="R7455"/>
          <cell r="S7455" t="str">
            <v/>
          </cell>
          <cell r="T7455"/>
          <cell r="U7455"/>
          <cell r="V7455" t="str">
            <v/>
          </cell>
        </row>
        <row r="7456">
          <cell r="A7456"/>
          <cell r="B7456" t="str">
            <v/>
          </cell>
          <cell r="C7456"/>
          <cell r="D7456" t="str">
            <v/>
          </cell>
          <cell r="E7456" t="str">
            <v/>
          </cell>
          <cell r="F7456" t="str">
            <v/>
          </cell>
          <cell r="G7456" t="str">
            <v/>
          </cell>
          <cell r="H7456" t="str">
            <v/>
          </cell>
          <cell r="I7456"/>
          <cell r="J7456"/>
          <cell r="K7456"/>
          <cell r="L7456"/>
          <cell r="M7456" t="str">
            <v/>
          </cell>
          <cell r="N7456"/>
          <cell r="O7456"/>
          <cell r="P7456"/>
          <cell r="Q7456" t="str">
            <v/>
          </cell>
          <cell r="R7456"/>
          <cell r="S7456" t="str">
            <v/>
          </cell>
          <cell r="T7456"/>
          <cell r="U7456"/>
          <cell r="V7456" t="str">
            <v/>
          </cell>
        </row>
        <row r="7457">
          <cell r="A7457"/>
          <cell r="B7457" t="str">
            <v/>
          </cell>
          <cell r="C7457"/>
          <cell r="D7457" t="str">
            <v/>
          </cell>
          <cell r="E7457" t="str">
            <v/>
          </cell>
          <cell r="F7457" t="str">
            <v/>
          </cell>
          <cell r="G7457" t="str">
            <v/>
          </cell>
          <cell r="H7457" t="str">
            <v/>
          </cell>
          <cell r="I7457"/>
          <cell r="J7457"/>
          <cell r="K7457"/>
          <cell r="L7457"/>
          <cell r="M7457" t="str">
            <v/>
          </cell>
          <cell r="N7457"/>
          <cell r="O7457"/>
          <cell r="P7457"/>
          <cell r="Q7457" t="str">
            <v/>
          </cell>
          <cell r="R7457"/>
          <cell r="S7457" t="str">
            <v/>
          </cell>
          <cell r="T7457"/>
          <cell r="U7457"/>
          <cell r="V7457" t="str">
            <v/>
          </cell>
        </row>
        <row r="7458">
          <cell r="A7458"/>
          <cell r="B7458" t="str">
            <v/>
          </cell>
          <cell r="C7458"/>
          <cell r="D7458" t="str">
            <v/>
          </cell>
          <cell r="E7458" t="str">
            <v/>
          </cell>
          <cell r="F7458" t="str">
            <v/>
          </cell>
          <cell r="G7458" t="str">
            <v/>
          </cell>
          <cell r="H7458" t="str">
            <v/>
          </cell>
          <cell r="I7458"/>
          <cell r="J7458"/>
          <cell r="K7458"/>
          <cell r="L7458"/>
          <cell r="M7458" t="str">
            <v/>
          </cell>
          <cell r="N7458"/>
          <cell r="O7458"/>
          <cell r="P7458"/>
          <cell r="Q7458" t="str">
            <v/>
          </cell>
          <cell r="R7458"/>
          <cell r="S7458" t="str">
            <v/>
          </cell>
          <cell r="T7458"/>
          <cell r="U7458"/>
          <cell r="V7458" t="str">
            <v/>
          </cell>
        </row>
        <row r="7459">
          <cell r="A7459"/>
          <cell r="B7459" t="str">
            <v/>
          </cell>
          <cell r="C7459"/>
          <cell r="D7459" t="str">
            <v/>
          </cell>
          <cell r="E7459" t="str">
            <v/>
          </cell>
          <cell r="F7459" t="str">
            <v/>
          </cell>
          <cell r="G7459" t="str">
            <v/>
          </cell>
          <cell r="H7459" t="str">
            <v/>
          </cell>
          <cell r="I7459"/>
          <cell r="J7459"/>
          <cell r="K7459"/>
          <cell r="L7459"/>
          <cell r="M7459" t="str">
            <v/>
          </cell>
          <cell r="N7459"/>
          <cell r="O7459"/>
          <cell r="P7459"/>
          <cell r="Q7459" t="str">
            <v/>
          </cell>
          <cell r="R7459"/>
          <cell r="S7459" t="str">
            <v/>
          </cell>
          <cell r="T7459"/>
          <cell r="U7459"/>
          <cell r="V7459" t="str">
            <v/>
          </cell>
        </row>
        <row r="7460">
          <cell r="A7460"/>
          <cell r="B7460" t="str">
            <v/>
          </cell>
          <cell r="C7460"/>
          <cell r="D7460" t="str">
            <v/>
          </cell>
          <cell r="E7460" t="str">
            <v/>
          </cell>
          <cell r="F7460" t="str">
            <v/>
          </cell>
          <cell r="G7460" t="str">
            <v/>
          </cell>
          <cell r="H7460" t="str">
            <v/>
          </cell>
          <cell r="I7460"/>
          <cell r="J7460"/>
          <cell r="K7460"/>
          <cell r="L7460"/>
          <cell r="M7460" t="str">
            <v/>
          </cell>
          <cell r="N7460"/>
          <cell r="O7460"/>
          <cell r="P7460"/>
          <cell r="Q7460" t="str">
            <v/>
          </cell>
          <cell r="R7460"/>
          <cell r="S7460" t="str">
            <v/>
          </cell>
          <cell r="T7460"/>
          <cell r="U7460"/>
          <cell r="V7460" t="str">
            <v/>
          </cell>
        </row>
        <row r="7461">
          <cell r="A7461"/>
          <cell r="B7461" t="str">
            <v/>
          </cell>
          <cell r="C7461"/>
          <cell r="D7461" t="str">
            <v/>
          </cell>
          <cell r="E7461" t="str">
            <v/>
          </cell>
          <cell r="F7461" t="str">
            <v/>
          </cell>
          <cell r="G7461" t="str">
            <v/>
          </cell>
          <cell r="H7461" t="str">
            <v/>
          </cell>
          <cell r="I7461"/>
          <cell r="J7461"/>
          <cell r="K7461"/>
          <cell r="L7461"/>
          <cell r="M7461" t="str">
            <v/>
          </cell>
          <cell r="N7461"/>
          <cell r="O7461"/>
          <cell r="P7461"/>
          <cell r="Q7461" t="str">
            <v/>
          </cell>
          <cell r="R7461"/>
          <cell r="S7461" t="str">
            <v/>
          </cell>
          <cell r="T7461"/>
          <cell r="U7461"/>
          <cell r="V7461" t="str">
            <v/>
          </cell>
        </row>
        <row r="7462">
          <cell r="A7462"/>
          <cell r="B7462" t="str">
            <v/>
          </cell>
          <cell r="C7462"/>
          <cell r="D7462" t="str">
            <v/>
          </cell>
          <cell r="E7462" t="str">
            <v/>
          </cell>
          <cell r="F7462" t="str">
            <v/>
          </cell>
          <cell r="G7462" t="str">
            <v/>
          </cell>
          <cell r="H7462" t="str">
            <v/>
          </cell>
          <cell r="I7462"/>
          <cell r="J7462"/>
          <cell r="K7462"/>
          <cell r="L7462"/>
          <cell r="M7462" t="str">
            <v/>
          </cell>
          <cell r="N7462"/>
          <cell r="O7462"/>
          <cell r="P7462"/>
          <cell r="Q7462" t="str">
            <v/>
          </cell>
          <cell r="R7462"/>
          <cell r="S7462" t="str">
            <v/>
          </cell>
          <cell r="T7462"/>
          <cell r="U7462"/>
          <cell r="V7462" t="str">
            <v/>
          </cell>
        </row>
        <row r="7463">
          <cell r="A7463"/>
          <cell r="B7463" t="str">
            <v/>
          </cell>
          <cell r="C7463"/>
          <cell r="D7463" t="str">
            <v/>
          </cell>
          <cell r="E7463" t="str">
            <v/>
          </cell>
          <cell r="F7463" t="str">
            <v/>
          </cell>
          <cell r="G7463" t="str">
            <v/>
          </cell>
          <cell r="H7463" t="str">
            <v/>
          </cell>
          <cell r="I7463"/>
          <cell r="J7463"/>
          <cell r="K7463"/>
          <cell r="L7463"/>
          <cell r="M7463" t="str">
            <v/>
          </cell>
          <cell r="N7463"/>
          <cell r="O7463"/>
          <cell r="P7463"/>
          <cell r="Q7463" t="str">
            <v/>
          </cell>
          <cell r="R7463"/>
          <cell r="S7463" t="str">
            <v/>
          </cell>
          <cell r="T7463"/>
          <cell r="U7463"/>
          <cell r="V7463" t="str">
            <v/>
          </cell>
        </row>
        <row r="7464">
          <cell r="A7464"/>
          <cell r="B7464" t="str">
            <v/>
          </cell>
          <cell r="C7464"/>
          <cell r="D7464" t="str">
            <v/>
          </cell>
          <cell r="E7464" t="str">
            <v/>
          </cell>
          <cell r="F7464" t="str">
            <v/>
          </cell>
          <cell r="G7464" t="str">
            <v/>
          </cell>
          <cell r="H7464" t="str">
            <v/>
          </cell>
          <cell r="I7464"/>
          <cell r="J7464"/>
          <cell r="K7464"/>
          <cell r="L7464"/>
          <cell r="M7464" t="str">
            <v/>
          </cell>
          <cell r="N7464"/>
          <cell r="O7464"/>
          <cell r="P7464"/>
          <cell r="Q7464" t="str">
            <v/>
          </cell>
          <cell r="R7464"/>
          <cell r="S7464" t="str">
            <v/>
          </cell>
          <cell r="T7464"/>
          <cell r="U7464"/>
          <cell r="V7464" t="str">
            <v/>
          </cell>
        </row>
        <row r="7465">
          <cell r="A7465"/>
          <cell r="B7465" t="str">
            <v/>
          </cell>
          <cell r="C7465"/>
          <cell r="D7465" t="str">
            <v/>
          </cell>
          <cell r="E7465" t="str">
            <v/>
          </cell>
          <cell r="F7465" t="str">
            <v/>
          </cell>
          <cell r="G7465" t="str">
            <v/>
          </cell>
          <cell r="H7465" t="str">
            <v/>
          </cell>
          <cell r="I7465"/>
          <cell r="J7465"/>
          <cell r="K7465"/>
          <cell r="L7465"/>
          <cell r="M7465" t="str">
            <v/>
          </cell>
          <cell r="N7465"/>
          <cell r="O7465"/>
          <cell r="P7465"/>
          <cell r="Q7465" t="str">
            <v/>
          </cell>
          <cell r="R7465"/>
          <cell r="S7465" t="str">
            <v/>
          </cell>
          <cell r="T7465"/>
          <cell r="U7465"/>
          <cell r="V7465" t="str">
            <v/>
          </cell>
        </row>
        <row r="7466">
          <cell r="A7466"/>
          <cell r="B7466" t="str">
            <v/>
          </cell>
          <cell r="C7466"/>
          <cell r="D7466" t="str">
            <v/>
          </cell>
          <cell r="E7466" t="str">
            <v/>
          </cell>
          <cell r="F7466" t="str">
            <v/>
          </cell>
          <cell r="G7466" t="str">
            <v/>
          </cell>
          <cell r="H7466" t="str">
            <v/>
          </cell>
          <cell r="I7466"/>
          <cell r="J7466"/>
          <cell r="K7466"/>
          <cell r="L7466"/>
          <cell r="M7466" t="str">
            <v/>
          </cell>
          <cell r="N7466"/>
          <cell r="O7466"/>
          <cell r="P7466"/>
          <cell r="Q7466" t="str">
            <v/>
          </cell>
          <cell r="R7466"/>
          <cell r="S7466" t="str">
            <v/>
          </cell>
          <cell r="T7466"/>
          <cell r="U7466"/>
          <cell r="V7466" t="str">
            <v/>
          </cell>
        </row>
        <row r="7467">
          <cell r="A7467"/>
          <cell r="B7467" t="str">
            <v/>
          </cell>
          <cell r="C7467"/>
          <cell r="D7467" t="str">
            <v/>
          </cell>
          <cell r="E7467" t="str">
            <v/>
          </cell>
          <cell r="F7467" t="str">
            <v/>
          </cell>
          <cell r="G7467" t="str">
            <v/>
          </cell>
          <cell r="H7467" t="str">
            <v/>
          </cell>
          <cell r="I7467"/>
          <cell r="J7467"/>
          <cell r="K7467"/>
          <cell r="L7467"/>
          <cell r="M7467" t="str">
            <v/>
          </cell>
          <cell r="N7467"/>
          <cell r="O7467"/>
          <cell r="P7467"/>
          <cell r="Q7467" t="str">
            <v/>
          </cell>
          <cell r="R7467"/>
          <cell r="S7467" t="str">
            <v/>
          </cell>
          <cell r="T7467"/>
          <cell r="U7467"/>
          <cell r="V7467" t="str">
            <v/>
          </cell>
        </row>
        <row r="7468">
          <cell r="A7468"/>
          <cell r="B7468" t="str">
            <v/>
          </cell>
          <cell r="C7468"/>
          <cell r="D7468" t="str">
            <v/>
          </cell>
          <cell r="E7468" t="str">
            <v/>
          </cell>
          <cell r="F7468" t="str">
            <v/>
          </cell>
          <cell r="G7468" t="str">
            <v/>
          </cell>
          <cell r="H7468" t="str">
            <v/>
          </cell>
          <cell r="I7468"/>
          <cell r="J7468"/>
          <cell r="K7468"/>
          <cell r="L7468"/>
          <cell r="M7468" t="str">
            <v/>
          </cell>
          <cell r="N7468"/>
          <cell r="O7468"/>
          <cell r="P7468"/>
          <cell r="Q7468" t="str">
            <v/>
          </cell>
          <cell r="R7468"/>
          <cell r="S7468" t="str">
            <v/>
          </cell>
          <cell r="T7468"/>
          <cell r="U7468"/>
          <cell r="V7468" t="str">
            <v/>
          </cell>
        </row>
        <row r="7469">
          <cell r="A7469"/>
          <cell r="B7469" t="str">
            <v/>
          </cell>
          <cell r="C7469"/>
          <cell r="D7469" t="str">
            <v/>
          </cell>
          <cell r="E7469" t="str">
            <v/>
          </cell>
          <cell r="F7469" t="str">
            <v/>
          </cell>
          <cell r="G7469" t="str">
            <v/>
          </cell>
          <cell r="H7469" t="str">
            <v/>
          </cell>
          <cell r="I7469"/>
          <cell r="J7469"/>
          <cell r="K7469"/>
          <cell r="L7469"/>
          <cell r="M7469" t="str">
            <v/>
          </cell>
          <cell r="N7469"/>
          <cell r="O7469"/>
          <cell r="P7469"/>
          <cell r="Q7469" t="str">
            <v/>
          </cell>
          <cell r="R7469"/>
          <cell r="S7469" t="str">
            <v/>
          </cell>
          <cell r="T7469"/>
          <cell r="U7469"/>
          <cell r="V7469" t="str">
            <v/>
          </cell>
        </row>
        <row r="7470">
          <cell r="A7470"/>
          <cell r="B7470" t="str">
            <v/>
          </cell>
          <cell r="C7470"/>
          <cell r="D7470" t="str">
            <v/>
          </cell>
          <cell r="E7470" t="str">
            <v/>
          </cell>
          <cell r="F7470" t="str">
            <v/>
          </cell>
          <cell r="G7470" t="str">
            <v/>
          </cell>
          <cell r="H7470" t="str">
            <v/>
          </cell>
          <cell r="I7470"/>
          <cell r="J7470"/>
          <cell r="K7470"/>
          <cell r="L7470"/>
          <cell r="M7470" t="str">
            <v/>
          </cell>
          <cell r="N7470"/>
          <cell r="O7470"/>
          <cell r="P7470"/>
          <cell r="Q7470" t="str">
            <v/>
          </cell>
          <cell r="R7470"/>
          <cell r="S7470" t="str">
            <v/>
          </cell>
          <cell r="T7470"/>
          <cell r="U7470"/>
          <cell r="V7470" t="str">
            <v/>
          </cell>
        </row>
        <row r="7471">
          <cell r="A7471"/>
          <cell r="B7471" t="str">
            <v/>
          </cell>
          <cell r="C7471"/>
          <cell r="D7471" t="str">
            <v/>
          </cell>
          <cell r="E7471" t="str">
            <v/>
          </cell>
          <cell r="F7471" t="str">
            <v/>
          </cell>
          <cell r="G7471" t="str">
            <v/>
          </cell>
          <cell r="H7471" t="str">
            <v/>
          </cell>
          <cell r="I7471"/>
          <cell r="J7471"/>
          <cell r="K7471"/>
          <cell r="L7471"/>
          <cell r="M7471" t="str">
            <v/>
          </cell>
          <cell r="N7471"/>
          <cell r="O7471"/>
          <cell r="P7471"/>
          <cell r="Q7471" t="str">
            <v/>
          </cell>
          <cell r="R7471"/>
          <cell r="S7471" t="str">
            <v/>
          </cell>
          <cell r="T7471"/>
          <cell r="U7471"/>
          <cell r="V7471" t="str">
            <v/>
          </cell>
        </row>
        <row r="7472">
          <cell r="A7472"/>
          <cell r="B7472" t="str">
            <v/>
          </cell>
          <cell r="C7472"/>
          <cell r="D7472" t="str">
            <v/>
          </cell>
          <cell r="E7472" t="str">
            <v/>
          </cell>
          <cell r="F7472" t="str">
            <v/>
          </cell>
          <cell r="G7472" t="str">
            <v/>
          </cell>
          <cell r="H7472" t="str">
            <v/>
          </cell>
          <cell r="I7472"/>
          <cell r="J7472"/>
          <cell r="K7472"/>
          <cell r="L7472"/>
          <cell r="M7472" t="str">
            <v/>
          </cell>
          <cell r="N7472"/>
          <cell r="O7472"/>
          <cell r="P7472"/>
          <cell r="Q7472" t="str">
            <v/>
          </cell>
          <cell r="R7472"/>
          <cell r="S7472" t="str">
            <v/>
          </cell>
          <cell r="T7472"/>
          <cell r="U7472"/>
          <cell r="V7472" t="str">
            <v/>
          </cell>
        </row>
        <row r="7473">
          <cell r="A7473"/>
          <cell r="B7473" t="str">
            <v/>
          </cell>
          <cell r="C7473"/>
          <cell r="D7473" t="str">
            <v/>
          </cell>
          <cell r="E7473" t="str">
            <v/>
          </cell>
          <cell r="F7473" t="str">
            <v/>
          </cell>
          <cell r="G7473" t="str">
            <v/>
          </cell>
          <cell r="H7473" t="str">
            <v/>
          </cell>
          <cell r="I7473"/>
          <cell r="J7473"/>
          <cell r="K7473"/>
          <cell r="L7473"/>
          <cell r="M7473" t="str">
            <v/>
          </cell>
          <cell r="N7473"/>
          <cell r="O7473"/>
          <cell r="P7473"/>
          <cell r="Q7473" t="str">
            <v/>
          </cell>
          <cell r="R7473"/>
          <cell r="S7473" t="str">
            <v/>
          </cell>
          <cell r="T7473"/>
          <cell r="U7473"/>
          <cell r="V7473" t="str">
            <v/>
          </cell>
        </row>
        <row r="7474">
          <cell r="A7474"/>
          <cell r="B7474" t="str">
            <v/>
          </cell>
          <cell r="C7474"/>
          <cell r="D7474" t="str">
            <v/>
          </cell>
          <cell r="E7474" t="str">
            <v/>
          </cell>
          <cell r="F7474" t="str">
            <v/>
          </cell>
          <cell r="G7474" t="str">
            <v/>
          </cell>
          <cell r="H7474" t="str">
            <v/>
          </cell>
          <cell r="I7474"/>
          <cell r="J7474"/>
          <cell r="K7474"/>
          <cell r="L7474"/>
          <cell r="M7474" t="str">
            <v/>
          </cell>
          <cell r="N7474"/>
          <cell r="O7474"/>
          <cell r="P7474"/>
          <cell r="Q7474" t="str">
            <v/>
          </cell>
          <cell r="R7474"/>
          <cell r="S7474" t="str">
            <v/>
          </cell>
          <cell r="T7474"/>
          <cell r="U7474"/>
          <cell r="V7474" t="str">
            <v/>
          </cell>
        </row>
        <row r="7475">
          <cell r="A7475"/>
          <cell r="B7475" t="str">
            <v/>
          </cell>
          <cell r="C7475"/>
          <cell r="D7475" t="str">
            <v/>
          </cell>
          <cell r="E7475" t="str">
            <v/>
          </cell>
          <cell r="F7475" t="str">
            <v/>
          </cell>
          <cell r="G7475" t="str">
            <v/>
          </cell>
          <cell r="H7475" t="str">
            <v/>
          </cell>
          <cell r="I7475"/>
          <cell r="J7475"/>
          <cell r="K7475"/>
          <cell r="L7475"/>
          <cell r="M7475" t="str">
            <v/>
          </cell>
          <cell r="N7475"/>
          <cell r="O7475"/>
          <cell r="P7475"/>
          <cell r="Q7475" t="str">
            <v/>
          </cell>
          <cell r="R7475"/>
          <cell r="S7475" t="str">
            <v/>
          </cell>
          <cell r="T7475"/>
          <cell r="U7475"/>
          <cell r="V7475" t="str">
            <v/>
          </cell>
        </row>
        <row r="7476">
          <cell r="A7476"/>
          <cell r="B7476" t="str">
            <v/>
          </cell>
          <cell r="C7476"/>
          <cell r="D7476" t="str">
            <v/>
          </cell>
          <cell r="E7476" t="str">
            <v/>
          </cell>
          <cell r="F7476" t="str">
            <v/>
          </cell>
          <cell r="G7476" t="str">
            <v/>
          </cell>
          <cell r="H7476" t="str">
            <v/>
          </cell>
          <cell r="I7476"/>
          <cell r="J7476"/>
          <cell r="K7476"/>
          <cell r="L7476"/>
          <cell r="M7476" t="str">
            <v/>
          </cell>
          <cell r="N7476"/>
          <cell r="O7476"/>
          <cell r="P7476"/>
          <cell r="Q7476" t="str">
            <v/>
          </cell>
          <cell r="R7476"/>
          <cell r="S7476" t="str">
            <v/>
          </cell>
          <cell r="T7476"/>
          <cell r="U7476"/>
          <cell r="V7476" t="str">
            <v/>
          </cell>
        </row>
        <row r="7477">
          <cell r="A7477"/>
          <cell r="B7477" t="str">
            <v/>
          </cell>
          <cell r="C7477"/>
          <cell r="D7477" t="str">
            <v/>
          </cell>
          <cell r="E7477" t="str">
            <v/>
          </cell>
          <cell r="F7477" t="str">
            <v/>
          </cell>
          <cell r="G7477" t="str">
            <v/>
          </cell>
          <cell r="H7477" t="str">
            <v/>
          </cell>
          <cell r="I7477"/>
          <cell r="J7477"/>
          <cell r="K7477"/>
          <cell r="L7477"/>
          <cell r="M7477" t="str">
            <v/>
          </cell>
          <cell r="N7477"/>
          <cell r="O7477"/>
          <cell r="P7477"/>
          <cell r="Q7477" t="str">
            <v/>
          </cell>
          <cell r="R7477"/>
          <cell r="S7477" t="str">
            <v/>
          </cell>
          <cell r="T7477"/>
          <cell r="U7477"/>
          <cell r="V7477" t="str">
            <v/>
          </cell>
        </row>
        <row r="7478">
          <cell r="A7478"/>
          <cell r="B7478" t="str">
            <v/>
          </cell>
          <cell r="C7478"/>
          <cell r="D7478" t="str">
            <v/>
          </cell>
          <cell r="E7478" t="str">
            <v/>
          </cell>
          <cell r="F7478" t="str">
            <v/>
          </cell>
          <cell r="G7478" t="str">
            <v/>
          </cell>
          <cell r="H7478" t="str">
            <v/>
          </cell>
          <cell r="I7478"/>
          <cell r="J7478"/>
          <cell r="K7478"/>
          <cell r="L7478"/>
          <cell r="M7478" t="str">
            <v/>
          </cell>
          <cell r="N7478"/>
          <cell r="O7478"/>
          <cell r="P7478"/>
          <cell r="Q7478" t="str">
            <v/>
          </cell>
          <cell r="R7478"/>
          <cell r="S7478" t="str">
            <v/>
          </cell>
          <cell r="T7478"/>
          <cell r="U7478"/>
          <cell r="V7478" t="str">
            <v/>
          </cell>
        </row>
        <row r="7479">
          <cell r="A7479"/>
          <cell r="B7479" t="str">
            <v/>
          </cell>
          <cell r="C7479"/>
          <cell r="D7479" t="str">
            <v/>
          </cell>
          <cell r="E7479" t="str">
            <v/>
          </cell>
          <cell r="F7479" t="str">
            <v/>
          </cell>
          <cell r="G7479" t="str">
            <v/>
          </cell>
          <cell r="H7479" t="str">
            <v/>
          </cell>
          <cell r="I7479"/>
          <cell r="J7479"/>
          <cell r="K7479"/>
          <cell r="L7479"/>
          <cell r="M7479" t="str">
            <v/>
          </cell>
          <cell r="N7479"/>
          <cell r="O7479"/>
          <cell r="P7479"/>
          <cell r="Q7479" t="str">
            <v/>
          </cell>
          <cell r="R7479"/>
          <cell r="S7479" t="str">
            <v/>
          </cell>
          <cell r="T7479"/>
          <cell r="U7479"/>
          <cell r="V7479" t="str">
            <v/>
          </cell>
        </row>
        <row r="7480">
          <cell r="A7480"/>
          <cell r="B7480" t="str">
            <v/>
          </cell>
          <cell r="C7480"/>
          <cell r="D7480" t="str">
            <v/>
          </cell>
          <cell r="E7480" t="str">
            <v/>
          </cell>
          <cell r="F7480" t="str">
            <v/>
          </cell>
          <cell r="G7480" t="str">
            <v/>
          </cell>
          <cell r="H7480" t="str">
            <v/>
          </cell>
          <cell r="I7480"/>
          <cell r="J7480"/>
          <cell r="K7480"/>
          <cell r="L7480"/>
          <cell r="M7480" t="str">
            <v/>
          </cell>
          <cell r="N7480"/>
          <cell r="O7480"/>
          <cell r="P7480"/>
          <cell r="Q7480" t="str">
            <v/>
          </cell>
          <cell r="R7480"/>
          <cell r="S7480" t="str">
            <v/>
          </cell>
          <cell r="T7480"/>
          <cell r="U7480"/>
          <cell r="V7480" t="str">
            <v/>
          </cell>
        </row>
        <row r="7481">
          <cell r="A7481"/>
          <cell r="B7481" t="str">
            <v/>
          </cell>
          <cell r="C7481"/>
          <cell r="D7481" t="str">
            <v/>
          </cell>
          <cell r="E7481" t="str">
            <v/>
          </cell>
          <cell r="F7481" t="str">
            <v/>
          </cell>
          <cell r="G7481" t="str">
            <v/>
          </cell>
          <cell r="H7481" t="str">
            <v/>
          </cell>
          <cell r="I7481"/>
          <cell r="J7481"/>
          <cell r="K7481"/>
          <cell r="L7481"/>
          <cell r="M7481" t="str">
            <v/>
          </cell>
          <cell r="N7481"/>
          <cell r="O7481"/>
          <cell r="P7481"/>
          <cell r="Q7481" t="str">
            <v/>
          </cell>
          <cell r="R7481"/>
          <cell r="S7481" t="str">
            <v/>
          </cell>
          <cell r="T7481"/>
          <cell r="U7481"/>
          <cell r="V7481" t="str">
            <v/>
          </cell>
        </row>
        <row r="7482">
          <cell r="A7482"/>
          <cell r="B7482" t="str">
            <v/>
          </cell>
          <cell r="C7482"/>
          <cell r="D7482" t="str">
            <v/>
          </cell>
          <cell r="E7482" t="str">
            <v/>
          </cell>
          <cell r="F7482" t="str">
            <v/>
          </cell>
          <cell r="G7482" t="str">
            <v/>
          </cell>
          <cell r="H7482" t="str">
            <v/>
          </cell>
          <cell r="I7482"/>
          <cell r="J7482"/>
          <cell r="K7482"/>
          <cell r="L7482"/>
          <cell r="M7482" t="str">
            <v/>
          </cell>
          <cell r="N7482"/>
          <cell r="O7482"/>
          <cell r="P7482"/>
          <cell r="Q7482" t="str">
            <v/>
          </cell>
          <cell r="R7482"/>
          <cell r="S7482" t="str">
            <v/>
          </cell>
          <cell r="T7482"/>
          <cell r="U7482"/>
          <cell r="V7482" t="str">
            <v/>
          </cell>
        </row>
        <row r="7483">
          <cell r="A7483"/>
          <cell r="B7483" t="str">
            <v/>
          </cell>
          <cell r="C7483"/>
          <cell r="D7483" t="str">
            <v/>
          </cell>
          <cell r="E7483" t="str">
            <v/>
          </cell>
          <cell r="F7483" t="str">
            <v/>
          </cell>
          <cell r="G7483" t="str">
            <v/>
          </cell>
          <cell r="H7483" t="str">
            <v/>
          </cell>
          <cell r="I7483"/>
          <cell r="J7483"/>
          <cell r="K7483"/>
          <cell r="L7483"/>
          <cell r="M7483" t="str">
            <v/>
          </cell>
          <cell r="N7483"/>
          <cell r="O7483"/>
          <cell r="P7483"/>
          <cell r="Q7483" t="str">
            <v/>
          </cell>
          <cell r="R7483"/>
          <cell r="S7483" t="str">
            <v/>
          </cell>
          <cell r="T7483"/>
          <cell r="U7483"/>
          <cell r="V7483" t="str">
            <v/>
          </cell>
        </row>
        <row r="7484">
          <cell r="A7484"/>
          <cell r="B7484" t="str">
            <v/>
          </cell>
          <cell r="C7484"/>
          <cell r="D7484" t="str">
            <v/>
          </cell>
          <cell r="E7484" t="str">
            <v/>
          </cell>
          <cell r="F7484" t="str">
            <v/>
          </cell>
          <cell r="G7484" t="str">
            <v/>
          </cell>
          <cell r="H7484" t="str">
            <v/>
          </cell>
          <cell r="I7484"/>
          <cell r="J7484"/>
          <cell r="K7484"/>
          <cell r="L7484"/>
          <cell r="M7484" t="str">
            <v/>
          </cell>
          <cell r="N7484"/>
          <cell r="O7484"/>
          <cell r="P7484"/>
          <cell r="Q7484" t="str">
            <v/>
          </cell>
          <cell r="R7484"/>
          <cell r="S7484" t="str">
            <v/>
          </cell>
          <cell r="T7484"/>
          <cell r="U7484"/>
          <cell r="V7484" t="str">
            <v/>
          </cell>
        </row>
        <row r="7485">
          <cell r="A7485"/>
          <cell r="B7485" t="str">
            <v/>
          </cell>
          <cell r="C7485"/>
          <cell r="D7485" t="str">
            <v/>
          </cell>
          <cell r="E7485" t="str">
            <v/>
          </cell>
          <cell r="F7485" t="str">
            <v/>
          </cell>
          <cell r="G7485" t="str">
            <v/>
          </cell>
          <cell r="H7485" t="str">
            <v/>
          </cell>
          <cell r="I7485"/>
          <cell r="J7485"/>
          <cell r="K7485"/>
          <cell r="L7485"/>
          <cell r="M7485" t="str">
            <v/>
          </cell>
          <cell r="N7485"/>
          <cell r="O7485"/>
          <cell r="P7485"/>
          <cell r="Q7485" t="str">
            <v/>
          </cell>
          <cell r="R7485"/>
          <cell r="S7485" t="str">
            <v/>
          </cell>
          <cell r="T7485"/>
          <cell r="U7485"/>
          <cell r="V7485" t="str">
            <v/>
          </cell>
        </row>
        <row r="7486">
          <cell r="A7486"/>
          <cell r="B7486" t="str">
            <v/>
          </cell>
          <cell r="C7486"/>
          <cell r="D7486" t="str">
            <v/>
          </cell>
          <cell r="E7486" t="str">
            <v/>
          </cell>
          <cell r="F7486" t="str">
            <v/>
          </cell>
          <cell r="G7486" t="str">
            <v/>
          </cell>
          <cell r="H7486" t="str">
            <v/>
          </cell>
          <cell r="I7486"/>
          <cell r="J7486"/>
          <cell r="K7486"/>
          <cell r="L7486"/>
          <cell r="M7486" t="str">
            <v/>
          </cell>
          <cell r="N7486"/>
          <cell r="O7486"/>
          <cell r="P7486"/>
          <cell r="Q7486" t="str">
            <v/>
          </cell>
          <cell r="R7486"/>
          <cell r="S7486" t="str">
            <v/>
          </cell>
          <cell r="T7486"/>
          <cell r="U7486"/>
          <cell r="V7486" t="str">
            <v/>
          </cell>
        </row>
        <row r="7487">
          <cell r="A7487"/>
          <cell r="B7487" t="str">
            <v/>
          </cell>
          <cell r="C7487"/>
          <cell r="D7487" t="str">
            <v/>
          </cell>
          <cell r="E7487" t="str">
            <v/>
          </cell>
          <cell r="F7487" t="str">
            <v/>
          </cell>
          <cell r="G7487" t="str">
            <v/>
          </cell>
          <cell r="H7487" t="str">
            <v/>
          </cell>
          <cell r="I7487"/>
          <cell r="J7487"/>
          <cell r="K7487"/>
          <cell r="L7487"/>
          <cell r="M7487" t="str">
            <v/>
          </cell>
          <cell r="N7487"/>
          <cell r="O7487"/>
          <cell r="P7487"/>
          <cell r="Q7487" t="str">
            <v/>
          </cell>
          <cell r="R7487"/>
          <cell r="S7487" t="str">
            <v/>
          </cell>
          <cell r="T7487"/>
          <cell r="U7487"/>
          <cell r="V7487" t="str">
            <v/>
          </cell>
        </row>
        <row r="7488">
          <cell r="A7488"/>
          <cell r="B7488" t="str">
            <v/>
          </cell>
          <cell r="C7488"/>
          <cell r="D7488" t="str">
            <v/>
          </cell>
          <cell r="E7488" t="str">
            <v/>
          </cell>
          <cell r="F7488" t="str">
            <v/>
          </cell>
          <cell r="G7488" t="str">
            <v/>
          </cell>
          <cell r="H7488" t="str">
            <v/>
          </cell>
          <cell r="I7488"/>
          <cell r="J7488"/>
          <cell r="K7488"/>
          <cell r="L7488"/>
          <cell r="M7488" t="str">
            <v/>
          </cell>
          <cell r="N7488"/>
          <cell r="O7488"/>
          <cell r="P7488"/>
          <cell r="Q7488" t="str">
            <v/>
          </cell>
          <cell r="R7488"/>
          <cell r="S7488" t="str">
            <v/>
          </cell>
          <cell r="T7488"/>
          <cell r="U7488"/>
          <cell r="V7488" t="str">
            <v/>
          </cell>
        </row>
        <row r="7489">
          <cell r="A7489"/>
          <cell r="B7489" t="str">
            <v/>
          </cell>
          <cell r="C7489"/>
          <cell r="D7489" t="str">
            <v/>
          </cell>
          <cell r="E7489" t="str">
            <v/>
          </cell>
          <cell r="F7489" t="str">
            <v/>
          </cell>
          <cell r="G7489" t="str">
            <v/>
          </cell>
          <cell r="H7489" t="str">
            <v/>
          </cell>
          <cell r="I7489"/>
          <cell r="J7489"/>
          <cell r="K7489"/>
          <cell r="L7489"/>
          <cell r="M7489" t="str">
            <v/>
          </cell>
          <cell r="N7489"/>
          <cell r="O7489"/>
          <cell r="P7489"/>
          <cell r="Q7489" t="str">
            <v/>
          </cell>
          <cell r="R7489"/>
          <cell r="S7489" t="str">
            <v/>
          </cell>
          <cell r="T7489"/>
          <cell r="U7489"/>
          <cell r="V7489" t="str">
            <v/>
          </cell>
        </row>
        <row r="7490">
          <cell r="A7490"/>
          <cell r="B7490" t="str">
            <v/>
          </cell>
          <cell r="C7490"/>
          <cell r="D7490" t="str">
            <v/>
          </cell>
          <cell r="E7490" t="str">
            <v/>
          </cell>
          <cell r="F7490" t="str">
            <v/>
          </cell>
          <cell r="G7490" t="str">
            <v/>
          </cell>
          <cell r="H7490" t="str">
            <v/>
          </cell>
          <cell r="I7490"/>
          <cell r="J7490"/>
          <cell r="K7490"/>
          <cell r="L7490"/>
          <cell r="M7490" t="str">
            <v/>
          </cell>
          <cell r="N7490"/>
          <cell r="O7490"/>
          <cell r="P7490"/>
          <cell r="Q7490" t="str">
            <v/>
          </cell>
          <cell r="R7490"/>
          <cell r="S7490" t="str">
            <v/>
          </cell>
          <cell r="T7490"/>
          <cell r="U7490"/>
          <cell r="V7490" t="str">
            <v/>
          </cell>
        </row>
        <row r="7491">
          <cell r="A7491"/>
          <cell r="B7491" t="str">
            <v/>
          </cell>
          <cell r="C7491"/>
          <cell r="D7491" t="str">
            <v/>
          </cell>
          <cell r="E7491" t="str">
            <v/>
          </cell>
          <cell r="F7491" t="str">
            <v/>
          </cell>
          <cell r="G7491" t="str">
            <v/>
          </cell>
          <cell r="H7491" t="str">
            <v/>
          </cell>
          <cell r="I7491"/>
          <cell r="J7491"/>
          <cell r="K7491"/>
          <cell r="L7491"/>
          <cell r="M7491" t="str">
            <v/>
          </cell>
          <cell r="N7491"/>
          <cell r="O7491"/>
          <cell r="P7491"/>
          <cell r="Q7491" t="str">
            <v/>
          </cell>
          <cell r="R7491"/>
          <cell r="S7491" t="str">
            <v/>
          </cell>
          <cell r="T7491"/>
          <cell r="U7491"/>
          <cell r="V7491" t="str">
            <v/>
          </cell>
        </row>
        <row r="7492">
          <cell r="A7492"/>
          <cell r="B7492" t="str">
            <v/>
          </cell>
          <cell r="C7492"/>
          <cell r="D7492" t="str">
            <v/>
          </cell>
          <cell r="E7492" t="str">
            <v/>
          </cell>
          <cell r="F7492" t="str">
            <v/>
          </cell>
          <cell r="G7492" t="str">
            <v/>
          </cell>
          <cell r="H7492" t="str">
            <v/>
          </cell>
          <cell r="I7492"/>
          <cell r="J7492"/>
          <cell r="K7492"/>
          <cell r="L7492"/>
          <cell r="M7492" t="str">
            <v/>
          </cell>
          <cell r="N7492"/>
          <cell r="O7492"/>
          <cell r="P7492"/>
          <cell r="Q7492" t="str">
            <v/>
          </cell>
          <cell r="R7492"/>
          <cell r="S7492" t="str">
            <v/>
          </cell>
          <cell r="T7492"/>
          <cell r="U7492"/>
          <cell r="V7492" t="str">
            <v/>
          </cell>
        </row>
        <row r="7493">
          <cell r="A7493"/>
          <cell r="B7493" t="str">
            <v/>
          </cell>
          <cell r="C7493"/>
          <cell r="D7493" t="str">
            <v/>
          </cell>
          <cell r="E7493" t="str">
            <v/>
          </cell>
          <cell r="F7493" t="str">
            <v/>
          </cell>
          <cell r="G7493" t="str">
            <v/>
          </cell>
          <cell r="H7493" t="str">
            <v/>
          </cell>
          <cell r="I7493"/>
          <cell r="J7493"/>
          <cell r="K7493"/>
          <cell r="L7493"/>
          <cell r="M7493" t="str">
            <v/>
          </cell>
          <cell r="N7493"/>
          <cell r="O7493"/>
          <cell r="P7493"/>
          <cell r="Q7493" t="str">
            <v/>
          </cell>
          <cell r="R7493"/>
          <cell r="S7493" t="str">
            <v/>
          </cell>
          <cell r="T7493"/>
          <cell r="U7493"/>
          <cell r="V7493" t="str">
            <v/>
          </cell>
        </row>
        <row r="7494">
          <cell r="A7494"/>
          <cell r="B7494" t="str">
            <v/>
          </cell>
          <cell r="C7494"/>
          <cell r="D7494" t="str">
            <v/>
          </cell>
          <cell r="E7494" t="str">
            <v/>
          </cell>
          <cell r="F7494" t="str">
            <v/>
          </cell>
          <cell r="G7494" t="str">
            <v/>
          </cell>
          <cell r="H7494" t="str">
            <v/>
          </cell>
          <cell r="I7494"/>
          <cell r="J7494"/>
          <cell r="K7494"/>
          <cell r="L7494"/>
          <cell r="M7494" t="str">
            <v/>
          </cell>
          <cell r="N7494"/>
          <cell r="O7494"/>
          <cell r="P7494"/>
          <cell r="Q7494" t="str">
            <v/>
          </cell>
          <cell r="R7494"/>
          <cell r="S7494" t="str">
            <v/>
          </cell>
          <cell r="T7494"/>
          <cell r="U7494"/>
          <cell r="V7494" t="str">
            <v/>
          </cell>
        </row>
        <row r="7495">
          <cell r="A7495"/>
          <cell r="B7495" t="str">
            <v/>
          </cell>
          <cell r="C7495"/>
          <cell r="D7495" t="str">
            <v/>
          </cell>
          <cell r="E7495" t="str">
            <v/>
          </cell>
          <cell r="F7495" t="str">
            <v/>
          </cell>
          <cell r="G7495" t="str">
            <v/>
          </cell>
          <cell r="H7495" t="str">
            <v/>
          </cell>
          <cell r="I7495"/>
          <cell r="J7495"/>
          <cell r="K7495"/>
          <cell r="L7495"/>
          <cell r="M7495" t="str">
            <v/>
          </cell>
          <cell r="N7495"/>
          <cell r="O7495"/>
          <cell r="P7495"/>
          <cell r="Q7495" t="str">
            <v/>
          </cell>
          <cell r="R7495"/>
          <cell r="S7495" t="str">
            <v/>
          </cell>
          <cell r="T7495"/>
          <cell r="U7495"/>
          <cell r="V7495" t="str">
            <v/>
          </cell>
        </row>
        <row r="7496">
          <cell r="A7496"/>
          <cell r="B7496" t="str">
            <v/>
          </cell>
          <cell r="C7496"/>
          <cell r="D7496" t="str">
            <v/>
          </cell>
          <cell r="E7496" t="str">
            <v/>
          </cell>
          <cell r="F7496" t="str">
            <v/>
          </cell>
          <cell r="G7496" t="str">
            <v/>
          </cell>
          <cell r="H7496" t="str">
            <v/>
          </cell>
          <cell r="I7496"/>
          <cell r="J7496"/>
          <cell r="K7496"/>
          <cell r="L7496"/>
          <cell r="M7496" t="str">
            <v/>
          </cell>
          <cell r="N7496"/>
          <cell r="O7496"/>
          <cell r="P7496"/>
          <cell r="Q7496" t="str">
            <v/>
          </cell>
          <cell r="R7496"/>
          <cell r="S7496" t="str">
            <v/>
          </cell>
          <cell r="T7496"/>
          <cell r="U7496"/>
          <cell r="V7496" t="str">
            <v/>
          </cell>
        </row>
        <row r="7497">
          <cell r="A7497"/>
          <cell r="B7497" t="str">
            <v/>
          </cell>
          <cell r="C7497"/>
          <cell r="D7497" t="str">
            <v/>
          </cell>
          <cell r="E7497" t="str">
            <v/>
          </cell>
          <cell r="F7497" t="str">
            <v/>
          </cell>
          <cell r="G7497" t="str">
            <v/>
          </cell>
          <cell r="H7497" t="str">
            <v/>
          </cell>
          <cell r="I7497"/>
          <cell r="J7497"/>
          <cell r="K7497"/>
          <cell r="L7497"/>
          <cell r="M7497" t="str">
            <v/>
          </cell>
          <cell r="N7497"/>
          <cell r="O7497"/>
          <cell r="P7497"/>
          <cell r="Q7497" t="str">
            <v/>
          </cell>
          <cell r="R7497"/>
          <cell r="S7497" t="str">
            <v/>
          </cell>
          <cell r="T7497"/>
          <cell r="U7497"/>
          <cell r="V7497" t="str">
            <v/>
          </cell>
        </row>
        <row r="7498">
          <cell r="A7498"/>
          <cell r="B7498" t="str">
            <v/>
          </cell>
          <cell r="C7498"/>
          <cell r="D7498" t="str">
            <v/>
          </cell>
          <cell r="E7498" t="str">
            <v/>
          </cell>
          <cell r="F7498" t="str">
            <v/>
          </cell>
          <cell r="G7498" t="str">
            <v/>
          </cell>
          <cell r="H7498" t="str">
            <v/>
          </cell>
          <cell r="I7498"/>
          <cell r="J7498"/>
          <cell r="K7498"/>
          <cell r="L7498"/>
          <cell r="M7498" t="str">
            <v/>
          </cell>
          <cell r="N7498"/>
          <cell r="O7498"/>
          <cell r="P7498"/>
          <cell r="Q7498" t="str">
            <v/>
          </cell>
          <cell r="R7498"/>
          <cell r="S7498" t="str">
            <v/>
          </cell>
          <cell r="T7498"/>
          <cell r="U7498"/>
          <cell r="V7498" t="str">
            <v/>
          </cell>
        </row>
        <row r="7499">
          <cell r="A7499"/>
          <cell r="B7499" t="str">
            <v/>
          </cell>
          <cell r="C7499"/>
          <cell r="D7499" t="str">
            <v/>
          </cell>
          <cell r="E7499" t="str">
            <v/>
          </cell>
          <cell r="F7499" t="str">
            <v/>
          </cell>
          <cell r="G7499" t="str">
            <v/>
          </cell>
          <cell r="H7499" t="str">
            <v/>
          </cell>
          <cell r="I7499"/>
          <cell r="J7499"/>
          <cell r="K7499"/>
          <cell r="L7499"/>
          <cell r="M7499" t="str">
            <v/>
          </cell>
          <cell r="N7499"/>
          <cell r="O7499"/>
          <cell r="P7499"/>
          <cell r="Q7499" t="str">
            <v/>
          </cell>
          <cell r="R7499"/>
          <cell r="S7499" t="str">
            <v/>
          </cell>
          <cell r="T7499"/>
          <cell r="U7499"/>
          <cell r="V7499" t="str">
            <v/>
          </cell>
        </row>
        <row r="7500">
          <cell r="A7500"/>
          <cell r="B7500" t="str">
            <v/>
          </cell>
          <cell r="C7500"/>
          <cell r="D7500" t="str">
            <v/>
          </cell>
          <cell r="E7500" t="str">
            <v/>
          </cell>
          <cell r="F7500" t="str">
            <v/>
          </cell>
          <cell r="G7500" t="str">
            <v/>
          </cell>
          <cell r="H7500" t="str">
            <v/>
          </cell>
          <cell r="I7500"/>
          <cell r="J7500"/>
          <cell r="K7500"/>
          <cell r="L7500"/>
          <cell r="M7500" t="str">
            <v/>
          </cell>
          <cell r="N7500"/>
          <cell r="O7500"/>
          <cell r="P7500"/>
          <cell r="Q7500" t="str">
            <v/>
          </cell>
          <cell r="R7500"/>
          <cell r="S7500" t="str">
            <v/>
          </cell>
          <cell r="T7500"/>
          <cell r="U7500"/>
          <cell r="V7500" t="str">
            <v/>
          </cell>
        </row>
        <row r="7501">
          <cell r="A7501"/>
          <cell r="B7501" t="str">
            <v/>
          </cell>
          <cell r="C7501"/>
          <cell r="D7501" t="str">
            <v/>
          </cell>
          <cell r="E7501" t="str">
            <v/>
          </cell>
          <cell r="F7501" t="str">
            <v/>
          </cell>
          <cell r="G7501" t="str">
            <v/>
          </cell>
          <cell r="H7501" t="str">
            <v/>
          </cell>
          <cell r="I7501"/>
          <cell r="J7501"/>
          <cell r="K7501"/>
          <cell r="L7501"/>
          <cell r="M7501" t="str">
            <v/>
          </cell>
          <cell r="N7501"/>
          <cell r="O7501"/>
          <cell r="P7501"/>
          <cell r="Q7501" t="str">
            <v/>
          </cell>
          <cell r="R7501"/>
          <cell r="S7501" t="str">
            <v/>
          </cell>
          <cell r="T7501"/>
          <cell r="U7501"/>
          <cell r="V7501" t="str">
            <v/>
          </cell>
        </row>
        <row r="7502">
          <cell r="A7502"/>
          <cell r="B7502" t="str">
            <v/>
          </cell>
          <cell r="C7502"/>
          <cell r="D7502" t="str">
            <v/>
          </cell>
          <cell r="E7502" t="str">
            <v/>
          </cell>
          <cell r="F7502" t="str">
            <v/>
          </cell>
          <cell r="G7502" t="str">
            <v/>
          </cell>
          <cell r="H7502" t="str">
            <v/>
          </cell>
          <cell r="I7502"/>
          <cell r="J7502"/>
          <cell r="K7502"/>
          <cell r="L7502"/>
          <cell r="M7502" t="str">
            <v/>
          </cell>
          <cell r="N7502"/>
          <cell r="O7502"/>
          <cell r="P7502"/>
          <cell r="Q7502" t="str">
            <v/>
          </cell>
          <cell r="R7502"/>
          <cell r="S7502" t="str">
            <v/>
          </cell>
          <cell r="T7502"/>
          <cell r="U7502"/>
          <cell r="V7502" t="str">
            <v/>
          </cell>
        </row>
        <row r="7503">
          <cell r="A7503"/>
          <cell r="B7503" t="str">
            <v/>
          </cell>
          <cell r="C7503"/>
          <cell r="D7503" t="str">
            <v/>
          </cell>
          <cell r="E7503" t="str">
            <v/>
          </cell>
          <cell r="F7503" t="str">
            <v/>
          </cell>
          <cell r="G7503" t="str">
            <v/>
          </cell>
          <cell r="H7503" t="str">
            <v/>
          </cell>
          <cell r="I7503"/>
          <cell r="J7503"/>
          <cell r="K7503"/>
          <cell r="L7503"/>
          <cell r="M7503" t="str">
            <v/>
          </cell>
          <cell r="N7503"/>
          <cell r="O7503"/>
          <cell r="P7503"/>
          <cell r="Q7503" t="str">
            <v/>
          </cell>
          <cell r="R7503"/>
          <cell r="S7503" t="str">
            <v/>
          </cell>
          <cell r="T7503"/>
          <cell r="U7503"/>
          <cell r="V7503" t="str">
            <v/>
          </cell>
        </row>
        <row r="7504">
          <cell r="A7504"/>
          <cell r="B7504" t="str">
            <v/>
          </cell>
          <cell r="C7504"/>
          <cell r="D7504" t="str">
            <v/>
          </cell>
          <cell r="E7504" t="str">
            <v/>
          </cell>
          <cell r="F7504" t="str">
            <v/>
          </cell>
          <cell r="G7504" t="str">
            <v/>
          </cell>
          <cell r="H7504" t="str">
            <v/>
          </cell>
          <cell r="I7504"/>
          <cell r="J7504"/>
          <cell r="K7504"/>
          <cell r="L7504"/>
          <cell r="M7504" t="str">
            <v/>
          </cell>
          <cell r="N7504"/>
          <cell r="O7504"/>
          <cell r="P7504"/>
          <cell r="Q7504" t="str">
            <v/>
          </cell>
          <cell r="R7504"/>
          <cell r="S7504" t="str">
            <v/>
          </cell>
          <cell r="T7504"/>
          <cell r="U7504"/>
          <cell r="V7504" t="str">
            <v/>
          </cell>
        </row>
        <row r="7505">
          <cell r="A7505"/>
          <cell r="B7505" t="str">
            <v/>
          </cell>
          <cell r="C7505"/>
          <cell r="D7505" t="str">
            <v/>
          </cell>
          <cell r="E7505" t="str">
            <v/>
          </cell>
          <cell r="F7505" t="str">
            <v/>
          </cell>
          <cell r="G7505" t="str">
            <v/>
          </cell>
          <cell r="H7505" t="str">
            <v/>
          </cell>
          <cell r="I7505"/>
          <cell r="J7505"/>
          <cell r="K7505"/>
          <cell r="L7505"/>
          <cell r="M7505" t="str">
            <v/>
          </cell>
          <cell r="N7505"/>
          <cell r="O7505"/>
          <cell r="P7505"/>
          <cell r="Q7505" t="str">
            <v/>
          </cell>
          <cell r="R7505"/>
          <cell r="S7505" t="str">
            <v/>
          </cell>
          <cell r="T7505"/>
          <cell r="U7505"/>
          <cell r="V7505" t="str">
            <v/>
          </cell>
        </row>
        <row r="7506">
          <cell r="A7506"/>
          <cell r="B7506" t="str">
            <v/>
          </cell>
          <cell r="C7506"/>
          <cell r="D7506" t="str">
            <v/>
          </cell>
          <cell r="E7506" t="str">
            <v/>
          </cell>
          <cell r="F7506" t="str">
            <v/>
          </cell>
          <cell r="G7506" t="str">
            <v/>
          </cell>
          <cell r="H7506" t="str">
            <v/>
          </cell>
          <cell r="I7506"/>
          <cell r="J7506"/>
          <cell r="K7506"/>
          <cell r="L7506"/>
          <cell r="M7506" t="str">
            <v/>
          </cell>
          <cell r="N7506"/>
          <cell r="O7506"/>
          <cell r="P7506"/>
          <cell r="Q7506" t="str">
            <v/>
          </cell>
          <cell r="R7506"/>
          <cell r="S7506" t="str">
            <v/>
          </cell>
          <cell r="T7506"/>
          <cell r="U7506"/>
          <cell r="V7506" t="str">
            <v/>
          </cell>
        </row>
        <row r="7507">
          <cell r="A7507"/>
          <cell r="B7507" t="str">
            <v/>
          </cell>
          <cell r="C7507"/>
          <cell r="D7507" t="str">
            <v/>
          </cell>
          <cell r="E7507" t="str">
            <v/>
          </cell>
          <cell r="F7507" t="str">
            <v/>
          </cell>
          <cell r="G7507" t="str">
            <v/>
          </cell>
          <cell r="H7507" t="str">
            <v/>
          </cell>
          <cell r="I7507"/>
          <cell r="J7507"/>
          <cell r="K7507"/>
          <cell r="L7507"/>
          <cell r="M7507" t="str">
            <v/>
          </cell>
          <cell r="N7507"/>
          <cell r="O7507"/>
          <cell r="P7507"/>
          <cell r="Q7507" t="str">
            <v/>
          </cell>
          <cell r="R7507"/>
          <cell r="S7507" t="str">
            <v/>
          </cell>
          <cell r="T7507"/>
          <cell r="U7507"/>
          <cell r="V7507" t="str">
            <v/>
          </cell>
        </row>
        <row r="7508">
          <cell r="A7508"/>
          <cell r="B7508" t="str">
            <v/>
          </cell>
          <cell r="C7508"/>
          <cell r="D7508" t="str">
            <v/>
          </cell>
          <cell r="E7508" t="str">
            <v/>
          </cell>
          <cell r="F7508" t="str">
            <v/>
          </cell>
          <cell r="G7508" t="str">
            <v/>
          </cell>
          <cell r="H7508" t="str">
            <v/>
          </cell>
          <cell r="I7508"/>
          <cell r="J7508"/>
          <cell r="K7508"/>
          <cell r="L7508"/>
          <cell r="M7508" t="str">
            <v/>
          </cell>
          <cell r="N7508"/>
          <cell r="O7508"/>
          <cell r="P7508"/>
          <cell r="Q7508" t="str">
            <v/>
          </cell>
          <cell r="R7508"/>
          <cell r="S7508" t="str">
            <v/>
          </cell>
          <cell r="T7508"/>
          <cell r="U7508"/>
          <cell r="V7508" t="str">
            <v/>
          </cell>
        </row>
        <row r="7509">
          <cell r="A7509"/>
          <cell r="B7509" t="str">
            <v/>
          </cell>
          <cell r="C7509"/>
          <cell r="D7509" t="str">
            <v/>
          </cell>
          <cell r="E7509" t="str">
            <v/>
          </cell>
          <cell r="F7509" t="str">
            <v/>
          </cell>
          <cell r="G7509" t="str">
            <v/>
          </cell>
          <cell r="H7509" t="str">
            <v/>
          </cell>
          <cell r="I7509"/>
          <cell r="J7509"/>
          <cell r="K7509"/>
          <cell r="L7509"/>
          <cell r="M7509" t="str">
            <v/>
          </cell>
          <cell r="N7509"/>
          <cell r="O7509"/>
          <cell r="P7509"/>
          <cell r="Q7509" t="str">
            <v/>
          </cell>
          <cell r="R7509"/>
          <cell r="S7509" t="str">
            <v/>
          </cell>
          <cell r="T7509"/>
          <cell r="U7509"/>
          <cell r="V7509" t="str">
            <v/>
          </cell>
        </row>
        <row r="7510">
          <cell r="A7510"/>
          <cell r="B7510" t="str">
            <v/>
          </cell>
          <cell r="C7510"/>
          <cell r="D7510" t="str">
            <v/>
          </cell>
          <cell r="E7510" t="str">
            <v/>
          </cell>
          <cell r="F7510" t="str">
            <v/>
          </cell>
          <cell r="G7510" t="str">
            <v/>
          </cell>
          <cell r="H7510" t="str">
            <v/>
          </cell>
          <cell r="I7510"/>
          <cell r="J7510"/>
          <cell r="K7510"/>
          <cell r="L7510"/>
          <cell r="M7510" t="str">
            <v/>
          </cell>
          <cell r="N7510"/>
          <cell r="O7510"/>
          <cell r="P7510"/>
          <cell r="Q7510" t="str">
            <v/>
          </cell>
          <cell r="R7510"/>
          <cell r="S7510" t="str">
            <v/>
          </cell>
          <cell r="T7510"/>
          <cell r="U7510"/>
          <cell r="V7510" t="str">
            <v/>
          </cell>
        </row>
        <row r="7511">
          <cell r="A7511"/>
          <cell r="B7511" t="str">
            <v/>
          </cell>
          <cell r="C7511"/>
          <cell r="D7511" t="str">
            <v/>
          </cell>
          <cell r="E7511" t="str">
            <v/>
          </cell>
          <cell r="F7511" t="str">
            <v/>
          </cell>
          <cell r="G7511" t="str">
            <v/>
          </cell>
          <cell r="H7511" t="str">
            <v/>
          </cell>
          <cell r="I7511"/>
          <cell r="J7511"/>
          <cell r="K7511"/>
          <cell r="L7511"/>
          <cell r="M7511" t="str">
            <v/>
          </cell>
          <cell r="N7511"/>
          <cell r="O7511"/>
          <cell r="P7511"/>
          <cell r="Q7511" t="str">
            <v/>
          </cell>
          <cell r="R7511"/>
          <cell r="S7511" t="str">
            <v/>
          </cell>
          <cell r="T7511"/>
          <cell r="U7511"/>
          <cell r="V7511" t="str">
            <v/>
          </cell>
        </row>
        <row r="7512">
          <cell r="A7512"/>
          <cell r="B7512" t="str">
            <v/>
          </cell>
          <cell r="C7512"/>
          <cell r="D7512" t="str">
            <v/>
          </cell>
          <cell r="E7512" t="str">
            <v/>
          </cell>
          <cell r="F7512" t="str">
            <v/>
          </cell>
          <cell r="G7512" t="str">
            <v/>
          </cell>
          <cell r="H7512" t="str">
            <v/>
          </cell>
          <cell r="I7512"/>
          <cell r="J7512"/>
          <cell r="K7512"/>
          <cell r="L7512"/>
          <cell r="M7512" t="str">
            <v/>
          </cell>
          <cell r="N7512"/>
          <cell r="O7512"/>
          <cell r="P7512"/>
          <cell r="Q7512" t="str">
            <v/>
          </cell>
          <cell r="R7512"/>
          <cell r="S7512" t="str">
            <v/>
          </cell>
          <cell r="T7512"/>
          <cell r="U7512"/>
          <cell r="V7512" t="str">
            <v/>
          </cell>
        </row>
        <row r="7513">
          <cell r="A7513"/>
          <cell r="B7513" t="str">
            <v/>
          </cell>
          <cell r="C7513"/>
          <cell r="D7513" t="str">
            <v/>
          </cell>
          <cell r="E7513" t="str">
            <v/>
          </cell>
          <cell r="F7513" t="str">
            <v/>
          </cell>
          <cell r="G7513" t="str">
            <v/>
          </cell>
          <cell r="H7513" t="str">
            <v/>
          </cell>
          <cell r="I7513"/>
          <cell r="J7513"/>
          <cell r="K7513"/>
          <cell r="L7513"/>
          <cell r="M7513" t="str">
            <v/>
          </cell>
          <cell r="N7513"/>
          <cell r="O7513"/>
          <cell r="P7513"/>
          <cell r="Q7513" t="str">
            <v/>
          </cell>
          <cell r="R7513"/>
          <cell r="S7513" t="str">
            <v/>
          </cell>
          <cell r="T7513"/>
          <cell r="U7513"/>
          <cell r="V7513" t="str">
            <v/>
          </cell>
        </row>
        <row r="7514">
          <cell r="A7514"/>
          <cell r="B7514" t="str">
            <v/>
          </cell>
          <cell r="C7514"/>
          <cell r="D7514" t="str">
            <v/>
          </cell>
          <cell r="E7514" t="str">
            <v/>
          </cell>
          <cell r="F7514" t="str">
            <v/>
          </cell>
          <cell r="G7514" t="str">
            <v/>
          </cell>
          <cell r="H7514" t="str">
            <v/>
          </cell>
          <cell r="I7514"/>
          <cell r="J7514"/>
          <cell r="K7514"/>
          <cell r="L7514"/>
          <cell r="M7514" t="str">
            <v/>
          </cell>
          <cell r="N7514"/>
          <cell r="O7514"/>
          <cell r="P7514"/>
          <cell r="Q7514" t="str">
            <v/>
          </cell>
          <cell r="R7514"/>
          <cell r="S7514" t="str">
            <v/>
          </cell>
          <cell r="T7514"/>
          <cell r="U7514"/>
          <cell r="V7514" t="str">
            <v/>
          </cell>
        </row>
        <row r="7515">
          <cell r="A7515"/>
          <cell r="B7515" t="str">
            <v/>
          </cell>
          <cell r="C7515"/>
          <cell r="D7515" t="str">
            <v/>
          </cell>
          <cell r="E7515" t="str">
            <v/>
          </cell>
          <cell r="F7515" t="str">
            <v/>
          </cell>
          <cell r="G7515" t="str">
            <v/>
          </cell>
          <cell r="H7515" t="str">
            <v/>
          </cell>
          <cell r="I7515"/>
          <cell r="J7515"/>
          <cell r="K7515"/>
          <cell r="L7515"/>
          <cell r="M7515" t="str">
            <v/>
          </cell>
          <cell r="N7515"/>
          <cell r="O7515"/>
          <cell r="P7515"/>
          <cell r="Q7515" t="str">
            <v/>
          </cell>
          <cell r="R7515"/>
          <cell r="S7515" t="str">
            <v/>
          </cell>
          <cell r="T7515"/>
          <cell r="U7515"/>
          <cell r="V7515" t="str">
            <v/>
          </cell>
        </row>
        <row r="7516">
          <cell r="A7516"/>
          <cell r="B7516" t="str">
            <v/>
          </cell>
          <cell r="C7516"/>
          <cell r="D7516" t="str">
            <v/>
          </cell>
          <cell r="E7516" t="str">
            <v/>
          </cell>
          <cell r="F7516" t="str">
            <v/>
          </cell>
          <cell r="G7516" t="str">
            <v/>
          </cell>
          <cell r="H7516" t="str">
            <v/>
          </cell>
          <cell r="I7516"/>
          <cell r="J7516"/>
          <cell r="K7516"/>
          <cell r="L7516"/>
          <cell r="M7516" t="str">
            <v/>
          </cell>
          <cell r="N7516"/>
          <cell r="O7516"/>
          <cell r="P7516"/>
          <cell r="Q7516" t="str">
            <v/>
          </cell>
          <cell r="R7516"/>
          <cell r="S7516" t="str">
            <v/>
          </cell>
          <cell r="T7516"/>
          <cell r="U7516"/>
          <cell r="V7516" t="str">
            <v/>
          </cell>
        </row>
        <row r="7517">
          <cell r="A7517"/>
          <cell r="B7517" t="str">
            <v/>
          </cell>
          <cell r="C7517"/>
          <cell r="D7517" t="str">
            <v/>
          </cell>
          <cell r="E7517" t="str">
            <v/>
          </cell>
          <cell r="F7517" t="str">
            <v/>
          </cell>
          <cell r="G7517" t="str">
            <v/>
          </cell>
          <cell r="H7517" t="str">
            <v/>
          </cell>
          <cell r="I7517"/>
          <cell r="J7517"/>
          <cell r="K7517"/>
          <cell r="L7517"/>
          <cell r="M7517" t="str">
            <v/>
          </cell>
          <cell r="N7517"/>
          <cell r="O7517"/>
          <cell r="P7517"/>
          <cell r="Q7517" t="str">
            <v/>
          </cell>
          <cell r="R7517"/>
          <cell r="S7517" t="str">
            <v/>
          </cell>
          <cell r="T7517"/>
          <cell r="U7517"/>
          <cell r="V7517" t="str">
            <v/>
          </cell>
        </row>
        <row r="7518">
          <cell r="A7518"/>
          <cell r="B7518" t="str">
            <v/>
          </cell>
          <cell r="C7518"/>
          <cell r="D7518" t="str">
            <v/>
          </cell>
          <cell r="E7518" t="str">
            <v/>
          </cell>
          <cell r="F7518" t="str">
            <v/>
          </cell>
          <cell r="G7518" t="str">
            <v/>
          </cell>
          <cell r="H7518" t="str">
            <v/>
          </cell>
          <cell r="I7518"/>
          <cell r="J7518"/>
          <cell r="K7518"/>
          <cell r="L7518"/>
          <cell r="M7518" t="str">
            <v/>
          </cell>
          <cell r="N7518"/>
          <cell r="O7518"/>
          <cell r="P7518"/>
          <cell r="Q7518" t="str">
            <v/>
          </cell>
          <cell r="R7518"/>
          <cell r="S7518" t="str">
            <v/>
          </cell>
          <cell r="T7518"/>
          <cell r="U7518"/>
          <cell r="V7518" t="str">
            <v/>
          </cell>
        </row>
        <row r="7519">
          <cell r="A7519"/>
          <cell r="B7519" t="str">
            <v/>
          </cell>
          <cell r="C7519"/>
          <cell r="D7519" t="str">
            <v/>
          </cell>
          <cell r="E7519" t="str">
            <v/>
          </cell>
          <cell r="F7519" t="str">
            <v/>
          </cell>
          <cell r="G7519" t="str">
            <v/>
          </cell>
          <cell r="H7519" t="str">
            <v/>
          </cell>
          <cell r="I7519"/>
          <cell r="J7519"/>
          <cell r="K7519"/>
          <cell r="L7519"/>
          <cell r="M7519" t="str">
            <v/>
          </cell>
          <cell r="N7519"/>
          <cell r="O7519"/>
          <cell r="P7519"/>
          <cell r="Q7519" t="str">
            <v/>
          </cell>
          <cell r="R7519"/>
          <cell r="S7519" t="str">
            <v/>
          </cell>
          <cell r="T7519"/>
          <cell r="U7519"/>
          <cell r="V7519" t="str">
            <v/>
          </cell>
        </row>
        <row r="7520">
          <cell r="A7520"/>
          <cell r="B7520" t="str">
            <v/>
          </cell>
          <cell r="C7520"/>
          <cell r="D7520" t="str">
            <v/>
          </cell>
          <cell r="E7520" t="str">
            <v/>
          </cell>
          <cell r="F7520" t="str">
            <v/>
          </cell>
          <cell r="G7520" t="str">
            <v/>
          </cell>
          <cell r="H7520" t="str">
            <v/>
          </cell>
          <cell r="I7520"/>
          <cell r="J7520"/>
          <cell r="K7520"/>
          <cell r="L7520"/>
          <cell r="M7520" t="str">
            <v/>
          </cell>
          <cell r="N7520"/>
          <cell r="O7520"/>
          <cell r="P7520"/>
          <cell r="Q7520" t="str">
            <v/>
          </cell>
          <cell r="R7520"/>
          <cell r="S7520" t="str">
            <v/>
          </cell>
          <cell r="T7520"/>
          <cell r="U7520"/>
          <cell r="V7520" t="str">
            <v/>
          </cell>
        </row>
        <row r="7521">
          <cell r="A7521"/>
          <cell r="B7521" t="str">
            <v/>
          </cell>
          <cell r="C7521"/>
          <cell r="D7521" t="str">
            <v/>
          </cell>
          <cell r="E7521" t="str">
            <v/>
          </cell>
          <cell r="F7521" t="str">
            <v/>
          </cell>
          <cell r="G7521" t="str">
            <v/>
          </cell>
          <cell r="H7521" t="str">
            <v/>
          </cell>
          <cell r="I7521"/>
          <cell r="J7521"/>
          <cell r="K7521"/>
          <cell r="L7521"/>
          <cell r="M7521" t="str">
            <v/>
          </cell>
          <cell r="N7521"/>
          <cell r="O7521"/>
          <cell r="P7521"/>
          <cell r="Q7521" t="str">
            <v/>
          </cell>
          <cell r="R7521"/>
          <cell r="S7521" t="str">
            <v/>
          </cell>
          <cell r="T7521"/>
          <cell r="U7521"/>
          <cell r="V7521" t="str">
            <v/>
          </cell>
        </row>
        <row r="7522">
          <cell r="A7522"/>
          <cell r="B7522" t="str">
            <v/>
          </cell>
          <cell r="C7522"/>
          <cell r="D7522" t="str">
            <v/>
          </cell>
          <cell r="E7522" t="str">
            <v/>
          </cell>
          <cell r="F7522" t="str">
            <v/>
          </cell>
          <cell r="G7522" t="str">
            <v/>
          </cell>
          <cell r="H7522" t="str">
            <v/>
          </cell>
          <cell r="I7522"/>
          <cell r="J7522"/>
          <cell r="K7522"/>
          <cell r="L7522"/>
          <cell r="M7522" t="str">
            <v/>
          </cell>
          <cell r="N7522"/>
          <cell r="O7522"/>
          <cell r="P7522"/>
          <cell r="Q7522" t="str">
            <v/>
          </cell>
          <cell r="R7522"/>
          <cell r="S7522" t="str">
            <v/>
          </cell>
          <cell r="T7522"/>
          <cell r="U7522"/>
          <cell r="V7522" t="str">
            <v/>
          </cell>
        </row>
        <row r="7523">
          <cell r="A7523"/>
          <cell r="B7523" t="str">
            <v/>
          </cell>
          <cell r="C7523"/>
          <cell r="D7523" t="str">
            <v/>
          </cell>
          <cell r="E7523" t="str">
            <v/>
          </cell>
          <cell r="F7523" t="str">
            <v/>
          </cell>
          <cell r="G7523" t="str">
            <v/>
          </cell>
          <cell r="H7523" t="str">
            <v/>
          </cell>
          <cell r="I7523"/>
          <cell r="J7523"/>
          <cell r="K7523"/>
          <cell r="L7523"/>
          <cell r="M7523" t="str">
            <v/>
          </cell>
          <cell r="N7523"/>
          <cell r="O7523"/>
          <cell r="P7523"/>
          <cell r="Q7523" t="str">
            <v/>
          </cell>
          <cell r="R7523"/>
          <cell r="S7523" t="str">
            <v/>
          </cell>
          <cell r="T7523"/>
          <cell r="U7523"/>
          <cell r="V7523" t="str">
            <v/>
          </cell>
        </row>
        <row r="7524">
          <cell r="A7524"/>
          <cell r="B7524" t="str">
            <v/>
          </cell>
          <cell r="C7524"/>
          <cell r="D7524" t="str">
            <v/>
          </cell>
          <cell r="E7524" t="str">
            <v/>
          </cell>
          <cell r="F7524" t="str">
            <v/>
          </cell>
          <cell r="G7524" t="str">
            <v/>
          </cell>
          <cell r="H7524" t="str">
            <v/>
          </cell>
          <cell r="I7524"/>
          <cell r="J7524"/>
          <cell r="K7524"/>
          <cell r="L7524"/>
          <cell r="M7524" t="str">
            <v/>
          </cell>
          <cell r="N7524"/>
          <cell r="O7524"/>
          <cell r="P7524"/>
          <cell r="Q7524" t="str">
            <v/>
          </cell>
          <cell r="R7524"/>
          <cell r="S7524" t="str">
            <v/>
          </cell>
          <cell r="T7524"/>
          <cell r="U7524"/>
          <cell r="V7524" t="str">
            <v/>
          </cell>
        </row>
        <row r="7525">
          <cell r="A7525"/>
          <cell r="B7525" t="str">
            <v/>
          </cell>
          <cell r="C7525"/>
          <cell r="D7525" t="str">
            <v/>
          </cell>
          <cell r="E7525" t="str">
            <v/>
          </cell>
          <cell r="F7525" t="str">
            <v/>
          </cell>
          <cell r="G7525" t="str">
            <v/>
          </cell>
          <cell r="H7525" t="str">
            <v/>
          </cell>
          <cell r="I7525"/>
          <cell r="J7525"/>
          <cell r="K7525"/>
          <cell r="L7525"/>
          <cell r="M7525" t="str">
            <v/>
          </cell>
          <cell r="N7525"/>
          <cell r="O7525"/>
          <cell r="P7525"/>
          <cell r="Q7525" t="str">
            <v/>
          </cell>
          <cell r="R7525"/>
          <cell r="S7525" t="str">
            <v/>
          </cell>
          <cell r="T7525"/>
          <cell r="U7525"/>
          <cell r="V7525" t="str">
            <v/>
          </cell>
        </row>
        <row r="7526">
          <cell r="A7526"/>
          <cell r="B7526" t="str">
            <v/>
          </cell>
          <cell r="C7526"/>
          <cell r="D7526" t="str">
            <v/>
          </cell>
          <cell r="E7526" t="str">
            <v/>
          </cell>
          <cell r="F7526" t="str">
            <v/>
          </cell>
          <cell r="G7526" t="str">
            <v/>
          </cell>
          <cell r="H7526" t="str">
            <v/>
          </cell>
          <cell r="I7526"/>
          <cell r="J7526"/>
          <cell r="K7526"/>
          <cell r="L7526"/>
          <cell r="M7526" t="str">
            <v/>
          </cell>
          <cell r="N7526"/>
          <cell r="O7526"/>
          <cell r="P7526"/>
          <cell r="Q7526" t="str">
            <v/>
          </cell>
          <cell r="R7526"/>
          <cell r="S7526" t="str">
            <v/>
          </cell>
          <cell r="T7526"/>
          <cell r="U7526"/>
          <cell r="V7526" t="str">
            <v/>
          </cell>
        </row>
        <row r="7527">
          <cell r="A7527"/>
          <cell r="B7527" t="str">
            <v/>
          </cell>
          <cell r="C7527"/>
          <cell r="D7527" t="str">
            <v/>
          </cell>
          <cell r="E7527" t="str">
            <v/>
          </cell>
          <cell r="F7527" t="str">
            <v/>
          </cell>
          <cell r="G7527" t="str">
            <v/>
          </cell>
          <cell r="H7527" t="str">
            <v/>
          </cell>
          <cell r="I7527"/>
          <cell r="J7527"/>
          <cell r="K7527"/>
          <cell r="L7527"/>
          <cell r="M7527" t="str">
            <v/>
          </cell>
          <cell r="N7527"/>
          <cell r="O7527"/>
          <cell r="P7527"/>
          <cell r="Q7527" t="str">
            <v/>
          </cell>
          <cell r="R7527"/>
          <cell r="S7527" t="str">
            <v/>
          </cell>
          <cell r="T7527"/>
          <cell r="U7527"/>
          <cell r="V7527" t="str">
            <v/>
          </cell>
        </row>
        <row r="7528">
          <cell r="A7528"/>
          <cell r="B7528" t="str">
            <v/>
          </cell>
          <cell r="C7528"/>
          <cell r="D7528" t="str">
            <v/>
          </cell>
          <cell r="E7528" t="str">
            <v/>
          </cell>
          <cell r="F7528" t="str">
            <v/>
          </cell>
          <cell r="G7528" t="str">
            <v/>
          </cell>
          <cell r="H7528" t="str">
            <v/>
          </cell>
          <cell r="I7528"/>
          <cell r="J7528"/>
          <cell r="K7528"/>
          <cell r="L7528"/>
          <cell r="M7528" t="str">
            <v/>
          </cell>
          <cell r="N7528"/>
          <cell r="O7528"/>
          <cell r="P7528"/>
          <cell r="Q7528" t="str">
            <v/>
          </cell>
          <cell r="R7528"/>
          <cell r="S7528" t="str">
            <v/>
          </cell>
          <cell r="T7528"/>
          <cell r="U7528"/>
          <cell r="V7528" t="str">
            <v/>
          </cell>
        </row>
        <row r="7529">
          <cell r="A7529"/>
          <cell r="B7529" t="str">
            <v/>
          </cell>
          <cell r="C7529"/>
          <cell r="D7529" t="str">
            <v/>
          </cell>
          <cell r="E7529" t="str">
            <v/>
          </cell>
          <cell r="F7529" t="str">
            <v/>
          </cell>
          <cell r="G7529" t="str">
            <v/>
          </cell>
          <cell r="H7529" t="str">
            <v/>
          </cell>
          <cell r="I7529"/>
          <cell r="J7529"/>
          <cell r="K7529"/>
          <cell r="L7529"/>
          <cell r="M7529" t="str">
            <v/>
          </cell>
          <cell r="N7529"/>
          <cell r="O7529"/>
          <cell r="P7529"/>
          <cell r="Q7529" t="str">
            <v/>
          </cell>
          <cell r="R7529"/>
          <cell r="S7529" t="str">
            <v/>
          </cell>
          <cell r="T7529"/>
          <cell r="U7529"/>
          <cell r="V7529" t="str">
            <v/>
          </cell>
        </row>
        <row r="7530">
          <cell r="A7530"/>
          <cell r="B7530" t="str">
            <v/>
          </cell>
          <cell r="C7530"/>
          <cell r="D7530" t="str">
            <v/>
          </cell>
          <cell r="E7530" t="str">
            <v/>
          </cell>
          <cell r="F7530" t="str">
            <v/>
          </cell>
          <cell r="G7530" t="str">
            <v/>
          </cell>
          <cell r="H7530" t="str">
            <v/>
          </cell>
          <cell r="I7530"/>
          <cell r="J7530"/>
          <cell r="K7530"/>
          <cell r="L7530"/>
          <cell r="M7530" t="str">
            <v/>
          </cell>
          <cell r="N7530"/>
          <cell r="O7530"/>
          <cell r="P7530"/>
          <cell r="Q7530" t="str">
            <v/>
          </cell>
          <cell r="R7530"/>
          <cell r="S7530" t="str">
            <v/>
          </cell>
          <cell r="T7530"/>
          <cell r="U7530"/>
          <cell r="V7530" t="str">
            <v/>
          </cell>
        </row>
        <row r="7531">
          <cell r="A7531"/>
          <cell r="B7531" t="str">
            <v/>
          </cell>
          <cell r="C7531"/>
          <cell r="D7531" t="str">
            <v/>
          </cell>
          <cell r="E7531" t="str">
            <v/>
          </cell>
          <cell r="F7531" t="str">
            <v/>
          </cell>
          <cell r="G7531" t="str">
            <v/>
          </cell>
          <cell r="H7531" t="str">
            <v/>
          </cell>
          <cell r="I7531"/>
          <cell r="J7531"/>
          <cell r="K7531"/>
          <cell r="L7531"/>
          <cell r="M7531" t="str">
            <v/>
          </cell>
          <cell r="N7531"/>
          <cell r="O7531"/>
          <cell r="P7531"/>
          <cell r="Q7531" t="str">
            <v/>
          </cell>
          <cell r="R7531"/>
          <cell r="S7531" t="str">
            <v/>
          </cell>
          <cell r="T7531"/>
          <cell r="U7531"/>
          <cell r="V7531" t="str">
            <v/>
          </cell>
        </row>
        <row r="7532">
          <cell r="A7532"/>
          <cell r="B7532" t="str">
            <v/>
          </cell>
          <cell r="C7532"/>
          <cell r="D7532" t="str">
            <v/>
          </cell>
          <cell r="E7532" t="str">
            <v/>
          </cell>
          <cell r="F7532" t="str">
            <v/>
          </cell>
          <cell r="G7532" t="str">
            <v/>
          </cell>
          <cell r="H7532" t="str">
            <v/>
          </cell>
          <cell r="I7532"/>
          <cell r="J7532"/>
          <cell r="K7532"/>
          <cell r="L7532"/>
          <cell r="M7532" t="str">
            <v/>
          </cell>
          <cell r="N7532"/>
          <cell r="O7532"/>
          <cell r="P7532"/>
          <cell r="Q7532" t="str">
            <v/>
          </cell>
          <cell r="R7532"/>
          <cell r="S7532" t="str">
            <v/>
          </cell>
          <cell r="T7532"/>
          <cell r="U7532"/>
          <cell r="V7532" t="str">
            <v/>
          </cell>
        </row>
        <row r="7533">
          <cell r="A7533"/>
          <cell r="B7533" t="str">
            <v/>
          </cell>
          <cell r="C7533"/>
          <cell r="D7533" t="str">
            <v/>
          </cell>
          <cell r="E7533" t="str">
            <v/>
          </cell>
          <cell r="F7533" t="str">
            <v/>
          </cell>
          <cell r="G7533" t="str">
            <v/>
          </cell>
          <cell r="H7533" t="str">
            <v/>
          </cell>
          <cell r="I7533"/>
          <cell r="J7533"/>
          <cell r="K7533"/>
          <cell r="L7533"/>
          <cell r="M7533" t="str">
            <v/>
          </cell>
          <cell r="N7533"/>
          <cell r="O7533"/>
          <cell r="P7533"/>
          <cell r="Q7533" t="str">
            <v/>
          </cell>
          <cell r="R7533"/>
          <cell r="S7533" t="str">
            <v/>
          </cell>
          <cell r="T7533"/>
          <cell r="U7533"/>
          <cell r="V7533" t="str">
            <v/>
          </cell>
        </row>
        <row r="7534">
          <cell r="A7534"/>
          <cell r="B7534" t="str">
            <v/>
          </cell>
          <cell r="C7534"/>
          <cell r="D7534" t="str">
            <v/>
          </cell>
          <cell r="E7534" t="str">
            <v/>
          </cell>
          <cell r="F7534" t="str">
            <v/>
          </cell>
          <cell r="G7534" t="str">
            <v/>
          </cell>
          <cell r="H7534" t="str">
            <v/>
          </cell>
          <cell r="I7534"/>
          <cell r="J7534"/>
          <cell r="K7534"/>
          <cell r="L7534"/>
          <cell r="M7534" t="str">
            <v/>
          </cell>
          <cell r="N7534"/>
          <cell r="O7534"/>
          <cell r="P7534"/>
          <cell r="Q7534" t="str">
            <v/>
          </cell>
          <cell r="R7534"/>
          <cell r="S7534" t="str">
            <v/>
          </cell>
          <cell r="T7534"/>
          <cell r="U7534"/>
          <cell r="V7534" t="str">
            <v/>
          </cell>
        </row>
        <row r="7535">
          <cell r="A7535"/>
          <cell r="B7535" t="str">
            <v/>
          </cell>
          <cell r="C7535"/>
          <cell r="D7535" t="str">
            <v/>
          </cell>
          <cell r="E7535" t="str">
            <v/>
          </cell>
          <cell r="F7535" t="str">
            <v/>
          </cell>
          <cell r="G7535" t="str">
            <v/>
          </cell>
          <cell r="H7535" t="str">
            <v/>
          </cell>
          <cell r="I7535"/>
          <cell r="J7535"/>
          <cell r="K7535"/>
          <cell r="L7535"/>
          <cell r="M7535" t="str">
            <v/>
          </cell>
          <cell r="N7535"/>
          <cell r="O7535"/>
          <cell r="P7535"/>
          <cell r="Q7535" t="str">
            <v/>
          </cell>
          <cell r="R7535"/>
          <cell r="S7535" t="str">
            <v/>
          </cell>
          <cell r="T7535"/>
          <cell r="U7535"/>
          <cell r="V7535" t="str">
            <v/>
          </cell>
        </row>
        <row r="7536">
          <cell r="A7536"/>
          <cell r="B7536" t="str">
            <v/>
          </cell>
          <cell r="C7536"/>
          <cell r="D7536" t="str">
            <v/>
          </cell>
          <cell r="E7536" t="str">
            <v/>
          </cell>
          <cell r="F7536" t="str">
            <v/>
          </cell>
          <cell r="G7536" t="str">
            <v/>
          </cell>
          <cell r="H7536" t="str">
            <v/>
          </cell>
          <cell r="I7536"/>
          <cell r="J7536"/>
          <cell r="K7536"/>
          <cell r="L7536"/>
          <cell r="M7536" t="str">
            <v/>
          </cell>
          <cell r="N7536"/>
          <cell r="O7536"/>
          <cell r="P7536"/>
          <cell r="Q7536" t="str">
            <v/>
          </cell>
          <cell r="R7536"/>
          <cell r="S7536" t="str">
            <v/>
          </cell>
          <cell r="T7536"/>
          <cell r="U7536"/>
          <cell r="V7536" t="str">
            <v/>
          </cell>
        </row>
        <row r="7537">
          <cell r="A7537"/>
          <cell r="B7537" t="str">
            <v/>
          </cell>
          <cell r="C7537"/>
          <cell r="D7537" t="str">
            <v/>
          </cell>
          <cell r="E7537" t="str">
            <v/>
          </cell>
          <cell r="F7537" t="str">
            <v/>
          </cell>
          <cell r="G7537" t="str">
            <v/>
          </cell>
          <cell r="H7537" t="str">
            <v/>
          </cell>
          <cell r="I7537"/>
          <cell r="J7537"/>
          <cell r="K7537"/>
          <cell r="L7537"/>
          <cell r="M7537" t="str">
            <v/>
          </cell>
          <cell r="N7537"/>
          <cell r="O7537"/>
          <cell r="P7537"/>
          <cell r="Q7537" t="str">
            <v/>
          </cell>
          <cell r="R7537"/>
          <cell r="S7537" t="str">
            <v/>
          </cell>
          <cell r="T7537"/>
          <cell r="U7537"/>
          <cell r="V7537" t="str">
            <v/>
          </cell>
        </row>
        <row r="7538">
          <cell r="A7538"/>
          <cell r="B7538" t="str">
            <v/>
          </cell>
          <cell r="C7538"/>
          <cell r="D7538" t="str">
            <v/>
          </cell>
          <cell r="E7538" t="str">
            <v/>
          </cell>
          <cell r="F7538" t="str">
            <v/>
          </cell>
          <cell r="G7538" t="str">
            <v/>
          </cell>
          <cell r="H7538" t="str">
            <v/>
          </cell>
          <cell r="I7538"/>
          <cell r="J7538"/>
          <cell r="K7538"/>
          <cell r="L7538"/>
          <cell r="M7538" t="str">
            <v/>
          </cell>
          <cell r="N7538"/>
          <cell r="O7538"/>
          <cell r="P7538"/>
          <cell r="Q7538" t="str">
            <v/>
          </cell>
          <cell r="R7538"/>
          <cell r="S7538" t="str">
            <v/>
          </cell>
          <cell r="T7538"/>
          <cell r="U7538"/>
          <cell r="V7538" t="str">
            <v/>
          </cell>
        </row>
        <row r="7539">
          <cell r="A7539"/>
          <cell r="B7539" t="str">
            <v/>
          </cell>
          <cell r="C7539"/>
          <cell r="D7539" t="str">
            <v/>
          </cell>
          <cell r="E7539" t="str">
            <v/>
          </cell>
          <cell r="F7539" t="str">
            <v/>
          </cell>
          <cell r="G7539" t="str">
            <v/>
          </cell>
          <cell r="H7539" t="str">
            <v/>
          </cell>
          <cell r="I7539"/>
          <cell r="J7539"/>
          <cell r="K7539"/>
          <cell r="L7539"/>
          <cell r="M7539" t="str">
            <v/>
          </cell>
          <cell r="N7539"/>
          <cell r="O7539"/>
          <cell r="P7539"/>
          <cell r="Q7539" t="str">
            <v/>
          </cell>
          <cell r="R7539"/>
          <cell r="S7539" t="str">
            <v/>
          </cell>
          <cell r="T7539"/>
          <cell r="U7539"/>
          <cell r="V7539" t="str">
            <v/>
          </cell>
        </row>
        <row r="7540">
          <cell r="A7540"/>
          <cell r="B7540" t="str">
            <v/>
          </cell>
          <cell r="C7540"/>
          <cell r="D7540" t="str">
            <v/>
          </cell>
          <cell r="E7540" t="str">
            <v/>
          </cell>
          <cell r="F7540" t="str">
            <v/>
          </cell>
          <cell r="G7540" t="str">
            <v/>
          </cell>
          <cell r="H7540" t="str">
            <v/>
          </cell>
          <cell r="I7540"/>
          <cell r="J7540"/>
          <cell r="K7540"/>
          <cell r="L7540"/>
          <cell r="M7540" t="str">
            <v/>
          </cell>
          <cell r="N7540"/>
          <cell r="O7540"/>
          <cell r="P7540"/>
          <cell r="Q7540" t="str">
            <v/>
          </cell>
          <cell r="R7540"/>
          <cell r="S7540" t="str">
            <v/>
          </cell>
          <cell r="T7540"/>
          <cell r="U7540"/>
          <cell r="V7540" t="str">
            <v/>
          </cell>
        </row>
        <row r="7541">
          <cell r="A7541"/>
          <cell r="B7541" t="str">
            <v/>
          </cell>
          <cell r="C7541"/>
          <cell r="D7541" t="str">
            <v/>
          </cell>
          <cell r="E7541" t="str">
            <v/>
          </cell>
          <cell r="F7541" t="str">
            <v/>
          </cell>
          <cell r="G7541" t="str">
            <v/>
          </cell>
          <cell r="H7541" t="str">
            <v/>
          </cell>
          <cell r="I7541"/>
          <cell r="J7541"/>
          <cell r="K7541"/>
          <cell r="L7541"/>
          <cell r="M7541" t="str">
            <v/>
          </cell>
          <cell r="N7541"/>
          <cell r="O7541"/>
          <cell r="P7541"/>
          <cell r="Q7541" t="str">
            <v/>
          </cell>
          <cell r="R7541"/>
          <cell r="S7541" t="str">
            <v/>
          </cell>
          <cell r="T7541"/>
          <cell r="U7541"/>
          <cell r="V7541" t="str">
            <v/>
          </cell>
        </row>
        <row r="7542">
          <cell r="A7542"/>
          <cell r="B7542" t="str">
            <v/>
          </cell>
          <cell r="C7542"/>
          <cell r="D7542" t="str">
            <v/>
          </cell>
          <cell r="E7542" t="str">
            <v/>
          </cell>
          <cell r="F7542" t="str">
            <v/>
          </cell>
          <cell r="G7542" t="str">
            <v/>
          </cell>
          <cell r="H7542" t="str">
            <v/>
          </cell>
          <cell r="I7542"/>
          <cell r="J7542"/>
          <cell r="K7542"/>
          <cell r="L7542"/>
          <cell r="M7542" t="str">
            <v/>
          </cell>
          <cell r="N7542"/>
          <cell r="O7542"/>
          <cell r="P7542"/>
          <cell r="Q7542" t="str">
            <v/>
          </cell>
          <cell r="R7542"/>
          <cell r="S7542" t="str">
            <v/>
          </cell>
          <cell r="T7542"/>
          <cell r="U7542"/>
          <cell r="V7542" t="str">
            <v/>
          </cell>
        </row>
        <row r="7543">
          <cell r="A7543"/>
          <cell r="B7543" t="str">
            <v/>
          </cell>
          <cell r="C7543"/>
          <cell r="D7543" t="str">
            <v/>
          </cell>
          <cell r="E7543" t="str">
            <v/>
          </cell>
          <cell r="F7543" t="str">
            <v/>
          </cell>
          <cell r="G7543" t="str">
            <v/>
          </cell>
          <cell r="H7543" t="str">
            <v/>
          </cell>
          <cell r="I7543"/>
          <cell r="J7543"/>
          <cell r="K7543"/>
          <cell r="L7543"/>
          <cell r="M7543" t="str">
            <v/>
          </cell>
          <cell r="N7543"/>
          <cell r="O7543"/>
          <cell r="P7543"/>
          <cell r="Q7543" t="str">
            <v/>
          </cell>
          <cell r="R7543"/>
          <cell r="S7543" t="str">
            <v/>
          </cell>
          <cell r="T7543"/>
          <cell r="U7543"/>
          <cell r="V7543" t="str">
            <v/>
          </cell>
        </row>
        <row r="7544">
          <cell r="A7544"/>
          <cell r="B7544" t="str">
            <v/>
          </cell>
          <cell r="C7544"/>
          <cell r="D7544" t="str">
            <v/>
          </cell>
          <cell r="E7544" t="str">
            <v/>
          </cell>
          <cell r="F7544" t="str">
            <v/>
          </cell>
          <cell r="G7544" t="str">
            <v/>
          </cell>
          <cell r="H7544" t="str">
            <v/>
          </cell>
          <cell r="I7544"/>
          <cell r="J7544"/>
          <cell r="K7544"/>
          <cell r="L7544"/>
          <cell r="M7544" t="str">
            <v/>
          </cell>
          <cell r="N7544"/>
          <cell r="O7544"/>
          <cell r="P7544"/>
          <cell r="Q7544" t="str">
            <v/>
          </cell>
          <cell r="R7544"/>
          <cell r="S7544" t="str">
            <v/>
          </cell>
          <cell r="T7544"/>
          <cell r="U7544"/>
          <cell r="V7544" t="str">
            <v/>
          </cell>
        </row>
        <row r="7545">
          <cell r="A7545"/>
          <cell r="B7545" t="str">
            <v/>
          </cell>
          <cell r="C7545"/>
          <cell r="D7545" t="str">
            <v/>
          </cell>
          <cell r="E7545" t="str">
            <v/>
          </cell>
          <cell r="F7545" t="str">
            <v/>
          </cell>
          <cell r="G7545" t="str">
            <v/>
          </cell>
          <cell r="H7545" t="str">
            <v/>
          </cell>
          <cell r="I7545"/>
          <cell r="J7545"/>
          <cell r="K7545"/>
          <cell r="L7545"/>
          <cell r="M7545" t="str">
            <v/>
          </cell>
          <cell r="N7545"/>
          <cell r="O7545"/>
          <cell r="P7545"/>
          <cell r="Q7545" t="str">
            <v/>
          </cell>
          <cell r="R7545"/>
          <cell r="S7545" t="str">
            <v/>
          </cell>
          <cell r="T7545"/>
          <cell r="U7545"/>
          <cell r="V7545" t="str">
            <v/>
          </cell>
        </row>
        <row r="7546">
          <cell r="A7546"/>
          <cell r="B7546" t="str">
            <v/>
          </cell>
          <cell r="C7546"/>
          <cell r="D7546" t="str">
            <v/>
          </cell>
          <cell r="E7546" t="str">
            <v/>
          </cell>
          <cell r="F7546" t="str">
            <v/>
          </cell>
          <cell r="G7546" t="str">
            <v/>
          </cell>
          <cell r="H7546" t="str">
            <v/>
          </cell>
          <cell r="I7546"/>
          <cell r="J7546"/>
          <cell r="K7546"/>
          <cell r="L7546"/>
          <cell r="M7546" t="str">
            <v/>
          </cell>
          <cell r="N7546"/>
          <cell r="O7546"/>
          <cell r="P7546"/>
          <cell r="Q7546" t="str">
            <v/>
          </cell>
          <cell r="R7546"/>
          <cell r="S7546" t="str">
            <v/>
          </cell>
          <cell r="T7546"/>
          <cell r="U7546"/>
          <cell r="V7546" t="str">
            <v/>
          </cell>
        </row>
        <row r="7547">
          <cell r="A7547"/>
          <cell r="B7547" t="str">
            <v/>
          </cell>
          <cell r="C7547"/>
          <cell r="D7547" t="str">
            <v/>
          </cell>
          <cell r="E7547" t="str">
            <v/>
          </cell>
          <cell r="F7547" t="str">
            <v/>
          </cell>
          <cell r="G7547" t="str">
            <v/>
          </cell>
          <cell r="H7547" t="str">
            <v/>
          </cell>
          <cell r="I7547"/>
          <cell r="J7547"/>
          <cell r="K7547"/>
          <cell r="L7547"/>
          <cell r="M7547" t="str">
            <v/>
          </cell>
          <cell r="N7547"/>
          <cell r="O7547"/>
          <cell r="P7547"/>
          <cell r="Q7547" t="str">
            <v/>
          </cell>
          <cell r="R7547"/>
          <cell r="S7547" t="str">
            <v/>
          </cell>
          <cell r="T7547"/>
          <cell r="U7547"/>
          <cell r="V7547" t="str">
            <v/>
          </cell>
        </row>
        <row r="7548">
          <cell r="A7548"/>
          <cell r="B7548" t="str">
            <v/>
          </cell>
          <cell r="C7548"/>
          <cell r="D7548" t="str">
            <v/>
          </cell>
          <cell r="E7548" t="str">
            <v/>
          </cell>
          <cell r="F7548" t="str">
            <v/>
          </cell>
          <cell r="G7548" t="str">
            <v/>
          </cell>
          <cell r="H7548" t="str">
            <v/>
          </cell>
          <cell r="I7548"/>
          <cell r="J7548"/>
          <cell r="K7548"/>
          <cell r="L7548"/>
          <cell r="M7548" t="str">
            <v/>
          </cell>
          <cell r="N7548"/>
          <cell r="O7548"/>
          <cell r="P7548"/>
          <cell r="Q7548" t="str">
            <v/>
          </cell>
          <cell r="R7548"/>
          <cell r="S7548" t="str">
            <v/>
          </cell>
          <cell r="T7548"/>
          <cell r="U7548"/>
          <cell r="V7548" t="str">
            <v/>
          </cell>
        </row>
        <row r="7549">
          <cell r="A7549"/>
          <cell r="B7549" t="str">
            <v/>
          </cell>
          <cell r="C7549"/>
          <cell r="D7549" t="str">
            <v/>
          </cell>
          <cell r="E7549" t="str">
            <v/>
          </cell>
          <cell r="F7549" t="str">
            <v/>
          </cell>
          <cell r="G7549" t="str">
            <v/>
          </cell>
          <cell r="H7549" t="str">
            <v/>
          </cell>
          <cell r="I7549"/>
          <cell r="J7549"/>
          <cell r="K7549"/>
          <cell r="L7549"/>
          <cell r="M7549" t="str">
            <v/>
          </cell>
          <cell r="N7549"/>
          <cell r="O7549"/>
          <cell r="P7549"/>
          <cell r="Q7549" t="str">
            <v/>
          </cell>
          <cell r="R7549"/>
          <cell r="S7549" t="str">
            <v/>
          </cell>
          <cell r="T7549"/>
          <cell r="U7549"/>
          <cell r="V7549" t="str">
            <v/>
          </cell>
        </row>
        <row r="7550">
          <cell r="A7550"/>
          <cell r="B7550" t="str">
            <v/>
          </cell>
          <cell r="C7550"/>
          <cell r="D7550" t="str">
            <v/>
          </cell>
          <cell r="E7550" t="str">
            <v/>
          </cell>
          <cell r="F7550" t="str">
            <v/>
          </cell>
          <cell r="G7550" t="str">
            <v/>
          </cell>
          <cell r="H7550" t="str">
            <v/>
          </cell>
          <cell r="I7550"/>
          <cell r="J7550"/>
          <cell r="K7550"/>
          <cell r="L7550"/>
          <cell r="M7550" t="str">
            <v/>
          </cell>
          <cell r="N7550"/>
          <cell r="O7550"/>
          <cell r="P7550"/>
          <cell r="Q7550" t="str">
            <v/>
          </cell>
          <cell r="R7550"/>
          <cell r="S7550" t="str">
            <v/>
          </cell>
          <cell r="T7550"/>
          <cell r="U7550"/>
          <cell r="V7550" t="str">
            <v/>
          </cell>
        </row>
        <row r="7551">
          <cell r="A7551"/>
          <cell r="B7551" t="str">
            <v/>
          </cell>
          <cell r="C7551"/>
          <cell r="D7551" t="str">
            <v/>
          </cell>
          <cell r="E7551" t="str">
            <v/>
          </cell>
          <cell r="F7551" t="str">
            <v/>
          </cell>
          <cell r="G7551" t="str">
            <v/>
          </cell>
          <cell r="H7551" t="str">
            <v/>
          </cell>
          <cell r="I7551"/>
          <cell r="J7551"/>
          <cell r="K7551"/>
          <cell r="L7551"/>
          <cell r="M7551" t="str">
            <v/>
          </cell>
          <cell r="N7551"/>
          <cell r="O7551"/>
          <cell r="P7551"/>
          <cell r="Q7551" t="str">
            <v/>
          </cell>
          <cell r="R7551"/>
          <cell r="S7551" t="str">
            <v/>
          </cell>
          <cell r="T7551"/>
          <cell r="U7551"/>
          <cell r="V7551" t="str">
            <v/>
          </cell>
        </row>
        <row r="7552">
          <cell r="A7552"/>
          <cell r="B7552" t="str">
            <v/>
          </cell>
          <cell r="C7552"/>
          <cell r="D7552" t="str">
            <v/>
          </cell>
          <cell r="E7552" t="str">
            <v/>
          </cell>
          <cell r="F7552" t="str">
            <v/>
          </cell>
          <cell r="G7552" t="str">
            <v/>
          </cell>
          <cell r="H7552" t="str">
            <v/>
          </cell>
          <cell r="I7552"/>
          <cell r="J7552"/>
          <cell r="K7552"/>
          <cell r="L7552"/>
          <cell r="M7552" t="str">
            <v/>
          </cell>
          <cell r="N7552"/>
          <cell r="O7552"/>
          <cell r="P7552"/>
          <cell r="Q7552" t="str">
            <v/>
          </cell>
          <cell r="R7552"/>
          <cell r="S7552" t="str">
            <v/>
          </cell>
          <cell r="T7552"/>
          <cell r="U7552"/>
          <cell r="V7552" t="str">
            <v/>
          </cell>
        </row>
        <row r="7553">
          <cell r="A7553"/>
          <cell r="B7553" t="str">
            <v/>
          </cell>
          <cell r="C7553"/>
          <cell r="D7553" t="str">
            <v/>
          </cell>
          <cell r="E7553" t="str">
            <v/>
          </cell>
          <cell r="F7553" t="str">
            <v/>
          </cell>
          <cell r="G7553" t="str">
            <v/>
          </cell>
          <cell r="H7553" t="str">
            <v/>
          </cell>
          <cell r="I7553"/>
          <cell r="J7553"/>
          <cell r="K7553"/>
          <cell r="L7553"/>
          <cell r="M7553" t="str">
            <v/>
          </cell>
          <cell r="N7553"/>
          <cell r="O7553"/>
          <cell r="P7553"/>
          <cell r="Q7553" t="str">
            <v/>
          </cell>
          <cell r="R7553"/>
          <cell r="S7553" t="str">
            <v/>
          </cell>
          <cell r="T7553"/>
          <cell r="U7553"/>
          <cell r="V7553" t="str">
            <v/>
          </cell>
        </row>
        <row r="7554">
          <cell r="A7554"/>
          <cell r="B7554" t="str">
            <v/>
          </cell>
          <cell r="C7554"/>
          <cell r="D7554" t="str">
            <v/>
          </cell>
          <cell r="E7554" t="str">
            <v/>
          </cell>
          <cell r="F7554" t="str">
            <v/>
          </cell>
          <cell r="G7554" t="str">
            <v/>
          </cell>
          <cell r="H7554" t="str">
            <v/>
          </cell>
          <cell r="I7554"/>
          <cell r="J7554"/>
          <cell r="K7554"/>
          <cell r="L7554"/>
          <cell r="M7554" t="str">
            <v/>
          </cell>
          <cell r="N7554"/>
          <cell r="O7554"/>
          <cell r="P7554"/>
          <cell r="Q7554" t="str">
            <v/>
          </cell>
          <cell r="R7554"/>
          <cell r="S7554" t="str">
            <v/>
          </cell>
          <cell r="T7554"/>
          <cell r="U7554"/>
          <cell r="V7554" t="str">
            <v/>
          </cell>
        </row>
        <row r="7555">
          <cell r="A7555"/>
          <cell r="B7555" t="str">
            <v/>
          </cell>
          <cell r="C7555"/>
          <cell r="D7555" t="str">
            <v/>
          </cell>
          <cell r="E7555" t="str">
            <v/>
          </cell>
          <cell r="F7555" t="str">
            <v/>
          </cell>
          <cell r="G7555" t="str">
            <v/>
          </cell>
          <cell r="H7555" t="str">
            <v/>
          </cell>
          <cell r="I7555"/>
          <cell r="J7555"/>
          <cell r="K7555"/>
          <cell r="L7555"/>
          <cell r="M7555" t="str">
            <v/>
          </cell>
          <cell r="N7555"/>
          <cell r="O7555"/>
          <cell r="P7555"/>
          <cell r="Q7555" t="str">
            <v/>
          </cell>
          <cell r="R7555"/>
          <cell r="S7555" t="str">
            <v/>
          </cell>
          <cell r="T7555"/>
          <cell r="U7555"/>
          <cell r="V7555" t="str">
            <v/>
          </cell>
        </row>
        <row r="7556">
          <cell r="A7556"/>
          <cell r="B7556" t="str">
            <v/>
          </cell>
          <cell r="C7556"/>
          <cell r="D7556" t="str">
            <v/>
          </cell>
          <cell r="E7556" t="str">
            <v/>
          </cell>
          <cell r="F7556" t="str">
            <v/>
          </cell>
          <cell r="G7556" t="str">
            <v/>
          </cell>
          <cell r="H7556" t="str">
            <v/>
          </cell>
          <cell r="I7556"/>
          <cell r="J7556"/>
          <cell r="K7556"/>
          <cell r="L7556"/>
          <cell r="M7556" t="str">
            <v/>
          </cell>
          <cell r="N7556"/>
          <cell r="O7556"/>
          <cell r="P7556"/>
          <cell r="Q7556" t="str">
            <v/>
          </cell>
          <cell r="R7556"/>
          <cell r="S7556" t="str">
            <v/>
          </cell>
          <cell r="T7556"/>
          <cell r="U7556"/>
          <cell r="V7556" t="str">
            <v/>
          </cell>
        </row>
        <row r="7557">
          <cell r="A7557"/>
          <cell r="B7557" t="str">
            <v/>
          </cell>
          <cell r="C7557"/>
          <cell r="D7557" t="str">
            <v/>
          </cell>
          <cell r="E7557" t="str">
            <v/>
          </cell>
          <cell r="F7557" t="str">
            <v/>
          </cell>
          <cell r="G7557" t="str">
            <v/>
          </cell>
          <cell r="H7557" t="str">
            <v/>
          </cell>
          <cell r="I7557"/>
          <cell r="J7557"/>
          <cell r="K7557"/>
          <cell r="L7557"/>
          <cell r="M7557" t="str">
            <v/>
          </cell>
          <cell r="N7557"/>
          <cell r="O7557"/>
          <cell r="P7557"/>
          <cell r="Q7557" t="str">
            <v/>
          </cell>
          <cell r="R7557"/>
          <cell r="S7557" t="str">
            <v/>
          </cell>
          <cell r="T7557"/>
          <cell r="U7557"/>
          <cell r="V7557" t="str">
            <v/>
          </cell>
        </row>
        <row r="7558">
          <cell r="A7558"/>
          <cell r="B7558" t="str">
            <v/>
          </cell>
          <cell r="C7558"/>
          <cell r="D7558" t="str">
            <v/>
          </cell>
          <cell r="E7558" t="str">
            <v/>
          </cell>
          <cell r="F7558" t="str">
            <v/>
          </cell>
          <cell r="G7558" t="str">
            <v/>
          </cell>
          <cell r="H7558" t="str">
            <v/>
          </cell>
          <cell r="I7558"/>
          <cell r="J7558"/>
          <cell r="K7558"/>
          <cell r="L7558"/>
          <cell r="M7558" t="str">
            <v/>
          </cell>
          <cell r="N7558"/>
          <cell r="O7558"/>
          <cell r="P7558"/>
          <cell r="Q7558" t="str">
            <v/>
          </cell>
          <cell r="R7558"/>
          <cell r="S7558" t="str">
            <v/>
          </cell>
          <cell r="T7558"/>
          <cell r="U7558"/>
          <cell r="V7558" t="str">
            <v/>
          </cell>
        </row>
        <row r="7559">
          <cell r="A7559"/>
          <cell r="B7559" t="str">
            <v/>
          </cell>
          <cell r="C7559"/>
          <cell r="D7559" t="str">
            <v/>
          </cell>
          <cell r="E7559" t="str">
            <v/>
          </cell>
          <cell r="F7559" t="str">
            <v/>
          </cell>
          <cell r="G7559" t="str">
            <v/>
          </cell>
          <cell r="H7559" t="str">
            <v/>
          </cell>
          <cell r="I7559"/>
          <cell r="J7559"/>
          <cell r="K7559"/>
          <cell r="L7559"/>
          <cell r="M7559" t="str">
            <v/>
          </cell>
          <cell r="N7559"/>
          <cell r="O7559"/>
          <cell r="P7559"/>
          <cell r="Q7559" t="str">
            <v/>
          </cell>
          <cell r="R7559"/>
          <cell r="S7559" t="str">
            <v/>
          </cell>
          <cell r="T7559"/>
          <cell r="U7559"/>
          <cell r="V7559" t="str">
            <v/>
          </cell>
        </row>
        <row r="7560">
          <cell r="A7560"/>
          <cell r="B7560" t="str">
            <v/>
          </cell>
          <cell r="C7560"/>
          <cell r="D7560" t="str">
            <v/>
          </cell>
          <cell r="E7560" t="str">
            <v/>
          </cell>
          <cell r="F7560" t="str">
            <v/>
          </cell>
          <cell r="G7560" t="str">
            <v/>
          </cell>
          <cell r="H7560" t="str">
            <v/>
          </cell>
          <cell r="I7560"/>
          <cell r="J7560"/>
          <cell r="K7560"/>
          <cell r="L7560"/>
          <cell r="M7560" t="str">
            <v/>
          </cell>
          <cell r="N7560"/>
          <cell r="O7560"/>
          <cell r="P7560"/>
          <cell r="Q7560" t="str">
            <v/>
          </cell>
          <cell r="R7560"/>
          <cell r="S7560" t="str">
            <v/>
          </cell>
          <cell r="T7560"/>
          <cell r="U7560"/>
          <cell r="V7560" t="str">
            <v/>
          </cell>
        </row>
        <row r="7561">
          <cell r="A7561"/>
          <cell r="B7561" t="str">
            <v/>
          </cell>
          <cell r="C7561"/>
          <cell r="D7561" t="str">
            <v/>
          </cell>
          <cell r="E7561" t="str">
            <v/>
          </cell>
          <cell r="F7561" t="str">
            <v/>
          </cell>
          <cell r="G7561" t="str">
            <v/>
          </cell>
          <cell r="H7561" t="str">
            <v/>
          </cell>
          <cell r="I7561"/>
          <cell r="J7561"/>
          <cell r="K7561"/>
          <cell r="L7561"/>
          <cell r="M7561" t="str">
            <v/>
          </cell>
          <cell r="N7561"/>
          <cell r="O7561"/>
          <cell r="P7561"/>
          <cell r="Q7561" t="str">
            <v/>
          </cell>
          <cell r="R7561"/>
          <cell r="S7561" t="str">
            <v/>
          </cell>
          <cell r="T7561"/>
          <cell r="U7561"/>
          <cell r="V7561" t="str">
            <v/>
          </cell>
        </row>
        <row r="7562">
          <cell r="A7562"/>
          <cell r="B7562" t="str">
            <v/>
          </cell>
          <cell r="C7562"/>
          <cell r="D7562" t="str">
            <v/>
          </cell>
          <cell r="E7562" t="str">
            <v/>
          </cell>
          <cell r="F7562" t="str">
            <v/>
          </cell>
          <cell r="G7562" t="str">
            <v/>
          </cell>
          <cell r="H7562" t="str">
            <v/>
          </cell>
          <cell r="I7562"/>
          <cell r="J7562"/>
          <cell r="K7562"/>
          <cell r="L7562"/>
          <cell r="M7562" t="str">
            <v/>
          </cell>
          <cell r="N7562"/>
          <cell r="O7562"/>
          <cell r="P7562"/>
          <cell r="Q7562" t="str">
            <v/>
          </cell>
          <cell r="R7562"/>
          <cell r="S7562" t="str">
            <v/>
          </cell>
          <cell r="T7562"/>
          <cell r="U7562"/>
          <cell r="V7562" t="str">
            <v/>
          </cell>
        </row>
        <row r="7563">
          <cell r="A7563"/>
          <cell r="B7563" t="str">
            <v/>
          </cell>
          <cell r="C7563"/>
          <cell r="D7563" t="str">
            <v/>
          </cell>
          <cell r="E7563" t="str">
            <v/>
          </cell>
          <cell r="F7563" t="str">
            <v/>
          </cell>
          <cell r="G7563" t="str">
            <v/>
          </cell>
          <cell r="H7563" t="str">
            <v/>
          </cell>
          <cell r="I7563"/>
          <cell r="J7563"/>
          <cell r="K7563"/>
          <cell r="L7563"/>
          <cell r="M7563" t="str">
            <v/>
          </cell>
          <cell r="N7563"/>
          <cell r="O7563"/>
          <cell r="P7563"/>
          <cell r="Q7563" t="str">
            <v/>
          </cell>
          <cell r="R7563"/>
          <cell r="S7563" t="str">
            <v/>
          </cell>
          <cell r="T7563"/>
          <cell r="U7563"/>
          <cell r="V7563" t="str">
            <v/>
          </cell>
        </row>
        <row r="7564">
          <cell r="A7564"/>
          <cell r="B7564" t="str">
            <v/>
          </cell>
          <cell r="C7564"/>
          <cell r="D7564" t="str">
            <v/>
          </cell>
          <cell r="E7564" t="str">
            <v/>
          </cell>
          <cell r="F7564" t="str">
            <v/>
          </cell>
          <cell r="G7564" t="str">
            <v/>
          </cell>
          <cell r="H7564" t="str">
            <v/>
          </cell>
          <cell r="I7564"/>
          <cell r="J7564"/>
          <cell r="K7564"/>
          <cell r="L7564"/>
          <cell r="M7564" t="str">
            <v/>
          </cell>
          <cell r="N7564"/>
          <cell r="O7564"/>
          <cell r="P7564"/>
          <cell r="Q7564" t="str">
            <v/>
          </cell>
          <cell r="R7564"/>
          <cell r="S7564" t="str">
            <v/>
          </cell>
          <cell r="T7564"/>
          <cell r="U7564"/>
          <cell r="V7564" t="str">
            <v/>
          </cell>
        </row>
        <row r="7565">
          <cell r="A7565"/>
          <cell r="B7565" t="str">
            <v/>
          </cell>
          <cell r="C7565"/>
          <cell r="D7565" t="str">
            <v/>
          </cell>
          <cell r="E7565" t="str">
            <v/>
          </cell>
          <cell r="F7565" t="str">
            <v/>
          </cell>
          <cell r="G7565" t="str">
            <v/>
          </cell>
          <cell r="H7565" t="str">
            <v/>
          </cell>
          <cell r="I7565"/>
          <cell r="J7565"/>
          <cell r="K7565"/>
          <cell r="L7565"/>
          <cell r="M7565" t="str">
            <v/>
          </cell>
          <cell r="N7565"/>
          <cell r="O7565"/>
          <cell r="P7565"/>
          <cell r="Q7565" t="str">
            <v/>
          </cell>
          <cell r="R7565"/>
          <cell r="S7565" t="str">
            <v/>
          </cell>
          <cell r="T7565"/>
          <cell r="U7565"/>
          <cell r="V7565" t="str">
            <v/>
          </cell>
        </row>
        <row r="7566">
          <cell r="A7566"/>
          <cell r="B7566" t="str">
            <v/>
          </cell>
          <cell r="C7566"/>
          <cell r="D7566" t="str">
            <v/>
          </cell>
          <cell r="E7566" t="str">
            <v/>
          </cell>
          <cell r="F7566" t="str">
            <v/>
          </cell>
          <cell r="G7566" t="str">
            <v/>
          </cell>
          <cell r="H7566" t="str">
            <v/>
          </cell>
          <cell r="I7566"/>
          <cell r="J7566"/>
          <cell r="K7566"/>
          <cell r="L7566"/>
          <cell r="M7566" t="str">
            <v/>
          </cell>
          <cell r="N7566"/>
          <cell r="O7566"/>
          <cell r="P7566"/>
          <cell r="Q7566" t="str">
            <v/>
          </cell>
          <cell r="R7566"/>
          <cell r="S7566" t="str">
            <v/>
          </cell>
          <cell r="T7566"/>
          <cell r="U7566"/>
          <cell r="V7566" t="str">
            <v/>
          </cell>
        </row>
        <row r="7567">
          <cell r="A7567"/>
          <cell r="B7567" t="str">
            <v/>
          </cell>
          <cell r="C7567"/>
          <cell r="D7567" t="str">
            <v/>
          </cell>
          <cell r="E7567" t="str">
            <v/>
          </cell>
          <cell r="F7567" t="str">
            <v/>
          </cell>
          <cell r="G7567" t="str">
            <v/>
          </cell>
          <cell r="H7567" t="str">
            <v/>
          </cell>
          <cell r="I7567"/>
          <cell r="J7567"/>
          <cell r="K7567"/>
          <cell r="L7567"/>
          <cell r="M7567" t="str">
            <v/>
          </cell>
          <cell r="N7567"/>
          <cell r="O7567"/>
          <cell r="P7567"/>
          <cell r="Q7567" t="str">
            <v/>
          </cell>
          <cell r="R7567"/>
          <cell r="S7567" t="str">
            <v/>
          </cell>
          <cell r="T7567"/>
          <cell r="U7567"/>
          <cell r="V7567" t="str">
            <v/>
          </cell>
        </row>
        <row r="7568">
          <cell r="A7568"/>
          <cell r="B7568" t="str">
            <v/>
          </cell>
          <cell r="C7568"/>
          <cell r="D7568" t="str">
            <v/>
          </cell>
          <cell r="E7568" t="str">
            <v/>
          </cell>
          <cell r="F7568" t="str">
            <v/>
          </cell>
          <cell r="G7568" t="str">
            <v/>
          </cell>
          <cell r="H7568" t="str">
            <v/>
          </cell>
          <cell r="I7568"/>
          <cell r="J7568"/>
          <cell r="K7568"/>
          <cell r="L7568"/>
          <cell r="M7568" t="str">
            <v/>
          </cell>
          <cell r="N7568"/>
          <cell r="O7568"/>
          <cell r="P7568"/>
          <cell r="Q7568" t="str">
            <v/>
          </cell>
          <cell r="R7568"/>
          <cell r="S7568" t="str">
            <v/>
          </cell>
          <cell r="T7568"/>
          <cell r="U7568"/>
          <cell r="V7568" t="str">
            <v/>
          </cell>
        </row>
        <row r="7569">
          <cell r="A7569"/>
          <cell r="B7569" t="str">
            <v/>
          </cell>
          <cell r="C7569"/>
          <cell r="D7569" t="str">
            <v/>
          </cell>
          <cell r="E7569" t="str">
            <v/>
          </cell>
          <cell r="F7569" t="str">
            <v/>
          </cell>
          <cell r="G7569" t="str">
            <v/>
          </cell>
          <cell r="H7569" t="str">
            <v/>
          </cell>
          <cell r="I7569"/>
          <cell r="J7569"/>
          <cell r="K7569"/>
          <cell r="L7569"/>
          <cell r="M7569" t="str">
            <v/>
          </cell>
          <cell r="N7569"/>
          <cell r="O7569"/>
          <cell r="P7569"/>
          <cell r="Q7569" t="str">
            <v/>
          </cell>
          <cell r="R7569"/>
          <cell r="S7569" t="str">
            <v/>
          </cell>
          <cell r="T7569"/>
          <cell r="U7569"/>
          <cell r="V7569" t="str">
            <v/>
          </cell>
        </row>
        <row r="7570">
          <cell r="A7570"/>
          <cell r="B7570" t="str">
            <v/>
          </cell>
          <cell r="C7570"/>
          <cell r="D7570" t="str">
            <v/>
          </cell>
          <cell r="E7570" t="str">
            <v/>
          </cell>
          <cell r="F7570" t="str">
            <v/>
          </cell>
          <cell r="G7570" t="str">
            <v/>
          </cell>
          <cell r="H7570" t="str">
            <v/>
          </cell>
          <cell r="I7570"/>
          <cell r="J7570"/>
          <cell r="K7570"/>
          <cell r="L7570"/>
          <cell r="M7570" t="str">
            <v/>
          </cell>
          <cell r="N7570"/>
          <cell r="O7570"/>
          <cell r="P7570"/>
          <cell r="Q7570" t="str">
            <v/>
          </cell>
          <cell r="R7570"/>
          <cell r="S7570" t="str">
            <v/>
          </cell>
          <cell r="T7570"/>
          <cell r="U7570"/>
          <cell r="V7570" t="str">
            <v/>
          </cell>
        </row>
        <row r="7571">
          <cell r="A7571"/>
          <cell r="B7571" t="str">
            <v/>
          </cell>
          <cell r="C7571"/>
          <cell r="D7571" t="str">
            <v/>
          </cell>
          <cell r="E7571" t="str">
            <v/>
          </cell>
          <cell r="F7571" t="str">
            <v/>
          </cell>
          <cell r="G7571" t="str">
            <v/>
          </cell>
          <cell r="H7571" t="str">
            <v/>
          </cell>
          <cell r="I7571"/>
          <cell r="J7571"/>
          <cell r="K7571"/>
          <cell r="L7571"/>
          <cell r="M7571" t="str">
            <v/>
          </cell>
          <cell r="N7571"/>
          <cell r="O7571"/>
          <cell r="P7571"/>
          <cell r="Q7571" t="str">
            <v/>
          </cell>
          <cell r="R7571"/>
          <cell r="S7571" t="str">
            <v/>
          </cell>
          <cell r="T7571"/>
          <cell r="U7571"/>
          <cell r="V7571" t="str">
            <v/>
          </cell>
        </row>
        <row r="7572">
          <cell r="A7572"/>
          <cell r="B7572" t="str">
            <v/>
          </cell>
          <cell r="C7572"/>
          <cell r="D7572" t="str">
            <v/>
          </cell>
          <cell r="E7572" t="str">
            <v/>
          </cell>
          <cell r="F7572" t="str">
            <v/>
          </cell>
          <cell r="G7572" t="str">
            <v/>
          </cell>
          <cell r="H7572" t="str">
            <v/>
          </cell>
          <cell r="I7572"/>
          <cell r="J7572"/>
          <cell r="K7572"/>
          <cell r="L7572"/>
          <cell r="M7572" t="str">
            <v/>
          </cell>
          <cell r="N7572"/>
          <cell r="O7572"/>
          <cell r="P7572"/>
          <cell r="Q7572" t="str">
            <v/>
          </cell>
          <cell r="R7572"/>
          <cell r="S7572" t="str">
            <v/>
          </cell>
          <cell r="T7572"/>
          <cell r="U7572"/>
          <cell r="V7572" t="str">
            <v/>
          </cell>
        </row>
        <row r="7573">
          <cell r="A7573"/>
          <cell r="B7573" t="str">
            <v/>
          </cell>
          <cell r="C7573"/>
          <cell r="D7573" t="str">
            <v/>
          </cell>
          <cell r="E7573" t="str">
            <v/>
          </cell>
          <cell r="F7573" t="str">
            <v/>
          </cell>
          <cell r="G7573" t="str">
            <v/>
          </cell>
          <cell r="H7573" t="str">
            <v/>
          </cell>
          <cell r="I7573"/>
          <cell r="J7573"/>
          <cell r="K7573"/>
          <cell r="L7573"/>
          <cell r="M7573" t="str">
            <v/>
          </cell>
          <cell r="N7573"/>
          <cell r="O7573"/>
          <cell r="P7573"/>
          <cell r="Q7573" t="str">
            <v/>
          </cell>
          <cell r="R7573"/>
          <cell r="S7573" t="str">
            <v/>
          </cell>
          <cell r="T7573"/>
          <cell r="U7573"/>
          <cell r="V7573" t="str">
            <v/>
          </cell>
        </row>
        <row r="7574">
          <cell r="A7574"/>
          <cell r="B7574" t="str">
            <v/>
          </cell>
          <cell r="C7574"/>
          <cell r="D7574" t="str">
            <v/>
          </cell>
          <cell r="E7574" t="str">
            <v/>
          </cell>
          <cell r="F7574" t="str">
            <v/>
          </cell>
          <cell r="G7574" t="str">
            <v/>
          </cell>
          <cell r="H7574" t="str">
            <v/>
          </cell>
          <cell r="I7574"/>
          <cell r="J7574"/>
          <cell r="K7574"/>
          <cell r="L7574"/>
          <cell r="M7574" t="str">
            <v/>
          </cell>
          <cell r="N7574"/>
          <cell r="O7574"/>
          <cell r="P7574"/>
          <cell r="Q7574" t="str">
            <v/>
          </cell>
          <cell r="R7574"/>
          <cell r="S7574" t="str">
            <v/>
          </cell>
          <cell r="T7574"/>
          <cell r="U7574"/>
          <cell r="V7574" t="str">
            <v/>
          </cell>
        </row>
        <row r="7575">
          <cell r="A7575"/>
          <cell r="B7575" t="str">
            <v/>
          </cell>
          <cell r="C7575"/>
          <cell r="D7575" t="str">
            <v/>
          </cell>
          <cell r="E7575" t="str">
            <v/>
          </cell>
          <cell r="F7575" t="str">
            <v/>
          </cell>
          <cell r="G7575" t="str">
            <v/>
          </cell>
          <cell r="H7575" t="str">
            <v/>
          </cell>
          <cell r="I7575"/>
          <cell r="J7575"/>
          <cell r="K7575"/>
          <cell r="L7575"/>
          <cell r="M7575" t="str">
            <v/>
          </cell>
          <cell r="N7575"/>
          <cell r="O7575"/>
          <cell r="P7575"/>
          <cell r="Q7575" t="str">
            <v/>
          </cell>
          <cell r="R7575"/>
          <cell r="S7575" t="str">
            <v/>
          </cell>
          <cell r="T7575"/>
          <cell r="U7575"/>
          <cell r="V7575" t="str">
            <v/>
          </cell>
        </row>
        <row r="7576">
          <cell r="A7576"/>
          <cell r="B7576" t="str">
            <v/>
          </cell>
          <cell r="C7576"/>
          <cell r="D7576" t="str">
            <v/>
          </cell>
          <cell r="E7576" t="str">
            <v/>
          </cell>
          <cell r="F7576" t="str">
            <v/>
          </cell>
          <cell r="G7576" t="str">
            <v/>
          </cell>
          <cell r="H7576" t="str">
            <v/>
          </cell>
          <cell r="I7576"/>
          <cell r="J7576"/>
          <cell r="K7576"/>
          <cell r="L7576"/>
          <cell r="M7576" t="str">
            <v/>
          </cell>
          <cell r="N7576"/>
          <cell r="O7576"/>
          <cell r="P7576"/>
          <cell r="Q7576" t="str">
            <v/>
          </cell>
          <cell r="R7576"/>
          <cell r="S7576" t="str">
            <v/>
          </cell>
          <cell r="T7576"/>
          <cell r="U7576"/>
          <cell r="V7576" t="str">
            <v/>
          </cell>
        </row>
        <row r="7577">
          <cell r="A7577"/>
          <cell r="B7577" t="str">
            <v/>
          </cell>
          <cell r="C7577"/>
          <cell r="D7577" t="str">
            <v/>
          </cell>
          <cell r="E7577" t="str">
            <v/>
          </cell>
          <cell r="F7577" t="str">
            <v/>
          </cell>
          <cell r="G7577" t="str">
            <v/>
          </cell>
          <cell r="H7577" t="str">
            <v/>
          </cell>
          <cell r="I7577"/>
          <cell r="J7577"/>
          <cell r="K7577"/>
          <cell r="L7577"/>
          <cell r="M7577" t="str">
            <v/>
          </cell>
          <cell r="N7577"/>
          <cell r="O7577"/>
          <cell r="P7577"/>
          <cell r="Q7577" t="str">
            <v/>
          </cell>
          <cell r="R7577"/>
          <cell r="S7577" t="str">
            <v/>
          </cell>
          <cell r="T7577"/>
          <cell r="U7577"/>
          <cell r="V7577" t="str">
            <v/>
          </cell>
        </row>
        <row r="7578">
          <cell r="A7578"/>
          <cell r="B7578" t="str">
            <v/>
          </cell>
          <cell r="C7578"/>
          <cell r="D7578" t="str">
            <v/>
          </cell>
          <cell r="E7578" t="str">
            <v/>
          </cell>
          <cell r="F7578" t="str">
            <v/>
          </cell>
          <cell r="G7578" t="str">
            <v/>
          </cell>
          <cell r="H7578" t="str">
            <v/>
          </cell>
          <cell r="I7578"/>
          <cell r="J7578"/>
          <cell r="K7578"/>
          <cell r="L7578"/>
          <cell r="M7578" t="str">
            <v/>
          </cell>
          <cell r="N7578"/>
          <cell r="O7578"/>
          <cell r="P7578"/>
          <cell r="Q7578" t="str">
            <v/>
          </cell>
          <cell r="R7578"/>
          <cell r="S7578" t="str">
            <v/>
          </cell>
          <cell r="T7578"/>
          <cell r="U7578"/>
          <cell r="V7578" t="str">
            <v/>
          </cell>
        </row>
        <row r="7579">
          <cell r="A7579"/>
          <cell r="B7579" t="str">
            <v/>
          </cell>
          <cell r="C7579"/>
          <cell r="D7579" t="str">
            <v/>
          </cell>
          <cell r="E7579" t="str">
            <v/>
          </cell>
          <cell r="F7579" t="str">
            <v/>
          </cell>
          <cell r="G7579" t="str">
            <v/>
          </cell>
          <cell r="H7579" t="str">
            <v/>
          </cell>
          <cell r="I7579"/>
          <cell r="J7579"/>
          <cell r="K7579"/>
          <cell r="L7579"/>
          <cell r="M7579" t="str">
            <v/>
          </cell>
          <cell r="N7579"/>
          <cell r="O7579"/>
          <cell r="P7579"/>
          <cell r="Q7579" t="str">
            <v/>
          </cell>
          <cell r="R7579"/>
          <cell r="S7579" t="str">
            <v/>
          </cell>
          <cell r="T7579"/>
          <cell r="U7579"/>
          <cell r="V7579" t="str">
            <v/>
          </cell>
        </row>
        <row r="7580">
          <cell r="A7580"/>
          <cell r="B7580" t="str">
            <v/>
          </cell>
          <cell r="C7580"/>
          <cell r="D7580" t="str">
            <v/>
          </cell>
          <cell r="E7580" t="str">
            <v/>
          </cell>
          <cell r="F7580" t="str">
            <v/>
          </cell>
          <cell r="G7580" t="str">
            <v/>
          </cell>
          <cell r="H7580" t="str">
            <v/>
          </cell>
          <cell r="I7580"/>
          <cell r="J7580"/>
          <cell r="K7580"/>
          <cell r="L7580"/>
          <cell r="M7580" t="str">
            <v/>
          </cell>
          <cell r="N7580"/>
          <cell r="O7580"/>
          <cell r="P7580"/>
          <cell r="Q7580" t="str">
            <v/>
          </cell>
          <cell r="R7580"/>
          <cell r="S7580" t="str">
            <v/>
          </cell>
          <cell r="T7580"/>
          <cell r="U7580"/>
          <cell r="V7580" t="str">
            <v/>
          </cell>
        </row>
        <row r="7581">
          <cell r="A7581"/>
          <cell r="B7581" t="str">
            <v/>
          </cell>
          <cell r="C7581"/>
          <cell r="D7581" t="str">
            <v/>
          </cell>
          <cell r="E7581" t="str">
            <v/>
          </cell>
          <cell r="F7581" t="str">
            <v/>
          </cell>
          <cell r="G7581" t="str">
            <v/>
          </cell>
          <cell r="H7581" t="str">
            <v/>
          </cell>
          <cell r="I7581"/>
          <cell r="J7581"/>
          <cell r="K7581"/>
          <cell r="L7581"/>
          <cell r="M7581" t="str">
            <v/>
          </cell>
          <cell r="N7581"/>
          <cell r="O7581"/>
          <cell r="P7581"/>
          <cell r="Q7581" t="str">
            <v/>
          </cell>
          <cell r="R7581"/>
          <cell r="S7581" t="str">
            <v/>
          </cell>
          <cell r="T7581"/>
          <cell r="U7581"/>
          <cell r="V7581" t="str">
            <v/>
          </cell>
        </row>
        <row r="7582">
          <cell r="A7582"/>
          <cell r="B7582" t="str">
            <v/>
          </cell>
          <cell r="C7582"/>
          <cell r="D7582" t="str">
            <v/>
          </cell>
          <cell r="E7582" t="str">
            <v/>
          </cell>
          <cell r="F7582" t="str">
            <v/>
          </cell>
          <cell r="G7582" t="str">
            <v/>
          </cell>
          <cell r="H7582" t="str">
            <v/>
          </cell>
          <cell r="I7582"/>
          <cell r="J7582"/>
          <cell r="K7582"/>
          <cell r="L7582"/>
          <cell r="M7582" t="str">
            <v/>
          </cell>
          <cell r="N7582"/>
          <cell r="O7582"/>
          <cell r="P7582"/>
          <cell r="Q7582" t="str">
            <v/>
          </cell>
          <cell r="R7582"/>
          <cell r="S7582" t="str">
            <v/>
          </cell>
          <cell r="T7582"/>
          <cell r="U7582"/>
          <cell r="V7582" t="str">
            <v/>
          </cell>
        </row>
        <row r="7583">
          <cell r="A7583"/>
          <cell r="B7583" t="str">
            <v/>
          </cell>
          <cell r="C7583"/>
          <cell r="D7583" t="str">
            <v/>
          </cell>
          <cell r="E7583" t="str">
            <v/>
          </cell>
          <cell r="F7583" t="str">
            <v/>
          </cell>
          <cell r="G7583" t="str">
            <v/>
          </cell>
          <cell r="H7583" t="str">
            <v/>
          </cell>
          <cell r="I7583"/>
          <cell r="J7583"/>
          <cell r="K7583"/>
          <cell r="L7583"/>
          <cell r="M7583" t="str">
            <v/>
          </cell>
          <cell r="N7583"/>
          <cell r="O7583"/>
          <cell r="P7583"/>
          <cell r="Q7583" t="str">
            <v/>
          </cell>
          <cell r="R7583"/>
          <cell r="S7583" t="str">
            <v/>
          </cell>
          <cell r="T7583"/>
          <cell r="U7583"/>
          <cell r="V7583" t="str">
            <v/>
          </cell>
        </row>
        <row r="7584">
          <cell r="A7584"/>
          <cell r="B7584" t="str">
            <v/>
          </cell>
          <cell r="C7584"/>
          <cell r="D7584" t="str">
            <v/>
          </cell>
          <cell r="E7584" t="str">
            <v/>
          </cell>
          <cell r="F7584" t="str">
            <v/>
          </cell>
          <cell r="G7584" t="str">
            <v/>
          </cell>
          <cell r="H7584" t="str">
            <v/>
          </cell>
          <cell r="I7584"/>
          <cell r="J7584"/>
          <cell r="K7584"/>
          <cell r="L7584"/>
          <cell r="M7584" t="str">
            <v/>
          </cell>
          <cell r="N7584"/>
          <cell r="O7584"/>
          <cell r="P7584"/>
          <cell r="Q7584" t="str">
            <v/>
          </cell>
          <cell r="R7584"/>
          <cell r="S7584" t="str">
            <v/>
          </cell>
          <cell r="T7584"/>
          <cell r="U7584"/>
          <cell r="V7584" t="str">
            <v/>
          </cell>
        </row>
        <row r="7585">
          <cell r="A7585"/>
          <cell r="B7585" t="str">
            <v/>
          </cell>
          <cell r="C7585"/>
          <cell r="D7585" t="str">
            <v/>
          </cell>
          <cell r="E7585" t="str">
            <v/>
          </cell>
          <cell r="F7585" t="str">
            <v/>
          </cell>
          <cell r="G7585" t="str">
            <v/>
          </cell>
          <cell r="H7585" t="str">
            <v/>
          </cell>
          <cell r="I7585"/>
          <cell r="J7585"/>
          <cell r="K7585"/>
          <cell r="L7585"/>
          <cell r="M7585" t="str">
            <v/>
          </cell>
          <cell r="N7585"/>
          <cell r="O7585"/>
          <cell r="P7585"/>
          <cell r="Q7585" t="str">
            <v/>
          </cell>
          <cell r="R7585"/>
          <cell r="S7585" t="str">
            <v/>
          </cell>
          <cell r="T7585"/>
          <cell r="U7585"/>
          <cell r="V7585" t="str">
            <v/>
          </cell>
        </row>
        <row r="7586">
          <cell r="A7586"/>
          <cell r="B7586" t="str">
            <v/>
          </cell>
          <cell r="C7586"/>
          <cell r="D7586" t="str">
            <v/>
          </cell>
          <cell r="E7586" t="str">
            <v/>
          </cell>
          <cell r="F7586" t="str">
            <v/>
          </cell>
          <cell r="G7586" t="str">
            <v/>
          </cell>
          <cell r="H7586" t="str">
            <v/>
          </cell>
          <cell r="I7586"/>
          <cell r="J7586"/>
          <cell r="K7586"/>
          <cell r="L7586"/>
          <cell r="M7586" t="str">
            <v/>
          </cell>
          <cell r="N7586"/>
          <cell r="O7586"/>
          <cell r="P7586"/>
          <cell r="Q7586" t="str">
            <v/>
          </cell>
          <cell r="R7586"/>
          <cell r="S7586" t="str">
            <v/>
          </cell>
          <cell r="T7586"/>
          <cell r="U7586"/>
          <cell r="V7586" t="str">
            <v/>
          </cell>
        </row>
        <row r="7587">
          <cell r="A7587"/>
          <cell r="B7587" t="str">
            <v/>
          </cell>
          <cell r="C7587"/>
          <cell r="D7587" t="str">
            <v/>
          </cell>
          <cell r="E7587" t="str">
            <v/>
          </cell>
          <cell r="F7587" t="str">
            <v/>
          </cell>
          <cell r="G7587" t="str">
            <v/>
          </cell>
          <cell r="H7587" t="str">
            <v/>
          </cell>
          <cell r="I7587"/>
          <cell r="J7587"/>
          <cell r="K7587"/>
          <cell r="L7587"/>
          <cell r="M7587" t="str">
            <v/>
          </cell>
          <cell r="N7587"/>
          <cell r="O7587"/>
          <cell r="P7587"/>
          <cell r="Q7587" t="str">
            <v/>
          </cell>
          <cell r="R7587"/>
          <cell r="S7587" t="str">
            <v/>
          </cell>
          <cell r="T7587"/>
          <cell r="U7587"/>
          <cell r="V7587" t="str">
            <v/>
          </cell>
        </row>
        <row r="7588">
          <cell r="A7588"/>
          <cell r="B7588" t="str">
            <v/>
          </cell>
          <cell r="C7588"/>
          <cell r="D7588" t="str">
            <v/>
          </cell>
          <cell r="E7588" t="str">
            <v/>
          </cell>
          <cell r="F7588" t="str">
            <v/>
          </cell>
          <cell r="G7588" t="str">
            <v/>
          </cell>
          <cell r="H7588" t="str">
            <v/>
          </cell>
          <cell r="I7588"/>
          <cell r="J7588"/>
          <cell r="K7588"/>
          <cell r="L7588"/>
          <cell r="M7588" t="str">
            <v/>
          </cell>
          <cell r="N7588"/>
          <cell r="O7588"/>
          <cell r="P7588"/>
          <cell r="Q7588" t="str">
            <v/>
          </cell>
          <cell r="R7588"/>
          <cell r="S7588" t="str">
            <v/>
          </cell>
          <cell r="T7588"/>
          <cell r="U7588"/>
          <cell r="V7588" t="str">
            <v/>
          </cell>
        </row>
        <row r="7589">
          <cell r="A7589"/>
          <cell r="B7589" t="str">
            <v/>
          </cell>
          <cell r="C7589"/>
          <cell r="D7589" t="str">
            <v/>
          </cell>
          <cell r="E7589" t="str">
            <v/>
          </cell>
          <cell r="F7589" t="str">
            <v/>
          </cell>
          <cell r="G7589" t="str">
            <v/>
          </cell>
          <cell r="H7589" t="str">
            <v/>
          </cell>
          <cell r="I7589"/>
          <cell r="J7589"/>
          <cell r="K7589"/>
          <cell r="L7589"/>
          <cell r="M7589" t="str">
            <v/>
          </cell>
          <cell r="N7589"/>
          <cell r="O7589"/>
          <cell r="P7589"/>
          <cell r="Q7589" t="str">
            <v/>
          </cell>
          <cell r="R7589"/>
          <cell r="S7589" t="str">
            <v/>
          </cell>
          <cell r="T7589"/>
          <cell r="U7589"/>
          <cell r="V7589" t="str">
            <v/>
          </cell>
        </row>
        <row r="7590">
          <cell r="A7590"/>
          <cell r="B7590" t="str">
            <v/>
          </cell>
          <cell r="C7590"/>
          <cell r="D7590" t="str">
            <v/>
          </cell>
          <cell r="E7590" t="str">
            <v/>
          </cell>
          <cell r="F7590" t="str">
            <v/>
          </cell>
          <cell r="G7590" t="str">
            <v/>
          </cell>
          <cell r="H7590" t="str">
            <v/>
          </cell>
          <cell r="I7590"/>
          <cell r="J7590"/>
          <cell r="K7590"/>
          <cell r="L7590"/>
          <cell r="M7590" t="str">
            <v/>
          </cell>
          <cell r="N7590"/>
          <cell r="O7590"/>
          <cell r="P7590"/>
          <cell r="Q7590" t="str">
            <v/>
          </cell>
          <cell r="R7590"/>
          <cell r="S7590" t="str">
            <v/>
          </cell>
          <cell r="T7590"/>
          <cell r="U7590"/>
          <cell r="V7590" t="str">
            <v/>
          </cell>
        </row>
        <row r="7591">
          <cell r="A7591"/>
          <cell r="B7591" t="str">
            <v/>
          </cell>
          <cell r="C7591"/>
          <cell r="D7591" t="str">
            <v/>
          </cell>
          <cell r="E7591" t="str">
            <v/>
          </cell>
          <cell r="F7591" t="str">
            <v/>
          </cell>
          <cell r="G7591" t="str">
            <v/>
          </cell>
          <cell r="H7591" t="str">
            <v/>
          </cell>
          <cell r="I7591"/>
          <cell r="J7591"/>
          <cell r="K7591"/>
          <cell r="L7591"/>
          <cell r="M7591" t="str">
            <v/>
          </cell>
          <cell r="N7591"/>
          <cell r="O7591"/>
          <cell r="P7591"/>
          <cell r="Q7591" t="str">
            <v/>
          </cell>
          <cell r="R7591"/>
          <cell r="S7591" t="str">
            <v/>
          </cell>
          <cell r="T7591"/>
          <cell r="U7591"/>
          <cell r="V7591" t="str">
            <v/>
          </cell>
        </row>
        <row r="7592">
          <cell r="A7592"/>
          <cell r="B7592" t="str">
            <v/>
          </cell>
          <cell r="C7592"/>
          <cell r="D7592" t="str">
            <v/>
          </cell>
          <cell r="E7592" t="str">
            <v/>
          </cell>
          <cell r="F7592" t="str">
            <v/>
          </cell>
          <cell r="G7592" t="str">
            <v/>
          </cell>
          <cell r="H7592" t="str">
            <v/>
          </cell>
          <cell r="I7592"/>
          <cell r="J7592"/>
          <cell r="K7592"/>
          <cell r="L7592"/>
          <cell r="M7592" t="str">
            <v/>
          </cell>
          <cell r="N7592"/>
          <cell r="O7592"/>
          <cell r="P7592"/>
          <cell r="Q7592" t="str">
            <v/>
          </cell>
          <cell r="R7592"/>
          <cell r="S7592" t="str">
            <v/>
          </cell>
          <cell r="T7592"/>
          <cell r="U7592"/>
          <cell r="V7592" t="str">
            <v/>
          </cell>
        </row>
        <row r="7593">
          <cell r="A7593"/>
          <cell r="B7593" t="str">
            <v/>
          </cell>
          <cell r="C7593"/>
          <cell r="D7593" t="str">
            <v/>
          </cell>
          <cell r="E7593" t="str">
            <v/>
          </cell>
          <cell r="F7593" t="str">
            <v/>
          </cell>
          <cell r="G7593" t="str">
            <v/>
          </cell>
          <cell r="H7593" t="str">
            <v/>
          </cell>
          <cell r="I7593"/>
          <cell r="J7593"/>
          <cell r="K7593"/>
          <cell r="L7593"/>
          <cell r="M7593" t="str">
            <v/>
          </cell>
          <cell r="N7593"/>
          <cell r="O7593"/>
          <cell r="P7593"/>
          <cell r="Q7593" t="str">
            <v/>
          </cell>
          <cell r="R7593"/>
          <cell r="S7593" t="str">
            <v/>
          </cell>
          <cell r="T7593"/>
          <cell r="U7593"/>
          <cell r="V7593" t="str">
            <v/>
          </cell>
        </row>
        <row r="7594">
          <cell r="A7594"/>
          <cell r="B7594" t="str">
            <v/>
          </cell>
          <cell r="C7594"/>
          <cell r="D7594" t="str">
            <v/>
          </cell>
          <cell r="E7594" t="str">
            <v/>
          </cell>
          <cell r="F7594" t="str">
            <v/>
          </cell>
          <cell r="G7594" t="str">
            <v/>
          </cell>
          <cell r="H7594" t="str">
            <v/>
          </cell>
          <cell r="I7594"/>
          <cell r="J7594"/>
          <cell r="K7594"/>
          <cell r="L7594"/>
          <cell r="M7594" t="str">
            <v/>
          </cell>
          <cell r="N7594"/>
          <cell r="O7594"/>
          <cell r="P7594"/>
          <cell r="Q7594" t="str">
            <v/>
          </cell>
          <cell r="R7594"/>
          <cell r="S7594" t="str">
            <v/>
          </cell>
          <cell r="T7594"/>
          <cell r="U7594"/>
          <cell r="V7594" t="str">
            <v/>
          </cell>
        </row>
        <row r="7595">
          <cell r="A7595"/>
          <cell r="B7595" t="str">
            <v/>
          </cell>
          <cell r="C7595"/>
          <cell r="D7595" t="str">
            <v/>
          </cell>
          <cell r="E7595" t="str">
            <v/>
          </cell>
          <cell r="F7595" t="str">
            <v/>
          </cell>
          <cell r="G7595" t="str">
            <v/>
          </cell>
          <cell r="H7595" t="str">
            <v/>
          </cell>
          <cell r="I7595"/>
          <cell r="J7595"/>
          <cell r="K7595"/>
          <cell r="L7595"/>
          <cell r="M7595" t="str">
            <v/>
          </cell>
          <cell r="N7595"/>
          <cell r="O7595"/>
          <cell r="P7595"/>
          <cell r="Q7595" t="str">
            <v/>
          </cell>
          <cell r="R7595"/>
          <cell r="S7595" t="str">
            <v/>
          </cell>
          <cell r="T7595"/>
          <cell r="U7595"/>
          <cell r="V7595" t="str">
            <v/>
          </cell>
        </row>
        <row r="7596">
          <cell r="A7596"/>
          <cell r="B7596" t="str">
            <v/>
          </cell>
          <cell r="C7596"/>
          <cell r="D7596" t="str">
            <v/>
          </cell>
          <cell r="E7596" t="str">
            <v/>
          </cell>
          <cell r="F7596" t="str">
            <v/>
          </cell>
          <cell r="G7596" t="str">
            <v/>
          </cell>
          <cell r="H7596" t="str">
            <v/>
          </cell>
          <cell r="I7596"/>
          <cell r="J7596"/>
          <cell r="K7596"/>
          <cell r="L7596"/>
          <cell r="M7596" t="str">
            <v/>
          </cell>
          <cell r="N7596"/>
          <cell r="O7596"/>
          <cell r="P7596"/>
          <cell r="Q7596" t="str">
            <v/>
          </cell>
          <cell r="R7596"/>
          <cell r="S7596" t="str">
            <v/>
          </cell>
          <cell r="T7596"/>
          <cell r="U7596"/>
          <cell r="V7596" t="str">
            <v/>
          </cell>
        </row>
        <row r="7597">
          <cell r="A7597"/>
          <cell r="B7597" t="str">
            <v/>
          </cell>
          <cell r="C7597"/>
          <cell r="D7597" t="str">
            <v/>
          </cell>
          <cell r="E7597" t="str">
            <v/>
          </cell>
          <cell r="F7597" t="str">
            <v/>
          </cell>
          <cell r="G7597" t="str">
            <v/>
          </cell>
          <cell r="H7597" t="str">
            <v/>
          </cell>
          <cell r="I7597"/>
          <cell r="J7597"/>
          <cell r="K7597"/>
          <cell r="L7597"/>
          <cell r="M7597" t="str">
            <v/>
          </cell>
          <cell r="N7597"/>
          <cell r="O7597"/>
          <cell r="P7597"/>
          <cell r="Q7597" t="str">
            <v/>
          </cell>
          <cell r="R7597"/>
          <cell r="S7597" t="str">
            <v/>
          </cell>
          <cell r="T7597"/>
          <cell r="U7597"/>
          <cell r="V7597" t="str">
            <v/>
          </cell>
        </row>
        <row r="7598">
          <cell r="A7598"/>
          <cell r="B7598" t="str">
            <v/>
          </cell>
          <cell r="C7598"/>
          <cell r="D7598" t="str">
            <v/>
          </cell>
          <cell r="E7598" t="str">
            <v/>
          </cell>
          <cell r="F7598" t="str">
            <v/>
          </cell>
          <cell r="G7598" t="str">
            <v/>
          </cell>
          <cell r="H7598" t="str">
            <v/>
          </cell>
          <cell r="I7598"/>
          <cell r="J7598"/>
          <cell r="K7598"/>
          <cell r="L7598"/>
          <cell r="M7598" t="str">
            <v/>
          </cell>
          <cell r="N7598"/>
          <cell r="O7598"/>
          <cell r="P7598"/>
          <cell r="Q7598" t="str">
            <v/>
          </cell>
          <cell r="R7598"/>
          <cell r="S7598" t="str">
            <v/>
          </cell>
          <cell r="T7598"/>
          <cell r="U7598"/>
          <cell r="V7598" t="str">
            <v/>
          </cell>
        </row>
        <row r="7599">
          <cell r="A7599"/>
          <cell r="B7599" t="str">
            <v/>
          </cell>
          <cell r="C7599"/>
          <cell r="D7599" t="str">
            <v/>
          </cell>
          <cell r="E7599" t="str">
            <v/>
          </cell>
          <cell r="F7599" t="str">
            <v/>
          </cell>
          <cell r="G7599" t="str">
            <v/>
          </cell>
          <cell r="H7599" t="str">
            <v/>
          </cell>
          <cell r="I7599"/>
          <cell r="J7599"/>
          <cell r="K7599"/>
          <cell r="L7599"/>
          <cell r="M7599" t="str">
            <v/>
          </cell>
          <cell r="N7599"/>
          <cell r="O7599"/>
          <cell r="P7599"/>
          <cell r="Q7599" t="str">
            <v/>
          </cell>
          <cell r="R7599"/>
          <cell r="S7599" t="str">
            <v/>
          </cell>
          <cell r="T7599"/>
          <cell r="U7599"/>
          <cell r="V7599" t="str">
            <v/>
          </cell>
        </row>
        <row r="7600">
          <cell r="A7600"/>
          <cell r="B7600" t="str">
            <v/>
          </cell>
          <cell r="C7600"/>
          <cell r="D7600" t="str">
            <v/>
          </cell>
          <cell r="E7600" t="str">
            <v/>
          </cell>
          <cell r="F7600" t="str">
            <v/>
          </cell>
          <cell r="G7600" t="str">
            <v/>
          </cell>
          <cell r="H7600" t="str">
            <v/>
          </cell>
          <cell r="I7600"/>
          <cell r="J7600"/>
          <cell r="K7600"/>
          <cell r="L7600"/>
          <cell r="M7600" t="str">
            <v/>
          </cell>
          <cell r="N7600"/>
          <cell r="O7600"/>
          <cell r="P7600"/>
          <cell r="Q7600" t="str">
            <v/>
          </cell>
          <cell r="R7600"/>
          <cell r="S7600" t="str">
            <v/>
          </cell>
          <cell r="T7600"/>
          <cell r="U7600"/>
          <cell r="V7600" t="str">
            <v/>
          </cell>
        </row>
        <row r="7601">
          <cell r="A7601"/>
          <cell r="B7601" t="str">
            <v/>
          </cell>
          <cell r="C7601"/>
          <cell r="D7601" t="str">
            <v/>
          </cell>
          <cell r="E7601" t="str">
            <v/>
          </cell>
          <cell r="F7601" t="str">
            <v/>
          </cell>
          <cell r="G7601" t="str">
            <v/>
          </cell>
          <cell r="H7601" t="str">
            <v/>
          </cell>
          <cell r="I7601"/>
          <cell r="J7601"/>
          <cell r="K7601"/>
          <cell r="L7601"/>
          <cell r="M7601" t="str">
            <v/>
          </cell>
          <cell r="N7601"/>
          <cell r="O7601"/>
          <cell r="P7601"/>
          <cell r="Q7601" t="str">
            <v/>
          </cell>
          <cell r="R7601"/>
          <cell r="S7601" t="str">
            <v/>
          </cell>
          <cell r="T7601"/>
          <cell r="U7601"/>
          <cell r="V7601" t="str">
            <v/>
          </cell>
        </row>
        <row r="7602">
          <cell r="A7602"/>
          <cell r="B7602" t="str">
            <v/>
          </cell>
          <cell r="C7602"/>
          <cell r="D7602" t="str">
            <v/>
          </cell>
          <cell r="E7602" t="str">
            <v/>
          </cell>
          <cell r="F7602" t="str">
            <v/>
          </cell>
          <cell r="G7602" t="str">
            <v/>
          </cell>
          <cell r="H7602" t="str">
            <v/>
          </cell>
          <cell r="I7602"/>
          <cell r="J7602"/>
          <cell r="K7602"/>
          <cell r="L7602"/>
          <cell r="M7602" t="str">
            <v/>
          </cell>
          <cell r="N7602"/>
          <cell r="O7602"/>
          <cell r="P7602"/>
          <cell r="Q7602" t="str">
            <v/>
          </cell>
          <cell r="R7602"/>
          <cell r="S7602" t="str">
            <v/>
          </cell>
          <cell r="T7602"/>
          <cell r="U7602"/>
          <cell r="V7602" t="str">
            <v/>
          </cell>
        </row>
        <row r="7603">
          <cell r="A7603"/>
          <cell r="B7603" t="str">
            <v/>
          </cell>
          <cell r="C7603"/>
          <cell r="D7603" t="str">
            <v/>
          </cell>
          <cell r="E7603" t="str">
            <v/>
          </cell>
          <cell r="F7603" t="str">
            <v/>
          </cell>
          <cell r="G7603" t="str">
            <v/>
          </cell>
          <cell r="H7603" t="str">
            <v/>
          </cell>
          <cell r="I7603"/>
          <cell r="J7603"/>
          <cell r="K7603"/>
          <cell r="L7603"/>
          <cell r="M7603" t="str">
            <v/>
          </cell>
          <cell r="N7603"/>
          <cell r="O7603"/>
          <cell r="P7603"/>
          <cell r="Q7603" t="str">
            <v/>
          </cell>
          <cell r="R7603"/>
          <cell r="S7603" t="str">
            <v/>
          </cell>
          <cell r="T7603"/>
          <cell r="U7603"/>
          <cell r="V7603" t="str">
            <v/>
          </cell>
        </row>
        <row r="7604">
          <cell r="A7604"/>
          <cell r="B7604" t="str">
            <v/>
          </cell>
          <cell r="C7604"/>
          <cell r="D7604" t="str">
            <v/>
          </cell>
          <cell r="E7604" t="str">
            <v/>
          </cell>
          <cell r="F7604" t="str">
            <v/>
          </cell>
          <cell r="G7604" t="str">
            <v/>
          </cell>
          <cell r="H7604" t="str">
            <v/>
          </cell>
          <cell r="I7604"/>
          <cell r="J7604"/>
          <cell r="K7604"/>
          <cell r="L7604"/>
          <cell r="M7604" t="str">
            <v/>
          </cell>
          <cell r="N7604"/>
          <cell r="O7604"/>
          <cell r="P7604"/>
          <cell r="Q7604" t="str">
            <v/>
          </cell>
          <cell r="R7604"/>
          <cell r="S7604" t="str">
            <v/>
          </cell>
          <cell r="T7604"/>
          <cell r="U7604"/>
          <cell r="V7604" t="str">
            <v/>
          </cell>
        </row>
        <row r="7605">
          <cell r="A7605"/>
          <cell r="B7605" t="str">
            <v/>
          </cell>
          <cell r="C7605"/>
          <cell r="D7605" t="str">
            <v/>
          </cell>
          <cell r="E7605" t="str">
            <v/>
          </cell>
          <cell r="F7605" t="str">
            <v/>
          </cell>
          <cell r="G7605" t="str">
            <v/>
          </cell>
          <cell r="H7605" t="str">
            <v/>
          </cell>
          <cell r="I7605"/>
          <cell r="J7605"/>
          <cell r="K7605"/>
          <cell r="L7605"/>
          <cell r="M7605" t="str">
            <v/>
          </cell>
          <cell r="N7605"/>
          <cell r="O7605"/>
          <cell r="P7605"/>
          <cell r="Q7605" t="str">
            <v/>
          </cell>
          <cell r="R7605"/>
          <cell r="S7605" t="str">
            <v/>
          </cell>
          <cell r="T7605"/>
          <cell r="U7605"/>
          <cell r="V7605" t="str">
            <v/>
          </cell>
        </row>
        <row r="7606">
          <cell r="A7606"/>
          <cell r="B7606" t="str">
            <v/>
          </cell>
          <cell r="C7606"/>
          <cell r="D7606" t="str">
            <v/>
          </cell>
          <cell r="E7606" t="str">
            <v/>
          </cell>
          <cell r="F7606" t="str">
            <v/>
          </cell>
          <cell r="G7606" t="str">
            <v/>
          </cell>
          <cell r="H7606" t="str">
            <v/>
          </cell>
          <cell r="I7606"/>
          <cell r="J7606"/>
          <cell r="K7606"/>
          <cell r="L7606"/>
          <cell r="M7606" t="str">
            <v/>
          </cell>
          <cell r="N7606"/>
          <cell r="O7606"/>
          <cell r="P7606"/>
          <cell r="Q7606" t="str">
            <v/>
          </cell>
          <cell r="R7606"/>
          <cell r="S7606" t="str">
            <v/>
          </cell>
          <cell r="T7606"/>
          <cell r="U7606"/>
          <cell r="V7606" t="str">
            <v/>
          </cell>
        </row>
        <row r="7607">
          <cell r="A7607"/>
          <cell r="B7607" t="str">
            <v/>
          </cell>
          <cell r="C7607"/>
          <cell r="D7607" t="str">
            <v/>
          </cell>
          <cell r="E7607" t="str">
            <v/>
          </cell>
          <cell r="F7607" t="str">
            <v/>
          </cell>
          <cell r="G7607" t="str">
            <v/>
          </cell>
          <cell r="H7607" t="str">
            <v/>
          </cell>
          <cell r="I7607"/>
          <cell r="J7607"/>
          <cell r="K7607"/>
          <cell r="L7607"/>
          <cell r="M7607" t="str">
            <v/>
          </cell>
          <cell r="N7607"/>
          <cell r="O7607"/>
          <cell r="P7607"/>
          <cell r="Q7607" t="str">
            <v/>
          </cell>
          <cell r="R7607"/>
          <cell r="S7607" t="str">
            <v/>
          </cell>
          <cell r="T7607"/>
          <cell r="U7607"/>
          <cell r="V7607" t="str">
            <v/>
          </cell>
        </row>
        <row r="7608">
          <cell r="A7608"/>
          <cell r="B7608" t="str">
            <v/>
          </cell>
          <cell r="C7608"/>
          <cell r="D7608" t="str">
            <v/>
          </cell>
          <cell r="E7608" t="str">
            <v/>
          </cell>
          <cell r="F7608" t="str">
            <v/>
          </cell>
          <cell r="G7608" t="str">
            <v/>
          </cell>
          <cell r="H7608" t="str">
            <v/>
          </cell>
          <cell r="I7608"/>
          <cell r="J7608"/>
          <cell r="K7608"/>
          <cell r="L7608"/>
          <cell r="M7608" t="str">
            <v/>
          </cell>
          <cell r="N7608"/>
          <cell r="O7608"/>
          <cell r="P7608"/>
          <cell r="Q7608" t="str">
            <v/>
          </cell>
          <cell r="R7608"/>
          <cell r="S7608" t="str">
            <v/>
          </cell>
          <cell r="T7608"/>
          <cell r="U7608"/>
          <cell r="V7608" t="str">
            <v/>
          </cell>
        </row>
        <row r="7609">
          <cell r="A7609"/>
          <cell r="B7609" t="str">
            <v/>
          </cell>
          <cell r="C7609"/>
          <cell r="D7609" t="str">
            <v/>
          </cell>
          <cell r="E7609" t="str">
            <v/>
          </cell>
          <cell r="F7609" t="str">
            <v/>
          </cell>
          <cell r="G7609" t="str">
            <v/>
          </cell>
          <cell r="H7609" t="str">
            <v/>
          </cell>
          <cell r="I7609"/>
          <cell r="J7609"/>
          <cell r="K7609"/>
          <cell r="L7609"/>
          <cell r="M7609" t="str">
            <v/>
          </cell>
          <cell r="N7609"/>
          <cell r="O7609"/>
          <cell r="P7609"/>
          <cell r="Q7609" t="str">
            <v/>
          </cell>
          <cell r="R7609"/>
          <cell r="S7609" t="str">
            <v/>
          </cell>
          <cell r="T7609"/>
          <cell r="U7609"/>
          <cell r="V7609" t="str">
            <v/>
          </cell>
        </row>
        <row r="7610">
          <cell r="A7610"/>
          <cell r="B7610" t="str">
            <v/>
          </cell>
          <cell r="C7610"/>
          <cell r="D7610" t="str">
            <v/>
          </cell>
          <cell r="E7610" t="str">
            <v/>
          </cell>
          <cell r="F7610" t="str">
            <v/>
          </cell>
          <cell r="G7610" t="str">
            <v/>
          </cell>
          <cell r="H7610" t="str">
            <v/>
          </cell>
          <cell r="I7610"/>
          <cell r="J7610"/>
          <cell r="K7610"/>
          <cell r="L7610"/>
          <cell r="M7610" t="str">
            <v/>
          </cell>
          <cell r="N7610"/>
          <cell r="O7610"/>
          <cell r="P7610"/>
          <cell r="Q7610" t="str">
            <v/>
          </cell>
          <cell r="R7610"/>
          <cell r="S7610" t="str">
            <v/>
          </cell>
          <cell r="T7610"/>
          <cell r="U7610"/>
          <cell r="V7610" t="str">
            <v/>
          </cell>
        </row>
        <row r="7611">
          <cell r="A7611"/>
          <cell r="B7611" t="str">
            <v/>
          </cell>
          <cell r="C7611"/>
          <cell r="D7611" t="str">
            <v/>
          </cell>
          <cell r="E7611" t="str">
            <v/>
          </cell>
          <cell r="F7611" t="str">
            <v/>
          </cell>
          <cell r="G7611" t="str">
            <v/>
          </cell>
          <cell r="H7611" t="str">
            <v/>
          </cell>
          <cell r="I7611"/>
          <cell r="J7611"/>
          <cell r="K7611"/>
          <cell r="L7611"/>
          <cell r="M7611" t="str">
            <v/>
          </cell>
          <cell r="N7611"/>
          <cell r="O7611"/>
          <cell r="P7611"/>
          <cell r="Q7611" t="str">
            <v/>
          </cell>
          <cell r="R7611"/>
          <cell r="S7611" t="str">
            <v/>
          </cell>
          <cell r="T7611"/>
          <cell r="U7611"/>
          <cell r="V7611" t="str">
            <v/>
          </cell>
        </row>
        <row r="7612">
          <cell r="A7612"/>
          <cell r="B7612" t="str">
            <v/>
          </cell>
          <cell r="C7612"/>
          <cell r="D7612" t="str">
            <v/>
          </cell>
          <cell r="E7612" t="str">
            <v/>
          </cell>
          <cell r="F7612" t="str">
            <v/>
          </cell>
          <cell r="G7612" t="str">
            <v/>
          </cell>
          <cell r="H7612" t="str">
            <v/>
          </cell>
          <cell r="I7612"/>
          <cell r="J7612"/>
          <cell r="K7612"/>
          <cell r="L7612"/>
          <cell r="M7612" t="str">
            <v/>
          </cell>
          <cell r="N7612"/>
          <cell r="O7612"/>
          <cell r="P7612"/>
          <cell r="Q7612" t="str">
            <v/>
          </cell>
          <cell r="R7612"/>
          <cell r="S7612" t="str">
            <v/>
          </cell>
          <cell r="T7612"/>
          <cell r="U7612"/>
          <cell r="V7612" t="str">
            <v/>
          </cell>
        </row>
        <row r="7613">
          <cell r="A7613"/>
          <cell r="B7613" t="str">
            <v/>
          </cell>
          <cell r="C7613"/>
          <cell r="D7613" t="str">
            <v/>
          </cell>
          <cell r="E7613" t="str">
            <v/>
          </cell>
          <cell r="F7613" t="str">
            <v/>
          </cell>
          <cell r="G7613" t="str">
            <v/>
          </cell>
          <cell r="H7613" t="str">
            <v/>
          </cell>
          <cell r="I7613"/>
          <cell r="J7613"/>
          <cell r="K7613"/>
          <cell r="L7613"/>
          <cell r="M7613" t="str">
            <v/>
          </cell>
          <cell r="N7613"/>
          <cell r="O7613"/>
          <cell r="P7613"/>
          <cell r="Q7613" t="str">
            <v/>
          </cell>
          <cell r="R7613"/>
          <cell r="S7613" t="str">
            <v/>
          </cell>
          <cell r="T7613"/>
          <cell r="U7613"/>
          <cell r="V7613" t="str">
            <v/>
          </cell>
        </row>
        <row r="7614">
          <cell r="A7614"/>
          <cell r="B7614" t="str">
            <v/>
          </cell>
          <cell r="C7614"/>
          <cell r="D7614" t="str">
            <v/>
          </cell>
          <cell r="E7614" t="str">
            <v/>
          </cell>
          <cell r="F7614" t="str">
            <v/>
          </cell>
          <cell r="G7614" t="str">
            <v/>
          </cell>
          <cell r="H7614" t="str">
            <v/>
          </cell>
          <cell r="I7614"/>
          <cell r="J7614"/>
          <cell r="K7614"/>
          <cell r="L7614"/>
          <cell r="M7614" t="str">
            <v/>
          </cell>
          <cell r="N7614"/>
          <cell r="O7614"/>
          <cell r="P7614"/>
          <cell r="Q7614" t="str">
            <v/>
          </cell>
          <cell r="R7614"/>
          <cell r="S7614" t="str">
            <v/>
          </cell>
          <cell r="T7614"/>
          <cell r="U7614"/>
          <cell r="V7614" t="str">
            <v/>
          </cell>
        </row>
        <row r="7615">
          <cell r="A7615"/>
          <cell r="B7615" t="str">
            <v/>
          </cell>
          <cell r="C7615"/>
          <cell r="D7615" t="str">
            <v/>
          </cell>
          <cell r="E7615" t="str">
            <v/>
          </cell>
          <cell r="F7615" t="str">
            <v/>
          </cell>
          <cell r="G7615" t="str">
            <v/>
          </cell>
          <cell r="H7615" t="str">
            <v/>
          </cell>
          <cell r="I7615"/>
          <cell r="J7615"/>
          <cell r="K7615"/>
          <cell r="L7615"/>
          <cell r="M7615" t="str">
            <v/>
          </cell>
          <cell r="N7615"/>
          <cell r="O7615"/>
          <cell r="P7615"/>
          <cell r="Q7615" t="str">
            <v/>
          </cell>
          <cell r="R7615"/>
          <cell r="S7615" t="str">
            <v/>
          </cell>
          <cell r="T7615"/>
          <cell r="U7615"/>
          <cell r="V7615" t="str">
            <v/>
          </cell>
        </row>
        <row r="7616">
          <cell r="A7616"/>
          <cell r="B7616" t="str">
            <v/>
          </cell>
          <cell r="C7616"/>
          <cell r="D7616" t="str">
            <v/>
          </cell>
          <cell r="E7616" t="str">
            <v/>
          </cell>
          <cell r="F7616" t="str">
            <v/>
          </cell>
          <cell r="G7616" t="str">
            <v/>
          </cell>
          <cell r="H7616" t="str">
            <v/>
          </cell>
          <cell r="I7616"/>
          <cell r="J7616"/>
          <cell r="K7616"/>
          <cell r="L7616"/>
          <cell r="M7616" t="str">
            <v/>
          </cell>
          <cell r="N7616"/>
          <cell r="O7616"/>
          <cell r="P7616"/>
          <cell r="Q7616" t="str">
            <v/>
          </cell>
          <cell r="R7616"/>
          <cell r="S7616" t="str">
            <v/>
          </cell>
          <cell r="T7616"/>
          <cell r="U7616"/>
          <cell r="V7616" t="str">
            <v/>
          </cell>
        </row>
        <row r="7617">
          <cell r="A7617"/>
          <cell r="B7617" t="str">
            <v/>
          </cell>
          <cell r="C7617"/>
          <cell r="D7617" t="str">
            <v/>
          </cell>
          <cell r="E7617" t="str">
            <v/>
          </cell>
          <cell r="F7617" t="str">
            <v/>
          </cell>
          <cell r="G7617" t="str">
            <v/>
          </cell>
          <cell r="H7617" t="str">
            <v/>
          </cell>
          <cell r="I7617"/>
          <cell r="J7617"/>
          <cell r="K7617"/>
          <cell r="L7617"/>
          <cell r="M7617" t="str">
            <v/>
          </cell>
          <cell r="N7617"/>
          <cell r="O7617"/>
          <cell r="P7617"/>
          <cell r="Q7617" t="str">
            <v/>
          </cell>
          <cell r="R7617"/>
          <cell r="S7617" t="str">
            <v/>
          </cell>
          <cell r="T7617"/>
          <cell r="U7617"/>
          <cell r="V7617" t="str">
            <v/>
          </cell>
        </row>
        <row r="7618">
          <cell r="A7618"/>
          <cell r="B7618" t="str">
            <v/>
          </cell>
          <cell r="C7618"/>
          <cell r="D7618" t="str">
            <v/>
          </cell>
          <cell r="E7618" t="str">
            <v/>
          </cell>
          <cell r="F7618" t="str">
            <v/>
          </cell>
          <cell r="G7618" t="str">
            <v/>
          </cell>
          <cell r="H7618" t="str">
            <v/>
          </cell>
          <cell r="I7618"/>
          <cell r="J7618"/>
          <cell r="K7618"/>
          <cell r="L7618"/>
          <cell r="M7618" t="str">
            <v/>
          </cell>
          <cell r="N7618"/>
          <cell r="O7618"/>
          <cell r="P7618"/>
          <cell r="Q7618" t="str">
            <v/>
          </cell>
          <cell r="R7618"/>
          <cell r="S7618" t="str">
            <v/>
          </cell>
          <cell r="T7618"/>
          <cell r="U7618"/>
          <cell r="V7618" t="str">
            <v/>
          </cell>
        </row>
        <row r="7619">
          <cell r="A7619"/>
          <cell r="B7619" t="str">
            <v/>
          </cell>
          <cell r="C7619"/>
          <cell r="D7619" t="str">
            <v/>
          </cell>
          <cell r="E7619" t="str">
            <v/>
          </cell>
          <cell r="F7619" t="str">
            <v/>
          </cell>
          <cell r="G7619" t="str">
            <v/>
          </cell>
          <cell r="H7619" t="str">
            <v/>
          </cell>
          <cell r="I7619"/>
          <cell r="J7619"/>
          <cell r="K7619"/>
          <cell r="L7619"/>
          <cell r="M7619" t="str">
            <v/>
          </cell>
          <cell r="N7619"/>
          <cell r="O7619"/>
          <cell r="P7619"/>
          <cell r="Q7619" t="str">
            <v/>
          </cell>
          <cell r="R7619"/>
          <cell r="S7619" t="str">
            <v/>
          </cell>
          <cell r="T7619"/>
          <cell r="U7619"/>
          <cell r="V7619" t="str">
            <v/>
          </cell>
        </row>
        <row r="7620">
          <cell r="A7620"/>
          <cell r="B7620" t="str">
            <v/>
          </cell>
          <cell r="C7620"/>
          <cell r="D7620" t="str">
            <v/>
          </cell>
          <cell r="E7620" t="str">
            <v/>
          </cell>
          <cell r="F7620" t="str">
            <v/>
          </cell>
          <cell r="G7620" t="str">
            <v/>
          </cell>
          <cell r="H7620" t="str">
            <v/>
          </cell>
          <cell r="I7620"/>
          <cell r="J7620"/>
          <cell r="K7620"/>
          <cell r="L7620"/>
          <cell r="M7620" t="str">
            <v/>
          </cell>
          <cell r="N7620"/>
          <cell r="O7620"/>
          <cell r="P7620"/>
          <cell r="Q7620" t="str">
            <v/>
          </cell>
          <cell r="R7620"/>
          <cell r="S7620" t="str">
            <v/>
          </cell>
          <cell r="T7620"/>
          <cell r="U7620"/>
          <cell r="V7620" t="str">
            <v/>
          </cell>
        </row>
        <row r="7621">
          <cell r="A7621"/>
          <cell r="B7621" t="str">
            <v/>
          </cell>
          <cell r="C7621"/>
          <cell r="D7621" t="str">
            <v/>
          </cell>
          <cell r="E7621" t="str">
            <v/>
          </cell>
          <cell r="F7621" t="str">
            <v/>
          </cell>
          <cell r="G7621" t="str">
            <v/>
          </cell>
          <cell r="H7621" t="str">
            <v/>
          </cell>
          <cell r="I7621"/>
          <cell r="J7621"/>
          <cell r="K7621"/>
          <cell r="L7621"/>
          <cell r="M7621" t="str">
            <v/>
          </cell>
          <cell r="N7621"/>
          <cell r="O7621"/>
          <cell r="P7621"/>
          <cell r="Q7621" t="str">
            <v/>
          </cell>
          <cell r="R7621"/>
          <cell r="S7621" t="str">
            <v/>
          </cell>
          <cell r="T7621"/>
          <cell r="U7621"/>
          <cell r="V7621" t="str">
            <v/>
          </cell>
        </row>
        <row r="7622">
          <cell r="A7622"/>
          <cell r="B7622" t="str">
            <v/>
          </cell>
          <cell r="C7622"/>
          <cell r="D7622" t="str">
            <v/>
          </cell>
          <cell r="E7622" t="str">
            <v/>
          </cell>
          <cell r="F7622" t="str">
            <v/>
          </cell>
          <cell r="G7622" t="str">
            <v/>
          </cell>
          <cell r="H7622" t="str">
            <v/>
          </cell>
          <cell r="I7622"/>
          <cell r="J7622"/>
          <cell r="K7622"/>
          <cell r="L7622"/>
          <cell r="M7622" t="str">
            <v/>
          </cell>
          <cell r="N7622"/>
          <cell r="O7622"/>
          <cell r="P7622"/>
          <cell r="Q7622" t="str">
            <v/>
          </cell>
          <cell r="R7622"/>
          <cell r="S7622" t="str">
            <v/>
          </cell>
          <cell r="T7622"/>
          <cell r="U7622"/>
          <cell r="V7622" t="str">
            <v/>
          </cell>
        </row>
        <row r="7623">
          <cell r="A7623"/>
          <cell r="B7623" t="str">
            <v/>
          </cell>
          <cell r="C7623"/>
          <cell r="D7623" t="str">
            <v/>
          </cell>
          <cell r="E7623" t="str">
            <v/>
          </cell>
          <cell r="F7623" t="str">
            <v/>
          </cell>
          <cell r="G7623" t="str">
            <v/>
          </cell>
          <cell r="H7623" t="str">
            <v/>
          </cell>
          <cell r="I7623"/>
          <cell r="J7623"/>
          <cell r="K7623"/>
          <cell r="L7623"/>
          <cell r="M7623" t="str">
            <v/>
          </cell>
          <cell r="N7623"/>
          <cell r="O7623"/>
          <cell r="P7623"/>
          <cell r="Q7623" t="str">
            <v/>
          </cell>
          <cell r="R7623"/>
          <cell r="S7623" t="str">
            <v/>
          </cell>
          <cell r="T7623"/>
          <cell r="U7623"/>
          <cell r="V7623" t="str">
            <v/>
          </cell>
        </row>
        <row r="7624">
          <cell r="A7624"/>
          <cell r="B7624" t="str">
            <v/>
          </cell>
          <cell r="C7624"/>
          <cell r="D7624" t="str">
            <v/>
          </cell>
          <cell r="E7624" t="str">
            <v/>
          </cell>
          <cell r="F7624" t="str">
            <v/>
          </cell>
          <cell r="G7624" t="str">
            <v/>
          </cell>
          <cell r="H7624" t="str">
            <v/>
          </cell>
          <cell r="I7624"/>
          <cell r="J7624"/>
          <cell r="K7624"/>
          <cell r="L7624"/>
          <cell r="M7624" t="str">
            <v/>
          </cell>
          <cell r="N7624"/>
          <cell r="O7624"/>
          <cell r="P7624"/>
          <cell r="Q7624" t="str">
            <v/>
          </cell>
          <cell r="R7624"/>
          <cell r="S7624" t="str">
            <v/>
          </cell>
          <cell r="T7624"/>
          <cell r="U7624"/>
          <cell r="V7624" t="str">
            <v/>
          </cell>
        </row>
        <row r="7625">
          <cell r="A7625"/>
          <cell r="B7625" t="str">
            <v/>
          </cell>
          <cell r="C7625"/>
          <cell r="D7625" t="str">
            <v/>
          </cell>
          <cell r="E7625" t="str">
            <v/>
          </cell>
          <cell r="F7625" t="str">
            <v/>
          </cell>
          <cell r="G7625" t="str">
            <v/>
          </cell>
          <cell r="H7625" t="str">
            <v/>
          </cell>
          <cell r="I7625"/>
          <cell r="J7625"/>
          <cell r="K7625"/>
          <cell r="L7625"/>
          <cell r="M7625" t="str">
            <v/>
          </cell>
          <cell r="N7625"/>
          <cell r="O7625"/>
          <cell r="P7625"/>
          <cell r="Q7625" t="str">
            <v/>
          </cell>
          <cell r="R7625"/>
          <cell r="S7625" t="str">
            <v/>
          </cell>
          <cell r="T7625"/>
          <cell r="U7625"/>
          <cell r="V7625" t="str">
            <v/>
          </cell>
        </row>
        <row r="7626">
          <cell r="A7626"/>
          <cell r="B7626" t="str">
            <v/>
          </cell>
          <cell r="C7626"/>
          <cell r="D7626" t="str">
            <v/>
          </cell>
          <cell r="E7626" t="str">
            <v/>
          </cell>
          <cell r="F7626" t="str">
            <v/>
          </cell>
          <cell r="G7626" t="str">
            <v/>
          </cell>
          <cell r="H7626" t="str">
            <v/>
          </cell>
          <cell r="I7626"/>
          <cell r="J7626"/>
          <cell r="K7626"/>
          <cell r="L7626"/>
          <cell r="M7626" t="str">
            <v/>
          </cell>
          <cell r="N7626"/>
          <cell r="O7626"/>
          <cell r="P7626"/>
          <cell r="Q7626" t="str">
            <v/>
          </cell>
          <cell r="R7626"/>
          <cell r="S7626" t="str">
            <v/>
          </cell>
          <cell r="T7626"/>
          <cell r="U7626"/>
          <cell r="V7626" t="str">
            <v/>
          </cell>
        </row>
        <row r="7627">
          <cell r="A7627"/>
          <cell r="B7627" t="str">
            <v/>
          </cell>
          <cell r="C7627"/>
          <cell r="D7627" t="str">
            <v/>
          </cell>
          <cell r="E7627" t="str">
            <v/>
          </cell>
          <cell r="F7627" t="str">
            <v/>
          </cell>
          <cell r="G7627" t="str">
            <v/>
          </cell>
          <cell r="H7627" t="str">
            <v/>
          </cell>
          <cell r="I7627"/>
          <cell r="J7627"/>
          <cell r="K7627"/>
          <cell r="L7627"/>
          <cell r="M7627" t="str">
            <v/>
          </cell>
          <cell r="N7627"/>
          <cell r="O7627"/>
          <cell r="P7627"/>
          <cell r="Q7627" t="str">
            <v/>
          </cell>
          <cell r="R7627"/>
          <cell r="S7627" t="str">
            <v/>
          </cell>
          <cell r="T7627"/>
          <cell r="U7627"/>
          <cell r="V7627" t="str">
            <v/>
          </cell>
        </row>
        <row r="7628">
          <cell r="A7628"/>
          <cell r="B7628" t="str">
            <v/>
          </cell>
          <cell r="C7628"/>
          <cell r="D7628" t="str">
            <v/>
          </cell>
          <cell r="E7628" t="str">
            <v/>
          </cell>
          <cell r="F7628" t="str">
            <v/>
          </cell>
          <cell r="G7628" t="str">
            <v/>
          </cell>
          <cell r="H7628" t="str">
            <v/>
          </cell>
          <cell r="I7628"/>
          <cell r="J7628"/>
          <cell r="K7628"/>
          <cell r="L7628"/>
          <cell r="M7628" t="str">
            <v/>
          </cell>
          <cell r="N7628"/>
          <cell r="O7628"/>
          <cell r="P7628"/>
          <cell r="Q7628" t="str">
            <v/>
          </cell>
          <cell r="R7628"/>
          <cell r="S7628" t="str">
            <v/>
          </cell>
          <cell r="T7628"/>
          <cell r="U7628"/>
          <cell r="V7628" t="str">
            <v/>
          </cell>
        </row>
        <row r="7629">
          <cell r="A7629"/>
          <cell r="B7629" t="str">
            <v/>
          </cell>
          <cell r="C7629"/>
          <cell r="D7629" t="str">
            <v/>
          </cell>
          <cell r="E7629" t="str">
            <v/>
          </cell>
          <cell r="F7629" t="str">
            <v/>
          </cell>
          <cell r="G7629" t="str">
            <v/>
          </cell>
          <cell r="H7629" t="str">
            <v/>
          </cell>
          <cell r="I7629"/>
          <cell r="J7629"/>
          <cell r="K7629"/>
          <cell r="L7629"/>
          <cell r="M7629" t="str">
            <v/>
          </cell>
          <cell r="N7629"/>
          <cell r="O7629"/>
          <cell r="P7629"/>
          <cell r="Q7629" t="str">
            <v/>
          </cell>
          <cell r="R7629"/>
          <cell r="S7629" t="str">
            <v/>
          </cell>
          <cell r="T7629"/>
          <cell r="U7629"/>
          <cell r="V7629" t="str">
            <v/>
          </cell>
        </row>
        <row r="7630">
          <cell r="A7630"/>
          <cell r="B7630" t="str">
            <v/>
          </cell>
          <cell r="C7630"/>
          <cell r="D7630" t="str">
            <v/>
          </cell>
          <cell r="E7630" t="str">
            <v/>
          </cell>
          <cell r="F7630" t="str">
            <v/>
          </cell>
          <cell r="G7630" t="str">
            <v/>
          </cell>
          <cell r="H7630" t="str">
            <v/>
          </cell>
          <cell r="I7630"/>
          <cell r="J7630"/>
          <cell r="K7630"/>
          <cell r="L7630"/>
          <cell r="M7630" t="str">
            <v/>
          </cell>
          <cell r="N7630"/>
          <cell r="O7630"/>
          <cell r="P7630"/>
          <cell r="Q7630" t="str">
            <v/>
          </cell>
          <cell r="R7630"/>
          <cell r="S7630" t="str">
            <v/>
          </cell>
          <cell r="T7630"/>
          <cell r="U7630"/>
          <cell r="V7630" t="str">
            <v/>
          </cell>
        </row>
        <row r="7631">
          <cell r="A7631"/>
          <cell r="B7631" t="str">
            <v/>
          </cell>
          <cell r="C7631"/>
          <cell r="D7631" t="str">
            <v/>
          </cell>
          <cell r="E7631" t="str">
            <v/>
          </cell>
          <cell r="F7631" t="str">
            <v/>
          </cell>
          <cell r="G7631" t="str">
            <v/>
          </cell>
          <cell r="H7631" t="str">
            <v/>
          </cell>
          <cell r="I7631"/>
          <cell r="J7631"/>
          <cell r="K7631"/>
          <cell r="L7631"/>
          <cell r="M7631" t="str">
            <v/>
          </cell>
          <cell r="N7631"/>
          <cell r="O7631"/>
          <cell r="P7631"/>
          <cell r="Q7631" t="str">
            <v/>
          </cell>
          <cell r="R7631"/>
          <cell r="S7631" t="str">
            <v/>
          </cell>
          <cell r="T7631"/>
          <cell r="U7631"/>
          <cell r="V7631" t="str">
            <v/>
          </cell>
        </row>
        <row r="7632">
          <cell r="A7632"/>
          <cell r="B7632" t="str">
            <v/>
          </cell>
          <cell r="C7632"/>
          <cell r="D7632" t="str">
            <v/>
          </cell>
          <cell r="E7632" t="str">
            <v/>
          </cell>
          <cell r="F7632" t="str">
            <v/>
          </cell>
          <cell r="G7632" t="str">
            <v/>
          </cell>
          <cell r="H7632" t="str">
            <v/>
          </cell>
          <cell r="I7632"/>
          <cell r="J7632"/>
          <cell r="K7632"/>
          <cell r="L7632"/>
          <cell r="M7632" t="str">
            <v/>
          </cell>
          <cell r="N7632"/>
          <cell r="O7632"/>
          <cell r="P7632"/>
          <cell r="Q7632" t="str">
            <v/>
          </cell>
          <cell r="R7632"/>
          <cell r="S7632" t="str">
            <v/>
          </cell>
          <cell r="T7632"/>
          <cell r="U7632"/>
          <cell r="V7632" t="str">
            <v/>
          </cell>
        </row>
        <row r="7633">
          <cell r="A7633"/>
          <cell r="B7633" t="str">
            <v/>
          </cell>
          <cell r="C7633"/>
          <cell r="D7633" t="str">
            <v/>
          </cell>
          <cell r="E7633" t="str">
            <v/>
          </cell>
          <cell r="F7633" t="str">
            <v/>
          </cell>
          <cell r="G7633" t="str">
            <v/>
          </cell>
          <cell r="H7633" t="str">
            <v/>
          </cell>
          <cell r="I7633"/>
          <cell r="J7633"/>
          <cell r="K7633"/>
          <cell r="L7633"/>
          <cell r="M7633" t="str">
            <v/>
          </cell>
          <cell r="N7633"/>
          <cell r="O7633"/>
          <cell r="P7633"/>
          <cell r="Q7633" t="str">
            <v/>
          </cell>
          <cell r="R7633"/>
          <cell r="S7633" t="str">
            <v/>
          </cell>
          <cell r="T7633"/>
          <cell r="U7633"/>
          <cell r="V7633" t="str">
            <v/>
          </cell>
        </row>
        <row r="7634">
          <cell r="A7634"/>
          <cell r="B7634" t="str">
            <v/>
          </cell>
          <cell r="C7634"/>
          <cell r="D7634" t="str">
            <v/>
          </cell>
          <cell r="E7634" t="str">
            <v/>
          </cell>
          <cell r="F7634" t="str">
            <v/>
          </cell>
          <cell r="G7634" t="str">
            <v/>
          </cell>
          <cell r="H7634" t="str">
            <v/>
          </cell>
          <cell r="I7634"/>
          <cell r="J7634"/>
          <cell r="K7634"/>
          <cell r="L7634"/>
          <cell r="M7634" t="str">
            <v/>
          </cell>
          <cell r="N7634"/>
          <cell r="O7634"/>
          <cell r="P7634"/>
          <cell r="Q7634" t="str">
            <v/>
          </cell>
          <cell r="R7634"/>
          <cell r="S7634" t="str">
            <v/>
          </cell>
          <cell r="T7634"/>
          <cell r="U7634"/>
          <cell r="V7634" t="str">
            <v/>
          </cell>
        </row>
        <row r="7635">
          <cell r="A7635"/>
          <cell r="B7635" t="str">
            <v/>
          </cell>
          <cell r="C7635"/>
          <cell r="D7635" t="str">
            <v/>
          </cell>
          <cell r="E7635" t="str">
            <v/>
          </cell>
          <cell r="F7635" t="str">
            <v/>
          </cell>
          <cell r="G7635" t="str">
            <v/>
          </cell>
          <cell r="H7635" t="str">
            <v/>
          </cell>
          <cell r="I7635"/>
          <cell r="J7635"/>
          <cell r="K7635"/>
          <cell r="L7635"/>
          <cell r="M7635" t="str">
            <v/>
          </cell>
          <cell r="N7635"/>
          <cell r="O7635"/>
          <cell r="P7635"/>
          <cell r="Q7635" t="str">
            <v/>
          </cell>
          <cell r="R7635"/>
          <cell r="S7635" t="str">
            <v/>
          </cell>
          <cell r="T7635"/>
          <cell r="U7635"/>
          <cell r="V7635" t="str">
            <v/>
          </cell>
        </row>
        <row r="7636">
          <cell r="A7636"/>
          <cell r="B7636" t="str">
            <v/>
          </cell>
          <cell r="C7636"/>
          <cell r="D7636" t="str">
            <v/>
          </cell>
          <cell r="E7636" t="str">
            <v/>
          </cell>
          <cell r="F7636" t="str">
            <v/>
          </cell>
          <cell r="G7636" t="str">
            <v/>
          </cell>
          <cell r="H7636" t="str">
            <v/>
          </cell>
          <cell r="I7636"/>
          <cell r="J7636"/>
          <cell r="K7636"/>
          <cell r="L7636"/>
          <cell r="M7636" t="str">
            <v/>
          </cell>
          <cell r="N7636"/>
          <cell r="O7636"/>
          <cell r="P7636"/>
          <cell r="Q7636" t="str">
            <v/>
          </cell>
          <cell r="R7636"/>
          <cell r="S7636" t="str">
            <v/>
          </cell>
          <cell r="T7636"/>
          <cell r="U7636"/>
          <cell r="V7636" t="str">
            <v/>
          </cell>
        </row>
        <row r="7637">
          <cell r="A7637"/>
          <cell r="B7637" t="str">
            <v/>
          </cell>
          <cell r="C7637"/>
          <cell r="D7637" t="str">
            <v/>
          </cell>
          <cell r="E7637" t="str">
            <v/>
          </cell>
          <cell r="F7637" t="str">
            <v/>
          </cell>
          <cell r="G7637" t="str">
            <v/>
          </cell>
          <cell r="H7637" t="str">
            <v/>
          </cell>
          <cell r="I7637"/>
          <cell r="J7637"/>
          <cell r="K7637"/>
          <cell r="L7637"/>
          <cell r="M7637" t="str">
            <v/>
          </cell>
          <cell r="N7637"/>
          <cell r="O7637"/>
          <cell r="P7637"/>
          <cell r="Q7637" t="str">
            <v/>
          </cell>
          <cell r="R7637"/>
          <cell r="S7637" t="str">
            <v/>
          </cell>
          <cell r="T7637"/>
          <cell r="U7637"/>
          <cell r="V7637" t="str">
            <v/>
          </cell>
        </row>
        <row r="7638">
          <cell r="A7638"/>
          <cell r="B7638" t="str">
            <v/>
          </cell>
          <cell r="C7638"/>
          <cell r="D7638" t="str">
            <v/>
          </cell>
          <cell r="E7638" t="str">
            <v/>
          </cell>
          <cell r="F7638" t="str">
            <v/>
          </cell>
          <cell r="G7638" t="str">
            <v/>
          </cell>
          <cell r="H7638" t="str">
            <v/>
          </cell>
          <cell r="I7638"/>
          <cell r="J7638"/>
          <cell r="K7638"/>
          <cell r="L7638"/>
          <cell r="M7638" t="str">
            <v/>
          </cell>
          <cell r="N7638"/>
          <cell r="O7638"/>
          <cell r="P7638"/>
          <cell r="Q7638" t="str">
            <v/>
          </cell>
          <cell r="R7638"/>
          <cell r="S7638" t="str">
            <v/>
          </cell>
          <cell r="T7638"/>
          <cell r="U7638"/>
          <cell r="V7638" t="str">
            <v/>
          </cell>
        </row>
        <row r="7639">
          <cell r="A7639"/>
          <cell r="B7639" t="str">
            <v/>
          </cell>
          <cell r="C7639"/>
          <cell r="D7639" t="str">
            <v/>
          </cell>
          <cell r="E7639" t="str">
            <v/>
          </cell>
          <cell r="F7639" t="str">
            <v/>
          </cell>
          <cell r="G7639" t="str">
            <v/>
          </cell>
          <cell r="H7639" t="str">
            <v/>
          </cell>
          <cell r="I7639"/>
          <cell r="J7639"/>
          <cell r="K7639"/>
          <cell r="L7639"/>
          <cell r="M7639" t="str">
            <v/>
          </cell>
          <cell r="N7639"/>
          <cell r="O7639"/>
          <cell r="P7639"/>
          <cell r="Q7639" t="str">
            <v/>
          </cell>
          <cell r="R7639"/>
          <cell r="S7639" t="str">
            <v/>
          </cell>
          <cell r="T7639"/>
          <cell r="U7639"/>
          <cell r="V7639" t="str">
            <v/>
          </cell>
        </row>
        <row r="7640">
          <cell r="A7640"/>
          <cell r="B7640" t="str">
            <v/>
          </cell>
          <cell r="C7640"/>
          <cell r="D7640" t="str">
            <v/>
          </cell>
          <cell r="E7640" t="str">
            <v/>
          </cell>
          <cell r="F7640" t="str">
            <v/>
          </cell>
          <cell r="G7640" t="str">
            <v/>
          </cell>
          <cell r="H7640" t="str">
            <v/>
          </cell>
          <cell r="I7640"/>
          <cell r="J7640"/>
          <cell r="K7640"/>
          <cell r="L7640"/>
          <cell r="M7640" t="str">
            <v/>
          </cell>
          <cell r="N7640"/>
          <cell r="O7640"/>
          <cell r="P7640"/>
          <cell r="Q7640" t="str">
            <v/>
          </cell>
          <cell r="R7640"/>
          <cell r="S7640" t="str">
            <v/>
          </cell>
          <cell r="T7640"/>
          <cell r="U7640"/>
          <cell r="V7640" t="str">
            <v/>
          </cell>
        </row>
        <row r="7641">
          <cell r="A7641"/>
          <cell r="B7641" t="str">
            <v/>
          </cell>
          <cell r="C7641"/>
          <cell r="D7641" t="str">
            <v/>
          </cell>
          <cell r="E7641" t="str">
            <v/>
          </cell>
          <cell r="F7641" t="str">
            <v/>
          </cell>
          <cell r="G7641" t="str">
            <v/>
          </cell>
          <cell r="H7641" t="str">
            <v/>
          </cell>
          <cell r="I7641"/>
          <cell r="J7641"/>
          <cell r="K7641"/>
          <cell r="L7641"/>
          <cell r="M7641" t="str">
            <v/>
          </cell>
          <cell r="N7641"/>
          <cell r="O7641"/>
          <cell r="P7641"/>
          <cell r="Q7641" t="str">
            <v/>
          </cell>
          <cell r="R7641"/>
          <cell r="S7641" t="str">
            <v/>
          </cell>
          <cell r="T7641"/>
          <cell r="U7641"/>
          <cell r="V7641" t="str">
            <v/>
          </cell>
        </row>
        <row r="7642">
          <cell r="A7642"/>
          <cell r="B7642" t="str">
            <v/>
          </cell>
          <cell r="C7642"/>
          <cell r="D7642" t="str">
            <v/>
          </cell>
          <cell r="E7642" t="str">
            <v/>
          </cell>
          <cell r="F7642" t="str">
            <v/>
          </cell>
          <cell r="G7642" t="str">
            <v/>
          </cell>
          <cell r="H7642" t="str">
            <v/>
          </cell>
          <cell r="I7642"/>
          <cell r="J7642"/>
          <cell r="K7642"/>
          <cell r="L7642"/>
          <cell r="M7642" t="str">
            <v/>
          </cell>
          <cell r="N7642"/>
          <cell r="O7642"/>
          <cell r="P7642"/>
          <cell r="Q7642" t="str">
            <v/>
          </cell>
          <cell r="R7642"/>
          <cell r="S7642" t="str">
            <v/>
          </cell>
          <cell r="T7642"/>
          <cell r="U7642"/>
          <cell r="V7642" t="str">
            <v/>
          </cell>
        </row>
        <row r="7643">
          <cell r="A7643"/>
          <cell r="B7643" t="str">
            <v/>
          </cell>
          <cell r="C7643"/>
          <cell r="D7643" t="str">
            <v/>
          </cell>
          <cell r="E7643" t="str">
            <v/>
          </cell>
          <cell r="F7643" t="str">
            <v/>
          </cell>
          <cell r="G7643" t="str">
            <v/>
          </cell>
          <cell r="H7643" t="str">
            <v/>
          </cell>
          <cell r="I7643"/>
          <cell r="J7643"/>
          <cell r="K7643"/>
          <cell r="L7643"/>
          <cell r="M7643" t="str">
            <v/>
          </cell>
          <cell r="N7643"/>
          <cell r="O7643"/>
          <cell r="P7643"/>
          <cell r="Q7643" t="str">
            <v/>
          </cell>
          <cell r="R7643"/>
          <cell r="S7643" t="str">
            <v/>
          </cell>
          <cell r="T7643"/>
          <cell r="U7643"/>
          <cell r="V7643" t="str">
            <v/>
          </cell>
        </row>
        <row r="7644">
          <cell r="A7644"/>
          <cell r="B7644" t="str">
            <v/>
          </cell>
          <cell r="C7644"/>
          <cell r="D7644" t="str">
            <v/>
          </cell>
          <cell r="E7644" t="str">
            <v/>
          </cell>
          <cell r="F7644" t="str">
            <v/>
          </cell>
          <cell r="G7644" t="str">
            <v/>
          </cell>
          <cell r="H7644" t="str">
            <v/>
          </cell>
          <cell r="I7644"/>
          <cell r="J7644"/>
          <cell r="K7644"/>
          <cell r="L7644"/>
          <cell r="M7644" t="str">
            <v/>
          </cell>
          <cell r="N7644"/>
          <cell r="O7644"/>
          <cell r="P7644"/>
          <cell r="Q7644" t="str">
            <v/>
          </cell>
          <cell r="R7644"/>
          <cell r="S7644" t="str">
            <v/>
          </cell>
          <cell r="T7644"/>
          <cell r="U7644"/>
          <cell r="V7644" t="str">
            <v/>
          </cell>
        </row>
        <row r="7645">
          <cell r="A7645"/>
          <cell r="B7645" t="str">
            <v/>
          </cell>
          <cell r="C7645"/>
          <cell r="D7645" t="str">
            <v/>
          </cell>
          <cell r="E7645" t="str">
            <v/>
          </cell>
          <cell r="F7645" t="str">
            <v/>
          </cell>
          <cell r="G7645" t="str">
            <v/>
          </cell>
          <cell r="H7645" t="str">
            <v/>
          </cell>
          <cell r="I7645"/>
          <cell r="J7645"/>
          <cell r="K7645"/>
          <cell r="L7645"/>
          <cell r="M7645" t="str">
            <v/>
          </cell>
          <cell r="N7645"/>
          <cell r="O7645"/>
          <cell r="P7645"/>
          <cell r="Q7645" t="str">
            <v/>
          </cell>
          <cell r="R7645"/>
          <cell r="S7645" t="str">
            <v/>
          </cell>
          <cell r="T7645"/>
          <cell r="U7645"/>
          <cell r="V7645" t="str">
            <v/>
          </cell>
        </row>
        <row r="7646">
          <cell r="A7646"/>
          <cell r="B7646" t="str">
            <v/>
          </cell>
          <cell r="C7646"/>
          <cell r="D7646" t="str">
            <v/>
          </cell>
          <cell r="E7646" t="str">
            <v/>
          </cell>
          <cell r="F7646" t="str">
            <v/>
          </cell>
          <cell r="G7646" t="str">
            <v/>
          </cell>
          <cell r="H7646" t="str">
            <v/>
          </cell>
          <cell r="I7646"/>
          <cell r="J7646"/>
          <cell r="K7646"/>
          <cell r="L7646"/>
          <cell r="M7646" t="str">
            <v/>
          </cell>
          <cell r="N7646"/>
          <cell r="O7646"/>
          <cell r="P7646"/>
          <cell r="Q7646" t="str">
            <v/>
          </cell>
          <cell r="R7646"/>
          <cell r="S7646" t="str">
            <v/>
          </cell>
          <cell r="T7646"/>
          <cell r="U7646"/>
          <cell r="V7646" t="str">
            <v/>
          </cell>
        </row>
        <row r="7647">
          <cell r="A7647"/>
          <cell r="B7647" t="str">
            <v/>
          </cell>
          <cell r="C7647"/>
          <cell r="D7647" t="str">
            <v/>
          </cell>
          <cell r="E7647" t="str">
            <v/>
          </cell>
          <cell r="F7647" t="str">
            <v/>
          </cell>
          <cell r="G7647" t="str">
            <v/>
          </cell>
          <cell r="H7647" t="str">
            <v/>
          </cell>
          <cell r="I7647"/>
          <cell r="J7647"/>
          <cell r="K7647"/>
          <cell r="L7647"/>
          <cell r="M7647" t="str">
            <v/>
          </cell>
          <cell r="N7647"/>
          <cell r="O7647"/>
          <cell r="P7647"/>
          <cell r="Q7647" t="str">
            <v/>
          </cell>
          <cell r="R7647"/>
          <cell r="S7647" t="str">
            <v/>
          </cell>
          <cell r="T7647"/>
          <cell r="U7647"/>
          <cell r="V7647" t="str">
            <v/>
          </cell>
        </row>
        <row r="7648">
          <cell r="A7648"/>
          <cell r="B7648" t="str">
            <v/>
          </cell>
          <cell r="C7648"/>
          <cell r="D7648" t="str">
            <v/>
          </cell>
          <cell r="E7648" t="str">
            <v/>
          </cell>
          <cell r="F7648" t="str">
            <v/>
          </cell>
          <cell r="G7648" t="str">
            <v/>
          </cell>
          <cell r="H7648" t="str">
            <v/>
          </cell>
          <cell r="I7648"/>
          <cell r="J7648"/>
          <cell r="K7648"/>
          <cell r="L7648"/>
          <cell r="M7648" t="str">
            <v/>
          </cell>
          <cell r="N7648"/>
          <cell r="O7648"/>
          <cell r="P7648"/>
          <cell r="Q7648" t="str">
            <v/>
          </cell>
          <cell r="R7648"/>
          <cell r="S7648" t="str">
            <v/>
          </cell>
          <cell r="T7648"/>
          <cell r="U7648"/>
          <cell r="V7648" t="str">
            <v/>
          </cell>
        </row>
        <row r="7649">
          <cell r="A7649"/>
          <cell r="B7649" t="str">
            <v/>
          </cell>
          <cell r="C7649"/>
          <cell r="D7649" t="str">
            <v/>
          </cell>
          <cell r="E7649" t="str">
            <v/>
          </cell>
          <cell r="F7649" t="str">
            <v/>
          </cell>
          <cell r="G7649" t="str">
            <v/>
          </cell>
          <cell r="H7649" t="str">
            <v/>
          </cell>
          <cell r="I7649"/>
          <cell r="J7649"/>
          <cell r="K7649"/>
          <cell r="L7649"/>
          <cell r="M7649" t="str">
            <v/>
          </cell>
          <cell r="N7649"/>
          <cell r="O7649"/>
          <cell r="P7649"/>
          <cell r="Q7649" t="str">
            <v/>
          </cell>
          <cell r="R7649"/>
          <cell r="S7649" t="str">
            <v/>
          </cell>
          <cell r="T7649"/>
          <cell r="U7649"/>
          <cell r="V7649" t="str">
            <v/>
          </cell>
        </row>
        <row r="7650">
          <cell r="A7650"/>
          <cell r="B7650" t="str">
            <v/>
          </cell>
          <cell r="C7650"/>
          <cell r="D7650" t="str">
            <v/>
          </cell>
          <cell r="E7650" t="str">
            <v/>
          </cell>
          <cell r="F7650" t="str">
            <v/>
          </cell>
          <cell r="G7650" t="str">
            <v/>
          </cell>
          <cell r="H7650" t="str">
            <v/>
          </cell>
          <cell r="I7650"/>
          <cell r="J7650"/>
          <cell r="K7650"/>
          <cell r="L7650"/>
          <cell r="M7650" t="str">
            <v/>
          </cell>
          <cell r="N7650"/>
          <cell r="O7650"/>
          <cell r="P7650"/>
          <cell r="Q7650" t="str">
            <v/>
          </cell>
          <cell r="R7650"/>
          <cell r="S7650" t="str">
            <v/>
          </cell>
          <cell r="T7650"/>
          <cell r="U7650"/>
          <cell r="V7650" t="str">
            <v/>
          </cell>
        </row>
        <row r="7651">
          <cell r="A7651"/>
          <cell r="B7651" t="str">
            <v/>
          </cell>
          <cell r="C7651"/>
          <cell r="D7651" t="str">
            <v/>
          </cell>
          <cell r="E7651" t="str">
            <v/>
          </cell>
          <cell r="F7651" t="str">
            <v/>
          </cell>
          <cell r="G7651" t="str">
            <v/>
          </cell>
          <cell r="H7651" t="str">
            <v/>
          </cell>
          <cell r="I7651"/>
          <cell r="J7651"/>
          <cell r="K7651"/>
          <cell r="L7651"/>
          <cell r="M7651" t="str">
            <v/>
          </cell>
          <cell r="N7651"/>
          <cell r="O7651"/>
          <cell r="P7651"/>
          <cell r="Q7651" t="str">
            <v/>
          </cell>
          <cell r="R7651"/>
          <cell r="S7651" t="str">
            <v/>
          </cell>
          <cell r="T7651"/>
          <cell r="U7651"/>
          <cell r="V7651" t="str">
            <v/>
          </cell>
        </row>
        <row r="7652">
          <cell r="A7652"/>
          <cell r="B7652" t="str">
            <v/>
          </cell>
          <cell r="C7652"/>
          <cell r="D7652" t="str">
            <v/>
          </cell>
          <cell r="E7652" t="str">
            <v/>
          </cell>
          <cell r="F7652" t="str">
            <v/>
          </cell>
          <cell r="G7652" t="str">
            <v/>
          </cell>
          <cell r="H7652" t="str">
            <v/>
          </cell>
          <cell r="I7652"/>
          <cell r="J7652"/>
          <cell r="K7652"/>
          <cell r="L7652"/>
          <cell r="M7652" t="str">
            <v/>
          </cell>
          <cell r="N7652"/>
          <cell r="O7652"/>
          <cell r="P7652"/>
          <cell r="Q7652" t="str">
            <v/>
          </cell>
          <cell r="R7652"/>
          <cell r="S7652" t="str">
            <v/>
          </cell>
          <cell r="T7652"/>
          <cell r="U7652"/>
          <cell r="V7652" t="str">
            <v/>
          </cell>
        </row>
        <row r="7653">
          <cell r="A7653"/>
          <cell r="B7653" t="str">
            <v/>
          </cell>
          <cell r="C7653"/>
          <cell r="D7653" t="str">
            <v/>
          </cell>
          <cell r="E7653" t="str">
            <v/>
          </cell>
          <cell r="F7653" t="str">
            <v/>
          </cell>
          <cell r="G7653" t="str">
            <v/>
          </cell>
          <cell r="H7653" t="str">
            <v/>
          </cell>
          <cell r="I7653"/>
          <cell r="J7653"/>
          <cell r="K7653"/>
          <cell r="L7653"/>
          <cell r="M7653" t="str">
            <v/>
          </cell>
          <cell r="N7653"/>
          <cell r="O7653"/>
          <cell r="P7653"/>
          <cell r="Q7653" t="str">
            <v/>
          </cell>
          <cell r="R7653"/>
          <cell r="S7653" t="str">
            <v/>
          </cell>
          <cell r="T7653"/>
          <cell r="U7653"/>
          <cell r="V7653" t="str">
            <v/>
          </cell>
        </row>
        <row r="7654">
          <cell r="A7654"/>
          <cell r="B7654" t="str">
            <v/>
          </cell>
          <cell r="C7654"/>
          <cell r="D7654" t="str">
            <v/>
          </cell>
          <cell r="E7654" t="str">
            <v/>
          </cell>
          <cell r="F7654" t="str">
            <v/>
          </cell>
          <cell r="G7654" t="str">
            <v/>
          </cell>
          <cell r="H7654" t="str">
            <v/>
          </cell>
          <cell r="I7654"/>
          <cell r="J7654"/>
          <cell r="K7654"/>
          <cell r="L7654"/>
          <cell r="M7654" t="str">
            <v/>
          </cell>
          <cell r="N7654"/>
          <cell r="O7654"/>
          <cell r="P7654"/>
          <cell r="Q7654" t="str">
            <v/>
          </cell>
          <cell r="R7654"/>
          <cell r="S7654" t="str">
            <v/>
          </cell>
          <cell r="T7654"/>
          <cell r="U7654"/>
          <cell r="V7654" t="str">
            <v/>
          </cell>
        </row>
        <row r="7655">
          <cell r="A7655"/>
          <cell r="B7655" t="str">
            <v/>
          </cell>
          <cell r="C7655"/>
          <cell r="D7655" t="str">
            <v/>
          </cell>
          <cell r="E7655" t="str">
            <v/>
          </cell>
          <cell r="F7655" t="str">
            <v/>
          </cell>
          <cell r="G7655" t="str">
            <v/>
          </cell>
          <cell r="H7655" t="str">
            <v/>
          </cell>
          <cell r="I7655"/>
          <cell r="J7655"/>
          <cell r="K7655"/>
          <cell r="L7655"/>
          <cell r="M7655" t="str">
            <v/>
          </cell>
          <cell r="N7655"/>
          <cell r="O7655"/>
          <cell r="P7655"/>
          <cell r="Q7655" t="str">
            <v/>
          </cell>
          <cell r="R7655"/>
          <cell r="S7655" t="str">
            <v/>
          </cell>
          <cell r="T7655"/>
          <cell r="U7655"/>
          <cell r="V7655" t="str">
            <v/>
          </cell>
        </row>
        <row r="7656">
          <cell r="A7656"/>
          <cell r="B7656" t="str">
            <v/>
          </cell>
          <cell r="C7656"/>
          <cell r="D7656" t="str">
            <v/>
          </cell>
          <cell r="E7656" t="str">
            <v/>
          </cell>
          <cell r="F7656" t="str">
            <v/>
          </cell>
          <cell r="G7656" t="str">
            <v/>
          </cell>
          <cell r="H7656" t="str">
            <v/>
          </cell>
          <cell r="I7656"/>
          <cell r="J7656"/>
          <cell r="K7656"/>
          <cell r="L7656"/>
          <cell r="M7656" t="str">
            <v/>
          </cell>
          <cell r="N7656"/>
          <cell r="O7656"/>
          <cell r="P7656"/>
          <cell r="Q7656" t="str">
            <v/>
          </cell>
          <cell r="R7656"/>
          <cell r="S7656" t="str">
            <v/>
          </cell>
          <cell r="T7656"/>
          <cell r="U7656"/>
          <cell r="V7656" t="str">
            <v/>
          </cell>
        </row>
        <row r="7657">
          <cell r="A7657"/>
          <cell r="B7657" t="str">
            <v/>
          </cell>
          <cell r="C7657"/>
          <cell r="D7657" t="str">
            <v/>
          </cell>
          <cell r="E7657" t="str">
            <v/>
          </cell>
          <cell r="F7657" t="str">
            <v/>
          </cell>
          <cell r="G7657" t="str">
            <v/>
          </cell>
          <cell r="H7657" t="str">
            <v/>
          </cell>
          <cell r="I7657"/>
          <cell r="J7657"/>
          <cell r="K7657"/>
          <cell r="L7657"/>
          <cell r="M7657" t="str">
            <v/>
          </cell>
          <cell r="N7657"/>
          <cell r="O7657"/>
          <cell r="P7657"/>
          <cell r="Q7657" t="str">
            <v/>
          </cell>
          <cell r="R7657"/>
          <cell r="S7657" t="str">
            <v/>
          </cell>
          <cell r="T7657"/>
          <cell r="U7657"/>
          <cell r="V7657" t="str">
            <v/>
          </cell>
        </row>
        <row r="7658">
          <cell r="A7658"/>
          <cell r="B7658" t="str">
            <v/>
          </cell>
          <cell r="C7658"/>
          <cell r="D7658" t="str">
            <v/>
          </cell>
          <cell r="E7658" t="str">
            <v/>
          </cell>
          <cell r="F7658" t="str">
            <v/>
          </cell>
          <cell r="G7658" t="str">
            <v/>
          </cell>
          <cell r="H7658" t="str">
            <v/>
          </cell>
          <cell r="I7658"/>
          <cell r="J7658"/>
          <cell r="K7658"/>
          <cell r="L7658"/>
          <cell r="M7658" t="str">
            <v/>
          </cell>
          <cell r="N7658"/>
          <cell r="O7658"/>
          <cell r="P7658"/>
          <cell r="Q7658" t="str">
            <v/>
          </cell>
          <cell r="R7658"/>
          <cell r="S7658" t="str">
            <v/>
          </cell>
          <cell r="T7658"/>
          <cell r="U7658"/>
          <cell r="V7658" t="str">
            <v/>
          </cell>
        </row>
        <row r="7659">
          <cell r="A7659"/>
          <cell r="B7659" t="str">
            <v/>
          </cell>
          <cell r="C7659"/>
          <cell r="D7659" t="str">
            <v/>
          </cell>
          <cell r="E7659" t="str">
            <v/>
          </cell>
          <cell r="F7659" t="str">
            <v/>
          </cell>
          <cell r="G7659" t="str">
            <v/>
          </cell>
          <cell r="H7659" t="str">
            <v/>
          </cell>
          <cell r="I7659"/>
          <cell r="J7659"/>
          <cell r="K7659"/>
          <cell r="L7659"/>
          <cell r="M7659" t="str">
            <v/>
          </cell>
          <cell r="N7659"/>
          <cell r="O7659"/>
          <cell r="P7659"/>
          <cell r="Q7659" t="str">
            <v/>
          </cell>
          <cell r="R7659"/>
          <cell r="S7659" t="str">
            <v/>
          </cell>
          <cell r="T7659"/>
          <cell r="U7659"/>
          <cell r="V7659" t="str">
            <v/>
          </cell>
        </row>
        <row r="7660">
          <cell r="A7660"/>
          <cell r="B7660" t="str">
            <v/>
          </cell>
          <cell r="C7660"/>
          <cell r="D7660" t="str">
            <v/>
          </cell>
          <cell r="E7660" t="str">
            <v/>
          </cell>
          <cell r="F7660" t="str">
            <v/>
          </cell>
          <cell r="G7660" t="str">
            <v/>
          </cell>
          <cell r="H7660" t="str">
            <v/>
          </cell>
          <cell r="I7660"/>
          <cell r="J7660"/>
          <cell r="K7660"/>
          <cell r="L7660"/>
          <cell r="M7660" t="str">
            <v/>
          </cell>
          <cell r="N7660"/>
          <cell r="O7660"/>
          <cell r="P7660"/>
          <cell r="Q7660" t="str">
            <v/>
          </cell>
          <cell r="R7660"/>
          <cell r="S7660" t="str">
            <v/>
          </cell>
          <cell r="T7660"/>
          <cell r="U7660"/>
          <cell r="V7660" t="str">
            <v/>
          </cell>
        </row>
        <row r="7661">
          <cell r="A7661"/>
          <cell r="B7661" t="str">
            <v/>
          </cell>
          <cell r="C7661"/>
          <cell r="D7661" t="str">
            <v/>
          </cell>
          <cell r="E7661" t="str">
            <v/>
          </cell>
          <cell r="F7661" t="str">
            <v/>
          </cell>
          <cell r="G7661" t="str">
            <v/>
          </cell>
          <cell r="H7661" t="str">
            <v/>
          </cell>
          <cell r="I7661"/>
          <cell r="J7661"/>
          <cell r="K7661"/>
          <cell r="L7661"/>
          <cell r="M7661" t="str">
            <v/>
          </cell>
          <cell r="N7661"/>
          <cell r="O7661"/>
          <cell r="P7661"/>
          <cell r="Q7661" t="str">
            <v/>
          </cell>
          <cell r="R7661"/>
          <cell r="S7661" t="str">
            <v/>
          </cell>
          <cell r="T7661"/>
          <cell r="U7661"/>
          <cell r="V7661" t="str">
            <v/>
          </cell>
        </row>
        <row r="7662">
          <cell r="A7662"/>
          <cell r="B7662" t="str">
            <v/>
          </cell>
          <cell r="C7662"/>
          <cell r="D7662" t="str">
            <v/>
          </cell>
          <cell r="E7662" t="str">
            <v/>
          </cell>
          <cell r="F7662" t="str">
            <v/>
          </cell>
          <cell r="G7662" t="str">
            <v/>
          </cell>
          <cell r="H7662" t="str">
            <v/>
          </cell>
          <cell r="I7662"/>
          <cell r="J7662"/>
          <cell r="K7662"/>
          <cell r="L7662"/>
          <cell r="M7662" t="str">
            <v/>
          </cell>
          <cell r="N7662"/>
          <cell r="O7662"/>
          <cell r="P7662"/>
          <cell r="Q7662" t="str">
            <v/>
          </cell>
          <cell r="R7662"/>
          <cell r="S7662" t="str">
            <v/>
          </cell>
          <cell r="T7662"/>
          <cell r="U7662"/>
          <cell r="V7662" t="str">
            <v/>
          </cell>
        </row>
        <row r="7663">
          <cell r="A7663"/>
          <cell r="B7663" t="str">
            <v/>
          </cell>
          <cell r="C7663"/>
          <cell r="D7663" t="str">
            <v/>
          </cell>
          <cell r="E7663" t="str">
            <v/>
          </cell>
          <cell r="F7663" t="str">
            <v/>
          </cell>
          <cell r="G7663" t="str">
            <v/>
          </cell>
          <cell r="H7663" t="str">
            <v/>
          </cell>
          <cell r="I7663"/>
          <cell r="J7663"/>
          <cell r="K7663"/>
          <cell r="L7663"/>
          <cell r="M7663" t="str">
            <v/>
          </cell>
          <cell r="N7663"/>
          <cell r="O7663"/>
          <cell r="P7663"/>
          <cell r="Q7663" t="str">
            <v/>
          </cell>
          <cell r="R7663"/>
          <cell r="S7663" t="str">
            <v/>
          </cell>
          <cell r="T7663"/>
          <cell r="U7663"/>
          <cell r="V7663" t="str">
            <v/>
          </cell>
        </row>
        <row r="7664">
          <cell r="A7664"/>
          <cell r="B7664" t="str">
            <v/>
          </cell>
          <cell r="C7664"/>
          <cell r="D7664" t="str">
            <v/>
          </cell>
          <cell r="E7664" t="str">
            <v/>
          </cell>
          <cell r="F7664" t="str">
            <v/>
          </cell>
          <cell r="G7664" t="str">
            <v/>
          </cell>
          <cell r="H7664" t="str">
            <v/>
          </cell>
          <cell r="I7664"/>
          <cell r="J7664"/>
          <cell r="K7664"/>
          <cell r="L7664"/>
          <cell r="M7664" t="str">
            <v/>
          </cell>
          <cell r="N7664"/>
          <cell r="O7664"/>
          <cell r="P7664"/>
          <cell r="Q7664" t="str">
            <v/>
          </cell>
          <cell r="R7664"/>
          <cell r="S7664" t="str">
            <v/>
          </cell>
          <cell r="T7664"/>
          <cell r="U7664"/>
          <cell r="V7664" t="str">
            <v/>
          </cell>
        </row>
        <row r="7665">
          <cell r="A7665"/>
          <cell r="B7665" t="str">
            <v/>
          </cell>
          <cell r="C7665"/>
          <cell r="D7665" t="str">
            <v/>
          </cell>
          <cell r="E7665" t="str">
            <v/>
          </cell>
          <cell r="F7665" t="str">
            <v/>
          </cell>
          <cell r="G7665" t="str">
            <v/>
          </cell>
          <cell r="H7665" t="str">
            <v/>
          </cell>
          <cell r="I7665"/>
          <cell r="J7665"/>
          <cell r="K7665"/>
          <cell r="L7665"/>
          <cell r="M7665" t="str">
            <v/>
          </cell>
          <cell r="N7665"/>
          <cell r="O7665"/>
          <cell r="P7665"/>
          <cell r="Q7665" t="str">
            <v/>
          </cell>
          <cell r="R7665"/>
          <cell r="S7665" t="str">
            <v/>
          </cell>
          <cell r="T7665"/>
          <cell r="U7665"/>
          <cell r="V7665" t="str">
            <v/>
          </cell>
        </row>
        <row r="7666">
          <cell r="A7666"/>
          <cell r="B7666" t="str">
            <v/>
          </cell>
          <cell r="C7666"/>
          <cell r="D7666" t="str">
            <v/>
          </cell>
          <cell r="E7666" t="str">
            <v/>
          </cell>
          <cell r="F7666" t="str">
            <v/>
          </cell>
          <cell r="G7666" t="str">
            <v/>
          </cell>
          <cell r="H7666" t="str">
            <v/>
          </cell>
          <cell r="I7666"/>
          <cell r="J7666"/>
          <cell r="K7666"/>
          <cell r="L7666"/>
          <cell r="M7666" t="str">
            <v/>
          </cell>
          <cell r="N7666"/>
          <cell r="O7666"/>
          <cell r="P7666"/>
          <cell r="Q7666" t="str">
            <v/>
          </cell>
          <cell r="R7666"/>
          <cell r="S7666" t="str">
            <v/>
          </cell>
          <cell r="T7666"/>
          <cell r="U7666"/>
          <cell r="V7666" t="str">
            <v/>
          </cell>
        </row>
        <row r="7667">
          <cell r="A7667"/>
          <cell r="B7667" t="str">
            <v/>
          </cell>
          <cell r="C7667"/>
          <cell r="D7667" t="str">
            <v/>
          </cell>
          <cell r="E7667" t="str">
            <v/>
          </cell>
          <cell r="F7667" t="str">
            <v/>
          </cell>
          <cell r="G7667" t="str">
            <v/>
          </cell>
          <cell r="H7667" t="str">
            <v/>
          </cell>
          <cell r="I7667"/>
          <cell r="J7667"/>
          <cell r="K7667"/>
          <cell r="L7667"/>
          <cell r="M7667" t="str">
            <v/>
          </cell>
          <cell r="N7667"/>
          <cell r="O7667"/>
          <cell r="P7667"/>
          <cell r="Q7667" t="str">
            <v/>
          </cell>
          <cell r="R7667"/>
          <cell r="S7667" t="str">
            <v/>
          </cell>
          <cell r="T7667"/>
          <cell r="U7667"/>
          <cell r="V7667" t="str">
            <v/>
          </cell>
        </row>
        <row r="7668">
          <cell r="A7668"/>
          <cell r="B7668" t="str">
            <v/>
          </cell>
          <cell r="C7668"/>
          <cell r="D7668" t="str">
            <v/>
          </cell>
          <cell r="E7668" t="str">
            <v/>
          </cell>
          <cell r="F7668" t="str">
            <v/>
          </cell>
          <cell r="G7668" t="str">
            <v/>
          </cell>
          <cell r="H7668" t="str">
            <v/>
          </cell>
          <cell r="I7668"/>
          <cell r="J7668"/>
          <cell r="K7668"/>
          <cell r="L7668"/>
          <cell r="M7668" t="str">
            <v/>
          </cell>
          <cell r="N7668"/>
          <cell r="O7668"/>
          <cell r="P7668"/>
          <cell r="Q7668" t="str">
            <v/>
          </cell>
          <cell r="R7668"/>
          <cell r="S7668" t="str">
            <v/>
          </cell>
          <cell r="T7668"/>
          <cell r="U7668"/>
          <cell r="V7668" t="str">
            <v/>
          </cell>
        </row>
        <row r="7669">
          <cell r="A7669"/>
          <cell r="B7669" t="str">
            <v/>
          </cell>
          <cell r="C7669"/>
          <cell r="D7669" t="str">
            <v/>
          </cell>
          <cell r="E7669" t="str">
            <v/>
          </cell>
          <cell r="F7669" t="str">
            <v/>
          </cell>
          <cell r="G7669" t="str">
            <v/>
          </cell>
          <cell r="H7669" t="str">
            <v/>
          </cell>
          <cell r="I7669"/>
          <cell r="J7669"/>
          <cell r="K7669"/>
          <cell r="L7669"/>
          <cell r="M7669" t="str">
            <v/>
          </cell>
          <cell r="N7669"/>
          <cell r="O7669"/>
          <cell r="P7669"/>
          <cell r="Q7669" t="str">
            <v/>
          </cell>
          <cell r="R7669"/>
          <cell r="S7669" t="str">
            <v/>
          </cell>
          <cell r="T7669"/>
          <cell r="U7669"/>
          <cell r="V7669" t="str">
            <v/>
          </cell>
        </row>
        <row r="7670">
          <cell r="A7670"/>
          <cell r="B7670" t="str">
            <v/>
          </cell>
          <cell r="C7670"/>
          <cell r="D7670" t="str">
            <v/>
          </cell>
          <cell r="E7670" t="str">
            <v/>
          </cell>
          <cell r="F7670" t="str">
            <v/>
          </cell>
          <cell r="G7670" t="str">
            <v/>
          </cell>
          <cell r="H7670" t="str">
            <v/>
          </cell>
          <cell r="I7670"/>
          <cell r="J7670"/>
          <cell r="K7670"/>
          <cell r="L7670"/>
          <cell r="M7670" t="str">
            <v/>
          </cell>
          <cell r="N7670"/>
          <cell r="O7670"/>
          <cell r="P7670"/>
          <cell r="Q7670" t="str">
            <v/>
          </cell>
          <cell r="R7670"/>
          <cell r="S7670" t="str">
            <v/>
          </cell>
          <cell r="T7670"/>
          <cell r="U7670"/>
          <cell r="V7670" t="str">
            <v/>
          </cell>
        </row>
        <row r="7671">
          <cell r="A7671"/>
          <cell r="B7671" t="str">
            <v/>
          </cell>
          <cell r="C7671"/>
          <cell r="D7671" t="str">
            <v/>
          </cell>
          <cell r="E7671" t="str">
            <v/>
          </cell>
          <cell r="F7671" t="str">
            <v/>
          </cell>
          <cell r="G7671" t="str">
            <v/>
          </cell>
          <cell r="H7671" t="str">
            <v/>
          </cell>
          <cell r="I7671"/>
          <cell r="J7671"/>
          <cell r="K7671"/>
          <cell r="L7671"/>
          <cell r="M7671" t="str">
            <v/>
          </cell>
          <cell r="N7671"/>
          <cell r="O7671"/>
          <cell r="P7671"/>
          <cell r="Q7671" t="str">
            <v/>
          </cell>
          <cell r="R7671"/>
          <cell r="S7671" t="str">
            <v/>
          </cell>
          <cell r="T7671"/>
          <cell r="U7671"/>
          <cell r="V7671" t="str">
            <v/>
          </cell>
        </row>
        <row r="7672">
          <cell r="A7672"/>
          <cell r="B7672" t="str">
            <v/>
          </cell>
          <cell r="C7672"/>
          <cell r="D7672" t="str">
            <v/>
          </cell>
          <cell r="E7672" t="str">
            <v/>
          </cell>
          <cell r="F7672" t="str">
            <v/>
          </cell>
          <cell r="G7672" t="str">
            <v/>
          </cell>
          <cell r="H7672" t="str">
            <v/>
          </cell>
          <cell r="I7672"/>
          <cell r="J7672"/>
          <cell r="K7672"/>
          <cell r="L7672"/>
          <cell r="M7672" t="str">
            <v/>
          </cell>
          <cell r="N7672"/>
          <cell r="O7672"/>
          <cell r="P7672"/>
          <cell r="Q7672" t="str">
            <v/>
          </cell>
          <cell r="R7672"/>
          <cell r="S7672" t="str">
            <v/>
          </cell>
          <cell r="T7672"/>
          <cell r="U7672"/>
          <cell r="V7672" t="str">
            <v/>
          </cell>
        </row>
        <row r="7673">
          <cell r="A7673"/>
          <cell r="B7673" t="str">
            <v/>
          </cell>
          <cell r="C7673"/>
          <cell r="D7673" t="str">
            <v/>
          </cell>
          <cell r="E7673" t="str">
            <v/>
          </cell>
          <cell r="F7673" t="str">
            <v/>
          </cell>
          <cell r="G7673" t="str">
            <v/>
          </cell>
          <cell r="H7673" t="str">
            <v/>
          </cell>
          <cell r="I7673"/>
          <cell r="J7673"/>
          <cell r="K7673"/>
          <cell r="L7673"/>
          <cell r="M7673" t="str">
            <v/>
          </cell>
          <cell r="N7673"/>
          <cell r="O7673"/>
          <cell r="P7673"/>
          <cell r="Q7673" t="str">
            <v/>
          </cell>
          <cell r="R7673"/>
          <cell r="S7673" t="str">
            <v/>
          </cell>
          <cell r="T7673"/>
          <cell r="U7673"/>
          <cell r="V7673" t="str">
            <v/>
          </cell>
        </row>
        <row r="7674">
          <cell r="A7674"/>
          <cell r="B7674" t="str">
            <v/>
          </cell>
          <cell r="C7674"/>
          <cell r="D7674" t="str">
            <v/>
          </cell>
          <cell r="E7674" t="str">
            <v/>
          </cell>
          <cell r="F7674" t="str">
            <v/>
          </cell>
          <cell r="G7674" t="str">
            <v/>
          </cell>
          <cell r="H7674" t="str">
            <v/>
          </cell>
          <cell r="I7674"/>
          <cell r="J7674"/>
          <cell r="K7674"/>
          <cell r="L7674"/>
          <cell r="M7674" t="str">
            <v/>
          </cell>
          <cell r="N7674"/>
          <cell r="O7674"/>
          <cell r="P7674"/>
          <cell r="Q7674" t="str">
            <v/>
          </cell>
          <cell r="R7674"/>
          <cell r="S7674" t="str">
            <v/>
          </cell>
          <cell r="T7674"/>
          <cell r="U7674"/>
          <cell r="V7674" t="str">
            <v/>
          </cell>
        </row>
        <row r="7675">
          <cell r="A7675"/>
          <cell r="B7675" t="str">
            <v/>
          </cell>
          <cell r="C7675"/>
          <cell r="D7675" t="str">
            <v/>
          </cell>
          <cell r="E7675" t="str">
            <v/>
          </cell>
          <cell r="F7675" t="str">
            <v/>
          </cell>
          <cell r="G7675" t="str">
            <v/>
          </cell>
          <cell r="H7675" t="str">
            <v/>
          </cell>
          <cell r="I7675"/>
          <cell r="J7675"/>
          <cell r="K7675"/>
          <cell r="L7675"/>
          <cell r="M7675" t="str">
            <v/>
          </cell>
          <cell r="N7675"/>
          <cell r="O7675"/>
          <cell r="P7675"/>
          <cell r="Q7675" t="str">
            <v/>
          </cell>
          <cell r="R7675"/>
          <cell r="S7675" t="str">
            <v/>
          </cell>
          <cell r="T7675"/>
          <cell r="U7675"/>
          <cell r="V7675" t="str">
            <v/>
          </cell>
        </row>
        <row r="7676">
          <cell r="A7676"/>
          <cell r="B7676" t="str">
            <v/>
          </cell>
          <cell r="C7676"/>
          <cell r="D7676" t="str">
            <v/>
          </cell>
          <cell r="E7676" t="str">
            <v/>
          </cell>
          <cell r="F7676" t="str">
            <v/>
          </cell>
          <cell r="G7676" t="str">
            <v/>
          </cell>
          <cell r="H7676" t="str">
            <v/>
          </cell>
          <cell r="I7676"/>
          <cell r="J7676"/>
          <cell r="K7676"/>
          <cell r="L7676"/>
          <cell r="M7676" t="str">
            <v/>
          </cell>
          <cell r="N7676"/>
          <cell r="O7676"/>
          <cell r="P7676"/>
          <cell r="Q7676" t="str">
            <v/>
          </cell>
          <cell r="R7676"/>
          <cell r="S7676" t="str">
            <v/>
          </cell>
          <cell r="T7676"/>
          <cell r="U7676"/>
          <cell r="V7676" t="str">
            <v/>
          </cell>
        </row>
        <row r="7677">
          <cell r="A7677"/>
          <cell r="B7677" t="str">
            <v/>
          </cell>
          <cell r="C7677"/>
          <cell r="D7677" t="str">
            <v/>
          </cell>
          <cell r="E7677" t="str">
            <v/>
          </cell>
          <cell r="F7677" t="str">
            <v/>
          </cell>
          <cell r="G7677" t="str">
            <v/>
          </cell>
          <cell r="H7677" t="str">
            <v/>
          </cell>
          <cell r="I7677"/>
          <cell r="J7677"/>
          <cell r="K7677"/>
          <cell r="L7677"/>
          <cell r="M7677" t="str">
            <v/>
          </cell>
          <cell r="N7677"/>
          <cell r="O7677"/>
          <cell r="P7677"/>
          <cell r="Q7677" t="str">
            <v/>
          </cell>
          <cell r="R7677"/>
          <cell r="S7677" t="str">
            <v/>
          </cell>
          <cell r="T7677"/>
          <cell r="U7677"/>
          <cell r="V7677" t="str">
            <v/>
          </cell>
        </row>
        <row r="7678">
          <cell r="A7678"/>
          <cell r="B7678" t="str">
            <v/>
          </cell>
          <cell r="C7678"/>
          <cell r="D7678" t="str">
            <v/>
          </cell>
          <cell r="E7678" t="str">
            <v/>
          </cell>
          <cell r="F7678" t="str">
            <v/>
          </cell>
          <cell r="G7678" t="str">
            <v/>
          </cell>
          <cell r="H7678" t="str">
            <v/>
          </cell>
          <cell r="I7678"/>
          <cell r="J7678"/>
          <cell r="K7678"/>
          <cell r="L7678"/>
          <cell r="M7678" t="str">
            <v/>
          </cell>
          <cell r="N7678"/>
          <cell r="O7678"/>
          <cell r="P7678"/>
          <cell r="Q7678" t="str">
            <v/>
          </cell>
          <cell r="R7678"/>
          <cell r="S7678" t="str">
            <v/>
          </cell>
          <cell r="T7678"/>
          <cell r="U7678"/>
          <cell r="V7678" t="str">
            <v/>
          </cell>
        </row>
        <row r="7679">
          <cell r="A7679"/>
          <cell r="B7679" t="str">
            <v/>
          </cell>
          <cell r="C7679"/>
          <cell r="D7679" t="str">
            <v/>
          </cell>
          <cell r="E7679" t="str">
            <v/>
          </cell>
          <cell r="F7679" t="str">
            <v/>
          </cell>
          <cell r="G7679" t="str">
            <v/>
          </cell>
          <cell r="H7679" t="str">
            <v/>
          </cell>
          <cell r="I7679"/>
          <cell r="J7679"/>
          <cell r="K7679"/>
          <cell r="L7679"/>
          <cell r="M7679" t="str">
            <v/>
          </cell>
          <cell r="N7679"/>
          <cell r="O7679"/>
          <cell r="P7679"/>
          <cell r="Q7679" t="str">
            <v/>
          </cell>
          <cell r="R7679"/>
          <cell r="S7679" t="str">
            <v/>
          </cell>
          <cell r="T7679"/>
          <cell r="U7679"/>
          <cell r="V7679" t="str">
            <v/>
          </cell>
        </row>
        <row r="7680">
          <cell r="A7680"/>
          <cell r="B7680" t="str">
            <v/>
          </cell>
          <cell r="C7680"/>
          <cell r="D7680" t="str">
            <v/>
          </cell>
          <cell r="E7680" t="str">
            <v/>
          </cell>
          <cell r="F7680" t="str">
            <v/>
          </cell>
          <cell r="G7680" t="str">
            <v/>
          </cell>
          <cell r="H7680" t="str">
            <v/>
          </cell>
          <cell r="I7680"/>
          <cell r="J7680"/>
          <cell r="K7680"/>
          <cell r="L7680"/>
          <cell r="M7680" t="str">
            <v/>
          </cell>
          <cell r="N7680"/>
          <cell r="O7680"/>
          <cell r="P7680"/>
          <cell r="Q7680" t="str">
            <v/>
          </cell>
          <cell r="R7680"/>
          <cell r="S7680" t="str">
            <v/>
          </cell>
          <cell r="T7680"/>
          <cell r="U7680"/>
          <cell r="V7680" t="str">
            <v/>
          </cell>
        </row>
        <row r="7681">
          <cell r="A7681"/>
          <cell r="B7681" t="str">
            <v/>
          </cell>
          <cell r="C7681"/>
          <cell r="D7681" t="str">
            <v/>
          </cell>
          <cell r="E7681" t="str">
            <v/>
          </cell>
          <cell r="F7681" t="str">
            <v/>
          </cell>
          <cell r="G7681" t="str">
            <v/>
          </cell>
          <cell r="H7681" t="str">
            <v/>
          </cell>
          <cell r="I7681"/>
          <cell r="J7681"/>
          <cell r="K7681"/>
          <cell r="L7681"/>
          <cell r="M7681" t="str">
            <v/>
          </cell>
          <cell r="N7681"/>
          <cell r="O7681"/>
          <cell r="P7681"/>
          <cell r="Q7681" t="str">
            <v/>
          </cell>
          <cell r="R7681"/>
          <cell r="S7681" t="str">
            <v/>
          </cell>
          <cell r="T7681"/>
          <cell r="U7681"/>
          <cell r="V7681" t="str">
            <v/>
          </cell>
        </row>
        <row r="7682">
          <cell r="A7682"/>
          <cell r="B7682" t="str">
            <v/>
          </cell>
          <cell r="C7682"/>
          <cell r="D7682" t="str">
            <v/>
          </cell>
          <cell r="E7682" t="str">
            <v/>
          </cell>
          <cell r="F7682" t="str">
            <v/>
          </cell>
          <cell r="G7682" t="str">
            <v/>
          </cell>
          <cell r="H7682" t="str">
            <v/>
          </cell>
          <cell r="I7682"/>
          <cell r="J7682"/>
          <cell r="K7682"/>
          <cell r="L7682"/>
          <cell r="M7682" t="str">
            <v/>
          </cell>
          <cell r="N7682"/>
          <cell r="O7682"/>
          <cell r="P7682"/>
          <cell r="Q7682" t="str">
            <v/>
          </cell>
          <cell r="R7682"/>
          <cell r="S7682" t="str">
            <v/>
          </cell>
          <cell r="T7682"/>
          <cell r="U7682"/>
          <cell r="V7682" t="str">
            <v/>
          </cell>
        </row>
        <row r="7683">
          <cell r="A7683"/>
          <cell r="B7683" t="str">
            <v/>
          </cell>
          <cell r="C7683"/>
          <cell r="D7683" t="str">
            <v/>
          </cell>
          <cell r="E7683" t="str">
            <v/>
          </cell>
          <cell r="F7683" t="str">
            <v/>
          </cell>
          <cell r="G7683" t="str">
            <v/>
          </cell>
          <cell r="H7683" t="str">
            <v/>
          </cell>
          <cell r="I7683"/>
          <cell r="J7683"/>
          <cell r="K7683"/>
          <cell r="L7683"/>
          <cell r="M7683" t="str">
            <v/>
          </cell>
          <cell r="N7683"/>
          <cell r="O7683"/>
          <cell r="P7683"/>
          <cell r="Q7683" t="str">
            <v/>
          </cell>
          <cell r="R7683"/>
          <cell r="S7683" t="str">
            <v/>
          </cell>
          <cell r="T7683"/>
          <cell r="U7683"/>
          <cell r="V7683" t="str">
            <v/>
          </cell>
        </row>
        <row r="7684">
          <cell r="A7684"/>
          <cell r="B7684" t="str">
            <v/>
          </cell>
          <cell r="C7684"/>
          <cell r="D7684" t="str">
            <v/>
          </cell>
          <cell r="E7684" t="str">
            <v/>
          </cell>
          <cell r="F7684" t="str">
            <v/>
          </cell>
          <cell r="G7684" t="str">
            <v/>
          </cell>
          <cell r="H7684" t="str">
            <v/>
          </cell>
          <cell r="I7684"/>
          <cell r="J7684"/>
          <cell r="K7684"/>
          <cell r="L7684"/>
          <cell r="M7684" t="str">
            <v/>
          </cell>
          <cell r="N7684"/>
          <cell r="O7684"/>
          <cell r="P7684"/>
          <cell r="Q7684" t="str">
            <v/>
          </cell>
          <cell r="R7684"/>
          <cell r="S7684" t="str">
            <v/>
          </cell>
          <cell r="T7684"/>
          <cell r="U7684"/>
          <cell r="V7684" t="str">
            <v/>
          </cell>
        </row>
        <row r="7685">
          <cell r="A7685"/>
          <cell r="B7685" t="str">
            <v/>
          </cell>
          <cell r="C7685"/>
          <cell r="D7685" t="str">
            <v/>
          </cell>
          <cell r="E7685" t="str">
            <v/>
          </cell>
          <cell r="F7685" t="str">
            <v/>
          </cell>
          <cell r="G7685" t="str">
            <v/>
          </cell>
          <cell r="H7685" t="str">
            <v/>
          </cell>
          <cell r="I7685"/>
          <cell r="J7685"/>
          <cell r="K7685"/>
          <cell r="L7685"/>
          <cell r="M7685" t="str">
            <v/>
          </cell>
          <cell r="N7685"/>
          <cell r="O7685"/>
          <cell r="P7685"/>
          <cell r="Q7685" t="str">
            <v/>
          </cell>
          <cell r="R7685"/>
          <cell r="S7685" t="str">
            <v/>
          </cell>
          <cell r="T7685"/>
          <cell r="U7685"/>
          <cell r="V7685" t="str">
            <v/>
          </cell>
        </row>
        <row r="7686">
          <cell r="A7686"/>
          <cell r="B7686" t="str">
            <v/>
          </cell>
          <cell r="C7686"/>
          <cell r="D7686" t="str">
            <v/>
          </cell>
          <cell r="E7686" t="str">
            <v/>
          </cell>
          <cell r="F7686" t="str">
            <v/>
          </cell>
          <cell r="G7686" t="str">
            <v/>
          </cell>
          <cell r="H7686" t="str">
            <v/>
          </cell>
          <cell r="I7686"/>
          <cell r="J7686"/>
          <cell r="K7686"/>
          <cell r="L7686"/>
          <cell r="M7686" t="str">
            <v/>
          </cell>
          <cell r="N7686"/>
          <cell r="O7686"/>
          <cell r="P7686"/>
          <cell r="Q7686" t="str">
            <v/>
          </cell>
          <cell r="R7686"/>
          <cell r="S7686" t="str">
            <v/>
          </cell>
          <cell r="T7686"/>
          <cell r="U7686"/>
          <cell r="V7686" t="str">
            <v/>
          </cell>
        </row>
        <row r="7687">
          <cell r="A7687"/>
          <cell r="B7687" t="str">
            <v/>
          </cell>
          <cell r="C7687"/>
          <cell r="D7687" t="str">
            <v/>
          </cell>
          <cell r="E7687" t="str">
            <v/>
          </cell>
          <cell r="F7687" t="str">
            <v/>
          </cell>
          <cell r="G7687" t="str">
            <v/>
          </cell>
          <cell r="H7687" t="str">
            <v/>
          </cell>
          <cell r="I7687"/>
          <cell r="J7687"/>
          <cell r="K7687"/>
          <cell r="L7687"/>
          <cell r="M7687" t="str">
            <v/>
          </cell>
          <cell r="N7687"/>
          <cell r="O7687"/>
          <cell r="P7687"/>
          <cell r="Q7687" t="str">
            <v/>
          </cell>
          <cell r="R7687"/>
          <cell r="S7687" t="str">
            <v/>
          </cell>
          <cell r="T7687"/>
          <cell r="U7687"/>
          <cell r="V7687" t="str">
            <v/>
          </cell>
        </row>
        <row r="7688">
          <cell r="A7688"/>
          <cell r="B7688" t="str">
            <v/>
          </cell>
          <cell r="C7688"/>
          <cell r="D7688" t="str">
            <v/>
          </cell>
          <cell r="E7688" t="str">
            <v/>
          </cell>
          <cell r="F7688" t="str">
            <v/>
          </cell>
          <cell r="G7688" t="str">
            <v/>
          </cell>
          <cell r="H7688" t="str">
            <v/>
          </cell>
          <cell r="I7688"/>
          <cell r="J7688"/>
          <cell r="K7688"/>
          <cell r="L7688"/>
          <cell r="M7688" t="str">
            <v/>
          </cell>
          <cell r="N7688"/>
          <cell r="O7688"/>
          <cell r="P7688"/>
          <cell r="Q7688" t="str">
            <v/>
          </cell>
          <cell r="R7688"/>
          <cell r="S7688" t="str">
            <v/>
          </cell>
          <cell r="T7688"/>
          <cell r="U7688"/>
          <cell r="V7688" t="str">
            <v/>
          </cell>
        </row>
        <row r="7689">
          <cell r="A7689"/>
          <cell r="B7689" t="str">
            <v/>
          </cell>
          <cell r="C7689"/>
          <cell r="D7689" t="str">
            <v/>
          </cell>
          <cell r="E7689" t="str">
            <v/>
          </cell>
          <cell r="F7689" t="str">
            <v/>
          </cell>
          <cell r="G7689" t="str">
            <v/>
          </cell>
          <cell r="H7689" t="str">
            <v/>
          </cell>
          <cell r="I7689"/>
          <cell r="J7689"/>
          <cell r="K7689"/>
          <cell r="L7689"/>
          <cell r="M7689" t="str">
            <v/>
          </cell>
          <cell r="N7689"/>
          <cell r="O7689"/>
          <cell r="P7689"/>
          <cell r="Q7689" t="str">
            <v/>
          </cell>
          <cell r="R7689"/>
          <cell r="S7689" t="str">
            <v/>
          </cell>
          <cell r="T7689"/>
          <cell r="U7689"/>
          <cell r="V7689" t="str">
            <v/>
          </cell>
        </row>
        <row r="7690">
          <cell r="A7690"/>
          <cell r="B7690" t="str">
            <v/>
          </cell>
          <cell r="C7690"/>
          <cell r="D7690" t="str">
            <v/>
          </cell>
          <cell r="E7690" t="str">
            <v/>
          </cell>
          <cell r="F7690" t="str">
            <v/>
          </cell>
          <cell r="G7690" t="str">
            <v/>
          </cell>
          <cell r="H7690" t="str">
            <v/>
          </cell>
          <cell r="I7690"/>
          <cell r="J7690"/>
          <cell r="K7690"/>
          <cell r="L7690"/>
          <cell r="M7690" t="str">
            <v/>
          </cell>
          <cell r="N7690"/>
          <cell r="O7690"/>
          <cell r="P7690"/>
          <cell r="Q7690" t="str">
            <v/>
          </cell>
          <cell r="R7690"/>
          <cell r="S7690" t="str">
            <v/>
          </cell>
          <cell r="T7690"/>
          <cell r="U7690"/>
          <cell r="V7690" t="str">
            <v/>
          </cell>
        </row>
        <row r="7691">
          <cell r="A7691"/>
          <cell r="B7691" t="str">
            <v/>
          </cell>
          <cell r="C7691"/>
          <cell r="D7691" t="str">
            <v/>
          </cell>
          <cell r="E7691" t="str">
            <v/>
          </cell>
          <cell r="F7691" t="str">
            <v/>
          </cell>
          <cell r="G7691" t="str">
            <v/>
          </cell>
          <cell r="H7691" t="str">
            <v/>
          </cell>
          <cell r="I7691"/>
          <cell r="J7691"/>
          <cell r="K7691"/>
          <cell r="L7691"/>
          <cell r="M7691" t="str">
            <v/>
          </cell>
          <cell r="N7691"/>
          <cell r="O7691"/>
          <cell r="P7691"/>
          <cell r="Q7691" t="str">
            <v/>
          </cell>
          <cell r="R7691"/>
          <cell r="S7691" t="str">
            <v/>
          </cell>
          <cell r="T7691"/>
          <cell r="U7691"/>
          <cell r="V7691" t="str">
            <v/>
          </cell>
        </row>
        <row r="7692">
          <cell r="A7692"/>
          <cell r="B7692" t="str">
            <v/>
          </cell>
          <cell r="C7692"/>
          <cell r="D7692" t="str">
            <v/>
          </cell>
          <cell r="E7692" t="str">
            <v/>
          </cell>
          <cell r="F7692" t="str">
            <v/>
          </cell>
          <cell r="G7692" t="str">
            <v/>
          </cell>
          <cell r="H7692" t="str">
            <v/>
          </cell>
          <cell r="I7692"/>
          <cell r="J7692"/>
          <cell r="K7692"/>
          <cell r="L7692"/>
          <cell r="M7692" t="str">
            <v/>
          </cell>
          <cell r="N7692"/>
          <cell r="O7692"/>
          <cell r="P7692"/>
          <cell r="Q7692" t="str">
            <v/>
          </cell>
          <cell r="R7692"/>
          <cell r="S7692" t="str">
            <v/>
          </cell>
          <cell r="T7692"/>
          <cell r="U7692"/>
          <cell r="V7692" t="str">
            <v/>
          </cell>
        </row>
        <row r="7693">
          <cell r="A7693"/>
          <cell r="B7693" t="str">
            <v/>
          </cell>
          <cell r="C7693"/>
          <cell r="D7693" t="str">
            <v/>
          </cell>
          <cell r="E7693" t="str">
            <v/>
          </cell>
          <cell r="F7693" t="str">
            <v/>
          </cell>
          <cell r="G7693" t="str">
            <v/>
          </cell>
          <cell r="H7693" t="str">
            <v/>
          </cell>
          <cell r="I7693"/>
          <cell r="J7693"/>
          <cell r="K7693"/>
          <cell r="L7693"/>
          <cell r="M7693" t="str">
            <v/>
          </cell>
          <cell r="N7693"/>
          <cell r="O7693"/>
          <cell r="P7693"/>
          <cell r="Q7693" t="str">
            <v/>
          </cell>
          <cell r="R7693"/>
          <cell r="S7693" t="str">
            <v/>
          </cell>
          <cell r="T7693"/>
          <cell r="U7693"/>
          <cell r="V7693" t="str">
            <v/>
          </cell>
        </row>
        <row r="7694">
          <cell r="A7694"/>
          <cell r="B7694" t="str">
            <v/>
          </cell>
          <cell r="C7694"/>
          <cell r="D7694" t="str">
            <v/>
          </cell>
          <cell r="E7694" t="str">
            <v/>
          </cell>
          <cell r="F7694" t="str">
            <v/>
          </cell>
          <cell r="G7694" t="str">
            <v/>
          </cell>
          <cell r="H7694" t="str">
            <v/>
          </cell>
          <cell r="I7694"/>
          <cell r="J7694"/>
          <cell r="K7694"/>
          <cell r="L7694"/>
          <cell r="M7694" t="str">
            <v/>
          </cell>
          <cell r="N7694"/>
          <cell r="O7694"/>
          <cell r="P7694"/>
          <cell r="Q7694" t="str">
            <v/>
          </cell>
          <cell r="R7694"/>
          <cell r="S7694" t="str">
            <v/>
          </cell>
          <cell r="T7694"/>
          <cell r="U7694"/>
          <cell r="V7694" t="str">
            <v/>
          </cell>
        </row>
        <row r="7695">
          <cell r="A7695"/>
          <cell r="B7695" t="str">
            <v/>
          </cell>
          <cell r="C7695"/>
          <cell r="D7695" t="str">
            <v/>
          </cell>
          <cell r="E7695" t="str">
            <v/>
          </cell>
          <cell r="F7695" t="str">
            <v/>
          </cell>
          <cell r="G7695" t="str">
            <v/>
          </cell>
          <cell r="H7695" t="str">
            <v/>
          </cell>
          <cell r="I7695"/>
          <cell r="J7695"/>
          <cell r="K7695"/>
          <cell r="L7695"/>
          <cell r="M7695" t="str">
            <v/>
          </cell>
          <cell r="N7695"/>
          <cell r="O7695"/>
          <cell r="P7695"/>
          <cell r="Q7695" t="str">
            <v/>
          </cell>
          <cell r="R7695"/>
          <cell r="S7695" t="str">
            <v/>
          </cell>
          <cell r="T7695"/>
          <cell r="U7695"/>
          <cell r="V7695" t="str">
            <v/>
          </cell>
        </row>
        <row r="7696">
          <cell r="A7696"/>
          <cell r="B7696" t="str">
            <v/>
          </cell>
          <cell r="C7696"/>
          <cell r="D7696" t="str">
            <v/>
          </cell>
          <cell r="E7696" t="str">
            <v/>
          </cell>
          <cell r="F7696" t="str">
            <v/>
          </cell>
          <cell r="G7696" t="str">
            <v/>
          </cell>
          <cell r="H7696" t="str">
            <v/>
          </cell>
          <cell r="I7696"/>
          <cell r="J7696"/>
          <cell r="K7696"/>
          <cell r="L7696"/>
          <cell r="M7696" t="str">
            <v/>
          </cell>
          <cell r="N7696"/>
          <cell r="O7696"/>
          <cell r="P7696"/>
          <cell r="Q7696" t="str">
            <v/>
          </cell>
          <cell r="R7696"/>
          <cell r="S7696" t="str">
            <v/>
          </cell>
          <cell r="T7696"/>
          <cell r="U7696"/>
          <cell r="V7696" t="str">
            <v/>
          </cell>
        </row>
        <row r="7697">
          <cell r="A7697"/>
          <cell r="B7697" t="str">
            <v/>
          </cell>
          <cell r="C7697"/>
          <cell r="D7697" t="str">
            <v/>
          </cell>
          <cell r="E7697" t="str">
            <v/>
          </cell>
          <cell r="F7697" t="str">
            <v/>
          </cell>
          <cell r="G7697" t="str">
            <v/>
          </cell>
          <cell r="H7697" t="str">
            <v/>
          </cell>
          <cell r="I7697"/>
          <cell r="J7697"/>
          <cell r="K7697"/>
          <cell r="L7697"/>
          <cell r="M7697" t="str">
            <v/>
          </cell>
          <cell r="N7697"/>
          <cell r="O7697"/>
          <cell r="P7697"/>
          <cell r="Q7697" t="str">
            <v/>
          </cell>
          <cell r="R7697"/>
          <cell r="S7697" t="str">
            <v/>
          </cell>
          <cell r="T7697"/>
          <cell r="U7697"/>
          <cell r="V7697" t="str">
            <v/>
          </cell>
        </row>
        <row r="7698">
          <cell r="A7698"/>
          <cell r="B7698" t="str">
            <v/>
          </cell>
          <cell r="C7698"/>
          <cell r="D7698" t="str">
            <v/>
          </cell>
          <cell r="E7698" t="str">
            <v/>
          </cell>
          <cell r="F7698" t="str">
            <v/>
          </cell>
          <cell r="G7698" t="str">
            <v/>
          </cell>
          <cell r="H7698" t="str">
            <v/>
          </cell>
          <cell r="I7698"/>
          <cell r="J7698"/>
          <cell r="K7698"/>
          <cell r="L7698"/>
          <cell r="M7698" t="str">
            <v/>
          </cell>
          <cell r="N7698"/>
          <cell r="O7698"/>
          <cell r="P7698"/>
          <cell r="Q7698" t="str">
            <v/>
          </cell>
          <cell r="R7698"/>
          <cell r="S7698" t="str">
            <v/>
          </cell>
          <cell r="T7698"/>
          <cell r="U7698"/>
          <cell r="V7698" t="str">
            <v/>
          </cell>
        </row>
        <row r="7699">
          <cell r="A7699"/>
          <cell r="B7699" t="str">
            <v/>
          </cell>
          <cell r="C7699"/>
          <cell r="D7699" t="str">
            <v/>
          </cell>
          <cell r="E7699" t="str">
            <v/>
          </cell>
          <cell r="F7699" t="str">
            <v/>
          </cell>
          <cell r="G7699" t="str">
            <v/>
          </cell>
          <cell r="H7699" t="str">
            <v/>
          </cell>
          <cell r="I7699"/>
          <cell r="J7699"/>
          <cell r="K7699"/>
          <cell r="L7699"/>
          <cell r="M7699" t="str">
            <v/>
          </cell>
          <cell r="N7699"/>
          <cell r="O7699"/>
          <cell r="P7699"/>
          <cell r="Q7699" t="str">
            <v/>
          </cell>
          <cell r="R7699"/>
          <cell r="S7699" t="str">
            <v/>
          </cell>
          <cell r="T7699"/>
          <cell r="U7699"/>
          <cell r="V7699" t="str">
            <v/>
          </cell>
        </row>
        <row r="7700">
          <cell r="A7700"/>
          <cell r="B7700" t="str">
            <v/>
          </cell>
          <cell r="C7700"/>
          <cell r="D7700" t="str">
            <v/>
          </cell>
          <cell r="E7700" t="str">
            <v/>
          </cell>
          <cell r="F7700" t="str">
            <v/>
          </cell>
          <cell r="G7700" t="str">
            <v/>
          </cell>
          <cell r="H7700" t="str">
            <v/>
          </cell>
          <cell r="I7700"/>
          <cell r="J7700"/>
          <cell r="K7700"/>
          <cell r="L7700"/>
          <cell r="M7700" t="str">
            <v/>
          </cell>
          <cell r="N7700"/>
          <cell r="O7700"/>
          <cell r="P7700"/>
          <cell r="Q7700" t="str">
            <v/>
          </cell>
          <cell r="R7700"/>
          <cell r="S7700" t="str">
            <v/>
          </cell>
          <cell r="T7700"/>
          <cell r="U7700"/>
          <cell r="V7700" t="str">
            <v/>
          </cell>
        </row>
        <row r="7701">
          <cell r="A7701"/>
          <cell r="B7701" t="str">
            <v/>
          </cell>
          <cell r="C7701"/>
          <cell r="D7701" t="str">
            <v/>
          </cell>
          <cell r="E7701" t="str">
            <v/>
          </cell>
          <cell r="F7701" t="str">
            <v/>
          </cell>
          <cell r="G7701" t="str">
            <v/>
          </cell>
          <cell r="H7701" t="str">
            <v/>
          </cell>
          <cell r="I7701"/>
          <cell r="J7701"/>
          <cell r="K7701"/>
          <cell r="L7701"/>
          <cell r="M7701" t="str">
            <v/>
          </cell>
          <cell r="N7701"/>
          <cell r="O7701"/>
          <cell r="P7701"/>
          <cell r="Q7701" t="str">
            <v/>
          </cell>
          <cell r="R7701"/>
          <cell r="S7701" t="str">
            <v/>
          </cell>
          <cell r="T7701"/>
          <cell r="U7701"/>
          <cell r="V7701" t="str">
            <v/>
          </cell>
        </row>
        <row r="7702">
          <cell r="A7702"/>
          <cell r="B7702" t="str">
            <v/>
          </cell>
          <cell r="C7702"/>
          <cell r="D7702" t="str">
            <v/>
          </cell>
          <cell r="E7702" t="str">
            <v/>
          </cell>
          <cell r="F7702" t="str">
            <v/>
          </cell>
          <cell r="G7702" t="str">
            <v/>
          </cell>
          <cell r="H7702" t="str">
            <v/>
          </cell>
          <cell r="I7702"/>
          <cell r="J7702"/>
          <cell r="K7702"/>
          <cell r="L7702"/>
          <cell r="M7702" t="str">
            <v/>
          </cell>
          <cell r="N7702"/>
          <cell r="O7702"/>
          <cell r="P7702"/>
          <cell r="Q7702" t="str">
            <v/>
          </cell>
          <cell r="R7702"/>
          <cell r="S7702" t="str">
            <v/>
          </cell>
          <cell r="T7702"/>
          <cell r="U7702"/>
          <cell r="V7702" t="str">
            <v/>
          </cell>
        </row>
        <row r="7703">
          <cell r="A7703"/>
          <cell r="B7703" t="str">
            <v/>
          </cell>
          <cell r="C7703"/>
          <cell r="D7703" t="str">
            <v/>
          </cell>
          <cell r="E7703" t="str">
            <v>100JD</v>
          </cell>
          <cell r="F7703" t="str">
            <v>Coazucar S. A.</v>
          </cell>
          <cell r="G7703">
            <v>791060442</v>
          </cell>
          <cell r="H7703" t="str">
            <v/>
          </cell>
          <cell r="I7703"/>
          <cell r="J7703"/>
          <cell r="K7703"/>
          <cell r="L7703"/>
          <cell r="M7703" t="str">
            <v/>
          </cell>
          <cell r="N7703"/>
          <cell r="O7703"/>
          <cell r="P7703"/>
          <cell r="Q7703" t="str">
            <v/>
          </cell>
          <cell r="R7703"/>
          <cell r="S7703" t="str">
            <v/>
          </cell>
          <cell r="T7703"/>
          <cell r="U7703"/>
          <cell r="V7703" t="str">
            <v/>
          </cell>
        </row>
        <row r="7704">
          <cell r="A7704"/>
          <cell r="B7704" t="str">
            <v/>
          </cell>
          <cell r="C7704"/>
          <cell r="D7704" t="str">
            <v/>
          </cell>
          <cell r="E7704" t="str">
            <v/>
          </cell>
          <cell r="F7704" t="str">
            <v/>
          </cell>
          <cell r="G7704" t="str">
            <v/>
          </cell>
          <cell r="H7704" t="str">
            <v/>
          </cell>
          <cell r="I7704"/>
          <cell r="J7704"/>
          <cell r="K7704"/>
          <cell r="L7704"/>
          <cell r="M7704" t="str">
            <v/>
          </cell>
          <cell r="N7704"/>
          <cell r="O7704"/>
          <cell r="P7704"/>
          <cell r="Q7704" t="str">
            <v/>
          </cell>
          <cell r="R7704"/>
          <cell r="S7704" t="str">
            <v/>
          </cell>
          <cell r="T7704"/>
          <cell r="U7704"/>
          <cell r="V7704" t="str">
            <v/>
          </cell>
        </row>
        <row r="7705">
          <cell r="A7705"/>
          <cell r="B7705" t="str">
            <v/>
          </cell>
          <cell r="C7705"/>
          <cell r="D7705" t="str">
            <v/>
          </cell>
          <cell r="E7705" t="str">
            <v/>
          </cell>
          <cell r="F7705" t="str">
            <v/>
          </cell>
          <cell r="G7705" t="str">
            <v/>
          </cell>
          <cell r="H7705" t="str">
            <v/>
          </cell>
          <cell r="I7705"/>
          <cell r="J7705"/>
          <cell r="K7705"/>
          <cell r="L7705"/>
          <cell r="M7705" t="str">
            <v/>
          </cell>
          <cell r="N7705"/>
          <cell r="O7705"/>
          <cell r="P7705"/>
          <cell r="Q7705" t="str">
            <v/>
          </cell>
          <cell r="R7705"/>
          <cell r="S7705" t="str">
            <v/>
          </cell>
          <cell r="T7705"/>
          <cell r="U7705"/>
          <cell r="V7705" t="str">
            <v/>
          </cell>
        </row>
        <row r="7706">
          <cell r="A7706"/>
          <cell r="B7706" t="str">
            <v/>
          </cell>
          <cell r="C7706"/>
          <cell r="D7706" t="str">
            <v/>
          </cell>
          <cell r="E7706" t="str">
            <v/>
          </cell>
          <cell r="F7706" t="str">
            <v/>
          </cell>
          <cell r="G7706" t="str">
            <v/>
          </cell>
          <cell r="H7706" t="str">
            <v/>
          </cell>
          <cell r="I7706"/>
          <cell r="J7706"/>
          <cell r="K7706"/>
          <cell r="L7706"/>
          <cell r="M7706" t="str">
            <v/>
          </cell>
          <cell r="N7706"/>
          <cell r="O7706"/>
          <cell r="P7706"/>
          <cell r="Q7706" t="str">
            <v/>
          </cell>
          <cell r="R7706"/>
          <cell r="S7706" t="str">
            <v/>
          </cell>
          <cell r="T7706"/>
          <cell r="U7706"/>
          <cell r="V7706" t="str">
            <v/>
          </cell>
        </row>
        <row r="7707">
          <cell r="A7707"/>
          <cell r="B7707" t="str">
            <v/>
          </cell>
          <cell r="C7707"/>
          <cell r="D7707" t="str">
            <v/>
          </cell>
          <cell r="E7707" t="str">
            <v/>
          </cell>
          <cell r="F7707" t="str">
            <v/>
          </cell>
          <cell r="G7707" t="str">
            <v/>
          </cell>
          <cell r="H7707" t="str">
            <v/>
          </cell>
          <cell r="I7707"/>
          <cell r="J7707"/>
          <cell r="K7707"/>
          <cell r="L7707"/>
          <cell r="M7707" t="str">
            <v/>
          </cell>
          <cell r="N7707"/>
          <cell r="O7707"/>
          <cell r="P7707"/>
          <cell r="Q7707" t="str">
            <v/>
          </cell>
          <cell r="R7707"/>
          <cell r="S7707" t="str">
            <v/>
          </cell>
          <cell r="T7707"/>
          <cell r="U7707"/>
          <cell r="V7707" t="str">
            <v/>
          </cell>
        </row>
        <row r="7708">
          <cell r="A7708"/>
          <cell r="B7708" t="str">
            <v/>
          </cell>
          <cell r="C7708"/>
          <cell r="D7708" t="str">
            <v/>
          </cell>
          <cell r="E7708" t="str">
            <v/>
          </cell>
          <cell r="F7708" t="str">
            <v/>
          </cell>
          <cell r="G7708" t="str">
            <v/>
          </cell>
          <cell r="H7708" t="str">
            <v/>
          </cell>
          <cell r="I7708"/>
          <cell r="J7708"/>
          <cell r="K7708"/>
          <cell r="L7708"/>
          <cell r="M7708" t="str">
            <v/>
          </cell>
          <cell r="N7708"/>
          <cell r="O7708"/>
          <cell r="P7708"/>
          <cell r="Q7708" t="str">
            <v/>
          </cell>
          <cell r="R7708"/>
          <cell r="S7708" t="str">
            <v/>
          </cell>
          <cell r="T7708"/>
          <cell r="U7708"/>
          <cell r="V7708" t="str">
            <v/>
          </cell>
        </row>
        <row r="7709">
          <cell r="A7709"/>
          <cell r="B7709" t="str">
            <v/>
          </cell>
          <cell r="C7709"/>
          <cell r="D7709" t="str">
            <v/>
          </cell>
          <cell r="E7709" t="str">
            <v/>
          </cell>
          <cell r="F7709" t="str">
            <v/>
          </cell>
          <cell r="G7709" t="str">
            <v/>
          </cell>
          <cell r="H7709" t="str">
            <v/>
          </cell>
          <cell r="I7709"/>
          <cell r="J7709"/>
          <cell r="K7709"/>
          <cell r="L7709"/>
          <cell r="M7709" t="str">
            <v/>
          </cell>
          <cell r="N7709"/>
          <cell r="O7709"/>
          <cell r="P7709"/>
          <cell r="Q7709" t="str">
            <v/>
          </cell>
          <cell r="R7709"/>
          <cell r="S7709" t="str">
            <v/>
          </cell>
          <cell r="T7709"/>
          <cell r="U7709"/>
          <cell r="V7709" t="str">
            <v/>
          </cell>
        </row>
        <row r="7710">
          <cell r="A7710"/>
          <cell r="B7710" t="str">
            <v/>
          </cell>
          <cell r="C7710"/>
          <cell r="D7710" t="str">
            <v/>
          </cell>
          <cell r="E7710" t="str">
            <v/>
          </cell>
          <cell r="F7710" t="str">
            <v/>
          </cell>
          <cell r="G7710" t="str">
            <v/>
          </cell>
          <cell r="H7710" t="str">
            <v/>
          </cell>
          <cell r="I7710"/>
          <cell r="J7710"/>
          <cell r="K7710"/>
          <cell r="L7710"/>
          <cell r="M7710" t="str">
            <v/>
          </cell>
          <cell r="N7710"/>
          <cell r="O7710"/>
          <cell r="P7710"/>
          <cell r="Q7710" t="str">
            <v/>
          </cell>
          <cell r="R7710"/>
          <cell r="S7710" t="str">
            <v/>
          </cell>
          <cell r="T7710"/>
          <cell r="U7710"/>
          <cell r="V7710" t="str">
            <v/>
          </cell>
        </row>
        <row r="7711">
          <cell r="A7711"/>
          <cell r="B7711" t="str">
            <v/>
          </cell>
          <cell r="C7711"/>
          <cell r="D7711" t="str">
            <v/>
          </cell>
          <cell r="E7711" t="str">
            <v/>
          </cell>
          <cell r="F7711" t="str">
            <v/>
          </cell>
          <cell r="G7711" t="str">
            <v/>
          </cell>
          <cell r="H7711" t="str">
            <v/>
          </cell>
          <cell r="I7711"/>
          <cell r="J7711"/>
          <cell r="K7711"/>
          <cell r="L7711"/>
          <cell r="M7711" t="str">
            <v/>
          </cell>
          <cell r="N7711"/>
          <cell r="O7711"/>
          <cell r="P7711"/>
          <cell r="Q7711" t="str">
            <v/>
          </cell>
          <cell r="R7711"/>
          <cell r="S7711" t="str">
            <v/>
          </cell>
          <cell r="T7711"/>
          <cell r="U7711"/>
          <cell r="V7711" t="str">
            <v/>
          </cell>
        </row>
        <row r="7712">
          <cell r="A7712"/>
          <cell r="B7712" t="str">
            <v/>
          </cell>
          <cell r="C7712"/>
          <cell r="D7712" t="str">
            <v/>
          </cell>
          <cell r="E7712" t="str">
            <v/>
          </cell>
          <cell r="F7712" t="str">
            <v/>
          </cell>
          <cell r="G7712" t="str">
            <v/>
          </cell>
          <cell r="H7712" t="str">
            <v/>
          </cell>
          <cell r="I7712"/>
          <cell r="J7712"/>
          <cell r="K7712"/>
          <cell r="L7712"/>
          <cell r="M7712" t="str">
            <v/>
          </cell>
          <cell r="N7712"/>
          <cell r="O7712"/>
          <cell r="P7712"/>
          <cell r="Q7712" t="str">
            <v/>
          </cell>
          <cell r="R7712"/>
          <cell r="S7712" t="str">
            <v/>
          </cell>
          <cell r="T7712"/>
          <cell r="U7712"/>
          <cell r="V7712" t="str">
            <v/>
          </cell>
        </row>
        <row r="7713">
          <cell r="A7713"/>
          <cell r="B7713" t="str">
            <v/>
          </cell>
          <cell r="C7713"/>
          <cell r="D7713" t="str">
            <v/>
          </cell>
          <cell r="E7713" t="str">
            <v/>
          </cell>
          <cell r="F7713" t="str">
            <v/>
          </cell>
          <cell r="G7713" t="str">
            <v/>
          </cell>
          <cell r="H7713" t="str">
            <v/>
          </cell>
          <cell r="I7713"/>
          <cell r="J7713"/>
          <cell r="K7713"/>
          <cell r="L7713"/>
          <cell r="M7713" t="str">
            <v/>
          </cell>
          <cell r="N7713"/>
          <cell r="O7713"/>
          <cell r="P7713"/>
          <cell r="Q7713" t="str">
            <v/>
          </cell>
          <cell r="R7713"/>
          <cell r="S7713" t="str">
            <v/>
          </cell>
          <cell r="T7713"/>
          <cell r="U7713"/>
          <cell r="V7713" t="str">
            <v/>
          </cell>
        </row>
        <row r="7714">
          <cell r="A7714"/>
          <cell r="B7714" t="str">
            <v/>
          </cell>
          <cell r="C7714"/>
          <cell r="D7714" t="str">
            <v/>
          </cell>
          <cell r="E7714" t="str">
            <v/>
          </cell>
          <cell r="F7714" t="str">
            <v/>
          </cell>
          <cell r="G7714" t="str">
            <v/>
          </cell>
          <cell r="H7714" t="str">
            <v/>
          </cell>
          <cell r="I7714"/>
          <cell r="J7714"/>
          <cell r="K7714"/>
          <cell r="L7714"/>
          <cell r="M7714" t="str">
            <v/>
          </cell>
          <cell r="N7714"/>
          <cell r="O7714"/>
          <cell r="P7714"/>
          <cell r="Q7714" t="str">
            <v/>
          </cell>
          <cell r="R7714"/>
          <cell r="S7714" t="str">
            <v/>
          </cell>
          <cell r="T7714"/>
          <cell r="U7714"/>
          <cell r="V7714" t="str">
            <v/>
          </cell>
        </row>
        <row r="7715">
          <cell r="A7715"/>
          <cell r="B7715" t="str">
            <v/>
          </cell>
          <cell r="C7715"/>
          <cell r="D7715" t="str">
            <v/>
          </cell>
          <cell r="E7715" t="str">
            <v/>
          </cell>
          <cell r="F7715" t="str">
            <v/>
          </cell>
          <cell r="G7715" t="str">
            <v/>
          </cell>
          <cell r="H7715" t="str">
            <v/>
          </cell>
          <cell r="I7715"/>
          <cell r="J7715"/>
          <cell r="K7715"/>
          <cell r="L7715"/>
          <cell r="M7715" t="str">
            <v/>
          </cell>
          <cell r="N7715"/>
          <cell r="O7715"/>
          <cell r="P7715"/>
          <cell r="Q7715" t="str">
            <v/>
          </cell>
          <cell r="R7715"/>
          <cell r="S7715" t="str">
            <v/>
          </cell>
          <cell r="T7715"/>
          <cell r="U7715"/>
          <cell r="V7715" t="str">
            <v/>
          </cell>
        </row>
        <row r="7716">
          <cell r="A7716"/>
          <cell r="B7716" t="str">
            <v/>
          </cell>
          <cell r="C7716"/>
          <cell r="D7716" t="str">
            <v/>
          </cell>
          <cell r="E7716" t="str">
            <v/>
          </cell>
          <cell r="F7716" t="str">
            <v/>
          </cell>
          <cell r="G7716" t="str">
            <v/>
          </cell>
          <cell r="H7716" t="str">
            <v/>
          </cell>
          <cell r="I7716"/>
          <cell r="J7716"/>
          <cell r="K7716"/>
          <cell r="L7716"/>
          <cell r="M7716" t="str">
            <v/>
          </cell>
          <cell r="N7716"/>
          <cell r="O7716"/>
          <cell r="P7716"/>
          <cell r="Q7716" t="str">
            <v/>
          </cell>
          <cell r="R7716"/>
          <cell r="S7716" t="str">
            <v/>
          </cell>
          <cell r="T7716"/>
          <cell r="U7716"/>
          <cell r="V7716" t="str">
            <v/>
          </cell>
        </row>
        <row r="7717">
          <cell r="A7717"/>
          <cell r="B7717" t="str">
            <v/>
          </cell>
          <cell r="C7717"/>
          <cell r="D7717" t="str">
            <v/>
          </cell>
          <cell r="E7717" t="str">
            <v/>
          </cell>
          <cell r="F7717" t="str">
            <v/>
          </cell>
          <cell r="G7717" t="str">
            <v/>
          </cell>
          <cell r="H7717" t="str">
            <v/>
          </cell>
          <cell r="I7717"/>
          <cell r="J7717"/>
          <cell r="K7717"/>
          <cell r="L7717"/>
          <cell r="M7717" t="str">
            <v/>
          </cell>
          <cell r="N7717"/>
          <cell r="O7717"/>
          <cell r="P7717"/>
          <cell r="Q7717" t="str">
            <v/>
          </cell>
          <cell r="R7717"/>
          <cell r="S7717" t="str">
            <v/>
          </cell>
          <cell r="T7717"/>
          <cell r="U7717"/>
          <cell r="V7717" t="str">
            <v/>
          </cell>
        </row>
        <row r="7718">
          <cell r="A7718"/>
          <cell r="B7718" t="str">
            <v/>
          </cell>
          <cell r="C7718"/>
          <cell r="D7718" t="str">
            <v/>
          </cell>
          <cell r="E7718" t="str">
            <v/>
          </cell>
          <cell r="F7718" t="str">
            <v/>
          </cell>
          <cell r="G7718" t="str">
            <v/>
          </cell>
          <cell r="H7718" t="str">
            <v/>
          </cell>
          <cell r="I7718"/>
          <cell r="J7718"/>
          <cell r="K7718"/>
          <cell r="L7718"/>
          <cell r="M7718" t="str">
            <v/>
          </cell>
          <cell r="N7718"/>
          <cell r="O7718"/>
          <cell r="P7718"/>
          <cell r="Q7718" t="str">
            <v/>
          </cell>
          <cell r="R7718"/>
          <cell r="S7718" t="str">
            <v/>
          </cell>
          <cell r="T7718"/>
          <cell r="U7718"/>
          <cell r="V7718" t="str">
            <v/>
          </cell>
        </row>
        <row r="7719">
          <cell r="A7719"/>
          <cell r="B7719" t="str">
            <v/>
          </cell>
          <cell r="C7719"/>
          <cell r="D7719" t="str">
            <v/>
          </cell>
          <cell r="E7719" t="str">
            <v/>
          </cell>
          <cell r="F7719" t="str">
            <v/>
          </cell>
          <cell r="G7719" t="str">
            <v/>
          </cell>
          <cell r="H7719" t="str">
            <v/>
          </cell>
          <cell r="I7719"/>
          <cell r="J7719"/>
          <cell r="K7719"/>
          <cell r="L7719"/>
          <cell r="M7719" t="str">
            <v/>
          </cell>
          <cell r="N7719"/>
          <cell r="O7719"/>
          <cell r="P7719"/>
          <cell r="Q7719" t="str">
            <v/>
          </cell>
          <cell r="R7719"/>
          <cell r="S7719" t="str">
            <v/>
          </cell>
          <cell r="T7719"/>
          <cell r="U7719"/>
          <cell r="V7719" t="str">
            <v/>
          </cell>
        </row>
        <row r="7720">
          <cell r="A7720"/>
          <cell r="B7720" t="str">
            <v/>
          </cell>
          <cell r="C7720"/>
          <cell r="D7720" t="str">
            <v/>
          </cell>
          <cell r="E7720" t="str">
            <v/>
          </cell>
          <cell r="F7720" t="str">
            <v/>
          </cell>
          <cell r="G7720" t="str">
            <v/>
          </cell>
          <cell r="H7720" t="str">
            <v/>
          </cell>
          <cell r="I7720"/>
          <cell r="J7720"/>
          <cell r="K7720"/>
          <cell r="L7720"/>
          <cell r="M7720" t="str">
            <v/>
          </cell>
          <cell r="N7720"/>
          <cell r="O7720"/>
          <cell r="P7720"/>
          <cell r="Q7720" t="str">
            <v/>
          </cell>
          <cell r="R7720"/>
          <cell r="S7720" t="str">
            <v/>
          </cell>
          <cell r="T7720"/>
          <cell r="U7720"/>
          <cell r="V7720" t="str">
            <v/>
          </cell>
        </row>
        <row r="7721">
          <cell r="A7721"/>
          <cell r="B7721" t="str">
            <v/>
          </cell>
          <cell r="C7721"/>
          <cell r="D7721" t="str">
            <v/>
          </cell>
          <cell r="E7721" t="str">
            <v/>
          </cell>
          <cell r="F7721" t="str">
            <v/>
          </cell>
          <cell r="G7721" t="str">
            <v/>
          </cell>
          <cell r="H7721" t="str">
            <v/>
          </cell>
          <cell r="I7721"/>
          <cell r="J7721"/>
          <cell r="K7721"/>
          <cell r="L7721"/>
          <cell r="M7721" t="str">
            <v/>
          </cell>
          <cell r="N7721"/>
          <cell r="O7721"/>
          <cell r="P7721"/>
          <cell r="Q7721" t="str">
            <v/>
          </cell>
          <cell r="R7721"/>
          <cell r="S7721" t="str">
            <v/>
          </cell>
          <cell r="T7721"/>
          <cell r="U7721"/>
          <cell r="V7721" t="str">
            <v/>
          </cell>
        </row>
        <row r="7722">
          <cell r="A7722"/>
          <cell r="B7722" t="str">
            <v/>
          </cell>
          <cell r="C7722"/>
          <cell r="D7722" t="str">
            <v/>
          </cell>
          <cell r="E7722" t="str">
            <v/>
          </cell>
          <cell r="F7722" t="str">
            <v/>
          </cell>
          <cell r="G7722" t="str">
            <v/>
          </cell>
          <cell r="H7722" t="str">
            <v/>
          </cell>
          <cell r="I7722"/>
          <cell r="J7722"/>
          <cell r="K7722"/>
          <cell r="L7722"/>
          <cell r="M7722" t="str">
            <v/>
          </cell>
          <cell r="N7722"/>
          <cell r="O7722"/>
          <cell r="P7722"/>
          <cell r="Q7722" t="str">
            <v/>
          </cell>
          <cell r="R7722"/>
          <cell r="S7722" t="str">
            <v/>
          </cell>
          <cell r="T7722"/>
          <cell r="U7722"/>
          <cell r="V7722" t="str">
            <v/>
          </cell>
        </row>
        <row r="7723">
          <cell r="A7723"/>
          <cell r="B7723" t="str">
            <v/>
          </cell>
          <cell r="C7723"/>
          <cell r="D7723" t="str">
            <v/>
          </cell>
          <cell r="E7723" t="str">
            <v/>
          </cell>
          <cell r="F7723" t="str">
            <v/>
          </cell>
          <cell r="G7723" t="str">
            <v/>
          </cell>
          <cell r="H7723" t="str">
            <v/>
          </cell>
          <cell r="I7723"/>
          <cell r="J7723"/>
          <cell r="K7723"/>
          <cell r="L7723"/>
          <cell r="M7723" t="str">
            <v/>
          </cell>
          <cell r="N7723"/>
          <cell r="O7723"/>
          <cell r="P7723"/>
          <cell r="Q7723" t="str">
            <v/>
          </cell>
          <cell r="R7723"/>
          <cell r="S7723" t="str">
            <v/>
          </cell>
          <cell r="T7723"/>
          <cell r="U7723"/>
          <cell r="V7723" t="str">
            <v/>
          </cell>
        </row>
        <row r="7724">
          <cell r="A7724"/>
          <cell r="B7724" t="str">
            <v/>
          </cell>
          <cell r="C7724"/>
          <cell r="D7724" t="str">
            <v/>
          </cell>
          <cell r="E7724" t="str">
            <v/>
          </cell>
          <cell r="F7724" t="str">
            <v/>
          </cell>
          <cell r="G7724" t="str">
            <v/>
          </cell>
          <cell r="H7724" t="str">
            <v/>
          </cell>
          <cell r="I7724"/>
          <cell r="J7724"/>
          <cell r="K7724"/>
          <cell r="L7724"/>
          <cell r="M7724" t="str">
            <v/>
          </cell>
          <cell r="N7724"/>
          <cell r="O7724"/>
          <cell r="P7724"/>
          <cell r="Q7724" t="str">
            <v/>
          </cell>
          <cell r="R7724"/>
          <cell r="S7724" t="str">
            <v/>
          </cell>
          <cell r="T7724"/>
          <cell r="U7724"/>
          <cell r="V7724" t="str">
            <v/>
          </cell>
        </row>
        <row r="7725">
          <cell r="A7725"/>
          <cell r="B7725" t="str">
            <v/>
          </cell>
          <cell r="C7725"/>
          <cell r="D7725" t="str">
            <v/>
          </cell>
          <cell r="E7725" t="str">
            <v/>
          </cell>
          <cell r="F7725" t="str">
            <v/>
          </cell>
          <cell r="G7725" t="str">
            <v/>
          </cell>
          <cell r="H7725" t="str">
            <v/>
          </cell>
          <cell r="I7725"/>
          <cell r="J7725"/>
          <cell r="K7725"/>
          <cell r="L7725"/>
          <cell r="M7725" t="str">
            <v/>
          </cell>
          <cell r="N7725"/>
          <cell r="O7725"/>
          <cell r="P7725"/>
          <cell r="Q7725" t="str">
            <v/>
          </cell>
          <cell r="R7725"/>
          <cell r="S7725" t="str">
            <v/>
          </cell>
          <cell r="T7725"/>
          <cell r="U7725"/>
          <cell r="V7725" t="str">
            <v/>
          </cell>
        </row>
        <row r="7726">
          <cell r="A7726"/>
          <cell r="B7726" t="str">
            <v/>
          </cell>
          <cell r="C7726"/>
          <cell r="D7726" t="str">
            <v/>
          </cell>
          <cell r="E7726" t="str">
            <v/>
          </cell>
          <cell r="F7726" t="str">
            <v/>
          </cell>
          <cell r="G7726" t="str">
            <v/>
          </cell>
          <cell r="H7726" t="str">
            <v/>
          </cell>
          <cell r="I7726"/>
          <cell r="J7726"/>
          <cell r="K7726"/>
          <cell r="L7726"/>
          <cell r="M7726" t="str">
            <v/>
          </cell>
          <cell r="N7726"/>
          <cell r="O7726"/>
          <cell r="P7726"/>
          <cell r="Q7726" t="str">
            <v/>
          </cell>
          <cell r="R7726"/>
          <cell r="S7726" t="str">
            <v/>
          </cell>
          <cell r="T7726"/>
          <cell r="U7726"/>
          <cell r="V7726" t="str">
            <v/>
          </cell>
        </row>
        <row r="7727">
          <cell r="A7727"/>
          <cell r="B7727" t="str">
            <v/>
          </cell>
          <cell r="C7727"/>
          <cell r="D7727" t="str">
            <v/>
          </cell>
          <cell r="E7727" t="str">
            <v/>
          </cell>
          <cell r="F7727" t="str">
            <v/>
          </cell>
          <cell r="G7727" t="str">
            <v/>
          </cell>
          <cell r="H7727" t="str">
            <v/>
          </cell>
          <cell r="I7727"/>
          <cell r="J7727"/>
          <cell r="K7727"/>
          <cell r="L7727"/>
          <cell r="M7727" t="str">
            <v/>
          </cell>
          <cell r="N7727"/>
          <cell r="O7727"/>
          <cell r="P7727"/>
          <cell r="Q7727" t="str">
            <v/>
          </cell>
          <cell r="R7727"/>
          <cell r="S7727" t="str">
            <v/>
          </cell>
          <cell r="T7727"/>
          <cell r="U7727"/>
          <cell r="V7727" t="str">
            <v/>
          </cell>
        </row>
        <row r="7728">
          <cell r="A7728"/>
          <cell r="B7728" t="str">
            <v/>
          </cell>
          <cell r="C7728"/>
          <cell r="D7728" t="str">
            <v/>
          </cell>
          <cell r="E7728" t="str">
            <v/>
          </cell>
          <cell r="F7728" t="str">
            <v/>
          </cell>
          <cell r="G7728" t="str">
            <v/>
          </cell>
          <cell r="H7728" t="str">
            <v/>
          </cell>
          <cell r="I7728"/>
          <cell r="J7728"/>
          <cell r="K7728"/>
          <cell r="L7728"/>
          <cell r="M7728" t="str">
            <v/>
          </cell>
          <cell r="N7728"/>
          <cell r="O7728"/>
          <cell r="P7728"/>
          <cell r="Q7728" t="str">
            <v/>
          </cell>
          <cell r="R7728"/>
          <cell r="S7728" t="str">
            <v/>
          </cell>
          <cell r="T7728"/>
          <cell r="U7728"/>
          <cell r="V7728" t="str">
            <v/>
          </cell>
        </row>
        <row r="7729">
          <cell r="A7729"/>
          <cell r="B7729" t="str">
            <v/>
          </cell>
          <cell r="C7729"/>
          <cell r="D7729" t="str">
            <v/>
          </cell>
          <cell r="E7729" t="str">
            <v/>
          </cell>
          <cell r="F7729" t="str">
            <v/>
          </cell>
          <cell r="G7729" t="str">
            <v/>
          </cell>
          <cell r="H7729" t="str">
            <v/>
          </cell>
          <cell r="I7729"/>
          <cell r="J7729"/>
          <cell r="K7729"/>
          <cell r="L7729"/>
          <cell r="M7729" t="str">
            <v/>
          </cell>
          <cell r="N7729"/>
          <cell r="O7729"/>
          <cell r="P7729"/>
          <cell r="Q7729" t="str">
            <v/>
          </cell>
          <cell r="R7729"/>
          <cell r="S7729" t="str">
            <v/>
          </cell>
          <cell r="T7729"/>
          <cell r="U7729"/>
          <cell r="V7729" t="str">
            <v/>
          </cell>
        </row>
        <row r="7730">
          <cell r="A7730"/>
          <cell r="B7730" t="str">
            <v/>
          </cell>
          <cell r="C7730"/>
          <cell r="D7730" t="str">
            <v/>
          </cell>
          <cell r="E7730" t="str">
            <v/>
          </cell>
          <cell r="F7730" t="str">
            <v/>
          </cell>
          <cell r="G7730" t="str">
            <v/>
          </cell>
          <cell r="H7730" t="str">
            <v/>
          </cell>
          <cell r="I7730"/>
          <cell r="J7730"/>
          <cell r="K7730"/>
          <cell r="L7730"/>
          <cell r="M7730" t="str">
            <v/>
          </cell>
          <cell r="N7730"/>
          <cell r="O7730"/>
          <cell r="P7730"/>
          <cell r="Q7730" t="str">
            <v/>
          </cell>
          <cell r="R7730"/>
          <cell r="S7730" t="str">
            <v/>
          </cell>
          <cell r="T7730"/>
          <cell r="U7730"/>
          <cell r="V7730" t="str">
            <v/>
          </cell>
        </row>
        <row r="7731">
          <cell r="A7731"/>
          <cell r="B7731" t="str">
            <v/>
          </cell>
          <cell r="C7731"/>
          <cell r="D7731" t="str">
            <v/>
          </cell>
          <cell r="E7731" t="str">
            <v/>
          </cell>
          <cell r="F7731" t="str">
            <v/>
          </cell>
          <cell r="G7731" t="str">
            <v/>
          </cell>
          <cell r="H7731" t="str">
            <v/>
          </cell>
          <cell r="I7731"/>
          <cell r="J7731"/>
          <cell r="K7731"/>
          <cell r="L7731"/>
          <cell r="M7731" t="str">
            <v/>
          </cell>
          <cell r="N7731"/>
          <cell r="O7731"/>
          <cell r="P7731"/>
          <cell r="Q7731" t="str">
            <v/>
          </cell>
          <cell r="R7731"/>
          <cell r="S7731" t="str">
            <v/>
          </cell>
          <cell r="T7731"/>
          <cell r="U7731"/>
          <cell r="V7731" t="str">
            <v/>
          </cell>
        </row>
        <row r="7732">
          <cell r="A7732"/>
          <cell r="B7732" t="str">
            <v/>
          </cell>
          <cell r="C7732"/>
          <cell r="D7732" t="str">
            <v/>
          </cell>
          <cell r="E7732" t="str">
            <v/>
          </cell>
          <cell r="F7732" t="str">
            <v/>
          </cell>
          <cell r="G7732" t="str">
            <v/>
          </cell>
          <cell r="H7732" t="str">
            <v/>
          </cell>
          <cell r="I7732"/>
          <cell r="J7732"/>
          <cell r="K7732"/>
          <cell r="L7732"/>
          <cell r="M7732" t="str">
            <v/>
          </cell>
          <cell r="N7732"/>
          <cell r="O7732"/>
          <cell r="P7732"/>
          <cell r="Q7732" t="str">
            <v/>
          </cell>
          <cell r="R7732"/>
          <cell r="S7732" t="str">
            <v/>
          </cell>
          <cell r="T7732"/>
          <cell r="U7732"/>
          <cell r="V7732" t="str">
            <v/>
          </cell>
        </row>
        <row r="7733">
          <cell r="A7733"/>
          <cell r="B7733" t="str">
            <v/>
          </cell>
          <cell r="C7733"/>
          <cell r="D7733" t="str">
            <v/>
          </cell>
          <cell r="E7733" t="str">
            <v/>
          </cell>
          <cell r="F7733" t="str">
            <v/>
          </cell>
          <cell r="G7733" t="str">
            <v/>
          </cell>
          <cell r="H7733" t="str">
            <v/>
          </cell>
          <cell r="I7733"/>
          <cell r="J7733"/>
          <cell r="K7733"/>
          <cell r="L7733"/>
          <cell r="M7733" t="str">
            <v/>
          </cell>
          <cell r="N7733"/>
          <cell r="O7733"/>
          <cell r="P7733"/>
          <cell r="Q7733" t="str">
            <v/>
          </cell>
          <cell r="R7733"/>
          <cell r="S7733" t="str">
            <v/>
          </cell>
          <cell r="T7733"/>
          <cell r="U7733"/>
          <cell r="V7733" t="str">
            <v/>
          </cell>
        </row>
        <row r="7734">
          <cell r="A7734"/>
          <cell r="B7734" t="str">
            <v/>
          </cell>
          <cell r="C7734"/>
          <cell r="D7734" t="str">
            <v/>
          </cell>
          <cell r="E7734" t="str">
            <v/>
          </cell>
          <cell r="F7734" t="str">
            <v/>
          </cell>
          <cell r="G7734" t="str">
            <v/>
          </cell>
          <cell r="H7734" t="str">
            <v/>
          </cell>
          <cell r="I7734"/>
          <cell r="J7734"/>
          <cell r="K7734"/>
          <cell r="L7734"/>
          <cell r="M7734" t="str">
            <v/>
          </cell>
          <cell r="N7734"/>
          <cell r="O7734"/>
          <cell r="P7734"/>
          <cell r="Q7734" t="str">
            <v/>
          </cell>
          <cell r="R7734"/>
          <cell r="S7734" t="str">
            <v/>
          </cell>
          <cell r="T7734"/>
          <cell r="U7734"/>
          <cell r="V7734" t="str">
            <v/>
          </cell>
        </row>
        <row r="7735">
          <cell r="A7735"/>
          <cell r="B7735" t="str">
            <v/>
          </cell>
          <cell r="C7735"/>
          <cell r="D7735" t="str">
            <v/>
          </cell>
          <cell r="E7735" t="str">
            <v/>
          </cell>
          <cell r="F7735" t="str">
            <v/>
          </cell>
          <cell r="G7735" t="str">
            <v/>
          </cell>
          <cell r="H7735" t="str">
            <v/>
          </cell>
          <cell r="I7735"/>
          <cell r="J7735"/>
          <cell r="K7735"/>
          <cell r="L7735"/>
          <cell r="M7735" t="str">
            <v/>
          </cell>
          <cell r="N7735"/>
          <cell r="O7735"/>
          <cell r="P7735"/>
          <cell r="Q7735" t="str">
            <v/>
          </cell>
          <cell r="R7735"/>
          <cell r="S7735" t="str">
            <v/>
          </cell>
          <cell r="T7735"/>
          <cell r="U7735"/>
          <cell r="V7735" t="str">
            <v/>
          </cell>
        </row>
        <row r="7736">
          <cell r="A7736"/>
          <cell r="B7736" t="str">
            <v/>
          </cell>
          <cell r="C7736"/>
          <cell r="D7736" t="str">
            <v/>
          </cell>
          <cell r="E7736" t="str">
            <v/>
          </cell>
          <cell r="F7736" t="str">
            <v/>
          </cell>
          <cell r="G7736" t="str">
            <v/>
          </cell>
          <cell r="H7736" t="str">
            <v/>
          </cell>
          <cell r="I7736"/>
          <cell r="J7736"/>
          <cell r="K7736"/>
          <cell r="L7736"/>
          <cell r="M7736" t="str">
            <v/>
          </cell>
          <cell r="N7736"/>
          <cell r="O7736"/>
          <cell r="P7736"/>
          <cell r="Q7736" t="str">
            <v/>
          </cell>
          <cell r="R7736"/>
          <cell r="S7736" t="str">
            <v/>
          </cell>
          <cell r="T7736"/>
          <cell r="U7736"/>
          <cell r="V7736" t="str">
            <v/>
          </cell>
        </row>
        <row r="7737">
          <cell r="A7737"/>
          <cell r="B7737" t="str">
            <v/>
          </cell>
          <cell r="C7737"/>
          <cell r="D7737" t="str">
            <v/>
          </cell>
          <cell r="E7737" t="str">
            <v/>
          </cell>
          <cell r="F7737" t="str">
            <v/>
          </cell>
          <cell r="G7737" t="str">
            <v/>
          </cell>
          <cell r="H7737" t="str">
            <v/>
          </cell>
          <cell r="I7737"/>
          <cell r="J7737"/>
          <cell r="K7737"/>
          <cell r="L7737"/>
          <cell r="M7737" t="str">
            <v/>
          </cell>
          <cell r="N7737"/>
          <cell r="O7737"/>
          <cell r="P7737"/>
          <cell r="Q7737" t="str">
            <v/>
          </cell>
          <cell r="R7737"/>
          <cell r="S7737" t="str">
            <v/>
          </cell>
          <cell r="T7737"/>
          <cell r="U7737"/>
          <cell r="V7737" t="str">
            <v/>
          </cell>
        </row>
        <row r="7738">
          <cell r="A7738"/>
          <cell r="B7738" t="str">
            <v/>
          </cell>
          <cell r="C7738"/>
          <cell r="D7738" t="str">
            <v/>
          </cell>
          <cell r="E7738" t="str">
            <v/>
          </cell>
          <cell r="F7738" t="str">
            <v/>
          </cell>
          <cell r="G7738" t="str">
            <v/>
          </cell>
          <cell r="H7738" t="str">
            <v/>
          </cell>
          <cell r="I7738"/>
          <cell r="J7738"/>
          <cell r="K7738"/>
          <cell r="L7738"/>
          <cell r="M7738" t="str">
            <v/>
          </cell>
          <cell r="N7738"/>
          <cell r="O7738"/>
          <cell r="P7738"/>
          <cell r="Q7738" t="str">
            <v/>
          </cell>
          <cell r="R7738"/>
          <cell r="S7738" t="str">
            <v/>
          </cell>
          <cell r="T7738"/>
          <cell r="U7738"/>
          <cell r="V7738" t="str">
            <v/>
          </cell>
        </row>
        <row r="7739">
          <cell r="A7739"/>
          <cell r="B7739" t="str">
            <v/>
          </cell>
          <cell r="C7739"/>
          <cell r="D7739" t="str">
            <v/>
          </cell>
          <cell r="E7739" t="str">
            <v/>
          </cell>
          <cell r="F7739" t="str">
            <v/>
          </cell>
          <cell r="G7739" t="str">
            <v/>
          </cell>
          <cell r="H7739" t="str">
            <v/>
          </cell>
          <cell r="I7739"/>
          <cell r="J7739"/>
          <cell r="K7739"/>
          <cell r="L7739"/>
          <cell r="M7739" t="str">
            <v/>
          </cell>
          <cell r="N7739"/>
          <cell r="O7739"/>
          <cell r="P7739"/>
          <cell r="Q7739" t="str">
            <v/>
          </cell>
          <cell r="R7739"/>
          <cell r="S7739" t="str">
            <v/>
          </cell>
          <cell r="T7739"/>
          <cell r="U7739"/>
          <cell r="V7739" t="str">
            <v/>
          </cell>
        </row>
        <row r="7740">
          <cell r="A7740"/>
          <cell r="B7740" t="str">
            <v/>
          </cell>
          <cell r="C7740"/>
          <cell r="D7740" t="str">
            <v/>
          </cell>
          <cell r="E7740" t="str">
            <v/>
          </cell>
          <cell r="F7740" t="str">
            <v/>
          </cell>
          <cell r="G7740" t="str">
            <v/>
          </cell>
          <cell r="H7740" t="str">
            <v/>
          </cell>
          <cell r="I7740"/>
          <cell r="J7740"/>
          <cell r="K7740"/>
          <cell r="L7740"/>
          <cell r="M7740" t="str">
            <v/>
          </cell>
          <cell r="N7740"/>
          <cell r="O7740"/>
          <cell r="P7740"/>
          <cell r="Q7740" t="str">
            <v/>
          </cell>
          <cell r="R7740"/>
          <cell r="S7740" t="str">
            <v/>
          </cell>
          <cell r="T7740"/>
          <cell r="U7740"/>
          <cell r="V7740" t="str">
            <v/>
          </cell>
        </row>
        <row r="7741">
          <cell r="A7741"/>
          <cell r="B7741" t="str">
            <v/>
          </cell>
          <cell r="C7741"/>
          <cell r="D7741" t="str">
            <v/>
          </cell>
          <cell r="E7741" t="str">
            <v/>
          </cell>
          <cell r="F7741" t="str">
            <v/>
          </cell>
          <cell r="G7741" t="str">
            <v/>
          </cell>
          <cell r="H7741" t="str">
            <v/>
          </cell>
          <cell r="I7741"/>
          <cell r="J7741"/>
          <cell r="K7741"/>
          <cell r="L7741"/>
          <cell r="M7741" t="str">
            <v/>
          </cell>
          <cell r="N7741"/>
          <cell r="O7741"/>
          <cell r="P7741"/>
          <cell r="Q7741" t="str">
            <v/>
          </cell>
          <cell r="R7741"/>
          <cell r="S7741" t="str">
            <v/>
          </cell>
          <cell r="T7741"/>
          <cell r="U7741"/>
          <cell r="V7741" t="str">
            <v/>
          </cell>
        </row>
        <row r="7742">
          <cell r="A7742"/>
          <cell r="B7742" t="str">
            <v/>
          </cell>
          <cell r="C7742"/>
          <cell r="D7742" t="str">
            <v/>
          </cell>
          <cell r="E7742" t="str">
            <v/>
          </cell>
          <cell r="F7742" t="str">
            <v/>
          </cell>
          <cell r="G7742" t="str">
            <v/>
          </cell>
          <cell r="H7742" t="str">
            <v/>
          </cell>
          <cell r="I7742"/>
          <cell r="J7742"/>
          <cell r="K7742"/>
          <cell r="L7742"/>
          <cell r="M7742" t="str">
            <v/>
          </cell>
          <cell r="N7742"/>
          <cell r="O7742"/>
          <cell r="P7742"/>
          <cell r="Q7742" t="str">
            <v/>
          </cell>
          <cell r="R7742"/>
          <cell r="S7742" t="str">
            <v/>
          </cell>
          <cell r="T7742"/>
          <cell r="U7742"/>
          <cell r="V7742" t="str">
            <v/>
          </cell>
        </row>
        <row r="7743">
          <cell r="A7743"/>
          <cell r="B7743" t="str">
            <v/>
          </cell>
          <cell r="C7743"/>
          <cell r="D7743" t="str">
            <v/>
          </cell>
          <cell r="E7743" t="str">
            <v/>
          </cell>
          <cell r="F7743" t="str">
            <v/>
          </cell>
          <cell r="G7743" t="str">
            <v/>
          </cell>
          <cell r="H7743" t="str">
            <v/>
          </cell>
          <cell r="I7743"/>
          <cell r="J7743"/>
          <cell r="K7743"/>
          <cell r="L7743"/>
          <cell r="M7743" t="str">
            <v/>
          </cell>
          <cell r="N7743"/>
          <cell r="O7743"/>
          <cell r="P7743"/>
          <cell r="Q7743" t="str">
            <v/>
          </cell>
          <cell r="R7743"/>
          <cell r="S7743" t="str">
            <v/>
          </cell>
          <cell r="T7743"/>
          <cell r="U7743"/>
          <cell r="V7743" t="str">
            <v/>
          </cell>
        </row>
        <row r="7744">
          <cell r="A7744"/>
          <cell r="B7744" t="str">
            <v/>
          </cell>
          <cell r="C7744"/>
          <cell r="D7744" t="str">
            <v/>
          </cell>
          <cell r="E7744" t="str">
            <v/>
          </cell>
          <cell r="F7744" t="str">
            <v/>
          </cell>
          <cell r="G7744" t="str">
            <v/>
          </cell>
          <cell r="H7744" t="str">
            <v/>
          </cell>
          <cell r="I7744"/>
          <cell r="J7744"/>
          <cell r="K7744"/>
          <cell r="L7744"/>
          <cell r="M7744" t="str">
            <v/>
          </cell>
          <cell r="N7744"/>
          <cell r="O7744"/>
          <cell r="P7744"/>
          <cell r="Q7744" t="str">
            <v/>
          </cell>
          <cell r="R7744"/>
          <cell r="S7744" t="str">
            <v/>
          </cell>
          <cell r="T7744"/>
          <cell r="U7744"/>
          <cell r="V7744" t="str">
            <v/>
          </cell>
        </row>
        <row r="7745">
          <cell r="A7745"/>
          <cell r="B7745" t="str">
            <v/>
          </cell>
          <cell r="C7745"/>
          <cell r="D7745" t="str">
            <v/>
          </cell>
          <cell r="E7745" t="str">
            <v/>
          </cell>
          <cell r="F7745" t="str">
            <v/>
          </cell>
          <cell r="G7745" t="str">
            <v/>
          </cell>
          <cell r="H7745" t="str">
            <v/>
          </cell>
          <cell r="I7745"/>
          <cell r="J7745"/>
          <cell r="K7745"/>
          <cell r="L7745"/>
          <cell r="M7745" t="str">
            <v/>
          </cell>
          <cell r="N7745"/>
          <cell r="O7745"/>
          <cell r="P7745"/>
          <cell r="Q7745" t="str">
            <v/>
          </cell>
          <cell r="R7745"/>
          <cell r="S7745" t="str">
            <v/>
          </cell>
          <cell r="T7745"/>
          <cell r="U7745"/>
          <cell r="V7745" t="str">
            <v/>
          </cell>
        </row>
        <row r="7746">
          <cell r="A7746"/>
          <cell r="B7746" t="str">
            <v/>
          </cell>
          <cell r="C7746"/>
          <cell r="D7746" t="str">
            <v/>
          </cell>
          <cell r="E7746" t="str">
            <v/>
          </cell>
          <cell r="F7746" t="str">
            <v/>
          </cell>
          <cell r="G7746" t="str">
            <v/>
          </cell>
          <cell r="H7746" t="str">
            <v/>
          </cell>
          <cell r="I7746"/>
          <cell r="J7746"/>
          <cell r="K7746"/>
          <cell r="L7746"/>
          <cell r="M7746" t="str">
            <v/>
          </cell>
          <cell r="N7746"/>
          <cell r="O7746"/>
          <cell r="P7746"/>
          <cell r="Q7746" t="str">
            <v/>
          </cell>
          <cell r="R7746"/>
          <cell r="S7746" t="str">
            <v/>
          </cell>
          <cell r="T7746"/>
          <cell r="U7746"/>
          <cell r="V7746" t="str">
            <v/>
          </cell>
        </row>
        <row r="7747">
          <cell r="A7747"/>
          <cell r="B7747" t="str">
            <v/>
          </cell>
          <cell r="C7747"/>
          <cell r="D7747" t="str">
            <v/>
          </cell>
          <cell r="E7747" t="str">
            <v/>
          </cell>
          <cell r="F7747" t="str">
            <v/>
          </cell>
          <cell r="G7747" t="str">
            <v/>
          </cell>
          <cell r="H7747" t="str">
            <v/>
          </cell>
          <cell r="I7747"/>
          <cell r="J7747"/>
          <cell r="K7747"/>
          <cell r="L7747"/>
          <cell r="M7747" t="str">
            <v/>
          </cell>
          <cell r="N7747"/>
          <cell r="O7747"/>
          <cell r="P7747"/>
          <cell r="Q7747" t="str">
            <v/>
          </cell>
          <cell r="R7747"/>
          <cell r="S7747" t="str">
            <v/>
          </cell>
          <cell r="T7747"/>
          <cell r="U7747"/>
          <cell r="V7747" t="str">
            <v/>
          </cell>
        </row>
        <row r="7748">
          <cell r="A7748"/>
          <cell r="B7748" t="str">
            <v/>
          </cell>
          <cell r="C7748"/>
          <cell r="D7748" t="str">
            <v/>
          </cell>
          <cell r="E7748" t="str">
            <v/>
          </cell>
          <cell r="F7748" t="str">
            <v/>
          </cell>
          <cell r="G7748" t="str">
            <v/>
          </cell>
          <cell r="H7748" t="str">
            <v/>
          </cell>
          <cell r="I7748"/>
          <cell r="J7748"/>
          <cell r="K7748"/>
          <cell r="L7748"/>
          <cell r="M7748" t="str">
            <v/>
          </cell>
          <cell r="N7748"/>
          <cell r="O7748"/>
          <cell r="P7748"/>
          <cell r="Q7748" t="str">
            <v/>
          </cell>
          <cell r="R7748"/>
          <cell r="S7748" t="str">
            <v/>
          </cell>
          <cell r="T7748"/>
          <cell r="U7748"/>
          <cell r="V7748" t="str">
            <v/>
          </cell>
        </row>
        <row r="7749">
          <cell r="A7749"/>
          <cell r="B7749" t="str">
            <v/>
          </cell>
          <cell r="C7749"/>
          <cell r="D7749" t="str">
            <v/>
          </cell>
          <cell r="E7749" t="str">
            <v/>
          </cell>
          <cell r="F7749" t="str">
            <v/>
          </cell>
          <cell r="G7749" t="str">
            <v/>
          </cell>
          <cell r="H7749" t="str">
            <v/>
          </cell>
          <cell r="I7749"/>
          <cell r="J7749"/>
          <cell r="K7749"/>
          <cell r="L7749"/>
          <cell r="M7749" t="str">
            <v/>
          </cell>
          <cell r="N7749"/>
          <cell r="O7749"/>
          <cell r="P7749"/>
          <cell r="Q7749" t="str">
            <v/>
          </cell>
          <cell r="R7749"/>
          <cell r="S7749" t="str">
            <v/>
          </cell>
          <cell r="T7749"/>
          <cell r="U7749"/>
          <cell r="V7749" t="str">
            <v/>
          </cell>
        </row>
        <row r="7750">
          <cell r="A7750"/>
          <cell r="B7750" t="str">
            <v/>
          </cell>
          <cell r="C7750"/>
          <cell r="D7750" t="str">
            <v/>
          </cell>
          <cell r="E7750" t="str">
            <v/>
          </cell>
          <cell r="F7750" t="str">
            <v/>
          </cell>
          <cell r="G7750" t="str">
            <v/>
          </cell>
          <cell r="H7750" t="str">
            <v/>
          </cell>
          <cell r="I7750"/>
          <cell r="J7750"/>
          <cell r="K7750"/>
          <cell r="L7750"/>
          <cell r="M7750" t="str">
            <v/>
          </cell>
          <cell r="N7750"/>
          <cell r="O7750"/>
          <cell r="P7750"/>
          <cell r="Q7750" t="str">
            <v/>
          </cell>
          <cell r="R7750"/>
          <cell r="S7750" t="str">
            <v/>
          </cell>
          <cell r="T7750"/>
          <cell r="U7750"/>
          <cell r="V7750" t="str">
            <v/>
          </cell>
        </row>
        <row r="7751">
          <cell r="A7751"/>
          <cell r="B7751" t="str">
            <v/>
          </cell>
          <cell r="C7751"/>
          <cell r="D7751" t="str">
            <v/>
          </cell>
          <cell r="E7751" t="str">
            <v/>
          </cell>
          <cell r="F7751" t="str">
            <v/>
          </cell>
          <cell r="G7751" t="str">
            <v/>
          </cell>
          <cell r="H7751" t="str">
            <v/>
          </cell>
          <cell r="I7751"/>
          <cell r="J7751"/>
          <cell r="K7751"/>
          <cell r="L7751"/>
          <cell r="M7751" t="str">
            <v/>
          </cell>
          <cell r="N7751"/>
          <cell r="O7751"/>
          <cell r="P7751"/>
          <cell r="Q7751" t="str">
            <v/>
          </cell>
          <cell r="R7751"/>
          <cell r="S7751" t="str">
            <v/>
          </cell>
          <cell r="T7751"/>
          <cell r="U7751"/>
          <cell r="V7751" t="str">
            <v/>
          </cell>
        </row>
        <row r="7752">
          <cell r="A7752"/>
          <cell r="B7752" t="str">
            <v/>
          </cell>
          <cell r="C7752"/>
          <cell r="D7752" t="str">
            <v/>
          </cell>
          <cell r="E7752" t="str">
            <v/>
          </cell>
          <cell r="F7752" t="str">
            <v/>
          </cell>
          <cell r="G7752" t="str">
            <v/>
          </cell>
          <cell r="H7752" t="str">
            <v/>
          </cell>
          <cell r="I7752"/>
          <cell r="J7752"/>
          <cell r="K7752"/>
          <cell r="L7752"/>
          <cell r="M7752" t="str">
            <v/>
          </cell>
          <cell r="N7752"/>
          <cell r="O7752"/>
          <cell r="P7752"/>
          <cell r="Q7752" t="str">
            <v/>
          </cell>
          <cell r="R7752"/>
          <cell r="S7752" t="str">
            <v/>
          </cell>
          <cell r="T7752"/>
          <cell r="U7752"/>
          <cell r="V7752" t="str">
            <v/>
          </cell>
        </row>
        <row r="7753">
          <cell r="A7753"/>
          <cell r="B7753" t="str">
            <v/>
          </cell>
          <cell r="C7753"/>
          <cell r="D7753" t="str">
            <v/>
          </cell>
          <cell r="E7753" t="str">
            <v/>
          </cell>
          <cell r="F7753" t="str">
            <v/>
          </cell>
          <cell r="G7753" t="str">
            <v/>
          </cell>
          <cell r="H7753" t="str">
            <v/>
          </cell>
          <cell r="I7753"/>
          <cell r="J7753"/>
          <cell r="K7753"/>
          <cell r="L7753"/>
          <cell r="M7753" t="str">
            <v/>
          </cell>
          <cell r="N7753"/>
          <cell r="O7753"/>
          <cell r="P7753"/>
          <cell r="Q7753" t="str">
            <v/>
          </cell>
          <cell r="R7753"/>
          <cell r="S7753" t="str">
            <v/>
          </cell>
          <cell r="T7753"/>
          <cell r="U7753"/>
          <cell r="V7753" t="str">
            <v/>
          </cell>
        </row>
        <row r="7754">
          <cell r="A7754"/>
          <cell r="B7754" t="str">
            <v/>
          </cell>
          <cell r="C7754"/>
          <cell r="D7754" t="str">
            <v/>
          </cell>
          <cell r="E7754" t="str">
            <v/>
          </cell>
          <cell r="F7754" t="str">
            <v/>
          </cell>
          <cell r="G7754" t="str">
            <v/>
          </cell>
          <cell r="H7754" t="str">
            <v/>
          </cell>
          <cell r="I7754"/>
          <cell r="J7754"/>
          <cell r="K7754"/>
          <cell r="L7754"/>
          <cell r="M7754" t="str">
            <v/>
          </cell>
          <cell r="N7754"/>
          <cell r="O7754"/>
          <cell r="P7754"/>
          <cell r="Q7754" t="str">
            <v/>
          </cell>
          <cell r="R7754"/>
          <cell r="S7754" t="str">
            <v/>
          </cell>
          <cell r="T7754"/>
          <cell r="U7754"/>
          <cell r="V7754" t="str">
            <v/>
          </cell>
        </row>
        <row r="7755">
          <cell r="A7755"/>
          <cell r="B7755" t="str">
            <v/>
          </cell>
          <cell r="C7755"/>
          <cell r="D7755" t="str">
            <v/>
          </cell>
          <cell r="E7755" t="str">
            <v/>
          </cell>
          <cell r="F7755" t="str">
            <v/>
          </cell>
          <cell r="G7755" t="str">
            <v/>
          </cell>
          <cell r="H7755" t="str">
            <v/>
          </cell>
          <cell r="I7755"/>
          <cell r="J7755"/>
          <cell r="K7755"/>
          <cell r="L7755"/>
          <cell r="M7755" t="str">
            <v/>
          </cell>
          <cell r="N7755"/>
          <cell r="O7755"/>
          <cell r="P7755"/>
          <cell r="Q7755" t="str">
            <v/>
          </cell>
          <cell r="R7755"/>
          <cell r="S7755" t="str">
            <v/>
          </cell>
          <cell r="T7755"/>
          <cell r="U7755"/>
          <cell r="V7755" t="str">
            <v/>
          </cell>
        </row>
        <row r="7756">
          <cell r="A7756"/>
          <cell r="B7756" t="str">
            <v/>
          </cell>
          <cell r="C7756"/>
          <cell r="D7756" t="str">
            <v/>
          </cell>
          <cell r="E7756" t="str">
            <v/>
          </cell>
          <cell r="F7756" t="str">
            <v/>
          </cell>
          <cell r="G7756" t="str">
            <v/>
          </cell>
          <cell r="H7756" t="str">
            <v/>
          </cell>
          <cell r="I7756"/>
          <cell r="J7756"/>
          <cell r="K7756"/>
          <cell r="L7756"/>
          <cell r="M7756" t="str">
            <v/>
          </cell>
          <cell r="N7756"/>
          <cell r="O7756"/>
          <cell r="P7756"/>
          <cell r="Q7756" t="str">
            <v/>
          </cell>
          <cell r="R7756"/>
          <cell r="S7756" t="str">
            <v/>
          </cell>
          <cell r="T7756"/>
          <cell r="U7756"/>
          <cell r="V7756" t="str">
            <v/>
          </cell>
        </row>
        <row r="7757">
          <cell r="A7757"/>
          <cell r="B7757" t="str">
            <v/>
          </cell>
          <cell r="C7757"/>
          <cell r="D7757" t="str">
            <v/>
          </cell>
          <cell r="E7757" t="str">
            <v/>
          </cell>
          <cell r="F7757" t="str">
            <v/>
          </cell>
          <cell r="G7757" t="str">
            <v/>
          </cell>
          <cell r="H7757" t="str">
            <v/>
          </cell>
          <cell r="I7757"/>
          <cell r="J7757"/>
          <cell r="K7757"/>
          <cell r="L7757"/>
          <cell r="M7757" t="str">
            <v/>
          </cell>
          <cell r="N7757"/>
          <cell r="O7757"/>
          <cell r="P7757"/>
          <cell r="Q7757" t="str">
            <v/>
          </cell>
          <cell r="R7757"/>
          <cell r="S7757" t="str">
            <v/>
          </cell>
          <cell r="T7757"/>
          <cell r="U7757"/>
          <cell r="V7757" t="str">
            <v/>
          </cell>
        </row>
        <row r="7758">
          <cell r="A7758"/>
          <cell r="B7758" t="str">
            <v/>
          </cell>
          <cell r="C7758"/>
          <cell r="D7758" t="str">
            <v/>
          </cell>
          <cell r="E7758" t="str">
            <v/>
          </cell>
          <cell r="F7758" t="str">
            <v/>
          </cell>
          <cell r="G7758" t="str">
            <v/>
          </cell>
          <cell r="H7758" t="str">
            <v/>
          </cell>
          <cell r="I7758"/>
          <cell r="J7758"/>
          <cell r="K7758"/>
          <cell r="L7758"/>
          <cell r="M7758" t="str">
            <v/>
          </cell>
          <cell r="N7758"/>
          <cell r="O7758"/>
          <cell r="P7758"/>
          <cell r="Q7758" t="str">
            <v/>
          </cell>
          <cell r="R7758"/>
          <cell r="S7758" t="str">
            <v/>
          </cell>
          <cell r="T7758"/>
          <cell r="U7758"/>
          <cell r="V7758" t="str">
            <v/>
          </cell>
        </row>
        <row r="7759">
          <cell r="A7759"/>
          <cell r="B7759" t="str">
            <v/>
          </cell>
          <cell r="C7759"/>
          <cell r="D7759" t="str">
            <v/>
          </cell>
          <cell r="E7759" t="str">
            <v/>
          </cell>
          <cell r="F7759" t="str">
            <v/>
          </cell>
          <cell r="G7759" t="str">
            <v/>
          </cell>
          <cell r="H7759" t="str">
            <v/>
          </cell>
          <cell r="I7759"/>
          <cell r="J7759"/>
          <cell r="K7759"/>
          <cell r="L7759"/>
          <cell r="M7759" t="str">
            <v/>
          </cell>
          <cell r="N7759"/>
          <cell r="O7759"/>
          <cell r="P7759"/>
          <cell r="Q7759" t="str">
            <v/>
          </cell>
          <cell r="R7759"/>
          <cell r="S7759" t="str">
            <v/>
          </cell>
          <cell r="T7759"/>
          <cell r="U7759"/>
          <cell r="V7759" t="str">
            <v/>
          </cell>
        </row>
        <row r="7760">
          <cell r="A7760"/>
          <cell r="B7760" t="str">
            <v/>
          </cell>
          <cell r="C7760"/>
          <cell r="D7760" t="str">
            <v/>
          </cell>
          <cell r="E7760" t="str">
            <v/>
          </cell>
          <cell r="F7760" t="str">
            <v/>
          </cell>
          <cell r="G7760" t="str">
            <v/>
          </cell>
          <cell r="H7760" t="str">
            <v/>
          </cell>
          <cell r="I7760"/>
          <cell r="J7760"/>
          <cell r="K7760"/>
          <cell r="L7760"/>
          <cell r="M7760" t="str">
            <v/>
          </cell>
          <cell r="N7760"/>
          <cell r="O7760"/>
          <cell r="P7760"/>
          <cell r="Q7760" t="str">
            <v/>
          </cell>
          <cell r="R7760"/>
          <cell r="S7760" t="str">
            <v/>
          </cell>
          <cell r="T7760"/>
          <cell r="U7760"/>
          <cell r="V7760" t="str">
            <v/>
          </cell>
        </row>
        <row r="7761">
          <cell r="A7761"/>
          <cell r="B7761" t="str">
            <v/>
          </cell>
          <cell r="C7761"/>
          <cell r="D7761" t="str">
            <v/>
          </cell>
          <cell r="E7761" t="str">
            <v/>
          </cell>
          <cell r="F7761" t="str">
            <v/>
          </cell>
          <cell r="G7761" t="str">
            <v/>
          </cell>
          <cell r="H7761" t="str">
            <v/>
          </cell>
          <cell r="I7761"/>
          <cell r="J7761"/>
          <cell r="K7761"/>
          <cell r="L7761"/>
          <cell r="M7761" t="str">
            <v/>
          </cell>
          <cell r="N7761"/>
          <cell r="O7761"/>
          <cell r="P7761"/>
          <cell r="Q7761" t="str">
            <v/>
          </cell>
          <cell r="R7761"/>
          <cell r="S7761" t="str">
            <v/>
          </cell>
          <cell r="T7761"/>
          <cell r="U7761"/>
          <cell r="V7761" t="str">
            <v/>
          </cell>
        </row>
        <row r="7762">
          <cell r="A7762"/>
          <cell r="B7762" t="str">
            <v/>
          </cell>
          <cell r="C7762"/>
          <cell r="D7762" t="str">
            <v/>
          </cell>
          <cell r="E7762" t="str">
            <v/>
          </cell>
          <cell r="F7762" t="str">
            <v/>
          </cell>
          <cell r="G7762" t="str">
            <v/>
          </cell>
          <cell r="H7762" t="str">
            <v/>
          </cell>
          <cell r="I7762"/>
          <cell r="J7762"/>
          <cell r="K7762"/>
          <cell r="L7762"/>
          <cell r="M7762" t="str">
            <v/>
          </cell>
          <cell r="N7762"/>
          <cell r="O7762"/>
          <cell r="P7762"/>
          <cell r="Q7762" t="str">
            <v/>
          </cell>
          <cell r="R7762"/>
          <cell r="S7762" t="str">
            <v/>
          </cell>
          <cell r="T7762"/>
          <cell r="U7762"/>
          <cell r="V7762" t="str">
            <v/>
          </cell>
        </row>
        <row r="7763">
          <cell r="A7763"/>
          <cell r="B7763" t="str">
            <v/>
          </cell>
          <cell r="C7763"/>
          <cell r="D7763" t="str">
            <v/>
          </cell>
          <cell r="E7763" t="str">
            <v/>
          </cell>
          <cell r="F7763" t="str">
            <v/>
          </cell>
          <cell r="G7763" t="str">
            <v/>
          </cell>
          <cell r="H7763" t="str">
            <v/>
          </cell>
          <cell r="I7763"/>
          <cell r="J7763"/>
          <cell r="K7763"/>
          <cell r="L7763"/>
          <cell r="M7763" t="str">
            <v/>
          </cell>
          <cell r="N7763"/>
          <cell r="O7763"/>
          <cell r="P7763"/>
          <cell r="Q7763" t="str">
            <v/>
          </cell>
          <cell r="R7763"/>
          <cell r="S7763" t="str">
            <v/>
          </cell>
          <cell r="T7763"/>
          <cell r="U7763"/>
          <cell r="V7763" t="str">
            <v/>
          </cell>
        </row>
        <row r="7764">
          <cell r="A7764"/>
          <cell r="B7764" t="str">
            <v/>
          </cell>
          <cell r="C7764"/>
          <cell r="D7764" t="str">
            <v/>
          </cell>
          <cell r="E7764" t="str">
            <v/>
          </cell>
          <cell r="F7764" t="str">
            <v/>
          </cell>
          <cell r="G7764" t="str">
            <v/>
          </cell>
          <cell r="H7764" t="str">
            <v/>
          </cell>
          <cell r="I7764"/>
          <cell r="J7764"/>
          <cell r="K7764"/>
          <cell r="L7764"/>
          <cell r="M7764" t="str">
            <v/>
          </cell>
          <cell r="N7764"/>
          <cell r="O7764"/>
          <cell r="P7764"/>
          <cell r="Q7764" t="str">
            <v/>
          </cell>
          <cell r="R7764"/>
          <cell r="S7764" t="str">
            <v/>
          </cell>
          <cell r="T7764"/>
          <cell r="U7764"/>
          <cell r="V7764" t="str">
            <v/>
          </cell>
        </row>
        <row r="7765">
          <cell r="A7765"/>
          <cell r="B7765" t="str">
            <v/>
          </cell>
          <cell r="C7765"/>
          <cell r="D7765" t="str">
            <v/>
          </cell>
          <cell r="E7765" t="str">
            <v/>
          </cell>
          <cell r="F7765" t="str">
            <v/>
          </cell>
          <cell r="G7765" t="str">
            <v/>
          </cell>
          <cell r="H7765" t="str">
            <v/>
          </cell>
          <cell r="I7765"/>
          <cell r="J7765"/>
          <cell r="K7765"/>
          <cell r="L7765"/>
          <cell r="M7765" t="str">
            <v/>
          </cell>
          <cell r="N7765"/>
          <cell r="O7765"/>
          <cell r="P7765"/>
          <cell r="Q7765" t="str">
            <v/>
          </cell>
          <cell r="R7765"/>
          <cell r="S7765" t="str">
            <v/>
          </cell>
          <cell r="T7765"/>
          <cell r="U7765"/>
          <cell r="V7765" t="str">
            <v/>
          </cell>
        </row>
        <row r="7766">
          <cell r="A7766"/>
          <cell r="B7766" t="str">
            <v/>
          </cell>
          <cell r="C7766"/>
          <cell r="D7766" t="str">
            <v/>
          </cell>
          <cell r="E7766" t="str">
            <v/>
          </cell>
          <cell r="F7766" t="str">
            <v/>
          </cell>
          <cell r="G7766" t="str">
            <v/>
          </cell>
          <cell r="H7766" t="str">
            <v/>
          </cell>
          <cell r="I7766"/>
          <cell r="J7766"/>
          <cell r="K7766"/>
          <cell r="L7766"/>
          <cell r="M7766" t="str">
            <v/>
          </cell>
          <cell r="N7766"/>
          <cell r="O7766"/>
          <cell r="P7766"/>
          <cell r="Q7766" t="str">
            <v/>
          </cell>
          <cell r="R7766"/>
          <cell r="S7766" t="str">
            <v/>
          </cell>
          <cell r="T7766"/>
          <cell r="U7766"/>
          <cell r="V7766" t="str">
            <v/>
          </cell>
        </row>
        <row r="7767">
          <cell r="A7767"/>
          <cell r="B7767" t="str">
            <v/>
          </cell>
          <cell r="C7767"/>
          <cell r="D7767" t="str">
            <v/>
          </cell>
          <cell r="E7767" t="str">
            <v/>
          </cell>
          <cell r="F7767" t="str">
            <v/>
          </cell>
          <cell r="G7767" t="str">
            <v/>
          </cell>
          <cell r="H7767" t="str">
            <v/>
          </cell>
          <cell r="I7767"/>
          <cell r="J7767"/>
          <cell r="K7767"/>
          <cell r="L7767"/>
          <cell r="M7767" t="str">
            <v/>
          </cell>
          <cell r="N7767"/>
          <cell r="O7767"/>
          <cell r="P7767"/>
          <cell r="Q7767" t="str">
            <v/>
          </cell>
          <cell r="R7767"/>
          <cell r="S7767" t="str">
            <v/>
          </cell>
          <cell r="T7767"/>
          <cell r="U7767"/>
          <cell r="V7767" t="str">
            <v/>
          </cell>
        </row>
        <row r="7768">
          <cell r="A7768"/>
          <cell r="B7768" t="str">
            <v/>
          </cell>
          <cell r="C7768"/>
          <cell r="D7768" t="str">
            <v/>
          </cell>
          <cell r="E7768" t="str">
            <v/>
          </cell>
          <cell r="F7768" t="str">
            <v/>
          </cell>
          <cell r="G7768" t="str">
            <v/>
          </cell>
          <cell r="H7768" t="str">
            <v/>
          </cell>
          <cell r="I7768"/>
          <cell r="J7768"/>
          <cell r="K7768"/>
          <cell r="L7768"/>
          <cell r="M7768" t="str">
            <v/>
          </cell>
          <cell r="N7768"/>
          <cell r="O7768"/>
          <cell r="P7768"/>
          <cell r="Q7768" t="str">
            <v/>
          </cell>
          <cell r="R7768"/>
          <cell r="S7768" t="str">
            <v/>
          </cell>
          <cell r="T7768"/>
          <cell r="U7768"/>
          <cell r="V7768" t="str">
            <v/>
          </cell>
        </row>
        <row r="7769">
          <cell r="A7769"/>
          <cell r="B7769" t="str">
            <v/>
          </cell>
          <cell r="C7769"/>
          <cell r="D7769" t="str">
            <v/>
          </cell>
          <cell r="E7769" t="str">
            <v/>
          </cell>
          <cell r="F7769" t="str">
            <v/>
          </cell>
          <cell r="G7769" t="str">
            <v/>
          </cell>
          <cell r="H7769" t="str">
            <v/>
          </cell>
          <cell r="I7769"/>
          <cell r="J7769"/>
          <cell r="K7769"/>
          <cell r="L7769"/>
          <cell r="M7769" t="str">
            <v/>
          </cell>
          <cell r="N7769"/>
          <cell r="O7769"/>
          <cell r="P7769"/>
          <cell r="Q7769" t="str">
            <v/>
          </cell>
          <cell r="R7769"/>
          <cell r="S7769" t="str">
            <v/>
          </cell>
          <cell r="T7769"/>
          <cell r="U7769"/>
          <cell r="V7769" t="str">
            <v/>
          </cell>
        </row>
        <row r="7770">
          <cell r="A7770"/>
          <cell r="B7770" t="str">
            <v/>
          </cell>
          <cell r="C7770"/>
          <cell r="D7770" t="str">
            <v/>
          </cell>
          <cell r="E7770" t="str">
            <v/>
          </cell>
          <cell r="F7770" t="str">
            <v/>
          </cell>
          <cell r="G7770" t="str">
            <v/>
          </cell>
          <cell r="H7770" t="str">
            <v/>
          </cell>
          <cell r="I7770"/>
          <cell r="J7770"/>
          <cell r="K7770"/>
          <cell r="L7770"/>
          <cell r="M7770" t="str">
            <v/>
          </cell>
          <cell r="N7770"/>
          <cell r="O7770"/>
          <cell r="P7770"/>
          <cell r="Q7770" t="str">
            <v/>
          </cell>
          <cell r="R7770"/>
          <cell r="S7770" t="str">
            <v/>
          </cell>
          <cell r="T7770"/>
          <cell r="U7770"/>
          <cell r="V7770" t="str">
            <v/>
          </cell>
        </row>
        <row r="7771">
          <cell r="A7771"/>
          <cell r="B7771" t="str">
            <v/>
          </cell>
          <cell r="C7771"/>
          <cell r="D7771" t="str">
            <v/>
          </cell>
          <cell r="E7771" t="str">
            <v/>
          </cell>
          <cell r="F7771" t="str">
            <v/>
          </cell>
          <cell r="G7771" t="str">
            <v/>
          </cell>
          <cell r="H7771" t="str">
            <v/>
          </cell>
          <cell r="I7771"/>
          <cell r="J7771"/>
          <cell r="K7771"/>
          <cell r="L7771"/>
          <cell r="M7771" t="str">
            <v/>
          </cell>
          <cell r="N7771"/>
          <cell r="O7771"/>
          <cell r="P7771"/>
          <cell r="Q7771" t="str">
            <v/>
          </cell>
          <cell r="R7771"/>
          <cell r="S7771" t="str">
            <v/>
          </cell>
          <cell r="T7771"/>
          <cell r="U7771"/>
          <cell r="V7771" t="str">
            <v/>
          </cell>
        </row>
        <row r="7772">
          <cell r="A7772"/>
          <cell r="B7772" t="str">
            <v/>
          </cell>
          <cell r="C7772"/>
          <cell r="D7772" t="str">
            <v/>
          </cell>
          <cell r="E7772" t="str">
            <v/>
          </cell>
          <cell r="F7772" t="str">
            <v/>
          </cell>
          <cell r="G7772" t="str">
            <v/>
          </cell>
          <cell r="H7772" t="str">
            <v/>
          </cell>
          <cell r="I7772"/>
          <cell r="J7772"/>
          <cell r="K7772"/>
          <cell r="L7772"/>
          <cell r="M7772" t="str">
            <v/>
          </cell>
          <cell r="N7772"/>
          <cell r="O7772"/>
          <cell r="P7772"/>
          <cell r="Q7772" t="str">
            <v/>
          </cell>
          <cell r="R7772"/>
          <cell r="S7772" t="str">
            <v/>
          </cell>
          <cell r="T7772"/>
          <cell r="U7772"/>
          <cell r="V7772" t="str">
            <v/>
          </cell>
        </row>
        <row r="7773">
          <cell r="A7773"/>
          <cell r="B7773" t="str">
            <v/>
          </cell>
          <cell r="C7773"/>
          <cell r="D7773" t="str">
            <v/>
          </cell>
          <cell r="E7773" t="str">
            <v/>
          </cell>
          <cell r="F7773" t="str">
            <v/>
          </cell>
          <cell r="G7773" t="str">
            <v/>
          </cell>
          <cell r="H7773" t="str">
            <v/>
          </cell>
          <cell r="I7773"/>
          <cell r="J7773"/>
          <cell r="K7773"/>
          <cell r="L7773"/>
          <cell r="M7773" t="str">
            <v/>
          </cell>
          <cell r="N7773"/>
          <cell r="O7773"/>
          <cell r="P7773"/>
          <cell r="Q7773" t="str">
            <v/>
          </cell>
          <cell r="R7773"/>
          <cell r="S7773" t="str">
            <v/>
          </cell>
          <cell r="T7773"/>
          <cell r="U7773"/>
          <cell r="V7773" t="str">
            <v/>
          </cell>
        </row>
        <row r="7774">
          <cell r="A7774"/>
          <cell r="B7774" t="str">
            <v/>
          </cell>
          <cell r="C7774"/>
          <cell r="D7774" t="str">
            <v/>
          </cell>
          <cell r="E7774" t="str">
            <v/>
          </cell>
          <cell r="F7774" t="str">
            <v/>
          </cell>
          <cell r="G7774" t="str">
            <v/>
          </cell>
          <cell r="H7774" t="str">
            <v/>
          </cell>
          <cell r="I7774"/>
          <cell r="J7774"/>
          <cell r="K7774"/>
          <cell r="L7774"/>
          <cell r="M7774" t="str">
            <v/>
          </cell>
          <cell r="N7774"/>
          <cell r="O7774"/>
          <cell r="P7774"/>
          <cell r="Q7774" t="str">
            <v/>
          </cell>
          <cell r="R7774"/>
          <cell r="S7774" t="str">
            <v/>
          </cell>
          <cell r="T7774"/>
          <cell r="U7774"/>
          <cell r="V7774" t="str">
            <v/>
          </cell>
        </row>
        <row r="7775">
          <cell r="A7775"/>
          <cell r="B7775" t="str">
            <v/>
          </cell>
          <cell r="C7775"/>
          <cell r="D7775" t="str">
            <v/>
          </cell>
          <cell r="E7775" t="str">
            <v/>
          </cell>
          <cell r="F7775" t="str">
            <v/>
          </cell>
          <cell r="G7775" t="str">
            <v/>
          </cell>
          <cell r="H7775" t="str">
            <v/>
          </cell>
          <cell r="I7775"/>
          <cell r="J7775"/>
          <cell r="K7775"/>
          <cell r="L7775"/>
          <cell r="M7775" t="str">
            <v/>
          </cell>
          <cell r="N7775"/>
          <cell r="O7775"/>
          <cell r="P7775"/>
          <cell r="Q7775" t="str">
            <v/>
          </cell>
          <cell r="R7775"/>
          <cell r="S7775" t="str">
            <v/>
          </cell>
          <cell r="T7775"/>
          <cell r="U7775"/>
          <cell r="V7775" t="str">
            <v/>
          </cell>
        </row>
        <row r="7776">
          <cell r="A7776"/>
          <cell r="B7776" t="str">
            <v/>
          </cell>
          <cell r="C7776"/>
          <cell r="D7776" t="str">
            <v/>
          </cell>
          <cell r="E7776" t="str">
            <v/>
          </cell>
          <cell r="F7776" t="str">
            <v/>
          </cell>
          <cell r="G7776" t="str">
            <v/>
          </cell>
          <cell r="H7776" t="str">
            <v/>
          </cell>
          <cell r="I7776"/>
          <cell r="J7776"/>
          <cell r="K7776"/>
          <cell r="L7776"/>
          <cell r="M7776" t="str">
            <v/>
          </cell>
          <cell r="N7776"/>
          <cell r="O7776"/>
          <cell r="P7776"/>
          <cell r="Q7776" t="str">
            <v/>
          </cell>
          <cell r="R7776"/>
          <cell r="S7776" t="str">
            <v/>
          </cell>
          <cell r="T7776"/>
          <cell r="U7776"/>
          <cell r="V7776" t="str">
            <v/>
          </cell>
        </row>
        <row r="7777">
          <cell r="A7777"/>
          <cell r="B7777" t="str">
            <v/>
          </cell>
          <cell r="C7777"/>
          <cell r="D7777" t="str">
            <v/>
          </cell>
          <cell r="E7777" t="str">
            <v/>
          </cell>
          <cell r="F7777" t="str">
            <v/>
          </cell>
          <cell r="G7777" t="str">
            <v/>
          </cell>
          <cell r="H7777" t="str">
            <v/>
          </cell>
          <cell r="I7777"/>
          <cell r="J7777"/>
          <cell r="K7777"/>
          <cell r="L7777"/>
          <cell r="M7777" t="str">
            <v/>
          </cell>
          <cell r="N7777"/>
          <cell r="O7777"/>
          <cell r="P7777"/>
          <cell r="Q7777" t="str">
            <v/>
          </cell>
          <cell r="R7777"/>
          <cell r="S7777" t="str">
            <v/>
          </cell>
          <cell r="T7777"/>
          <cell r="U7777"/>
          <cell r="V7777" t="str">
            <v/>
          </cell>
        </row>
        <row r="7778">
          <cell r="A7778"/>
          <cell r="B7778" t="str">
            <v/>
          </cell>
          <cell r="C7778"/>
          <cell r="D7778" t="str">
            <v/>
          </cell>
          <cell r="E7778" t="str">
            <v/>
          </cell>
          <cell r="F7778" t="str">
            <v/>
          </cell>
          <cell r="G7778" t="str">
            <v/>
          </cell>
          <cell r="H7778" t="str">
            <v/>
          </cell>
          <cell r="I7778"/>
          <cell r="J7778"/>
          <cell r="K7778"/>
          <cell r="L7778"/>
          <cell r="M7778" t="str">
            <v/>
          </cell>
          <cell r="N7778"/>
          <cell r="O7778"/>
          <cell r="P7778"/>
          <cell r="Q7778" t="str">
            <v/>
          </cell>
          <cell r="R7778"/>
          <cell r="S7778" t="str">
            <v/>
          </cell>
          <cell r="T7778"/>
          <cell r="U7778"/>
          <cell r="V7778" t="str">
            <v/>
          </cell>
        </row>
        <row r="7779">
          <cell r="A7779"/>
          <cell r="B7779" t="str">
            <v/>
          </cell>
          <cell r="C7779"/>
          <cell r="D7779" t="str">
            <v/>
          </cell>
          <cell r="E7779" t="str">
            <v/>
          </cell>
          <cell r="F7779" t="str">
            <v/>
          </cell>
          <cell r="G7779" t="str">
            <v/>
          </cell>
          <cell r="H7779" t="str">
            <v/>
          </cell>
          <cell r="I7779"/>
          <cell r="J7779"/>
          <cell r="K7779"/>
          <cell r="L7779"/>
          <cell r="M7779" t="str">
            <v/>
          </cell>
          <cell r="N7779"/>
          <cell r="O7779"/>
          <cell r="P7779"/>
          <cell r="Q7779" t="str">
            <v/>
          </cell>
          <cell r="R7779"/>
          <cell r="S7779" t="str">
            <v/>
          </cell>
          <cell r="T7779"/>
          <cell r="U7779"/>
          <cell r="V7779" t="str">
            <v/>
          </cell>
        </row>
        <row r="7780">
          <cell r="A7780"/>
          <cell r="B7780" t="str">
            <v/>
          </cell>
          <cell r="C7780"/>
          <cell r="D7780" t="str">
            <v/>
          </cell>
          <cell r="E7780" t="str">
            <v/>
          </cell>
          <cell r="F7780" t="str">
            <v/>
          </cell>
          <cell r="G7780" t="str">
            <v/>
          </cell>
          <cell r="H7780" t="str">
            <v/>
          </cell>
          <cell r="I7780"/>
          <cell r="J7780"/>
          <cell r="K7780"/>
          <cell r="L7780"/>
          <cell r="M7780" t="str">
            <v/>
          </cell>
          <cell r="N7780"/>
          <cell r="O7780"/>
          <cell r="P7780"/>
          <cell r="Q7780" t="str">
            <v/>
          </cell>
          <cell r="R7780"/>
          <cell r="S7780" t="str">
            <v/>
          </cell>
          <cell r="T7780"/>
          <cell r="U7780"/>
          <cell r="V7780" t="str">
            <v/>
          </cell>
        </row>
        <row r="7781">
          <cell r="A7781"/>
          <cell r="B7781" t="str">
            <v/>
          </cell>
          <cell r="C7781"/>
          <cell r="D7781" t="str">
            <v/>
          </cell>
          <cell r="E7781" t="str">
            <v/>
          </cell>
          <cell r="F7781" t="str">
            <v/>
          </cell>
          <cell r="G7781" t="str">
            <v/>
          </cell>
          <cell r="H7781" t="str">
            <v/>
          </cell>
          <cell r="I7781"/>
          <cell r="J7781"/>
          <cell r="K7781"/>
          <cell r="L7781"/>
          <cell r="M7781" t="str">
            <v/>
          </cell>
          <cell r="N7781"/>
          <cell r="O7781"/>
          <cell r="P7781"/>
          <cell r="Q7781" t="str">
            <v/>
          </cell>
          <cell r="R7781"/>
          <cell r="S7781" t="str">
            <v/>
          </cell>
          <cell r="T7781"/>
          <cell r="U7781"/>
          <cell r="V7781" t="str">
            <v/>
          </cell>
        </row>
        <row r="7782">
          <cell r="A7782"/>
          <cell r="B7782" t="str">
            <v/>
          </cell>
          <cell r="C7782"/>
          <cell r="D7782" t="str">
            <v/>
          </cell>
          <cell r="E7782" t="str">
            <v/>
          </cell>
          <cell r="F7782" t="str">
            <v/>
          </cell>
          <cell r="G7782" t="str">
            <v/>
          </cell>
          <cell r="H7782" t="str">
            <v/>
          </cell>
          <cell r="I7782"/>
          <cell r="J7782"/>
          <cell r="K7782"/>
          <cell r="L7782"/>
          <cell r="M7782" t="str">
            <v/>
          </cell>
          <cell r="N7782"/>
          <cell r="O7782"/>
          <cell r="P7782"/>
          <cell r="Q7782" t="str">
            <v/>
          </cell>
          <cell r="R7782"/>
          <cell r="S7782" t="str">
            <v/>
          </cell>
          <cell r="T7782"/>
          <cell r="U7782"/>
          <cell r="V7782" t="str">
            <v/>
          </cell>
        </row>
        <row r="7783">
          <cell r="A7783"/>
          <cell r="B7783" t="str">
            <v/>
          </cell>
          <cell r="C7783"/>
          <cell r="D7783" t="str">
            <v/>
          </cell>
          <cell r="E7783" t="str">
            <v/>
          </cell>
          <cell r="F7783" t="str">
            <v/>
          </cell>
          <cell r="G7783" t="str">
            <v/>
          </cell>
          <cell r="H7783" t="str">
            <v/>
          </cell>
          <cell r="I7783"/>
          <cell r="J7783"/>
          <cell r="K7783"/>
          <cell r="L7783"/>
          <cell r="M7783" t="str">
            <v/>
          </cell>
          <cell r="N7783"/>
          <cell r="O7783"/>
          <cell r="P7783"/>
          <cell r="Q7783" t="str">
            <v/>
          </cell>
          <cell r="R7783"/>
          <cell r="S7783" t="str">
            <v/>
          </cell>
          <cell r="T7783"/>
          <cell r="U7783"/>
          <cell r="V7783" t="str">
            <v/>
          </cell>
        </row>
        <row r="7784">
          <cell r="A7784"/>
          <cell r="B7784" t="str">
            <v/>
          </cell>
          <cell r="C7784"/>
          <cell r="D7784" t="str">
            <v/>
          </cell>
          <cell r="E7784" t="str">
            <v/>
          </cell>
          <cell r="F7784" t="str">
            <v/>
          </cell>
          <cell r="G7784" t="str">
            <v/>
          </cell>
          <cell r="H7784" t="str">
            <v/>
          </cell>
          <cell r="I7784"/>
          <cell r="J7784"/>
          <cell r="K7784"/>
          <cell r="L7784"/>
          <cell r="M7784" t="str">
            <v/>
          </cell>
          <cell r="N7784"/>
          <cell r="O7784"/>
          <cell r="P7784"/>
          <cell r="Q7784" t="str">
            <v/>
          </cell>
          <cell r="R7784"/>
          <cell r="S7784" t="str">
            <v/>
          </cell>
          <cell r="T7784"/>
          <cell r="U7784"/>
          <cell r="V7784" t="str">
            <v/>
          </cell>
        </row>
        <row r="7785">
          <cell r="A7785"/>
          <cell r="B7785" t="str">
            <v/>
          </cell>
          <cell r="C7785"/>
          <cell r="D7785" t="str">
            <v/>
          </cell>
          <cell r="E7785" t="str">
            <v/>
          </cell>
          <cell r="F7785" t="str">
            <v/>
          </cell>
          <cell r="G7785" t="str">
            <v/>
          </cell>
          <cell r="H7785" t="str">
            <v/>
          </cell>
          <cell r="I7785"/>
          <cell r="J7785"/>
          <cell r="K7785"/>
          <cell r="L7785"/>
          <cell r="M7785" t="str">
            <v/>
          </cell>
          <cell r="N7785"/>
          <cell r="O7785"/>
          <cell r="P7785"/>
          <cell r="Q7785" t="str">
            <v/>
          </cell>
          <cell r="R7785"/>
          <cell r="S7785" t="str">
            <v/>
          </cell>
          <cell r="T7785"/>
          <cell r="U7785"/>
          <cell r="V7785" t="str">
            <v/>
          </cell>
        </row>
        <row r="7786">
          <cell r="A7786"/>
          <cell r="B7786" t="str">
            <v/>
          </cell>
          <cell r="C7786"/>
          <cell r="D7786" t="str">
            <v/>
          </cell>
          <cell r="E7786" t="str">
            <v/>
          </cell>
          <cell r="F7786" t="str">
            <v/>
          </cell>
          <cell r="G7786" t="str">
            <v/>
          </cell>
          <cell r="H7786" t="str">
            <v/>
          </cell>
          <cell r="I7786"/>
          <cell r="J7786"/>
          <cell r="K7786"/>
          <cell r="L7786"/>
          <cell r="M7786" t="str">
            <v/>
          </cell>
          <cell r="N7786"/>
          <cell r="O7786"/>
          <cell r="P7786"/>
          <cell r="Q7786" t="str">
            <v/>
          </cell>
          <cell r="R7786"/>
          <cell r="S7786" t="str">
            <v/>
          </cell>
          <cell r="T7786"/>
          <cell r="U7786"/>
          <cell r="V7786" t="str">
            <v/>
          </cell>
        </row>
        <row r="7787">
          <cell r="A7787"/>
          <cell r="B7787" t="str">
            <v/>
          </cell>
          <cell r="C7787"/>
          <cell r="D7787" t="str">
            <v/>
          </cell>
          <cell r="E7787" t="str">
            <v/>
          </cell>
          <cell r="F7787" t="str">
            <v/>
          </cell>
          <cell r="G7787" t="str">
            <v/>
          </cell>
          <cell r="H7787" t="str">
            <v/>
          </cell>
          <cell r="I7787"/>
          <cell r="J7787"/>
          <cell r="K7787"/>
          <cell r="L7787"/>
          <cell r="M7787" t="str">
            <v/>
          </cell>
          <cell r="N7787"/>
          <cell r="O7787"/>
          <cell r="P7787"/>
          <cell r="Q7787" t="str">
            <v/>
          </cell>
          <cell r="R7787"/>
          <cell r="S7787" t="str">
            <v/>
          </cell>
          <cell r="T7787"/>
          <cell r="U7787"/>
          <cell r="V7787" t="str">
            <v/>
          </cell>
        </row>
        <row r="7788">
          <cell r="A7788"/>
          <cell r="B7788" t="str">
            <v/>
          </cell>
          <cell r="C7788"/>
          <cell r="D7788" t="str">
            <v/>
          </cell>
          <cell r="E7788" t="str">
            <v/>
          </cell>
          <cell r="F7788" t="str">
            <v/>
          </cell>
          <cell r="G7788" t="str">
            <v/>
          </cell>
          <cell r="H7788" t="str">
            <v/>
          </cell>
          <cell r="I7788"/>
          <cell r="J7788"/>
          <cell r="K7788"/>
          <cell r="L7788"/>
          <cell r="M7788" t="str">
            <v/>
          </cell>
          <cell r="N7788"/>
          <cell r="O7788"/>
          <cell r="P7788"/>
          <cell r="Q7788" t="str">
            <v/>
          </cell>
          <cell r="R7788"/>
          <cell r="S7788" t="str">
            <v/>
          </cell>
          <cell r="T7788"/>
          <cell r="U7788"/>
          <cell r="V7788" t="str">
            <v/>
          </cell>
        </row>
        <row r="7789">
          <cell r="A7789"/>
          <cell r="B7789" t="str">
            <v/>
          </cell>
          <cell r="C7789"/>
          <cell r="D7789" t="str">
            <v/>
          </cell>
          <cell r="E7789" t="str">
            <v/>
          </cell>
          <cell r="F7789" t="str">
            <v/>
          </cell>
          <cell r="G7789" t="str">
            <v/>
          </cell>
          <cell r="H7789" t="str">
            <v/>
          </cell>
          <cell r="I7789"/>
          <cell r="J7789"/>
          <cell r="K7789"/>
          <cell r="L7789"/>
          <cell r="M7789" t="str">
            <v/>
          </cell>
          <cell r="N7789"/>
          <cell r="O7789"/>
          <cell r="P7789"/>
          <cell r="Q7789" t="str">
            <v/>
          </cell>
          <cell r="R7789"/>
          <cell r="S7789" t="str">
            <v/>
          </cell>
          <cell r="T7789"/>
          <cell r="U7789"/>
          <cell r="V7789" t="str">
            <v/>
          </cell>
        </row>
        <row r="7790">
          <cell r="A7790"/>
          <cell r="B7790" t="str">
            <v/>
          </cell>
          <cell r="C7790"/>
          <cell r="D7790" t="str">
            <v/>
          </cell>
          <cell r="E7790" t="str">
            <v/>
          </cell>
          <cell r="F7790" t="str">
            <v/>
          </cell>
          <cell r="G7790" t="str">
            <v/>
          </cell>
          <cell r="H7790" t="str">
            <v/>
          </cell>
          <cell r="I7790"/>
          <cell r="J7790"/>
          <cell r="K7790"/>
          <cell r="L7790"/>
          <cell r="M7790" t="str">
            <v/>
          </cell>
          <cell r="N7790"/>
          <cell r="O7790"/>
          <cell r="P7790"/>
          <cell r="Q7790" t="str">
            <v/>
          </cell>
          <cell r="R7790"/>
          <cell r="S7790" t="str">
            <v/>
          </cell>
          <cell r="T7790"/>
          <cell r="U7790"/>
          <cell r="V7790" t="str">
            <v/>
          </cell>
        </row>
        <row r="7791">
          <cell r="A7791"/>
          <cell r="B7791" t="str">
            <v/>
          </cell>
          <cell r="C7791"/>
          <cell r="D7791" t="str">
            <v/>
          </cell>
          <cell r="E7791" t="str">
            <v/>
          </cell>
          <cell r="F7791" t="str">
            <v/>
          </cell>
          <cell r="G7791" t="str">
            <v/>
          </cell>
          <cell r="H7791" t="str">
            <v/>
          </cell>
          <cell r="I7791"/>
          <cell r="J7791"/>
          <cell r="K7791"/>
          <cell r="L7791"/>
          <cell r="M7791" t="str">
            <v/>
          </cell>
          <cell r="N7791"/>
          <cell r="O7791"/>
          <cell r="P7791"/>
          <cell r="Q7791" t="str">
            <v/>
          </cell>
          <cell r="R7791"/>
          <cell r="S7791" t="str">
            <v/>
          </cell>
          <cell r="T7791"/>
          <cell r="U7791"/>
          <cell r="V7791" t="str">
            <v/>
          </cell>
        </row>
        <row r="7792">
          <cell r="A7792"/>
          <cell r="B7792" t="str">
            <v/>
          </cell>
          <cell r="C7792"/>
          <cell r="D7792" t="str">
            <v/>
          </cell>
          <cell r="E7792" t="str">
            <v/>
          </cell>
          <cell r="F7792" t="str">
            <v/>
          </cell>
          <cell r="G7792" t="str">
            <v/>
          </cell>
          <cell r="H7792" t="str">
            <v/>
          </cell>
          <cell r="I7792"/>
          <cell r="J7792"/>
          <cell r="K7792"/>
          <cell r="L7792"/>
          <cell r="M7792" t="str">
            <v/>
          </cell>
          <cell r="N7792"/>
          <cell r="O7792"/>
          <cell r="P7792"/>
          <cell r="Q7792" t="str">
            <v/>
          </cell>
          <cell r="R7792"/>
          <cell r="S7792" t="str">
            <v/>
          </cell>
          <cell r="T7792"/>
          <cell r="U7792"/>
          <cell r="V7792" t="str">
            <v/>
          </cell>
        </row>
        <row r="7793">
          <cell r="A7793"/>
          <cell r="B7793" t="str">
            <v/>
          </cell>
          <cell r="C7793"/>
          <cell r="D7793" t="str">
            <v>Tractor John Deere 8200</v>
          </cell>
          <cell r="E7793" t="str">
            <v>100JD</v>
          </cell>
          <cell r="F7793" t="str">
            <v>Coazucar S. A.</v>
          </cell>
          <cell r="G7793">
            <v>791060442</v>
          </cell>
          <cell r="H7793" t="str">
            <v/>
          </cell>
          <cell r="I7793"/>
          <cell r="J7793"/>
          <cell r="K7793"/>
          <cell r="L7793"/>
          <cell r="M7793" t="str">
            <v/>
          </cell>
          <cell r="N7793"/>
          <cell r="O7793"/>
          <cell r="P7793"/>
          <cell r="Q7793" t="str">
            <v/>
          </cell>
          <cell r="R7793"/>
          <cell r="S7793" t="str">
            <v/>
          </cell>
          <cell r="T7793"/>
          <cell r="U7793"/>
          <cell r="V7793" t="str">
            <v/>
          </cell>
        </row>
        <row r="7794">
          <cell r="A7794"/>
          <cell r="B7794" t="str">
            <v/>
          </cell>
          <cell r="C7794"/>
          <cell r="D7794" t="str">
            <v/>
          </cell>
          <cell r="E7794" t="str">
            <v/>
          </cell>
          <cell r="F7794" t="str">
            <v/>
          </cell>
          <cell r="G7794" t="str">
            <v/>
          </cell>
          <cell r="H7794" t="str">
            <v/>
          </cell>
          <cell r="I7794"/>
          <cell r="J7794"/>
          <cell r="K7794"/>
          <cell r="L7794"/>
          <cell r="M7794" t="str">
            <v/>
          </cell>
          <cell r="N7794"/>
          <cell r="O7794"/>
          <cell r="P7794"/>
          <cell r="Q7794" t="str">
            <v/>
          </cell>
          <cell r="R7794"/>
          <cell r="S7794" t="str">
            <v/>
          </cell>
          <cell r="T7794"/>
          <cell r="U7794"/>
          <cell r="V7794" t="str">
            <v/>
          </cell>
        </row>
        <row r="7795">
          <cell r="A7795"/>
          <cell r="B7795" t="str">
            <v/>
          </cell>
          <cell r="C7795"/>
          <cell r="D7795" t="str">
            <v/>
          </cell>
          <cell r="E7795" t="str">
            <v/>
          </cell>
          <cell r="F7795" t="str">
            <v/>
          </cell>
          <cell r="G7795" t="str">
            <v/>
          </cell>
          <cell r="H7795" t="str">
            <v/>
          </cell>
          <cell r="I7795"/>
          <cell r="J7795"/>
          <cell r="K7795"/>
          <cell r="L7795"/>
          <cell r="M7795" t="str">
            <v/>
          </cell>
          <cell r="N7795"/>
          <cell r="O7795"/>
          <cell r="P7795"/>
          <cell r="Q7795" t="str">
            <v/>
          </cell>
          <cell r="R7795"/>
          <cell r="S7795" t="str">
            <v/>
          </cell>
          <cell r="T7795"/>
          <cell r="U7795"/>
          <cell r="V7795" t="str">
            <v/>
          </cell>
        </row>
        <row r="7796">
          <cell r="A7796"/>
          <cell r="B7796" t="str">
            <v/>
          </cell>
          <cell r="C7796"/>
          <cell r="D7796" t="str">
            <v/>
          </cell>
          <cell r="E7796" t="str">
            <v/>
          </cell>
          <cell r="F7796" t="str">
            <v/>
          </cell>
          <cell r="G7796" t="str">
            <v/>
          </cell>
          <cell r="H7796" t="str">
            <v/>
          </cell>
          <cell r="I7796"/>
          <cell r="J7796"/>
          <cell r="K7796"/>
          <cell r="L7796"/>
          <cell r="M7796" t="str">
            <v/>
          </cell>
          <cell r="N7796"/>
          <cell r="O7796"/>
          <cell r="P7796"/>
          <cell r="Q7796" t="str">
            <v/>
          </cell>
          <cell r="R7796"/>
          <cell r="S7796" t="str">
            <v/>
          </cell>
          <cell r="T7796"/>
          <cell r="U7796"/>
          <cell r="V7796" t="str">
            <v/>
          </cell>
        </row>
        <row r="7797">
          <cell r="A7797"/>
          <cell r="B7797" t="str">
            <v/>
          </cell>
          <cell r="C7797"/>
          <cell r="D7797" t="str">
            <v/>
          </cell>
          <cell r="E7797" t="str">
            <v/>
          </cell>
          <cell r="F7797" t="str">
            <v/>
          </cell>
          <cell r="G7797" t="str">
            <v/>
          </cell>
          <cell r="H7797" t="str">
            <v/>
          </cell>
          <cell r="I7797"/>
          <cell r="J7797"/>
          <cell r="K7797"/>
          <cell r="L7797"/>
          <cell r="M7797" t="str">
            <v/>
          </cell>
          <cell r="N7797"/>
          <cell r="O7797"/>
          <cell r="P7797"/>
          <cell r="Q7797" t="str">
            <v/>
          </cell>
          <cell r="R7797"/>
          <cell r="S7797" t="str">
            <v/>
          </cell>
          <cell r="T7797"/>
          <cell r="U7797"/>
          <cell r="V7797" t="str">
            <v/>
          </cell>
        </row>
        <row r="7798">
          <cell r="A7798"/>
          <cell r="B7798" t="str">
            <v/>
          </cell>
          <cell r="C7798"/>
          <cell r="D7798" t="str">
            <v/>
          </cell>
          <cell r="E7798" t="str">
            <v/>
          </cell>
          <cell r="F7798" t="str">
            <v/>
          </cell>
          <cell r="G7798" t="str">
            <v/>
          </cell>
          <cell r="H7798" t="str">
            <v/>
          </cell>
          <cell r="I7798"/>
          <cell r="J7798"/>
          <cell r="K7798"/>
          <cell r="L7798"/>
          <cell r="M7798" t="str">
            <v/>
          </cell>
          <cell r="N7798"/>
          <cell r="O7798"/>
          <cell r="P7798"/>
          <cell r="Q7798" t="str">
            <v/>
          </cell>
          <cell r="R7798"/>
          <cell r="S7798" t="str">
            <v/>
          </cell>
          <cell r="T7798"/>
          <cell r="U7798"/>
          <cell r="V7798" t="str">
            <v/>
          </cell>
        </row>
        <row r="7799">
          <cell r="A7799"/>
          <cell r="B7799" t="str">
            <v/>
          </cell>
          <cell r="C7799"/>
          <cell r="D7799" t="str">
            <v/>
          </cell>
          <cell r="E7799" t="str">
            <v/>
          </cell>
          <cell r="F7799" t="str">
            <v/>
          </cell>
          <cell r="G7799" t="str">
            <v/>
          </cell>
          <cell r="H7799" t="str">
            <v/>
          </cell>
          <cell r="I7799"/>
          <cell r="J7799"/>
          <cell r="K7799"/>
          <cell r="L7799"/>
          <cell r="M7799" t="str">
            <v/>
          </cell>
          <cell r="N7799"/>
          <cell r="O7799"/>
          <cell r="P7799"/>
          <cell r="Q7799" t="str">
            <v/>
          </cell>
          <cell r="R7799"/>
          <cell r="S7799" t="str">
            <v/>
          </cell>
          <cell r="T7799"/>
          <cell r="U7799"/>
          <cell r="V7799" t="str">
            <v/>
          </cell>
        </row>
        <row r="7800">
          <cell r="A7800"/>
          <cell r="B7800" t="str">
            <v/>
          </cell>
          <cell r="C7800"/>
          <cell r="D7800" t="str">
            <v/>
          </cell>
          <cell r="E7800" t="str">
            <v/>
          </cell>
          <cell r="F7800" t="str">
            <v/>
          </cell>
          <cell r="G7800" t="str">
            <v/>
          </cell>
          <cell r="H7800" t="str">
            <v/>
          </cell>
          <cell r="I7800"/>
          <cell r="J7800"/>
          <cell r="K7800"/>
          <cell r="L7800"/>
          <cell r="M7800" t="str">
            <v/>
          </cell>
          <cell r="N7800"/>
          <cell r="O7800"/>
          <cell r="P7800"/>
          <cell r="Q7800" t="str">
            <v/>
          </cell>
          <cell r="R7800"/>
          <cell r="S7800" t="str">
            <v/>
          </cell>
          <cell r="T7800"/>
          <cell r="U7800"/>
          <cell r="V7800" t="str">
            <v/>
          </cell>
        </row>
        <row r="7801">
          <cell r="A7801"/>
          <cell r="B7801" t="str">
            <v/>
          </cell>
          <cell r="C7801"/>
          <cell r="D7801" t="str">
            <v/>
          </cell>
          <cell r="E7801" t="str">
            <v/>
          </cell>
          <cell r="F7801" t="str">
            <v/>
          </cell>
          <cell r="G7801" t="str">
            <v/>
          </cell>
          <cell r="H7801" t="str">
            <v/>
          </cell>
          <cell r="I7801"/>
          <cell r="J7801"/>
          <cell r="K7801"/>
          <cell r="L7801"/>
          <cell r="M7801" t="str">
            <v/>
          </cell>
          <cell r="N7801"/>
          <cell r="O7801"/>
          <cell r="P7801"/>
          <cell r="Q7801" t="str">
            <v/>
          </cell>
          <cell r="R7801"/>
          <cell r="S7801" t="str">
            <v/>
          </cell>
          <cell r="T7801"/>
          <cell r="U7801"/>
          <cell r="V7801" t="str">
            <v/>
          </cell>
        </row>
        <row r="7802">
          <cell r="A7802"/>
          <cell r="B7802" t="str">
            <v/>
          </cell>
          <cell r="C7802"/>
          <cell r="D7802" t="str">
            <v/>
          </cell>
          <cell r="E7802" t="str">
            <v/>
          </cell>
          <cell r="F7802" t="str">
            <v/>
          </cell>
          <cell r="G7802" t="str">
            <v/>
          </cell>
          <cell r="H7802" t="str">
            <v/>
          </cell>
          <cell r="I7802"/>
          <cell r="J7802"/>
          <cell r="K7802"/>
          <cell r="L7802"/>
          <cell r="M7802" t="str">
            <v/>
          </cell>
          <cell r="N7802"/>
          <cell r="O7802"/>
          <cell r="P7802"/>
          <cell r="Q7802" t="str">
            <v/>
          </cell>
          <cell r="R7802"/>
          <cell r="S7802" t="str">
            <v/>
          </cell>
          <cell r="T7802"/>
          <cell r="U7802"/>
          <cell r="V7802" t="str">
            <v/>
          </cell>
        </row>
        <row r="7803">
          <cell r="A7803"/>
          <cell r="B7803" t="str">
            <v/>
          </cell>
          <cell r="C7803"/>
          <cell r="D7803" t="str">
            <v/>
          </cell>
          <cell r="E7803" t="str">
            <v/>
          </cell>
          <cell r="F7803" t="str">
            <v/>
          </cell>
          <cell r="G7803" t="str">
            <v/>
          </cell>
          <cell r="H7803" t="str">
            <v/>
          </cell>
          <cell r="I7803"/>
          <cell r="J7803"/>
          <cell r="K7803"/>
          <cell r="L7803"/>
          <cell r="M7803" t="str">
            <v/>
          </cell>
          <cell r="N7803"/>
          <cell r="O7803"/>
          <cell r="P7803"/>
          <cell r="Q7803" t="str">
            <v/>
          </cell>
          <cell r="R7803"/>
          <cell r="S7803" t="str">
            <v/>
          </cell>
          <cell r="T7803"/>
          <cell r="U7803"/>
          <cell r="V7803" t="str">
            <v/>
          </cell>
        </row>
        <row r="7804">
          <cell r="A7804"/>
          <cell r="B7804" t="str">
            <v/>
          </cell>
          <cell r="C7804"/>
          <cell r="D7804" t="str">
            <v/>
          </cell>
          <cell r="E7804" t="str">
            <v/>
          </cell>
          <cell r="F7804" t="str">
            <v/>
          </cell>
          <cell r="G7804" t="str">
            <v/>
          </cell>
          <cell r="H7804" t="str">
            <v/>
          </cell>
          <cell r="I7804"/>
          <cell r="J7804"/>
          <cell r="K7804"/>
          <cell r="L7804"/>
          <cell r="M7804" t="str">
            <v/>
          </cell>
          <cell r="N7804"/>
          <cell r="O7804"/>
          <cell r="P7804"/>
          <cell r="Q7804" t="str">
            <v/>
          </cell>
          <cell r="R7804"/>
          <cell r="S7804" t="str">
            <v/>
          </cell>
          <cell r="T7804"/>
          <cell r="U7804"/>
          <cell r="V7804" t="str">
            <v/>
          </cell>
        </row>
        <row r="7805">
          <cell r="A7805"/>
          <cell r="B7805" t="str">
            <v/>
          </cell>
          <cell r="C7805"/>
          <cell r="D7805" t="str">
            <v/>
          </cell>
          <cell r="E7805" t="str">
            <v/>
          </cell>
          <cell r="F7805" t="str">
            <v/>
          </cell>
          <cell r="G7805" t="str">
            <v/>
          </cell>
          <cell r="H7805" t="str">
            <v/>
          </cell>
          <cell r="I7805"/>
          <cell r="J7805"/>
          <cell r="K7805"/>
          <cell r="L7805"/>
          <cell r="M7805" t="str">
            <v/>
          </cell>
          <cell r="N7805"/>
          <cell r="O7805"/>
          <cell r="P7805"/>
          <cell r="Q7805" t="str">
            <v/>
          </cell>
          <cell r="R7805"/>
          <cell r="S7805" t="str">
            <v/>
          </cell>
          <cell r="T7805"/>
          <cell r="U7805"/>
          <cell r="V7805" t="str">
            <v/>
          </cell>
        </row>
        <row r="7806">
          <cell r="A7806"/>
          <cell r="B7806" t="str">
            <v/>
          </cell>
          <cell r="C7806"/>
          <cell r="D7806" t="str">
            <v/>
          </cell>
          <cell r="E7806" t="str">
            <v/>
          </cell>
          <cell r="F7806" t="str">
            <v/>
          </cell>
          <cell r="G7806" t="str">
            <v/>
          </cell>
          <cell r="H7806" t="str">
            <v/>
          </cell>
          <cell r="I7806"/>
          <cell r="J7806"/>
          <cell r="K7806"/>
          <cell r="L7806"/>
          <cell r="M7806" t="str">
            <v/>
          </cell>
          <cell r="N7806"/>
          <cell r="O7806"/>
          <cell r="P7806"/>
          <cell r="Q7806" t="str">
            <v/>
          </cell>
          <cell r="R7806"/>
          <cell r="S7806" t="str">
            <v/>
          </cell>
          <cell r="T7806"/>
          <cell r="U7806"/>
          <cell r="V7806" t="str">
            <v/>
          </cell>
        </row>
        <row r="7807">
          <cell r="A7807"/>
          <cell r="B7807" t="str">
            <v/>
          </cell>
          <cell r="C7807"/>
          <cell r="D7807" t="str">
            <v/>
          </cell>
          <cell r="E7807" t="str">
            <v/>
          </cell>
          <cell r="F7807" t="str">
            <v/>
          </cell>
          <cell r="G7807" t="str">
            <v/>
          </cell>
          <cell r="H7807" t="str">
            <v/>
          </cell>
          <cell r="I7807"/>
          <cell r="J7807"/>
          <cell r="K7807"/>
          <cell r="L7807"/>
          <cell r="M7807" t="str">
            <v/>
          </cell>
          <cell r="N7807"/>
          <cell r="O7807"/>
          <cell r="P7807"/>
          <cell r="Q7807" t="str">
            <v/>
          </cell>
          <cell r="R7807"/>
          <cell r="S7807" t="str">
            <v/>
          </cell>
          <cell r="T7807"/>
          <cell r="U7807"/>
          <cell r="V7807" t="str">
            <v/>
          </cell>
        </row>
        <row r="7808">
          <cell r="A7808"/>
          <cell r="B7808" t="str">
            <v/>
          </cell>
          <cell r="C7808"/>
          <cell r="D7808" t="str">
            <v/>
          </cell>
          <cell r="E7808" t="str">
            <v/>
          </cell>
          <cell r="F7808" t="str">
            <v/>
          </cell>
          <cell r="G7808" t="str">
            <v/>
          </cell>
          <cell r="H7808" t="str">
            <v/>
          </cell>
          <cell r="I7808"/>
          <cell r="J7808"/>
          <cell r="K7808"/>
          <cell r="L7808"/>
          <cell r="M7808" t="str">
            <v/>
          </cell>
          <cell r="N7808"/>
          <cell r="O7808"/>
          <cell r="P7808"/>
          <cell r="Q7808" t="str">
            <v/>
          </cell>
          <cell r="R7808"/>
          <cell r="S7808" t="str">
            <v/>
          </cell>
          <cell r="T7808"/>
          <cell r="U7808"/>
          <cell r="V7808" t="str">
            <v/>
          </cell>
        </row>
        <row r="7809">
          <cell r="A7809"/>
          <cell r="B7809" t="str">
            <v/>
          </cell>
          <cell r="C7809"/>
          <cell r="D7809" t="str">
            <v/>
          </cell>
          <cell r="E7809" t="str">
            <v/>
          </cell>
          <cell r="F7809" t="str">
            <v/>
          </cell>
          <cell r="G7809" t="str">
            <v/>
          </cell>
          <cell r="H7809" t="str">
            <v/>
          </cell>
          <cell r="I7809"/>
          <cell r="J7809"/>
          <cell r="K7809"/>
          <cell r="L7809"/>
          <cell r="M7809" t="str">
            <v/>
          </cell>
          <cell r="N7809"/>
          <cell r="O7809"/>
          <cell r="P7809"/>
          <cell r="Q7809" t="str">
            <v/>
          </cell>
          <cell r="R7809"/>
          <cell r="S7809" t="str">
            <v/>
          </cell>
          <cell r="T7809"/>
          <cell r="U7809"/>
          <cell r="V7809" t="str">
            <v/>
          </cell>
        </row>
        <row r="7810">
          <cell r="A7810"/>
          <cell r="B7810" t="str">
            <v/>
          </cell>
          <cell r="C7810"/>
          <cell r="D7810" t="str">
            <v/>
          </cell>
          <cell r="E7810" t="str">
            <v/>
          </cell>
          <cell r="F7810" t="str">
            <v/>
          </cell>
          <cell r="G7810" t="str">
            <v/>
          </cell>
          <cell r="H7810" t="str">
            <v/>
          </cell>
          <cell r="I7810"/>
          <cell r="J7810"/>
          <cell r="K7810"/>
          <cell r="L7810"/>
          <cell r="M7810" t="str">
            <v/>
          </cell>
          <cell r="N7810"/>
          <cell r="O7810"/>
          <cell r="P7810"/>
          <cell r="Q7810" t="str">
            <v/>
          </cell>
          <cell r="R7810"/>
          <cell r="S7810" t="str">
            <v/>
          </cell>
          <cell r="T7810"/>
          <cell r="U7810"/>
          <cell r="V7810" t="str">
            <v/>
          </cell>
        </row>
        <row r="7811">
          <cell r="A7811"/>
          <cell r="B7811" t="str">
            <v/>
          </cell>
          <cell r="C7811"/>
          <cell r="D7811" t="str">
            <v/>
          </cell>
          <cell r="E7811" t="str">
            <v/>
          </cell>
          <cell r="F7811" t="str">
            <v/>
          </cell>
          <cell r="G7811" t="str">
            <v/>
          </cell>
          <cell r="H7811" t="str">
            <v/>
          </cell>
          <cell r="I7811"/>
          <cell r="J7811"/>
          <cell r="K7811"/>
          <cell r="L7811"/>
          <cell r="M7811" t="str">
            <v/>
          </cell>
          <cell r="N7811"/>
          <cell r="O7811"/>
          <cell r="P7811"/>
          <cell r="Q7811" t="str">
            <v/>
          </cell>
          <cell r="R7811"/>
          <cell r="S7811" t="str">
            <v/>
          </cell>
          <cell r="T7811"/>
          <cell r="U7811"/>
          <cell r="V7811" t="str">
            <v/>
          </cell>
        </row>
        <row r="7812">
          <cell r="A7812"/>
          <cell r="B7812" t="str">
            <v/>
          </cell>
          <cell r="C7812"/>
          <cell r="D7812" t="str">
            <v/>
          </cell>
          <cell r="E7812" t="str">
            <v/>
          </cell>
          <cell r="F7812" t="str">
            <v/>
          </cell>
          <cell r="G7812" t="str">
            <v/>
          </cell>
          <cell r="H7812" t="str">
            <v/>
          </cell>
          <cell r="I7812"/>
          <cell r="J7812"/>
          <cell r="K7812"/>
          <cell r="L7812"/>
          <cell r="M7812" t="str">
            <v/>
          </cell>
          <cell r="N7812"/>
          <cell r="O7812"/>
          <cell r="P7812"/>
          <cell r="Q7812" t="str">
            <v/>
          </cell>
          <cell r="R7812"/>
          <cell r="S7812" t="str">
            <v/>
          </cell>
          <cell r="T7812"/>
          <cell r="U7812"/>
          <cell r="V7812" t="str">
            <v/>
          </cell>
        </row>
        <row r="7813">
          <cell r="A7813"/>
          <cell r="B7813" t="str">
            <v/>
          </cell>
          <cell r="C7813"/>
          <cell r="D7813" t="str">
            <v/>
          </cell>
          <cell r="E7813" t="str">
            <v/>
          </cell>
          <cell r="F7813" t="str">
            <v/>
          </cell>
          <cell r="G7813" t="str">
            <v/>
          </cell>
          <cell r="H7813" t="str">
            <v/>
          </cell>
          <cell r="I7813"/>
          <cell r="J7813"/>
          <cell r="K7813"/>
          <cell r="L7813"/>
          <cell r="M7813" t="str">
            <v/>
          </cell>
          <cell r="N7813"/>
          <cell r="O7813"/>
          <cell r="P7813"/>
          <cell r="Q7813" t="str">
            <v/>
          </cell>
          <cell r="R7813"/>
          <cell r="S7813" t="str">
            <v/>
          </cell>
          <cell r="T7813"/>
          <cell r="U7813"/>
          <cell r="V7813" t="str">
            <v/>
          </cell>
        </row>
        <row r="7814">
          <cell r="A7814"/>
          <cell r="B7814" t="str">
            <v/>
          </cell>
          <cell r="C7814"/>
          <cell r="D7814" t="str">
            <v/>
          </cell>
          <cell r="E7814" t="str">
            <v/>
          </cell>
          <cell r="F7814" t="str">
            <v/>
          </cell>
          <cell r="G7814" t="str">
            <v/>
          </cell>
          <cell r="H7814" t="str">
            <v/>
          </cell>
          <cell r="I7814"/>
          <cell r="J7814"/>
          <cell r="K7814"/>
          <cell r="L7814"/>
          <cell r="M7814" t="str">
            <v/>
          </cell>
          <cell r="N7814"/>
          <cell r="O7814"/>
          <cell r="P7814"/>
          <cell r="Q7814" t="str">
            <v/>
          </cell>
          <cell r="R7814"/>
          <cell r="S7814" t="str">
            <v/>
          </cell>
          <cell r="T7814"/>
          <cell r="U7814"/>
          <cell r="V7814" t="str">
            <v/>
          </cell>
        </row>
        <row r="7815">
          <cell r="A7815"/>
          <cell r="B7815" t="str">
            <v/>
          </cell>
          <cell r="C7815"/>
          <cell r="D7815" t="str">
            <v/>
          </cell>
          <cell r="E7815" t="str">
            <v/>
          </cell>
          <cell r="F7815" t="str">
            <v/>
          </cell>
          <cell r="G7815" t="str">
            <v/>
          </cell>
          <cell r="H7815" t="str">
            <v/>
          </cell>
          <cell r="I7815"/>
          <cell r="J7815"/>
          <cell r="K7815"/>
          <cell r="L7815"/>
          <cell r="M7815" t="str">
            <v/>
          </cell>
          <cell r="N7815"/>
          <cell r="O7815"/>
          <cell r="P7815"/>
          <cell r="Q7815" t="str">
            <v/>
          </cell>
          <cell r="R7815"/>
          <cell r="S7815" t="str">
            <v/>
          </cell>
          <cell r="T7815"/>
          <cell r="U7815"/>
          <cell r="V7815" t="str">
            <v/>
          </cell>
        </row>
        <row r="7816">
          <cell r="A7816"/>
          <cell r="B7816" t="str">
            <v/>
          </cell>
          <cell r="C7816"/>
          <cell r="D7816" t="str">
            <v/>
          </cell>
          <cell r="E7816" t="str">
            <v/>
          </cell>
          <cell r="F7816" t="str">
            <v/>
          </cell>
          <cell r="G7816" t="str">
            <v/>
          </cell>
          <cell r="H7816" t="str">
            <v/>
          </cell>
          <cell r="I7816"/>
          <cell r="J7816"/>
          <cell r="K7816"/>
          <cell r="L7816"/>
          <cell r="M7816" t="str">
            <v/>
          </cell>
          <cell r="N7816"/>
          <cell r="O7816"/>
          <cell r="P7816"/>
          <cell r="Q7816" t="str">
            <v/>
          </cell>
          <cell r="R7816"/>
          <cell r="S7816" t="str">
            <v/>
          </cell>
          <cell r="T7816"/>
          <cell r="U7816"/>
          <cell r="V7816" t="str">
            <v/>
          </cell>
        </row>
        <row r="7817">
          <cell r="A7817"/>
          <cell r="B7817" t="str">
            <v/>
          </cell>
          <cell r="C7817"/>
          <cell r="D7817" t="str">
            <v/>
          </cell>
          <cell r="E7817" t="str">
            <v/>
          </cell>
          <cell r="F7817" t="str">
            <v/>
          </cell>
          <cell r="G7817" t="str">
            <v/>
          </cell>
          <cell r="H7817" t="str">
            <v/>
          </cell>
          <cell r="I7817"/>
          <cell r="J7817"/>
          <cell r="K7817"/>
          <cell r="L7817"/>
          <cell r="M7817" t="str">
            <v/>
          </cell>
          <cell r="N7817"/>
          <cell r="O7817"/>
          <cell r="P7817"/>
          <cell r="Q7817" t="str">
            <v/>
          </cell>
          <cell r="R7817"/>
          <cell r="S7817" t="str">
            <v/>
          </cell>
          <cell r="T7817"/>
          <cell r="U7817"/>
          <cell r="V7817" t="str">
            <v/>
          </cell>
        </row>
        <row r="7818">
          <cell r="A7818"/>
          <cell r="B7818" t="str">
            <v/>
          </cell>
          <cell r="C7818"/>
          <cell r="D7818" t="str">
            <v/>
          </cell>
          <cell r="E7818" t="str">
            <v/>
          </cell>
          <cell r="F7818" t="str">
            <v/>
          </cell>
          <cell r="G7818" t="str">
            <v/>
          </cell>
          <cell r="H7818" t="str">
            <v/>
          </cell>
          <cell r="I7818"/>
          <cell r="J7818"/>
          <cell r="K7818"/>
          <cell r="L7818"/>
          <cell r="M7818" t="str">
            <v/>
          </cell>
          <cell r="N7818"/>
          <cell r="O7818"/>
          <cell r="P7818"/>
          <cell r="Q7818" t="str">
            <v/>
          </cell>
          <cell r="R7818"/>
          <cell r="S7818" t="str">
            <v/>
          </cell>
          <cell r="T7818"/>
          <cell r="U7818"/>
          <cell r="V7818" t="str">
            <v/>
          </cell>
        </row>
        <row r="7819">
          <cell r="A7819"/>
          <cell r="B7819" t="str">
            <v/>
          </cell>
          <cell r="C7819"/>
          <cell r="D7819" t="str">
            <v/>
          </cell>
          <cell r="E7819" t="str">
            <v/>
          </cell>
          <cell r="F7819" t="str">
            <v/>
          </cell>
          <cell r="G7819" t="str">
            <v/>
          </cell>
          <cell r="H7819" t="str">
            <v/>
          </cell>
          <cell r="I7819"/>
          <cell r="J7819"/>
          <cell r="K7819"/>
          <cell r="L7819"/>
          <cell r="M7819" t="str">
            <v/>
          </cell>
          <cell r="N7819"/>
          <cell r="O7819"/>
          <cell r="P7819"/>
          <cell r="Q7819" t="str">
            <v/>
          </cell>
          <cell r="R7819"/>
          <cell r="S7819" t="str">
            <v/>
          </cell>
          <cell r="T7819"/>
          <cell r="U7819"/>
          <cell r="V7819" t="str">
            <v/>
          </cell>
        </row>
        <row r="7820">
          <cell r="A7820"/>
          <cell r="B7820" t="str">
            <v/>
          </cell>
          <cell r="C7820"/>
          <cell r="D7820" t="str">
            <v/>
          </cell>
          <cell r="E7820" t="str">
            <v/>
          </cell>
          <cell r="F7820" t="str">
            <v/>
          </cell>
          <cell r="G7820" t="str">
            <v/>
          </cell>
          <cell r="H7820" t="str">
            <v/>
          </cell>
          <cell r="I7820"/>
          <cell r="J7820"/>
          <cell r="K7820"/>
          <cell r="L7820"/>
          <cell r="M7820" t="str">
            <v/>
          </cell>
          <cell r="N7820"/>
          <cell r="O7820"/>
          <cell r="P7820"/>
          <cell r="Q7820" t="str">
            <v/>
          </cell>
          <cell r="R7820"/>
          <cell r="S7820" t="str">
            <v/>
          </cell>
          <cell r="T7820"/>
          <cell r="U7820"/>
          <cell r="V7820" t="str">
            <v/>
          </cell>
        </row>
        <row r="7821">
          <cell r="A7821"/>
          <cell r="B7821" t="str">
            <v/>
          </cell>
          <cell r="C7821"/>
          <cell r="D7821" t="str">
            <v/>
          </cell>
          <cell r="E7821" t="str">
            <v/>
          </cell>
          <cell r="F7821" t="str">
            <v/>
          </cell>
          <cell r="G7821" t="str">
            <v/>
          </cell>
          <cell r="H7821" t="str">
            <v/>
          </cell>
          <cell r="I7821"/>
          <cell r="J7821"/>
          <cell r="K7821"/>
          <cell r="L7821"/>
          <cell r="M7821" t="str">
            <v/>
          </cell>
          <cell r="N7821"/>
          <cell r="O7821"/>
          <cell r="P7821"/>
          <cell r="Q7821" t="str">
            <v/>
          </cell>
          <cell r="R7821"/>
          <cell r="S7821" t="str">
            <v/>
          </cell>
          <cell r="T7821"/>
          <cell r="U7821"/>
          <cell r="V7821" t="str">
            <v/>
          </cell>
        </row>
        <row r="7822">
          <cell r="A7822"/>
          <cell r="B7822" t="str">
            <v/>
          </cell>
          <cell r="C7822"/>
          <cell r="D7822" t="str">
            <v/>
          </cell>
          <cell r="E7822" t="str">
            <v/>
          </cell>
          <cell r="F7822" t="str">
            <v/>
          </cell>
          <cell r="G7822" t="str">
            <v/>
          </cell>
          <cell r="H7822" t="str">
            <v/>
          </cell>
          <cell r="I7822"/>
          <cell r="J7822"/>
          <cell r="K7822"/>
          <cell r="L7822"/>
          <cell r="M7822" t="str">
            <v/>
          </cell>
          <cell r="N7822"/>
          <cell r="O7822"/>
          <cell r="P7822"/>
          <cell r="Q7822" t="str">
            <v/>
          </cell>
          <cell r="R7822"/>
          <cell r="S7822" t="str">
            <v/>
          </cell>
          <cell r="T7822"/>
          <cell r="U7822"/>
          <cell r="V7822" t="str">
            <v/>
          </cell>
        </row>
        <row r="7823">
          <cell r="A7823"/>
          <cell r="B7823" t="str">
            <v/>
          </cell>
          <cell r="C7823"/>
          <cell r="D7823" t="str">
            <v/>
          </cell>
          <cell r="E7823" t="str">
            <v/>
          </cell>
          <cell r="F7823" t="str">
            <v/>
          </cell>
          <cell r="G7823" t="str">
            <v/>
          </cell>
          <cell r="H7823" t="str">
            <v/>
          </cell>
          <cell r="I7823"/>
          <cell r="J7823"/>
          <cell r="K7823"/>
          <cell r="L7823"/>
          <cell r="M7823" t="str">
            <v/>
          </cell>
          <cell r="N7823"/>
          <cell r="O7823"/>
          <cell r="P7823"/>
          <cell r="Q7823" t="str">
            <v/>
          </cell>
          <cell r="R7823"/>
          <cell r="S7823" t="str">
            <v/>
          </cell>
          <cell r="T7823"/>
          <cell r="U7823"/>
          <cell r="V7823" t="str">
            <v/>
          </cell>
        </row>
        <row r="7824">
          <cell r="A7824"/>
          <cell r="B7824" t="str">
            <v/>
          </cell>
          <cell r="C7824"/>
          <cell r="D7824" t="str">
            <v/>
          </cell>
          <cell r="E7824" t="str">
            <v/>
          </cell>
          <cell r="F7824" t="str">
            <v/>
          </cell>
          <cell r="G7824" t="str">
            <v/>
          </cell>
          <cell r="H7824" t="str">
            <v/>
          </cell>
          <cell r="I7824"/>
          <cell r="J7824"/>
          <cell r="K7824"/>
          <cell r="L7824"/>
          <cell r="M7824" t="str">
            <v/>
          </cell>
          <cell r="N7824"/>
          <cell r="O7824"/>
          <cell r="P7824"/>
          <cell r="Q7824" t="str">
            <v/>
          </cell>
          <cell r="R7824"/>
          <cell r="S7824" t="str">
            <v/>
          </cell>
          <cell r="T7824"/>
          <cell r="U7824"/>
          <cell r="V7824" t="str">
            <v/>
          </cell>
        </row>
        <row r="7825">
          <cell r="A7825"/>
          <cell r="B7825" t="str">
            <v/>
          </cell>
          <cell r="C7825"/>
          <cell r="D7825" t="str">
            <v/>
          </cell>
          <cell r="E7825" t="str">
            <v/>
          </cell>
          <cell r="F7825" t="str">
            <v/>
          </cell>
          <cell r="G7825" t="str">
            <v/>
          </cell>
          <cell r="H7825" t="str">
            <v/>
          </cell>
          <cell r="I7825"/>
          <cell r="J7825"/>
          <cell r="K7825"/>
          <cell r="L7825"/>
          <cell r="M7825" t="str">
            <v/>
          </cell>
          <cell r="N7825"/>
          <cell r="O7825"/>
          <cell r="P7825"/>
          <cell r="Q7825" t="str">
            <v/>
          </cell>
          <cell r="R7825"/>
          <cell r="S7825" t="str">
            <v/>
          </cell>
          <cell r="T7825"/>
          <cell r="U7825"/>
          <cell r="V7825" t="str">
            <v/>
          </cell>
        </row>
        <row r="7826">
          <cell r="A7826"/>
          <cell r="B7826" t="str">
            <v/>
          </cell>
          <cell r="C7826"/>
          <cell r="D7826" t="str">
            <v/>
          </cell>
          <cell r="E7826" t="str">
            <v/>
          </cell>
          <cell r="F7826" t="str">
            <v/>
          </cell>
          <cell r="G7826" t="str">
            <v/>
          </cell>
          <cell r="H7826" t="str">
            <v/>
          </cell>
          <cell r="I7826"/>
          <cell r="J7826"/>
          <cell r="K7826"/>
          <cell r="L7826"/>
          <cell r="M7826" t="str">
            <v/>
          </cell>
          <cell r="N7826"/>
          <cell r="O7826"/>
          <cell r="P7826"/>
          <cell r="Q7826" t="str">
            <v/>
          </cell>
          <cell r="R7826"/>
          <cell r="S7826" t="str">
            <v/>
          </cell>
          <cell r="T7826"/>
          <cell r="U7826"/>
          <cell r="V7826" t="str">
            <v/>
          </cell>
        </row>
        <row r="7827">
          <cell r="A7827"/>
          <cell r="B7827" t="str">
            <v/>
          </cell>
          <cell r="C7827"/>
          <cell r="D7827" t="str">
            <v/>
          </cell>
          <cell r="E7827" t="str">
            <v/>
          </cell>
          <cell r="F7827" t="str">
            <v/>
          </cell>
          <cell r="G7827" t="str">
            <v/>
          </cell>
          <cell r="H7827" t="str">
            <v/>
          </cell>
          <cell r="I7827"/>
          <cell r="J7827"/>
          <cell r="K7827"/>
          <cell r="L7827"/>
          <cell r="M7827" t="str">
            <v/>
          </cell>
          <cell r="N7827"/>
          <cell r="O7827"/>
          <cell r="P7827"/>
          <cell r="Q7827" t="str">
            <v/>
          </cell>
          <cell r="R7827"/>
          <cell r="S7827" t="str">
            <v/>
          </cell>
          <cell r="T7827"/>
          <cell r="U7827"/>
          <cell r="V7827" t="str">
            <v/>
          </cell>
        </row>
        <row r="7828">
          <cell r="A7828"/>
          <cell r="B7828" t="str">
            <v/>
          </cell>
          <cell r="C7828"/>
          <cell r="D7828" t="str">
            <v/>
          </cell>
          <cell r="E7828" t="str">
            <v/>
          </cell>
          <cell r="F7828" t="str">
            <v/>
          </cell>
          <cell r="G7828" t="str">
            <v/>
          </cell>
          <cell r="H7828" t="str">
            <v/>
          </cell>
          <cell r="I7828"/>
          <cell r="J7828"/>
          <cell r="K7828"/>
          <cell r="L7828"/>
          <cell r="M7828" t="str">
            <v/>
          </cell>
          <cell r="N7828"/>
          <cell r="O7828"/>
          <cell r="P7828"/>
          <cell r="Q7828" t="str">
            <v/>
          </cell>
          <cell r="R7828"/>
          <cell r="S7828" t="str">
            <v/>
          </cell>
          <cell r="T7828"/>
          <cell r="U7828"/>
          <cell r="V7828" t="str">
            <v/>
          </cell>
        </row>
        <row r="7829">
          <cell r="A7829"/>
          <cell r="B7829" t="str">
            <v/>
          </cell>
          <cell r="C7829"/>
          <cell r="D7829" t="str">
            <v/>
          </cell>
          <cell r="E7829" t="str">
            <v/>
          </cell>
          <cell r="F7829" t="str">
            <v/>
          </cell>
          <cell r="G7829" t="str">
            <v/>
          </cell>
          <cell r="H7829" t="str">
            <v/>
          </cell>
          <cell r="I7829"/>
          <cell r="J7829"/>
          <cell r="K7829"/>
          <cell r="L7829"/>
          <cell r="M7829" t="str">
            <v/>
          </cell>
          <cell r="N7829"/>
          <cell r="O7829"/>
          <cell r="P7829"/>
          <cell r="Q7829" t="str">
            <v/>
          </cell>
          <cell r="R7829"/>
          <cell r="S7829" t="str">
            <v/>
          </cell>
          <cell r="T7829"/>
          <cell r="U7829"/>
          <cell r="V7829" t="str">
            <v/>
          </cell>
        </row>
        <row r="7830">
          <cell r="A7830"/>
          <cell r="B7830" t="str">
            <v/>
          </cell>
          <cell r="C7830"/>
          <cell r="D7830" t="str">
            <v/>
          </cell>
          <cell r="E7830" t="str">
            <v/>
          </cell>
          <cell r="F7830" t="str">
            <v/>
          </cell>
          <cell r="G7830" t="str">
            <v/>
          </cell>
          <cell r="H7830" t="str">
            <v/>
          </cell>
          <cell r="I7830"/>
          <cell r="J7830"/>
          <cell r="K7830"/>
          <cell r="L7830"/>
          <cell r="M7830" t="str">
            <v/>
          </cell>
          <cell r="N7830"/>
          <cell r="O7830"/>
          <cell r="P7830"/>
          <cell r="Q7830" t="str">
            <v/>
          </cell>
          <cell r="R7830"/>
          <cell r="S7830" t="str">
            <v/>
          </cell>
          <cell r="T7830"/>
          <cell r="U7830"/>
          <cell r="V7830" t="str">
            <v/>
          </cell>
        </row>
        <row r="7831">
          <cell r="A7831"/>
          <cell r="B7831" t="str">
            <v/>
          </cell>
          <cell r="C7831"/>
          <cell r="D7831" t="str">
            <v/>
          </cell>
          <cell r="E7831" t="str">
            <v/>
          </cell>
          <cell r="F7831" t="str">
            <v/>
          </cell>
          <cell r="G7831" t="str">
            <v/>
          </cell>
          <cell r="H7831" t="str">
            <v/>
          </cell>
          <cell r="I7831"/>
          <cell r="J7831"/>
          <cell r="K7831"/>
          <cell r="L7831"/>
          <cell r="M7831" t="str">
            <v/>
          </cell>
          <cell r="N7831"/>
          <cell r="O7831"/>
          <cell r="P7831"/>
          <cell r="Q7831" t="str">
            <v/>
          </cell>
          <cell r="R7831"/>
          <cell r="S7831" t="str">
            <v/>
          </cell>
          <cell r="T7831"/>
          <cell r="U7831"/>
          <cell r="V7831" t="str">
            <v/>
          </cell>
        </row>
        <row r="7832">
          <cell r="A7832"/>
          <cell r="B7832" t="str">
            <v/>
          </cell>
          <cell r="C7832"/>
          <cell r="D7832" t="str">
            <v/>
          </cell>
          <cell r="E7832" t="str">
            <v/>
          </cell>
          <cell r="F7832" t="str">
            <v/>
          </cell>
          <cell r="G7832" t="str">
            <v/>
          </cell>
          <cell r="H7832" t="str">
            <v/>
          </cell>
          <cell r="I7832"/>
          <cell r="J7832"/>
          <cell r="K7832"/>
          <cell r="L7832"/>
          <cell r="M7832" t="str">
            <v/>
          </cell>
          <cell r="N7832"/>
          <cell r="O7832"/>
          <cell r="P7832"/>
          <cell r="Q7832" t="str">
            <v/>
          </cell>
          <cell r="R7832"/>
          <cell r="S7832" t="str">
            <v/>
          </cell>
          <cell r="T7832"/>
          <cell r="U7832"/>
          <cell r="V7832" t="str">
            <v/>
          </cell>
        </row>
        <row r="7833">
          <cell r="A7833"/>
          <cell r="B7833" t="str">
            <v/>
          </cell>
          <cell r="C7833"/>
          <cell r="D7833" t="str">
            <v/>
          </cell>
          <cell r="E7833" t="str">
            <v/>
          </cell>
          <cell r="F7833" t="str">
            <v/>
          </cell>
          <cell r="G7833" t="str">
            <v/>
          </cell>
          <cell r="H7833" t="str">
            <v/>
          </cell>
          <cell r="I7833"/>
          <cell r="J7833"/>
          <cell r="K7833"/>
          <cell r="L7833"/>
          <cell r="M7833" t="str">
            <v/>
          </cell>
          <cell r="N7833"/>
          <cell r="O7833"/>
          <cell r="P7833"/>
          <cell r="Q7833" t="str">
            <v/>
          </cell>
          <cell r="R7833"/>
          <cell r="S7833" t="str">
            <v/>
          </cell>
          <cell r="T7833"/>
          <cell r="U7833"/>
          <cell r="V7833" t="str">
            <v/>
          </cell>
        </row>
        <row r="7834">
          <cell r="A7834"/>
          <cell r="B7834" t="str">
            <v/>
          </cell>
          <cell r="C7834"/>
          <cell r="D7834" t="str">
            <v/>
          </cell>
          <cell r="E7834" t="str">
            <v/>
          </cell>
          <cell r="F7834" t="str">
            <v/>
          </cell>
          <cell r="G7834" t="str">
            <v/>
          </cell>
          <cell r="H7834" t="str">
            <v/>
          </cell>
          <cell r="I7834"/>
          <cell r="J7834"/>
          <cell r="K7834"/>
          <cell r="L7834"/>
          <cell r="M7834" t="str">
            <v/>
          </cell>
          <cell r="N7834"/>
          <cell r="O7834"/>
          <cell r="P7834"/>
          <cell r="Q7834" t="str">
            <v/>
          </cell>
          <cell r="R7834"/>
          <cell r="S7834" t="str">
            <v/>
          </cell>
          <cell r="T7834"/>
          <cell r="U7834"/>
          <cell r="V7834" t="str">
            <v/>
          </cell>
        </row>
        <row r="7835">
          <cell r="A7835"/>
          <cell r="B7835" t="str">
            <v/>
          </cell>
          <cell r="C7835"/>
          <cell r="D7835" t="str">
            <v/>
          </cell>
          <cell r="E7835" t="str">
            <v/>
          </cell>
          <cell r="F7835" t="str">
            <v/>
          </cell>
          <cell r="G7835" t="str">
            <v/>
          </cell>
          <cell r="H7835" t="str">
            <v/>
          </cell>
          <cell r="I7835"/>
          <cell r="J7835"/>
          <cell r="K7835"/>
          <cell r="L7835"/>
          <cell r="M7835" t="str">
            <v/>
          </cell>
          <cell r="N7835"/>
          <cell r="O7835"/>
          <cell r="P7835"/>
          <cell r="Q7835" t="str">
            <v/>
          </cell>
          <cell r="R7835"/>
          <cell r="S7835" t="str">
            <v/>
          </cell>
          <cell r="T7835"/>
          <cell r="U7835"/>
          <cell r="V7835" t="str">
            <v/>
          </cell>
        </row>
        <row r="7836">
          <cell r="A7836"/>
          <cell r="B7836" t="str">
            <v/>
          </cell>
          <cell r="C7836"/>
          <cell r="D7836" t="str">
            <v/>
          </cell>
          <cell r="E7836" t="str">
            <v/>
          </cell>
          <cell r="F7836" t="str">
            <v/>
          </cell>
          <cell r="G7836" t="str">
            <v/>
          </cell>
          <cell r="H7836" t="str">
            <v/>
          </cell>
          <cell r="I7836"/>
          <cell r="J7836"/>
          <cell r="K7836"/>
          <cell r="L7836"/>
          <cell r="M7836" t="str">
            <v/>
          </cell>
          <cell r="N7836"/>
          <cell r="O7836"/>
          <cell r="P7836"/>
          <cell r="Q7836" t="str">
            <v/>
          </cell>
          <cell r="R7836"/>
          <cell r="S7836" t="str">
            <v/>
          </cell>
          <cell r="T7836"/>
          <cell r="U7836"/>
          <cell r="V7836" t="str">
            <v/>
          </cell>
        </row>
        <row r="7837">
          <cell r="A7837"/>
          <cell r="B7837" t="str">
            <v/>
          </cell>
          <cell r="C7837"/>
          <cell r="D7837" t="str">
            <v/>
          </cell>
          <cell r="E7837" t="str">
            <v/>
          </cell>
          <cell r="F7837" t="str">
            <v/>
          </cell>
          <cell r="G7837" t="str">
            <v/>
          </cell>
          <cell r="H7837" t="str">
            <v/>
          </cell>
          <cell r="I7837"/>
          <cell r="J7837"/>
          <cell r="K7837"/>
          <cell r="L7837"/>
          <cell r="M7837" t="str">
            <v/>
          </cell>
          <cell r="N7837"/>
          <cell r="O7837"/>
          <cell r="P7837"/>
          <cell r="Q7837" t="str">
            <v/>
          </cell>
          <cell r="R7837"/>
          <cell r="S7837" t="str">
            <v/>
          </cell>
          <cell r="T7837"/>
          <cell r="U7837"/>
          <cell r="V7837" t="str">
            <v/>
          </cell>
        </row>
        <row r="7838">
          <cell r="A7838"/>
          <cell r="B7838" t="str">
            <v/>
          </cell>
          <cell r="C7838"/>
          <cell r="D7838" t="str">
            <v/>
          </cell>
          <cell r="E7838" t="str">
            <v/>
          </cell>
          <cell r="F7838" t="str">
            <v/>
          </cell>
          <cell r="G7838" t="str">
            <v/>
          </cell>
          <cell r="H7838" t="str">
            <v/>
          </cell>
          <cell r="I7838"/>
          <cell r="J7838"/>
          <cell r="K7838"/>
          <cell r="L7838"/>
          <cell r="M7838" t="str">
            <v/>
          </cell>
          <cell r="N7838"/>
          <cell r="O7838"/>
          <cell r="P7838"/>
          <cell r="Q7838" t="str">
            <v/>
          </cell>
          <cell r="R7838"/>
          <cell r="S7838" t="str">
            <v/>
          </cell>
          <cell r="T7838"/>
          <cell r="U7838"/>
          <cell r="V7838" t="str">
            <v/>
          </cell>
        </row>
        <row r="7839">
          <cell r="A7839"/>
          <cell r="B7839" t="str">
            <v/>
          </cell>
          <cell r="C7839"/>
          <cell r="D7839" t="str">
            <v/>
          </cell>
          <cell r="E7839" t="str">
            <v/>
          </cell>
          <cell r="F7839" t="str">
            <v/>
          </cell>
          <cell r="G7839" t="str">
            <v/>
          </cell>
          <cell r="H7839" t="str">
            <v/>
          </cell>
          <cell r="I7839"/>
          <cell r="J7839"/>
          <cell r="K7839"/>
          <cell r="L7839"/>
          <cell r="M7839" t="str">
            <v/>
          </cell>
          <cell r="N7839"/>
          <cell r="O7839"/>
          <cell r="P7839"/>
          <cell r="Q7839" t="str">
            <v/>
          </cell>
          <cell r="R7839"/>
          <cell r="S7839" t="str">
            <v/>
          </cell>
          <cell r="T7839"/>
          <cell r="U7839"/>
          <cell r="V7839" t="str">
            <v/>
          </cell>
        </row>
        <row r="7840">
          <cell r="A7840"/>
          <cell r="B7840" t="str">
            <v/>
          </cell>
          <cell r="C7840"/>
          <cell r="D7840" t="str">
            <v/>
          </cell>
          <cell r="E7840" t="str">
            <v/>
          </cell>
          <cell r="F7840" t="str">
            <v/>
          </cell>
          <cell r="G7840" t="str">
            <v/>
          </cell>
          <cell r="H7840" t="str">
            <v/>
          </cell>
          <cell r="I7840"/>
          <cell r="J7840"/>
          <cell r="K7840"/>
          <cell r="L7840"/>
          <cell r="M7840" t="str">
            <v/>
          </cell>
          <cell r="N7840"/>
          <cell r="O7840"/>
          <cell r="P7840"/>
          <cell r="Q7840" t="str">
            <v/>
          </cell>
          <cell r="R7840"/>
          <cell r="S7840" t="str">
            <v/>
          </cell>
          <cell r="T7840"/>
          <cell r="U7840"/>
          <cell r="V7840" t="str">
            <v/>
          </cell>
        </row>
        <row r="7841">
          <cell r="A7841"/>
          <cell r="B7841" t="str">
            <v/>
          </cell>
          <cell r="C7841"/>
          <cell r="D7841" t="str">
            <v/>
          </cell>
          <cell r="E7841" t="str">
            <v/>
          </cell>
          <cell r="F7841" t="str">
            <v/>
          </cell>
          <cell r="G7841" t="str">
            <v/>
          </cell>
          <cell r="H7841" t="str">
            <v/>
          </cell>
          <cell r="I7841"/>
          <cell r="J7841"/>
          <cell r="K7841"/>
          <cell r="L7841"/>
          <cell r="M7841" t="str">
            <v/>
          </cell>
          <cell r="N7841"/>
          <cell r="O7841"/>
          <cell r="P7841"/>
          <cell r="Q7841" t="str">
            <v/>
          </cell>
          <cell r="R7841"/>
          <cell r="S7841" t="str">
            <v/>
          </cell>
          <cell r="T7841"/>
          <cell r="U7841"/>
          <cell r="V7841" t="str">
            <v/>
          </cell>
        </row>
        <row r="7842">
          <cell r="A7842"/>
          <cell r="B7842" t="str">
            <v/>
          </cell>
          <cell r="C7842"/>
          <cell r="D7842" t="str">
            <v/>
          </cell>
          <cell r="E7842" t="str">
            <v/>
          </cell>
          <cell r="F7842" t="str">
            <v/>
          </cell>
          <cell r="G7842" t="str">
            <v/>
          </cell>
          <cell r="H7842" t="str">
            <v/>
          </cell>
          <cell r="I7842"/>
          <cell r="J7842"/>
          <cell r="K7842"/>
          <cell r="L7842"/>
          <cell r="M7842" t="str">
            <v/>
          </cell>
          <cell r="N7842"/>
          <cell r="O7842"/>
          <cell r="P7842"/>
          <cell r="Q7842" t="str">
            <v/>
          </cell>
          <cell r="R7842"/>
          <cell r="S7842" t="str">
            <v/>
          </cell>
          <cell r="T7842"/>
          <cell r="U7842"/>
          <cell r="V7842" t="str">
            <v/>
          </cell>
        </row>
        <row r="7843">
          <cell r="A7843"/>
          <cell r="B7843" t="str">
            <v/>
          </cell>
          <cell r="C7843"/>
          <cell r="D7843" t="str">
            <v/>
          </cell>
          <cell r="E7843" t="str">
            <v/>
          </cell>
          <cell r="F7843" t="str">
            <v/>
          </cell>
          <cell r="G7843" t="str">
            <v/>
          </cell>
          <cell r="H7843" t="str">
            <v/>
          </cell>
          <cell r="I7843"/>
          <cell r="J7843"/>
          <cell r="K7843"/>
          <cell r="L7843"/>
          <cell r="M7843" t="str">
            <v/>
          </cell>
          <cell r="N7843"/>
          <cell r="O7843"/>
          <cell r="P7843"/>
          <cell r="Q7843" t="str">
            <v/>
          </cell>
          <cell r="R7843"/>
          <cell r="S7843" t="str">
            <v/>
          </cell>
          <cell r="T7843"/>
          <cell r="U7843"/>
          <cell r="V7843" t="str">
            <v/>
          </cell>
        </row>
        <row r="7844">
          <cell r="A7844"/>
          <cell r="B7844" t="str">
            <v/>
          </cell>
          <cell r="C7844"/>
          <cell r="D7844" t="str">
            <v/>
          </cell>
          <cell r="E7844" t="str">
            <v/>
          </cell>
          <cell r="F7844" t="str">
            <v/>
          </cell>
          <cell r="G7844" t="str">
            <v/>
          </cell>
          <cell r="H7844" t="str">
            <v/>
          </cell>
          <cell r="I7844"/>
          <cell r="J7844"/>
          <cell r="K7844"/>
          <cell r="L7844"/>
          <cell r="M7844" t="str">
            <v/>
          </cell>
          <cell r="N7844"/>
          <cell r="O7844"/>
          <cell r="P7844"/>
          <cell r="Q7844" t="str">
            <v/>
          </cell>
          <cell r="R7844"/>
          <cell r="S7844" t="str">
            <v/>
          </cell>
          <cell r="T7844"/>
          <cell r="U7844"/>
          <cell r="V7844" t="str">
            <v/>
          </cell>
        </row>
        <row r="7845">
          <cell r="A7845"/>
          <cell r="B7845" t="str">
            <v/>
          </cell>
          <cell r="C7845"/>
          <cell r="D7845" t="str">
            <v/>
          </cell>
          <cell r="E7845" t="str">
            <v/>
          </cell>
          <cell r="F7845" t="str">
            <v/>
          </cell>
          <cell r="G7845" t="str">
            <v/>
          </cell>
          <cell r="H7845" t="str">
            <v/>
          </cell>
          <cell r="I7845"/>
          <cell r="J7845"/>
          <cell r="K7845"/>
          <cell r="L7845"/>
          <cell r="M7845" t="str">
            <v/>
          </cell>
          <cell r="N7845"/>
          <cell r="O7845"/>
          <cell r="P7845"/>
          <cell r="Q7845" t="str">
            <v/>
          </cell>
          <cell r="R7845"/>
          <cell r="S7845" t="str">
            <v/>
          </cell>
          <cell r="T7845"/>
          <cell r="U7845"/>
          <cell r="V7845" t="str">
            <v/>
          </cell>
        </row>
        <row r="7846">
          <cell r="A7846"/>
          <cell r="B7846" t="str">
            <v/>
          </cell>
          <cell r="C7846"/>
          <cell r="D7846" t="str">
            <v/>
          </cell>
          <cell r="E7846" t="str">
            <v/>
          </cell>
          <cell r="F7846" t="str">
            <v/>
          </cell>
          <cell r="G7846" t="str">
            <v/>
          </cell>
          <cell r="H7846" t="str">
            <v/>
          </cell>
          <cell r="I7846"/>
          <cell r="J7846"/>
          <cell r="K7846"/>
          <cell r="L7846"/>
          <cell r="M7846" t="str">
            <v/>
          </cell>
          <cell r="N7846"/>
          <cell r="O7846"/>
          <cell r="P7846"/>
          <cell r="Q7846" t="str">
            <v/>
          </cell>
          <cell r="R7846"/>
          <cell r="S7846" t="str">
            <v/>
          </cell>
          <cell r="T7846"/>
          <cell r="U7846"/>
          <cell r="V7846" t="str">
            <v/>
          </cell>
        </row>
        <row r="7847">
          <cell r="A7847"/>
          <cell r="B7847" t="str">
            <v/>
          </cell>
          <cell r="C7847"/>
          <cell r="D7847" t="str">
            <v/>
          </cell>
          <cell r="E7847" t="str">
            <v/>
          </cell>
          <cell r="F7847" t="str">
            <v/>
          </cell>
          <cell r="G7847" t="str">
            <v/>
          </cell>
          <cell r="H7847" t="str">
            <v/>
          </cell>
          <cell r="I7847"/>
          <cell r="J7847"/>
          <cell r="K7847"/>
          <cell r="L7847"/>
          <cell r="M7847" t="str">
            <v/>
          </cell>
          <cell r="N7847"/>
          <cell r="O7847"/>
          <cell r="P7847"/>
          <cell r="Q7847" t="str">
            <v/>
          </cell>
          <cell r="R7847"/>
          <cell r="S7847" t="str">
            <v/>
          </cell>
          <cell r="T7847"/>
          <cell r="U7847"/>
          <cell r="V7847" t="str">
            <v/>
          </cell>
        </row>
        <row r="7848">
          <cell r="A7848"/>
          <cell r="B7848" t="str">
            <v/>
          </cell>
          <cell r="C7848"/>
          <cell r="D7848" t="str">
            <v/>
          </cell>
          <cell r="E7848" t="str">
            <v/>
          </cell>
          <cell r="F7848" t="str">
            <v/>
          </cell>
          <cell r="G7848" t="str">
            <v/>
          </cell>
          <cell r="H7848" t="str">
            <v/>
          </cell>
          <cell r="I7848"/>
          <cell r="J7848"/>
          <cell r="K7848"/>
          <cell r="L7848"/>
          <cell r="M7848" t="str">
            <v/>
          </cell>
          <cell r="N7848"/>
          <cell r="O7848"/>
          <cell r="P7848"/>
          <cell r="Q7848" t="str">
            <v/>
          </cell>
          <cell r="R7848"/>
          <cell r="S7848" t="str">
            <v/>
          </cell>
          <cell r="T7848"/>
          <cell r="U7848"/>
          <cell r="V7848" t="str">
            <v/>
          </cell>
        </row>
        <row r="7849">
          <cell r="A7849"/>
          <cell r="B7849" t="str">
            <v/>
          </cell>
          <cell r="C7849"/>
          <cell r="D7849" t="str">
            <v/>
          </cell>
          <cell r="E7849" t="str">
            <v/>
          </cell>
          <cell r="F7849" t="str">
            <v/>
          </cell>
          <cell r="G7849" t="str">
            <v/>
          </cell>
          <cell r="H7849" t="str">
            <v/>
          </cell>
          <cell r="I7849"/>
          <cell r="J7849"/>
          <cell r="K7849"/>
          <cell r="L7849"/>
          <cell r="M7849" t="str">
            <v/>
          </cell>
          <cell r="N7849"/>
          <cell r="O7849"/>
          <cell r="P7849"/>
          <cell r="Q7849" t="str">
            <v/>
          </cell>
          <cell r="R7849"/>
          <cell r="S7849" t="str">
            <v/>
          </cell>
          <cell r="T7849"/>
          <cell r="U7849"/>
          <cell r="V7849" t="str">
            <v/>
          </cell>
        </row>
        <row r="7850">
          <cell r="A7850"/>
          <cell r="B7850" t="str">
            <v/>
          </cell>
          <cell r="C7850"/>
          <cell r="D7850" t="str">
            <v/>
          </cell>
          <cell r="E7850" t="str">
            <v/>
          </cell>
          <cell r="F7850" t="str">
            <v/>
          </cell>
          <cell r="G7850" t="str">
            <v/>
          </cell>
          <cell r="H7850" t="str">
            <v/>
          </cell>
          <cell r="I7850"/>
          <cell r="J7850"/>
          <cell r="K7850"/>
          <cell r="L7850"/>
          <cell r="M7850" t="str">
            <v/>
          </cell>
          <cell r="N7850"/>
          <cell r="O7850"/>
          <cell r="P7850"/>
          <cell r="Q7850" t="str">
            <v/>
          </cell>
          <cell r="R7850"/>
          <cell r="S7850" t="str">
            <v/>
          </cell>
          <cell r="T7850"/>
          <cell r="U7850"/>
          <cell r="V7850" t="str">
            <v/>
          </cell>
        </row>
        <row r="7851">
          <cell r="A7851"/>
          <cell r="B7851" t="str">
            <v/>
          </cell>
          <cell r="C7851"/>
          <cell r="D7851" t="str">
            <v/>
          </cell>
          <cell r="E7851" t="str">
            <v/>
          </cell>
          <cell r="F7851" t="str">
            <v/>
          </cell>
          <cell r="G7851" t="str">
            <v/>
          </cell>
          <cell r="H7851" t="str">
            <v/>
          </cell>
          <cell r="I7851"/>
          <cell r="J7851"/>
          <cell r="K7851"/>
          <cell r="L7851"/>
          <cell r="M7851" t="str">
            <v/>
          </cell>
          <cell r="N7851"/>
          <cell r="O7851"/>
          <cell r="P7851"/>
          <cell r="Q7851" t="str">
            <v/>
          </cell>
          <cell r="R7851"/>
          <cell r="S7851" t="str">
            <v/>
          </cell>
          <cell r="T7851"/>
          <cell r="U7851"/>
          <cell r="V7851" t="str">
            <v/>
          </cell>
        </row>
        <row r="7852">
          <cell r="A7852"/>
          <cell r="B7852" t="str">
            <v/>
          </cell>
          <cell r="C7852"/>
          <cell r="D7852" t="str">
            <v/>
          </cell>
          <cell r="E7852" t="str">
            <v/>
          </cell>
          <cell r="F7852" t="str">
            <v/>
          </cell>
          <cell r="G7852" t="str">
            <v/>
          </cell>
          <cell r="H7852" t="str">
            <v/>
          </cell>
          <cell r="I7852"/>
          <cell r="J7852"/>
          <cell r="K7852"/>
          <cell r="L7852"/>
          <cell r="M7852" t="str">
            <v/>
          </cell>
          <cell r="N7852"/>
          <cell r="O7852"/>
          <cell r="P7852"/>
          <cell r="Q7852" t="str">
            <v/>
          </cell>
          <cell r="R7852"/>
          <cell r="S7852" t="str">
            <v/>
          </cell>
          <cell r="T7852"/>
          <cell r="U7852"/>
          <cell r="V7852" t="str">
            <v/>
          </cell>
        </row>
        <row r="7853">
          <cell r="A7853"/>
          <cell r="B7853" t="str">
            <v/>
          </cell>
          <cell r="C7853"/>
          <cell r="D7853" t="str">
            <v/>
          </cell>
          <cell r="E7853" t="str">
            <v/>
          </cell>
          <cell r="F7853" t="str">
            <v/>
          </cell>
          <cell r="G7853" t="str">
            <v/>
          </cell>
          <cell r="H7853" t="str">
            <v/>
          </cell>
          <cell r="I7853"/>
          <cell r="J7853"/>
          <cell r="K7853"/>
          <cell r="L7853"/>
          <cell r="M7853" t="str">
            <v/>
          </cell>
          <cell r="N7853"/>
          <cell r="O7853"/>
          <cell r="P7853"/>
          <cell r="Q7853" t="str">
            <v/>
          </cell>
          <cell r="R7853"/>
          <cell r="S7853" t="str">
            <v/>
          </cell>
          <cell r="T7853"/>
          <cell r="U7853"/>
          <cell r="V7853" t="str">
            <v/>
          </cell>
        </row>
        <row r="7854">
          <cell r="A7854"/>
          <cell r="B7854" t="str">
            <v/>
          </cell>
          <cell r="C7854"/>
          <cell r="D7854" t="str">
            <v/>
          </cell>
          <cell r="E7854" t="str">
            <v/>
          </cell>
          <cell r="F7854" t="str">
            <v/>
          </cell>
          <cell r="G7854" t="str">
            <v/>
          </cell>
          <cell r="H7854" t="str">
            <v/>
          </cell>
          <cell r="I7854"/>
          <cell r="J7854"/>
          <cell r="K7854"/>
          <cell r="L7854"/>
          <cell r="M7854" t="str">
            <v/>
          </cell>
          <cell r="N7854"/>
          <cell r="O7854"/>
          <cell r="P7854"/>
          <cell r="Q7854" t="str">
            <v/>
          </cell>
          <cell r="R7854"/>
          <cell r="S7854" t="str">
            <v/>
          </cell>
          <cell r="T7854"/>
          <cell r="U7854"/>
          <cell r="V7854" t="str">
            <v/>
          </cell>
        </row>
        <row r="7855">
          <cell r="A7855"/>
          <cell r="B7855" t="str">
            <v/>
          </cell>
          <cell r="C7855"/>
          <cell r="D7855" t="str">
            <v/>
          </cell>
          <cell r="E7855" t="str">
            <v/>
          </cell>
          <cell r="F7855" t="str">
            <v/>
          </cell>
          <cell r="G7855" t="str">
            <v/>
          </cell>
          <cell r="H7855" t="str">
            <v/>
          </cell>
          <cell r="I7855"/>
          <cell r="J7855"/>
          <cell r="K7855"/>
          <cell r="L7855"/>
          <cell r="M7855" t="str">
            <v/>
          </cell>
          <cell r="N7855"/>
          <cell r="O7855"/>
          <cell r="P7855"/>
          <cell r="Q7855" t="str">
            <v/>
          </cell>
          <cell r="R7855"/>
          <cell r="S7855" t="str">
            <v/>
          </cell>
          <cell r="T7855"/>
          <cell r="U7855"/>
          <cell r="V7855" t="str">
            <v/>
          </cell>
        </row>
        <row r="7856">
          <cell r="A7856"/>
          <cell r="B7856" t="str">
            <v/>
          </cell>
          <cell r="C7856"/>
          <cell r="D7856" t="str">
            <v/>
          </cell>
          <cell r="E7856" t="str">
            <v/>
          </cell>
          <cell r="F7856" t="str">
            <v/>
          </cell>
          <cell r="G7856" t="str">
            <v/>
          </cell>
          <cell r="H7856" t="str">
            <v/>
          </cell>
          <cell r="I7856"/>
          <cell r="J7856"/>
          <cell r="K7856"/>
          <cell r="L7856"/>
          <cell r="M7856" t="str">
            <v/>
          </cell>
          <cell r="N7856"/>
          <cell r="O7856"/>
          <cell r="P7856"/>
          <cell r="Q7856" t="str">
            <v/>
          </cell>
          <cell r="R7856"/>
          <cell r="S7856" t="str">
            <v/>
          </cell>
          <cell r="T7856"/>
          <cell r="U7856"/>
          <cell r="V7856" t="str">
            <v/>
          </cell>
        </row>
        <row r="7857">
          <cell r="A7857"/>
          <cell r="B7857" t="str">
            <v/>
          </cell>
          <cell r="C7857"/>
          <cell r="D7857" t="str">
            <v/>
          </cell>
          <cell r="E7857" t="str">
            <v/>
          </cell>
          <cell r="F7857" t="str">
            <v/>
          </cell>
          <cell r="G7857" t="str">
            <v/>
          </cell>
          <cell r="H7857" t="str">
            <v/>
          </cell>
          <cell r="I7857"/>
          <cell r="J7857"/>
          <cell r="K7857"/>
          <cell r="L7857"/>
          <cell r="M7857" t="str">
            <v/>
          </cell>
          <cell r="N7857"/>
          <cell r="O7857"/>
          <cell r="P7857"/>
          <cell r="Q7857" t="str">
            <v/>
          </cell>
          <cell r="R7857"/>
          <cell r="S7857" t="str">
            <v/>
          </cell>
          <cell r="T7857"/>
          <cell r="U7857"/>
          <cell r="V7857" t="str">
            <v/>
          </cell>
        </row>
        <row r="7858">
          <cell r="A7858"/>
          <cell r="B7858" t="str">
            <v/>
          </cell>
          <cell r="C7858"/>
          <cell r="D7858" t="str">
            <v/>
          </cell>
          <cell r="E7858" t="str">
            <v/>
          </cell>
          <cell r="F7858" t="str">
            <v/>
          </cell>
          <cell r="G7858" t="str">
            <v/>
          </cell>
          <cell r="H7858" t="str">
            <v/>
          </cell>
          <cell r="I7858"/>
          <cell r="J7858"/>
          <cell r="K7858"/>
          <cell r="L7858"/>
          <cell r="M7858" t="str">
            <v/>
          </cell>
          <cell r="N7858"/>
          <cell r="O7858"/>
          <cell r="P7858"/>
          <cell r="Q7858" t="str">
            <v/>
          </cell>
          <cell r="R7858"/>
          <cell r="S7858" t="str">
            <v/>
          </cell>
          <cell r="T7858"/>
          <cell r="U7858"/>
          <cell r="V7858" t="str">
            <v/>
          </cell>
        </row>
        <row r="7859">
          <cell r="A7859"/>
          <cell r="B7859" t="str">
            <v/>
          </cell>
          <cell r="C7859"/>
          <cell r="D7859" t="str">
            <v/>
          </cell>
          <cell r="E7859" t="str">
            <v/>
          </cell>
          <cell r="F7859" t="str">
            <v/>
          </cell>
          <cell r="G7859" t="str">
            <v/>
          </cell>
          <cell r="H7859" t="str">
            <v/>
          </cell>
          <cell r="I7859"/>
          <cell r="J7859"/>
          <cell r="K7859"/>
          <cell r="L7859"/>
          <cell r="M7859" t="str">
            <v/>
          </cell>
          <cell r="N7859"/>
          <cell r="O7859"/>
          <cell r="P7859"/>
          <cell r="Q7859" t="str">
            <v/>
          </cell>
          <cell r="R7859"/>
          <cell r="S7859" t="str">
            <v/>
          </cell>
          <cell r="T7859"/>
          <cell r="U7859"/>
          <cell r="V7859" t="str">
            <v/>
          </cell>
        </row>
        <row r="7860">
          <cell r="A7860"/>
          <cell r="B7860" t="str">
            <v/>
          </cell>
          <cell r="C7860"/>
          <cell r="D7860" t="str">
            <v/>
          </cell>
          <cell r="E7860" t="str">
            <v/>
          </cell>
          <cell r="F7860" t="str">
            <v/>
          </cell>
          <cell r="G7860" t="str">
            <v/>
          </cell>
          <cell r="H7860" t="str">
            <v/>
          </cell>
          <cell r="I7860"/>
          <cell r="J7860"/>
          <cell r="K7860"/>
          <cell r="L7860"/>
          <cell r="M7860" t="str">
            <v/>
          </cell>
          <cell r="N7860"/>
          <cell r="O7860"/>
          <cell r="P7860"/>
          <cell r="Q7860" t="str">
            <v/>
          </cell>
          <cell r="R7860"/>
          <cell r="S7860" t="str">
            <v/>
          </cell>
          <cell r="T7860"/>
          <cell r="U7860"/>
          <cell r="V7860" t="str">
            <v/>
          </cell>
        </row>
        <row r="7861">
          <cell r="A7861"/>
          <cell r="B7861" t="str">
            <v/>
          </cell>
          <cell r="C7861"/>
          <cell r="D7861" t="str">
            <v/>
          </cell>
          <cell r="E7861" t="str">
            <v/>
          </cell>
          <cell r="F7861" t="str">
            <v/>
          </cell>
          <cell r="G7861" t="str">
            <v/>
          </cell>
          <cell r="H7861" t="str">
            <v/>
          </cell>
          <cell r="I7861"/>
          <cell r="J7861"/>
          <cell r="K7861"/>
          <cell r="L7861"/>
          <cell r="M7861" t="str">
            <v/>
          </cell>
          <cell r="N7861"/>
          <cell r="O7861"/>
          <cell r="P7861"/>
          <cell r="Q7861" t="str">
            <v/>
          </cell>
          <cell r="R7861"/>
          <cell r="S7861" t="str">
            <v/>
          </cell>
          <cell r="T7861"/>
          <cell r="U7861"/>
          <cell r="V7861" t="str">
            <v/>
          </cell>
        </row>
        <row r="7862">
          <cell r="A7862"/>
          <cell r="B7862" t="str">
            <v/>
          </cell>
          <cell r="C7862"/>
          <cell r="D7862" t="str">
            <v/>
          </cell>
          <cell r="E7862" t="str">
            <v/>
          </cell>
          <cell r="F7862" t="str">
            <v/>
          </cell>
          <cell r="G7862" t="str">
            <v/>
          </cell>
          <cell r="H7862" t="str">
            <v/>
          </cell>
          <cell r="I7862"/>
          <cell r="J7862"/>
          <cell r="K7862"/>
          <cell r="L7862"/>
          <cell r="M7862" t="str">
            <v/>
          </cell>
          <cell r="N7862"/>
          <cell r="O7862"/>
          <cell r="P7862"/>
          <cell r="Q7862" t="str">
            <v/>
          </cell>
          <cell r="R7862"/>
          <cell r="S7862" t="str">
            <v/>
          </cell>
          <cell r="T7862"/>
          <cell r="U7862"/>
          <cell r="V7862" t="str">
            <v/>
          </cell>
        </row>
        <row r="7863">
          <cell r="A7863"/>
          <cell r="B7863" t="str">
            <v/>
          </cell>
          <cell r="C7863"/>
          <cell r="D7863" t="str">
            <v/>
          </cell>
          <cell r="E7863" t="str">
            <v/>
          </cell>
          <cell r="F7863" t="str">
            <v/>
          </cell>
          <cell r="G7863" t="str">
            <v/>
          </cell>
          <cell r="H7863" t="str">
            <v/>
          </cell>
          <cell r="I7863"/>
          <cell r="J7863"/>
          <cell r="K7863"/>
          <cell r="L7863"/>
          <cell r="M7863" t="str">
            <v/>
          </cell>
          <cell r="N7863"/>
          <cell r="O7863"/>
          <cell r="P7863"/>
          <cell r="Q7863" t="str">
            <v/>
          </cell>
          <cell r="R7863"/>
          <cell r="S7863" t="str">
            <v/>
          </cell>
          <cell r="T7863"/>
          <cell r="U7863"/>
          <cell r="V7863" t="str">
            <v/>
          </cell>
        </row>
        <row r="7864">
          <cell r="A7864"/>
          <cell r="B7864" t="str">
            <v/>
          </cell>
          <cell r="C7864"/>
          <cell r="D7864" t="str">
            <v/>
          </cell>
          <cell r="E7864" t="str">
            <v/>
          </cell>
          <cell r="F7864" t="str">
            <v/>
          </cell>
          <cell r="G7864" t="str">
            <v/>
          </cell>
          <cell r="H7864" t="str">
            <v/>
          </cell>
          <cell r="I7864"/>
          <cell r="J7864"/>
          <cell r="K7864"/>
          <cell r="L7864"/>
          <cell r="M7864" t="str">
            <v/>
          </cell>
          <cell r="N7864"/>
          <cell r="O7864"/>
          <cell r="P7864"/>
          <cell r="Q7864" t="str">
            <v/>
          </cell>
          <cell r="R7864"/>
          <cell r="S7864" t="str">
            <v/>
          </cell>
          <cell r="T7864"/>
          <cell r="U7864"/>
          <cell r="V7864" t="str">
            <v/>
          </cell>
        </row>
        <row r="7865">
          <cell r="A7865"/>
          <cell r="B7865" t="str">
            <v/>
          </cell>
          <cell r="C7865"/>
          <cell r="D7865" t="str">
            <v/>
          </cell>
          <cell r="E7865" t="str">
            <v/>
          </cell>
          <cell r="F7865" t="str">
            <v/>
          </cell>
          <cell r="G7865" t="str">
            <v/>
          </cell>
          <cell r="H7865" t="str">
            <v/>
          </cell>
          <cell r="I7865"/>
          <cell r="J7865"/>
          <cell r="K7865"/>
          <cell r="L7865"/>
          <cell r="M7865" t="str">
            <v/>
          </cell>
          <cell r="N7865"/>
          <cell r="O7865"/>
          <cell r="P7865"/>
          <cell r="Q7865" t="str">
            <v/>
          </cell>
          <cell r="R7865"/>
          <cell r="S7865" t="str">
            <v/>
          </cell>
          <cell r="T7865"/>
          <cell r="U7865"/>
          <cell r="V7865" t="str">
            <v/>
          </cell>
        </row>
        <row r="7866">
          <cell r="A7866"/>
          <cell r="B7866" t="str">
            <v/>
          </cell>
          <cell r="C7866"/>
          <cell r="D7866" t="str">
            <v/>
          </cell>
          <cell r="E7866" t="str">
            <v/>
          </cell>
          <cell r="F7866" t="str">
            <v/>
          </cell>
          <cell r="G7866" t="str">
            <v/>
          </cell>
          <cell r="H7866" t="str">
            <v/>
          </cell>
          <cell r="I7866"/>
          <cell r="J7866"/>
          <cell r="K7866"/>
          <cell r="L7866"/>
          <cell r="M7866" t="str">
            <v/>
          </cell>
          <cell r="N7866"/>
          <cell r="O7866"/>
          <cell r="P7866"/>
          <cell r="Q7866" t="str">
            <v/>
          </cell>
          <cell r="R7866"/>
          <cell r="S7866" t="str">
            <v/>
          </cell>
          <cell r="T7866"/>
          <cell r="U7866"/>
          <cell r="V7866" t="str">
            <v/>
          </cell>
        </row>
        <row r="7867">
          <cell r="A7867"/>
          <cell r="B7867" t="str">
            <v/>
          </cell>
          <cell r="C7867"/>
          <cell r="D7867" t="str">
            <v/>
          </cell>
          <cell r="E7867" t="str">
            <v/>
          </cell>
          <cell r="F7867" t="str">
            <v/>
          </cell>
          <cell r="G7867" t="str">
            <v/>
          </cell>
          <cell r="H7867" t="str">
            <v/>
          </cell>
          <cell r="I7867"/>
          <cell r="J7867"/>
          <cell r="K7867"/>
          <cell r="L7867"/>
          <cell r="M7867" t="str">
            <v/>
          </cell>
          <cell r="N7867"/>
          <cell r="O7867"/>
          <cell r="P7867"/>
          <cell r="Q7867" t="str">
            <v/>
          </cell>
          <cell r="R7867"/>
          <cell r="S7867" t="str">
            <v/>
          </cell>
          <cell r="T7867"/>
          <cell r="U7867"/>
          <cell r="V7867" t="str">
            <v/>
          </cell>
        </row>
        <row r="7868">
          <cell r="A7868"/>
          <cell r="B7868" t="str">
            <v/>
          </cell>
          <cell r="C7868"/>
          <cell r="D7868" t="str">
            <v/>
          </cell>
          <cell r="E7868" t="str">
            <v/>
          </cell>
          <cell r="F7868" t="str">
            <v/>
          </cell>
          <cell r="G7868" t="str">
            <v/>
          </cell>
          <cell r="H7868" t="str">
            <v/>
          </cell>
          <cell r="I7868"/>
          <cell r="J7868"/>
          <cell r="K7868"/>
          <cell r="L7868"/>
          <cell r="M7868" t="str">
            <v/>
          </cell>
          <cell r="N7868"/>
          <cell r="O7868"/>
          <cell r="P7868"/>
          <cell r="Q7868" t="str">
            <v/>
          </cell>
          <cell r="R7868"/>
          <cell r="S7868" t="str">
            <v/>
          </cell>
          <cell r="T7868"/>
          <cell r="U7868"/>
          <cell r="V7868" t="str">
            <v/>
          </cell>
        </row>
        <row r="7869">
          <cell r="A7869"/>
          <cell r="B7869" t="str">
            <v/>
          </cell>
          <cell r="C7869"/>
          <cell r="D7869" t="str">
            <v/>
          </cell>
          <cell r="E7869" t="str">
            <v/>
          </cell>
          <cell r="F7869" t="str">
            <v/>
          </cell>
          <cell r="G7869" t="str">
            <v/>
          </cell>
          <cell r="H7869" t="str">
            <v/>
          </cell>
          <cell r="I7869"/>
          <cell r="J7869"/>
          <cell r="K7869"/>
          <cell r="L7869"/>
          <cell r="M7869" t="str">
            <v/>
          </cell>
          <cell r="N7869"/>
          <cell r="O7869"/>
          <cell r="P7869"/>
          <cell r="Q7869" t="str">
            <v/>
          </cell>
          <cell r="R7869"/>
          <cell r="S7869" t="str">
            <v/>
          </cell>
          <cell r="T7869"/>
          <cell r="U7869"/>
          <cell r="V7869" t="str">
            <v/>
          </cell>
        </row>
        <row r="7870">
          <cell r="A7870"/>
          <cell r="B7870" t="str">
            <v/>
          </cell>
          <cell r="C7870"/>
          <cell r="D7870" t="str">
            <v/>
          </cell>
          <cell r="E7870" t="str">
            <v/>
          </cell>
          <cell r="F7870" t="str">
            <v/>
          </cell>
          <cell r="G7870" t="str">
            <v/>
          </cell>
          <cell r="H7870" t="str">
            <v/>
          </cell>
          <cell r="I7870"/>
          <cell r="J7870"/>
          <cell r="K7870"/>
          <cell r="L7870"/>
          <cell r="M7870" t="str">
            <v/>
          </cell>
          <cell r="N7870"/>
          <cell r="O7870"/>
          <cell r="P7870"/>
          <cell r="Q7870" t="str">
            <v/>
          </cell>
          <cell r="R7870"/>
          <cell r="S7870" t="str">
            <v/>
          </cell>
          <cell r="T7870"/>
          <cell r="U7870"/>
          <cell r="V7870" t="str">
            <v/>
          </cell>
        </row>
        <row r="7871">
          <cell r="A7871"/>
          <cell r="B7871" t="str">
            <v/>
          </cell>
          <cell r="C7871"/>
          <cell r="D7871" t="str">
            <v/>
          </cell>
          <cell r="E7871" t="str">
            <v/>
          </cell>
          <cell r="F7871" t="str">
            <v/>
          </cell>
          <cell r="G7871" t="str">
            <v/>
          </cell>
          <cell r="H7871" t="str">
            <v/>
          </cell>
          <cell r="I7871"/>
          <cell r="J7871"/>
          <cell r="K7871"/>
          <cell r="L7871"/>
          <cell r="M7871" t="str">
            <v/>
          </cell>
          <cell r="N7871"/>
          <cell r="O7871"/>
          <cell r="P7871"/>
          <cell r="Q7871" t="str">
            <v/>
          </cell>
          <cell r="R7871"/>
          <cell r="S7871" t="str">
            <v/>
          </cell>
          <cell r="T7871"/>
          <cell r="U7871"/>
          <cell r="V7871" t="str">
            <v/>
          </cell>
        </row>
        <row r="7872">
          <cell r="A7872"/>
          <cell r="B7872" t="str">
            <v/>
          </cell>
          <cell r="C7872"/>
          <cell r="D7872" t="str">
            <v/>
          </cell>
          <cell r="E7872" t="str">
            <v/>
          </cell>
          <cell r="F7872" t="str">
            <v/>
          </cell>
          <cell r="G7872" t="str">
            <v/>
          </cell>
          <cell r="H7872" t="str">
            <v/>
          </cell>
          <cell r="I7872"/>
          <cell r="J7872"/>
          <cell r="K7872"/>
          <cell r="L7872"/>
          <cell r="M7872" t="str">
            <v/>
          </cell>
          <cell r="N7872"/>
          <cell r="O7872"/>
          <cell r="P7872"/>
          <cell r="Q7872" t="str">
            <v/>
          </cell>
          <cell r="R7872"/>
          <cell r="S7872" t="str">
            <v/>
          </cell>
          <cell r="T7872"/>
          <cell r="U7872"/>
          <cell r="V7872" t="str">
            <v/>
          </cell>
        </row>
        <row r="7873">
          <cell r="A7873"/>
          <cell r="B7873" t="str">
            <v/>
          </cell>
          <cell r="C7873"/>
          <cell r="D7873" t="str">
            <v/>
          </cell>
          <cell r="E7873" t="str">
            <v/>
          </cell>
          <cell r="F7873" t="str">
            <v/>
          </cell>
          <cell r="G7873" t="str">
            <v/>
          </cell>
          <cell r="H7873" t="str">
            <v/>
          </cell>
          <cell r="I7873"/>
          <cell r="J7873"/>
          <cell r="K7873"/>
          <cell r="L7873"/>
          <cell r="M7873" t="str">
            <v/>
          </cell>
          <cell r="N7873"/>
          <cell r="O7873"/>
          <cell r="P7873"/>
          <cell r="Q7873" t="str">
            <v/>
          </cell>
          <cell r="R7873"/>
          <cell r="S7873" t="str">
            <v/>
          </cell>
          <cell r="T7873"/>
          <cell r="U7873"/>
          <cell r="V7873" t="str">
            <v/>
          </cell>
        </row>
        <row r="7874">
          <cell r="A7874"/>
          <cell r="B7874" t="str">
            <v/>
          </cell>
          <cell r="C7874"/>
          <cell r="D7874" t="str">
            <v/>
          </cell>
          <cell r="E7874" t="str">
            <v/>
          </cell>
          <cell r="F7874" t="str">
            <v/>
          </cell>
          <cell r="G7874" t="str">
            <v/>
          </cell>
          <cell r="H7874" t="str">
            <v/>
          </cell>
          <cell r="I7874"/>
          <cell r="J7874"/>
          <cell r="K7874"/>
          <cell r="L7874"/>
          <cell r="M7874" t="str">
            <v/>
          </cell>
          <cell r="N7874"/>
          <cell r="O7874"/>
          <cell r="P7874"/>
          <cell r="Q7874" t="str">
            <v/>
          </cell>
          <cell r="R7874"/>
          <cell r="S7874" t="str">
            <v/>
          </cell>
          <cell r="T7874"/>
          <cell r="U7874"/>
          <cell r="V7874" t="str">
            <v/>
          </cell>
        </row>
        <row r="7875">
          <cell r="A7875"/>
          <cell r="B7875" t="str">
            <v/>
          </cell>
          <cell r="C7875"/>
          <cell r="D7875" t="str">
            <v/>
          </cell>
          <cell r="E7875" t="str">
            <v/>
          </cell>
          <cell r="F7875" t="str">
            <v/>
          </cell>
          <cell r="G7875" t="str">
            <v/>
          </cell>
          <cell r="H7875" t="str">
            <v/>
          </cell>
          <cell r="I7875"/>
          <cell r="J7875"/>
          <cell r="K7875"/>
          <cell r="L7875"/>
          <cell r="M7875" t="str">
            <v/>
          </cell>
          <cell r="N7875"/>
          <cell r="O7875"/>
          <cell r="P7875"/>
          <cell r="Q7875" t="str">
            <v/>
          </cell>
          <cell r="R7875"/>
          <cell r="S7875" t="str">
            <v/>
          </cell>
          <cell r="T7875"/>
          <cell r="U7875"/>
          <cell r="V7875" t="str">
            <v/>
          </cell>
        </row>
        <row r="7876">
          <cell r="A7876"/>
          <cell r="B7876" t="str">
            <v/>
          </cell>
          <cell r="C7876"/>
          <cell r="D7876" t="str">
            <v/>
          </cell>
          <cell r="E7876" t="str">
            <v/>
          </cell>
          <cell r="F7876" t="str">
            <v/>
          </cell>
          <cell r="G7876" t="str">
            <v/>
          </cell>
          <cell r="H7876" t="str">
            <v/>
          </cell>
          <cell r="I7876"/>
          <cell r="J7876"/>
          <cell r="K7876"/>
          <cell r="L7876"/>
          <cell r="M7876" t="str">
            <v/>
          </cell>
          <cell r="N7876"/>
          <cell r="O7876"/>
          <cell r="P7876"/>
          <cell r="Q7876" t="str">
            <v/>
          </cell>
          <cell r="R7876"/>
          <cell r="S7876" t="str">
            <v/>
          </cell>
          <cell r="T7876"/>
          <cell r="U7876"/>
          <cell r="V7876" t="str">
            <v/>
          </cell>
        </row>
        <row r="7877">
          <cell r="A7877"/>
          <cell r="B7877" t="str">
            <v/>
          </cell>
          <cell r="C7877"/>
          <cell r="D7877" t="str">
            <v/>
          </cell>
          <cell r="E7877" t="str">
            <v/>
          </cell>
          <cell r="F7877" t="str">
            <v/>
          </cell>
          <cell r="G7877" t="str">
            <v/>
          </cell>
          <cell r="H7877" t="str">
            <v/>
          </cell>
          <cell r="I7877"/>
          <cell r="J7877"/>
          <cell r="K7877"/>
          <cell r="L7877"/>
          <cell r="M7877" t="str">
            <v/>
          </cell>
          <cell r="N7877"/>
          <cell r="O7877"/>
          <cell r="P7877"/>
          <cell r="Q7877" t="str">
            <v/>
          </cell>
          <cell r="R7877"/>
          <cell r="S7877" t="str">
            <v/>
          </cell>
          <cell r="T7877"/>
          <cell r="U7877"/>
          <cell r="V7877" t="str">
            <v/>
          </cell>
        </row>
        <row r="7878">
          <cell r="A7878"/>
          <cell r="B7878" t="str">
            <v/>
          </cell>
          <cell r="C7878"/>
          <cell r="D7878" t="str">
            <v/>
          </cell>
          <cell r="E7878" t="str">
            <v/>
          </cell>
          <cell r="F7878" t="str">
            <v/>
          </cell>
          <cell r="G7878" t="str">
            <v/>
          </cell>
          <cell r="H7878" t="str">
            <v/>
          </cell>
          <cell r="I7878"/>
          <cell r="J7878"/>
          <cell r="K7878"/>
          <cell r="L7878"/>
          <cell r="M7878" t="str">
            <v/>
          </cell>
          <cell r="N7878"/>
          <cell r="O7878"/>
          <cell r="P7878"/>
          <cell r="Q7878" t="str">
            <v/>
          </cell>
          <cell r="R7878"/>
          <cell r="S7878" t="str">
            <v/>
          </cell>
          <cell r="T7878"/>
          <cell r="U7878"/>
          <cell r="V7878" t="str">
            <v/>
          </cell>
        </row>
        <row r="7879">
          <cell r="A7879"/>
          <cell r="B7879" t="str">
            <v/>
          </cell>
          <cell r="C7879"/>
          <cell r="D7879" t="str">
            <v/>
          </cell>
          <cell r="E7879" t="str">
            <v/>
          </cell>
          <cell r="F7879" t="str">
            <v/>
          </cell>
          <cell r="G7879" t="str">
            <v/>
          </cell>
          <cell r="H7879" t="str">
            <v/>
          </cell>
          <cell r="I7879"/>
          <cell r="J7879"/>
          <cell r="K7879"/>
          <cell r="L7879"/>
          <cell r="M7879" t="str">
            <v/>
          </cell>
          <cell r="N7879"/>
          <cell r="O7879"/>
          <cell r="P7879"/>
          <cell r="Q7879" t="str">
            <v/>
          </cell>
          <cell r="R7879"/>
          <cell r="S7879" t="str">
            <v/>
          </cell>
          <cell r="T7879"/>
          <cell r="U7879"/>
          <cell r="V7879" t="str">
            <v/>
          </cell>
        </row>
        <row r="7880">
          <cell r="A7880"/>
          <cell r="B7880" t="str">
            <v/>
          </cell>
          <cell r="C7880"/>
          <cell r="D7880" t="str">
            <v/>
          </cell>
          <cell r="E7880" t="str">
            <v/>
          </cell>
          <cell r="F7880" t="str">
            <v/>
          </cell>
          <cell r="G7880" t="str">
            <v/>
          </cell>
          <cell r="H7880" t="str">
            <v/>
          </cell>
          <cell r="I7880"/>
          <cell r="J7880"/>
          <cell r="K7880"/>
          <cell r="L7880"/>
          <cell r="M7880" t="str">
            <v/>
          </cell>
          <cell r="N7880"/>
          <cell r="O7880"/>
          <cell r="P7880"/>
          <cell r="Q7880" t="str">
            <v/>
          </cell>
          <cell r="R7880"/>
          <cell r="S7880" t="str">
            <v/>
          </cell>
          <cell r="T7880"/>
          <cell r="U7880"/>
          <cell r="V7880" t="str">
            <v/>
          </cell>
        </row>
        <row r="7881">
          <cell r="A7881"/>
          <cell r="B7881" t="str">
            <v/>
          </cell>
          <cell r="C7881"/>
          <cell r="D7881" t="str">
            <v/>
          </cell>
          <cell r="E7881" t="str">
            <v/>
          </cell>
          <cell r="F7881" t="str">
            <v/>
          </cell>
          <cell r="G7881" t="str">
            <v/>
          </cell>
          <cell r="H7881" t="str">
            <v/>
          </cell>
          <cell r="I7881"/>
          <cell r="J7881"/>
          <cell r="K7881"/>
          <cell r="L7881"/>
          <cell r="M7881" t="str">
            <v/>
          </cell>
          <cell r="N7881"/>
          <cell r="O7881"/>
          <cell r="P7881"/>
          <cell r="Q7881" t="str">
            <v/>
          </cell>
          <cell r="R7881"/>
          <cell r="S7881" t="str">
            <v/>
          </cell>
          <cell r="T7881"/>
          <cell r="U7881"/>
          <cell r="V7881" t="str">
            <v/>
          </cell>
        </row>
        <row r="7882">
          <cell r="A7882"/>
          <cell r="B7882" t="str">
            <v/>
          </cell>
          <cell r="C7882"/>
          <cell r="D7882" t="str">
            <v/>
          </cell>
          <cell r="E7882" t="str">
            <v/>
          </cell>
          <cell r="F7882" t="str">
            <v/>
          </cell>
          <cell r="G7882" t="str">
            <v/>
          </cell>
          <cell r="H7882" t="str">
            <v/>
          </cell>
          <cell r="I7882"/>
          <cell r="J7882"/>
          <cell r="K7882"/>
          <cell r="L7882"/>
          <cell r="M7882" t="str">
            <v/>
          </cell>
          <cell r="N7882"/>
          <cell r="O7882"/>
          <cell r="P7882"/>
          <cell r="Q7882" t="str">
            <v/>
          </cell>
          <cell r="R7882"/>
          <cell r="S7882" t="str">
            <v/>
          </cell>
          <cell r="T7882"/>
          <cell r="U7882"/>
          <cell r="V7882" t="str">
            <v/>
          </cell>
        </row>
        <row r="7883">
          <cell r="A7883"/>
          <cell r="B7883" t="str">
            <v/>
          </cell>
          <cell r="C7883"/>
          <cell r="D7883" t="str">
            <v/>
          </cell>
          <cell r="E7883" t="str">
            <v/>
          </cell>
          <cell r="F7883" t="str">
            <v/>
          </cell>
          <cell r="G7883" t="str">
            <v/>
          </cell>
          <cell r="H7883" t="str">
            <v/>
          </cell>
          <cell r="I7883"/>
          <cell r="J7883"/>
          <cell r="K7883"/>
          <cell r="L7883"/>
          <cell r="M7883" t="str">
            <v/>
          </cell>
          <cell r="N7883"/>
          <cell r="O7883"/>
          <cell r="P7883"/>
          <cell r="Q7883" t="str">
            <v/>
          </cell>
          <cell r="R7883"/>
          <cell r="S7883" t="str">
            <v/>
          </cell>
          <cell r="T7883"/>
          <cell r="U7883"/>
          <cell r="V7883" t="str">
            <v/>
          </cell>
        </row>
        <row r="7884">
          <cell r="A7884"/>
          <cell r="B7884" t="str">
            <v/>
          </cell>
          <cell r="C7884"/>
          <cell r="D7884" t="str">
            <v/>
          </cell>
          <cell r="E7884" t="str">
            <v/>
          </cell>
          <cell r="F7884" t="str">
            <v/>
          </cell>
          <cell r="G7884" t="str">
            <v/>
          </cell>
          <cell r="H7884" t="str">
            <v/>
          </cell>
          <cell r="I7884"/>
          <cell r="J7884"/>
          <cell r="K7884"/>
          <cell r="L7884"/>
          <cell r="M7884" t="str">
            <v/>
          </cell>
          <cell r="N7884"/>
          <cell r="O7884"/>
          <cell r="P7884"/>
          <cell r="Q7884" t="str">
            <v/>
          </cell>
          <cell r="R7884"/>
          <cell r="S7884" t="str">
            <v/>
          </cell>
          <cell r="T7884"/>
          <cell r="U7884"/>
          <cell r="V7884" t="str">
            <v/>
          </cell>
        </row>
        <row r="7885">
          <cell r="A7885"/>
          <cell r="B7885" t="str">
            <v/>
          </cell>
          <cell r="C7885"/>
          <cell r="D7885" t="str">
            <v/>
          </cell>
          <cell r="E7885" t="str">
            <v/>
          </cell>
          <cell r="F7885" t="str">
            <v/>
          </cell>
          <cell r="G7885" t="str">
            <v/>
          </cell>
          <cell r="H7885" t="str">
            <v/>
          </cell>
          <cell r="I7885"/>
          <cell r="J7885"/>
          <cell r="K7885"/>
          <cell r="L7885"/>
          <cell r="M7885" t="str">
            <v/>
          </cell>
          <cell r="N7885"/>
          <cell r="O7885"/>
          <cell r="P7885"/>
          <cell r="Q7885" t="str">
            <v/>
          </cell>
          <cell r="R7885"/>
          <cell r="S7885" t="str">
            <v/>
          </cell>
          <cell r="T7885"/>
          <cell r="U7885"/>
          <cell r="V7885" t="str">
            <v/>
          </cell>
        </row>
        <row r="7886">
          <cell r="A7886"/>
          <cell r="B7886" t="str">
            <v/>
          </cell>
          <cell r="C7886"/>
          <cell r="D7886" t="str">
            <v/>
          </cell>
          <cell r="E7886" t="str">
            <v/>
          </cell>
          <cell r="F7886" t="str">
            <v/>
          </cell>
          <cell r="G7886" t="str">
            <v/>
          </cell>
          <cell r="H7886" t="str">
            <v/>
          </cell>
          <cell r="I7886"/>
          <cell r="J7886"/>
          <cell r="K7886"/>
          <cell r="L7886"/>
          <cell r="M7886" t="str">
            <v/>
          </cell>
          <cell r="N7886"/>
          <cell r="O7886"/>
          <cell r="P7886"/>
          <cell r="Q7886" t="str">
            <v/>
          </cell>
          <cell r="R7886"/>
          <cell r="S7886" t="str">
            <v/>
          </cell>
          <cell r="T7886"/>
          <cell r="U7886"/>
          <cell r="V7886" t="str">
            <v/>
          </cell>
        </row>
        <row r="7887">
          <cell r="A7887"/>
          <cell r="B7887" t="str">
            <v/>
          </cell>
          <cell r="C7887"/>
          <cell r="D7887" t="str">
            <v/>
          </cell>
          <cell r="E7887" t="str">
            <v/>
          </cell>
          <cell r="F7887" t="str">
            <v/>
          </cell>
          <cell r="G7887" t="str">
            <v/>
          </cell>
          <cell r="H7887" t="str">
            <v/>
          </cell>
          <cell r="I7887"/>
          <cell r="J7887"/>
          <cell r="K7887"/>
          <cell r="L7887"/>
          <cell r="M7887" t="str">
            <v/>
          </cell>
          <cell r="N7887"/>
          <cell r="O7887"/>
          <cell r="P7887"/>
          <cell r="Q7887" t="str">
            <v/>
          </cell>
          <cell r="R7887"/>
          <cell r="S7887" t="str">
            <v/>
          </cell>
          <cell r="T7887"/>
          <cell r="U7887"/>
          <cell r="V7887" t="str">
            <v/>
          </cell>
        </row>
        <row r="7888">
          <cell r="A7888"/>
          <cell r="B7888" t="str">
            <v/>
          </cell>
          <cell r="C7888"/>
          <cell r="D7888" t="str">
            <v/>
          </cell>
          <cell r="E7888" t="str">
            <v/>
          </cell>
          <cell r="F7888" t="str">
            <v/>
          </cell>
          <cell r="G7888" t="str">
            <v/>
          </cell>
          <cell r="H7888" t="str">
            <v/>
          </cell>
          <cell r="I7888"/>
          <cell r="J7888"/>
          <cell r="K7888"/>
          <cell r="L7888"/>
          <cell r="M7888" t="str">
            <v/>
          </cell>
          <cell r="N7888"/>
          <cell r="O7888"/>
          <cell r="P7888"/>
          <cell r="Q7888" t="str">
            <v/>
          </cell>
          <cell r="R7888"/>
          <cell r="S7888" t="str">
            <v/>
          </cell>
          <cell r="T7888"/>
          <cell r="U7888"/>
          <cell r="V7888" t="str">
            <v/>
          </cell>
        </row>
        <row r="7889">
          <cell r="A7889"/>
          <cell r="B7889" t="str">
            <v/>
          </cell>
          <cell r="C7889"/>
          <cell r="D7889" t="str">
            <v/>
          </cell>
          <cell r="E7889" t="str">
            <v/>
          </cell>
          <cell r="F7889" t="str">
            <v/>
          </cell>
          <cell r="G7889" t="str">
            <v/>
          </cell>
          <cell r="H7889" t="str">
            <v/>
          </cell>
          <cell r="I7889"/>
          <cell r="J7889"/>
          <cell r="K7889"/>
          <cell r="L7889"/>
          <cell r="M7889" t="str">
            <v/>
          </cell>
          <cell r="N7889"/>
          <cell r="O7889"/>
          <cell r="P7889"/>
          <cell r="Q7889" t="str">
            <v/>
          </cell>
          <cell r="R7889"/>
          <cell r="S7889" t="str">
            <v/>
          </cell>
          <cell r="T7889"/>
          <cell r="U7889"/>
          <cell r="V7889" t="str">
            <v/>
          </cell>
        </row>
        <row r="7890">
          <cell r="A7890"/>
          <cell r="B7890" t="str">
            <v/>
          </cell>
          <cell r="C7890"/>
          <cell r="D7890" t="str">
            <v/>
          </cell>
          <cell r="E7890" t="str">
            <v/>
          </cell>
          <cell r="F7890" t="str">
            <v/>
          </cell>
          <cell r="G7890" t="str">
            <v/>
          </cell>
          <cell r="H7890" t="str">
            <v/>
          </cell>
          <cell r="I7890"/>
          <cell r="J7890"/>
          <cell r="K7890"/>
          <cell r="L7890"/>
          <cell r="M7890" t="str">
            <v/>
          </cell>
          <cell r="N7890"/>
          <cell r="O7890"/>
          <cell r="P7890"/>
          <cell r="Q7890" t="str">
            <v/>
          </cell>
          <cell r="R7890"/>
          <cell r="S7890" t="str">
            <v/>
          </cell>
          <cell r="T7890"/>
          <cell r="U7890"/>
          <cell r="V7890" t="str">
            <v/>
          </cell>
        </row>
        <row r="7891">
          <cell r="A7891"/>
          <cell r="B7891" t="str">
            <v/>
          </cell>
          <cell r="C7891"/>
          <cell r="D7891" t="str">
            <v/>
          </cell>
          <cell r="E7891" t="str">
            <v/>
          </cell>
          <cell r="F7891" t="str">
            <v/>
          </cell>
          <cell r="G7891" t="str">
            <v/>
          </cell>
          <cell r="H7891" t="str">
            <v/>
          </cell>
          <cell r="I7891"/>
          <cell r="J7891"/>
          <cell r="K7891"/>
          <cell r="L7891"/>
          <cell r="M7891" t="str">
            <v/>
          </cell>
          <cell r="N7891"/>
          <cell r="O7891"/>
          <cell r="P7891"/>
          <cell r="Q7891" t="str">
            <v/>
          </cell>
          <cell r="R7891"/>
          <cell r="S7891" t="str">
            <v/>
          </cell>
          <cell r="T7891"/>
          <cell r="U7891"/>
          <cell r="V7891" t="str">
            <v/>
          </cell>
        </row>
        <row r="7892">
          <cell r="A7892"/>
          <cell r="B7892" t="str">
            <v/>
          </cell>
          <cell r="C7892"/>
          <cell r="D7892" t="str">
            <v/>
          </cell>
          <cell r="E7892" t="str">
            <v/>
          </cell>
          <cell r="F7892" t="str">
            <v/>
          </cell>
          <cell r="G7892" t="str">
            <v/>
          </cell>
          <cell r="H7892" t="str">
            <v/>
          </cell>
          <cell r="I7892"/>
          <cell r="J7892"/>
          <cell r="K7892"/>
          <cell r="L7892"/>
          <cell r="M7892" t="str">
            <v/>
          </cell>
          <cell r="N7892"/>
          <cell r="O7892"/>
          <cell r="P7892"/>
          <cell r="Q7892" t="str">
            <v/>
          </cell>
          <cell r="R7892"/>
          <cell r="S7892" t="str">
            <v/>
          </cell>
          <cell r="T7892"/>
          <cell r="U7892"/>
          <cell r="V7892" t="str">
            <v/>
          </cell>
        </row>
        <row r="7893">
          <cell r="A7893"/>
          <cell r="B7893" t="str">
            <v/>
          </cell>
          <cell r="C7893"/>
          <cell r="D7893" t="str">
            <v/>
          </cell>
          <cell r="E7893" t="str">
            <v/>
          </cell>
          <cell r="F7893" t="str">
            <v/>
          </cell>
          <cell r="G7893" t="str">
            <v/>
          </cell>
          <cell r="H7893" t="str">
            <v/>
          </cell>
          <cell r="I7893"/>
          <cell r="J7893"/>
          <cell r="K7893"/>
          <cell r="L7893"/>
          <cell r="M7893" t="str">
            <v/>
          </cell>
          <cell r="N7893"/>
          <cell r="O7893"/>
          <cell r="P7893"/>
          <cell r="Q7893" t="str">
            <v/>
          </cell>
          <cell r="R7893"/>
          <cell r="S7893" t="str">
            <v/>
          </cell>
          <cell r="T7893"/>
          <cell r="U7893"/>
          <cell r="V7893" t="str">
            <v/>
          </cell>
        </row>
        <row r="7894">
          <cell r="A7894"/>
          <cell r="B7894" t="str">
            <v/>
          </cell>
          <cell r="C7894"/>
          <cell r="D7894" t="str">
            <v/>
          </cell>
          <cell r="E7894" t="str">
            <v/>
          </cell>
          <cell r="F7894" t="str">
            <v/>
          </cell>
          <cell r="G7894" t="str">
            <v/>
          </cell>
          <cell r="H7894" t="str">
            <v/>
          </cell>
          <cell r="I7894"/>
          <cell r="J7894"/>
          <cell r="K7894"/>
          <cell r="L7894"/>
          <cell r="M7894" t="str">
            <v/>
          </cell>
          <cell r="N7894"/>
          <cell r="O7894"/>
          <cell r="P7894"/>
          <cell r="Q7894" t="str">
            <v/>
          </cell>
          <cell r="R7894"/>
          <cell r="S7894" t="str">
            <v/>
          </cell>
          <cell r="T7894"/>
          <cell r="U7894"/>
          <cell r="V7894" t="str">
            <v/>
          </cell>
        </row>
        <row r="7895">
          <cell r="A7895"/>
          <cell r="B7895" t="str">
            <v/>
          </cell>
          <cell r="C7895"/>
          <cell r="D7895" t="str">
            <v/>
          </cell>
          <cell r="E7895" t="str">
            <v/>
          </cell>
          <cell r="F7895" t="str">
            <v/>
          </cell>
          <cell r="G7895" t="str">
            <v/>
          </cell>
          <cell r="H7895" t="str">
            <v/>
          </cell>
          <cell r="I7895"/>
          <cell r="J7895"/>
          <cell r="K7895"/>
          <cell r="L7895"/>
          <cell r="M7895" t="str">
            <v/>
          </cell>
          <cell r="N7895"/>
          <cell r="O7895"/>
          <cell r="P7895"/>
          <cell r="Q7895" t="str">
            <v/>
          </cell>
          <cell r="R7895"/>
          <cell r="S7895" t="str">
            <v/>
          </cell>
          <cell r="T7895"/>
          <cell r="U7895"/>
          <cell r="V7895" t="str">
            <v/>
          </cell>
        </row>
        <row r="7896">
          <cell r="A7896"/>
          <cell r="B7896" t="str">
            <v/>
          </cell>
          <cell r="C7896"/>
          <cell r="D7896" t="str">
            <v/>
          </cell>
          <cell r="E7896" t="str">
            <v/>
          </cell>
          <cell r="F7896" t="str">
            <v/>
          </cell>
          <cell r="G7896" t="str">
            <v/>
          </cell>
          <cell r="H7896" t="str">
            <v/>
          </cell>
          <cell r="I7896"/>
          <cell r="J7896"/>
          <cell r="K7896"/>
          <cell r="L7896"/>
          <cell r="M7896" t="str">
            <v/>
          </cell>
          <cell r="N7896"/>
          <cell r="O7896"/>
          <cell r="P7896"/>
          <cell r="Q7896" t="str">
            <v/>
          </cell>
          <cell r="R7896"/>
          <cell r="S7896" t="str">
            <v/>
          </cell>
          <cell r="T7896"/>
          <cell r="U7896"/>
          <cell r="V7896" t="str">
            <v/>
          </cell>
        </row>
        <row r="7897">
          <cell r="A7897"/>
          <cell r="B7897" t="str">
            <v/>
          </cell>
          <cell r="C7897"/>
          <cell r="D7897" t="str">
            <v/>
          </cell>
          <cell r="E7897" t="str">
            <v/>
          </cell>
          <cell r="F7897" t="str">
            <v/>
          </cell>
          <cell r="G7897" t="str">
            <v/>
          </cell>
          <cell r="H7897" t="str">
            <v/>
          </cell>
          <cell r="I7897"/>
          <cell r="J7897"/>
          <cell r="K7897"/>
          <cell r="L7897"/>
          <cell r="M7897" t="str">
            <v/>
          </cell>
          <cell r="N7897"/>
          <cell r="O7897"/>
          <cell r="P7897"/>
          <cell r="Q7897" t="str">
            <v/>
          </cell>
          <cell r="R7897"/>
          <cell r="S7897" t="str">
            <v/>
          </cell>
          <cell r="T7897"/>
          <cell r="U7897"/>
          <cell r="V7897" t="str">
            <v/>
          </cell>
        </row>
        <row r="7898">
          <cell r="A7898"/>
          <cell r="B7898" t="str">
            <v/>
          </cell>
          <cell r="C7898"/>
          <cell r="D7898" t="str">
            <v/>
          </cell>
          <cell r="E7898" t="str">
            <v/>
          </cell>
          <cell r="F7898" t="str">
            <v/>
          </cell>
          <cell r="G7898" t="str">
            <v/>
          </cell>
          <cell r="H7898" t="str">
            <v/>
          </cell>
          <cell r="I7898"/>
          <cell r="J7898"/>
          <cell r="K7898"/>
          <cell r="L7898"/>
          <cell r="M7898" t="str">
            <v/>
          </cell>
          <cell r="N7898"/>
          <cell r="O7898"/>
          <cell r="P7898"/>
          <cell r="Q7898" t="str">
            <v/>
          </cell>
          <cell r="R7898"/>
          <cell r="S7898" t="str">
            <v/>
          </cell>
          <cell r="T7898"/>
          <cell r="U7898"/>
          <cell r="V7898" t="str">
            <v/>
          </cell>
        </row>
        <row r="7899">
          <cell r="A7899"/>
          <cell r="B7899" t="str">
            <v/>
          </cell>
          <cell r="C7899"/>
          <cell r="D7899" t="str">
            <v/>
          </cell>
          <cell r="E7899" t="str">
            <v/>
          </cell>
          <cell r="F7899" t="str">
            <v/>
          </cell>
          <cell r="G7899" t="str">
            <v/>
          </cell>
          <cell r="H7899" t="str">
            <v/>
          </cell>
          <cell r="I7899"/>
          <cell r="J7899"/>
          <cell r="K7899"/>
          <cell r="L7899"/>
          <cell r="M7899" t="str">
            <v/>
          </cell>
          <cell r="N7899"/>
          <cell r="O7899"/>
          <cell r="P7899"/>
          <cell r="Q7899" t="str">
            <v/>
          </cell>
          <cell r="R7899"/>
          <cell r="S7899" t="str">
            <v/>
          </cell>
          <cell r="T7899"/>
          <cell r="U7899"/>
          <cell r="V7899" t="str">
            <v/>
          </cell>
        </row>
        <row r="7900">
          <cell r="A7900"/>
          <cell r="B7900" t="str">
            <v/>
          </cell>
          <cell r="C7900"/>
          <cell r="D7900" t="str">
            <v/>
          </cell>
          <cell r="E7900" t="str">
            <v/>
          </cell>
          <cell r="F7900" t="str">
            <v/>
          </cell>
          <cell r="G7900" t="str">
            <v/>
          </cell>
          <cell r="H7900" t="str">
            <v/>
          </cell>
          <cell r="I7900"/>
          <cell r="J7900"/>
          <cell r="K7900"/>
          <cell r="L7900"/>
          <cell r="M7900" t="str">
            <v/>
          </cell>
          <cell r="N7900"/>
          <cell r="O7900"/>
          <cell r="P7900"/>
          <cell r="Q7900" t="str">
            <v/>
          </cell>
          <cell r="R7900"/>
          <cell r="S7900" t="str">
            <v/>
          </cell>
          <cell r="T7900"/>
          <cell r="U7900"/>
          <cell r="V7900" t="str">
            <v/>
          </cell>
        </row>
        <row r="7901">
          <cell r="A7901"/>
          <cell r="B7901" t="str">
            <v/>
          </cell>
          <cell r="C7901"/>
          <cell r="D7901" t="str">
            <v/>
          </cell>
          <cell r="E7901" t="str">
            <v/>
          </cell>
          <cell r="F7901" t="str">
            <v/>
          </cell>
          <cell r="G7901" t="str">
            <v/>
          </cell>
          <cell r="H7901" t="str">
            <v/>
          </cell>
          <cell r="I7901"/>
          <cell r="J7901"/>
          <cell r="K7901"/>
          <cell r="L7901"/>
          <cell r="M7901" t="str">
            <v/>
          </cell>
          <cell r="N7901"/>
          <cell r="O7901"/>
          <cell r="P7901"/>
          <cell r="Q7901" t="str">
            <v/>
          </cell>
          <cell r="R7901"/>
          <cell r="S7901" t="str">
            <v/>
          </cell>
          <cell r="T7901"/>
          <cell r="U7901"/>
          <cell r="V7901" t="str">
            <v/>
          </cell>
        </row>
        <row r="7902">
          <cell r="A7902"/>
          <cell r="B7902" t="str">
            <v/>
          </cell>
          <cell r="C7902"/>
          <cell r="D7902" t="str">
            <v/>
          </cell>
          <cell r="E7902" t="str">
            <v/>
          </cell>
          <cell r="F7902" t="str">
            <v/>
          </cell>
          <cell r="G7902" t="str">
            <v/>
          </cell>
          <cell r="H7902" t="str">
            <v/>
          </cell>
          <cell r="I7902"/>
          <cell r="J7902"/>
          <cell r="K7902"/>
          <cell r="L7902"/>
          <cell r="M7902" t="str">
            <v/>
          </cell>
          <cell r="N7902"/>
          <cell r="O7902"/>
          <cell r="P7902"/>
          <cell r="Q7902" t="str">
            <v/>
          </cell>
          <cell r="R7902"/>
          <cell r="S7902" t="str">
            <v/>
          </cell>
          <cell r="T7902"/>
          <cell r="U7902"/>
          <cell r="V7902" t="str">
            <v/>
          </cell>
        </row>
        <row r="7903">
          <cell r="A7903"/>
          <cell r="B7903" t="str">
            <v/>
          </cell>
          <cell r="C7903"/>
          <cell r="D7903" t="str">
            <v/>
          </cell>
          <cell r="E7903" t="str">
            <v/>
          </cell>
          <cell r="F7903" t="str">
            <v/>
          </cell>
          <cell r="G7903" t="str">
            <v/>
          </cell>
          <cell r="H7903" t="str">
            <v/>
          </cell>
          <cell r="I7903"/>
          <cell r="J7903"/>
          <cell r="K7903"/>
          <cell r="L7903"/>
          <cell r="M7903" t="str">
            <v/>
          </cell>
          <cell r="N7903"/>
          <cell r="O7903"/>
          <cell r="P7903"/>
          <cell r="Q7903" t="str">
            <v/>
          </cell>
          <cell r="R7903"/>
          <cell r="S7903" t="str">
            <v/>
          </cell>
          <cell r="T7903"/>
          <cell r="U7903"/>
          <cell r="V7903" t="str">
            <v/>
          </cell>
        </row>
        <row r="7904">
          <cell r="A7904"/>
          <cell r="B7904" t="str">
            <v/>
          </cell>
          <cell r="C7904"/>
          <cell r="D7904" t="str">
            <v/>
          </cell>
          <cell r="E7904" t="str">
            <v/>
          </cell>
          <cell r="F7904" t="str">
            <v/>
          </cell>
          <cell r="G7904" t="str">
            <v/>
          </cell>
          <cell r="H7904" t="str">
            <v/>
          </cell>
          <cell r="I7904"/>
          <cell r="J7904"/>
          <cell r="K7904"/>
          <cell r="L7904"/>
          <cell r="M7904" t="str">
            <v/>
          </cell>
          <cell r="N7904"/>
          <cell r="O7904"/>
          <cell r="P7904"/>
          <cell r="Q7904" t="str">
            <v/>
          </cell>
          <cell r="R7904"/>
          <cell r="S7904" t="str">
            <v/>
          </cell>
          <cell r="T7904"/>
          <cell r="U7904"/>
          <cell r="V7904" t="str">
            <v/>
          </cell>
        </row>
        <row r="7905">
          <cell r="A7905"/>
          <cell r="B7905" t="str">
            <v/>
          </cell>
          <cell r="C7905"/>
          <cell r="D7905" t="str">
            <v/>
          </cell>
          <cell r="E7905" t="str">
            <v/>
          </cell>
          <cell r="F7905" t="str">
            <v/>
          </cell>
          <cell r="G7905" t="str">
            <v/>
          </cell>
          <cell r="H7905" t="str">
            <v/>
          </cell>
          <cell r="I7905"/>
          <cell r="J7905"/>
          <cell r="K7905"/>
          <cell r="L7905"/>
          <cell r="M7905" t="str">
            <v/>
          </cell>
          <cell r="N7905"/>
          <cell r="O7905"/>
          <cell r="P7905"/>
          <cell r="Q7905" t="str">
            <v/>
          </cell>
          <cell r="R7905"/>
          <cell r="S7905" t="str">
            <v/>
          </cell>
          <cell r="T7905"/>
          <cell r="U7905"/>
          <cell r="V7905" t="str">
            <v/>
          </cell>
        </row>
        <row r="7906">
          <cell r="A7906"/>
          <cell r="B7906" t="str">
            <v/>
          </cell>
          <cell r="C7906"/>
          <cell r="D7906" t="str">
            <v/>
          </cell>
          <cell r="E7906" t="str">
            <v/>
          </cell>
          <cell r="F7906" t="str">
            <v/>
          </cell>
          <cell r="G7906" t="str">
            <v/>
          </cell>
          <cell r="H7906" t="str">
            <v/>
          </cell>
          <cell r="I7906"/>
          <cell r="J7906"/>
          <cell r="K7906"/>
          <cell r="L7906"/>
          <cell r="M7906" t="str">
            <v/>
          </cell>
          <cell r="N7906"/>
          <cell r="O7906"/>
          <cell r="P7906"/>
          <cell r="Q7906" t="str">
            <v/>
          </cell>
          <cell r="R7906"/>
          <cell r="S7906" t="str">
            <v/>
          </cell>
          <cell r="T7906"/>
          <cell r="U7906"/>
          <cell r="V7906" t="str">
            <v/>
          </cell>
        </row>
        <row r="7907">
          <cell r="A7907"/>
          <cell r="B7907" t="str">
            <v/>
          </cell>
          <cell r="C7907"/>
          <cell r="D7907" t="str">
            <v/>
          </cell>
          <cell r="E7907" t="str">
            <v/>
          </cell>
          <cell r="F7907" t="str">
            <v/>
          </cell>
          <cell r="G7907" t="str">
            <v/>
          </cell>
          <cell r="H7907" t="str">
            <v/>
          </cell>
          <cell r="I7907"/>
          <cell r="J7907"/>
          <cell r="K7907"/>
          <cell r="L7907"/>
          <cell r="M7907" t="str">
            <v/>
          </cell>
          <cell r="N7907"/>
          <cell r="O7907"/>
          <cell r="P7907"/>
          <cell r="Q7907" t="str">
            <v/>
          </cell>
          <cell r="R7907"/>
          <cell r="S7907" t="str">
            <v/>
          </cell>
          <cell r="T7907"/>
          <cell r="U7907"/>
          <cell r="V7907" t="str">
            <v/>
          </cell>
        </row>
        <row r="7908">
          <cell r="A7908"/>
          <cell r="B7908" t="str">
            <v/>
          </cell>
          <cell r="C7908"/>
          <cell r="D7908" t="str">
            <v/>
          </cell>
          <cell r="E7908" t="str">
            <v/>
          </cell>
          <cell r="F7908" t="str">
            <v/>
          </cell>
          <cell r="G7908" t="str">
            <v/>
          </cell>
          <cell r="H7908" t="str">
            <v/>
          </cell>
          <cell r="I7908"/>
          <cell r="J7908"/>
          <cell r="K7908"/>
          <cell r="L7908"/>
          <cell r="M7908" t="str">
            <v/>
          </cell>
          <cell r="N7908"/>
          <cell r="O7908"/>
          <cell r="P7908"/>
          <cell r="Q7908" t="str">
            <v/>
          </cell>
          <cell r="R7908"/>
          <cell r="S7908" t="str">
            <v/>
          </cell>
          <cell r="T7908"/>
          <cell r="U7908"/>
          <cell r="V7908" t="str">
            <v/>
          </cell>
        </row>
        <row r="7909">
          <cell r="A7909"/>
          <cell r="B7909" t="str">
            <v/>
          </cell>
          <cell r="C7909"/>
          <cell r="D7909" t="str">
            <v/>
          </cell>
          <cell r="E7909" t="str">
            <v/>
          </cell>
          <cell r="F7909" t="str">
            <v/>
          </cell>
          <cell r="G7909" t="str">
            <v/>
          </cell>
          <cell r="H7909" t="str">
            <v/>
          </cell>
          <cell r="I7909"/>
          <cell r="J7909"/>
          <cell r="K7909"/>
          <cell r="L7909"/>
          <cell r="M7909" t="str">
            <v/>
          </cell>
          <cell r="N7909"/>
          <cell r="O7909"/>
          <cell r="P7909"/>
          <cell r="Q7909" t="str">
            <v/>
          </cell>
          <cell r="R7909"/>
          <cell r="S7909" t="str">
            <v/>
          </cell>
          <cell r="T7909"/>
          <cell r="U7909"/>
          <cell r="V7909" t="str">
            <v/>
          </cell>
        </row>
        <row r="7910">
          <cell r="A7910"/>
          <cell r="B7910" t="str">
            <v/>
          </cell>
          <cell r="C7910"/>
          <cell r="D7910" t="str">
            <v/>
          </cell>
          <cell r="E7910" t="str">
            <v/>
          </cell>
          <cell r="F7910" t="str">
            <v/>
          </cell>
          <cell r="G7910" t="str">
            <v/>
          </cell>
          <cell r="H7910" t="str">
            <v/>
          </cell>
          <cell r="I7910"/>
          <cell r="J7910"/>
          <cell r="K7910"/>
          <cell r="L7910"/>
          <cell r="M7910" t="str">
            <v/>
          </cell>
          <cell r="N7910"/>
          <cell r="O7910"/>
          <cell r="P7910"/>
          <cell r="Q7910" t="str">
            <v/>
          </cell>
          <cell r="R7910"/>
          <cell r="S7910" t="str">
            <v/>
          </cell>
          <cell r="T7910"/>
          <cell r="U7910"/>
          <cell r="V7910" t="str">
            <v/>
          </cell>
        </row>
        <row r="7911">
          <cell r="A7911"/>
          <cell r="B7911" t="str">
            <v/>
          </cell>
          <cell r="C7911"/>
          <cell r="D7911" t="str">
            <v/>
          </cell>
          <cell r="E7911" t="str">
            <v/>
          </cell>
          <cell r="F7911" t="str">
            <v/>
          </cell>
          <cell r="G7911" t="str">
            <v/>
          </cell>
          <cell r="H7911" t="str">
            <v/>
          </cell>
          <cell r="I7911"/>
          <cell r="J7911"/>
          <cell r="K7911"/>
          <cell r="L7911"/>
          <cell r="M7911" t="str">
            <v/>
          </cell>
          <cell r="N7911"/>
          <cell r="O7911"/>
          <cell r="P7911"/>
          <cell r="Q7911" t="str">
            <v/>
          </cell>
          <cell r="R7911"/>
          <cell r="S7911" t="str">
            <v/>
          </cell>
          <cell r="T7911"/>
          <cell r="U7911"/>
          <cell r="V7911" t="str">
            <v/>
          </cell>
        </row>
        <row r="7912">
          <cell r="A7912"/>
          <cell r="B7912" t="str">
            <v/>
          </cell>
          <cell r="C7912"/>
          <cell r="D7912" t="str">
            <v/>
          </cell>
          <cell r="E7912" t="str">
            <v/>
          </cell>
          <cell r="F7912" t="str">
            <v/>
          </cell>
          <cell r="G7912" t="str">
            <v/>
          </cell>
          <cell r="H7912" t="str">
            <v/>
          </cell>
          <cell r="I7912"/>
          <cell r="J7912"/>
          <cell r="K7912"/>
          <cell r="L7912"/>
          <cell r="M7912" t="str">
            <v/>
          </cell>
          <cell r="N7912"/>
          <cell r="O7912"/>
          <cell r="P7912"/>
          <cell r="Q7912" t="str">
            <v/>
          </cell>
          <cell r="R7912"/>
          <cell r="S7912" t="str">
            <v/>
          </cell>
          <cell r="T7912"/>
          <cell r="U7912"/>
          <cell r="V7912" t="str">
            <v/>
          </cell>
        </row>
        <row r="7913">
          <cell r="A7913"/>
          <cell r="B7913" t="str">
            <v/>
          </cell>
          <cell r="C7913"/>
          <cell r="D7913" t="str">
            <v/>
          </cell>
          <cell r="E7913" t="str">
            <v/>
          </cell>
          <cell r="F7913" t="str">
            <v/>
          </cell>
          <cell r="G7913" t="str">
            <v/>
          </cell>
          <cell r="H7913" t="str">
            <v/>
          </cell>
          <cell r="I7913"/>
          <cell r="J7913"/>
          <cell r="K7913"/>
          <cell r="L7913"/>
          <cell r="M7913" t="str">
            <v/>
          </cell>
          <cell r="N7913"/>
          <cell r="O7913"/>
          <cell r="P7913"/>
          <cell r="Q7913" t="str">
            <v/>
          </cell>
          <cell r="R7913"/>
          <cell r="S7913" t="str">
            <v/>
          </cell>
          <cell r="T7913"/>
          <cell r="U7913"/>
          <cell r="V7913" t="str">
            <v/>
          </cell>
        </row>
        <row r="7914">
          <cell r="A7914"/>
          <cell r="B7914" t="str">
            <v/>
          </cell>
          <cell r="C7914"/>
          <cell r="D7914" t="str">
            <v/>
          </cell>
          <cell r="E7914" t="str">
            <v/>
          </cell>
          <cell r="F7914" t="str">
            <v/>
          </cell>
          <cell r="G7914" t="str">
            <v/>
          </cell>
          <cell r="H7914" t="str">
            <v/>
          </cell>
          <cell r="I7914"/>
          <cell r="J7914"/>
          <cell r="K7914"/>
          <cell r="L7914"/>
          <cell r="M7914" t="str">
            <v/>
          </cell>
          <cell r="N7914"/>
          <cell r="O7914"/>
          <cell r="P7914"/>
          <cell r="Q7914" t="str">
            <v/>
          </cell>
          <cell r="R7914"/>
          <cell r="S7914" t="str">
            <v/>
          </cell>
          <cell r="T7914"/>
          <cell r="U7914"/>
          <cell r="V7914" t="str">
            <v/>
          </cell>
        </row>
        <row r="7915">
          <cell r="A7915"/>
          <cell r="B7915" t="str">
            <v/>
          </cell>
          <cell r="C7915"/>
          <cell r="D7915" t="str">
            <v/>
          </cell>
          <cell r="E7915" t="str">
            <v/>
          </cell>
          <cell r="F7915" t="str">
            <v/>
          </cell>
          <cell r="G7915" t="str">
            <v/>
          </cell>
          <cell r="H7915" t="str">
            <v/>
          </cell>
          <cell r="I7915"/>
          <cell r="J7915"/>
          <cell r="K7915"/>
          <cell r="L7915"/>
          <cell r="M7915" t="str">
            <v/>
          </cell>
          <cell r="N7915"/>
          <cell r="O7915"/>
          <cell r="P7915"/>
          <cell r="Q7915" t="str">
            <v/>
          </cell>
          <cell r="R7915"/>
          <cell r="S7915" t="str">
            <v/>
          </cell>
          <cell r="T7915"/>
          <cell r="U7915"/>
          <cell r="V7915" t="str">
            <v/>
          </cell>
        </row>
        <row r="7916">
          <cell r="A7916"/>
          <cell r="B7916" t="str">
            <v/>
          </cell>
          <cell r="C7916"/>
          <cell r="D7916" t="str">
            <v/>
          </cell>
          <cell r="E7916" t="str">
            <v/>
          </cell>
          <cell r="F7916" t="str">
            <v/>
          </cell>
          <cell r="G7916" t="str">
            <v/>
          </cell>
          <cell r="H7916" t="str">
            <v/>
          </cell>
          <cell r="I7916"/>
          <cell r="J7916"/>
          <cell r="K7916"/>
          <cell r="L7916"/>
          <cell r="M7916" t="str">
            <v/>
          </cell>
          <cell r="N7916"/>
          <cell r="O7916"/>
          <cell r="P7916"/>
          <cell r="Q7916" t="str">
            <v/>
          </cell>
          <cell r="R7916"/>
          <cell r="S7916" t="str">
            <v/>
          </cell>
          <cell r="T7916"/>
          <cell r="U7916"/>
          <cell r="V7916" t="str">
            <v/>
          </cell>
        </row>
        <row r="7917">
          <cell r="A7917"/>
          <cell r="B7917" t="str">
            <v/>
          </cell>
          <cell r="C7917"/>
          <cell r="D7917" t="str">
            <v/>
          </cell>
          <cell r="E7917" t="str">
            <v/>
          </cell>
          <cell r="F7917" t="str">
            <v/>
          </cell>
          <cell r="G7917" t="str">
            <v/>
          </cell>
          <cell r="H7917" t="str">
            <v/>
          </cell>
          <cell r="I7917"/>
          <cell r="J7917"/>
          <cell r="K7917"/>
          <cell r="L7917"/>
          <cell r="M7917" t="str">
            <v/>
          </cell>
          <cell r="N7917"/>
          <cell r="O7917"/>
          <cell r="P7917"/>
          <cell r="Q7917" t="str">
            <v/>
          </cell>
          <cell r="R7917"/>
          <cell r="S7917" t="str">
            <v/>
          </cell>
          <cell r="T7917"/>
          <cell r="U7917"/>
          <cell r="V7917" t="str">
            <v/>
          </cell>
        </row>
        <row r="7918">
          <cell r="A7918"/>
          <cell r="B7918" t="str">
            <v/>
          </cell>
          <cell r="C7918"/>
          <cell r="D7918" t="str">
            <v/>
          </cell>
          <cell r="E7918" t="str">
            <v/>
          </cell>
          <cell r="F7918" t="str">
            <v/>
          </cell>
          <cell r="G7918" t="str">
            <v/>
          </cell>
          <cell r="H7918" t="str">
            <v/>
          </cell>
          <cell r="I7918"/>
          <cell r="J7918"/>
          <cell r="K7918"/>
          <cell r="L7918"/>
          <cell r="M7918" t="str">
            <v/>
          </cell>
          <cell r="N7918"/>
          <cell r="O7918"/>
          <cell r="P7918"/>
          <cell r="Q7918" t="str">
            <v/>
          </cell>
          <cell r="R7918"/>
          <cell r="S7918" t="str">
            <v/>
          </cell>
          <cell r="T7918"/>
          <cell r="U7918"/>
          <cell r="V7918" t="str">
            <v/>
          </cell>
        </row>
        <row r="7919">
          <cell r="A7919"/>
          <cell r="B7919" t="str">
            <v/>
          </cell>
          <cell r="C7919"/>
          <cell r="D7919" t="str">
            <v/>
          </cell>
          <cell r="E7919" t="str">
            <v/>
          </cell>
          <cell r="F7919" t="str">
            <v/>
          </cell>
          <cell r="G7919" t="str">
            <v/>
          </cell>
          <cell r="H7919" t="str">
            <v/>
          </cell>
          <cell r="I7919"/>
          <cell r="J7919"/>
          <cell r="K7919"/>
          <cell r="L7919"/>
          <cell r="M7919" t="str">
            <v/>
          </cell>
          <cell r="N7919"/>
          <cell r="O7919"/>
          <cell r="P7919"/>
          <cell r="Q7919" t="str">
            <v/>
          </cell>
          <cell r="R7919"/>
          <cell r="S7919" t="str">
            <v/>
          </cell>
          <cell r="T7919"/>
          <cell r="U7919"/>
          <cell r="V7919" t="str">
            <v/>
          </cell>
        </row>
        <row r="7920">
          <cell r="A7920"/>
          <cell r="B7920" t="str">
            <v/>
          </cell>
          <cell r="C7920"/>
          <cell r="D7920" t="str">
            <v/>
          </cell>
          <cell r="E7920" t="str">
            <v/>
          </cell>
          <cell r="F7920" t="str">
            <v/>
          </cell>
          <cell r="G7920" t="str">
            <v/>
          </cell>
          <cell r="H7920" t="str">
            <v/>
          </cell>
          <cell r="I7920"/>
          <cell r="J7920"/>
          <cell r="K7920"/>
          <cell r="L7920"/>
          <cell r="M7920" t="str">
            <v/>
          </cell>
          <cell r="N7920"/>
          <cell r="O7920"/>
          <cell r="P7920"/>
          <cell r="Q7920" t="str">
            <v/>
          </cell>
          <cell r="R7920"/>
          <cell r="S7920" t="str">
            <v/>
          </cell>
          <cell r="T7920"/>
          <cell r="U7920"/>
          <cell r="V7920" t="str">
            <v/>
          </cell>
        </row>
        <row r="7921">
          <cell r="A7921"/>
          <cell r="B7921" t="str">
            <v/>
          </cell>
          <cell r="C7921"/>
          <cell r="D7921" t="str">
            <v/>
          </cell>
          <cell r="E7921" t="str">
            <v/>
          </cell>
          <cell r="F7921" t="str">
            <v/>
          </cell>
          <cell r="G7921" t="str">
            <v/>
          </cell>
          <cell r="H7921" t="str">
            <v/>
          </cell>
          <cell r="I7921"/>
          <cell r="J7921"/>
          <cell r="K7921"/>
          <cell r="L7921"/>
          <cell r="M7921" t="str">
            <v/>
          </cell>
          <cell r="N7921"/>
          <cell r="O7921"/>
          <cell r="P7921"/>
          <cell r="Q7921" t="str">
            <v/>
          </cell>
          <cell r="R7921"/>
          <cell r="S7921" t="str">
            <v/>
          </cell>
          <cell r="T7921"/>
          <cell r="U7921"/>
          <cell r="V7921" t="str">
            <v/>
          </cell>
        </row>
        <row r="7922">
          <cell r="A7922"/>
          <cell r="B7922" t="str">
            <v/>
          </cell>
          <cell r="C7922"/>
          <cell r="D7922" t="str">
            <v/>
          </cell>
          <cell r="E7922" t="str">
            <v/>
          </cell>
          <cell r="F7922" t="str">
            <v/>
          </cell>
          <cell r="G7922" t="str">
            <v/>
          </cell>
          <cell r="H7922" t="str">
            <v/>
          </cell>
          <cell r="I7922"/>
          <cell r="J7922"/>
          <cell r="K7922"/>
          <cell r="L7922"/>
          <cell r="M7922" t="str">
            <v/>
          </cell>
          <cell r="N7922"/>
          <cell r="O7922"/>
          <cell r="P7922"/>
          <cell r="Q7922" t="str">
            <v/>
          </cell>
          <cell r="R7922"/>
          <cell r="S7922" t="str">
            <v/>
          </cell>
          <cell r="T7922"/>
          <cell r="U7922"/>
          <cell r="V7922" t="str">
            <v/>
          </cell>
        </row>
        <row r="7923">
          <cell r="A7923"/>
          <cell r="B7923" t="str">
            <v/>
          </cell>
          <cell r="C7923"/>
          <cell r="D7923" t="str">
            <v/>
          </cell>
          <cell r="E7923" t="str">
            <v/>
          </cell>
          <cell r="F7923" t="str">
            <v/>
          </cell>
          <cell r="G7923" t="str">
            <v/>
          </cell>
          <cell r="H7923" t="str">
            <v/>
          </cell>
          <cell r="I7923"/>
          <cell r="J7923"/>
          <cell r="K7923"/>
          <cell r="L7923"/>
          <cell r="M7923" t="str">
            <v/>
          </cell>
          <cell r="N7923"/>
          <cell r="O7923"/>
          <cell r="P7923"/>
          <cell r="Q7923" t="str">
            <v/>
          </cell>
          <cell r="R7923"/>
          <cell r="S7923" t="str">
            <v/>
          </cell>
          <cell r="T7923"/>
          <cell r="U7923"/>
          <cell r="V7923" t="str">
            <v/>
          </cell>
        </row>
        <row r="7924">
          <cell r="A7924"/>
          <cell r="B7924" t="str">
            <v/>
          </cell>
          <cell r="C7924"/>
          <cell r="D7924" t="str">
            <v/>
          </cell>
          <cell r="E7924" t="str">
            <v/>
          </cell>
          <cell r="F7924" t="str">
            <v/>
          </cell>
          <cell r="G7924" t="str">
            <v/>
          </cell>
          <cell r="H7924" t="str">
            <v/>
          </cell>
          <cell r="I7924"/>
          <cell r="J7924"/>
          <cell r="K7924"/>
          <cell r="L7924"/>
          <cell r="M7924" t="str">
            <v/>
          </cell>
          <cell r="N7924"/>
          <cell r="O7924"/>
          <cell r="P7924"/>
          <cell r="Q7924" t="str">
            <v/>
          </cell>
          <cell r="R7924"/>
          <cell r="S7924" t="str">
            <v/>
          </cell>
          <cell r="T7924"/>
          <cell r="U7924"/>
          <cell r="V7924" t="str">
            <v/>
          </cell>
        </row>
        <row r="7925">
          <cell r="A7925"/>
          <cell r="B7925" t="str">
            <v/>
          </cell>
          <cell r="C7925"/>
          <cell r="D7925" t="str">
            <v/>
          </cell>
          <cell r="E7925" t="str">
            <v/>
          </cell>
          <cell r="F7925" t="str">
            <v/>
          </cell>
          <cell r="G7925" t="str">
            <v/>
          </cell>
          <cell r="H7925" t="str">
            <v/>
          </cell>
          <cell r="I7925"/>
          <cell r="J7925"/>
          <cell r="K7925"/>
          <cell r="L7925"/>
          <cell r="M7925" t="str">
            <v/>
          </cell>
          <cell r="N7925"/>
          <cell r="O7925"/>
          <cell r="P7925"/>
          <cell r="Q7925" t="str">
            <v/>
          </cell>
          <cell r="R7925"/>
          <cell r="S7925" t="str">
            <v/>
          </cell>
          <cell r="T7925"/>
          <cell r="U7925"/>
          <cell r="V7925" t="str">
            <v/>
          </cell>
        </row>
        <row r="7926">
          <cell r="A7926"/>
          <cell r="B7926" t="str">
            <v/>
          </cell>
          <cell r="C7926"/>
          <cell r="D7926" t="str">
            <v/>
          </cell>
          <cell r="E7926" t="str">
            <v/>
          </cell>
          <cell r="F7926" t="str">
            <v/>
          </cell>
          <cell r="G7926" t="str">
            <v/>
          </cell>
          <cell r="H7926" t="str">
            <v/>
          </cell>
          <cell r="I7926"/>
          <cell r="J7926"/>
          <cell r="K7926"/>
          <cell r="L7926"/>
          <cell r="M7926" t="str">
            <v/>
          </cell>
          <cell r="N7926"/>
          <cell r="O7926"/>
          <cell r="P7926"/>
          <cell r="Q7926" t="str">
            <v/>
          </cell>
          <cell r="R7926"/>
          <cell r="S7926" t="str">
            <v/>
          </cell>
          <cell r="T7926"/>
          <cell r="U7926"/>
          <cell r="V7926" t="str">
            <v/>
          </cell>
        </row>
        <row r="7927">
          <cell r="A7927"/>
          <cell r="B7927" t="str">
            <v/>
          </cell>
          <cell r="C7927"/>
          <cell r="D7927" t="str">
            <v/>
          </cell>
          <cell r="E7927" t="str">
            <v/>
          </cell>
          <cell r="F7927" t="str">
            <v/>
          </cell>
          <cell r="G7927" t="str">
            <v/>
          </cell>
          <cell r="H7927" t="str">
            <v/>
          </cell>
          <cell r="I7927"/>
          <cell r="J7927"/>
          <cell r="K7927"/>
          <cell r="L7927"/>
          <cell r="M7927" t="str">
            <v/>
          </cell>
          <cell r="N7927"/>
          <cell r="O7927"/>
          <cell r="P7927"/>
          <cell r="Q7927" t="str">
            <v/>
          </cell>
          <cell r="R7927"/>
          <cell r="S7927" t="str">
            <v/>
          </cell>
          <cell r="T7927"/>
          <cell r="U7927"/>
          <cell r="V7927" t="str">
            <v/>
          </cell>
        </row>
        <row r="7928">
          <cell r="A7928"/>
          <cell r="B7928" t="str">
            <v/>
          </cell>
          <cell r="C7928"/>
          <cell r="D7928" t="str">
            <v/>
          </cell>
          <cell r="E7928" t="str">
            <v/>
          </cell>
          <cell r="F7928" t="str">
            <v/>
          </cell>
          <cell r="G7928" t="str">
            <v/>
          </cell>
          <cell r="H7928" t="str">
            <v/>
          </cell>
          <cell r="I7928"/>
          <cell r="J7928"/>
          <cell r="K7928"/>
          <cell r="L7928"/>
          <cell r="M7928" t="str">
            <v/>
          </cell>
          <cell r="N7928"/>
          <cell r="O7928"/>
          <cell r="P7928"/>
          <cell r="Q7928" t="str">
            <v/>
          </cell>
          <cell r="R7928"/>
          <cell r="S7928" t="str">
            <v/>
          </cell>
          <cell r="T7928"/>
          <cell r="U7928"/>
          <cell r="V7928" t="str">
            <v/>
          </cell>
        </row>
        <row r="7929">
          <cell r="A7929"/>
          <cell r="B7929" t="str">
            <v/>
          </cell>
          <cell r="C7929"/>
          <cell r="D7929" t="str">
            <v/>
          </cell>
          <cell r="E7929" t="str">
            <v/>
          </cell>
          <cell r="F7929" t="str">
            <v/>
          </cell>
          <cell r="G7929" t="str">
            <v/>
          </cell>
          <cell r="H7929" t="str">
            <v/>
          </cell>
          <cell r="I7929"/>
          <cell r="J7929"/>
          <cell r="K7929"/>
          <cell r="L7929"/>
          <cell r="M7929" t="str">
            <v/>
          </cell>
          <cell r="N7929"/>
          <cell r="O7929"/>
          <cell r="P7929"/>
          <cell r="Q7929" t="str">
            <v/>
          </cell>
          <cell r="R7929"/>
          <cell r="S7929" t="str">
            <v/>
          </cell>
          <cell r="T7929"/>
          <cell r="U7929"/>
          <cell r="V7929" t="str">
            <v/>
          </cell>
        </row>
        <row r="7930">
          <cell r="A7930"/>
          <cell r="B7930" t="str">
            <v/>
          </cell>
          <cell r="C7930"/>
          <cell r="D7930" t="str">
            <v/>
          </cell>
          <cell r="E7930" t="str">
            <v/>
          </cell>
          <cell r="F7930" t="str">
            <v/>
          </cell>
          <cell r="G7930" t="str">
            <v/>
          </cell>
          <cell r="H7930" t="str">
            <v/>
          </cell>
          <cell r="I7930"/>
          <cell r="J7930"/>
          <cell r="K7930"/>
          <cell r="L7930"/>
          <cell r="M7930" t="str">
            <v/>
          </cell>
          <cell r="N7930"/>
          <cell r="O7930"/>
          <cell r="P7930"/>
          <cell r="Q7930" t="str">
            <v/>
          </cell>
          <cell r="R7930"/>
          <cell r="S7930" t="str">
            <v/>
          </cell>
          <cell r="T7930"/>
          <cell r="U7930"/>
          <cell r="V7930" t="str">
            <v/>
          </cell>
        </row>
        <row r="7931">
          <cell r="A7931"/>
          <cell r="B7931" t="str">
            <v/>
          </cell>
          <cell r="C7931"/>
          <cell r="D7931" t="str">
            <v/>
          </cell>
          <cell r="E7931" t="str">
            <v/>
          </cell>
          <cell r="F7931" t="str">
            <v/>
          </cell>
          <cell r="G7931" t="str">
            <v/>
          </cell>
          <cell r="H7931" t="str">
            <v/>
          </cell>
          <cell r="I7931"/>
          <cell r="J7931"/>
          <cell r="K7931"/>
          <cell r="L7931"/>
          <cell r="M7931" t="str">
            <v/>
          </cell>
          <cell r="N7931"/>
          <cell r="O7931"/>
          <cell r="P7931"/>
          <cell r="Q7931" t="str">
            <v/>
          </cell>
          <cell r="R7931"/>
          <cell r="S7931" t="str">
            <v/>
          </cell>
          <cell r="T7931"/>
          <cell r="U7931"/>
          <cell r="V7931" t="str">
            <v/>
          </cell>
        </row>
        <row r="7932">
          <cell r="A7932"/>
          <cell r="B7932" t="str">
            <v/>
          </cell>
          <cell r="C7932"/>
          <cell r="D7932" t="str">
            <v/>
          </cell>
          <cell r="E7932" t="str">
            <v/>
          </cell>
          <cell r="F7932" t="str">
            <v/>
          </cell>
          <cell r="G7932" t="str">
            <v/>
          </cell>
          <cell r="H7932" t="str">
            <v/>
          </cell>
          <cell r="I7932"/>
          <cell r="J7932"/>
          <cell r="K7932"/>
          <cell r="L7932"/>
          <cell r="M7932" t="str">
            <v/>
          </cell>
          <cell r="N7932"/>
          <cell r="O7932"/>
          <cell r="P7932"/>
          <cell r="Q7932" t="str">
            <v/>
          </cell>
          <cell r="R7932"/>
          <cell r="S7932" t="str">
            <v/>
          </cell>
          <cell r="T7932"/>
          <cell r="U7932"/>
          <cell r="V7932" t="str">
            <v/>
          </cell>
        </row>
        <row r="7933">
          <cell r="A7933"/>
          <cell r="B7933" t="str">
            <v/>
          </cell>
          <cell r="C7933"/>
          <cell r="D7933" t="str">
            <v/>
          </cell>
          <cell r="E7933" t="str">
            <v/>
          </cell>
          <cell r="F7933" t="str">
            <v/>
          </cell>
          <cell r="G7933" t="str">
            <v/>
          </cell>
          <cell r="H7933" t="str">
            <v/>
          </cell>
          <cell r="I7933"/>
          <cell r="J7933"/>
          <cell r="K7933"/>
          <cell r="L7933"/>
          <cell r="M7933" t="str">
            <v/>
          </cell>
          <cell r="N7933"/>
          <cell r="O7933"/>
          <cell r="P7933"/>
          <cell r="Q7933" t="str">
            <v/>
          </cell>
          <cell r="R7933"/>
          <cell r="S7933" t="str">
            <v/>
          </cell>
          <cell r="T7933"/>
          <cell r="U7933"/>
          <cell r="V7933" t="str">
            <v/>
          </cell>
        </row>
        <row r="7934">
          <cell r="A7934"/>
          <cell r="B7934" t="str">
            <v/>
          </cell>
          <cell r="C7934"/>
          <cell r="D7934" t="str">
            <v/>
          </cell>
          <cell r="E7934" t="str">
            <v/>
          </cell>
          <cell r="F7934" t="str">
            <v/>
          </cell>
          <cell r="G7934" t="str">
            <v/>
          </cell>
          <cell r="H7934" t="str">
            <v/>
          </cell>
          <cell r="I7934"/>
          <cell r="J7934"/>
          <cell r="K7934"/>
          <cell r="L7934"/>
          <cell r="M7934" t="str">
            <v/>
          </cell>
          <cell r="N7934"/>
          <cell r="O7934"/>
          <cell r="P7934"/>
          <cell r="Q7934" t="str">
            <v/>
          </cell>
          <cell r="R7934"/>
          <cell r="S7934" t="str">
            <v/>
          </cell>
          <cell r="T7934"/>
          <cell r="U7934"/>
          <cell r="V7934" t="str">
            <v/>
          </cell>
        </row>
        <row r="7935">
          <cell r="A7935"/>
          <cell r="B7935" t="str">
            <v/>
          </cell>
          <cell r="C7935"/>
          <cell r="D7935" t="str">
            <v/>
          </cell>
          <cell r="E7935" t="str">
            <v/>
          </cell>
          <cell r="F7935" t="str">
            <v/>
          </cell>
          <cell r="G7935" t="str">
            <v/>
          </cell>
          <cell r="H7935" t="str">
            <v/>
          </cell>
          <cell r="I7935"/>
          <cell r="J7935"/>
          <cell r="K7935"/>
          <cell r="L7935"/>
          <cell r="M7935" t="str">
            <v/>
          </cell>
          <cell r="N7935"/>
          <cell r="O7935"/>
          <cell r="P7935"/>
          <cell r="Q7935" t="str">
            <v/>
          </cell>
          <cell r="R7935"/>
          <cell r="S7935" t="str">
            <v/>
          </cell>
          <cell r="T7935"/>
          <cell r="U7935"/>
          <cell r="V7935" t="str">
            <v/>
          </cell>
        </row>
        <row r="7936">
          <cell r="A7936"/>
          <cell r="B7936" t="str">
            <v/>
          </cell>
          <cell r="C7936"/>
          <cell r="D7936" t="str">
            <v>Tractor John Deere 8200</v>
          </cell>
          <cell r="E7936" t="str">
            <v>100JD</v>
          </cell>
          <cell r="F7936" t="str">
            <v>Coazucar S. A.</v>
          </cell>
          <cell r="G7936">
            <v>791060442</v>
          </cell>
          <cell r="H7936" t="str">
            <v/>
          </cell>
          <cell r="I7936"/>
          <cell r="J7936"/>
          <cell r="K7936"/>
          <cell r="L7936"/>
          <cell r="M7936" t="str">
            <v/>
          </cell>
          <cell r="N7936"/>
          <cell r="O7936"/>
          <cell r="P7936"/>
          <cell r="Q7936" t="str">
            <v/>
          </cell>
          <cell r="R7936"/>
          <cell r="S7936" t="str">
            <v/>
          </cell>
          <cell r="T7936"/>
          <cell r="U7936"/>
          <cell r="V7936" t="str">
            <v/>
          </cell>
        </row>
        <row r="7937">
          <cell r="A7937"/>
          <cell r="B7937" t="str">
            <v/>
          </cell>
          <cell r="C7937"/>
          <cell r="D7937" t="str">
            <v/>
          </cell>
          <cell r="E7937" t="str">
            <v/>
          </cell>
          <cell r="F7937" t="str">
            <v/>
          </cell>
          <cell r="G7937" t="str">
            <v/>
          </cell>
          <cell r="H7937" t="str">
            <v/>
          </cell>
          <cell r="I7937"/>
          <cell r="J7937"/>
          <cell r="K7937"/>
          <cell r="L7937"/>
          <cell r="M7937" t="str">
            <v/>
          </cell>
          <cell r="N7937"/>
          <cell r="O7937"/>
          <cell r="P7937"/>
          <cell r="Q7937" t="str">
            <v/>
          </cell>
          <cell r="R7937"/>
          <cell r="S7937" t="str">
            <v/>
          </cell>
          <cell r="T7937"/>
          <cell r="U7937"/>
          <cell r="V7937" t="str">
            <v/>
          </cell>
        </row>
        <row r="7938">
          <cell r="A7938"/>
          <cell r="B7938" t="str">
            <v/>
          </cell>
          <cell r="C7938"/>
          <cell r="D7938" t="str">
            <v/>
          </cell>
          <cell r="E7938" t="str">
            <v/>
          </cell>
          <cell r="F7938" t="str">
            <v/>
          </cell>
          <cell r="G7938" t="str">
            <v/>
          </cell>
          <cell r="H7938" t="str">
            <v/>
          </cell>
          <cell r="I7938"/>
          <cell r="J7938"/>
          <cell r="K7938"/>
          <cell r="L7938"/>
          <cell r="M7938" t="str">
            <v/>
          </cell>
          <cell r="N7938"/>
          <cell r="O7938"/>
          <cell r="P7938"/>
          <cell r="Q7938" t="str">
            <v/>
          </cell>
          <cell r="R7938"/>
          <cell r="S7938" t="str">
            <v/>
          </cell>
          <cell r="T7938"/>
          <cell r="U7938"/>
          <cell r="V7938" t="str">
            <v/>
          </cell>
        </row>
        <row r="7939">
          <cell r="A7939"/>
          <cell r="B7939" t="str">
            <v/>
          </cell>
          <cell r="C7939"/>
          <cell r="D7939" t="str">
            <v/>
          </cell>
          <cell r="E7939" t="str">
            <v/>
          </cell>
          <cell r="F7939" t="str">
            <v/>
          </cell>
          <cell r="G7939" t="str">
            <v/>
          </cell>
          <cell r="H7939" t="str">
            <v/>
          </cell>
          <cell r="I7939"/>
          <cell r="J7939"/>
          <cell r="K7939"/>
          <cell r="L7939"/>
          <cell r="M7939" t="str">
            <v/>
          </cell>
          <cell r="N7939"/>
          <cell r="O7939"/>
          <cell r="P7939"/>
          <cell r="Q7939" t="str">
            <v/>
          </cell>
          <cell r="R7939"/>
          <cell r="S7939" t="str">
            <v/>
          </cell>
          <cell r="T7939"/>
          <cell r="U7939"/>
          <cell r="V7939" t="str">
            <v/>
          </cell>
        </row>
        <row r="7940">
          <cell r="A7940"/>
          <cell r="B7940" t="str">
            <v/>
          </cell>
          <cell r="C7940"/>
          <cell r="D7940" t="str">
            <v/>
          </cell>
          <cell r="E7940" t="str">
            <v/>
          </cell>
          <cell r="F7940" t="str">
            <v/>
          </cell>
          <cell r="G7940" t="str">
            <v/>
          </cell>
          <cell r="H7940" t="str">
            <v/>
          </cell>
          <cell r="I7940"/>
          <cell r="J7940"/>
          <cell r="K7940"/>
          <cell r="L7940"/>
          <cell r="M7940" t="str">
            <v/>
          </cell>
          <cell r="N7940"/>
          <cell r="O7940"/>
          <cell r="P7940"/>
          <cell r="Q7940" t="str">
            <v/>
          </cell>
          <cell r="R7940"/>
          <cell r="S7940" t="str">
            <v/>
          </cell>
          <cell r="T7940"/>
          <cell r="U7940"/>
          <cell r="V7940" t="str">
            <v/>
          </cell>
        </row>
        <row r="7941">
          <cell r="A7941"/>
          <cell r="B7941" t="str">
            <v/>
          </cell>
          <cell r="C7941"/>
          <cell r="D7941" t="str">
            <v/>
          </cell>
          <cell r="E7941" t="str">
            <v/>
          </cell>
          <cell r="F7941" t="str">
            <v/>
          </cell>
          <cell r="G7941" t="str">
            <v/>
          </cell>
          <cell r="H7941" t="str">
            <v/>
          </cell>
          <cell r="I7941"/>
          <cell r="J7941"/>
          <cell r="K7941"/>
          <cell r="L7941"/>
          <cell r="M7941" t="str">
            <v/>
          </cell>
          <cell r="N7941"/>
          <cell r="O7941"/>
          <cell r="P7941"/>
          <cell r="Q7941" t="str">
            <v/>
          </cell>
          <cell r="R7941"/>
          <cell r="S7941" t="str">
            <v/>
          </cell>
          <cell r="T7941"/>
          <cell r="U7941"/>
          <cell r="V7941" t="str">
            <v/>
          </cell>
        </row>
        <row r="7942">
          <cell r="A7942"/>
          <cell r="B7942" t="str">
            <v/>
          </cell>
          <cell r="C7942"/>
          <cell r="D7942" t="str">
            <v/>
          </cell>
          <cell r="E7942" t="str">
            <v/>
          </cell>
          <cell r="F7942" t="str">
            <v/>
          </cell>
          <cell r="G7942" t="str">
            <v/>
          </cell>
          <cell r="H7942" t="str">
            <v/>
          </cell>
          <cell r="I7942"/>
          <cell r="J7942"/>
          <cell r="K7942"/>
          <cell r="L7942"/>
          <cell r="M7942" t="str">
            <v/>
          </cell>
          <cell r="N7942"/>
          <cell r="O7942"/>
          <cell r="P7942"/>
          <cell r="Q7942" t="str">
            <v/>
          </cell>
          <cell r="R7942"/>
          <cell r="S7942" t="str">
            <v/>
          </cell>
          <cell r="T7942"/>
          <cell r="U7942"/>
          <cell r="V7942" t="str">
            <v/>
          </cell>
        </row>
        <row r="7943">
          <cell r="A7943"/>
          <cell r="B7943" t="str">
            <v/>
          </cell>
          <cell r="C7943"/>
          <cell r="D7943" t="str">
            <v/>
          </cell>
          <cell r="E7943" t="str">
            <v/>
          </cell>
          <cell r="F7943" t="str">
            <v/>
          </cell>
          <cell r="G7943" t="str">
            <v/>
          </cell>
          <cell r="H7943" t="str">
            <v/>
          </cell>
          <cell r="I7943"/>
          <cell r="J7943"/>
          <cell r="K7943"/>
          <cell r="L7943"/>
          <cell r="M7943" t="str">
            <v/>
          </cell>
          <cell r="N7943"/>
          <cell r="O7943"/>
          <cell r="P7943"/>
          <cell r="Q7943" t="str">
            <v/>
          </cell>
          <cell r="R7943"/>
          <cell r="S7943" t="str">
            <v/>
          </cell>
          <cell r="T7943"/>
          <cell r="U7943"/>
          <cell r="V7943" t="str">
            <v/>
          </cell>
        </row>
        <row r="7944">
          <cell r="A7944"/>
          <cell r="B7944" t="str">
            <v/>
          </cell>
          <cell r="C7944"/>
          <cell r="D7944" t="str">
            <v/>
          </cell>
          <cell r="E7944" t="str">
            <v/>
          </cell>
          <cell r="F7944" t="str">
            <v/>
          </cell>
          <cell r="G7944" t="str">
            <v/>
          </cell>
          <cell r="H7944" t="str">
            <v/>
          </cell>
          <cell r="I7944"/>
          <cell r="J7944"/>
          <cell r="K7944"/>
          <cell r="L7944"/>
          <cell r="M7944" t="str">
            <v/>
          </cell>
          <cell r="N7944"/>
          <cell r="O7944"/>
          <cell r="P7944"/>
          <cell r="Q7944" t="str">
            <v/>
          </cell>
          <cell r="R7944"/>
          <cell r="S7944" t="str">
            <v/>
          </cell>
          <cell r="T7944"/>
          <cell r="U7944"/>
          <cell r="V7944" t="str">
            <v/>
          </cell>
        </row>
        <row r="7945">
          <cell r="A7945"/>
          <cell r="B7945" t="str">
            <v/>
          </cell>
          <cell r="C7945"/>
          <cell r="D7945" t="str">
            <v/>
          </cell>
          <cell r="E7945" t="str">
            <v/>
          </cell>
          <cell r="F7945" t="str">
            <v/>
          </cell>
          <cell r="G7945" t="str">
            <v/>
          </cell>
          <cell r="H7945" t="str">
            <v/>
          </cell>
          <cell r="I7945"/>
          <cell r="J7945"/>
          <cell r="K7945"/>
          <cell r="L7945"/>
          <cell r="M7945" t="str">
            <v/>
          </cell>
          <cell r="N7945"/>
          <cell r="O7945"/>
          <cell r="P7945"/>
          <cell r="Q7945" t="str">
            <v/>
          </cell>
          <cell r="R7945"/>
          <cell r="S7945" t="str">
            <v/>
          </cell>
          <cell r="T7945"/>
          <cell r="U7945"/>
          <cell r="V7945" t="str">
            <v/>
          </cell>
        </row>
        <row r="7946">
          <cell r="A7946"/>
          <cell r="B7946" t="str">
            <v/>
          </cell>
          <cell r="C7946"/>
          <cell r="D7946" t="str">
            <v/>
          </cell>
          <cell r="E7946" t="str">
            <v/>
          </cell>
          <cell r="F7946" t="str">
            <v/>
          </cell>
          <cell r="G7946" t="str">
            <v/>
          </cell>
          <cell r="H7946" t="str">
            <v/>
          </cell>
          <cell r="I7946"/>
          <cell r="J7946"/>
          <cell r="K7946"/>
          <cell r="L7946"/>
          <cell r="M7946" t="str">
            <v/>
          </cell>
          <cell r="N7946"/>
          <cell r="O7946"/>
          <cell r="P7946"/>
          <cell r="Q7946" t="str">
            <v/>
          </cell>
          <cell r="R7946"/>
          <cell r="S7946" t="str">
            <v/>
          </cell>
          <cell r="T7946"/>
          <cell r="U7946"/>
          <cell r="V7946" t="str">
            <v/>
          </cell>
        </row>
        <row r="7947">
          <cell r="A7947"/>
          <cell r="B7947" t="str">
            <v/>
          </cell>
          <cell r="C7947"/>
          <cell r="D7947" t="str">
            <v/>
          </cell>
          <cell r="E7947" t="str">
            <v/>
          </cell>
          <cell r="F7947" t="str">
            <v/>
          </cell>
          <cell r="G7947" t="str">
            <v/>
          </cell>
          <cell r="H7947" t="str">
            <v/>
          </cell>
          <cell r="I7947"/>
          <cell r="J7947"/>
          <cell r="K7947"/>
          <cell r="L7947"/>
          <cell r="M7947" t="str">
            <v/>
          </cell>
          <cell r="N7947"/>
          <cell r="O7947"/>
          <cell r="P7947"/>
          <cell r="Q7947" t="str">
            <v/>
          </cell>
          <cell r="R7947"/>
          <cell r="S7947" t="str">
            <v/>
          </cell>
          <cell r="T7947"/>
          <cell r="U7947"/>
          <cell r="V7947" t="str">
            <v/>
          </cell>
        </row>
        <row r="7948">
          <cell r="A7948"/>
          <cell r="B7948" t="str">
            <v/>
          </cell>
          <cell r="C7948"/>
          <cell r="D7948" t="str">
            <v/>
          </cell>
          <cell r="E7948" t="str">
            <v/>
          </cell>
          <cell r="F7948" t="str">
            <v/>
          </cell>
          <cell r="G7948" t="str">
            <v/>
          </cell>
          <cell r="H7948" t="str">
            <v/>
          </cell>
          <cell r="I7948"/>
          <cell r="J7948"/>
          <cell r="K7948"/>
          <cell r="L7948"/>
          <cell r="M7948" t="str">
            <v/>
          </cell>
          <cell r="N7948"/>
          <cell r="O7948"/>
          <cell r="P7948"/>
          <cell r="Q7948" t="str">
            <v/>
          </cell>
          <cell r="R7948"/>
          <cell r="S7948" t="str">
            <v/>
          </cell>
          <cell r="T7948"/>
          <cell r="U7948"/>
          <cell r="V7948" t="str">
            <v/>
          </cell>
        </row>
        <row r="7949">
          <cell r="A7949"/>
          <cell r="B7949" t="str">
            <v/>
          </cell>
          <cell r="C7949"/>
          <cell r="D7949" t="str">
            <v/>
          </cell>
          <cell r="E7949" t="str">
            <v/>
          </cell>
          <cell r="F7949" t="str">
            <v/>
          </cell>
          <cell r="G7949" t="str">
            <v/>
          </cell>
          <cell r="H7949" t="str">
            <v/>
          </cell>
          <cell r="I7949"/>
          <cell r="J7949"/>
          <cell r="K7949"/>
          <cell r="L7949"/>
          <cell r="M7949" t="str">
            <v/>
          </cell>
          <cell r="N7949"/>
          <cell r="O7949"/>
          <cell r="P7949"/>
          <cell r="Q7949" t="str">
            <v/>
          </cell>
          <cell r="R7949"/>
          <cell r="S7949" t="str">
            <v/>
          </cell>
          <cell r="T7949"/>
          <cell r="U7949"/>
          <cell r="V7949" t="str">
            <v/>
          </cell>
        </row>
        <row r="7950">
          <cell r="A7950"/>
          <cell r="B7950" t="str">
            <v/>
          </cell>
          <cell r="C7950"/>
          <cell r="D7950" t="str">
            <v/>
          </cell>
          <cell r="E7950" t="str">
            <v/>
          </cell>
          <cell r="F7950" t="str">
            <v/>
          </cell>
          <cell r="G7950" t="str">
            <v/>
          </cell>
          <cell r="H7950" t="str">
            <v/>
          </cell>
          <cell r="I7950"/>
          <cell r="J7950"/>
          <cell r="K7950"/>
          <cell r="L7950"/>
          <cell r="M7950" t="str">
            <v/>
          </cell>
          <cell r="N7950"/>
          <cell r="O7950"/>
          <cell r="P7950"/>
          <cell r="Q7950" t="str">
            <v/>
          </cell>
          <cell r="R7950"/>
          <cell r="S7950" t="str">
            <v/>
          </cell>
          <cell r="T7950"/>
          <cell r="U7950"/>
          <cell r="V7950" t="str">
            <v/>
          </cell>
        </row>
        <row r="7951">
          <cell r="A7951"/>
          <cell r="B7951" t="str">
            <v/>
          </cell>
          <cell r="C7951"/>
          <cell r="D7951" t="str">
            <v/>
          </cell>
          <cell r="E7951" t="str">
            <v/>
          </cell>
          <cell r="F7951" t="str">
            <v/>
          </cell>
          <cell r="G7951" t="str">
            <v/>
          </cell>
          <cell r="H7951" t="str">
            <v/>
          </cell>
          <cell r="I7951"/>
          <cell r="J7951"/>
          <cell r="K7951"/>
          <cell r="L7951"/>
          <cell r="M7951" t="str">
            <v/>
          </cell>
          <cell r="N7951"/>
          <cell r="O7951"/>
          <cell r="P7951"/>
          <cell r="Q7951" t="str">
            <v/>
          </cell>
          <cell r="R7951"/>
          <cell r="S7951" t="str">
            <v/>
          </cell>
          <cell r="T7951"/>
          <cell r="U7951"/>
          <cell r="V7951" t="str">
            <v/>
          </cell>
        </row>
        <row r="7952">
          <cell r="A7952"/>
          <cell r="B7952" t="str">
            <v/>
          </cell>
          <cell r="C7952"/>
          <cell r="D7952" t="str">
            <v/>
          </cell>
          <cell r="E7952" t="str">
            <v/>
          </cell>
          <cell r="F7952" t="str">
            <v/>
          </cell>
          <cell r="G7952" t="str">
            <v/>
          </cell>
          <cell r="H7952" t="str">
            <v/>
          </cell>
          <cell r="I7952"/>
          <cell r="J7952"/>
          <cell r="K7952"/>
          <cell r="L7952"/>
          <cell r="M7952" t="str">
            <v/>
          </cell>
          <cell r="N7952"/>
          <cell r="O7952"/>
          <cell r="P7952"/>
          <cell r="Q7952" t="str">
            <v/>
          </cell>
          <cell r="R7952"/>
          <cell r="S7952" t="str">
            <v/>
          </cell>
          <cell r="T7952"/>
          <cell r="U7952"/>
          <cell r="V7952" t="str">
            <v/>
          </cell>
        </row>
        <row r="7953">
          <cell r="A7953"/>
          <cell r="B7953" t="str">
            <v/>
          </cell>
          <cell r="C7953"/>
          <cell r="D7953" t="str">
            <v/>
          </cell>
          <cell r="E7953" t="str">
            <v/>
          </cell>
          <cell r="F7953" t="str">
            <v/>
          </cell>
          <cell r="G7953" t="str">
            <v/>
          </cell>
          <cell r="H7953" t="str">
            <v/>
          </cell>
          <cell r="I7953"/>
          <cell r="J7953"/>
          <cell r="K7953"/>
          <cell r="L7953"/>
          <cell r="M7953" t="str">
            <v/>
          </cell>
          <cell r="N7953"/>
          <cell r="O7953"/>
          <cell r="P7953"/>
          <cell r="Q7953" t="str">
            <v/>
          </cell>
          <cell r="R7953"/>
          <cell r="S7953" t="str">
            <v/>
          </cell>
          <cell r="T7953"/>
          <cell r="U7953"/>
          <cell r="V7953" t="str">
            <v/>
          </cell>
        </row>
        <row r="7954">
          <cell r="A7954"/>
          <cell r="B7954" t="str">
            <v/>
          </cell>
          <cell r="C7954"/>
          <cell r="D7954" t="str">
            <v/>
          </cell>
          <cell r="E7954" t="str">
            <v/>
          </cell>
          <cell r="F7954" t="str">
            <v/>
          </cell>
          <cell r="G7954" t="str">
            <v/>
          </cell>
          <cell r="H7954" t="str">
            <v/>
          </cell>
          <cell r="I7954"/>
          <cell r="J7954"/>
          <cell r="K7954"/>
          <cell r="L7954"/>
          <cell r="M7954" t="str">
            <v/>
          </cell>
          <cell r="N7954"/>
          <cell r="O7954"/>
          <cell r="P7954"/>
          <cell r="Q7954" t="str">
            <v/>
          </cell>
          <cell r="R7954"/>
          <cell r="S7954" t="str">
            <v/>
          </cell>
          <cell r="T7954"/>
          <cell r="U7954"/>
          <cell r="V7954" t="str">
            <v/>
          </cell>
        </row>
        <row r="7955">
          <cell r="A7955"/>
          <cell r="B7955" t="str">
            <v/>
          </cell>
          <cell r="C7955"/>
          <cell r="D7955" t="str">
            <v/>
          </cell>
          <cell r="E7955" t="str">
            <v/>
          </cell>
          <cell r="F7955" t="str">
            <v/>
          </cell>
          <cell r="G7955" t="str">
            <v/>
          </cell>
          <cell r="H7955" t="str">
            <v/>
          </cell>
          <cell r="I7955"/>
          <cell r="J7955"/>
          <cell r="K7955"/>
          <cell r="L7955"/>
          <cell r="M7955" t="str">
            <v/>
          </cell>
          <cell r="N7955"/>
          <cell r="O7955"/>
          <cell r="P7955"/>
          <cell r="Q7955" t="str">
            <v/>
          </cell>
          <cell r="R7955"/>
          <cell r="S7955" t="str">
            <v/>
          </cell>
          <cell r="T7955"/>
          <cell r="U7955"/>
          <cell r="V7955" t="str">
            <v/>
          </cell>
        </row>
        <row r="7956">
          <cell r="A7956"/>
          <cell r="B7956" t="str">
            <v/>
          </cell>
          <cell r="C7956"/>
          <cell r="D7956" t="str">
            <v/>
          </cell>
          <cell r="E7956" t="str">
            <v/>
          </cell>
          <cell r="F7956" t="str">
            <v/>
          </cell>
          <cell r="G7956" t="str">
            <v/>
          </cell>
          <cell r="H7956" t="str">
            <v/>
          </cell>
          <cell r="I7956"/>
          <cell r="J7956"/>
          <cell r="K7956"/>
          <cell r="L7956"/>
          <cell r="M7956" t="str">
            <v/>
          </cell>
          <cell r="N7956"/>
          <cell r="O7956"/>
          <cell r="P7956"/>
          <cell r="Q7956" t="str">
            <v/>
          </cell>
          <cell r="R7956"/>
          <cell r="S7956" t="str">
            <v/>
          </cell>
          <cell r="T7956"/>
          <cell r="U7956"/>
          <cell r="V7956" t="str">
            <v/>
          </cell>
        </row>
        <row r="7957">
          <cell r="A7957"/>
          <cell r="B7957" t="str">
            <v/>
          </cell>
          <cell r="C7957"/>
          <cell r="D7957" t="str">
            <v/>
          </cell>
          <cell r="E7957" t="str">
            <v/>
          </cell>
          <cell r="F7957" t="str">
            <v/>
          </cell>
          <cell r="G7957" t="str">
            <v/>
          </cell>
          <cell r="H7957" t="str">
            <v/>
          </cell>
          <cell r="I7957"/>
          <cell r="J7957"/>
          <cell r="K7957"/>
          <cell r="L7957"/>
          <cell r="M7957" t="str">
            <v/>
          </cell>
          <cell r="N7957"/>
          <cell r="O7957"/>
          <cell r="P7957"/>
          <cell r="Q7957" t="str">
            <v/>
          </cell>
          <cell r="R7957"/>
          <cell r="S7957" t="str">
            <v/>
          </cell>
          <cell r="T7957"/>
          <cell r="U7957"/>
          <cell r="V7957" t="str">
            <v/>
          </cell>
        </row>
        <row r="7958">
          <cell r="A7958"/>
          <cell r="B7958" t="str">
            <v/>
          </cell>
          <cell r="C7958"/>
          <cell r="D7958" t="str">
            <v/>
          </cell>
          <cell r="E7958" t="str">
            <v/>
          </cell>
          <cell r="F7958" t="str">
            <v/>
          </cell>
          <cell r="G7958" t="str">
            <v/>
          </cell>
          <cell r="H7958" t="str">
            <v/>
          </cell>
          <cell r="I7958"/>
          <cell r="J7958"/>
          <cell r="K7958"/>
          <cell r="L7958"/>
          <cell r="M7958" t="str">
            <v/>
          </cell>
          <cell r="N7958"/>
          <cell r="O7958"/>
          <cell r="P7958"/>
          <cell r="Q7958" t="str">
            <v/>
          </cell>
          <cell r="R7958"/>
          <cell r="S7958" t="str">
            <v/>
          </cell>
          <cell r="T7958"/>
          <cell r="U7958"/>
          <cell r="V7958" t="str">
            <v/>
          </cell>
        </row>
        <row r="7959">
          <cell r="A7959"/>
          <cell r="B7959" t="str">
            <v/>
          </cell>
          <cell r="C7959"/>
          <cell r="D7959" t="str">
            <v/>
          </cell>
          <cell r="E7959" t="str">
            <v/>
          </cell>
          <cell r="F7959" t="str">
            <v/>
          </cell>
          <cell r="G7959" t="str">
            <v/>
          </cell>
          <cell r="H7959" t="str">
            <v/>
          </cell>
          <cell r="I7959"/>
          <cell r="J7959"/>
          <cell r="K7959"/>
          <cell r="L7959"/>
          <cell r="M7959" t="str">
            <v/>
          </cell>
          <cell r="N7959"/>
          <cell r="O7959"/>
          <cell r="P7959"/>
          <cell r="Q7959" t="str">
            <v/>
          </cell>
          <cell r="R7959"/>
          <cell r="S7959" t="str">
            <v/>
          </cell>
          <cell r="T7959"/>
          <cell r="U7959"/>
          <cell r="V7959" t="str">
            <v/>
          </cell>
        </row>
        <row r="7960">
          <cell r="A7960"/>
          <cell r="B7960" t="str">
            <v/>
          </cell>
          <cell r="C7960"/>
          <cell r="D7960" t="str">
            <v/>
          </cell>
          <cell r="E7960" t="str">
            <v/>
          </cell>
          <cell r="F7960" t="str">
            <v/>
          </cell>
          <cell r="G7960" t="str">
            <v/>
          </cell>
          <cell r="H7960" t="str">
            <v/>
          </cell>
          <cell r="I7960"/>
          <cell r="J7960"/>
          <cell r="K7960"/>
          <cell r="L7960"/>
          <cell r="M7960" t="str">
            <v/>
          </cell>
          <cell r="N7960"/>
          <cell r="O7960"/>
          <cell r="P7960"/>
          <cell r="Q7960" t="str">
            <v/>
          </cell>
          <cell r="R7960"/>
          <cell r="S7960" t="str">
            <v/>
          </cell>
          <cell r="T7960"/>
          <cell r="U7960"/>
          <cell r="V7960" t="str">
            <v/>
          </cell>
        </row>
        <row r="7961">
          <cell r="A7961"/>
          <cell r="B7961" t="str">
            <v/>
          </cell>
          <cell r="C7961"/>
          <cell r="D7961" t="str">
            <v/>
          </cell>
          <cell r="E7961" t="str">
            <v/>
          </cell>
          <cell r="F7961" t="str">
            <v/>
          </cell>
          <cell r="G7961" t="str">
            <v/>
          </cell>
          <cell r="H7961" t="str">
            <v/>
          </cell>
          <cell r="I7961"/>
          <cell r="J7961"/>
          <cell r="K7961"/>
          <cell r="L7961"/>
          <cell r="M7961" t="str">
            <v/>
          </cell>
          <cell r="N7961"/>
          <cell r="O7961"/>
          <cell r="P7961"/>
          <cell r="Q7961" t="str">
            <v/>
          </cell>
          <cell r="R7961"/>
          <cell r="S7961" t="str">
            <v/>
          </cell>
          <cell r="T7961"/>
          <cell r="U7961"/>
          <cell r="V7961" t="str">
            <v/>
          </cell>
        </row>
        <row r="7962">
          <cell r="A7962"/>
          <cell r="B7962" t="str">
            <v/>
          </cell>
          <cell r="C7962"/>
          <cell r="D7962" t="str">
            <v/>
          </cell>
          <cell r="E7962" t="str">
            <v/>
          </cell>
          <cell r="F7962" t="str">
            <v/>
          </cell>
          <cell r="G7962" t="str">
            <v/>
          </cell>
          <cell r="H7962" t="str">
            <v/>
          </cell>
          <cell r="I7962"/>
          <cell r="J7962"/>
          <cell r="K7962"/>
          <cell r="L7962"/>
          <cell r="M7962" t="str">
            <v/>
          </cell>
          <cell r="N7962"/>
          <cell r="O7962"/>
          <cell r="P7962"/>
          <cell r="Q7962" t="str">
            <v/>
          </cell>
          <cell r="R7962"/>
          <cell r="S7962" t="str">
            <v/>
          </cell>
          <cell r="T7962"/>
          <cell r="U7962"/>
          <cell r="V7962" t="str">
            <v/>
          </cell>
        </row>
        <row r="7963">
          <cell r="A7963"/>
          <cell r="B7963" t="str">
            <v/>
          </cell>
          <cell r="C7963"/>
          <cell r="D7963" t="str">
            <v/>
          </cell>
          <cell r="E7963" t="str">
            <v/>
          </cell>
          <cell r="F7963" t="str">
            <v/>
          </cell>
          <cell r="G7963" t="str">
            <v/>
          </cell>
          <cell r="H7963" t="str">
            <v/>
          </cell>
          <cell r="I7963"/>
          <cell r="J7963"/>
          <cell r="K7963"/>
          <cell r="L7963"/>
          <cell r="M7963" t="str">
            <v/>
          </cell>
          <cell r="N7963"/>
          <cell r="O7963"/>
          <cell r="P7963"/>
          <cell r="Q7963" t="str">
            <v/>
          </cell>
          <cell r="R7963"/>
          <cell r="S7963" t="str">
            <v/>
          </cell>
          <cell r="T7963"/>
          <cell r="U7963"/>
          <cell r="V7963" t="str">
            <v/>
          </cell>
        </row>
        <row r="7964">
          <cell r="A7964"/>
          <cell r="B7964" t="str">
            <v/>
          </cell>
          <cell r="C7964"/>
          <cell r="D7964" t="str">
            <v/>
          </cell>
          <cell r="E7964" t="str">
            <v/>
          </cell>
          <cell r="F7964" t="str">
            <v/>
          </cell>
          <cell r="G7964" t="str">
            <v/>
          </cell>
          <cell r="H7964" t="str">
            <v/>
          </cell>
          <cell r="I7964"/>
          <cell r="J7964"/>
          <cell r="K7964"/>
          <cell r="L7964"/>
          <cell r="M7964" t="str">
            <v/>
          </cell>
          <cell r="N7964"/>
          <cell r="O7964"/>
          <cell r="P7964"/>
          <cell r="Q7964" t="str">
            <v/>
          </cell>
          <cell r="R7964"/>
          <cell r="S7964" t="str">
            <v/>
          </cell>
          <cell r="T7964"/>
          <cell r="U7964"/>
          <cell r="V7964" t="str">
            <v/>
          </cell>
        </row>
        <row r="7965">
          <cell r="A7965"/>
          <cell r="B7965" t="str">
            <v/>
          </cell>
          <cell r="C7965"/>
          <cell r="D7965" t="str">
            <v/>
          </cell>
          <cell r="E7965" t="str">
            <v/>
          </cell>
          <cell r="F7965" t="str">
            <v/>
          </cell>
          <cell r="G7965" t="str">
            <v/>
          </cell>
          <cell r="H7965" t="str">
            <v/>
          </cell>
          <cell r="I7965"/>
          <cell r="J7965"/>
          <cell r="K7965"/>
          <cell r="L7965"/>
          <cell r="M7965" t="str">
            <v/>
          </cell>
          <cell r="N7965"/>
          <cell r="O7965"/>
          <cell r="P7965"/>
          <cell r="Q7965" t="str">
            <v/>
          </cell>
          <cell r="R7965"/>
          <cell r="S7965" t="str">
            <v/>
          </cell>
          <cell r="T7965"/>
          <cell r="U7965"/>
          <cell r="V7965" t="str">
            <v/>
          </cell>
        </row>
        <row r="7966">
          <cell r="A7966"/>
          <cell r="B7966" t="str">
            <v/>
          </cell>
          <cell r="C7966"/>
          <cell r="D7966" t="str">
            <v/>
          </cell>
          <cell r="E7966" t="str">
            <v/>
          </cell>
          <cell r="F7966" t="str">
            <v/>
          </cell>
          <cell r="G7966" t="str">
            <v/>
          </cell>
          <cell r="H7966" t="str">
            <v/>
          </cell>
          <cell r="I7966"/>
          <cell r="J7966"/>
          <cell r="K7966"/>
          <cell r="L7966"/>
          <cell r="M7966" t="str">
            <v/>
          </cell>
          <cell r="N7966"/>
          <cell r="O7966"/>
          <cell r="P7966"/>
          <cell r="Q7966" t="str">
            <v/>
          </cell>
          <cell r="R7966"/>
          <cell r="S7966" t="str">
            <v/>
          </cell>
          <cell r="T7966"/>
          <cell r="U7966"/>
          <cell r="V7966" t="str">
            <v/>
          </cell>
        </row>
        <row r="7967">
          <cell r="A7967"/>
          <cell r="B7967" t="str">
            <v/>
          </cell>
          <cell r="C7967"/>
          <cell r="D7967" t="str">
            <v/>
          </cell>
          <cell r="E7967" t="str">
            <v/>
          </cell>
          <cell r="F7967" t="str">
            <v/>
          </cell>
          <cell r="G7967" t="str">
            <v/>
          </cell>
          <cell r="H7967" t="str">
            <v/>
          </cell>
          <cell r="I7967"/>
          <cell r="J7967"/>
          <cell r="K7967"/>
          <cell r="L7967"/>
          <cell r="M7967" t="str">
            <v/>
          </cell>
          <cell r="N7967"/>
          <cell r="O7967"/>
          <cell r="P7967"/>
          <cell r="Q7967" t="str">
            <v/>
          </cell>
          <cell r="R7967"/>
          <cell r="S7967" t="str">
            <v/>
          </cell>
          <cell r="T7967"/>
          <cell r="U7967"/>
          <cell r="V7967" t="str">
            <v/>
          </cell>
        </row>
        <row r="7968">
          <cell r="A7968"/>
          <cell r="B7968" t="str">
            <v/>
          </cell>
          <cell r="C7968"/>
          <cell r="D7968" t="str">
            <v/>
          </cell>
          <cell r="E7968" t="str">
            <v/>
          </cell>
          <cell r="F7968" t="str">
            <v/>
          </cell>
          <cell r="G7968" t="str">
            <v/>
          </cell>
          <cell r="H7968" t="str">
            <v/>
          </cell>
          <cell r="I7968"/>
          <cell r="J7968"/>
          <cell r="K7968"/>
          <cell r="L7968"/>
          <cell r="M7968" t="str">
            <v/>
          </cell>
          <cell r="N7968"/>
          <cell r="O7968"/>
          <cell r="P7968"/>
          <cell r="Q7968" t="str">
            <v/>
          </cell>
          <cell r="R7968"/>
          <cell r="S7968" t="str">
            <v/>
          </cell>
          <cell r="T7968"/>
          <cell r="U7968"/>
          <cell r="V7968" t="str">
            <v/>
          </cell>
        </row>
        <row r="7969">
          <cell r="A7969"/>
          <cell r="B7969" t="str">
            <v/>
          </cell>
          <cell r="C7969"/>
          <cell r="D7969" t="str">
            <v/>
          </cell>
          <cell r="E7969" t="str">
            <v/>
          </cell>
          <cell r="F7969" t="str">
            <v/>
          </cell>
          <cell r="G7969" t="str">
            <v/>
          </cell>
          <cell r="H7969" t="str">
            <v/>
          </cell>
          <cell r="I7969"/>
          <cell r="J7969"/>
          <cell r="K7969"/>
          <cell r="L7969"/>
          <cell r="M7969" t="str">
            <v/>
          </cell>
          <cell r="N7969"/>
          <cell r="O7969"/>
          <cell r="P7969"/>
          <cell r="Q7969" t="str">
            <v/>
          </cell>
          <cell r="R7969"/>
          <cell r="S7969" t="str">
            <v/>
          </cell>
          <cell r="T7969"/>
          <cell r="U7969"/>
          <cell r="V7969" t="str">
            <v/>
          </cell>
        </row>
        <row r="7970">
          <cell r="A7970"/>
          <cell r="B7970" t="str">
            <v/>
          </cell>
          <cell r="C7970"/>
          <cell r="D7970" t="str">
            <v/>
          </cell>
          <cell r="E7970" t="str">
            <v/>
          </cell>
          <cell r="F7970" t="str">
            <v/>
          </cell>
          <cell r="G7970" t="str">
            <v/>
          </cell>
          <cell r="H7970" t="str">
            <v/>
          </cell>
          <cell r="I7970"/>
          <cell r="J7970"/>
          <cell r="K7970"/>
          <cell r="L7970"/>
          <cell r="M7970" t="str">
            <v/>
          </cell>
          <cell r="N7970"/>
          <cell r="O7970"/>
          <cell r="P7970"/>
          <cell r="Q7970" t="str">
            <v/>
          </cell>
          <cell r="R7970"/>
          <cell r="S7970" t="str">
            <v/>
          </cell>
          <cell r="T7970"/>
          <cell r="U7970"/>
          <cell r="V7970" t="str">
            <v/>
          </cell>
        </row>
        <row r="7971">
          <cell r="A7971"/>
          <cell r="B7971" t="str">
            <v/>
          </cell>
          <cell r="C7971"/>
          <cell r="D7971" t="str">
            <v/>
          </cell>
          <cell r="E7971" t="str">
            <v/>
          </cell>
          <cell r="F7971" t="str">
            <v/>
          </cell>
          <cell r="G7971" t="str">
            <v/>
          </cell>
          <cell r="H7971" t="str">
            <v/>
          </cell>
          <cell r="I7971"/>
          <cell r="J7971"/>
          <cell r="K7971"/>
          <cell r="L7971"/>
          <cell r="M7971" t="str">
            <v/>
          </cell>
          <cell r="N7971"/>
          <cell r="O7971"/>
          <cell r="P7971"/>
          <cell r="Q7971" t="str">
            <v/>
          </cell>
          <cell r="R7971"/>
          <cell r="S7971" t="str">
            <v/>
          </cell>
          <cell r="T7971"/>
          <cell r="U7971"/>
          <cell r="V7971" t="str">
            <v/>
          </cell>
        </row>
        <row r="7972">
          <cell r="A7972"/>
          <cell r="B7972" t="str">
            <v/>
          </cell>
          <cell r="C7972"/>
          <cell r="D7972" t="str">
            <v/>
          </cell>
          <cell r="E7972" t="str">
            <v/>
          </cell>
          <cell r="F7972" t="str">
            <v/>
          </cell>
          <cell r="G7972" t="str">
            <v/>
          </cell>
          <cell r="H7972" t="str">
            <v/>
          </cell>
          <cell r="I7972"/>
          <cell r="J7972"/>
          <cell r="K7972"/>
          <cell r="L7972"/>
          <cell r="M7972" t="str">
            <v/>
          </cell>
          <cell r="N7972"/>
          <cell r="O7972"/>
          <cell r="P7972"/>
          <cell r="Q7972" t="str">
            <v/>
          </cell>
          <cell r="R7972"/>
          <cell r="S7972" t="str">
            <v/>
          </cell>
          <cell r="T7972"/>
          <cell r="U7972"/>
          <cell r="V7972" t="str">
            <v/>
          </cell>
        </row>
        <row r="7973">
          <cell r="A7973"/>
          <cell r="B7973" t="str">
            <v/>
          </cell>
          <cell r="C7973"/>
          <cell r="D7973" t="str">
            <v/>
          </cell>
          <cell r="E7973" t="str">
            <v/>
          </cell>
          <cell r="F7973" t="str">
            <v/>
          </cell>
          <cell r="G7973" t="str">
            <v/>
          </cell>
          <cell r="H7973" t="str">
            <v/>
          </cell>
          <cell r="I7973"/>
          <cell r="J7973"/>
          <cell r="K7973"/>
          <cell r="L7973"/>
          <cell r="M7973" t="str">
            <v/>
          </cell>
          <cell r="N7973"/>
          <cell r="O7973"/>
          <cell r="P7973"/>
          <cell r="Q7973" t="str">
            <v/>
          </cell>
          <cell r="R7973"/>
          <cell r="S7973" t="str">
            <v/>
          </cell>
          <cell r="T7973"/>
          <cell r="U7973"/>
          <cell r="V7973" t="str">
            <v/>
          </cell>
        </row>
        <row r="7974">
          <cell r="A7974"/>
          <cell r="B7974" t="str">
            <v/>
          </cell>
          <cell r="C7974"/>
          <cell r="D7974" t="str">
            <v/>
          </cell>
          <cell r="E7974" t="str">
            <v/>
          </cell>
          <cell r="F7974" t="str">
            <v/>
          </cell>
          <cell r="G7974" t="str">
            <v/>
          </cell>
          <cell r="H7974" t="str">
            <v/>
          </cell>
          <cell r="I7974"/>
          <cell r="J7974"/>
          <cell r="K7974"/>
          <cell r="L7974"/>
          <cell r="M7974" t="str">
            <v/>
          </cell>
          <cell r="N7974"/>
          <cell r="O7974"/>
          <cell r="P7974"/>
          <cell r="Q7974" t="str">
            <v/>
          </cell>
          <cell r="R7974"/>
          <cell r="S7974" t="str">
            <v/>
          </cell>
          <cell r="T7974"/>
          <cell r="U7974"/>
          <cell r="V7974" t="str">
            <v/>
          </cell>
        </row>
        <row r="7975">
          <cell r="A7975"/>
          <cell r="B7975" t="str">
            <v/>
          </cell>
          <cell r="C7975"/>
          <cell r="D7975" t="str">
            <v/>
          </cell>
          <cell r="E7975" t="str">
            <v/>
          </cell>
          <cell r="F7975" t="str">
            <v/>
          </cell>
          <cell r="G7975" t="str">
            <v/>
          </cell>
          <cell r="H7975" t="str">
            <v/>
          </cell>
          <cell r="I7975"/>
          <cell r="J7975"/>
          <cell r="K7975"/>
          <cell r="L7975"/>
          <cell r="M7975" t="str">
            <v/>
          </cell>
          <cell r="N7975"/>
          <cell r="O7975"/>
          <cell r="P7975"/>
          <cell r="Q7975" t="str">
            <v/>
          </cell>
          <cell r="R7975"/>
          <cell r="S7975" t="str">
            <v/>
          </cell>
          <cell r="T7975"/>
          <cell r="U7975"/>
          <cell r="V7975" t="str">
            <v/>
          </cell>
        </row>
        <row r="7976">
          <cell r="A7976"/>
          <cell r="B7976" t="str">
            <v/>
          </cell>
          <cell r="C7976"/>
          <cell r="D7976" t="str">
            <v/>
          </cell>
          <cell r="E7976" t="str">
            <v/>
          </cell>
          <cell r="F7976" t="str">
            <v/>
          </cell>
          <cell r="G7976" t="str">
            <v/>
          </cell>
          <cell r="H7976" t="str">
            <v/>
          </cell>
          <cell r="I7976"/>
          <cell r="J7976"/>
          <cell r="K7976"/>
          <cell r="L7976"/>
          <cell r="M7976" t="str">
            <v/>
          </cell>
          <cell r="N7976"/>
          <cell r="O7976"/>
          <cell r="P7976"/>
          <cell r="Q7976" t="str">
            <v/>
          </cell>
          <cell r="R7976"/>
          <cell r="S7976" t="str">
            <v/>
          </cell>
          <cell r="T7976"/>
          <cell r="U7976"/>
          <cell r="V7976" t="str">
            <v/>
          </cell>
        </row>
        <row r="7977">
          <cell r="A7977"/>
          <cell r="B7977" t="str">
            <v/>
          </cell>
          <cell r="C7977"/>
          <cell r="D7977" t="str">
            <v/>
          </cell>
          <cell r="E7977" t="str">
            <v/>
          </cell>
          <cell r="F7977" t="str">
            <v/>
          </cell>
          <cell r="G7977" t="str">
            <v/>
          </cell>
          <cell r="H7977" t="str">
            <v/>
          </cell>
          <cell r="I7977"/>
          <cell r="J7977"/>
          <cell r="K7977"/>
          <cell r="L7977"/>
          <cell r="M7977" t="str">
            <v/>
          </cell>
          <cell r="N7977"/>
          <cell r="O7977"/>
          <cell r="P7977"/>
          <cell r="Q7977" t="str">
            <v/>
          </cell>
          <cell r="R7977"/>
          <cell r="S7977" t="str">
            <v/>
          </cell>
          <cell r="T7977"/>
          <cell r="U7977"/>
          <cell r="V7977" t="str">
            <v/>
          </cell>
        </row>
        <row r="7978">
          <cell r="A7978"/>
          <cell r="B7978" t="str">
            <v/>
          </cell>
          <cell r="C7978"/>
          <cell r="D7978" t="str">
            <v/>
          </cell>
          <cell r="E7978" t="str">
            <v/>
          </cell>
          <cell r="F7978" t="str">
            <v/>
          </cell>
          <cell r="G7978" t="str">
            <v/>
          </cell>
          <cell r="H7978" t="str">
            <v/>
          </cell>
          <cell r="I7978"/>
          <cell r="J7978"/>
          <cell r="K7978"/>
          <cell r="L7978"/>
          <cell r="M7978" t="str">
            <v/>
          </cell>
          <cell r="N7978"/>
          <cell r="O7978"/>
          <cell r="P7978"/>
          <cell r="Q7978" t="str">
            <v/>
          </cell>
          <cell r="R7978"/>
          <cell r="S7978" t="str">
            <v/>
          </cell>
          <cell r="T7978"/>
          <cell r="U7978"/>
          <cell r="V7978" t="str">
            <v/>
          </cell>
        </row>
        <row r="7979">
          <cell r="A7979"/>
          <cell r="B7979" t="str">
            <v/>
          </cell>
          <cell r="C7979"/>
          <cell r="D7979" t="str">
            <v/>
          </cell>
          <cell r="E7979" t="str">
            <v/>
          </cell>
          <cell r="F7979" t="str">
            <v/>
          </cell>
          <cell r="G7979" t="str">
            <v/>
          </cell>
          <cell r="H7979" t="str">
            <v/>
          </cell>
          <cell r="I7979"/>
          <cell r="J7979"/>
          <cell r="K7979"/>
          <cell r="L7979"/>
          <cell r="M7979" t="str">
            <v/>
          </cell>
          <cell r="N7979"/>
          <cell r="O7979"/>
          <cell r="P7979"/>
          <cell r="Q7979" t="str">
            <v/>
          </cell>
          <cell r="R7979"/>
          <cell r="S7979" t="str">
            <v/>
          </cell>
          <cell r="T7979"/>
          <cell r="U7979"/>
          <cell r="V7979" t="str">
            <v/>
          </cell>
        </row>
        <row r="7980">
          <cell r="A7980"/>
          <cell r="B7980" t="str">
            <v/>
          </cell>
          <cell r="C7980"/>
          <cell r="D7980" t="str">
            <v/>
          </cell>
          <cell r="E7980" t="str">
            <v/>
          </cell>
          <cell r="F7980" t="str">
            <v/>
          </cell>
          <cell r="G7980" t="str">
            <v/>
          </cell>
          <cell r="H7980" t="str">
            <v/>
          </cell>
          <cell r="I7980"/>
          <cell r="J7980"/>
          <cell r="K7980"/>
          <cell r="L7980"/>
          <cell r="M7980" t="str">
            <v/>
          </cell>
          <cell r="N7980"/>
          <cell r="O7980"/>
          <cell r="P7980"/>
          <cell r="Q7980" t="str">
            <v/>
          </cell>
          <cell r="R7980"/>
          <cell r="S7980" t="str">
            <v/>
          </cell>
          <cell r="T7980"/>
          <cell r="U7980"/>
          <cell r="V7980" t="str">
            <v/>
          </cell>
        </row>
        <row r="7981">
          <cell r="A7981"/>
          <cell r="B7981" t="str">
            <v/>
          </cell>
          <cell r="C7981"/>
          <cell r="D7981" t="str">
            <v/>
          </cell>
          <cell r="E7981" t="str">
            <v/>
          </cell>
          <cell r="F7981" t="str">
            <v/>
          </cell>
          <cell r="G7981" t="str">
            <v/>
          </cell>
          <cell r="H7981" t="str">
            <v/>
          </cell>
          <cell r="I7981"/>
          <cell r="J7981"/>
          <cell r="K7981"/>
          <cell r="L7981"/>
          <cell r="M7981" t="str">
            <v/>
          </cell>
          <cell r="N7981"/>
          <cell r="O7981"/>
          <cell r="P7981"/>
          <cell r="Q7981" t="str">
            <v/>
          </cell>
          <cell r="R7981"/>
          <cell r="S7981" t="str">
            <v/>
          </cell>
          <cell r="T7981"/>
          <cell r="U7981"/>
          <cell r="V7981" t="str">
            <v/>
          </cell>
        </row>
        <row r="7982">
          <cell r="A7982"/>
          <cell r="B7982" t="str">
            <v/>
          </cell>
          <cell r="C7982"/>
          <cell r="D7982" t="str">
            <v/>
          </cell>
          <cell r="E7982" t="str">
            <v/>
          </cell>
          <cell r="F7982" t="str">
            <v/>
          </cell>
          <cell r="G7982" t="str">
            <v/>
          </cell>
          <cell r="H7982" t="str">
            <v/>
          </cell>
          <cell r="I7982"/>
          <cell r="J7982"/>
          <cell r="K7982"/>
          <cell r="L7982"/>
          <cell r="M7982" t="str">
            <v/>
          </cell>
          <cell r="N7982"/>
          <cell r="O7982"/>
          <cell r="P7982"/>
          <cell r="Q7982" t="str">
            <v/>
          </cell>
          <cell r="R7982"/>
          <cell r="S7982" t="str">
            <v/>
          </cell>
          <cell r="T7982"/>
          <cell r="U7982"/>
          <cell r="V7982" t="str">
            <v/>
          </cell>
        </row>
        <row r="7983">
          <cell r="A7983"/>
          <cell r="B7983" t="str">
            <v/>
          </cell>
          <cell r="C7983"/>
          <cell r="D7983" t="str">
            <v/>
          </cell>
          <cell r="E7983" t="str">
            <v/>
          </cell>
          <cell r="F7983" t="str">
            <v/>
          </cell>
          <cell r="G7983" t="str">
            <v/>
          </cell>
          <cell r="H7983" t="str">
            <v/>
          </cell>
          <cell r="I7983"/>
          <cell r="J7983"/>
          <cell r="K7983"/>
          <cell r="L7983"/>
          <cell r="M7983" t="str">
            <v/>
          </cell>
          <cell r="N7983"/>
          <cell r="O7983"/>
          <cell r="P7983"/>
          <cell r="Q7983" t="str">
            <v/>
          </cell>
          <cell r="R7983"/>
          <cell r="S7983" t="str">
            <v/>
          </cell>
          <cell r="T7983"/>
          <cell r="U7983"/>
          <cell r="V7983" t="str">
            <v/>
          </cell>
        </row>
        <row r="7984">
          <cell r="A7984"/>
          <cell r="B7984" t="str">
            <v/>
          </cell>
          <cell r="C7984"/>
          <cell r="D7984" t="str">
            <v/>
          </cell>
          <cell r="E7984" t="str">
            <v/>
          </cell>
          <cell r="F7984" t="str">
            <v/>
          </cell>
          <cell r="G7984" t="str">
            <v/>
          </cell>
          <cell r="H7984" t="str">
            <v/>
          </cell>
          <cell r="I7984"/>
          <cell r="J7984"/>
          <cell r="K7984"/>
          <cell r="L7984"/>
          <cell r="M7984" t="str">
            <v/>
          </cell>
          <cell r="N7984"/>
          <cell r="O7984"/>
          <cell r="P7984"/>
          <cell r="Q7984" t="str">
            <v/>
          </cell>
          <cell r="R7984"/>
          <cell r="S7984" t="str">
            <v/>
          </cell>
          <cell r="T7984"/>
          <cell r="U7984"/>
          <cell r="V7984" t="str">
            <v/>
          </cell>
        </row>
        <row r="7985">
          <cell r="A7985"/>
          <cell r="B7985" t="str">
            <v/>
          </cell>
          <cell r="C7985"/>
          <cell r="D7985" t="str">
            <v/>
          </cell>
          <cell r="E7985" t="str">
            <v/>
          </cell>
          <cell r="F7985" t="str">
            <v/>
          </cell>
          <cell r="G7985" t="str">
            <v/>
          </cell>
          <cell r="H7985" t="str">
            <v/>
          </cell>
          <cell r="I7985"/>
          <cell r="J7985"/>
          <cell r="K7985"/>
          <cell r="L7985"/>
          <cell r="M7985" t="str">
            <v/>
          </cell>
          <cell r="N7985"/>
          <cell r="O7985"/>
          <cell r="P7985"/>
          <cell r="Q7985" t="str">
            <v/>
          </cell>
          <cell r="R7985"/>
          <cell r="S7985" t="str">
            <v/>
          </cell>
          <cell r="T7985"/>
          <cell r="U7985"/>
          <cell r="V7985" t="str">
            <v/>
          </cell>
        </row>
        <row r="7986">
          <cell r="A7986"/>
          <cell r="B7986" t="str">
            <v/>
          </cell>
          <cell r="C7986"/>
          <cell r="D7986" t="str">
            <v/>
          </cell>
          <cell r="E7986" t="str">
            <v/>
          </cell>
          <cell r="F7986" t="str">
            <v/>
          </cell>
          <cell r="G7986" t="str">
            <v/>
          </cell>
          <cell r="H7986" t="str">
            <v/>
          </cell>
          <cell r="I7986"/>
          <cell r="J7986"/>
          <cell r="K7986"/>
          <cell r="L7986"/>
          <cell r="M7986" t="str">
            <v/>
          </cell>
          <cell r="N7986"/>
          <cell r="O7986"/>
          <cell r="P7986"/>
          <cell r="Q7986" t="str">
            <v/>
          </cell>
          <cell r="R7986"/>
          <cell r="S7986" t="str">
            <v/>
          </cell>
          <cell r="T7986"/>
          <cell r="U7986"/>
          <cell r="V7986" t="str">
            <v/>
          </cell>
        </row>
        <row r="7987">
          <cell r="A7987"/>
          <cell r="B7987" t="str">
            <v/>
          </cell>
          <cell r="C7987"/>
          <cell r="D7987" t="str">
            <v/>
          </cell>
          <cell r="E7987" t="str">
            <v/>
          </cell>
          <cell r="F7987" t="str">
            <v/>
          </cell>
          <cell r="G7987" t="str">
            <v/>
          </cell>
          <cell r="H7987" t="str">
            <v/>
          </cell>
          <cell r="I7987"/>
          <cell r="J7987"/>
          <cell r="K7987"/>
          <cell r="L7987"/>
          <cell r="M7987" t="str">
            <v/>
          </cell>
          <cell r="N7987"/>
          <cell r="O7987"/>
          <cell r="P7987"/>
          <cell r="Q7987" t="str">
            <v/>
          </cell>
          <cell r="R7987"/>
          <cell r="S7987" t="str">
            <v/>
          </cell>
          <cell r="T7987"/>
          <cell r="U7987"/>
          <cell r="V7987" t="str">
            <v/>
          </cell>
        </row>
        <row r="7988">
          <cell r="A7988"/>
          <cell r="B7988" t="str">
            <v/>
          </cell>
          <cell r="C7988"/>
          <cell r="D7988" t="str">
            <v/>
          </cell>
          <cell r="E7988" t="str">
            <v/>
          </cell>
          <cell r="F7988" t="str">
            <v/>
          </cell>
          <cell r="G7988" t="str">
            <v/>
          </cell>
          <cell r="H7988" t="str">
            <v/>
          </cell>
          <cell r="I7988"/>
          <cell r="J7988"/>
          <cell r="K7988"/>
          <cell r="L7988"/>
          <cell r="M7988" t="str">
            <v/>
          </cell>
          <cell r="N7988"/>
          <cell r="O7988"/>
          <cell r="P7988"/>
          <cell r="Q7988" t="str">
            <v/>
          </cell>
          <cell r="R7988"/>
          <cell r="S7988" t="str">
            <v/>
          </cell>
          <cell r="T7988"/>
          <cell r="U7988"/>
          <cell r="V7988" t="str">
            <v/>
          </cell>
        </row>
        <row r="7989">
          <cell r="A7989"/>
          <cell r="B7989" t="str">
            <v/>
          </cell>
          <cell r="C7989"/>
          <cell r="D7989" t="str">
            <v/>
          </cell>
          <cell r="E7989" t="str">
            <v/>
          </cell>
          <cell r="F7989" t="str">
            <v/>
          </cell>
          <cell r="G7989" t="str">
            <v/>
          </cell>
          <cell r="H7989" t="str">
            <v/>
          </cell>
          <cell r="I7989"/>
          <cell r="J7989"/>
          <cell r="K7989"/>
          <cell r="L7989"/>
          <cell r="M7989" t="str">
            <v/>
          </cell>
          <cell r="N7989"/>
          <cell r="O7989"/>
          <cell r="P7989"/>
          <cell r="Q7989" t="str">
            <v/>
          </cell>
          <cell r="R7989"/>
          <cell r="S7989" t="str">
            <v/>
          </cell>
          <cell r="T7989"/>
          <cell r="U7989"/>
          <cell r="V7989" t="str">
            <v/>
          </cell>
        </row>
        <row r="7990">
          <cell r="A7990"/>
          <cell r="B7990" t="str">
            <v/>
          </cell>
          <cell r="C7990"/>
          <cell r="D7990" t="str">
            <v/>
          </cell>
          <cell r="E7990" t="str">
            <v/>
          </cell>
          <cell r="F7990" t="str">
            <v/>
          </cell>
          <cell r="G7990" t="str">
            <v/>
          </cell>
          <cell r="H7990" t="str">
            <v/>
          </cell>
          <cell r="I7990"/>
          <cell r="J7990"/>
          <cell r="K7990"/>
          <cell r="L7990"/>
          <cell r="M7990" t="str">
            <v/>
          </cell>
          <cell r="N7990"/>
          <cell r="O7990"/>
          <cell r="P7990"/>
          <cell r="Q7990" t="str">
            <v/>
          </cell>
          <cell r="R7990"/>
          <cell r="S7990" t="str">
            <v/>
          </cell>
          <cell r="T7990"/>
          <cell r="U7990"/>
          <cell r="V7990" t="str">
            <v/>
          </cell>
        </row>
        <row r="7991">
          <cell r="A7991"/>
          <cell r="B7991" t="str">
            <v/>
          </cell>
          <cell r="C7991"/>
          <cell r="D7991" t="str">
            <v/>
          </cell>
          <cell r="E7991" t="str">
            <v/>
          </cell>
          <cell r="F7991" t="str">
            <v/>
          </cell>
          <cell r="G7991" t="str">
            <v/>
          </cell>
          <cell r="H7991" t="str">
            <v/>
          </cell>
          <cell r="I7991"/>
          <cell r="J7991"/>
          <cell r="K7991"/>
          <cell r="L7991"/>
          <cell r="M7991" t="str">
            <v/>
          </cell>
          <cell r="N7991"/>
          <cell r="O7991"/>
          <cell r="P7991"/>
          <cell r="Q7991" t="str">
            <v/>
          </cell>
          <cell r="R7991"/>
          <cell r="S7991" t="str">
            <v/>
          </cell>
          <cell r="T7991"/>
          <cell r="U7991"/>
          <cell r="V7991" t="str">
            <v/>
          </cell>
        </row>
        <row r="7992">
          <cell r="A7992"/>
          <cell r="B7992" t="str">
            <v/>
          </cell>
          <cell r="C7992"/>
          <cell r="D7992" t="str">
            <v/>
          </cell>
          <cell r="E7992" t="str">
            <v/>
          </cell>
          <cell r="F7992" t="str">
            <v/>
          </cell>
          <cell r="G7992" t="str">
            <v/>
          </cell>
          <cell r="H7992" t="str">
            <v/>
          </cell>
          <cell r="I7992"/>
          <cell r="J7992"/>
          <cell r="K7992"/>
          <cell r="L7992"/>
          <cell r="M7992" t="str">
            <v/>
          </cell>
          <cell r="N7992"/>
          <cell r="O7992"/>
          <cell r="P7992"/>
          <cell r="Q7992" t="str">
            <v/>
          </cell>
          <cell r="R7992"/>
          <cell r="S7992" t="str">
            <v/>
          </cell>
          <cell r="T7992"/>
          <cell r="U7992"/>
          <cell r="V7992" t="str">
            <v/>
          </cell>
        </row>
        <row r="7993">
          <cell r="A7993"/>
          <cell r="B7993" t="str">
            <v/>
          </cell>
          <cell r="C7993"/>
          <cell r="D7993" t="str">
            <v/>
          </cell>
          <cell r="E7993" t="str">
            <v/>
          </cell>
          <cell r="F7993" t="str">
            <v/>
          </cell>
          <cell r="G7993" t="str">
            <v/>
          </cell>
          <cell r="H7993" t="str">
            <v/>
          </cell>
          <cell r="I7993"/>
          <cell r="J7993"/>
          <cell r="K7993"/>
          <cell r="L7993"/>
          <cell r="M7993" t="str">
            <v/>
          </cell>
          <cell r="N7993"/>
          <cell r="O7993"/>
          <cell r="P7993"/>
          <cell r="Q7993" t="str">
            <v/>
          </cell>
          <cell r="R7993"/>
          <cell r="S7993" t="str">
            <v/>
          </cell>
          <cell r="T7993"/>
          <cell r="U7993"/>
          <cell r="V7993" t="str">
            <v/>
          </cell>
        </row>
        <row r="7994">
          <cell r="A7994"/>
          <cell r="B7994" t="str">
            <v/>
          </cell>
          <cell r="C7994"/>
          <cell r="D7994" t="str">
            <v/>
          </cell>
          <cell r="E7994" t="str">
            <v/>
          </cell>
          <cell r="F7994" t="str">
            <v/>
          </cell>
          <cell r="G7994" t="str">
            <v/>
          </cell>
          <cell r="H7994" t="str">
            <v/>
          </cell>
          <cell r="I7994"/>
          <cell r="J7994"/>
          <cell r="K7994"/>
          <cell r="L7994"/>
          <cell r="M7994" t="str">
            <v/>
          </cell>
          <cell r="N7994"/>
          <cell r="O7994"/>
          <cell r="P7994"/>
          <cell r="Q7994" t="str">
            <v/>
          </cell>
          <cell r="R7994"/>
          <cell r="S7994" t="str">
            <v/>
          </cell>
          <cell r="T7994"/>
          <cell r="U7994"/>
          <cell r="V7994" t="str">
            <v/>
          </cell>
        </row>
        <row r="7995">
          <cell r="A7995"/>
          <cell r="B7995" t="str">
            <v/>
          </cell>
          <cell r="C7995"/>
          <cell r="D7995" t="str">
            <v/>
          </cell>
          <cell r="E7995" t="str">
            <v/>
          </cell>
          <cell r="F7995" t="str">
            <v/>
          </cell>
          <cell r="G7995" t="str">
            <v/>
          </cell>
          <cell r="H7995" t="str">
            <v/>
          </cell>
          <cell r="I7995"/>
          <cell r="J7995"/>
          <cell r="K7995"/>
          <cell r="L7995"/>
          <cell r="M7995" t="str">
            <v/>
          </cell>
          <cell r="N7995"/>
          <cell r="O7995"/>
          <cell r="P7995"/>
          <cell r="Q7995" t="str">
            <v/>
          </cell>
          <cell r="R7995"/>
          <cell r="S7995" t="str">
            <v/>
          </cell>
          <cell r="T7995"/>
          <cell r="U7995"/>
          <cell r="V7995" t="str">
            <v/>
          </cell>
        </row>
        <row r="7996">
          <cell r="A7996"/>
          <cell r="B7996" t="str">
            <v/>
          </cell>
          <cell r="C7996"/>
          <cell r="D7996" t="str">
            <v/>
          </cell>
          <cell r="E7996" t="str">
            <v/>
          </cell>
          <cell r="F7996" t="str">
            <v/>
          </cell>
          <cell r="G7996" t="str">
            <v/>
          </cell>
          <cell r="H7996" t="str">
            <v/>
          </cell>
          <cell r="I7996"/>
          <cell r="J7996"/>
          <cell r="K7996"/>
          <cell r="L7996"/>
          <cell r="M7996" t="str">
            <v/>
          </cell>
          <cell r="N7996"/>
          <cell r="O7996"/>
          <cell r="P7996"/>
          <cell r="Q7996" t="str">
            <v/>
          </cell>
          <cell r="R7996"/>
          <cell r="S7996" t="str">
            <v/>
          </cell>
          <cell r="T7996"/>
          <cell r="U7996"/>
          <cell r="V7996" t="str">
            <v/>
          </cell>
        </row>
        <row r="7997">
          <cell r="A7997"/>
          <cell r="B7997" t="str">
            <v/>
          </cell>
          <cell r="C7997"/>
          <cell r="D7997" t="str">
            <v/>
          </cell>
          <cell r="E7997" t="str">
            <v/>
          </cell>
          <cell r="F7997" t="str">
            <v/>
          </cell>
          <cell r="G7997" t="str">
            <v/>
          </cell>
          <cell r="H7997" t="str">
            <v/>
          </cell>
          <cell r="I7997"/>
          <cell r="J7997"/>
          <cell r="K7997"/>
          <cell r="L7997"/>
          <cell r="M7997" t="str">
            <v/>
          </cell>
          <cell r="N7997"/>
          <cell r="O7997"/>
          <cell r="P7997"/>
          <cell r="Q7997" t="str">
            <v/>
          </cell>
          <cell r="R7997"/>
          <cell r="S7997" t="str">
            <v/>
          </cell>
          <cell r="T7997"/>
          <cell r="U7997"/>
          <cell r="V7997" t="str">
            <v/>
          </cell>
        </row>
        <row r="7998">
          <cell r="A7998"/>
          <cell r="B7998" t="str">
            <v/>
          </cell>
          <cell r="C7998"/>
          <cell r="D7998" t="str">
            <v/>
          </cell>
          <cell r="E7998" t="str">
            <v/>
          </cell>
          <cell r="F7998" t="str">
            <v/>
          </cell>
          <cell r="G7998" t="str">
            <v/>
          </cell>
          <cell r="H7998" t="str">
            <v/>
          </cell>
          <cell r="I7998"/>
          <cell r="J7998"/>
          <cell r="K7998"/>
          <cell r="L7998"/>
          <cell r="M7998" t="str">
            <v/>
          </cell>
          <cell r="N7998"/>
          <cell r="O7998"/>
          <cell r="P7998"/>
          <cell r="Q7998" t="str">
            <v/>
          </cell>
          <cell r="R7998"/>
          <cell r="S7998" t="str">
            <v/>
          </cell>
          <cell r="T7998"/>
          <cell r="U7998"/>
          <cell r="V7998" t="str">
            <v/>
          </cell>
        </row>
        <row r="7999">
          <cell r="A7999"/>
          <cell r="B7999" t="str">
            <v/>
          </cell>
          <cell r="C7999"/>
          <cell r="D7999" t="str">
            <v/>
          </cell>
          <cell r="E7999" t="str">
            <v/>
          </cell>
          <cell r="F7999" t="str">
            <v/>
          </cell>
          <cell r="G7999" t="str">
            <v/>
          </cell>
          <cell r="H7999" t="str">
            <v/>
          </cell>
          <cell r="I7999"/>
          <cell r="J7999"/>
          <cell r="K7999"/>
          <cell r="L7999"/>
          <cell r="M7999" t="str">
            <v/>
          </cell>
          <cell r="N7999"/>
          <cell r="O7999"/>
          <cell r="P7999"/>
          <cell r="Q7999" t="str">
            <v/>
          </cell>
          <cell r="R7999"/>
          <cell r="S7999" t="str">
            <v/>
          </cell>
          <cell r="T7999"/>
          <cell r="U7999"/>
          <cell r="V7999" t="str">
            <v/>
          </cell>
        </row>
        <row r="8000">
          <cell r="A8000"/>
          <cell r="B8000" t="str">
            <v/>
          </cell>
          <cell r="C8000"/>
          <cell r="D8000" t="str">
            <v/>
          </cell>
          <cell r="E8000" t="str">
            <v/>
          </cell>
          <cell r="F8000" t="str">
            <v/>
          </cell>
          <cell r="G8000" t="str">
            <v/>
          </cell>
          <cell r="H8000" t="str">
            <v/>
          </cell>
          <cell r="I8000"/>
          <cell r="J8000"/>
          <cell r="K8000"/>
          <cell r="L8000"/>
          <cell r="M8000" t="str">
            <v/>
          </cell>
          <cell r="N8000"/>
          <cell r="O8000"/>
          <cell r="P8000"/>
          <cell r="Q8000" t="str">
            <v/>
          </cell>
          <cell r="R8000"/>
          <cell r="S8000" t="str">
            <v/>
          </cell>
          <cell r="T8000"/>
          <cell r="U8000"/>
          <cell r="V8000" t="str">
            <v/>
          </cell>
        </row>
        <row r="8001">
          <cell r="A8001"/>
          <cell r="B8001" t="str">
            <v/>
          </cell>
          <cell r="C8001"/>
          <cell r="D8001" t="str">
            <v/>
          </cell>
          <cell r="E8001" t="str">
            <v/>
          </cell>
          <cell r="F8001" t="str">
            <v/>
          </cell>
          <cell r="G8001" t="str">
            <v/>
          </cell>
          <cell r="H8001" t="str">
            <v/>
          </cell>
          <cell r="I8001"/>
          <cell r="J8001"/>
          <cell r="K8001"/>
          <cell r="L8001"/>
          <cell r="M8001" t="str">
            <v/>
          </cell>
          <cell r="N8001"/>
          <cell r="O8001"/>
          <cell r="P8001"/>
          <cell r="Q8001" t="str">
            <v/>
          </cell>
          <cell r="R8001"/>
          <cell r="S8001" t="str">
            <v/>
          </cell>
          <cell r="T8001"/>
          <cell r="U8001"/>
          <cell r="V8001" t="str">
            <v/>
          </cell>
        </row>
        <row r="8002">
          <cell r="A8002"/>
          <cell r="B8002" t="str">
            <v/>
          </cell>
          <cell r="C8002"/>
          <cell r="D8002" t="str">
            <v/>
          </cell>
          <cell r="E8002" t="str">
            <v/>
          </cell>
          <cell r="F8002" t="str">
            <v/>
          </cell>
          <cell r="G8002" t="str">
            <v/>
          </cell>
          <cell r="H8002" t="str">
            <v/>
          </cell>
          <cell r="I8002"/>
          <cell r="J8002"/>
          <cell r="K8002"/>
          <cell r="L8002"/>
          <cell r="M8002" t="str">
            <v/>
          </cell>
          <cell r="N8002"/>
          <cell r="O8002"/>
          <cell r="P8002"/>
          <cell r="Q8002" t="str">
            <v/>
          </cell>
          <cell r="R8002"/>
          <cell r="S8002" t="str">
            <v/>
          </cell>
          <cell r="T8002"/>
          <cell r="U8002"/>
          <cell r="V8002" t="str">
            <v/>
          </cell>
        </row>
        <row r="8003">
          <cell r="A8003"/>
          <cell r="B8003" t="str">
            <v/>
          </cell>
          <cell r="C8003"/>
          <cell r="D8003" t="str">
            <v/>
          </cell>
          <cell r="E8003" t="str">
            <v/>
          </cell>
          <cell r="F8003" t="str">
            <v/>
          </cell>
          <cell r="G8003" t="str">
            <v/>
          </cell>
          <cell r="H8003" t="str">
            <v/>
          </cell>
          <cell r="I8003"/>
          <cell r="J8003"/>
          <cell r="K8003"/>
          <cell r="L8003"/>
          <cell r="M8003" t="str">
            <v/>
          </cell>
          <cell r="N8003"/>
          <cell r="O8003"/>
          <cell r="P8003"/>
          <cell r="Q8003" t="str">
            <v/>
          </cell>
          <cell r="R8003"/>
          <cell r="S8003" t="str">
            <v/>
          </cell>
          <cell r="T8003"/>
          <cell r="U8003"/>
          <cell r="V8003" t="str">
            <v/>
          </cell>
        </row>
        <row r="8004">
          <cell r="A8004"/>
          <cell r="B8004" t="str">
            <v/>
          </cell>
          <cell r="C8004"/>
          <cell r="D8004" t="str">
            <v/>
          </cell>
          <cell r="E8004" t="str">
            <v/>
          </cell>
          <cell r="F8004" t="str">
            <v/>
          </cell>
          <cell r="G8004" t="str">
            <v/>
          </cell>
          <cell r="H8004" t="str">
            <v/>
          </cell>
          <cell r="I8004"/>
          <cell r="J8004"/>
          <cell r="K8004"/>
          <cell r="L8004"/>
          <cell r="M8004" t="str">
            <v/>
          </cell>
          <cell r="N8004"/>
          <cell r="O8004"/>
          <cell r="P8004"/>
          <cell r="Q8004" t="str">
            <v/>
          </cell>
          <cell r="R8004"/>
          <cell r="S8004" t="str">
            <v/>
          </cell>
          <cell r="T8004"/>
          <cell r="U8004"/>
          <cell r="V8004" t="str">
            <v/>
          </cell>
        </row>
        <row r="8005">
          <cell r="A8005"/>
          <cell r="B8005" t="str">
            <v/>
          </cell>
          <cell r="C8005"/>
          <cell r="D8005" t="str">
            <v/>
          </cell>
          <cell r="E8005" t="str">
            <v/>
          </cell>
          <cell r="F8005" t="str">
            <v/>
          </cell>
          <cell r="G8005" t="str">
            <v/>
          </cell>
          <cell r="H8005" t="str">
            <v/>
          </cell>
          <cell r="I8005"/>
          <cell r="J8005"/>
          <cell r="K8005"/>
          <cell r="L8005"/>
          <cell r="M8005" t="str">
            <v/>
          </cell>
          <cell r="N8005"/>
          <cell r="O8005"/>
          <cell r="P8005"/>
          <cell r="Q8005" t="str">
            <v/>
          </cell>
          <cell r="R8005"/>
          <cell r="S8005" t="str">
            <v/>
          </cell>
          <cell r="T8005"/>
          <cell r="U8005"/>
          <cell r="V8005" t="str">
            <v/>
          </cell>
        </row>
        <row r="8006">
          <cell r="A8006"/>
          <cell r="B8006" t="str">
            <v/>
          </cell>
          <cell r="C8006"/>
          <cell r="D8006" t="str">
            <v/>
          </cell>
          <cell r="E8006" t="str">
            <v/>
          </cell>
          <cell r="F8006" t="str">
            <v/>
          </cell>
          <cell r="G8006" t="str">
            <v/>
          </cell>
          <cell r="H8006" t="str">
            <v/>
          </cell>
          <cell r="I8006"/>
          <cell r="J8006"/>
          <cell r="K8006"/>
          <cell r="L8006"/>
          <cell r="M8006" t="str">
            <v/>
          </cell>
          <cell r="N8006"/>
          <cell r="O8006"/>
          <cell r="P8006"/>
          <cell r="Q8006" t="str">
            <v/>
          </cell>
          <cell r="R8006"/>
          <cell r="S8006" t="str">
            <v/>
          </cell>
          <cell r="T8006"/>
          <cell r="U8006"/>
          <cell r="V8006" t="str">
            <v/>
          </cell>
        </row>
        <row r="8007">
          <cell r="A8007"/>
          <cell r="B8007" t="str">
            <v/>
          </cell>
          <cell r="C8007"/>
          <cell r="D8007" t="str">
            <v/>
          </cell>
          <cell r="E8007" t="str">
            <v/>
          </cell>
          <cell r="F8007" t="str">
            <v/>
          </cell>
          <cell r="G8007" t="str">
            <v/>
          </cell>
          <cell r="H8007" t="str">
            <v/>
          </cell>
          <cell r="I8007"/>
          <cell r="J8007"/>
          <cell r="K8007"/>
          <cell r="L8007"/>
          <cell r="M8007" t="str">
            <v/>
          </cell>
          <cell r="N8007"/>
          <cell r="O8007"/>
          <cell r="P8007"/>
          <cell r="Q8007" t="str">
            <v/>
          </cell>
          <cell r="R8007"/>
          <cell r="S8007" t="str">
            <v/>
          </cell>
          <cell r="T8007"/>
          <cell r="U8007"/>
          <cell r="V8007" t="str">
            <v/>
          </cell>
        </row>
        <row r="8008">
          <cell r="A8008"/>
          <cell r="B8008" t="str">
            <v/>
          </cell>
          <cell r="C8008"/>
          <cell r="D8008" t="str">
            <v/>
          </cell>
          <cell r="E8008" t="str">
            <v/>
          </cell>
          <cell r="F8008" t="str">
            <v/>
          </cell>
          <cell r="G8008" t="str">
            <v/>
          </cell>
          <cell r="H8008" t="str">
            <v/>
          </cell>
          <cell r="I8008"/>
          <cell r="J8008"/>
          <cell r="K8008"/>
          <cell r="L8008"/>
          <cell r="M8008" t="str">
            <v/>
          </cell>
          <cell r="N8008"/>
          <cell r="O8008"/>
          <cell r="P8008"/>
          <cell r="Q8008" t="str">
            <v/>
          </cell>
          <cell r="R8008"/>
          <cell r="S8008" t="str">
            <v/>
          </cell>
          <cell r="T8008"/>
          <cell r="U8008"/>
          <cell r="V8008" t="str">
            <v/>
          </cell>
        </row>
        <row r="8009">
          <cell r="A8009"/>
          <cell r="B8009" t="str">
            <v/>
          </cell>
          <cell r="C8009"/>
          <cell r="D8009" t="str">
            <v/>
          </cell>
          <cell r="E8009" t="str">
            <v/>
          </cell>
          <cell r="F8009" t="str">
            <v/>
          </cell>
          <cell r="G8009" t="str">
            <v/>
          </cell>
          <cell r="H8009" t="str">
            <v/>
          </cell>
          <cell r="I8009"/>
          <cell r="J8009"/>
          <cell r="K8009"/>
          <cell r="L8009"/>
          <cell r="M8009" t="str">
            <v/>
          </cell>
          <cell r="N8009"/>
          <cell r="O8009"/>
          <cell r="P8009"/>
          <cell r="Q8009" t="str">
            <v/>
          </cell>
          <cell r="R8009"/>
          <cell r="S8009" t="str">
            <v/>
          </cell>
          <cell r="T8009"/>
          <cell r="U8009"/>
          <cell r="V8009" t="str">
            <v/>
          </cell>
        </row>
        <row r="8010">
          <cell r="A8010"/>
          <cell r="B8010" t="str">
            <v/>
          </cell>
          <cell r="C8010"/>
          <cell r="D8010" t="str">
            <v/>
          </cell>
          <cell r="E8010" t="str">
            <v/>
          </cell>
          <cell r="F8010" t="str">
            <v/>
          </cell>
          <cell r="G8010" t="str">
            <v/>
          </cell>
          <cell r="H8010" t="str">
            <v/>
          </cell>
          <cell r="I8010"/>
          <cell r="J8010"/>
          <cell r="K8010"/>
          <cell r="L8010"/>
          <cell r="M8010" t="str">
            <v/>
          </cell>
          <cell r="N8010"/>
          <cell r="O8010"/>
          <cell r="P8010"/>
          <cell r="Q8010" t="str">
            <v/>
          </cell>
          <cell r="R8010"/>
          <cell r="S8010" t="str">
            <v/>
          </cell>
          <cell r="T8010"/>
          <cell r="U8010"/>
          <cell r="V8010" t="str">
            <v/>
          </cell>
        </row>
        <row r="8011">
          <cell r="A8011"/>
          <cell r="B8011" t="str">
            <v/>
          </cell>
          <cell r="C8011"/>
          <cell r="D8011" t="str">
            <v/>
          </cell>
          <cell r="E8011" t="str">
            <v/>
          </cell>
          <cell r="F8011" t="str">
            <v/>
          </cell>
          <cell r="G8011" t="str">
            <v/>
          </cell>
          <cell r="H8011" t="str">
            <v/>
          </cell>
          <cell r="I8011"/>
          <cell r="J8011"/>
          <cell r="K8011"/>
          <cell r="L8011"/>
          <cell r="M8011" t="str">
            <v/>
          </cell>
          <cell r="N8011"/>
          <cell r="O8011"/>
          <cell r="P8011"/>
          <cell r="Q8011" t="str">
            <v/>
          </cell>
          <cell r="R8011"/>
          <cell r="S8011" t="str">
            <v/>
          </cell>
          <cell r="T8011"/>
          <cell r="U8011"/>
          <cell r="V8011" t="str">
            <v/>
          </cell>
        </row>
        <row r="8012">
          <cell r="A8012"/>
          <cell r="B8012" t="str">
            <v/>
          </cell>
          <cell r="C8012"/>
          <cell r="D8012" t="str">
            <v/>
          </cell>
          <cell r="E8012" t="str">
            <v/>
          </cell>
          <cell r="F8012" t="str">
            <v/>
          </cell>
          <cell r="G8012" t="str">
            <v/>
          </cell>
          <cell r="H8012" t="str">
            <v/>
          </cell>
          <cell r="I8012"/>
          <cell r="J8012"/>
          <cell r="K8012"/>
          <cell r="L8012"/>
          <cell r="M8012" t="str">
            <v/>
          </cell>
          <cell r="N8012"/>
          <cell r="O8012"/>
          <cell r="P8012"/>
          <cell r="Q8012" t="str">
            <v/>
          </cell>
          <cell r="R8012"/>
          <cell r="S8012" t="str">
            <v/>
          </cell>
          <cell r="T8012"/>
          <cell r="U8012"/>
          <cell r="V8012" t="str">
            <v/>
          </cell>
        </row>
        <row r="8013">
          <cell r="A8013"/>
          <cell r="B8013" t="str">
            <v/>
          </cell>
          <cell r="C8013"/>
          <cell r="D8013" t="str">
            <v/>
          </cell>
          <cell r="E8013" t="str">
            <v/>
          </cell>
          <cell r="F8013" t="str">
            <v/>
          </cell>
          <cell r="G8013" t="str">
            <v/>
          </cell>
          <cell r="H8013" t="str">
            <v/>
          </cell>
          <cell r="I8013"/>
          <cell r="J8013"/>
          <cell r="K8013"/>
          <cell r="L8013"/>
          <cell r="M8013" t="str">
            <v/>
          </cell>
          <cell r="N8013"/>
          <cell r="O8013"/>
          <cell r="P8013"/>
          <cell r="Q8013" t="str">
            <v/>
          </cell>
          <cell r="R8013"/>
          <cell r="S8013" t="str">
            <v/>
          </cell>
          <cell r="T8013"/>
          <cell r="U8013"/>
          <cell r="V8013" t="str">
            <v/>
          </cell>
        </row>
        <row r="8014">
          <cell r="A8014"/>
          <cell r="B8014" t="str">
            <v/>
          </cell>
          <cell r="C8014"/>
          <cell r="D8014" t="str">
            <v/>
          </cell>
          <cell r="E8014" t="str">
            <v/>
          </cell>
          <cell r="F8014" t="str">
            <v/>
          </cell>
          <cell r="G8014" t="str">
            <v/>
          </cell>
          <cell r="H8014" t="str">
            <v/>
          </cell>
          <cell r="I8014"/>
          <cell r="J8014"/>
          <cell r="K8014"/>
          <cell r="L8014"/>
          <cell r="M8014" t="str">
            <v/>
          </cell>
          <cell r="N8014"/>
          <cell r="O8014"/>
          <cell r="P8014"/>
          <cell r="Q8014" t="str">
            <v/>
          </cell>
          <cell r="R8014"/>
          <cell r="S8014" t="str">
            <v/>
          </cell>
          <cell r="T8014"/>
          <cell r="U8014"/>
          <cell r="V8014" t="str">
            <v/>
          </cell>
        </row>
        <row r="8015">
          <cell r="A8015"/>
          <cell r="B8015" t="str">
            <v/>
          </cell>
          <cell r="C8015"/>
          <cell r="D8015" t="str">
            <v/>
          </cell>
          <cell r="E8015" t="str">
            <v/>
          </cell>
          <cell r="F8015" t="str">
            <v/>
          </cell>
          <cell r="G8015" t="str">
            <v/>
          </cell>
          <cell r="H8015" t="str">
            <v/>
          </cell>
          <cell r="I8015"/>
          <cell r="J8015"/>
          <cell r="K8015"/>
          <cell r="L8015"/>
          <cell r="M8015" t="str">
            <v/>
          </cell>
          <cell r="N8015"/>
          <cell r="O8015"/>
          <cell r="P8015"/>
          <cell r="Q8015" t="str">
            <v/>
          </cell>
          <cell r="R8015"/>
          <cell r="S8015" t="str">
            <v/>
          </cell>
          <cell r="T8015"/>
          <cell r="U8015"/>
          <cell r="V8015" t="str">
            <v/>
          </cell>
        </row>
        <row r="8016">
          <cell r="A8016"/>
          <cell r="B8016" t="str">
            <v/>
          </cell>
          <cell r="C8016"/>
          <cell r="D8016" t="str">
            <v/>
          </cell>
          <cell r="E8016" t="str">
            <v/>
          </cell>
          <cell r="F8016" t="str">
            <v/>
          </cell>
          <cell r="G8016" t="str">
            <v/>
          </cell>
          <cell r="H8016" t="str">
            <v/>
          </cell>
          <cell r="I8016"/>
          <cell r="J8016"/>
          <cell r="K8016"/>
          <cell r="L8016"/>
          <cell r="M8016" t="str">
            <v/>
          </cell>
          <cell r="N8016"/>
          <cell r="O8016"/>
          <cell r="P8016"/>
          <cell r="Q8016" t="str">
            <v/>
          </cell>
          <cell r="R8016"/>
          <cell r="S8016" t="str">
            <v/>
          </cell>
          <cell r="T8016"/>
          <cell r="U8016"/>
          <cell r="V8016" t="str">
            <v/>
          </cell>
        </row>
        <row r="8017">
          <cell r="A8017"/>
          <cell r="B8017" t="str">
            <v/>
          </cell>
          <cell r="C8017"/>
          <cell r="D8017" t="str">
            <v/>
          </cell>
          <cell r="E8017" t="str">
            <v/>
          </cell>
          <cell r="F8017" t="str">
            <v/>
          </cell>
          <cell r="G8017" t="str">
            <v/>
          </cell>
          <cell r="H8017" t="str">
            <v/>
          </cell>
          <cell r="I8017"/>
          <cell r="J8017"/>
          <cell r="K8017"/>
          <cell r="L8017"/>
          <cell r="M8017" t="str">
            <v/>
          </cell>
          <cell r="N8017"/>
          <cell r="O8017"/>
          <cell r="P8017"/>
          <cell r="Q8017" t="str">
            <v/>
          </cell>
          <cell r="R8017"/>
          <cell r="S8017" t="str">
            <v/>
          </cell>
          <cell r="T8017"/>
          <cell r="U8017"/>
          <cell r="V8017" t="str">
            <v/>
          </cell>
        </row>
        <row r="8018">
          <cell r="A8018"/>
          <cell r="B8018" t="str">
            <v/>
          </cell>
          <cell r="C8018"/>
          <cell r="D8018" t="str">
            <v/>
          </cell>
          <cell r="E8018" t="str">
            <v/>
          </cell>
          <cell r="F8018" t="str">
            <v/>
          </cell>
          <cell r="G8018" t="str">
            <v/>
          </cell>
          <cell r="H8018" t="str">
            <v/>
          </cell>
          <cell r="I8018"/>
          <cell r="J8018"/>
          <cell r="K8018"/>
          <cell r="L8018"/>
          <cell r="M8018" t="str">
            <v/>
          </cell>
          <cell r="N8018"/>
          <cell r="O8018"/>
          <cell r="P8018"/>
          <cell r="Q8018" t="str">
            <v/>
          </cell>
          <cell r="R8018"/>
          <cell r="S8018" t="str">
            <v/>
          </cell>
          <cell r="T8018"/>
          <cell r="U8018"/>
          <cell r="V8018" t="str">
            <v/>
          </cell>
        </row>
        <row r="8019">
          <cell r="A8019"/>
          <cell r="B8019" t="str">
            <v/>
          </cell>
          <cell r="C8019"/>
          <cell r="D8019" t="str">
            <v/>
          </cell>
          <cell r="E8019" t="str">
            <v/>
          </cell>
          <cell r="F8019" t="str">
            <v/>
          </cell>
          <cell r="G8019" t="str">
            <v/>
          </cell>
          <cell r="H8019" t="str">
            <v/>
          </cell>
          <cell r="I8019"/>
          <cell r="J8019"/>
          <cell r="K8019"/>
          <cell r="L8019"/>
          <cell r="M8019" t="str">
            <v/>
          </cell>
          <cell r="N8019"/>
          <cell r="O8019"/>
          <cell r="P8019"/>
          <cell r="Q8019" t="str">
            <v/>
          </cell>
          <cell r="R8019"/>
          <cell r="S8019" t="str">
            <v/>
          </cell>
          <cell r="T8019"/>
          <cell r="U8019"/>
          <cell r="V8019" t="str">
            <v/>
          </cell>
        </row>
        <row r="8020">
          <cell r="A8020"/>
          <cell r="B8020" t="str">
            <v/>
          </cell>
          <cell r="C8020"/>
          <cell r="D8020" t="str">
            <v/>
          </cell>
          <cell r="E8020" t="str">
            <v/>
          </cell>
          <cell r="F8020" t="str">
            <v/>
          </cell>
          <cell r="G8020" t="str">
            <v/>
          </cell>
          <cell r="H8020" t="str">
            <v/>
          </cell>
          <cell r="I8020"/>
          <cell r="J8020"/>
          <cell r="K8020"/>
          <cell r="L8020"/>
          <cell r="M8020" t="str">
            <v/>
          </cell>
          <cell r="N8020"/>
          <cell r="O8020"/>
          <cell r="P8020"/>
          <cell r="Q8020" t="str">
            <v/>
          </cell>
          <cell r="R8020"/>
          <cell r="S8020" t="str">
            <v/>
          </cell>
          <cell r="T8020"/>
          <cell r="U8020"/>
          <cell r="V8020" t="str">
            <v/>
          </cell>
        </row>
        <row r="8021">
          <cell r="A8021"/>
          <cell r="B8021" t="str">
            <v/>
          </cell>
          <cell r="C8021"/>
          <cell r="D8021" t="str">
            <v/>
          </cell>
          <cell r="E8021" t="str">
            <v/>
          </cell>
          <cell r="F8021" t="str">
            <v/>
          </cell>
          <cell r="G8021" t="str">
            <v/>
          </cell>
          <cell r="H8021" t="str">
            <v/>
          </cell>
          <cell r="I8021"/>
          <cell r="J8021"/>
          <cell r="K8021"/>
          <cell r="L8021"/>
          <cell r="M8021" t="str">
            <v/>
          </cell>
          <cell r="N8021"/>
          <cell r="O8021"/>
          <cell r="P8021"/>
          <cell r="Q8021" t="str">
            <v/>
          </cell>
          <cell r="R8021"/>
          <cell r="S8021" t="str">
            <v/>
          </cell>
          <cell r="T8021"/>
          <cell r="U8021"/>
          <cell r="V8021" t="str">
            <v/>
          </cell>
        </row>
        <row r="8022">
          <cell r="A8022"/>
          <cell r="B8022" t="str">
            <v/>
          </cell>
          <cell r="C8022"/>
          <cell r="D8022" t="str">
            <v/>
          </cell>
          <cell r="E8022" t="str">
            <v/>
          </cell>
          <cell r="F8022" t="str">
            <v/>
          </cell>
          <cell r="G8022" t="str">
            <v/>
          </cell>
          <cell r="H8022" t="str">
            <v/>
          </cell>
          <cell r="I8022"/>
          <cell r="J8022"/>
          <cell r="K8022"/>
          <cell r="L8022"/>
          <cell r="M8022" t="str">
            <v/>
          </cell>
          <cell r="N8022"/>
          <cell r="O8022"/>
          <cell r="P8022"/>
          <cell r="Q8022" t="str">
            <v/>
          </cell>
          <cell r="R8022"/>
          <cell r="S8022" t="str">
            <v/>
          </cell>
          <cell r="T8022"/>
          <cell r="U8022"/>
          <cell r="V8022" t="str">
            <v/>
          </cell>
        </row>
        <row r="8023">
          <cell r="A8023"/>
          <cell r="B8023" t="str">
            <v/>
          </cell>
          <cell r="C8023"/>
          <cell r="D8023" t="str">
            <v/>
          </cell>
          <cell r="E8023" t="str">
            <v/>
          </cell>
          <cell r="F8023" t="str">
            <v/>
          </cell>
          <cell r="G8023" t="str">
            <v/>
          </cell>
          <cell r="H8023" t="str">
            <v/>
          </cell>
          <cell r="I8023"/>
          <cell r="J8023"/>
          <cell r="K8023"/>
          <cell r="L8023"/>
          <cell r="M8023" t="str">
            <v/>
          </cell>
          <cell r="N8023"/>
          <cell r="O8023"/>
          <cell r="P8023"/>
          <cell r="Q8023" t="str">
            <v/>
          </cell>
          <cell r="R8023"/>
          <cell r="S8023" t="str">
            <v/>
          </cell>
          <cell r="T8023"/>
          <cell r="U8023"/>
          <cell r="V8023" t="str">
            <v/>
          </cell>
        </row>
        <row r="8024">
          <cell r="A8024"/>
          <cell r="B8024" t="str">
            <v/>
          </cell>
          <cell r="C8024"/>
          <cell r="D8024" t="str">
            <v/>
          </cell>
          <cell r="E8024" t="str">
            <v/>
          </cell>
          <cell r="F8024" t="str">
            <v/>
          </cell>
          <cell r="G8024" t="str">
            <v/>
          </cell>
          <cell r="H8024" t="str">
            <v/>
          </cell>
          <cell r="I8024"/>
          <cell r="J8024"/>
          <cell r="K8024"/>
          <cell r="L8024"/>
          <cell r="M8024" t="str">
            <v/>
          </cell>
          <cell r="N8024"/>
          <cell r="O8024"/>
          <cell r="P8024"/>
          <cell r="Q8024" t="str">
            <v/>
          </cell>
          <cell r="R8024"/>
          <cell r="S8024" t="str">
            <v/>
          </cell>
          <cell r="T8024"/>
          <cell r="U8024"/>
          <cell r="V8024" t="str">
            <v/>
          </cell>
        </row>
        <row r="8025">
          <cell r="A8025"/>
          <cell r="B8025" t="str">
            <v/>
          </cell>
          <cell r="C8025"/>
          <cell r="D8025" t="str">
            <v/>
          </cell>
          <cell r="E8025" t="str">
            <v/>
          </cell>
          <cell r="F8025" t="str">
            <v/>
          </cell>
          <cell r="G8025" t="str">
            <v/>
          </cell>
          <cell r="H8025" t="str">
            <v/>
          </cell>
          <cell r="I8025"/>
          <cell r="J8025"/>
          <cell r="K8025"/>
          <cell r="L8025"/>
          <cell r="M8025" t="str">
            <v/>
          </cell>
          <cell r="N8025"/>
          <cell r="O8025"/>
          <cell r="P8025"/>
          <cell r="Q8025" t="str">
            <v/>
          </cell>
          <cell r="R8025"/>
          <cell r="S8025" t="str">
            <v/>
          </cell>
          <cell r="T8025"/>
          <cell r="U8025"/>
          <cell r="V8025" t="str">
            <v/>
          </cell>
        </row>
        <row r="8026">
          <cell r="A8026"/>
          <cell r="B8026" t="str">
            <v/>
          </cell>
          <cell r="C8026"/>
          <cell r="D8026" t="str">
            <v/>
          </cell>
          <cell r="E8026" t="str">
            <v/>
          </cell>
          <cell r="F8026" t="str">
            <v/>
          </cell>
          <cell r="G8026" t="str">
            <v/>
          </cell>
          <cell r="H8026" t="str">
            <v/>
          </cell>
          <cell r="I8026"/>
          <cell r="J8026"/>
          <cell r="K8026"/>
          <cell r="L8026"/>
          <cell r="M8026" t="str">
            <v/>
          </cell>
          <cell r="N8026"/>
          <cell r="O8026"/>
          <cell r="P8026"/>
          <cell r="Q8026" t="str">
            <v/>
          </cell>
          <cell r="R8026"/>
          <cell r="S8026" t="str">
            <v/>
          </cell>
          <cell r="T8026"/>
          <cell r="U8026"/>
          <cell r="V8026" t="str">
            <v/>
          </cell>
        </row>
        <row r="8027">
          <cell r="A8027"/>
          <cell r="B8027" t="str">
            <v/>
          </cell>
          <cell r="C8027"/>
          <cell r="D8027" t="str">
            <v/>
          </cell>
          <cell r="E8027" t="str">
            <v/>
          </cell>
          <cell r="F8027" t="str">
            <v/>
          </cell>
          <cell r="G8027" t="str">
            <v/>
          </cell>
          <cell r="H8027" t="str">
            <v/>
          </cell>
          <cell r="I8027"/>
          <cell r="J8027"/>
          <cell r="K8027"/>
          <cell r="L8027"/>
          <cell r="M8027" t="str">
            <v/>
          </cell>
          <cell r="N8027"/>
          <cell r="O8027"/>
          <cell r="P8027"/>
          <cell r="Q8027" t="str">
            <v/>
          </cell>
          <cell r="R8027"/>
          <cell r="S8027" t="str">
            <v/>
          </cell>
          <cell r="T8027"/>
          <cell r="U8027"/>
          <cell r="V8027" t="str">
            <v/>
          </cell>
        </row>
        <row r="8028">
          <cell r="A8028"/>
          <cell r="B8028" t="str">
            <v/>
          </cell>
          <cell r="C8028"/>
          <cell r="D8028" t="str">
            <v/>
          </cell>
          <cell r="E8028" t="str">
            <v/>
          </cell>
          <cell r="F8028" t="str">
            <v/>
          </cell>
          <cell r="G8028" t="str">
            <v/>
          </cell>
          <cell r="H8028" t="str">
            <v/>
          </cell>
          <cell r="I8028"/>
          <cell r="J8028"/>
          <cell r="K8028"/>
          <cell r="L8028"/>
          <cell r="M8028" t="str">
            <v/>
          </cell>
          <cell r="N8028"/>
          <cell r="O8028"/>
          <cell r="P8028"/>
          <cell r="Q8028" t="str">
            <v/>
          </cell>
          <cell r="R8028"/>
          <cell r="S8028" t="str">
            <v/>
          </cell>
          <cell r="T8028"/>
          <cell r="U8028"/>
          <cell r="V8028" t="str">
            <v/>
          </cell>
        </row>
        <row r="8029">
          <cell r="A8029"/>
          <cell r="B8029" t="str">
            <v/>
          </cell>
          <cell r="C8029"/>
          <cell r="D8029" t="str">
            <v/>
          </cell>
          <cell r="E8029" t="str">
            <v/>
          </cell>
          <cell r="F8029" t="str">
            <v/>
          </cell>
          <cell r="G8029" t="str">
            <v/>
          </cell>
          <cell r="H8029" t="str">
            <v/>
          </cell>
          <cell r="I8029"/>
          <cell r="J8029"/>
          <cell r="K8029"/>
          <cell r="L8029"/>
          <cell r="M8029" t="str">
            <v/>
          </cell>
          <cell r="N8029"/>
          <cell r="O8029"/>
          <cell r="P8029"/>
          <cell r="Q8029" t="str">
            <v/>
          </cell>
          <cell r="R8029"/>
          <cell r="S8029" t="str">
            <v/>
          </cell>
          <cell r="T8029"/>
          <cell r="U8029"/>
          <cell r="V8029" t="str">
            <v/>
          </cell>
        </row>
        <row r="8030">
          <cell r="A8030"/>
          <cell r="B8030" t="str">
            <v/>
          </cell>
          <cell r="C8030"/>
          <cell r="D8030" t="str">
            <v/>
          </cell>
          <cell r="E8030" t="str">
            <v/>
          </cell>
          <cell r="F8030" t="str">
            <v/>
          </cell>
          <cell r="G8030" t="str">
            <v/>
          </cell>
          <cell r="H8030" t="str">
            <v/>
          </cell>
          <cell r="I8030"/>
          <cell r="J8030"/>
          <cell r="K8030"/>
          <cell r="L8030"/>
          <cell r="M8030" t="str">
            <v/>
          </cell>
          <cell r="N8030"/>
          <cell r="O8030"/>
          <cell r="P8030"/>
          <cell r="Q8030" t="str">
            <v/>
          </cell>
          <cell r="R8030"/>
          <cell r="S8030" t="str">
            <v/>
          </cell>
          <cell r="T8030"/>
          <cell r="U8030"/>
          <cell r="V8030" t="str">
            <v/>
          </cell>
        </row>
        <row r="8031">
          <cell r="A8031"/>
          <cell r="B8031" t="str">
            <v/>
          </cell>
          <cell r="C8031"/>
          <cell r="D8031" t="str">
            <v>Tractor John Deere 8200</v>
          </cell>
          <cell r="E8031" t="str">
            <v>100JD</v>
          </cell>
          <cell r="F8031" t="str">
            <v>Coazucar S. A.</v>
          </cell>
          <cell r="G8031">
            <v>791060442</v>
          </cell>
          <cell r="H8031" t="str">
            <v/>
          </cell>
          <cell r="I8031"/>
          <cell r="J8031"/>
          <cell r="K8031"/>
          <cell r="L8031"/>
          <cell r="M8031" t="str">
            <v/>
          </cell>
          <cell r="N8031"/>
          <cell r="O8031"/>
          <cell r="P8031"/>
          <cell r="Q8031" t="str">
            <v/>
          </cell>
          <cell r="R8031"/>
          <cell r="S8031" t="str">
            <v/>
          </cell>
          <cell r="T8031"/>
          <cell r="U8031"/>
          <cell r="V8031" t="str">
            <v/>
          </cell>
        </row>
        <row r="8032">
          <cell r="A8032"/>
          <cell r="B8032" t="str">
            <v/>
          </cell>
          <cell r="C8032"/>
          <cell r="D8032" t="str">
            <v/>
          </cell>
          <cell r="E8032" t="str">
            <v/>
          </cell>
          <cell r="F8032" t="str">
            <v/>
          </cell>
          <cell r="G8032" t="str">
            <v/>
          </cell>
          <cell r="H8032" t="str">
            <v/>
          </cell>
          <cell r="I8032"/>
          <cell r="J8032"/>
          <cell r="K8032"/>
          <cell r="L8032"/>
          <cell r="M8032" t="str">
            <v/>
          </cell>
          <cell r="N8032"/>
          <cell r="O8032"/>
          <cell r="P8032"/>
          <cell r="Q8032" t="str">
            <v/>
          </cell>
          <cell r="R8032"/>
          <cell r="S8032" t="str">
            <v/>
          </cell>
          <cell r="T8032"/>
          <cell r="U8032"/>
          <cell r="V8032" t="str">
            <v/>
          </cell>
        </row>
        <row r="8033">
          <cell r="A8033"/>
          <cell r="B8033" t="str">
            <v/>
          </cell>
          <cell r="C8033"/>
          <cell r="D8033" t="str">
            <v/>
          </cell>
          <cell r="E8033" t="str">
            <v/>
          </cell>
          <cell r="F8033" t="str">
            <v/>
          </cell>
          <cell r="G8033" t="str">
            <v/>
          </cell>
          <cell r="H8033" t="str">
            <v/>
          </cell>
          <cell r="I8033"/>
          <cell r="J8033"/>
          <cell r="K8033"/>
          <cell r="L8033"/>
          <cell r="M8033" t="str">
            <v/>
          </cell>
          <cell r="N8033"/>
          <cell r="O8033"/>
          <cell r="P8033"/>
          <cell r="Q8033" t="str">
            <v/>
          </cell>
          <cell r="R8033"/>
          <cell r="S8033" t="str">
            <v/>
          </cell>
          <cell r="T8033"/>
          <cell r="U8033"/>
          <cell r="V8033" t="str">
            <v/>
          </cell>
        </row>
        <row r="8034">
          <cell r="A8034"/>
          <cell r="B8034" t="str">
            <v/>
          </cell>
          <cell r="C8034"/>
          <cell r="D8034" t="str">
            <v/>
          </cell>
          <cell r="E8034" t="str">
            <v/>
          </cell>
          <cell r="F8034" t="str">
            <v/>
          </cell>
          <cell r="G8034" t="str">
            <v/>
          </cell>
          <cell r="H8034" t="str">
            <v/>
          </cell>
          <cell r="I8034"/>
          <cell r="J8034"/>
          <cell r="K8034"/>
          <cell r="L8034"/>
          <cell r="M8034" t="str">
            <v/>
          </cell>
          <cell r="N8034"/>
          <cell r="O8034"/>
          <cell r="P8034"/>
          <cell r="Q8034" t="str">
            <v/>
          </cell>
          <cell r="R8034"/>
          <cell r="S8034" t="str">
            <v/>
          </cell>
          <cell r="T8034"/>
          <cell r="U8034"/>
          <cell r="V8034" t="str">
            <v/>
          </cell>
        </row>
        <row r="8035">
          <cell r="A8035"/>
          <cell r="B8035" t="str">
            <v/>
          </cell>
          <cell r="C8035"/>
          <cell r="D8035" t="str">
            <v/>
          </cell>
          <cell r="E8035" t="str">
            <v/>
          </cell>
          <cell r="F8035" t="str">
            <v/>
          </cell>
          <cell r="G8035" t="str">
            <v/>
          </cell>
          <cell r="H8035" t="str">
            <v/>
          </cell>
          <cell r="I8035"/>
          <cell r="J8035"/>
          <cell r="K8035"/>
          <cell r="L8035"/>
          <cell r="M8035" t="str">
            <v/>
          </cell>
          <cell r="N8035"/>
          <cell r="O8035"/>
          <cell r="P8035"/>
          <cell r="Q8035" t="str">
            <v/>
          </cell>
          <cell r="R8035"/>
          <cell r="S8035" t="str">
            <v/>
          </cell>
          <cell r="T8035"/>
          <cell r="U8035"/>
          <cell r="V8035" t="str">
            <v/>
          </cell>
        </row>
        <row r="8036">
          <cell r="A8036"/>
          <cell r="B8036" t="str">
            <v/>
          </cell>
          <cell r="C8036"/>
          <cell r="D8036" t="str">
            <v/>
          </cell>
          <cell r="E8036" t="str">
            <v/>
          </cell>
          <cell r="F8036" t="str">
            <v/>
          </cell>
          <cell r="G8036" t="str">
            <v/>
          </cell>
          <cell r="H8036" t="str">
            <v/>
          </cell>
          <cell r="I8036"/>
          <cell r="J8036"/>
          <cell r="K8036"/>
          <cell r="L8036"/>
          <cell r="M8036" t="str">
            <v/>
          </cell>
          <cell r="N8036"/>
          <cell r="O8036"/>
          <cell r="P8036"/>
          <cell r="Q8036" t="str">
            <v/>
          </cell>
          <cell r="R8036"/>
          <cell r="S8036" t="str">
            <v/>
          </cell>
          <cell r="T8036"/>
          <cell r="U8036"/>
          <cell r="V8036" t="str">
            <v/>
          </cell>
        </row>
        <row r="8037">
          <cell r="A8037"/>
          <cell r="B8037" t="str">
            <v/>
          </cell>
          <cell r="C8037"/>
          <cell r="D8037" t="str">
            <v/>
          </cell>
          <cell r="E8037" t="str">
            <v/>
          </cell>
          <cell r="F8037" t="str">
            <v/>
          </cell>
          <cell r="G8037" t="str">
            <v/>
          </cell>
          <cell r="H8037" t="str">
            <v/>
          </cell>
          <cell r="I8037"/>
          <cell r="J8037"/>
          <cell r="K8037"/>
          <cell r="L8037"/>
          <cell r="M8037" t="str">
            <v/>
          </cell>
          <cell r="N8037"/>
          <cell r="O8037"/>
          <cell r="P8037"/>
          <cell r="Q8037" t="str">
            <v/>
          </cell>
          <cell r="R8037"/>
          <cell r="S8037" t="str">
            <v/>
          </cell>
          <cell r="T8037"/>
          <cell r="U8037"/>
          <cell r="V8037" t="str">
            <v/>
          </cell>
        </row>
        <row r="8038">
          <cell r="A8038"/>
          <cell r="B8038" t="str">
            <v/>
          </cell>
          <cell r="C8038"/>
          <cell r="D8038" t="str">
            <v/>
          </cell>
          <cell r="E8038" t="str">
            <v/>
          </cell>
          <cell r="F8038" t="str">
            <v/>
          </cell>
          <cell r="G8038" t="str">
            <v/>
          </cell>
          <cell r="H8038" t="str">
            <v/>
          </cell>
          <cell r="I8038"/>
          <cell r="J8038"/>
          <cell r="K8038"/>
          <cell r="L8038"/>
          <cell r="M8038" t="str">
            <v/>
          </cell>
          <cell r="N8038"/>
          <cell r="O8038"/>
          <cell r="P8038"/>
          <cell r="Q8038" t="str">
            <v/>
          </cell>
          <cell r="R8038"/>
          <cell r="S8038" t="str">
            <v/>
          </cell>
          <cell r="T8038"/>
          <cell r="U8038"/>
          <cell r="V8038" t="str">
            <v/>
          </cell>
        </row>
        <row r="8039">
          <cell r="A8039"/>
          <cell r="B8039" t="str">
            <v/>
          </cell>
          <cell r="C8039"/>
          <cell r="D8039" t="str">
            <v/>
          </cell>
          <cell r="E8039" t="str">
            <v/>
          </cell>
          <cell r="F8039" t="str">
            <v/>
          </cell>
          <cell r="G8039" t="str">
            <v/>
          </cell>
          <cell r="H8039" t="str">
            <v/>
          </cell>
          <cell r="I8039"/>
          <cell r="J8039"/>
          <cell r="K8039"/>
          <cell r="L8039"/>
          <cell r="M8039" t="str">
            <v/>
          </cell>
          <cell r="N8039"/>
          <cell r="O8039"/>
          <cell r="P8039"/>
          <cell r="Q8039" t="str">
            <v/>
          </cell>
          <cell r="R8039"/>
          <cell r="S8039" t="str">
            <v/>
          </cell>
          <cell r="T8039"/>
          <cell r="U8039"/>
          <cell r="V8039" t="str">
            <v/>
          </cell>
        </row>
        <row r="8040">
          <cell r="A8040"/>
          <cell r="B8040" t="str">
            <v/>
          </cell>
          <cell r="C8040"/>
          <cell r="D8040" t="str">
            <v/>
          </cell>
          <cell r="E8040" t="str">
            <v/>
          </cell>
          <cell r="F8040" t="str">
            <v/>
          </cell>
          <cell r="G8040" t="str">
            <v/>
          </cell>
          <cell r="H8040" t="str">
            <v/>
          </cell>
          <cell r="I8040"/>
          <cell r="J8040"/>
          <cell r="K8040"/>
          <cell r="L8040"/>
          <cell r="M8040" t="str">
            <v/>
          </cell>
          <cell r="N8040"/>
          <cell r="O8040"/>
          <cell r="P8040"/>
          <cell r="Q8040" t="str">
            <v/>
          </cell>
          <cell r="R8040"/>
          <cell r="S8040" t="str">
            <v/>
          </cell>
          <cell r="T8040"/>
          <cell r="U8040"/>
          <cell r="V8040" t="str">
            <v/>
          </cell>
        </row>
        <row r="8041">
          <cell r="A8041"/>
          <cell r="B8041" t="str">
            <v/>
          </cell>
          <cell r="C8041"/>
          <cell r="D8041" t="str">
            <v/>
          </cell>
          <cell r="E8041" t="str">
            <v/>
          </cell>
          <cell r="F8041" t="str">
            <v/>
          </cell>
          <cell r="G8041" t="str">
            <v/>
          </cell>
          <cell r="H8041" t="str">
            <v/>
          </cell>
          <cell r="I8041"/>
          <cell r="J8041"/>
          <cell r="K8041"/>
          <cell r="L8041"/>
          <cell r="M8041" t="str">
            <v/>
          </cell>
          <cell r="N8041"/>
          <cell r="O8041"/>
          <cell r="P8041"/>
          <cell r="Q8041" t="str">
            <v/>
          </cell>
          <cell r="R8041"/>
          <cell r="S8041" t="str">
            <v/>
          </cell>
          <cell r="T8041"/>
          <cell r="U8041"/>
          <cell r="V8041" t="str">
            <v/>
          </cell>
        </row>
        <row r="8042">
          <cell r="A8042"/>
          <cell r="B8042" t="str">
            <v/>
          </cell>
          <cell r="C8042"/>
          <cell r="D8042" t="str">
            <v/>
          </cell>
          <cell r="E8042" t="str">
            <v/>
          </cell>
          <cell r="F8042" t="str">
            <v/>
          </cell>
          <cell r="G8042" t="str">
            <v/>
          </cell>
          <cell r="H8042" t="str">
            <v/>
          </cell>
          <cell r="I8042"/>
          <cell r="J8042"/>
          <cell r="K8042"/>
          <cell r="L8042"/>
          <cell r="M8042" t="str">
            <v/>
          </cell>
          <cell r="N8042"/>
          <cell r="O8042"/>
          <cell r="P8042"/>
          <cell r="Q8042" t="str">
            <v/>
          </cell>
          <cell r="R8042"/>
          <cell r="S8042" t="str">
            <v/>
          </cell>
          <cell r="T8042"/>
          <cell r="U8042"/>
          <cell r="V8042" t="str">
            <v/>
          </cell>
        </row>
        <row r="8043">
          <cell r="A8043"/>
          <cell r="B8043" t="str">
            <v/>
          </cell>
          <cell r="C8043"/>
          <cell r="D8043" t="str">
            <v/>
          </cell>
          <cell r="E8043" t="str">
            <v/>
          </cell>
          <cell r="F8043" t="str">
            <v/>
          </cell>
          <cell r="G8043" t="str">
            <v/>
          </cell>
          <cell r="H8043" t="str">
            <v/>
          </cell>
          <cell r="I8043"/>
          <cell r="J8043"/>
          <cell r="K8043"/>
          <cell r="L8043"/>
          <cell r="M8043" t="str">
            <v/>
          </cell>
          <cell r="N8043"/>
          <cell r="O8043"/>
          <cell r="P8043"/>
          <cell r="Q8043" t="str">
            <v/>
          </cell>
          <cell r="R8043"/>
          <cell r="S8043" t="str">
            <v/>
          </cell>
          <cell r="T8043"/>
          <cell r="U8043"/>
          <cell r="V8043" t="str">
            <v/>
          </cell>
        </row>
        <row r="8044">
          <cell r="A8044"/>
          <cell r="B8044" t="str">
            <v/>
          </cell>
          <cell r="C8044"/>
          <cell r="D8044" t="str">
            <v/>
          </cell>
          <cell r="E8044" t="str">
            <v/>
          </cell>
          <cell r="F8044" t="str">
            <v/>
          </cell>
          <cell r="G8044" t="str">
            <v/>
          </cell>
          <cell r="H8044" t="str">
            <v/>
          </cell>
          <cell r="I8044"/>
          <cell r="J8044"/>
          <cell r="K8044"/>
          <cell r="L8044"/>
          <cell r="M8044" t="str">
            <v/>
          </cell>
          <cell r="N8044"/>
          <cell r="O8044"/>
          <cell r="P8044"/>
          <cell r="Q8044" t="str">
            <v/>
          </cell>
          <cell r="R8044"/>
          <cell r="S8044" t="str">
            <v/>
          </cell>
          <cell r="T8044"/>
          <cell r="U8044"/>
          <cell r="V8044" t="str">
            <v/>
          </cell>
        </row>
        <row r="8045">
          <cell r="A8045"/>
          <cell r="B8045" t="str">
            <v/>
          </cell>
          <cell r="C8045"/>
          <cell r="D8045" t="str">
            <v/>
          </cell>
          <cell r="E8045" t="str">
            <v/>
          </cell>
          <cell r="F8045" t="str">
            <v/>
          </cell>
          <cell r="G8045" t="str">
            <v/>
          </cell>
          <cell r="H8045" t="str">
            <v/>
          </cell>
          <cell r="I8045"/>
          <cell r="J8045"/>
          <cell r="K8045"/>
          <cell r="L8045"/>
          <cell r="M8045" t="str">
            <v/>
          </cell>
          <cell r="N8045"/>
          <cell r="O8045"/>
          <cell r="P8045"/>
          <cell r="Q8045" t="str">
            <v/>
          </cell>
          <cell r="R8045"/>
          <cell r="S8045" t="str">
            <v/>
          </cell>
          <cell r="T8045"/>
          <cell r="U8045"/>
          <cell r="V8045" t="str">
            <v/>
          </cell>
        </row>
        <row r="8046">
          <cell r="A8046"/>
          <cell r="B8046" t="str">
            <v/>
          </cell>
          <cell r="C8046"/>
          <cell r="D8046" t="str">
            <v/>
          </cell>
          <cell r="E8046" t="str">
            <v/>
          </cell>
          <cell r="F8046" t="str">
            <v/>
          </cell>
          <cell r="G8046" t="str">
            <v/>
          </cell>
          <cell r="H8046" t="str">
            <v/>
          </cell>
          <cell r="I8046"/>
          <cell r="J8046"/>
          <cell r="K8046"/>
          <cell r="L8046"/>
          <cell r="M8046" t="str">
            <v/>
          </cell>
          <cell r="N8046"/>
          <cell r="O8046"/>
          <cell r="P8046"/>
          <cell r="Q8046" t="str">
            <v/>
          </cell>
          <cell r="R8046"/>
          <cell r="S8046" t="str">
            <v/>
          </cell>
          <cell r="T8046"/>
          <cell r="U8046"/>
          <cell r="V8046" t="str">
            <v/>
          </cell>
        </row>
        <row r="8047">
          <cell r="A8047"/>
          <cell r="B8047" t="str">
            <v/>
          </cell>
          <cell r="C8047"/>
          <cell r="D8047" t="str">
            <v/>
          </cell>
          <cell r="E8047" t="str">
            <v/>
          </cell>
          <cell r="F8047" t="str">
            <v/>
          </cell>
          <cell r="G8047" t="str">
            <v/>
          </cell>
          <cell r="H8047" t="str">
            <v/>
          </cell>
          <cell r="I8047"/>
          <cell r="J8047"/>
          <cell r="K8047"/>
          <cell r="L8047"/>
          <cell r="M8047" t="str">
            <v/>
          </cell>
          <cell r="N8047"/>
          <cell r="O8047"/>
          <cell r="P8047"/>
          <cell r="Q8047" t="str">
            <v/>
          </cell>
          <cell r="R8047"/>
          <cell r="S8047" t="str">
            <v/>
          </cell>
          <cell r="T8047"/>
          <cell r="U8047"/>
          <cell r="V8047" t="str">
            <v/>
          </cell>
        </row>
        <row r="8048">
          <cell r="A8048"/>
          <cell r="B8048" t="str">
            <v/>
          </cell>
          <cell r="C8048"/>
          <cell r="D8048" t="str">
            <v/>
          </cell>
          <cell r="E8048" t="str">
            <v/>
          </cell>
          <cell r="F8048" t="str">
            <v/>
          </cell>
          <cell r="G8048" t="str">
            <v/>
          </cell>
          <cell r="H8048" t="str">
            <v/>
          </cell>
          <cell r="I8048"/>
          <cell r="J8048"/>
          <cell r="K8048"/>
          <cell r="L8048"/>
          <cell r="M8048" t="str">
            <v/>
          </cell>
          <cell r="N8048"/>
          <cell r="O8048"/>
          <cell r="P8048"/>
          <cell r="Q8048" t="str">
            <v/>
          </cell>
          <cell r="R8048"/>
          <cell r="S8048" t="str">
            <v/>
          </cell>
          <cell r="T8048"/>
          <cell r="U8048"/>
          <cell r="V8048" t="str">
            <v/>
          </cell>
        </row>
        <row r="8049">
          <cell r="A8049"/>
          <cell r="B8049" t="str">
            <v/>
          </cell>
          <cell r="C8049"/>
          <cell r="D8049" t="str">
            <v/>
          </cell>
          <cell r="E8049" t="str">
            <v/>
          </cell>
          <cell r="F8049" t="str">
            <v/>
          </cell>
          <cell r="G8049" t="str">
            <v/>
          </cell>
          <cell r="H8049" t="str">
            <v/>
          </cell>
          <cell r="I8049"/>
          <cell r="J8049"/>
          <cell r="K8049"/>
          <cell r="L8049"/>
          <cell r="M8049" t="str">
            <v/>
          </cell>
          <cell r="N8049"/>
          <cell r="O8049"/>
          <cell r="P8049"/>
          <cell r="Q8049" t="str">
            <v/>
          </cell>
          <cell r="R8049"/>
          <cell r="S8049" t="str">
            <v/>
          </cell>
          <cell r="T8049"/>
          <cell r="U8049"/>
          <cell r="V8049" t="str">
            <v/>
          </cell>
        </row>
        <row r="8050">
          <cell r="A8050"/>
          <cell r="B8050" t="str">
            <v/>
          </cell>
          <cell r="C8050"/>
          <cell r="D8050" t="str">
            <v/>
          </cell>
          <cell r="E8050" t="str">
            <v/>
          </cell>
          <cell r="F8050" t="str">
            <v/>
          </cell>
          <cell r="G8050" t="str">
            <v/>
          </cell>
          <cell r="H8050" t="str">
            <v/>
          </cell>
          <cell r="I8050"/>
          <cell r="J8050"/>
          <cell r="K8050"/>
          <cell r="L8050"/>
          <cell r="M8050" t="str">
            <v/>
          </cell>
          <cell r="N8050"/>
          <cell r="O8050"/>
          <cell r="P8050"/>
          <cell r="Q8050" t="str">
            <v/>
          </cell>
          <cell r="R8050"/>
          <cell r="S8050" t="str">
            <v/>
          </cell>
          <cell r="T8050"/>
          <cell r="U8050"/>
          <cell r="V8050" t="str">
            <v/>
          </cell>
        </row>
        <row r="8051">
          <cell r="A8051"/>
          <cell r="B8051" t="str">
            <v/>
          </cell>
          <cell r="C8051"/>
          <cell r="D8051" t="str">
            <v/>
          </cell>
          <cell r="E8051" t="str">
            <v/>
          </cell>
          <cell r="F8051" t="str">
            <v/>
          </cell>
          <cell r="G8051" t="str">
            <v/>
          </cell>
          <cell r="H8051" t="str">
            <v/>
          </cell>
          <cell r="I8051"/>
          <cell r="J8051"/>
          <cell r="K8051"/>
          <cell r="L8051"/>
          <cell r="M8051" t="str">
            <v/>
          </cell>
          <cell r="N8051"/>
          <cell r="O8051"/>
          <cell r="P8051"/>
          <cell r="Q8051" t="str">
            <v/>
          </cell>
          <cell r="R8051"/>
          <cell r="S8051" t="str">
            <v/>
          </cell>
          <cell r="T8051"/>
          <cell r="U8051"/>
          <cell r="V8051" t="str">
            <v/>
          </cell>
        </row>
        <row r="8052">
          <cell r="A8052"/>
          <cell r="B8052" t="str">
            <v/>
          </cell>
          <cell r="C8052"/>
          <cell r="D8052" t="str">
            <v/>
          </cell>
          <cell r="E8052" t="str">
            <v/>
          </cell>
          <cell r="F8052" t="str">
            <v/>
          </cell>
          <cell r="G8052" t="str">
            <v/>
          </cell>
          <cell r="H8052" t="str">
            <v/>
          </cell>
          <cell r="I8052"/>
          <cell r="J8052"/>
          <cell r="K8052"/>
          <cell r="L8052"/>
          <cell r="M8052" t="str">
            <v/>
          </cell>
          <cell r="N8052"/>
          <cell r="O8052"/>
          <cell r="P8052"/>
          <cell r="Q8052" t="str">
            <v/>
          </cell>
          <cell r="R8052"/>
          <cell r="S8052" t="str">
            <v/>
          </cell>
          <cell r="T8052"/>
          <cell r="U8052"/>
          <cell r="V8052" t="str">
            <v/>
          </cell>
        </row>
        <row r="8053">
          <cell r="A8053"/>
          <cell r="B8053" t="str">
            <v/>
          </cell>
          <cell r="C8053"/>
          <cell r="D8053" t="str">
            <v/>
          </cell>
          <cell r="E8053" t="str">
            <v/>
          </cell>
          <cell r="F8053" t="str">
            <v/>
          </cell>
          <cell r="G8053" t="str">
            <v/>
          </cell>
          <cell r="H8053" t="str">
            <v/>
          </cell>
          <cell r="I8053"/>
          <cell r="J8053"/>
          <cell r="K8053"/>
          <cell r="L8053"/>
          <cell r="M8053" t="str">
            <v/>
          </cell>
          <cell r="N8053"/>
          <cell r="O8053"/>
          <cell r="P8053"/>
          <cell r="Q8053" t="str">
            <v/>
          </cell>
          <cell r="R8053"/>
          <cell r="S8053" t="str">
            <v/>
          </cell>
          <cell r="T8053"/>
          <cell r="U8053"/>
          <cell r="V8053" t="str">
            <v/>
          </cell>
        </row>
        <row r="8054">
          <cell r="A8054"/>
          <cell r="B8054" t="str">
            <v/>
          </cell>
          <cell r="C8054"/>
          <cell r="D8054" t="str">
            <v/>
          </cell>
          <cell r="E8054" t="str">
            <v/>
          </cell>
          <cell r="F8054" t="str">
            <v/>
          </cell>
          <cell r="G8054" t="str">
            <v/>
          </cell>
          <cell r="H8054" t="str">
            <v/>
          </cell>
          <cell r="I8054"/>
          <cell r="J8054"/>
          <cell r="K8054"/>
          <cell r="L8054"/>
          <cell r="M8054" t="str">
            <v/>
          </cell>
          <cell r="N8054"/>
          <cell r="O8054"/>
          <cell r="P8054"/>
          <cell r="Q8054" t="str">
            <v/>
          </cell>
          <cell r="R8054"/>
          <cell r="S8054" t="str">
            <v/>
          </cell>
          <cell r="T8054"/>
          <cell r="U8054"/>
          <cell r="V8054" t="str">
            <v/>
          </cell>
        </row>
        <row r="8055">
          <cell r="A8055"/>
          <cell r="B8055" t="str">
            <v/>
          </cell>
          <cell r="C8055"/>
          <cell r="D8055" t="str">
            <v/>
          </cell>
          <cell r="E8055" t="str">
            <v/>
          </cell>
          <cell r="F8055" t="str">
            <v/>
          </cell>
          <cell r="G8055" t="str">
            <v/>
          </cell>
          <cell r="H8055" t="str">
            <v/>
          </cell>
          <cell r="I8055"/>
          <cell r="J8055"/>
          <cell r="K8055"/>
          <cell r="L8055"/>
          <cell r="M8055" t="str">
            <v/>
          </cell>
          <cell r="N8055"/>
          <cell r="O8055"/>
          <cell r="P8055"/>
          <cell r="Q8055" t="str">
            <v/>
          </cell>
          <cell r="R8055"/>
          <cell r="S8055" t="str">
            <v/>
          </cell>
          <cell r="T8055"/>
          <cell r="U8055"/>
          <cell r="V8055" t="str">
            <v/>
          </cell>
        </row>
        <row r="8056">
          <cell r="A8056"/>
          <cell r="B8056" t="str">
            <v/>
          </cell>
          <cell r="C8056"/>
          <cell r="D8056" t="str">
            <v/>
          </cell>
          <cell r="E8056" t="str">
            <v/>
          </cell>
          <cell r="F8056" t="str">
            <v/>
          </cell>
          <cell r="G8056" t="str">
            <v/>
          </cell>
          <cell r="H8056" t="str">
            <v/>
          </cell>
          <cell r="I8056"/>
          <cell r="J8056"/>
          <cell r="K8056"/>
          <cell r="L8056"/>
          <cell r="M8056" t="str">
            <v/>
          </cell>
          <cell r="N8056"/>
          <cell r="O8056"/>
          <cell r="P8056"/>
          <cell r="Q8056" t="str">
            <v/>
          </cell>
          <cell r="R8056"/>
          <cell r="S8056" t="str">
            <v/>
          </cell>
          <cell r="T8056"/>
          <cell r="U8056"/>
          <cell r="V8056" t="str">
            <v/>
          </cell>
        </row>
        <row r="8057">
          <cell r="A8057"/>
          <cell r="B8057" t="str">
            <v/>
          </cell>
          <cell r="C8057"/>
          <cell r="D8057" t="str">
            <v/>
          </cell>
          <cell r="E8057" t="str">
            <v/>
          </cell>
          <cell r="F8057" t="str">
            <v/>
          </cell>
          <cell r="G8057" t="str">
            <v/>
          </cell>
          <cell r="H8057" t="str">
            <v/>
          </cell>
          <cell r="I8057"/>
          <cell r="J8057"/>
          <cell r="K8057"/>
          <cell r="L8057"/>
          <cell r="M8057" t="str">
            <v/>
          </cell>
          <cell r="N8057"/>
          <cell r="O8057"/>
          <cell r="P8057"/>
          <cell r="Q8057" t="str">
            <v/>
          </cell>
          <cell r="R8057"/>
          <cell r="S8057" t="str">
            <v/>
          </cell>
          <cell r="T8057"/>
          <cell r="U8057"/>
          <cell r="V8057" t="str">
            <v/>
          </cell>
        </row>
        <row r="8058">
          <cell r="A8058"/>
          <cell r="B8058" t="str">
            <v/>
          </cell>
          <cell r="C8058"/>
          <cell r="D8058" t="str">
            <v/>
          </cell>
          <cell r="E8058" t="str">
            <v/>
          </cell>
          <cell r="F8058" t="str">
            <v/>
          </cell>
          <cell r="G8058" t="str">
            <v/>
          </cell>
          <cell r="H8058" t="str">
            <v/>
          </cell>
          <cell r="I8058"/>
          <cell r="J8058"/>
          <cell r="K8058"/>
          <cell r="L8058"/>
          <cell r="M8058" t="str">
            <v/>
          </cell>
          <cell r="N8058"/>
          <cell r="O8058"/>
          <cell r="P8058"/>
          <cell r="Q8058" t="str">
            <v/>
          </cell>
          <cell r="R8058"/>
          <cell r="S8058" t="str">
            <v/>
          </cell>
          <cell r="T8058"/>
          <cell r="U8058"/>
          <cell r="V8058" t="str">
            <v/>
          </cell>
        </row>
        <row r="8059">
          <cell r="A8059"/>
          <cell r="B8059" t="str">
            <v/>
          </cell>
          <cell r="C8059"/>
          <cell r="D8059" t="str">
            <v/>
          </cell>
          <cell r="E8059" t="str">
            <v/>
          </cell>
          <cell r="F8059" t="str">
            <v/>
          </cell>
          <cell r="G8059" t="str">
            <v/>
          </cell>
          <cell r="H8059" t="str">
            <v/>
          </cell>
          <cell r="I8059"/>
          <cell r="J8059"/>
          <cell r="K8059"/>
          <cell r="L8059"/>
          <cell r="M8059" t="str">
            <v/>
          </cell>
          <cell r="N8059"/>
          <cell r="O8059"/>
          <cell r="P8059"/>
          <cell r="Q8059" t="str">
            <v/>
          </cell>
          <cell r="R8059"/>
          <cell r="S8059" t="str">
            <v/>
          </cell>
          <cell r="T8059"/>
          <cell r="U8059"/>
          <cell r="V8059" t="str">
            <v/>
          </cell>
        </row>
        <row r="8060">
          <cell r="A8060"/>
          <cell r="B8060" t="str">
            <v/>
          </cell>
          <cell r="C8060"/>
          <cell r="D8060" t="str">
            <v/>
          </cell>
          <cell r="E8060" t="str">
            <v/>
          </cell>
          <cell r="F8060" t="str">
            <v/>
          </cell>
          <cell r="G8060" t="str">
            <v/>
          </cell>
          <cell r="H8060" t="str">
            <v/>
          </cell>
          <cell r="I8060"/>
          <cell r="J8060"/>
          <cell r="K8060"/>
          <cell r="L8060"/>
          <cell r="M8060" t="str">
            <v/>
          </cell>
          <cell r="N8060"/>
          <cell r="O8060"/>
          <cell r="P8060"/>
          <cell r="Q8060" t="str">
            <v/>
          </cell>
          <cell r="R8060"/>
          <cell r="S8060" t="str">
            <v/>
          </cell>
          <cell r="T8060"/>
          <cell r="U8060"/>
          <cell r="V8060" t="str">
            <v/>
          </cell>
        </row>
        <row r="8061">
          <cell r="A8061"/>
          <cell r="B8061" t="str">
            <v/>
          </cell>
          <cell r="C8061"/>
          <cell r="D8061" t="str">
            <v/>
          </cell>
          <cell r="E8061" t="str">
            <v/>
          </cell>
          <cell r="F8061" t="str">
            <v/>
          </cell>
          <cell r="G8061" t="str">
            <v/>
          </cell>
          <cell r="H8061" t="str">
            <v/>
          </cell>
          <cell r="I8061"/>
          <cell r="J8061"/>
          <cell r="K8061"/>
          <cell r="L8061"/>
          <cell r="M8061" t="str">
            <v/>
          </cell>
          <cell r="N8061"/>
          <cell r="O8061"/>
          <cell r="P8061"/>
          <cell r="Q8061" t="str">
            <v/>
          </cell>
          <cell r="R8061"/>
          <cell r="S8061" t="str">
            <v/>
          </cell>
          <cell r="T8061"/>
          <cell r="U8061"/>
          <cell r="V8061" t="str">
            <v/>
          </cell>
        </row>
        <row r="8062">
          <cell r="A8062"/>
          <cell r="B8062" t="str">
            <v/>
          </cell>
          <cell r="C8062"/>
          <cell r="D8062" t="str">
            <v/>
          </cell>
          <cell r="E8062" t="str">
            <v/>
          </cell>
          <cell r="F8062" t="str">
            <v/>
          </cell>
          <cell r="G8062" t="str">
            <v/>
          </cell>
          <cell r="H8062" t="str">
            <v/>
          </cell>
          <cell r="I8062"/>
          <cell r="J8062"/>
          <cell r="K8062"/>
          <cell r="L8062"/>
          <cell r="M8062" t="str">
            <v/>
          </cell>
          <cell r="N8062"/>
          <cell r="O8062"/>
          <cell r="P8062"/>
          <cell r="Q8062" t="str">
            <v/>
          </cell>
          <cell r="R8062"/>
          <cell r="S8062" t="str">
            <v/>
          </cell>
          <cell r="T8062"/>
          <cell r="U8062"/>
          <cell r="V8062" t="str">
            <v/>
          </cell>
        </row>
        <row r="8063">
          <cell r="A8063"/>
          <cell r="B8063" t="str">
            <v/>
          </cell>
          <cell r="C8063"/>
          <cell r="D8063" t="str">
            <v/>
          </cell>
          <cell r="E8063" t="str">
            <v/>
          </cell>
          <cell r="F8063" t="str">
            <v/>
          </cell>
          <cell r="G8063" t="str">
            <v/>
          </cell>
          <cell r="H8063" t="str">
            <v/>
          </cell>
          <cell r="I8063"/>
          <cell r="J8063"/>
          <cell r="K8063"/>
          <cell r="L8063"/>
          <cell r="M8063" t="str">
            <v/>
          </cell>
          <cell r="N8063"/>
          <cell r="O8063"/>
          <cell r="P8063"/>
          <cell r="Q8063" t="str">
            <v/>
          </cell>
          <cell r="R8063"/>
          <cell r="S8063" t="str">
            <v/>
          </cell>
          <cell r="T8063"/>
          <cell r="U8063"/>
          <cell r="V8063" t="str">
            <v/>
          </cell>
        </row>
        <row r="8064">
          <cell r="A8064"/>
          <cell r="B8064" t="str">
            <v/>
          </cell>
          <cell r="C8064"/>
          <cell r="D8064" t="str">
            <v/>
          </cell>
          <cell r="E8064" t="str">
            <v/>
          </cell>
          <cell r="F8064" t="str">
            <v/>
          </cell>
          <cell r="G8064" t="str">
            <v/>
          </cell>
          <cell r="H8064" t="str">
            <v/>
          </cell>
          <cell r="I8064"/>
          <cell r="J8064"/>
          <cell r="K8064"/>
          <cell r="L8064"/>
          <cell r="M8064" t="str">
            <v/>
          </cell>
          <cell r="N8064"/>
          <cell r="O8064"/>
          <cell r="P8064"/>
          <cell r="Q8064" t="str">
            <v/>
          </cell>
          <cell r="R8064"/>
          <cell r="S8064" t="str">
            <v/>
          </cell>
          <cell r="T8064"/>
          <cell r="U8064"/>
          <cell r="V8064" t="str">
            <v/>
          </cell>
        </row>
        <row r="8065">
          <cell r="A8065"/>
          <cell r="B8065" t="str">
            <v/>
          </cell>
          <cell r="C8065"/>
          <cell r="D8065" t="str">
            <v/>
          </cell>
          <cell r="E8065" t="str">
            <v/>
          </cell>
          <cell r="F8065" t="str">
            <v/>
          </cell>
          <cell r="G8065" t="str">
            <v/>
          </cell>
          <cell r="H8065" t="str">
            <v/>
          </cell>
          <cell r="I8065"/>
          <cell r="J8065"/>
          <cell r="K8065"/>
          <cell r="L8065"/>
          <cell r="M8065" t="str">
            <v/>
          </cell>
          <cell r="N8065"/>
          <cell r="O8065"/>
          <cell r="P8065"/>
          <cell r="Q8065" t="str">
            <v/>
          </cell>
          <cell r="R8065"/>
          <cell r="S8065" t="str">
            <v/>
          </cell>
          <cell r="T8065"/>
          <cell r="U8065"/>
          <cell r="V8065" t="str">
            <v/>
          </cell>
        </row>
        <row r="8066">
          <cell r="A8066"/>
          <cell r="B8066" t="str">
            <v/>
          </cell>
          <cell r="C8066"/>
          <cell r="D8066" t="str">
            <v/>
          </cell>
          <cell r="E8066" t="str">
            <v/>
          </cell>
          <cell r="F8066" t="str">
            <v/>
          </cell>
          <cell r="G8066" t="str">
            <v/>
          </cell>
          <cell r="H8066" t="str">
            <v/>
          </cell>
          <cell r="I8066"/>
          <cell r="J8066"/>
          <cell r="K8066"/>
          <cell r="L8066"/>
          <cell r="M8066" t="str">
            <v/>
          </cell>
          <cell r="N8066"/>
          <cell r="O8066"/>
          <cell r="P8066"/>
          <cell r="Q8066" t="str">
            <v/>
          </cell>
          <cell r="R8066"/>
          <cell r="S8066" t="str">
            <v/>
          </cell>
          <cell r="T8066"/>
          <cell r="U8066"/>
          <cell r="V8066" t="str">
            <v/>
          </cell>
        </row>
        <row r="8067">
          <cell r="A8067"/>
          <cell r="B8067" t="str">
            <v/>
          </cell>
          <cell r="C8067"/>
          <cell r="D8067" t="str">
            <v/>
          </cell>
          <cell r="E8067" t="str">
            <v/>
          </cell>
          <cell r="F8067" t="str">
            <v/>
          </cell>
          <cell r="G8067" t="str">
            <v/>
          </cell>
          <cell r="H8067" t="str">
            <v/>
          </cell>
          <cell r="I8067"/>
          <cell r="J8067"/>
          <cell r="K8067"/>
          <cell r="L8067"/>
          <cell r="M8067" t="str">
            <v/>
          </cell>
          <cell r="N8067"/>
          <cell r="O8067"/>
          <cell r="P8067"/>
          <cell r="Q8067" t="str">
            <v/>
          </cell>
          <cell r="R8067"/>
          <cell r="S8067" t="str">
            <v/>
          </cell>
          <cell r="T8067"/>
          <cell r="U8067"/>
          <cell r="V8067" t="str">
            <v/>
          </cell>
        </row>
        <row r="8068">
          <cell r="A8068"/>
          <cell r="B8068" t="str">
            <v/>
          </cell>
          <cell r="C8068"/>
          <cell r="D8068" t="str">
            <v/>
          </cell>
          <cell r="E8068" t="str">
            <v/>
          </cell>
          <cell r="F8068" t="str">
            <v/>
          </cell>
          <cell r="G8068" t="str">
            <v/>
          </cell>
          <cell r="H8068" t="str">
            <v/>
          </cell>
          <cell r="I8068"/>
          <cell r="J8068"/>
          <cell r="K8068"/>
          <cell r="L8068"/>
          <cell r="M8068" t="str">
            <v/>
          </cell>
          <cell r="N8068"/>
          <cell r="O8068"/>
          <cell r="P8068"/>
          <cell r="Q8068" t="str">
            <v/>
          </cell>
          <cell r="R8068"/>
          <cell r="S8068" t="str">
            <v/>
          </cell>
          <cell r="T8068"/>
          <cell r="U8068"/>
          <cell r="V8068" t="str">
            <v/>
          </cell>
        </row>
        <row r="8069">
          <cell r="A8069"/>
          <cell r="B8069" t="str">
            <v/>
          </cell>
          <cell r="C8069"/>
          <cell r="D8069" t="str">
            <v/>
          </cell>
          <cell r="E8069" t="str">
            <v/>
          </cell>
          <cell r="F8069" t="str">
            <v/>
          </cell>
          <cell r="G8069" t="str">
            <v/>
          </cell>
          <cell r="H8069" t="str">
            <v/>
          </cell>
          <cell r="I8069"/>
          <cell r="J8069"/>
          <cell r="K8069"/>
          <cell r="L8069"/>
          <cell r="M8069" t="str">
            <v/>
          </cell>
          <cell r="N8069"/>
          <cell r="O8069"/>
          <cell r="P8069"/>
          <cell r="Q8069" t="str">
            <v/>
          </cell>
          <cell r="R8069"/>
          <cell r="S8069" t="str">
            <v/>
          </cell>
          <cell r="T8069"/>
          <cell r="U8069"/>
          <cell r="V8069" t="str">
            <v/>
          </cell>
        </row>
        <row r="8070">
          <cell r="A8070"/>
          <cell r="B8070" t="str">
            <v/>
          </cell>
          <cell r="C8070"/>
          <cell r="D8070" t="str">
            <v/>
          </cell>
          <cell r="E8070" t="str">
            <v/>
          </cell>
          <cell r="F8070" t="str">
            <v/>
          </cell>
          <cell r="G8070" t="str">
            <v/>
          </cell>
          <cell r="H8070" t="str">
            <v/>
          </cell>
          <cell r="I8070"/>
          <cell r="J8070"/>
          <cell r="K8070"/>
          <cell r="L8070"/>
          <cell r="M8070" t="str">
            <v/>
          </cell>
          <cell r="N8070"/>
          <cell r="O8070"/>
          <cell r="P8070"/>
          <cell r="Q8070" t="str">
            <v/>
          </cell>
          <cell r="R8070"/>
          <cell r="S8070" t="str">
            <v/>
          </cell>
          <cell r="T8070"/>
          <cell r="U8070"/>
          <cell r="V8070" t="str">
            <v/>
          </cell>
        </row>
        <row r="8071">
          <cell r="A8071"/>
          <cell r="B8071" t="str">
            <v/>
          </cell>
          <cell r="C8071"/>
          <cell r="D8071" t="str">
            <v/>
          </cell>
          <cell r="E8071" t="str">
            <v/>
          </cell>
          <cell r="F8071" t="str">
            <v/>
          </cell>
          <cell r="G8071" t="str">
            <v/>
          </cell>
          <cell r="H8071" t="str">
            <v/>
          </cell>
          <cell r="I8071"/>
          <cell r="J8071"/>
          <cell r="K8071"/>
          <cell r="L8071"/>
          <cell r="M8071" t="str">
            <v/>
          </cell>
          <cell r="N8071"/>
          <cell r="O8071"/>
          <cell r="P8071"/>
          <cell r="Q8071" t="str">
            <v/>
          </cell>
          <cell r="R8071"/>
          <cell r="S8071" t="str">
            <v/>
          </cell>
          <cell r="T8071"/>
          <cell r="U8071"/>
          <cell r="V8071" t="str">
            <v/>
          </cell>
        </row>
        <row r="8072">
          <cell r="A8072"/>
          <cell r="B8072" t="str">
            <v/>
          </cell>
          <cell r="C8072"/>
          <cell r="D8072" t="str">
            <v/>
          </cell>
          <cell r="E8072" t="str">
            <v/>
          </cell>
          <cell r="F8072" t="str">
            <v/>
          </cell>
          <cell r="G8072" t="str">
            <v/>
          </cell>
          <cell r="H8072" t="str">
            <v/>
          </cell>
          <cell r="I8072"/>
          <cell r="J8072"/>
          <cell r="K8072"/>
          <cell r="L8072"/>
          <cell r="M8072" t="str">
            <v/>
          </cell>
          <cell r="N8072"/>
          <cell r="O8072"/>
          <cell r="P8072"/>
          <cell r="Q8072" t="str">
            <v/>
          </cell>
          <cell r="R8072"/>
          <cell r="S8072" t="str">
            <v/>
          </cell>
          <cell r="T8072"/>
          <cell r="U8072"/>
          <cell r="V8072" t="str">
            <v/>
          </cell>
        </row>
        <row r="8073">
          <cell r="A8073"/>
          <cell r="B8073" t="str">
            <v/>
          </cell>
          <cell r="C8073"/>
          <cell r="D8073" t="str">
            <v/>
          </cell>
          <cell r="E8073" t="str">
            <v/>
          </cell>
          <cell r="F8073" t="str">
            <v/>
          </cell>
          <cell r="G8073" t="str">
            <v/>
          </cell>
          <cell r="H8073" t="str">
            <v/>
          </cell>
          <cell r="I8073"/>
          <cell r="J8073"/>
          <cell r="K8073"/>
          <cell r="L8073"/>
          <cell r="M8073" t="str">
            <v/>
          </cell>
          <cell r="N8073"/>
          <cell r="O8073"/>
          <cell r="P8073"/>
          <cell r="Q8073" t="str">
            <v/>
          </cell>
          <cell r="R8073"/>
          <cell r="S8073" t="str">
            <v/>
          </cell>
          <cell r="T8073"/>
          <cell r="U8073"/>
          <cell r="V8073" t="str">
            <v/>
          </cell>
        </row>
        <row r="8074">
          <cell r="A8074"/>
          <cell r="B8074" t="str">
            <v/>
          </cell>
          <cell r="C8074"/>
          <cell r="D8074" t="str">
            <v/>
          </cell>
          <cell r="E8074" t="str">
            <v/>
          </cell>
          <cell r="F8074" t="str">
            <v/>
          </cell>
          <cell r="G8074" t="str">
            <v/>
          </cell>
          <cell r="H8074" t="str">
            <v/>
          </cell>
          <cell r="I8074"/>
          <cell r="J8074"/>
          <cell r="K8074"/>
          <cell r="L8074"/>
          <cell r="M8074" t="str">
            <v/>
          </cell>
          <cell r="N8074"/>
          <cell r="O8074"/>
          <cell r="P8074"/>
          <cell r="Q8074" t="str">
            <v/>
          </cell>
          <cell r="R8074"/>
          <cell r="S8074" t="str">
            <v/>
          </cell>
          <cell r="T8074"/>
          <cell r="U8074"/>
          <cell r="V8074" t="str">
            <v/>
          </cell>
        </row>
        <row r="8075">
          <cell r="A8075"/>
          <cell r="B8075" t="str">
            <v/>
          </cell>
          <cell r="C8075"/>
          <cell r="D8075" t="str">
            <v/>
          </cell>
          <cell r="E8075" t="str">
            <v/>
          </cell>
          <cell r="F8075" t="str">
            <v/>
          </cell>
          <cell r="G8075" t="str">
            <v/>
          </cell>
          <cell r="H8075" t="str">
            <v/>
          </cell>
          <cell r="I8075"/>
          <cell r="J8075"/>
          <cell r="K8075"/>
          <cell r="L8075"/>
          <cell r="M8075" t="str">
            <v/>
          </cell>
          <cell r="N8075"/>
          <cell r="O8075"/>
          <cell r="P8075"/>
          <cell r="Q8075" t="str">
            <v/>
          </cell>
          <cell r="R8075"/>
          <cell r="S8075" t="str">
            <v/>
          </cell>
          <cell r="T8075"/>
          <cell r="U8075"/>
          <cell r="V8075" t="str">
            <v/>
          </cell>
        </row>
        <row r="8076">
          <cell r="A8076"/>
          <cell r="B8076" t="str">
            <v/>
          </cell>
          <cell r="C8076"/>
          <cell r="D8076" t="str">
            <v/>
          </cell>
          <cell r="E8076" t="str">
            <v/>
          </cell>
          <cell r="F8076" t="str">
            <v/>
          </cell>
          <cell r="G8076" t="str">
            <v/>
          </cell>
          <cell r="H8076" t="str">
            <v/>
          </cell>
          <cell r="I8076"/>
          <cell r="J8076"/>
          <cell r="K8076"/>
          <cell r="L8076"/>
          <cell r="M8076" t="str">
            <v/>
          </cell>
          <cell r="N8076"/>
          <cell r="O8076"/>
          <cell r="P8076"/>
          <cell r="Q8076" t="str">
            <v/>
          </cell>
          <cell r="R8076"/>
          <cell r="S8076" t="str">
            <v/>
          </cell>
          <cell r="T8076"/>
          <cell r="U8076"/>
          <cell r="V8076" t="str">
            <v/>
          </cell>
        </row>
        <row r="8077">
          <cell r="A8077"/>
          <cell r="B8077" t="str">
            <v/>
          </cell>
          <cell r="C8077"/>
          <cell r="D8077" t="str">
            <v/>
          </cell>
          <cell r="E8077" t="str">
            <v/>
          </cell>
          <cell r="F8077" t="str">
            <v/>
          </cell>
          <cell r="G8077" t="str">
            <v/>
          </cell>
          <cell r="H8077" t="str">
            <v/>
          </cell>
          <cell r="I8077"/>
          <cell r="J8077"/>
          <cell r="K8077"/>
          <cell r="L8077"/>
          <cell r="M8077" t="str">
            <v/>
          </cell>
          <cell r="N8077"/>
          <cell r="O8077"/>
          <cell r="P8077"/>
          <cell r="Q8077" t="str">
            <v/>
          </cell>
          <cell r="R8077"/>
          <cell r="S8077" t="str">
            <v/>
          </cell>
          <cell r="T8077"/>
          <cell r="U8077"/>
          <cell r="V8077" t="str">
            <v/>
          </cell>
        </row>
        <row r="8078">
          <cell r="A8078"/>
          <cell r="B8078" t="str">
            <v/>
          </cell>
          <cell r="C8078"/>
          <cell r="D8078" t="str">
            <v/>
          </cell>
          <cell r="E8078" t="str">
            <v/>
          </cell>
          <cell r="F8078" t="str">
            <v/>
          </cell>
          <cell r="G8078" t="str">
            <v/>
          </cell>
          <cell r="H8078" t="str">
            <v/>
          </cell>
          <cell r="I8078"/>
          <cell r="J8078"/>
          <cell r="K8078"/>
          <cell r="L8078"/>
          <cell r="M8078" t="str">
            <v/>
          </cell>
          <cell r="N8078"/>
          <cell r="O8078"/>
          <cell r="P8078"/>
          <cell r="Q8078" t="str">
            <v/>
          </cell>
          <cell r="R8078"/>
          <cell r="S8078" t="str">
            <v/>
          </cell>
          <cell r="T8078"/>
          <cell r="U8078"/>
          <cell r="V8078" t="str">
            <v/>
          </cell>
        </row>
        <row r="8079">
          <cell r="A8079"/>
          <cell r="B8079" t="str">
            <v/>
          </cell>
          <cell r="C8079"/>
          <cell r="D8079" t="str">
            <v/>
          </cell>
          <cell r="E8079" t="str">
            <v/>
          </cell>
          <cell r="F8079" t="str">
            <v/>
          </cell>
          <cell r="G8079" t="str">
            <v/>
          </cell>
          <cell r="H8079" t="str">
            <v/>
          </cell>
          <cell r="I8079"/>
          <cell r="J8079"/>
          <cell r="K8079"/>
          <cell r="L8079"/>
          <cell r="M8079" t="str">
            <v/>
          </cell>
          <cell r="N8079"/>
          <cell r="O8079"/>
          <cell r="P8079"/>
          <cell r="Q8079" t="str">
            <v/>
          </cell>
          <cell r="R8079"/>
          <cell r="S8079" t="str">
            <v/>
          </cell>
          <cell r="T8079"/>
          <cell r="U8079"/>
          <cell r="V8079" t="str">
            <v/>
          </cell>
        </row>
        <row r="8080">
          <cell r="A8080"/>
          <cell r="B8080" t="str">
            <v/>
          </cell>
          <cell r="C8080"/>
          <cell r="D8080" t="str">
            <v/>
          </cell>
          <cell r="E8080" t="str">
            <v/>
          </cell>
          <cell r="F8080" t="str">
            <v/>
          </cell>
          <cell r="G8080" t="str">
            <v/>
          </cell>
          <cell r="H8080" t="str">
            <v/>
          </cell>
          <cell r="I8080"/>
          <cell r="J8080"/>
          <cell r="K8080"/>
          <cell r="L8080"/>
          <cell r="M8080" t="str">
            <v/>
          </cell>
          <cell r="N8080"/>
          <cell r="O8080"/>
          <cell r="P8080"/>
          <cell r="Q8080" t="str">
            <v/>
          </cell>
          <cell r="R8080"/>
          <cell r="S8080" t="str">
            <v/>
          </cell>
          <cell r="T8080"/>
          <cell r="U8080"/>
          <cell r="V8080" t="str">
            <v/>
          </cell>
        </row>
        <row r="8081">
          <cell r="A8081"/>
          <cell r="B8081" t="str">
            <v/>
          </cell>
          <cell r="C8081"/>
          <cell r="D8081" t="str">
            <v/>
          </cell>
          <cell r="E8081" t="str">
            <v/>
          </cell>
          <cell r="F8081" t="str">
            <v/>
          </cell>
          <cell r="G8081" t="str">
            <v/>
          </cell>
          <cell r="H8081" t="str">
            <v/>
          </cell>
          <cell r="I8081"/>
          <cell r="J8081"/>
          <cell r="K8081"/>
          <cell r="L8081"/>
          <cell r="M8081" t="str">
            <v/>
          </cell>
          <cell r="N8081"/>
          <cell r="O8081"/>
          <cell r="P8081"/>
          <cell r="Q8081" t="str">
            <v/>
          </cell>
          <cell r="R8081"/>
          <cell r="S8081" t="str">
            <v/>
          </cell>
          <cell r="T8081"/>
          <cell r="U8081"/>
          <cell r="V8081" t="str">
            <v/>
          </cell>
        </row>
        <row r="8082">
          <cell r="A8082"/>
          <cell r="B8082" t="str">
            <v/>
          </cell>
          <cell r="C8082"/>
          <cell r="D8082" t="str">
            <v/>
          </cell>
          <cell r="E8082" t="str">
            <v/>
          </cell>
          <cell r="F8082" t="str">
            <v/>
          </cell>
          <cell r="G8082" t="str">
            <v/>
          </cell>
          <cell r="H8082" t="str">
            <v/>
          </cell>
          <cell r="I8082"/>
          <cell r="J8082"/>
          <cell r="K8082"/>
          <cell r="L8082"/>
          <cell r="M8082" t="str">
            <v/>
          </cell>
          <cell r="N8082"/>
          <cell r="O8082"/>
          <cell r="P8082"/>
          <cell r="Q8082" t="str">
            <v/>
          </cell>
          <cell r="R8082"/>
          <cell r="S8082" t="str">
            <v/>
          </cell>
          <cell r="T8082"/>
          <cell r="U8082"/>
          <cell r="V8082" t="str">
            <v/>
          </cell>
        </row>
        <row r="8083">
          <cell r="A8083"/>
          <cell r="B8083" t="str">
            <v/>
          </cell>
          <cell r="C8083"/>
          <cell r="D8083" t="str">
            <v/>
          </cell>
          <cell r="E8083" t="str">
            <v/>
          </cell>
          <cell r="F8083" t="str">
            <v/>
          </cell>
          <cell r="G8083" t="str">
            <v/>
          </cell>
          <cell r="H8083" t="str">
            <v/>
          </cell>
          <cell r="I8083"/>
          <cell r="J8083"/>
          <cell r="K8083"/>
          <cell r="L8083"/>
          <cell r="M8083" t="str">
            <v/>
          </cell>
          <cell r="N8083"/>
          <cell r="O8083"/>
          <cell r="P8083"/>
          <cell r="Q8083" t="str">
            <v/>
          </cell>
          <cell r="R8083"/>
          <cell r="S8083" t="str">
            <v/>
          </cell>
          <cell r="T8083"/>
          <cell r="U8083"/>
          <cell r="V8083" t="str">
            <v/>
          </cell>
        </row>
        <row r="8084">
          <cell r="A8084"/>
          <cell r="B8084" t="str">
            <v/>
          </cell>
          <cell r="C8084"/>
          <cell r="D8084" t="str">
            <v/>
          </cell>
          <cell r="E8084" t="str">
            <v/>
          </cell>
          <cell r="F8084" t="str">
            <v/>
          </cell>
          <cell r="G8084" t="str">
            <v/>
          </cell>
          <cell r="H8084" t="str">
            <v/>
          </cell>
          <cell r="I8084"/>
          <cell r="J8084"/>
          <cell r="K8084"/>
          <cell r="L8084"/>
          <cell r="M8084" t="str">
            <v/>
          </cell>
          <cell r="N8084"/>
          <cell r="O8084"/>
          <cell r="P8084"/>
          <cell r="Q8084" t="str">
            <v/>
          </cell>
          <cell r="R8084"/>
          <cell r="S8084" t="str">
            <v/>
          </cell>
          <cell r="T8084"/>
          <cell r="U8084"/>
          <cell r="V8084" t="str">
            <v/>
          </cell>
        </row>
        <row r="8085">
          <cell r="A8085"/>
          <cell r="B8085" t="str">
            <v/>
          </cell>
          <cell r="C8085"/>
          <cell r="D8085" t="str">
            <v/>
          </cell>
          <cell r="E8085" t="str">
            <v/>
          </cell>
          <cell r="F8085" t="str">
            <v/>
          </cell>
          <cell r="G8085" t="str">
            <v/>
          </cell>
          <cell r="H8085" t="str">
            <v/>
          </cell>
          <cell r="I8085"/>
          <cell r="J8085"/>
          <cell r="K8085"/>
          <cell r="L8085"/>
          <cell r="M8085" t="str">
            <v/>
          </cell>
          <cell r="N8085"/>
          <cell r="O8085"/>
          <cell r="P8085"/>
          <cell r="Q8085" t="str">
            <v/>
          </cell>
          <cell r="R8085"/>
          <cell r="S8085" t="str">
            <v/>
          </cell>
          <cell r="T8085"/>
          <cell r="U8085"/>
          <cell r="V8085" t="str">
            <v/>
          </cell>
        </row>
        <row r="8086">
          <cell r="A8086"/>
          <cell r="B8086" t="str">
            <v/>
          </cell>
          <cell r="C8086"/>
          <cell r="D8086" t="str">
            <v/>
          </cell>
          <cell r="E8086" t="str">
            <v/>
          </cell>
          <cell r="F8086" t="str">
            <v/>
          </cell>
          <cell r="G8086" t="str">
            <v/>
          </cell>
          <cell r="H8086" t="str">
            <v/>
          </cell>
          <cell r="I8086"/>
          <cell r="J8086"/>
          <cell r="K8086"/>
          <cell r="L8086"/>
          <cell r="M8086" t="str">
            <v/>
          </cell>
          <cell r="N8086"/>
          <cell r="O8086"/>
          <cell r="P8086"/>
          <cell r="Q8086" t="str">
            <v/>
          </cell>
          <cell r="R8086"/>
          <cell r="S8086" t="str">
            <v/>
          </cell>
          <cell r="T8086"/>
          <cell r="U8086"/>
          <cell r="V8086" t="str">
            <v/>
          </cell>
        </row>
        <row r="8087">
          <cell r="A8087"/>
          <cell r="B8087" t="str">
            <v/>
          </cell>
          <cell r="C8087"/>
          <cell r="D8087" t="str">
            <v/>
          </cell>
          <cell r="E8087" t="str">
            <v/>
          </cell>
          <cell r="F8087" t="str">
            <v/>
          </cell>
          <cell r="G8087" t="str">
            <v/>
          </cell>
          <cell r="H8087" t="str">
            <v/>
          </cell>
          <cell r="I8087"/>
          <cell r="J8087"/>
          <cell r="K8087"/>
          <cell r="L8087"/>
          <cell r="M8087" t="str">
            <v/>
          </cell>
          <cell r="N8087"/>
          <cell r="O8087"/>
          <cell r="P8087"/>
          <cell r="Q8087" t="str">
            <v/>
          </cell>
          <cell r="R8087"/>
          <cell r="S8087" t="str">
            <v/>
          </cell>
          <cell r="T8087"/>
          <cell r="U8087"/>
          <cell r="V8087" t="str">
            <v/>
          </cell>
        </row>
        <row r="8088">
          <cell r="A8088"/>
          <cell r="B8088" t="str">
            <v/>
          </cell>
          <cell r="C8088"/>
          <cell r="D8088" t="str">
            <v/>
          </cell>
          <cell r="E8088" t="str">
            <v/>
          </cell>
          <cell r="F8088" t="str">
            <v/>
          </cell>
          <cell r="G8088" t="str">
            <v/>
          </cell>
          <cell r="H8088" t="str">
            <v/>
          </cell>
          <cell r="I8088"/>
          <cell r="J8088"/>
          <cell r="K8088"/>
          <cell r="L8088"/>
          <cell r="M8088" t="str">
            <v/>
          </cell>
          <cell r="N8088"/>
          <cell r="O8088"/>
          <cell r="P8088"/>
          <cell r="Q8088" t="str">
            <v/>
          </cell>
          <cell r="R8088"/>
          <cell r="S8088" t="str">
            <v/>
          </cell>
          <cell r="T8088"/>
          <cell r="U8088"/>
          <cell r="V8088" t="str">
            <v/>
          </cell>
        </row>
        <row r="8089">
          <cell r="A8089"/>
          <cell r="B8089" t="str">
            <v/>
          </cell>
          <cell r="C8089"/>
          <cell r="D8089" t="str">
            <v/>
          </cell>
          <cell r="E8089" t="str">
            <v/>
          </cell>
          <cell r="F8089" t="str">
            <v/>
          </cell>
          <cell r="G8089" t="str">
            <v/>
          </cell>
          <cell r="H8089" t="str">
            <v/>
          </cell>
          <cell r="I8089"/>
          <cell r="J8089"/>
          <cell r="K8089"/>
          <cell r="L8089"/>
          <cell r="M8089" t="str">
            <v/>
          </cell>
          <cell r="N8089"/>
          <cell r="O8089"/>
          <cell r="P8089"/>
          <cell r="Q8089" t="str">
            <v/>
          </cell>
          <cell r="R8089"/>
          <cell r="S8089" t="str">
            <v/>
          </cell>
          <cell r="T8089"/>
          <cell r="U8089"/>
          <cell r="V8089" t="str">
            <v/>
          </cell>
        </row>
        <row r="8090">
          <cell r="A8090"/>
          <cell r="B8090" t="str">
            <v/>
          </cell>
          <cell r="C8090"/>
          <cell r="D8090" t="str">
            <v/>
          </cell>
          <cell r="E8090" t="str">
            <v/>
          </cell>
          <cell r="F8090" t="str">
            <v/>
          </cell>
          <cell r="G8090" t="str">
            <v/>
          </cell>
          <cell r="H8090" t="str">
            <v/>
          </cell>
          <cell r="I8090"/>
          <cell r="J8090"/>
          <cell r="K8090"/>
          <cell r="L8090"/>
          <cell r="M8090" t="str">
            <v/>
          </cell>
          <cell r="N8090"/>
          <cell r="O8090"/>
          <cell r="P8090"/>
          <cell r="Q8090" t="str">
            <v/>
          </cell>
          <cell r="R8090"/>
          <cell r="S8090" t="str">
            <v/>
          </cell>
          <cell r="T8090"/>
          <cell r="U8090"/>
          <cell r="V8090" t="str">
            <v/>
          </cell>
        </row>
        <row r="8091">
          <cell r="A8091"/>
          <cell r="B8091" t="str">
            <v/>
          </cell>
          <cell r="C8091"/>
          <cell r="D8091" t="str">
            <v/>
          </cell>
          <cell r="E8091" t="str">
            <v/>
          </cell>
          <cell r="F8091" t="str">
            <v/>
          </cell>
          <cell r="G8091" t="str">
            <v/>
          </cell>
          <cell r="H8091" t="str">
            <v/>
          </cell>
          <cell r="I8091"/>
          <cell r="J8091"/>
          <cell r="K8091"/>
          <cell r="L8091"/>
          <cell r="M8091" t="str">
            <v/>
          </cell>
          <cell r="N8091"/>
          <cell r="O8091"/>
          <cell r="P8091"/>
          <cell r="Q8091" t="str">
            <v/>
          </cell>
          <cell r="R8091"/>
          <cell r="S8091" t="str">
            <v/>
          </cell>
          <cell r="T8091"/>
          <cell r="U8091"/>
          <cell r="V8091" t="str">
            <v/>
          </cell>
        </row>
        <row r="8092">
          <cell r="A8092"/>
          <cell r="B8092" t="str">
            <v/>
          </cell>
          <cell r="C8092"/>
          <cell r="D8092" t="str">
            <v/>
          </cell>
          <cell r="E8092" t="str">
            <v/>
          </cell>
          <cell r="F8092" t="str">
            <v/>
          </cell>
          <cell r="G8092" t="str">
            <v/>
          </cell>
          <cell r="H8092" t="str">
            <v/>
          </cell>
          <cell r="I8092"/>
          <cell r="J8092"/>
          <cell r="K8092"/>
          <cell r="L8092"/>
          <cell r="M8092" t="str">
            <v/>
          </cell>
          <cell r="N8092"/>
          <cell r="O8092"/>
          <cell r="P8092"/>
          <cell r="Q8092" t="str">
            <v/>
          </cell>
          <cell r="R8092"/>
          <cell r="S8092" t="str">
            <v/>
          </cell>
          <cell r="T8092"/>
          <cell r="U8092"/>
          <cell r="V8092" t="str">
            <v/>
          </cell>
        </row>
        <row r="8093">
          <cell r="A8093"/>
          <cell r="B8093" t="str">
            <v/>
          </cell>
          <cell r="C8093"/>
          <cell r="D8093" t="str">
            <v/>
          </cell>
          <cell r="E8093" t="str">
            <v/>
          </cell>
          <cell r="F8093" t="str">
            <v/>
          </cell>
          <cell r="G8093" t="str">
            <v/>
          </cell>
          <cell r="H8093" t="str">
            <v/>
          </cell>
          <cell r="I8093"/>
          <cell r="J8093"/>
          <cell r="K8093"/>
          <cell r="L8093"/>
          <cell r="M8093" t="str">
            <v/>
          </cell>
          <cell r="N8093"/>
          <cell r="O8093"/>
          <cell r="P8093"/>
          <cell r="Q8093" t="str">
            <v/>
          </cell>
          <cell r="R8093"/>
          <cell r="S8093" t="str">
            <v/>
          </cell>
          <cell r="T8093"/>
          <cell r="U8093"/>
          <cell r="V8093" t="str">
            <v/>
          </cell>
        </row>
        <row r="8094">
          <cell r="A8094"/>
          <cell r="B8094" t="str">
            <v/>
          </cell>
          <cell r="C8094"/>
          <cell r="D8094" t="str">
            <v/>
          </cell>
          <cell r="E8094" t="str">
            <v/>
          </cell>
          <cell r="F8094" t="str">
            <v/>
          </cell>
          <cell r="G8094" t="str">
            <v/>
          </cell>
          <cell r="H8094" t="str">
            <v/>
          </cell>
          <cell r="I8094"/>
          <cell r="J8094"/>
          <cell r="K8094"/>
          <cell r="L8094"/>
          <cell r="M8094" t="str">
            <v/>
          </cell>
          <cell r="N8094"/>
          <cell r="O8094"/>
          <cell r="P8094"/>
          <cell r="Q8094" t="str">
            <v/>
          </cell>
          <cell r="R8094"/>
          <cell r="S8094" t="str">
            <v/>
          </cell>
          <cell r="T8094"/>
          <cell r="U8094"/>
          <cell r="V8094" t="str">
            <v/>
          </cell>
        </row>
        <row r="8095">
          <cell r="A8095"/>
          <cell r="B8095" t="str">
            <v/>
          </cell>
          <cell r="C8095"/>
          <cell r="D8095" t="str">
            <v/>
          </cell>
          <cell r="E8095" t="str">
            <v/>
          </cell>
          <cell r="F8095" t="str">
            <v/>
          </cell>
          <cell r="G8095" t="str">
            <v/>
          </cell>
          <cell r="H8095" t="str">
            <v/>
          </cell>
          <cell r="I8095"/>
          <cell r="J8095"/>
          <cell r="K8095"/>
          <cell r="L8095"/>
          <cell r="M8095" t="str">
            <v/>
          </cell>
          <cell r="N8095"/>
          <cell r="O8095"/>
          <cell r="P8095"/>
          <cell r="Q8095" t="str">
            <v/>
          </cell>
          <cell r="R8095"/>
          <cell r="S8095" t="str">
            <v/>
          </cell>
          <cell r="T8095"/>
          <cell r="U8095"/>
          <cell r="V8095" t="str">
            <v/>
          </cell>
        </row>
        <row r="8096">
          <cell r="A8096"/>
          <cell r="B8096" t="str">
            <v/>
          </cell>
          <cell r="C8096"/>
          <cell r="D8096" t="str">
            <v/>
          </cell>
          <cell r="E8096" t="str">
            <v/>
          </cell>
          <cell r="F8096" t="str">
            <v/>
          </cell>
          <cell r="G8096" t="str">
            <v/>
          </cell>
          <cell r="H8096" t="str">
            <v/>
          </cell>
          <cell r="I8096"/>
          <cell r="J8096"/>
          <cell r="K8096"/>
          <cell r="L8096"/>
          <cell r="M8096" t="str">
            <v/>
          </cell>
          <cell r="N8096"/>
          <cell r="O8096"/>
          <cell r="P8096"/>
          <cell r="Q8096" t="str">
            <v/>
          </cell>
          <cell r="R8096"/>
          <cell r="S8096" t="str">
            <v/>
          </cell>
          <cell r="T8096"/>
          <cell r="U8096"/>
          <cell r="V8096" t="str">
            <v/>
          </cell>
        </row>
        <row r="8097">
          <cell r="A8097"/>
          <cell r="B8097" t="str">
            <v/>
          </cell>
          <cell r="C8097"/>
          <cell r="D8097" t="str">
            <v/>
          </cell>
          <cell r="E8097" t="str">
            <v/>
          </cell>
          <cell r="F8097" t="str">
            <v/>
          </cell>
          <cell r="G8097" t="str">
            <v/>
          </cell>
          <cell r="H8097" t="str">
            <v/>
          </cell>
          <cell r="I8097"/>
          <cell r="J8097"/>
          <cell r="K8097"/>
          <cell r="L8097"/>
          <cell r="M8097" t="str">
            <v/>
          </cell>
          <cell r="N8097"/>
          <cell r="O8097"/>
          <cell r="P8097"/>
          <cell r="Q8097" t="str">
            <v/>
          </cell>
          <cell r="R8097"/>
          <cell r="S8097" t="str">
            <v/>
          </cell>
          <cell r="T8097"/>
          <cell r="U8097"/>
          <cell r="V8097" t="str">
            <v/>
          </cell>
        </row>
        <row r="8098">
          <cell r="A8098"/>
          <cell r="B8098" t="str">
            <v/>
          </cell>
          <cell r="C8098"/>
          <cell r="D8098" t="str">
            <v/>
          </cell>
          <cell r="E8098" t="str">
            <v/>
          </cell>
          <cell r="F8098" t="str">
            <v/>
          </cell>
          <cell r="G8098" t="str">
            <v/>
          </cell>
          <cell r="H8098" t="str">
            <v/>
          </cell>
          <cell r="I8098"/>
          <cell r="J8098"/>
          <cell r="K8098"/>
          <cell r="L8098"/>
          <cell r="M8098" t="str">
            <v/>
          </cell>
          <cell r="N8098"/>
          <cell r="O8098"/>
          <cell r="P8098"/>
          <cell r="Q8098" t="str">
            <v/>
          </cell>
          <cell r="R8098"/>
          <cell r="S8098" t="str">
            <v/>
          </cell>
          <cell r="T8098"/>
          <cell r="U8098"/>
          <cell r="V8098" t="str">
            <v/>
          </cell>
        </row>
        <row r="8099">
          <cell r="A8099"/>
          <cell r="B8099" t="str">
            <v/>
          </cell>
          <cell r="C8099"/>
          <cell r="D8099" t="str">
            <v/>
          </cell>
          <cell r="E8099" t="str">
            <v/>
          </cell>
          <cell r="F8099" t="str">
            <v/>
          </cell>
          <cell r="G8099" t="str">
            <v/>
          </cell>
          <cell r="H8099" t="str">
            <v/>
          </cell>
          <cell r="I8099"/>
          <cell r="J8099"/>
          <cell r="K8099"/>
          <cell r="L8099"/>
          <cell r="M8099" t="str">
            <v/>
          </cell>
          <cell r="N8099"/>
          <cell r="O8099"/>
          <cell r="P8099"/>
          <cell r="Q8099" t="str">
            <v/>
          </cell>
          <cell r="R8099"/>
          <cell r="S8099" t="str">
            <v/>
          </cell>
          <cell r="T8099"/>
          <cell r="U8099"/>
          <cell r="V8099" t="str">
            <v/>
          </cell>
        </row>
        <row r="8100">
          <cell r="A8100"/>
          <cell r="B8100" t="str">
            <v/>
          </cell>
          <cell r="C8100"/>
          <cell r="D8100" t="str">
            <v/>
          </cell>
          <cell r="E8100" t="str">
            <v/>
          </cell>
          <cell r="F8100" t="str">
            <v/>
          </cell>
          <cell r="G8100" t="str">
            <v/>
          </cell>
          <cell r="H8100" t="str">
            <v/>
          </cell>
          <cell r="I8100"/>
          <cell r="J8100"/>
          <cell r="K8100"/>
          <cell r="L8100"/>
          <cell r="M8100" t="str">
            <v/>
          </cell>
          <cell r="N8100"/>
          <cell r="O8100"/>
          <cell r="P8100"/>
          <cell r="Q8100" t="str">
            <v/>
          </cell>
          <cell r="R8100"/>
          <cell r="S8100" t="str">
            <v/>
          </cell>
          <cell r="T8100"/>
          <cell r="U8100"/>
          <cell r="V8100" t="str">
            <v/>
          </cell>
        </row>
        <row r="8101">
          <cell r="A8101"/>
          <cell r="B8101" t="str">
            <v/>
          </cell>
          <cell r="C8101"/>
          <cell r="D8101" t="str">
            <v/>
          </cell>
          <cell r="E8101" t="str">
            <v/>
          </cell>
          <cell r="F8101" t="str">
            <v/>
          </cell>
          <cell r="G8101" t="str">
            <v/>
          </cell>
          <cell r="H8101" t="str">
            <v/>
          </cell>
          <cell r="I8101"/>
          <cell r="J8101"/>
          <cell r="K8101"/>
          <cell r="L8101"/>
          <cell r="M8101" t="str">
            <v/>
          </cell>
          <cell r="N8101"/>
          <cell r="O8101"/>
          <cell r="P8101"/>
          <cell r="Q8101" t="str">
            <v/>
          </cell>
          <cell r="R8101"/>
          <cell r="S8101" t="str">
            <v/>
          </cell>
          <cell r="T8101"/>
          <cell r="U8101"/>
          <cell r="V8101" t="str">
            <v/>
          </cell>
        </row>
        <row r="8102">
          <cell r="A8102"/>
          <cell r="B8102" t="str">
            <v/>
          </cell>
          <cell r="C8102"/>
          <cell r="D8102" t="str">
            <v/>
          </cell>
          <cell r="E8102" t="str">
            <v/>
          </cell>
          <cell r="F8102" t="str">
            <v/>
          </cell>
          <cell r="G8102" t="str">
            <v/>
          </cell>
          <cell r="H8102" t="str">
            <v/>
          </cell>
          <cell r="I8102"/>
          <cell r="J8102"/>
          <cell r="K8102"/>
          <cell r="L8102"/>
          <cell r="M8102" t="str">
            <v/>
          </cell>
          <cell r="N8102"/>
          <cell r="O8102"/>
          <cell r="P8102"/>
          <cell r="Q8102" t="str">
            <v/>
          </cell>
          <cell r="R8102"/>
          <cell r="S8102" t="str">
            <v/>
          </cell>
          <cell r="T8102"/>
          <cell r="U8102"/>
          <cell r="V8102" t="str">
            <v/>
          </cell>
        </row>
        <row r="8103">
          <cell r="A8103"/>
          <cell r="B8103" t="str">
            <v/>
          </cell>
          <cell r="C8103"/>
          <cell r="D8103" t="str">
            <v/>
          </cell>
          <cell r="E8103" t="str">
            <v/>
          </cell>
          <cell r="F8103" t="str">
            <v/>
          </cell>
          <cell r="G8103" t="str">
            <v/>
          </cell>
          <cell r="H8103" t="str">
            <v/>
          </cell>
          <cell r="I8103"/>
          <cell r="J8103"/>
          <cell r="K8103"/>
          <cell r="L8103"/>
          <cell r="M8103" t="str">
            <v/>
          </cell>
          <cell r="N8103"/>
          <cell r="O8103"/>
          <cell r="P8103"/>
          <cell r="Q8103" t="str">
            <v/>
          </cell>
          <cell r="R8103"/>
          <cell r="S8103" t="str">
            <v/>
          </cell>
          <cell r="T8103"/>
          <cell r="U8103"/>
          <cell r="V8103" t="str">
            <v/>
          </cell>
        </row>
        <row r="8104">
          <cell r="A8104"/>
          <cell r="B8104" t="str">
            <v/>
          </cell>
          <cell r="C8104"/>
          <cell r="D8104" t="str">
            <v/>
          </cell>
          <cell r="E8104" t="str">
            <v/>
          </cell>
          <cell r="F8104" t="str">
            <v/>
          </cell>
          <cell r="G8104" t="str">
            <v/>
          </cell>
          <cell r="H8104" t="str">
            <v/>
          </cell>
          <cell r="I8104"/>
          <cell r="J8104"/>
          <cell r="K8104"/>
          <cell r="L8104"/>
          <cell r="M8104" t="str">
            <v/>
          </cell>
          <cell r="N8104"/>
          <cell r="O8104"/>
          <cell r="P8104"/>
          <cell r="Q8104" t="str">
            <v/>
          </cell>
          <cell r="R8104"/>
          <cell r="S8104" t="str">
            <v/>
          </cell>
          <cell r="T8104"/>
          <cell r="U8104"/>
          <cell r="V8104" t="str">
            <v/>
          </cell>
        </row>
        <row r="8105">
          <cell r="A8105"/>
          <cell r="B8105" t="str">
            <v/>
          </cell>
          <cell r="C8105"/>
          <cell r="D8105" t="str">
            <v/>
          </cell>
          <cell r="E8105" t="str">
            <v/>
          </cell>
          <cell r="F8105" t="str">
            <v/>
          </cell>
          <cell r="G8105" t="str">
            <v/>
          </cell>
          <cell r="H8105" t="str">
            <v/>
          </cell>
          <cell r="I8105"/>
          <cell r="J8105"/>
          <cell r="K8105"/>
          <cell r="L8105"/>
          <cell r="M8105" t="str">
            <v/>
          </cell>
          <cell r="N8105"/>
          <cell r="O8105"/>
          <cell r="P8105"/>
          <cell r="Q8105" t="str">
            <v/>
          </cell>
          <cell r="R8105"/>
          <cell r="S8105" t="str">
            <v/>
          </cell>
          <cell r="T8105"/>
          <cell r="U8105"/>
          <cell r="V8105" t="str">
            <v/>
          </cell>
        </row>
        <row r="8106">
          <cell r="A8106"/>
          <cell r="B8106" t="str">
            <v/>
          </cell>
          <cell r="C8106"/>
          <cell r="D8106" t="str">
            <v/>
          </cell>
          <cell r="E8106" t="str">
            <v/>
          </cell>
          <cell r="F8106" t="str">
            <v/>
          </cell>
          <cell r="G8106" t="str">
            <v/>
          </cell>
          <cell r="H8106" t="str">
            <v/>
          </cell>
          <cell r="I8106"/>
          <cell r="J8106"/>
          <cell r="K8106"/>
          <cell r="L8106"/>
          <cell r="M8106" t="str">
            <v/>
          </cell>
          <cell r="N8106"/>
          <cell r="O8106"/>
          <cell r="P8106"/>
          <cell r="Q8106" t="str">
            <v/>
          </cell>
          <cell r="R8106"/>
          <cell r="S8106" t="str">
            <v/>
          </cell>
          <cell r="T8106"/>
          <cell r="U8106"/>
          <cell r="V8106" t="str">
            <v/>
          </cell>
        </row>
        <row r="8107">
          <cell r="A8107"/>
          <cell r="B8107" t="str">
            <v/>
          </cell>
          <cell r="C8107"/>
          <cell r="D8107" t="str">
            <v/>
          </cell>
          <cell r="E8107" t="str">
            <v/>
          </cell>
          <cell r="F8107" t="str">
            <v/>
          </cell>
          <cell r="G8107" t="str">
            <v/>
          </cell>
          <cell r="H8107" t="str">
            <v/>
          </cell>
          <cell r="I8107"/>
          <cell r="J8107"/>
          <cell r="K8107"/>
          <cell r="L8107"/>
          <cell r="M8107" t="str">
            <v/>
          </cell>
          <cell r="N8107"/>
          <cell r="O8107"/>
          <cell r="P8107"/>
          <cell r="Q8107" t="str">
            <v/>
          </cell>
          <cell r="R8107"/>
          <cell r="S8107" t="str">
            <v/>
          </cell>
          <cell r="T8107"/>
          <cell r="U8107"/>
          <cell r="V8107" t="str">
            <v/>
          </cell>
        </row>
        <row r="8108">
          <cell r="A8108"/>
          <cell r="B8108" t="str">
            <v/>
          </cell>
          <cell r="C8108"/>
          <cell r="D8108" t="str">
            <v/>
          </cell>
          <cell r="E8108" t="str">
            <v/>
          </cell>
          <cell r="F8108" t="str">
            <v/>
          </cell>
          <cell r="G8108" t="str">
            <v/>
          </cell>
          <cell r="H8108" t="str">
            <v/>
          </cell>
          <cell r="I8108"/>
          <cell r="J8108"/>
          <cell r="K8108"/>
          <cell r="L8108"/>
          <cell r="M8108" t="str">
            <v/>
          </cell>
          <cell r="N8108"/>
          <cell r="O8108"/>
          <cell r="P8108"/>
          <cell r="Q8108" t="str">
            <v/>
          </cell>
          <cell r="R8108"/>
          <cell r="S8108" t="str">
            <v/>
          </cell>
          <cell r="T8108"/>
          <cell r="U8108"/>
          <cell r="V8108" t="str">
            <v/>
          </cell>
        </row>
        <row r="8109">
          <cell r="A8109"/>
          <cell r="B8109" t="str">
            <v/>
          </cell>
          <cell r="C8109"/>
          <cell r="D8109" t="str">
            <v/>
          </cell>
          <cell r="E8109" t="str">
            <v/>
          </cell>
          <cell r="F8109" t="str">
            <v/>
          </cell>
          <cell r="G8109" t="str">
            <v/>
          </cell>
          <cell r="H8109" t="str">
            <v/>
          </cell>
          <cell r="I8109"/>
          <cell r="J8109"/>
          <cell r="K8109"/>
          <cell r="L8109"/>
          <cell r="M8109" t="str">
            <v/>
          </cell>
          <cell r="N8109"/>
          <cell r="O8109"/>
          <cell r="P8109"/>
          <cell r="Q8109" t="str">
            <v/>
          </cell>
          <cell r="R8109"/>
          <cell r="S8109" t="str">
            <v/>
          </cell>
          <cell r="T8109"/>
          <cell r="U8109"/>
          <cell r="V8109" t="str">
            <v/>
          </cell>
        </row>
        <row r="8110">
          <cell r="A8110"/>
          <cell r="B8110" t="str">
            <v/>
          </cell>
          <cell r="C8110"/>
          <cell r="D8110" t="str">
            <v/>
          </cell>
          <cell r="E8110" t="str">
            <v/>
          </cell>
          <cell r="F8110" t="str">
            <v/>
          </cell>
          <cell r="G8110" t="str">
            <v/>
          </cell>
          <cell r="H8110" t="str">
            <v/>
          </cell>
          <cell r="I8110"/>
          <cell r="J8110"/>
          <cell r="K8110"/>
          <cell r="L8110"/>
          <cell r="M8110" t="str">
            <v/>
          </cell>
          <cell r="N8110"/>
          <cell r="O8110"/>
          <cell r="P8110"/>
          <cell r="Q8110" t="str">
            <v/>
          </cell>
          <cell r="R8110"/>
          <cell r="S8110" t="str">
            <v/>
          </cell>
          <cell r="T8110"/>
          <cell r="U8110"/>
          <cell r="V8110" t="str">
            <v/>
          </cell>
        </row>
        <row r="8111">
          <cell r="A8111"/>
          <cell r="B8111" t="str">
            <v/>
          </cell>
          <cell r="C8111"/>
          <cell r="D8111" t="str">
            <v/>
          </cell>
          <cell r="E8111" t="str">
            <v/>
          </cell>
          <cell r="F8111" t="str">
            <v/>
          </cell>
          <cell r="G8111" t="str">
            <v/>
          </cell>
          <cell r="H8111" t="str">
            <v/>
          </cell>
          <cell r="I8111"/>
          <cell r="J8111"/>
          <cell r="K8111"/>
          <cell r="L8111"/>
          <cell r="M8111" t="str">
            <v/>
          </cell>
          <cell r="N8111"/>
          <cell r="O8111"/>
          <cell r="P8111"/>
          <cell r="Q8111" t="str">
            <v/>
          </cell>
          <cell r="R8111"/>
          <cell r="S8111" t="str">
            <v/>
          </cell>
          <cell r="T8111"/>
          <cell r="U8111"/>
          <cell r="V8111" t="str">
            <v/>
          </cell>
        </row>
        <row r="8112">
          <cell r="A8112"/>
          <cell r="B8112" t="str">
            <v/>
          </cell>
          <cell r="C8112"/>
          <cell r="D8112" t="str">
            <v/>
          </cell>
          <cell r="E8112" t="str">
            <v/>
          </cell>
          <cell r="F8112" t="str">
            <v/>
          </cell>
          <cell r="G8112" t="str">
            <v/>
          </cell>
          <cell r="H8112" t="str">
            <v/>
          </cell>
          <cell r="I8112"/>
          <cell r="J8112"/>
          <cell r="K8112"/>
          <cell r="L8112"/>
          <cell r="M8112" t="str">
            <v/>
          </cell>
          <cell r="N8112"/>
          <cell r="O8112"/>
          <cell r="P8112"/>
          <cell r="Q8112" t="str">
            <v/>
          </cell>
          <cell r="R8112"/>
          <cell r="S8112" t="str">
            <v/>
          </cell>
          <cell r="T8112"/>
          <cell r="U8112"/>
          <cell r="V8112" t="str">
            <v/>
          </cell>
        </row>
        <row r="8113">
          <cell r="A8113"/>
          <cell r="B8113" t="str">
            <v/>
          </cell>
          <cell r="C8113"/>
          <cell r="D8113" t="str">
            <v/>
          </cell>
          <cell r="E8113" t="str">
            <v/>
          </cell>
          <cell r="F8113" t="str">
            <v/>
          </cell>
          <cell r="G8113" t="str">
            <v/>
          </cell>
          <cell r="H8113" t="str">
            <v/>
          </cell>
          <cell r="I8113"/>
          <cell r="J8113"/>
          <cell r="K8113"/>
          <cell r="L8113"/>
          <cell r="M8113" t="str">
            <v/>
          </cell>
          <cell r="N8113"/>
          <cell r="O8113"/>
          <cell r="P8113"/>
          <cell r="Q8113" t="str">
            <v/>
          </cell>
          <cell r="R8113"/>
          <cell r="S8113" t="str">
            <v/>
          </cell>
          <cell r="T8113"/>
          <cell r="U8113"/>
          <cell r="V8113" t="str">
            <v/>
          </cell>
        </row>
        <row r="8114">
          <cell r="A8114"/>
          <cell r="B8114" t="str">
            <v/>
          </cell>
          <cell r="C8114"/>
          <cell r="D8114" t="str">
            <v/>
          </cell>
          <cell r="E8114" t="str">
            <v/>
          </cell>
          <cell r="F8114" t="str">
            <v/>
          </cell>
          <cell r="G8114" t="str">
            <v/>
          </cell>
          <cell r="H8114" t="str">
            <v/>
          </cell>
          <cell r="I8114"/>
          <cell r="J8114"/>
          <cell r="K8114"/>
          <cell r="L8114"/>
          <cell r="M8114" t="str">
            <v/>
          </cell>
          <cell r="N8114"/>
          <cell r="O8114"/>
          <cell r="P8114"/>
          <cell r="Q8114" t="str">
            <v/>
          </cell>
          <cell r="R8114"/>
          <cell r="S8114" t="str">
            <v/>
          </cell>
          <cell r="T8114"/>
          <cell r="U8114"/>
          <cell r="V8114" t="str">
            <v/>
          </cell>
        </row>
        <row r="8115">
          <cell r="A8115"/>
          <cell r="B8115" t="str">
            <v/>
          </cell>
          <cell r="C8115"/>
          <cell r="D8115" t="str">
            <v/>
          </cell>
          <cell r="E8115" t="str">
            <v/>
          </cell>
          <cell r="F8115" t="str">
            <v/>
          </cell>
          <cell r="G8115" t="str">
            <v/>
          </cell>
          <cell r="H8115" t="str">
            <v/>
          </cell>
          <cell r="I8115"/>
          <cell r="J8115"/>
          <cell r="K8115"/>
          <cell r="L8115"/>
          <cell r="M8115" t="str">
            <v/>
          </cell>
          <cell r="N8115"/>
          <cell r="O8115"/>
          <cell r="P8115"/>
          <cell r="Q8115" t="str">
            <v/>
          </cell>
          <cell r="R8115"/>
          <cell r="S8115" t="str">
            <v/>
          </cell>
          <cell r="T8115"/>
          <cell r="U8115"/>
          <cell r="V8115" t="str">
            <v/>
          </cell>
        </row>
        <row r="8116">
          <cell r="A8116"/>
          <cell r="B8116" t="str">
            <v/>
          </cell>
          <cell r="C8116"/>
          <cell r="D8116" t="str">
            <v/>
          </cell>
          <cell r="E8116" t="str">
            <v/>
          </cell>
          <cell r="F8116" t="str">
            <v/>
          </cell>
          <cell r="G8116" t="str">
            <v/>
          </cell>
          <cell r="H8116" t="str">
            <v/>
          </cell>
          <cell r="I8116"/>
          <cell r="J8116"/>
          <cell r="K8116"/>
          <cell r="L8116"/>
          <cell r="M8116" t="str">
            <v/>
          </cell>
          <cell r="N8116"/>
          <cell r="O8116"/>
          <cell r="P8116"/>
          <cell r="Q8116" t="str">
            <v/>
          </cell>
          <cell r="R8116"/>
          <cell r="S8116" t="str">
            <v/>
          </cell>
          <cell r="T8116"/>
          <cell r="U8116"/>
          <cell r="V8116" t="str">
            <v/>
          </cell>
        </row>
        <row r="8117">
          <cell r="A8117"/>
          <cell r="B8117" t="str">
            <v/>
          </cell>
          <cell r="C8117"/>
          <cell r="D8117" t="str">
            <v/>
          </cell>
          <cell r="E8117" t="str">
            <v/>
          </cell>
          <cell r="F8117" t="str">
            <v/>
          </cell>
          <cell r="G8117" t="str">
            <v/>
          </cell>
          <cell r="H8117" t="str">
            <v/>
          </cell>
          <cell r="I8117"/>
          <cell r="J8117"/>
          <cell r="K8117"/>
          <cell r="L8117"/>
          <cell r="M8117" t="str">
            <v/>
          </cell>
          <cell r="N8117"/>
          <cell r="O8117"/>
          <cell r="P8117"/>
          <cell r="Q8117" t="str">
            <v/>
          </cell>
          <cell r="R8117"/>
          <cell r="S8117" t="str">
            <v/>
          </cell>
          <cell r="T8117"/>
          <cell r="U8117"/>
          <cell r="V8117" t="str">
            <v/>
          </cell>
        </row>
        <row r="8118">
          <cell r="A8118"/>
          <cell r="B8118" t="str">
            <v/>
          </cell>
          <cell r="C8118"/>
          <cell r="D8118" t="str">
            <v/>
          </cell>
          <cell r="E8118" t="str">
            <v/>
          </cell>
          <cell r="F8118" t="str">
            <v/>
          </cell>
          <cell r="G8118" t="str">
            <v/>
          </cell>
          <cell r="H8118" t="str">
            <v/>
          </cell>
          <cell r="I8118"/>
          <cell r="J8118"/>
          <cell r="K8118"/>
          <cell r="L8118"/>
          <cell r="M8118" t="str">
            <v/>
          </cell>
          <cell r="N8118"/>
          <cell r="O8118"/>
          <cell r="P8118"/>
          <cell r="Q8118" t="str">
            <v/>
          </cell>
          <cell r="R8118"/>
          <cell r="S8118" t="str">
            <v/>
          </cell>
          <cell r="T8118"/>
          <cell r="U8118"/>
          <cell r="V8118" t="str">
            <v/>
          </cell>
        </row>
        <row r="8119">
          <cell r="A8119"/>
          <cell r="B8119" t="str">
            <v/>
          </cell>
          <cell r="C8119"/>
          <cell r="D8119" t="str">
            <v/>
          </cell>
          <cell r="E8119" t="str">
            <v/>
          </cell>
          <cell r="F8119" t="str">
            <v/>
          </cell>
          <cell r="G8119" t="str">
            <v/>
          </cell>
          <cell r="H8119" t="str">
            <v/>
          </cell>
          <cell r="I8119"/>
          <cell r="J8119"/>
          <cell r="K8119"/>
          <cell r="L8119"/>
          <cell r="M8119" t="str">
            <v/>
          </cell>
          <cell r="N8119"/>
          <cell r="O8119"/>
          <cell r="P8119"/>
          <cell r="Q8119" t="str">
            <v/>
          </cell>
          <cell r="R8119"/>
          <cell r="S8119" t="str">
            <v/>
          </cell>
          <cell r="T8119"/>
          <cell r="U8119"/>
          <cell r="V8119" t="str">
            <v/>
          </cell>
        </row>
        <row r="8120">
          <cell r="A8120"/>
          <cell r="B8120" t="str">
            <v/>
          </cell>
          <cell r="C8120"/>
          <cell r="D8120" t="str">
            <v/>
          </cell>
          <cell r="E8120" t="str">
            <v/>
          </cell>
          <cell r="F8120" t="str">
            <v/>
          </cell>
          <cell r="G8120" t="str">
            <v/>
          </cell>
          <cell r="H8120" t="str">
            <v/>
          </cell>
          <cell r="I8120"/>
          <cell r="J8120"/>
          <cell r="K8120"/>
          <cell r="L8120"/>
          <cell r="M8120" t="str">
            <v/>
          </cell>
          <cell r="N8120"/>
          <cell r="O8120"/>
          <cell r="P8120"/>
          <cell r="Q8120" t="str">
            <v/>
          </cell>
          <cell r="R8120"/>
          <cell r="S8120" t="str">
            <v/>
          </cell>
          <cell r="T8120"/>
          <cell r="U8120"/>
          <cell r="V8120" t="str">
            <v/>
          </cell>
        </row>
        <row r="8121">
          <cell r="A8121"/>
          <cell r="B8121" t="str">
            <v/>
          </cell>
          <cell r="C8121"/>
          <cell r="D8121" t="str">
            <v/>
          </cell>
          <cell r="E8121" t="str">
            <v/>
          </cell>
          <cell r="F8121" t="str">
            <v/>
          </cell>
          <cell r="G8121" t="str">
            <v/>
          </cell>
          <cell r="H8121" t="str">
            <v/>
          </cell>
          <cell r="I8121"/>
          <cell r="J8121"/>
          <cell r="K8121"/>
          <cell r="L8121"/>
          <cell r="M8121" t="str">
            <v/>
          </cell>
          <cell r="N8121"/>
          <cell r="O8121"/>
          <cell r="P8121"/>
          <cell r="Q8121" t="str">
            <v/>
          </cell>
          <cell r="R8121"/>
          <cell r="S8121" t="str">
            <v/>
          </cell>
          <cell r="T8121"/>
          <cell r="U8121"/>
          <cell r="V8121" t="str">
            <v/>
          </cell>
        </row>
        <row r="8122">
          <cell r="A8122"/>
          <cell r="B8122" t="str">
            <v/>
          </cell>
          <cell r="C8122"/>
          <cell r="D8122" t="str">
            <v/>
          </cell>
          <cell r="E8122" t="str">
            <v/>
          </cell>
          <cell r="F8122" t="str">
            <v/>
          </cell>
          <cell r="G8122" t="str">
            <v/>
          </cell>
          <cell r="H8122" t="str">
            <v/>
          </cell>
          <cell r="I8122"/>
          <cell r="J8122"/>
          <cell r="K8122"/>
          <cell r="L8122"/>
          <cell r="M8122" t="str">
            <v/>
          </cell>
          <cell r="N8122"/>
          <cell r="O8122"/>
          <cell r="P8122"/>
          <cell r="Q8122" t="str">
            <v/>
          </cell>
          <cell r="R8122"/>
          <cell r="S8122" t="str">
            <v/>
          </cell>
          <cell r="T8122"/>
          <cell r="U8122"/>
          <cell r="V8122" t="str">
            <v/>
          </cell>
        </row>
        <row r="8123">
          <cell r="A8123"/>
          <cell r="B8123" t="str">
            <v/>
          </cell>
          <cell r="C8123"/>
          <cell r="D8123" t="str">
            <v/>
          </cell>
          <cell r="E8123" t="str">
            <v/>
          </cell>
          <cell r="F8123" t="str">
            <v/>
          </cell>
          <cell r="G8123" t="str">
            <v/>
          </cell>
          <cell r="H8123" t="str">
            <v/>
          </cell>
          <cell r="I8123"/>
          <cell r="J8123"/>
          <cell r="K8123"/>
          <cell r="L8123"/>
          <cell r="M8123" t="str">
            <v/>
          </cell>
          <cell r="N8123"/>
          <cell r="O8123"/>
          <cell r="P8123"/>
          <cell r="Q8123" t="str">
            <v/>
          </cell>
          <cell r="R8123"/>
          <cell r="S8123" t="str">
            <v/>
          </cell>
          <cell r="T8123"/>
          <cell r="U8123"/>
          <cell r="V8123" t="str">
            <v/>
          </cell>
        </row>
        <row r="8124">
          <cell r="A8124"/>
          <cell r="B8124" t="str">
            <v/>
          </cell>
          <cell r="C8124"/>
          <cell r="D8124" t="str">
            <v/>
          </cell>
          <cell r="E8124" t="str">
            <v/>
          </cell>
          <cell r="F8124" t="str">
            <v/>
          </cell>
          <cell r="G8124" t="str">
            <v/>
          </cell>
          <cell r="H8124" t="str">
            <v/>
          </cell>
          <cell r="I8124"/>
          <cell r="J8124"/>
          <cell r="K8124"/>
          <cell r="L8124"/>
          <cell r="M8124" t="str">
            <v/>
          </cell>
          <cell r="N8124"/>
          <cell r="O8124"/>
          <cell r="P8124"/>
          <cell r="Q8124" t="str">
            <v/>
          </cell>
          <cell r="R8124"/>
          <cell r="S8124" t="str">
            <v/>
          </cell>
          <cell r="T8124"/>
          <cell r="U8124"/>
          <cell r="V8124" t="str">
            <v/>
          </cell>
        </row>
        <row r="8125">
          <cell r="A8125"/>
          <cell r="B8125" t="str">
            <v/>
          </cell>
          <cell r="C8125"/>
          <cell r="D8125" t="str">
            <v/>
          </cell>
          <cell r="E8125" t="str">
            <v/>
          </cell>
          <cell r="F8125" t="str">
            <v/>
          </cell>
          <cell r="G8125" t="str">
            <v/>
          </cell>
          <cell r="H8125" t="str">
            <v/>
          </cell>
          <cell r="I8125"/>
          <cell r="J8125"/>
          <cell r="K8125"/>
          <cell r="L8125"/>
          <cell r="M8125" t="str">
            <v/>
          </cell>
          <cell r="N8125"/>
          <cell r="O8125"/>
          <cell r="P8125"/>
          <cell r="Q8125" t="str">
            <v/>
          </cell>
          <cell r="R8125"/>
          <cell r="S8125" t="str">
            <v/>
          </cell>
          <cell r="T8125"/>
          <cell r="U8125"/>
          <cell r="V8125" t="str">
            <v/>
          </cell>
        </row>
        <row r="8126">
          <cell r="A8126"/>
          <cell r="B8126" t="str">
            <v/>
          </cell>
          <cell r="C8126"/>
          <cell r="D8126" t="str">
            <v/>
          </cell>
          <cell r="E8126" t="str">
            <v/>
          </cell>
          <cell r="F8126" t="str">
            <v/>
          </cell>
          <cell r="G8126" t="str">
            <v/>
          </cell>
          <cell r="H8126" t="str">
            <v/>
          </cell>
          <cell r="I8126"/>
          <cell r="J8126"/>
          <cell r="K8126"/>
          <cell r="L8126"/>
          <cell r="M8126" t="str">
            <v/>
          </cell>
          <cell r="N8126"/>
          <cell r="O8126"/>
          <cell r="P8126"/>
          <cell r="Q8126" t="str">
            <v/>
          </cell>
          <cell r="R8126"/>
          <cell r="S8126" t="str">
            <v/>
          </cell>
          <cell r="T8126"/>
          <cell r="U8126"/>
          <cell r="V8126" t="str">
            <v/>
          </cell>
        </row>
        <row r="8127">
          <cell r="A8127"/>
          <cell r="B8127" t="str">
            <v/>
          </cell>
          <cell r="C8127"/>
          <cell r="D8127" t="str">
            <v/>
          </cell>
          <cell r="E8127" t="str">
            <v/>
          </cell>
          <cell r="F8127" t="str">
            <v/>
          </cell>
          <cell r="G8127" t="str">
            <v/>
          </cell>
          <cell r="H8127" t="str">
            <v/>
          </cell>
          <cell r="I8127"/>
          <cell r="J8127"/>
          <cell r="K8127"/>
          <cell r="L8127"/>
          <cell r="M8127" t="str">
            <v/>
          </cell>
          <cell r="N8127"/>
          <cell r="O8127"/>
          <cell r="P8127"/>
          <cell r="Q8127" t="str">
            <v/>
          </cell>
          <cell r="R8127"/>
          <cell r="S8127" t="str">
            <v/>
          </cell>
          <cell r="T8127"/>
          <cell r="U8127"/>
          <cell r="V8127" t="str">
            <v/>
          </cell>
        </row>
        <row r="8128">
          <cell r="A8128"/>
          <cell r="B8128" t="str">
            <v/>
          </cell>
          <cell r="C8128"/>
          <cell r="D8128" t="str">
            <v/>
          </cell>
          <cell r="E8128" t="str">
            <v/>
          </cell>
          <cell r="F8128" t="str">
            <v/>
          </cell>
          <cell r="G8128" t="str">
            <v/>
          </cell>
          <cell r="H8128" t="str">
            <v/>
          </cell>
          <cell r="I8128"/>
          <cell r="J8128"/>
          <cell r="K8128"/>
          <cell r="L8128"/>
          <cell r="M8128" t="str">
            <v/>
          </cell>
          <cell r="N8128"/>
          <cell r="O8128"/>
          <cell r="P8128"/>
          <cell r="Q8128" t="str">
            <v/>
          </cell>
          <cell r="R8128"/>
          <cell r="S8128" t="str">
            <v/>
          </cell>
          <cell r="T8128"/>
          <cell r="U8128"/>
          <cell r="V8128" t="str">
            <v/>
          </cell>
        </row>
        <row r="8129">
          <cell r="A8129"/>
          <cell r="B8129" t="str">
            <v/>
          </cell>
          <cell r="C8129"/>
          <cell r="D8129" t="str">
            <v/>
          </cell>
          <cell r="E8129" t="str">
            <v/>
          </cell>
          <cell r="F8129" t="str">
            <v/>
          </cell>
          <cell r="G8129" t="str">
            <v/>
          </cell>
          <cell r="H8129" t="str">
            <v/>
          </cell>
          <cell r="I8129"/>
          <cell r="J8129"/>
          <cell r="K8129"/>
          <cell r="L8129"/>
          <cell r="M8129" t="str">
            <v/>
          </cell>
          <cell r="N8129"/>
          <cell r="O8129"/>
          <cell r="P8129"/>
          <cell r="Q8129" t="str">
            <v/>
          </cell>
          <cell r="R8129"/>
          <cell r="S8129" t="str">
            <v/>
          </cell>
          <cell r="T8129"/>
          <cell r="U8129"/>
          <cell r="V8129" t="str">
            <v/>
          </cell>
        </row>
        <row r="8130">
          <cell r="A8130"/>
          <cell r="B8130" t="str">
            <v/>
          </cell>
          <cell r="C8130"/>
          <cell r="D8130" t="str">
            <v/>
          </cell>
          <cell r="E8130" t="str">
            <v/>
          </cell>
          <cell r="F8130" t="str">
            <v/>
          </cell>
          <cell r="G8130" t="str">
            <v/>
          </cell>
          <cell r="H8130" t="str">
            <v/>
          </cell>
          <cell r="I8130"/>
          <cell r="J8130"/>
          <cell r="K8130"/>
          <cell r="L8130"/>
          <cell r="M8130" t="str">
            <v/>
          </cell>
          <cell r="N8130"/>
          <cell r="O8130"/>
          <cell r="P8130"/>
          <cell r="Q8130" t="str">
            <v/>
          </cell>
          <cell r="R8130"/>
          <cell r="S8130" t="str">
            <v/>
          </cell>
          <cell r="T8130"/>
          <cell r="U8130"/>
          <cell r="V8130" t="str">
            <v/>
          </cell>
        </row>
        <row r="8131">
          <cell r="A8131"/>
          <cell r="B8131" t="str">
            <v/>
          </cell>
          <cell r="C8131"/>
          <cell r="D8131" t="str">
            <v/>
          </cell>
          <cell r="E8131" t="str">
            <v/>
          </cell>
          <cell r="F8131" t="str">
            <v/>
          </cell>
          <cell r="G8131" t="str">
            <v/>
          </cell>
          <cell r="H8131" t="str">
            <v/>
          </cell>
          <cell r="I8131"/>
          <cell r="J8131"/>
          <cell r="K8131"/>
          <cell r="L8131"/>
          <cell r="M8131" t="str">
            <v/>
          </cell>
          <cell r="N8131"/>
          <cell r="O8131"/>
          <cell r="P8131"/>
          <cell r="Q8131" t="str">
            <v/>
          </cell>
          <cell r="R8131"/>
          <cell r="S8131" t="str">
            <v/>
          </cell>
          <cell r="T8131"/>
          <cell r="U8131"/>
          <cell r="V8131" t="str">
            <v/>
          </cell>
        </row>
        <row r="8132">
          <cell r="A8132"/>
          <cell r="B8132" t="str">
            <v/>
          </cell>
          <cell r="C8132"/>
          <cell r="D8132" t="str">
            <v/>
          </cell>
          <cell r="E8132" t="str">
            <v/>
          </cell>
          <cell r="F8132" t="str">
            <v/>
          </cell>
          <cell r="G8132" t="str">
            <v/>
          </cell>
          <cell r="H8132" t="str">
            <v/>
          </cell>
          <cell r="I8132"/>
          <cell r="J8132"/>
          <cell r="K8132"/>
          <cell r="L8132"/>
          <cell r="M8132" t="str">
            <v/>
          </cell>
          <cell r="N8132"/>
          <cell r="O8132"/>
          <cell r="P8132"/>
          <cell r="Q8132" t="str">
            <v/>
          </cell>
          <cell r="R8132"/>
          <cell r="S8132" t="str">
            <v/>
          </cell>
          <cell r="T8132"/>
          <cell r="U8132"/>
          <cell r="V8132" t="str">
            <v/>
          </cell>
        </row>
        <row r="8133">
          <cell r="A8133"/>
          <cell r="B8133" t="str">
            <v/>
          </cell>
          <cell r="C8133"/>
          <cell r="D8133" t="str">
            <v/>
          </cell>
          <cell r="E8133" t="str">
            <v/>
          </cell>
          <cell r="F8133" t="str">
            <v/>
          </cell>
          <cell r="G8133" t="str">
            <v/>
          </cell>
          <cell r="H8133" t="str">
            <v/>
          </cell>
          <cell r="I8133"/>
          <cell r="J8133"/>
          <cell r="K8133"/>
          <cell r="L8133"/>
          <cell r="M8133" t="str">
            <v/>
          </cell>
          <cell r="N8133"/>
          <cell r="O8133"/>
          <cell r="P8133"/>
          <cell r="Q8133" t="str">
            <v/>
          </cell>
          <cell r="R8133"/>
          <cell r="S8133" t="str">
            <v/>
          </cell>
          <cell r="T8133"/>
          <cell r="U8133"/>
          <cell r="V8133" t="str">
            <v/>
          </cell>
        </row>
        <row r="8134">
          <cell r="A8134"/>
          <cell r="B8134" t="str">
            <v/>
          </cell>
          <cell r="C8134"/>
          <cell r="D8134" t="str">
            <v/>
          </cell>
          <cell r="E8134" t="str">
            <v/>
          </cell>
          <cell r="F8134" t="str">
            <v/>
          </cell>
          <cell r="G8134" t="str">
            <v/>
          </cell>
          <cell r="H8134" t="str">
            <v/>
          </cell>
          <cell r="I8134"/>
          <cell r="J8134"/>
          <cell r="K8134"/>
          <cell r="L8134"/>
          <cell r="M8134" t="str">
            <v/>
          </cell>
          <cell r="N8134"/>
          <cell r="O8134"/>
          <cell r="P8134"/>
          <cell r="Q8134" t="str">
            <v/>
          </cell>
          <cell r="R8134"/>
          <cell r="S8134" t="str">
            <v/>
          </cell>
          <cell r="T8134"/>
          <cell r="U8134"/>
          <cell r="V8134" t="str">
            <v/>
          </cell>
        </row>
        <row r="8135">
          <cell r="A8135"/>
          <cell r="B8135" t="str">
            <v/>
          </cell>
          <cell r="C8135"/>
          <cell r="D8135" t="str">
            <v/>
          </cell>
          <cell r="E8135" t="str">
            <v/>
          </cell>
          <cell r="F8135" t="str">
            <v/>
          </cell>
          <cell r="G8135" t="str">
            <v/>
          </cell>
          <cell r="H8135" t="str">
            <v/>
          </cell>
          <cell r="I8135"/>
          <cell r="J8135"/>
          <cell r="K8135"/>
          <cell r="L8135"/>
          <cell r="M8135" t="str">
            <v/>
          </cell>
          <cell r="N8135"/>
          <cell r="O8135"/>
          <cell r="P8135"/>
          <cell r="Q8135" t="str">
            <v/>
          </cell>
          <cell r="R8135"/>
          <cell r="S8135" t="str">
            <v/>
          </cell>
          <cell r="T8135"/>
          <cell r="U8135"/>
          <cell r="V8135" t="str">
            <v/>
          </cell>
        </row>
        <row r="8136">
          <cell r="A8136"/>
          <cell r="B8136" t="str">
            <v/>
          </cell>
          <cell r="C8136"/>
          <cell r="D8136" t="str">
            <v/>
          </cell>
          <cell r="E8136" t="str">
            <v/>
          </cell>
          <cell r="F8136" t="str">
            <v/>
          </cell>
          <cell r="G8136" t="str">
            <v/>
          </cell>
          <cell r="H8136" t="str">
            <v/>
          </cell>
          <cell r="I8136"/>
          <cell r="J8136"/>
          <cell r="K8136"/>
          <cell r="L8136"/>
          <cell r="M8136" t="str">
            <v/>
          </cell>
          <cell r="N8136"/>
          <cell r="O8136"/>
          <cell r="P8136"/>
          <cell r="Q8136" t="str">
            <v/>
          </cell>
          <cell r="R8136"/>
          <cell r="S8136" t="str">
            <v/>
          </cell>
          <cell r="T8136"/>
          <cell r="U8136"/>
          <cell r="V8136" t="str">
            <v/>
          </cell>
        </row>
        <row r="8137">
          <cell r="A8137"/>
          <cell r="B8137" t="str">
            <v/>
          </cell>
          <cell r="C8137"/>
          <cell r="D8137" t="str">
            <v/>
          </cell>
          <cell r="E8137" t="str">
            <v/>
          </cell>
          <cell r="F8137" t="str">
            <v/>
          </cell>
          <cell r="G8137" t="str">
            <v/>
          </cell>
          <cell r="H8137" t="str">
            <v/>
          </cell>
          <cell r="I8137"/>
          <cell r="J8137"/>
          <cell r="K8137"/>
          <cell r="L8137"/>
          <cell r="M8137" t="str">
            <v/>
          </cell>
          <cell r="N8137"/>
          <cell r="O8137"/>
          <cell r="P8137"/>
          <cell r="Q8137" t="str">
            <v/>
          </cell>
          <cell r="R8137"/>
          <cell r="S8137" t="str">
            <v/>
          </cell>
          <cell r="T8137"/>
          <cell r="U8137"/>
          <cell r="V8137" t="str">
            <v/>
          </cell>
        </row>
        <row r="8138">
          <cell r="A8138"/>
          <cell r="B8138" t="str">
            <v/>
          </cell>
          <cell r="C8138"/>
          <cell r="D8138" t="str">
            <v/>
          </cell>
          <cell r="E8138" t="str">
            <v/>
          </cell>
          <cell r="F8138" t="str">
            <v/>
          </cell>
          <cell r="G8138" t="str">
            <v/>
          </cell>
          <cell r="H8138" t="str">
            <v/>
          </cell>
          <cell r="I8138"/>
          <cell r="J8138"/>
          <cell r="K8138"/>
          <cell r="L8138"/>
          <cell r="M8138" t="str">
            <v/>
          </cell>
          <cell r="N8138"/>
          <cell r="O8138"/>
          <cell r="P8138"/>
          <cell r="Q8138" t="str">
            <v/>
          </cell>
          <cell r="R8138"/>
          <cell r="S8138" t="str">
            <v/>
          </cell>
          <cell r="T8138"/>
          <cell r="U8138"/>
          <cell r="V8138" t="str">
            <v/>
          </cell>
        </row>
        <row r="8139">
          <cell r="A8139"/>
          <cell r="B8139" t="str">
            <v/>
          </cell>
          <cell r="C8139"/>
          <cell r="D8139" t="str">
            <v/>
          </cell>
          <cell r="E8139" t="str">
            <v/>
          </cell>
          <cell r="F8139" t="str">
            <v/>
          </cell>
          <cell r="G8139" t="str">
            <v/>
          </cell>
          <cell r="H8139" t="str">
            <v/>
          </cell>
          <cell r="I8139"/>
          <cell r="J8139"/>
          <cell r="K8139"/>
          <cell r="L8139"/>
          <cell r="M8139" t="str">
            <v/>
          </cell>
          <cell r="N8139"/>
          <cell r="O8139"/>
          <cell r="P8139"/>
          <cell r="Q8139" t="str">
            <v/>
          </cell>
          <cell r="R8139"/>
          <cell r="S8139" t="str">
            <v/>
          </cell>
          <cell r="T8139"/>
          <cell r="U8139"/>
          <cell r="V8139" t="str">
            <v/>
          </cell>
        </row>
        <row r="8140">
          <cell r="A8140"/>
          <cell r="B8140" t="str">
            <v/>
          </cell>
          <cell r="C8140"/>
          <cell r="D8140" t="str">
            <v/>
          </cell>
          <cell r="E8140" t="str">
            <v/>
          </cell>
          <cell r="F8140" t="str">
            <v/>
          </cell>
          <cell r="G8140" t="str">
            <v/>
          </cell>
          <cell r="H8140" t="str">
            <v/>
          </cell>
          <cell r="I8140"/>
          <cell r="J8140"/>
          <cell r="K8140"/>
          <cell r="L8140"/>
          <cell r="M8140" t="str">
            <v/>
          </cell>
          <cell r="N8140"/>
          <cell r="O8140"/>
          <cell r="P8140"/>
          <cell r="Q8140" t="str">
            <v/>
          </cell>
          <cell r="R8140"/>
          <cell r="S8140" t="str">
            <v/>
          </cell>
          <cell r="T8140"/>
          <cell r="U8140"/>
          <cell r="V8140" t="str">
            <v/>
          </cell>
        </row>
        <row r="8141">
          <cell r="A8141"/>
          <cell r="B8141" t="str">
            <v/>
          </cell>
          <cell r="C8141"/>
          <cell r="D8141" t="str">
            <v/>
          </cell>
          <cell r="E8141" t="str">
            <v/>
          </cell>
          <cell r="F8141" t="str">
            <v/>
          </cell>
          <cell r="G8141" t="str">
            <v/>
          </cell>
          <cell r="H8141" t="str">
            <v/>
          </cell>
          <cell r="I8141"/>
          <cell r="J8141"/>
          <cell r="K8141"/>
          <cell r="L8141"/>
          <cell r="M8141" t="str">
            <v/>
          </cell>
          <cell r="N8141"/>
          <cell r="O8141"/>
          <cell r="P8141"/>
          <cell r="Q8141" t="str">
            <v/>
          </cell>
          <cell r="R8141"/>
          <cell r="S8141" t="str">
            <v/>
          </cell>
          <cell r="T8141"/>
          <cell r="U8141"/>
          <cell r="V8141" t="str">
            <v/>
          </cell>
        </row>
        <row r="8142">
          <cell r="A8142"/>
          <cell r="B8142" t="str">
            <v/>
          </cell>
          <cell r="C8142"/>
          <cell r="D8142" t="str">
            <v/>
          </cell>
          <cell r="E8142" t="str">
            <v/>
          </cell>
          <cell r="F8142" t="str">
            <v/>
          </cell>
          <cell r="G8142" t="str">
            <v/>
          </cell>
          <cell r="H8142" t="str">
            <v/>
          </cell>
          <cell r="I8142"/>
          <cell r="J8142"/>
          <cell r="K8142"/>
          <cell r="L8142"/>
          <cell r="M8142" t="str">
            <v/>
          </cell>
          <cell r="N8142"/>
          <cell r="O8142"/>
          <cell r="P8142"/>
          <cell r="Q8142" t="str">
            <v/>
          </cell>
          <cell r="R8142"/>
          <cell r="S8142" t="str">
            <v/>
          </cell>
          <cell r="T8142"/>
          <cell r="U8142"/>
          <cell r="V8142" t="str">
            <v/>
          </cell>
        </row>
        <row r="8143">
          <cell r="A8143"/>
          <cell r="B8143" t="str">
            <v/>
          </cell>
          <cell r="C8143"/>
          <cell r="D8143" t="str">
            <v/>
          </cell>
          <cell r="E8143" t="str">
            <v/>
          </cell>
          <cell r="F8143" t="str">
            <v/>
          </cell>
          <cell r="G8143" t="str">
            <v/>
          </cell>
          <cell r="H8143" t="str">
            <v/>
          </cell>
          <cell r="I8143"/>
          <cell r="J8143"/>
          <cell r="K8143"/>
          <cell r="L8143"/>
          <cell r="M8143" t="str">
            <v/>
          </cell>
          <cell r="N8143"/>
          <cell r="O8143"/>
          <cell r="P8143"/>
          <cell r="Q8143" t="str">
            <v/>
          </cell>
          <cell r="R8143"/>
          <cell r="S8143" t="str">
            <v/>
          </cell>
          <cell r="T8143"/>
          <cell r="U8143"/>
          <cell r="V8143" t="str">
            <v/>
          </cell>
        </row>
        <row r="8144">
          <cell r="A8144"/>
          <cell r="B8144" t="str">
            <v/>
          </cell>
          <cell r="C8144"/>
          <cell r="D8144" t="str">
            <v/>
          </cell>
          <cell r="E8144" t="str">
            <v/>
          </cell>
          <cell r="F8144" t="str">
            <v/>
          </cell>
          <cell r="G8144" t="str">
            <v/>
          </cell>
          <cell r="H8144" t="str">
            <v/>
          </cell>
          <cell r="I8144"/>
          <cell r="J8144"/>
          <cell r="K8144"/>
          <cell r="L8144"/>
          <cell r="M8144" t="str">
            <v/>
          </cell>
          <cell r="N8144"/>
          <cell r="O8144"/>
          <cell r="P8144"/>
          <cell r="Q8144" t="str">
            <v/>
          </cell>
          <cell r="R8144"/>
          <cell r="S8144" t="str">
            <v/>
          </cell>
          <cell r="T8144"/>
          <cell r="U8144"/>
          <cell r="V8144" t="str">
            <v/>
          </cell>
        </row>
        <row r="8145">
          <cell r="A8145"/>
          <cell r="B8145" t="str">
            <v/>
          </cell>
          <cell r="C8145"/>
          <cell r="D8145" t="str">
            <v/>
          </cell>
          <cell r="E8145" t="str">
            <v/>
          </cell>
          <cell r="F8145" t="str">
            <v/>
          </cell>
          <cell r="G8145" t="str">
            <v/>
          </cell>
          <cell r="H8145" t="str">
            <v/>
          </cell>
          <cell r="I8145"/>
          <cell r="J8145"/>
          <cell r="K8145"/>
          <cell r="L8145"/>
          <cell r="M8145" t="str">
            <v/>
          </cell>
          <cell r="N8145"/>
          <cell r="O8145"/>
          <cell r="P8145"/>
          <cell r="Q8145" t="str">
            <v/>
          </cell>
          <cell r="R8145"/>
          <cell r="S8145" t="str">
            <v/>
          </cell>
          <cell r="T8145"/>
          <cell r="U8145"/>
          <cell r="V8145" t="str">
            <v/>
          </cell>
        </row>
        <row r="8146">
          <cell r="A8146"/>
          <cell r="B8146" t="str">
            <v/>
          </cell>
          <cell r="C8146"/>
          <cell r="D8146" t="str">
            <v/>
          </cell>
          <cell r="E8146" t="str">
            <v/>
          </cell>
          <cell r="F8146" t="str">
            <v/>
          </cell>
          <cell r="G8146" t="str">
            <v/>
          </cell>
          <cell r="H8146" t="str">
            <v/>
          </cell>
          <cell r="I8146"/>
          <cell r="J8146"/>
          <cell r="K8146"/>
          <cell r="L8146"/>
          <cell r="M8146" t="str">
            <v/>
          </cell>
          <cell r="N8146"/>
          <cell r="O8146"/>
          <cell r="P8146"/>
          <cell r="Q8146" t="str">
            <v/>
          </cell>
          <cell r="R8146"/>
          <cell r="S8146" t="str">
            <v/>
          </cell>
          <cell r="T8146"/>
          <cell r="U8146"/>
          <cell r="V8146" t="str">
            <v/>
          </cell>
        </row>
        <row r="8147">
          <cell r="A8147"/>
          <cell r="B8147" t="str">
            <v/>
          </cell>
          <cell r="C8147"/>
          <cell r="D8147" t="str">
            <v/>
          </cell>
          <cell r="E8147" t="str">
            <v/>
          </cell>
          <cell r="F8147" t="str">
            <v/>
          </cell>
          <cell r="G8147" t="str">
            <v/>
          </cell>
          <cell r="H8147" t="str">
            <v/>
          </cell>
          <cell r="I8147"/>
          <cell r="J8147"/>
          <cell r="K8147"/>
          <cell r="L8147"/>
          <cell r="M8147" t="str">
            <v/>
          </cell>
          <cell r="N8147"/>
          <cell r="O8147"/>
          <cell r="P8147"/>
          <cell r="Q8147" t="str">
            <v/>
          </cell>
          <cell r="R8147"/>
          <cell r="S8147" t="str">
            <v/>
          </cell>
          <cell r="T8147"/>
          <cell r="U8147"/>
          <cell r="V8147" t="str">
            <v/>
          </cell>
        </row>
        <row r="8148">
          <cell r="A8148"/>
          <cell r="B8148" t="str">
            <v/>
          </cell>
          <cell r="C8148"/>
          <cell r="D8148" t="str">
            <v/>
          </cell>
          <cell r="E8148" t="str">
            <v/>
          </cell>
          <cell r="F8148" t="str">
            <v/>
          </cell>
          <cell r="G8148" t="str">
            <v/>
          </cell>
          <cell r="H8148" t="str">
            <v/>
          </cell>
          <cell r="I8148"/>
          <cell r="J8148"/>
          <cell r="K8148"/>
          <cell r="L8148"/>
          <cell r="M8148" t="str">
            <v/>
          </cell>
          <cell r="N8148"/>
          <cell r="O8148"/>
          <cell r="P8148"/>
          <cell r="Q8148" t="str">
            <v/>
          </cell>
          <cell r="R8148"/>
          <cell r="S8148" t="str">
            <v/>
          </cell>
          <cell r="T8148"/>
          <cell r="U8148"/>
          <cell r="V8148" t="str">
            <v/>
          </cell>
        </row>
        <row r="8149">
          <cell r="A8149"/>
          <cell r="B8149" t="str">
            <v/>
          </cell>
          <cell r="C8149"/>
          <cell r="D8149" t="str">
            <v/>
          </cell>
          <cell r="E8149" t="str">
            <v/>
          </cell>
          <cell r="F8149" t="str">
            <v/>
          </cell>
          <cell r="G8149" t="str">
            <v/>
          </cell>
          <cell r="H8149" t="str">
            <v/>
          </cell>
          <cell r="I8149"/>
          <cell r="J8149"/>
          <cell r="K8149"/>
          <cell r="L8149"/>
          <cell r="M8149" t="str">
            <v/>
          </cell>
          <cell r="N8149"/>
          <cell r="O8149"/>
          <cell r="P8149"/>
          <cell r="Q8149" t="str">
            <v/>
          </cell>
          <cell r="R8149"/>
          <cell r="S8149" t="str">
            <v/>
          </cell>
          <cell r="T8149"/>
          <cell r="U8149"/>
          <cell r="V8149" t="str">
            <v/>
          </cell>
        </row>
        <row r="8150">
          <cell r="A8150"/>
          <cell r="B8150" t="str">
            <v/>
          </cell>
          <cell r="C8150"/>
          <cell r="D8150" t="str">
            <v/>
          </cell>
          <cell r="E8150" t="str">
            <v/>
          </cell>
          <cell r="F8150" t="str">
            <v/>
          </cell>
          <cell r="G8150" t="str">
            <v/>
          </cell>
          <cell r="H8150" t="str">
            <v/>
          </cell>
          <cell r="I8150"/>
          <cell r="J8150"/>
          <cell r="K8150"/>
          <cell r="L8150"/>
          <cell r="M8150" t="str">
            <v/>
          </cell>
          <cell r="N8150"/>
          <cell r="O8150"/>
          <cell r="P8150"/>
          <cell r="Q8150" t="str">
            <v/>
          </cell>
          <cell r="R8150"/>
          <cell r="S8150" t="str">
            <v/>
          </cell>
          <cell r="T8150"/>
          <cell r="U8150"/>
          <cell r="V8150" t="str">
            <v/>
          </cell>
        </row>
        <row r="8151">
          <cell r="A8151"/>
          <cell r="B8151" t="str">
            <v/>
          </cell>
          <cell r="C8151"/>
          <cell r="D8151" t="str">
            <v/>
          </cell>
          <cell r="E8151" t="str">
            <v/>
          </cell>
          <cell r="F8151" t="str">
            <v/>
          </cell>
          <cell r="G8151" t="str">
            <v/>
          </cell>
          <cell r="H8151" t="str">
            <v/>
          </cell>
          <cell r="I8151"/>
          <cell r="J8151"/>
          <cell r="K8151"/>
          <cell r="L8151"/>
          <cell r="M8151" t="str">
            <v/>
          </cell>
          <cell r="N8151"/>
          <cell r="O8151"/>
          <cell r="P8151"/>
          <cell r="Q8151" t="str">
            <v/>
          </cell>
          <cell r="R8151"/>
          <cell r="S8151" t="str">
            <v/>
          </cell>
          <cell r="T8151"/>
          <cell r="U8151"/>
          <cell r="V8151" t="str">
            <v/>
          </cell>
        </row>
        <row r="8152">
          <cell r="A8152"/>
          <cell r="B8152" t="str">
            <v/>
          </cell>
          <cell r="C8152"/>
          <cell r="D8152" t="str">
            <v/>
          </cell>
          <cell r="E8152" t="str">
            <v/>
          </cell>
          <cell r="F8152" t="str">
            <v/>
          </cell>
          <cell r="G8152" t="str">
            <v/>
          </cell>
          <cell r="H8152" t="str">
            <v/>
          </cell>
          <cell r="I8152"/>
          <cell r="J8152"/>
          <cell r="K8152"/>
          <cell r="L8152"/>
          <cell r="M8152" t="str">
            <v/>
          </cell>
          <cell r="N8152"/>
          <cell r="O8152"/>
          <cell r="P8152"/>
          <cell r="Q8152" t="str">
            <v/>
          </cell>
          <cell r="R8152"/>
          <cell r="S8152" t="str">
            <v/>
          </cell>
          <cell r="T8152"/>
          <cell r="U8152"/>
          <cell r="V8152" t="str">
            <v/>
          </cell>
        </row>
        <row r="8153">
          <cell r="A8153"/>
          <cell r="B8153" t="str">
            <v/>
          </cell>
          <cell r="C8153"/>
          <cell r="D8153" t="str">
            <v/>
          </cell>
          <cell r="E8153" t="str">
            <v/>
          </cell>
          <cell r="F8153" t="str">
            <v/>
          </cell>
          <cell r="G8153" t="str">
            <v/>
          </cell>
          <cell r="H8153" t="str">
            <v/>
          </cell>
          <cell r="I8153"/>
          <cell r="J8153"/>
          <cell r="K8153"/>
          <cell r="L8153"/>
          <cell r="M8153" t="str">
            <v/>
          </cell>
          <cell r="N8153"/>
          <cell r="O8153"/>
          <cell r="P8153"/>
          <cell r="Q8153" t="str">
            <v/>
          </cell>
          <cell r="R8153"/>
          <cell r="S8153" t="str">
            <v/>
          </cell>
          <cell r="T8153"/>
          <cell r="U8153"/>
          <cell r="V8153" t="str">
            <v/>
          </cell>
        </row>
        <row r="8154">
          <cell r="A8154"/>
          <cell r="B8154" t="str">
            <v/>
          </cell>
          <cell r="C8154"/>
          <cell r="D8154" t="str">
            <v/>
          </cell>
          <cell r="E8154" t="str">
            <v/>
          </cell>
          <cell r="F8154" t="str">
            <v/>
          </cell>
          <cell r="G8154" t="str">
            <v/>
          </cell>
          <cell r="H8154" t="str">
            <v/>
          </cell>
          <cell r="I8154"/>
          <cell r="J8154"/>
          <cell r="K8154"/>
          <cell r="L8154"/>
          <cell r="M8154" t="str">
            <v/>
          </cell>
          <cell r="N8154"/>
          <cell r="O8154"/>
          <cell r="P8154"/>
          <cell r="Q8154" t="str">
            <v/>
          </cell>
          <cell r="R8154"/>
          <cell r="S8154" t="str">
            <v/>
          </cell>
          <cell r="T8154"/>
          <cell r="U8154"/>
          <cell r="V8154" t="str">
            <v/>
          </cell>
        </row>
        <row r="8155">
          <cell r="A8155"/>
          <cell r="B8155" t="str">
            <v/>
          </cell>
          <cell r="C8155"/>
          <cell r="D8155" t="str">
            <v/>
          </cell>
          <cell r="E8155" t="str">
            <v/>
          </cell>
          <cell r="F8155" t="str">
            <v/>
          </cell>
          <cell r="G8155" t="str">
            <v/>
          </cell>
          <cell r="H8155" t="str">
            <v/>
          </cell>
          <cell r="I8155"/>
          <cell r="J8155"/>
          <cell r="K8155"/>
          <cell r="L8155"/>
          <cell r="M8155" t="str">
            <v/>
          </cell>
          <cell r="N8155"/>
          <cell r="O8155"/>
          <cell r="P8155"/>
          <cell r="Q8155" t="str">
            <v/>
          </cell>
          <cell r="R8155"/>
          <cell r="S8155" t="str">
            <v/>
          </cell>
          <cell r="T8155"/>
          <cell r="U8155"/>
          <cell r="V8155" t="str">
            <v/>
          </cell>
        </row>
        <row r="8156">
          <cell r="A8156"/>
          <cell r="B8156" t="str">
            <v/>
          </cell>
          <cell r="C8156"/>
          <cell r="D8156" t="str">
            <v/>
          </cell>
          <cell r="E8156" t="str">
            <v/>
          </cell>
          <cell r="F8156" t="str">
            <v/>
          </cell>
          <cell r="G8156" t="str">
            <v/>
          </cell>
          <cell r="H8156" t="str">
            <v/>
          </cell>
          <cell r="I8156"/>
          <cell r="J8156"/>
          <cell r="K8156"/>
          <cell r="L8156"/>
          <cell r="M8156" t="str">
            <v/>
          </cell>
          <cell r="N8156"/>
          <cell r="O8156"/>
          <cell r="P8156"/>
          <cell r="Q8156" t="str">
            <v/>
          </cell>
          <cell r="R8156"/>
          <cell r="S8156" t="str">
            <v/>
          </cell>
          <cell r="T8156"/>
          <cell r="U8156"/>
          <cell r="V8156" t="str">
            <v/>
          </cell>
        </row>
        <row r="8157">
          <cell r="A8157"/>
          <cell r="B8157" t="str">
            <v/>
          </cell>
          <cell r="C8157"/>
          <cell r="D8157" t="str">
            <v/>
          </cell>
          <cell r="E8157" t="str">
            <v/>
          </cell>
          <cell r="F8157" t="str">
            <v/>
          </cell>
          <cell r="G8157" t="str">
            <v/>
          </cell>
          <cell r="H8157" t="str">
            <v/>
          </cell>
          <cell r="I8157"/>
          <cell r="J8157"/>
          <cell r="K8157"/>
          <cell r="L8157"/>
          <cell r="M8157" t="str">
            <v/>
          </cell>
          <cell r="N8157"/>
          <cell r="O8157"/>
          <cell r="P8157"/>
          <cell r="Q8157" t="str">
            <v/>
          </cell>
          <cell r="R8157"/>
          <cell r="S8157" t="str">
            <v/>
          </cell>
          <cell r="T8157"/>
          <cell r="U8157"/>
          <cell r="V8157" t="str">
            <v/>
          </cell>
        </row>
        <row r="8158">
          <cell r="A8158"/>
          <cell r="B8158" t="str">
            <v/>
          </cell>
          <cell r="C8158"/>
          <cell r="D8158" t="str">
            <v/>
          </cell>
          <cell r="E8158" t="str">
            <v/>
          </cell>
          <cell r="F8158" t="str">
            <v/>
          </cell>
          <cell r="G8158" t="str">
            <v/>
          </cell>
          <cell r="H8158" t="str">
            <v/>
          </cell>
          <cell r="I8158"/>
          <cell r="J8158"/>
          <cell r="K8158"/>
          <cell r="L8158"/>
          <cell r="M8158" t="str">
            <v/>
          </cell>
          <cell r="N8158"/>
          <cell r="O8158"/>
          <cell r="P8158"/>
          <cell r="Q8158" t="str">
            <v/>
          </cell>
          <cell r="R8158"/>
          <cell r="S8158" t="str">
            <v/>
          </cell>
          <cell r="T8158"/>
          <cell r="U8158"/>
          <cell r="V8158" t="str">
            <v/>
          </cell>
        </row>
        <row r="8159">
          <cell r="A8159"/>
          <cell r="B8159" t="str">
            <v/>
          </cell>
          <cell r="C8159"/>
          <cell r="D8159" t="str">
            <v/>
          </cell>
          <cell r="E8159" t="str">
            <v/>
          </cell>
          <cell r="F8159" t="str">
            <v/>
          </cell>
          <cell r="G8159" t="str">
            <v/>
          </cell>
          <cell r="H8159" t="str">
            <v/>
          </cell>
          <cell r="I8159"/>
          <cell r="J8159"/>
          <cell r="K8159"/>
          <cell r="L8159"/>
          <cell r="M8159" t="str">
            <v/>
          </cell>
          <cell r="N8159"/>
          <cell r="O8159"/>
          <cell r="P8159"/>
          <cell r="Q8159" t="str">
            <v/>
          </cell>
          <cell r="R8159"/>
          <cell r="S8159" t="str">
            <v/>
          </cell>
          <cell r="T8159"/>
          <cell r="U8159"/>
          <cell r="V8159" t="str">
            <v/>
          </cell>
        </row>
        <row r="8160">
          <cell r="A8160"/>
          <cell r="B8160" t="str">
            <v/>
          </cell>
          <cell r="C8160"/>
          <cell r="D8160" t="str">
            <v/>
          </cell>
          <cell r="E8160" t="str">
            <v/>
          </cell>
          <cell r="F8160" t="str">
            <v/>
          </cell>
          <cell r="G8160" t="str">
            <v/>
          </cell>
          <cell r="H8160" t="str">
            <v/>
          </cell>
          <cell r="I8160"/>
          <cell r="J8160"/>
          <cell r="K8160"/>
          <cell r="L8160"/>
          <cell r="M8160" t="str">
            <v/>
          </cell>
          <cell r="N8160"/>
          <cell r="O8160"/>
          <cell r="P8160"/>
          <cell r="Q8160" t="str">
            <v/>
          </cell>
          <cell r="R8160"/>
          <cell r="S8160" t="str">
            <v/>
          </cell>
          <cell r="T8160"/>
          <cell r="U8160"/>
          <cell r="V8160" t="str">
            <v/>
          </cell>
        </row>
        <row r="8161">
          <cell r="A8161"/>
          <cell r="B8161" t="str">
            <v/>
          </cell>
          <cell r="C8161"/>
          <cell r="D8161" t="str">
            <v/>
          </cell>
          <cell r="E8161" t="str">
            <v/>
          </cell>
          <cell r="F8161" t="str">
            <v/>
          </cell>
          <cell r="G8161" t="str">
            <v/>
          </cell>
          <cell r="H8161" t="str">
            <v/>
          </cell>
          <cell r="I8161"/>
          <cell r="J8161"/>
          <cell r="K8161"/>
          <cell r="L8161"/>
          <cell r="M8161" t="str">
            <v/>
          </cell>
          <cell r="N8161"/>
          <cell r="O8161"/>
          <cell r="P8161"/>
          <cell r="Q8161" t="str">
            <v/>
          </cell>
          <cell r="R8161"/>
          <cell r="S8161" t="str">
            <v/>
          </cell>
          <cell r="T8161"/>
          <cell r="U8161"/>
          <cell r="V8161" t="str">
            <v/>
          </cell>
        </row>
        <row r="8162">
          <cell r="A8162"/>
          <cell r="B8162" t="str">
            <v/>
          </cell>
          <cell r="C8162"/>
          <cell r="D8162" t="str">
            <v/>
          </cell>
          <cell r="E8162" t="str">
            <v/>
          </cell>
          <cell r="F8162" t="str">
            <v/>
          </cell>
          <cell r="G8162" t="str">
            <v/>
          </cell>
          <cell r="H8162" t="str">
            <v/>
          </cell>
          <cell r="I8162"/>
          <cell r="J8162"/>
          <cell r="K8162"/>
          <cell r="L8162"/>
          <cell r="M8162" t="str">
            <v/>
          </cell>
          <cell r="N8162"/>
          <cell r="O8162"/>
          <cell r="P8162"/>
          <cell r="Q8162" t="str">
            <v/>
          </cell>
          <cell r="R8162"/>
          <cell r="S8162" t="str">
            <v/>
          </cell>
          <cell r="T8162"/>
          <cell r="U8162"/>
          <cell r="V8162" t="str">
            <v/>
          </cell>
        </row>
        <row r="8163">
          <cell r="A8163"/>
          <cell r="B8163" t="str">
            <v/>
          </cell>
          <cell r="C8163"/>
          <cell r="D8163" t="str">
            <v/>
          </cell>
          <cell r="E8163" t="str">
            <v/>
          </cell>
          <cell r="F8163" t="str">
            <v/>
          </cell>
          <cell r="G8163" t="str">
            <v/>
          </cell>
          <cell r="H8163" t="str">
            <v/>
          </cell>
          <cell r="I8163"/>
          <cell r="J8163"/>
          <cell r="K8163"/>
          <cell r="L8163"/>
          <cell r="M8163" t="str">
            <v/>
          </cell>
          <cell r="N8163"/>
          <cell r="O8163"/>
          <cell r="P8163"/>
          <cell r="Q8163" t="str">
            <v/>
          </cell>
          <cell r="R8163"/>
          <cell r="S8163" t="str">
            <v/>
          </cell>
          <cell r="T8163"/>
          <cell r="U8163"/>
          <cell r="V8163" t="str">
            <v/>
          </cell>
        </row>
        <row r="8164">
          <cell r="A8164"/>
          <cell r="B8164" t="str">
            <v/>
          </cell>
          <cell r="C8164"/>
          <cell r="D8164" t="str">
            <v/>
          </cell>
          <cell r="E8164" t="str">
            <v/>
          </cell>
          <cell r="F8164" t="str">
            <v/>
          </cell>
          <cell r="G8164" t="str">
            <v/>
          </cell>
          <cell r="H8164" t="str">
            <v/>
          </cell>
          <cell r="I8164"/>
          <cell r="J8164"/>
          <cell r="K8164"/>
          <cell r="L8164"/>
          <cell r="M8164" t="str">
            <v/>
          </cell>
          <cell r="N8164"/>
          <cell r="O8164"/>
          <cell r="P8164"/>
          <cell r="Q8164" t="str">
            <v/>
          </cell>
          <cell r="R8164"/>
          <cell r="S8164" t="str">
            <v/>
          </cell>
          <cell r="T8164"/>
          <cell r="U8164"/>
          <cell r="V8164" t="str">
            <v/>
          </cell>
        </row>
        <row r="8165">
          <cell r="A8165"/>
          <cell r="B8165" t="str">
            <v/>
          </cell>
          <cell r="C8165"/>
          <cell r="D8165" t="str">
            <v/>
          </cell>
          <cell r="E8165" t="str">
            <v/>
          </cell>
          <cell r="F8165" t="str">
            <v/>
          </cell>
          <cell r="G8165" t="str">
            <v/>
          </cell>
          <cell r="H8165" t="str">
            <v/>
          </cell>
          <cell r="I8165"/>
          <cell r="J8165"/>
          <cell r="K8165"/>
          <cell r="L8165"/>
          <cell r="M8165" t="str">
            <v/>
          </cell>
          <cell r="N8165"/>
          <cell r="O8165"/>
          <cell r="P8165"/>
          <cell r="Q8165" t="str">
            <v/>
          </cell>
          <cell r="R8165"/>
          <cell r="S8165" t="str">
            <v/>
          </cell>
          <cell r="T8165"/>
          <cell r="U8165"/>
          <cell r="V8165" t="str">
            <v/>
          </cell>
        </row>
        <row r="8166">
          <cell r="A8166"/>
          <cell r="B8166" t="str">
            <v/>
          </cell>
          <cell r="C8166"/>
          <cell r="D8166" t="str">
            <v/>
          </cell>
          <cell r="E8166" t="str">
            <v/>
          </cell>
          <cell r="F8166" t="str">
            <v/>
          </cell>
          <cell r="G8166" t="str">
            <v/>
          </cell>
          <cell r="H8166" t="str">
            <v/>
          </cell>
          <cell r="I8166"/>
          <cell r="J8166"/>
          <cell r="K8166"/>
          <cell r="L8166"/>
          <cell r="M8166" t="str">
            <v/>
          </cell>
          <cell r="N8166"/>
          <cell r="O8166"/>
          <cell r="P8166"/>
          <cell r="Q8166" t="str">
            <v/>
          </cell>
          <cell r="R8166"/>
          <cell r="S8166" t="str">
            <v/>
          </cell>
          <cell r="T8166"/>
          <cell r="U8166"/>
          <cell r="V8166" t="str">
            <v/>
          </cell>
        </row>
        <row r="8167">
          <cell r="A8167"/>
          <cell r="B8167" t="str">
            <v/>
          </cell>
          <cell r="C8167"/>
          <cell r="D8167" t="str">
            <v/>
          </cell>
          <cell r="E8167" t="str">
            <v/>
          </cell>
          <cell r="F8167" t="str">
            <v/>
          </cell>
          <cell r="G8167" t="str">
            <v/>
          </cell>
          <cell r="H8167" t="str">
            <v/>
          </cell>
          <cell r="I8167"/>
          <cell r="J8167"/>
          <cell r="K8167"/>
          <cell r="L8167"/>
          <cell r="M8167" t="str">
            <v/>
          </cell>
          <cell r="N8167"/>
          <cell r="O8167"/>
          <cell r="P8167"/>
          <cell r="Q8167" t="str">
            <v/>
          </cell>
          <cell r="R8167"/>
          <cell r="S8167" t="str">
            <v/>
          </cell>
          <cell r="T8167"/>
          <cell r="U8167"/>
          <cell r="V8167" t="str">
            <v/>
          </cell>
        </row>
        <row r="8168">
          <cell r="A8168"/>
          <cell r="B8168" t="str">
            <v/>
          </cell>
          <cell r="C8168"/>
          <cell r="D8168" t="str">
            <v/>
          </cell>
          <cell r="E8168" t="str">
            <v/>
          </cell>
          <cell r="F8168" t="str">
            <v/>
          </cell>
          <cell r="G8168" t="str">
            <v/>
          </cell>
          <cell r="H8168" t="str">
            <v/>
          </cell>
          <cell r="I8168"/>
          <cell r="J8168"/>
          <cell r="K8168"/>
          <cell r="L8168"/>
          <cell r="M8168" t="str">
            <v/>
          </cell>
          <cell r="N8168"/>
          <cell r="O8168"/>
          <cell r="P8168"/>
          <cell r="Q8168" t="str">
            <v/>
          </cell>
          <cell r="R8168"/>
          <cell r="S8168" t="str">
            <v/>
          </cell>
          <cell r="T8168"/>
          <cell r="U8168"/>
          <cell r="V8168" t="str">
            <v/>
          </cell>
        </row>
        <row r="8169">
          <cell r="A8169"/>
          <cell r="B8169" t="str">
            <v/>
          </cell>
          <cell r="C8169"/>
          <cell r="D8169" t="str">
            <v/>
          </cell>
          <cell r="E8169" t="str">
            <v/>
          </cell>
          <cell r="F8169" t="str">
            <v/>
          </cell>
          <cell r="G8169" t="str">
            <v/>
          </cell>
          <cell r="H8169" t="str">
            <v/>
          </cell>
          <cell r="I8169"/>
          <cell r="J8169"/>
          <cell r="K8169"/>
          <cell r="L8169"/>
          <cell r="M8169" t="str">
            <v/>
          </cell>
          <cell r="N8169"/>
          <cell r="O8169"/>
          <cell r="P8169"/>
          <cell r="Q8169" t="str">
            <v/>
          </cell>
          <cell r="R8169"/>
          <cell r="S8169" t="str">
            <v/>
          </cell>
          <cell r="T8169"/>
          <cell r="U8169"/>
          <cell r="V8169" t="str">
            <v/>
          </cell>
        </row>
        <row r="8170">
          <cell r="A8170"/>
          <cell r="B8170" t="str">
            <v/>
          </cell>
          <cell r="C8170"/>
          <cell r="D8170" t="str">
            <v/>
          </cell>
          <cell r="E8170" t="str">
            <v/>
          </cell>
          <cell r="F8170" t="str">
            <v/>
          </cell>
          <cell r="G8170" t="str">
            <v/>
          </cell>
          <cell r="H8170" t="str">
            <v/>
          </cell>
          <cell r="I8170"/>
          <cell r="J8170"/>
          <cell r="K8170"/>
          <cell r="L8170"/>
          <cell r="M8170" t="str">
            <v/>
          </cell>
          <cell r="N8170"/>
          <cell r="O8170"/>
          <cell r="P8170"/>
          <cell r="Q8170" t="str">
            <v/>
          </cell>
          <cell r="R8170"/>
          <cell r="S8170" t="str">
            <v/>
          </cell>
          <cell r="T8170"/>
          <cell r="U8170"/>
          <cell r="V8170" t="str">
            <v/>
          </cell>
        </row>
        <row r="8171">
          <cell r="A8171"/>
          <cell r="B8171" t="str">
            <v/>
          </cell>
          <cell r="C8171"/>
          <cell r="D8171" t="str">
            <v/>
          </cell>
          <cell r="E8171" t="str">
            <v/>
          </cell>
          <cell r="F8171" t="str">
            <v/>
          </cell>
          <cell r="G8171" t="str">
            <v/>
          </cell>
          <cell r="H8171" t="str">
            <v/>
          </cell>
          <cell r="I8171"/>
          <cell r="J8171"/>
          <cell r="K8171"/>
          <cell r="L8171"/>
          <cell r="M8171" t="str">
            <v/>
          </cell>
          <cell r="N8171"/>
          <cell r="O8171"/>
          <cell r="P8171"/>
          <cell r="Q8171" t="str">
            <v/>
          </cell>
          <cell r="R8171"/>
          <cell r="S8171" t="str">
            <v/>
          </cell>
          <cell r="T8171"/>
          <cell r="U8171"/>
          <cell r="V8171" t="str">
            <v/>
          </cell>
        </row>
        <row r="8172">
          <cell r="A8172"/>
          <cell r="B8172" t="str">
            <v/>
          </cell>
          <cell r="C8172"/>
          <cell r="D8172" t="str">
            <v/>
          </cell>
          <cell r="E8172" t="str">
            <v/>
          </cell>
          <cell r="F8172" t="str">
            <v/>
          </cell>
          <cell r="G8172" t="str">
            <v/>
          </cell>
          <cell r="H8172" t="str">
            <v/>
          </cell>
          <cell r="I8172"/>
          <cell r="J8172"/>
          <cell r="K8172"/>
          <cell r="L8172"/>
          <cell r="M8172" t="str">
            <v/>
          </cell>
          <cell r="N8172"/>
          <cell r="O8172"/>
          <cell r="P8172"/>
          <cell r="Q8172" t="str">
            <v/>
          </cell>
          <cell r="R8172"/>
          <cell r="S8172" t="str">
            <v/>
          </cell>
          <cell r="T8172"/>
          <cell r="U8172"/>
          <cell r="V8172" t="str">
            <v/>
          </cell>
        </row>
        <row r="8173">
          <cell r="A8173"/>
          <cell r="B8173" t="str">
            <v/>
          </cell>
          <cell r="C8173"/>
          <cell r="D8173" t="str">
            <v/>
          </cell>
          <cell r="E8173" t="str">
            <v/>
          </cell>
          <cell r="F8173" t="str">
            <v/>
          </cell>
          <cell r="G8173" t="str">
            <v/>
          </cell>
          <cell r="H8173" t="str">
            <v/>
          </cell>
          <cell r="I8173"/>
          <cell r="J8173"/>
          <cell r="K8173"/>
          <cell r="L8173"/>
          <cell r="M8173" t="str">
            <v/>
          </cell>
          <cell r="N8173"/>
          <cell r="O8173"/>
          <cell r="P8173"/>
          <cell r="Q8173" t="str">
            <v/>
          </cell>
          <cell r="R8173"/>
          <cell r="S8173" t="str">
            <v/>
          </cell>
          <cell r="T8173"/>
          <cell r="U8173"/>
          <cell r="V8173" t="str">
            <v/>
          </cell>
        </row>
        <row r="8174">
          <cell r="A8174"/>
          <cell r="B8174" t="str">
            <v/>
          </cell>
          <cell r="C8174"/>
          <cell r="D8174" t="str">
            <v/>
          </cell>
          <cell r="E8174" t="str">
            <v/>
          </cell>
          <cell r="F8174" t="str">
            <v/>
          </cell>
          <cell r="G8174" t="str">
            <v/>
          </cell>
          <cell r="H8174" t="str">
            <v/>
          </cell>
          <cell r="I8174"/>
          <cell r="J8174"/>
          <cell r="K8174"/>
          <cell r="L8174"/>
          <cell r="M8174" t="str">
            <v/>
          </cell>
          <cell r="N8174"/>
          <cell r="O8174"/>
          <cell r="P8174"/>
          <cell r="Q8174" t="str">
            <v/>
          </cell>
          <cell r="R8174"/>
          <cell r="S8174" t="str">
            <v/>
          </cell>
          <cell r="T8174"/>
          <cell r="U8174"/>
          <cell r="V8174" t="str">
            <v/>
          </cell>
        </row>
        <row r="8175">
          <cell r="A8175"/>
          <cell r="B8175" t="str">
            <v/>
          </cell>
          <cell r="C8175"/>
          <cell r="D8175" t="str">
            <v/>
          </cell>
          <cell r="E8175" t="str">
            <v/>
          </cell>
          <cell r="F8175" t="str">
            <v/>
          </cell>
          <cell r="G8175" t="str">
            <v/>
          </cell>
          <cell r="H8175" t="str">
            <v/>
          </cell>
          <cell r="I8175"/>
          <cell r="J8175"/>
          <cell r="K8175"/>
          <cell r="L8175"/>
          <cell r="M8175" t="str">
            <v/>
          </cell>
          <cell r="N8175"/>
          <cell r="O8175"/>
          <cell r="P8175"/>
          <cell r="Q8175" t="str">
            <v/>
          </cell>
          <cell r="R8175"/>
          <cell r="S8175" t="str">
            <v/>
          </cell>
          <cell r="T8175"/>
          <cell r="U8175"/>
          <cell r="V8175" t="str">
            <v/>
          </cell>
        </row>
        <row r="8176">
          <cell r="A8176"/>
          <cell r="B8176" t="str">
            <v/>
          </cell>
          <cell r="C8176"/>
          <cell r="D8176" t="str">
            <v/>
          </cell>
          <cell r="E8176" t="str">
            <v/>
          </cell>
          <cell r="F8176" t="str">
            <v/>
          </cell>
          <cell r="G8176" t="str">
            <v/>
          </cell>
          <cell r="H8176" t="str">
            <v/>
          </cell>
          <cell r="I8176"/>
          <cell r="J8176"/>
          <cell r="K8176"/>
          <cell r="L8176"/>
          <cell r="M8176" t="str">
            <v/>
          </cell>
          <cell r="N8176"/>
          <cell r="O8176"/>
          <cell r="P8176"/>
          <cell r="Q8176" t="str">
            <v/>
          </cell>
          <cell r="R8176"/>
          <cell r="S8176" t="str">
            <v/>
          </cell>
          <cell r="T8176"/>
          <cell r="U8176"/>
          <cell r="V8176" t="str">
            <v/>
          </cell>
        </row>
        <row r="8177">
          <cell r="A8177"/>
          <cell r="B8177" t="str">
            <v/>
          </cell>
          <cell r="C8177"/>
          <cell r="D8177" t="str">
            <v/>
          </cell>
          <cell r="E8177" t="str">
            <v/>
          </cell>
          <cell r="F8177" t="str">
            <v/>
          </cell>
          <cell r="G8177" t="str">
            <v/>
          </cell>
          <cell r="H8177" t="str">
            <v/>
          </cell>
          <cell r="I8177"/>
          <cell r="J8177"/>
          <cell r="K8177"/>
          <cell r="L8177"/>
          <cell r="M8177" t="str">
            <v/>
          </cell>
          <cell r="N8177"/>
          <cell r="O8177"/>
          <cell r="P8177"/>
          <cell r="Q8177" t="str">
            <v/>
          </cell>
          <cell r="R8177"/>
          <cell r="S8177" t="str">
            <v/>
          </cell>
          <cell r="T8177"/>
          <cell r="U8177"/>
          <cell r="V8177" t="str">
            <v/>
          </cell>
        </row>
        <row r="8178">
          <cell r="A8178"/>
          <cell r="B8178" t="str">
            <v/>
          </cell>
          <cell r="C8178"/>
          <cell r="D8178" t="str">
            <v/>
          </cell>
          <cell r="E8178" t="str">
            <v/>
          </cell>
          <cell r="F8178" t="str">
            <v/>
          </cell>
          <cell r="G8178" t="str">
            <v/>
          </cell>
          <cell r="H8178" t="str">
            <v/>
          </cell>
          <cell r="I8178"/>
          <cell r="J8178"/>
          <cell r="K8178"/>
          <cell r="L8178"/>
          <cell r="M8178" t="str">
            <v/>
          </cell>
          <cell r="N8178"/>
          <cell r="O8178"/>
          <cell r="P8178"/>
          <cell r="Q8178" t="str">
            <v/>
          </cell>
          <cell r="R8178"/>
          <cell r="S8178" t="str">
            <v/>
          </cell>
          <cell r="T8178"/>
          <cell r="U8178"/>
          <cell r="V8178" t="str">
            <v/>
          </cell>
        </row>
        <row r="8179">
          <cell r="A8179"/>
          <cell r="B8179" t="str">
            <v/>
          </cell>
          <cell r="C8179"/>
          <cell r="D8179" t="str">
            <v/>
          </cell>
          <cell r="E8179" t="str">
            <v/>
          </cell>
          <cell r="F8179" t="str">
            <v/>
          </cell>
          <cell r="G8179" t="str">
            <v/>
          </cell>
          <cell r="H8179" t="str">
            <v/>
          </cell>
          <cell r="I8179"/>
          <cell r="J8179"/>
          <cell r="K8179"/>
          <cell r="L8179"/>
          <cell r="M8179" t="str">
            <v/>
          </cell>
          <cell r="N8179"/>
          <cell r="O8179"/>
          <cell r="P8179"/>
          <cell r="Q8179" t="str">
            <v/>
          </cell>
          <cell r="R8179"/>
          <cell r="S8179" t="str">
            <v/>
          </cell>
          <cell r="T8179"/>
          <cell r="U8179"/>
          <cell r="V8179" t="str">
            <v/>
          </cell>
        </row>
        <row r="8180">
          <cell r="A8180"/>
          <cell r="B8180" t="str">
            <v/>
          </cell>
          <cell r="C8180"/>
          <cell r="D8180" t="str">
            <v/>
          </cell>
          <cell r="E8180" t="str">
            <v/>
          </cell>
          <cell r="F8180" t="str">
            <v/>
          </cell>
          <cell r="G8180" t="str">
            <v/>
          </cell>
          <cell r="H8180" t="str">
            <v/>
          </cell>
          <cell r="I8180"/>
          <cell r="J8180"/>
          <cell r="K8180"/>
          <cell r="L8180"/>
          <cell r="M8180" t="str">
            <v/>
          </cell>
          <cell r="N8180"/>
          <cell r="O8180"/>
          <cell r="P8180"/>
          <cell r="Q8180" t="str">
            <v/>
          </cell>
          <cell r="R8180"/>
          <cell r="S8180" t="str">
            <v/>
          </cell>
          <cell r="T8180"/>
          <cell r="U8180"/>
          <cell r="V8180" t="str">
            <v/>
          </cell>
        </row>
        <row r="8181">
          <cell r="A8181"/>
          <cell r="B8181" t="str">
            <v/>
          </cell>
          <cell r="C8181"/>
          <cell r="D8181" t="str">
            <v/>
          </cell>
          <cell r="E8181" t="str">
            <v/>
          </cell>
          <cell r="F8181" t="str">
            <v/>
          </cell>
          <cell r="G8181" t="str">
            <v/>
          </cell>
          <cell r="H8181" t="str">
            <v/>
          </cell>
          <cell r="I8181"/>
          <cell r="J8181"/>
          <cell r="K8181"/>
          <cell r="L8181"/>
          <cell r="M8181" t="str">
            <v/>
          </cell>
          <cell r="N8181"/>
          <cell r="O8181"/>
          <cell r="P8181"/>
          <cell r="Q8181" t="str">
            <v/>
          </cell>
          <cell r="R8181"/>
          <cell r="S8181" t="str">
            <v/>
          </cell>
          <cell r="T8181"/>
          <cell r="U8181"/>
          <cell r="V8181" t="str">
            <v/>
          </cell>
        </row>
        <row r="8182">
          <cell r="A8182"/>
          <cell r="B8182" t="str">
            <v/>
          </cell>
          <cell r="C8182"/>
          <cell r="D8182" t="str">
            <v/>
          </cell>
          <cell r="E8182" t="str">
            <v/>
          </cell>
          <cell r="F8182" t="str">
            <v/>
          </cell>
          <cell r="G8182" t="str">
            <v/>
          </cell>
          <cell r="H8182" t="str">
            <v/>
          </cell>
          <cell r="I8182"/>
          <cell r="J8182"/>
          <cell r="K8182"/>
          <cell r="L8182"/>
          <cell r="M8182" t="str">
            <v/>
          </cell>
          <cell r="N8182"/>
          <cell r="O8182"/>
          <cell r="P8182"/>
          <cell r="Q8182" t="str">
            <v/>
          </cell>
          <cell r="R8182"/>
          <cell r="S8182" t="str">
            <v/>
          </cell>
          <cell r="T8182"/>
          <cell r="U8182"/>
          <cell r="V8182" t="str">
            <v/>
          </cell>
        </row>
        <row r="8183">
          <cell r="A8183"/>
          <cell r="B8183" t="str">
            <v/>
          </cell>
          <cell r="C8183"/>
          <cell r="D8183" t="str">
            <v/>
          </cell>
          <cell r="E8183" t="str">
            <v/>
          </cell>
          <cell r="F8183" t="str">
            <v/>
          </cell>
          <cell r="G8183" t="str">
            <v/>
          </cell>
          <cell r="H8183" t="str">
            <v/>
          </cell>
          <cell r="I8183"/>
          <cell r="J8183"/>
          <cell r="K8183"/>
          <cell r="L8183"/>
          <cell r="M8183" t="str">
            <v/>
          </cell>
          <cell r="N8183"/>
          <cell r="O8183"/>
          <cell r="P8183"/>
          <cell r="Q8183" t="str">
            <v/>
          </cell>
          <cell r="R8183"/>
          <cell r="S8183" t="str">
            <v/>
          </cell>
          <cell r="T8183"/>
          <cell r="U8183"/>
          <cell r="V8183" t="str">
            <v/>
          </cell>
        </row>
        <row r="8184">
          <cell r="A8184"/>
          <cell r="B8184" t="str">
            <v/>
          </cell>
          <cell r="C8184"/>
          <cell r="D8184" t="str">
            <v/>
          </cell>
          <cell r="E8184" t="str">
            <v/>
          </cell>
          <cell r="F8184" t="str">
            <v/>
          </cell>
          <cell r="G8184" t="str">
            <v/>
          </cell>
          <cell r="H8184" t="str">
            <v/>
          </cell>
          <cell r="I8184"/>
          <cell r="J8184"/>
          <cell r="K8184"/>
          <cell r="L8184"/>
          <cell r="M8184" t="str">
            <v/>
          </cell>
          <cell r="N8184"/>
          <cell r="O8184"/>
          <cell r="P8184"/>
          <cell r="Q8184" t="str">
            <v/>
          </cell>
          <cell r="R8184"/>
          <cell r="S8184" t="str">
            <v/>
          </cell>
          <cell r="T8184"/>
          <cell r="U8184"/>
          <cell r="V8184" t="str">
            <v/>
          </cell>
        </row>
        <row r="8185">
          <cell r="A8185"/>
          <cell r="B8185" t="str">
            <v/>
          </cell>
          <cell r="C8185"/>
          <cell r="D8185" t="str">
            <v/>
          </cell>
          <cell r="E8185" t="str">
            <v/>
          </cell>
          <cell r="F8185" t="str">
            <v/>
          </cell>
          <cell r="G8185" t="str">
            <v/>
          </cell>
          <cell r="H8185" t="str">
            <v/>
          </cell>
          <cell r="I8185"/>
          <cell r="J8185"/>
          <cell r="K8185"/>
          <cell r="L8185"/>
          <cell r="M8185" t="str">
            <v/>
          </cell>
          <cell r="N8185"/>
          <cell r="O8185"/>
          <cell r="P8185"/>
          <cell r="Q8185" t="str">
            <v/>
          </cell>
          <cell r="R8185"/>
          <cell r="S8185" t="str">
            <v/>
          </cell>
          <cell r="T8185"/>
          <cell r="U8185"/>
          <cell r="V8185" t="str">
            <v/>
          </cell>
        </row>
        <row r="8186">
          <cell r="A8186"/>
          <cell r="B8186" t="str">
            <v/>
          </cell>
          <cell r="C8186"/>
          <cell r="D8186" t="str">
            <v/>
          </cell>
          <cell r="E8186" t="str">
            <v/>
          </cell>
          <cell r="F8186" t="str">
            <v/>
          </cell>
          <cell r="G8186" t="str">
            <v/>
          </cell>
          <cell r="H8186" t="str">
            <v/>
          </cell>
          <cell r="I8186"/>
          <cell r="J8186"/>
          <cell r="K8186"/>
          <cell r="L8186"/>
          <cell r="M8186" t="str">
            <v/>
          </cell>
          <cell r="N8186"/>
          <cell r="O8186"/>
          <cell r="P8186"/>
          <cell r="Q8186" t="str">
            <v/>
          </cell>
          <cell r="R8186"/>
          <cell r="S8186" t="str">
            <v/>
          </cell>
          <cell r="T8186"/>
          <cell r="U8186"/>
          <cell r="V8186" t="str">
            <v/>
          </cell>
        </row>
        <row r="8187">
          <cell r="A8187"/>
          <cell r="B8187" t="str">
            <v/>
          </cell>
          <cell r="C8187"/>
          <cell r="D8187" t="str">
            <v/>
          </cell>
          <cell r="E8187" t="str">
            <v/>
          </cell>
          <cell r="F8187" t="str">
            <v/>
          </cell>
          <cell r="G8187" t="str">
            <v/>
          </cell>
          <cell r="H8187" t="str">
            <v/>
          </cell>
          <cell r="I8187"/>
          <cell r="J8187"/>
          <cell r="K8187"/>
          <cell r="L8187"/>
          <cell r="M8187" t="str">
            <v/>
          </cell>
          <cell r="N8187"/>
          <cell r="O8187"/>
          <cell r="P8187"/>
          <cell r="Q8187" t="str">
            <v/>
          </cell>
          <cell r="R8187"/>
          <cell r="S8187" t="str">
            <v/>
          </cell>
          <cell r="T8187"/>
          <cell r="U8187"/>
          <cell r="V8187" t="str">
            <v/>
          </cell>
        </row>
        <row r="8188">
          <cell r="A8188"/>
          <cell r="B8188" t="str">
            <v/>
          </cell>
          <cell r="C8188"/>
          <cell r="D8188" t="str">
            <v/>
          </cell>
          <cell r="E8188" t="str">
            <v/>
          </cell>
          <cell r="F8188" t="str">
            <v/>
          </cell>
          <cell r="G8188" t="str">
            <v/>
          </cell>
          <cell r="H8188" t="str">
            <v/>
          </cell>
          <cell r="I8188"/>
          <cell r="J8188"/>
          <cell r="K8188"/>
          <cell r="L8188"/>
          <cell r="M8188" t="str">
            <v/>
          </cell>
          <cell r="N8188"/>
          <cell r="O8188"/>
          <cell r="P8188"/>
          <cell r="Q8188" t="str">
            <v/>
          </cell>
          <cell r="R8188"/>
          <cell r="S8188" t="str">
            <v/>
          </cell>
          <cell r="T8188"/>
          <cell r="U8188"/>
          <cell r="V8188" t="str">
            <v/>
          </cell>
        </row>
        <row r="8189">
          <cell r="A8189"/>
          <cell r="B8189" t="str">
            <v/>
          </cell>
          <cell r="C8189"/>
          <cell r="D8189" t="str">
            <v/>
          </cell>
          <cell r="E8189" t="str">
            <v/>
          </cell>
          <cell r="F8189" t="str">
            <v/>
          </cell>
          <cell r="G8189" t="str">
            <v/>
          </cell>
          <cell r="H8189" t="str">
            <v/>
          </cell>
          <cell r="I8189"/>
          <cell r="J8189"/>
          <cell r="K8189"/>
          <cell r="L8189"/>
          <cell r="M8189" t="str">
            <v/>
          </cell>
          <cell r="N8189"/>
          <cell r="O8189"/>
          <cell r="P8189"/>
          <cell r="Q8189" t="str">
            <v/>
          </cell>
          <cell r="R8189"/>
          <cell r="S8189" t="str">
            <v/>
          </cell>
          <cell r="T8189"/>
          <cell r="U8189"/>
          <cell r="V8189" t="str">
            <v/>
          </cell>
        </row>
        <row r="8190">
          <cell r="A8190"/>
          <cell r="B8190" t="str">
            <v/>
          </cell>
          <cell r="C8190"/>
          <cell r="D8190" t="str">
            <v/>
          </cell>
          <cell r="E8190" t="str">
            <v/>
          </cell>
          <cell r="F8190" t="str">
            <v/>
          </cell>
          <cell r="G8190" t="str">
            <v/>
          </cell>
          <cell r="H8190" t="str">
            <v/>
          </cell>
          <cell r="I8190"/>
          <cell r="J8190"/>
          <cell r="K8190"/>
          <cell r="L8190"/>
          <cell r="M8190" t="str">
            <v/>
          </cell>
          <cell r="N8190"/>
          <cell r="O8190"/>
          <cell r="P8190"/>
          <cell r="Q8190" t="str">
            <v/>
          </cell>
          <cell r="R8190"/>
          <cell r="S8190" t="str">
            <v/>
          </cell>
          <cell r="T8190"/>
          <cell r="U8190"/>
          <cell r="V8190" t="str">
            <v/>
          </cell>
        </row>
        <row r="8191">
          <cell r="A8191"/>
          <cell r="B8191" t="str">
            <v/>
          </cell>
          <cell r="C8191"/>
          <cell r="D8191" t="str">
            <v/>
          </cell>
          <cell r="E8191" t="str">
            <v/>
          </cell>
          <cell r="F8191" t="str">
            <v/>
          </cell>
          <cell r="G8191" t="str">
            <v/>
          </cell>
          <cell r="H8191" t="str">
            <v/>
          </cell>
          <cell r="I8191"/>
          <cell r="J8191"/>
          <cell r="K8191"/>
          <cell r="L8191"/>
          <cell r="M8191" t="str">
            <v/>
          </cell>
          <cell r="N8191"/>
          <cell r="O8191"/>
          <cell r="P8191"/>
          <cell r="Q8191" t="str">
            <v/>
          </cell>
          <cell r="R8191"/>
          <cell r="S8191" t="str">
            <v/>
          </cell>
          <cell r="T8191"/>
          <cell r="U8191"/>
          <cell r="V8191" t="str">
            <v/>
          </cell>
        </row>
        <row r="8192">
          <cell r="A8192"/>
          <cell r="B8192" t="str">
            <v/>
          </cell>
          <cell r="C8192"/>
          <cell r="D8192" t="str">
            <v/>
          </cell>
          <cell r="E8192" t="str">
            <v/>
          </cell>
          <cell r="F8192" t="str">
            <v/>
          </cell>
          <cell r="G8192" t="str">
            <v/>
          </cell>
          <cell r="H8192" t="str">
            <v/>
          </cell>
          <cell r="I8192"/>
          <cell r="J8192"/>
          <cell r="K8192"/>
          <cell r="L8192"/>
          <cell r="M8192" t="str">
            <v/>
          </cell>
          <cell r="N8192"/>
          <cell r="O8192"/>
          <cell r="P8192"/>
          <cell r="Q8192" t="str">
            <v/>
          </cell>
          <cell r="R8192"/>
          <cell r="S8192" t="str">
            <v/>
          </cell>
          <cell r="T8192"/>
          <cell r="U8192"/>
          <cell r="V8192" t="str">
            <v/>
          </cell>
        </row>
        <row r="8193">
          <cell r="A8193"/>
          <cell r="B8193" t="str">
            <v/>
          </cell>
          <cell r="C8193"/>
          <cell r="D8193" t="str">
            <v/>
          </cell>
          <cell r="E8193" t="str">
            <v/>
          </cell>
          <cell r="F8193" t="str">
            <v/>
          </cell>
          <cell r="G8193" t="str">
            <v/>
          </cell>
          <cell r="H8193" t="str">
            <v/>
          </cell>
          <cell r="I8193"/>
          <cell r="J8193"/>
          <cell r="K8193"/>
          <cell r="L8193"/>
          <cell r="M8193" t="str">
            <v/>
          </cell>
          <cell r="N8193"/>
          <cell r="O8193"/>
          <cell r="P8193"/>
          <cell r="Q8193" t="str">
            <v/>
          </cell>
          <cell r="R8193"/>
          <cell r="S8193" t="str">
            <v/>
          </cell>
          <cell r="T8193"/>
          <cell r="U8193"/>
          <cell r="V8193" t="str">
            <v/>
          </cell>
        </row>
        <row r="8194">
          <cell r="A8194"/>
          <cell r="B8194" t="str">
            <v/>
          </cell>
          <cell r="C8194"/>
          <cell r="D8194" t="str">
            <v/>
          </cell>
          <cell r="E8194" t="str">
            <v/>
          </cell>
          <cell r="F8194" t="str">
            <v/>
          </cell>
          <cell r="G8194" t="str">
            <v/>
          </cell>
          <cell r="H8194" t="str">
            <v/>
          </cell>
          <cell r="I8194"/>
          <cell r="J8194"/>
          <cell r="K8194"/>
          <cell r="L8194"/>
          <cell r="M8194" t="str">
            <v/>
          </cell>
          <cell r="N8194"/>
          <cell r="O8194"/>
          <cell r="P8194"/>
          <cell r="Q8194" t="str">
            <v/>
          </cell>
          <cell r="R8194"/>
          <cell r="S8194" t="str">
            <v/>
          </cell>
          <cell r="T8194"/>
          <cell r="U8194"/>
          <cell r="V8194" t="str">
            <v/>
          </cell>
        </row>
        <row r="8195">
          <cell r="A8195"/>
          <cell r="B8195" t="str">
            <v/>
          </cell>
          <cell r="C8195"/>
          <cell r="D8195" t="str">
            <v/>
          </cell>
          <cell r="E8195" t="str">
            <v/>
          </cell>
          <cell r="F8195" t="str">
            <v/>
          </cell>
          <cell r="G8195" t="str">
            <v/>
          </cell>
          <cell r="H8195" t="str">
            <v/>
          </cell>
          <cell r="I8195"/>
          <cell r="J8195"/>
          <cell r="K8195"/>
          <cell r="L8195"/>
          <cell r="M8195" t="str">
            <v/>
          </cell>
          <cell r="N8195"/>
          <cell r="O8195"/>
          <cell r="P8195"/>
          <cell r="Q8195" t="str">
            <v/>
          </cell>
          <cell r="R8195"/>
          <cell r="S8195" t="str">
            <v/>
          </cell>
          <cell r="T8195"/>
          <cell r="U8195"/>
          <cell r="V8195" t="str">
            <v/>
          </cell>
        </row>
        <row r="8196">
          <cell r="A8196"/>
          <cell r="B8196" t="str">
            <v/>
          </cell>
          <cell r="C8196"/>
          <cell r="D8196" t="str">
            <v/>
          </cell>
          <cell r="E8196" t="str">
            <v/>
          </cell>
          <cell r="F8196" t="str">
            <v/>
          </cell>
          <cell r="G8196" t="str">
            <v/>
          </cell>
          <cell r="H8196" t="str">
            <v/>
          </cell>
          <cell r="I8196"/>
          <cell r="J8196"/>
          <cell r="K8196"/>
          <cell r="L8196"/>
          <cell r="M8196" t="str">
            <v/>
          </cell>
          <cell r="N8196"/>
          <cell r="O8196"/>
          <cell r="P8196"/>
          <cell r="Q8196" t="str">
            <v/>
          </cell>
          <cell r="R8196"/>
          <cell r="S8196" t="str">
            <v/>
          </cell>
          <cell r="T8196"/>
          <cell r="U8196"/>
          <cell r="V8196" t="str">
            <v/>
          </cell>
        </row>
        <row r="8197">
          <cell r="A8197"/>
          <cell r="B8197" t="str">
            <v/>
          </cell>
          <cell r="C8197"/>
          <cell r="D8197" t="str">
            <v/>
          </cell>
          <cell r="E8197" t="str">
            <v/>
          </cell>
          <cell r="F8197" t="str">
            <v/>
          </cell>
          <cell r="G8197" t="str">
            <v/>
          </cell>
          <cell r="H8197" t="str">
            <v/>
          </cell>
          <cell r="I8197"/>
          <cell r="J8197"/>
          <cell r="K8197"/>
          <cell r="L8197"/>
          <cell r="M8197" t="str">
            <v/>
          </cell>
          <cell r="N8197"/>
          <cell r="O8197"/>
          <cell r="P8197"/>
          <cell r="Q8197" t="str">
            <v/>
          </cell>
          <cell r="R8197"/>
          <cell r="S8197" t="str">
            <v/>
          </cell>
          <cell r="T8197"/>
          <cell r="U8197"/>
          <cell r="V8197" t="str">
            <v/>
          </cell>
        </row>
        <row r="8198">
          <cell r="A8198"/>
          <cell r="B8198" t="str">
            <v/>
          </cell>
          <cell r="C8198"/>
          <cell r="D8198" t="str">
            <v/>
          </cell>
          <cell r="E8198" t="str">
            <v/>
          </cell>
          <cell r="F8198" t="str">
            <v/>
          </cell>
          <cell r="G8198" t="str">
            <v/>
          </cell>
          <cell r="H8198" t="str">
            <v/>
          </cell>
          <cell r="I8198"/>
          <cell r="J8198"/>
          <cell r="K8198"/>
          <cell r="L8198"/>
          <cell r="M8198" t="str">
            <v/>
          </cell>
          <cell r="N8198"/>
          <cell r="O8198"/>
          <cell r="P8198"/>
          <cell r="Q8198" t="str">
            <v/>
          </cell>
          <cell r="R8198"/>
          <cell r="S8198" t="str">
            <v/>
          </cell>
          <cell r="T8198"/>
          <cell r="U8198"/>
          <cell r="V8198" t="str">
            <v/>
          </cell>
        </row>
        <row r="8199">
          <cell r="A8199"/>
          <cell r="B8199" t="str">
            <v/>
          </cell>
          <cell r="C8199"/>
          <cell r="D8199" t="str">
            <v/>
          </cell>
          <cell r="E8199" t="str">
            <v/>
          </cell>
          <cell r="F8199" t="str">
            <v/>
          </cell>
          <cell r="G8199" t="str">
            <v/>
          </cell>
          <cell r="H8199" t="str">
            <v/>
          </cell>
          <cell r="I8199"/>
          <cell r="J8199"/>
          <cell r="K8199"/>
          <cell r="L8199"/>
          <cell r="M8199" t="str">
            <v/>
          </cell>
          <cell r="N8199"/>
          <cell r="O8199"/>
          <cell r="P8199"/>
          <cell r="Q8199" t="str">
            <v/>
          </cell>
          <cell r="R8199"/>
          <cell r="S8199" t="str">
            <v/>
          </cell>
          <cell r="T8199"/>
          <cell r="U8199"/>
          <cell r="V8199" t="str">
            <v/>
          </cell>
        </row>
        <row r="8200">
          <cell r="A8200"/>
          <cell r="B8200" t="str">
            <v/>
          </cell>
          <cell r="C8200"/>
          <cell r="D8200" t="str">
            <v/>
          </cell>
          <cell r="E8200" t="str">
            <v/>
          </cell>
          <cell r="F8200" t="str">
            <v/>
          </cell>
          <cell r="G8200" t="str">
            <v/>
          </cell>
          <cell r="H8200" t="str">
            <v/>
          </cell>
          <cell r="I8200"/>
          <cell r="J8200"/>
          <cell r="K8200"/>
          <cell r="L8200"/>
          <cell r="M8200" t="str">
            <v/>
          </cell>
          <cell r="N8200"/>
          <cell r="O8200"/>
          <cell r="P8200"/>
          <cell r="Q8200" t="str">
            <v/>
          </cell>
          <cell r="R8200"/>
          <cell r="S8200" t="str">
            <v/>
          </cell>
          <cell r="T8200"/>
          <cell r="U8200"/>
          <cell r="V8200" t="str">
            <v/>
          </cell>
        </row>
        <row r="8201">
          <cell r="A8201"/>
          <cell r="B8201" t="str">
            <v/>
          </cell>
          <cell r="C8201"/>
          <cell r="D8201" t="str">
            <v/>
          </cell>
          <cell r="E8201" t="str">
            <v/>
          </cell>
          <cell r="F8201" t="str">
            <v/>
          </cell>
          <cell r="G8201" t="str">
            <v/>
          </cell>
          <cell r="H8201" t="str">
            <v/>
          </cell>
          <cell r="I8201"/>
          <cell r="J8201"/>
          <cell r="K8201"/>
          <cell r="L8201"/>
          <cell r="M8201" t="str">
            <v/>
          </cell>
          <cell r="N8201"/>
          <cell r="O8201"/>
          <cell r="P8201"/>
          <cell r="Q8201" t="str">
            <v/>
          </cell>
          <cell r="R8201"/>
          <cell r="S8201" t="str">
            <v/>
          </cell>
          <cell r="T8201"/>
          <cell r="U8201"/>
          <cell r="V8201" t="str">
            <v/>
          </cell>
        </row>
        <row r="8202">
          <cell r="A8202"/>
          <cell r="B8202" t="str">
            <v/>
          </cell>
          <cell r="C8202"/>
          <cell r="D8202" t="str">
            <v/>
          </cell>
          <cell r="E8202" t="str">
            <v/>
          </cell>
          <cell r="F8202" t="str">
            <v/>
          </cell>
          <cell r="G8202" t="str">
            <v/>
          </cell>
          <cell r="H8202" t="str">
            <v/>
          </cell>
          <cell r="I8202"/>
          <cell r="J8202"/>
          <cell r="K8202"/>
          <cell r="L8202"/>
          <cell r="M8202" t="str">
            <v/>
          </cell>
          <cell r="N8202"/>
          <cell r="O8202"/>
          <cell r="P8202"/>
          <cell r="Q8202" t="str">
            <v/>
          </cell>
          <cell r="R8202"/>
          <cell r="S8202" t="str">
            <v/>
          </cell>
          <cell r="T8202"/>
          <cell r="U8202"/>
          <cell r="V8202" t="str">
            <v/>
          </cell>
        </row>
        <row r="8203">
          <cell r="A8203"/>
          <cell r="B8203" t="str">
            <v/>
          </cell>
          <cell r="C8203"/>
          <cell r="D8203" t="str">
            <v/>
          </cell>
          <cell r="E8203" t="str">
            <v/>
          </cell>
          <cell r="F8203" t="str">
            <v/>
          </cell>
          <cell r="G8203" t="str">
            <v/>
          </cell>
          <cell r="H8203" t="str">
            <v/>
          </cell>
          <cell r="I8203"/>
          <cell r="J8203"/>
          <cell r="K8203"/>
          <cell r="L8203"/>
          <cell r="M8203" t="str">
            <v/>
          </cell>
          <cell r="N8203"/>
          <cell r="O8203"/>
          <cell r="P8203"/>
          <cell r="Q8203" t="str">
            <v/>
          </cell>
          <cell r="R8203"/>
          <cell r="S8203" t="str">
            <v/>
          </cell>
          <cell r="T8203"/>
          <cell r="U8203"/>
          <cell r="V8203" t="str">
            <v/>
          </cell>
        </row>
        <row r="8204">
          <cell r="A8204"/>
          <cell r="B8204" t="str">
            <v/>
          </cell>
          <cell r="C8204"/>
          <cell r="D8204" t="str">
            <v/>
          </cell>
          <cell r="E8204" t="str">
            <v/>
          </cell>
          <cell r="F8204" t="str">
            <v/>
          </cell>
          <cell r="G8204" t="str">
            <v/>
          </cell>
          <cell r="H8204" t="str">
            <v/>
          </cell>
          <cell r="I8204"/>
          <cell r="J8204"/>
          <cell r="K8204"/>
          <cell r="L8204"/>
          <cell r="M8204" t="str">
            <v/>
          </cell>
          <cell r="N8204"/>
          <cell r="O8204"/>
          <cell r="P8204"/>
          <cell r="Q8204" t="str">
            <v/>
          </cell>
          <cell r="R8204"/>
          <cell r="S8204" t="str">
            <v/>
          </cell>
          <cell r="T8204"/>
          <cell r="U8204"/>
          <cell r="V8204" t="str">
            <v/>
          </cell>
        </row>
        <row r="8205">
          <cell r="A8205"/>
          <cell r="B8205" t="str">
            <v/>
          </cell>
          <cell r="C8205"/>
          <cell r="D8205" t="str">
            <v/>
          </cell>
          <cell r="E8205" t="str">
            <v/>
          </cell>
          <cell r="F8205" t="str">
            <v/>
          </cell>
          <cell r="G8205" t="str">
            <v/>
          </cell>
          <cell r="H8205" t="str">
            <v/>
          </cell>
          <cell r="I8205"/>
          <cell r="J8205"/>
          <cell r="K8205"/>
          <cell r="L8205"/>
          <cell r="M8205" t="str">
            <v/>
          </cell>
          <cell r="N8205"/>
          <cell r="O8205"/>
          <cell r="P8205"/>
          <cell r="Q8205" t="str">
            <v/>
          </cell>
          <cell r="R8205"/>
          <cell r="S8205" t="str">
            <v/>
          </cell>
          <cell r="T8205"/>
          <cell r="U8205"/>
          <cell r="V8205" t="str">
            <v/>
          </cell>
        </row>
        <row r="8206">
          <cell r="A8206"/>
          <cell r="B8206" t="str">
            <v/>
          </cell>
          <cell r="C8206"/>
          <cell r="D8206" t="str">
            <v/>
          </cell>
          <cell r="E8206" t="str">
            <v/>
          </cell>
          <cell r="F8206" t="str">
            <v/>
          </cell>
          <cell r="G8206" t="str">
            <v/>
          </cell>
          <cell r="H8206" t="str">
            <v/>
          </cell>
          <cell r="I8206"/>
          <cell r="J8206"/>
          <cell r="K8206"/>
          <cell r="L8206"/>
          <cell r="M8206" t="str">
            <v/>
          </cell>
          <cell r="N8206"/>
          <cell r="O8206"/>
          <cell r="P8206"/>
          <cell r="Q8206" t="str">
            <v/>
          </cell>
          <cell r="R8206"/>
          <cell r="S8206" t="str">
            <v/>
          </cell>
          <cell r="T8206"/>
          <cell r="U8206"/>
          <cell r="V8206" t="str">
            <v/>
          </cell>
        </row>
        <row r="8207">
          <cell r="A8207"/>
          <cell r="B8207" t="str">
            <v/>
          </cell>
          <cell r="C8207"/>
          <cell r="D8207" t="str">
            <v/>
          </cell>
          <cell r="E8207" t="str">
            <v/>
          </cell>
          <cell r="F8207" t="str">
            <v/>
          </cell>
          <cell r="G8207" t="str">
            <v/>
          </cell>
          <cell r="H8207" t="str">
            <v/>
          </cell>
          <cell r="I8207"/>
          <cell r="J8207"/>
          <cell r="K8207"/>
          <cell r="L8207"/>
          <cell r="M8207" t="str">
            <v/>
          </cell>
          <cell r="N8207"/>
          <cell r="O8207"/>
          <cell r="P8207"/>
          <cell r="Q8207" t="str">
            <v/>
          </cell>
          <cell r="R8207"/>
          <cell r="S8207" t="str">
            <v/>
          </cell>
          <cell r="T8207"/>
          <cell r="U8207"/>
          <cell r="V8207" t="str">
            <v/>
          </cell>
        </row>
        <row r="8208">
          <cell r="A8208"/>
          <cell r="B8208" t="str">
            <v/>
          </cell>
          <cell r="C8208"/>
          <cell r="D8208" t="str">
            <v/>
          </cell>
          <cell r="E8208" t="str">
            <v/>
          </cell>
          <cell r="F8208" t="str">
            <v/>
          </cell>
          <cell r="G8208" t="str">
            <v/>
          </cell>
          <cell r="H8208" t="str">
            <v/>
          </cell>
          <cell r="I8208"/>
          <cell r="J8208"/>
          <cell r="K8208"/>
          <cell r="L8208"/>
          <cell r="M8208" t="str">
            <v/>
          </cell>
          <cell r="N8208"/>
          <cell r="O8208"/>
          <cell r="P8208"/>
          <cell r="Q8208" t="str">
            <v/>
          </cell>
          <cell r="R8208"/>
          <cell r="S8208" t="str">
            <v/>
          </cell>
          <cell r="T8208"/>
          <cell r="U8208"/>
          <cell r="V8208" t="str">
            <v/>
          </cell>
        </row>
        <row r="8209">
          <cell r="A8209"/>
          <cell r="B8209" t="str">
            <v/>
          </cell>
          <cell r="C8209"/>
          <cell r="D8209" t="str">
            <v/>
          </cell>
          <cell r="E8209" t="str">
            <v/>
          </cell>
          <cell r="F8209" t="str">
            <v/>
          </cell>
          <cell r="G8209" t="str">
            <v/>
          </cell>
          <cell r="H8209" t="str">
            <v/>
          </cell>
          <cell r="I8209"/>
          <cell r="J8209"/>
          <cell r="K8209"/>
          <cell r="L8209"/>
          <cell r="M8209" t="str">
            <v/>
          </cell>
          <cell r="N8209"/>
          <cell r="O8209"/>
          <cell r="P8209"/>
          <cell r="Q8209" t="str">
            <v/>
          </cell>
          <cell r="R8209"/>
          <cell r="S8209" t="str">
            <v/>
          </cell>
          <cell r="T8209"/>
          <cell r="U8209"/>
          <cell r="V8209" t="str">
            <v/>
          </cell>
        </row>
        <row r="8210">
          <cell r="A8210"/>
          <cell r="B8210" t="str">
            <v/>
          </cell>
          <cell r="C8210"/>
          <cell r="D8210" t="str">
            <v/>
          </cell>
          <cell r="E8210" t="str">
            <v/>
          </cell>
          <cell r="F8210" t="str">
            <v/>
          </cell>
          <cell r="G8210" t="str">
            <v/>
          </cell>
          <cell r="H8210" t="str">
            <v/>
          </cell>
          <cell r="I8210"/>
          <cell r="J8210"/>
          <cell r="K8210"/>
          <cell r="L8210"/>
          <cell r="M8210" t="str">
            <v/>
          </cell>
          <cell r="N8210"/>
          <cell r="O8210"/>
          <cell r="P8210"/>
          <cell r="Q8210" t="str">
            <v/>
          </cell>
          <cell r="R8210"/>
          <cell r="S8210" t="str">
            <v/>
          </cell>
          <cell r="T8210"/>
          <cell r="U8210"/>
          <cell r="V8210" t="str">
            <v/>
          </cell>
        </row>
        <row r="8211">
          <cell r="A8211"/>
          <cell r="B8211" t="str">
            <v/>
          </cell>
          <cell r="C8211"/>
          <cell r="D8211" t="str">
            <v/>
          </cell>
          <cell r="E8211" t="str">
            <v/>
          </cell>
          <cell r="F8211" t="str">
            <v/>
          </cell>
          <cell r="G8211" t="str">
            <v/>
          </cell>
          <cell r="H8211" t="str">
            <v/>
          </cell>
          <cell r="I8211"/>
          <cell r="J8211"/>
          <cell r="K8211"/>
          <cell r="L8211"/>
          <cell r="M8211" t="str">
            <v/>
          </cell>
          <cell r="N8211"/>
          <cell r="O8211"/>
          <cell r="P8211"/>
          <cell r="Q8211" t="str">
            <v/>
          </cell>
          <cell r="R8211"/>
          <cell r="S8211" t="str">
            <v/>
          </cell>
          <cell r="T8211"/>
          <cell r="U8211"/>
          <cell r="V8211" t="str">
            <v/>
          </cell>
        </row>
        <row r="8212">
          <cell r="A8212"/>
          <cell r="B8212" t="str">
            <v/>
          </cell>
          <cell r="C8212"/>
          <cell r="D8212" t="str">
            <v/>
          </cell>
          <cell r="E8212" t="str">
            <v/>
          </cell>
          <cell r="F8212" t="str">
            <v/>
          </cell>
          <cell r="G8212" t="str">
            <v/>
          </cell>
          <cell r="H8212" t="str">
            <v/>
          </cell>
          <cell r="I8212"/>
          <cell r="J8212"/>
          <cell r="K8212"/>
          <cell r="L8212"/>
          <cell r="M8212" t="str">
            <v/>
          </cell>
          <cell r="N8212"/>
          <cell r="O8212"/>
          <cell r="P8212"/>
          <cell r="Q8212" t="str">
            <v/>
          </cell>
          <cell r="R8212"/>
          <cell r="S8212" t="str">
            <v/>
          </cell>
          <cell r="T8212"/>
          <cell r="U8212"/>
          <cell r="V8212" t="str">
            <v/>
          </cell>
        </row>
        <row r="8213">
          <cell r="A8213"/>
          <cell r="B8213" t="str">
            <v/>
          </cell>
          <cell r="C8213"/>
          <cell r="D8213" t="str">
            <v/>
          </cell>
          <cell r="E8213" t="str">
            <v/>
          </cell>
          <cell r="F8213" t="str">
            <v/>
          </cell>
          <cell r="G8213" t="str">
            <v/>
          </cell>
          <cell r="H8213" t="str">
            <v/>
          </cell>
          <cell r="I8213"/>
          <cell r="J8213"/>
          <cell r="K8213"/>
          <cell r="L8213"/>
          <cell r="M8213" t="str">
            <v/>
          </cell>
          <cell r="N8213"/>
          <cell r="O8213"/>
          <cell r="P8213"/>
          <cell r="Q8213" t="str">
            <v/>
          </cell>
          <cell r="R8213"/>
          <cell r="S8213" t="str">
            <v/>
          </cell>
          <cell r="T8213"/>
          <cell r="U8213"/>
          <cell r="V8213" t="str">
            <v/>
          </cell>
        </row>
        <row r="8214">
          <cell r="A8214"/>
          <cell r="B8214" t="str">
            <v/>
          </cell>
          <cell r="C8214"/>
          <cell r="D8214" t="str">
            <v/>
          </cell>
          <cell r="E8214" t="str">
            <v/>
          </cell>
          <cell r="F8214" t="str">
            <v/>
          </cell>
          <cell r="G8214" t="str">
            <v/>
          </cell>
          <cell r="H8214" t="str">
            <v/>
          </cell>
          <cell r="I8214"/>
          <cell r="J8214"/>
          <cell r="K8214"/>
          <cell r="L8214"/>
          <cell r="M8214" t="str">
            <v/>
          </cell>
          <cell r="N8214"/>
          <cell r="O8214"/>
          <cell r="P8214"/>
          <cell r="Q8214" t="str">
            <v/>
          </cell>
          <cell r="R8214"/>
          <cell r="S8214" t="str">
            <v/>
          </cell>
          <cell r="T8214"/>
          <cell r="U8214"/>
          <cell r="V8214" t="str">
            <v/>
          </cell>
        </row>
        <row r="8215">
          <cell r="A8215"/>
          <cell r="B8215" t="str">
            <v/>
          </cell>
          <cell r="C8215"/>
          <cell r="D8215" t="str">
            <v/>
          </cell>
          <cell r="E8215" t="str">
            <v/>
          </cell>
          <cell r="F8215" t="str">
            <v/>
          </cell>
          <cell r="G8215" t="str">
            <v/>
          </cell>
          <cell r="H8215" t="str">
            <v/>
          </cell>
          <cell r="I8215"/>
          <cell r="J8215"/>
          <cell r="K8215"/>
          <cell r="L8215"/>
          <cell r="M8215" t="str">
            <v/>
          </cell>
          <cell r="N8215"/>
          <cell r="O8215"/>
          <cell r="P8215"/>
          <cell r="Q8215" t="str">
            <v/>
          </cell>
          <cell r="R8215"/>
          <cell r="S8215" t="str">
            <v/>
          </cell>
          <cell r="T8215"/>
          <cell r="U8215"/>
          <cell r="V8215" t="str">
            <v/>
          </cell>
        </row>
        <row r="8216">
          <cell r="A8216"/>
          <cell r="B8216" t="str">
            <v/>
          </cell>
          <cell r="C8216"/>
          <cell r="D8216" t="str">
            <v/>
          </cell>
          <cell r="E8216" t="str">
            <v/>
          </cell>
          <cell r="F8216" t="str">
            <v/>
          </cell>
          <cell r="G8216" t="str">
            <v/>
          </cell>
          <cell r="H8216" t="str">
            <v/>
          </cell>
          <cell r="I8216"/>
          <cell r="J8216"/>
          <cell r="K8216"/>
          <cell r="L8216"/>
          <cell r="M8216" t="str">
            <v/>
          </cell>
          <cell r="N8216"/>
          <cell r="O8216"/>
          <cell r="P8216"/>
          <cell r="Q8216" t="str">
            <v/>
          </cell>
          <cell r="R8216"/>
          <cell r="S8216" t="str">
            <v/>
          </cell>
          <cell r="T8216"/>
          <cell r="U8216"/>
          <cell r="V8216" t="str">
            <v/>
          </cell>
        </row>
        <row r="8217">
          <cell r="A8217"/>
          <cell r="B8217" t="str">
            <v/>
          </cell>
          <cell r="C8217"/>
          <cell r="D8217" t="str">
            <v/>
          </cell>
          <cell r="E8217" t="str">
            <v/>
          </cell>
          <cell r="F8217" t="str">
            <v/>
          </cell>
          <cell r="G8217" t="str">
            <v/>
          </cell>
          <cell r="H8217" t="str">
            <v/>
          </cell>
          <cell r="I8217"/>
          <cell r="J8217"/>
          <cell r="K8217"/>
          <cell r="L8217"/>
          <cell r="M8217" t="str">
            <v/>
          </cell>
          <cell r="N8217"/>
          <cell r="O8217"/>
          <cell r="P8217"/>
          <cell r="Q8217" t="str">
            <v/>
          </cell>
          <cell r="R8217"/>
          <cell r="S8217" t="str">
            <v/>
          </cell>
          <cell r="T8217"/>
          <cell r="U8217"/>
          <cell r="V8217" t="str">
            <v/>
          </cell>
        </row>
        <row r="8218">
          <cell r="A8218"/>
          <cell r="B8218" t="str">
            <v/>
          </cell>
          <cell r="C8218"/>
          <cell r="D8218" t="str">
            <v/>
          </cell>
          <cell r="E8218" t="str">
            <v/>
          </cell>
          <cell r="F8218" t="str">
            <v/>
          </cell>
          <cell r="G8218" t="str">
            <v/>
          </cell>
          <cell r="H8218" t="str">
            <v/>
          </cell>
          <cell r="I8218"/>
          <cell r="J8218"/>
          <cell r="K8218"/>
          <cell r="L8218"/>
          <cell r="M8218" t="str">
            <v/>
          </cell>
          <cell r="N8218"/>
          <cell r="O8218"/>
          <cell r="P8218"/>
          <cell r="Q8218" t="str">
            <v/>
          </cell>
          <cell r="R8218"/>
          <cell r="S8218" t="str">
            <v/>
          </cell>
          <cell r="T8218"/>
          <cell r="U8218"/>
          <cell r="V8218" t="str">
            <v/>
          </cell>
        </row>
        <row r="8219">
          <cell r="A8219"/>
          <cell r="B8219" t="str">
            <v/>
          </cell>
          <cell r="C8219"/>
          <cell r="D8219" t="str">
            <v/>
          </cell>
          <cell r="E8219" t="str">
            <v/>
          </cell>
          <cell r="F8219" t="str">
            <v/>
          </cell>
          <cell r="G8219" t="str">
            <v/>
          </cell>
          <cell r="H8219" t="str">
            <v/>
          </cell>
          <cell r="I8219"/>
          <cell r="J8219"/>
          <cell r="K8219"/>
          <cell r="L8219"/>
          <cell r="M8219" t="str">
            <v/>
          </cell>
          <cell r="N8219"/>
          <cell r="O8219"/>
          <cell r="P8219"/>
          <cell r="Q8219" t="str">
            <v/>
          </cell>
          <cell r="R8219"/>
          <cell r="S8219" t="str">
            <v/>
          </cell>
          <cell r="T8219"/>
          <cell r="U8219"/>
          <cell r="V8219" t="str">
            <v/>
          </cell>
        </row>
        <row r="8220">
          <cell r="A8220"/>
          <cell r="B8220" t="str">
            <v/>
          </cell>
          <cell r="C8220"/>
          <cell r="D8220" t="str">
            <v/>
          </cell>
          <cell r="E8220" t="str">
            <v/>
          </cell>
          <cell r="F8220" t="str">
            <v/>
          </cell>
          <cell r="G8220" t="str">
            <v/>
          </cell>
          <cell r="H8220" t="str">
            <v/>
          </cell>
          <cell r="I8220"/>
          <cell r="J8220"/>
          <cell r="K8220"/>
          <cell r="L8220"/>
          <cell r="M8220" t="str">
            <v/>
          </cell>
          <cell r="N8220"/>
          <cell r="O8220"/>
          <cell r="P8220"/>
          <cell r="Q8220" t="str">
            <v/>
          </cell>
          <cell r="R8220"/>
          <cell r="S8220" t="str">
            <v/>
          </cell>
          <cell r="T8220"/>
          <cell r="U8220"/>
          <cell r="V8220" t="str">
            <v/>
          </cell>
        </row>
        <row r="8221">
          <cell r="A8221"/>
          <cell r="B8221" t="str">
            <v/>
          </cell>
          <cell r="C8221"/>
          <cell r="D8221" t="str">
            <v/>
          </cell>
          <cell r="E8221" t="str">
            <v/>
          </cell>
          <cell r="F8221" t="str">
            <v/>
          </cell>
          <cell r="G8221" t="str">
            <v/>
          </cell>
          <cell r="H8221" t="str">
            <v/>
          </cell>
          <cell r="I8221"/>
          <cell r="J8221"/>
          <cell r="K8221"/>
          <cell r="L8221"/>
          <cell r="M8221" t="str">
            <v/>
          </cell>
          <cell r="N8221"/>
          <cell r="O8221"/>
          <cell r="P8221"/>
          <cell r="Q8221" t="str">
            <v/>
          </cell>
          <cell r="R8221"/>
          <cell r="S8221" t="str">
            <v/>
          </cell>
          <cell r="T8221"/>
          <cell r="U8221"/>
          <cell r="V8221" t="str">
            <v/>
          </cell>
        </row>
        <row r="8222">
          <cell r="A8222"/>
          <cell r="B8222" t="str">
            <v/>
          </cell>
          <cell r="C8222"/>
          <cell r="D8222" t="str">
            <v/>
          </cell>
          <cell r="E8222" t="str">
            <v/>
          </cell>
          <cell r="F8222" t="str">
            <v/>
          </cell>
          <cell r="G8222" t="str">
            <v/>
          </cell>
          <cell r="H8222" t="str">
            <v/>
          </cell>
          <cell r="I8222"/>
          <cell r="J8222"/>
          <cell r="K8222"/>
          <cell r="L8222"/>
          <cell r="M8222" t="str">
            <v/>
          </cell>
          <cell r="N8222"/>
          <cell r="O8222"/>
          <cell r="P8222"/>
          <cell r="Q8222" t="str">
            <v/>
          </cell>
          <cell r="R8222"/>
          <cell r="S8222" t="str">
            <v/>
          </cell>
          <cell r="T8222"/>
          <cell r="U8222"/>
          <cell r="V8222" t="str">
            <v/>
          </cell>
        </row>
        <row r="8223">
          <cell r="A8223"/>
          <cell r="B8223" t="str">
            <v/>
          </cell>
          <cell r="C8223"/>
          <cell r="D8223" t="str">
            <v/>
          </cell>
          <cell r="E8223" t="str">
            <v/>
          </cell>
          <cell r="F8223" t="str">
            <v/>
          </cell>
          <cell r="G8223" t="str">
            <v/>
          </cell>
          <cell r="H8223" t="str">
            <v/>
          </cell>
          <cell r="I8223"/>
          <cell r="J8223"/>
          <cell r="K8223"/>
          <cell r="L8223"/>
          <cell r="M8223" t="str">
            <v/>
          </cell>
          <cell r="N8223"/>
          <cell r="O8223"/>
          <cell r="P8223"/>
          <cell r="Q8223" t="str">
            <v/>
          </cell>
          <cell r="R8223"/>
          <cell r="S8223" t="str">
            <v/>
          </cell>
          <cell r="T8223"/>
          <cell r="U8223"/>
          <cell r="V8223" t="str">
            <v/>
          </cell>
        </row>
        <row r="8224">
          <cell r="A8224"/>
          <cell r="B8224" t="str">
            <v/>
          </cell>
          <cell r="C8224"/>
          <cell r="D8224" t="str">
            <v/>
          </cell>
          <cell r="E8224" t="str">
            <v/>
          </cell>
          <cell r="F8224" t="str">
            <v/>
          </cell>
          <cell r="G8224" t="str">
            <v/>
          </cell>
          <cell r="H8224" t="str">
            <v/>
          </cell>
          <cell r="I8224"/>
          <cell r="J8224"/>
          <cell r="K8224"/>
          <cell r="L8224"/>
          <cell r="M8224" t="str">
            <v/>
          </cell>
          <cell r="N8224"/>
          <cell r="O8224"/>
          <cell r="P8224"/>
          <cell r="Q8224" t="str">
            <v/>
          </cell>
          <cell r="R8224"/>
          <cell r="S8224" t="str">
            <v/>
          </cell>
          <cell r="T8224"/>
          <cell r="U8224"/>
          <cell r="V8224" t="str">
            <v/>
          </cell>
        </row>
        <row r="8225">
          <cell r="A8225"/>
          <cell r="B8225" t="str">
            <v/>
          </cell>
          <cell r="C8225"/>
          <cell r="D8225" t="str">
            <v/>
          </cell>
          <cell r="E8225" t="str">
            <v/>
          </cell>
          <cell r="F8225" t="str">
            <v/>
          </cell>
          <cell r="G8225" t="str">
            <v/>
          </cell>
          <cell r="H8225" t="str">
            <v/>
          </cell>
          <cell r="I8225"/>
          <cell r="J8225"/>
          <cell r="K8225"/>
          <cell r="L8225"/>
          <cell r="M8225" t="str">
            <v/>
          </cell>
          <cell r="N8225"/>
          <cell r="O8225"/>
          <cell r="P8225"/>
          <cell r="Q8225" t="str">
            <v/>
          </cell>
          <cell r="R8225"/>
          <cell r="S8225" t="str">
            <v/>
          </cell>
          <cell r="T8225"/>
          <cell r="U8225"/>
          <cell r="V8225" t="str">
            <v/>
          </cell>
        </row>
        <row r="8226">
          <cell r="A8226"/>
          <cell r="B8226" t="str">
            <v/>
          </cell>
          <cell r="C8226"/>
          <cell r="D8226" t="str">
            <v/>
          </cell>
          <cell r="E8226" t="str">
            <v/>
          </cell>
          <cell r="F8226" t="str">
            <v/>
          </cell>
          <cell r="G8226" t="str">
            <v/>
          </cell>
          <cell r="H8226" t="str">
            <v/>
          </cell>
          <cell r="I8226"/>
          <cell r="J8226"/>
          <cell r="K8226"/>
          <cell r="L8226"/>
          <cell r="M8226" t="str">
            <v/>
          </cell>
          <cell r="N8226"/>
          <cell r="O8226"/>
          <cell r="P8226"/>
          <cell r="Q8226" t="str">
            <v/>
          </cell>
          <cell r="R8226"/>
          <cell r="S8226" t="str">
            <v/>
          </cell>
          <cell r="T8226"/>
          <cell r="U8226"/>
          <cell r="V8226" t="str">
            <v/>
          </cell>
        </row>
        <row r="8227">
          <cell r="A8227"/>
          <cell r="B8227" t="str">
            <v/>
          </cell>
          <cell r="C8227"/>
          <cell r="D8227" t="str">
            <v/>
          </cell>
          <cell r="E8227" t="str">
            <v/>
          </cell>
          <cell r="F8227" t="str">
            <v/>
          </cell>
          <cell r="G8227" t="str">
            <v/>
          </cell>
          <cell r="H8227" t="str">
            <v/>
          </cell>
          <cell r="I8227"/>
          <cell r="J8227"/>
          <cell r="K8227"/>
          <cell r="L8227"/>
          <cell r="M8227" t="str">
            <v/>
          </cell>
          <cell r="N8227"/>
          <cell r="O8227"/>
          <cell r="P8227"/>
          <cell r="Q8227" t="str">
            <v/>
          </cell>
          <cell r="R8227"/>
          <cell r="S8227" t="str">
            <v/>
          </cell>
          <cell r="T8227"/>
          <cell r="U8227"/>
          <cell r="V8227" t="str">
            <v/>
          </cell>
        </row>
        <row r="8228">
          <cell r="A8228"/>
          <cell r="B8228" t="str">
            <v/>
          </cell>
          <cell r="C8228"/>
          <cell r="D8228" t="str">
            <v/>
          </cell>
          <cell r="E8228" t="str">
            <v/>
          </cell>
          <cell r="F8228" t="str">
            <v/>
          </cell>
          <cell r="G8228" t="str">
            <v/>
          </cell>
          <cell r="H8228" t="str">
            <v/>
          </cell>
          <cell r="I8228"/>
          <cell r="J8228"/>
          <cell r="K8228"/>
          <cell r="L8228"/>
          <cell r="M8228" t="str">
            <v/>
          </cell>
          <cell r="N8228"/>
          <cell r="O8228"/>
          <cell r="P8228"/>
          <cell r="Q8228" t="str">
            <v/>
          </cell>
          <cell r="R8228"/>
          <cell r="S8228" t="str">
            <v/>
          </cell>
          <cell r="T8228"/>
          <cell r="U8228"/>
          <cell r="V8228" t="str">
            <v/>
          </cell>
        </row>
        <row r="8229">
          <cell r="A8229"/>
          <cell r="B8229" t="str">
            <v/>
          </cell>
          <cell r="C8229"/>
          <cell r="D8229" t="str">
            <v/>
          </cell>
          <cell r="E8229" t="str">
            <v/>
          </cell>
          <cell r="F8229" t="str">
            <v/>
          </cell>
          <cell r="G8229" t="str">
            <v/>
          </cell>
          <cell r="H8229" t="str">
            <v/>
          </cell>
          <cell r="I8229"/>
          <cell r="J8229"/>
          <cell r="K8229"/>
          <cell r="L8229"/>
          <cell r="M8229" t="str">
            <v/>
          </cell>
          <cell r="N8229"/>
          <cell r="O8229"/>
          <cell r="P8229"/>
          <cell r="Q8229" t="str">
            <v/>
          </cell>
          <cell r="R8229"/>
          <cell r="S8229" t="str">
            <v/>
          </cell>
          <cell r="T8229"/>
          <cell r="U8229"/>
          <cell r="V8229" t="str">
            <v/>
          </cell>
        </row>
        <row r="8230">
          <cell r="A8230"/>
          <cell r="B8230" t="str">
            <v/>
          </cell>
          <cell r="C8230"/>
          <cell r="D8230" t="str">
            <v/>
          </cell>
          <cell r="E8230" t="str">
            <v/>
          </cell>
          <cell r="F8230" t="str">
            <v/>
          </cell>
          <cell r="G8230" t="str">
            <v/>
          </cell>
          <cell r="H8230" t="str">
            <v/>
          </cell>
          <cell r="I8230"/>
          <cell r="J8230"/>
          <cell r="K8230"/>
          <cell r="L8230"/>
          <cell r="M8230" t="str">
            <v/>
          </cell>
          <cell r="N8230"/>
          <cell r="O8230"/>
          <cell r="P8230"/>
          <cell r="Q8230" t="str">
            <v/>
          </cell>
          <cell r="R8230"/>
          <cell r="S8230" t="str">
            <v/>
          </cell>
          <cell r="T8230"/>
          <cell r="U8230"/>
          <cell r="V8230" t="str">
            <v/>
          </cell>
        </row>
        <row r="8231">
          <cell r="A8231"/>
          <cell r="B8231" t="str">
            <v/>
          </cell>
          <cell r="C8231"/>
          <cell r="D8231" t="str">
            <v/>
          </cell>
          <cell r="E8231" t="str">
            <v/>
          </cell>
          <cell r="F8231" t="str">
            <v/>
          </cell>
          <cell r="G8231" t="str">
            <v/>
          </cell>
          <cell r="H8231" t="str">
            <v/>
          </cell>
          <cell r="I8231"/>
          <cell r="J8231"/>
          <cell r="K8231"/>
          <cell r="L8231"/>
          <cell r="M8231" t="str">
            <v/>
          </cell>
          <cell r="N8231"/>
          <cell r="O8231"/>
          <cell r="P8231"/>
          <cell r="Q8231" t="str">
            <v/>
          </cell>
          <cell r="R8231"/>
          <cell r="S8231" t="str">
            <v/>
          </cell>
          <cell r="T8231"/>
          <cell r="U8231"/>
          <cell r="V8231" t="str">
            <v/>
          </cell>
        </row>
        <row r="8232">
          <cell r="A8232"/>
          <cell r="B8232" t="str">
            <v/>
          </cell>
          <cell r="C8232"/>
          <cell r="D8232" t="str">
            <v/>
          </cell>
          <cell r="E8232" t="str">
            <v/>
          </cell>
          <cell r="F8232" t="str">
            <v/>
          </cell>
          <cell r="G8232" t="str">
            <v/>
          </cell>
          <cell r="H8232" t="str">
            <v/>
          </cell>
          <cell r="I8232"/>
          <cell r="J8232"/>
          <cell r="K8232"/>
          <cell r="L8232"/>
          <cell r="M8232" t="str">
            <v/>
          </cell>
          <cell r="N8232"/>
          <cell r="O8232"/>
          <cell r="P8232"/>
          <cell r="Q8232" t="str">
            <v/>
          </cell>
          <cell r="R8232"/>
          <cell r="S8232" t="str">
            <v/>
          </cell>
          <cell r="T8232"/>
          <cell r="U8232"/>
          <cell r="V8232" t="str">
            <v/>
          </cell>
        </row>
        <row r="8233">
          <cell r="A8233"/>
          <cell r="B8233" t="str">
            <v/>
          </cell>
          <cell r="C8233"/>
          <cell r="D8233" t="str">
            <v/>
          </cell>
          <cell r="E8233" t="str">
            <v/>
          </cell>
          <cell r="F8233" t="str">
            <v/>
          </cell>
          <cell r="G8233" t="str">
            <v/>
          </cell>
          <cell r="H8233" t="str">
            <v/>
          </cell>
          <cell r="I8233"/>
          <cell r="J8233"/>
          <cell r="K8233"/>
          <cell r="L8233"/>
          <cell r="M8233" t="str">
            <v/>
          </cell>
          <cell r="N8233"/>
          <cell r="O8233"/>
          <cell r="P8233"/>
          <cell r="Q8233" t="str">
            <v/>
          </cell>
          <cell r="R8233"/>
          <cell r="S8233" t="str">
            <v/>
          </cell>
          <cell r="T8233"/>
          <cell r="U8233"/>
          <cell r="V8233" t="str">
            <v/>
          </cell>
        </row>
        <row r="8234">
          <cell r="A8234"/>
          <cell r="B8234" t="str">
            <v/>
          </cell>
          <cell r="C8234"/>
          <cell r="D8234" t="str">
            <v/>
          </cell>
          <cell r="E8234" t="str">
            <v/>
          </cell>
          <cell r="F8234" t="str">
            <v/>
          </cell>
          <cell r="G8234" t="str">
            <v/>
          </cell>
          <cell r="H8234" t="str">
            <v/>
          </cell>
          <cell r="I8234"/>
          <cell r="J8234"/>
          <cell r="K8234"/>
          <cell r="L8234"/>
          <cell r="M8234" t="str">
            <v/>
          </cell>
          <cell r="N8234"/>
          <cell r="O8234"/>
          <cell r="P8234"/>
          <cell r="Q8234" t="str">
            <v/>
          </cell>
          <cell r="R8234"/>
          <cell r="S8234" t="str">
            <v/>
          </cell>
          <cell r="T8234"/>
          <cell r="U8234"/>
          <cell r="V8234" t="str">
            <v/>
          </cell>
        </row>
        <row r="8235">
          <cell r="A8235"/>
          <cell r="B8235" t="str">
            <v/>
          </cell>
          <cell r="C8235"/>
          <cell r="D8235" t="str">
            <v/>
          </cell>
          <cell r="E8235" t="str">
            <v/>
          </cell>
          <cell r="F8235" t="str">
            <v/>
          </cell>
          <cell r="G8235" t="str">
            <v/>
          </cell>
          <cell r="H8235" t="str">
            <v/>
          </cell>
          <cell r="I8235"/>
          <cell r="J8235"/>
          <cell r="K8235"/>
          <cell r="L8235"/>
          <cell r="M8235" t="str">
            <v/>
          </cell>
          <cell r="N8235"/>
          <cell r="O8235"/>
          <cell r="P8235"/>
          <cell r="Q8235" t="str">
            <v/>
          </cell>
          <cell r="R8235"/>
          <cell r="S8235" t="str">
            <v/>
          </cell>
          <cell r="T8235"/>
          <cell r="U8235"/>
          <cell r="V8235" t="str">
            <v/>
          </cell>
        </row>
        <row r="8236">
          <cell r="A8236"/>
          <cell r="B8236" t="str">
            <v/>
          </cell>
          <cell r="C8236"/>
          <cell r="D8236" t="str">
            <v/>
          </cell>
          <cell r="E8236" t="str">
            <v/>
          </cell>
          <cell r="F8236" t="str">
            <v/>
          </cell>
          <cell r="G8236" t="str">
            <v/>
          </cell>
          <cell r="H8236" t="str">
            <v/>
          </cell>
          <cell r="I8236"/>
          <cell r="J8236"/>
          <cell r="K8236"/>
          <cell r="L8236"/>
          <cell r="M8236" t="str">
            <v/>
          </cell>
          <cell r="N8236"/>
          <cell r="O8236"/>
          <cell r="P8236"/>
          <cell r="Q8236" t="str">
            <v/>
          </cell>
          <cell r="R8236"/>
          <cell r="S8236" t="str">
            <v/>
          </cell>
          <cell r="T8236"/>
          <cell r="U8236"/>
          <cell r="V8236" t="str">
            <v/>
          </cell>
        </row>
        <row r="8237">
          <cell r="A8237"/>
          <cell r="B8237" t="str">
            <v/>
          </cell>
          <cell r="C8237"/>
          <cell r="D8237" t="str">
            <v/>
          </cell>
          <cell r="E8237" t="str">
            <v/>
          </cell>
          <cell r="F8237" t="str">
            <v/>
          </cell>
          <cell r="G8237" t="str">
            <v/>
          </cell>
          <cell r="H8237" t="str">
            <v/>
          </cell>
          <cell r="I8237"/>
          <cell r="J8237"/>
          <cell r="K8237"/>
          <cell r="L8237"/>
          <cell r="M8237" t="str">
            <v/>
          </cell>
          <cell r="N8237"/>
          <cell r="O8237"/>
          <cell r="P8237"/>
          <cell r="Q8237" t="str">
            <v/>
          </cell>
          <cell r="R8237"/>
          <cell r="S8237" t="str">
            <v/>
          </cell>
          <cell r="T8237"/>
          <cell r="U8237"/>
          <cell r="V8237" t="str">
            <v/>
          </cell>
        </row>
        <row r="8238">
          <cell r="A8238"/>
          <cell r="B8238" t="str">
            <v/>
          </cell>
          <cell r="C8238"/>
          <cell r="D8238" t="str">
            <v/>
          </cell>
          <cell r="E8238" t="str">
            <v/>
          </cell>
          <cell r="F8238" t="str">
            <v/>
          </cell>
          <cell r="G8238" t="str">
            <v/>
          </cell>
          <cell r="H8238" t="str">
            <v/>
          </cell>
          <cell r="I8238"/>
          <cell r="J8238"/>
          <cell r="K8238"/>
          <cell r="L8238"/>
          <cell r="M8238" t="str">
            <v/>
          </cell>
          <cell r="N8238"/>
          <cell r="O8238"/>
          <cell r="P8238"/>
          <cell r="Q8238" t="str">
            <v/>
          </cell>
          <cell r="R8238"/>
          <cell r="S8238" t="str">
            <v/>
          </cell>
          <cell r="T8238"/>
          <cell r="U8238"/>
          <cell r="V8238" t="str">
            <v/>
          </cell>
        </row>
        <row r="8239">
          <cell r="A8239"/>
          <cell r="B8239" t="str">
            <v/>
          </cell>
          <cell r="C8239"/>
          <cell r="D8239" t="str">
            <v/>
          </cell>
          <cell r="E8239" t="str">
            <v/>
          </cell>
          <cell r="F8239" t="str">
            <v/>
          </cell>
          <cell r="G8239" t="str">
            <v/>
          </cell>
          <cell r="H8239" t="str">
            <v/>
          </cell>
          <cell r="I8239"/>
          <cell r="J8239"/>
          <cell r="K8239"/>
          <cell r="L8239"/>
          <cell r="M8239" t="str">
            <v/>
          </cell>
          <cell r="N8239"/>
          <cell r="O8239"/>
          <cell r="P8239"/>
          <cell r="Q8239" t="str">
            <v/>
          </cell>
          <cell r="R8239"/>
          <cell r="S8239" t="str">
            <v/>
          </cell>
          <cell r="T8239"/>
          <cell r="U8239"/>
          <cell r="V8239" t="str">
            <v/>
          </cell>
        </row>
        <row r="8240">
          <cell r="A8240"/>
          <cell r="B8240" t="str">
            <v/>
          </cell>
          <cell r="C8240"/>
          <cell r="D8240" t="str">
            <v/>
          </cell>
          <cell r="E8240" t="str">
            <v/>
          </cell>
          <cell r="F8240" t="str">
            <v/>
          </cell>
          <cell r="G8240" t="str">
            <v/>
          </cell>
          <cell r="H8240" t="str">
            <v/>
          </cell>
          <cell r="I8240"/>
          <cell r="J8240"/>
          <cell r="K8240"/>
          <cell r="L8240"/>
          <cell r="M8240" t="str">
            <v/>
          </cell>
          <cell r="N8240"/>
          <cell r="O8240"/>
          <cell r="P8240"/>
          <cell r="Q8240" t="str">
            <v/>
          </cell>
          <cell r="R8240"/>
          <cell r="S8240" t="str">
            <v/>
          </cell>
          <cell r="T8240"/>
          <cell r="U8240"/>
          <cell r="V8240" t="str">
            <v/>
          </cell>
        </row>
        <row r="8241">
          <cell r="A8241"/>
          <cell r="B8241" t="str">
            <v/>
          </cell>
          <cell r="C8241"/>
          <cell r="D8241" t="str">
            <v/>
          </cell>
          <cell r="E8241" t="str">
            <v/>
          </cell>
          <cell r="F8241" t="str">
            <v/>
          </cell>
          <cell r="G8241" t="str">
            <v/>
          </cell>
          <cell r="H8241" t="str">
            <v/>
          </cell>
          <cell r="I8241"/>
          <cell r="J8241"/>
          <cell r="K8241"/>
          <cell r="L8241"/>
          <cell r="M8241" t="str">
            <v/>
          </cell>
          <cell r="N8241"/>
          <cell r="O8241"/>
          <cell r="P8241"/>
          <cell r="Q8241" t="str">
            <v/>
          </cell>
          <cell r="R8241"/>
          <cell r="S8241" t="str">
            <v/>
          </cell>
          <cell r="T8241"/>
          <cell r="U8241"/>
          <cell r="V8241" t="str">
            <v/>
          </cell>
        </row>
        <row r="8242">
          <cell r="A8242"/>
          <cell r="B8242" t="str">
            <v/>
          </cell>
          <cell r="C8242"/>
          <cell r="D8242" t="str">
            <v/>
          </cell>
          <cell r="E8242" t="str">
            <v/>
          </cell>
          <cell r="F8242" t="str">
            <v/>
          </cell>
          <cell r="G8242" t="str">
            <v/>
          </cell>
          <cell r="H8242" t="str">
            <v/>
          </cell>
          <cell r="I8242"/>
          <cell r="J8242"/>
          <cell r="K8242"/>
          <cell r="L8242"/>
          <cell r="M8242" t="str">
            <v/>
          </cell>
          <cell r="N8242"/>
          <cell r="O8242"/>
          <cell r="P8242"/>
          <cell r="Q8242" t="str">
            <v/>
          </cell>
          <cell r="R8242"/>
          <cell r="S8242" t="str">
            <v/>
          </cell>
          <cell r="T8242"/>
          <cell r="U8242"/>
          <cell r="V8242" t="str">
            <v/>
          </cell>
        </row>
        <row r="8243">
          <cell r="A8243"/>
          <cell r="B8243" t="str">
            <v/>
          </cell>
          <cell r="C8243"/>
          <cell r="D8243" t="str">
            <v/>
          </cell>
          <cell r="E8243" t="str">
            <v/>
          </cell>
          <cell r="F8243" t="str">
            <v/>
          </cell>
          <cell r="G8243" t="str">
            <v/>
          </cell>
          <cell r="H8243" t="str">
            <v/>
          </cell>
          <cell r="I8243"/>
          <cell r="J8243"/>
          <cell r="K8243"/>
          <cell r="L8243"/>
          <cell r="M8243" t="str">
            <v/>
          </cell>
          <cell r="N8243"/>
          <cell r="O8243"/>
          <cell r="P8243"/>
          <cell r="Q8243" t="str">
            <v/>
          </cell>
          <cell r="R8243"/>
          <cell r="S8243" t="str">
            <v/>
          </cell>
          <cell r="T8243"/>
          <cell r="U8243"/>
          <cell r="V8243" t="str">
            <v/>
          </cell>
        </row>
        <row r="8244">
          <cell r="A8244"/>
          <cell r="B8244" t="str">
            <v/>
          </cell>
          <cell r="C8244"/>
          <cell r="D8244" t="str">
            <v/>
          </cell>
          <cell r="E8244" t="str">
            <v/>
          </cell>
          <cell r="F8244" t="str">
            <v/>
          </cell>
          <cell r="G8244" t="str">
            <v/>
          </cell>
          <cell r="H8244" t="str">
            <v/>
          </cell>
          <cell r="I8244"/>
          <cell r="J8244"/>
          <cell r="K8244"/>
          <cell r="L8244"/>
          <cell r="M8244" t="str">
            <v/>
          </cell>
          <cell r="N8244"/>
          <cell r="O8244"/>
          <cell r="P8244"/>
          <cell r="Q8244" t="str">
            <v/>
          </cell>
          <cell r="R8244"/>
          <cell r="S8244" t="str">
            <v/>
          </cell>
          <cell r="T8244"/>
          <cell r="U8244"/>
          <cell r="V8244" t="str">
            <v/>
          </cell>
        </row>
        <row r="8245">
          <cell r="A8245"/>
          <cell r="B8245" t="str">
            <v/>
          </cell>
          <cell r="C8245"/>
          <cell r="D8245" t="str">
            <v/>
          </cell>
          <cell r="E8245" t="str">
            <v/>
          </cell>
          <cell r="F8245" t="str">
            <v/>
          </cell>
          <cell r="G8245" t="str">
            <v/>
          </cell>
          <cell r="H8245" t="str">
            <v/>
          </cell>
          <cell r="I8245"/>
          <cell r="J8245"/>
          <cell r="K8245"/>
          <cell r="L8245"/>
          <cell r="M8245" t="str">
            <v/>
          </cell>
          <cell r="N8245"/>
          <cell r="O8245"/>
          <cell r="P8245"/>
          <cell r="Q8245" t="str">
            <v/>
          </cell>
          <cell r="R8245"/>
          <cell r="S8245" t="str">
            <v/>
          </cell>
          <cell r="T8245"/>
          <cell r="U8245"/>
          <cell r="V8245" t="str">
            <v/>
          </cell>
        </row>
        <row r="8246">
          <cell r="A8246"/>
          <cell r="B8246" t="str">
            <v/>
          </cell>
          <cell r="C8246"/>
          <cell r="D8246" t="str">
            <v/>
          </cell>
          <cell r="E8246" t="str">
            <v/>
          </cell>
          <cell r="F8246" t="str">
            <v/>
          </cell>
          <cell r="G8246" t="str">
            <v/>
          </cell>
          <cell r="H8246" t="str">
            <v/>
          </cell>
          <cell r="I8246"/>
          <cell r="J8246"/>
          <cell r="K8246"/>
          <cell r="L8246"/>
          <cell r="M8246" t="str">
            <v/>
          </cell>
          <cell r="N8246"/>
          <cell r="O8246"/>
          <cell r="P8246"/>
          <cell r="Q8246" t="str">
            <v/>
          </cell>
          <cell r="R8246"/>
          <cell r="S8246" t="str">
            <v/>
          </cell>
          <cell r="T8246"/>
          <cell r="U8246"/>
          <cell r="V8246" t="str">
            <v/>
          </cell>
        </row>
        <row r="8247">
          <cell r="A8247"/>
          <cell r="B8247" t="str">
            <v/>
          </cell>
          <cell r="C8247"/>
          <cell r="D8247" t="str">
            <v/>
          </cell>
          <cell r="E8247" t="str">
            <v/>
          </cell>
          <cell r="F8247" t="str">
            <v/>
          </cell>
          <cell r="G8247" t="str">
            <v/>
          </cell>
          <cell r="H8247" t="str">
            <v/>
          </cell>
          <cell r="I8247"/>
          <cell r="J8247"/>
          <cell r="K8247"/>
          <cell r="L8247"/>
          <cell r="M8247" t="str">
            <v/>
          </cell>
          <cell r="N8247"/>
          <cell r="O8247"/>
          <cell r="P8247"/>
          <cell r="Q8247" t="str">
            <v/>
          </cell>
          <cell r="R8247"/>
          <cell r="S8247" t="str">
            <v/>
          </cell>
          <cell r="T8247"/>
          <cell r="U8247"/>
          <cell r="V8247" t="str">
            <v/>
          </cell>
        </row>
        <row r="8248">
          <cell r="A8248"/>
          <cell r="B8248" t="str">
            <v/>
          </cell>
          <cell r="C8248"/>
          <cell r="D8248" t="str">
            <v/>
          </cell>
          <cell r="E8248" t="str">
            <v/>
          </cell>
          <cell r="F8248" t="str">
            <v/>
          </cell>
          <cell r="G8248" t="str">
            <v/>
          </cell>
          <cell r="H8248" t="str">
            <v/>
          </cell>
          <cell r="I8248"/>
          <cell r="J8248"/>
          <cell r="K8248"/>
          <cell r="L8248"/>
          <cell r="M8248" t="str">
            <v/>
          </cell>
          <cell r="N8248"/>
          <cell r="O8248"/>
          <cell r="P8248"/>
          <cell r="Q8248" t="str">
            <v/>
          </cell>
          <cell r="R8248"/>
          <cell r="S8248" t="str">
            <v/>
          </cell>
          <cell r="T8248"/>
          <cell r="U8248"/>
          <cell r="V8248" t="str">
            <v/>
          </cell>
        </row>
        <row r="8249">
          <cell r="A8249"/>
          <cell r="B8249" t="str">
            <v/>
          </cell>
          <cell r="C8249"/>
          <cell r="D8249" t="str">
            <v/>
          </cell>
          <cell r="E8249" t="str">
            <v/>
          </cell>
          <cell r="F8249" t="str">
            <v/>
          </cell>
          <cell r="G8249" t="str">
            <v/>
          </cell>
          <cell r="H8249" t="str">
            <v/>
          </cell>
          <cell r="I8249"/>
          <cell r="J8249"/>
          <cell r="K8249"/>
          <cell r="L8249"/>
          <cell r="M8249" t="str">
            <v/>
          </cell>
          <cell r="N8249"/>
          <cell r="O8249"/>
          <cell r="P8249"/>
          <cell r="Q8249" t="str">
            <v/>
          </cell>
          <cell r="R8249"/>
          <cell r="S8249" t="str">
            <v/>
          </cell>
          <cell r="T8249"/>
          <cell r="U8249"/>
          <cell r="V8249" t="str">
            <v/>
          </cell>
        </row>
        <row r="8250">
          <cell r="A8250"/>
          <cell r="B8250" t="str">
            <v/>
          </cell>
          <cell r="C8250"/>
          <cell r="D8250" t="str">
            <v/>
          </cell>
          <cell r="E8250" t="str">
            <v/>
          </cell>
          <cell r="F8250" t="str">
            <v/>
          </cell>
          <cell r="G8250" t="str">
            <v/>
          </cell>
          <cell r="H8250" t="str">
            <v/>
          </cell>
          <cell r="I8250"/>
          <cell r="J8250"/>
          <cell r="K8250"/>
          <cell r="L8250"/>
          <cell r="M8250" t="str">
            <v/>
          </cell>
          <cell r="N8250"/>
          <cell r="O8250"/>
          <cell r="P8250"/>
          <cell r="Q8250" t="str">
            <v/>
          </cell>
          <cell r="R8250"/>
          <cell r="S8250" t="str">
            <v/>
          </cell>
          <cell r="T8250"/>
          <cell r="U8250"/>
          <cell r="V8250" t="str">
            <v/>
          </cell>
        </row>
        <row r="8251">
          <cell r="A8251"/>
          <cell r="B8251" t="str">
            <v/>
          </cell>
          <cell r="C8251"/>
          <cell r="D8251" t="str">
            <v/>
          </cell>
          <cell r="E8251" t="str">
            <v/>
          </cell>
          <cell r="F8251" t="str">
            <v/>
          </cell>
          <cell r="G8251" t="str">
            <v/>
          </cell>
          <cell r="H8251" t="str">
            <v/>
          </cell>
          <cell r="I8251"/>
          <cell r="J8251"/>
          <cell r="K8251"/>
          <cell r="L8251"/>
          <cell r="M8251" t="str">
            <v/>
          </cell>
          <cell r="N8251"/>
          <cell r="O8251"/>
          <cell r="P8251"/>
          <cell r="Q8251" t="str">
            <v/>
          </cell>
          <cell r="R8251"/>
          <cell r="S8251" t="str">
            <v/>
          </cell>
          <cell r="T8251"/>
          <cell r="U8251"/>
          <cell r="V8251" t="str">
            <v/>
          </cell>
        </row>
        <row r="8252">
          <cell r="A8252"/>
          <cell r="B8252" t="str">
            <v/>
          </cell>
          <cell r="C8252"/>
          <cell r="D8252" t="str">
            <v/>
          </cell>
          <cell r="E8252" t="str">
            <v/>
          </cell>
          <cell r="F8252" t="str">
            <v/>
          </cell>
          <cell r="G8252" t="str">
            <v/>
          </cell>
          <cell r="H8252" t="str">
            <v/>
          </cell>
          <cell r="I8252"/>
          <cell r="J8252"/>
          <cell r="K8252"/>
          <cell r="L8252"/>
          <cell r="M8252" t="str">
            <v/>
          </cell>
          <cell r="N8252"/>
          <cell r="O8252"/>
          <cell r="P8252"/>
          <cell r="Q8252" t="str">
            <v/>
          </cell>
          <cell r="R8252"/>
          <cell r="S8252" t="str">
            <v/>
          </cell>
          <cell r="T8252"/>
          <cell r="U8252"/>
          <cell r="V8252" t="str">
            <v/>
          </cell>
        </row>
        <row r="8253">
          <cell r="A8253"/>
          <cell r="B8253" t="str">
            <v/>
          </cell>
          <cell r="C8253"/>
          <cell r="D8253" t="str">
            <v/>
          </cell>
          <cell r="E8253" t="str">
            <v/>
          </cell>
          <cell r="F8253" t="str">
            <v/>
          </cell>
          <cell r="G8253" t="str">
            <v/>
          </cell>
          <cell r="H8253" t="str">
            <v/>
          </cell>
          <cell r="I8253"/>
          <cell r="J8253"/>
          <cell r="K8253"/>
          <cell r="L8253"/>
          <cell r="M8253" t="str">
            <v/>
          </cell>
          <cell r="N8253"/>
          <cell r="O8253"/>
          <cell r="P8253"/>
          <cell r="Q8253" t="str">
            <v/>
          </cell>
          <cell r="R8253"/>
          <cell r="S8253" t="str">
            <v/>
          </cell>
          <cell r="T8253"/>
          <cell r="U8253"/>
          <cell r="V8253" t="str">
            <v/>
          </cell>
        </row>
        <row r="8254">
          <cell r="A8254"/>
          <cell r="B8254" t="str">
            <v/>
          </cell>
          <cell r="C8254"/>
          <cell r="D8254" t="str">
            <v/>
          </cell>
          <cell r="E8254" t="str">
            <v/>
          </cell>
          <cell r="F8254" t="str">
            <v/>
          </cell>
          <cell r="G8254" t="str">
            <v/>
          </cell>
          <cell r="H8254" t="str">
            <v/>
          </cell>
          <cell r="I8254"/>
          <cell r="J8254"/>
          <cell r="K8254"/>
          <cell r="L8254"/>
          <cell r="M8254" t="str">
            <v/>
          </cell>
          <cell r="N8254"/>
          <cell r="O8254"/>
          <cell r="P8254"/>
          <cell r="Q8254" t="str">
            <v/>
          </cell>
          <cell r="R8254"/>
          <cell r="S8254" t="str">
            <v/>
          </cell>
          <cell r="T8254"/>
          <cell r="U8254"/>
          <cell r="V8254" t="str">
            <v/>
          </cell>
        </row>
        <row r="8255">
          <cell r="A8255"/>
          <cell r="B8255" t="str">
            <v/>
          </cell>
          <cell r="C8255"/>
          <cell r="D8255" t="str">
            <v/>
          </cell>
          <cell r="E8255" t="str">
            <v/>
          </cell>
          <cell r="F8255" t="str">
            <v/>
          </cell>
          <cell r="G8255" t="str">
            <v/>
          </cell>
          <cell r="H8255" t="str">
            <v/>
          </cell>
          <cell r="I8255"/>
          <cell r="J8255"/>
          <cell r="K8255"/>
          <cell r="L8255"/>
          <cell r="M8255" t="str">
            <v/>
          </cell>
          <cell r="N8255"/>
          <cell r="O8255"/>
          <cell r="P8255"/>
          <cell r="Q8255" t="str">
            <v/>
          </cell>
          <cell r="R8255"/>
          <cell r="S8255" t="str">
            <v/>
          </cell>
          <cell r="T8255"/>
          <cell r="U8255"/>
          <cell r="V8255" t="str">
            <v/>
          </cell>
        </row>
        <row r="8256">
          <cell r="A8256"/>
          <cell r="B8256" t="str">
            <v/>
          </cell>
          <cell r="C8256"/>
          <cell r="D8256" t="str">
            <v/>
          </cell>
          <cell r="E8256" t="str">
            <v/>
          </cell>
          <cell r="F8256" t="str">
            <v/>
          </cell>
          <cell r="G8256" t="str">
            <v/>
          </cell>
          <cell r="H8256" t="str">
            <v/>
          </cell>
          <cell r="I8256"/>
          <cell r="J8256"/>
          <cell r="K8256"/>
          <cell r="L8256"/>
          <cell r="M8256" t="str">
            <v/>
          </cell>
          <cell r="N8256"/>
          <cell r="O8256"/>
          <cell r="P8256"/>
          <cell r="Q8256" t="str">
            <v/>
          </cell>
          <cell r="R8256"/>
          <cell r="S8256" t="str">
            <v/>
          </cell>
          <cell r="T8256"/>
          <cell r="U8256"/>
          <cell r="V8256" t="str">
            <v/>
          </cell>
        </row>
        <row r="8257">
          <cell r="A8257"/>
          <cell r="B8257" t="str">
            <v/>
          </cell>
          <cell r="C8257"/>
          <cell r="D8257" t="str">
            <v/>
          </cell>
          <cell r="E8257" t="str">
            <v/>
          </cell>
          <cell r="F8257" t="str">
            <v/>
          </cell>
          <cell r="G8257" t="str">
            <v/>
          </cell>
          <cell r="H8257" t="str">
            <v/>
          </cell>
          <cell r="I8257"/>
          <cell r="J8257"/>
          <cell r="K8257"/>
          <cell r="L8257"/>
          <cell r="M8257" t="str">
            <v/>
          </cell>
          <cell r="N8257"/>
          <cell r="O8257"/>
          <cell r="P8257"/>
          <cell r="Q8257" t="str">
            <v/>
          </cell>
          <cell r="R8257"/>
          <cell r="S8257" t="str">
            <v/>
          </cell>
          <cell r="T8257"/>
          <cell r="U8257"/>
          <cell r="V8257" t="str">
            <v/>
          </cell>
        </row>
        <row r="8258">
          <cell r="A8258"/>
          <cell r="B8258" t="str">
            <v/>
          </cell>
          <cell r="C8258"/>
          <cell r="D8258" t="str">
            <v/>
          </cell>
          <cell r="E8258" t="str">
            <v/>
          </cell>
          <cell r="F8258" t="str">
            <v/>
          </cell>
          <cell r="G8258" t="str">
            <v/>
          </cell>
          <cell r="H8258" t="str">
            <v/>
          </cell>
          <cell r="I8258"/>
          <cell r="J8258"/>
          <cell r="K8258"/>
          <cell r="L8258"/>
          <cell r="M8258" t="str">
            <v/>
          </cell>
          <cell r="N8258"/>
          <cell r="O8258"/>
          <cell r="P8258"/>
          <cell r="Q8258" t="str">
            <v/>
          </cell>
          <cell r="R8258"/>
          <cell r="S8258" t="str">
            <v/>
          </cell>
          <cell r="T8258"/>
          <cell r="U8258"/>
          <cell r="V8258" t="str">
            <v/>
          </cell>
        </row>
        <row r="8259">
          <cell r="A8259"/>
          <cell r="B8259" t="str">
            <v/>
          </cell>
          <cell r="C8259"/>
          <cell r="D8259" t="str">
            <v/>
          </cell>
          <cell r="E8259" t="str">
            <v/>
          </cell>
          <cell r="F8259" t="str">
            <v/>
          </cell>
          <cell r="G8259" t="str">
            <v/>
          </cell>
          <cell r="H8259" t="str">
            <v/>
          </cell>
          <cell r="I8259"/>
          <cell r="J8259"/>
          <cell r="K8259"/>
          <cell r="L8259"/>
          <cell r="M8259" t="str">
            <v/>
          </cell>
          <cell r="N8259"/>
          <cell r="O8259"/>
          <cell r="P8259"/>
          <cell r="Q8259" t="str">
            <v/>
          </cell>
          <cell r="R8259"/>
          <cell r="S8259" t="str">
            <v/>
          </cell>
          <cell r="T8259"/>
          <cell r="U8259"/>
          <cell r="V8259" t="str">
            <v/>
          </cell>
        </row>
        <row r="8260">
          <cell r="A8260"/>
          <cell r="B8260" t="str">
            <v/>
          </cell>
          <cell r="C8260"/>
          <cell r="D8260" t="str">
            <v/>
          </cell>
          <cell r="E8260" t="str">
            <v/>
          </cell>
          <cell r="F8260" t="str">
            <v/>
          </cell>
          <cell r="G8260" t="str">
            <v/>
          </cell>
          <cell r="H8260" t="str">
            <v/>
          </cell>
          <cell r="I8260"/>
          <cell r="J8260"/>
          <cell r="K8260"/>
          <cell r="L8260"/>
          <cell r="M8260" t="str">
            <v/>
          </cell>
          <cell r="N8260"/>
          <cell r="O8260"/>
          <cell r="P8260"/>
          <cell r="Q8260" t="str">
            <v/>
          </cell>
          <cell r="R8260"/>
          <cell r="S8260" t="str">
            <v/>
          </cell>
          <cell r="T8260"/>
          <cell r="U8260"/>
          <cell r="V8260" t="str">
            <v/>
          </cell>
        </row>
        <row r="8261">
          <cell r="A8261"/>
          <cell r="B8261" t="str">
            <v/>
          </cell>
          <cell r="C8261"/>
          <cell r="D8261" t="str">
            <v/>
          </cell>
          <cell r="E8261" t="str">
            <v/>
          </cell>
          <cell r="F8261" t="str">
            <v/>
          </cell>
          <cell r="G8261" t="str">
            <v/>
          </cell>
          <cell r="H8261" t="str">
            <v/>
          </cell>
          <cell r="I8261"/>
          <cell r="J8261"/>
          <cell r="K8261"/>
          <cell r="L8261"/>
          <cell r="M8261" t="str">
            <v/>
          </cell>
          <cell r="N8261"/>
          <cell r="O8261"/>
          <cell r="P8261"/>
          <cell r="Q8261" t="str">
            <v/>
          </cell>
          <cell r="R8261"/>
          <cell r="S8261" t="str">
            <v/>
          </cell>
          <cell r="T8261"/>
          <cell r="U8261"/>
          <cell r="V8261" t="str">
            <v/>
          </cell>
        </row>
        <row r="8262">
          <cell r="A8262"/>
          <cell r="B8262" t="str">
            <v/>
          </cell>
          <cell r="C8262"/>
          <cell r="D8262" t="str">
            <v/>
          </cell>
          <cell r="E8262" t="str">
            <v/>
          </cell>
          <cell r="F8262" t="str">
            <v/>
          </cell>
          <cell r="G8262" t="str">
            <v/>
          </cell>
          <cell r="H8262" t="str">
            <v/>
          </cell>
          <cell r="I8262"/>
          <cell r="J8262"/>
          <cell r="K8262"/>
          <cell r="L8262"/>
          <cell r="M8262" t="str">
            <v/>
          </cell>
          <cell r="N8262"/>
          <cell r="O8262"/>
          <cell r="P8262"/>
          <cell r="Q8262" t="str">
            <v/>
          </cell>
          <cell r="R8262"/>
          <cell r="S8262" t="str">
            <v/>
          </cell>
          <cell r="T8262"/>
          <cell r="U8262"/>
          <cell r="V8262" t="str">
            <v/>
          </cell>
        </row>
        <row r="8263">
          <cell r="A8263"/>
          <cell r="B8263" t="str">
            <v/>
          </cell>
          <cell r="C8263"/>
          <cell r="D8263" t="str">
            <v/>
          </cell>
          <cell r="E8263" t="str">
            <v/>
          </cell>
          <cell r="F8263" t="str">
            <v/>
          </cell>
          <cell r="G8263" t="str">
            <v/>
          </cell>
          <cell r="H8263" t="str">
            <v/>
          </cell>
          <cell r="I8263"/>
          <cell r="J8263"/>
          <cell r="K8263"/>
          <cell r="L8263"/>
          <cell r="M8263" t="str">
            <v/>
          </cell>
          <cell r="N8263"/>
          <cell r="O8263"/>
          <cell r="P8263"/>
          <cell r="Q8263" t="str">
            <v/>
          </cell>
          <cell r="R8263"/>
          <cell r="S8263" t="str">
            <v/>
          </cell>
          <cell r="T8263"/>
          <cell r="U8263"/>
          <cell r="V8263" t="str">
            <v/>
          </cell>
        </row>
        <row r="8264">
          <cell r="A8264"/>
          <cell r="B8264" t="str">
            <v/>
          </cell>
          <cell r="C8264"/>
          <cell r="D8264" t="str">
            <v/>
          </cell>
          <cell r="E8264" t="str">
            <v/>
          </cell>
          <cell r="F8264" t="str">
            <v/>
          </cell>
          <cell r="G8264" t="str">
            <v/>
          </cell>
          <cell r="H8264" t="str">
            <v/>
          </cell>
          <cell r="I8264"/>
          <cell r="J8264"/>
          <cell r="K8264"/>
          <cell r="L8264"/>
          <cell r="M8264" t="str">
            <v/>
          </cell>
          <cell r="N8264"/>
          <cell r="O8264"/>
          <cell r="P8264"/>
          <cell r="Q8264" t="str">
            <v/>
          </cell>
          <cell r="R8264"/>
          <cell r="S8264" t="str">
            <v/>
          </cell>
          <cell r="T8264"/>
          <cell r="U8264"/>
          <cell r="V8264" t="str">
            <v/>
          </cell>
        </row>
        <row r="8265">
          <cell r="A8265"/>
          <cell r="B8265" t="str">
            <v/>
          </cell>
          <cell r="C8265"/>
          <cell r="D8265" t="str">
            <v/>
          </cell>
          <cell r="E8265" t="str">
            <v/>
          </cell>
          <cell r="F8265" t="str">
            <v/>
          </cell>
          <cell r="G8265" t="str">
            <v/>
          </cell>
          <cell r="H8265" t="str">
            <v/>
          </cell>
          <cell r="I8265"/>
          <cell r="J8265"/>
          <cell r="K8265"/>
          <cell r="L8265"/>
          <cell r="M8265" t="str">
            <v/>
          </cell>
          <cell r="N8265"/>
          <cell r="O8265"/>
          <cell r="P8265"/>
          <cell r="Q8265" t="str">
            <v/>
          </cell>
          <cell r="R8265"/>
          <cell r="S8265" t="str">
            <v/>
          </cell>
          <cell r="T8265"/>
          <cell r="U8265"/>
          <cell r="V8265" t="str">
            <v/>
          </cell>
        </row>
        <row r="8266">
          <cell r="A8266"/>
          <cell r="B8266" t="str">
            <v/>
          </cell>
          <cell r="C8266"/>
          <cell r="D8266" t="str">
            <v/>
          </cell>
          <cell r="E8266" t="str">
            <v/>
          </cell>
          <cell r="F8266" t="str">
            <v/>
          </cell>
          <cell r="G8266" t="str">
            <v/>
          </cell>
          <cell r="H8266" t="str">
            <v/>
          </cell>
          <cell r="I8266"/>
          <cell r="J8266"/>
          <cell r="K8266"/>
          <cell r="L8266"/>
          <cell r="M8266" t="str">
            <v/>
          </cell>
          <cell r="N8266"/>
          <cell r="O8266"/>
          <cell r="P8266"/>
          <cell r="Q8266" t="str">
            <v/>
          </cell>
          <cell r="R8266"/>
          <cell r="S8266" t="str">
            <v/>
          </cell>
          <cell r="T8266"/>
          <cell r="U8266"/>
          <cell r="V8266" t="str">
            <v/>
          </cell>
        </row>
        <row r="8267">
          <cell r="A8267"/>
          <cell r="B8267" t="str">
            <v/>
          </cell>
          <cell r="C8267"/>
          <cell r="D8267" t="str">
            <v/>
          </cell>
          <cell r="E8267" t="str">
            <v/>
          </cell>
          <cell r="F8267" t="str">
            <v/>
          </cell>
          <cell r="G8267" t="str">
            <v/>
          </cell>
          <cell r="H8267" t="str">
            <v/>
          </cell>
          <cell r="I8267"/>
          <cell r="J8267"/>
          <cell r="K8267"/>
          <cell r="L8267"/>
          <cell r="M8267" t="str">
            <v/>
          </cell>
          <cell r="N8267"/>
          <cell r="O8267"/>
          <cell r="P8267"/>
          <cell r="Q8267" t="str">
            <v/>
          </cell>
          <cell r="R8267"/>
          <cell r="S8267" t="str">
            <v/>
          </cell>
          <cell r="T8267"/>
          <cell r="U8267"/>
          <cell r="V8267" t="str">
            <v/>
          </cell>
        </row>
        <row r="8268">
          <cell r="A8268"/>
          <cell r="B8268" t="str">
            <v/>
          </cell>
          <cell r="C8268"/>
          <cell r="D8268" t="str">
            <v/>
          </cell>
          <cell r="E8268" t="str">
            <v/>
          </cell>
          <cell r="F8268" t="str">
            <v/>
          </cell>
          <cell r="G8268" t="str">
            <v/>
          </cell>
          <cell r="H8268" t="str">
            <v/>
          </cell>
          <cell r="I8268"/>
          <cell r="J8268"/>
          <cell r="K8268"/>
          <cell r="L8268"/>
          <cell r="M8268" t="str">
            <v/>
          </cell>
          <cell r="N8268"/>
          <cell r="O8268"/>
          <cell r="P8268"/>
          <cell r="Q8268" t="str">
            <v/>
          </cell>
          <cell r="R8268"/>
          <cell r="S8268" t="str">
            <v/>
          </cell>
          <cell r="T8268"/>
          <cell r="U8268"/>
          <cell r="V8268" t="str">
            <v/>
          </cell>
        </row>
        <row r="8269">
          <cell r="A8269"/>
          <cell r="B8269" t="str">
            <v/>
          </cell>
          <cell r="C8269"/>
          <cell r="D8269" t="str">
            <v/>
          </cell>
          <cell r="E8269" t="str">
            <v/>
          </cell>
          <cell r="F8269" t="str">
            <v/>
          </cell>
          <cell r="G8269" t="str">
            <v/>
          </cell>
          <cell r="H8269" t="str">
            <v/>
          </cell>
          <cell r="I8269"/>
          <cell r="J8269"/>
          <cell r="K8269"/>
          <cell r="L8269"/>
          <cell r="M8269" t="str">
            <v/>
          </cell>
          <cell r="N8269"/>
          <cell r="O8269"/>
          <cell r="P8269"/>
          <cell r="Q8269" t="str">
            <v/>
          </cell>
          <cell r="R8269"/>
          <cell r="S8269" t="str">
            <v/>
          </cell>
          <cell r="T8269"/>
          <cell r="U8269"/>
          <cell r="V8269" t="str">
            <v/>
          </cell>
        </row>
        <row r="8270">
          <cell r="A8270"/>
          <cell r="B8270" t="str">
            <v/>
          </cell>
          <cell r="C8270"/>
          <cell r="D8270" t="str">
            <v/>
          </cell>
          <cell r="E8270" t="str">
            <v/>
          </cell>
          <cell r="F8270" t="str">
            <v/>
          </cell>
          <cell r="G8270" t="str">
            <v/>
          </cell>
          <cell r="H8270" t="str">
            <v/>
          </cell>
          <cell r="I8270"/>
          <cell r="J8270"/>
          <cell r="K8270"/>
          <cell r="L8270"/>
          <cell r="M8270" t="str">
            <v/>
          </cell>
          <cell r="N8270"/>
          <cell r="O8270"/>
          <cell r="P8270"/>
          <cell r="Q8270" t="str">
            <v/>
          </cell>
          <cell r="R8270"/>
          <cell r="S8270" t="str">
            <v/>
          </cell>
          <cell r="T8270"/>
          <cell r="U8270"/>
          <cell r="V8270" t="str">
            <v/>
          </cell>
        </row>
        <row r="8271">
          <cell r="A8271"/>
          <cell r="B8271" t="str">
            <v/>
          </cell>
          <cell r="C8271"/>
          <cell r="D8271" t="str">
            <v/>
          </cell>
          <cell r="E8271" t="str">
            <v/>
          </cell>
          <cell r="F8271" t="str">
            <v/>
          </cell>
          <cell r="G8271" t="str">
            <v/>
          </cell>
          <cell r="H8271" t="str">
            <v/>
          </cell>
          <cell r="I8271"/>
          <cell r="J8271"/>
          <cell r="K8271"/>
          <cell r="L8271"/>
          <cell r="M8271" t="str">
            <v/>
          </cell>
          <cell r="N8271"/>
          <cell r="O8271"/>
          <cell r="P8271"/>
          <cell r="Q8271" t="str">
            <v/>
          </cell>
          <cell r="R8271"/>
          <cell r="S8271" t="str">
            <v/>
          </cell>
          <cell r="T8271"/>
          <cell r="U8271"/>
          <cell r="V8271" t="str">
            <v/>
          </cell>
        </row>
        <row r="8272">
          <cell r="A8272"/>
          <cell r="B8272" t="str">
            <v/>
          </cell>
          <cell r="C8272"/>
          <cell r="D8272" t="str">
            <v/>
          </cell>
          <cell r="E8272" t="str">
            <v/>
          </cell>
          <cell r="F8272" t="str">
            <v/>
          </cell>
          <cell r="G8272" t="str">
            <v/>
          </cell>
          <cell r="H8272" t="str">
            <v/>
          </cell>
          <cell r="I8272"/>
          <cell r="J8272"/>
          <cell r="K8272"/>
          <cell r="L8272"/>
          <cell r="M8272" t="str">
            <v/>
          </cell>
          <cell r="N8272"/>
          <cell r="O8272"/>
          <cell r="P8272"/>
          <cell r="Q8272" t="str">
            <v/>
          </cell>
          <cell r="R8272"/>
          <cell r="S8272" t="str">
            <v/>
          </cell>
          <cell r="T8272"/>
          <cell r="U8272"/>
          <cell r="V8272" t="str">
            <v/>
          </cell>
        </row>
        <row r="8273">
          <cell r="A8273"/>
          <cell r="B8273" t="str">
            <v/>
          </cell>
          <cell r="C8273"/>
          <cell r="D8273" t="str">
            <v/>
          </cell>
          <cell r="E8273" t="str">
            <v/>
          </cell>
          <cell r="F8273" t="str">
            <v/>
          </cell>
          <cell r="G8273" t="str">
            <v/>
          </cell>
          <cell r="H8273" t="str">
            <v/>
          </cell>
          <cell r="I8273"/>
          <cell r="J8273"/>
          <cell r="K8273"/>
          <cell r="L8273"/>
          <cell r="M8273" t="str">
            <v/>
          </cell>
          <cell r="N8273"/>
          <cell r="O8273"/>
          <cell r="P8273"/>
          <cell r="Q8273" t="str">
            <v/>
          </cell>
          <cell r="R8273"/>
          <cell r="S8273" t="str">
            <v/>
          </cell>
          <cell r="T8273"/>
          <cell r="U8273"/>
          <cell r="V8273" t="str">
            <v/>
          </cell>
        </row>
        <row r="8274">
          <cell r="A8274"/>
          <cell r="B8274" t="str">
            <v/>
          </cell>
          <cell r="C8274"/>
          <cell r="D8274" t="str">
            <v/>
          </cell>
          <cell r="E8274" t="str">
            <v/>
          </cell>
          <cell r="F8274" t="str">
            <v/>
          </cell>
          <cell r="G8274" t="str">
            <v/>
          </cell>
          <cell r="H8274" t="str">
            <v/>
          </cell>
          <cell r="I8274"/>
          <cell r="J8274"/>
          <cell r="K8274"/>
          <cell r="L8274"/>
          <cell r="M8274" t="str">
            <v/>
          </cell>
          <cell r="N8274"/>
          <cell r="O8274"/>
          <cell r="P8274"/>
          <cell r="Q8274" t="str">
            <v/>
          </cell>
          <cell r="R8274"/>
          <cell r="S8274" t="str">
            <v/>
          </cell>
          <cell r="T8274"/>
          <cell r="U8274"/>
          <cell r="V8274" t="str">
            <v/>
          </cell>
        </row>
        <row r="8275">
          <cell r="A8275"/>
          <cell r="B8275" t="str">
            <v/>
          </cell>
          <cell r="C8275"/>
          <cell r="D8275" t="str">
            <v/>
          </cell>
          <cell r="E8275" t="str">
            <v/>
          </cell>
          <cell r="F8275" t="str">
            <v/>
          </cell>
          <cell r="G8275" t="str">
            <v/>
          </cell>
          <cell r="H8275" t="str">
            <v/>
          </cell>
          <cell r="I8275"/>
          <cell r="J8275"/>
          <cell r="K8275"/>
          <cell r="L8275"/>
          <cell r="M8275" t="str">
            <v/>
          </cell>
          <cell r="N8275"/>
          <cell r="O8275"/>
          <cell r="P8275"/>
          <cell r="Q8275" t="str">
            <v/>
          </cell>
          <cell r="R8275"/>
          <cell r="S8275" t="str">
            <v/>
          </cell>
          <cell r="T8275"/>
          <cell r="U8275"/>
          <cell r="V8275" t="str">
            <v/>
          </cell>
        </row>
        <row r="8276">
          <cell r="A8276"/>
          <cell r="B8276" t="str">
            <v/>
          </cell>
          <cell r="C8276"/>
          <cell r="D8276" t="str">
            <v/>
          </cell>
          <cell r="E8276" t="str">
            <v/>
          </cell>
          <cell r="F8276" t="str">
            <v/>
          </cell>
          <cell r="G8276" t="str">
            <v/>
          </cell>
          <cell r="H8276" t="str">
            <v/>
          </cell>
          <cell r="I8276"/>
          <cell r="J8276"/>
          <cell r="K8276"/>
          <cell r="L8276"/>
          <cell r="M8276" t="str">
            <v/>
          </cell>
          <cell r="N8276"/>
          <cell r="O8276"/>
          <cell r="P8276"/>
          <cell r="Q8276" t="str">
            <v/>
          </cell>
          <cell r="R8276"/>
          <cell r="S8276" t="str">
            <v/>
          </cell>
          <cell r="T8276"/>
          <cell r="U8276"/>
          <cell r="V8276" t="str">
            <v/>
          </cell>
        </row>
        <row r="8277">
          <cell r="A8277"/>
          <cell r="B8277" t="str">
            <v/>
          </cell>
          <cell r="C8277"/>
          <cell r="D8277" t="str">
            <v/>
          </cell>
          <cell r="E8277" t="str">
            <v/>
          </cell>
          <cell r="F8277" t="str">
            <v/>
          </cell>
          <cell r="G8277" t="str">
            <v/>
          </cell>
          <cell r="H8277" t="str">
            <v/>
          </cell>
          <cell r="I8277"/>
          <cell r="J8277"/>
          <cell r="K8277"/>
          <cell r="L8277"/>
          <cell r="M8277" t="str">
            <v/>
          </cell>
          <cell r="N8277"/>
          <cell r="O8277"/>
          <cell r="P8277"/>
          <cell r="Q8277" t="str">
            <v/>
          </cell>
          <cell r="R8277"/>
          <cell r="S8277" t="str">
            <v/>
          </cell>
          <cell r="T8277"/>
          <cell r="U8277"/>
          <cell r="V8277" t="str">
            <v/>
          </cell>
        </row>
        <row r="8278">
          <cell r="A8278"/>
          <cell r="B8278" t="str">
            <v/>
          </cell>
          <cell r="C8278"/>
          <cell r="D8278" t="str">
            <v/>
          </cell>
          <cell r="E8278" t="str">
            <v/>
          </cell>
          <cell r="F8278" t="str">
            <v/>
          </cell>
          <cell r="G8278" t="str">
            <v/>
          </cell>
          <cell r="H8278" t="str">
            <v/>
          </cell>
          <cell r="I8278"/>
          <cell r="J8278"/>
          <cell r="K8278"/>
          <cell r="L8278"/>
          <cell r="M8278" t="str">
            <v/>
          </cell>
          <cell r="N8278"/>
          <cell r="O8278"/>
          <cell r="P8278"/>
          <cell r="Q8278" t="str">
            <v/>
          </cell>
          <cell r="R8278"/>
          <cell r="S8278" t="str">
            <v/>
          </cell>
          <cell r="T8278"/>
          <cell r="U8278"/>
          <cell r="V8278" t="str">
            <v/>
          </cell>
        </row>
        <row r="8279">
          <cell r="A8279"/>
          <cell r="B8279" t="str">
            <v/>
          </cell>
          <cell r="C8279"/>
          <cell r="D8279" t="str">
            <v/>
          </cell>
          <cell r="E8279" t="str">
            <v/>
          </cell>
          <cell r="F8279" t="str">
            <v/>
          </cell>
          <cell r="G8279" t="str">
            <v/>
          </cell>
          <cell r="H8279" t="str">
            <v/>
          </cell>
          <cell r="I8279"/>
          <cell r="J8279"/>
          <cell r="K8279"/>
          <cell r="L8279"/>
          <cell r="M8279" t="str">
            <v/>
          </cell>
          <cell r="N8279"/>
          <cell r="O8279"/>
          <cell r="P8279"/>
          <cell r="Q8279" t="str">
            <v/>
          </cell>
          <cell r="R8279"/>
          <cell r="S8279" t="str">
            <v/>
          </cell>
          <cell r="T8279"/>
          <cell r="U8279"/>
          <cell r="V8279" t="str">
            <v/>
          </cell>
        </row>
        <row r="8280">
          <cell r="A8280"/>
          <cell r="B8280" t="str">
            <v/>
          </cell>
          <cell r="C8280"/>
          <cell r="D8280" t="str">
            <v/>
          </cell>
          <cell r="E8280" t="str">
            <v/>
          </cell>
          <cell r="F8280" t="str">
            <v/>
          </cell>
          <cell r="G8280" t="str">
            <v/>
          </cell>
          <cell r="H8280" t="str">
            <v/>
          </cell>
          <cell r="I8280"/>
          <cell r="J8280"/>
          <cell r="K8280"/>
          <cell r="L8280"/>
          <cell r="M8280" t="str">
            <v/>
          </cell>
          <cell r="N8280"/>
          <cell r="O8280"/>
          <cell r="P8280"/>
          <cell r="Q8280" t="str">
            <v/>
          </cell>
          <cell r="R8280"/>
          <cell r="S8280" t="str">
            <v/>
          </cell>
          <cell r="T8280"/>
          <cell r="U8280"/>
          <cell r="V8280" t="str">
            <v/>
          </cell>
        </row>
        <row r="8281">
          <cell r="A8281"/>
          <cell r="B8281" t="str">
            <v/>
          </cell>
          <cell r="C8281"/>
          <cell r="D8281" t="str">
            <v/>
          </cell>
          <cell r="E8281" t="str">
            <v/>
          </cell>
          <cell r="F8281" t="str">
            <v/>
          </cell>
          <cell r="G8281" t="str">
            <v/>
          </cell>
          <cell r="H8281" t="str">
            <v/>
          </cell>
          <cell r="I8281"/>
          <cell r="J8281"/>
          <cell r="K8281"/>
          <cell r="L8281"/>
          <cell r="M8281" t="str">
            <v/>
          </cell>
          <cell r="N8281"/>
          <cell r="O8281"/>
          <cell r="P8281"/>
          <cell r="Q8281" t="str">
            <v/>
          </cell>
          <cell r="R8281"/>
          <cell r="S8281" t="str">
            <v/>
          </cell>
          <cell r="T8281"/>
          <cell r="U8281"/>
          <cell r="V8281" t="str">
            <v/>
          </cell>
        </row>
        <row r="8282">
          <cell r="A8282"/>
          <cell r="B8282" t="str">
            <v/>
          </cell>
          <cell r="C8282"/>
          <cell r="D8282" t="str">
            <v/>
          </cell>
          <cell r="E8282" t="str">
            <v/>
          </cell>
          <cell r="F8282" t="str">
            <v/>
          </cell>
          <cell r="G8282" t="str">
            <v/>
          </cell>
          <cell r="H8282" t="str">
            <v/>
          </cell>
          <cell r="I8282"/>
          <cell r="J8282"/>
          <cell r="K8282"/>
          <cell r="L8282"/>
          <cell r="M8282" t="str">
            <v/>
          </cell>
          <cell r="N8282"/>
          <cell r="O8282"/>
          <cell r="P8282"/>
          <cell r="Q8282" t="str">
            <v/>
          </cell>
          <cell r="R8282"/>
          <cell r="S8282" t="str">
            <v/>
          </cell>
          <cell r="T8282"/>
          <cell r="U8282"/>
          <cell r="V8282" t="str">
            <v/>
          </cell>
        </row>
        <row r="8283">
          <cell r="A8283"/>
          <cell r="B8283" t="str">
            <v/>
          </cell>
          <cell r="C8283"/>
          <cell r="D8283" t="str">
            <v/>
          </cell>
          <cell r="E8283" t="str">
            <v/>
          </cell>
          <cell r="F8283" t="str">
            <v/>
          </cell>
          <cell r="G8283" t="str">
            <v/>
          </cell>
          <cell r="H8283" t="str">
            <v/>
          </cell>
          <cell r="I8283"/>
          <cell r="J8283"/>
          <cell r="K8283"/>
          <cell r="L8283"/>
          <cell r="M8283" t="str">
            <v/>
          </cell>
          <cell r="N8283"/>
          <cell r="O8283"/>
          <cell r="P8283"/>
          <cell r="Q8283" t="str">
            <v/>
          </cell>
          <cell r="R8283"/>
          <cell r="S8283" t="str">
            <v/>
          </cell>
          <cell r="T8283"/>
          <cell r="U8283"/>
          <cell r="V8283" t="str">
            <v/>
          </cell>
        </row>
        <row r="8284">
          <cell r="A8284"/>
          <cell r="B8284" t="str">
            <v/>
          </cell>
          <cell r="C8284"/>
          <cell r="D8284" t="str">
            <v/>
          </cell>
          <cell r="E8284" t="str">
            <v/>
          </cell>
          <cell r="F8284" t="str">
            <v/>
          </cell>
          <cell r="G8284" t="str">
            <v/>
          </cell>
          <cell r="H8284" t="str">
            <v/>
          </cell>
          <cell r="I8284"/>
          <cell r="J8284"/>
          <cell r="K8284"/>
          <cell r="L8284"/>
          <cell r="M8284" t="str">
            <v/>
          </cell>
          <cell r="N8284"/>
          <cell r="O8284"/>
          <cell r="P8284"/>
          <cell r="Q8284" t="str">
            <v/>
          </cell>
          <cell r="R8284"/>
          <cell r="S8284" t="str">
            <v/>
          </cell>
          <cell r="T8284"/>
          <cell r="U8284"/>
          <cell r="V8284" t="str">
            <v/>
          </cell>
        </row>
        <row r="8285">
          <cell r="A8285"/>
          <cell r="B8285" t="str">
            <v/>
          </cell>
          <cell r="C8285"/>
          <cell r="D8285" t="str">
            <v/>
          </cell>
          <cell r="E8285" t="str">
            <v/>
          </cell>
          <cell r="F8285" t="str">
            <v/>
          </cell>
          <cell r="G8285" t="str">
            <v/>
          </cell>
          <cell r="H8285" t="str">
            <v/>
          </cell>
          <cell r="I8285"/>
          <cell r="J8285"/>
          <cell r="K8285"/>
          <cell r="L8285"/>
          <cell r="M8285" t="str">
            <v/>
          </cell>
          <cell r="N8285"/>
          <cell r="O8285"/>
          <cell r="P8285"/>
          <cell r="Q8285" t="str">
            <v/>
          </cell>
          <cell r="R8285"/>
          <cell r="S8285" t="str">
            <v/>
          </cell>
          <cell r="T8285"/>
          <cell r="U8285"/>
          <cell r="V8285" t="str">
            <v/>
          </cell>
        </row>
        <row r="8286">
          <cell r="A8286"/>
          <cell r="B8286" t="str">
            <v/>
          </cell>
          <cell r="C8286"/>
          <cell r="D8286" t="str">
            <v/>
          </cell>
          <cell r="E8286" t="str">
            <v/>
          </cell>
          <cell r="F8286" t="str">
            <v/>
          </cell>
          <cell r="G8286" t="str">
            <v/>
          </cell>
          <cell r="H8286" t="str">
            <v/>
          </cell>
          <cell r="I8286"/>
          <cell r="J8286"/>
          <cell r="K8286"/>
          <cell r="L8286"/>
          <cell r="M8286" t="str">
            <v/>
          </cell>
          <cell r="N8286"/>
          <cell r="O8286"/>
          <cell r="P8286"/>
          <cell r="Q8286" t="str">
            <v/>
          </cell>
          <cell r="R8286"/>
          <cell r="S8286" t="str">
            <v/>
          </cell>
          <cell r="T8286"/>
          <cell r="U8286"/>
          <cell r="V8286" t="str">
            <v/>
          </cell>
        </row>
        <row r="8287">
          <cell r="A8287"/>
          <cell r="B8287" t="str">
            <v/>
          </cell>
          <cell r="C8287"/>
          <cell r="D8287" t="str">
            <v/>
          </cell>
          <cell r="E8287" t="str">
            <v/>
          </cell>
          <cell r="F8287" t="str">
            <v/>
          </cell>
          <cell r="G8287" t="str">
            <v/>
          </cell>
          <cell r="H8287" t="str">
            <v/>
          </cell>
          <cell r="I8287"/>
          <cell r="J8287"/>
          <cell r="K8287"/>
          <cell r="L8287"/>
          <cell r="M8287" t="str">
            <v/>
          </cell>
          <cell r="N8287"/>
          <cell r="O8287"/>
          <cell r="P8287"/>
          <cell r="Q8287" t="str">
            <v/>
          </cell>
          <cell r="R8287"/>
          <cell r="S8287" t="str">
            <v/>
          </cell>
          <cell r="T8287"/>
          <cell r="U8287"/>
          <cell r="V8287" t="str">
            <v/>
          </cell>
        </row>
        <row r="8288">
          <cell r="A8288"/>
          <cell r="B8288" t="str">
            <v/>
          </cell>
          <cell r="C8288"/>
          <cell r="D8288" t="str">
            <v/>
          </cell>
          <cell r="E8288" t="str">
            <v/>
          </cell>
          <cell r="F8288" t="str">
            <v/>
          </cell>
          <cell r="G8288" t="str">
            <v/>
          </cell>
          <cell r="H8288" t="str">
            <v/>
          </cell>
          <cell r="I8288"/>
          <cell r="J8288"/>
          <cell r="K8288"/>
          <cell r="L8288"/>
          <cell r="M8288" t="str">
            <v/>
          </cell>
          <cell r="N8288"/>
          <cell r="O8288"/>
          <cell r="P8288"/>
          <cell r="Q8288" t="str">
            <v/>
          </cell>
          <cell r="R8288"/>
          <cell r="S8288" t="str">
            <v/>
          </cell>
          <cell r="T8288"/>
          <cell r="U8288"/>
          <cell r="V8288" t="str">
            <v/>
          </cell>
        </row>
        <row r="8289">
          <cell r="A8289"/>
          <cell r="B8289" t="str">
            <v/>
          </cell>
          <cell r="C8289"/>
          <cell r="D8289" t="str">
            <v/>
          </cell>
          <cell r="E8289" t="str">
            <v/>
          </cell>
          <cell r="F8289" t="str">
            <v/>
          </cell>
          <cell r="G8289" t="str">
            <v/>
          </cell>
          <cell r="H8289" t="str">
            <v/>
          </cell>
          <cell r="I8289"/>
          <cell r="J8289"/>
          <cell r="K8289"/>
          <cell r="L8289"/>
          <cell r="M8289" t="str">
            <v/>
          </cell>
          <cell r="N8289"/>
          <cell r="O8289"/>
          <cell r="P8289"/>
          <cell r="Q8289" t="str">
            <v/>
          </cell>
          <cell r="R8289"/>
          <cell r="S8289" t="str">
            <v/>
          </cell>
          <cell r="T8289"/>
          <cell r="U8289"/>
          <cell r="V8289" t="str">
            <v/>
          </cell>
        </row>
        <row r="8290">
          <cell r="A8290"/>
          <cell r="B8290" t="str">
            <v/>
          </cell>
          <cell r="C8290"/>
          <cell r="D8290" t="str">
            <v/>
          </cell>
          <cell r="E8290" t="str">
            <v/>
          </cell>
          <cell r="F8290" t="str">
            <v/>
          </cell>
          <cell r="G8290" t="str">
            <v/>
          </cell>
          <cell r="H8290" t="str">
            <v/>
          </cell>
          <cell r="I8290"/>
          <cell r="J8290"/>
          <cell r="K8290"/>
          <cell r="L8290"/>
          <cell r="M8290" t="str">
            <v/>
          </cell>
          <cell r="N8290"/>
          <cell r="O8290"/>
          <cell r="P8290"/>
          <cell r="Q8290" t="str">
            <v/>
          </cell>
          <cell r="R8290"/>
          <cell r="S8290" t="str">
            <v/>
          </cell>
          <cell r="T8290"/>
          <cell r="U8290"/>
          <cell r="V8290" t="str">
            <v/>
          </cell>
        </row>
        <row r="8291">
          <cell r="A8291"/>
          <cell r="B8291" t="str">
            <v/>
          </cell>
          <cell r="C8291"/>
          <cell r="D8291" t="str">
            <v/>
          </cell>
          <cell r="E8291" t="str">
            <v/>
          </cell>
          <cell r="F8291" t="str">
            <v/>
          </cell>
          <cell r="G8291" t="str">
            <v/>
          </cell>
          <cell r="H8291" t="str">
            <v/>
          </cell>
          <cell r="I8291"/>
          <cell r="J8291"/>
          <cell r="K8291"/>
          <cell r="L8291"/>
          <cell r="M8291" t="str">
            <v/>
          </cell>
          <cell r="N8291"/>
          <cell r="O8291"/>
          <cell r="P8291"/>
          <cell r="Q8291" t="str">
            <v/>
          </cell>
          <cell r="R8291"/>
          <cell r="S8291" t="str">
            <v/>
          </cell>
          <cell r="T8291"/>
          <cell r="U8291"/>
          <cell r="V8291" t="str">
            <v/>
          </cell>
        </row>
        <row r="8292">
          <cell r="A8292"/>
          <cell r="B8292" t="str">
            <v/>
          </cell>
          <cell r="C8292"/>
          <cell r="D8292" t="str">
            <v/>
          </cell>
          <cell r="E8292" t="str">
            <v/>
          </cell>
          <cell r="F8292" t="str">
            <v/>
          </cell>
          <cell r="G8292" t="str">
            <v/>
          </cell>
          <cell r="H8292" t="str">
            <v/>
          </cell>
          <cell r="I8292"/>
          <cell r="J8292"/>
          <cell r="K8292"/>
          <cell r="L8292"/>
          <cell r="M8292" t="str">
            <v/>
          </cell>
          <cell r="N8292"/>
          <cell r="O8292"/>
          <cell r="P8292"/>
          <cell r="Q8292" t="str">
            <v/>
          </cell>
          <cell r="R8292"/>
          <cell r="S8292" t="str">
            <v/>
          </cell>
          <cell r="T8292"/>
          <cell r="U8292"/>
          <cell r="V8292" t="str">
            <v/>
          </cell>
        </row>
        <row r="8293">
          <cell r="A8293"/>
          <cell r="B8293" t="str">
            <v/>
          </cell>
          <cell r="C8293"/>
          <cell r="D8293" t="str">
            <v/>
          </cell>
          <cell r="E8293" t="str">
            <v/>
          </cell>
          <cell r="F8293" t="str">
            <v/>
          </cell>
          <cell r="G8293" t="str">
            <v/>
          </cell>
          <cell r="H8293" t="str">
            <v/>
          </cell>
          <cell r="I8293"/>
          <cell r="J8293"/>
          <cell r="K8293"/>
          <cell r="L8293"/>
          <cell r="M8293" t="str">
            <v/>
          </cell>
          <cell r="N8293"/>
          <cell r="O8293"/>
          <cell r="P8293"/>
          <cell r="Q8293" t="str">
            <v/>
          </cell>
          <cell r="R8293"/>
          <cell r="S8293" t="str">
            <v/>
          </cell>
          <cell r="T8293"/>
          <cell r="U8293"/>
          <cell r="V8293" t="str">
            <v/>
          </cell>
        </row>
        <row r="8294">
          <cell r="A8294"/>
          <cell r="B8294" t="str">
            <v/>
          </cell>
          <cell r="C8294"/>
          <cell r="D8294" t="str">
            <v/>
          </cell>
          <cell r="E8294" t="str">
            <v/>
          </cell>
          <cell r="F8294" t="str">
            <v/>
          </cell>
          <cell r="G8294" t="str">
            <v/>
          </cell>
          <cell r="H8294" t="str">
            <v/>
          </cell>
          <cell r="I8294"/>
          <cell r="J8294"/>
          <cell r="K8294"/>
          <cell r="L8294"/>
          <cell r="M8294" t="str">
            <v/>
          </cell>
          <cell r="N8294"/>
          <cell r="O8294"/>
          <cell r="P8294"/>
          <cell r="Q8294" t="str">
            <v/>
          </cell>
          <cell r="R8294"/>
          <cell r="S8294" t="str">
            <v/>
          </cell>
          <cell r="T8294"/>
          <cell r="U8294"/>
          <cell r="V8294" t="str">
            <v/>
          </cell>
        </row>
        <row r="8295">
          <cell r="A8295"/>
          <cell r="B8295" t="str">
            <v/>
          </cell>
          <cell r="C8295"/>
          <cell r="D8295" t="str">
            <v/>
          </cell>
          <cell r="E8295" t="str">
            <v/>
          </cell>
          <cell r="F8295" t="str">
            <v/>
          </cell>
          <cell r="G8295" t="str">
            <v/>
          </cell>
          <cell r="H8295" t="str">
            <v/>
          </cell>
          <cell r="I8295"/>
          <cell r="J8295"/>
          <cell r="K8295"/>
          <cell r="L8295"/>
          <cell r="M8295" t="str">
            <v/>
          </cell>
          <cell r="N8295"/>
          <cell r="O8295"/>
          <cell r="P8295"/>
          <cell r="Q8295" t="str">
            <v/>
          </cell>
          <cell r="R8295"/>
          <cell r="S8295" t="str">
            <v/>
          </cell>
          <cell r="T8295"/>
          <cell r="U8295"/>
          <cell r="V8295" t="str">
            <v/>
          </cell>
        </row>
        <row r="8296">
          <cell r="A8296"/>
          <cell r="B8296" t="str">
            <v/>
          </cell>
          <cell r="C8296"/>
          <cell r="D8296" t="str">
            <v/>
          </cell>
          <cell r="E8296" t="str">
            <v/>
          </cell>
          <cell r="F8296" t="str">
            <v/>
          </cell>
          <cell r="G8296" t="str">
            <v/>
          </cell>
          <cell r="H8296" t="str">
            <v/>
          </cell>
          <cell r="I8296"/>
          <cell r="J8296"/>
          <cell r="K8296"/>
          <cell r="L8296"/>
          <cell r="M8296" t="str">
            <v/>
          </cell>
          <cell r="N8296"/>
          <cell r="O8296"/>
          <cell r="P8296"/>
          <cell r="Q8296" t="str">
            <v/>
          </cell>
          <cell r="R8296"/>
          <cell r="S8296" t="str">
            <v/>
          </cell>
          <cell r="T8296"/>
          <cell r="U8296"/>
          <cell r="V8296" t="str">
            <v/>
          </cell>
        </row>
        <row r="8297">
          <cell r="A8297"/>
          <cell r="B8297" t="str">
            <v/>
          </cell>
          <cell r="C8297"/>
          <cell r="D8297" t="str">
            <v/>
          </cell>
          <cell r="E8297" t="str">
            <v/>
          </cell>
          <cell r="F8297" t="str">
            <v/>
          </cell>
          <cell r="G8297" t="str">
            <v/>
          </cell>
          <cell r="H8297" t="str">
            <v/>
          </cell>
          <cell r="I8297"/>
          <cell r="J8297"/>
          <cell r="K8297"/>
          <cell r="L8297"/>
          <cell r="M8297" t="str">
            <v/>
          </cell>
          <cell r="N8297"/>
          <cell r="O8297"/>
          <cell r="P8297"/>
          <cell r="Q8297" t="str">
            <v/>
          </cell>
          <cell r="R8297"/>
          <cell r="S8297" t="str">
            <v/>
          </cell>
          <cell r="T8297"/>
          <cell r="U8297"/>
          <cell r="V8297" t="str">
            <v/>
          </cell>
        </row>
        <row r="8298">
          <cell r="A8298"/>
          <cell r="B8298" t="str">
            <v/>
          </cell>
          <cell r="C8298"/>
          <cell r="D8298" t="str">
            <v/>
          </cell>
          <cell r="E8298" t="str">
            <v/>
          </cell>
          <cell r="F8298" t="str">
            <v/>
          </cell>
          <cell r="G8298" t="str">
            <v/>
          </cell>
          <cell r="H8298" t="str">
            <v/>
          </cell>
          <cell r="I8298"/>
          <cell r="J8298"/>
          <cell r="K8298"/>
          <cell r="L8298"/>
          <cell r="M8298" t="str">
            <v/>
          </cell>
          <cell r="N8298"/>
          <cell r="O8298"/>
          <cell r="P8298"/>
          <cell r="Q8298" t="str">
            <v/>
          </cell>
          <cell r="R8298"/>
          <cell r="S8298" t="str">
            <v/>
          </cell>
          <cell r="T8298"/>
          <cell r="U8298"/>
          <cell r="V8298" t="str">
            <v/>
          </cell>
        </row>
        <row r="8299">
          <cell r="A8299"/>
          <cell r="B8299" t="str">
            <v/>
          </cell>
          <cell r="C8299"/>
          <cell r="D8299" t="str">
            <v/>
          </cell>
          <cell r="E8299" t="str">
            <v/>
          </cell>
          <cell r="F8299" t="str">
            <v/>
          </cell>
          <cell r="G8299" t="str">
            <v/>
          </cell>
          <cell r="H8299" t="str">
            <v/>
          </cell>
          <cell r="I8299"/>
          <cell r="J8299"/>
          <cell r="K8299"/>
          <cell r="L8299"/>
          <cell r="M8299" t="str">
            <v/>
          </cell>
          <cell r="N8299"/>
          <cell r="O8299"/>
          <cell r="P8299"/>
          <cell r="Q8299" t="str">
            <v/>
          </cell>
          <cell r="R8299"/>
          <cell r="S8299" t="str">
            <v/>
          </cell>
          <cell r="T8299"/>
          <cell r="U8299"/>
          <cell r="V8299" t="str">
            <v/>
          </cell>
        </row>
        <row r="8300">
          <cell r="A8300"/>
          <cell r="B8300" t="str">
            <v/>
          </cell>
          <cell r="C8300"/>
          <cell r="D8300" t="str">
            <v/>
          </cell>
          <cell r="E8300" t="str">
            <v/>
          </cell>
          <cell r="F8300" t="str">
            <v/>
          </cell>
          <cell r="G8300" t="str">
            <v/>
          </cell>
          <cell r="H8300" t="str">
            <v/>
          </cell>
          <cell r="I8300"/>
          <cell r="J8300"/>
          <cell r="K8300"/>
          <cell r="L8300"/>
          <cell r="M8300" t="str">
            <v/>
          </cell>
          <cell r="N8300"/>
          <cell r="O8300"/>
          <cell r="P8300"/>
          <cell r="Q8300" t="str">
            <v/>
          </cell>
          <cell r="R8300"/>
          <cell r="S8300" t="str">
            <v/>
          </cell>
          <cell r="T8300"/>
          <cell r="U8300"/>
          <cell r="V8300" t="str">
            <v/>
          </cell>
        </row>
        <row r="8301">
          <cell r="A8301"/>
          <cell r="B8301" t="str">
            <v/>
          </cell>
          <cell r="C8301"/>
          <cell r="D8301" t="str">
            <v/>
          </cell>
          <cell r="E8301" t="str">
            <v/>
          </cell>
          <cell r="F8301" t="str">
            <v/>
          </cell>
          <cell r="G8301" t="str">
            <v/>
          </cell>
          <cell r="H8301" t="str">
            <v/>
          </cell>
          <cell r="I8301"/>
          <cell r="J8301"/>
          <cell r="K8301"/>
          <cell r="L8301"/>
          <cell r="M8301" t="str">
            <v/>
          </cell>
          <cell r="N8301"/>
          <cell r="O8301"/>
          <cell r="P8301"/>
          <cell r="Q8301" t="str">
            <v/>
          </cell>
          <cell r="R8301"/>
          <cell r="S8301" t="str">
            <v/>
          </cell>
          <cell r="T8301"/>
          <cell r="U8301"/>
          <cell r="V8301" t="str">
            <v/>
          </cell>
        </row>
        <row r="8302">
          <cell r="A8302"/>
          <cell r="B8302" t="str">
            <v/>
          </cell>
          <cell r="C8302"/>
          <cell r="D8302" t="str">
            <v/>
          </cell>
          <cell r="E8302" t="str">
            <v/>
          </cell>
          <cell r="F8302" t="str">
            <v/>
          </cell>
          <cell r="G8302" t="str">
            <v/>
          </cell>
          <cell r="H8302" t="str">
            <v/>
          </cell>
          <cell r="I8302"/>
          <cell r="J8302"/>
          <cell r="K8302"/>
          <cell r="L8302"/>
          <cell r="M8302" t="str">
            <v/>
          </cell>
          <cell r="N8302"/>
          <cell r="O8302"/>
          <cell r="P8302"/>
          <cell r="Q8302" t="str">
            <v/>
          </cell>
          <cell r="R8302"/>
          <cell r="S8302" t="str">
            <v/>
          </cell>
          <cell r="T8302"/>
          <cell r="U8302"/>
          <cell r="V8302" t="str">
            <v/>
          </cell>
        </row>
        <row r="8303">
          <cell r="A8303"/>
          <cell r="B8303" t="str">
            <v/>
          </cell>
          <cell r="C8303"/>
          <cell r="D8303" t="str">
            <v/>
          </cell>
          <cell r="E8303" t="str">
            <v/>
          </cell>
          <cell r="F8303" t="str">
            <v/>
          </cell>
          <cell r="G8303" t="str">
            <v/>
          </cell>
          <cell r="H8303" t="str">
            <v/>
          </cell>
          <cell r="I8303"/>
          <cell r="J8303"/>
          <cell r="K8303"/>
          <cell r="L8303"/>
          <cell r="M8303" t="str">
            <v/>
          </cell>
          <cell r="N8303"/>
          <cell r="O8303"/>
          <cell r="P8303"/>
          <cell r="Q8303" t="str">
            <v/>
          </cell>
          <cell r="R8303"/>
          <cell r="S8303" t="str">
            <v/>
          </cell>
          <cell r="T8303"/>
          <cell r="U8303"/>
          <cell r="V8303" t="str">
            <v/>
          </cell>
        </row>
        <row r="8304">
          <cell r="A8304"/>
          <cell r="B8304" t="str">
            <v/>
          </cell>
          <cell r="C8304"/>
          <cell r="D8304" t="str">
            <v/>
          </cell>
          <cell r="E8304" t="str">
            <v/>
          </cell>
          <cell r="F8304" t="str">
            <v/>
          </cell>
          <cell r="G8304" t="str">
            <v/>
          </cell>
          <cell r="H8304" t="str">
            <v/>
          </cell>
          <cell r="I8304"/>
          <cell r="J8304"/>
          <cell r="K8304"/>
          <cell r="L8304"/>
          <cell r="M8304" t="str">
            <v/>
          </cell>
          <cell r="N8304"/>
          <cell r="O8304"/>
          <cell r="P8304"/>
          <cell r="Q8304" t="str">
            <v/>
          </cell>
          <cell r="R8304"/>
          <cell r="S8304" t="str">
            <v/>
          </cell>
          <cell r="T8304"/>
          <cell r="U8304"/>
          <cell r="V8304" t="str">
            <v/>
          </cell>
        </row>
        <row r="8305">
          <cell r="A8305"/>
          <cell r="B8305" t="str">
            <v/>
          </cell>
          <cell r="C8305"/>
          <cell r="D8305" t="str">
            <v/>
          </cell>
          <cell r="E8305" t="str">
            <v/>
          </cell>
          <cell r="F8305" t="str">
            <v/>
          </cell>
          <cell r="G8305" t="str">
            <v/>
          </cell>
          <cell r="H8305" t="str">
            <v/>
          </cell>
          <cell r="I8305"/>
          <cell r="J8305"/>
          <cell r="K8305"/>
          <cell r="L8305"/>
          <cell r="M8305" t="str">
            <v/>
          </cell>
          <cell r="N8305"/>
          <cell r="O8305"/>
          <cell r="P8305"/>
          <cell r="Q8305" t="str">
            <v/>
          </cell>
          <cell r="R8305"/>
          <cell r="S8305" t="str">
            <v/>
          </cell>
          <cell r="T8305"/>
          <cell r="U8305"/>
          <cell r="V8305" t="str">
            <v/>
          </cell>
        </row>
        <row r="8306">
          <cell r="A8306"/>
          <cell r="B8306" t="str">
            <v/>
          </cell>
          <cell r="C8306"/>
          <cell r="D8306" t="str">
            <v/>
          </cell>
          <cell r="E8306" t="str">
            <v/>
          </cell>
          <cell r="F8306" t="str">
            <v/>
          </cell>
          <cell r="G8306" t="str">
            <v/>
          </cell>
          <cell r="H8306" t="str">
            <v/>
          </cell>
          <cell r="I8306"/>
          <cell r="J8306"/>
          <cell r="K8306"/>
          <cell r="L8306"/>
          <cell r="M8306" t="str">
            <v/>
          </cell>
          <cell r="N8306"/>
          <cell r="O8306"/>
          <cell r="P8306"/>
          <cell r="Q8306" t="str">
            <v/>
          </cell>
          <cell r="R8306"/>
          <cell r="S8306" t="str">
            <v/>
          </cell>
          <cell r="T8306"/>
          <cell r="U8306"/>
          <cell r="V8306" t="str">
            <v/>
          </cell>
        </row>
        <row r="8307">
          <cell r="A8307"/>
          <cell r="B8307" t="str">
            <v/>
          </cell>
          <cell r="C8307"/>
          <cell r="D8307" t="str">
            <v/>
          </cell>
          <cell r="E8307" t="str">
            <v/>
          </cell>
          <cell r="F8307" t="str">
            <v/>
          </cell>
          <cell r="G8307" t="str">
            <v/>
          </cell>
          <cell r="H8307" t="str">
            <v/>
          </cell>
          <cell r="I8307"/>
          <cell r="J8307"/>
          <cell r="K8307"/>
          <cell r="L8307"/>
          <cell r="M8307" t="str">
            <v/>
          </cell>
          <cell r="N8307"/>
          <cell r="O8307"/>
          <cell r="P8307"/>
          <cell r="Q8307" t="str">
            <v/>
          </cell>
          <cell r="R8307"/>
          <cell r="S8307" t="str">
            <v/>
          </cell>
          <cell r="T8307"/>
          <cell r="U8307"/>
          <cell r="V8307" t="str">
            <v/>
          </cell>
        </row>
        <row r="8308">
          <cell r="A8308"/>
          <cell r="B8308" t="str">
            <v/>
          </cell>
          <cell r="C8308"/>
          <cell r="D8308" t="str">
            <v/>
          </cell>
          <cell r="E8308" t="str">
            <v/>
          </cell>
          <cell r="F8308" t="str">
            <v/>
          </cell>
          <cell r="G8308" t="str">
            <v/>
          </cell>
          <cell r="H8308" t="str">
            <v/>
          </cell>
          <cell r="I8308"/>
          <cell r="J8308"/>
          <cell r="K8308"/>
          <cell r="L8308"/>
          <cell r="M8308" t="str">
            <v/>
          </cell>
          <cell r="N8308"/>
          <cell r="O8308"/>
          <cell r="P8308"/>
          <cell r="Q8308" t="str">
            <v/>
          </cell>
          <cell r="R8308"/>
          <cell r="S8308" t="str">
            <v/>
          </cell>
          <cell r="T8308"/>
          <cell r="U8308"/>
          <cell r="V8308" t="str">
            <v/>
          </cell>
        </row>
        <row r="8309">
          <cell r="A8309"/>
          <cell r="B8309" t="str">
            <v/>
          </cell>
          <cell r="C8309"/>
          <cell r="D8309" t="str">
            <v/>
          </cell>
          <cell r="E8309" t="str">
            <v/>
          </cell>
          <cell r="F8309" t="str">
            <v/>
          </cell>
          <cell r="G8309" t="str">
            <v/>
          </cell>
          <cell r="H8309" t="str">
            <v/>
          </cell>
          <cell r="I8309"/>
          <cell r="J8309"/>
          <cell r="K8309"/>
          <cell r="L8309"/>
          <cell r="M8309" t="str">
            <v/>
          </cell>
          <cell r="N8309"/>
          <cell r="O8309"/>
          <cell r="P8309"/>
          <cell r="Q8309" t="str">
            <v/>
          </cell>
          <cell r="R8309"/>
          <cell r="S8309" t="str">
            <v/>
          </cell>
          <cell r="T8309"/>
          <cell r="U8309"/>
          <cell r="V8309" t="str">
            <v/>
          </cell>
        </row>
        <row r="8310">
          <cell r="A8310"/>
          <cell r="B8310" t="str">
            <v/>
          </cell>
          <cell r="C8310"/>
          <cell r="D8310" t="str">
            <v/>
          </cell>
          <cell r="E8310" t="str">
            <v/>
          </cell>
          <cell r="F8310" t="str">
            <v/>
          </cell>
          <cell r="G8310" t="str">
            <v/>
          </cell>
          <cell r="H8310" t="str">
            <v/>
          </cell>
          <cell r="I8310"/>
          <cell r="J8310"/>
          <cell r="K8310"/>
          <cell r="L8310"/>
          <cell r="M8310" t="str">
            <v/>
          </cell>
          <cell r="N8310"/>
          <cell r="O8310"/>
          <cell r="P8310"/>
          <cell r="Q8310" t="str">
            <v/>
          </cell>
          <cell r="R8310"/>
          <cell r="S8310" t="str">
            <v/>
          </cell>
          <cell r="T8310"/>
          <cell r="U8310"/>
          <cell r="V8310" t="str">
            <v/>
          </cell>
        </row>
        <row r="8311">
          <cell r="A8311"/>
          <cell r="B8311" t="str">
            <v/>
          </cell>
          <cell r="C8311"/>
          <cell r="D8311" t="str">
            <v/>
          </cell>
          <cell r="E8311" t="str">
            <v/>
          </cell>
          <cell r="F8311" t="str">
            <v/>
          </cell>
          <cell r="G8311" t="str">
            <v/>
          </cell>
          <cell r="H8311" t="str">
            <v/>
          </cell>
          <cell r="I8311"/>
          <cell r="J8311"/>
          <cell r="K8311"/>
          <cell r="L8311"/>
          <cell r="M8311" t="str">
            <v/>
          </cell>
          <cell r="N8311"/>
          <cell r="O8311"/>
          <cell r="P8311"/>
          <cell r="Q8311" t="str">
            <v/>
          </cell>
          <cell r="R8311"/>
          <cell r="S8311" t="str">
            <v/>
          </cell>
          <cell r="T8311"/>
          <cell r="U8311"/>
          <cell r="V8311" t="str">
            <v/>
          </cell>
        </row>
        <row r="8312">
          <cell r="A8312"/>
          <cell r="B8312" t="str">
            <v/>
          </cell>
          <cell r="C8312"/>
          <cell r="D8312" t="str">
            <v/>
          </cell>
          <cell r="E8312" t="str">
            <v/>
          </cell>
          <cell r="F8312" t="str">
            <v/>
          </cell>
          <cell r="G8312" t="str">
            <v/>
          </cell>
          <cell r="H8312" t="str">
            <v/>
          </cell>
          <cell r="I8312"/>
          <cell r="J8312"/>
          <cell r="K8312"/>
          <cell r="L8312"/>
          <cell r="M8312" t="str">
            <v/>
          </cell>
          <cell r="N8312"/>
          <cell r="O8312"/>
          <cell r="P8312"/>
          <cell r="Q8312" t="str">
            <v/>
          </cell>
          <cell r="R8312"/>
          <cell r="S8312" t="str">
            <v/>
          </cell>
          <cell r="T8312"/>
          <cell r="U8312"/>
          <cell r="V8312" t="str">
            <v/>
          </cell>
        </row>
        <row r="8313">
          <cell r="A8313"/>
          <cell r="B8313" t="str">
            <v/>
          </cell>
          <cell r="C8313"/>
          <cell r="D8313" t="str">
            <v/>
          </cell>
          <cell r="E8313" t="str">
            <v/>
          </cell>
          <cell r="F8313" t="str">
            <v/>
          </cell>
          <cell r="G8313" t="str">
            <v/>
          </cell>
          <cell r="H8313" t="str">
            <v/>
          </cell>
          <cell r="I8313"/>
          <cell r="J8313"/>
          <cell r="K8313"/>
          <cell r="L8313"/>
          <cell r="M8313" t="str">
            <v/>
          </cell>
          <cell r="N8313"/>
          <cell r="O8313"/>
          <cell r="P8313"/>
          <cell r="Q8313" t="str">
            <v/>
          </cell>
          <cell r="R8313"/>
          <cell r="S8313" t="str">
            <v/>
          </cell>
          <cell r="T8313"/>
          <cell r="U8313"/>
          <cell r="V8313" t="str">
            <v/>
          </cell>
        </row>
        <row r="8314">
          <cell r="A8314"/>
          <cell r="B8314" t="str">
            <v/>
          </cell>
          <cell r="C8314"/>
          <cell r="D8314" t="str">
            <v/>
          </cell>
          <cell r="E8314" t="str">
            <v/>
          </cell>
          <cell r="F8314" t="str">
            <v/>
          </cell>
          <cell r="G8314" t="str">
            <v/>
          </cell>
          <cell r="H8314" t="str">
            <v/>
          </cell>
          <cell r="I8314"/>
          <cell r="J8314"/>
          <cell r="K8314"/>
          <cell r="L8314"/>
          <cell r="M8314" t="str">
            <v/>
          </cell>
          <cell r="N8314"/>
          <cell r="O8314"/>
          <cell r="P8314"/>
          <cell r="Q8314" t="str">
            <v/>
          </cell>
          <cell r="R8314"/>
          <cell r="S8314" t="str">
            <v/>
          </cell>
          <cell r="T8314"/>
          <cell r="U8314"/>
          <cell r="V8314" t="str">
            <v/>
          </cell>
        </row>
        <row r="8315">
          <cell r="A8315"/>
          <cell r="B8315" t="str">
            <v/>
          </cell>
          <cell r="C8315"/>
          <cell r="D8315" t="str">
            <v/>
          </cell>
          <cell r="E8315" t="str">
            <v/>
          </cell>
          <cell r="F8315" t="str">
            <v/>
          </cell>
          <cell r="G8315" t="str">
            <v/>
          </cell>
          <cell r="H8315" t="str">
            <v/>
          </cell>
          <cell r="I8315"/>
          <cell r="J8315"/>
          <cell r="K8315"/>
          <cell r="L8315"/>
          <cell r="M8315" t="str">
            <v/>
          </cell>
          <cell r="N8315"/>
          <cell r="O8315"/>
          <cell r="P8315"/>
          <cell r="Q8315" t="str">
            <v/>
          </cell>
          <cell r="R8315"/>
          <cell r="S8315" t="str">
            <v/>
          </cell>
          <cell r="T8315"/>
          <cell r="U8315"/>
          <cell r="V8315" t="str">
            <v/>
          </cell>
        </row>
        <row r="8316">
          <cell r="A8316"/>
          <cell r="B8316" t="str">
            <v/>
          </cell>
          <cell r="C8316"/>
          <cell r="D8316" t="str">
            <v/>
          </cell>
          <cell r="E8316" t="str">
            <v/>
          </cell>
          <cell r="F8316" t="str">
            <v/>
          </cell>
          <cell r="G8316" t="str">
            <v/>
          </cell>
          <cell r="H8316" t="str">
            <v/>
          </cell>
          <cell r="I8316"/>
          <cell r="J8316"/>
          <cell r="K8316"/>
          <cell r="L8316"/>
          <cell r="M8316" t="str">
            <v/>
          </cell>
          <cell r="N8316"/>
          <cell r="O8316"/>
          <cell r="P8316"/>
          <cell r="Q8316" t="str">
            <v/>
          </cell>
          <cell r="R8316"/>
          <cell r="S8316" t="str">
            <v/>
          </cell>
          <cell r="T8316"/>
          <cell r="U8316"/>
          <cell r="V8316" t="str">
            <v/>
          </cell>
        </row>
        <row r="8317">
          <cell r="A8317"/>
          <cell r="B8317" t="str">
            <v/>
          </cell>
          <cell r="C8317"/>
          <cell r="D8317" t="str">
            <v/>
          </cell>
          <cell r="E8317" t="str">
            <v/>
          </cell>
          <cell r="F8317" t="str">
            <v/>
          </cell>
          <cell r="G8317" t="str">
            <v/>
          </cell>
          <cell r="H8317" t="str">
            <v/>
          </cell>
          <cell r="I8317"/>
          <cell r="J8317"/>
          <cell r="K8317"/>
          <cell r="L8317"/>
          <cell r="M8317" t="str">
            <v/>
          </cell>
          <cell r="N8317"/>
          <cell r="O8317"/>
          <cell r="P8317"/>
          <cell r="Q8317" t="str">
            <v/>
          </cell>
          <cell r="R8317"/>
          <cell r="S8317" t="str">
            <v/>
          </cell>
          <cell r="T8317"/>
          <cell r="U8317"/>
          <cell r="V8317" t="str">
            <v/>
          </cell>
        </row>
        <row r="8318">
          <cell r="A8318"/>
          <cell r="B8318" t="str">
            <v/>
          </cell>
          <cell r="C8318"/>
          <cell r="D8318" t="str">
            <v/>
          </cell>
          <cell r="E8318" t="str">
            <v/>
          </cell>
          <cell r="F8318" t="str">
            <v/>
          </cell>
          <cell r="G8318" t="str">
            <v/>
          </cell>
          <cell r="H8318" t="str">
            <v/>
          </cell>
          <cell r="I8318"/>
          <cell r="J8318"/>
          <cell r="K8318"/>
          <cell r="L8318"/>
          <cell r="M8318" t="str">
            <v/>
          </cell>
          <cell r="N8318"/>
          <cell r="O8318"/>
          <cell r="P8318"/>
          <cell r="Q8318" t="str">
            <v/>
          </cell>
          <cell r="R8318"/>
          <cell r="S8318" t="str">
            <v/>
          </cell>
          <cell r="T8318"/>
          <cell r="U8318"/>
          <cell r="V8318" t="str">
            <v/>
          </cell>
        </row>
        <row r="8319">
          <cell r="A8319"/>
          <cell r="B8319" t="str">
            <v/>
          </cell>
          <cell r="C8319"/>
          <cell r="D8319" t="str">
            <v/>
          </cell>
          <cell r="E8319" t="str">
            <v/>
          </cell>
          <cell r="F8319" t="str">
            <v/>
          </cell>
          <cell r="G8319" t="str">
            <v/>
          </cell>
          <cell r="H8319" t="str">
            <v/>
          </cell>
          <cell r="I8319"/>
          <cell r="J8319"/>
          <cell r="K8319"/>
          <cell r="L8319"/>
          <cell r="M8319" t="str">
            <v/>
          </cell>
          <cell r="N8319"/>
          <cell r="O8319"/>
          <cell r="P8319"/>
          <cell r="Q8319" t="str">
            <v/>
          </cell>
          <cell r="R8319"/>
          <cell r="S8319" t="str">
            <v/>
          </cell>
          <cell r="T8319"/>
          <cell r="U8319"/>
          <cell r="V8319" t="str">
            <v/>
          </cell>
        </row>
        <row r="8320">
          <cell r="A8320"/>
          <cell r="B8320" t="str">
            <v/>
          </cell>
          <cell r="C8320"/>
          <cell r="D8320" t="str">
            <v/>
          </cell>
          <cell r="E8320" t="str">
            <v/>
          </cell>
          <cell r="F8320" t="str">
            <v/>
          </cell>
          <cell r="G8320" t="str">
            <v/>
          </cell>
          <cell r="H8320" t="str">
            <v/>
          </cell>
          <cell r="I8320"/>
          <cell r="J8320"/>
          <cell r="K8320"/>
          <cell r="L8320"/>
          <cell r="M8320" t="str">
            <v/>
          </cell>
          <cell r="N8320"/>
          <cell r="O8320"/>
          <cell r="P8320"/>
          <cell r="Q8320" t="str">
            <v/>
          </cell>
          <cell r="R8320"/>
          <cell r="S8320" t="str">
            <v/>
          </cell>
          <cell r="T8320"/>
          <cell r="U8320"/>
          <cell r="V8320" t="str">
            <v/>
          </cell>
        </row>
        <row r="8321">
          <cell r="A8321"/>
          <cell r="B8321" t="str">
            <v/>
          </cell>
          <cell r="C8321"/>
          <cell r="D8321" t="str">
            <v/>
          </cell>
          <cell r="E8321" t="str">
            <v/>
          </cell>
          <cell r="F8321" t="str">
            <v/>
          </cell>
          <cell r="G8321" t="str">
            <v/>
          </cell>
          <cell r="H8321" t="str">
            <v/>
          </cell>
          <cell r="I8321"/>
          <cell r="J8321"/>
          <cell r="K8321"/>
          <cell r="L8321"/>
          <cell r="M8321" t="str">
            <v/>
          </cell>
          <cell r="N8321"/>
          <cell r="O8321"/>
          <cell r="P8321"/>
          <cell r="Q8321" t="str">
            <v/>
          </cell>
          <cell r="R8321"/>
          <cell r="S8321" t="str">
            <v/>
          </cell>
          <cell r="T8321"/>
          <cell r="U8321"/>
          <cell r="V8321" t="str">
            <v/>
          </cell>
        </row>
        <row r="8322">
          <cell r="A8322"/>
          <cell r="B8322" t="str">
            <v/>
          </cell>
          <cell r="C8322"/>
          <cell r="D8322" t="str">
            <v/>
          </cell>
          <cell r="E8322" t="str">
            <v/>
          </cell>
          <cell r="F8322" t="str">
            <v/>
          </cell>
          <cell r="G8322" t="str">
            <v/>
          </cell>
          <cell r="H8322" t="str">
            <v/>
          </cell>
          <cell r="I8322"/>
          <cell r="J8322"/>
          <cell r="K8322"/>
          <cell r="L8322"/>
          <cell r="M8322" t="str">
            <v/>
          </cell>
          <cell r="N8322"/>
          <cell r="O8322"/>
          <cell r="P8322"/>
          <cell r="Q8322" t="str">
            <v/>
          </cell>
          <cell r="R8322"/>
          <cell r="S8322" t="str">
            <v/>
          </cell>
          <cell r="T8322"/>
          <cell r="U8322"/>
          <cell r="V8322" t="str">
            <v/>
          </cell>
        </row>
        <row r="8323">
          <cell r="A8323"/>
          <cell r="B8323" t="str">
            <v/>
          </cell>
          <cell r="C8323"/>
          <cell r="D8323" t="str">
            <v/>
          </cell>
          <cell r="E8323" t="str">
            <v/>
          </cell>
          <cell r="F8323" t="str">
            <v/>
          </cell>
          <cell r="G8323" t="str">
            <v/>
          </cell>
          <cell r="H8323" t="str">
            <v/>
          </cell>
          <cell r="I8323"/>
          <cell r="J8323"/>
          <cell r="K8323"/>
          <cell r="L8323"/>
          <cell r="M8323" t="str">
            <v/>
          </cell>
          <cell r="N8323"/>
          <cell r="O8323"/>
          <cell r="P8323"/>
          <cell r="Q8323" t="str">
            <v/>
          </cell>
          <cell r="R8323"/>
          <cell r="S8323" t="str">
            <v/>
          </cell>
          <cell r="T8323"/>
          <cell r="U8323"/>
          <cell r="V8323" t="str">
            <v/>
          </cell>
        </row>
        <row r="8324">
          <cell r="A8324"/>
          <cell r="B8324" t="str">
            <v/>
          </cell>
          <cell r="C8324"/>
          <cell r="D8324" t="str">
            <v/>
          </cell>
          <cell r="E8324" t="str">
            <v/>
          </cell>
          <cell r="F8324" t="str">
            <v/>
          </cell>
          <cell r="G8324" t="str">
            <v/>
          </cell>
          <cell r="H8324" t="str">
            <v/>
          </cell>
          <cell r="I8324"/>
          <cell r="J8324"/>
          <cell r="K8324"/>
          <cell r="L8324"/>
          <cell r="M8324" t="str">
            <v/>
          </cell>
          <cell r="N8324"/>
          <cell r="O8324"/>
          <cell r="P8324"/>
          <cell r="Q8324" t="str">
            <v/>
          </cell>
          <cell r="R8324"/>
          <cell r="S8324" t="str">
            <v/>
          </cell>
          <cell r="T8324"/>
          <cell r="U8324"/>
          <cell r="V8324" t="str">
            <v/>
          </cell>
        </row>
        <row r="8325">
          <cell r="A8325"/>
          <cell r="B8325" t="str">
            <v/>
          </cell>
          <cell r="C8325"/>
          <cell r="D8325" t="str">
            <v/>
          </cell>
          <cell r="E8325" t="str">
            <v/>
          </cell>
          <cell r="F8325" t="str">
            <v/>
          </cell>
          <cell r="G8325" t="str">
            <v/>
          </cell>
          <cell r="H8325" t="str">
            <v/>
          </cell>
          <cell r="I8325"/>
          <cell r="J8325"/>
          <cell r="K8325"/>
          <cell r="L8325"/>
          <cell r="M8325" t="str">
            <v/>
          </cell>
          <cell r="N8325"/>
          <cell r="O8325"/>
          <cell r="P8325"/>
          <cell r="Q8325" t="str">
            <v/>
          </cell>
          <cell r="R8325"/>
          <cell r="S8325" t="str">
            <v/>
          </cell>
          <cell r="T8325"/>
          <cell r="U8325"/>
          <cell r="V8325" t="str">
            <v/>
          </cell>
        </row>
        <row r="8326">
          <cell r="A8326"/>
          <cell r="B8326" t="str">
            <v/>
          </cell>
          <cell r="C8326"/>
          <cell r="D8326" t="str">
            <v/>
          </cell>
          <cell r="E8326" t="str">
            <v/>
          </cell>
          <cell r="F8326" t="str">
            <v/>
          </cell>
          <cell r="G8326" t="str">
            <v/>
          </cell>
          <cell r="H8326" t="str">
            <v/>
          </cell>
          <cell r="I8326"/>
          <cell r="J8326"/>
          <cell r="K8326"/>
          <cell r="L8326"/>
          <cell r="M8326" t="str">
            <v/>
          </cell>
          <cell r="N8326"/>
          <cell r="O8326"/>
          <cell r="P8326"/>
          <cell r="Q8326" t="str">
            <v/>
          </cell>
          <cell r="R8326"/>
          <cell r="S8326" t="str">
            <v/>
          </cell>
          <cell r="T8326"/>
          <cell r="U8326"/>
          <cell r="V8326" t="str">
            <v/>
          </cell>
        </row>
        <row r="8327">
          <cell r="A8327"/>
          <cell r="B8327" t="str">
            <v/>
          </cell>
          <cell r="C8327"/>
          <cell r="D8327" t="str">
            <v/>
          </cell>
          <cell r="E8327" t="str">
            <v/>
          </cell>
          <cell r="F8327" t="str">
            <v/>
          </cell>
          <cell r="G8327" t="str">
            <v/>
          </cell>
          <cell r="H8327" t="str">
            <v/>
          </cell>
          <cell r="I8327"/>
          <cell r="J8327"/>
          <cell r="K8327"/>
          <cell r="L8327"/>
          <cell r="M8327" t="str">
            <v/>
          </cell>
          <cell r="N8327"/>
          <cell r="O8327"/>
          <cell r="P8327"/>
          <cell r="Q8327" t="str">
            <v/>
          </cell>
          <cell r="R8327"/>
          <cell r="S8327" t="str">
            <v/>
          </cell>
          <cell r="T8327"/>
          <cell r="U8327"/>
          <cell r="V8327" t="str">
            <v/>
          </cell>
        </row>
        <row r="8328">
          <cell r="A8328"/>
          <cell r="B8328" t="str">
            <v/>
          </cell>
          <cell r="C8328"/>
          <cell r="D8328" t="str">
            <v/>
          </cell>
          <cell r="E8328" t="str">
            <v/>
          </cell>
          <cell r="F8328" t="str">
            <v/>
          </cell>
          <cell r="G8328" t="str">
            <v/>
          </cell>
          <cell r="H8328" t="str">
            <v/>
          </cell>
          <cell r="I8328"/>
          <cell r="J8328"/>
          <cell r="K8328"/>
          <cell r="L8328"/>
          <cell r="M8328" t="str">
            <v/>
          </cell>
          <cell r="N8328"/>
          <cell r="O8328"/>
          <cell r="P8328"/>
          <cell r="Q8328" t="str">
            <v/>
          </cell>
          <cell r="R8328"/>
          <cell r="S8328" t="str">
            <v/>
          </cell>
          <cell r="T8328"/>
          <cell r="U8328"/>
          <cell r="V8328" t="str">
            <v/>
          </cell>
        </row>
        <row r="8329">
          <cell r="A8329"/>
          <cell r="B8329" t="str">
            <v/>
          </cell>
          <cell r="C8329"/>
          <cell r="D8329" t="str">
            <v/>
          </cell>
          <cell r="E8329" t="str">
            <v/>
          </cell>
          <cell r="F8329" t="str">
            <v/>
          </cell>
          <cell r="G8329" t="str">
            <v/>
          </cell>
          <cell r="H8329" t="str">
            <v/>
          </cell>
          <cell r="I8329"/>
          <cell r="J8329"/>
          <cell r="K8329"/>
          <cell r="L8329"/>
          <cell r="M8329" t="str">
            <v/>
          </cell>
          <cell r="N8329"/>
          <cell r="O8329"/>
          <cell r="P8329"/>
          <cell r="Q8329" t="str">
            <v/>
          </cell>
          <cell r="R8329"/>
          <cell r="S8329" t="str">
            <v/>
          </cell>
          <cell r="T8329"/>
          <cell r="U8329"/>
          <cell r="V8329" t="str">
            <v/>
          </cell>
        </row>
        <row r="8330">
          <cell r="A8330"/>
          <cell r="B8330" t="str">
            <v/>
          </cell>
          <cell r="C8330"/>
          <cell r="D8330" t="str">
            <v/>
          </cell>
          <cell r="E8330" t="str">
            <v/>
          </cell>
          <cell r="F8330" t="str">
            <v/>
          </cell>
          <cell r="G8330" t="str">
            <v/>
          </cell>
          <cell r="H8330" t="str">
            <v/>
          </cell>
          <cell r="I8330"/>
          <cell r="J8330"/>
          <cell r="K8330"/>
          <cell r="L8330"/>
          <cell r="M8330" t="str">
            <v/>
          </cell>
          <cell r="N8330"/>
          <cell r="O8330"/>
          <cell r="P8330"/>
          <cell r="Q8330" t="str">
            <v/>
          </cell>
          <cell r="R8330"/>
          <cell r="S8330" t="str">
            <v/>
          </cell>
          <cell r="T8330"/>
          <cell r="U8330"/>
          <cell r="V8330" t="str">
            <v/>
          </cell>
        </row>
        <row r="8331">
          <cell r="A8331"/>
          <cell r="B8331" t="str">
            <v/>
          </cell>
          <cell r="C8331"/>
          <cell r="D8331" t="str">
            <v/>
          </cell>
          <cell r="E8331" t="str">
            <v/>
          </cell>
          <cell r="F8331" t="str">
            <v/>
          </cell>
          <cell r="G8331" t="str">
            <v/>
          </cell>
          <cell r="H8331" t="str">
            <v/>
          </cell>
          <cell r="I8331"/>
          <cell r="J8331"/>
          <cell r="K8331"/>
          <cell r="L8331"/>
          <cell r="M8331" t="str">
            <v/>
          </cell>
          <cell r="N8331"/>
          <cell r="O8331"/>
          <cell r="P8331"/>
          <cell r="Q8331" t="str">
            <v/>
          </cell>
          <cell r="R8331"/>
          <cell r="S8331" t="str">
            <v/>
          </cell>
          <cell r="T8331"/>
          <cell r="U8331"/>
          <cell r="V8331" t="str">
            <v/>
          </cell>
        </row>
        <row r="8332">
          <cell r="A8332"/>
          <cell r="B8332" t="str">
            <v/>
          </cell>
          <cell r="C8332"/>
          <cell r="D8332" t="str">
            <v/>
          </cell>
          <cell r="E8332" t="str">
            <v/>
          </cell>
          <cell r="F8332" t="str">
            <v/>
          </cell>
          <cell r="G8332" t="str">
            <v/>
          </cell>
          <cell r="H8332" t="str">
            <v/>
          </cell>
          <cell r="I8332"/>
          <cell r="J8332"/>
          <cell r="K8332"/>
          <cell r="L8332"/>
          <cell r="M8332" t="str">
            <v/>
          </cell>
          <cell r="N8332"/>
          <cell r="O8332"/>
          <cell r="P8332"/>
          <cell r="Q8332" t="str">
            <v/>
          </cell>
          <cell r="R8332"/>
          <cell r="S8332" t="str">
            <v/>
          </cell>
          <cell r="T8332"/>
          <cell r="U8332"/>
          <cell r="V8332" t="str">
            <v/>
          </cell>
        </row>
        <row r="8333">
          <cell r="A8333"/>
          <cell r="B8333" t="str">
            <v/>
          </cell>
          <cell r="C8333"/>
          <cell r="D8333" t="str">
            <v/>
          </cell>
          <cell r="E8333" t="str">
            <v/>
          </cell>
          <cell r="F8333" t="str">
            <v/>
          </cell>
          <cell r="G8333" t="str">
            <v/>
          </cell>
          <cell r="H8333" t="str">
            <v/>
          </cell>
          <cell r="I8333"/>
          <cell r="J8333"/>
          <cell r="K8333"/>
          <cell r="L8333"/>
          <cell r="M8333" t="str">
            <v/>
          </cell>
          <cell r="N8333"/>
          <cell r="O8333"/>
          <cell r="P8333"/>
          <cell r="Q8333" t="str">
            <v/>
          </cell>
          <cell r="R8333"/>
          <cell r="S8333" t="str">
            <v/>
          </cell>
          <cell r="T8333"/>
          <cell r="U8333"/>
          <cell r="V8333" t="str">
            <v/>
          </cell>
        </row>
        <row r="8334">
          <cell r="A8334"/>
          <cell r="B8334" t="str">
            <v/>
          </cell>
          <cell r="C8334"/>
          <cell r="D8334" t="str">
            <v/>
          </cell>
          <cell r="E8334" t="str">
            <v/>
          </cell>
          <cell r="F8334" t="str">
            <v/>
          </cell>
          <cell r="G8334" t="str">
            <v/>
          </cell>
          <cell r="H8334" t="str">
            <v/>
          </cell>
          <cell r="I8334"/>
          <cell r="J8334"/>
          <cell r="K8334"/>
          <cell r="L8334"/>
          <cell r="M8334" t="str">
            <v/>
          </cell>
          <cell r="N8334"/>
          <cell r="O8334"/>
          <cell r="P8334"/>
          <cell r="Q8334" t="str">
            <v/>
          </cell>
          <cell r="R8334"/>
          <cell r="S8334" t="str">
            <v/>
          </cell>
          <cell r="T8334"/>
          <cell r="U8334"/>
          <cell r="V8334" t="str">
            <v/>
          </cell>
        </row>
        <row r="8335">
          <cell r="A8335"/>
          <cell r="B8335" t="str">
            <v/>
          </cell>
          <cell r="C8335"/>
          <cell r="D8335" t="str">
            <v/>
          </cell>
          <cell r="E8335" t="str">
            <v/>
          </cell>
          <cell r="F8335" t="str">
            <v/>
          </cell>
          <cell r="G8335" t="str">
            <v/>
          </cell>
          <cell r="H8335" t="str">
            <v/>
          </cell>
          <cell r="I8335"/>
          <cell r="J8335"/>
          <cell r="K8335"/>
          <cell r="L8335"/>
          <cell r="M8335" t="str">
            <v/>
          </cell>
          <cell r="N8335"/>
          <cell r="O8335"/>
          <cell r="P8335"/>
          <cell r="Q8335" t="str">
            <v/>
          </cell>
          <cell r="R8335"/>
          <cell r="S8335" t="str">
            <v/>
          </cell>
          <cell r="T8335"/>
          <cell r="U8335"/>
          <cell r="V8335" t="str">
            <v/>
          </cell>
        </row>
        <row r="8336">
          <cell r="A8336"/>
          <cell r="B8336" t="str">
            <v/>
          </cell>
          <cell r="C8336"/>
          <cell r="D8336" t="str">
            <v/>
          </cell>
          <cell r="E8336" t="str">
            <v/>
          </cell>
          <cell r="F8336" t="str">
            <v/>
          </cell>
          <cell r="G8336" t="str">
            <v/>
          </cell>
          <cell r="H8336" t="str">
            <v/>
          </cell>
          <cell r="I8336"/>
          <cell r="J8336"/>
          <cell r="K8336"/>
          <cell r="L8336"/>
          <cell r="M8336" t="str">
            <v/>
          </cell>
          <cell r="N8336"/>
          <cell r="O8336"/>
          <cell r="P8336"/>
          <cell r="Q8336" t="str">
            <v/>
          </cell>
          <cell r="R8336"/>
          <cell r="S8336" t="str">
            <v/>
          </cell>
          <cell r="T8336"/>
          <cell r="U8336"/>
          <cell r="V8336" t="str">
            <v/>
          </cell>
        </row>
        <row r="8337">
          <cell r="A8337"/>
          <cell r="B8337" t="str">
            <v/>
          </cell>
          <cell r="C8337"/>
          <cell r="D8337" t="str">
            <v/>
          </cell>
          <cell r="E8337" t="str">
            <v/>
          </cell>
          <cell r="F8337" t="str">
            <v/>
          </cell>
          <cell r="G8337" t="str">
            <v/>
          </cell>
          <cell r="H8337" t="str">
            <v/>
          </cell>
          <cell r="I8337"/>
          <cell r="J8337"/>
          <cell r="K8337"/>
          <cell r="L8337"/>
          <cell r="M8337" t="str">
            <v/>
          </cell>
          <cell r="N8337"/>
          <cell r="O8337"/>
          <cell r="P8337"/>
          <cell r="Q8337" t="str">
            <v/>
          </cell>
          <cell r="R8337"/>
          <cell r="S8337" t="str">
            <v/>
          </cell>
          <cell r="T8337"/>
          <cell r="U8337"/>
          <cell r="V8337" t="str">
            <v/>
          </cell>
        </row>
        <row r="8338">
          <cell r="A8338"/>
          <cell r="B8338" t="str">
            <v/>
          </cell>
          <cell r="C8338"/>
          <cell r="D8338" t="str">
            <v/>
          </cell>
          <cell r="E8338" t="str">
            <v/>
          </cell>
          <cell r="F8338" t="str">
            <v/>
          </cell>
          <cell r="G8338" t="str">
            <v/>
          </cell>
          <cell r="H8338" t="str">
            <v/>
          </cell>
          <cell r="I8338"/>
          <cell r="J8338"/>
          <cell r="K8338"/>
          <cell r="L8338"/>
          <cell r="M8338" t="str">
            <v/>
          </cell>
          <cell r="N8338"/>
          <cell r="O8338"/>
          <cell r="P8338"/>
          <cell r="Q8338" t="str">
            <v/>
          </cell>
          <cell r="R8338"/>
          <cell r="S8338" t="str">
            <v/>
          </cell>
          <cell r="T8338"/>
          <cell r="U8338"/>
          <cell r="V8338" t="str">
            <v/>
          </cell>
        </row>
        <row r="8339">
          <cell r="A8339"/>
          <cell r="B8339" t="str">
            <v/>
          </cell>
          <cell r="C8339"/>
          <cell r="D8339" t="str">
            <v/>
          </cell>
          <cell r="E8339" t="str">
            <v/>
          </cell>
          <cell r="F8339" t="str">
            <v/>
          </cell>
          <cell r="G8339" t="str">
            <v/>
          </cell>
          <cell r="H8339" t="str">
            <v/>
          </cell>
          <cell r="I8339"/>
          <cell r="J8339"/>
          <cell r="K8339"/>
          <cell r="L8339"/>
          <cell r="M8339" t="str">
            <v/>
          </cell>
          <cell r="N8339"/>
          <cell r="O8339"/>
          <cell r="P8339"/>
          <cell r="Q8339" t="str">
            <v/>
          </cell>
          <cell r="R8339"/>
          <cell r="S8339" t="str">
            <v/>
          </cell>
          <cell r="T8339"/>
          <cell r="U8339"/>
          <cell r="V8339" t="str">
            <v/>
          </cell>
        </row>
        <row r="8340">
          <cell r="A8340"/>
          <cell r="B8340" t="str">
            <v/>
          </cell>
          <cell r="C8340"/>
          <cell r="D8340" t="str">
            <v/>
          </cell>
          <cell r="E8340" t="str">
            <v/>
          </cell>
          <cell r="F8340" t="str">
            <v/>
          </cell>
          <cell r="G8340" t="str">
            <v/>
          </cell>
          <cell r="H8340" t="str">
            <v/>
          </cell>
          <cell r="I8340"/>
          <cell r="J8340"/>
          <cell r="K8340"/>
          <cell r="L8340"/>
          <cell r="M8340" t="str">
            <v/>
          </cell>
          <cell r="N8340"/>
          <cell r="O8340"/>
          <cell r="P8340"/>
          <cell r="Q8340" t="str">
            <v/>
          </cell>
          <cell r="R8340"/>
          <cell r="S8340" t="str">
            <v/>
          </cell>
          <cell r="T8340"/>
          <cell r="U8340"/>
          <cell r="V8340" t="str">
            <v/>
          </cell>
        </row>
        <row r="8341">
          <cell r="A8341"/>
          <cell r="B8341" t="str">
            <v/>
          </cell>
          <cell r="C8341"/>
          <cell r="D8341" t="str">
            <v/>
          </cell>
          <cell r="E8341" t="str">
            <v/>
          </cell>
          <cell r="F8341" t="str">
            <v/>
          </cell>
          <cell r="G8341" t="str">
            <v/>
          </cell>
          <cell r="H8341" t="str">
            <v/>
          </cell>
          <cell r="I8341"/>
          <cell r="J8341"/>
          <cell r="K8341"/>
          <cell r="L8341"/>
          <cell r="M8341" t="str">
            <v/>
          </cell>
          <cell r="N8341"/>
          <cell r="O8341"/>
          <cell r="P8341"/>
          <cell r="Q8341" t="str">
            <v/>
          </cell>
          <cell r="R8341"/>
          <cell r="S8341" t="str">
            <v/>
          </cell>
          <cell r="T8341"/>
          <cell r="U8341"/>
          <cell r="V8341" t="str">
            <v/>
          </cell>
        </row>
        <row r="8342">
          <cell r="A8342"/>
          <cell r="B8342" t="str">
            <v/>
          </cell>
          <cell r="C8342"/>
          <cell r="D8342" t="str">
            <v/>
          </cell>
          <cell r="E8342" t="str">
            <v/>
          </cell>
          <cell r="F8342" t="str">
            <v/>
          </cell>
          <cell r="G8342" t="str">
            <v/>
          </cell>
          <cell r="H8342" t="str">
            <v/>
          </cell>
          <cell r="I8342"/>
          <cell r="J8342"/>
          <cell r="K8342"/>
          <cell r="L8342"/>
          <cell r="M8342" t="str">
            <v/>
          </cell>
          <cell r="N8342"/>
          <cell r="O8342"/>
          <cell r="P8342"/>
          <cell r="Q8342" t="str">
            <v/>
          </cell>
          <cell r="R8342"/>
          <cell r="S8342" t="str">
            <v/>
          </cell>
          <cell r="T8342"/>
          <cell r="U8342"/>
          <cell r="V8342" t="str">
            <v/>
          </cell>
        </row>
        <row r="8343">
          <cell r="A8343"/>
          <cell r="B8343" t="str">
            <v/>
          </cell>
          <cell r="C8343"/>
          <cell r="D8343" t="str">
            <v/>
          </cell>
          <cell r="E8343" t="str">
            <v/>
          </cell>
          <cell r="F8343" t="str">
            <v/>
          </cell>
          <cell r="G8343" t="str">
            <v/>
          </cell>
          <cell r="H8343" t="str">
            <v/>
          </cell>
          <cell r="I8343"/>
          <cell r="J8343"/>
          <cell r="K8343"/>
          <cell r="L8343"/>
          <cell r="M8343" t="str">
            <v/>
          </cell>
          <cell r="N8343"/>
          <cell r="O8343"/>
          <cell r="P8343"/>
          <cell r="Q8343" t="str">
            <v/>
          </cell>
          <cell r="R8343"/>
          <cell r="S8343" t="str">
            <v/>
          </cell>
          <cell r="T8343"/>
          <cell r="U8343"/>
          <cell r="V8343" t="str">
            <v/>
          </cell>
        </row>
        <row r="8344">
          <cell r="A8344"/>
          <cell r="B8344" t="str">
            <v/>
          </cell>
          <cell r="C8344"/>
          <cell r="D8344" t="str">
            <v/>
          </cell>
          <cell r="E8344" t="str">
            <v/>
          </cell>
          <cell r="F8344" t="str">
            <v/>
          </cell>
          <cell r="G8344" t="str">
            <v/>
          </cell>
          <cell r="H8344" t="str">
            <v/>
          </cell>
          <cell r="I8344"/>
          <cell r="J8344"/>
          <cell r="K8344"/>
          <cell r="L8344"/>
          <cell r="M8344" t="str">
            <v/>
          </cell>
          <cell r="N8344"/>
          <cell r="O8344"/>
          <cell r="P8344"/>
          <cell r="Q8344" t="str">
            <v/>
          </cell>
          <cell r="R8344"/>
          <cell r="S8344" t="str">
            <v/>
          </cell>
          <cell r="T8344"/>
          <cell r="U8344"/>
          <cell r="V8344" t="str">
            <v/>
          </cell>
        </row>
        <row r="8345">
          <cell r="A8345"/>
          <cell r="B8345" t="str">
            <v/>
          </cell>
          <cell r="C8345"/>
          <cell r="D8345" t="str">
            <v/>
          </cell>
          <cell r="E8345" t="str">
            <v/>
          </cell>
          <cell r="F8345" t="str">
            <v/>
          </cell>
          <cell r="G8345" t="str">
            <v/>
          </cell>
          <cell r="H8345" t="str">
            <v/>
          </cell>
          <cell r="I8345"/>
          <cell r="J8345"/>
          <cell r="K8345"/>
          <cell r="L8345"/>
          <cell r="M8345" t="str">
            <v/>
          </cell>
          <cell r="N8345"/>
          <cell r="O8345"/>
          <cell r="P8345"/>
          <cell r="Q8345" t="str">
            <v/>
          </cell>
          <cell r="R8345"/>
          <cell r="S8345" t="str">
            <v/>
          </cell>
          <cell r="T8345"/>
          <cell r="U8345"/>
          <cell r="V8345" t="str">
            <v/>
          </cell>
        </row>
        <row r="8346">
          <cell r="A8346"/>
          <cell r="B8346" t="str">
            <v/>
          </cell>
          <cell r="C8346"/>
          <cell r="D8346" t="str">
            <v/>
          </cell>
          <cell r="E8346" t="str">
            <v/>
          </cell>
          <cell r="F8346" t="str">
            <v/>
          </cell>
          <cell r="G8346" t="str">
            <v/>
          </cell>
          <cell r="H8346" t="str">
            <v/>
          </cell>
          <cell r="I8346"/>
          <cell r="J8346"/>
          <cell r="K8346"/>
          <cell r="L8346"/>
          <cell r="M8346" t="str">
            <v/>
          </cell>
          <cell r="N8346"/>
          <cell r="O8346"/>
          <cell r="P8346"/>
          <cell r="Q8346" t="str">
            <v/>
          </cell>
          <cell r="R8346"/>
          <cell r="S8346" t="str">
            <v/>
          </cell>
          <cell r="T8346"/>
          <cell r="U8346"/>
          <cell r="V8346" t="str">
            <v/>
          </cell>
        </row>
        <row r="8347">
          <cell r="A8347"/>
          <cell r="B8347" t="str">
            <v/>
          </cell>
          <cell r="C8347"/>
          <cell r="D8347" t="str">
            <v/>
          </cell>
          <cell r="E8347" t="str">
            <v/>
          </cell>
          <cell r="F8347" t="str">
            <v/>
          </cell>
          <cell r="G8347" t="str">
            <v/>
          </cell>
          <cell r="H8347" t="str">
            <v/>
          </cell>
          <cell r="I8347"/>
          <cell r="J8347"/>
          <cell r="K8347"/>
          <cell r="L8347"/>
          <cell r="M8347" t="str">
            <v/>
          </cell>
          <cell r="N8347"/>
          <cell r="O8347"/>
          <cell r="P8347"/>
          <cell r="Q8347" t="str">
            <v/>
          </cell>
          <cell r="R8347"/>
          <cell r="S8347" t="str">
            <v/>
          </cell>
          <cell r="T8347"/>
          <cell r="U8347"/>
          <cell r="V8347" t="str">
            <v/>
          </cell>
        </row>
        <row r="8348">
          <cell r="A8348"/>
          <cell r="B8348" t="str">
            <v/>
          </cell>
          <cell r="C8348"/>
          <cell r="D8348" t="str">
            <v/>
          </cell>
          <cell r="E8348" t="str">
            <v/>
          </cell>
          <cell r="F8348" t="str">
            <v/>
          </cell>
          <cell r="G8348" t="str">
            <v/>
          </cell>
          <cell r="H8348" t="str">
            <v/>
          </cell>
          <cell r="I8348"/>
          <cell r="J8348"/>
          <cell r="K8348"/>
          <cell r="L8348"/>
          <cell r="M8348" t="str">
            <v/>
          </cell>
          <cell r="N8348"/>
          <cell r="O8348"/>
          <cell r="P8348"/>
          <cell r="Q8348" t="str">
            <v/>
          </cell>
          <cell r="R8348"/>
          <cell r="S8348" t="str">
            <v/>
          </cell>
          <cell r="T8348"/>
          <cell r="U8348"/>
          <cell r="V8348" t="str">
            <v/>
          </cell>
        </row>
        <row r="8349">
          <cell r="A8349"/>
          <cell r="B8349" t="str">
            <v/>
          </cell>
          <cell r="C8349"/>
          <cell r="D8349" t="str">
            <v/>
          </cell>
          <cell r="E8349" t="str">
            <v/>
          </cell>
          <cell r="F8349" t="str">
            <v/>
          </cell>
          <cell r="G8349" t="str">
            <v/>
          </cell>
          <cell r="H8349" t="str">
            <v/>
          </cell>
          <cell r="I8349"/>
          <cell r="J8349"/>
          <cell r="K8349"/>
          <cell r="L8349"/>
          <cell r="M8349" t="str">
            <v/>
          </cell>
          <cell r="N8349"/>
          <cell r="O8349"/>
          <cell r="P8349"/>
          <cell r="Q8349" t="str">
            <v/>
          </cell>
          <cell r="R8349"/>
          <cell r="S8349" t="str">
            <v/>
          </cell>
          <cell r="T8349"/>
          <cell r="U8349"/>
          <cell r="V8349" t="str">
            <v/>
          </cell>
        </row>
        <row r="8350">
          <cell r="A8350"/>
          <cell r="B8350" t="str">
            <v/>
          </cell>
          <cell r="C8350"/>
          <cell r="D8350" t="str">
            <v/>
          </cell>
          <cell r="E8350" t="str">
            <v/>
          </cell>
          <cell r="F8350" t="str">
            <v/>
          </cell>
          <cell r="G8350" t="str">
            <v/>
          </cell>
          <cell r="H8350" t="str">
            <v/>
          </cell>
          <cell r="I8350"/>
          <cell r="J8350"/>
          <cell r="K8350"/>
          <cell r="L8350"/>
          <cell r="M8350" t="str">
            <v/>
          </cell>
          <cell r="N8350"/>
          <cell r="O8350"/>
          <cell r="P8350"/>
          <cell r="Q8350" t="str">
            <v/>
          </cell>
          <cell r="R8350"/>
          <cell r="S8350" t="str">
            <v/>
          </cell>
          <cell r="T8350"/>
          <cell r="U8350"/>
          <cell r="V8350" t="str">
            <v/>
          </cell>
        </row>
        <row r="8351">
          <cell r="A8351"/>
          <cell r="B8351" t="str">
            <v/>
          </cell>
          <cell r="C8351"/>
          <cell r="D8351" t="str">
            <v/>
          </cell>
          <cell r="E8351" t="str">
            <v/>
          </cell>
          <cell r="F8351" t="str">
            <v/>
          </cell>
          <cell r="G8351" t="str">
            <v/>
          </cell>
          <cell r="H8351" t="str">
            <v/>
          </cell>
          <cell r="I8351"/>
          <cell r="J8351"/>
          <cell r="K8351"/>
          <cell r="L8351"/>
          <cell r="M8351" t="str">
            <v/>
          </cell>
          <cell r="N8351"/>
          <cell r="O8351"/>
          <cell r="P8351"/>
          <cell r="Q8351" t="str">
            <v/>
          </cell>
          <cell r="R8351"/>
          <cell r="S8351" t="str">
            <v/>
          </cell>
          <cell r="T8351"/>
          <cell r="U8351"/>
          <cell r="V8351" t="str">
            <v/>
          </cell>
        </row>
        <row r="8352">
          <cell r="A8352"/>
          <cell r="B8352" t="str">
            <v/>
          </cell>
          <cell r="C8352"/>
          <cell r="D8352" t="str">
            <v/>
          </cell>
          <cell r="E8352" t="str">
            <v/>
          </cell>
          <cell r="F8352" t="str">
            <v/>
          </cell>
          <cell r="G8352" t="str">
            <v/>
          </cell>
          <cell r="H8352" t="str">
            <v/>
          </cell>
          <cell r="I8352"/>
          <cell r="J8352"/>
          <cell r="K8352"/>
          <cell r="L8352"/>
          <cell r="M8352" t="str">
            <v/>
          </cell>
          <cell r="N8352"/>
          <cell r="O8352"/>
          <cell r="P8352"/>
          <cell r="Q8352" t="str">
            <v/>
          </cell>
          <cell r="R8352"/>
          <cell r="S8352" t="str">
            <v/>
          </cell>
          <cell r="T8352"/>
          <cell r="U8352"/>
          <cell r="V8352" t="str">
            <v/>
          </cell>
        </row>
        <row r="8353">
          <cell r="A8353"/>
          <cell r="B8353" t="str">
            <v/>
          </cell>
          <cell r="C8353"/>
          <cell r="D8353" t="str">
            <v/>
          </cell>
          <cell r="E8353" t="str">
            <v/>
          </cell>
          <cell r="F8353" t="str">
            <v/>
          </cell>
          <cell r="G8353" t="str">
            <v/>
          </cell>
          <cell r="H8353" t="str">
            <v/>
          </cell>
          <cell r="I8353"/>
          <cell r="J8353"/>
          <cell r="K8353"/>
          <cell r="L8353"/>
          <cell r="M8353" t="str">
            <v/>
          </cell>
          <cell r="N8353"/>
          <cell r="O8353"/>
          <cell r="P8353"/>
          <cell r="Q8353" t="str">
            <v/>
          </cell>
          <cell r="R8353"/>
          <cell r="S8353" t="str">
            <v/>
          </cell>
          <cell r="T8353"/>
          <cell r="U8353"/>
          <cell r="V8353" t="str">
            <v/>
          </cell>
        </row>
        <row r="8354">
          <cell r="A8354"/>
          <cell r="B8354" t="str">
            <v/>
          </cell>
          <cell r="C8354"/>
          <cell r="D8354" t="str">
            <v/>
          </cell>
          <cell r="E8354" t="str">
            <v/>
          </cell>
          <cell r="F8354" t="str">
            <v/>
          </cell>
          <cell r="G8354" t="str">
            <v/>
          </cell>
          <cell r="H8354" t="str">
            <v/>
          </cell>
          <cell r="I8354"/>
          <cell r="J8354"/>
          <cell r="K8354"/>
          <cell r="L8354"/>
          <cell r="M8354" t="str">
            <v/>
          </cell>
          <cell r="N8354"/>
          <cell r="O8354"/>
          <cell r="P8354"/>
          <cell r="Q8354" t="str">
            <v/>
          </cell>
          <cell r="R8354"/>
          <cell r="S8354" t="str">
            <v/>
          </cell>
          <cell r="T8354"/>
          <cell r="U8354"/>
          <cell r="V8354" t="str">
            <v/>
          </cell>
        </row>
        <row r="8355">
          <cell r="A8355"/>
          <cell r="B8355" t="str">
            <v/>
          </cell>
          <cell r="C8355"/>
          <cell r="D8355" t="str">
            <v/>
          </cell>
          <cell r="E8355" t="str">
            <v/>
          </cell>
          <cell r="F8355" t="str">
            <v/>
          </cell>
          <cell r="G8355" t="str">
            <v/>
          </cell>
          <cell r="H8355" t="str">
            <v/>
          </cell>
          <cell r="I8355"/>
          <cell r="J8355"/>
          <cell r="K8355"/>
          <cell r="L8355"/>
          <cell r="M8355" t="str">
            <v/>
          </cell>
          <cell r="N8355"/>
          <cell r="O8355"/>
          <cell r="P8355"/>
          <cell r="Q8355" t="str">
            <v/>
          </cell>
          <cell r="R8355"/>
          <cell r="S8355" t="str">
            <v/>
          </cell>
          <cell r="T8355"/>
          <cell r="U8355"/>
          <cell r="V8355" t="str">
            <v/>
          </cell>
        </row>
        <row r="8356">
          <cell r="A8356"/>
          <cell r="B8356" t="str">
            <v/>
          </cell>
          <cell r="C8356"/>
          <cell r="D8356" t="str">
            <v/>
          </cell>
          <cell r="E8356" t="str">
            <v/>
          </cell>
          <cell r="F8356" t="str">
            <v/>
          </cell>
          <cell r="G8356" t="str">
            <v/>
          </cell>
          <cell r="H8356" t="str">
            <v/>
          </cell>
          <cell r="I8356"/>
          <cell r="J8356"/>
          <cell r="K8356"/>
          <cell r="L8356"/>
          <cell r="M8356" t="str">
            <v/>
          </cell>
          <cell r="N8356"/>
          <cell r="O8356"/>
          <cell r="P8356"/>
          <cell r="Q8356" t="str">
            <v/>
          </cell>
          <cell r="R8356"/>
          <cell r="S8356" t="str">
            <v/>
          </cell>
          <cell r="T8356"/>
          <cell r="U8356"/>
          <cell r="V8356" t="str">
            <v/>
          </cell>
        </row>
        <row r="8357">
          <cell r="A8357"/>
          <cell r="B8357" t="str">
            <v/>
          </cell>
          <cell r="C8357"/>
          <cell r="D8357" t="str">
            <v/>
          </cell>
          <cell r="E8357" t="str">
            <v/>
          </cell>
          <cell r="F8357" t="str">
            <v/>
          </cell>
          <cell r="G8357" t="str">
            <v/>
          </cell>
          <cell r="H8357" t="str">
            <v/>
          </cell>
          <cell r="I8357"/>
          <cell r="J8357"/>
          <cell r="K8357"/>
          <cell r="L8357"/>
          <cell r="M8357" t="str">
            <v/>
          </cell>
          <cell r="N8357"/>
          <cell r="O8357"/>
          <cell r="P8357"/>
          <cell r="Q8357" t="str">
            <v/>
          </cell>
          <cell r="R8357"/>
          <cell r="S8357" t="str">
            <v/>
          </cell>
          <cell r="T8357"/>
          <cell r="U8357"/>
          <cell r="V8357" t="str">
            <v/>
          </cell>
        </row>
        <row r="8358">
          <cell r="A8358"/>
          <cell r="B8358" t="str">
            <v/>
          </cell>
          <cell r="C8358"/>
          <cell r="D8358" t="str">
            <v/>
          </cell>
          <cell r="E8358" t="str">
            <v/>
          </cell>
          <cell r="F8358" t="str">
            <v/>
          </cell>
          <cell r="G8358" t="str">
            <v/>
          </cell>
          <cell r="H8358" t="str">
            <v/>
          </cell>
          <cell r="I8358"/>
          <cell r="J8358"/>
          <cell r="K8358"/>
          <cell r="L8358"/>
          <cell r="M8358" t="str">
            <v/>
          </cell>
          <cell r="N8358"/>
          <cell r="O8358"/>
          <cell r="P8358"/>
          <cell r="Q8358" t="str">
            <v/>
          </cell>
          <cell r="R8358"/>
          <cell r="S8358" t="str">
            <v/>
          </cell>
          <cell r="T8358"/>
          <cell r="U8358"/>
          <cell r="V8358" t="str">
            <v/>
          </cell>
        </row>
        <row r="8359">
          <cell r="A8359"/>
          <cell r="B8359" t="str">
            <v/>
          </cell>
          <cell r="C8359"/>
          <cell r="D8359" t="str">
            <v/>
          </cell>
          <cell r="E8359" t="str">
            <v/>
          </cell>
          <cell r="F8359" t="str">
            <v/>
          </cell>
          <cell r="G8359" t="str">
            <v/>
          </cell>
          <cell r="H8359" t="str">
            <v/>
          </cell>
          <cell r="I8359"/>
          <cell r="J8359"/>
          <cell r="K8359"/>
          <cell r="L8359"/>
          <cell r="M8359" t="str">
            <v/>
          </cell>
          <cell r="N8359"/>
          <cell r="O8359"/>
          <cell r="P8359"/>
          <cell r="Q8359" t="str">
            <v/>
          </cell>
          <cell r="R8359"/>
          <cell r="S8359" t="str">
            <v/>
          </cell>
          <cell r="T8359"/>
          <cell r="U8359"/>
          <cell r="V8359" t="str">
            <v/>
          </cell>
        </row>
        <row r="8360">
          <cell r="A8360"/>
          <cell r="B8360" t="str">
            <v/>
          </cell>
          <cell r="C8360"/>
          <cell r="D8360" t="str">
            <v/>
          </cell>
          <cell r="E8360" t="str">
            <v/>
          </cell>
          <cell r="F8360" t="str">
            <v/>
          </cell>
          <cell r="G8360" t="str">
            <v/>
          </cell>
          <cell r="H8360" t="str">
            <v/>
          </cell>
          <cell r="I8360"/>
          <cell r="J8360"/>
          <cell r="K8360"/>
          <cell r="L8360"/>
          <cell r="M8360" t="str">
            <v/>
          </cell>
          <cell r="N8360"/>
          <cell r="O8360"/>
          <cell r="P8360"/>
          <cell r="Q8360" t="str">
            <v/>
          </cell>
          <cell r="R8360"/>
          <cell r="S8360" t="str">
            <v/>
          </cell>
          <cell r="T8360"/>
          <cell r="U8360"/>
          <cell r="V8360" t="str">
            <v/>
          </cell>
        </row>
        <row r="8361">
          <cell r="A8361"/>
          <cell r="B8361" t="str">
            <v/>
          </cell>
          <cell r="C8361"/>
          <cell r="D8361" t="str">
            <v/>
          </cell>
          <cell r="E8361" t="str">
            <v/>
          </cell>
          <cell r="F8361" t="str">
            <v/>
          </cell>
          <cell r="G8361" t="str">
            <v/>
          </cell>
          <cell r="H8361" t="str">
            <v/>
          </cell>
          <cell r="I8361"/>
          <cell r="J8361"/>
          <cell r="K8361"/>
          <cell r="L8361"/>
          <cell r="M8361" t="str">
            <v/>
          </cell>
          <cell r="N8361"/>
          <cell r="O8361"/>
          <cell r="P8361"/>
          <cell r="Q8361" t="str">
            <v/>
          </cell>
          <cell r="R8361"/>
          <cell r="S8361" t="str">
            <v/>
          </cell>
          <cell r="T8361"/>
          <cell r="U8361"/>
          <cell r="V8361" t="str">
            <v/>
          </cell>
        </row>
        <row r="8362">
          <cell r="A8362"/>
          <cell r="B8362" t="str">
            <v/>
          </cell>
          <cell r="C8362"/>
          <cell r="D8362" t="str">
            <v/>
          </cell>
          <cell r="E8362" t="str">
            <v/>
          </cell>
          <cell r="F8362" t="str">
            <v/>
          </cell>
          <cell r="G8362" t="str">
            <v/>
          </cell>
          <cell r="H8362" t="str">
            <v/>
          </cell>
          <cell r="I8362"/>
          <cell r="J8362"/>
          <cell r="K8362"/>
          <cell r="L8362"/>
          <cell r="M8362" t="str">
            <v/>
          </cell>
          <cell r="N8362"/>
          <cell r="O8362"/>
          <cell r="P8362"/>
          <cell r="Q8362" t="str">
            <v/>
          </cell>
          <cell r="R8362"/>
          <cell r="S8362" t="str">
            <v/>
          </cell>
          <cell r="T8362"/>
          <cell r="U8362"/>
          <cell r="V8362" t="str">
            <v/>
          </cell>
        </row>
        <row r="8363">
          <cell r="A8363"/>
          <cell r="B8363" t="str">
            <v/>
          </cell>
          <cell r="C8363"/>
          <cell r="D8363" t="str">
            <v/>
          </cell>
          <cell r="E8363" t="str">
            <v/>
          </cell>
          <cell r="F8363" t="str">
            <v/>
          </cell>
          <cell r="G8363" t="str">
            <v/>
          </cell>
          <cell r="H8363" t="str">
            <v/>
          </cell>
          <cell r="I8363"/>
          <cell r="J8363"/>
          <cell r="K8363"/>
          <cell r="L8363"/>
          <cell r="M8363" t="str">
            <v/>
          </cell>
          <cell r="N8363"/>
          <cell r="O8363"/>
          <cell r="P8363"/>
          <cell r="Q8363" t="str">
            <v/>
          </cell>
          <cell r="R8363"/>
          <cell r="S8363" t="str">
            <v/>
          </cell>
          <cell r="T8363"/>
          <cell r="U8363"/>
          <cell r="V8363" t="str">
            <v/>
          </cell>
        </row>
        <row r="8364">
          <cell r="A8364"/>
          <cell r="B8364" t="str">
            <v/>
          </cell>
          <cell r="C8364"/>
          <cell r="D8364" t="str">
            <v/>
          </cell>
          <cell r="E8364" t="str">
            <v/>
          </cell>
          <cell r="F8364" t="str">
            <v/>
          </cell>
          <cell r="G8364" t="str">
            <v/>
          </cell>
          <cell r="H8364" t="str">
            <v/>
          </cell>
          <cell r="I8364"/>
          <cell r="J8364"/>
          <cell r="K8364"/>
          <cell r="L8364"/>
          <cell r="M8364" t="str">
            <v/>
          </cell>
          <cell r="N8364"/>
          <cell r="O8364"/>
          <cell r="P8364"/>
          <cell r="Q8364" t="str">
            <v/>
          </cell>
          <cell r="R8364"/>
          <cell r="S8364" t="str">
            <v/>
          </cell>
          <cell r="T8364"/>
          <cell r="U8364"/>
          <cell r="V8364" t="str">
            <v/>
          </cell>
        </row>
        <row r="8365">
          <cell r="A8365"/>
          <cell r="B8365" t="str">
            <v/>
          </cell>
          <cell r="C8365"/>
          <cell r="D8365" t="str">
            <v/>
          </cell>
          <cell r="E8365" t="str">
            <v/>
          </cell>
          <cell r="F8365" t="str">
            <v/>
          </cell>
          <cell r="G8365" t="str">
            <v/>
          </cell>
          <cell r="H8365" t="str">
            <v/>
          </cell>
          <cell r="I8365"/>
          <cell r="J8365"/>
          <cell r="K8365"/>
          <cell r="L8365"/>
          <cell r="M8365" t="str">
            <v/>
          </cell>
          <cell r="N8365"/>
          <cell r="O8365"/>
          <cell r="P8365"/>
          <cell r="Q8365" t="str">
            <v/>
          </cell>
          <cell r="R8365"/>
          <cell r="S8365" t="str">
            <v/>
          </cell>
          <cell r="T8365"/>
          <cell r="U8365"/>
          <cell r="V8365" t="str">
            <v/>
          </cell>
        </row>
        <row r="8366">
          <cell r="A8366"/>
          <cell r="B8366" t="str">
            <v/>
          </cell>
          <cell r="C8366"/>
          <cell r="D8366" t="str">
            <v/>
          </cell>
          <cell r="E8366" t="str">
            <v/>
          </cell>
          <cell r="F8366" t="str">
            <v/>
          </cell>
          <cell r="G8366" t="str">
            <v/>
          </cell>
          <cell r="H8366" t="str">
            <v/>
          </cell>
          <cell r="I8366"/>
          <cell r="J8366"/>
          <cell r="K8366"/>
          <cell r="L8366"/>
          <cell r="M8366" t="str">
            <v/>
          </cell>
          <cell r="N8366"/>
          <cell r="O8366"/>
          <cell r="P8366"/>
          <cell r="Q8366" t="str">
            <v/>
          </cell>
          <cell r="R8366"/>
          <cell r="S8366" t="str">
            <v/>
          </cell>
          <cell r="T8366"/>
          <cell r="U8366"/>
          <cell r="V8366" t="str">
            <v/>
          </cell>
        </row>
        <row r="8367">
          <cell r="A8367"/>
          <cell r="B8367" t="str">
            <v/>
          </cell>
          <cell r="C8367"/>
          <cell r="D8367" t="str">
            <v/>
          </cell>
          <cell r="E8367" t="str">
            <v/>
          </cell>
          <cell r="F8367" t="str">
            <v/>
          </cell>
          <cell r="G8367" t="str">
            <v/>
          </cell>
          <cell r="H8367" t="str">
            <v/>
          </cell>
          <cell r="I8367"/>
          <cell r="J8367"/>
          <cell r="K8367"/>
          <cell r="L8367"/>
          <cell r="M8367" t="str">
            <v/>
          </cell>
          <cell r="N8367"/>
          <cell r="O8367"/>
          <cell r="P8367"/>
          <cell r="Q8367" t="str">
            <v/>
          </cell>
          <cell r="R8367"/>
          <cell r="S8367" t="str">
            <v/>
          </cell>
          <cell r="T8367"/>
          <cell r="U8367"/>
          <cell r="V8367" t="str">
            <v/>
          </cell>
        </row>
        <row r="8368">
          <cell r="A8368"/>
          <cell r="B8368" t="str">
            <v/>
          </cell>
          <cell r="C8368"/>
          <cell r="D8368" t="str">
            <v/>
          </cell>
          <cell r="E8368" t="str">
            <v/>
          </cell>
          <cell r="F8368" t="str">
            <v/>
          </cell>
          <cell r="G8368" t="str">
            <v/>
          </cell>
          <cell r="H8368" t="str">
            <v/>
          </cell>
          <cell r="I8368"/>
          <cell r="J8368"/>
          <cell r="K8368"/>
          <cell r="L8368"/>
          <cell r="M8368" t="str">
            <v/>
          </cell>
          <cell r="N8368"/>
          <cell r="O8368"/>
          <cell r="P8368"/>
          <cell r="Q8368" t="str">
            <v/>
          </cell>
          <cell r="R8368"/>
          <cell r="S8368" t="str">
            <v/>
          </cell>
          <cell r="T8368"/>
          <cell r="U8368"/>
          <cell r="V8368" t="str">
            <v/>
          </cell>
        </row>
        <row r="8369">
          <cell r="A8369"/>
          <cell r="B8369" t="str">
            <v/>
          </cell>
          <cell r="C8369"/>
          <cell r="D8369" t="str">
            <v/>
          </cell>
          <cell r="E8369" t="str">
            <v/>
          </cell>
          <cell r="F8369" t="str">
            <v/>
          </cell>
          <cell r="G8369" t="str">
            <v/>
          </cell>
          <cell r="H8369" t="str">
            <v/>
          </cell>
          <cell r="I8369"/>
          <cell r="J8369"/>
          <cell r="K8369"/>
          <cell r="L8369"/>
          <cell r="M8369" t="str">
            <v/>
          </cell>
          <cell r="N8369"/>
          <cell r="O8369"/>
          <cell r="P8369"/>
          <cell r="Q8369" t="str">
            <v/>
          </cell>
          <cell r="R8369"/>
          <cell r="S8369" t="str">
            <v/>
          </cell>
          <cell r="T8369"/>
          <cell r="U8369"/>
          <cell r="V8369" t="str">
            <v/>
          </cell>
        </row>
        <row r="8370">
          <cell r="A8370"/>
          <cell r="B8370" t="str">
            <v/>
          </cell>
          <cell r="C8370"/>
          <cell r="D8370" t="str">
            <v/>
          </cell>
          <cell r="E8370" t="str">
            <v/>
          </cell>
          <cell r="F8370" t="str">
            <v/>
          </cell>
          <cell r="G8370" t="str">
            <v/>
          </cell>
          <cell r="H8370" t="str">
            <v/>
          </cell>
          <cell r="I8370"/>
          <cell r="J8370"/>
          <cell r="K8370"/>
          <cell r="L8370"/>
          <cell r="M8370" t="str">
            <v/>
          </cell>
          <cell r="N8370"/>
          <cell r="O8370"/>
          <cell r="P8370"/>
          <cell r="Q8370" t="str">
            <v/>
          </cell>
          <cell r="R8370"/>
          <cell r="S8370" t="str">
            <v/>
          </cell>
          <cell r="T8370"/>
          <cell r="U8370"/>
          <cell r="V8370" t="str">
            <v/>
          </cell>
        </row>
        <row r="8371">
          <cell r="A8371"/>
          <cell r="B8371" t="str">
            <v/>
          </cell>
          <cell r="C8371"/>
          <cell r="D8371" t="str">
            <v/>
          </cell>
          <cell r="E8371" t="str">
            <v/>
          </cell>
          <cell r="F8371" t="str">
            <v/>
          </cell>
          <cell r="G8371" t="str">
            <v/>
          </cell>
          <cell r="H8371" t="str">
            <v/>
          </cell>
          <cell r="I8371"/>
          <cell r="J8371"/>
          <cell r="K8371"/>
          <cell r="L8371"/>
          <cell r="M8371" t="str">
            <v/>
          </cell>
          <cell r="N8371"/>
          <cell r="O8371"/>
          <cell r="P8371"/>
          <cell r="Q8371" t="str">
            <v/>
          </cell>
          <cell r="R8371"/>
          <cell r="S8371" t="str">
            <v/>
          </cell>
          <cell r="T8371"/>
          <cell r="U8371"/>
          <cell r="V8371" t="str">
            <v/>
          </cell>
        </row>
        <row r="8372">
          <cell r="A8372"/>
          <cell r="B8372" t="str">
            <v/>
          </cell>
          <cell r="C8372"/>
          <cell r="D8372" t="str">
            <v/>
          </cell>
          <cell r="E8372" t="str">
            <v/>
          </cell>
          <cell r="F8372" t="str">
            <v/>
          </cell>
          <cell r="G8372" t="str">
            <v/>
          </cell>
          <cell r="H8372" t="str">
            <v/>
          </cell>
          <cell r="I8372"/>
          <cell r="J8372"/>
          <cell r="K8372"/>
          <cell r="L8372"/>
          <cell r="M8372" t="str">
            <v/>
          </cell>
          <cell r="N8372"/>
          <cell r="O8372"/>
          <cell r="P8372"/>
          <cell r="Q8372" t="str">
            <v/>
          </cell>
          <cell r="R8372"/>
          <cell r="S8372" t="str">
            <v/>
          </cell>
          <cell r="T8372"/>
          <cell r="U8372"/>
          <cell r="V8372" t="str">
            <v/>
          </cell>
        </row>
        <row r="8373">
          <cell r="A8373"/>
          <cell r="B8373" t="str">
            <v/>
          </cell>
          <cell r="C8373"/>
          <cell r="D8373" t="str">
            <v/>
          </cell>
          <cell r="E8373" t="str">
            <v/>
          </cell>
          <cell r="F8373" t="str">
            <v/>
          </cell>
          <cell r="G8373" t="str">
            <v/>
          </cell>
          <cell r="H8373" t="str">
            <v/>
          </cell>
          <cell r="I8373"/>
          <cell r="J8373"/>
          <cell r="K8373"/>
          <cell r="L8373"/>
          <cell r="M8373" t="str">
            <v/>
          </cell>
          <cell r="N8373"/>
          <cell r="O8373"/>
          <cell r="P8373"/>
          <cell r="Q8373" t="str">
            <v/>
          </cell>
          <cell r="R8373"/>
          <cell r="S8373" t="str">
            <v/>
          </cell>
          <cell r="T8373"/>
          <cell r="U8373"/>
          <cell r="V8373" t="str">
            <v/>
          </cell>
        </row>
        <row r="8374">
          <cell r="A8374"/>
          <cell r="B8374" t="str">
            <v/>
          </cell>
          <cell r="C8374"/>
          <cell r="D8374" t="str">
            <v/>
          </cell>
          <cell r="E8374" t="str">
            <v/>
          </cell>
          <cell r="F8374" t="str">
            <v/>
          </cell>
          <cell r="G8374" t="str">
            <v/>
          </cell>
          <cell r="H8374" t="str">
            <v/>
          </cell>
          <cell r="I8374"/>
          <cell r="J8374"/>
          <cell r="K8374"/>
          <cell r="L8374"/>
          <cell r="M8374" t="str">
            <v/>
          </cell>
          <cell r="N8374"/>
          <cell r="O8374"/>
          <cell r="P8374"/>
          <cell r="Q8374" t="str">
            <v/>
          </cell>
          <cell r="R8374"/>
          <cell r="S8374" t="str">
            <v/>
          </cell>
          <cell r="T8374"/>
          <cell r="U8374"/>
          <cell r="V8374" t="str">
            <v/>
          </cell>
        </row>
        <row r="8375">
          <cell r="A8375"/>
          <cell r="B8375" t="str">
            <v/>
          </cell>
          <cell r="C8375"/>
          <cell r="D8375" t="str">
            <v/>
          </cell>
          <cell r="E8375" t="str">
            <v/>
          </cell>
          <cell r="F8375" t="str">
            <v/>
          </cell>
          <cell r="G8375" t="str">
            <v/>
          </cell>
          <cell r="H8375" t="str">
            <v/>
          </cell>
          <cell r="I8375"/>
          <cell r="J8375"/>
          <cell r="K8375"/>
          <cell r="L8375"/>
          <cell r="M8375" t="str">
            <v/>
          </cell>
          <cell r="N8375"/>
          <cell r="O8375"/>
          <cell r="P8375"/>
          <cell r="Q8375" t="str">
            <v/>
          </cell>
          <cell r="R8375"/>
          <cell r="S8375" t="str">
            <v/>
          </cell>
          <cell r="T8375"/>
          <cell r="U8375"/>
          <cell r="V8375" t="str">
            <v/>
          </cell>
        </row>
        <row r="8376">
          <cell r="A8376"/>
          <cell r="B8376" t="str">
            <v/>
          </cell>
          <cell r="C8376"/>
          <cell r="D8376" t="str">
            <v/>
          </cell>
          <cell r="E8376" t="str">
            <v/>
          </cell>
          <cell r="F8376" t="str">
            <v/>
          </cell>
          <cell r="G8376" t="str">
            <v/>
          </cell>
          <cell r="H8376" t="str">
            <v/>
          </cell>
          <cell r="I8376"/>
          <cell r="J8376"/>
          <cell r="K8376"/>
          <cell r="L8376"/>
          <cell r="M8376" t="str">
            <v/>
          </cell>
          <cell r="N8376"/>
          <cell r="O8376"/>
          <cell r="P8376"/>
          <cell r="Q8376" t="str">
            <v/>
          </cell>
          <cell r="R8376"/>
          <cell r="S8376" t="str">
            <v/>
          </cell>
          <cell r="T8376"/>
          <cell r="U8376"/>
          <cell r="V8376" t="str">
            <v/>
          </cell>
        </row>
        <row r="8377">
          <cell r="A8377"/>
          <cell r="B8377" t="str">
            <v/>
          </cell>
          <cell r="C8377"/>
          <cell r="D8377" t="str">
            <v/>
          </cell>
          <cell r="E8377" t="str">
            <v/>
          </cell>
          <cell r="F8377" t="str">
            <v/>
          </cell>
          <cell r="G8377" t="str">
            <v/>
          </cell>
          <cell r="H8377" t="str">
            <v/>
          </cell>
          <cell r="I8377"/>
          <cell r="J8377"/>
          <cell r="K8377"/>
          <cell r="L8377"/>
          <cell r="M8377" t="str">
            <v/>
          </cell>
          <cell r="N8377"/>
          <cell r="O8377"/>
          <cell r="P8377"/>
          <cell r="Q8377" t="str">
            <v/>
          </cell>
          <cell r="R8377"/>
          <cell r="S8377" t="str">
            <v/>
          </cell>
          <cell r="T8377"/>
          <cell r="U8377"/>
          <cell r="V8377" t="str">
            <v/>
          </cell>
        </row>
        <row r="8378">
          <cell r="A8378"/>
          <cell r="B8378" t="str">
            <v/>
          </cell>
          <cell r="C8378"/>
          <cell r="D8378" t="str">
            <v/>
          </cell>
          <cell r="E8378" t="str">
            <v/>
          </cell>
          <cell r="F8378" t="str">
            <v/>
          </cell>
          <cell r="G8378" t="str">
            <v/>
          </cell>
          <cell r="H8378" t="str">
            <v/>
          </cell>
          <cell r="I8378"/>
          <cell r="J8378"/>
          <cell r="K8378"/>
          <cell r="L8378"/>
          <cell r="M8378" t="str">
            <v/>
          </cell>
          <cell r="N8378"/>
          <cell r="O8378"/>
          <cell r="P8378"/>
          <cell r="Q8378" t="str">
            <v/>
          </cell>
          <cell r="R8378"/>
          <cell r="S8378" t="str">
            <v/>
          </cell>
          <cell r="T8378"/>
          <cell r="U8378"/>
          <cell r="V8378" t="str">
            <v/>
          </cell>
        </row>
        <row r="8379">
          <cell r="A8379"/>
          <cell r="B8379" t="str">
            <v/>
          </cell>
          <cell r="C8379"/>
          <cell r="D8379" t="str">
            <v/>
          </cell>
          <cell r="E8379" t="str">
            <v/>
          </cell>
          <cell r="F8379" t="str">
            <v/>
          </cell>
          <cell r="G8379" t="str">
            <v/>
          </cell>
          <cell r="H8379" t="str">
            <v/>
          </cell>
          <cell r="I8379"/>
          <cell r="J8379"/>
          <cell r="K8379"/>
          <cell r="L8379"/>
          <cell r="M8379" t="str">
            <v/>
          </cell>
          <cell r="N8379"/>
          <cell r="O8379"/>
          <cell r="P8379"/>
          <cell r="Q8379" t="str">
            <v/>
          </cell>
          <cell r="R8379"/>
          <cell r="S8379" t="str">
            <v/>
          </cell>
          <cell r="T8379"/>
          <cell r="U8379"/>
          <cell r="V8379" t="str">
            <v/>
          </cell>
        </row>
        <row r="8380">
          <cell r="A8380"/>
          <cell r="B8380" t="str">
            <v/>
          </cell>
          <cell r="C8380"/>
          <cell r="D8380" t="str">
            <v/>
          </cell>
          <cell r="E8380" t="str">
            <v/>
          </cell>
          <cell r="F8380" t="str">
            <v/>
          </cell>
          <cell r="G8380" t="str">
            <v/>
          </cell>
          <cell r="H8380" t="str">
            <v/>
          </cell>
          <cell r="I8380"/>
          <cell r="J8380"/>
          <cell r="K8380"/>
          <cell r="L8380"/>
          <cell r="M8380" t="str">
            <v/>
          </cell>
          <cell r="N8380"/>
          <cell r="O8380"/>
          <cell r="P8380"/>
          <cell r="Q8380" t="str">
            <v/>
          </cell>
          <cell r="R8380"/>
          <cell r="S8380" t="str">
            <v/>
          </cell>
          <cell r="T8380"/>
          <cell r="U8380"/>
          <cell r="V8380" t="str">
            <v/>
          </cell>
        </row>
        <row r="8381">
          <cell r="A8381"/>
          <cell r="B8381" t="str">
            <v/>
          </cell>
          <cell r="C8381"/>
          <cell r="D8381" t="str">
            <v/>
          </cell>
          <cell r="E8381" t="str">
            <v/>
          </cell>
          <cell r="F8381" t="str">
            <v/>
          </cell>
          <cell r="G8381" t="str">
            <v/>
          </cell>
          <cell r="H8381" t="str">
            <v/>
          </cell>
          <cell r="I8381"/>
          <cell r="J8381"/>
          <cell r="K8381"/>
          <cell r="L8381"/>
          <cell r="M8381" t="str">
            <v/>
          </cell>
          <cell r="N8381"/>
          <cell r="O8381"/>
          <cell r="P8381"/>
          <cell r="Q8381" t="str">
            <v/>
          </cell>
          <cell r="R8381"/>
          <cell r="S8381" t="str">
            <v/>
          </cell>
          <cell r="T8381"/>
          <cell r="U8381"/>
          <cell r="V8381" t="str">
            <v/>
          </cell>
        </row>
        <row r="8382">
          <cell r="A8382"/>
          <cell r="B8382" t="str">
            <v/>
          </cell>
          <cell r="C8382"/>
          <cell r="D8382" t="str">
            <v/>
          </cell>
          <cell r="E8382" t="str">
            <v/>
          </cell>
          <cell r="F8382" t="str">
            <v/>
          </cell>
          <cell r="G8382" t="str">
            <v/>
          </cell>
          <cell r="H8382" t="str">
            <v/>
          </cell>
          <cell r="I8382"/>
          <cell r="J8382"/>
          <cell r="K8382"/>
          <cell r="L8382"/>
          <cell r="M8382" t="str">
            <v/>
          </cell>
          <cell r="N8382"/>
          <cell r="O8382"/>
          <cell r="P8382"/>
          <cell r="Q8382" t="str">
            <v/>
          </cell>
          <cell r="R8382"/>
          <cell r="S8382" t="str">
            <v/>
          </cell>
          <cell r="T8382"/>
          <cell r="U8382"/>
          <cell r="V8382" t="str">
            <v/>
          </cell>
        </row>
        <row r="8383">
          <cell r="A8383"/>
          <cell r="B8383" t="str">
            <v/>
          </cell>
          <cell r="C8383"/>
          <cell r="D8383" t="str">
            <v/>
          </cell>
          <cell r="E8383" t="str">
            <v/>
          </cell>
          <cell r="F8383" t="str">
            <v/>
          </cell>
          <cell r="G8383" t="str">
            <v/>
          </cell>
          <cell r="H8383" t="str">
            <v/>
          </cell>
          <cell r="I8383"/>
          <cell r="J8383"/>
          <cell r="K8383"/>
          <cell r="L8383"/>
          <cell r="M8383" t="str">
            <v/>
          </cell>
          <cell r="N8383"/>
          <cell r="O8383"/>
          <cell r="P8383"/>
          <cell r="Q8383" t="str">
            <v/>
          </cell>
          <cell r="R8383"/>
          <cell r="S8383" t="str">
            <v/>
          </cell>
          <cell r="T8383"/>
          <cell r="U8383"/>
          <cell r="V8383" t="str">
            <v/>
          </cell>
        </row>
        <row r="8384">
          <cell r="A8384"/>
          <cell r="B8384" t="str">
            <v/>
          </cell>
          <cell r="C8384"/>
          <cell r="D8384" t="str">
            <v/>
          </cell>
          <cell r="E8384" t="str">
            <v/>
          </cell>
          <cell r="F8384" t="str">
            <v/>
          </cell>
          <cell r="G8384" t="str">
            <v/>
          </cell>
          <cell r="H8384" t="str">
            <v/>
          </cell>
          <cell r="I8384"/>
          <cell r="J8384"/>
          <cell r="K8384"/>
          <cell r="L8384"/>
          <cell r="M8384" t="str">
            <v/>
          </cell>
          <cell r="N8384"/>
          <cell r="O8384"/>
          <cell r="P8384"/>
          <cell r="Q8384" t="str">
            <v/>
          </cell>
          <cell r="R8384"/>
          <cell r="S8384" t="str">
            <v/>
          </cell>
          <cell r="T8384"/>
          <cell r="U8384"/>
          <cell r="V8384" t="str">
            <v/>
          </cell>
        </row>
        <row r="8385">
          <cell r="A8385"/>
          <cell r="B8385" t="str">
            <v/>
          </cell>
          <cell r="C8385"/>
          <cell r="D8385" t="str">
            <v/>
          </cell>
          <cell r="E8385" t="str">
            <v/>
          </cell>
          <cell r="F8385" t="str">
            <v/>
          </cell>
          <cell r="G8385" t="str">
            <v/>
          </cell>
          <cell r="H8385" t="str">
            <v/>
          </cell>
          <cell r="I8385"/>
          <cell r="J8385"/>
          <cell r="K8385"/>
          <cell r="L8385"/>
          <cell r="M8385" t="str">
            <v/>
          </cell>
          <cell r="N8385"/>
          <cell r="O8385"/>
          <cell r="P8385"/>
          <cell r="Q8385" t="str">
            <v/>
          </cell>
          <cell r="R8385"/>
          <cell r="S8385" t="str">
            <v/>
          </cell>
          <cell r="T8385"/>
          <cell r="U8385"/>
          <cell r="V8385" t="str">
            <v/>
          </cell>
        </row>
        <row r="8386">
          <cell r="A8386"/>
          <cell r="B8386" t="str">
            <v/>
          </cell>
          <cell r="C8386"/>
          <cell r="D8386" t="str">
            <v/>
          </cell>
          <cell r="E8386" t="str">
            <v/>
          </cell>
          <cell r="F8386" t="str">
            <v/>
          </cell>
          <cell r="G8386" t="str">
            <v/>
          </cell>
          <cell r="H8386" t="str">
            <v/>
          </cell>
          <cell r="I8386"/>
          <cell r="J8386"/>
          <cell r="K8386"/>
          <cell r="L8386"/>
          <cell r="M8386" t="str">
            <v/>
          </cell>
          <cell r="N8386"/>
          <cell r="O8386"/>
          <cell r="P8386"/>
          <cell r="Q8386" t="str">
            <v/>
          </cell>
          <cell r="R8386"/>
          <cell r="S8386" t="str">
            <v/>
          </cell>
          <cell r="T8386"/>
          <cell r="U8386"/>
          <cell r="V8386" t="str">
            <v/>
          </cell>
        </row>
        <row r="8387">
          <cell r="A8387"/>
          <cell r="B8387" t="str">
            <v/>
          </cell>
          <cell r="C8387"/>
          <cell r="D8387" t="str">
            <v/>
          </cell>
          <cell r="E8387" t="str">
            <v/>
          </cell>
          <cell r="F8387" t="str">
            <v/>
          </cell>
          <cell r="G8387" t="str">
            <v/>
          </cell>
          <cell r="H8387" t="str">
            <v/>
          </cell>
          <cell r="I8387"/>
          <cell r="J8387"/>
          <cell r="K8387"/>
          <cell r="L8387"/>
          <cell r="M8387" t="str">
            <v/>
          </cell>
          <cell r="N8387"/>
          <cell r="O8387"/>
          <cell r="P8387"/>
          <cell r="Q8387" t="str">
            <v/>
          </cell>
          <cell r="R8387"/>
          <cell r="S8387" t="str">
            <v/>
          </cell>
          <cell r="T8387"/>
          <cell r="U8387"/>
          <cell r="V8387" t="str">
            <v/>
          </cell>
        </row>
        <row r="8388">
          <cell r="A8388"/>
          <cell r="B8388" t="str">
            <v/>
          </cell>
          <cell r="C8388"/>
          <cell r="D8388" t="str">
            <v/>
          </cell>
          <cell r="E8388" t="str">
            <v/>
          </cell>
          <cell r="F8388" t="str">
            <v/>
          </cell>
          <cell r="G8388" t="str">
            <v/>
          </cell>
          <cell r="H8388" t="str">
            <v/>
          </cell>
          <cell r="I8388"/>
          <cell r="J8388"/>
          <cell r="K8388"/>
          <cell r="L8388"/>
          <cell r="M8388" t="str">
            <v/>
          </cell>
          <cell r="N8388"/>
          <cell r="O8388"/>
          <cell r="P8388"/>
          <cell r="Q8388" t="str">
            <v/>
          </cell>
          <cell r="R8388"/>
          <cell r="S8388" t="str">
            <v/>
          </cell>
          <cell r="T8388"/>
          <cell r="U8388"/>
          <cell r="V8388" t="str">
            <v/>
          </cell>
        </row>
        <row r="8389">
          <cell r="A8389"/>
          <cell r="B8389" t="str">
            <v/>
          </cell>
          <cell r="C8389"/>
          <cell r="D8389" t="str">
            <v/>
          </cell>
          <cell r="E8389" t="str">
            <v/>
          </cell>
          <cell r="F8389" t="str">
            <v/>
          </cell>
          <cell r="G8389" t="str">
            <v/>
          </cell>
          <cell r="H8389" t="str">
            <v/>
          </cell>
          <cell r="I8389"/>
          <cell r="J8389"/>
          <cell r="K8389"/>
          <cell r="L8389"/>
          <cell r="M8389" t="str">
            <v/>
          </cell>
          <cell r="N8389"/>
          <cell r="O8389"/>
          <cell r="P8389"/>
          <cell r="Q8389" t="str">
            <v/>
          </cell>
          <cell r="R8389"/>
          <cell r="S8389" t="str">
            <v/>
          </cell>
          <cell r="T8389"/>
          <cell r="U8389"/>
          <cell r="V8389" t="str">
            <v/>
          </cell>
        </row>
        <row r="8390">
          <cell r="A8390"/>
          <cell r="B8390" t="str">
            <v/>
          </cell>
          <cell r="C8390"/>
          <cell r="D8390" t="str">
            <v/>
          </cell>
          <cell r="E8390" t="str">
            <v/>
          </cell>
          <cell r="F8390" t="str">
            <v/>
          </cell>
          <cell r="G8390" t="str">
            <v/>
          </cell>
          <cell r="H8390" t="str">
            <v/>
          </cell>
          <cell r="I8390"/>
          <cell r="J8390"/>
          <cell r="K8390"/>
          <cell r="L8390"/>
          <cell r="M8390" t="str">
            <v/>
          </cell>
          <cell r="N8390"/>
          <cell r="O8390"/>
          <cell r="P8390"/>
          <cell r="Q8390" t="str">
            <v/>
          </cell>
          <cell r="R8390"/>
          <cell r="S8390" t="str">
            <v/>
          </cell>
          <cell r="T8390"/>
          <cell r="U8390"/>
          <cell r="V8390" t="str">
            <v/>
          </cell>
        </row>
        <row r="8391">
          <cell r="A8391"/>
          <cell r="B8391" t="str">
            <v/>
          </cell>
          <cell r="C8391"/>
          <cell r="D8391" t="str">
            <v/>
          </cell>
          <cell r="E8391" t="str">
            <v/>
          </cell>
          <cell r="F8391" t="str">
            <v/>
          </cell>
          <cell r="G8391" t="str">
            <v/>
          </cell>
          <cell r="H8391" t="str">
            <v/>
          </cell>
          <cell r="I8391"/>
          <cell r="J8391"/>
          <cell r="K8391"/>
          <cell r="L8391"/>
          <cell r="M8391" t="str">
            <v/>
          </cell>
          <cell r="N8391"/>
          <cell r="O8391"/>
          <cell r="P8391"/>
          <cell r="Q8391" t="str">
            <v/>
          </cell>
          <cell r="R8391"/>
          <cell r="S8391" t="str">
            <v/>
          </cell>
          <cell r="T8391"/>
          <cell r="U8391"/>
          <cell r="V8391" t="str">
            <v/>
          </cell>
        </row>
        <row r="8392">
          <cell r="A8392"/>
          <cell r="B8392" t="str">
            <v/>
          </cell>
          <cell r="C8392"/>
          <cell r="D8392" t="str">
            <v/>
          </cell>
          <cell r="E8392" t="str">
            <v/>
          </cell>
          <cell r="F8392" t="str">
            <v/>
          </cell>
          <cell r="G8392" t="str">
            <v/>
          </cell>
          <cell r="H8392" t="str">
            <v/>
          </cell>
          <cell r="I8392"/>
          <cell r="J8392"/>
          <cell r="K8392"/>
          <cell r="L8392"/>
          <cell r="M8392" t="str">
            <v/>
          </cell>
          <cell r="N8392"/>
          <cell r="O8392"/>
          <cell r="P8392"/>
          <cell r="Q8392" t="str">
            <v/>
          </cell>
          <cell r="R8392"/>
          <cell r="S8392" t="str">
            <v/>
          </cell>
          <cell r="T8392"/>
          <cell r="U8392"/>
          <cell r="V8392" t="str">
            <v/>
          </cell>
        </row>
        <row r="8393">
          <cell r="A8393"/>
          <cell r="B8393" t="str">
            <v/>
          </cell>
          <cell r="C8393"/>
          <cell r="D8393" t="str">
            <v/>
          </cell>
          <cell r="E8393" t="str">
            <v/>
          </cell>
          <cell r="F8393" t="str">
            <v/>
          </cell>
          <cell r="G8393" t="str">
            <v/>
          </cell>
          <cell r="H8393" t="str">
            <v/>
          </cell>
          <cell r="I8393"/>
          <cell r="J8393"/>
          <cell r="K8393"/>
          <cell r="L8393"/>
          <cell r="M8393" t="str">
            <v/>
          </cell>
          <cell r="N8393"/>
          <cell r="O8393"/>
          <cell r="P8393"/>
          <cell r="Q8393" t="str">
            <v/>
          </cell>
          <cell r="R8393"/>
          <cell r="S8393" t="str">
            <v/>
          </cell>
          <cell r="T8393"/>
          <cell r="U8393"/>
          <cell r="V8393" t="str">
            <v/>
          </cell>
        </row>
        <row r="8394">
          <cell r="A8394"/>
          <cell r="B8394" t="str">
            <v/>
          </cell>
          <cell r="C8394"/>
          <cell r="D8394" t="str">
            <v/>
          </cell>
          <cell r="E8394" t="str">
            <v/>
          </cell>
          <cell r="F8394" t="str">
            <v/>
          </cell>
          <cell r="G8394" t="str">
            <v/>
          </cell>
          <cell r="H8394" t="str">
            <v/>
          </cell>
          <cell r="I8394"/>
          <cell r="J8394"/>
          <cell r="K8394"/>
          <cell r="L8394"/>
          <cell r="M8394" t="str">
            <v/>
          </cell>
          <cell r="N8394"/>
          <cell r="O8394"/>
          <cell r="P8394"/>
          <cell r="Q8394" t="str">
            <v/>
          </cell>
          <cell r="R8394"/>
          <cell r="S8394" t="str">
            <v/>
          </cell>
          <cell r="T8394"/>
          <cell r="U8394"/>
          <cell r="V8394" t="str">
            <v/>
          </cell>
        </row>
        <row r="8395">
          <cell r="A8395"/>
          <cell r="B8395" t="str">
            <v/>
          </cell>
          <cell r="C8395"/>
          <cell r="D8395" t="str">
            <v/>
          </cell>
          <cell r="E8395" t="str">
            <v/>
          </cell>
          <cell r="F8395" t="str">
            <v/>
          </cell>
          <cell r="G8395" t="str">
            <v/>
          </cell>
          <cell r="H8395" t="str">
            <v/>
          </cell>
          <cell r="I8395"/>
          <cell r="J8395"/>
          <cell r="K8395"/>
          <cell r="L8395"/>
          <cell r="M8395" t="str">
            <v/>
          </cell>
          <cell r="N8395"/>
          <cell r="O8395"/>
          <cell r="P8395"/>
          <cell r="Q8395" t="str">
            <v/>
          </cell>
          <cell r="R8395"/>
          <cell r="S8395" t="str">
            <v/>
          </cell>
          <cell r="T8395"/>
          <cell r="U8395"/>
          <cell r="V8395" t="str">
            <v/>
          </cell>
        </row>
        <row r="8396">
          <cell r="A8396"/>
          <cell r="B8396" t="str">
            <v/>
          </cell>
          <cell r="C8396"/>
          <cell r="D8396" t="str">
            <v/>
          </cell>
          <cell r="E8396" t="str">
            <v/>
          </cell>
          <cell r="F8396" t="str">
            <v/>
          </cell>
          <cell r="G8396" t="str">
            <v/>
          </cell>
          <cell r="H8396" t="str">
            <v/>
          </cell>
          <cell r="I8396"/>
          <cell r="J8396"/>
          <cell r="K8396"/>
          <cell r="L8396"/>
          <cell r="M8396" t="str">
            <v/>
          </cell>
          <cell r="N8396"/>
          <cell r="O8396"/>
          <cell r="P8396"/>
          <cell r="Q8396" t="str">
            <v/>
          </cell>
          <cell r="R8396"/>
          <cell r="S8396" t="str">
            <v/>
          </cell>
          <cell r="T8396"/>
          <cell r="U8396"/>
          <cell r="V8396" t="str">
            <v/>
          </cell>
        </row>
        <row r="8397">
          <cell r="A8397"/>
          <cell r="B8397" t="str">
            <v/>
          </cell>
          <cell r="C8397"/>
          <cell r="D8397" t="str">
            <v/>
          </cell>
          <cell r="E8397" t="str">
            <v/>
          </cell>
          <cell r="F8397" t="str">
            <v/>
          </cell>
          <cell r="G8397" t="str">
            <v/>
          </cell>
          <cell r="H8397" t="str">
            <v/>
          </cell>
          <cell r="I8397"/>
          <cell r="J8397"/>
          <cell r="K8397"/>
          <cell r="L8397"/>
          <cell r="M8397" t="str">
            <v/>
          </cell>
          <cell r="N8397"/>
          <cell r="O8397"/>
          <cell r="P8397"/>
          <cell r="Q8397" t="str">
            <v/>
          </cell>
          <cell r="R8397"/>
          <cell r="S8397" t="str">
            <v/>
          </cell>
          <cell r="T8397"/>
          <cell r="U8397"/>
          <cell r="V8397" t="str">
            <v/>
          </cell>
        </row>
        <row r="8398">
          <cell r="A8398"/>
          <cell r="B8398" t="str">
            <v/>
          </cell>
          <cell r="C8398"/>
          <cell r="D8398" t="str">
            <v/>
          </cell>
          <cell r="E8398" t="str">
            <v/>
          </cell>
          <cell r="F8398" t="str">
            <v/>
          </cell>
          <cell r="G8398" t="str">
            <v/>
          </cell>
          <cell r="H8398" t="str">
            <v/>
          </cell>
          <cell r="I8398"/>
          <cell r="J8398"/>
          <cell r="K8398"/>
          <cell r="L8398"/>
          <cell r="M8398" t="str">
            <v/>
          </cell>
          <cell r="N8398"/>
          <cell r="O8398"/>
          <cell r="P8398"/>
          <cell r="Q8398" t="str">
            <v/>
          </cell>
          <cell r="R8398"/>
          <cell r="S8398" t="str">
            <v/>
          </cell>
          <cell r="T8398"/>
          <cell r="U8398"/>
          <cell r="V8398" t="str">
            <v/>
          </cell>
        </row>
        <row r="8399">
          <cell r="A8399"/>
          <cell r="B8399" t="str">
            <v/>
          </cell>
          <cell r="C8399"/>
          <cell r="D8399" t="str">
            <v/>
          </cell>
          <cell r="E8399" t="str">
            <v/>
          </cell>
          <cell r="F8399" t="str">
            <v/>
          </cell>
          <cell r="G8399" t="str">
            <v/>
          </cell>
          <cell r="H8399" t="str">
            <v/>
          </cell>
          <cell r="I8399"/>
          <cell r="J8399"/>
          <cell r="K8399"/>
          <cell r="L8399"/>
          <cell r="M8399" t="str">
            <v/>
          </cell>
          <cell r="N8399"/>
          <cell r="O8399"/>
          <cell r="P8399"/>
          <cell r="Q8399" t="str">
            <v/>
          </cell>
          <cell r="R8399"/>
          <cell r="S8399" t="str">
            <v/>
          </cell>
          <cell r="T8399"/>
          <cell r="U8399"/>
          <cell r="V8399" t="str">
            <v/>
          </cell>
        </row>
        <row r="8400">
          <cell r="A8400"/>
          <cell r="B8400" t="str">
            <v/>
          </cell>
          <cell r="C8400"/>
          <cell r="D8400" t="str">
            <v/>
          </cell>
          <cell r="E8400" t="str">
            <v/>
          </cell>
          <cell r="F8400" t="str">
            <v/>
          </cell>
          <cell r="G8400" t="str">
            <v/>
          </cell>
          <cell r="H8400" t="str">
            <v/>
          </cell>
          <cell r="I8400"/>
          <cell r="J8400"/>
          <cell r="K8400"/>
          <cell r="L8400"/>
          <cell r="M8400" t="str">
            <v/>
          </cell>
          <cell r="N8400"/>
          <cell r="O8400"/>
          <cell r="P8400"/>
          <cell r="Q8400" t="str">
            <v/>
          </cell>
          <cell r="R8400"/>
          <cell r="S8400" t="str">
            <v/>
          </cell>
          <cell r="T8400"/>
          <cell r="U8400"/>
          <cell r="V8400" t="str">
            <v/>
          </cell>
        </row>
        <row r="8401">
          <cell r="A8401"/>
          <cell r="B8401" t="str">
            <v/>
          </cell>
          <cell r="C8401"/>
          <cell r="D8401" t="str">
            <v/>
          </cell>
          <cell r="E8401" t="str">
            <v/>
          </cell>
          <cell r="F8401" t="str">
            <v/>
          </cell>
          <cell r="G8401" t="str">
            <v/>
          </cell>
          <cell r="H8401" t="str">
            <v/>
          </cell>
          <cell r="I8401"/>
          <cell r="J8401"/>
          <cell r="K8401"/>
          <cell r="L8401"/>
          <cell r="M8401" t="str">
            <v/>
          </cell>
          <cell r="N8401"/>
          <cell r="O8401"/>
          <cell r="P8401"/>
          <cell r="Q8401" t="str">
            <v/>
          </cell>
          <cell r="R8401"/>
          <cell r="S8401" t="str">
            <v/>
          </cell>
          <cell r="T8401"/>
          <cell r="U8401"/>
          <cell r="V8401" t="str">
            <v/>
          </cell>
        </row>
        <row r="8402">
          <cell r="A8402"/>
          <cell r="B8402" t="str">
            <v/>
          </cell>
          <cell r="C8402"/>
          <cell r="D8402" t="str">
            <v/>
          </cell>
          <cell r="E8402" t="str">
            <v/>
          </cell>
          <cell r="F8402" t="str">
            <v/>
          </cell>
          <cell r="G8402" t="str">
            <v/>
          </cell>
          <cell r="H8402" t="str">
            <v/>
          </cell>
          <cell r="I8402"/>
          <cell r="J8402"/>
          <cell r="K8402"/>
          <cell r="L8402"/>
          <cell r="M8402" t="str">
            <v/>
          </cell>
          <cell r="N8402"/>
          <cell r="O8402"/>
          <cell r="P8402"/>
          <cell r="Q8402" t="str">
            <v/>
          </cell>
          <cell r="R8402"/>
          <cell r="S8402" t="str">
            <v/>
          </cell>
          <cell r="T8402"/>
          <cell r="U8402"/>
          <cell r="V8402" t="str">
            <v/>
          </cell>
        </row>
        <row r="8403">
          <cell r="A8403"/>
          <cell r="B8403" t="str">
            <v/>
          </cell>
          <cell r="C8403"/>
          <cell r="D8403" t="str">
            <v/>
          </cell>
          <cell r="E8403" t="str">
            <v/>
          </cell>
          <cell r="F8403" t="str">
            <v/>
          </cell>
          <cell r="G8403" t="str">
            <v/>
          </cell>
          <cell r="H8403" t="str">
            <v/>
          </cell>
          <cell r="I8403"/>
          <cell r="J8403"/>
          <cell r="K8403"/>
          <cell r="L8403"/>
          <cell r="M8403" t="str">
            <v/>
          </cell>
          <cell r="N8403"/>
          <cell r="O8403"/>
          <cell r="P8403"/>
          <cell r="Q8403" t="str">
            <v/>
          </cell>
          <cell r="R8403"/>
          <cell r="S8403" t="str">
            <v/>
          </cell>
          <cell r="T8403"/>
          <cell r="U8403"/>
          <cell r="V8403" t="str">
            <v/>
          </cell>
        </row>
        <row r="8404">
          <cell r="A8404"/>
          <cell r="B8404" t="str">
            <v/>
          </cell>
          <cell r="C8404"/>
          <cell r="D8404" t="str">
            <v/>
          </cell>
          <cell r="E8404" t="str">
            <v/>
          </cell>
          <cell r="F8404" t="str">
            <v/>
          </cell>
          <cell r="G8404" t="str">
            <v/>
          </cell>
          <cell r="H8404" t="str">
            <v/>
          </cell>
          <cell r="I8404"/>
          <cell r="J8404"/>
          <cell r="K8404"/>
          <cell r="L8404"/>
          <cell r="M8404" t="str">
            <v/>
          </cell>
          <cell r="N8404"/>
          <cell r="O8404"/>
          <cell r="P8404"/>
          <cell r="Q8404" t="str">
            <v/>
          </cell>
          <cell r="R8404"/>
          <cell r="S8404" t="str">
            <v/>
          </cell>
          <cell r="T8404"/>
          <cell r="U8404"/>
          <cell r="V8404" t="str">
            <v xml:space="preserve">   </v>
          </cell>
        </row>
        <row r="8405">
          <cell r="A8405"/>
          <cell r="B8405" t="str">
            <v/>
          </cell>
          <cell r="C8405"/>
          <cell r="D8405" t="str">
            <v/>
          </cell>
          <cell r="E8405" t="str">
            <v/>
          </cell>
          <cell r="F8405" t="str">
            <v/>
          </cell>
          <cell r="G8405" t="str">
            <v/>
          </cell>
          <cell r="H8405" t="str">
            <v/>
          </cell>
          <cell r="I8405"/>
          <cell r="J8405"/>
          <cell r="K8405"/>
          <cell r="L8405"/>
          <cell r="M8405" t="str">
            <v/>
          </cell>
          <cell r="N8405"/>
          <cell r="O8405"/>
          <cell r="P8405"/>
          <cell r="Q8405" t="str">
            <v/>
          </cell>
          <cell r="R8405"/>
          <cell r="S8405" t="str">
            <v/>
          </cell>
          <cell r="T8405"/>
          <cell r="U8405"/>
          <cell r="V8405" t="str">
            <v/>
          </cell>
        </row>
        <row r="8406">
          <cell r="A8406"/>
          <cell r="B8406" t="str">
            <v/>
          </cell>
          <cell r="C8406"/>
          <cell r="D8406" t="str">
            <v/>
          </cell>
          <cell r="E8406" t="str">
            <v/>
          </cell>
          <cell r="F8406" t="str">
            <v/>
          </cell>
          <cell r="G8406" t="str">
            <v/>
          </cell>
          <cell r="H8406" t="str">
            <v/>
          </cell>
          <cell r="I8406"/>
          <cell r="J8406"/>
          <cell r="K8406"/>
          <cell r="L8406"/>
          <cell r="M8406" t="str">
            <v/>
          </cell>
          <cell r="N8406"/>
          <cell r="O8406"/>
          <cell r="P8406"/>
          <cell r="Q8406" t="str">
            <v/>
          </cell>
          <cell r="R8406"/>
          <cell r="S8406" t="str">
            <v/>
          </cell>
          <cell r="T8406"/>
          <cell r="U8406"/>
          <cell r="V8406" t="str">
            <v/>
          </cell>
        </row>
        <row r="8407">
          <cell r="A8407"/>
          <cell r="B8407" t="str">
            <v/>
          </cell>
          <cell r="C8407"/>
          <cell r="D8407" t="str">
            <v/>
          </cell>
          <cell r="E8407" t="str">
            <v/>
          </cell>
          <cell r="F8407" t="str">
            <v/>
          </cell>
          <cell r="G8407" t="str">
            <v/>
          </cell>
          <cell r="H8407" t="str">
            <v/>
          </cell>
          <cell r="I8407"/>
          <cell r="J8407"/>
          <cell r="K8407"/>
          <cell r="L8407"/>
          <cell r="M8407" t="str">
            <v/>
          </cell>
          <cell r="N8407"/>
          <cell r="O8407"/>
          <cell r="P8407"/>
          <cell r="Q8407" t="str">
            <v/>
          </cell>
          <cell r="R8407"/>
          <cell r="S8407" t="str">
            <v/>
          </cell>
          <cell r="T8407"/>
          <cell r="U8407"/>
          <cell r="V8407" t="str">
            <v/>
          </cell>
        </row>
        <row r="8408">
          <cell r="A8408"/>
          <cell r="B8408" t="str">
            <v/>
          </cell>
          <cell r="C8408"/>
          <cell r="D8408" t="str">
            <v/>
          </cell>
          <cell r="E8408" t="str">
            <v/>
          </cell>
          <cell r="F8408" t="str">
            <v/>
          </cell>
          <cell r="G8408" t="str">
            <v/>
          </cell>
          <cell r="H8408" t="str">
            <v/>
          </cell>
          <cell r="I8408"/>
          <cell r="J8408"/>
          <cell r="K8408"/>
          <cell r="L8408"/>
          <cell r="M8408" t="str">
            <v/>
          </cell>
          <cell r="N8408"/>
          <cell r="O8408"/>
          <cell r="P8408"/>
          <cell r="Q8408" t="str">
            <v/>
          </cell>
          <cell r="R8408"/>
          <cell r="S8408" t="str">
            <v/>
          </cell>
          <cell r="T8408"/>
          <cell r="U8408"/>
          <cell r="V8408" t="str">
            <v/>
          </cell>
        </row>
        <row r="8409">
          <cell r="A8409"/>
          <cell r="B8409" t="str">
            <v/>
          </cell>
          <cell r="C8409"/>
          <cell r="D8409" t="str">
            <v/>
          </cell>
          <cell r="E8409" t="str">
            <v/>
          </cell>
          <cell r="F8409" t="str">
            <v/>
          </cell>
          <cell r="G8409" t="str">
            <v/>
          </cell>
          <cell r="H8409" t="str">
            <v/>
          </cell>
          <cell r="I8409"/>
          <cell r="J8409"/>
          <cell r="K8409"/>
          <cell r="L8409"/>
          <cell r="M8409" t="str">
            <v/>
          </cell>
          <cell r="N8409"/>
          <cell r="O8409"/>
          <cell r="P8409"/>
          <cell r="Q8409" t="str">
            <v/>
          </cell>
          <cell r="R8409"/>
          <cell r="S8409" t="str">
            <v/>
          </cell>
          <cell r="T8409"/>
          <cell r="U8409"/>
          <cell r="V8409" t="str">
            <v/>
          </cell>
        </row>
        <row r="8410">
          <cell r="A8410"/>
          <cell r="B8410" t="str">
            <v/>
          </cell>
          <cell r="C8410"/>
          <cell r="D8410" t="str">
            <v/>
          </cell>
          <cell r="E8410" t="str">
            <v/>
          </cell>
          <cell r="F8410" t="str">
            <v/>
          </cell>
          <cell r="G8410" t="str">
            <v/>
          </cell>
          <cell r="H8410" t="str">
            <v/>
          </cell>
          <cell r="I8410"/>
          <cell r="J8410"/>
          <cell r="K8410"/>
          <cell r="L8410"/>
          <cell r="M8410" t="str">
            <v/>
          </cell>
          <cell r="N8410"/>
          <cell r="O8410"/>
          <cell r="P8410"/>
          <cell r="Q8410" t="str">
            <v/>
          </cell>
          <cell r="R8410"/>
          <cell r="S8410" t="str">
            <v/>
          </cell>
          <cell r="T8410"/>
          <cell r="U8410"/>
          <cell r="V8410" t="str">
            <v/>
          </cell>
        </row>
        <row r="8411">
          <cell r="A8411"/>
          <cell r="B8411" t="str">
            <v/>
          </cell>
          <cell r="C8411"/>
          <cell r="D8411" t="str">
            <v/>
          </cell>
          <cell r="E8411" t="str">
            <v/>
          </cell>
          <cell r="F8411" t="str">
            <v/>
          </cell>
          <cell r="G8411" t="str">
            <v/>
          </cell>
          <cell r="H8411" t="str">
            <v/>
          </cell>
          <cell r="I8411"/>
          <cell r="J8411"/>
          <cell r="K8411"/>
          <cell r="L8411"/>
          <cell r="M8411" t="str">
            <v/>
          </cell>
          <cell r="N8411"/>
          <cell r="O8411"/>
          <cell r="P8411"/>
          <cell r="Q8411" t="str">
            <v/>
          </cell>
          <cell r="R8411"/>
          <cell r="S8411" t="str">
            <v/>
          </cell>
          <cell r="T8411"/>
          <cell r="U8411"/>
          <cell r="V8411" t="str">
            <v/>
          </cell>
        </row>
        <row r="8412">
          <cell r="A8412"/>
          <cell r="B8412" t="str">
            <v/>
          </cell>
          <cell r="C8412"/>
          <cell r="D8412" t="str">
            <v/>
          </cell>
          <cell r="E8412" t="str">
            <v/>
          </cell>
          <cell r="F8412" t="str">
            <v/>
          </cell>
          <cell r="G8412" t="str">
            <v/>
          </cell>
          <cell r="H8412" t="str">
            <v/>
          </cell>
          <cell r="I8412"/>
          <cell r="J8412"/>
          <cell r="K8412"/>
          <cell r="L8412"/>
          <cell r="M8412" t="str">
            <v/>
          </cell>
          <cell r="N8412"/>
          <cell r="O8412"/>
          <cell r="P8412"/>
          <cell r="Q8412" t="str">
            <v/>
          </cell>
          <cell r="R8412"/>
          <cell r="S8412" t="str">
            <v/>
          </cell>
          <cell r="T8412"/>
          <cell r="U8412"/>
          <cell r="V8412" t="str">
            <v/>
          </cell>
        </row>
        <row r="8413">
          <cell r="A8413"/>
          <cell r="B8413" t="str">
            <v/>
          </cell>
          <cell r="C8413"/>
          <cell r="D8413" t="str">
            <v/>
          </cell>
          <cell r="E8413" t="str">
            <v/>
          </cell>
          <cell r="F8413" t="str">
            <v/>
          </cell>
          <cell r="G8413" t="str">
            <v/>
          </cell>
          <cell r="H8413" t="str">
            <v/>
          </cell>
          <cell r="I8413"/>
          <cell r="J8413"/>
          <cell r="K8413"/>
          <cell r="L8413"/>
          <cell r="M8413" t="str">
            <v/>
          </cell>
          <cell r="N8413"/>
          <cell r="O8413"/>
          <cell r="P8413"/>
          <cell r="Q8413" t="str">
            <v/>
          </cell>
          <cell r="R8413"/>
          <cell r="S8413" t="str">
            <v/>
          </cell>
          <cell r="T8413"/>
          <cell r="U8413"/>
          <cell r="V8413" t="str">
            <v/>
          </cell>
        </row>
        <row r="8414">
          <cell r="A8414"/>
          <cell r="B8414" t="str">
            <v/>
          </cell>
          <cell r="C8414"/>
          <cell r="D8414" t="str">
            <v/>
          </cell>
          <cell r="E8414" t="str">
            <v/>
          </cell>
          <cell r="F8414" t="str">
            <v/>
          </cell>
          <cell r="G8414" t="str">
            <v/>
          </cell>
          <cell r="H8414" t="str">
            <v/>
          </cell>
          <cell r="I8414"/>
          <cell r="J8414"/>
          <cell r="K8414"/>
          <cell r="L8414"/>
          <cell r="M8414" t="str">
            <v/>
          </cell>
          <cell r="N8414"/>
          <cell r="O8414"/>
          <cell r="P8414"/>
          <cell r="Q8414" t="str">
            <v/>
          </cell>
          <cell r="R8414"/>
          <cell r="S8414" t="str">
            <v/>
          </cell>
          <cell r="T8414"/>
          <cell r="U8414"/>
          <cell r="V8414" t="str">
            <v/>
          </cell>
        </row>
        <row r="8415">
          <cell r="A8415"/>
          <cell r="B8415" t="str">
            <v/>
          </cell>
          <cell r="C8415"/>
          <cell r="D8415" t="str">
            <v/>
          </cell>
          <cell r="E8415" t="str">
            <v/>
          </cell>
          <cell r="F8415" t="str">
            <v/>
          </cell>
          <cell r="G8415" t="str">
            <v/>
          </cell>
          <cell r="H8415" t="str">
            <v/>
          </cell>
          <cell r="I8415"/>
          <cell r="J8415"/>
          <cell r="K8415"/>
          <cell r="L8415"/>
          <cell r="M8415" t="str">
            <v/>
          </cell>
          <cell r="N8415"/>
          <cell r="O8415"/>
          <cell r="P8415"/>
          <cell r="Q8415" t="str">
            <v/>
          </cell>
          <cell r="R8415"/>
          <cell r="S8415" t="str">
            <v/>
          </cell>
          <cell r="T8415"/>
          <cell r="U8415"/>
          <cell r="V8415" t="str">
            <v/>
          </cell>
        </row>
        <row r="8416">
          <cell r="A8416"/>
          <cell r="B8416" t="str">
            <v/>
          </cell>
          <cell r="C8416"/>
          <cell r="D8416" t="str">
            <v/>
          </cell>
          <cell r="E8416" t="str">
            <v/>
          </cell>
          <cell r="F8416" t="str">
            <v/>
          </cell>
          <cell r="G8416" t="str">
            <v/>
          </cell>
          <cell r="H8416" t="str">
            <v/>
          </cell>
          <cell r="I8416"/>
          <cell r="J8416"/>
          <cell r="K8416"/>
          <cell r="L8416"/>
          <cell r="M8416" t="str">
            <v/>
          </cell>
          <cell r="N8416"/>
          <cell r="O8416"/>
          <cell r="P8416"/>
          <cell r="Q8416" t="str">
            <v/>
          </cell>
          <cell r="R8416"/>
          <cell r="S8416" t="str">
            <v/>
          </cell>
          <cell r="T8416"/>
          <cell r="U8416"/>
          <cell r="V8416" t="str">
            <v/>
          </cell>
        </row>
        <row r="8417">
          <cell r="A8417"/>
          <cell r="B8417" t="str">
            <v/>
          </cell>
          <cell r="C8417"/>
          <cell r="D8417" t="str">
            <v/>
          </cell>
          <cell r="E8417" t="str">
            <v/>
          </cell>
          <cell r="F8417" t="str">
            <v/>
          </cell>
          <cell r="G8417" t="str">
            <v/>
          </cell>
          <cell r="H8417" t="str">
            <v/>
          </cell>
          <cell r="I8417"/>
          <cell r="J8417"/>
          <cell r="K8417"/>
          <cell r="L8417"/>
          <cell r="M8417" t="str">
            <v/>
          </cell>
          <cell r="N8417"/>
          <cell r="O8417"/>
          <cell r="P8417"/>
          <cell r="Q8417" t="str">
            <v/>
          </cell>
          <cell r="R8417"/>
          <cell r="S8417" t="str">
            <v/>
          </cell>
          <cell r="T8417"/>
          <cell r="U8417"/>
          <cell r="V8417" t="str">
            <v/>
          </cell>
        </row>
        <row r="8418">
          <cell r="A8418"/>
          <cell r="B8418" t="str">
            <v/>
          </cell>
          <cell r="C8418"/>
          <cell r="D8418" t="str">
            <v/>
          </cell>
          <cell r="E8418" t="str">
            <v/>
          </cell>
          <cell r="F8418" t="str">
            <v/>
          </cell>
          <cell r="G8418" t="str">
            <v/>
          </cell>
          <cell r="H8418" t="str">
            <v/>
          </cell>
          <cell r="I8418"/>
          <cell r="J8418"/>
          <cell r="K8418"/>
          <cell r="L8418"/>
          <cell r="M8418" t="str">
            <v/>
          </cell>
          <cell r="N8418"/>
          <cell r="O8418"/>
          <cell r="P8418"/>
          <cell r="Q8418" t="str">
            <v/>
          </cell>
          <cell r="R8418"/>
          <cell r="S8418" t="str">
            <v/>
          </cell>
          <cell r="T8418"/>
          <cell r="U8418"/>
          <cell r="V8418" t="str">
            <v/>
          </cell>
        </row>
        <row r="8419">
          <cell r="A8419"/>
          <cell r="B8419" t="str">
            <v/>
          </cell>
          <cell r="C8419"/>
          <cell r="D8419" t="str">
            <v/>
          </cell>
          <cell r="E8419" t="str">
            <v/>
          </cell>
          <cell r="F8419" t="str">
            <v/>
          </cell>
          <cell r="G8419" t="str">
            <v/>
          </cell>
          <cell r="H8419" t="str">
            <v/>
          </cell>
          <cell r="I8419"/>
          <cell r="J8419"/>
          <cell r="K8419"/>
          <cell r="L8419"/>
          <cell r="M8419" t="str">
            <v/>
          </cell>
          <cell r="N8419"/>
          <cell r="O8419"/>
          <cell r="P8419"/>
          <cell r="Q8419" t="str">
            <v/>
          </cell>
          <cell r="R8419"/>
          <cell r="S8419" t="str">
            <v/>
          </cell>
          <cell r="T8419"/>
          <cell r="U8419"/>
          <cell r="V8419" t="str">
            <v/>
          </cell>
        </row>
        <row r="8420">
          <cell r="A8420"/>
          <cell r="B8420" t="str">
            <v/>
          </cell>
          <cell r="C8420"/>
          <cell r="D8420" t="str">
            <v/>
          </cell>
          <cell r="E8420" t="str">
            <v/>
          </cell>
          <cell r="F8420" t="str">
            <v/>
          </cell>
          <cell r="G8420" t="str">
            <v/>
          </cell>
          <cell r="H8420" t="str">
            <v/>
          </cell>
          <cell r="I8420"/>
          <cell r="J8420"/>
          <cell r="K8420"/>
          <cell r="L8420"/>
          <cell r="M8420" t="str">
            <v/>
          </cell>
          <cell r="N8420"/>
          <cell r="O8420"/>
          <cell r="P8420"/>
          <cell r="Q8420" t="str">
            <v/>
          </cell>
          <cell r="R8420"/>
          <cell r="S8420" t="str">
            <v/>
          </cell>
          <cell r="T8420"/>
          <cell r="U8420"/>
          <cell r="V8420" t="str">
            <v/>
          </cell>
        </row>
        <row r="8421">
          <cell r="A8421"/>
          <cell r="B8421" t="str">
            <v/>
          </cell>
          <cell r="C8421"/>
          <cell r="D8421" t="str">
            <v/>
          </cell>
          <cell r="E8421" t="str">
            <v/>
          </cell>
          <cell r="F8421" t="str">
            <v/>
          </cell>
          <cell r="G8421" t="str">
            <v/>
          </cell>
          <cell r="H8421" t="str">
            <v/>
          </cell>
          <cell r="I8421"/>
          <cell r="J8421"/>
          <cell r="K8421"/>
          <cell r="L8421"/>
          <cell r="M8421" t="str">
            <v/>
          </cell>
          <cell r="N8421"/>
          <cell r="O8421"/>
          <cell r="P8421"/>
          <cell r="Q8421" t="str">
            <v/>
          </cell>
          <cell r="R8421"/>
          <cell r="S8421" t="str">
            <v/>
          </cell>
          <cell r="T8421"/>
          <cell r="U8421"/>
          <cell r="V8421" t="str">
            <v/>
          </cell>
        </row>
        <row r="8422">
          <cell r="A8422"/>
          <cell r="B8422" t="str">
            <v/>
          </cell>
          <cell r="C8422"/>
          <cell r="D8422" t="str">
            <v/>
          </cell>
          <cell r="E8422" t="str">
            <v/>
          </cell>
          <cell r="F8422" t="str">
            <v/>
          </cell>
          <cell r="G8422" t="str">
            <v/>
          </cell>
          <cell r="H8422" t="str">
            <v/>
          </cell>
          <cell r="I8422"/>
          <cell r="J8422"/>
          <cell r="K8422"/>
          <cell r="L8422"/>
          <cell r="M8422" t="str">
            <v/>
          </cell>
          <cell r="N8422"/>
          <cell r="O8422"/>
          <cell r="P8422"/>
          <cell r="Q8422" t="str">
            <v/>
          </cell>
          <cell r="R8422"/>
          <cell r="S8422" t="str">
            <v/>
          </cell>
          <cell r="T8422"/>
          <cell r="U8422"/>
          <cell r="V8422" t="str">
            <v/>
          </cell>
        </row>
        <row r="8423">
          <cell r="A8423"/>
          <cell r="B8423" t="str">
            <v/>
          </cell>
          <cell r="C8423"/>
          <cell r="D8423" t="str">
            <v/>
          </cell>
          <cell r="E8423" t="str">
            <v/>
          </cell>
          <cell r="F8423" t="str">
            <v/>
          </cell>
          <cell r="G8423" t="str">
            <v/>
          </cell>
          <cell r="H8423" t="str">
            <v/>
          </cell>
          <cell r="I8423"/>
          <cell r="J8423"/>
          <cell r="K8423"/>
          <cell r="L8423"/>
          <cell r="M8423" t="str">
            <v/>
          </cell>
          <cell r="N8423"/>
          <cell r="O8423"/>
          <cell r="P8423"/>
          <cell r="Q8423" t="str">
            <v/>
          </cell>
          <cell r="R8423"/>
          <cell r="S8423" t="str">
            <v/>
          </cell>
          <cell r="T8423"/>
          <cell r="U8423"/>
          <cell r="V8423" t="str">
            <v/>
          </cell>
        </row>
        <row r="8424">
          <cell r="A8424"/>
          <cell r="B8424" t="str">
            <v/>
          </cell>
          <cell r="C8424"/>
          <cell r="D8424" t="str">
            <v/>
          </cell>
          <cell r="E8424" t="str">
            <v/>
          </cell>
          <cell r="F8424" t="str">
            <v/>
          </cell>
          <cell r="G8424" t="str">
            <v/>
          </cell>
          <cell r="H8424" t="str">
            <v/>
          </cell>
          <cell r="I8424"/>
          <cell r="J8424"/>
          <cell r="K8424"/>
          <cell r="L8424"/>
          <cell r="M8424" t="str">
            <v/>
          </cell>
          <cell r="N8424"/>
          <cell r="O8424"/>
          <cell r="P8424"/>
          <cell r="Q8424" t="str">
            <v/>
          </cell>
          <cell r="R8424"/>
          <cell r="S8424" t="str">
            <v/>
          </cell>
          <cell r="T8424"/>
          <cell r="U8424"/>
          <cell r="V8424" t="str">
            <v/>
          </cell>
        </row>
        <row r="8425">
          <cell r="A8425"/>
          <cell r="B8425" t="str">
            <v/>
          </cell>
          <cell r="C8425"/>
          <cell r="D8425" t="str">
            <v/>
          </cell>
          <cell r="E8425" t="str">
            <v/>
          </cell>
          <cell r="F8425" t="str">
            <v/>
          </cell>
          <cell r="G8425" t="str">
            <v/>
          </cell>
          <cell r="H8425" t="str">
            <v/>
          </cell>
          <cell r="I8425"/>
          <cell r="J8425"/>
          <cell r="K8425"/>
          <cell r="L8425"/>
          <cell r="M8425" t="str">
            <v/>
          </cell>
          <cell r="N8425"/>
          <cell r="O8425"/>
          <cell r="P8425"/>
          <cell r="Q8425" t="str">
            <v/>
          </cell>
          <cell r="R8425"/>
          <cell r="S8425" t="str">
            <v/>
          </cell>
          <cell r="T8425"/>
          <cell r="U8425"/>
          <cell r="V8425" t="str">
            <v/>
          </cell>
        </row>
        <row r="8426">
          <cell r="A8426"/>
          <cell r="B8426" t="str">
            <v/>
          </cell>
          <cell r="C8426"/>
          <cell r="D8426" t="str">
            <v/>
          </cell>
          <cell r="E8426" t="str">
            <v/>
          </cell>
          <cell r="F8426" t="str">
            <v/>
          </cell>
          <cell r="G8426" t="str">
            <v/>
          </cell>
          <cell r="H8426" t="str">
            <v/>
          </cell>
          <cell r="I8426"/>
          <cell r="J8426"/>
          <cell r="K8426"/>
          <cell r="L8426"/>
          <cell r="M8426" t="str">
            <v/>
          </cell>
          <cell r="N8426"/>
          <cell r="O8426"/>
          <cell r="P8426"/>
          <cell r="Q8426" t="str">
            <v/>
          </cell>
          <cell r="R8426"/>
          <cell r="S8426" t="str">
            <v/>
          </cell>
          <cell r="T8426"/>
          <cell r="U8426"/>
          <cell r="V8426" t="str">
            <v/>
          </cell>
        </row>
        <row r="8427">
          <cell r="A8427"/>
          <cell r="B8427" t="str">
            <v/>
          </cell>
          <cell r="C8427"/>
          <cell r="D8427" t="str">
            <v/>
          </cell>
          <cell r="E8427" t="str">
            <v/>
          </cell>
          <cell r="F8427" t="str">
            <v/>
          </cell>
          <cell r="G8427" t="str">
            <v/>
          </cell>
          <cell r="H8427" t="str">
            <v/>
          </cell>
          <cell r="I8427"/>
          <cell r="J8427"/>
          <cell r="K8427"/>
          <cell r="L8427"/>
          <cell r="M8427" t="str">
            <v/>
          </cell>
          <cell r="N8427"/>
          <cell r="O8427"/>
          <cell r="P8427"/>
          <cell r="Q8427" t="str">
            <v/>
          </cell>
          <cell r="R8427"/>
          <cell r="S8427" t="str">
            <v/>
          </cell>
          <cell r="T8427"/>
          <cell r="U8427"/>
          <cell r="V8427" t="str">
            <v/>
          </cell>
        </row>
        <row r="8428">
          <cell r="A8428"/>
          <cell r="B8428" t="str">
            <v/>
          </cell>
          <cell r="C8428"/>
          <cell r="D8428" t="str">
            <v/>
          </cell>
          <cell r="E8428" t="str">
            <v/>
          </cell>
          <cell r="F8428" t="str">
            <v/>
          </cell>
          <cell r="G8428" t="str">
            <v/>
          </cell>
          <cell r="H8428" t="str">
            <v/>
          </cell>
          <cell r="I8428"/>
          <cell r="J8428"/>
          <cell r="K8428"/>
          <cell r="L8428"/>
          <cell r="M8428" t="str">
            <v/>
          </cell>
          <cell r="N8428"/>
          <cell r="O8428"/>
          <cell r="P8428"/>
          <cell r="Q8428" t="str">
            <v/>
          </cell>
          <cell r="R8428"/>
          <cell r="S8428" t="str">
            <v/>
          </cell>
          <cell r="T8428"/>
          <cell r="U8428"/>
          <cell r="V8428" t="str">
            <v/>
          </cell>
        </row>
        <row r="8429">
          <cell r="A8429"/>
          <cell r="B8429" t="str">
            <v/>
          </cell>
          <cell r="C8429"/>
          <cell r="D8429" t="str">
            <v/>
          </cell>
          <cell r="E8429" t="str">
            <v/>
          </cell>
          <cell r="F8429" t="str">
            <v/>
          </cell>
          <cell r="G8429" t="str">
            <v/>
          </cell>
          <cell r="H8429" t="str">
            <v/>
          </cell>
          <cell r="I8429"/>
          <cell r="J8429"/>
          <cell r="K8429"/>
          <cell r="L8429"/>
          <cell r="M8429" t="str">
            <v/>
          </cell>
          <cell r="N8429"/>
          <cell r="O8429"/>
          <cell r="P8429"/>
          <cell r="Q8429" t="str">
            <v/>
          </cell>
          <cell r="R8429"/>
          <cell r="S8429" t="str">
            <v/>
          </cell>
          <cell r="T8429"/>
          <cell r="U8429"/>
          <cell r="V8429" t="str">
            <v/>
          </cell>
        </row>
        <row r="8430">
          <cell r="A8430"/>
          <cell r="B8430" t="str">
            <v/>
          </cell>
          <cell r="C8430"/>
          <cell r="D8430" t="str">
            <v/>
          </cell>
          <cell r="E8430" t="str">
            <v/>
          </cell>
          <cell r="F8430" t="str">
            <v/>
          </cell>
          <cell r="G8430" t="str">
            <v/>
          </cell>
          <cell r="H8430" t="str">
            <v/>
          </cell>
          <cell r="I8430"/>
          <cell r="J8430"/>
          <cell r="K8430"/>
          <cell r="L8430"/>
          <cell r="M8430" t="str">
            <v/>
          </cell>
          <cell r="N8430"/>
          <cell r="O8430"/>
          <cell r="P8430"/>
          <cell r="Q8430" t="str">
            <v/>
          </cell>
          <cell r="R8430"/>
          <cell r="S8430" t="str">
            <v/>
          </cell>
          <cell r="T8430"/>
          <cell r="U8430"/>
          <cell r="V8430" t="str">
            <v/>
          </cell>
        </row>
        <row r="8431">
          <cell r="A8431"/>
          <cell r="B8431" t="str">
            <v/>
          </cell>
          <cell r="C8431"/>
          <cell r="D8431" t="str">
            <v/>
          </cell>
          <cell r="E8431" t="str">
            <v/>
          </cell>
          <cell r="F8431" t="str">
            <v/>
          </cell>
          <cell r="G8431" t="str">
            <v/>
          </cell>
          <cell r="H8431" t="str">
            <v/>
          </cell>
          <cell r="I8431"/>
          <cell r="J8431"/>
          <cell r="K8431"/>
          <cell r="L8431"/>
          <cell r="M8431" t="str">
            <v/>
          </cell>
          <cell r="N8431"/>
          <cell r="O8431"/>
          <cell r="P8431"/>
          <cell r="Q8431" t="str">
            <v/>
          </cell>
          <cell r="R8431"/>
          <cell r="S8431" t="str">
            <v/>
          </cell>
          <cell r="T8431"/>
          <cell r="U8431"/>
          <cell r="V8431" t="str">
            <v/>
          </cell>
        </row>
        <row r="8432">
          <cell r="A8432"/>
          <cell r="B8432" t="str">
            <v/>
          </cell>
          <cell r="C8432"/>
          <cell r="D8432" t="str">
            <v/>
          </cell>
          <cell r="E8432" t="str">
            <v/>
          </cell>
          <cell r="F8432" t="str">
            <v/>
          </cell>
          <cell r="G8432" t="str">
            <v/>
          </cell>
          <cell r="H8432" t="str">
            <v/>
          </cell>
          <cell r="I8432"/>
          <cell r="J8432"/>
          <cell r="K8432"/>
          <cell r="L8432"/>
          <cell r="M8432" t="str">
            <v/>
          </cell>
          <cell r="N8432"/>
          <cell r="O8432"/>
          <cell r="P8432"/>
          <cell r="Q8432" t="str">
            <v/>
          </cell>
          <cell r="R8432"/>
          <cell r="S8432" t="str">
            <v/>
          </cell>
          <cell r="T8432"/>
          <cell r="U8432"/>
          <cell r="V8432" t="str">
            <v/>
          </cell>
        </row>
        <row r="8433">
          <cell r="A8433"/>
          <cell r="B8433" t="str">
            <v/>
          </cell>
          <cell r="C8433"/>
          <cell r="D8433" t="str">
            <v/>
          </cell>
          <cell r="E8433" t="str">
            <v/>
          </cell>
          <cell r="F8433" t="str">
            <v/>
          </cell>
          <cell r="G8433" t="str">
            <v/>
          </cell>
          <cell r="H8433" t="str">
            <v/>
          </cell>
          <cell r="I8433"/>
          <cell r="J8433"/>
          <cell r="K8433"/>
          <cell r="L8433"/>
          <cell r="M8433" t="str">
            <v/>
          </cell>
          <cell r="N8433"/>
          <cell r="O8433"/>
          <cell r="P8433"/>
          <cell r="Q8433" t="str">
            <v/>
          </cell>
          <cell r="R8433"/>
          <cell r="S8433" t="str">
            <v/>
          </cell>
          <cell r="T8433"/>
          <cell r="U8433"/>
          <cell r="V8433" t="str">
            <v/>
          </cell>
        </row>
        <row r="8434">
          <cell r="A8434"/>
          <cell r="B8434" t="str">
            <v/>
          </cell>
          <cell r="C8434"/>
          <cell r="D8434" t="str">
            <v/>
          </cell>
          <cell r="E8434" t="str">
            <v/>
          </cell>
          <cell r="F8434" t="str">
            <v/>
          </cell>
          <cell r="G8434" t="str">
            <v/>
          </cell>
          <cell r="H8434" t="str">
            <v/>
          </cell>
          <cell r="I8434"/>
          <cell r="J8434"/>
          <cell r="K8434"/>
          <cell r="L8434"/>
          <cell r="M8434" t="str">
            <v/>
          </cell>
          <cell r="N8434"/>
          <cell r="O8434"/>
          <cell r="P8434"/>
          <cell r="Q8434" t="str">
            <v/>
          </cell>
          <cell r="R8434"/>
          <cell r="S8434" t="str">
            <v/>
          </cell>
          <cell r="T8434"/>
          <cell r="U8434"/>
          <cell r="V8434" t="str">
            <v/>
          </cell>
        </row>
        <row r="8435">
          <cell r="A8435"/>
          <cell r="B8435" t="str">
            <v/>
          </cell>
          <cell r="C8435"/>
          <cell r="D8435" t="str">
            <v/>
          </cell>
          <cell r="E8435" t="str">
            <v/>
          </cell>
          <cell r="F8435" t="str">
            <v/>
          </cell>
          <cell r="G8435" t="str">
            <v/>
          </cell>
          <cell r="H8435" t="str">
            <v/>
          </cell>
          <cell r="I8435"/>
          <cell r="J8435"/>
          <cell r="K8435"/>
          <cell r="L8435"/>
          <cell r="M8435" t="str">
            <v/>
          </cell>
          <cell r="N8435"/>
          <cell r="O8435"/>
          <cell r="P8435"/>
          <cell r="Q8435" t="str">
            <v/>
          </cell>
          <cell r="R8435"/>
          <cell r="S8435" t="str">
            <v/>
          </cell>
          <cell r="T8435"/>
          <cell r="U8435"/>
          <cell r="V8435" t="str">
            <v/>
          </cell>
        </row>
        <row r="8436">
          <cell r="A8436"/>
          <cell r="B8436" t="str">
            <v/>
          </cell>
          <cell r="C8436"/>
          <cell r="D8436" t="str">
            <v/>
          </cell>
          <cell r="E8436" t="str">
            <v/>
          </cell>
          <cell r="F8436" t="str">
            <v/>
          </cell>
          <cell r="G8436" t="str">
            <v/>
          </cell>
          <cell r="H8436" t="str">
            <v/>
          </cell>
          <cell r="I8436"/>
          <cell r="J8436"/>
          <cell r="K8436"/>
          <cell r="L8436"/>
          <cell r="M8436" t="str">
            <v/>
          </cell>
          <cell r="N8436"/>
          <cell r="O8436"/>
          <cell r="P8436"/>
          <cell r="Q8436" t="str">
            <v/>
          </cell>
          <cell r="R8436"/>
          <cell r="S8436" t="str">
            <v/>
          </cell>
          <cell r="T8436"/>
          <cell r="U8436"/>
          <cell r="V8436" t="str">
            <v/>
          </cell>
        </row>
        <row r="8437">
          <cell r="A8437"/>
          <cell r="B8437" t="str">
            <v/>
          </cell>
          <cell r="C8437"/>
          <cell r="D8437" t="str">
            <v/>
          </cell>
          <cell r="E8437" t="str">
            <v/>
          </cell>
          <cell r="F8437" t="str">
            <v/>
          </cell>
          <cell r="G8437" t="str">
            <v/>
          </cell>
          <cell r="H8437" t="str">
            <v/>
          </cell>
          <cell r="I8437"/>
          <cell r="J8437"/>
          <cell r="K8437"/>
          <cell r="L8437"/>
          <cell r="M8437" t="str">
            <v/>
          </cell>
          <cell r="N8437"/>
          <cell r="O8437"/>
          <cell r="P8437"/>
          <cell r="Q8437" t="str">
            <v/>
          </cell>
          <cell r="R8437"/>
          <cell r="S8437" t="str">
            <v/>
          </cell>
          <cell r="T8437"/>
          <cell r="U8437"/>
          <cell r="V8437" t="str">
            <v/>
          </cell>
        </row>
        <row r="8438">
          <cell r="A8438"/>
          <cell r="B8438" t="str">
            <v/>
          </cell>
          <cell r="C8438"/>
          <cell r="D8438" t="str">
            <v/>
          </cell>
          <cell r="E8438" t="str">
            <v/>
          </cell>
          <cell r="F8438" t="str">
            <v/>
          </cell>
          <cell r="G8438" t="str">
            <v/>
          </cell>
          <cell r="H8438" t="str">
            <v/>
          </cell>
          <cell r="I8438"/>
          <cell r="J8438"/>
          <cell r="K8438"/>
          <cell r="L8438"/>
          <cell r="M8438" t="str">
            <v/>
          </cell>
          <cell r="N8438"/>
          <cell r="O8438"/>
          <cell r="P8438"/>
          <cell r="Q8438" t="str">
            <v/>
          </cell>
          <cell r="R8438"/>
          <cell r="S8438" t="str">
            <v/>
          </cell>
          <cell r="T8438"/>
          <cell r="U8438"/>
          <cell r="V8438" t="str">
            <v/>
          </cell>
        </row>
        <row r="8439">
          <cell r="A8439"/>
          <cell r="B8439" t="str">
            <v/>
          </cell>
          <cell r="C8439"/>
          <cell r="D8439" t="str">
            <v/>
          </cell>
          <cell r="E8439" t="str">
            <v/>
          </cell>
          <cell r="F8439" t="str">
            <v/>
          </cell>
          <cell r="G8439" t="str">
            <v/>
          </cell>
          <cell r="H8439" t="str">
            <v/>
          </cell>
          <cell r="I8439"/>
          <cell r="J8439"/>
          <cell r="K8439"/>
          <cell r="L8439"/>
          <cell r="M8439" t="str">
            <v/>
          </cell>
          <cell r="N8439"/>
          <cell r="O8439"/>
          <cell r="P8439"/>
          <cell r="Q8439" t="str">
            <v/>
          </cell>
          <cell r="R8439"/>
          <cell r="S8439" t="str">
            <v/>
          </cell>
          <cell r="T8439"/>
          <cell r="U8439"/>
          <cell r="V8439" t="str">
            <v/>
          </cell>
        </row>
        <row r="8440">
          <cell r="A8440"/>
          <cell r="B8440" t="str">
            <v/>
          </cell>
          <cell r="C8440"/>
          <cell r="D8440" t="str">
            <v/>
          </cell>
          <cell r="E8440" t="str">
            <v/>
          </cell>
          <cell r="F8440" t="str">
            <v/>
          </cell>
          <cell r="G8440" t="str">
            <v/>
          </cell>
          <cell r="H8440" t="str">
            <v/>
          </cell>
          <cell r="I8440"/>
          <cell r="J8440"/>
          <cell r="K8440"/>
          <cell r="L8440"/>
          <cell r="M8440" t="str">
            <v/>
          </cell>
          <cell r="N8440"/>
          <cell r="O8440"/>
          <cell r="P8440"/>
          <cell r="Q8440" t="str">
            <v/>
          </cell>
          <cell r="R8440"/>
          <cell r="S8440" t="str">
            <v/>
          </cell>
          <cell r="T8440"/>
          <cell r="U8440"/>
          <cell r="V8440" t="str">
            <v/>
          </cell>
        </row>
        <row r="8441">
          <cell r="A8441"/>
          <cell r="B8441" t="str">
            <v/>
          </cell>
          <cell r="C8441"/>
          <cell r="D8441" t="str">
            <v/>
          </cell>
          <cell r="E8441" t="str">
            <v/>
          </cell>
          <cell r="F8441" t="str">
            <v/>
          </cell>
          <cell r="G8441" t="str">
            <v/>
          </cell>
          <cell r="H8441" t="str">
            <v/>
          </cell>
          <cell r="I8441"/>
          <cell r="J8441"/>
          <cell r="K8441"/>
          <cell r="L8441"/>
          <cell r="M8441" t="str">
            <v/>
          </cell>
          <cell r="N8441"/>
          <cell r="O8441"/>
          <cell r="P8441"/>
          <cell r="Q8441" t="str">
            <v/>
          </cell>
          <cell r="R8441"/>
          <cell r="S8441" t="str">
            <v/>
          </cell>
          <cell r="T8441"/>
          <cell r="U8441"/>
          <cell r="V8441" t="str">
            <v/>
          </cell>
        </row>
        <row r="8442">
          <cell r="A8442"/>
          <cell r="B8442" t="str">
            <v/>
          </cell>
          <cell r="C8442"/>
          <cell r="D8442" t="str">
            <v/>
          </cell>
          <cell r="E8442" t="str">
            <v/>
          </cell>
          <cell r="F8442" t="str">
            <v/>
          </cell>
          <cell r="G8442" t="str">
            <v/>
          </cell>
          <cell r="H8442" t="str">
            <v/>
          </cell>
          <cell r="I8442"/>
          <cell r="J8442"/>
          <cell r="K8442"/>
          <cell r="L8442"/>
          <cell r="M8442" t="str">
            <v/>
          </cell>
          <cell r="N8442"/>
          <cell r="O8442"/>
          <cell r="P8442"/>
          <cell r="Q8442" t="str">
            <v/>
          </cell>
          <cell r="R8442"/>
          <cell r="S8442" t="str">
            <v/>
          </cell>
          <cell r="T8442"/>
          <cell r="U8442"/>
          <cell r="V8442" t="str">
            <v/>
          </cell>
        </row>
        <row r="8443">
          <cell r="A8443"/>
          <cell r="B8443" t="str">
            <v/>
          </cell>
          <cell r="C8443"/>
          <cell r="D8443" t="str">
            <v/>
          </cell>
          <cell r="E8443" t="str">
            <v/>
          </cell>
          <cell r="F8443" t="str">
            <v/>
          </cell>
          <cell r="G8443" t="str">
            <v/>
          </cell>
          <cell r="H8443" t="str">
            <v/>
          </cell>
          <cell r="I8443"/>
          <cell r="J8443"/>
          <cell r="K8443"/>
          <cell r="L8443"/>
          <cell r="M8443" t="str">
            <v/>
          </cell>
          <cell r="N8443"/>
          <cell r="O8443"/>
          <cell r="P8443"/>
          <cell r="Q8443" t="str">
            <v/>
          </cell>
          <cell r="R8443"/>
          <cell r="S8443" t="str">
            <v/>
          </cell>
          <cell r="T8443"/>
          <cell r="U8443"/>
          <cell r="V8443" t="str">
            <v/>
          </cell>
        </row>
        <row r="8444">
          <cell r="A8444"/>
          <cell r="B8444" t="str">
            <v/>
          </cell>
          <cell r="C8444"/>
          <cell r="D8444" t="str">
            <v/>
          </cell>
          <cell r="E8444" t="str">
            <v/>
          </cell>
          <cell r="F8444" t="str">
            <v/>
          </cell>
          <cell r="G8444" t="str">
            <v/>
          </cell>
          <cell r="H8444" t="str">
            <v/>
          </cell>
          <cell r="I8444"/>
          <cell r="J8444"/>
          <cell r="K8444"/>
          <cell r="L8444"/>
          <cell r="M8444" t="str">
            <v/>
          </cell>
          <cell r="N8444"/>
          <cell r="O8444"/>
          <cell r="P8444"/>
          <cell r="Q8444" t="str">
            <v/>
          </cell>
          <cell r="R8444"/>
          <cell r="S8444" t="str">
            <v/>
          </cell>
          <cell r="T8444"/>
          <cell r="U8444"/>
          <cell r="V8444" t="str">
            <v/>
          </cell>
        </row>
        <row r="8445">
          <cell r="A8445"/>
          <cell r="B8445" t="str">
            <v/>
          </cell>
          <cell r="C8445"/>
          <cell r="D8445" t="str">
            <v/>
          </cell>
          <cell r="E8445" t="str">
            <v/>
          </cell>
          <cell r="F8445" t="str">
            <v/>
          </cell>
          <cell r="G8445" t="str">
            <v/>
          </cell>
          <cell r="H8445" t="str">
            <v/>
          </cell>
          <cell r="I8445"/>
          <cell r="J8445"/>
          <cell r="K8445"/>
          <cell r="L8445"/>
          <cell r="M8445" t="str">
            <v/>
          </cell>
          <cell r="N8445"/>
          <cell r="O8445"/>
          <cell r="P8445"/>
          <cell r="Q8445" t="str">
            <v/>
          </cell>
          <cell r="R8445"/>
          <cell r="S8445" t="str">
            <v/>
          </cell>
          <cell r="T8445"/>
          <cell r="U8445"/>
          <cell r="V8445" t="str">
            <v/>
          </cell>
        </row>
        <row r="8446">
          <cell r="A8446"/>
          <cell r="B8446" t="str">
            <v/>
          </cell>
          <cell r="C8446"/>
          <cell r="D8446" t="str">
            <v/>
          </cell>
          <cell r="E8446" t="str">
            <v/>
          </cell>
          <cell r="F8446" t="str">
            <v/>
          </cell>
          <cell r="G8446" t="str">
            <v/>
          </cell>
          <cell r="H8446" t="str">
            <v/>
          </cell>
          <cell r="I8446"/>
          <cell r="J8446"/>
          <cell r="K8446"/>
          <cell r="L8446"/>
          <cell r="M8446" t="str">
            <v/>
          </cell>
          <cell r="N8446"/>
          <cell r="O8446"/>
          <cell r="P8446"/>
          <cell r="Q8446" t="str">
            <v/>
          </cell>
          <cell r="R8446"/>
          <cell r="S8446" t="str">
            <v/>
          </cell>
          <cell r="T8446"/>
          <cell r="U8446"/>
          <cell r="V8446" t="str">
            <v/>
          </cell>
        </row>
        <row r="8447">
          <cell r="A8447"/>
          <cell r="B8447" t="str">
            <v/>
          </cell>
          <cell r="C8447"/>
          <cell r="D8447" t="str">
            <v/>
          </cell>
          <cell r="E8447" t="str">
            <v/>
          </cell>
          <cell r="F8447" t="str">
            <v/>
          </cell>
          <cell r="G8447" t="str">
            <v/>
          </cell>
          <cell r="H8447" t="str">
            <v/>
          </cell>
          <cell r="I8447"/>
          <cell r="J8447"/>
          <cell r="K8447"/>
          <cell r="L8447"/>
          <cell r="M8447" t="str">
            <v/>
          </cell>
          <cell r="N8447"/>
          <cell r="O8447"/>
          <cell r="P8447"/>
          <cell r="Q8447" t="str">
            <v/>
          </cell>
          <cell r="R8447"/>
          <cell r="S8447" t="str">
            <v/>
          </cell>
          <cell r="T8447"/>
          <cell r="U8447"/>
          <cell r="V8447" t="str">
            <v/>
          </cell>
        </row>
        <row r="8448">
          <cell r="A8448"/>
          <cell r="B8448" t="str">
            <v/>
          </cell>
          <cell r="C8448"/>
          <cell r="D8448" t="str">
            <v/>
          </cell>
          <cell r="E8448" t="str">
            <v/>
          </cell>
          <cell r="F8448" t="str">
            <v/>
          </cell>
          <cell r="G8448" t="str">
            <v/>
          </cell>
          <cell r="H8448" t="str">
            <v/>
          </cell>
          <cell r="I8448"/>
          <cell r="J8448"/>
          <cell r="K8448"/>
          <cell r="L8448"/>
          <cell r="M8448" t="str">
            <v/>
          </cell>
          <cell r="N8448"/>
          <cell r="O8448"/>
          <cell r="P8448"/>
          <cell r="Q8448" t="str">
            <v/>
          </cell>
          <cell r="R8448"/>
          <cell r="S8448" t="str">
            <v/>
          </cell>
          <cell r="T8448"/>
          <cell r="U8448"/>
          <cell r="V8448" t="str">
            <v/>
          </cell>
        </row>
        <row r="8449">
          <cell r="A8449"/>
          <cell r="B8449" t="str">
            <v/>
          </cell>
          <cell r="C8449"/>
          <cell r="D8449" t="str">
            <v/>
          </cell>
          <cell r="E8449" t="str">
            <v/>
          </cell>
          <cell r="F8449" t="str">
            <v/>
          </cell>
          <cell r="G8449" t="str">
            <v/>
          </cell>
          <cell r="H8449" t="str">
            <v/>
          </cell>
          <cell r="I8449"/>
          <cell r="J8449"/>
          <cell r="K8449"/>
          <cell r="L8449"/>
          <cell r="M8449" t="str">
            <v/>
          </cell>
          <cell r="N8449"/>
          <cell r="O8449"/>
          <cell r="P8449"/>
          <cell r="Q8449" t="str">
            <v/>
          </cell>
          <cell r="R8449"/>
          <cell r="S8449" t="str">
            <v/>
          </cell>
          <cell r="T8449"/>
          <cell r="U8449"/>
          <cell r="V8449" t="str">
            <v/>
          </cell>
        </row>
        <row r="8450">
          <cell r="A8450"/>
          <cell r="B8450" t="str">
            <v/>
          </cell>
          <cell r="C8450"/>
          <cell r="D8450" t="str">
            <v/>
          </cell>
          <cell r="E8450" t="str">
            <v/>
          </cell>
          <cell r="F8450" t="str">
            <v/>
          </cell>
          <cell r="G8450" t="str">
            <v/>
          </cell>
          <cell r="H8450" t="str">
            <v/>
          </cell>
          <cell r="I8450"/>
          <cell r="J8450"/>
          <cell r="K8450"/>
          <cell r="L8450"/>
          <cell r="M8450" t="str">
            <v/>
          </cell>
          <cell r="N8450"/>
          <cell r="O8450"/>
          <cell r="P8450"/>
          <cell r="Q8450" t="str">
            <v/>
          </cell>
          <cell r="R8450"/>
          <cell r="S8450" t="str">
            <v/>
          </cell>
          <cell r="T8450"/>
          <cell r="U8450"/>
          <cell r="V8450" t="str">
            <v/>
          </cell>
        </row>
        <row r="8451">
          <cell r="A8451"/>
          <cell r="B8451" t="str">
            <v/>
          </cell>
          <cell r="C8451"/>
          <cell r="D8451" t="str">
            <v/>
          </cell>
          <cell r="E8451" t="str">
            <v/>
          </cell>
          <cell r="F8451" t="str">
            <v/>
          </cell>
          <cell r="G8451" t="str">
            <v/>
          </cell>
          <cell r="H8451" t="str">
            <v/>
          </cell>
          <cell r="I8451"/>
          <cell r="J8451"/>
          <cell r="K8451"/>
          <cell r="L8451"/>
          <cell r="M8451" t="str">
            <v/>
          </cell>
          <cell r="N8451"/>
          <cell r="O8451"/>
          <cell r="P8451"/>
          <cell r="Q8451" t="str">
            <v/>
          </cell>
          <cell r="R8451"/>
          <cell r="S8451" t="str">
            <v/>
          </cell>
          <cell r="T8451"/>
          <cell r="U8451"/>
          <cell r="V8451" t="str">
            <v/>
          </cell>
        </row>
        <row r="8452">
          <cell r="A8452"/>
          <cell r="B8452" t="str">
            <v/>
          </cell>
          <cell r="C8452"/>
          <cell r="D8452" t="str">
            <v/>
          </cell>
          <cell r="E8452" t="str">
            <v/>
          </cell>
          <cell r="F8452" t="str">
            <v/>
          </cell>
          <cell r="G8452" t="str">
            <v/>
          </cell>
          <cell r="H8452" t="str">
            <v/>
          </cell>
          <cell r="I8452"/>
          <cell r="J8452"/>
          <cell r="K8452"/>
          <cell r="L8452"/>
          <cell r="M8452" t="str">
            <v/>
          </cell>
          <cell r="N8452"/>
          <cell r="O8452"/>
          <cell r="P8452"/>
          <cell r="Q8452" t="str">
            <v/>
          </cell>
          <cell r="R8452"/>
          <cell r="S8452" t="str">
            <v/>
          </cell>
          <cell r="T8452"/>
          <cell r="U8452"/>
          <cell r="V8452" t="str">
            <v/>
          </cell>
        </row>
        <row r="8453">
          <cell r="A8453"/>
          <cell r="B8453" t="str">
            <v/>
          </cell>
          <cell r="C8453"/>
          <cell r="D8453" t="str">
            <v/>
          </cell>
          <cell r="E8453" t="str">
            <v/>
          </cell>
          <cell r="F8453" t="str">
            <v/>
          </cell>
          <cell r="G8453" t="str">
            <v/>
          </cell>
          <cell r="H8453" t="str">
            <v/>
          </cell>
          <cell r="I8453"/>
          <cell r="J8453"/>
          <cell r="K8453"/>
          <cell r="L8453"/>
          <cell r="M8453" t="str">
            <v/>
          </cell>
          <cell r="N8453"/>
          <cell r="O8453"/>
          <cell r="P8453"/>
          <cell r="Q8453" t="str">
            <v/>
          </cell>
          <cell r="R8453"/>
          <cell r="S8453" t="str">
            <v/>
          </cell>
          <cell r="T8453"/>
          <cell r="U8453"/>
          <cell r="V8453" t="str">
            <v/>
          </cell>
        </row>
        <row r="8454">
          <cell r="A8454"/>
          <cell r="B8454" t="str">
            <v/>
          </cell>
          <cell r="C8454"/>
          <cell r="D8454" t="str">
            <v/>
          </cell>
          <cell r="E8454" t="str">
            <v/>
          </cell>
          <cell r="F8454" t="str">
            <v/>
          </cell>
          <cell r="G8454" t="str">
            <v/>
          </cell>
          <cell r="H8454" t="str">
            <v/>
          </cell>
          <cell r="I8454"/>
          <cell r="J8454"/>
          <cell r="K8454"/>
          <cell r="L8454"/>
          <cell r="M8454" t="str">
            <v/>
          </cell>
          <cell r="N8454"/>
          <cell r="O8454"/>
          <cell r="P8454"/>
          <cell r="Q8454" t="str">
            <v/>
          </cell>
          <cell r="R8454"/>
          <cell r="S8454" t="str">
            <v/>
          </cell>
          <cell r="T8454"/>
          <cell r="U8454"/>
          <cell r="V8454" t="str">
            <v/>
          </cell>
        </row>
        <row r="8455">
          <cell r="A8455"/>
          <cell r="B8455" t="str">
            <v/>
          </cell>
          <cell r="C8455"/>
          <cell r="D8455" t="str">
            <v/>
          </cell>
          <cell r="E8455" t="str">
            <v/>
          </cell>
          <cell r="F8455" t="str">
            <v/>
          </cell>
          <cell r="G8455" t="str">
            <v/>
          </cell>
          <cell r="H8455" t="str">
            <v/>
          </cell>
          <cell r="I8455"/>
          <cell r="J8455"/>
          <cell r="K8455"/>
          <cell r="L8455"/>
          <cell r="M8455" t="str">
            <v/>
          </cell>
          <cell r="N8455"/>
          <cell r="O8455"/>
          <cell r="P8455"/>
          <cell r="Q8455" t="str">
            <v/>
          </cell>
          <cell r="R8455"/>
          <cell r="S8455" t="str">
            <v/>
          </cell>
          <cell r="T8455"/>
          <cell r="U8455"/>
          <cell r="V8455" t="str">
            <v/>
          </cell>
        </row>
        <row r="8456">
          <cell r="A8456"/>
          <cell r="B8456" t="str">
            <v/>
          </cell>
          <cell r="C8456"/>
          <cell r="D8456" t="str">
            <v/>
          </cell>
          <cell r="E8456" t="str">
            <v/>
          </cell>
          <cell r="F8456" t="str">
            <v/>
          </cell>
          <cell r="G8456" t="str">
            <v/>
          </cell>
          <cell r="H8456" t="str">
            <v/>
          </cell>
          <cell r="I8456"/>
          <cell r="J8456"/>
          <cell r="K8456"/>
          <cell r="L8456"/>
          <cell r="M8456" t="str">
            <v/>
          </cell>
          <cell r="N8456"/>
          <cell r="O8456"/>
          <cell r="P8456"/>
          <cell r="Q8456" t="str">
            <v/>
          </cell>
          <cell r="R8456"/>
          <cell r="S8456" t="str">
            <v/>
          </cell>
          <cell r="T8456"/>
          <cell r="U8456"/>
          <cell r="V8456" t="str">
            <v/>
          </cell>
        </row>
        <row r="8457">
          <cell r="A8457"/>
          <cell r="B8457" t="str">
            <v/>
          </cell>
          <cell r="C8457"/>
          <cell r="D8457" t="str">
            <v/>
          </cell>
          <cell r="E8457" t="str">
            <v/>
          </cell>
          <cell r="F8457" t="str">
            <v/>
          </cell>
          <cell r="G8457" t="str">
            <v/>
          </cell>
          <cell r="H8457" t="str">
            <v/>
          </cell>
          <cell r="I8457"/>
          <cell r="J8457"/>
          <cell r="K8457"/>
          <cell r="L8457"/>
          <cell r="M8457" t="str">
            <v/>
          </cell>
          <cell r="N8457"/>
          <cell r="O8457"/>
          <cell r="P8457"/>
          <cell r="Q8457" t="str">
            <v/>
          </cell>
          <cell r="R8457"/>
          <cell r="S8457" t="str">
            <v/>
          </cell>
          <cell r="T8457"/>
          <cell r="U8457"/>
          <cell r="V8457" t="str">
            <v/>
          </cell>
        </row>
        <row r="8458">
          <cell r="A8458"/>
          <cell r="B8458" t="str">
            <v/>
          </cell>
          <cell r="C8458"/>
          <cell r="D8458" t="str">
            <v/>
          </cell>
          <cell r="E8458" t="str">
            <v/>
          </cell>
          <cell r="F8458" t="str">
            <v/>
          </cell>
          <cell r="G8458" t="str">
            <v/>
          </cell>
          <cell r="H8458" t="str">
            <v/>
          </cell>
          <cell r="I8458"/>
          <cell r="J8458"/>
          <cell r="K8458"/>
          <cell r="L8458"/>
          <cell r="M8458" t="str">
            <v/>
          </cell>
          <cell r="N8458"/>
          <cell r="O8458"/>
          <cell r="P8458"/>
          <cell r="Q8458" t="str">
            <v/>
          </cell>
          <cell r="R8458"/>
          <cell r="S8458" t="str">
            <v/>
          </cell>
          <cell r="T8458"/>
          <cell r="U8458"/>
          <cell r="V8458" t="str">
            <v/>
          </cell>
        </row>
        <row r="8459">
          <cell r="A8459"/>
          <cell r="B8459" t="str">
            <v/>
          </cell>
          <cell r="C8459"/>
          <cell r="D8459" t="str">
            <v/>
          </cell>
          <cell r="E8459" t="str">
            <v/>
          </cell>
          <cell r="F8459" t="str">
            <v/>
          </cell>
          <cell r="G8459" t="str">
            <v/>
          </cell>
          <cell r="H8459" t="str">
            <v/>
          </cell>
          <cell r="I8459"/>
          <cell r="J8459"/>
          <cell r="K8459"/>
          <cell r="L8459"/>
          <cell r="M8459" t="str">
            <v/>
          </cell>
          <cell r="N8459"/>
          <cell r="O8459"/>
          <cell r="P8459"/>
          <cell r="Q8459" t="str">
            <v/>
          </cell>
          <cell r="R8459"/>
          <cell r="S8459" t="str">
            <v/>
          </cell>
          <cell r="T8459"/>
          <cell r="U8459"/>
          <cell r="V8459" t="str">
            <v/>
          </cell>
        </row>
        <row r="8460">
          <cell r="A8460"/>
          <cell r="B8460" t="str">
            <v/>
          </cell>
          <cell r="C8460"/>
          <cell r="D8460" t="str">
            <v/>
          </cell>
          <cell r="E8460" t="str">
            <v/>
          </cell>
          <cell r="F8460" t="str">
            <v/>
          </cell>
          <cell r="G8460" t="str">
            <v/>
          </cell>
          <cell r="H8460" t="str">
            <v/>
          </cell>
          <cell r="I8460"/>
          <cell r="J8460"/>
          <cell r="K8460"/>
          <cell r="L8460"/>
          <cell r="M8460" t="str">
            <v/>
          </cell>
          <cell r="N8460"/>
          <cell r="O8460"/>
          <cell r="P8460"/>
          <cell r="Q8460" t="str">
            <v/>
          </cell>
          <cell r="R8460"/>
          <cell r="S8460" t="str">
            <v/>
          </cell>
          <cell r="T8460"/>
          <cell r="U8460"/>
          <cell r="V8460" t="str">
            <v/>
          </cell>
        </row>
        <row r="8461">
          <cell r="A8461"/>
          <cell r="B8461" t="str">
            <v/>
          </cell>
          <cell r="C8461"/>
          <cell r="D8461" t="str">
            <v/>
          </cell>
          <cell r="E8461" t="str">
            <v/>
          </cell>
          <cell r="F8461" t="str">
            <v/>
          </cell>
          <cell r="G8461" t="str">
            <v/>
          </cell>
          <cell r="H8461" t="str">
            <v/>
          </cell>
          <cell r="I8461"/>
          <cell r="J8461"/>
          <cell r="K8461"/>
          <cell r="L8461"/>
          <cell r="M8461" t="str">
            <v/>
          </cell>
          <cell r="N8461"/>
          <cell r="O8461"/>
          <cell r="P8461"/>
          <cell r="Q8461" t="str">
            <v/>
          </cell>
          <cell r="R8461"/>
          <cell r="S8461" t="str">
            <v/>
          </cell>
          <cell r="T8461"/>
          <cell r="U8461"/>
          <cell r="V8461" t="str">
            <v/>
          </cell>
        </row>
        <row r="8462">
          <cell r="A8462"/>
          <cell r="B8462" t="str">
            <v/>
          </cell>
          <cell r="C8462"/>
          <cell r="D8462" t="str">
            <v/>
          </cell>
          <cell r="E8462" t="str">
            <v/>
          </cell>
          <cell r="F8462" t="str">
            <v/>
          </cell>
          <cell r="G8462" t="str">
            <v/>
          </cell>
          <cell r="H8462" t="str">
            <v/>
          </cell>
          <cell r="I8462"/>
          <cell r="J8462"/>
          <cell r="K8462"/>
          <cell r="L8462"/>
          <cell r="M8462" t="str">
            <v/>
          </cell>
          <cell r="N8462"/>
          <cell r="O8462"/>
          <cell r="P8462"/>
          <cell r="Q8462" t="str">
            <v/>
          </cell>
          <cell r="R8462"/>
          <cell r="S8462" t="str">
            <v/>
          </cell>
          <cell r="T8462"/>
          <cell r="U8462"/>
          <cell r="V8462" t="str">
            <v/>
          </cell>
        </row>
        <row r="8463">
          <cell r="A8463"/>
          <cell r="B8463" t="str">
            <v/>
          </cell>
          <cell r="C8463"/>
          <cell r="D8463" t="str">
            <v/>
          </cell>
          <cell r="E8463" t="str">
            <v/>
          </cell>
          <cell r="F8463" t="str">
            <v/>
          </cell>
          <cell r="G8463" t="str">
            <v/>
          </cell>
          <cell r="H8463" t="str">
            <v/>
          </cell>
          <cell r="I8463"/>
          <cell r="J8463"/>
          <cell r="K8463"/>
          <cell r="L8463"/>
          <cell r="M8463" t="str">
            <v/>
          </cell>
          <cell r="N8463"/>
          <cell r="O8463"/>
          <cell r="P8463"/>
          <cell r="Q8463" t="str">
            <v/>
          </cell>
          <cell r="R8463"/>
          <cell r="S8463" t="str">
            <v/>
          </cell>
          <cell r="T8463"/>
          <cell r="U8463"/>
          <cell r="V8463" t="str">
            <v/>
          </cell>
        </row>
        <row r="8464">
          <cell r="A8464"/>
          <cell r="B8464" t="str">
            <v/>
          </cell>
          <cell r="C8464"/>
          <cell r="D8464" t="str">
            <v/>
          </cell>
          <cell r="E8464" t="str">
            <v/>
          </cell>
          <cell r="F8464" t="str">
            <v/>
          </cell>
          <cell r="G8464" t="str">
            <v/>
          </cell>
          <cell r="H8464" t="str">
            <v/>
          </cell>
          <cell r="I8464"/>
          <cell r="J8464"/>
          <cell r="K8464"/>
          <cell r="L8464"/>
          <cell r="M8464" t="str">
            <v/>
          </cell>
          <cell r="N8464"/>
          <cell r="O8464"/>
          <cell r="P8464"/>
          <cell r="Q8464" t="str">
            <v/>
          </cell>
          <cell r="R8464"/>
          <cell r="S8464" t="str">
            <v/>
          </cell>
          <cell r="T8464"/>
          <cell r="U8464"/>
          <cell r="V8464" t="str">
            <v/>
          </cell>
        </row>
        <row r="8465">
          <cell r="A8465"/>
          <cell r="B8465" t="str">
            <v/>
          </cell>
          <cell r="C8465"/>
          <cell r="D8465" t="str">
            <v/>
          </cell>
          <cell r="E8465" t="str">
            <v/>
          </cell>
          <cell r="F8465" t="str">
            <v/>
          </cell>
          <cell r="G8465" t="str">
            <v/>
          </cell>
          <cell r="H8465" t="str">
            <v/>
          </cell>
          <cell r="I8465"/>
          <cell r="J8465"/>
          <cell r="K8465"/>
          <cell r="L8465"/>
          <cell r="M8465" t="str">
            <v/>
          </cell>
          <cell r="N8465"/>
          <cell r="O8465"/>
          <cell r="P8465"/>
          <cell r="Q8465" t="str">
            <v/>
          </cell>
          <cell r="R8465"/>
          <cell r="S8465" t="str">
            <v/>
          </cell>
          <cell r="T8465"/>
          <cell r="U8465"/>
          <cell r="V8465" t="str">
            <v/>
          </cell>
        </row>
        <row r="8466">
          <cell r="A8466"/>
          <cell r="B8466" t="str">
            <v/>
          </cell>
          <cell r="C8466"/>
          <cell r="D8466" t="str">
            <v/>
          </cell>
          <cell r="E8466" t="str">
            <v/>
          </cell>
          <cell r="F8466" t="str">
            <v/>
          </cell>
          <cell r="G8466" t="str">
            <v/>
          </cell>
          <cell r="H8466" t="str">
            <v/>
          </cell>
          <cell r="I8466"/>
          <cell r="J8466"/>
          <cell r="K8466"/>
          <cell r="L8466"/>
          <cell r="M8466" t="str">
            <v/>
          </cell>
          <cell r="N8466"/>
          <cell r="O8466"/>
          <cell r="P8466"/>
          <cell r="Q8466" t="str">
            <v/>
          </cell>
          <cell r="R8466"/>
          <cell r="S8466" t="str">
            <v/>
          </cell>
          <cell r="T8466"/>
          <cell r="U8466"/>
          <cell r="V8466" t="str">
            <v/>
          </cell>
        </row>
        <row r="8467">
          <cell r="A8467"/>
          <cell r="B8467" t="str">
            <v/>
          </cell>
          <cell r="C8467"/>
          <cell r="D8467" t="str">
            <v/>
          </cell>
          <cell r="E8467" t="str">
            <v/>
          </cell>
          <cell r="F8467" t="str">
            <v/>
          </cell>
          <cell r="G8467" t="str">
            <v/>
          </cell>
          <cell r="H8467" t="str">
            <v/>
          </cell>
          <cell r="I8467"/>
          <cell r="J8467"/>
          <cell r="K8467"/>
          <cell r="L8467"/>
          <cell r="M8467" t="str">
            <v/>
          </cell>
          <cell r="N8467"/>
          <cell r="O8467"/>
          <cell r="P8467"/>
          <cell r="Q8467" t="str">
            <v/>
          </cell>
          <cell r="R8467"/>
          <cell r="S8467" t="str">
            <v/>
          </cell>
          <cell r="T8467"/>
          <cell r="U8467"/>
          <cell r="V8467" t="str">
            <v/>
          </cell>
        </row>
        <row r="8468">
          <cell r="A8468"/>
          <cell r="B8468" t="str">
            <v/>
          </cell>
          <cell r="C8468"/>
          <cell r="D8468" t="str">
            <v/>
          </cell>
          <cell r="E8468" t="str">
            <v/>
          </cell>
          <cell r="F8468" t="str">
            <v/>
          </cell>
          <cell r="G8468" t="str">
            <v/>
          </cell>
          <cell r="H8468" t="str">
            <v/>
          </cell>
          <cell r="I8468"/>
          <cell r="J8468"/>
          <cell r="K8468"/>
          <cell r="L8468"/>
          <cell r="M8468" t="str">
            <v/>
          </cell>
          <cell r="N8468"/>
          <cell r="O8468"/>
          <cell r="P8468"/>
          <cell r="Q8468" t="str">
            <v/>
          </cell>
          <cell r="R8468"/>
          <cell r="S8468" t="str">
            <v/>
          </cell>
          <cell r="T8468"/>
          <cell r="U8468"/>
          <cell r="V8468" t="str">
            <v/>
          </cell>
        </row>
        <row r="8469">
          <cell r="A8469"/>
          <cell r="B8469" t="str">
            <v/>
          </cell>
          <cell r="C8469"/>
          <cell r="D8469" t="str">
            <v/>
          </cell>
          <cell r="E8469" t="str">
            <v/>
          </cell>
          <cell r="F8469" t="str">
            <v/>
          </cell>
          <cell r="G8469" t="str">
            <v/>
          </cell>
          <cell r="H8469" t="str">
            <v/>
          </cell>
          <cell r="I8469"/>
          <cell r="J8469"/>
          <cell r="K8469"/>
          <cell r="L8469"/>
          <cell r="M8469" t="str">
            <v/>
          </cell>
          <cell r="N8469"/>
          <cell r="O8469"/>
          <cell r="P8469"/>
          <cell r="Q8469" t="str">
            <v/>
          </cell>
          <cell r="R8469"/>
          <cell r="S8469" t="str">
            <v/>
          </cell>
          <cell r="T8469"/>
          <cell r="U8469"/>
          <cell r="V8469" t="str">
            <v/>
          </cell>
        </row>
        <row r="8470">
          <cell r="A8470"/>
          <cell r="B8470" t="str">
            <v/>
          </cell>
          <cell r="C8470"/>
          <cell r="D8470" t="str">
            <v/>
          </cell>
          <cell r="E8470" t="str">
            <v/>
          </cell>
          <cell r="F8470" t="str">
            <v/>
          </cell>
          <cell r="G8470" t="str">
            <v/>
          </cell>
          <cell r="H8470" t="str">
            <v/>
          </cell>
          <cell r="I8470"/>
          <cell r="J8470"/>
          <cell r="K8470"/>
          <cell r="L8470"/>
          <cell r="M8470" t="str">
            <v/>
          </cell>
          <cell r="N8470"/>
          <cell r="O8470"/>
          <cell r="P8470"/>
          <cell r="Q8470" t="str">
            <v/>
          </cell>
          <cell r="R8470"/>
          <cell r="S8470" t="str">
            <v/>
          </cell>
          <cell r="T8470"/>
          <cell r="U8470"/>
          <cell r="V8470" t="str">
            <v/>
          </cell>
        </row>
        <row r="8471">
          <cell r="A8471"/>
          <cell r="B8471" t="str">
            <v/>
          </cell>
          <cell r="C8471"/>
          <cell r="D8471" t="str">
            <v/>
          </cell>
          <cell r="E8471" t="str">
            <v/>
          </cell>
          <cell r="F8471" t="str">
            <v/>
          </cell>
          <cell r="G8471" t="str">
            <v/>
          </cell>
          <cell r="H8471" t="str">
            <v/>
          </cell>
          <cell r="I8471"/>
          <cell r="J8471"/>
          <cell r="K8471"/>
          <cell r="L8471"/>
          <cell r="M8471" t="str">
            <v/>
          </cell>
          <cell r="N8471"/>
          <cell r="O8471"/>
          <cell r="P8471"/>
          <cell r="Q8471" t="str">
            <v/>
          </cell>
          <cell r="R8471"/>
          <cell r="S8471" t="str">
            <v/>
          </cell>
          <cell r="T8471"/>
          <cell r="U8471"/>
          <cell r="V8471" t="str">
            <v/>
          </cell>
        </row>
        <row r="8472">
          <cell r="A8472"/>
          <cell r="B8472" t="str">
            <v/>
          </cell>
          <cell r="C8472"/>
          <cell r="D8472" t="str">
            <v/>
          </cell>
          <cell r="E8472" t="str">
            <v/>
          </cell>
          <cell r="F8472" t="str">
            <v/>
          </cell>
          <cell r="G8472" t="str">
            <v/>
          </cell>
          <cell r="H8472" t="str">
            <v/>
          </cell>
          <cell r="I8472"/>
          <cell r="J8472"/>
          <cell r="K8472"/>
          <cell r="L8472"/>
          <cell r="M8472" t="str">
            <v/>
          </cell>
          <cell r="N8472"/>
          <cell r="O8472"/>
          <cell r="P8472"/>
          <cell r="Q8472" t="str">
            <v/>
          </cell>
          <cell r="R8472"/>
          <cell r="S8472" t="str">
            <v/>
          </cell>
          <cell r="T8472"/>
          <cell r="U8472"/>
          <cell r="V8472" t="str">
            <v/>
          </cell>
        </row>
        <row r="8473">
          <cell r="A8473"/>
          <cell r="B8473" t="str">
            <v/>
          </cell>
          <cell r="C8473"/>
          <cell r="D8473" t="str">
            <v/>
          </cell>
          <cell r="E8473" t="str">
            <v/>
          </cell>
          <cell r="F8473" t="str">
            <v/>
          </cell>
          <cell r="G8473" t="str">
            <v/>
          </cell>
          <cell r="H8473" t="str">
            <v/>
          </cell>
          <cell r="I8473"/>
          <cell r="J8473"/>
          <cell r="K8473"/>
          <cell r="L8473"/>
          <cell r="M8473" t="str">
            <v/>
          </cell>
          <cell r="N8473"/>
          <cell r="O8473"/>
          <cell r="P8473"/>
          <cell r="Q8473" t="str">
            <v/>
          </cell>
          <cell r="R8473"/>
          <cell r="S8473" t="str">
            <v/>
          </cell>
          <cell r="T8473"/>
          <cell r="U8473"/>
          <cell r="V8473" t="str">
            <v/>
          </cell>
        </row>
        <row r="8474">
          <cell r="A8474"/>
          <cell r="B8474" t="str">
            <v/>
          </cell>
          <cell r="C8474"/>
          <cell r="D8474" t="str">
            <v/>
          </cell>
          <cell r="E8474" t="str">
            <v/>
          </cell>
          <cell r="F8474" t="str">
            <v/>
          </cell>
          <cell r="G8474" t="str">
            <v/>
          </cell>
          <cell r="H8474" t="str">
            <v/>
          </cell>
          <cell r="I8474"/>
          <cell r="J8474"/>
          <cell r="K8474"/>
          <cell r="L8474"/>
          <cell r="M8474" t="str">
            <v/>
          </cell>
          <cell r="N8474"/>
          <cell r="O8474"/>
          <cell r="P8474"/>
          <cell r="Q8474" t="str">
            <v/>
          </cell>
          <cell r="R8474"/>
          <cell r="S8474" t="str">
            <v/>
          </cell>
          <cell r="T8474"/>
          <cell r="U8474"/>
          <cell r="V8474" t="str">
            <v/>
          </cell>
        </row>
        <row r="8475">
          <cell r="A8475"/>
          <cell r="B8475" t="str">
            <v/>
          </cell>
          <cell r="C8475"/>
          <cell r="D8475" t="str">
            <v/>
          </cell>
          <cell r="E8475" t="str">
            <v/>
          </cell>
          <cell r="F8475" t="str">
            <v/>
          </cell>
          <cell r="G8475" t="str">
            <v/>
          </cell>
          <cell r="H8475" t="str">
            <v/>
          </cell>
          <cell r="I8475"/>
          <cell r="J8475"/>
          <cell r="K8475"/>
          <cell r="L8475"/>
          <cell r="M8475" t="str">
            <v/>
          </cell>
          <cell r="N8475"/>
          <cell r="O8475"/>
          <cell r="P8475"/>
          <cell r="Q8475" t="str">
            <v/>
          </cell>
          <cell r="R8475"/>
          <cell r="S8475" t="str">
            <v/>
          </cell>
          <cell r="T8475"/>
          <cell r="U8475"/>
          <cell r="V8475" t="str">
            <v/>
          </cell>
        </row>
        <row r="8476">
          <cell r="A8476"/>
          <cell r="B8476" t="str">
            <v/>
          </cell>
          <cell r="C8476"/>
          <cell r="D8476" t="str">
            <v/>
          </cell>
          <cell r="E8476" t="str">
            <v/>
          </cell>
          <cell r="F8476" t="str">
            <v/>
          </cell>
          <cell r="G8476" t="str">
            <v/>
          </cell>
          <cell r="H8476" t="str">
            <v/>
          </cell>
          <cell r="I8476"/>
          <cell r="J8476"/>
          <cell r="K8476"/>
          <cell r="L8476"/>
          <cell r="M8476" t="str">
            <v/>
          </cell>
          <cell r="N8476"/>
          <cell r="O8476"/>
          <cell r="P8476"/>
          <cell r="Q8476" t="str">
            <v/>
          </cell>
          <cell r="R8476"/>
          <cell r="S8476" t="str">
            <v/>
          </cell>
          <cell r="T8476"/>
          <cell r="U8476"/>
          <cell r="V8476" t="str">
            <v/>
          </cell>
        </row>
        <row r="8477">
          <cell r="A8477"/>
          <cell r="B8477" t="str">
            <v/>
          </cell>
          <cell r="C8477"/>
          <cell r="D8477" t="str">
            <v/>
          </cell>
          <cell r="E8477" t="str">
            <v/>
          </cell>
          <cell r="F8477" t="str">
            <v/>
          </cell>
          <cell r="G8477" t="str">
            <v/>
          </cell>
          <cell r="H8477" t="str">
            <v/>
          </cell>
          <cell r="I8477"/>
          <cell r="J8477"/>
          <cell r="K8477"/>
          <cell r="L8477"/>
          <cell r="M8477" t="str">
            <v/>
          </cell>
          <cell r="N8477"/>
          <cell r="O8477"/>
          <cell r="P8477"/>
          <cell r="Q8477" t="str">
            <v/>
          </cell>
          <cell r="R8477"/>
          <cell r="S8477" t="str">
            <v/>
          </cell>
          <cell r="T8477"/>
          <cell r="U8477"/>
          <cell r="V8477" t="str">
            <v/>
          </cell>
        </row>
        <row r="8478">
          <cell r="A8478"/>
          <cell r="B8478" t="str">
            <v/>
          </cell>
          <cell r="C8478"/>
          <cell r="D8478" t="str">
            <v/>
          </cell>
          <cell r="E8478" t="str">
            <v/>
          </cell>
          <cell r="F8478" t="str">
            <v/>
          </cell>
          <cell r="G8478" t="str">
            <v/>
          </cell>
          <cell r="H8478" t="str">
            <v/>
          </cell>
          <cell r="I8478"/>
          <cell r="J8478"/>
          <cell r="K8478"/>
          <cell r="L8478"/>
          <cell r="M8478" t="str">
            <v/>
          </cell>
          <cell r="N8478"/>
          <cell r="O8478"/>
          <cell r="P8478"/>
          <cell r="Q8478" t="str">
            <v/>
          </cell>
          <cell r="R8478"/>
          <cell r="S8478" t="str">
            <v/>
          </cell>
          <cell r="T8478"/>
          <cell r="U8478"/>
          <cell r="V8478" t="str">
            <v/>
          </cell>
        </row>
        <row r="8479">
          <cell r="A8479"/>
          <cell r="B8479" t="str">
            <v/>
          </cell>
          <cell r="C8479"/>
          <cell r="D8479" t="str">
            <v/>
          </cell>
          <cell r="E8479" t="str">
            <v/>
          </cell>
          <cell r="F8479" t="str">
            <v/>
          </cell>
          <cell r="G8479" t="str">
            <v/>
          </cell>
          <cell r="H8479" t="str">
            <v/>
          </cell>
          <cell r="I8479"/>
          <cell r="J8479"/>
          <cell r="K8479"/>
          <cell r="L8479"/>
          <cell r="M8479" t="str">
            <v/>
          </cell>
          <cell r="N8479"/>
          <cell r="O8479"/>
          <cell r="P8479"/>
          <cell r="Q8479" t="str">
            <v/>
          </cell>
          <cell r="R8479"/>
          <cell r="S8479" t="str">
            <v/>
          </cell>
          <cell r="T8479"/>
          <cell r="U8479"/>
          <cell r="V8479" t="str">
            <v/>
          </cell>
        </row>
        <row r="8480">
          <cell r="A8480"/>
          <cell r="B8480" t="str">
            <v/>
          </cell>
          <cell r="C8480"/>
          <cell r="D8480" t="str">
            <v/>
          </cell>
          <cell r="E8480" t="str">
            <v/>
          </cell>
          <cell r="F8480" t="str">
            <v/>
          </cell>
          <cell r="G8480" t="str">
            <v/>
          </cell>
          <cell r="H8480" t="str">
            <v/>
          </cell>
          <cell r="I8480"/>
          <cell r="J8480"/>
          <cell r="K8480"/>
          <cell r="L8480"/>
          <cell r="M8480" t="str">
            <v/>
          </cell>
          <cell r="N8480"/>
          <cell r="O8480"/>
          <cell r="P8480"/>
          <cell r="Q8480" t="str">
            <v/>
          </cell>
          <cell r="R8480"/>
          <cell r="S8480" t="str">
            <v/>
          </cell>
          <cell r="T8480"/>
          <cell r="U8480"/>
          <cell r="V8480" t="str">
            <v/>
          </cell>
        </row>
        <row r="8481">
          <cell r="A8481"/>
          <cell r="B8481" t="str">
            <v/>
          </cell>
          <cell r="C8481"/>
          <cell r="D8481" t="str">
            <v/>
          </cell>
          <cell r="E8481" t="str">
            <v/>
          </cell>
          <cell r="F8481" t="str">
            <v/>
          </cell>
          <cell r="G8481" t="str">
            <v/>
          </cell>
          <cell r="H8481" t="str">
            <v/>
          </cell>
          <cell r="I8481"/>
          <cell r="J8481"/>
          <cell r="K8481"/>
          <cell r="L8481"/>
          <cell r="M8481" t="str">
            <v/>
          </cell>
          <cell r="N8481"/>
          <cell r="O8481"/>
          <cell r="P8481"/>
          <cell r="Q8481" t="str">
            <v/>
          </cell>
          <cell r="R8481"/>
          <cell r="S8481" t="str">
            <v/>
          </cell>
          <cell r="T8481"/>
          <cell r="U8481"/>
          <cell r="V8481" t="str">
            <v/>
          </cell>
        </row>
        <row r="8482">
          <cell r="A8482"/>
          <cell r="B8482" t="str">
            <v/>
          </cell>
          <cell r="C8482"/>
          <cell r="D8482" t="str">
            <v/>
          </cell>
          <cell r="E8482" t="str">
            <v/>
          </cell>
          <cell r="F8482" t="str">
            <v/>
          </cell>
          <cell r="G8482" t="str">
            <v/>
          </cell>
          <cell r="H8482" t="str">
            <v/>
          </cell>
          <cell r="I8482"/>
          <cell r="J8482"/>
          <cell r="K8482"/>
          <cell r="L8482"/>
          <cell r="M8482" t="str">
            <v/>
          </cell>
          <cell r="N8482"/>
          <cell r="O8482"/>
          <cell r="P8482"/>
          <cell r="Q8482" t="str">
            <v/>
          </cell>
          <cell r="R8482"/>
          <cell r="S8482" t="str">
            <v/>
          </cell>
          <cell r="T8482"/>
          <cell r="U8482"/>
          <cell r="V8482" t="str">
            <v/>
          </cell>
        </row>
        <row r="8483">
          <cell r="A8483"/>
          <cell r="B8483" t="str">
            <v/>
          </cell>
          <cell r="C8483"/>
          <cell r="D8483" t="str">
            <v/>
          </cell>
          <cell r="E8483" t="str">
            <v/>
          </cell>
          <cell r="F8483" t="str">
            <v/>
          </cell>
          <cell r="G8483" t="str">
            <v/>
          </cell>
          <cell r="H8483" t="str">
            <v/>
          </cell>
          <cell r="I8483"/>
          <cell r="J8483"/>
          <cell r="K8483"/>
          <cell r="L8483"/>
          <cell r="M8483" t="str">
            <v/>
          </cell>
          <cell r="N8483"/>
          <cell r="O8483"/>
          <cell r="P8483"/>
          <cell r="Q8483" t="str">
            <v/>
          </cell>
          <cell r="R8483"/>
          <cell r="S8483" t="str">
            <v/>
          </cell>
          <cell r="T8483"/>
          <cell r="U8483"/>
          <cell r="V8483" t="str">
            <v/>
          </cell>
        </row>
        <row r="8484">
          <cell r="A8484"/>
          <cell r="B8484" t="str">
            <v/>
          </cell>
          <cell r="C8484"/>
          <cell r="D8484" t="str">
            <v/>
          </cell>
          <cell r="E8484" t="str">
            <v/>
          </cell>
          <cell r="F8484" t="str">
            <v/>
          </cell>
          <cell r="G8484" t="str">
            <v/>
          </cell>
          <cell r="H8484" t="str">
            <v/>
          </cell>
          <cell r="I8484"/>
          <cell r="J8484"/>
          <cell r="K8484"/>
          <cell r="L8484"/>
          <cell r="M8484" t="str">
            <v/>
          </cell>
          <cell r="N8484"/>
          <cell r="O8484"/>
          <cell r="P8484"/>
          <cell r="Q8484" t="str">
            <v/>
          </cell>
          <cell r="R8484"/>
          <cell r="S8484" t="str">
            <v/>
          </cell>
          <cell r="T8484"/>
          <cell r="U8484"/>
          <cell r="V8484" t="str">
            <v/>
          </cell>
        </row>
        <row r="8485">
          <cell r="A8485"/>
          <cell r="B8485" t="str">
            <v/>
          </cell>
          <cell r="C8485"/>
          <cell r="D8485" t="str">
            <v/>
          </cell>
          <cell r="E8485" t="str">
            <v/>
          </cell>
          <cell r="F8485" t="str">
            <v/>
          </cell>
          <cell r="G8485" t="str">
            <v/>
          </cell>
          <cell r="H8485" t="str">
            <v/>
          </cell>
          <cell r="I8485"/>
          <cell r="J8485"/>
          <cell r="K8485"/>
          <cell r="L8485"/>
          <cell r="M8485" t="str">
            <v/>
          </cell>
          <cell r="N8485"/>
          <cell r="O8485"/>
          <cell r="P8485"/>
          <cell r="Q8485" t="str">
            <v/>
          </cell>
          <cell r="R8485"/>
          <cell r="S8485" t="str">
            <v/>
          </cell>
          <cell r="T8485"/>
          <cell r="U8485"/>
          <cell r="V8485" t="str">
            <v/>
          </cell>
        </row>
        <row r="8486">
          <cell r="A8486"/>
          <cell r="B8486" t="str">
            <v/>
          </cell>
          <cell r="C8486"/>
          <cell r="D8486" t="str">
            <v/>
          </cell>
          <cell r="E8486" t="str">
            <v/>
          </cell>
          <cell r="F8486" t="str">
            <v/>
          </cell>
          <cell r="G8486" t="str">
            <v/>
          </cell>
          <cell r="H8486" t="str">
            <v/>
          </cell>
          <cell r="I8486"/>
          <cell r="J8486"/>
          <cell r="K8486"/>
          <cell r="L8486"/>
          <cell r="M8486" t="str">
            <v/>
          </cell>
          <cell r="N8486"/>
          <cell r="O8486"/>
          <cell r="P8486"/>
          <cell r="Q8486" t="str">
            <v/>
          </cell>
          <cell r="R8486"/>
          <cell r="S8486" t="str">
            <v/>
          </cell>
          <cell r="T8486"/>
          <cell r="U8486"/>
          <cell r="V8486" t="str">
            <v/>
          </cell>
        </row>
        <row r="8487">
          <cell r="A8487"/>
          <cell r="B8487" t="str">
            <v/>
          </cell>
          <cell r="C8487"/>
          <cell r="D8487" t="str">
            <v/>
          </cell>
          <cell r="E8487" t="str">
            <v/>
          </cell>
          <cell r="F8487" t="str">
            <v/>
          </cell>
          <cell r="G8487" t="str">
            <v/>
          </cell>
          <cell r="H8487" t="str">
            <v/>
          </cell>
          <cell r="I8487"/>
          <cell r="J8487"/>
          <cell r="K8487"/>
          <cell r="L8487"/>
          <cell r="M8487" t="str">
            <v/>
          </cell>
          <cell r="N8487"/>
          <cell r="O8487"/>
          <cell r="P8487"/>
          <cell r="Q8487" t="str">
            <v/>
          </cell>
          <cell r="R8487"/>
          <cell r="S8487" t="str">
            <v/>
          </cell>
          <cell r="T8487"/>
          <cell r="U8487"/>
          <cell r="V8487" t="str">
            <v/>
          </cell>
        </row>
        <row r="8488">
          <cell r="A8488"/>
          <cell r="B8488" t="str">
            <v/>
          </cell>
          <cell r="C8488"/>
          <cell r="D8488" t="str">
            <v/>
          </cell>
          <cell r="E8488" t="str">
            <v/>
          </cell>
          <cell r="F8488" t="str">
            <v/>
          </cell>
          <cell r="G8488" t="str">
            <v/>
          </cell>
          <cell r="H8488" t="str">
            <v/>
          </cell>
          <cell r="I8488"/>
          <cell r="J8488"/>
          <cell r="K8488"/>
          <cell r="L8488"/>
          <cell r="M8488" t="str">
            <v/>
          </cell>
          <cell r="N8488"/>
          <cell r="O8488"/>
          <cell r="P8488"/>
          <cell r="Q8488" t="str">
            <v/>
          </cell>
          <cell r="R8488"/>
          <cell r="S8488" t="str">
            <v/>
          </cell>
          <cell r="T8488"/>
          <cell r="U8488"/>
          <cell r="V8488" t="str">
            <v/>
          </cell>
        </row>
        <row r="8489">
          <cell r="A8489"/>
          <cell r="B8489" t="str">
            <v/>
          </cell>
          <cell r="C8489"/>
          <cell r="D8489" t="str">
            <v/>
          </cell>
          <cell r="E8489" t="str">
            <v/>
          </cell>
          <cell r="F8489" t="str">
            <v/>
          </cell>
          <cell r="G8489" t="str">
            <v/>
          </cell>
          <cell r="H8489" t="str">
            <v/>
          </cell>
          <cell r="I8489"/>
          <cell r="J8489"/>
          <cell r="K8489"/>
          <cell r="L8489"/>
          <cell r="M8489" t="str">
            <v/>
          </cell>
          <cell r="N8489"/>
          <cell r="O8489"/>
          <cell r="P8489"/>
          <cell r="Q8489" t="str">
            <v/>
          </cell>
          <cell r="R8489"/>
          <cell r="S8489" t="str">
            <v/>
          </cell>
          <cell r="T8489"/>
          <cell r="U8489"/>
          <cell r="V8489" t="str">
            <v/>
          </cell>
        </row>
        <row r="8490">
          <cell r="A8490"/>
          <cell r="B8490" t="str">
            <v/>
          </cell>
          <cell r="C8490"/>
          <cell r="D8490" t="str">
            <v/>
          </cell>
          <cell r="E8490" t="str">
            <v/>
          </cell>
          <cell r="F8490" t="str">
            <v/>
          </cell>
          <cell r="G8490" t="str">
            <v/>
          </cell>
          <cell r="H8490" t="str">
            <v/>
          </cell>
          <cell r="I8490"/>
          <cell r="J8490"/>
          <cell r="K8490"/>
          <cell r="L8490"/>
          <cell r="M8490" t="str">
            <v/>
          </cell>
          <cell r="N8490"/>
          <cell r="O8490"/>
          <cell r="P8490"/>
          <cell r="Q8490" t="str">
            <v/>
          </cell>
          <cell r="R8490"/>
          <cell r="S8490" t="str">
            <v/>
          </cell>
          <cell r="T8490"/>
          <cell r="U8490"/>
          <cell r="V8490" t="str">
            <v/>
          </cell>
        </row>
        <row r="8491">
          <cell r="A8491"/>
          <cell r="B8491" t="str">
            <v/>
          </cell>
          <cell r="C8491"/>
          <cell r="D8491" t="str">
            <v/>
          </cell>
          <cell r="E8491" t="str">
            <v/>
          </cell>
          <cell r="F8491" t="str">
            <v/>
          </cell>
          <cell r="G8491" t="str">
            <v/>
          </cell>
          <cell r="H8491" t="str">
            <v/>
          </cell>
          <cell r="I8491"/>
          <cell r="J8491"/>
          <cell r="K8491"/>
          <cell r="L8491"/>
          <cell r="M8491" t="str">
            <v/>
          </cell>
          <cell r="N8491"/>
          <cell r="O8491"/>
          <cell r="P8491"/>
          <cell r="Q8491" t="str">
            <v/>
          </cell>
          <cell r="R8491"/>
          <cell r="S8491" t="str">
            <v/>
          </cell>
          <cell r="T8491"/>
          <cell r="U8491"/>
          <cell r="V8491" t="str">
            <v/>
          </cell>
        </row>
        <row r="8492">
          <cell r="A8492"/>
          <cell r="B8492" t="str">
            <v/>
          </cell>
          <cell r="C8492"/>
          <cell r="D8492" t="str">
            <v/>
          </cell>
          <cell r="E8492" t="str">
            <v/>
          </cell>
          <cell r="F8492" t="str">
            <v/>
          </cell>
          <cell r="G8492" t="str">
            <v/>
          </cell>
          <cell r="H8492" t="str">
            <v/>
          </cell>
          <cell r="I8492"/>
          <cell r="J8492"/>
          <cell r="K8492"/>
          <cell r="L8492"/>
          <cell r="M8492" t="str">
            <v/>
          </cell>
          <cell r="N8492"/>
          <cell r="O8492"/>
          <cell r="P8492"/>
          <cell r="Q8492" t="str">
            <v/>
          </cell>
          <cell r="R8492"/>
          <cell r="S8492" t="str">
            <v/>
          </cell>
          <cell r="T8492"/>
          <cell r="U8492"/>
          <cell r="V8492" t="str">
            <v/>
          </cell>
        </row>
        <row r="8493">
          <cell r="A8493"/>
          <cell r="B8493" t="str">
            <v/>
          </cell>
          <cell r="C8493"/>
          <cell r="D8493" t="str">
            <v/>
          </cell>
          <cell r="E8493" t="str">
            <v/>
          </cell>
          <cell r="F8493" t="str">
            <v/>
          </cell>
          <cell r="G8493" t="str">
            <v/>
          </cell>
          <cell r="H8493" t="str">
            <v/>
          </cell>
          <cell r="I8493"/>
          <cell r="J8493"/>
          <cell r="K8493"/>
          <cell r="L8493"/>
          <cell r="M8493" t="str">
            <v/>
          </cell>
          <cell r="N8493"/>
          <cell r="O8493"/>
          <cell r="P8493"/>
          <cell r="Q8493" t="str">
            <v/>
          </cell>
          <cell r="R8493"/>
          <cell r="S8493" t="str">
            <v/>
          </cell>
          <cell r="T8493"/>
          <cell r="U8493"/>
          <cell r="V8493" t="str">
            <v/>
          </cell>
        </row>
        <row r="8494">
          <cell r="A8494"/>
          <cell r="B8494" t="str">
            <v/>
          </cell>
          <cell r="C8494"/>
          <cell r="D8494" t="str">
            <v/>
          </cell>
          <cell r="E8494" t="str">
            <v/>
          </cell>
          <cell r="F8494" t="str">
            <v/>
          </cell>
          <cell r="G8494" t="str">
            <v/>
          </cell>
          <cell r="H8494" t="str">
            <v/>
          </cell>
          <cell r="I8494"/>
          <cell r="J8494"/>
          <cell r="K8494"/>
          <cell r="L8494"/>
          <cell r="M8494" t="str">
            <v/>
          </cell>
          <cell r="N8494"/>
          <cell r="O8494"/>
          <cell r="P8494"/>
          <cell r="Q8494" t="str">
            <v/>
          </cell>
          <cell r="R8494"/>
          <cell r="S8494" t="str">
            <v/>
          </cell>
          <cell r="T8494"/>
          <cell r="U8494"/>
          <cell r="V8494" t="str">
            <v/>
          </cell>
        </row>
        <row r="8495">
          <cell r="A8495"/>
          <cell r="B8495" t="str">
            <v/>
          </cell>
          <cell r="C8495"/>
          <cell r="D8495" t="str">
            <v/>
          </cell>
          <cell r="E8495" t="str">
            <v/>
          </cell>
          <cell r="F8495" t="str">
            <v/>
          </cell>
          <cell r="G8495" t="str">
            <v/>
          </cell>
          <cell r="H8495" t="str">
            <v/>
          </cell>
          <cell r="I8495"/>
          <cell r="J8495"/>
          <cell r="K8495"/>
          <cell r="L8495"/>
          <cell r="M8495" t="str">
            <v/>
          </cell>
          <cell r="N8495"/>
          <cell r="O8495"/>
          <cell r="P8495"/>
          <cell r="Q8495" t="str">
            <v/>
          </cell>
          <cell r="R8495"/>
          <cell r="S8495" t="str">
            <v/>
          </cell>
          <cell r="T8495"/>
          <cell r="U8495"/>
          <cell r="V8495" t="str">
            <v/>
          </cell>
        </row>
        <row r="8496">
          <cell r="A8496"/>
          <cell r="B8496" t="str">
            <v/>
          </cell>
          <cell r="C8496"/>
          <cell r="D8496" t="str">
            <v/>
          </cell>
          <cell r="E8496" t="str">
            <v/>
          </cell>
          <cell r="F8496" t="str">
            <v/>
          </cell>
          <cell r="G8496" t="str">
            <v/>
          </cell>
          <cell r="H8496" t="str">
            <v/>
          </cell>
          <cell r="I8496"/>
          <cell r="J8496"/>
          <cell r="K8496"/>
          <cell r="L8496"/>
          <cell r="M8496" t="str">
            <v/>
          </cell>
          <cell r="N8496"/>
          <cell r="O8496"/>
          <cell r="P8496"/>
          <cell r="Q8496" t="str">
            <v/>
          </cell>
          <cell r="R8496"/>
          <cell r="S8496" t="str">
            <v/>
          </cell>
          <cell r="T8496"/>
          <cell r="U8496"/>
          <cell r="V8496" t="str">
            <v/>
          </cell>
        </row>
        <row r="8497">
          <cell r="A8497"/>
          <cell r="B8497" t="str">
            <v/>
          </cell>
          <cell r="C8497"/>
          <cell r="D8497" t="str">
            <v/>
          </cell>
          <cell r="E8497" t="str">
            <v/>
          </cell>
          <cell r="F8497" t="str">
            <v/>
          </cell>
          <cell r="G8497" t="str">
            <v/>
          </cell>
          <cell r="H8497" t="str">
            <v/>
          </cell>
          <cell r="I8497"/>
          <cell r="J8497"/>
          <cell r="K8497"/>
          <cell r="L8497"/>
          <cell r="M8497" t="str">
            <v/>
          </cell>
          <cell r="N8497"/>
          <cell r="O8497"/>
          <cell r="P8497"/>
          <cell r="Q8497" t="str">
            <v/>
          </cell>
          <cell r="R8497"/>
          <cell r="S8497" t="str">
            <v/>
          </cell>
          <cell r="T8497"/>
          <cell r="U8497"/>
          <cell r="V8497" t="str">
            <v/>
          </cell>
        </row>
        <row r="8498">
          <cell r="A8498"/>
          <cell r="B8498" t="str">
            <v/>
          </cell>
          <cell r="C8498"/>
          <cell r="D8498" t="str">
            <v/>
          </cell>
          <cell r="E8498" t="str">
            <v/>
          </cell>
          <cell r="F8498" t="str">
            <v/>
          </cell>
          <cell r="G8498" t="str">
            <v/>
          </cell>
          <cell r="H8498" t="str">
            <v/>
          </cell>
          <cell r="I8498"/>
          <cell r="J8498"/>
          <cell r="K8498"/>
          <cell r="L8498"/>
          <cell r="M8498" t="str">
            <v/>
          </cell>
          <cell r="N8498"/>
          <cell r="O8498"/>
          <cell r="P8498"/>
          <cell r="Q8498" t="str">
            <v/>
          </cell>
          <cell r="R8498"/>
          <cell r="S8498" t="str">
            <v/>
          </cell>
          <cell r="T8498"/>
          <cell r="U8498"/>
          <cell r="V8498" t="str">
            <v/>
          </cell>
        </row>
        <row r="8499">
          <cell r="A8499"/>
          <cell r="B8499" t="str">
            <v/>
          </cell>
          <cell r="C8499"/>
          <cell r="D8499" t="str">
            <v/>
          </cell>
          <cell r="E8499" t="str">
            <v/>
          </cell>
          <cell r="F8499" t="str">
            <v/>
          </cell>
          <cell r="G8499" t="str">
            <v/>
          </cell>
          <cell r="H8499" t="str">
            <v/>
          </cell>
          <cell r="I8499"/>
          <cell r="J8499"/>
          <cell r="K8499"/>
          <cell r="L8499"/>
          <cell r="M8499" t="str">
            <v/>
          </cell>
          <cell r="N8499"/>
          <cell r="O8499"/>
          <cell r="P8499"/>
          <cell r="Q8499" t="str">
            <v/>
          </cell>
          <cell r="R8499"/>
          <cell r="S8499" t="str">
            <v/>
          </cell>
          <cell r="T8499"/>
          <cell r="U8499"/>
          <cell r="V8499" t="str">
            <v/>
          </cell>
        </row>
        <row r="8500">
          <cell r="A8500"/>
          <cell r="B8500" t="str">
            <v/>
          </cell>
          <cell r="C8500"/>
          <cell r="D8500" t="str">
            <v/>
          </cell>
          <cell r="E8500" t="str">
            <v/>
          </cell>
          <cell r="F8500" t="str">
            <v/>
          </cell>
          <cell r="G8500" t="str">
            <v/>
          </cell>
          <cell r="H8500" t="str">
            <v/>
          </cell>
          <cell r="I8500"/>
          <cell r="J8500"/>
          <cell r="K8500"/>
          <cell r="L8500"/>
          <cell r="M8500" t="str">
            <v/>
          </cell>
          <cell r="N8500"/>
          <cell r="O8500"/>
          <cell r="P8500"/>
          <cell r="Q8500" t="str">
            <v/>
          </cell>
          <cell r="R8500"/>
          <cell r="S8500" t="str">
            <v/>
          </cell>
          <cell r="T8500"/>
          <cell r="U8500"/>
          <cell r="V8500" t="str">
            <v/>
          </cell>
        </row>
        <row r="8501">
          <cell r="A8501"/>
          <cell r="B8501" t="str">
            <v/>
          </cell>
          <cell r="C8501"/>
          <cell r="D8501" t="str">
            <v/>
          </cell>
          <cell r="E8501" t="str">
            <v/>
          </cell>
          <cell r="F8501" t="str">
            <v/>
          </cell>
          <cell r="G8501" t="str">
            <v/>
          </cell>
          <cell r="H8501" t="str">
            <v/>
          </cell>
          <cell r="I8501"/>
          <cell r="J8501"/>
          <cell r="K8501"/>
          <cell r="L8501"/>
          <cell r="M8501" t="str">
            <v/>
          </cell>
          <cell r="N8501"/>
          <cell r="O8501"/>
          <cell r="P8501"/>
          <cell r="Q8501" t="str">
            <v/>
          </cell>
          <cell r="R8501"/>
          <cell r="S8501" t="str">
            <v/>
          </cell>
          <cell r="T8501"/>
          <cell r="U8501"/>
          <cell r="V8501" t="str">
            <v/>
          </cell>
        </row>
        <row r="8502">
          <cell r="A8502"/>
          <cell r="B8502" t="str">
            <v/>
          </cell>
          <cell r="C8502"/>
          <cell r="D8502" t="str">
            <v/>
          </cell>
          <cell r="E8502" t="str">
            <v/>
          </cell>
          <cell r="F8502" t="str">
            <v/>
          </cell>
          <cell r="G8502" t="str">
            <v/>
          </cell>
          <cell r="H8502" t="str">
            <v/>
          </cell>
          <cell r="I8502"/>
          <cell r="J8502"/>
          <cell r="K8502"/>
          <cell r="L8502"/>
          <cell r="M8502" t="str">
            <v/>
          </cell>
          <cell r="N8502"/>
          <cell r="O8502"/>
          <cell r="P8502"/>
          <cell r="Q8502" t="str">
            <v/>
          </cell>
          <cell r="R8502"/>
          <cell r="S8502" t="str">
            <v/>
          </cell>
          <cell r="T8502"/>
          <cell r="U8502"/>
          <cell r="V8502" t="str">
            <v/>
          </cell>
        </row>
        <row r="8503">
          <cell r="A8503"/>
          <cell r="B8503" t="str">
            <v/>
          </cell>
          <cell r="C8503"/>
          <cell r="D8503" t="str">
            <v/>
          </cell>
          <cell r="E8503" t="str">
            <v/>
          </cell>
          <cell r="F8503" t="str">
            <v/>
          </cell>
          <cell r="G8503" t="str">
            <v/>
          </cell>
          <cell r="H8503" t="str">
            <v/>
          </cell>
          <cell r="I8503"/>
          <cell r="J8503"/>
          <cell r="K8503"/>
          <cell r="L8503"/>
          <cell r="M8503" t="str">
            <v/>
          </cell>
          <cell r="N8503"/>
          <cell r="O8503"/>
          <cell r="P8503"/>
          <cell r="Q8503" t="str">
            <v/>
          </cell>
          <cell r="R8503"/>
          <cell r="S8503" t="str">
            <v/>
          </cell>
          <cell r="T8503"/>
          <cell r="U8503"/>
          <cell r="V8503" t="str">
            <v/>
          </cell>
        </row>
        <row r="8504">
          <cell r="A8504"/>
          <cell r="B8504" t="str">
            <v/>
          </cell>
          <cell r="C8504"/>
          <cell r="D8504" t="str">
            <v/>
          </cell>
          <cell r="E8504" t="str">
            <v/>
          </cell>
          <cell r="F8504" t="str">
            <v/>
          </cell>
          <cell r="G8504" t="str">
            <v/>
          </cell>
          <cell r="H8504" t="str">
            <v/>
          </cell>
          <cell r="I8504"/>
          <cell r="J8504"/>
          <cell r="K8504"/>
          <cell r="L8504"/>
          <cell r="M8504" t="str">
            <v/>
          </cell>
          <cell r="N8504"/>
          <cell r="O8504"/>
          <cell r="P8504"/>
          <cell r="Q8504" t="str">
            <v/>
          </cell>
          <cell r="R8504"/>
          <cell r="S8504" t="str">
            <v/>
          </cell>
          <cell r="T8504"/>
          <cell r="U8504"/>
          <cell r="V8504" t="str">
            <v/>
          </cell>
        </row>
        <row r="8505">
          <cell r="A8505"/>
          <cell r="B8505" t="str">
            <v/>
          </cell>
          <cell r="C8505"/>
          <cell r="D8505" t="str">
            <v/>
          </cell>
          <cell r="E8505" t="str">
            <v/>
          </cell>
          <cell r="F8505" t="str">
            <v/>
          </cell>
          <cell r="G8505" t="str">
            <v/>
          </cell>
          <cell r="H8505" t="str">
            <v/>
          </cell>
          <cell r="I8505"/>
          <cell r="J8505"/>
          <cell r="K8505"/>
          <cell r="L8505"/>
          <cell r="M8505" t="str">
            <v/>
          </cell>
          <cell r="N8505"/>
          <cell r="O8505"/>
          <cell r="P8505"/>
          <cell r="Q8505" t="str">
            <v/>
          </cell>
          <cell r="R8505"/>
          <cell r="S8505" t="str">
            <v/>
          </cell>
          <cell r="T8505"/>
          <cell r="U8505"/>
          <cell r="V8505" t="str">
            <v/>
          </cell>
        </row>
        <row r="8506">
          <cell r="A8506"/>
          <cell r="B8506" t="str">
            <v/>
          </cell>
          <cell r="C8506"/>
          <cell r="D8506" t="str">
            <v/>
          </cell>
          <cell r="E8506" t="str">
            <v/>
          </cell>
          <cell r="F8506" t="str">
            <v/>
          </cell>
          <cell r="G8506" t="str">
            <v/>
          </cell>
          <cell r="H8506" t="str">
            <v/>
          </cell>
          <cell r="I8506"/>
          <cell r="J8506"/>
          <cell r="K8506"/>
          <cell r="L8506"/>
          <cell r="M8506" t="str">
            <v/>
          </cell>
          <cell r="N8506"/>
          <cell r="O8506"/>
          <cell r="P8506"/>
          <cell r="Q8506" t="str">
            <v/>
          </cell>
          <cell r="R8506"/>
          <cell r="S8506" t="str">
            <v/>
          </cell>
          <cell r="T8506"/>
          <cell r="U8506"/>
          <cell r="V8506" t="str">
            <v/>
          </cell>
        </row>
        <row r="8507">
          <cell r="A8507"/>
          <cell r="B8507" t="str">
            <v/>
          </cell>
          <cell r="C8507"/>
          <cell r="D8507" t="str">
            <v/>
          </cell>
          <cell r="E8507" t="str">
            <v/>
          </cell>
          <cell r="F8507" t="str">
            <v/>
          </cell>
          <cell r="G8507" t="str">
            <v/>
          </cell>
          <cell r="H8507" t="str">
            <v/>
          </cell>
          <cell r="I8507"/>
          <cell r="J8507"/>
          <cell r="K8507"/>
          <cell r="L8507"/>
          <cell r="M8507" t="str">
            <v/>
          </cell>
          <cell r="N8507"/>
          <cell r="O8507"/>
          <cell r="P8507"/>
          <cell r="Q8507" t="str">
            <v/>
          </cell>
          <cell r="R8507"/>
          <cell r="S8507" t="str">
            <v/>
          </cell>
          <cell r="T8507"/>
          <cell r="U8507"/>
          <cell r="V8507" t="str">
            <v/>
          </cell>
        </row>
        <row r="8508">
          <cell r="A8508"/>
          <cell r="B8508" t="str">
            <v/>
          </cell>
          <cell r="C8508"/>
          <cell r="D8508" t="str">
            <v/>
          </cell>
          <cell r="E8508" t="str">
            <v/>
          </cell>
          <cell r="F8508" t="str">
            <v/>
          </cell>
          <cell r="G8508" t="str">
            <v/>
          </cell>
          <cell r="H8508" t="str">
            <v/>
          </cell>
          <cell r="I8508"/>
          <cell r="J8508"/>
          <cell r="K8508"/>
          <cell r="L8508"/>
          <cell r="M8508" t="str">
            <v/>
          </cell>
          <cell r="N8508"/>
          <cell r="O8508"/>
          <cell r="P8508"/>
          <cell r="Q8508" t="str">
            <v/>
          </cell>
          <cell r="R8508"/>
          <cell r="S8508" t="str">
            <v/>
          </cell>
          <cell r="T8508"/>
          <cell r="U8508"/>
          <cell r="V8508" t="str">
            <v/>
          </cell>
        </row>
        <row r="8509">
          <cell r="A8509"/>
          <cell r="B8509" t="str">
            <v/>
          </cell>
          <cell r="C8509"/>
          <cell r="D8509" t="str">
            <v/>
          </cell>
          <cell r="E8509" t="str">
            <v/>
          </cell>
          <cell r="F8509" t="str">
            <v/>
          </cell>
          <cell r="G8509" t="str">
            <v/>
          </cell>
          <cell r="H8509" t="str">
            <v/>
          </cell>
          <cell r="I8509"/>
          <cell r="J8509"/>
          <cell r="K8509"/>
          <cell r="L8509"/>
          <cell r="M8509" t="str">
            <v/>
          </cell>
          <cell r="N8509"/>
          <cell r="O8509"/>
          <cell r="P8509"/>
          <cell r="Q8509" t="str">
            <v/>
          </cell>
          <cell r="R8509"/>
          <cell r="S8509" t="str">
            <v/>
          </cell>
          <cell r="T8509"/>
          <cell r="U8509"/>
          <cell r="V8509" t="str">
            <v/>
          </cell>
        </row>
        <row r="8510">
          <cell r="A8510"/>
          <cell r="B8510" t="str">
            <v/>
          </cell>
          <cell r="C8510"/>
          <cell r="D8510" t="str">
            <v/>
          </cell>
          <cell r="E8510" t="str">
            <v/>
          </cell>
          <cell r="F8510" t="str">
            <v/>
          </cell>
          <cell r="G8510" t="str">
            <v/>
          </cell>
          <cell r="H8510" t="str">
            <v/>
          </cell>
          <cell r="I8510"/>
          <cell r="J8510"/>
          <cell r="K8510"/>
          <cell r="L8510"/>
          <cell r="M8510" t="str">
            <v/>
          </cell>
          <cell r="N8510"/>
          <cell r="O8510"/>
          <cell r="P8510"/>
          <cell r="Q8510" t="str">
            <v/>
          </cell>
          <cell r="R8510"/>
          <cell r="S8510" t="str">
            <v/>
          </cell>
          <cell r="T8510"/>
          <cell r="U8510"/>
          <cell r="V8510" t="str">
            <v/>
          </cell>
        </row>
        <row r="8511">
          <cell r="A8511"/>
          <cell r="B8511" t="str">
            <v/>
          </cell>
          <cell r="C8511"/>
          <cell r="D8511" t="str">
            <v/>
          </cell>
          <cell r="E8511" t="str">
            <v/>
          </cell>
          <cell r="F8511" t="str">
            <v/>
          </cell>
          <cell r="G8511" t="str">
            <v/>
          </cell>
          <cell r="H8511" t="str">
            <v/>
          </cell>
          <cell r="I8511"/>
          <cell r="J8511"/>
          <cell r="K8511"/>
          <cell r="L8511"/>
          <cell r="M8511" t="str">
            <v/>
          </cell>
          <cell r="N8511"/>
          <cell r="O8511"/>
          <cell r="P8511"/>
          <cell r="Q8511" t="str">
            <v/>
          </cell>
          <cell r="R8511"/>
          <cell r="S8511" t="str">
            <v/>
          </cell>
          <cell r="T8511"/>
          <cell r="U8511"/>
          <cell r="V8511" t="str">
            <v/>
          </cell>
        </row>
        <row r="8512">
          <cell r="A8512"/>
          <cell r="B8512" t="str">
            <v/>
          </cell>
          <cell r="C8512"/>
          <cell r="D8512" t="str">
            <v/>
          </cell>
          <cell r="E8512" t="str">
            <v/>
          </cell>
          <cell r="F8512" t="str">
            <v/>
          </cell>
          <cell r="G8512" t="str">
            <v/>
          </cell>
          <cell r="H8512" t="str">
            <v/>
          </cell>
          <cell r="I8512"/>
          <cell r="J8512"/>
          <cell r="K8512"/>
          <cell r="L8512"/>
          <cell r="M8512" t="str">
            <v/>
          </cell>
          <cell r="N8512"/>
          <cell r="O8512"/>
          <cell r="P8512"/>
          <cell r="Q8512" t="str">
            <v/>
          </cell>
          <cell r="R8512"/>
          <cell r="S8512" t="str">
            <v/>
          </cell>
          <cell r="T8512"/>
          <cell r="U8512"/>
          <cell r="V8512" t="str">
            <v/>
          </cell>
        </row>
        <row r="8513">
          <cell r="A8513"/>
          <cell r="B8513" t="str">
            <v/>
          </cell>
          <cell r="C8513"/>
          <cell r="D8513" t="str">
            <v/>
          </cell>
          <cell r="E8513" t="str">
            <v/>
          </cell>
          <cell r="F8513" t="str">
            <v/>
          </cell>
          <cell r="G8513" t="str">
            <v/>
          </cell>
          <cell r="H8513" t="str">
            <v/>
          </cell>
          <cell r="I8513"/>
          <cell r="J8513"/>
          <cell r="K8513"/>
          <cell r="L8513"/>
          <cell r="M8513" t="str">
            <v/>
          </cell>
          <cell r="N8513"/>
          <cell r="O8513"/>
          <cell r="P8513"/>
          <cell r="Q8513" t="str">
            <v/>
          </cell>
          <cell r="R8513"/>
          <cell r="S8513" t="str">
            <v/>
          </cell>
          <cell r="T8513"/>
          <cell r="U8513"/>
          <cell r="V8513" t="str">
            <v/>
          </cell>
        </row>
        <row r="8514">
          <cell r="A8514"/>
          <cell r="B8514" t="str">
            <v/>
          </cell>
          <cell r="C8514"/>
          <cell r="D8514" t="str">
            <v/>
          </cell>
          <cell r="E8514" t="str">
            <v/>
          </cell>
          <cell r="F8514" t="str">
            <v/>
          </cell>
          <cell r="G8514" t="str">
            <v/>
          </cell>
          <cell r="H8514" t="str">
            <v/>
          </cell>
          <cell r="I8514"/>
          <cell r="J8514"/>
          <cell r="K8514"/>
          <cell r="L8514"/>
          <cell r="M8514" t="str">
            <v/>
          </cell>
          <cell r="N8514"/>
          <cell r="O8514"/>
          <cell r="P8514"/>
          <cell r="Q8514" t="str">
            <v/>
          </cell>
          <cell r="R8514"/>
          <cell r="S8514" t="str">
            <v/>
          </cell>
          <cell r="T8514"/>
          <cell r="U8514"/>
          <cell r="V8514" t="str">
            <v/>
          </cell>
        </row>
        <row r="8515">
          <cell r="A8515"/>
          <cell r="B8515" t="str">
            <v/>
          </cell>
          <cell r="C8515"/>
          <cell r="D8515" t="str">
            <v/>
          </cell>
          <cell r="E8515" t="str">
            <v/>
          </cell>
          <cell r="F8515" t="str">
            <v/>
          </cell>
          <cell r="G8515" t="str">
            <v/>
          </cell>
          <cell r="H8515" t="str">
            <v/>
          </cell>
          <cell r="I8515"/>
          <cell r="J8515"/>
          <cell r="K8515"/>
          <cell r="L8515"/>
          <cell r="M8515" t="str">
            <v/>
          </cell>
          <cell r="N8515"/>
          <cell r="O8515"/>
          <cell r="P8515"/>
          <cell r="Q8515" t="str">
            <v/>
          </cell>
          <cell r="R8515"/>
          <cell r="S8515" t="str">
            <v/>
          </cell>
          <cell r="T8515"/>
          <cell r="U8515"/>
          <cell r="V8515" t="str">
            <v/>
          </cell>
        </row>
        <row r="8516">
          <cell r="A8516"/>
          <cell r="B8516" t="str">
            <v/>
          </cell>
          <cell r="C8516"/>
          <cell r="D8516" t="str">
            <v/>
          </cell>
          <cell r="E8516" t="str">
            <v/>
          </cell>
          <cell r="F8516" t="str">
            <v/>
          </cell>
          <cell r="G8516" t="str">
            <v/>
          </cell>
          <cell r="H8516" t="str">
            <v/>
          </cell>
          <cell r="I8516"/>
          <cell r="J8516"/>
          <cell r="K8516"/>
          <cell r="L8516"/>
          <cell r="M8516" t="str">
            <v/>
          </cell>
          <cell r="N8516"/>
          <cell r="O8516"/>
          <cell r="P8516"/>
          <cell r="Q8516" t="str">
            <v/>
          </cell>
          <cell r="R8516"/>
          <cell r="S8516" t="str">
            <v/>
          </cell>
          <cell r="T8516"/>
          <cell r="U8516"/>
          <cell r="V8516" t="str">
            <v/>
          </cell>
        </row>
        <row r="8517">
          <cell r="A8517"/>
          <cell r="B8517" t="str">
            <v/>
          </cell>
          <cell r="C8517"/>
          <cell r="D8517" t="str">
            <v/>
          </cell>
          <cell r="E8517" t="str">
            <v/>
          </cell>
          <cell r="F8517" t="str">
            <v/>
          </cell>
          <cell r="G8517" t="str">
            <v/>
          </cell>
          <cell r="H8517" t="str">
            <v/>
          </cell>
          <cell r="I8517"/>
          <cell r="J8517"/>
          <cell r="K8517"/>
          <cell r="L8517"/>
          <cell r="M8517" t="str">
            <v/>
          </cell>
          <cell r="N8517"/>
          <cell r="O8517"/>
          <cell r="P8517"/>
          <cell r="Q8517" t="str">
            <v/>
          </cell>
          <cell r="R8517"/>
          <cell r="S8517" t="str">
            <v/>
          </cell>
          <cell r="T8517"/>
          <cell r="U8517"/>
          <cell r="V8517" t="str">
            <v/>
          </cell>
        </row>
        <row r="8518">
          <cell r="A8518"/>
          <cell r="B8518" t="str">
            <v/>
          </cell>
          <cell r="C8518"/>
          <cell r="D8518" t="str">
            <v/>
          </cell>
          <cell r="E8518" t="str">
            <v/>
          </cell>
          <cell r="F8518" t="str">
            <v/>
          </cell>
          <cell r="G8518" t="str">
            <v/>
          </cell>
          <cell r="H8518" t="str">
            <v/>
          </cell>
          <cell r="I8518"/>
          <cell r="J8518"/>
          <cell r="K8518"/>
          <cell r="L8518"/>
          <cell r="M8518" t="str">
            <v/>
          </cell>
          <cell r="N8518"/>
          <cell r="O8518"/>
          <cell r="P8518"/>
          <cell r="Q8518" t="str">
            <v/>
          </cell>
          <cell r="R8518"/>
          <cell r="S8518" t="str">
            <v/>
          </cell>
          <cell r="T8518"/>
          <cell r="U8518"/>
          <cell r="V8518" t="str">
            <v/>
          </cell>
        </row>
        <row r="8519">
          <cell r="A8519"/>
          <cell r="B8519" t="str">
            <v/>
          </cell>
          <cell r="C8519"/>
          <cell r="D8519" t="str">
            <v/>
          </cell>
          <cell r="E8519" t="str">
            <v/>
          </cell>
          <cell r="F8519" t="str">
            <v/>
          </cell>
          <cell r="G8519" t="str">
            <v/>
          </cell>
          <cell r="H8519" t="str">
            <v/>
          </cell>
          <cell r="I8519"/>
          <cell r="J8519"/>
          <cell r="K8519"/>
          <cell r="L8519"/>
          <cell r="M8519" t="str">
            <v/>
          </cell>
          <cell r="N8519"/>
          <cell r="O8519"/>
          <cell r="P8519"/>
          <cell r="Q8519" t="str">
            <v/>
          </cell>
          <cell r="R8519"/>
          <cell r="S8519" t="str">
            <v/>
          </cell>
          <cell r="T8519"/>
          <cell r="U8519"/>
          <cell r="V8519" t="str">
            <v/>
          </cell>
        </row>
        <row r="8520">
          <cell r="A8520"/>
          <cell r="B8520" t="str">
            <v/>
          </cell>
          <cell r="C8520"/>
          <cell r="D8520" t="str">
            <v/>
          </cell>
          <cell r="E8520" t="str">
            <v/>
          </cell>
          <cell r="F8520" t="str">
            <v/>
          </cell>
          <cell r="G8520" t="str">
            <v/>
          </cell>
          <cell r="H8520" t="str">
            <v/>
          </cell>
          <cell r="I8520"/>
          <cell r="J8520"/>
          <cell r="K8520"/>
          <cell r="L8520"/>
          <cell r="M8520" t="str">
            <v/>
          </cell>
          <cell r="N8520"/>
          <cell r="O8520"/>
          <cell r="P8520"/>
          <cell r="Q8520" t="str">
            <v/>
          </cell>
          <cell r="R8520"/>
          <cell r="S8520" t="str">
            <v/>
          </cell>
          <cell r="T8520"/>
          <cell r="U8520"/>
          <cell r="V8520" t="str">
            <v/>
          </cell>
        </row>
        <row r="8521">
          <cell r="A8521"/>
          <cell r="B8521" t="str">
            <v/>
          </cell>
          <cell r="C8521"/>
          <cell r="D8521" t="str">
            <v/>
          </cell>
          <cell r="E8521" t="str">
            <v/>
          </cell>
          <cell r="F8521" t="str">
            <v/>
          </cell>
          <cell r="G8521" t="str">
            <v/>
          </cell>
          <cell r="H8521" t="str">
            <v/>
          </cell>
          <cell r="I8521"/>
          <cell r="J8521"/>
          <cell r="K8521"/>
          <cell r="L8521"/>
          <cell r="M8521" t="str">
            <v/>
          </cell>
          <cell r="N8521"/>
          <cell r="O8521"/>
          <cell r="P8521"/>
          <cell r="Q8521" t="str">
            <v/>
          </cell>
          <cell r="R8521"/>
          <cell r="S8521" t="str">
            <v/>
          </cell>
          <cell r="T8521"/>
          <cell r="U8521"/>
          <cell r="V8521" t="str">
            <v/>
          </cell>
        </row>
        <row r="8522">
          <cell r="A8522"/>
          <cell r="B8522" t="str">
            <v/>
          </cell>
          <cell r="C8522"/>
          <cell r="D8522" t="str">
            <v/>
          </cell>
          <cell r="E8522" t="str">
            <v/>
          </cell>
          <cell r="F8522" t="str">
            <v/>
          </cell>
          <cell r="G8522" t="str">
            <v/>
          </cell>
          <cell r="H8522" t="str">
            <v/>
          </cell>
          <cell r="I8522"/>
          <cell r="J8522"/>
          <cell r="K8522"/>
          <cell r="L8522"/>
          <cell r="M8522" t="str">
            <v/>
          </cell>
          <cell r="N8522"/>
          <cell r="O8522"/>
          <cell r="P8522"/>
          <cell r="Q8522" t="str">
            <v/>
          </cell>
          <cell r="R8522"/>
          <cell r="S8522" t="str">
            <v/>
          </cell>
          <cell r="T8522"/>
          <cell r="U8522"/>
          <cell r="V8522" t="str">
            <v/>
          </cell>
        </row>
        <row r="8523">
          <cell r="A8523"/>
          <cell r="B8523" t="str">
            <v/>
          </cell>
          <cell r="C8523"/>
          <cell r="D8523" t="str">
            <v/>
          </cell>
          <cell r="E8523" t="str">
            <v/>
          </cell>
          <cell r="F8523" t="str">
            <v/>
          </cell>
          <cell r="G8523" t="str">
            <v/>
          </cell>
          <cell r="H8523" t="str">
            <v/>
          </cell>
          <cell r="I8523"/>
          <cell r="J8523"/>
          <cell r="K8523"/>
          <cell r="L8523"/>
          <cell r="M8523" t="str">
            <v/>
          </cell>
          <cell r="N8523"/>
          <cell r="O8523"/>
          <cell r="P8523"/>
          <cell r="Q8523" t="str">
            <v/>
          </cell>
          <cell r="R8523"/>
          <cell r="S8523" t="str">
            <v/>
          </cell>
          <cell r="T8523"/>
          <cell r="U8523"/>
          <cell r="V8523" t="str">
            <v/>
          </cell>
        </row>
        <row r="8524">
          <cell r="A8524"/>
          <cell r="B8524" t="str">
            <v/>
          </cell>
          <cell r="C8524"/>
          <cell r="D8524" t="str">
            <v/>
          </cell>
          <cell r="E8524" t="str">
            <v/>
          </cell>
          <cell r="F8524" t="str">
            <v/>
          </cell>
          <cell r="G8524" t="str">
            <v/>
          </cell>
          <cell r="H8524" t="str">
            <v/>
          </cell>
          <cell r="I8524"/>
          <cell r="J8524"/>
          <cell r="K8524"/>
          <cell r="L8524"/>
          <cell r="M8524" t="str">
            <v/>
          </cell>
          <cell r="N8524"/>
          <cell r="O8524"/>
          <cell r="P8524"/>
          <cell r="Q8524" t="str">
            <v/>
          </cell>
          <cell r="R8524"/>
          <cell r="S8524" t="str">
            <v/>
          </cell>
          <cell r="T8524"/>
          <cell r="U8524"/>
          <cell r="V8524" t="str">
            <v/>
          </cell>
        </row>
        <row r="8525">
          <cell r="A8525"/>
          <cell r="B8525" t="str">
            <v/>
          </cell>
          <cell r="C8525"/>
          <cell r="D8525" t="str">
            <v/>
          </cell>
          <cell r="E8525" t="str">
            <v/>
          </cell>
          <cell r="F8525" t="str">
            <v/>
          </cell>
          <cell r="G8525" t="str">
            <v/>
          </cell>
          <cell r="H8525" t="str">
            <v/>
          </cell>
          <cell r="I8525"/>
          <cell r="J8525"/>
          <cell r="K8525"/>
          <cell r="L8525"/>
          <cell r="M8525" t="str">
            <v/>
          </cell>
          <cell r="N8525"/>
          <cell r="O8525"/>
          <cell r="P8525"/>
          <cell r="Q8525" t="str">
            <v/>
          </cell>
          <cell r="R8525"/>
          <cell r="S8525" t="str">
            <v/>
          </cell>
          <cell r="T8525"/>
          <cell r="U8525"/>
          <cell r="V8525" t="str">
            <v/>
          </cell>
        </row>
        <row r="8526">
          <cell r="A8526"/>
          <cell r="B8526" t="str">
            <v/>
          </cell>
          <cell r="C8526"/>
          <cell r="D8526" t="str">
            <v/>
          </cell>
          <cell r="E8526" t="str">
            <v/>
          </cell>
          <cell r="F8526" t="str">
            <v/>
          </cell>
          <cell r="G8526" t="str">
            <v/>
          </cell>
          <cell r="H8526" t="str">
            <v/>
          </cell>
          <cell r="I8526"/>
          <cell r="J8526"/>
          <cell r="K8526"/>
          <cell r="L8526"/>
          <cell r="M8526" t="str">
            <v/>
          </cell>
          <cell r="N8526"/>
          <cell r="O8526"/>
          <cell r="P8526"/>
          <cell r="Q8526" t="str">
            <v/>
          </cell>
          <cell r="R8526"/>
          <cell r="S8526" t="str">
            <v/>
          </cell>
          <cell r="T8526"/>
          <cell r="U8526"/>
          <cell r="V8526" t="str">
            <v/>
          </cell>
        </row>
        <row r="8527">
          <cell r="A8527"/>
          <cell r="B8527" t="str">
            <v/>
          </cell>
          <cell r="C8527"/>
          <cell r="D8527" t="str">
            <v/>
          </cell>
          <cell r="E8527" t="str">
            <v/>
          </cell>
          <cell r="F8527" t="str">
            <v/>
          </cell>
          <cell r="G8527" t="str">
            <v/>
          </cell>
          <cell r="H8527" t="str">
            <v/>
          </cell>
          <cell r="I8527"/>
          <cell r="J8527"/>
          <cell r="K8527"/>
          <cell r="L8527"/>
          <cell r="M8527" t="str">
            <v/>
          </cell>
          <cell r="N8527"/>
          <cell r="O8527"/>
          <cell r="P8527"/>
          <cell r="Q8527" t="str">
            <v/>
          </cell>
          <cell r="R8527"/>
          <cell r="S8527" t="str">
            <v/>
          </cell>
          <cell r="T8527"/>
          <cell r="U8527"/>
          <cell r="V8527" t="str">
            <v/>
          </cell>
        </row>
        <row r="8528">
          <cell r="A8528"/>
          <cell r="B8528" t="str">
            <v/>
          </cell>
          <cell r="C8528"/>
          <cell r="D8528" t="str">
            <v/>
          </cell>
          <cell r="E8528" t="str">
            <v/>
          </cell>
          <cell r="F8528" t="str">
            <v/>
          </cell>
          <cell r="G8528" t="str">
            <v/>
          </cell>
          <cell r="H8528" t="str">
            <v/>
          </cell>
          <cell r="I8528"/>
          <cell r="J8528"/>
          <cell r="K8528"/>
          <cell r="L8528"/>
          <cell r="M8528" t="str">
            <v/>
          </cell>
          <cell r="N8528"/>
          <cell r="O8528"/>
          <cell r="P8528"/>
          <cell r="Q8528" t="str">
            <v/>
          </cell>
          <cell r="R8528"/>
          <cell r="S8528" t="str">
            <v/>
          </cell>
          <cell r="T8528"/>
          <cell r="U8528"/>
          <cell r="V8528" t="str">
            <v/>
          </cell>
        </row>
        <row r="8529">
          <cell r="A8529"/>
          <cell r="B8529" t="str">
            <v/>
          </cell>
          <cell r="C8529"/>
          <cell r="D8529" t="str">
            <v/>
          </cell>
          <cell r="E8529" t="str">
            <v/>
          </cell>
          <cell r="F8529" t="str">
            <v/>
          </cell>
          <cell r="G8529" t="str">
            <v/>
          </cell>
          <cell r="H8529" t="str">
            <v/>
          </cell>
          <cell r="I8529"/>
          <cell r="J8529"/>
          <cell r="K8529"/>
          <cell r="L8529"/>
          <cell r="M8529" t="str">
            <v/>
          </cell>
          <cell r="N8529"/>
          <cell r="O8529"/>
          <cell r="P8529"/>
          <cell r="Q8529" t="str">
            <v/>
          </cell>
          <cell r="R8529"/>
          <cell r="S8529" t="str">
            <v/>
          </cell>
          <cell r="T8529"/>
          <cell r="U8529"/>
          <cell r="V8529" t="str">
            <v/>
          </cell>
        </row>
        <row r="8530">
          <cell r="A8530"/>
          <cell r="B8530" t="str">
            <v/>
          </cell>
          <cell r="C8530"/>
          <cell r="D8530" t="str">
            <v/>
          </cell>
          <cell r="E8530" t="str">
            <v/>
          </cell>
          <cell r="F8530" t="str">
            <v/>
          </cell>
          <cell r="G8530" t="str">
            <v/>
          </cell>
          <cell r="H8530" t="str">
            <v/>
          </cell>
          <cell r="I8530"/>
          <cell r="J8530"/>
          <cell r="K8530"/>
          <cell r="L8530"/>
          <cell r="M8530" t="str">
            <v/>
          </cell>
          <cell r="N8530"/>
          <cell r="O8530"/>
          <cell r="P8530"/>
          <cell r="Q8530" t="str">
            <v/>
          </cell>
          <cell r="R8530"/>
          <cell r="S8530" t="str">
            <v/>
          </cell>
          <cell r="T8530"/>
          <cell r="U8530"/>
          <cell r="V8530" t="str">
            <v/>
          </cell>
        </row>
        <row r="8531">
          <cell r="A8531"/>
          <cell r="B8531" t="str">
            <v/>
          </cell>
          <cell r="C8531"/>
          <cell r="D8531" t="str">
            <v/>
          </cell>
          <cell r="E8531" t="str">
            <v/>
          </cell>
          <cell r="F8531" t="str">
            <v/>
          </cell>
          <cell r="G8531" t="str">
            <v/>
          </cell>
          <cell r="H8531" t="str">
            <v/>
          </cell>
          <cell r="I8531"/>
          <cell r="J8531"/>
          <cell r="K8531"/>
          <cell r="L8531"/>
          <cell r="M8531" t="str">
            <v/>
          </cell>
          <cell r="N8531"/>
          <cell r="O8531"/>
          <cell r="P8531"/>
          <cell r="Q8531" t="str">
            <v/>
          </cell>
          <cell r="R8531"/>
          <cell r="S8531" t="str">
            <v/>
          </cell>
          <cell r="T8531"/>
          <cell r="U8531"/>
          <cell r="V8531" t="str">
            <v/>
          </cell>
        </row>
        <row r="8532">
          <cell r="A8532"/>
          <cell r="B8532" t="str">
            <v/>
          </cell>
          <cell r="C8532"/>
          <cell r="D8532" t="str">
            <v/>
          </cell>
          <cell r="E8532" t="str">
            <v/>
          </cell>
          <cell r="F8532" t="str">
            <v/>
          </cell>
          <cell r="G8532" t="str">
            <v/>
          </cell>
          <cell r="H8532" t="str">
            <v/>
          </cell>
          <cell r="I8532"/>
          <cell r="J8532"/>
          <cell r="K8532"/>
          <cell r="L8532"/>
          <cell r="M8532" t="str">
            <v/>
          </cell>
          <cell r="N8532"/>
          <cell r="O8532"/>
          <cell r="P8532"/>
          <cell r="Q8532" t="str">
            <v/>
          </cell>
          <cell r="R8532"/>
          <cell r="S8532" t="str">
            <v/>
          </cell>
          <cell r="T8532"/>
          <cell r="U8532"/>
          <cell r="V8532" t="str">
            <v/>
          </cell>
        </row>
        <row r="8533">
          <cell r="A8533"/>
          <cell r="B8533" t="str">
            <v/>
          </cell>
          <cell r="C8533"/>
          <cell r="D8533" t="str">
            <v/>
          </cell>
          <cell r="E8533" t="str">
            <v/>
          </cell>
          <cell r="F8533" t="str">
            <v/>
          </cell>
          <cell r="G8533" t="str">
            <v/>
          </cell>
          <cell r="H8533" t="str">
            <v/>
          </cell>
          <cell r="I8533"/>
          <cell r="J8533"/>
          <cell r="K8533"/>
          <cell r="L8533"/>
          <cell r="M8533" t="str">
            <v/>
          </cell>
          <cell r="N8533"/>
          <cell r="O8533"/>
          <cell r="P8533"/>
          <cell r="Q8533" t="str">
            <v/>
          </cell>
          <cell r="R8533"/>
          <cell r="S8533" t="str">
            <v/>
          </cell>
          <cell r="T8533"/>
          <cell r="U8533"/>
          <cell r="V8533" t="str">
            <v/>
          </cell>
        </row>
        <row r="8534">
          <cell r="A8534"/>
          <cell r="B8534" t="str">
            <v/>
          </cell>
          <cell r="C8534"/>
          <cell r="D8534" t="str">
            <v/>
          </cell>
          <cell r="E8534" t="str">
            <v/>
          </cell>
          <cell r="F8534" t="str">
            <v/>
          </cell>
          <cell r="G8534" t="str">
            <v/>
          </cell>
          <cell r="H8534" t="str">
            <v/>
          </cell>
          <cell r="I8534"/>
          <cell r="J8534"/>
          <cell r="K8534"/>
          <cell r="L8534"/>
          <cell r="M8534" t="str">
            <v/>
          </cell>
          <cell r="N8534"/>
          <cell r="O8534"/>
          <cell r="P8534"/>
          <cell r="Q8534" t="str">
            <v/>
          </cell>
          <cell r="R8534"/>
          <cell r="S8534" t="str">
            <v/>
          </cell>
          <cell r="T8534"/>
          <cell r="U8534"/>
          <cell r="V8534" t="str">
            <v/>
          </cell>
        </row>
        <row r="8535">
          <cell r="A8535"/>
          <cell r="B8535" t="str">
            <v/>
          </cell>
          <cell r="C8535"/>
          <cell r="D8535" t="str">
            <v/>
          </cell>
          <cell r="E8535" t="str">
            <v/>
          </cell>
          <cell r="F8535" t="str">
            <v/>
          </cell>
          <cell r="G8535" t="str">
            <v/>
          </cell>
          <cell r="H8535" t="str">
            <v/>
          </cell>
          <cell r="I8535"/>
          <cell r="J8535"/>
          <cell r="K8535"/>
          <cell r="L8535"/>
          <cell r="M8535" t="str">
            <v/>
          </cell>
          <cell r="N8535"/>
          <cell r="O8535"/>
          <cell r="P8535"/>
          <cell r="Q8535" t="str">
            <v/>
          </cell>
          <cell r="R8535"/>
          <cell r="S8535" t="str">
            <v/>
          </cell>
          <cell r="T8535"/>
          <cell r="U8535"/>
          <cell r="V8535" t="str">
            <v/>
          </cell>
        </row>
        <row r="8536">
          <cell r="A8536"/>
          <cell r="B8536" t="str">
            <v/>
          </cell>
          <cell r="C8536"/>
          <cell r="D8536" t="str">
            <v/>
          </cell>
          <cell r="E8536" t="str">
            <v/>
          </cell>
          <cell r="F8536" t="str">
            <v/>
          </cell>
          <cell r="G8536" t="str">
            <v/>
          </cell>
          <cell r="H8536" t="str">
            <v/>
          </cell>
          <cell r="I8536"/>
          <cell r="J8536"/>
          <cell r="K8536"/>
          <cell r="L8536"/>
          <cell r="M8536" t="str">
            <v/>
          </cell>
          <cell r="N8536"/>
          <cell r="O8536"/>
          <cell r="P8536"/>
          <cell r="Q8536" t="str">
            <v/>
          </cell>
          <cell r="R8536"/>
          <cell r="S8536" t="str">
            <v/>
          </cell>
          <cell r="T8536"/>
          <cell r="U8536"/>
          <cell r="V8536" t="str">
            <v/>
          </cell>
        </row>
        <row r="8537">
          <cell r="A8537"/>
          <cell r="B8537" t="str">
            <v/>
          </cell>
          <cell r="C8537"/>
          <cell r="D8537" t="str">
            <v/>
          </cell>
          <cell r="E8537" t="str">
            <v/>
          </cell>
          <cell r="F8537" t="str">
            <v/>
          </cell>
          <cell r="G8537" t="str">
            <v/>
          </cell>
          <cell r="H8537" t="str">
            <v/>
          </cell>
          <cell r="I8537"/>
          <cell r="J8537"/>
          <cell r="K8537"/>
          <cell r="L8537"/>
          <cell r="M8537" t="str">
            <v/>
          </cell>
          <cell r="N8537"/>
          <cell r="O8537"/>
          <cell r="P8537"/>
          <cell r="Q8537" t="str">
            <v/>
          </cell>
          <cell r="R8537"/>
          <cell r="S8537" t="str">
            <v/>
          </cell>
          <cell r="T8537"/>
          <cell r="U8537"/>
          <cell r="V8537" t="str">
            <v/>
          </cell>
        </row>
        <row r="8538">
          <cell r="A8538"/>
          <cell r="B8538" t="str">
            <v/>
          </cell>
          <cell r="C8538"/>
          <cell r="D8538" t="str">
            <v/>
          </cell>
          <cell r="E8538" t="str">
            <v/>
          </cell>
          <cell r="F8538" t="str">
            <v/>
          </cell>
          <cell r="G8538" t="str">
            <v/>
          </cell>
          <cell r="H8538" t="str">
            <v/>
          </cell>
          <cell r="I8538"/>
          <cell r="J8538"/>
          <cell r="K8538"/>
          <cell r="L8538"/>
          <cell r="M8538" t="str">
            <v/>
          </cell>
          <cell r="N8538"/>
          <cell r="O8538"/>
          <cell r="P8538"/>
          <cell r="Q8538" t="str">
            <v/>
          </cell>
          <cell r="R8538"/>
          <cell r="S8538" t="str">
            <v/>
          </cell>
          <cell r="T8538"/>
          <cell r="U8538"/>
          <cell r="V8538" t="str">
            <v/>
          </cell>
        </row>
        <row r="8539">
          <cell r="A8539"/>
          <cell r="B8539" t="str">
            <v/>
          </cell>
          <cell r="C8539"/>
          <cell r="D8539" t="str">
            <v/>
          </cell>
          <cell r="E8539" t="str">
            <v/>
          </cell>
          <cell r="F8539" t="str">
            <v/>
          </cell>
          <cell r="G8539" t="str">
            <v/>
          </cell>
          <cell r="H8539" t="str">
            <v/>
          </cell>
          <cell r="I8539"/>
          <cell r="J8539"/>
          <cell r="K8539"/>
          <cell r="L8539"/>
          <cell r="M8539" t="str">
            <v/>
          </cell>
          <cell r="N8539"/>
          <cell r="O8539"/>
          <cell r="P8539"/>
          <cell r="Q8539" t="str">
            <v/>
          </cell>
          <cell r="R8539"/>
          <cell r="S8539" t="str">
            <v/>
          </cell>
          <cell r="T8539"/>
          <cell r="U8539"/>
          <cell r="V8539" t="str">
            <v/>
          </cell>
        </row>
        <row r="8540">
          <cell r="A8540"/>
          <cell r="B8540" t="str">
            <v/>
          </cell>
          <cell r="C8540"/>
          <cell r="D8540" t="str">
            <v/>
          </cell>
          <cell r="E8540" t="str">
            <v/>
          </cell>
          <cell r="F8540" t="str">
            <v/>
          </cell>
          <cell r="G8540" t="str">
            <v/>
          </cell>
          <cell r="H8540" t="str">
            <v/>
          </cell>
          <cell r="I8540"/>
          <cell r="J8540"/>
          <cell r="K8540"/>
          <cell r="L8540"/>
          <cell r="M8540" t="str">
            <v/>
          </cell>
          <cell r="N8540"/>
          <cell r="O8540"/>
          <cell r="P8540"/>
          <cell r="Q8540" t="str">
            <v/>
          </cell>
          <cell r="R8540"/>
          <cell r="S8540" t="str">
            <v/>
          </cell>
          <cell r="T8540"/>
          <cell r="U8540"/>
          <cell r="V8540" t="str">
            <v/>
          </cell>
        </row>
        <row r="8541">
          <cell r="A8541"/>
          <cell r="B8541" t="str">
            <v/>
          </cell>
          <cell r="C8541"/>
          <cell r="D8541" t="str">
            <v/>
          </cell>
          <cell r="E8541" t="str">
            <v/>
          </cell>
          <cell r="F8541" t="str">
            <v/>
          </cell>
          <cell r="G8541" t="str">
            <v/>
          </cell>
          <cell r="H8541" t="str">
            <v/>
          </cell>
          <cell r="I8541"/>
          <cell r="J8541"/>
          <cell r="K8541"/>
          <cell r="L8541"/>
          <cell r="M8541" t="str">
            <v/>
          </cell>
          <cell r="N8541"/>
          <cell r="O8541"/>
          <cell r="P8541"/>
          <cell r="Q8541" t="str">
            <v/>
          </cell>
          <cell r="R8541"/>
          <cell r="S8541" t="str">
            <v/>
          </cell>
          <cell r="T8541"/>
          <cell r="U8541"/>
          <cell r="V8541" t="str">
            <v/>
          </cell>
        </row>
        <row r="8542">
          <cell r="A8542"/>
          <cell r="B8542" t="str">
            <v/>
          </cell>
          <cell r="C8542"/>
          <cell r="D8542" t="str">
            <v/>
          </cell>
          <cell r="E8542" t="str">
            <v/>
          </cell>
          <cell r="F8542" t="str">
            <v/>
          </cell>
          <cell r="G8542" t="str">
            <v/>
          </cell>
          <cell r="H8542" t="str">
            <v/>
          </cell>
          <cell r="I8542"/>
          <cell r="J8542"/>
          <cell r="K8542"/>
          <cell r="L8542"/>
          <cell r="M8542" t="str">
            <v/>
          </cell>
          <cell r="N8542"/>
          <cell r="O8542"/>
          <cell r="P8542"/>
          <cell r="Q8542" t="str">
            <v/>
          </cell>
          <cell r="R8542"/>
          <cell r="S8542" t="str">
            <v/>
          </cell>
          <cell r="T8542"/>
          <cell r="U8542"/>
          <cell r="V8542" t="str">
            <v/>
          </cell>
        </row>
        <row r="8543">
          <cell r="A8543"/>
          <cell r="B8543" t="str">
            <v/>
          </cell>
          <cell r="C8543"/>
          <cell r="D8543" t="str">
            <v/>
          </cell>
          <cell r="E8543" t="str">
            <v/>
          </cell>
          <cell r="F8543" t="str">
            <v/>
          </cell>
          <cell r="G8543" t="str">
            <v/>
          </cell>
          <cell r="H8543" t="str">
            <v/>
          </cell>
          <cell r="I8543"/>
          <cell r="J8543"/>
          <cell r="K8543"/>
          <cell r="L8543"/>
          <cell r="M8543" t="str">
            <v/>
          </cell>
          <cell r="N8543"/>
          <cell r="O8543"/>
          <cell r="P8543"/>
          <cell r="Q8543" t="str">
            <v/>
          </cell>
          <cell r="R8543"/>
          <cell r="S8543" t="str">
            <v/>
          </cell>
          <cell r="T8543"/>
          <cell r="U8543"/>
          <cell r="V8543" t="str">
            <v/>
          </cell>
        </row>
        <row r="8544">
          <cell r="A8544"/>
          <cell r="B8544" t="str">
            <v/>
          </cell>
          <cell r="C8544"/>
          <cell r="D8544" t="str">
            <v/>
          </cell>
          <cell r="E8544" t="str">
            <v/>
          </cell>
          <cell r="F8544" t="str">
            <v/>
          </cell>
          <cell r="G8544" t="str">
            <v/>
          </cell>
          <cell r="H8544" t="str">
            <v/>
          </cell>
          <cell r="I8544"/>
          <cell r="J8544"/>
          <cell r="K8544"/>
          <cell r="L8544"/>
          <cell r="M8544" t="str">
            <v/>
          </cell>
          <cell r="N8544"/>
          <cell r="O8544"/>
          <cell r="P8544"/>
          <cell r="Q8544" t="str">
            <v/>
          </cell>
          <cell r="R8544"/>
          <cell r="S8544" t="str">
            <v/>
          </cell>
          <cell r="T8544"/>
          <cell r="U8544"/>
          <cell r="V8544" t="str">
            <v/>
          </cell>
        </row>
        <row r="8545">
          <cell r="A8545"/>
          <cell r="B8545" t="str">
            <v/>
          </cell>
          <cell r="C8545"/>
          <cell r="D8545" t="str">
            <v/>
          </cell>
          <cell r="E8545" t="str">
            <v/>
          </cell>
          <cell r="F8545" t="str">
            <v/>
          </cell>
          <cell r="G8545" t="str">
            <v/>
          </cell>
          <cell r="H8545" t="str">
            <v/>
          </cell>
          <cell r="I8545"/>
          <cell r="J8545"/>
          <cell r="K8545"/>
          <cell r="L8545"/>
          <cell r="M8545" t="str">
            <v/>
          </cell>
          <cell r="N8545"/>
          <cell r="O8545"/>
          <cell r="P8545"/>
          <cell r="Q8545" t="str">
            <v/>
          </cell>
          <cell r="R8545"/>
          <cell r="S8545" t="str">
            <v/>
          </cell>
          <cell r="T8545"/>
          <cell r="U8545"/>
          <cell r="V8545" t="str">
            <v/>
          </cell>
        </row>
        <row r="8546">
          <cell r="A8546"/>
          <cell r="B8546" t="str">
            <v/>
          </cell>
          <cell r="C8546"/>
          <cell r="D8546" t="str">
            <v/>
          </cell>
          <cell r="E8546" t="str">
            <v/>
          </cell>
          <cell r="F8546" t="str">
            <v/>
          </cell>
          <cell r="G8546" t="str">
            <v/>
          </cell>
          <cell r="H8546" t="str">
            <v/>
          </cell>
          <cell r="I8546"/>
          <cell r="J8546"/>
          <cell r="K8546"/>
          <cell r="L8546"/>
          <cell r="M8546" t="str">
            <v/>
          </cell>
          <cell r="N8546"/>
          <cell r="O8546"/>
          <cell r="P8546"/>
          <cell r="Q8546" t="str">
            <v/>
          </cell>
          <cell r="R8546"/>
          <cell r="S8546" t="str">
            <v/>
          </cell>
          <cell r="T8546"/>
          <cell r="U8546"/>
          <cell r="V8546" t="str">
            <v/>
          </cell>
        </row>
        <row r="8547">
          <cell r="A8547"/>
          <cell r="B8547" t="str">
            <v/>
          </cell>
          <cell r="C8547"/>
          <cell r="D8547" t="str">
            <v/>
          </cell>
          <cell r="E8547" t="str">
            <v/>
          </cell>
          <cell r="F8547" t="str">
            <v/>
          </cell>
          <cell r="G8547" t="str">
            <v/>
          </cell>
          <cell r="H8547" t="str">
            <v/>
          </cell>
          <cell r="I8547"/>
          <cell r="J8547"/>
          <cell r="K8547"/>
          <cell r="L8547"/>
          <cell r="M8547" t="str">
            <v/>
          </cell>
          <cell r="N8547"/>
          <cell r="O8547"/>
          <cell r="P8547"/>
          <cell r="Q8547" t="str">
            <v/>
          </cell>
          <cell r="R8547"/>
          <cell r="S8547" t="str">
            <v/>
          </cell>
          <cell r="T8547"/>
          <cell r="U8547"/>
          <cell r="V8547" t="str">
            <v/>
          </cell>
        </row>
        <row r="8548">
          <cell r="A8548"/>
          <cell r="B8548" t="str">
            <v/>
          </cell>
          <cell r="C8548"/>
          <cell r="D8548" t="str">
            <v/>
          </cell>
          <cell r="E8548" t="str">
            <v/>
          </cell>
          <cell r="F8548" t="str">
            <v/>
          </cell>
          <cell r="G8548" t="str">
            <v/>
          </cell>
          <cell r="H8548" t="str">
            <v/>
          </cell>
          <cell r="I8548"/>
          <cell r="J8548"/>
          <cell r="K8548"/>
          <cell r="L8548"/>
          <cell r="M8548" t="str">
            <v/>
          </cell>
          <cell r="N8548"/>
          <cell r="O8548"/>
          <cell r="P8548"/>
          <cell r="Q8548" t="str">
            <v/>
          </cell>
          <cell r="R8548"/>
          <cell r="S8548" t="str">
            <v/>
          </cell>
          <cell r="T8548"/>
          <cell r="U8548"/>
          <cell r="V8548" t="str">
            <v/>
          </cell>
        </row>
        <row r="8549">
          <cell r="A8549"/>
          <cell r="B8549" t="str">
            <v/>
          </cell>
          <cell r="C8549"/>
          <cell r="D8549" t="str">
            <v/>
          </cell>
          <cell r="E8549" t="str">
            <v/>
          </cell>
          <cell r="F8549" t="str">
            <v/>
          </cell>
          <cell r="G8549" t="str">
            <v/>
          </cell>
          <cell r="H8549" t="str">
            <v/>
          </cell>
          <cell r="I8549"/>
          <cell r="J8549"/>
          <cell r="K8549"/>
          <cell r="L8549"/>
          <cell r="M8549" t="str">
            <v/>
          </cell>
          <cell r="N8549"/>
          <cell r="O8549"/>
          <cell r="P8549"/>
          <cell r="Q8549" t="str">
            <v/>
          </cell>
          <cell r="R8549"/>
          <cell r="S8549" t="str">
            <v/>
          </cell>
          <cell r="T8549"/>
          <cell r="U8549"/>
          <cell r="V8549" t="str">
            <v/>
          </cell>
        </row>
        <row r="8550">
          <cell r="A8550"/>
          <cell r="B8550" t="str">
            <v/>
          </cell>
          <cell r="C8550"/>
          <cell r="D8550" t="str">
            <v/>
          </cell>
          <cell r="E8550" t="str">
            <v/>
          </cell>
          <cell r="F8550" t="str">
            <v/>
          </cell>
          <cell r="G8550" t="str">
            <v/>
          </cell>
          <cell r="H8550" t="str">
            <v/>
          </cell>
          <cell r="I8550"/>
          <cell r="J8550"/>
          <cell r="K8550"/>
          <cell r="L8550"/>
          <cell r="M8550" t="str">
            <v/>
          </cell>
          <cell r="N8550"/>
          <cell r="O8550"/>
          <cell r="P8550"/>
          <cell r="Q8550" t="str">
            <v/>
          </cell>
          <cell r="R8550"/>
          <cell r="S8550" t="str">
            <v/>
          </cell>
          <cell r="T8550"/>
          <cell r="U8550"/>
          <cell r="V8550" t="str">
            <v/>
          </cell>
        </row>
        <row r="8551">
          <cell r="A8551"/>
          <cell r="B8551" t="str">
            <v/>
          </cell>
          <cell r="C8551"/>
          <cell r="D8551" t="str">
            <v/>
          </cell>
          <cell r="E8551" t="str">
            <v/>
          </cell>
          <cell r="F8551" t="str">
            <v/>
          </cell>
          <cell r="G8551" t="str">
            <v/>
          </cell>
          <cell r="H8551" t="str">
            <v/>
          </cell>
          <cell r="I8551"/>
          <cell r="J8551"/>
          <cell r="K8551"/>
          <cell r="L8551"/>
          <cell r="M8551" t="str">
            <v/>
          </cell>
          <cell r="N8551"/>
          <cell r="O8551"/>
          <cell r="P8551"/>
          <cell r="Q8551" t="str">
            <v/>
          </cell>
          <cell r="R8551"/>
          <cell r="S8551" t="str">
            <v/>
          </cell>
          <cell r="T8551"/>
          <cell r="U8551"/>
          <cell r="V8551" t="str">
            <v/>
          </cell>
        </row>
        <row r="8552">
          <cell r="A8552"/>
          <cell r="B8552" t="str">
            <v/>
          </cell>
          <cell r="C8552"/>
          <cell r="D8552" t="str">
            <v/>
          </cell>
          <cell r="E8552" t="str">
            <v/>
          </cell>
          <cell r="F8552" t="str">
            <v/>
          </cell>
          <cell r="G8552" t="str">
            <v/>
          </cell>
          <cell r="H8552" t="str">
            <v/>
          </cell>
          <cell r="I8552"/>
          <cell r="J8552"/>
          <cell r="K8552"/>
          <cell r="L8552"/>
          <cell r="M8552" t="str">
            <v/>
          </cell>
          <cell r="N8552"/>
          <cell r="O8552"/>
          <cell r="P8552"/>
          <cell r="Q8552" t="str">
            <v/>
          </cell>
          <cell r="R8552"/>
          <cell r="S8552" t="str">
            <v/>
          </cell>
          <cell r="T8552"/>
          <cell r="U8552"/>
          <cell r="V8552" t="str">
            <v/>
          </cell>
        </row>
        <row r="8553">
          <cell r="A8553"/>
          <cell r="B8553" t="str">
            <v/>
          </cell>
          <cell r="C8553"/>
          <cell r="D8553" t="str">
            <v/>
          </cell>
          <cell r="E8553" t="str">
            <v/>
          </cell>
          <cell r="F8553" t="str">
            <v/>
          </cell>
          <cell r="G8553" t="str">
            <v/>
          </cell>
          <cell r="H8553" t="str">
            <v/>
          </cell>
          <cell r="I8553"/>
          <cell r="J8553"/>
          <cell r="K8553"/>
          <cell r="L8553"/>
          <cell r="M8553" t="str">
            <v/>
          </cell>
          <cell r="N8553"/>
          <cell r="O8553"/>
          <cell r="P8553"/>
          <cell r="Q8553" t="str">
            <v/>
          </cell>
          <cell r="R8553"/>
          <cell r="S8553" t="str">
            <v/>
          </cell>
          <cell r="T8553"/>
          <cell r="U8553"/>
          <cell r="V8553" t="str">
            <v/>
          </cell>
        </row>
        <row r="8554">
          <cell r="A8554"/>
          <cell r="B8554" t="str">
            <v/>
          </cell>
          <cell r="C8554"/>
          <cell r="D8554" t="str">
            <v/>
          </cell>
          <cell r="E8554" t="str">
            <v/>
          </cell>
          <cell r="F8554" t="str">
            <v/>
          </cell>
          <cell r="G8554" t="str">
            <v/>
          </cell>
          <cell r="H8554" t="str">
            <v/>
          </cell>
          <cell r="I8554"/>
          <cell r="J8554"/>
          <cell r="K8554"/>
          <cell r="L8554"/>
          <cell r="M8554" t="str">
            <v/>
          </cell>
          <cell r="N8554"/>
          <cell r="O8554"/>
          <cell r="P8554"/>
          <cell r="Q8554" t="str">
            <v/>
          </cell>
          <cell r="R8554"/>
          <cell r="S8554" t="str">
            <v/>
          </cell>
          <cell r="T8554"/>
          <cell r="U8554"/>
          <cell r="V8554" t="str">
            <v/>
          </cell>
        </row>
        <row r="8555">
          <cell r="A8555"/>
          <cell r="B8555" t="str">
            <v/>
          </cell>
          <cell r="C8555"/>
          <cell r="D8555" t="str">
            <v/>
          </cell>
          <cell r="E8555" t="str">
            <v/>
          </cell>
          <cell r="F8555" t="str">
            <v/>
          </cell>
          <cell r="G8555" t="str">
            <v/>
          </cell>
          <cell r="H8555" t="str">
            <v/>
          </cell>
          <cell r="I8555"/>
          <cell r="J8555"/>
          <cell r="K8555"/>
          <cell r="L8555"/>
          <cell r="M8555" t="str">
            <v/>
          </cell>
          <cell r="N8555"/>
          <cell r="O8555"/>
          <cell r="P8555"/>
          <cell r="Q8555" t="str">
            <v/>
          </cell>
          <cell r="R8555"/>
          <cell r="S8555" t="str">
            <v/>
          </cell>
          <cell r="T8555"/>
          <cell r="U8555"/>
          <cell r="V8555" t="str">
            <v/>
          </cell>
        </row>
        <row r="8556">
          <cell r="A8556"/>
          <cell r="B8556" t="str">
            <v/>
          </cell>
          <cell r="C8556"/>
          <cell r="D8556" t="str">
            <v/>
          </cell>
          <cell r="E8556" t="str">
            <v/>
          </cell>
          <cell r="F8556" t="str">
            <v/>
          </cell>
          <cell r="G8556" t="str">
            <v/>
          </cell>
          <cell r="H8556" t="str">
            <v/>
          </cell>
          <cell r="I8556"/>
          <cell r="J8556"/>
          <cell r="K8556"/>
          <cell r="L8556"/>
          <cell r="M8556" t="str">
            <v/>
          </cell>
          <cell r="N8556"/>
          <cell r="O8556"/>
          <cell r="P8556"/>
          <cell r="Q8556" t="str">
            <v/>
          </cell>
          <cell r="R8556"/>
          <cell r="S8556" t="str">
            <v/>
          </cell>
          <cell r="T8556"/>
          <cell r="U8556"/>
          <cell r="V8556" t="str">
            <v/>
          </cell>
        </row>
        <row r="8557">
          <cell r="A8557"/>
          <cell r="B8557" t="str">
            <v/>
          </cell>
          <cell r="C8557"/>
          <cell r="D8557" t="str">
            <v/>
          </cell>
          <cell r="E8557" t="str">
            <v/>
          </cell>
          <cell r="F8557" t="str">
            <v/>
          </cell>
          <cell r="G8557" t="str">
            <v/>
          </cell>
          <cell r="H8557" t="str">
            <v/>
          </cell>
          <cell r="I8557"/>
          <cell r="J8557"/>
          <cell r="K8557"/>
          <cell r="L8557"/>
          <cell r="M8557" t="str">
            <v/>
          </cell>
          <cell r="N8557"/>
          <cell r="O8557"/>
          <cell r="P8557"/>
          <cell r="Q8557" t="str">
            <v/>
          </cell>
          <cell r="R8557"/>
          <cell r="S8557" t="str">
            <v/>
          </cell>
          <cell r="T8557"/>
          <cell r="U8557"/>
          <cell r="V8557" t="str">
            <v/>
          </cell>
        </row>
        <row r="8558">
          <cell r="A8558"/>
          <cell r="B8558" t="str">
            <v/>
          </cell>
          <cell r="C8558"/>
          <cell r="D8558" t="str">
            <v/>
          </cell>
          <cell r="E8558" t="str">
            <v/>
          </cell>
          <cell r="F8558" t="str">
            <v/>
          </cell>
          <cell r="G8558" t="str">
            <v/>
          </cell>
          <cell r="H8558" t="str">
            <v/>
          </cell>
          <cell r="I8558"/>
          <cell r="J8558"/>
          <cell r="K8558"/>
          <cell r="L8558"/>
          <cell r="M8558" t="str">
            <v/>
          </cell>
          <cell r="N8558"/>
          <cell r="O8558"/>
          <cell r="P8558"/>
          <cell r="Q8558" t="str">
            <v/>
          </cell>
          <cell r="R8558"/>
          <cell r="S8558" t="str">
            <v/>
          </cell>
          <cell r="T8558"/>
          <cell r="U8558"/>
          <cell r="V8558" t="str">
            <v/>
          </cell>
        </row>
        <row r="8559">
          <cell r="A8559"/>
          <cell r="B8559" t="str">
            <v/>
          </cell>
          <cell r="C8559"/>
          <cell r="D8559" t="str">
            <v/>
          </cell>
          <cell r="E8559" t="str">
            <v/>
          </cell>
          <cell r="F8559" t="str">
            <v/>
          </cell>
          <cell r="G8559" t="str">
            <v/>
          </cell>
          <cell r="H8559" t="str">
            <v/>
          </cell>
          <cell r="I8559"/>
          <cell r="J8559"/>
          <cell r="K8559"/>
          <cell r="L8559"/>
          <cell r="M8559" t="str">
            <v/>
          </cell>
          <cell r="N8559"/>
          <cell r="O8559"/>
          <cell r="P8559"/>
          <cell r="Q8559" t="str">
            <v/>
          </cell>
          <cell r="R8559"/>
          <cell r="S8559" t="str">
            <v/>
          </cell>
          <cell r="T8559"/>
          <cell r="U8559"/>
          <cell r="V8559" t="str">
            <v/>
          </cell>
        </row>
        <row r="8560">
          <cell r="A8560"/>
          <cell r="B8560" t="str">
            <v/>
          </cell>
          <cell r="C8560"/>
          <cell r="D8560" t="str">
            <v/>
          </cell>
          <cell r="E8560" t="str">
            <v/>
          </cell>
          <cell r="F8560" t="str">
            <v/>
          </cell>
          <cell r="G8560" t="str">
            <v/>
          </cell>
          <cell r="H8560" t="str">
            <v/>
          </cell>
          <cell r="I8560"/>
          <cell r="J8560"/>
          <cell r="K8560"/>
          <cell r="L8560"/>
          <cell r="M8560" t="str">
            <v/>
          </cell>
          <cell r="N8560"/>
          <cell r="O8560"/>
          <cell r="P8560"/>
          <cell r="Q8560" t="str">
            <v/>
          </cell>
          <cell r="R8560"/>
          <cell r="S8560" t="str">
            <v/>
          </cell>
          <cell r="T8560"/>
          <cell r="U8560"/>
          <cell r="V8560" t="str">
            <v/>
          </cell>
        </row>
        <row r="8561">
          <cell r="A8561"/>
          <cell r="B8561" t="str">
            <v/>
          </cell>
          <cell r="C8561"/>
          <cell r="D8561" t="str">
            <v/>
          </cell>
          <cell r="E8561" t="str">
            <v/>
          </cell>
          <cell r="F8561" t="str">
            <v/>
          </cell>
          <cell r="G8561" t="str">
            <v/>
          </cell>
          <cell r="H8561" t="str">
            <v/>
          </cell>
          <cell r="I8561"/>
          <cell r="J8561"/>
          <cell r="K8561"/>
          <cell r="L8561"/>
          <cell r="M8561" t="str">
            <v/>
          </cell>
          <cell r="N8561"/>
          <cell r="O8561"/>
          <cell r="P8561"/>
          <cell r="Q8561" t="str">
            <v/>
          </cell>
          <cell r="R8561"/>
          <cell r="S8561" t="str">
            <v/>
          </cell>
          <cell r="T8561"/>
          <cell r="U8561"/>
          <cell r="V8561" t="str">
            <v/>
          </cell>
        </row>
        <row r="8562">
          <cell r="A8562"/>
          <cell r="B8562" t="str">
            <v/>
          </cell>
          <cell r="C8562"/>
          <cell r="D8562" t="str">
            <v/>
          </cell>
          <cell r="E8562" t="str">
            <v/>
          </cell>
          <cell r="F8562" t="str">
            <v/>
          </cell>
          <cell r="G8562" t="str">
            <v/>
          </cell>
          <cell r="H8562" t="str">
            <v/>
          </cell>
          <cell r="I8562"/>
          <cell r="J8562"/>
          <cell r="K8562"/>
          <cell r="L8562"/>
          <cell r="M8562" t="str">
            <v/>
          </cell>
          <cell r="N8562"/>
          <cell r="O8562"/>
          <cell r="P8562"/>
          <cell r="Q8562" t="str">
            <v/>
          </cell>
          <cell r="R8562"/>
          <cell r="S8562" t="str">
            <v/>
          </cell>
          <cell r="T8562"/>
          <cell r="U8562"/>
          <cell r="V8562" t="str">
            <v/>
          </cell>
        </row>
        <row r="8563">
          <cell r="A8563"/>
          <cell r="B8563" t="str">
            <v/>
          </cell>
          <cell r="C8563"/>
          <cell r="D8563" t="str">
            <v/>
          </cell>
          <cell r="E8563" t="str">
            <v/>
          </cell>
          <cell r="F8563" t="str">
            <v/>
          </cell>
          <cell r="G8563" t="str">
            <v/>
          </cell>
          <cell r="H8563" t="str">
            <v/>
          </cell>
          <cell r="I8563"/>
          <cell r="J8563"/>
          <cell r="K8563"/>
          <cell r="L8563"/>
          <cell r="M8563" t="str">
            <v/>
          </cell>
          <cell r="N8563"/>
          <cell r="O8563"/>
          <cell r="P8563"/>
          <cell r="Q8563" t="str">
            <v/>
          </cell>
          <cell r="R8563"/>
          <cell r="S8563" t="str">
            <v/>
          </cell>
          <cell r="T8563"/>
          <cell r="U8563"/>
          <cell r="V8563" t="str">
            <v/>
          </cell>
        </row>
        <row r="8564">
          <cell r="A8564"/>
          <cell r="B8564" t="str">
            <v/>
          </cell>
          <cell r="C8564"/>
          <cell r="D8564" t="str">
            <v/>
          </cell>
          <cell r="E8564" t="str">
            <v/>
          </cell>
          <cell r="F8564" t="str">
            <v/>
          </cell>
          <cell r="G8564" t="str">
            <v/>
          </cell>
          <cell r="H8564" t="str">
            <v/>
          </cell>
          <cell r="I8564"/>
          <cell r="J8564"/>
          <cell r="K8564"/>
          <cell r="L8564"/>
          <cell r="M8564" t="str">
            <v/>
          </cell>
          <cell r="N8564"/>
          <cell r="O8564"/>
          <cell r="P8564"/>
          <cell r="Q8564" t="str">
            <v/>
          </cell>
          <cell r="R8564"/>
          <cell r="S8564" t="str">
            <v/>
          </cell>
          <cell r="T8564"/>
          <cell r="U8564"/>
          <cell r="V8564" t="str">
            <v/>
          </cell>
        </row>
        <row r="8565">
          <cell r="A8565"/>
          <cell r="B8565" t="str">
            <v/>
          </cell>
          <cell r="C8565"/>
          <cell r="D8565" t="str">
            <v/>
          </cell>
          <cell r="E8565" t="str">
            <v/>
          </cell>
          <cell r="F8565" t="str">
            <v/>
          </cell>
          <cell r="G8565" t="str">
            <v/>
          </cell>
          <cell r="H8565" t="str">
            <v/>
          </cell>
          <cell r="I8565"/>
          <cell r="J8565"/>
          <cell r="K8565"/>
          <cell r="L8565"/>
          <cell r="M8565" t="str">
            <v/>
          </cell>
          <cell r="N8565"/>
          <cell r="O8565"/>
          <cell r="P8565"/>
          <cell r="Q8565" t="str">
            <v/>
          </cell>
          <cell r="R8565"/>
          <cell r="S8565" t="str">
            <v/>
          </cell>
          <cell r="T8565"/>
          <cell r="U8565"/>
          <cell r="V8565" t="str">
            <v/>
          </cell>
        </row>
        <row r="8566">
          <cell r="A8566"/>
          <cell r="B8566" t="str">
            <v/>
          </cell>
          <cell r="C8566"/>
          <cell r="D8566" t="str">
            <v/>
          </cell>
          <cell r="E8566" t="str">
            <v/>
          </cell>
          <cell r="F8566" t="str">
            <v/>
          </cell>
          <cell r="G8566" t="str">
            <v/>
          </cell>
          <cell r="H8566" t="str">
            <v/>
          </cell>
          <cell r="I8566"/>
          <cell r="J8566"/>
          <cell r="K8566"/>
          <cell r="L8566"/>
          <cell r="M8566" t="str">
            <v/>
          </cell>
          <cell r="N8566"/>
          <cell r="O8566"/>
          <cell r="P8566"/>
          <cell r="Q8566" t="str">
            <v/>
          </cell>
          <cell r="R8566"/>
          <cell r="S8566" t="str">
            <v/>
          </cell>
          <cell r="T8566"/>
          <cell r="U8566"/>
          <cell r="V8566" t="str">
            <v/>
          </cell>
        </row>
        <row r="8567">
          <cell r="A8567"/>
          <cell r="B8567" t="str">
            <v/>
          </cell>
          <cell r="C8567"/>
          <cell r="D8567" t="str">
            <v/>
          </cell>
          <cell r="E8567" t="str">
            <v/>
          </cell>
          <cell r="F8567" t="str">
            <v/>
          </cell>
          <cell r="G8567" t="str">
            <v/>
          </cell>
          <cell r="H8567" t="str">
            <v/>
          </cell>
          <cell r="I8567"/>
          <cell r="J8567"/>
          <cell r="K8567"/>
          <cell r="L8567"/>
          <cell r="M8567" t="str">
            <v/>
          </cell>
          <cell r="N8567"/>
          <cell r="O8567"/>
          <cell r="P8567"/>
          <cell r="Q8567" t="str">
            <v/>
          </cell>
          <cell r="R8567"/>
          <cell r="S8567" t="str">
            <v/>
          </cell>
          <cell r="T8567"/>
          <cell r="U8567"/>
          <cell r="V8567" t="str">
            <v/>
          </cell>
        </row>
        <row r="8568">
          <cell r="A8568"/>
          <cell r="B8568" t="str">
            <v/>
          </cell>
          <cell r="C8568"/>
          <cell r="D8568" t="str">
            <v/>
          </cell>
          <cell r="E8568" t="str">
            <v/>
          </cell>
          <cell r="F8568" t="str">
            <v/>
          </cell>
          <cell r="G8568" t="str">
            <v/>
          </cell>
          <cell r="H8568" t="str">
            <v/>
          </cell>
          <cell r="I8568"/>
          <cell r="J8568"/>
          <cell r="K8568"/>
          <cell r="L8568"/>
          <cell r="M8568" t="str">
            <v/>
          </cell>
          <cell r="N8568"/>
          <cell r="O8568"/>
          <cell r="P8568"/>
          <cell r="Q8568" t="str">
            <v/>
          </cell>
          <cell r="R8568"/>
          <cell r="S8568" t="str">
            <v/>
          </cell>
          <cell r="T8568"/>
          <cell r="U8568"/>
          <cell r="V8568" t="str">
            <v/>
          </cell>
        </row>
        <row r="8569">
          <cell r="A8569"/>
          <cell r="B8569" t="str">
            <v/>
          </cell>
          <cell r="C8569"/>
          <cell r="D8569" t="str">
            <v/>
          </cell>
          <cell r="E8569" t="str">
            <v/>
          </cell>
          <cell r="F8569" t="str">
            <v/>
          </cell>
          <cell r="G8569" t="str">
            <v/>
          </cell>
          <cell r="H8569" t="str">
            <v/>
          </cell>
          <cell r="I8569"/>
          <cell r="J8569"/>
          <cell r="K8569"/>
          <cell r="L8569"/>
          <cell r="M8569" t="str">
            <v/>
          </cell>
          <cell r="N8569"/>
          <cell r="O8569"/>
          <cell r="P8569"/>
          <cell r="Q8569" t="str">
            <v/>
          </cell>
          <cell r="R8569"/>
          <cell r="S8569" t="str">
            <v/>
          </cell>
          <cell r="T8569"/>
          <cell r="U8569"/>
          <cell r="V8569" t="str">
            <v/>
          </cell>
        </row>
        <row r="8570">
          <cell r="A8570"/>
          <cell r="B8570" t="str">
            <v/>
          </cell>
          <cell r="C8570"/>
          <cell r="D8570" t="str">
            <v/>
          </cell>
          <cell r="E8570" t="str">
            <v/>
          </cell>
          <cell r="F8570" t="str">
            <v/>
          </cell>
          <cell r="G8570" t="str">
            <v/>
          </cell>
          <cell r="H8570" t="str">
            <v/>
          </cell>
          <cell r="I8570"/>
          <cell r="J8570"/>
          <cell r="K8570"/>
          <cell r="L8570"/>
          <cell r="M8570" t="str">
            <v/>
          </cell>
          <cell r="N8570"/>
          <cell r="O8570"/>
          <cell r="P8570"/>
          <cell r="Q8570" t="str">
            <v/>
          </cell>
          <cell r="R8570"/>
          <cell r="S8570" t="str">
            <v/>
          </cell>
          <cell r="T8570"/>
          <cell r="U8570"/>
          <cell r="V8570" t="str">
            <v/>
          </cell>
        </row>
        <row r="8571">
          <cell r="A8571"/>
          <cell r="B8571" t="str">
            <v/>
          </cell>
          <cell r="C8571"/>
          <cell r="D8571" t="str">
            <v/>
          </cell>
          <cell r="E8571" t="str">
            <v/>
          </cell>
          <cell r="F8571" t="str">
            <v/>
          </cell>
          <cell r="G8571" t="str">
            <v/>
          </cell>
          <cell r="H8571" t="str">
            <v/>
          </cell>
          <cell r="I8571"/>
          <cell r="J8571"/>
          <cell r="K8571"/>
          <cell r="L8571"/>
          <cell r="M8571" t="str">
            <v/>
          </cell>
          <cell r="N8571"/>
          <cell r="O8571"/>
          <cell r="P8571"/>
          <cell r="Q8571" t="str">
            <v/>
          </cell>
          <cell r="R8571"/>
          <cell r="S8571" t="str">
            <v/>
          </cell>
          <cell r="T8571"/>
          <cell r="U8571"/>
          <cell r="V8571" t="str">
            <v/>
          </cell>
        </row>
        <row r="8572">
          <cell r="A8572"/>
          <cell r="B8572" t="str">
            <v/>
          </cell>
          <cell r="C8572"/>
          <cell r="D8572" t="str">
            <v/>
          </cell>
          <cell r="E8572" t="str">
            <v/>
          </cell>
          <cell r="F8572" t="str">
            <v/>
          </cell>
          <cell r="G8572" t="str">
            <v/>
          </cell>
          <cell r="H8572" t="str">
            <v/>
          </cell>
          <cell r="I8572"/>
          <cell r="J8572"/>
          <cell r="K8572"/>
          <cell r="L8572"/>
          <cell r="M8572" t="str">
            <v/>
          </cell>
          <cell r="N8572"/>
          <cell r="O8572"/>
          <cell r="P8572"/>
          <cell r="Q8572" t="str">
            <v/>
          </cell>
          <cell r="R8572"/>
          <cell r="S8572" t="str">
            <v/>
          </cell>
          <cell r="T8572"/>
          <cell r="U8572"/>
          <cell r="V8572" t="str">
            <v/>
          </cell>
        </row>
        <row r="8573">
          <cell r="A8573"/>
          <cell r="B8573" t="str">
            <v/>
          </cell>
          <cell r="C8573"/>
          <cell r="D8573" t="str">
            <v/>
          </cell>
          <cell r="E8573" t="str">
            <v/>
          </cell>
          <cell r="F8573" t="str">
            <v/>
          </cell>
          <cell r="G8573" t="str">
            <v/>
          </cell>
          <cell r="H8573" t="str">
            <v/>
          </cell>
          <cell r="I8573"/>
          <cell r="J8573"/>
          <cell r="K8573"/>
          <cell r="L8573"/>
          <cell r="M8573" t="str">
            <v/>
          </cell>
          <cell r="N8573"/>
          <cell r="O8573"/>
          <cell r="P8573"/>
          <cell r="Q8573" t="str">
            <v/>
          </cell>
          <cell r="R8573"/>
          <cell r="S8573" t="str">
            <v/>
          </cell>
          <cell r="T8573"/>
          <cell r="U8573"/>
          <cell r="V8573" t="str">
            <v/>
          </cell>
        </row>
        <row r="8574">
          <cell r="A8574"/>
          <cell r="B8574" t="str">
            <v/>
          </cell>
          <cell r="C8574"/>
          <cell r="D8574" t="str">
            <v/>
          </cell>
          <cell r="E8574" t="str">
            <v/>
          </cell>
          <cell r="F8574" t="str">
            <v/>
          </cell>
          <cell r="G8574" t="str">
            <v/>
          </cell>
          <cell r="H8574" t="str">
            <v/>
          </cell>
          <cell r="I8574"/>
          <cell r="J8574"/>
          <cell r="K8574"/>
          <cell r="L8574"/>
          <cell r="M8574" t="str">
            <v/>
          </cell>
          <cell r="N8574"/>
          <cell r="O8574"/>
          <cell r="P8574"/>
          <cell r="Q8574" t="str">
            <v/>
          </cell>
          <cell r="R8574"/>
          <cell r="S8574" t="str">
            <v/>
          </cell>
          <cell r="T8574"/>
          <cell r="U8574"/>
          <cell r="V8574" t="str">
            <v/>
          </cell>
        </row>
        <row r="8575">
          <cell r="A8575"/>
          <cell r="B8575" t="str">
            <v/>
          </cell>
          <cell r="C8575"/>
          <cell r="D8575" t="str">
            <v/>
          </cell>
          <cell r="E8575" t="str">
            <v/>
          </cell>
          <cell r="F8575" t="str">
            <v/>
          </cell>
          <cell r="G8575" t="str">
            <v/>
          </cell>
          <cell r="H8575" t="str">
            <v/>
          </cell>
          <cell r="I8575"/>
          <cell r="J8575"/>
          <cell r="K8575"/>
          <cell r="L8575"/>
          <cell r="M8575" t="str">
            <v/>
          </cell>
          <cell r="N8575"/>
          <cell r="O8575"/>
          <cell r="P8575"/>
          <cell r="Q8575" t="str">
            <v/>
          </cell>
          <cell r="R8575"/>
          <cell r="S8575" t="str">
            <v/>
          </cell>
          <cell r="T8575"/>
          <cell r="U8575"/>
          <cell r="V8575" t="str">
            <v/>
          </cell>
        </row>
        <row r="8576">
          <cell r="A8576"/>
          <cell r="B8576" t="str">
            <v/>
          </cell>
          <cell r="C8576"/>
          <cell r="D8576" t="str">
            <v/>
          </cell>
          <cell r="E8576" t="str">
            <v/>
          </cell>
          <cell r="F8576" t="str">
            <v/>
          </cell>
          <cell r="G8576" t="str">
            <v/>
          </cell>
          <cell r="H8576" t="str">
            <v/>
          </cell>
          <cell r="I8576"/>
          <cell r="J8576"/>
          <cell r="K8576"/>
          <cell r="L8576"/>
          <cell r="M8576" t="str">
            <v/>
          </cell>
          <cell r="N8576"/>
          <cell r="O8576"/>
          <cell r="P8576"/>
          <cell r="Q8576" t="str">
            <v/>
          </cell>
          <cell r="R8576"/>
          <cell r="S8576" t="str">
            <v/>
          </cell>
          <cell r="T8576"/>
          <cell r="U8576"/>
          <cell r="V8576" t="str">
            <v/>
          </cell>
        </row>
        <row r="8577">
          <cell r="A8577"/>
          <cell r="B8577" t="str">
            <v/>
          </cell>
          <cell r="C8577"/>
          <cell r="D8577" t="str">
            <v/>
          </cell>
          <cell r="E8577" t="str">
            <v/>
          </cell>
          <cell r="F8577" t="str">
            <v/>
          </cell>
          <cell r="G8577" t="str">
            <v/>
          </cell>
          <cell r="H8577" t="str">
            <v/>
          </cell>
          <cell r="I8577"/>
          <cell r="J8577"/>
          <cell r="K8577"/>
          <cell r="L8577"/>
          <cell r="M8577" t="str">
            <v/>
          </cell>
          <cell r="N8577"/>
          <cell r="O8577"/>
          <cell r="P8577"/>
          <cell r="Q8577" t="str">
            <v/>
          </cell>
          <cell r="R8577"/>
          <cell r="S8577" t="str">
            <v/>
          </cell>
          <cell r="T8577"/>
          <cell r="U8577"/>
          <cell r="V8577" t="str">
            <v/>
          </cell>
        </row>
        <row r="8578">
          <cell r="A8578"/>
          <cell r="B8578" t="str">
            <v/>
          </cell>
          <cell r="C8578"/>
          <cell r="D8578" t="str">
            <v/>
          </cell>
          <cell r="E8578" t="str">
            <v/>
          </cell>
          <cell r="F8578" t="str">
            <v/>
          </cell>
          <cell r="G8578" t="str">
            <v/>
          </cell>
          <cell r="H8578" t="str">
            <v/>
          </cell>
          <cell r="I8578"/>
          <cell r="J8578"/>
          <cell r="K8578"/>
          <cell r="L8578"/>
          <cell r="M8578" t="str">
            <v/>
          </cell>
          <cell r="N8578"/>
          <cell r="O8578"/>
          <cell r="P8578"/>
          <cell r="Q8578" t="str">
            <v/>
          </cell>
          <cell r="R8578"/>
          <cell r="S8578" t="str">
            <v/>
          </cell>
          <cell r="T8578"/>
          <cell r="U8578"/>
          <cell r="V8578" t="str">
            <v/>
          </cell>
        </row>
        <row r="8579">
          <cell r="A8579"/>
          <cell r="B8579" t="str">
            <v/>
          </cell>
          <cell r="C8579"/>
          <cell r="D8579" t="str">
            <v/>
          </cell>
          <cell r="E8579" t="str">
            <v/>
          </cell>
          <cell r="F8579" t="str">
            <v/>
          </cell>
          <cell r="G8579" t="str">
            <v/>
          </cell>
          <cell r="H8579" t="str">
            <v/>
          </cell>
          <cell r="I8579"/>
          <cell r="J8579"/>
          <cell r="K8579"/>
          <cell r="L8579"/>
          <cell r="M8579" t="str">
            <v/>
          </cell>
          <cell r="N8579"/>
          <cell r="O8579"/>
          <cell r="P8579"/>
          <cell r="Q8579" t="str">
            <v/>
          </cell>
          <cell r="R8579"/>
          <cell r="S8579" t="str">
            <v/>
          </cell>
          <cell r="T8579"/>
          <cell r="U8579"/>
          <cell r="V8579" t="str">
            <v/>
          </cell>
        </row>
        <row r="8580">
          <cell r="A8580"/>
          <cell r="B8580" t="str">
            <v/>
          </cell>
          <cell r="C8580"/>
          <cell r="D8580" t="str">
            <v/>
          </cell>
          <cell r="E8580" t="str">
            <v/>
          </cell>
          <cell r="F8580" t="str">
            <v/>
          </cell>
          <cell r="G8580" t="str">
            <v/>
          </cell>
          <cell r="H8580" t="str">
            <v/>
          </cell>
          <cell r="I8580"/>
          <cell r="J8580"/>
          <cell r="K8580"/>
          <cell r="L8580"/>
          <cell r="M8580" t="str">
            <v/>
          </cell>
          <cell r="N8580"/>
          <cell r="O8580"/>
          <cell r="P8580"/>
          <cell r="Q8580" t="str">
            <v/>
          </cell>
          <cell r="R8580"/>
          <cell r="S8580" t="str">
            <v/>
          </cell>
          <cell r="T8580"/>
          <cell r="U8580"/>
          <cell r="V8580" t="str">
            <v/>
          </cell>
        </row>
        <row r="8581">
          <cell r="A8581"/>
          <cell r="B8581" t="str">
            <v/>
          </cell>
          <cell r="C8581"/>
          <cell r="D8581" t="str">
            <v/>
          </cell>
          <cell r="E8581" t="str">
            <v/>
          </cell>
          <cell r="F8581" t="str">
            <v/>
          </cell>
          <cell r="G8581" t="str">
            <v/>
          </cell>
          <cell r="H8581" t="str">
            <v/>
          </cell>
          <cell r="I8581"/>
          <cell r="J8581"/>
          <cell r="K8581"/>
          <cell r="L8581"/>
          <cell r="M8581" t="str">
            <v/>
          </cell>
          <cell r="N8581"/>
          <cell r="O8581"/>
          <cell r="P8581"/>
          <cell r="Q8581" t="str">
            <v/>
          </cell>
          <cell r="R8581"/>
          <cell r="S8581" t="str">
            <v/>
          </cell>
          <cell r="T8581"/>
          <cell r="U8581"/>
          <cell r="V8581" t="str">
            <v/>
          </cell>
        </row>
        <row r="8582">
          <cell r="A8582"/>
          <cell r="B8582" t="str">
            <v/>
          </cell>
          <cell r="C8582"/>
          <cell r="D8582" t="str">
            <v/>
          </cell>
          <cell r="E8582" t="str">
            <v/>
          </cell>
          <cell r="F8582" t="str">
            <v/>
          </cell>
          <cell r="G8582" t="str">
            <v/>
          </cell>
          <cell r="H8582" t="str">
            <v/>
          </cell>
          <cell r="I8582"/>
          <cell r="J8582"/>
          <cell r="K8582"/>
          <cell r="L8582"/>
          <cell r="M8582" t="str">
            <v/>
          </cell>
          <cell r="N8582"/>
          <cell r="O8582"/>
          <cell r="P8582"/>
          <cell r="Q8582" t="str">
            <v/>
          </cell>
          <cell r="R8582"/>
          <cell r="S8582" t="str">
            <v/>
          </cell>
          <cell r="T8582"/>
          <cell r="U8582"/>
          <cell r="V8582" t="str">
            <v/>
          </cell>
        </row>
        <row r="8583">
          <cell r="A8583"/>
          <cell r="B8583" t="str">
            <v/>
          </cell>
          <cell r="C8583"/>
          <cell r="D8583" t="str">
            <v/>
          </cell>
          <cell r="E8583" t="str">
            <v/>
          </cell>
          <cell r="F8583" t="str">
            <v/>
          </cell>
          <cell r="G8583" t="str">
            <v/>
          </cell>
          <cell r="H8583" t="str">
            <v/>
          </cell>
          <cell r="I8583"/>
          <cell r="J8583"/>
          <cell r="K8583"/>
          <cell r="L8583"/>
          <cell r="M8583" t="str">
            <v/>
          </cell>
          <cell r="N8583"/>
          <cell r="O8583"/>
          <cell r="P8583"/>
          <cell r="Q8583" t="str">
            <v/>
          </cell>
          <cell r="R8583"/>
          <cell r="S8583" t="str">
            <v/>
          </cell>
          <cell r="T8583"/>
          <cell r="U8583"/>
          <cell r="V8583" t="str">
            <v/>
          </cell>
        </row>
        <row r="8584">
          <cell r="A8584"/>
          <cell r="B8584" t="str">
            <v/>
          </cell>
          <cell r="C8584"/>
          <cell r="D8584" t="str">
            <v/>
          </cell>
          <cell r="E8584" t="str">
            <v/>
          </cell>
          <cell r="F8584" t="str">
            <v/>
          </cell>
          <cell r="G8584" t="str">
            <v/>
          </cell>
          <cell r="H8584" t="str">
            <v/>
          </cell>
          <cell r="I8584"/>
          <cell r="J8584"/>
          <cell r="K8584"/>
          <cell r="L8584"/>
          <cell r="M8584" t="str">
            <v/>
          </cell>
          <cell r="N8584"/>
          <cell r="O8584"/>
          <cell r="P8584"/>
          <cell r="Q8584" t="str">
            <v/>
          </cell>
          <cell r="R8584"/>
          <cell r="S8584" t="str">
            <v/>
          </cell>
          <cell r="T8584"/>
          <cell r="U8584"/>
          <cell r="V8584" t="str">
            <v/>
          </cell>
        </row>
        <row r="8585">
          <cell r="A8585"/>
          <cell r="B8585" t="str">
            <v/>
          </cell>
          <cell r="C8585"/>
          <cell r="D8585" t="str">
            <v/>
          </cell>
          <cell r="E8585" t="str">
            <v/>
          </cell>
          <cell r="F8585" t="str">
            <v/>
          </cell>
          <cell r="G8585" t="str">
            <v/>
          </cell>
          <cell r="H8585" t="str">
            <v/>
          </cell>
          <cell r="I8585"/>
          <cell r="J8585"/>
          <cell r="K8585"/>
          <cell r="L8585"/>
          <cell r="M8585" t="str">
            <v/>
          </cell>
          <cell r="N8585"/>
          <cell r="O8585"/>
          <cell r="P8585"/>
          <cell r="Q8585" t="str">
            <v/>
          </cell>
          <cell r="R8585"/>
          <cell r="S8585" t="str">
            <v/>
          </cell>
          <cell r="T8585"/>
          <cell r="U8585"/>
          <cell r="V8585" t="str">
            <v/>
          </cell>
        </row>
        <row r="8586">
          <cell r="A8586"/>
          <cell r="B8586" t="str">
            <v/>
          </cell>
          <cell r="C8586"/>
          <cell r="D8586" t="str">
            <v/>
          </cell>
          <cell r="E8586" t="str">
            <v/>
          </cell>
          <cell r="F8586" t="str">
            <v/>
          </cell>
          <cell r="G8586" t="str">
            <v/>
          </cell>
          <cell r="H8586" t="str">
            <v/>
          </cell>
          <cell r="I8586"/>
          <cell r="J8586"/>
          <cell r="K8586"/>
          <cell r="L8586"/>
          <cell r="M8586" t="str">
            <v/>
          </cell>
          <cell r="N8586"/>
          <cell r="O8586"/>
          <cell r="P8586"/>
          <cell r="Q8586" t="str">
            <v/>
          </cell>
          <cell r="R8586"/>
          <cell r="S8586" t="str">
            <v/>
          </cell>
          <cell r="T8586"/>
          <cell r="U8586"/>
          <cell r="V8586" t="str">
            <v/>
          </cell>
        </row>
        <row r="8587">
          <cell r="A8587"/>
          <cell r="B8587" t="str">
            <v/>
          </cell>
          <cell r="C8587"/>
          <cell r="D8587" t="str">
            <v/>
          </cell>
          <cell r="E8587" t="str">
            <v/>
          </cell>
          <cell r="F8587" t="str">
            <v/>
          </cell>
          <cell r="G8587" t="str">
            <v/>
          </cell>
          <cell r="H8587" t="str">
            <v/>
          </cell>
          <cell r="I8587"/>
          <cell r="J8587"/>
          <cell r="K8587"/>
          <cell r="L8587"/>
          <cell r="M8587" t="str">
            <v/>
          </cell>
          <cell r="N8587"/>
          <cell r="O8587"/>
          <cell r="P8587"/>
          <cell r="Q8587" t="str">
            <v/>
          </cell>
          <cell r="R8587"/>
          <cell r="S8587" t="str">
            <v/>
          </cell>
          <cell r="T8587"/>
          <cell r="U8587"/>
          <cell r="V8587" t="str">
            <v/>
          </cell>
        </row>
        <row r="8588">
          <cell r="A8588"/>
          <cell r="B8588" t="str">
            <v/>
          </cell>
          <cell r="C8588"/>
          <cell r="D8588" t="str">
            <v/>
          </cell>
          <cell r="E8588" t="str">
            <v/>
          </cell>
          <cell r="F8588" t="str">
            <v/>
          </cell>
          <cell r="G8588" t="str">
            <v/>
          </cell>
          <cell r="H8588" t="str">
            <v/>
          </cell>
          <cell r="I8588"/>
          <cell r="J8588"/>
          <cell r="K8588"/>
          <cell r="L8588"/>
          <cell r="M8588" t="str">
            <v/>
          </cell>
          <cell r="N8588"/>
          <cell r="O8588"/>
          <cell r="P8588"/>
          <cell r="Q8588" t="str">
            <v/>
          </cell>
          <cell r="R8588"/>
          <cell r="S8588" t="str">
            <v/>
          </cell>
          <cell r="T8588"/>
          <cell r="U8588"/>
          <cell r="V8588" t="str">
            <v/>
          </cell>
        </row>
        <row r="8589">
          <cell r="A8589"/>
          <cell r="B8589" t="str">
            <v/>
          </cell>
          <cell r="C8589"/>
          <cell r="D8589" t="str">
            <v/>
          </cell>
          <cell r="E8589" t="str">
            <v/>
          </cell>
          <cell r="F8589" t="str">
            <v/>
          </cell>
          <cell r="G8589" t="str">
            <v/>
          </cell>
          <cell r="H8589" t="str">
            <v/>
          </cell>
          <cell r="I8589"/>
          <cell r="J8589"/>
          <cell r="K8589"/>
          <cell r="L8589"/>
          <cell r="M8589" t="str">
            <v/>
          </cell>
          <cell r="N8589"/>
          <cell r="O8589"/>
          <cell r="P8589"/>
          <cell r="Q8589" t="str">
            <v/>
          </cell>
          <cell r="R8589"/>
          <cell r="S8589" t="str">
            <v/>
          </cell>
          <cell r="T8589"/>
          <cell r="U8589"/>
          <cell r="V8589" t="str">
            <v/>
          </cell>
        </row>
        <row r="8590">
          <cell r="A8590"/>
          <cell r="B8590" t="str">
            <v/>
          </cell>
          <cell r="C8590"/>
          <cell r="D8590" t="str">
            <v/>
          </cell>
          <cell r="E8590" t="str">
            <v/>
          </cell>
          <cell r="F8590" t="str">
            <v/>
          </cell>
          <cell r="G8590" t="str">
            <v/>
          </cell>
          <cell r="H8590" t="str">
            <v/>
          </cell>
          <cell r="I8590"/>
          <cell r="J8590"/>
          <cell r="K8590"/>
          <cell r="L8590"/>
          <cell r="M8590" t="str">
            <v/>
          </cell>
          <cell r="N8590"/>
          <cell r="O8590"/>
          <cell r="P8590"/>
          <cell r="Q8590" t="str">
            <v/>
          </cell>
          <cell r="R8590"/>
          <cell r="S8590" t="str">
            <v/>
          </cell>
          <cell r="T8590"/>
          <cell r="U8590"/>
          <cell r="V8590" t="str">
            <v/>
          </cell>
        </row>
        <row r="8591">
          <cell r="A8591"/>
          <cell r="B8591" t="str">
            <v/>
          </cell>
          <cell r="C8591"/>
          <cell r="D8591" t="str">
            <v/>
          </cell>
          <cell r="E8591" t="str">
            <v/>
          </cell>
          <cell r="F8591" t="str">
            <v/>
          </cell>
          <cell r="G8591" t="str">
            <v/>
          </cell>
          <cell r="H8591" t="str">
            <v/>
          </cell>
          <cell r="I8591"/>
          <cell r="J8591"/>
          <cell r="K8591"/>
          <cell r="L8591"/>
          <cell r="M8591" t="str">
            <v/>
          </cell>
          <cell r="N8591"/>
          <cell r="O8591"/>
          <cell r="P8591"/>
          <cell r="Q8591" t="str">
            <v/>
          </cell>
          <cell r="R8591"/>
          <cell r="S8591" t="str">
            <v/>
          </cell>
          <cell r="T8591"/>
          <cell r="U8591"/>
          <cell r="V8591" t="str">
            <v/>
          </cell>
        </row>
        <row r="8592">
          <cell r="A8592"/>
          <cell r="B8592" t="str">
            <v/>
          </cell>
          <cell r="C8592"/>
          <cell r="D8592" t="str">
            <v/>
          </cell>
          <cell r="E8592" t="str">
            <v/>
          </cell>
          <cell r="F8592" t="str">
            <v/>
          </cell>
          <cell r="G8592" t="str">
            <v/>
          </cell>
          <cell r="H8592" t="str">
            <v/>
          </cell>
          <cell r="I8592"/>
          <cell r="J8592"/>
          <cell r="K8592"/>
          <cell r="L8592"/>
          <cell r="M8592" t="str">
            <v/>
          </cell>
          <cell r="N8592"/>
          <cell r="O8592"/>
          <cell r="P8592"/>
          <cell r="Q8592" t="str">
            <v/>
          </cell>
          <cell r="R8592"/>
          <cell r="S8592" t="str">
            <v/>
          </cell>
          <cell r="T8592"/>
          <cell r="U8592"/>
          <cell r="V8592" t="str">
            <v/>
          </cell>
        </row>
        <row r="8593">
          <cell r="A8593"/>
          <cell r="B8593" t="str">
            <v/>
          </cell>
          <cell r="C8593"/>
          <cell r="D8593" t="str">
            <v/>
          </cell>
          <cell r="E8593" t="str">
            <v/>
          </cell>
          <cell r="F8593" t="str">
            <v/>
          </cell>
          <cell r="G8593" t="str">
            <v/>
          </cell>
          <cell r="H8593" t="str">
            <v/>
          </cell>
          <cell r="I8593"/>
          <cell r="J8593"/>
          <cell r="K8593"/>
          <cell r="L8593"/>
          <cell r="M8593" t="str">
            <v/>
          </cell>
          <cell r="N8593"/>
          <cell r="O8593"/>
          <cell r="P8593"/>
          <cell r="Q8593" t="str">
            <v/>
          </cell>
          <cell r="R8593"/>
          <cell r="S8593" t="str">
            <v/>
          </cell>
          <cell r="T8593"/>
          <cell r="U8593"/>
          <cell r="V8593" t="str">
            <v/>
          </cell>
        </row>
        <row r="8594">
          <cell r="A8594"/>
          <cell r="B8594" t="str">
            <v/>
          </cell>
          <cell r="C8594"/>
          <cell r="D8594" t="str">
            <v/>
          </cell>
          <cell r="E8594" t="str">
            <v/>
          </cell>
          <cell r="F8594" t="str">
            <v/>
          </cell>
          <cell r="G8594" t="str">
            <v/>
          </cell>
          <cell r="H8594" t="str">
            <v/>
          </cell>
          <cell r="I8594"/>
          <cell r="J8594"/>
          <cell r="K8594"/>
          <cell r="L8594"/>
          <cell r="M8594" t="str">
            <v/>
          </cell>
          <cell r="N8594"/>
          <cell r="O8594"/>
          <cell r="P8594"/>
          <cell r="Q8594" t="str">
            <v/>
          </cell>
          <cell r="R8594"/>
          <cell r="S8594" t="str">
            <v/>
          </cell>
          <cell r="T8594"/>
          <cell r="U8594"/>
          <cell r="V8594" t="str">
            <v/>
          </cell>
        </row>
        <row r="8595">
          <cell r="A8595"/>
          <cell r="B8595" t="str">
            <v/>
          </cell>
          <cell r="C8595"/>
          <cell r="D8595" t="str">
            <v/>
          </cell>
          <cell r="E8595" t="str">
            <v/>
          </cell>
          <cell r="F8595" t="str">
            <v/>
          </cell>
          <cell r="G8595" t="str">
            <v/>
          </cell>
          <cell r="H8595" t="str">
            <v/>
          </cell>
          <cell r="I8595"/>
          <cell r="J8595"/>
          <cell r="K8595"/>
          <cell r="L8595"/>
          <cell r="M8595" t="str">
            <v/>
          </cell>
          <cell r="N8595"/>
          <cell r="O8595"/>
          <cell r="P8595"/>
          <cell r="Q8595" t="str">
            <v/>
          </cell>
          <cell r="R8595"/>
          <cell r="S8595" t="str">
            <v/>
          </cell>
          <cell r="T8595"/>
          <cell r="U8595"/>
          <cell r="V8595" t="str">
            <v/>
          </cell>
        </row>
        <row r="8596">
          <cell r="A8596"/>
          <cell r="B8596" t="str">
            <v/>
          </cell>
          <cell r="C8596"/>
          <cell r="D8596" t="str">
            <v/>
          </cell>
          <cell r="E8596" t="str">
            <v/>
          </cell>
          <cell r="F8596" t="str">
            <v/>
          </cell>
          <cell r="G8596" t="str">
            <v/>
          </cell>
          <cell r="H8596" t="str">
            <v/>
          </cell>
          <cell r="I8596"/>
          <cell r="J8596"/>
          <cell r="K8596"/>
          <cell r="L8596"/>
          <cell r="M8596" t="str">
            <v/>
          </cell>
          <cell r="N8596"/>
          <cell r="O8596"/>
          <cell r="P8596"/>
          <cell r="Q8596" t="str">
            <v/>
          </cell>
          <cell r="R8596"/>
          <cell r="S8596" t="str">
            <v/>
          </cell>
          <cell r="T8596"/>
          <cell r="U8596"/>
          <cell r="V8596" t="str">
            <v/>
          </cell>
        </row>
        <row r="8597">
          <cell r="A8597"/>
          <cell r="B8597" t="str">
            <v/>
          </cell>
          <cell r="C8597"/>
          <cell r="D8597" t="str">
            <v/>
          </cell>
          <cell r="E8597" t="str">
            <v/>
          </cell>
          <cell r="F8597" t="str">
            <v/>
          </cell>
          <cell r="G8597" t="str">
            <v/>
          </cell>
          <cell r="H8597" t="str">
            <v/>
          </cell>
          <cell r="I8597"/>
          <cell r="J8597"/>
          <cell r="K8597"/>
          <cell r="L8597"/>
          <cell r="M8597" t="str">
            <v/>
          </cell>
          <cell r="N8597"/>
          <cell r="O8597"/>
          <cell r="P8597"/>
          <cell r="Q8597" t="str">
            <v/>
          </cell>
          <cell r="R8597"/>
          <cell r="S8597" t="str">
            <v/>
          </cell>
          <cell r="T8597"/>
          <cell r="U8597"/>
          <cell r="V8597" t="str">
            <v/>
          </cell>
        </row>
        <row r="8598">
          <cell r="A8598"/>
          <cell r="B8598" t="str">
            <v/>
          </cell>
          <cell r="C8598"/>
          <cell r="D8598" t="str">
            <v/>
          </cell>
          <cell r="E8598" t="str">
            <v/>
          </cell>
          <cell r="F8598" t="str">
            <v/>
          </cell>
          <cell r="G8598" t="str">
            <v/>
          </cell>
          <cell r="H8598" t="str">
            <v/>
          </cell>
          <cell r="I8598"/>
          <cell r="J8598"/>
          <cell r="K8598"/>
          <cell r="L8598"/>
          <cell r="M8598" t="str">
            <v/>
          </cell>
          <cell r="N8598"/>
          <cell r="O8598"/>
          <cell r="P8598"/>
          <cell r="Q8598" t="str">
            <v/>
          </cell>
          <cell r="R8598"/>
          <cell r="S8598" t="str">
            <v/>
          </cell>
          <cell r="T8598"/>
          <cell r="U8598"/>
          <cell r="V8598" t="str">
            <v/>
          </cell>
        </row>
        <row r="8599">
          <cell r="A8599"/>
          <cell r="B8599" t="str">
            <v/>
          </cell>
          <cell r="C8599"/>
          <cell r="D8599" t="str">
            <v/>
          </cell>
          <cell r="E8599" t="str">
            <v/>
          </cell>
          <cell r="F8599" t="str">
            <v/>
          </cell>
          <cell r="G8599" t="str">
            <v/>
          </cell>
          <cell r="H8599" t="str">
            <v/>
          </cell>
          <cell r="I8599"/>
          <cell r="J8599"/>
          <cell r="K8599"/>
          <cell r="L8599"/>
          <cell r="M8599" t="str">
            <v/>
          </cell>
          <cell r="N8599"/>
          <cell r="O8599"/>
          <cell r="P8599"/>
          <cell r="Q8599" t="str">
            <v/>
          </cell>
          <cell r="R8599"/>
          <cell r="S8599" t="str">
            <v/>
          </cell>
          <cell r="T8599"/>
          <cell r="U8599"/>
          <cell r="V8599" t="str">
            <v/>
          </cell>
        </row>
        <row r="8600">
          <cell r="A8600"/>
          <cell r="B8600" t="str">
            <v/>
          </cell>
          <cell r="C8600"/>
          <cell r="D8600" t="str">
            <v/>
          </cell>
          <cell r="E8600" t="str">
            <v/>
          </cell>
          <cell r="F8600" t="str">
            <v/>
          </cell>
          <cell r="G8600" t="str">
            <v/>
          </cell>
          <cell r="H8600" t="str">
            <v/>
          </cell>
          <cell r="I8600"/>
          <cell r="J8600"/>
          <cell r="K8600"/>
          <cell r="L8600"/>
          <cell r="M8600" t="str">
            <v/>
          </cell>
          <cell r="N8600"/>
          <cell r="O8600"/>
          <cell r="P8600"/>
          <cell r="Q8600" t="str">
            <v/>
          </cell>
          <cell r="R8600"/>
          <cell r="S8600" t="str">
            <v/>
          </cell>
          <cell r="T8600"/>
          <cell r="U8600"/>
          <cell r="V8600" t="str">
            <v/>
          </cell>
        </row>
        <row r="8601">
          <cell r="A8601"/>
          <cell r="B8601" t="str">
            <v/>
          </cell>
          <cell r="C8601"/>
          <cell r="D8601" t="str">
            <v/>
          </cell>
          <cell r="E8601" t="str">
            <v/>
          </cell>
          <cell r="F8601" t="str">
            <v/>
          </cell>
          <cell r="G8601" t="str">
            <v/>
          </cell>
          <cell r="H8601" t="str">
            <v/>
          </cell>
          <cell r="I8601"/>
          <cell r="J8601"/>
          <cell r="K8601"/>
          <cell r="L8601"/>
          <cell r="M8601" t="str">
            <v/>
          </cell>
          <cell r="N8601"/>
          <cell r="O8601"/>
          <cell r="P8601"/>
          <cell r="Q8601" t="str">
            <v/>
          </cell>
          <cell r="R8601"/>
          <cell r="S8601" t="str">
            <v/>
          </cell>
          <cell r="T8601"/>
          <cell r="U8601"/>
          <cell r="V8601" t="str">
            <v/>
          </cell>
        </row>
        <row r="8602">
          <cell r="A8602"/>
          <cell r="B8602" t="str">
            <v/>
          </cell>
          <cell r="C8602"/>
          <cell r="D8602" t="str">
            <v/>
          </cell>
          <cell r="E8602" t="str">
            <v/>
          </cell>
          <cell r="F8602" t="str">
            <v/>
          </cell>
          <cell r="G8602" t="str">
            <v/>
          </cell>
          <cell r="H8602" t="str">
            <v/>
          </cell>
          <cell r="I8602"/>
          <cell r="J8602"/>
          <cell r="K8602"/>
          <cell r="L8602"/>
          <cell r="M8602" t="str">
            <v/>
          </cell>
          <cell r="N8602"/>
          <cell r="O8602"/>
          <cell r="P8602"/>
          <cell r="Q8602" t="str">
            <v/>
          </cell>
          <cell r="R8602"/>
          <cell r="S8602" t="str">
            <v/>
          </cell>
          <cell r="T8602"/>
          <cell r="U8602"/>
          <cell r="V8602" t="str">
            <v/>
          </cell>
        </row>
        <row r="8603">
          <cell r="A8603"/>
          <cell r="B8603" t="str">
            <v/>
          </cell>
          <cell r="C8603"/>
          <cell r="D8603" t="str">
            <v/>
          </cell>
          <cell r="E8603" t="str">
            <v/>
          </cell>
          <cell r="F8603" t="str">
            <v/>
          </cell>
          <cell r="G8603" t="str">
            <v/>
          </cell>
          <cell r="H8603" t="str">
            <v/>
          </cell>
          <cell r="I8603"/>
          <cell r="J8603"/>
          <cell r="K8603"/>
          <cell r="L8603"/>
          <cell r="M8603" t="str">
            <v/>
          </cell>
          <cell r="N8603"/>
          <cell r="O8603"/>
          <cell r="P8603"/>
          <cell r="Q8603" t="str">
            <v/>
          </cell>
          <cell r="R8603"/>
          <cell r="S8603" t="str">
            <v/>
          </cell>
          <cell r="T8603"/>
          <cell r="U8603"/>
          <cell r="V8603" t="str">
            <v/>
          </cell>
        </row>
        <row r="8604">
          <cell r="A8604"/>
          <cell r="B8604" t="str">
            <v/>
          </cell>
          <cell r="C8604"/>
          <cell r="D8604" t="str">
            <v/>
          </cell>
          <cell r="E8604" t="str">
            <v/>
          </cell>
          <cell r="F8604" t="str">
            <v/>
          </cell>
          <cell r="G8604" t="str">
            <v/>
          </cell>
          <cell r="H8604" t="str">
            <v/>
          </cell>
          <cell r="I8604"/>
          <cell r="J8604"/>
          <cell r="K8604"/>
          <cell r="L8604"/>
          <cell r="M8604" t="str">
            <v/>
          </cell>
          <cell r="N8604"/>
          <cell r="O8604"/>
          <cell r="P8604"/>
          <cell r="Q8604" t="str">
            <v/>
          </cell>
          <cell r="R8604"/>
          <cell r="S8604" t="str">
            <v/>
          </cell>
          <cell r="T8604"/>
          <cell r="U8604"/>
          <cell r="V8604" t="str">
            <v/>
          </cell>
        </row>
        <row r="8605">
          <cell r="A8605"/>
          <cell r="B8605" t="str">
            <v/>
          </cell>
          <cell r="C8605"/>
          <cell r="D8605" t="str">
            <v/>
          </cell>
          <cell r="E8605" t="str">
            <v/>
          </cell>
          <cell r="F8605" t="str">
            <v/>
          </cell>
          <cell r="G8605" t="str">
            <v/>
          </cell>
          <cell r="H8605" t="str">
            <v/>
          </cell>
          <cell r="I8605"/>
          <cell r="J8605"/>
          <cell r="K8605"/>
          <cell r="L8605"/>
          <cell r="M8605" t="str">
            <v/>
          </cell>
          <cell r="N8605"/>
          <cell r="O8605"/>
          <cell r="P8605"/>
          <cell r="Q8605" t="str">
            <v/>
          </cell>
          <cell r="R8605"/>
          <cell r="S8605" t="str">
            <v/>
          </cell>
          <cell r="T8605"/>
          <cell r="U8605"/>
          <cell r="V8605" t="str">
            <v/>
          </cell>
        </row>
        <row r="8606">
          <cell r="A8606"/>
          <cell r="B8606" t="str">
            <v/>
          </cell>
          <cell r="C8606"/>
          <cell r="D8606" t="str">
            <v/>
          </cell>
          <cell r="E8606" t="str">
            <v/>
          </cell>
          <cell r="F8606" t="str">
            <v/>
          </cell>
          <cell r="G8606" t="str">
            <v/>
          </cell>
          <cell r="H8606" t="str">
            <v/>
          </cell>
          <cell r="I8606"/>
          <cell r="J8606"/>
          <cell r="K8606"/>
          <cell r="L8606"/>
          <cell r="M8606" t="str">
            <v/>
          </cell>
          <cell r="N8606"/>
          <cell r="O8606"/>
          <cell r="P8606"/>
          <cell r="Q8606" t="str">
            <v/>
          </cell>
          <cell r="R8606"/>
          <cell r="S8606" t="str">
            <v/>
          </cell>
          <cell r="T8606"/>
          <cell r="U8606"/>
          <cell r="V8606" t="str">
            <v/>
          </cell>
        </row>
        <row r="8607">
          <cell r="A8607"/>
          <cell r="B8607" t="str">
            <v/>
          </cell>
          <cell r="C8607"/>
          <cell r="D8607" t="str">
            <v/>
          </cell>
          <cell r="E8607" t="str">
            <v/>
          </cell>
          <cell r="F8607" t="str">
            <v/>
          </cell>
          <cell r="G8607" t="str">
            <v/>
          </cell>
          <cell r="H8607" t="str">
            <v/>
          </cell>
          <cell r="I8607"/>
          <cell r="J8607"/>
          <cell r="K8607"/>
          <cell r="L8607"/>
          <cell r="M8607" t="str">
            <v/>
          </cell>
          <cell r="N8607"/>
          <cell r="O8607"/>
          <cell r="P8607"/>
          <cell r="Q8607" t="str">
            <v/>
          </cell>
          <cell r="R8607"/>
          <cell r="S8607" t="str">
            <v/>
          </cell>
          <cell r="T8607"/>
          <cell r="U8607"/>
          <cell r="V8607" t="str">
            <v/>
          </cell>
        </row>
        <row r="8608">
          <cell r="A8608"/>
          <cell r="B8608" t="str">
            <v/>
          </cell>
          <cell r="C8608"/>
          <cell r="D8608" t="str">
            <v/>
          </cell>
          <cell r="E8608" t="str">
            <v/>
          </cell>
          <cell r="F8608" t="str">
            <v/>
          </cell>
          <cell r="G8608" t="str">
            <v/>
          </cell>
          <cell r="H8608" t="str">
            <v/>
          </cell>
          <cell r="I8608"/>
          <cell r="J8608"/>
          <cell r="K8608"/>
          <cell r="L8608"/>
          <cell r="M8608" t="str">
            <v/>
          </cell>
          <cell r="N8608"/>
          <cell r="O8608"/>
          <cell r="P8608"/>
          <cell r="Q8608" t="str">
            <v/>
          </cell>
          <cell r="R8608"/>
          <cell r="S8608" t="str">
            <v/>
          </cell>
          <cell r="T8608"/>
          <cell r="U8608"/>
          <cell r="V8608" t="str">
            <v/>
          </cell>
        </row>
        <row r="8609">
          <cell r="A8609"/>
          <cell r="B8609" t="str">
            <v/>
          </cell>
          <cell r="C8609"/>
          <cell r="D8609" t="str">
            <v/>
          </cell>
          <cell r="E8609" t="str">
            <v/>
          </cell>
          <cell r="F8609" t="str">
            <v/>
          </cell>
          <cell r="G8609" t="str">
            <v/>
          </cell>
          <cell r="H8609" t="str">
            <v/>
          </cell>
          <cell r="I8609"/>
          <cell r="J8609"/>
          <cell r="K8609"/>
          <cell r="L8609"/>
          <cell r="M8609" t="str">
            <v/>
          </cell>
          <cell r="N8609"/>
          <cell r="O8609"/>
          <cell r="P8609"/>
          <cell r="Q8609" t="str">
            <v/>
          </cell>
          <cell r="R8609"/>
          <cell r="S8609" t="str">
            <v/>
          </cell>
          <cell r="T8609"/>
          <cell r="U8609"/>
          <cell r="V8609" t="str">
            <v/>
          </cell>
        </row>
        <row r="8610">
          <cell r="A8610"/>
          <cell r="B8610" t="str">
            <v/>
          </cell>
          <cell r="C8610"/>
          <cell r="D8610" t="str">
            <v/>
          </cell>
          <cell r="E8610" t="str">
            <v/>
          </cell>
          <cell r="F8610" t="str">
            <v/>
          </cell>
          <cell r="G8610" t="str">
            <v/>
          </cell>
          <cell r="H8610" t="str">
            <v/>
          </cell>
          <cell r="I8610"/>
          <cell r="J8610"/>
          <cell r="K8610"/>
          <cell r="L8610"/>
          <cell r="M8610" t="str">
            <v/>
          </cell>
          <cell r="N8610"/>
          <cell r="O8610"/>
          <cell r="P8610"/>
          <cell r="Q8610" t="str">
            <v/>
          </cell>
          <cell r="R8610"/>
          <cell r="S8610" t="str">
            <v/>
          </cell>
          <cell r="T8610"/>
          <cell r="U8610"/>
          <cell r="V8610" t="str">
            <v/>
          </cell>
        </row>
        <row r="8611">
          <cell r="A8611"/>
          <cell r="B8611" t="str">
            <v/>
          </cell>
          <cell r="C8611"/>
          <cell r="D8611" t="str">
            <v/>
          </cell>
          <cell r="E8611" t="str">
            <v/>
          </cell>
          <cell r="F8611" t="str">
            <v/>
          </cell>
          <cell r="G8611" t="str">
            <v/>
          </cell>
          <cell r="H8611" t="str">
            <v/>
          </cell>
          <cell r="I8611"/>
          <cell r="J8611"/>
          <cell r="K8611"/>
          <cell r="L8611"/>
          <cell r="M8611" t="str">
            <v/>
          </cell>
          <cell r="N8611"/>
          <cell r="O8611"/>
          <cell r="P8611"/>
          <cell r="Q8611" t="str">
            <v/>
          </cell>
          <cell r="R8611"/>
          <cell r="S8611" t="str">
            <v/>
          </cell>
          <cell r="T8611"/>
          <cell r="U8611"/>
          <cell r="V8611" t="str">
            <v/>
          </cell>
        </row>
        <row r="8612">
          <cell r="A8612"/>
          <cell r="B8612" t="str">
            <v/>
          </cell>
          <cell r="C8612"/>
          <cell r="D8612" t="str">
            <v/>
          </cell>
          <cell r="E8612" t="str">
            <v/>
          </cell>
          <cell r="F8612" t="str">
            <v/>
          </cell>
          <cell r="G8612" t="str">
            <v/>
          </cell>
          <cell r="H8612" t="str">
            <v/>
          </cell>
          <cell r="I8612"/>
          <cell r="J8612"/>
          <cell r="K8612"/>
          <cell r="L8612"/>
          <cell r="M8612" t="str">
            <v/>
          </cell>
          <cell r="N8612"/>
          <cell r="O8612"/>
          <cell r="P8612"/>
          <cell r="Q8612" t="str">
            <v/>
          </cell>
          <cell r="R8612"/>
          <cell r="S8612" t="str">
            <v/>
          </cell>
          <cell r="T8612"/>
          <cell r="U8612"/>
          <cell r="V8612" t="str">
            <v/>
          </cell>
        </row>
        <row r="8613">
          <cell r="A8613"/>
          <cell r="B8613" t="str">
            <v/>
          </cell>
          <cell r="C8613"/>
          <cell r="D8613" t="str">
            <v/>
          </cell>
          <cell r="E8613" t="str">
            <v/>
          </cell>
          <cell r="F8613" t="str">
            <v/>
          </cell>
          <cell r="G8613" t="str">
            <v/>
          </cell>
          <cell r="H8613" t="str">
            <v/>
          </cell>
          <cell r="I8613"/>
          <cell r="J8613"/>
          <cell r="K8613"/>
          <cell r="L8613"/>
          <cell r="M8613" t="str">
            <v/>
          </cell>
          <cell r="N8613"/>
          <cell r="O8613"/>
          <cell r="P8613"/>
          <cell r="Q8613" t="str">
            <v/>
          </cell>
          <cell r="R8613"/>
          <cell r="S8613" t="str">
            <v/>
          </cell>
          <cell r="T8613"/>
          <cell r="U8613"/>
          <cell r="V8613" t="str">
            <v/>
          </cell>
        </row>
        <row r="8614">
          <cell r="A8614"/>
          <cell r="B8614" t="str">
            <v/>
          </cell>
          <cell r="C8614"/>
          <cell r="D8614" t="str">
            <v/>
          </cell>
          <cell r="E8614" t="str">
            <v/>
          </cell>
          <cell r="F8614" t="str">
            <v/>
          </cell>
          <cell r="G8614" t="str">
            <v/>
          </cell>
          <cell r="H8614" t="str">
            <v/>
          </cell>
          <cell r="I8614"/>
          <cell r="J8614"/>
          <cell r="K8614"/>
          <cell r="L8614"/>
          <cell r="M8614" t="str">
            <v/>
          </cell>
          <cell r="N8614"/>
          <cell r="O8614"/>
          <cell r="P8614"/>
          <cell r="Q8614" t="str">
            <v/>
          </cell>
          <cell r="R8614"/>
          <cell r="S8614" t="str">
            <v/>
          </cell>
          <cell r="T8614"/>
          <cell r="U8614"/>
          <cell r="V8614" t="str">
            <v/>
          </cell>
        </row>
        <row r="8615">
          <cell r="A8615"/>
          <cell r="B8615" t="str">
            <v/>
          </cell>
          <cell r="C8615"/>
          <cell r="D8615" t="str">
            <v/>
          </cell>
          <cell r="E8615" t="str">
            <v/>
          </cell>
          <cell r="F8615" t="str">
            <v/>
          </cell>
          <cell r="G8615" t="str">
            <v/>
          </cell>
          <cell r="H8615" t="str">
            <v/>
          </cell>
          <cell r="I8615"/>
          <cell r="J8615"/>
          <cell r="K8615"/>
          <cell r="L8615"/>
          <cell r="M8615" t="str">
            <v/>
          </cell>
          <cell r="N8615"/>
          <cell r="O8615"/>
          <cell r="P8615"/>
          <cell r="Q8615" t="str">
            <v/>
          </cell>
          <cell r="R8615"/>
          <cell r="S8615" t="str">
            <v/>
          </cell>
          <cell r="T8615"/>
          <cell r="U8615"/>
          <cell r="V8615" t="str">
            <v/>
          </cell>
        </row>
        <row r="8616">
          <cell r="A8616"/>
          <cell r="B8616" t="str">
            <v/>
          </cell>
          <cell r="C8616"/>
          <cell r="D8616" t="str">
            <v/>
          </cell>
          <cell r="E8616" t="str">
            <v/>
          </cell>
          <cell r="F8616" t="str">
            <v/>
          </cell>
          <cell r="G8616" t="str">
            <v/>
          </cell>
          <cell r="H8616" t="str">
            <v/>
          </cell>
          <cell r="I8616"/>
          <cell r="J8616"/>
          <cell r="K8616"/>
          <cell r="L8616"/>
          <cell r="M8616" t="str">
            <v/>
          </cell>
          <cell r="N8616"/>
          <cell r="O8616"/>
          <cell r="P8616"/>
          <cell r="Q8616" t="str">
            <v/>
          </cell>
          <cell r="R8616"/>
          <cell r="S8616" t="str">
            <v/>
          </cell>
          <cell r="T8616"/>
          <cell r="U8616"/>
          <cell r="V8616" t="str">
            <v/>
          </cell>
        </row>
        <row r="8617">
          <cell r="A8617"/>
          <cell r="B8617" t="str">
            <v/>
          </cell>
          <cell r="C8617"/>
          <cell r="D8617" t="str">
            <v/>
          </cell>
          <cell r="E8617" t="str">
            <v/>
          </cell>
          <cell r="F8617" t="str">
            <v/>
          </cell>
          <cell r="G8617" t="str">
            <v/>
          </cell>
          <cell r="H8617" t="str">
            <v/>
          </cell>
          <cell r="I8617"/>
          <cell r="J8617"/>
          <cell r="K8617"/>
          <cell r="L8617"/>
          <cell r="M8617" t="str">
            <v/>
          </cell>
          <cell r="N8617"/>
          <cell r="O8617"/>
          <cell r="P8617"/>
          <cell r="Q8617" t="str">
            <v/>
          </cell>
          <cell r="R8617"/>
          <cell r="S8617" t="str">
            <v/>
          </cell>
          <cell r="T8617"/>
          <cell r="U8617"/>
          <cell r="V8617" t="str">
            <v/>
          </cell>
        </row>
        <row r="8618">
          <cell r="A8618"/>
          <cell r="B8618" t="str">
            <v/>
          </cell>
          <cell r="C8618"/>
          <cell r="D8618" t="str">
            <v/>
          </cell>
          <cell r="E8618" t="str">
            <v/>
          </cell>
          <cell r="F8618" t="str">
            <v/>
          </cell>
          <cell r="G8618" t="str">
            <v/>
          </cell>
          <cell r="H8618" t="str">
            <v/>
          </cell>
          <cell r="I8618"/>
          <cell r="J8618"/>
          <cell r="K8618"/>
          <cell r="L8618"/>
          <cell r="M8618" t="str">
            <v/>
          </cell>
          <cell r="N8618"/>
          <cell r="O8618"/>
          <cell r="P8618"/>
          <cell r="Q8618" t="str">
            <v/>
          </cell>
          <cell r="R8618"/>
          <cell r="S8618" t="str">
            <v/>
          </cell>
          <cell r="T8618"/>
          <cell r="U8618"/>
          <cell r="V8618" t="str">
            <v/>
          </cell>
        </row>
        <row r="8619">
          <cell r="A8619"/>
          <cell r="B8619" t="str">
            <v/>
          </cell>
          <cell r="C8619"/>
          <cell r="D8619" t="str">
            <v/>
          </cell>
          <cell r="E8619" t="str">
            <v/>
          </cell>
          <cell r="F8619" t="str">
            <v/>
          </cell>
          <cell r="G8619" t="str">
            <v/>
          </cell>
          <cell r="H8619" t="str">
            <v/>
          </cell>
          <cell r="I8619"/>
          <cell r="J8619"/>
          <cell r="K8619"/>
          <cell r="L8619"/>
          <cell r="M8619" t="str">
            <v/>
          </cell>
          <cell r="N8619"/>
          <cell r="O8619"/>
          <cell r="P8619"/>
          <cell r="Q8619" t="str">
            <v/>
          </cell>
          <cell r="R8619"/>
          <cell r="S8619" t="str">
            <v/>
          </cell>
          <cell r="T8619"/>
          <cell r="U8619"/>
          <cell r="V8619" t="str">
            <v/>
          </cell>
        </row>
        <row r="8620">
          <cell r="A8620"/>
          <cell r="B8620" t="str">
            <v/>
          </cell>
          <cell r="C8620"/>
          <cell r="D8620" t="str">
            <v/>
          </cell>
          <cell r="E8620" t="str">
            <v/>
          </cell>
          <cell r="F8620" t="str">
            <v/>
          </cell>
          <cell r="G8620" t="str">
            <v/>
          </cell>
          <cell r="H8620" t="str">
            <v/>
          </cell>
          <cell r="I8620"/>
          <cell r="J8620"/>
          <cell r="K8620"/>
          <cell r="L8620"/>
          <cell r="M8620" t="str">
            <v/>
          </cell>
          <cell r="N8620"/>
          <cell r="O8620"/>
          <cell r="P8620"/>
          <cell r="Q8620" t="str">
            <v/>
          </cell>
          <cell r="R8620"/>
          <cell r="S8620" t="str">
            <v/>
          </cell>
          <cell r="T8620"/>
          <cell r="U8620"/>
          <cell r="V8620" t="str">
            <v/>
          </cell>
        </row>
        <row r="8621">
          <cell r="A8621"/>
          <cell r="B8621" t="str">
            <v/>
          </cell>
          <cell r="C8621"/>
          <cell r="D8621" t="str">
            <v/>
          </cell>
          <cell r="E8621" t="str">
            <v/>
          </cell>
          <cell r="F8621" t="str">
            <v/>
          </cell>
          <cell r="G8621" t="str">
            <v/>
          </cell>
          <cell r="H8621" t="str">
            <v/>
          </cell>
          <cell r="I8621"/>
          <cell r="J8621"/>
          <cell r="K8621"/>
          <cell r="L8621"/>
          <cell r="M8621" t="str">
            <v/>
          </cell>
          <cell r="N8621"/>
          <cell r="O8621"/>
          <cell r="P8621"/>
          <cell r="Q8621" t="str">
            <v/>
          </cell>
          <cell r="R8621"/>
          <cell r="S8621" t="str">
            <v/>
          </cell>
          <cell r="T8621"/>
          <cell r="U8621"/>
          <cell r="V8621" t="str">
            <v/>
          </cell>
        </row>
        <row r="8622">
          <cell r="A8622"/>
          <cell r="B8622" t="str">
            <v/>
          </cell>
          <cell r="C8622"/>
          <cell r="D8622" t="str">
            <v/>
          </cell>
          <cell r="E8622" t="str">
            <v/>
          </cell>
          <cell r="F8622" t="str">
            <v/>
          </cell>
          <cell r="G8622" t="str">
            <v/>
          </cell>
          <cell r="H8622" t="str">
            <v/>
          </cell>
          <cell r="I8622"/>
          <cell r="J8622"/>
          <cell r="K8622"/>
          <cell r="L8622"/>
          <cell r="M8622" t="str">
            <v/>
          </cell>
          <cell r="N8622"/>
          <cell r="O8622"/>
          <cell r="P8622"/>
          <cell r="Q8622" t="str">
            <v/>
          </cell>
          <cell r="R8622"/>
          <cell r="S8622" t="str">
            <v/>
          </cell>
          <cell r="T8622"/>
          <cell r="U8622"/>
          <cell r="V8622" t="str">
            <v/>
          </cell>
        </row>
        <row r="8623">
          <cell r="A8623"/>
          <cell r="B8623" t="str">
            <v/>
          </cell>
          <cell r="C8623"/>
          <cell r="D8623" t="str">
            <v/>
          </cell>
          <cell r="E8623" t="str">
            <v/>
          </cell>
          <cell r="F8623" t="str">
            <v/>
          </cell>
          <cell r="G8623" t="str">
            <v/>
          </cell>
          <cell r="H8623" t="str">
            <v/>
          </cell>
          <cell r="I8623"/>
          <cell r="J8623"/>
          <cell r="K8623"/>
          <cell r="L8623"/>
          <cell r="M8623" t="str">
            <v/>
          </cell>
          <cell r="N8623"/>
          <cell r="O8623"/>
          <cell r="P8623"/>
          <cell r="Q8623" t="str">
            <v/>
          </cell>
          <cell r="R8623"/>
          <cell r="S8623" t="str">
            <v/>
          </cell>
          <cell r="T8623"/>
          <cell r="U8623"/>
          <cell r="V8623" t="str">
            <v/>
          </cell>
        </row>
        <row r="8624">
          <cell r="A8624"/>
          <cell r="B8624" t="str">
            <v/>
          </cell>
          <cell r="C8624"/>
          <cell r="D8624" t="str">
            <v/>
          </cell>
          <cell r="E8624" t="str">
            <v/>
          </cell>
          <cell r="F8624" t="str">
            <v/>
          </cell>
          <cell r="G8624" t="str">
            <v/>
          </cell>
          <cell r="H8624" t="str">
            <v/>
          </cell>
          <cell r="I8624"/>
          <cell r="J8624"/>
          <cell r="K8624"/>
          <cell r="L8624"/>
          <cell r="M8624" t="str">
            <v/>
          </cell>
          <cell r="N8624"/>
          <cell r="O8624"/>
          <cell r="P8624"/>
          <cell r="Q8624" t="str">
            <v/>
          </cell>
          <cell r="R8624"/>
          <cell r="S8624" t="str">
            <v/>
          </cell>
          <cell r="T8624"/>
          <cell r="U8624"/>
          <cell r="V8624" t="str">
            <v/>
          </cell>
        </row>
        <row r="8625">
          <cell r="A8625"/>
          <cell r="B8625" t="str">
            <v/>
          </cell>
          <cell r="C8625"/>
          <cell r="D8625" t="str">
            <v/>
          </cell>
          <cell r="E8625" t="str">
            <v/>
          </cell>
          <cell r="F8625" t="str">
            <v/>
          </cell>
          <cell r="G8625" t="str">
            <v/>
          </cell>
          <cell r="H8625" t="str">
            <v/>
          </cell>
          <cell r="I8625"/>
          <cell r="J8625"/>
          <cell r="K8625"/>
          <cell r="L8625"/>
          <cell r="M8625" t="str">
            <v/>
          </cell>
          <cell r="N8625"/>
          <cell r="O8625"/>
          <cell r="P8625"/>
          <cell r="Q8625" t="str">
            <v/>
          </cell>
          <cell r="R8625"/>
          <cell r="S8625" t="str">
            <v/>
          </cell>
          <cell r="T8625"/>
          <cell r="U8625"/>
          <cell r="V8625" t="str">
            <v/>
          </cell>
        </row>
        <row r="8626">
          <cell r="A8626"/>
          <cell r="B8626" t="str">
            <v/>
          </cell>
          <cell r="C8626"/>
          <cell r="D8626" t="str">
            <v/>
          </cell>
          <cell r="E8626" t="str">
            <v/>
          </cell>
          <cell r="F8626" t="str">
            <v/>
          </cell>
          <cell r="G8626" t="str">
            <v/>
          </cell>
          <cell r="H8626" t="str">
            <v/>
          </cell>
          <cell r="I8626"/>
          <cell r="J8626"/>
          <cell r="K8626"/>
          <cell r="L8626"/>
          <cell r="M8626" t="str">
            <v/>
          </cell>
          <cell r="N8626"/>
          <cell r="O8626"/>
          <cell r="P8626"/>
          <cell r="Q8626" t="str">
            <v/>
          </cell>
          <cell r="R8626"/>
          <cell r="S8626" t="str">
            <v/>
          </cell>
          <cell r="T8626"/>
          <cell r="U8626"/>
          <cell r="V8626" t="str">
            <v/>
          </cell>
        </row>
        <row r="8627">
          <cell r="A8627"/>
          <cell r="B8627" t="str">
            <v/>
          </cell>
          <cell r="C8627"/>
          <cell r="D8627" t="str">
            <v/>
          </cell>
          <cell r="E8627" t="str">
            <v/>
          </cell>
          <cell r="F8627" t="str">
            <v/>
          </cell>
          <cell r="G8627" t="str">
            <v/>
          </cell>
          <cell r="H8627" t="str">
            <v/>
          </cell>
          <cell r="I8627"/>
          <cell r="J8627"/>
          <cell r="K8627"/>
          <cell r="L8627"/>
          <cell r="M8627" t="str">
            <v/>
          </cell>
          <cell r="N8627"/>
          <cell r="O8627"/>
          <cell r="P8627"/>
          <cell r="Q8627" t="str">
            <v/>
          </cell>
          <cell r="R8627"/>
          <cell r="S8627" t="str">
            <v/>
          </cell>
          <cell r="T8627"/>
          <cell r="U8627"/>
          <cell r="V8627" t="str">
            <v/>
          </cell>
        </row>
        <row r="8628">
          <cell r="A8628"/>
          <cell r="B8628" t="str">
            <v/>
          </cell>
          <cell r="C8628"/>
          <cell r="D8628" t="str">
            <v/>
          </cell>
          <cell r="E8628" t="str">
            <v/>
          </cell>
          <cell r="F8628" t="str">
            <v/>
          </cell>
          <cell r="G8628" t="str">
            <v/>
          </cell>
          <cell r="H8628" t="str">
            <v/>
          </cell>
          <cell r="I8628"/>
          <cell r="J8628"/>
          <cell r="K8628"/>
          <cell r="L8628"/>
          <cell r="M8628" t="str">
            <v/>
          </cell>
          <cell r="N8628"/>
          <cell r="O8628"/>
          <cell r="P8628"/>
          <cell r="Q8628" t="str">
            <v/>
          </cell>
          <cell r="R8628"/>
          <cell r="S8628" t="str">
            <v/>
          </cell>
          <cell r="T8628"/>
          <cell r="U8628"/>
          <cell r="V8628" t="str">
            <v/>
          </cell>
        </row>
        <row r="8629">
          <cell r="A8629"/>
          <cell r="B8629" t="str">
            <v/>
          </cell>
          <cell r="C8629"/>
          <cell r="D8629" t="str">
            <v/>
          </cell>
          <cell r="E8629" t="str">
            <v/>
          </cell>
          <cell r="F8629" t="str">
            <v/>
          </cell>
          <cell r="G8629" t="str">
            <v/>
          </cell>
          <cell r="H8629" t="str">
            <v/>
          </cell>
          <cell r="I8629"/>
          <cell r="J8629"/>
          <cell r="K8629"/>
          <cell r="L8629"/>
          <cell r="M8629" t="str">
            <v/>
          </cell>
          <cell r="N8629"/>
          <cell r="O8629"/>
          <cell r="P8629"/>
          <cell r="Q8629" t="str">
            <v/>
          </cell>
          <cell r="R8629"/>
          <cell r="S8629" t="str">
            <v/>
          </cell>
          <cell r="T8629"/>
          <cell r="U8629"/>
          <cell r="V8629" t="str">
            <v/>
          </cell>
        </row>
        <row r="8630">
          <cell r="A8630"/>
          <cell r="B8630" t="str">
            <v/>
          </cell>
          <cell r="C8630"/>
          <cell r="D8630" t="str">
            <v/>
          </cell>
          <cell r="E8630" t="str">
            <v/>
          </cell>
          <cell r="F8630" t="str">
            <v/>
          </cell>
          <cell r="G8630" t="str">
            <v/>
          </cell>
          <cell r="H8630" t="str">
            <v/>
          </cell>
          <cell r="I8630"/>
          <cell r="J8630"/>
          <cell r="K8630"/>
          <cell r="L8630"/>
          <cell r="M8630" t="str">
            <v/>
          </cell>
          <cell r="N8630"/>
          <cell r="O8630"/>
          <cell r="P8630"/>
          <cell r="Q8630" t="str">
            <v/>
          </cell>
          <cell r="R8630"/>
          <cell r="S8630" t="str">
            <v/>
          </cell>
          <cell r="T8630"/>
          <cell r="U8630"/>
          <cell r="V8630" t="str">
            <v/>
          </cell>
        </row>
        <row r="8631">
          <cell r="A8631"/>
          <cell r="B8631" t="str">
            <v/>
          </cell>
          <cell r="C8631"/>
          <cell r="D8631" t="str">
            <v/>
          </cell>
          <cell r="E8631" t="str">
            <v/>
          </cell>
          <cell r="F8631" t="str">
            <v/>
          </cell>
          <cell r="G8631" t="str">
            <v/>
          </cell>
          <cell r="H8631" t="str">
            <v/>
          </cell>
          <cell r="I8631"/>
          <cell r="J8631"/>
          <cell r="K8631"/>
          <cell r="L8631"/>
          <cell r="M8631" t="str">
            <v/>
          </cell>
          <cell r="N8631"/>
          <cell r="O8631"/>
          <cell r="P8631"/>
          <cell r="Q8631" t="str">
            <v/>
          </cell>
          <cell r="R8631"/>
          <cell r="S8631" t="str">
            <v/>
          </cell>
          <cell r="T8631"/>
          <cell r="U8631"/>
          <cell r="V8631" t="str">
            <v/>
          </cell>
        </row>
        <row r="8632">
          <cell r="A8632"/>
          <cell r="B8632" t="str">
            <v/>
          </cell>
          <cell r="C8632"/>
          <cell r="D8632" t="str">
            <v/>
          </cell>
          <cell r="E8632" t="str">
            <v/>
          </cell>
          <cell r="F8632" t="str">
            <v/>
          </cell>
          <cell r="G8632" t="str">
            <v/>
          </cell>
          <cell r="H8632" t="str">
            <v/>
          </cell>
          <cell r="I8632"/>
          <cell r="J8632"/>
          <cell r="K8632"/>
          <cell r="L8632"/>
          <cell r="M8632" t="str">
            <v/>
          </cell>
          <cell r="N8632"/>
          <cell r="O8632"/>
          <cell r="P8632"/>
          <cell r="Q8632" t="str">
            <v/>
          </cell>
          <cell r="R8632"/>
          <cell r="S8632" t="str">
            <v/>
          </cell>
          <cell r="T8632"/>
          <cell r="U8632"/>
          <cell r="V8632" t="str">
            <v/>
          </cell>
        </row>
        <row r="8633">
          <cell r="A8633"/>
          <cell r="B8633" t="str">
            <v/>
          </cell>
          <cell r="C8633"/>
          <cell r="D8633" t="str">
            <v/>
          </cell>
          <cell r="E8633" t="str">
            <v/>
          </cell>
          <cell r="F8633" t="str">
            <v/>
          </cell>
          <cell r="G8633" t="str">
            <v/>
          </cell>
          <cell r="H8633" t="str">
            <v/>
          </cell>
          <cell r="I8633"/>
          <cell r="J8633"/>
          <cell r="K8633"/>
          <cell r="L8633"/>
          <cell r="M8633" t="str">
            <v/>
          </cell>
          <cell r="N8633"/>
          <cell r="O8633"/>
          <cell r="P8633"/>
          <cell r="Q8633" t="str">
            <v/>
          </cell>
          <cell r="R8633"/>
          <cell r="S8633" t="str">
            <v/>
          </cell>
          <cell r="T8633"/>
          <cell r="U8633"/>
          <cell r="V8633" t="str">
            <v/>
          </cell>
        </row>
        <row r="8634">
          <cell r="A8634"/>
          <cell r="B8634" t="str">
            <v/>
          </cell>
          <cell r="C8634"/>
          <cell r="D8634" t="str">
            <v/>
          </cell>
          <cell r="E8634" t="str">
            <v/>
          </cell>
          <cell r="F8634" t="str">
            <v/>
          </cell>
          <cell r="G8634" t="str">
            <v/>
          </cell>
          <cell r="H8634" t="str">
            <v/>
          </cell>
          <cell r="I8634"/>
          <cell r="J8634"/>
          <cell r="K8634"/>
          <cell r="L8634"/>
          <cell r="M8634" t="str">
            <v/>
          </cell>
          <cell r="N8634"/>
          <cell r="O8634"/>
          <cell r="P8634"/>
          <cell r="Q8634" t="str">
            <v/>
          </cell>
          <cell r="R8634"/>
          <cell r="S8634" t="str">
            <v/>
          </cell>
          <cell r="T8634"/>
          <cell r="U8634"/>
          <cell r="V8634" t="str">
            <v/>
          </cell>
        </row>
        <row r="8635">
          <cell r="A8635"/>
          <cell r="B8635" t="str">
            <v/>
          </cell>
          <cell r="C8635"/>
          <cell r="D8635" t="str">
            <v/>
          </cell>
          <cell r="E8635" t="str">
            <v/>
          </cell>
          <cell r="F8635" t="str">
            <v/>
          </cell>
          <cell r="G8635" t="str">
            <v/>
          </cell>
          <cell r="H8635" t="str">
            <v/>
          </cell>
          <cell r="I8635"/>
          <cell r="J8635"/>
          <cell r="K8635"/>
          <cell r="L8635"/>
          <cell r="M8635" t="str">
            <v/>
          </cell>
          <cell r="N8635"/>
          <cell r="O8635"/>
          <cell r="P8635"/>
          <cell r="Q8635" t="str">
            <v/>
          </cell>
          <cell r="R8635"/>
          <cell r="S8635" t="str">
            <v/>
          </cell>
          <cell r="T8635"/>
          <cell r="U8635"/>
          <cell r="V8635" t="str">
            <v/>
          </cell>
        </row>
        <row r="8636">
          <cell r="A8636"/>
          <cell r="B8636" t="str">
            <v/>
          </cell>
          <cell r="C8636"/>
          <cell r="D8636" t="str">
            <v/>
          </cell>
          <cell r="E8636" t="str">
            <v/>
          </cell>
          <cell r="F8636" t="str">
            <v/>
          </cell>
          <cell r="G8636" t="str">
            <v/>
          </cell>
          <cell r="H8636" t="str">
            <v/>
          </cell>
          <cell r="I8636"/>
          <cell r="J8636"/>
          <cell r="K8636"/>
          <cell r="L8636"/>
          <cell r="M8636" t="str">
            <v/>
          </cell>
          <cell r="N8636"/>
          <cell r="O8636"/>
          <cell r="P8636"/>
          <cell r="Q8636" t="str">
            <v/>
          </cell>
          <cell r="R8636"/>
          <cell r="S8636" t="str">
            <v/>
          </cell>
          <cell r="T8636"/>
          <cell r="U8636"/>
          <cell r="V8636" t="str">
            <v/>
          </cell>
        </row>
        <row r="8637">
          <cell r="A8637"/>
          <cell r="B8637" t="str">
            <v/>
          </cell>
          <cell r="C8637"/>
          <cell r="D8637" t="str">
            <v/>
          </cell>
          <cell r="E8637" t="str">
            <v/>
          </cell>
          <cell r="F8637" t="str">
            <v/>
          </cell>
          <cell r="G8637" t="str">
            <v/>
          </cell>
          <cell r="H8637" t="str">
            <v/>
          </cell>
          <cell r="I8637"/>
          <cell r="J8637"/>
          <cell r="K8637"/>
          <cell r="L8637"/>
          <cell r="M8637" t="str">
            <v/>
          </cell>
          <cell r="N8637"/>
          <cell r="O8637"/>
          <cell r="P8637"/>
          <cell r="Q8637" t="str">
            <v/>
          </cell>
          <cell r="R8637"/>
          <cell r="S8637" t="str">
            <v/>
          </cell>
          <cell r="T8637"/>
          <cell r="U8637"/>
          <cell r="V8637" t="str">
            <v/>
          </cell>
        </row>
        <row r="8638">
          <cell r="A8638"/>
          <cell r="B8638" t="str">
            <v/>
          </cell>
          <cell r="C8638"/>
          <cell r="D8638" t="str">
            <v/>
          </cell>
          <cell r="E8638" t="str">
            <v/>
          </cell>
          <cell r="F8638" t="str">
            <v/>
          </cell>
          <cell r="G8638" t="str">
            <v/>
          </cell>
          <cell r="H8638" t="str">
            <v/>
          </cell>
          <cell r="I8638"/>
          <cell r="J8638"/>
          <cell r="K8638"/>
          <cell r="L8638"/>
          <cell r="M8638" t="str">
            <v/>
          </cell>
          <cell r="N8638"/>
          <cell r="O8638"/>
          <cell r="P8638"/>
          <cell r="Q8638" t="str">
            <v/>
          </cell>
          <cell r="R8638"/>
          <cell r="S8638" t="str">
            <v/>
          </cell>
          <cell r="T8638"/>
          <cell r="U8638"/>
          <cell r="V8638" t="str">
            <v/>
          </cell>
        </row>
        <row r="8639">
          <cell r="A8639"/>
          <cell r="B8639" t="str">
            <v/>
          </cell>
          <cell r="C8639"/>
          <cell r="D8639" t="str">
            <v/>
          </cell>
          <cell r="E8639" t="str">
            <v/>
          </cell>
          <cell r="F8639" t="str">
            <v/>
          </cell>
          <cell r="G8639" t="str">
            <v/>
          </cell>
          <cell r="H8639" t="str">
            <v/>
          </cell>
          <cell r="I8639"/>
          <cell r="J8639"/>
          <cell r="K8639"/>
          <cell r="L8639"/>
          <cell r="M8639" t="str">
            <v/>
          </cell>
          <cell r="N8639"/>
          <cell r="O8639"/>
          <cell r="P8639"/>
          <cell r="Q8639" t="str">
            <v/>
          </cell>
          <cell r="R8639"/>
          <cell r="S8639" t="str">
            <v/>
          </cell>
          <cell r="T8639"/>
          <cell r="U8639"/>
          <cell r="V8639" t="str">
            <v/>
          </cell>
        </row>
        <row r="8640">
          <cell r="A8640"/>
          <cell r="B8640" t="str">
            <v/>
          </cell>
          <cell r="C8640"/>
          <cell r="D8640" t="str">
            <v/>
          </cell>
          <cell r="E8640" t="str">
            <v/>
          </cell>
          <cell r="F8640" t="str">
            <v/>
          </cell>
          <cell r="G8640" t="str">
            <v/>
          </cell>
          <cell r="H8640" t="str">
            <v/>
          </cell>
          <cell r="I8640"/>
          <cell r="J8640"/>
          <cell r="K8640"/>
          <cell r="L8640"/>
          <cell r="M8640" t="str">
            <v/>
          </cell>
          <cell r="N8640"/>
          <cell r="O8640"/>
          <cell r="P8640"/>
          <cell r="Q8640" t="str">
            <v/>
          </cell>
          <cell r="R8640"/>
          <cell r="S8640" t="str">
            <v/>
          </cell>
          <cell r="T8640"/>
          <cell r="U8640"/>
          <cell r="V8640" t="str">
            <v/>
          </cell>
        </row>
        <row r="8641">
          <cell r="A8641"/>
          <cell r="B8641" t="str">
            <v/>
          </cell>
          <cell r="C8641"/>
          <cell r="D8641" t="str">
            <v/>
          </cell>
          <cell r="E8641" t="str">
            <v/>
          </cell>
          <cell r="F8641" t="str">
            <v/>
          </cell>
          <cell r="G8641" t="str">
            <v/>
          </cell>
          <cell r="H8641" t="str">
            <v/>
          </cell>
          <cell r="I8641"/>
          <cell r="J8641"/>
          <cell r="K8641"/>
          <cell r="L8641"/>
          <cell r="M8641" t="str">
            <v/>
          </cell>
          <cell r="N8641"/>
          <cell r="O8641"/>
          <cell r="P8641"/>
          <cell r="Q8641" t="str">
            <v/>
          </cell>
          <cell r="R8641"/>
          <cell r="S8641" t="str">
            <v/>
          </cell>
          <cell r="T8641"/>
          <cell r="U8641"/>
          <cell r="V8641" t="str">
            <v/>
          </cell>
        </row>
        <row r="8642">
          <cell r="A8642"/>
          <cell r="B8642" t="str">
            <v/>
          </cell>
          <cell r="C8642"/>
          <cell r="D8642" t="str">
            <v/>
          </cell>
          <cell r="E8642" t="str">
            <v/>
          </cell>
          <cell r="F8642" t="str">
            <v/>
          </cell>
          <cell r="G8642" t="str">
            <v/>
          </cell>
          <cell r="H8642" t="str">
            <v/>
          </cell>
          <cell r="I8642"/>
          <cell r="J8642"/>
          <cell r="K8642"/>
          <cell r="L8642"/>
          <cell r="M8642" t="str">
            <v/>
          </cell>
          <cell r="N8642"/>
          <cell r="O8642"/>
          <cell r="P8642"/>
          <cell r="Q8642" t="str">
            <v/>
          </cell>
          <cell r="R8642"/>
          <cell r="S8642" t="str">
            <v/>
          </cell>
          <cell r="T8642"/>
          <cell r="U8642"/>
          <cell r="V8642" t="str">
            <v/>
          </cell>
        </row>
        <row r="8643">
          <cell r="A8643"/>
          <cell r="B8643" t="str">
            <v/>
          </cell>
          <cell r="C8643"/>
          <cell r="D8643" t="str">
            <v/>
          </cell>
          <cell r="E8643" t="str">
            <v/>
          </cell>
          <cell r="F8643" t="str">
            <v/>
          </cell>
          <cell r="G8643" t="str">
            <v/>
          </cell>
          <cell r="H8643" t="str">
            <v/>
          </cell>
          <cell r="I8643"/>
          <cell r="J8643"/>
          <cell r="K8643"/>
          <cell r="L8643"/>
          <cell r="M8643" t="str">
            <v/>
          </cell>
          <cell r="N8643"/>
          <cell r="O8643"/>
          <cell r="P8643"/>
          <cell r="Q8643" t="str">
            <v/>
          </cell>
          <cell r="R8643"/>
          <cell r="S8643" t="str">
            <v/>
          </cell>
          <cell r="T8643"/>
          <cell r="U8643"/>
          <cell r="V8643" t="str">
            <v/>
          </cell>
        </row>
        <row r="8644">
          <cell r="A8644"/>
          <cell r="B8644" t="str">
            <v/>
          </cell>
          <cell r="C8644"/>
          <cell r="D8644" t="str">
            <v/>
          </cell>
          <cell r="E8644" t="str">
            <v/>
          </cell>
          <cell r="F8644" t="str">
            <v/>
          </cell>
          <cell r="G8644" t="str">
            <v/>
          </cell>
          <cell r="H8644" t="str">
            <v/>
          </cell>
          <cell r="I8644"/>
          <cell r="J8644"/>
          <cell r="K8644"/>
          <cell r="L8644"/>
          <cell r="M8644" t="str">
            <v/>
          </cell>
          <cell r="N8644"/>
          <cell r="O8644"/>
          <cell r="P8644"/>
          <cell r="Q8644" t="str">
            <v/>
          </cell>
          <cell r="R8644"/>
          <cell r="S8644" t="str">
            <v/>
          </cell>
          <cell r="T8644"/>
          <cell r="U8644"/>
          <cell r="V8644" t="str">
            <v/>
          </cell>
        </row>
        <row r="8645">
          <cell r="A8645"/>
          <cell r="B8645" t="str">
            <v/>
          </cell>
          <cell r="C8645"/>
          <cell r="D8645" t="str">
            <v/>
          </cell>
          <cell r="E8645" t="str">
            <v/>
          </cell>
          <cell r="F8645" t="str">
            <v/>
          </cell>
          <cell r="G8645" t="str">
            <v/>
          </cell>
          <cell r="H8645" t="str">
            <v/>
          </cell>
          <cell r="I8645"/>
          <cell r="J8645"/>
          <cell r="K8645"/>
          <cell r="L8645"/>
          <cell r="M8645" t="str">
            <v/>
          </cell>
          <cell r="N8645"/>
          <cell r="O8645"/>
          <cell r="P8645"/>
          <cell r="Q8645" t="str">
            <v/>
          </cell>
          <cell r="R8645"/>
          <cell r="S8645" t="str">
            <v/>
          </cell>
          <cell r="T8645"/>
          <cell r="U8645"/>
          <cell r="V8645" t="str">
            <v/>
          </cell>
        </row>
        <row r="8646">
          <cell r="A8646"/>
          <cell r="B8646" t="str">
            <v/>
          </cell>
          <cell r="C8646"/>
          <cell r="D8646" t="str">
            <v/>
          </cell>
          <cell r="E8646" t="str">
            <v/>
          </cell>
          <cell r="F8646" t="str">
            <v/>
          </cell>
          <cell r="G8646" t="str">
            <v/>
          </cell>
          <cell r="H8646" t="str">
            <v/>
          </cell>
          <cell r="I8646"/>
          <cell r="J8646"/>
          <cell r="K8646"/>
          <cell r="L8646"/>
          <cell r="M8646" t="str">
            <v/>
          </cell>
          <cell r="N8646"/>
          <cell r="O8646"/>
          <cell r="P8646"/>
          <cell r="Q8646" t="str">
            <v/>
          </cell>
          <cell r="R8646"/>
          <cell r="S8646" t="str">
            <v/>
          </cell>
          <cell r="T8646"/>
          <cell r="U8646"/>
          <cell r="V8646" t="str">
            <v/>
          </cell>
        </row>
        <row r="8647">
          <cell r="A8647"/>
          <cell r="B8647" t="str">
            <v/>
          </cell>
          <cell r="C8647"/>
          <cell r="D8647" t="str">
            <v/>
          </cell>
          <cell r="E8647" t="str">
            <v/>
          </cell>
          <cell r="F8647" t="str">
            <v/>
          </cell>
          <cell r="G8647" t="str">
            <v/>
          </cell>
          <cell r="H8647" t="str">
            <v/>
          </cell>
          <cell r="I8647"/>
          <cell r="J8647"/>
          <cell r="K8647"/>
          <cell r="L8647"/>
          <cell r="M8647" t="str">
            <v/>
          </cell>
          <cell r="N8647"/>
          <cell r="O8647"/>
          <cell r="P8647"/>
          <cell r="Q8647" t="str">
            <v/>
          </cell>
          <cell r="R8647"/>
          <cell r="S8647" t="str">
            <v/>
          </cell>
          <cell r="T8647"/>
          <cell r="U8647"/>
          <cell r="V8647" t="str">
            <v/>
          </cell>
        </row>
        <row r="8648">
          <cell r="A8648"/>
          <cell r="B8648" t="str">
            <v/>
          </cell>
          <cell r="C8648"/>
          <cell r="D8648" t="str">
            <v/>
          </cell>
          <cell r="E8648" t="str">
            <v/>
          </cell>
          <cell r="F8648" t="str">
            <v/>
          </cell>
          <cell r="G8648" t="str">
            <v/>
          </cell>
          <cell r="H8648" t="str">
            <v/>
          </cell>
          <cell r="I8648"/>
          <cell r="J8648"/>
          <cell r="K8648"/>
          <cell r="L8648"/>
          <cell r="M8648" t="str">
            <v/>
          </cell>
          <cell r="N8648"/>
          <cell r="O8648"/>
          <cell r="P8648"/>
          <cell r="Q8648" t="str">
            <v/>
          </cell>
          <cell r="R8648"/>
          <cell r="S8648" t="str">
            <v/>
          </cell>
          <cell r="T8648"/>
          <cell r="U8648"/>
          <cell r="V8648" t="str">
            <v/>
          </cell>
        </row>
        <row r="8649">
          <cell r="A8649"/>
          <cell r="B8649" t="str">
            <v/>
          </cell>
          <cell r="C8649"/>
          <cell r="D8649" t="str">
            <v/>
          </cell>
          <cell r="E8649" t="str">
            <v/>
          </cell>
          <cell r="F8649" t="str">
            <v/>
          </cell>
          <cell r="G8649" t="str">
            <v/>
          </cell>
          <cell r="H8649" t="str">
            <v/>
          </cell>
          <cell r="I8649"/>
          <cell r="J8649"/>
          <cell r="K8649"/>
          <cell r="L8649"/>
          <cell r="M8649" t="str">
            <v/>
          </cell>
          <cell r="N8649"/>
          <cell r="O8649"/>
          <cell r="P8649"/>
          <cell r="Q8649" t="str">
            <v/>
          </cell>
          <cell r="R8649"/>
          <cell r="S8649" t="str">
            <v/>
          </cell>
          <cell r="T8649"/>
          <cell r="U8649"/>
          <cell r="V8649" t="str">
            <v/>
          </cell>
        </row>
        <row r="8650">
          <cell r="A8650"/>
          <cell r="B8650" t="str">
            <v/>
          </cell>
          <cell r="C8650"/>
          <cell r="D8650" t="str">
            <v/>
          </cell>
          <cell r="E8650" t="str">
            <v/>
          </cell>
          <cell r="F8650" t="str">
            <v/>
          </cell>
          <cell r="G8650" t="str">
            <v/>
          </cell>
          <cell r="H8650" t="str">
            <v/>
          </cell>
          <cell r="I8650"/>
          <cell r="J8650"/>
          <cell r="K8650"/>
          <cell r="L8650"/>
          <cell r="M8650" t="str">
            <v/>
          </cell>
          <cell r="N8650"/>
          <cell r="O8650"/>
          <cell r="P8650"/>
          <cell r="Q8650" t="str">
            <v/>
          </cell>
          <cell r="R8650"/>
          <cell r="S8650" t="str">
            <v/>
          </cell>
          <cell r="T8650"/>
          <cell r="U8650"/>
          <cell r="V8650" t="str">
            <v/>
          </cell>
        </row>
        <row r="8651">
          <cell r="A8651"/>
          <cell r="B8651" t="str">
            <v/>
          </cell>
          <cell r="C8651"/>
          <cell r="D8651" t="str">
            <v/>
          </cell>
          <cell r="E8651" t="str">
            <v/>
          </cell>
          <cell r="F8651" t="str">
            <v/>
          </cell>
          <cell r="G8651" t="str">
            <v/>
          </cell>
          <cell r="H8651" t="str">
            <v/>
          </cell>
          <cell r="I8651"/>
          <cell r="J8651"/>
          <cell r="K8651"/>
          <cell r="L8651"/>
          <cell r="M8651" t="str">
            <v/>
          </cell>
          <cell r="N8651"/>
          <cell r="O8651"/>
          <cell r="P8651"/>
          <cell r="Q8651" t="str">
            <v/>
          </cell>
          <cell r="R8651"/>
          <cell r="S8651" t="str">
            <v/>
          </cell>
          <cell r="T8651"/>
          <cell r="U8651"/>
          <cell r="V8651" t="str">
            <v/>
          </cell>
        </row>
        <row r="8652">
          <cell r="A8652"/>
          <cell r="B8652" t="str">
            <v/>
          </cell>
          <cell r="C8652"/>
          <cell r="D8652" t="str">
            <v/>
          </cell>
          <cell r="E8652" t="str">
            <v/>
          </cell>
          <cell r="F8652" t="str">
            <v/>
          </cell>
          <cell r="G8652" t="str">
            <v/>
          </cell>
          <cell r="H8652" t="str">
            <v/>
          </cell>
          <cell r="I8652"/>
          <cell r="J8652"/>
          <cell r="K8652"/>
          <cell r="L8652"/>
          <cell r="M8652" t="str">
            <v/>
          </cell>
          <cell r="N8652"/>
          <cell r="O8652"/>
          <cell r="P8652"/>
          <cell r="Q8652" t="str">
            <v/>
          </cell>
          <cell r="R8652"/>
          <cell r="S8652" t="str">
            <v/>
          </cell>
          <cell r="T8652"/>
          <cell r="U8652"/>
          <cell r="V8652" t="str">
            <v/>
          </cell>
        </row>
        <row r="8653">
          <cell r="A8653"/>
          <cell r="B8653" t="str">
            <v/>
          </cell>
          <cell r="C8653"/>
          <cell r="D8653" t="str">
            <v/>
          </cell>
          <cell r="E8653" t="str">
            <v/>
          </cell>
          <cell r="F8653" t="str">
            <v/>
          </cell>
          <cell r="G8653" t="str">
            <v/>
          </cell>
          <cell r="H8653" t="str">
            <v/>
          </cell>
          <cell r="I8653"/>
          <cell r="J8653"/>
          <cell r="K8653"/>
          <cell r="L8653"/>
          <cell r="M8653" t="str">
            <v/>
          </cell>
          <cell r="N8653"/>
          <cell r="O8653"/>
          <cell r="P8653"/>
          <cell r="Q8653" t="str">
            <v/>
          </cell>
          <cell r="R8653"/>
          <cell r="S8653" t="str">
            <v/>
          </cell>
          <cell r="T8653"/>
          <cell r="U8653"/>
          <cell r="V8653" t="str">
            <v/>
          </cell>
        </row>
        <row r="8654">
          <cell r="A8654"/>
          <cell r="B8654" t="str">
            <v/>
          </cell>
          <cell r="C8654"/>
          <cell r="D8654" t="str">
            <v/>
          </cell>
          <cell r="E8654" t="str">
            <v/>
          </cell>
          <cell r="F8654" t="str">
            <v/>
          </cell>
          <cell r="G8654" t="str">
            <v/>
          </cell>
          <cell r="H8654" t="str">
            <v/>
          </cell>
          <cell r="I8654"/>
          <cell r="J8654"/>
          <cell r="K8654"/>
          <cell r="L8654"/>
          <cell r="M8654" t="str">
            <v/>
          </cell>
          <cell r="N8654"/>
          <cell r="O8654"/>
          <cell r="P8654"/>
          <cell r="Q8654" t="str">
            <v/>
          </cell>
          <cell r="R8654"/>
          <cell r="S8654" t="str">
            <v/>
          </cell>
          <cell r="T8654"/>
          <cell r="U8654"/>
          <cell r="V8654" t="str">
            <v/>
          </cell>
        </row>
        <row r="8655">
          <cell r="A8655"/>
          <cell r="B8655" t="str">
            <v/>
          </cell>
          <cell r="C8655"/>
          <cell r="D8655" t="str">
            <v/>
          </cell>
          <cell r="E8655" t="str">
            <v/>
          </cell>
          <cell r="F8655" t="str">
            <v/>
          </cell>
          <cell r="G8655" t="str">
            <v/>
          </cell>
          <cell r="H8655" t="str">
            <v/>
          </cell>
          <cell r="I8655"/>
          <cell r="J8655"/>
          <cell r="K8655"/>
          <cell r="L8655"/>
          <cell r="M8655" t="str">
            <v/>
          </cell>
          <cell r="N8655"/>
          <cell r="O8655"/>
          <cell r="P8655"/>
          <cell r="Q8655" t="str">
            <v/>
          </cell>
          <cell r="R8655"/>
          <cell r="S8655" t="str">
            <v/>
          </cell>
          <cell r="T8655"/>
          <cell r="U8655"/>
          <cell r="V8655" t="str">
            <v/>
          </cell>
        </row>
        <row r="8656">
          <cell r="A8656"/>
          <cell r="B8656" t="str">
            <v/>
          </cell>
          <cell r="C8656"/>
          <cell r="D8656" t="str">
            <v/>
          </cell>
          <cell r="E8656" t="str">
            <v/>
          </cell>
          <cell r="F8656" t="str">
            <v/>
          </cell>
          <cell r="G8656" t="str">
            <v/>
          </cell>
          <cell r="H8656" t="str">
            <v/>
          </cell>
          <cell r="I8656"/>
          <cell r="J8656"/>
          <cell r="K8656"/>
          <cell r="L8656"/>
          <cell r="M8656" t="str">
            <v/>
          </cell>
          <cell r="N8656"/>
          <cell r="O8656"/>
          <cell r="P8656"/>
          <cell r="Q8656" t="str">
            <v/>
          </cell>
          <cell r="R8656"/>
          <cell r="S8656" t="str">
            <v/>
          </cell>
          <cell r="T8656"/>
          <cell r="U8656"/>
          <cell r="V8656" t="str">
            <v/>
          </cell>
        </row>
        <row r="8657">
          <cell r="A8657"/>
          <cell r="B8657" t="str">
            <v/>
          </cell>
          <cell r="C8657"/>
          <cell r="D8657" t="str">
            <v/>
          </cell>
          <cell r="E8657" t="str">
            <v/>
          </cell>
          <cell r="F8657" t="str">
            <v/>
          </cell>
          <cell r="G8657" t="str">
            <v/>
          </cell>
          <cell r="H8657" t="str">
            <v/>
          </cell>
          <cell r="I8657"/>
          <cell r="J8657"/>
          <cell r="K8657"/>
          <cell r="L8657"/>
          <cell r="M8657" t="str">
            <v/>
          </cell>
          <cell r="N8657"/>
          <cell r="O8657"/>
          <cell r="P8657"/>
          <cell r="Q8657" t="str">
            <v/>
          </cell>
          <cell r="R8657"/>
          <cell r="S8657" t="str">
            <v/>
          </cell>
          <cell r="T8657"/>
          <cell r="U8657"/>
          <cell r="V8657" t="str">
            <v/>
          </cell>
        </row>
        <row r="8658">
          <cell r="A8658"/>
          <cell r="B8658" t="str">
            <v/>
          </cell>
          <cell r="C8658"/>
          <cell r="D8658" t="str">
            <v/>
          </cell>
          <cell r="E8658" t="str">
            <v/>
          </cell>
          <cell r="F8658" t="str">
            <v/>
          </cell>
          <cell r="G8658" t="str">
            <v/>
          </cell>
          <cell r="H8658" t="str">
            <v/>
          </cell>
          <cell r="I8658"/>
          <cell r="J8658"/>
          <cell r="K8658"/>
          <cell r="L8658"/>
          <cell r="M8658" t="str">
            <v/>
          </cell>
          <cell r="N8658"/>
          <cell r="O8658"/>
          <cell r="P8658"/>
          <cell r="Q8658" t="str">
            <v/>
          </cell>
          <cell r="R8658"/>
          <cell r="S8658" t="str">
            <v/>
          </cell>
          <cell r="T8658"/>
          <cell r="U8658"/>
          <cell r="V8658" t="str">
            <v/>
          </cell>
        </row>
        <row r="8659">
          <cell r="A8659"/>
          <cell r="B8659" t="str">
            <v/>
          </cell>
          <cell r="C8659"/>
          <cell r="D8659" t="str">
            <v/>
          </cell>
          <cell r="E8659" t="str">
            <v/>
          </cell>
          <cell r="F8659" t="str">
            <v/>
          </cell>
          <cell r="G8659" t="str">
            <v/>
          </cell>
          <cell r="H8659" t="str">
            <v/>
          </cell>
          <cell r="I8659"/>
          <cell r="J8659"/>
          <cell r="K8659"/>
          <cell r="L8659"/>
          <cell r="M8659" t="str">
            <v/>
          </cell>
          <cell r="N8659"/>
          <cell r="O8659"/>
          <cell r="P8659"/>
          <cell r="Q8659" t="str">
            <v/>
          </cell>
          <cell r="R8659"/>
          <cell r="S8659" t="str">
            <v/>
          </cell>
          <cell r="T8659"/>
          <cell r="U8659"/>
          <cell r="V8659" t="str">
            <v/>
          </cell>
        </row>
        <row r="8660">
          <cell r="A8660"/>
          <cell r="B8660" t="str">
            <v/>
          </cell>
          <cell r="C8660"/>
          <cell r="D8660" t="str">
            <v/>
          </cell>
          <cell r="E8660" t="str">
            <v/>
          </cell>
          <cell r="F8660" t="str">
            <v/>
          </cell>
          <cell r="G8660" t="str">
            <v/>
          </cell>
          <cell r="H8660" t="str">
            <v/>
          </cell>
          <cell r="I8660"/>
          <cell r="J8660"/>
          <cell r="K8660"/>
          <cell r="L8660"/>
          <cell r="M8660" t="str">
            <v/>
          </cell>
          <cell r="N8660"/>
          <cell r="O8660"/>
          <cell r="P8660"/>
          <cell r="Q8660" t="str">
            <v/>
          </cell>
          <cell r="R8660"/>
          <cell r="S8660" t="str">
            <v/>
          </cell>
          <cell r="T8660"/>
          <cell r="U8660"/>
          <cell r="V8660" t="str">
            <v/>
          </cell>
        </row>
        <row r="8661">
          <cell r="A8661"/>
          <cell r="B8661" t="str">
            <v/>
          </cell>
          <cell r="C8661"/>
          <cell r="D8661" t="str">
            <v/>
          </cell>
          <cell r="E8661" t="str">
            <v/>
          </cell>
          <cell r="F8661" t="str">
            <v/>
          </cell>
          <cell r="G8661" t="str">
            <v/>
          </cell>
          <cell r="H8661" t="str">
            <v/>
          </cell>
          <cell r="I8661"/>
          <cell r="J8661"/>
          <cell r="K8661"/>
          <cell r="L8661"/>
          <cell r="M8661" t="str">
            <v/>
          </cell>
          <cell r="N8661"/>
          <cell r="O8661"/>
          <cell r="P8661"/>
          <cell r="Q8661" t="str">
            <v/>
          </cell>
          <cell r="R8661"/>
          <cell r="S8661" t="str">
            <v/>
          </cell>
          <cell r="T8661"/>
          <cell r="U8661"/>
          <cell r="V8661" t="str">
            <v/>
          </cell>
        </row>
        <row r="8662">
          <cell r="A8662"/>
          <cell r="B8662" t="str">
            <v/>
          </cell>
          <cell r="C8662"/>
          <cell r="D8662" t="str">
            <v/>
          </cell>
          <cell r="E8662" t="str">
            <v/>
          </cell>
          <cell r="F8662" t="str">
            <v/>
          </cell>
          <cell r="G8662" t="str">
            <v/>
          </cell>
          <cell r="H8662" t="str">
            <v/>
          </cell>
          <cell r="I8662"/>
          <cell r="J8662"/>
          <cell r="K8662"/>
          <cell r="L8662"/>
          <cell r="M8662" t="str">
            <v/>
          </cell>
          <cell r="N8662"/>
          <cell r="O8662"/>
          <cell r="P8662"/>
          <cell r="Q8662" t="str">
            <v/>
          </cell>
          <cell r="R8662"/>
          <cell r="S8662" t="str">
            <v/>
          </cell>
          <cell r="T8662"/>
          <cell r="U8662"/>
          <cell r="V8662" t="str">
            <v/>
          </cell>
        </row>
        <row r="8663">
          <cell r="A8663"/>
          <cell r="B8663" t="str">
            <v/>
          </cell>
          <cell r="C8663"/>
          <cell r="D8663" t="str">
            <v/>
          </cell>
          <cell r="E8663" t="str">
            <v/>
          </cell>
          <cell r="F8663" t="str">
            <v/>
          </cell>
          <cell r="G8663" t="str">
            <v/>
          </cell>
          <cell r="H8663" t="str">
            <v/>
          </cell>
          <cell r="I8663"/>
          <cell r="J8663"/>
          <cell r="K8663"/>
          <cell r="L8663"/>
          <cell r="M8663" t="str">
            <v/>
          </cell>
          <cell r="N8663"/>
          <cell r="O8663"/>
          <cell r="P8663"/>
          <cell r="Q8663" t="str">
            <v/>
          </cell>
          <cell r="R8663"/>
          <cell r="S8663" t="str">
            <v/>
          </cell>
          <cell r="T8663"/>
          <cell r="U8663"/>
          <cell r="V8663" t="str">
            <v/>
          </cell>
        </row>
        <row r="8664">
          <cell r="A8664"/>
          <cell r="B8664" t="str">
            <v/>
          </cell>
          <cell r="C8664"/>
          <cell r="D8664" t="str">
            <v/>
          </cell>
          <cell r="E8664" t="str">
            <v/>
          </cell>
          <cell r="F8664" t="str">
            <v/>
          </cell>
          <cell r="G8664" t="str">
            <v/>
          </cell>
          <cell r="H8664" t="str">
            <v/>
          </cell>
          <cell r="I8664"/>
          <cell r="J8664"/>
          <cell r="K8664"/>
          <cell r="L8664"/>
          <cell r="M8664" t="str">
            <v/>
          </cell>
          <cell r="N8664"/>
          <cell r="O8664"/>
          <cell r="P8664"/>
          <cell r="Q8664" t="str">
            <v/>
          </cell>
          <cell r="R8664"/>
          <cell r="S8664" t="str">
            <v/>
          </cell>
          <cell r="T8664"/>
          <cell r="U8664"/>
          <cell r="V8664" t="str">
            <v/>
          </cell>
        </row>
        <row r="8665">
          <cell r="A8665"/>
          <cell r="B8665" t="str">
            <v/>
          </cell>
          <cell r="C8665"/>
          <cell r="D8665" t="str">
            <v/>
          </cell>
          <cell r="E8665" t="str">
            <v/>
          </cell>
          <cell r="F8665" t="str">
            <v/>
          </cell>
          <cell r="G8665" t="str">
            <v/>
          </cell>
          <cell r="H8665" t="str">
            <v/>
          </cell>
          <cell r="I8665"/>
          <cell r="J8665"/>
          <cell r="K8665"/>
          <cell r="L8665"/>
          <cell r="M8665" t="str">
            <v/>
          </cell>
          <cell r="N8665"/>
          <cell r="O8665"/>
          <cell r="P8665"/>
          <cell r="Q8665" t="str">
            <v/>
          </cell>
          <cell r="R8665"/>
          <cell r="S8665" t="str">
            <v/>
          </cell>
          <cell r="T8665"/>
          <cell r="U8665"/>
          <cell r="V8665" t="str">
            <v/>
          </cell>
        </row>
        <row r="8666">
          <cell r="A8666"/>
          <cell r="B8666" t="str">
            <v/>
          </cell>
          <cell r="C8666"/>
          <cell r="D8666" t="str">
            <v/>
          </cell>
          <cell r="E8666" t="str">
            <v/>
          </cell>
          <cell r="F8666" t="str">
            <v/>
          </cell>
          <cell r="G8666" t="str">
            <v/>
          </cell>
          <cell r="H8666" t="str">
            <v/>
          </cell>
          <cell r="I8666"/>
          <cell r="J8666"/>
          <cell r="K8666"/>
          <cell r="L8666"/>
          <cell r="M8666" t="str">
            <v/>
          </cell>
          <cell r="N8666"/>
          <cell r="O8666"/>
          <cell r="P8666"/>
          <cell r="Q8666" t="str">
            <v/>
          </cell>
          <cell r="R8666"/>
          <cell r="S8666" t="str">
            <v/>
          </cell>
          <cell r="T8666"/>
          <cell r="U8666"/>
          <cell r="V8666" t="str">
            <v/>
          </cell>
        </row>
        <row r="8667">
          <cell r="A8667"/>
          <cell r="B8667" t="str">
            <v/>
          </cell>
          <cell r="C8667"/>
          <cell r="D8667" t="str">
            <v/>
          </cell>
          <cell r="E8667" t="str">
            <v/>
          </cell>
          <cell r="F8667" t="str">
            <v/>
          </cell>
          <cell r="G8667" t="str">
            <v/>
          </cell>
          <cell r="H8667" t="str">
            <v/>
          </cell>
          <cell r="I8667"/>
          <cell r="J8667"/>
          <cell r="K8667"/>
          <cell r="L8667"/>
          <cell r="M8667" t="str">
            <v/>
          </cell>
          <cell r="N8667"/>
          <cell r="O8667"/>
          <cell r="P8667"/>
          <cell r="Q8667" t="str">
            <v/>
          </cell>
          <cell r="R8667"/>
          <cell r="S8667" t="str">
            <v/>
          </cell>
          <cell r="T8667"/>
          <cell r="U8667"/>
          <cell r="V8667" t="str">
            <v/>
          </cell>
        </row>
        <row r="8668">
          <cell r="A8668"/>
          <cell r="B8668" t="str">
            <v/>
          </cell>
          <cell r="C8668"/>
          <cell r="D8668" t="str">
            <v/>
          </cell>
          <cell r="E8668" t="str">
            <v/>
          </cell>
          <cell r="F8668" t="str">
            <v/>
          </cell>
          <cell r="G8668" t="str">
            <v/>
          </cell>
          <cell r="H8668" t="str">
            <v/>
          </cell>
          <cell r="I8668"/>
          <cell r="J8668"/>
          <cell r="K8668"/>
          <cell r="L8668"/>
          <cell r="M8668" t="str">
            <v/>
          </cell>
          <cell r="N8668"/>
          <cell r="O8668"/>
          <cell r="P8668"/>
          <cell r="Q8668" t="str">
            <v/>
          </cell>
          <cell r="R8668"/>
          <cell r="S8668" t="str">
            <v/>
          </cell>
          <cell r="T8668"/>
          <cell r="U8668"/>
          <cell r="V8668" t="str">
            <v/>
          </cell>
        </row>
        <row r="8669">
          <cell r="A8669"/>
          <cell r="B8669" t="str">
            <v/>
          </cell>
          <cell r="C8669"/>
          <cell r="D8669" t="str">
            <v/>
          </cell>
          <cell r="E8669" t="str">
            <v/>
          </cell>
          <cell r="F8669" t="str">
            <v/>
          </cell>
          <cell r="G8669" t="str">
            <v/>
          </cell>
          <cell r="H8669" t="str">
            <v/>
          </cell>
          <cell r="I8669"/>
          <cell r="J8669"/>
          <cell r="K8669"/>
          <cell r="L8669"/>
          <cell r="M8669" t="str">
            <v/>
          </cell>
          <cell r="N8669"/>
          <cell r="O8669"/>
          <cell r="P8669"/>
          <cell r="Q8669" t="str">
            <v/>
          </cell>
          <cell r="R8669"/>
          <cell r="S8669" t="str">
            <v/>
          </cell>
          <cell r="T8669"/>
          <cell r="U8669"/>
          <cell r="V8669" t="str">
            <v/>
          </cell>
        </row>
        <row r="8670">
          <cell r="A8670"/>
          <cell r="B8670" t="str">
            <v/>
          </cell>
          <cell r="C8670"/>
          <cell r="D8670" t="str">
            <v/>
          </cell>
          <cell r="E8670" t="str">
            <v/>
          </cell>
          <cell r="F8670" t="str">
            <v/>
          </cell>
          <cell r="G8670" t="str">
            <v/>
          </cell>
          <cell r="H8670" t="str">
            <v/>
          </cell>
          <cell r="I8670"/>
          <cell r="J8670"/>
          <cell r="K8670"/>
          <cell r="L8670"/>
          <cell r="M8670" t="str">
            <v/>
          </cell>
          <cell r="N8670"/>
          <cell r="O8670"/>
          <cell r="P8670"/>
          <cell r="Q8670" t="str">
            <v/>
          </cell>
          <cell r="R8670"/>
          <cell r="S8670" t="str">
            <v/>
          </cell>
          <cell r="T8670"/>
          <cell r="U8670"/>
          <cell r="V8670" t="str">
            <v/>
          </cell>
        </row>
        <row r="8671">
          <cell r="A8671"/>
          <cell r="B8671" t="str">
            <v/>
          </cell>
          <cell r="C8671"/>
          <cell r="D8671" t="str">
            <v/>
          </cell>
          <cell r="E8671" t="str">
            <v/>
          </cell>
          <cell r="F8671" t="str">
            <v/>
          </cell>
          <cell r="G8671" t="str">
            <v/>
          </cell>
          <cell r="H8671" t="str">
            <v/>
          </cell>
          <cell r="I8671"/>
          <cell r="J8671"/>
          <cell r="K8671"/>
          <cell r="L8671"/>
          <cell r="M8671" t="str">
            <v/>
          </cell>
          <cell r="N8671"/>
          <cell r="O8671"/>
          <cell r="P8671"/>
          <cell r="Q8671" t="str">
            <v/>
          </cell>
          <cell r="R8671"/>
          <cell r="S8671" t="str">
            <v/>
          </cell>
          <cell r="T8671"/>
          <cell r="U8671"/>
          <cell r="V8671" t="str">
            <v/>
          </cell>
        </row>
        <row r="8672">
          <cell r="A8672"/>
          <cell r="B8672" t="str">
            <v/>
          </cell>
          <cell r="C8672"/>
          <cell r="D8672" t="str">
            <v/>
          </cell>
          <cell r="E8672" t="str">
            <v/>
          </cell>
          <cell r="F8672" t="str">
            <v/>
          </cell>
          <cell r="G8672" t="str">
            <v/>
          </cell>
          <cell r="H8672" t="str">
            <v/>
          </cell>
          <cell r="I8672"/>
          <cell r="J8672"/>
          <cell r="K8672"/>
          <cell r="L8672"/>
          <cell r="M8672" t="str">
            <v/>
          </cell>
          <cell r="N8672"/>
          <cell r="O8672"/>
          <cell r="P8672"/>
          <cell r="Q8672" t="str">
            <v/>
          </cell>
          <cell r="R8672"/>
          <cell r="S8672" t="str">
            <v/>
          </cell>
          <cell r="T8672"/>
          <cell r="U8672"/>
          <cell r="V8672" t="str">
            <v/>
          </cell>
        </row>
        <row r="8673">
          <cell r="A8673"/>
          <cell r="B8673" t="str">
            <v/>
          </cell>
          <cell r="C8673"/>
          <cell r="D8673" t="str">
            <v/>
          </cell>
          <cell r="E8673" t="str">
            <v/>
          </cell>
          <cell r="F8673" t="str">
            <v/>
          </cell>
          <cell r="G8673" t="str">
            <v/>
          </cell>
          <cell r="H8673" t="str">
            <v/>
          </cell>
          <cell r="I8673"/>
          <cell r="J8673"/>
          <cell r="K8673"/>
          <cell r="L8673"/>
          <cell r="M8673" t="str">
            <v/>
          </cell>
          <cell r="N8673"/>
          <cell r="O8673"/>
          <cell r="P8673"/>
          <cell r="Q8673" t="str">
            <v/>
          </cell>
          <cell r="R8673"/>
          <cell r="S8673" t="str">
            <v/>
          </cell>
          <cell r="T8673"/>
          <cell r="U8673"/>
          <cell r="V8673" t="str">
            <v/>
          </cell>
        </row>
        <row r="8674">
          <cell r="A8674"/>
          <cell r="B8674" t="str">
            <v/>
          </cell>
          <cell r="C8674"/>
          <cell r="D8674" t="str">
            <v/>
          </cell>
          <cell r="E8674" t="str">
            <v/>
          </cell>
          <cell r="F8674" t="str">
            <v/>
          </cell>
          <cell r="G8674" t="str">
            <v/>
          </cell>
          <cell r="H8674" t="str">
            <v/>
          </cell>
          <cell r="I8674"/>
          <cell r="J8674"/>
          <cell r="K8674"/>
          <cell r="L8674"/>
          <cell r="M8674" t="str">
            <v/>
          </cell>
          <cell r="N8674"/>
          <cell r="O8674"/>
          <cell r="P8674"/>
          <cell r="Q8674" t="str">
            <v/>
          </cell>
          <cell r="R8674"/>
          <cell r="S8674" t="str">
            <v/>
          </cell>
          <cell r="T8674"/>
          <cell r="U8674"/>
          <cell r="V8674" t="str">
            <v/>
          </cell>
        </row>
        <row r="8675">
          <cell r="A8675"/>
          <cell r="B8675" t="str">
            <v/>
          </cell>
          <cell r="C8675"/>
          <cell r="D8675" t="str">
            <v/>
          </cell>
          <cell r="E8675" t="str">
            <v/>
          </cell>
          <cell r="F8675" t="str">
            <v/>
          </cell>
          <cell r="G8675" t="str">
            <v/>
          </cell>
          <cell r="H8675" t="str">
            <v/>
          </cell>
          <cell r="I8675"/>
          <cell r="J8675"/>
          <cell r="K8675"/>
          <cell r="L8675"/>
          <cell r="M8675" t="str">
            <v/>
          </cell>
          <cell r="N8675"/>
          <cell r="O8675"/>
          <cell r="P8675"/>
          <cell r="Q8675" t="str">
            <v/>
          </cell>
          <cell r="R8675"/>
          <cell r="S8675" t="str">
            <v/>
          </cell>
          <cell r="T8675"/>
          <cell r="U8675"/>
          <cell r="V8675" t="str">
            <v/>
          </cell>
        </row>
        <row r="8676">
          <cell r="A8676"/>
          <cell r="B8676" t="str">
            <v/>
          </cell>
          <cell r="C8676"/>
          <cell r="D8676" t="str">
            <v/>
          </cell>
          <cell r="E8676" t="str">
            <v/>
          </cell>
          <cell r="F8676" t="str">
            <v/>
          </cell>
          <cell r="G8676" t="str">
            <v/>
          </cell>
          <cell r="H8676" t="str">
            <v/>
          </cell>
          <cell r="I8676"/>
          <cell r="J8676"/>
          <cell r="K8676"/>
          <cell r="L8676"/>
          <cell r="M8676" t="str">
            <v/>
          </cell>
          <cell r="N8676"/>
          <cell r="O8676"/>
          <cell r="P8676"/>
          <cell r="Q8676" t="str">
            <v/>
          </cell>
          <cell r="R8676"/>
          <cell r="S8676" t="str">
            <v/>
          </cell>
          <cell r="T8676"/>
          <cell r="U8676"/>
          <cell r="V8676" t="str">
            <v/>
          </cell>
        </row>
        <row r="8677">
          <cell r="A8677"/>
          <cell r="B8677" t="str">
            <v/>
          </cell>
          <cell r="C8677"/>
          <cell r="D8677" t="str">
            <v/>
          </cell>
          <cell r="E8677" t="str">
            <v/>
          </cell>
          <cell r="F8677" t="str">
            <v/>
          </cell>
          <cell r="G8677" t="str">
            <v/>
          </cell>
          <cell r="H8677" t="str">
            <v/>
          </cell>
          <cell r="I8677"/>
          <cell r="J8677"/>
          <cell r="K8677"/>
          <cell r="L8677"/>
          <cell r="M8677" t="str">
            <v/>
          </cell>
          <cell r="N8677"/>
          <cell r="O8677"/>
          <cell r="P8677"/>
          <cell r="Q8677" t="str">
            <v/>
          </cell>
          <cell r="R8677"/>
          <cell r="S8677" t="str">
            <v/>
          </cell>
          <cell r="T8677"/>
          <cell r="U8677"/>
          <cell r="V8677" t="str">
            <v/>
          </cell>
        </row>
        <row r="8678">
          <cell r="A8678"/>
          <cell r="B8678" t="str">
            <v/>
          </cell>
          <cell r="C8678"/>
          <cell r="D8678" t="str">
            <v/>
          </cell>
          <cell r="E8678" t="str">
            <v/>
          </cell>
          <cell r="F8678" t="str">
            <v/>
          </cell>
          <cell r="G8678" t="str">
            <v/>
          </cell>
          <cell r="H8678" t="str">
            <v/>
          </cell>
          <cell r="I8678"/>
          <cell r="J8678"/>
          <cell r="K8678"/>
          <cell r="L8678"/>
          <cell r="M8678" t="str">
            <v/>
          </cell>
          <cell r="N8678"/>
          <cell r="O8678"/>
          <cell r="P8678"/>
          <cell r="Q8678" t="str">
            <v/>
          </cell>
          <cell r="R8678"/>
          <cell r="S8678" t="str">
            <v/>
          </cell>
          <cell r="T8678"/>
          <cell r="U8678"/>
          <cell r="V8678" t="str">
            <v/>
          </cell>
        </row>
        <row r="8679">
          <cell r="A8679"/>
          <cell r="B8679" t="str">
            <v/>
          </cell>
          <cell r="C8679"/>
          <cell r="D8679" t="str">
            <v/>
          </cell>
          <cell r="E8679" t="str">
            <v/>
          </cell>
          <cell r="F8679" t="str">
            <v/>
          </cell>
          <cell r="G8679" t="str">
            <v/>
          </cell>
          <cell r="H8679" t="str">
            <v/>
          </cell>
          <cell r="I8679"/>
          <cell r="J8679"/>
          <cell r="K8679"/>
          <cell r="L8679"/>
          <cell r="M8679" t="str">
            <v/>
          </cell>
          <cell r="N8679"/>
          <cell r="O8679"/>
          <cell r="P8679"/>
          <cell r="Q8679" t="str">
            <v/>
          </cell>
          <cell r="R8679"/>
          <cell r="S8679" t="str">
            <v/>
          </cell>
          <cell r="T8679"/>
          <cell r="U8679"/>
          <cell r="V8679" t="str">
            <v/>
          </cell>
        </row>
        <row r="8680">
          <cell r="A8680"/>
          <cell r="B8680" t="str">
            <v/>
          </cell>
          <cell r="C8680"/>
          <cell r="D8680" t="str">
            <v/>
          </cell>
          <cell r="E8680" t="str">
            <v/>
          </cell>
          <cell r="F8680" t="str">
            <v/>
          </cell>
          <cell r="G8680" t="str">
            <v/>
          </cell>
          <cell r="H8680" t="str">
            <v/>
          </cell>
          <cell r="I8680"/>
          <cell r="J8680"/>
          <cell r="K8680"/>
          <cell r="L8680"/>
          <cell r="M8680" t="str">
            <v/>
          </cell>
          <cell r="N8680"/>
          <cell r="O8680"/>
          <cell r="P8680"/>
          <cell r="Q8680" t="str">
            <v/>
          </cell>
          <cell r="R8680"/>
          <cell r="S8680" t="str">
            <v/>
          </cell>
          <cell r="T8680"/>
          <cell r="U8680"/>
          <cell r="V8680" t="str">
            <v/>
          </cell>
        </row>
        <row r="8681">
          <cell r="A8681"/>
          <cell r="B8681" t="str">
            <v/>
          </cell>
          <cell r="C8681"/>
          <cell r="D8681" t="str">
            <v/>
          </cell>
          <cell r="E8681" t="str">
            <v/>
          </cell>
          <cell r="F8681" t="str">
            <v/>
          </cell>
          <cell r="G8681" t="str">
            <v/>
          </cell>
          <cell r="H8681" t="str">
            <v/>
          </cell>
          <cell r="I8681"/>
          <cell r="J8681"/>
          <cell r="K8681"/>
          <cell r="L8681"/>
          <cell r="M8681" t="str">
            <v/>
          </cell>
          <cell r="N8681"/>
          <cell r="O8681"/>
          <cell r="P8681"/>
          <cell r="Q8681" t="str">
            <v/>
          </cell>
          <cell r="R8681"/>
          <cell r="S8681" t="str">
            <v/>
          </cell>
          <cell r="T8681"/>
          <cell r="U8681"/>
          <cell r="V8681" t="str">
            <v/>
          </cell>
        </row>
        <row r="8682">
          <cell r="A8682"/>
          <cell r="B8682" t="str">
            <v/>
          </cell>
          <cell r="C8682"/>
          <cell r="D8682" t="str">
            <v/>
          </cell>
          <cell r="E8682" t="str">
            <v/>
          </cell>
          <cell r="F8682" t="str">
            <v/>
          </cell>
          <cell r="G8682" t="str">
            <v/>
          </cell>
          <cell r="H8682" t="str">
            <v/>
          </cell>
          <cell r="I8682"/>
          <cell r="J8682"/>
          <cell r="K8682"/>
          <cell r="L8682"/>
          <cell r="M8682" t="str">
            <v/>
          </cell>
          <cell r="N8682"/>
          <cell r="O8682"/>
          <cell r="P8682"/>
          <cell r="Q8682" t="str">
            <v/>
          </cell>
          <cell r="R8682"/>
          <cell r="S8682" t="str">
            <v/>
          </cell>
          <cell r="T8682"/>
          <cell r="U8682"/>
          <cell r="V8682" t="str">
            <v/>
          </cell>
        </row>
        <row r="8683">
          <cell r="A8683"/>
          <cell r="B8683" t="str">
            <v/>
          </cell>
          <cell r="C8683"/>
          <cell r="D8683" t="str">
            <v/>
          </cell>
          <cell r="E8683" t="str">
            <v/>
          </cell>
          <cell r="F8683" t="str">
            <v/>
          </cell>
          <cell r="G8683" t="str">
            <v/>
          </cell>
          <cell r="H8683" t="str">
            <v/>
          </cell>
          <cell r="I8683"/>
          <cell r="J8683"/>
          <cell r="K8683"/>
          <cell r="L8683"/>
          <cell r="M8683" t="str">
            <v/>
          </cell>
          <cell r="N8683"/>
          <cell r="O8683"/>
          <cell r="P8683"/>
          <cell r="Q8683" t="str">
            <v/>
          </cell>
          <cell r="R8683"/>
          <cell r="S8683" t="str">
            <v/>
          </cell>
          <cell r="T8683"/>
          <cell r="U8683"/>
          <cell r="V8683" t="str">
            <v/>
          </cell>
        </row>
        <row r="8684">
          <cell r="A8684"/>
          <cell r="B8684" t="str">
            <v/>
          </cell>
          <cell r="C8684"/>
          <cell r="D8684" t="str">
            <v/>
          </cell>
          <cell r="E8684" t="str">
            <v/>
          </cell>
          <cell r="F8684" t="str">
            <v/>
          </cell>
          <cell r="G8684" t="str">
            <v/>
          </cell>
          <cell r="H8684" t="str">
            <v/>
          </cell>
          <cell r="I8684"/>
          <cell r="J8684"/>
          <cell r="K8684"/>
          <cell r="L8684"/>
          <cell r="M8684" t="str">
            <v/>
          </cell>
          <cell r="N8684"/>
          <cell r="O8684"/>
          <cell r="P8684"/>
          <cell r="Q8684" t="str">
            <v/>
          </cell>
          <cell r="R8684"/>
          <cell r="S8684" t="str">
            <v/>
          </cell>
          <cell r="T8684"/>
          <cell r="U8684"/>
          <cell r="V8684" t="str">
            <v/>
          </cell>
        </row>
        <row r="8685">
          <cell r="A8685"/>
          <cell r="B8685" t="str">
            <v/>
          </cell>
          <cell r="C8685"/>
          <cell r="D8685" t="str">
            <v/>
          </cell>
          <cell r="E8685" t="str">
            <v/>
          </cell>
          <cell r="F8685" t="str">
            <v/>
          </cell>
          <cell r="G8685" t="str">
            <v/>
          </cell>
          <cell r="H8685" t="str">
            <v/>
          </cell>
          <cell r="I8685"/>
          <cell r="J8685"/>
          <cell r="K8685"/>
          <cell r="L8685"/>
          <cell r="M8685" t="str">
            <v/>
          </cell>
          <cell r="N8685"/>
          <cell r="O8685"/>
          <cell r="P8685"/>
          <cell r="Q8685" t="str">
            <v/>
          </cell>
          <cell r="R8685"/>
          <cell r="S8685" t="str">
            <v/>
          </cell>
          <cell r="T8685"/>
          <cell r="U8685"/>
          <cell r="V8685" t="str">
            <v/>
          </cell>
        </row>
        <row r="8686">
          <cell r="A8686"/>
          <cell r="B8686" t="str">
            <v/>
          </cell>
          <cell r="C8686"/>
          <cell r="D8686" t="str">
            <v/>
          </cell>
          <cell r="E8686" t="str">
            <v/>
          </cell>
          <cell r="F8686" t="str">
            <v/>
          </cell>
          <cell r="G8686" t="str">
            <v/>
          </cell>
          <cell r="H8686" t="str">
            <v/>
          </cell>
          <cell r="I8686"/>
          <cell r="J8686"/>
          <cell r="K8686"/>
          <cell r="L8686"/>
          <cell r="M8686" t="str">
            <v/>
          </cell>
          <cell r="N8686"/>
          <cell r="O8686"/>
          <cell r="P8686"/>
          <cell r="Q8686" t="str">
            <v/>
          </cell>
          <cell r="R8686"/>
          <cell r="S8686" t="str">
            <v/>
          </cell>
          <cell r="T8686"/>
          <cell r="U8686"/>
          <cell r="V8686" t="str">
            <v/>
          </cell>
        </row>
        <row r="8687">
          <cell r="A8687"/>
          <cell r="B8687" t="str">
            <v/>
          </cell>
          <cell r="C8687"/>
          <cell r="D8687" t="str">
            <v/>
          </cell>
          <cell r="E8687" t="str">
            <v/>
          </cell>
          <cell r="F8687" t="str">
            <v/>
          </cell>
          <cell r="G8687" t="str">
            <v/>
          </cell>
          <cell r="H8687" t="str">
            <v/>
          </cell>
          <cell r="I8687"/>
          <cell r="J8687"/>
          <cell r="K8687"/>
          <cell r="L8687"/>
          <cell r="M8687" t="str">
            <v/>
          </cell>
          <cell r="N8687"/>
          <cell r="O8687"/>
          <cell r="P8687"/>
          <cell r="Q8687" t="str">
            <v/>
          </cell>
          <cell r="R8687"/>
          <cell r="S8687" t="str">
            <v/>
          </cell>
          <cell r="T8687"/>
          <cell r="U8687"/>
          <cell r="V8687" t="str">
            <v/>
          </cell>
        </row>
        <row r="8688">
          <cell r="A8688"/>
          <cell r="B8688" t="str">
            <v/>
          </cell>
          <cell r="C8688"/>
          <cell r="D8688" t="str">
            <v/>
          </cell>
          <cell r="E8688" t="str">
            <v/>
          </cell>
          <cell r="F8688" t="str">
            <v/>
          </cell>
          <cell r="G8688" t="str">
            <v/>
          </cell>
          <cell r="H8688" t="str">
            <v/>
          </cell>
          <cell r="I8688"/>
          <cell r="J8688"/>
          <cell r="K8688"/>
          <cell r="L8688"/>
          <cell r="M8688" t="str">
            <v/>
          </cell>
          <cell r="N8688"/>
          <cell r="O8688"/>
          <cell r="P8688"/>
          <cell r="Q8688" t="str">
            <v/>
          </cell>
          <cell r="R8688"/>
          <cell r="S8688" t="str">
            <v/>
          </cell>
          <cell r="T8688"/>
          <cell r="U8688"/>
          <cell r="V8688" t="str">
            <v/>
          </cell>
        </row>
        <row r="8689">
          <cell r="A8689"/>
          <cell r="B8689" t="str">
            <v/>
          </cell>
          <cell r="C8689"/>
          <cell r="D8689" t="str">
            <v/>
          </cell>
          <cell r="E8689" t="str">
            <v/>
          </cell>
          <cell r="F8689" t="str">
            <v/>
          </cell>
          <cell r="G8689" t="str">
            <v/>
          </cell>
          <cell r="H8689" t="str">
            <v/>
          </cell>
          <cell r="I8689"/>
          <cell r="J8689"/>
          <cell r="K8689"/>
          <cell r="L8689"/>
          <cell r="M8689" t="str">
            <v/>
          </cell>
          <cell r="N8689"/>
          <cell r="O8689"/>
          <cell r="P8689"/>
          <cell r="Q8689" t="str">
            <v/>
          </cell>
          <cell r="R8689"/>
          <cell r="S8689" t="str">
            <v/>
          </cell>
          <cell r="T8689"/>
          <cell r="U8689"/>
          <cell r="V8689" t="str">
            <v/>
          </cell>
        </row>
        <row r="8690">
          <cell r="A8690"/>
          <cell r="B8690" t="str">
            <v/>
          </cell>
          <cell r="C8690"/>
          <cell r="D8690" t="str">
            <v/>
          </cell>
          <cell r="E8690" t="str">
            <v/>
          </cell>
          <cell r="F8690" t="str">
            <v/>
          </cell>
          <cell r="G8690" t="str">
            <v/>
          </cell>
          <cell r="H8690" t="str">
            <v/>
          </cell>
          <cell r="I8690"/>
          <cell r="J8690"/>
          <cell r="K8690"/>
          <cell r="L8690"/>
          <cell r="M8690" t="str">
            <v/>
          </cell>
          <cell r="N8690"/>
          <cell r="O8690"/>
          <cell r="P8690"/>
          <cell r="Q8690" t="str">
            <v/>
          </cell>
          <cell r="R8690"/>
          <cell r="S8690" t="str">
            <v/>
          </cell>
          <cell r="T8690"/>
          <cell r="U8690"/>
          <cell r="V8690" t="str">
            <v/>
          </cell>
        </row>
        <row r="8691">
          <cell r="A8691"/>
          <cell r="B8691" t="str">
            <v/>
          </cell>
          <cell r="C8691"/>
          <cell r="D8691" t="str">
            <v/>
          </cell>
          <cell r="E8691" t="str">
            <v/>
          </cell>
          <cell r="F8691" t="str">
            <v/>
          </cell>
          <cell r="G8691" t="str">
            <v/>
          </cell>
          <cell r="H8691" t="str">
            <v/>
          </cell>
          <cell r="I8691"/>
          <cell r="J8691"/>
          <cell r="K8691"/>
          <cell r="L8691"/>
          <cell r="M8691" t="str">
            <v/>
          </cell>
          <cell r="N8691"/>
          <cell r="O8691"/>
          <cell r="P8691"/>
          <cell r="Q8691" t="str">
            <v/>
          </cell>
          <cell r="R8691"/>
          <cell r="S8691" t="str">
            <v/>
          </cell>
          <cell r="T8691"/>
          <cell r="U8691"/>
          <cell r="V8691" t="str">
            <v/>
          </cell>
        </row>
        <row r="8692">
          <cell r="A8692"/>
          <cell r="B8692" t="str">
            <v/>
          </cell>
          <cell r="C8692"/>
          <cell r="D8692" t="str">
            <v/>
          </cell>
          <cell r="E8692" t="str">
            <v/>
          </cell>
          <cell r="F8692" t="str">
            <v/>
          </cell>
          <cell r="G8692" t="str">
            <v/>
          </cell>
          <cell r="H8692" t="str">
            <v/>
          </cell>
          <cell r="I8692"/>
          <cell r="J8692"/>
          <cell r="K8692"/>
          <cell r="L8692"/>
          <cell r="M8692" t="str">
            <v/>
          </cell>
          <cell r="N8692"/>
          <cell r="O8692"/>
          <cell r="P8692"/>
          <cell r="Q8692" t="str">
            <v/>
          </cell>
          <cell r="R8692"/>
          <cell r="S8692" t="str">
            <v/>
          </cell>
          <cell r="T8692"/>
          <cell r="U8692"/>
          <cell r="V8692" t="str">
            <v/>
          </cell>
        </row>
        <row r="8693">
          <cell r="A8693"/>
          <cell r="B8693" t="str">
            <v/>
          </cell>
          <cell r="C8693"/>
          <cell r="D8693" t="str">
            <v/>
          </cell>
          <cell r="E8693" t="str">
            <v/>
          </cell>
          <cell r="F8693" t="str">
            <v/>
          </cell>
          <cell r="G8693" t="str">
            <v/>
          </cell>
          <cell r="H8693" t="str">
            <v/>
          </cell>
          <cell r="I8693"/>
          <cell r="J8693"/>
          <cell r="K8693"/>
          <cell r="L8693"/>
          <cell r="M8693" t="str">
            <v/>
          </cell>
          <cell r="N8693"/>
          <cell r="O8693"/>
          <cell r="P8693"/>
          <cell r="Q8693" t="str">
            <v/>
          </cell>
          <cell r="R8693"/>
          <cell r="S8693" t="str">
            <v/>
          </cell>
          <cell r="T8693"/>
          <cell r="U8693"/>
          <cell r="V8693" t="str">
            <v/>
          </cell>
        </row>
        <row r="8694">
          <cell r="A8694"/>
          <cell r="B8694" t="str">
            <v/>
          </cell>
          <cell r="C8694"/>
          <cell r="D8694" t="str">
            <v/>
          </cell>
          <cell r="E8694" t="str">
            <v/>
          </cell>
          <cell r="F8694" t="str">
            <v/>
          </cell>
          <cell r="G8694" t="str">
            <v/>
          </cell>
          <cell r="H8694" t="str">
            <v/>
          </cell>
          <cell r="I8694"/>
          <cell r="J8694"/>
          <cell r="K8694"/>
          <cell r="L8694"/>
          <cell r="M8694" t="str">
            <v/>
          </cell>
          <cell r="N8694"/>
          <cell r="O8694"/>
          <cell r="P8694"/>
          <cell r="Q8694" t="str">
            <v/>
          </cell>
          <cell r="R8694"/>
          <cell r="S8694" t="str">
            <v/>
          </cell>
          <cell r="T8694"/>
          <cell r="U8694"/>
          <cell r="V8694" t="str">
            <v/>
          </cell>
        </row>
        <row r="8695">
          <cell r="A8695"/>
          <cell r="B8695" t="str">
            <v/>
          </cell>
          <cell r="C8695"/>
          <cell r="D8695" t="str">
            <v/>
          </cell>
          <cell r="E8695" t="str">
            <v/>
          </cell>
          <cell r="F8695" t="str">
            <v/>
          </cell>
          <cell r="G8695" t="str">
            <v/>
          </cell>
          <cell r="H8695" t="str">
            <v/>
          </cell>
          <cell r="I8695"/>
          <cell r="J8695"/>
          <cell r="K8695"/>
          <cell r="L8695"/>
          <cell r="M8695" t="str">
            <v/>
          </cell>
          <cell r="N8695"/>
          <cell r="O8695"/>
          <cell r="P8695"/>
          <cell r="Q8695" t="str">
            <v/>
          </cell>
          <cell r="R8695"/>
          <cell r="S8695" t="str">
            <v/>
          </cell>
          <cell r="T8695"/>
          <cell r="U8695"/>
          <cell r="V8695" t="str">
            <v/>
          </cell>
        </row>
        <row r="8696">
          <cell r="A8696"/>
          <cell r="B8696" t="str">
            <v/>
          </cell>
          <cell r="C8696"/>
          <cell r="D8696" t="str">
            <v/>
          </cell>
          <cell r="E8696" t="str">
            <v/>
          </cell>
          <cell r="F8696" t="str">
            <v/>
          </cell>
          <cell r="G8696" t="str">
            <v/>
          </cell>
          <cell r="H8696" t="str">
            <v/>
          </cell>
          <cell r="I8696"/>
          <cell r="J8696"/>
          <cell r="K8696"/>
          <cell r="L8696"/>
          <cell r="M8696" t="str">
            <v/>
          </cell>
          <cell r="N8696"/>
          <cell r="O8696"/>
          <cell r="P8696"/>
          <cell r="Q8696" t="str">
            <v/>
          </cell>
          <cell r="R8696"/>
          <cell r="S8696" t="str">
            <v/>
          </cell>
          <cell r="T8696"/>
          <cell r="U8696"/>
          <cell r="V8696" t="str">
            <v/>
          </cell>
        </row>
        <row r="8697">
          <cell r="A8697"/>
          <cell r="B8697" t="str">
            <v/>
          </cell>
          <cell r="C8697"/>
          <cell r="D8697" t="str">
            <v/>
          </cell>
          <cell r="E8697" t="str">
            <v/>
          </cell>
          <cell r="F8697" t="str">
            <v/>
          </cell>
          <cell r="G8697" t="str">
            <v/>
          </cell>
          <cell r="H8697" t="str">
            <v/>
          </cell>
          <cell r="I8697"/>
          <cell r="J8697"/>
          <cell r="K8697"/>
          <cell r="L8697"/>
          <cell r="M8697" t="str">
            <v/>
          </cell>
          <cell r="N8697"/>
          <cell r="O8697"/>
          <cell r="P8697"/>
          <cell r="Q8697" t="str">
            <v/>
          </cell>
          <cell r="R8697"/>
          <cell r="S8697" t="str">
            <v/>
          </cell>
          <cell r="T8697"/>
          <cell r="U8697"/>
          <cell r="V8697" t="str">
            <v/>
          </cell>
        </row>
        <row r="8698">
          <cell r="A8698"/>
          <cell r="B8698" t="str">
            <v/>
          </cell>
          <cell r="C8698"/>
          <cell r="D8698" t="str">
            <v/>
          </cell>
          <cell r="E8698" t="str">
            <v/>
          </cell>
          <cell r="F8698" t="str">
            <v/>
          </cell>
          <cell r="G8698" t="str">
            <v/>
          </cell>
          <cell r="H8698" t="str">
            <v/>
          </cell>
          <cell r="I8698"/>
          <cell r="J8698"/>
          <cell r="K8698"/>
          <cell r="L8698"/>
          <cell r="M8698" t="str">
            <v/>
          </cell>
          <cell r="N8698"/>
          <cell r="O8698"/>
          <cell r="P8698"/>
          <cell r="Q8698" t="str">
            <v/>
          </cell>
          <cell r="R8698"/>
          <cell r="S8698" t="str">
            <v/>
          </cell>
          <cell r="T8698"/>
          <cell r="U8698"/>
          <cell r="V8698" t="str">
            <v/>
          </cell>
        </row>
        <row r="8699">
          <cell r="A8699"/>
          <cell r="B8699" t="str">
            <v/>
          </cell>
          <cell r="C8699"/>
          <cell r="D8699" t="str">
            <v/>
          </cell>
          <cell r="E8699" t="str">
            <v/>
          </cell>
          <cell r="F8699" t="str">
            <v/>
          </cell>
          <cell r="G8699" t="str">
            <v/>
          </cell>
          <cell r="H8699" t="str">
            <v/>
          </cell>
          <cell r="I8699"/>
          <cell r="J8699"/>
          <cell r="K8699"/>
          <cell r="L8699"/>
          <cell r="M8699" t="str">
            <v/>
          </cell>
          <cell r="N8699"/>
          <cell r="O8699"/>
          <cell r="P8699"/>
          <cell r="Q8699" t="str">
            <v/>
          </cell>
          <cell r="R8699"/>
          <cell r="S8699" t="str">
            <v/>
          </cell>
          <cell r="T8699"/>
          <cell r="U8699"/>
          <cell r="V8699" t="str">
            <v/>
          </cell>
        </row>
        <row r="8700">
          <cell r="A8700"/>
          <cell r="B8700" t="str">
            <v/>
          </cell>
          <cell r="C8700"/>
          <cell r="D8700" t="str">
            <v/>
          </cell>
          <cell r="E8700" t="str">
            <v/>
          </cell>
          <cell r="F8700" t="str">
            <v/>
          </cell>
          <cell r="G8700" t="str">
            <v/>
          </cell>
          <cell r="H8700" t="str">
            <v/>
          </cell>
          <cell r="I8700"/>
          <cell r="J8700"/>
          <cell r="K8700"/>
          <cell r="L8700"/>
          <cell r="M8700" t="str">
            <v/>
          </cell>
          <cell r="N8700"/>
          <cell r="O8700"/>
          <cell r="P8700"/>
          <cell r="Q8700" t="str">
            <v/>
          </cell>
          <cell r="R8700"/>
          <cell r="S8700" t="str">
            <v/>
          </cell>
          <cell r="T8700"/>
          <cell r="U8700"/>
          <cell r="V8700" t="str">
            <v/>
          </cell>
        </row>
        <row r="8701">
          <cell r="A8701"/>
          <cell r="B8701" t="str">
            <v/>
          </cell>
          <cell r="C8701"/>
          <cell r="D8701" t="str">
            <v/>
          </cell>
          <cell r="E8701" t="str">
            <v/>
          </cell>
          <cell r="F8701" t="str">
            <v/>
          </cell>
          <cell r="G8701" t="str">
            <v/>
          </cell>
          <cell r="H8701" t="str">
            <v/>
          </cell>
          <cell r="I8701"/>
          <cell r="J8701"/>
          <cell r="K8701"/>
          <cell r="L8701"/>
          <cell r="M8701" t="str">
            <v/>
          </cell>
          <cell r="N8701"/>
          <cell r="O8701"/>
          <cell r="P8701"/>
          <cell r="Q8701" t="str">
            <v/>
          </cell>
          <cell r="R8701"/>
          <cell r="S8701" t="str">
            <v/>
          </cell>
          <cell r="T8701"/>
          <cell r="U8701"/>
          <cell r="V8701" t="str">
            <v/>
          </cell>
        </row>
        <row r="8702">
          <cell r="A8702"/>
          <cell r="B8702" t="str">
            <v/>
          </cell>
          <cell r="C8702"/>
          <cell r="D8702" t="str">
            <v/>
          </cell>
          <cell r="E8702" t="str">
            <v/>
          </cell>
          <cell r="F8702" t="str">
            <v/>
          </cell>
          <cell r="G8702" t="str">
            <v/>
          </cell>
          <cell r="H8702" t="str">
            <v/>
          </cell>
          <cell r="I8702"/>
          <cell r="J8702"/>
          <cell r="K8702"/>
          <cell r="L8702"/>
          <cell r="M8702" t="str">
            <v/>
          </cell>
          <cell r="N8702"/>
          <cell r="O8702"/>
          <cell r="P8702"/>
          <cell r="Q8702" t="str">
            <v/>
          </cell>
          <cell r="R8702"/>
          <cell r="S8702" t="str">
            <v/>
          </cell>
          <cell r="T8702"/>
          <cell r="U8702"/>
          <cell r="V8702" t="str">
            <v/>
          </cell>
        </row>
        <row r="8703">
          <cell r="A8703"/>
          <cell r="B8703" t="str">
            <v/>
          </cell>
          <cell r="C8703"/>
          <cell r="D8703" t="str">
            <v/>
          </cell>
          <cell r="E8703" t="str">
            <v/>
          </cell>
          <cell r="F8703" t="str">
            <v/>
          </cell>
          <cell r="G8703" t="str">
            <v/>
          </cell>
          <cell r="H8703" t="str">
            <v/>
          </cell>
          <cell r="I8703"/>
          <cell r="J8703"/>
          <cell r="K8703"/>
          <cell r="L8703"/>
          <cell r="M8703" t="str">
            <v/>
          </cell>
          <cell r="N8703"/>
          <cell r="O8703"/>
          <cell r="P8703"/>
          <cell r="Q8703" t="str">
            <v/>
          </cell>
          <cell r="R8703"/>
          <cell r="S8703" t="str">
            <v/>
          </cell>
          <cell r="T8703"/>
          <cell r="U8703"/>
          <cell r="V8703" t="str">
            <v/>
          </cell>
        </row>
        <row r="8704">
          <cell r="A8704"/>
          <cell r="B8704" t="str">
            <v/>
          </cell>
          <cell r="C8704"/>
          <cell r="D8704" t="str">
            <v/>
          </cell>
          <cell r="E8704" t="str">
            <v/>
          </cell>
          <cell r="F8704" t="str">
            <v/>
          </cell>
          <cell r="G8704" t="str">
            <v/>
          </cell>
          <cell r="H8704" t="str">
            <v/>
          </cell>
          <cell r="I8704"/>
          <cell r="J8704"/>
          <cell r="K8704"/>
          <cell r="L8704"/>
          <cell r="M8704" t="str">
            <v/>
          </cell>
          <cell r="N8704"/>
          <cell r="O8704"/>
          <cell r="P8704"/>
          <cell r="Q8704" t="str">
            <v/>
          </cell>
          <cell r="R8704"/>
          <cell r="S8704" t="str">
            <v/>
          </cell>
          <cell r="T8704"/>
          <cell r="U8704"/>
          <cell r="V8704" t="str">
            <v/>
          </cell>
        </row>
        <row r="8705">
          <cell r="A8705"/>
          <cell r="B8705" t="str">
            <v/>
          </cell>
          <cell r="C8705"/>
          <cell r="D8705" t="str">
            <v/>
          </cell>
          <cell r="E8705" t="str">
            <v/>
          </cell>
          <cell r="F8705" t="str">
            <v/>
          </cell>
          <cell r="G8705" t="str">
            <v/>
          </cell>
          <cell r="H8705" t="str">
            <v/>
          </cell>
          <cell r="I8705"/>
          <cell r="J8705"/>
          <cell r="K8705"/>
          <cell r="L8705"/>
          <cell r="M8705" t="str">
            <v/>
          </cell>
          <cell r="N8705"/>
          <cell r="O8705"/>
          <cell r="P8705"/>
          <cell r="Q8705" t="str">
            <v/>
          </cell>
          <cell r="R8705"/>
          <cell r="S8705" t="str">
            <v/>
          </cell>
          <cell r="T8705"/>
          <cell r="U8705"/>
          <cell r="V8705" t="str">
            <v/>
          </cell>
        </row>
        <row r="8706">
          <cell r="A8706"/>
          <cell r="B8706" t="str">
            <v/>
          </cell>
          <cell r="C8706"/>
          <cell r="D8706" t="str">
            <v/>
          </cell>
          <cell r="E8706" t="str">
            <v/>
          </cell>
          <cell r="F8706" t="str">
            <v/>
          </cell>
          <cell r="G8706" t="str">
            <v/>
          </cell>
          <cell r="H8706" t="str">
            <v/>
          </cell>
          <cell r="I8706"/>
          <cell r="J8706"/>
          <cell r="K8706"/>
          <cell r="L8706"/>
          <cell r="M8706" t="str">
            <v/>
          </cell>
          <cell r="N8706"/>
          <cell r="O8706"/>
          <cell r="P8706"/>
          <cell r="Q8706" t="str">
            <v/>
          </cell>
          <cell r="R8706"/>
          <cell r="S8706" t="str">
            <v/>
          </cell>
          <cell r="T8706"/>
          <cell r="U8706"/>
          <cell r="V8706" t="str">
            <v/>
          </cell>
        </row>
        <row r="8707">
          <cell r="A8707"/>
          <cell r="B8707" t="str">
            <v/>
          </cell>
          <cell r="C8707"/>
          <cell r="D8707" t="str">
            <v/>
          </cell>
          <cell r="E8707" t="str">
            <v/>
          </cell>
          <cell r="F8707" t="str">
            <v/>
          </cell>
          <cell r="G8707" t="str">
            <v/>
          </cell>
          <cell r="H8707" t="str">
            <v/>
          </cell>
          <cell r="I8707"/>
          <cell r="J8707"/>
          <cell r="K8707"/>
          <cell r="L8707"/>
          <cell r="M8707" t="str">
            <v/>
          </cell>
          <cell r="N8707"/>
          <cell r="O8707"/>
          <cell r="P8707"/>
          <cell r="Q8707" t="str">
            <v/>
          </cell>
          <cell r="R8707"/>
          <cell r="S8707" t="str">
            <v/>
          </cell>
          <cell r="T8707"/>
          <cell r="U8707"/>
          <cell r="V8707" t="str">
            <v/>
          </cell>
        </row>
        <row r="8708">
          <cell r="A8708"/>
          <cell r="B8708" t="str">
            <v/>
          </cell>
          <cell r="C8708"/>
          <cell r="D8708" t="str">
            <v/>
          </cell>
          <cell r="E8708" t="str">
            <v/>
          </cell>
          <cell r="F8708" t="str">
            <v/>
          </cell>
          <cell r="G8708" t="str">
            <v/>
          </cell>
          <cell r="H8708" t="str">
            <v/>
          </cell>
          <cell r="I8708"/>
          <cell r="J8708"/>
          <cell r="K8708"/>
          <cell r="L8708"/>
          <cell r="M8708" t="str">
            <v/>
          </cell>
          <cell r="N8708"/>
          <cell r="O8708"/>
          <cell r="P8708"/>
          <cell r="Q8708" t="str">
            <v/>
          </cell>
          <cell r="R8708"/>
          <cell r="S8708" t="str">
            <v/>
          </cell>
          <cell r="T8708"/>
          <cell r="U8708"/>
          <cell r="V8708" t="str">
            <v/>
          </cell>
        </row>
        <row r="8709">
          <cell r="A8709"/>
          <cell r="B8709" t="str">
            <v/>
          </cell>
          <cell r="C8709"/>
          <cell r="D8709" t="str">
            <v/>
          </cell>
          <cell r="E8709" t="str">
            <v/>
          </cell>
          <cell r="F8709" t="str">
            <v/>
          </cell>
          <cell r="G8709" t="str">
            <v/>
          </cell>
          <cell r="H8709" t="str">
            <v/>
          </cell>
          <cell r="I8709"/>
          <cell r="J8709"/>
          <cell r="K8709"/>
          <cell r="L8709"/>
          <cell r="M8709" t="str">
            <v/>
          </cell>
          <cell r="N8709"/>
          <cell r="O8709"/>
          <cell r="P8709"/>
          <cell r="Q8709" t="str">
            <v/>
          </cell>
          <cell r="R8709"/>
          <cell r="S8709" t="str">
            <v/>
          </cell>
          <cell r="T8709"/>
          <cell r="U8709"/>
          <cell r="V8709" t="str">
            <v/>
          </cell>
        </row>
        <row r="8710">
          <cell r="A8710"/>
          <cell r="B8710" t="str">
            <v/>
          </cell>
          <cell r="C8710"/>
          <cell r="D8710" t="str">
            <v/>
          </cell>
          <cell r="E8710" t="str">
            <v/>
          </cell>
          <cell r="F8710" t="str">
            <v/>
          </cell>
          <cell r="G8710" t="str">
            <v/>
          </cell>
          <cell r="H8710" t="str">
            <v/>
          </cell>
          <cell r="I8710"/>
          <cell r="J8710"/>
          <cell r="K8710"/>
          <cell r="L8710"/>
          <cell r="M8710" t="str">
            <v/>
          </cell>
          <cell r="N8710"/>
          <cell r="O8710"/>
          <cell r="P8710"/>
          <cell r="Q8710" t="str">
            <v/>
          </cell>
          <cell r="R8710"/>
          <cell r="S8710" t="str">
            <v/>
          </cell>
          <cell r="T8710"/>
          <cell r="U8710"/>
          <cell r="V8710" t="str">
            <v/>
          </cell>
        </row>
        <row r="8711">
          <cell r="A8711"/>
          <cell r="B8711" t="str">
            <v/>
          </cell>
          <cell r="C8711"/>
          <cell r="D8711" t="str">
            <v/>
          </cell>
          <cell r="E8711" t="str">
            <v/>
          </cell>
          <cell r="F8711" t="str">
            <v/>
          </cell>
          <cell r="G8711" t="str">
            <v/>
          </cell>
          <cell r="H8711" t="str">
            <v/>
          </cell>
          <cell r="I8711"/>
          <cell r="J8711"/>
          <cell r="K8711"/>
          <cell r="L8711"/>
          <cell r="M8711" t="str">
            <v/>
          </cell>
          <cell r="N8711"/>
          <cell r="O8711"/>
          <cell r="P8711"/>
          <cell r="Q8711" t="str">
            <v/>
          </cell>
          <cell r="R8711"/>
          <cell r="S8711" t="str">
            <v/>
          </cell>
          <cell r="T8711"/>
          <cell r="U8711"/>
          <cell r="V8711" t="str">
            <v/>
          </cell>
        </row>
        <row r="8712">
          <cell r="A8712"/>
          <cell r="B8712" t="str">
            <v/>
          </cell>
          <cell r="C8712"/>
          <cell r="D8712" t="str">
            <v/>
          </cell>
          <cell r="E8712" t="str">
            <v/>
          </cell>
          <cell r="F8712" t="str">
            <v/>
          </cell>
          <cell r="G8712" t="str">
            <v/>
          </cell>
          <cell r="H8712" t="str">
            <v/>
          </cell>
          <cell r="I8712"/>
          <cell r="J8712"/>
          <cell r="K8712"/>
          <cell r="L8712"/>
          <cell r="M8712" t="str">
            <v/>
          </cell>
          <cell r="N8712"/>
          <cell r="O8712"/>
          <cell r="P8712"/>
          <cell r="Q8712" t="str">
            <v/>
          </cell>
          <cell r="R8712"/>
          <cell r="S8712" t="str">
            <v/>
          </cell>
          <cell r="T8712"/>
          <cell r="U8712"/>
          <cell r="V8712" t="str">
            <v/>
          </cell>
        </row>
        <row r="8713">
          <cell r="A8713"/>
          <cell r="B8713" t="str">
            <v/>
          </cell>
          <cell r="C8713"/>
          <cell r="D8713" t="str">
            <v/>
          </cell>
          <cell r="E8713" t="str">
            <v/>
          </cell>
          <cell r="F8713" t="str">
            <v/>
          </cell>
          <cell r="G8713" t="str">
            <v/>
          </cell>
          <cell r="H8713" t="str">
            <v/>
          </cell>
          <cell r="I8713"/>
          <cell r="J8713"/>
          <cell r="K8713"/>
          <cell r="L8713"/>
          <cell r="M8713" t="str">
            <v/>
          </cell>
          <cell r="N8713"/>
          <cell r="O8713"/>
          <cell r="P8713"/>
          <cell r="Q8713" t="str">
            <v/>
          </cell>
          <cell r="R8713"/>
          <cell r="S8713" t="str">
            <v/>
          </cell>
          <cell r="T8713"/>
          <cell r="U8713"/>
          <cell r="V8713" t="str">
            <v/>
          </cell>
        </row>
        <row r="8714">
          <cell r="A8714"/>
          <cell r="B8714" t="str">
            <v/>
          </cell>
          <cell r="C8714"/>
          <cell r="D8714" t="str">
            <v/>
          </cell>
          <cell r="E8714" t="str">
            <v/>
          </cell>
          <cell r="F8714" t="str">
            <v/>
          </cell>
          <cell r="G8714" t="str">
            <v/>
          </cell>
          <cell r="H8714" t="str">
            <v/>
          </cell>
          <cell r="I8714"/>
          <cell r="J8714"/>
          <cell r="K8714"/>
          <cell r="L8714"/>
          <cell r="M8714" t="str">
            <v/>
          </cell>
          <cell r="N8714"/>
          <cell r="O8714"/>
          <cell r="P8714"/>
          <cell r="Q8714" t="str">
            <v/>
          </cell>
          <cell r="R8714"/>
          <cell r="S8714" t="str">
            <v/>
          </cell>
          <cell r="T8714"/>
          <cell r="U8714"/>
          <cell r="V8714" t="str">
            <v/>
          </cell>
        </row>
        <row r="8715">
          <cell r="A8715"/>
          <cell r="B8715" t="str">
            <v/>
          </cell>
          <cell r="C8715"/>
          <cell r="D8715" t="str">
            <v/>
          </cell>
          <cell r="E8715" t="str">
            <v/>
          </cell>
          <cell r="F8715" t="str">
            <v/>
          </cell>
          <cell r="G8715" t="str">
            <v/>
          </cell>
          <cell r="H8715" t="str">
            <v/>
          </cell>
          <cell r="I8715"/>
          <cell r="J8715"/>
          <cell r="K8715"/>
          <cell r="L8715"/>
          <cell r="M8715" t="str">
            <v/>
          </cell>
          <cell r="N8715"/>
          <cell r="O8715"/>
          <cell r="P8715"/>
          <cell r="Q8715" t="str">
            <v/>
          </cell>
          <cell r="R8715"/>
          <cell r="S8715" t="str">
            <v/>
          </cell>
          <cell r="T8715"/>
          <cell r="U8715"/>
          <cell r="V8715" t="str">
            <v/>
          </cell>
        </row>
        <row r="8716">
          <cell r="A8716"/>
          <cell r="B8716" t="str">
            <v/>
          </cell>
          <cell r="C8716"/>
          <cell r="D8716" t="str">
            <v/>
          </cell>
          <cell r="E8716" t="str">
            <v/>
          </cell>
          <cell r="F8716" t="str">
            <v/>
          </cell>
          <cell r="G8716" t="str">
            <v/>
          </cell>
          <cell r="H8716" t="str">
            <v/>
          </cell>
          <cell r="I8716"/>
          <cell r="J8716"/>
          <cell r="K8716"/>
          <cell r="L8716"/>
          <cell r="M8716" t="str">
            <v/>
          </cell>
          <cell r="N8716"/>
          <cell r="O8716"/>
          <cell r="P8716"/>
          <cell r="Q8716" t="str">
            <v/>
          </cell>
          <cell r="R8716"/>
          <cell r="S8716" t="str">
            <v/>
          </cell>
          <cell r="T8716"/>
          <cell r="U8716"/>
          <cell r="V8716" t="str">
            <v/>
          </cell>
        </row>
        <row r="8717">
          <cell r="A8717"/>
          <cell r="B8717" t="str">
            <v/>
          </cell>
          <cell r="C8717"/>
          <cell r="D8717" t="str">
            <v/>
          </cell>
          <cell r="E8717" t="str">
            <v/>
          </cell>
          <cell r="F8717" t="str">
            <v/>
          </cell>
          <cell r="G8717" t="str">
            <v/>
          </cell>
          <cell r="H8717" t="str">
            <v/>
          </cell>
          <cell r="I8717"/>
          <cell r="J8717"/>
          <cell r="K8717"/>
          <cell r="L8717"/>
          <cell r="M8717" t="str">
            <v/>
          </cell>
          <cell r="N8717"/>
          <cell r="O8717"/>
          <cell r="P8717"/>
          <cell r="Q8717" t="str">
            <v/>
          </cell>
          <cell r="R8717"/>
          <cell r="S8717" t="str">
            <v/>
          </cell>
          <cell r="T8717"/>
          <cell r="U8717"/>
          <cell r="V8717" t="str">
            <v/>
          </cell>
        </row>
        <row r="8718">
          <cell r="A8718"/>
          <cell r="B8718" t="str">
            <v/>
          </cell>
          <cell r="C8718"/>
          <cell r="D8718" t="str">
            <v/>
          </cell>
          <cell r="E8718" t="str">
            <v/>
          </cell>
          <cell r="F8718" t="str">
            <v/>
          </cell>
          <cell r="G8718" t="str">
            <v/>
          </cell>
          <cell r="H8718" t="str">
            <v/>
          </cell>
          <cell r="I8718"/>
          <cell r="J8718"/>
          <cell r="K8718"/>
          <cell r="L8718"/>
          <cell r="M8718" t="str">
            <v/>
          </cell>
          <cell r="N8718"/>
          <cell r="O8718"/>
          <cell r="P8718"/>
          <cell r="Q8718" t="str">
            <v/>
          </cell>
          <cell r="R8718"/>
          <cell r="S8718" t="str">
            <v/>
          </cell>
          <cell r="T8718"/>
          <cell r="U8718"/>
          <cell r="V8718" t="str">
            <v/>
          </cell>
        </row>
        <row r="8719">
          <cell r="A8719"/>
          <cell r="B8719" t="str">
            <v/>
          </cell>
          <cell r="C8719"/>
          <cell r="D8719" t="str">
            <v/>
          </cell>
          <cell r="E8719" t="str">
            <v/>
          </cell>
          <cell r="F8719" t="str">
            <v/>
          </cell>
          <cell r="G8719" t="str">
            <v/>
          </cell>
          <cell r="H8719" t="str">
            <v/>
          </cell>
          <cell r="I8719"/>
          <cell r="J8719"/>
          <cell r="K8719"/>
          <cell r="L8719"/>
          <cell r="M8719" t="str">
            <v/>
          </cell>
          <cell r="N8719"/>
          <cell r="O8719"/>
          <cell r="P8719"/>
          <cell r="Q8719" t="str">
            <v/>
          </cell>
          <cell r="R8719"/>
          <cell r="S8719" t="str">
            <v/>
          </cell>
          <cell r="T8719"/>
          <cell r="U8719"/>
          <cell r="V8719" t="str">
            <v/>
          </cell>
        </row>
        <row r="8720">
          <cell r="A8720"/>
          <cell r="B8720" t="str">
            <v/>
          </cell>
          <cell r="C8720"/>
          <cell r="D8720" t="str">
            <v/>
          </cell>
          <cell r="E8720" t="str">
            <v/>
          </cell>
          <cell r="F8720" t="str">
            <v/>
          </cell>
          <cell r="G8720" t="str">
            <v/>
          </cell>
          <cell r="H8720" t="str">
            <v/>
          </cell>
          <cell r="I8720"/>
          <cell r="J8720"/>
          <cell r="K8720"/>
          <cell r="L8720"/>
          <cell r="M8720" t="str">
            <v/>
          </cell>
          <cell r="N8720"/>
          <cell r="O8720"/>
          <cell r="P8720"/>
          <cell r="Q8720" t="str">
            <v/>
          </cell>
          <cell r="R8720"/>
          <cell r="S8720" t="str">
            <v/>
          </cell>
          <cell r="T8720"/>
          <cell r="U8720"/>
          <cell r="V8720" t="str">
            <v/>
          </cell>
        </row>
        <row r="8721">
          <cell r="A8721"/>
          <cell r="B8721" t="str">
            <v/>
          </cell>
          <cell r="C8721"/>
          <cell r="D8721" t="str">
            <v/>
          </cell>
          <cell r="E8721" t="str">
            <v/>
          </cell>
          <cell r="F8721" t="str">
            <v/>
          </cell>
          <cell r="G8721" t="str">
            <v/>
          </cell>
          <cell r="H8721" t="str">
            <v/>
          </cell>
          <cell r="I8721"/>
          <cell r="J8721"/>
          <cell r="K8721"/>
          <cell r="L8721"/>
          <cell r="M8721" t="str">
            <v/>
          </cell>
          <cell r="N8721"/>
          <cell r="O8721"/>
          <cell r="P8721"/>
          <cell r="Q8721" t="str">
            <v/>
          </cell>
          <cell r="R8721"/>
          <cell r="S8721" t="str">
            <v/>
          </cell>
          <cell r="T8721"/>
          <cell r="U8721"/>
          <cell r="V8721" t="str">
            <v/>
          </cell>
        </row>
        <row r="8722">
          <cell r="A8722"/>
          <cell r="B8722" t="str">
            <v/>
          </cell>
          <cell r="C8722"/>
          <cell r="D8722" t="str">
            <v/>
          </cell>
          <cell r="E8722" t="str">
            <v/>
          </cell>
          <cell r="F8722" t="str">
            <v/>
          </cell>
          <cell r="G8722" t="str">
            <v/>
          </cell>
          <cell r="H8722" t="str">
            <v/>
          </cell>
          <cell r="I8722"/>
          <cell r="J8722"/>
          <cell r="K8722"/>
          <cell r="L8722"/>
          <cell r="M8722" t="str">
            <v/>
          </cell>
          <cell r="N8722"/>
          <cell r="O8722"/>
          <cell r="P8722"/>
          <cell r="Q8722" t="str">
            <v/>
          </cell>
          <cell r="R8722"/>
          <cell r="S8722" t="str">
            <v/>
          </cell>
          <cell r="T8722"/>
          <cell r="U8722"/>
          <cell r="V8722" t="str">
            <v/>
          </cell>
        </row>
        <row r="8723">
          <cell r="A8723"/>
          <cell r="B8723" t="str">
            <v/>
          </cell>
          <cell r="C8723"/>
          <cell r="D8723" t="str">
            <v/>
          </cell>
          <cell r="E8723" t="str">
            <v/>
          </cell>
          <cell r="F8723" t="str">
            <v/>
          </cell>
          <cell r="G8723" t="str">
            <v/>
          </cell>
          <cell r="H8723" t="str">
            <v/>
          </cell>
          <cell r="I8723"/>
          <cell r="J8723"/>
          <cell r="K8723"/>
          <cell r="L8723"/>
          <cell r="M8723" t="str">
            <v/>
          </cell>
          <cell r="N8723"/>
          <cell r="O8723"/>
          <cell r="P8723"/>
          <cell r="Q8723" t="str">
            <v/>
          </cell>
          <cell r="R8723"/>
          <cell r="S8723" t="str">
            <v/>
          </cell>
          <cell r="T8723"/>
          <cell r="U8723"/>
          <cell r="V8723" t="str">
            <v/>
          </cell>
        </row>
        <row r="8724">
          <cell r="A8724"/>
          <cell r="B8724" t="str">
            <v/>
          </cell>
          <cell r="C8724"/>
          <cell r="D8724" t="str">
            <v/>
          </cell>
          <cell r="E8724" t="str">
            <v/>
          </cell>
          <cell r="F8724" t="str">
            <v/>
          </cell>
          <cell r="G8724" t="str">
            <v/>
          </cell>
          <cell r="H8724" t="str">
            <v/>
          </cell>
          <cell r="I8724"/>
          <cell r="J8724"/>
          <cell r="K8724"/>
          <cell r="L8724"/>
          <cell r="M8724" t="str">
            <v/>
          </cell>
          <cell r="N8724"/>
          <cell r="O8724"/>
          <cell r="P8724"/>
          <cell r="Q8724" t="str">
            <v/>
          </cell>
          <cell r="R8724"/>
          <cell r="S8724" t="str">
            <v/>
          </cell>
          <cell r="T8724"/>
          <cell r="U8724"/>
          <cell r="V8724" t="str">
            <v/>
          </cell>
        </row>
        <row r="8725">
          <cell r="A8725"/>
          <cell r="B8725" t="str">
            <v/>
          </cell>
          <cell r="C8725"/>
          <cell r="D8725" t="str">
            <v/>
          </cell>
          <cell r="E8725" t="str">
            <v/>
          </cell>
          <cell r="F8725" t="str">
            <v/>
          </cell>
          <cell r="G8725" t="str">
            <v/>
          </cell>
          <cell r="H8725" t="str">
            <v/>
          </cell>
          <cell r="I8725"/>
          <cell r="J8725"/>
          <cell r="K8725"/>
          <cell r="L8725"/>
          <cell r="M8725" t="str">
            <v/>
          </cell>
          <cell r="N8725"/>
          <cell r="O8725"/>
          <cell r="P8725"/>
          <cell r="Q8725" t="str">
            <v/>
          </cell>
          <cell r="R8725"/>
          <cell r="S8725" t="str">
            <v/>
          </cell>
          <cell r="T8725"/>
          <cell r="U8725"/>
          <cell r="V8725" t="str">
            <v/>
          </cell>
        </row>
        <row r="8726">
          <cell r="A8726"/>
          <cell r="B8726" t="str">
            <v/>
          </cell>
          <cell r="C8726"/>
          <cell r="D8726" t="str">
            <v/>
          </cell>
          <cell r="E8726" t="str">
            <v/>
          </cell>
          <cell r="F8726" t="str">
            <v/>
          </cell>
          <cell r="G8726" t="str">
            <v/>
          </cell>
          <cell r="H8726" t="str">
            <v/>
          </cell>
          <cell r="I8726"/>
          <cell r="J8726"/>
          <cell r="K8726"/>
          <cell r="L8726"/>
          <cell r="M8726" t="str">
            <v/>
          </cell>
          <cell r="N8726"/>
          <cell r="O8726"/>
          <cell r="P8726"/>
          <cell r="Q8726" t="str">
            <v/>
          </cell>
          <cell r="R8726"/>
          <cell r="S8726" t="str">
            <v/>
          </cell>
          <cell r="T8726"/>
          <cell r="U8726"/>
          <cell r="V8726" t="str">
            <v/>
          </cell>
        </row>
        <row r="8727">
          <cell r="A8727"/>
          <cell r="B8727" t="str">
            <v/>
          </cell>
          <cell r="C8727"/>
          <cell r="D8727" t="str">
            <v/>
          </cell>
          <cell r="E8727" t="str">
            <v/>
          </cell>
          <cell r="F8727" t="str">
            <v/>
          </cell>
          <cell r="G8727" t="str">
            <v/>
          </cell>
          <cell r="H8727" t="str">
            <v/>
          </cell>
          <cell r="I8727"/>
          <cell r="J8727"/>
          <cell r="K8727"/>
          <cell r="L8727"/>
          <cell r="M8727" t="str">
            <v/>
          </cell>
          <cell r="N8727"/>
          <cell r="O8727"/>
          <cell r="P8727"/>
          <cell r="Q8727" t="str">
            <v/>
          </cell>
          <cell r="R8727"/>
          <cell r="S8727" t="str">
            <v/>
          </cell>
          <cell r="T8727"/>
          <cell r="U8727"/>
          <cell r="V8727" t="str">
            <v/>
          </cell>
        </row>
        <row r="8728">
          <cell r="A8728"/>
          <cell r="B8728" t="str">
            <v/>
          </cell>
          <cell r="C8728"/>
          <cell r="D8728" t="str">
            <v/>
          </cell>
          <cell r="E8728" t="str">
            <v/>
          </cell>
          <cell r="F8728" t="str">
            <v/>
          </cell>
          <cell r="G8728" t="str">
            <v/>
          </cell>
          <cell r="H8728" t="str">
            <v/>
          </cell>
          <cell r="I8728"/>
          <cell r="J8728"/>
          <cell r="K8728"/>
          <cell r="L8728"/>
          <cell r="M8728" t="str">
            <v/>
          </cell>
          <cell r="N8728"/>
          <cell r="O8728"/>
          <cell r="P8728"/>
          <cell r="Q8728" t="str">
            <v/>
          </cell>
          <cell r="R8728"/>
          <cell r="S8728" t="str">
            <v/>
          </cell>
          <cell r="T8728"/>
          <cell r="U8728"/>
          <cell r="V8728" t="str">
            <v/>
          </cell>
        </row>
        <row r="8729">
          <cell r="A8729"/>
          <cell r="B8729" t="str">
            <v/>
          </cell>
          <cell r="C8729"/>
          <cell r="D8729" t="str">
            <v/>
          </cell>
          <cell r="E8729" t="str">
            <v/>
          </cell>
          <cell r="F8729" t="str">
            <v/>
          </cell>
          <cell r="G8729" t="str">
            <v/>
          </cell>
          <cell r="H8729" t="str">
            <v/>
          </cell>
          <cell r="I8729"/>
          <cell r="J8729"/>
          <cell r="K8729"/>
          <cell r="L8729"/>
          <cell r="M8729" t="str">
            <v/>
          </cell>
          <cell r="N8729"/>
          <cell r="O8729"/>
          <cell r="P8729"/>
          <cell r="Q8729" t="str">
            <v/>
          </cell>
          <cell r="R8729"/>
          <cell r="S8729" t="str">
            <v/>
          </cell>
          <cell r="T8729"/>
          <cell r="U8729"/>
          <cell r="V8729" t="str">
            <v/>
          </cell>
        </row>
        <row r="8730">
          <cell r="A8730"/>
          <cell r="B8730" t="str">
            <v/>
          </cell>
          <cell r="C8730"/>
          <cell r="D8730" t="str">
            <v/>
          </cell>
          <cell r="E8730" t="str">
            <v/>
          </cell>
          <cell r="F8730" t="str">
            <v/>
          </cell>
          <cell r="G8730" t="str">
            <v/>
          </cell>
          <cell r="H8730" t="str">
            <v/>
          </cell>
          <cell r="I8730"/>
          <cell r="J8730"/>
          <cell r="K8730"/>
          <cell r="L8730"/>
          <cell r="M8730" t="str">
            <v/>
          </cell>
          <cell r="N8730"/>
          <cell r="O8730"/>
          <cell r="P8730"/>
          <cell r="Q8730" t="str">
            <v/>
          </cell>
          <cell r="R8730"/>
          <cell r="S8730" t="str">
            <v/>
          </cell>
          <cell r="T8730"/>
          <cell r="U8730"/>
          <cell r="V8730" t="str">
            <v/>
          </cell>
        </row>
        <row r="8731">
          <cell r="A8731"/>
          <cell r="B8731" t="str">
            <v/>
          </cell>
          <cell r="C8731"/>
          <cell r="D8731" t="str">
            <v/>
          </cell>
          <cell r="E8731" t="str">
            <v/>
          </cell>
          <cell r="F8731" t="str">
            <v/>
          </cell>
          <cell r="G8731" t="str">
            <v/>
          </cell>
          <cell r="H8731" t="str">
            <v/>
          </cell>
          <cell r="I8731"/>
          <cell r="J8731"/>
          <cell r="K8731"/>
          <cell r="L8731"/>
          <cell r="M8731" t="str">
            <v/>
          </cell>
          <cell r="N8731"/>
          <cell r="O8731"/>
          <cell r="P8731"/>
          <cell r="Q8731" t="str">
            <v/>
          </cell>
          <cell r="R8731"/>
          <cell r="S8731" t="str">
            <v/>
          </cell>
          <cell r="T8731"/>
          <cell r="U8731"/>
          <cell r="V8731" t="str">
            <v/>
          </cell>
        </row>
        <row r="8732">
          <cell r="A8732"/>
          <cell r="B8732" t="str">
            <v/>
          </cell>
          <cell r="C8732"/>
          <cell r="D8732" t="str">
            <v/>
          </cell>
          <cell r="E8732" t="str">
            <v/>
          </cell>
          <cell r="F8732" t="str">
            <v/>
          </cell>
          <cell r="G8732" t="str">
            <v/>
          </cell>
          <cell r="H8732" t="str">
            <v/>
          </cell>
          <cell r="I8732"/>
          <cell r="J8732"/>
          <cell r="K8732"/>
          <cell r="L8732"/>
          <cell r="M8732" t="str">
            <v/>
          </cell>
          <cell r="N8732"/>
          <cell r="O8732"/>
          <cell r="P8732"/>
          <cell r="Q8732" t="str">
            <v/>
          </cell>
          <cell r="R8732"/>
          <cell r="S8732" t="str">
            <v/>
          </cell>
          <cell r="T8732"/>
          <cell r="U8732"/>
          <cell r="V8732" t="str">
            <v/>
          </cell>
        </row>
        <row r="8733">
          <cell r="A8733"/>
          <cell r="B8733" t="str">
            <v/>
          </cell>
          <cell r="C8733"/>
          <cell r="D8733" t="str">
            <v/>
          </cell>
          <cell r="E8733" t="str">
            <v/>
          </cell>
          <cell r="F8733" t="str">
            <v/>
          </cell>
          <cell r="G8733" t="str">
            <v/>
          </cell>
          <cell r="H8733" t="str">
            <v/>
          </cell>
          <cell r="I8733"/>
          <cell r="J8733"/>
          <cell r="K8733"/>
          <cell r="L8733"/>
          <cell r="M8733" t="str">
            <v/>
          </cell>
          <cell r="N8733"/>
          <cell r="O8733"/>
          <cell r="P8733"/>
          <cell r="Q8733" t="str">
            <v/>
          </cell>
          <cell r="R8733"/>
          <cell r="S8733" t="str">
            <v/>
          </cell>
          <cell r="T8733"/>
          <cell r="U8733"/>
          <cell r="V8733" t="str">
            <v/>
          </cell>
        </row>
        <row r="8734">
          <cell r="A8734"/>
          <cell r="B8734" t="str">
            <v/>
          </cell>
          <cell r="C8734"/>
          <cell r="D8734" t="str">
            <v/>
          </cell>
          <cell r="E8734" t="str">
            <v/>
          </cell>
          <cell r="F8734" t="str">
            <v/>
          </cell>
          <cell r="G8734" t="str">
            <v/>
          </cell>
          <cell r="H8734" t="str">
            <v/>
          </cell>
          <cell r="I8734"/>
          <cell r="J8734"/>
          <cell r="K8734"/>
          <cell r="L8734"/>
          <cell r="M8734" t="str">
            <v/>
          </cell>
          <cell r="N8734"/>
          <cell r="O8734"/>
          <cell r="P8734"/>
          <cell r="Q8734" t="str">
            <v/>
          </cell>
          <cell r="R8734"/>
          <cell r="S8734" t="str">
            <v/>
          </cell>
          <cell r="T8734"/>
          <cell r="U8734"/>
          <cell r="V8734" t="str">
            <v/>
          </cell>
        </row>
        <row r="8735">
          <cell r="A8735"/>
          <cell r="B8735" t="str">
            <v/>
          </cell>
          <cell r="C8735"/>
          <cell r="D8735" t="str">
            <v/>
          </cell>
          <cell r="E8735" t="str">
            <v/>
          </cell>
          <cell r="F8735" t="str">
            <v/>
          </cell>
          <cell r="G8735" t="str">
            <v/>
          </cell>
          <cell r="H8735" t="str">
            <v/>
          </cell>
          <cell r="I8735"/>
          <cell r="J8735"/>
          <cell r="K8735"/>
          <cell r="L8735"/>
          <cell r="M8735" t="str">
            <v/>
          </cell>
          <cell r="N8735"/>
          <cell r="O8735"/>
          <cell r="P8735"/>
          <cell r="Q8735" t="str">
            <v/>
          </cell>
          <cell r="R8735"/>
          <cell r="S8735" t="str">
            <v/>
          </cell>
          <cell r="T8735"/>
          <cell r="U8735"/>
          <cell r="V8735" t="str">
            <v/>
          </cell>
        </row>
        <row r="8736">
          <cell r="A8736"/>
          <cell r="B8736" t="str">
            <v/>
          </cell>
          <cell r="C8736"/>
          <cell r="D8736" t="str">
            <v/>
          </cell>
          <cell r="E8736" t="str">
            <v/>
          </cell>
          <cell r="F8736" t="str">
            <v/>
          </cell>
          <cell r="G8736" t="str">
            <v/>
          </cell>
          <cell r="H8736" t="str">
            <v/>
          </cell>
          <cell r="I8736"/>
          <cell r="J8736"/>
          <cell r="K8736"/>
          <cell r="L8736"/>
          <cell r="M8736" t="str">
            <v/>
          </cell>
          <cell r="N8736"/>
          <cell r="O8736"/>
          <cell r="P8736"/>
          <cell r="Q8736" t="str">
            <v/>
          </cell>
          <cell r="R8736"/>
          <cell r="S8736" t="str">
            <v/>
          </cell>
          <cell r="T8736"/>
          <cell r="U8736"/>
          <cell r="V8736" t="str">
            <v/>
          </cell>
        </row>
        <row r="8737">
          <cell r="A8737"/>
          <cell r="B8737" t="str">
            <v/>
          </cell>
          <cell r="C8737"/>
          <cell r="D8737" t="str">
            <v/>
          </cell>
          <cell r="E8737" t="str">
            <v/>
          </cell>
          <cell r="F8737" t="str">
            <v/>
          </cell>
          <cell r="G8737" t="str">
            <v/>
          </cell>
          <cell r="H8737" t="str">
            <v/>
          </cell>
          <cell r="I8737"/>
          <cell r="J8737"/>
          <cell r="K8737"/>
          <cell r="L8737"/>
          <cell r="M8737" t="str">
            <v/>
          </cell>
          <cell r="N8737"/>
          <cell r="O8737"/>
          <cell r="P8737"/>
          <cell r="Q8737" t="str">
            <v/>
          </cell>
          <cell r="R8737"/>
          <cell r="S8737" t="str">
            <v/>
          </cell>
          <cell r="T8737"/>
          <cell r="U8737"/>
          <cell r="V8737" t="str">
            <v/>
          </cell>
        </row>
        <row r="8738">
          <cell r="A8738"/>
          <cell r="B8738" t="str">
            <v/>
          </cell>
          <cell r="C8738"/>
          <cell r="D8738" t="str">
            <v/>
          </cell>
          <cell r="E8738" t="str">
            <v/>
          </cell>
          <cell r="F8738" t="str">
            <v/>
          </cell>
          <cell r="G8738" t="str">
            <v/>
          </cell>
          <cell r="H8738" t="str">
            <v/>
          </cell>
          <cell r="I8738"/>
          <cell r="J8738"/>
          <cell r="K8738"/>
          <cell r="L8738"/>
          <cell r="M8738" t="str">
            <v/>
          </cell>
          <cell r="N8738"/>
          <cell r="O8738"/>
          <cell r="P8738"/>
          <cell r="Q8738" t="str">
            <v/>
          </cell>
          <cell r="R8738"/>
          <cell r="S8738" t="str">
            <v/>
          </cell>
          <cell r="T8738"/>
          <cell r="U8738"/>
          <cell r="V8738" t="str">
            <v/>
          </cell>
        </row>
        <row r="8739">
          <cell r="A8739"/>
          <cell r="B8739" t="str">
            <v/>
          </cell>
          <cell r="C8739"/>
          <cell r="D8739" t="str">
            <v/>
          </cell>
          <cell r="E8739" t="str">
            <v/>
          </cell>
          <cell r="F8739" t="str">
            <v/>
          </cell>
          <cell r="G8739" t="str">
            <v/>
          </cell>
          <cell r="H8739" t="str">
            <v/>
          </cell>
          <cell r="I8739"/>
          <cell r="J8739"/>
          <cell r="K8739"/>
          <cell r="L8739"/>
          <cell r="M8739" t="str">
            <v/>
          </cell>
          <cell r="N8739"/>
          <cell r="O8739"/>
          <cell r="P8739"/>
          <cell r="Q8739" t="str">
            <v/>
          </cell>
          <cell r="R8739"/>
          <cell r="S8739" t="str">
            <v/>
          </cell>
          <cell r="T8739"/>
          <cell r="U8739"/>
          <cell r="V8739" t="str">
            <v/>
          </cell>
        </row>
        <row r="8740">
          <cell r="A8740"/>
          <cell r="B8740" t="str">
            <v/>
          </cell>
          <cell r="C8740"/>
          <cell r="D8740" t="str">
            <v/>
          </cell>
          <cell r="E8740" t="str">
            <v/>
          </cell>
          <cell r="F8740" t="str">
            <v/>
          </cell>
          <cell r="G8740" t="str">
            <v/>
          </cell>
          <cell r="H8740" t="str">
            <v/>
          </cell>
          <cell r="I8740"/>
          <cell r="J8740"/>
          <cell r="K8740"/>
          <cell r="L8740"/>
          <cell r="M8740" t="str">
            <v/>
          </cell>
          <cell r="N8740"/>
          <cell r="O8740"/>
          <cell r="P8740"/>
          <cell r="Q8740" t="str">
            <v/>
          </cell>
          <cell r="R8740"/>
          <cell r="S8740" t="str">
            <v/>
          </cell>
          <cell r="T8740"/>
          <cell r="U8740"/>
          <cell r="V8740" t="str">
            <v/>
          </cell>
        </row>
        <row r="8741">
          <cell r="A8741"/>
          <cell r="B8741" t="str">
            <v/>
          </cell>
          <cell r="C8741"/>
          <cell r="D8741" t="str">
            <v/>
          </cell>
          <cell r="E8741" t="str">
            <v/>
          </cell>
          <cell r="F8741" t="str">
            <v/>
          </cell>
          <cell r="G8741" t="str">
            <v/>
          </cell>
          <cell r="H8741" t="str">
            <v/>
          </cell>
          <cell r="I8741"/>
          <cell r="J8741"/>
          <cell r="K8741"/>
          <cell r="L8741"/>
          <cell r="M8741" t="str">
            <v/>
          </cell>
          <cell r="N8741"/>
          <cell r="O8741"/>
          <cell r="P8741"/>
          <cell r="Q8741" t="str">
            <v/>
          </cell>
          <cell r="R8741"/>
          <cell r="S8741" t="str">
            <v/>
          </cell>
          <cell r="T8741"/>
          <cell r="U8741"/>
          <cell r="V8741" t="str">
            <v/>
          </cell>
        </row>
        <row r="8742">
          <cell r="A8742"/>
          <cell r="B8742" t="str">
            <v/>
          </cell>
          <cell r="C8742"/>
          <cell r="D8742" t="str">
            <v/>
          </cell>
          <cell r="E8742" t="str">
            <v/>
          </cell>
          <cell r="F8742" t="str">
            <v/>
          </cell>
          <cell r="G8742" t="str">
            <v/>
          </cell>
          <cell r="H8742" t="str">
            <v/>
          </cell>
          <cell r="I8742"/>
          <cell r="J8742"/>
          <cell r="K8742"/>
          <cell r="L8742"/>
          <cell r="M8742" t="str">
            <v/>
          </cell>
          <cell r="N8742"/>
          <cell r="O8742"/>
          <cell r="P8742"/>
          <cell r="Q8742" t="str">
            <v/>
          </cell>
          <cell r="R8742"/>
          <cell r="S8742" t="str">
            <v/>
          </cell>
          <cell r="T8742"/>
          <cell r="U8742"/>
          <cell r="V8742" t="str">
            <v/>
          </cell>
        </row>
        <row r="8743">
          <cell r="A8743"/>
          <cell r="B8743" t="str">
            <v/>
          </cell>
          <cell r="C8743"/>
          <cell r="D8743" t="str">
            <v/>
          </cell>
          <cell r="E8743" t="str">
            <v/>
          </cell>
          <cell r="F8743" t="str">
            <v/>
          </cell>
          <cell r="G8743" t="str">
            <v/>
          </cell>
          <cell r="H8743" t="str">
            <v/>
          </cell>
          <cell r="I8743"/>
          <cell r="J8743"/>
          <cell r="K8743"/>
          <cell r="L8743"/>
          <cell r="M8743" t="str">
            <v/>
          </cell>
          <cell r="N8743"/>
          <cell r="O8743"/>
          <cell r="P8743"/>
          <cell r="Q8743" t="str">
            <v/>
          </cell>
          <cell r="R8743"/>
          <cell r="S8743" t="str">
            <v/>
          </cell>
          <cell r="T8743"/>
          <cell r="U8743"/>
          <cell r="V8743" t="str">
            <v/>
          </cell>
        </row>
        <row r="8744">
          <cell r="A8744"/>
          <cell r="B8744" t="str">
            <v/>
          </cell>
          <cell r="C8744"/>
          <cell r="D8744" t="str">
            <v/>
          </cell>
          <cell r="E8744" t="str">
            <v/>
          </cell>
          <cell r="F8744" t="str">
            <v/>
          </cell>
          <cell r="G8744" t="str">
            <v/>
          </cell>
          <cell r="H8744" t="str">
            <v/>
          </cell>
          <cell r="I8744"/>
          <cell r="J8744"/>
          <cell r="K8744"/>
          <cell r="L8744"/>
          <cell r="M8744" t="str">
            <v/>
          </cell>
          <cell r="N8744"/>
          <cell r="O8744"/>
          <cell r="P8744"/>
          <cell r="Q8744" t="str">
            <v/>
          </cell>
          <cell r="R8744"/>
          <cell r="S8744" t="str">
            <v/>
          </cell>
          <cell r="T8744"/>
          <cell r="U8744"/>
          <cell r="V8744" t="str">
            <v/>
          </cell>
        </row>
        <row r="8745">
          <cell r="A8745"/>
          <cell r="B8745" t="str">
            <v/>
          </cell>
          <cell r="C8745"/>
          <cell r="D8745" t="str">
            <v/>
          </cell>
          <cell r="E8745" t="str">
            <v/>
          </cell>
          <cell r="F8745" t="str">
            <v/>
          </cell>
          <cell r="G8745" t="str">
            <v/>
          </cell>
          <cell r="H8745" t="str">
            <v/>
          </cell>
          <cell r="I8745"/>
          <cell r="J8745"/>
          <cell r="K8745"/>
          <cell r="L8745"/>
          <cell r="M8745" t="str">
            <v/>
          </cell>
          <cell r="N8745"/>
          <cell r="O8745"/>
          <cell r="P8745"/>
          <cell r="Q8745" t="str">
            <v/>
          </cell>
          <cell r="R8745"/>
          <cell r="S8745" t="str">
            <v/>
          </cell>
          <cell r="T8745"/>
          <cell r="U8745"/>
          <cell r="V8745" t="str">
            <v/>
          </cell>
        </row>
        <row r="8746">
          <cell r="A8746"/>
          <cell r="B8746" t="str">
            <v/>
          </cell>
          <cell r="C8746"/>
          <cell r="D8746" t="str">
            <v/>
          </cell>
          <cell r="E8746" t="str">
            <v/>
          </cell>
          <cell r="F8746" t="str">
            <v/>
          </cell>
          <cell r="G8746" t="str">
            <v/>
          </cell>
          <cell r="H8746" t="str">
            <v/>
          </cell>
          <cell r="I8746"/>
          <cell r="J8746"/>
          <cell r="K8746"/>
          <cell r="L8746"/>
          <cell r="M8746" t="str">
            <v/>
          </cell>
          <cell r="N8746"/>
          <cell r="O8746"/>
          <cell r="P8746"/>
          <cell r="Q8746" t="str">
            <v/>
          </cell>
          <cell r="R8746"/>
          <cell r="S8746" t="str">
            <v/>
          </cell>
          <cell r="T8746"/>
          <cell r="U8746"/>
          <cell r="V8746" t="str">
            <v/>
          </cell>
        </row>
        <row r="8747">
          <cell r="A8747"/>
          <cell r="B8747" t="str">
            <v/>
          </cell>
          <cell r="C8747"/>
          <cell r="D8747" t="str">
            <v/>
          </cell>
          <cell r="E8747" t="str">
            <v/>
          </cell>
          <cell r="F8747" t="str">
            <v/>
          </cell>
          <cell r="G8747" t="str">
            <v/>
          </cell>
          <cell r="H8747" t="str">
            <v/>
          </cell>
          <cell r="I8747"/>
          <cell r="J8747"/>
          <cell r="K8747"/>
          <cell r="L8747"/>
          <cell r="M8747" t="str">
            <v/>
          </cell>
          <cell r="N8747"/>
          <cell r="O8747"/>
          <cell r="P8747"/>
          <cell r="Q8747" t="str">
            <v/>
          </cell>
          <cell r="R8747"/>
          <cell r="S8747" t="str">
            <v/>
          </cell>
          <cell r="T8747"/>
          <cell r="U8747"/>
          <cell r="V8747" t="str">
            <v/>
          </cell>
        </row>
        <row r="8748">
          <cell r="A8748"/>
          <cell r="B8748" t="str">
            <v/>
          </cell>
          <cell r="C8748"/>
          <cell r="D8748" t="str">
            <v/>
          </cell>
          <cell r="E8748" t="str">
            <v/>
          </cell>
          <cell r="F8748" t="str">
            <v/>
          </cell>
          <cell r="G8748" t="str">
            <v/>
          </cell>
          <cell r="H8748" t="str">
            <v/>
          </cell>
          <cell r="I8748"/>
          <cell r="J8748"/>
          <cell r="K8748"/>
          <cell r="L8748"/>
          <cell r="M8748" t="str">
            <v/>
          </cell>
          <cell r="N8748"/>
          <cell r="O8748"/>
          <cell r="P8748"/>
          <cell r="Q8748" t="str">
            <v/>
          </cell>
          <cell r="R8748"/>
          <cell r="S8748" t="str">
            <v/>
          </cell>
          <cell r="T8748"/>
          <cell r="U8748"/>
          <cell r="V8748" t="str">
            <v/>
          </cell>
        </row>
        <row r="8749">
          <cell r="A8749"/>
          <cell r="B8749" t="str">
            <v/>
          </cell>
          <cell r="C8749"/>
          <cell r="D8749" t="str">
            <v/>
          </cell>
          <cell r="E8749" t="str">
            <v/>
          </cell>
          <cell r="F8749" t="str">
            <v/>
          </cell>
          <cell r="G8749" t="str">
            <v/>
          </cell>
          <cell r="H8749" t="str">
            <v/>
          </cell>
          <cell r="I8749"/>
          <cell r="J8749"/>
          <cell r="K8749"/>
          <cell r="L8749"/>
          <cell r="M8749" t="str">
            <v/>
          </cell>
          <cell r="N8749"/>
          <cell r="O8749"/>
          <cell r="P8749"/>
          <cell r="Q8749" t="str">
            <v/>
          </cell>
          <cell r="R8749"/>
          <cell r="S8749" t="str">
            <v/>
          </cell>
          <cell r="T8749"/>
          <cell r="U8749"/>
          <cell r="V8749" t="str">
            <v/>
          </cell>
        </row>
        <row r="8750">
          <cell r="A8750"/>
          <cell r="B8750" t="str">
            <v/>
          </cell>
          <cell r="C8750"/>
          <cell r="D8750" t="str">
            <v/>
          </cell>
          <cell r="E8750" t="str">
            <v/>
          </cell>
          <cell r="F8750" t="str">
            <v/>
          </cell>
          <cell r="G8750" t="str">
            <v/>
          </cell>
          <cell r="H8750" t="str">
            <v/>
          </cell>
          <cell r="I8750"/>
          <cell r="J8750"/>
          <cell r="K8750"/>
          <cell r="L8750"/>
          <cell r="M8750" t="str">
            <v/>
          </cell>
          <cell r="N8750"/>
          <cell r="O8750"/>
          <cell r="P8750"/>
          <cell r="Q8750" t="str">
            <v/>
          </cell>
          <cell r="R8750"/>
          <cell r="S8750" t="str">
            <v/>
          </cell>
          <cell r="T8750"/>
          <cell r="U8750"/>
          <cell r="V8750" t="str">
            <v/>
          </cell>
        </row>
        <row r="8751">
          <cell r="A8751"/>
          <cell r="B8751" t="str">
            <v/>
          </cell>
          <cell r="C8751"/>
          <cell r="D8751" t="str">
            <v/>
          </cell>
          <cell r="E8751" t="str">
            <v/>
          </cell>
          <cell r="F8751" t="str">
            <v/>
          </cell>
          <cell r="G8751" t="str">
            <v/>
          </cell>
          <cell r="H8751" t="str">
            <v/>
          </cell>
          <cell r="I8751"/>
          <cell r="J8751"/>
          <cell r="K8751"/>
          <cell r="L8751"/>
          <cell r="M8751" t="str">
            <v/>
          </cell>
          <cell r="N8751"/>
          <cell r="O8751"/>
          <cell r="P8751"/>
          <cell r="Q8751" t="str">
            <v/>
          </cell>
          <cell r="R8751"/>
          <cell r="S8751" t="str">
            <v/>
          </cell>
          <cell r="T8751"/>
          <cell r="U8751"/>
          <cell r="V8751" t="str">
            <v/>
          </cell>
        </row>
        <row r="8752">
          <cell r="A8752"/>
          <cell r="B8752" t="str">
            <v/>
          </cell>
          <cell r="C8752"/>
          <cell r="D8752" t="str">
            <v/>
          </cell>
          <cell r="E8752" t="str">
            <v/>
          </cell>
          <cell r="F8752" t="str">
            <v/>
          </cell>
          <cell r="G8752" t="str">
            <v/>
          </cell>
          <cell r="H8752" t="str">
            <v/>
          </cell>
          <cell r="I8752"/>
          <cell r="J8752"/>
          <cell r="K8752"/>
          <cell r="L8752"/>
          <cell r="M8752" t="str">
            <v/>
          </cell>
          <cell r="N8752"/>
          <cell r="O8752"/>
          <cell r="P8752"/>
          <cell r="Q8752" t="str">
            <v/>
          </cell>
          <cell r="R8752"/>
          <cell r="S8752" t="str">
            <v/>
          </cell>
          <cell r="T8752"/>
          <cell r="U8752"/>
          <cell r="V8752" t="str">
            <v/>
          </cell>
        </row>
        <row r="8753">
          <cell r="A8753"/>
          <cell r="B8753" t="str">
            <v/>
          </cell>
          <cell r="C8753"/>
          <cell r="D8753" t="str">
            <v/>
          </cell>
          <cell r="E8753" t="str">
            <v/>
          </cell>
          <cell r="F8753" t="str">
            <v/>
          </cell>
          <cell r="G8753" t="str">
            <v/>
          </cell>
          <cell r="H8753" t="str">
            <v/>
          </cell>
          <cell r="I8753"/>
          <cell r="J8753"/>
          <cell r="K8753"/>
          <cell r="L8753"/>
          <cell r="M8753" t="str">
            <v/>
          </cell>
          <cell r="N8753"/>
          <cell r="O8753"/>
          <cell r="P8753"/>
          <cell r="Q8753" t="str">
            <v/>
          </cell>
          <cell r="R8753"/>
          <cell r="S8753" t="str">
            <v/>
          </cell>
          <cell r="T8753"/>
          <cell r="U8753"/>
          <cell r="V8753" t="str">
            <v/>
          </cell>
        </row>
        <row r="8754">
          <cell r="A8754"/>
          <cell r="B8754" t="str">
            <v/>
          </cell>
          <cell r="C8754"/>
          <cell r="D8754" t="str">
            <v/>
          </cell>
          <cell r="E8754" t="str">
            <v/>
          </cell>
          <cell r="F8754" t="str">
            <v/>
          </cell>
          <cell r="G8754" t="str">
            <v/>
          </cell>
          <cell r="H8754" t="str">
            <v/>
          </cell>
          <cell r="I8754"/>
          <cell r="J8754"/>
          <cell r="K8754"/>
          <cell r="L8754"/>
          <cell r="M8754" t="str">
            <v/>
          </cell>
          <cell r="N8754"/>
          <cell r="O8754"/>
          <cell r="P8754"/>
          <cell r="Q8754" t="str">
            <v/>
          </cell>
          <cell r="R8754"/>
          <cell r="S8754" t="str">
            <v/>
          </cell>
          <cell r="T8754"/>
          <cell r="U8754"/>
          <cell r="V8754" t="str">
            <v/>
          </cell>
        </row>
        <row r="8755">
          <cell r="A8755"/>
          <cell r="B8755" t="str">
            <v/>
          </cell>
          <cell r="C8755"/>
          <cell r="D8755" t="str">
            <v/>
          </cell>
          <cell r="E8755" t="str">
            <v/>
          </cell>
          <cell r="F8755" t="str">
            <v/>
          </cell>
          <cell r="G8755" t="str">
            <v/>
          </cell>
          <cell r="H8755" t="str">
            <v/>
          </cell>
          <cell r="I8755"/>
          <cell r="J8755"/>
          <cell r="K8755"/>
          <cell r="L8755"/>
          <cell r="M8755" t="str">
            <v/>
          </cell>
          <cell r="N8755"/>
          <cell r="O8755"/>
          <cell r="P8755"/>
          <cell r="Q8755" t="str">
            <v/>
          </cell>
          <cell r="R8755"/>
          <cell r="S8755" t="str">
            <v/>
          </cell>
          <cell r="T8755"/>
          <cell r="U8755"/>
          <cell r="V8755" t="str">
            <v/>
          </cell>
        </row>
        <row r="8756">
          <cell r="A8756"/>
          <cell r="B8756" t="str">
            <v/>
          </cell>
          <cell r="C8756"/>
          <cell r="D8756" t="str">
            <v/>
          </cell>
          <cell r="E8756" t="str">
            <v/>
          </cell>
          <cell r="F8756" t="str">
            <v/>
          </cell>
          <cell r="G8756" t="str">
            <v/>
          </cell>
          <cell r="H8756" t="str">
            <v/>
          </cell>
          <cell r="I8756"/>
          <cell r="J8756"/>
          <cell r="K8756"/>
          <cell r="L8756"/>
          <cell r="M8756" t="str">
            <v/>
          </cell>
          <cell r="N8756"/>
          <cell r="O8756"/>
          <cell r="P8756"/>
          <cell r="Q8756" t="str">
            <v/>
          </cell>
          <cell r="R8756"/>
          <cell r="S8756" t="str">
            <v/>
          </cell>
          <cell r="T8756"/>
          <cell r="U8756"/>
          <cell r="V8756" t="str">
            <v/>
          </cell>
        </row>
        <row r="8757">
          <cell r="A8757"/>
          <cell r="B8757" t="str">
            <v/>
          </cell>
          <cell r="C8757"/>
          <cell r="D8757" t="str">
            <v/>
          </cell>
          <cell r="E8757" t="str">
            <v/>
          </cell>
          <cell r="F8757" t="str">
            <v/>
          </cell>
          <cell r="G8757" t="str">
            <v/>
          </cell>
          <cell r="H8757" t="str">
            <v/>
          </cell>
          <cell r="I8757"/>
          <cell r="J8757"/>
          <cell r="K8757"/>
          <cell r="L8757"/>
          <cell r="M8757" t="str">
            <v/>
          </cell>
          <cell r="N8757"/>
          <cell r="O8757"/>
          <cell r="P8757"/>
          <cell r="Q8757" t="str">
            <v/>
          </cell>
          <cell r="R8757"/>
          <cell r="S8757" t="str">
            <v/>
          </cell>
          <cell r="T8757"/>
          <cell r="U8757"/>
          <cell r="V8757" t="str">
            <v/>
          </cell>
        </row>
        <row r="8758">
          <cell r="A8758"/>
          <cell r="B8758" t="str">
            <v/>
          </cell>
          <cell r="C8758"/>
          <cell r="D8758" t="str">
            <v/>
          </cell>
          <cell r="E8758" t="str">
            <v/>
          </cell>
          <cell r="F8758" t="str">
            <v/>
          </cell>
          <cell r="G8758" t="str">
            <v/>
          </cell>
          <cell r="H8758" t="str">
            <v/>
          </cell>
          <cell r="I8758"/>
          <cell r="J8758"/>
          <cell r="K8758"/>
          <cell r="L8758"/>
          <cell r="M8758" t="str">
            <v/>
          </cell>
          <cell r="N8758"/>
          <cell r="O8758"/>
          <cell r="P8758"/>
          <cell r="Q8758" t="str">
            <v/>
          </cell>
          <cell r="R8758"/>
          <cell r="S8758" t="str">
            <v/>
          </cell>
          <cell r="T8758"/>
          <cell r="U8758"/>
          <cell r="V8758" t="str">
            <v/>
          </cell>
        </row>
        <row r="8759">
          <cell r="A8759"/>
          <cell r="B8759" t="str">
            <v/>
          </cell>
          <cell r="C8759"/>
          <cell r="D8759" t="str">
            <v/>
          </cell>
          <cell r="E8759" t="str">
            <v/>
          </cell>
          <cell r="F8759" t="str">
            <v/>
          </cell>
          <cell r="G8759" t="str">
            <v/>
          </cell>
          <cell r="H8759" t="str">
            <v/>
          </cell>
          <cell r="I8759"/>
          <cell r="J8759"/>
          <cell r="K8759"/>
          <cell r="L8759"/>
          <cell r="M8759" t="str">
            <v/>
          </cell>
          <cell r="N8759"/>
          <cell r="O8759"/>
          <cell r="P8759"/>
          <cell r="Q8759" t="str">
            <v/>
          </cell>
          <cell r="R8759"/>
          <cell r="S8759" t="str">
            <v/>
          </cell>
          <cell r="T8759"/>
          <cell r="U8759"/>
          <cell r="V8759" t="str">
            <v/>
          </cell>
        </row>
        <row r="8760">
          <cell r="A8760"/>
          <cell r="B8760" t="str">
            <v/>
          </cell>
          <cell r="C8760"/>
          <cell r="D8760" t="str">
            <v/>
          </cell>
          <cell r="E8760" t="str">
            <v/>
          </cell>
          <cell r="F8760" t="str">
            <v/>
          </cell>
          <cell r="G8760" t="str">
            <v/>
          </cell>
          <cell r="H8760" t="str">
            <v/>
          </cell>
          <cell r="I8760"/>
          <cell r="J8760"/>
          <cell r="K8760"/>
          <cell r="L8760"/>
          <cell r="M8760" t="str">
            <v/>
          </cell>
          <cell r="N8760"/>
          <cell r="O8760"/>
          <cell r="P8760"/>
          <cell r="Q8760" t="str">
            <v/>
          </cell>
          <cell r="R8760"/>
          <cell r="S8760" t="str">
            <v/>
          </cell>
          <cell r="T8760"/>
          <cell r="U8760"/>
          <cell r="V8760" t="str">
            <v/>
          </cell>
        </row>
        <row r="8761">
          <cell r="A8761"/>
          <cell r="B8761" t="str">
            <v/>
          </cell>
          <cell r="C8761"/>
          <cell r="D8761" t="str">
            <v/>
          </cell>
          <cell r="E8761" t="str">
            <v/>
          </cell>
          <cell r="F8761" t="str">
            <v/>
          </cell>
          <cell r="G8761" t="str">
            <v/>
          </cell>
          <cell r="H8761" t="str">
            <v/>
          </cell>
          <cell r="I8761"/>
          <cell r="J8761"/>
          <cell r="K8761"/>
          <cell r="L8761"/>
          <cell r="M8761" t="str">
            <v/>
          </cell>
          <cell r="N8761"/>
          <cell r="O8761"/>
          <cell r="P8761"/>
          <cell r="Q8761" t="str">
            <v/>
          </cell>
          <cell r="R8761"/>
          <cell r="S8761" t="str">
            <v/>
          </cell>
          <cell r="T8761"/>
          <cell r="U8761"/>
          <cell r="V8761" t="str">
            <v/>
          </cell>
        </row>
        <row r="8762">
          <cell r="A8762"/>
          <cell r="B8762" t="str">
            <v/>
          </cell>
          <cell r="C8762"/>
          <cell r="D8762" t="str">
            <v/>
          </cell>
          <cell r="E8762" t="str">
            <v/>
          </cell>
          <cell r="F8762" t="str">
            <v/>
          </cell>
          <cell r="G8762" t="str">
            <v/>
          </cell>
          <cell r="H8762" t="str">
            <v/>
          </cell>
          <cell r="I8762"/>
          <cell r="J8762"/>
          <cell r="K8762"/>
          <cell r="L8762"/>
          <cell r="M8762" t="str">
            <v/>
          </cell>
          <cell r="N8762"/>
          <cell r="O8762"/>
          <cell r="P8762"/>
          <cell r="Q8762" t="str">
            <v/>
          </cell>
          <cell r="R8762"/>
          <cell r="S8762" t="str">
            <v/>
          </cell>
          <cell r="T8762"/>
          <cell r="U8762"/>
          <cell r="V8762" t="str">
            <v/>
          </cell>
        </row>
        <row r="8763">
          <cell r="A8763"/>
          <cell r="B8763" t="str">
            <v/>
          </cell>
          <cell r="C8763"/>
          <cell r="D8763" t="str">
            <v/>
          </cell>
          <cell r="E8763" t="str">
            <v/>
          </cell>
          <cell r="F8763" t="str">
            <v/>
          </cell>
          <cell r="G8763" t="str">
            <v/>
          </cell>
          <cell r="H8763" t="str">
            <v/>
          </cell>
          <cell r="I8763"/>
          <cell r="J8763"/>
          <cell r="K8763"/>
          <cell r="L8763"/>
          <cell r="M8763" t="str">
            <v/>
          </cell>
          <cell r="N8763"/>
          <cell r="O8763"/>
          <cell r="P8763"/>
          <cell r="Q8763" t="str">
            <v/>
          </cell>
          <cell r="R8763"/>
          <cell r="S8763" t="str">
            <v/>
          </cell>
          <cell r="T8763"/>
          <cell r="U8763"/>
          <cell r="V8763" t="str">
            <v/>
          </cell>
        </row>
        <row r="8764">
          <cell r="A8764"/>
          <cell r="B8764" t="str">
            <v/>
          </cell>
          <cell r="C8764"/>
          <cell r="D8764" t="str">
            <v/>
          </cell>
          <cell r="E8764" t="str">
            <v/>
          </cell>
          <cell r="F8764" t="str">
            <v/>
          </cell>
          <cell r="G8764" t="str">
            <v/>
          </cell>
          <cell r="H8764" t="str">
            <v/>
          </cell>
          <cell r="I8764"/>
          <cell r="J8764"/>
          <cell r="K8764"/>
          <cell r="L8764"/>
          <cell r="M8764" t="str">
            <v/>
          </cell>
          <cell r="N8764"/>
          <cell r="O8764"/>
          <cell r="P8764"/>
          <cell r="Q8764" t="str">
            <v/>
          </cell>
          <cell r="R8764"/>
          <cell r="S8764" t="str">
            <v/>
          </cell>
          <cell r="T8764"/>
          <cell r="U8764"/>
          <cell r="V8764" t="str">
            <v/>
          </cell>
        </row>
        <row r="8765">
          <cell r="A8765"/>
          <cell r="B8765" t="str">
            <v/>
          </cell>
          <cell r="C8765"/>
          <cell r="D8765" t="str">
            <v/>
          </cell>
          <cell r="E8765" t="str">
            <v/>
          </cell>
          <cell r="F8765" t="str">
            <v/>
          </cell>
          <cell r="G8765" t="str">
            <v/>
          </cell>
          <cell r="H8765" t="str">
            <v/>
          </cell>
          <cell r="I8765"/>
          <cell r="J8765"/>
          <cell r="K8765"/>
          <cell r="L8765"/>
          <cell r="M8765" t="str">
            <v/>
          </cell>
          <cell r="N8765"/>
          <cell r="O8765"/>
          <cell r="P8765"/>
          <cell r="Q8765" t="str">
            <v/>
          </cell>
          <cell r="R8765"/>
          <cell r="S8765" t="str">
            <v/>
          </cell>
          <cell r="T8765"/>
          <cell r="U8765"/>
          <cell r="V8765" t="str">
            <v/>
          </cell>
        </row>
        <row r="8766">
          <cell r="A8766"/>
          <cell r="B8766" t="str">
            <v/>
          </cell>
          <cell r="C8766"/>
          <cell r="D8766" t="str">
            <v/>
          </cell>
          <cell r="E8766" t="str">
            <v/>
          </cell>
          <cell r="F8766" t="str">
            <v/>
          </cell>
          <cell r="G8766" t="str">
            <v/>
          </cell>
          <cell r="H8766" t="str">
            <v/>
          </cell>
          <cell r="I8766"/>
          <cell r="J8766"/>
          <cell r="K8766"/>
          <cell r="L8766"/>
          <cell r="M8766" t="str">
            <v/>
          </cell>
          <cell r="N8766"/>
          <cell r="O8766"/>
          <cell r="P8766"/>
          <cell r="Q8766" t="str">
            <v/>
          </cell>
          <cell r="R8766"/>
          <cell r="S8766" t="str">
            <v/>
          </cell>
          <cell r="T8766"/>
          <cell r="U8766"/>
          <cell r="V8766" t="str">
            <v/>
          </cell>
        </row>
        <row r="8767">
          <cell r="A8767"/>
          <cell r="B8767" t="str">
            <v/>
          </cell>
          <cell r="C8767"/>
          <cell r="D8767" t="str">
            <v/>
          </cell>
          <cell r="E8767" t="str">
            <v/>
          </cell>
          <cell r="F8767" t="str">
            <v/>
          </cell>
          <cell r="G8767" t="str">
            <v/>
          </cell>
          <cell r="H8767" t="str">
            <v/>
          </cell>
          <cell r="I8767"/>
          <cell r="J8767"/>
          <cell r="K8767"/>
          <cell r="L8767"/>
          <cell r="M8767" t="str">
            <v/>
          </cell>
          <cell r="N8767"/>
          <cell r="O8767"/>
          <cell r="P8767"/>
          <cell r="Q8767" t="str">
            <v/>
          </cell>
          <cell r="R8767"/>
          <cell r="S8767" t="str">
            <v/>
          </cell>
          <cell r="T8767"/>
          <cell r="U8767"/>
          <cell r="V8767" t="str">
            <v/>
          </cell>
        </row>
        <row r="8768">
          <cell r="A8768"/>
          <cell r="B8768" t="str">
            <v/>
          </cell>
          <cell r="C8768"/>
          <cell r="D8768" t="str">
            <v/>
          </cell>
          <cell r="E8768" t="str">
            <v/>
          </cell>
          <cell r="F8768" t="str">
            <v/>
          </cell>
          <cell r="G8768" t="str">
            <v/>
          </cell>
          <cell r="H8768" t="str">
            <v/>
          </cell>
          <cell r="I8768"/>
          <cell r="J8768"/>
          <cell r="K8768"/>
          <cell r="L8768"/>
          <cell r="M8768" t="str">
            <v/>
          </cell>
          <cell r="N8768"/>
          <cell r="O8768"/>
          <cell r="P8768"/>
          <cell r="Q8768" t="str">
            <v/>
          </cell>
          <cell r="R8768"/>
          <cell r="S8768" t="str">
            <v/>
          </cell>
          <cell r="T8768"/>
          <cell r="U8768"/>
          <cell r="V8768" t="str">
            <v/>
          </cell>
        </row>
        <row r="8769">
          <cell r="A8769"/>
          <cell r="B8769" t="str">
            <v/>
          </cell>
          <cell r="C8769"/>
          <cell r="D8769" t="str">
            <v/>
          </cell>
          <cell r="E8769" t="str">
            <v/>
          </cell>
          <cell r="F8769" t="str">
            <v/>
          </cell>
          <cell r="G8769" t="str">
            <v/>
          </cell>
          <cell r="H8769" t="str">
            <v/>
          </cell>
          <cell r="I8769"/>
          <cell r="J8769"/>
          <cell r="K8769"/>
          <cell r="L8769"/>
          <cell r="M8769" t="str">
            <v/>
          </cell>
          <cell r="N8769"/>
          <cell r="O8769"/>
          <cell r="P8769"/>
          <cell r="Q8769" t="str">
            <v/>
          </cell>
          <cell r="R8769"/>
          <cell r="S8769" t="str">
            <v/>
          </cell>
          <cell r="T8769"/>
          <cell r="U8769"/>
          <cell r="V8769" t="str">
            <v/>
          </cell>
        </row>
        <row r="8770">
          <cell r="A8770"/>
          <cell r="B8770" t="str">
            <v/>
          </cell>
          <cell r="C8770"/>
          <cell r="D8770" t="str">
            <v/>
          </cell>
          <cell r="E8770" t="str">
            <v/>
          </cell>
          <cell r="F8770" t="str">
            <v/>
          </cell>
          <cell r="G8770" t="str">
            <v/>
          </cell>
          <cell r="H8770" t="str">
            <v/>
          </cell>
          <cell r="I8770"/>
          <cell r="J8770"/>
          <cell r="K8770"/>
          <cell r="L8770"/>
          <cell r="M8770" t="str">
            <v/>
          </cell>
          <cell r="N8770"/>
          <cell r="O8770"/>
          <cell r="P8770"/>
          <cell r="Q8770" t="str">
            <v/>
          </cell>
          <cell r="R8770"/>
          <cell r="S8770" t="str">
            <v/>
          </cell>
          <cell r="T8770"/>
          <cell r="U8770"/>
          <cell r="V8770" t="str">
            <v/>
          </cell>
        </row>
        <row r="8771">
          <cell r="A8771"/>
          <cell r="B8771" t="str">
            <v/>
          </cell>
          <cell r="C8771"/>
          <cell r="D8771" t="str">
            <v/>
          </cell>
          <cell r="E8771" t="str">
            <v/>
          </cell>
          <cell r="F8771" t="str">
            <v/>
          </cell>
          <cell r="G8771" t="str">
            <v/>
          </cell>
          <cell r="H8771" t="str">
            <v/>
          </cell>
          <cell r="I8771"/>
          <cell r="J8771"/>
          <cell r="K8771"/>
          <cell r="L8771"/>
          <cell r="M8771" t="str">
            <v/>
          </cell>
          <cell r="N8771"/>
          <cell r="O8771"/>
          <cell r="P8771"/>
          <cell r="Q8771" t="str">
            <v/>
          </cell>
          <cell r="R8771"/>
          <cell r="S8771" t="str">
            <v/>
          </cell>
          <cell r="T8771"/>
          <cell r="U8771"/>
          <cell r="V8771" t="str">
            <v/>
          </cell>
        </row>
        <row r="8772">
          <cell r="A8772"/>
          <cell r="B8772" t="str">
            <v/>
          </cell>
          <cell r="C8772"/>
          <cell r="D8772" t="str">
            <v/>
          </cell>
          <cell r="E8772" t="str">
            <v/>
          </cell>
          <cell r="F8772" t="str">
            <v/>
          </cell>
          <cell r="G8772" t="str">
            <v/>
          </cell>
          <cell r="H8772" t="str">
            <v/>
          </cell>
          <cell r="I8772"/>
          <cell r="J8772"/>
          <cell r="K8772"/>
          <cell r="L8772"/>
          <cell r="M8772" t="str">
            <v/>
          </cell>
          <cell r="N8772"/>
          <cell r="O8772"/>
          <cell r="P8772"/>
          <cell r="Q8772" t="str">
            <v/>
          </cell>
          <cell r="R8772"/>
          <cell r="S8772" t="str">
            <v/>
          </cell>
          <cell r="T8772"/>
          <cell r="U8772"/>
          <cell r="V8772" t="str">
            <v/>
          </cell>
        </row>
        <row r="8773">
          <cell r="A8773"/>
          <cell r="B8773" t="str">
            <v/>
          </cell>
          <cell r="C8773"/>
          <cell r="D8773" t="str">
            <v/>
          </cell>
          <cell r="E8773" t="str">
            <v/>
          </cell>
          <cell r="F8773" t="str">
            <v/>
          </cell>
          <cell r="G8773" t="str">
            <v/>
          </cell>
          <cell r="H8773" t="str">
            <v/>
          </cell>
          <cell r="I8773"/>
          <cell r="J8773"/>
          <cell r="K8773"/>
          <cell r="L8773"/>
          <cell r="M8773" t="str">
            <v/>
          </cell>
          <cell r="N8773"/>
          <cell r="O8773"/>
          <cell r="P8773"/>
          <cell r="Q8773" t="str">
            <v/>
          </cell>
          <cell r="R8773"/>
          <cell r="S8773" t="str">
            <v/>
          </cell>
          <cell r="T8773"/>
          <cell r="U8773"/>
          <cell r="V8773" t="str">
            <v/>
          </cell>
        </row>
        <row r="8774">
          <cell r="A8774"/>
          <cell r="B8774" t="str">
            <v/>
          </cell>
          <cell r="C8774"/>
          <cell r="D8774" t="str">
            <v/>
          </cell>
          <cell r="E8774" t="str">
            <v/>
          </cell>
          <cell r="F8774" t="str">
            <v/>
          </cell>
          <cell r="G8774" t="str">
            <v/>
          </cell>
          <cell r="H8774" t="str">
            <v/>
          </cell>
          <cell r="I8774"/>
          <cell r="J8774"/>
          <cell r="K8774"/>
          <cell r="L8774"/>
          <cell r="M8774" t="str">
            <v/>
          </cell>
          <cell r="N8774"/>
          <cell r="O8774"/>
          <cell r="P8774"/>
          <cell r="Q8774" t="str">
            <v/>
          </cell>
          <cell r="R8774"/>
          <cell r="S8774" t="str">
            <v/>
          </cell>
          <cell r="T8774"/>
          <cell r="U8774"/>
          <cell r="V8774" t="str">
            <v/>
          </cell>
        </row>
        <row r="8775">
          <cell r="A8775"/>
          <cell r="B8775" t="str">
            <v/>
          </cell>
          <cell r="C8775"/>
          <cell r="D8775" t="str">
            <v/>
          </cell>
          <cell r="E8775" t="str">
            <v/>
          </cell>
          <cell r="F8775" t="str">
            <v/>
          </cell>
          <cell r="G8775" t="str">
            <v/>
          </cell>
          <cell r="H8775" t="str">
            <v/>
          </cell>
          <cell r="I8775"/>
          <cell r="J8775"/>
          <cell r="K8775"/>
          <cell r="L8775"/>
          <cell r="M8775" t="str">
            <v/>
          </cell>
          <cell r="N8775"/>
          <cell r="O8775"/>
          <cell r="P8775"/>
          <cell r="Q8775" t="str">
            <v/>
          </cell>
          <cell r="R8775"/>
          <cell r="S8775" t="str">
            <v/>
          </cell>
          <cell r="T8775"/>
          <cell r="U8775"/>
          <cell r="V8775" t="str">
            <v/>
          </cell>
        </row>
        <row r="8776">
          <cell r="A8776"/>
          <cell r="B8776" t="str">
            <v/>
          </cell>
          <cell r="C8776"/>
          <cell r="D8776" t="str">
            <v/>
          </cell>
          <cell r="E8776" t="str">
            <v/>
          </cell>
          <cell r="F8776" t="str">
            <v/>
          </cell>
          <cell r="G8776" t="str">
            <v/>
          </cell>
          <cell r="H8776" t="str">
            <v/>
          </cell>
          <cell r="I8776"/>
          <cell r="J8776"/>
          <cell r="K8776"/>
          <cell r="L8776"/>
          <cell r="M8776" t="str">
            <v/>
          </cell>
          <cell r="N8776"/>
          <cell r="O8776"/>
          <cell r="P8776"/>
          <cell r="Q8776" t="str">
            <v/>
          </cell>
          <cell r="R8776"/>
          <cell r="S8776" t="str">
            <v/>
          </cell>
          <cell r="T8776"/>
          <cell r="U8776"/>
          <cell r="V8776" t="str">
            <v/>
          </cell>
        </row>
        <row r="8777">
          <cell r="A8777"/>
          <cell r="B8777" t="str">
            <v/>
          </cell>
          <cell r="C8777"/>
          <cell r="D8777" t="str">
            <v/>
          </cell>
          <cell r="E8777" t="str">
            <v/>
          </cell>
          <cell r="F8777" t="str">
            <v/>
          </cell>
          <cell r="G8777" t="str">
            <v/>
          </cell>
          <cell r="H8777" t="str">
            <v/>
          </cell>
          <cell r="I8777"/>
          <cell r="J8777"/>
          <cell r="K8777"/>
          <cell r="L8777"/>
          <cell r="M8777" t="str">
            <v/>
          </cell>
          <cell r="N8777"/>
          <cell r="O8777"/>
          <cell r="P8777"/>
          <cell r="Q8777" t="str">
            <v/>
          </cell>
          <cell r="R8777"/>
          <cell r="S8777" t="str">
            <v/>
          </cell>
          <cell r="T8777"/>
          <cell r="U8777"/>
          <cell r="V8777" t="str">
            <v/>
          </cell>
        </row>
        <row r="8778">
          <cell r="A8778"/>
          <cell r="B8778" t="str">
            <v/>
          </cell>
          <cell r="C8778"/>
          <cell r="D8778" t="str">
            <v/>
          </cell>
          <cell r="E8778" t="str">
            <v/>
          </cell>
          <cell r="F8778" t="str">
            <v/>
          </cell>
          <cell r="G8778" t="str">
            <v/>
          </cell>
          <cell r="H8778" t="str">
            <v/>
          </cell>
          <cell r="I8778"/>
          <cell r="J8778"/>
          <cell r="K8778"/>
          <cell r="L8778"/>
          <cell r="M8778" t="str">
            <v/>
          </cell>
          <cell r="N8778"/>
          <cell r="O8778"/>
          <cell r="P8778"/>
          <cell r="Q8778" t="str">
            <v/>
          </cell>
          <cell r="R8778"/>
          <cell r="S8778" t="str">
            <v/>
          </cell>
          <cell r="T8778"/>
          <cell r="U8778"/>
          <cell r="V8778" t="str">
            <v/>
          </cell>
        </row>
        <row r="8779">
          <cell r="A8779"/>
          <cell r="B8779" t="str">
            <v/>
          </cell>
          <cell r="C8779"/>
          <cell r="D8779" t="str">
            <v/>
          </cell>
          <cell r="E8779" t="str">
            <v/>
          </cell>
          <cell r="F8779" t="str">
            <v/>
          </cell>
          <cell r="G8779" t="str">
            <v/>
          </cell>
          <cell r="H8779" t="str">
            <v/>
          </cell>
          <cell r="I8779"/>
          <cell r="J8779"/>
          <cell r="K8779"/>
          <cell r="L8779"/>
          <cell r="M8779" t="str">
            <v/>
          </cell>
          <cell r="N8779"/>
          <cell r="O8779"/>
          <cell r="P8779"/>
          <cell r="Q8779" t="str">
            <v/>
          </cell>
          <cell r="R8779"/>
          <cell r="S8779" t="str">
            <v/>
          </cell>
          <cell r="T8779"/>
          <cell r="U8779"/>
          <cell r="V8779" t="str">
            <v/>
          </cell>
        </row>
        <row r="8780">
          <cell r="A8780"/>
          <cell r="B8780" t="str">
            <v/>
          </cell>
          <cell r="C8780"/>
          <cell r="D8780" t="str">
            <v/>
          </cell>
          <cell r="E8780" t="str">
            <v/>
          </cell>
          <cell r="F8780" t="str">
            <v/>
          </cell>
          <cell r="G8780" t="str">
            <v/>
          </cell>
          <cell r="H8780" t="str">
            <v/>
          </cell>
          <cell r="I8780"/>
          <cell r="J8780"/>
          <cell r="K8780"/>
          <cell r="L8780"/>
          <cell r="M8780" t="str">
            <v/>
          </cell>
          <cell r="N8780"/>
          <cell r="O8780"/>
          <cell r="P8780"/>
          <cell r="Q8780" t="str">
            <v/>
          </cell>
          <cell r="R8780"/>
          <cell r="S8780" t="str">
            <v/>
          </cell>
          <cell r="T8780"/>
          <cell r="U8780"/>
          <cell r="V8780" t="str">
            <v/>
          </cell>
        </row>
        <row r="8781">
          <cell r="A8781"/>
          <cell r="B8781" t="str">
            <v/>
          </cell>
          <cell r="C8781"/>
          <cell r="D8781" t="str">
            <v/>
          </cell>
          <cell r="E8781" t="str">
            <v/>
          </cell>
          <cell r="F8781" t="str">
            <v/>
          </cell>
          <cell r="G8781" t="str">
            <v/>
          </cell>
          <cell r="H8781" t="str">
            <v/>
          </cell>
          <cell r="I8781"/>
          <cell r="J8781"/>
          <cell r="K8781"/>
          <cell r="L8781"/>
          <cell r="M8781" t="str">
            <v/>
          </cell>
          <cell r="N8781"/>
          <cell r="O8781"/>
          <cell r="P8781"/>
          <cell r="Q8781" t="str">
            <v/>
          </cell>
          <cell r="R8781"/>
          <cell r="S8781" t="str">
            <v/>
          </cell>
          <cell r="T8781"/>
          <cell r="U8781"/>
          <cell r="V8781" t="str">
            <v/>
          </cell>
        </row>
        <row r="8782">
          <cell r="A8782"/>
          <cell r="B8782" t="str">
            <v/>
          </cell>
          <cell r="C8782"/>
          <cell r="D8782" t="str">
            <v/>
          </cell>
          <cell r="E8782" t="str">
            <v/>
          </cell>
          <cell r="F8782" t="str">
            <v/>
          </cell>
          <cell r="G8782" t="str">
            <v/>
          </cell>
          <cell r="H8782" t="str">
            <v/>
          </cell>
          <cell r="I8782"/>
          <cell r="J8782"/>
          <cell r="K8782"/>
          <cell r="L8782"/>
          <cell r="M8782" t="str">
            <v/>
          </cell>
          <cell r="N8782"/>
          <cell r="O8782"/>
          <cell r="P8782"/>
          <cell r="Q8782" t="str">
            <v/>
          </cell>
          <cell r="R8782"/>
          <cell r="S8782" t="str">
            <v/>
          </cell>
          <cell r="T8782"/>
          <cell r="U8782"/>
          <cell r="V8782" t="str">
            <v/>
          </cell>
        </row>
        <row r="8783">
          <cell r="A8783"/>
          <cell r="B8783" t="str">
            <v/>
          </cell>
          <cell r="C8783"/>
          <cell r="D8783" t="str">
            <v/>
          </cell>
          <cell r="E8783" t="str">
            <v/>
          </cell>
          <cell r="F8783" t="str">
            <v/>
          </cell>
          <cell r="G8783" t="str">
            <v/>
          </cell>
          <cell r="H8783" t="str">
            <v/>
          </cell>
          <cell r="I8783"/>
          <cell r="J8783"/>
          <cell r="K8783"/>
          <cell r="L8783"/>
          <cell r="M8783" t="str">
            <v/>
          </cell>
          <cell r="N8783"/>
          <cell r="O8783"/>
          <cell r="P8783"/>
          <cell r="Q8783" t="str">
            <v/>
          </cell>
          <cell r="R8783"/>
          <cell r="S8783" t="str">
            <v/>
          </cell>
          <cell r="T8783"/>
          <cell r="U8783"/>
          <cell r="V8783" t="str">
            <v/>
          </cell>
        </row>
        <row r="8784">
          <cell r="A8784"/>
          <cell r="B8784" t="str">
            <v/>
          </cell>
          <cell r="C8784"/>
          <cell r="D8784" t="str">
            <v/>
          </cell>
          <cell r="E8784" t="str">
            <v/>
          </cell>
          <cell r="F8784" t="str">
            <v/>
          </cell>
          <cell r="G8784" t="str">
            <v/>
          </cell>
          <cell r="H8784" t="str">
            <v/>
          </cell>
          <cell r="I8784"/>
          <cell r="J8784"/>
          <cell r="K8784"/>
          <cell r="L8784"/>
          <cell r="M8784" t="str">
            <v/>
          </cell>
          <cell r="N8784"/>
          <cell r="O8784"/>
          <cell r="P8784"/>
          <cell r="Q8784" t="str">
            <v/>
          </cell>
          <cell r="R8784"/>
          <cell r="S8784" t="str">
            <v/>
          </cell>
          <cell r="T8784"/>
          <cell r="U8784"/>
          <cell r="V8784" t="str">
            <v/>
          </cell>
        </row>
        <row r="8785">
          <cell r="A8785"/>
          <cell r="B8785" t="str">
            <v/>
          </cell>
          <cell r="C8785"/>
          <cell r="D8785" t="str">
            <v/>
          </cell>
          <cell r="E8785" t="str">
            <v/>
          </cell>
          <cell r="F8785" t="str">
            <v/>
          </cell>
          <cell r="G8785" t="str">
            <v/>
          </cell>
          <cell r="H8785" t="str">
            <v/>
          </cell>
          <cell r="I8785"/>
          <cell r="J8785"/>
          <cell r="K8785"/>
          <cell r="L8785"/>
          <cell r="M8785" t="str">
            <v/>
          </cell>
          <cell r="N8785"/>
          <cell r="O8785"/>
          <cell r="P8785"/>
          <cell r="Q8785" t="str">
            <v/>
          </cell>
          <cell r="R8785"/>
          <cell r="S8785" t="str">
            <v/>
          </cell>
          <cell r="T8785"/>
          <cell r="U8785"/>
          <cell r="V8785" t="str">
            <v/>
          </cell>
        </row>
        <row r="8786">
          <cell r="A8786"/>
          <cell r="B8786" t="str">
            <v/>
          </cell>
          <cell r="C8786"/>
          <cell r="D8786" t="str">
            <v/>
          </cell>
          <cell r="E8786" t="str">
            <v/>
          </cell>
          <cell r="F8786" t="str">
            <v/>
          </cell>
          <cell r="G8786" t="str">
            <v/>
          </cell>
          <cell r="H8786" t="str">
            <v/>
          </cell>
          <cell r="I8786"/>
          <cell r="J8786"/>
          <cell r="K8786"/>
          <cell r="L8786"/>
          <cell r="M8786" t="str">
            <v/>
          </cell>
          <cell r="N8786"/>
          <cell r="O8786"/>
          <cell r="P8786"/>
          <cell r="Q8786" t="str">
            <v/>
          </cell>
          <cell r="R8786"/>
          <cell r="S8786" t="str">
            <v/>
          </cell>
          <cell r="T8786"/>
          <cell r="U8786"/>
          <cell r="V8786" t="str">
            <v/>
          </cell>
        </row>
        <row r="8787">
          <cell r="A8787"/>
          <cell r="B8787" t="str">
            <v/>
          </cell>
          <cell r="C8787"/>
          <cell r="D8787" t="str">
            <v/>
          </cell>
          <cell r="E8787" t="str">
            <v/>
          </cell>
          <cell r="F8787" t="str">
            <v/>
          </cell>
          <cell r="G8787" t="str">
            <v/>
          </cell>
          <cell r="H8787" t="str">
            <v/>
          </cell>
          <cell r="I8787"/>
          <cell r="J8787"/>
          <cell r="K8787"/>
          <cell r="L8787"/>
          <cell r="M8787" t="str">
            <v/>
          </cell>
          <cell r="N8787"/>
          <cell r="O8787"/>
          <cell r="P8787"/>
          <cell r="Q8787" t="str">
            <v/>
          </cell>
          <cell r="R8787"/>
          <cell r="S8787" t="str">
            <v/>
          </cell>
          <cell r="T8787"/>
          <cell r="U8787"/>
          <cell r="V8787" t="str">
            <v/>
          </cell>
        </row>
        <row r="8788">
          <cell r="A8788"/>
          <cell r="B8788" t="str">
            <v/>
          </cell>
          <cell r="C8788"/>
          <cell r="D8788" t="str">
            <v/>
          </cell>
          <cell r="E8788" t="str">
            <v/>
          </cell>
          <cell r="F8788" t="str">
            <v/>
          </cell>
          <cell r="G8788" t="str">
            <v/>
          </cell>
          <cell r="H8788" t="str">
            <v/>
          </cell>
          <cell r="I8788"/>
          <cell r="J8788"/>
          <cell r="K8788"/>
          <cell r="L8788"/>
          <cell r="M8788" t="str">
            <v/>
          </cell>
          <cell r="N8788"/>
          <cell r="O8788"/>
          <cell r="P8788"/>
          <cell r="Q8788" t="str">
            <v/>
          </cell>
          <cell r="R8788"/>
          <cell r="S8788" t="str">
            <v/>
          </cell>
          <cell r="T8788"/>
          <cell r="U8788"/>
          <cell r="V8788" t="str">
            <v/>
          </cell>
        </row>
        <row r="8789">
          <cell r="A8789"/>
          <cell r="B8789" t="str">
            <v/>
          </cell>
          <cell r="C8789"/>
          <cell r="D8789" t="str">
            <v/>
          </cell>
          <cell r="E8789" t="str">
            <v/>
          </cell>
          <cell r="F8789" t="str">
            <v/>
          </cell>
          <cell r="G8789" t="str">
            <v/>
          </cell>
          <cell r="H8789" t="str">
            <v/>
          </cell>
          <cell r="I8789"/>
          <cell r="J8789"/>
          <cell r="K8789"/>
          <cell r="L8789"/>
          <cell r="M8789" t="str">
            <v/>
          </cell>
          <cell r="N8789"/>
          <cell r="O8789"/>
          <cell r="P8789"/>
          <cell r="Q8789" t="str">
            <v/>
          </cell>
          <cell r="R8789"/>
          <cell r="S8789" t="str">
            <v/>
          </cell>
          <cell r="T8789"/>
          <cell r="U8789"/>
          <cell r="V8789" t="str">
            <v/>
          </cell>
        </row>
        <row r="8790">
          <cell r="A8790"/>
          <cell r="B8790" t="str">
            <v/>
          </cell>
          <cell r="C8790"/>
          <cell r="D8790" t="str">
            <v/>
          </cell>
          <cell r="E8790" t="str">
            <v/>
          </cell>
          <cell r="F8790" t="str">
            <v/>
          </cell>
          <cell r="G8790" t="str">
            <v/>
          </cell>
          <cell r="H8790" t="str">
            <v/>
          </cell>
          <cell r="I8790"/>
          <cell r="J8790"/>
          <cell r="K8790"/>
          <cell r="L8790"/>
          <cell r="M8790" t="str">
            <v/>
          </cell>
          <cell r="N8790"/>
          <cell r="O8790"/>
          <cell r="P8790"/>
          <cell r="Q8790" t="str">
            <v/>
          </cell>
          <cell r="R8790"/>
          <cell r="S8790" t="str">
            <v/>
          </cell>
          <cell r="T8790"/>
          <cell r="U8790"/>
          <cell r="V8790" t="str">
            <v/>
          </cell>
        </row>
        <row r="8791">
          <cell r="A8791"/>
          <cell r="B8791" t="str">
            <v/>
          </cell>
          <cell r="C8791"/>
          <cell r="D8791" t="str">
            <v/>
          </cell>
          <cell r="E8791" t="str">
            <v/>
          </cell>
          <cell r="F8791" t="str">
            <v/>
          </cell>
          <cell r="G8791" t="str">
            <v/>
          </cell>
          <cell r="H8791" t="str">
            <v/>
          </cell>
          <cell r="I8791"/>
          <cell r="J8791"/>
          <cell r="K8791"/>
          <cell r="L8791"/>
          <cell r="M8791" t="str">
            <v/>
          </cell>
          <cell r="N8791"/>
          <cell r="O8791"/>
          <cell r="P8791"/>
          <cell r="Q8791" t="str">
            <v/>
          </cell>
          <cell r="R8791"/>
          <cell r="S8791" t="str">
            <v/>
          </cell>
          <cell r="T8791"/>
          <cell r="U8791"/>
          <cell r="V8791" t="str">
            <v/>
          </cell>
        </row>
        <row r="8792">
          <cell r="A8792"/>
          <cell r="B8792" t="str">
            <v/>
          </cell>
          <cell r="C8792"/>
          <cell r="D8792" t="str">
            <v/>
          </cell>
          <cell r="E8792" t="str">
            <v/>
          </cell>
          <cell r="F8792" t="str">
            <v/>
          </cell>
          <cell r="G8792" t="str">
            <v/>
          </cell>
          <cell r="H8792" t="str">
            <v/>
          </cell>
          <cell r="I8792"/>
          <cell r="J8792"/>
          <cell r="K8792"/>
          <cell r="L8792"/>
          <cell r="M8792" t="str">
            <v/>
          </cell>
          <cell r="N8792"/>
          <cell r="O8792"/>
          <cell r="P8792"/>
          <cell r="Q8792" t="str">
            <v/>
          </cell>
          <cell r="R8792"/>
          <cell r="S8792" t="str">
            <v/>
          </cell>
          <cell r="T8792"/>
          <cell r="U8792"/>
          <cell r="V8792" t="str">
            <v/>
          </cell>
        </row>
        <row r="8793">
          <cell r="A8793"/>
          <cell r="B8793" t="str">
            <v/>
          </cell>
          <cell r="C8793"/>
          <cell r="D8793" t="str">
            <v/>
          </cell>
          <cell r="E8793" t="str">
            <v/>
          </cell>
          <cell r="F8793" t="str">
            <v/>
          </cell>
          <cell r="G8793" t="str">
            <v/>
          </cell>
          <cell r="H8793" t="str">
            <v/>
          </cell>
          <cell r="I8793"/>
          <cell r="J8793"/>
          <cell r="K8793"/>
          <cell r="L8793"/>
          <cell r="M8793" t="str">
            <v/>
          </cell>
          <cell r="N8793"/>
          <cell r="O8793"/>
          <cell r="P8793"/>
          <cell r="Q8793" t="str">
            <v/>
          </cell>
          <cell r="R8793"/>
          <cell r="S8793" t="str">
            <v/>
          </cell>
          <cell r="T8793"/>
          <cell r="U8793"/>
          <cell r="V8793" t="str">
            <v/>
          </cell>
        </row>
        <row r="8794">
          <cell r="A8794"/>
          <cell r="B8794" t="str">
            <v/>
          </cell>
          <cell r="C8794"/>
          <cell r="D8794" t="str">
            <v/>
          </cell>
          <cell r="E8794" t="str">
            <v/>
          </cell>
          <cell r="F8794" t="str">
            <v/>
          </cell>
          <cell r="G8794" t="str">
            <v/>
          </cell>
          <cell r="H8794" t="str">
            <v/>
          </cell>
          <cell r="I8794"/>
          <cell r="J8794"/>
          <cell r="K8794"/>
          <cell r="L8794"/>
          <cell r="M8794" t="str">
            <v/>
          </cell>
          <cell r="N8794"/>
          <cell r="O8794"/>
          <cell r="P8794"/>
          <cell r="Q8794" t="str">
            <v/>
          </cell>
          <cell r="R8794"/>
          <cell r="S8794" t="str">
            <v/>
          </cell>
          <cell r="T8794"/>
          <cell r="U8794"/>
          <cell r="V8794" t="str">
            <v/>
          </cell>
        </row>
        <row r="8795">
          <cell r="A8795"/>
          <cell r="B8795" t="str">
            <v/>
          </cell>
          <cell r="C8795"/>
          <cell r="D8795" t="str">
            <v/>
          </cell>
          <cell r="E8795" t="str">
            <v/>
          </cell>
          <cell r="F8795" t="str">
            <v/>
          </cell>
          <cell r="G8795" t="str">
            <v/>
          </cell>
          <cell r="H8795" t="str">
            <v/>
          </cell>
          <cell r="I8795"/>
          <cell r="J8795"/>
          <cell r="K8795"/>
          <cell r="L8795"/>
          <cell r="M8795" t="str">
            <v/>
          </cell>
          <cell r="N8795"/>
          <cell r="O8795"/>
          <cell r="P8795"/>
          <cell r="Q8795" t="str">
            <v/>
          </cell>
          <cell r="R8795"/>
          <cell r="S8795" t="str">
            <v/>
          </cell>
          <cell r="T8795"/>
          <cell r="U8795"/>
          <cell r="V8795" t="str">
            <v/>
          </cell>
        </row>
        <row r="8796">
          <cell r="A8796"/>
          <cell r="B8796" t="str">
            <v/>
          </cell>
          <cell r="C8796"/>
          <cell r="D8796" t="str">
            <v/>
          </cell>
          <cell r="E8796" t="str">
            <v/>
          </cell>
          <cell r="F8796" t="str">
            <v/>
          </cell>
          <cell r="G8796" t="str">
            <v/>
          </cell>
          <cell r="H8796" t="str">
            <v/>
          </cell>
          <cell r="I8796"/>
          <cell r="J8796"/>
          <cell r="K8796"/>
          <cell r="L8796"/>
          <cell r="M8796" t="str">
            <v/>
          </cell>
          <cell r="N8796"/>
          <cell r="O8796"/>
          <cell r="P8796"/>
          <cell r="Q8796" t="str">
            <v/>
          </cell>
          <cell r="R8796"/>
          <cell r="S8796" t="str">
            <v/>
          </cell>
          <cell r="T8796"/>
          <cell r="U8796"/>
          <cell r="V8796" t="str">
            <v/>
          </cell>
        </row>
        <row r="8797">
          <cell r="A8797"/>
          <cell r="B8797" t="str">
            <v/>
          </cell>
          <cell r="C8797"/>
          <cell r="D8797" t="str">
            <v/>
          </cell>
          <cell r="E8797" t="str">
            <v/>
          </cell>
          <cell r="F8797" t="str">
            <v/>
          </cell>
          <cell r="G8797" t="str">
            <v/>
          </cell>
          <cell r="H8797" t="str">
            <v/>
          </cell>
          <cell r="I8797"/>
          <cell r="J8797"/>
          <cell r="K8797"/>
          <cell r="L8797"/>
          <cell r="M8797" t="str">
            <v/>
          </cell>
          <cell r="N8797"/>
          <cell r="O8797"/>
          <cell r="P8797"/>
          <cell r="Q8797" t="str">
            <v/>
          </cell>
          <cell r="R8797"/>
          <cell r="S8797" t="str">
            <v/>
          </cell>
          <cell r="T8797"/>
          <cell r="U8797"/>
          <cell r="V8797" t="str">
            <v/>
          </cell>
        </row>
        <row r="8798">
          <cell r="A8798"/>
          <cell r="B8798" t="str">
            <v/>
          </cell>
          <cell r="C8798"/>
          <cell r="D8798" t="str">
            <v/>
          </cell>
          <cell r="E8798" t="str">
            <v/>
          </cell>
          <cell r="F8798" t="str">
            <v/>
          </cell>
          <cell r="G8798" t="str">
            <v/>
          </cell>
          <cell r="H8798" t="str">
            <v/>
          </cell>
          <cell r="I8798"/>
          <cell r="J8798"/>
          <cell r="K8798"/>
          <cell r="L8798"/>
          <cell r="M8798" t="str">
            <v/>
          </cell>
          <cell r="N8798"/>
          <cell r="O8798"/>
          <cell r="P8798"/>
          <cell r="Q8798" t="str">
            <v/>
          </cell>
          <cell r="R8798"/>
          <cell r="S8798" t="str">
            <v/>
          </cell>
          <cell r="T8798"/>
          <cell r="U8798"/>
          <cell r="V8798" t="str">
            <v/>
          </cell>
        </row>
        <row r="8799">
          <cell r="A8799"/>
          <cell r="B8799" t="str">
            <v/>
          </cell>
          <cell r="C8799"/>
          <cell r="D8799" t="str">
            <v/>
          </cell>
          <cell r="E8799" t="str">
            <v/>
          </cell>
          <cell r="F8799" t="str">
            <v/>
          </cell>
          <cell r="G8799" t="str">
            <v/>
          </cell>
          <cell r="H8799" t="str">
            <v/>
          </cell>
          <cell r="I8799"/>
          <cell r="J8799"/>
          <cell r="K8799"/>
          <cell r="L8799"/>
          <cell r="M8799" t="str">
            <v/>
          </cell>
          <cell r="N8799"/>
          <cell r="O8799"/>
          <cell r="P8799"/>
          <cell r="Q8799" t="str">
            <v/>
          </cell>
          <cell r="R8799"/>
          <cell r="S8799" t="str">
            <v/>
          </cell>
          <cell r="T8799"/>
          <cell r="U8799"/>
          <cell r="V8799" t="str">
            <v/>
          </cell>
        </row>
        <row r="8800">
          <cell r="A8800"/>
          <cell r="B8800" t="str">
            <v/>
          </cell>
          <cell r="C8800"/>
          <cell r="D8800" t="str">
            <v/>
          </cell>
          <cell r="E8800" t="str">
            <v/>
          </cell>
          <cell r="F8800" t="str">
            <v/>
          </cell>
          <cell r="G8800" t="str">
            <v/>
          </cell>
          <cell r="H8800" t="str">
            <v/>
          </cell>
          <cell r="I8800"/>
          <cell r="J8800"/>
          <cell r="K8800"/>
          <cell r="L8800"/>
          <cell r="M8800" t="str">
            <v/>
          </cell>
          <cell r="N8800"/>
          <cell r="O8800"/>
          <cell r="P8800"/>
          <cell r="Q8800" t="str">
            <v/>
          </cell>
          <cell r="R8800"/>
          <cell r="S8800" t="str">
            <v/>
          </cell>
          <cell r="T8800"/>
          <cell r="U8800"/>
          <cell r="V8800" t="str">
            <v/>
          </cell>
        </row>
        <row r="8801">
          <cell r="A8801"/>
          <cell r="B8801" t="str">
            <v/>
          </cell>
          <cell r="C8801"/>
          <cell r="D8801" t="str">
            <v/>
          </cell>
          <cell r="E8801" t="str">
            <v/>
          </cell>
          <cell r="F8801" t="str">
            <v/>
          </cell>
          <cell r="G8801" t="str">
            <v/>
          </cell>
          <cell r="H8801" t="str">
            <v/>
          </cell>
          <cell r="I8801"/>
          <cell r="J8801"/>
          <cell r="K8801"/>
          <cell r="L8801"/>
          <cell r="M8801" t="str">
            <v/>
          </cell>
          <cell r="N8801"/>
          <cell r="O8801"/>
          <cell r="P8801"/>
          <cell r="Q8801" t="str">
            <v/>
          </cell>
          <cell r="R8801"/>
          <cell r="S8801" t="str">
            <v/>
          </cell>
          <cell r="T8801"/>
          <cell r="U8801"/>
          <cell r="V8801" t="str">
            <v/>
          </cell>
        </row>
        <row r="8802">
          <cell r="A8802"/>
          <cell r="B8802" t="str">
            <v/>
          </cell>
          <cell r="C8802"/>
          <cell r="D8802" t="str">
            <v/>
          </cell>
          <cell r="E8802" t="str">
            <v/>
          </cell>
          <cell r="F8802" t="str">
            <v/>
          </cell>
          <cell r="G8802" t="str">
            <v/>
          </cell>
          <cell r="H8802" t="str">
            <v/>
          </cell>
          <cell r="I8802"/>
          <cell r="J8802"/>
          <cell r="K8802"/>
          <cell r="L8802"/>
          <cell r="M8802" t="str">
            <v/>
          </cell>
          <cell r="N8802"/>
          <cell r="O8802"/>
          <cell r="P8802"/>
          <cell r="Q8802" t="str">
            <v/>
          </cell>
          <cell r="R8802"/>
          <cell r="S8802" t="str">
            <v/>
          </cell>
          <cell r="T8802"/>
          <cell r="U8802"/>
          <cell r="V8802" t="str">
            <v/>
          </cell>
        </row>
        <row r="8803">
          <cell r="A8803"/>
          <cell r="B8803" t="str">
            <v/>
          </cell>
          <cell r="C8803"/>
          <cell r="D8803" t="str">
            <v/>
          </cell>
          <cell r="E8803" t="str">
            <v/>
          </cell>
          <cell r="F8803" t="str">
            <v/>
          </cell>
          <cell r="G8803" t="str">
            <v/>
          </cell>
          <cell r="H8803" t="str">
            <v/>
          </cell>
          <cell r="I8803"/>
          <cell r="J8803"/>
          <cell r="K8803"/>
          <cell r="L8803"/>
          <cell r="M8803" t="str">
            <v/>
          </cell>
          <cell r="N8803"/>
          <cell r="O8803"/>
          <cell r="P8803"/>
          <cell r="Q8803" t="str">
            <v/>
          </cell>
          <cell r="R8803"/>
          <cell r="S8803" t="str">
            <v/>
          </cell>
          <cell r="T8803"/>
          <cell r="U8803"/>
          <cell r="V8803" t="str">
            <v/>
          </cell>
        </row>
        <row r="8804">
          <cell r="A8804"/>
          <cell r="B8804" t="str">
            <v/>
          </cell>
          <cell r="C8804"/>
          <cell r="D8804" t="str">
            <v/>
          </cell>
          <cell r="E8804" t="str">
            <v/>
          </cell>
          <cell r="F8804" t="str">
            <v/>
          </cell>
          <cell r="G8804" t="str">
            <v/>
          </cell>
          <cell r="H8804" t="str">
            <v/>
          </cell>
          <cell r="I8804"/>
          <cell r="J8804"/>
          <cell r="K8804"/>
          <cell r="L8804"/>
          <cell r="M8804" t="str">
            <v/>
          </cell>
          <cell r="N8804"/>
          <cell r="O8804"/>
          <cell r="P8804"/>
          <cell r="Q8804" t="str">
            <v/>
          </cell>
          <cell r="R8804"/>
          <cell r="S8804" t="str">
            <v/>
          </cell>
          <cell r="T8804"/>
          <cell r="U8804"/>
          <cell r="V8804" t="str">
            <v/>
          </cell>
        </row>
        <row r="8805">
          <cell r="A8805"/>
          <cell r="B8805" t="str">
            <v/>
          </cell>
          <cell r="C8805"/>
          <cell r="D8805" t="str">
            <v/>
          </cell>
          <cell r="E8805" t="str">
            <v/>
          </cell>
          <cell r="F8805" t="str">
            <v/>
          </cell>
          <cell r="G8805" t="str">
            <v/>
          </cell>
          <cell r="H8805" t="str">
            <v/>
          </cell>
          <cell r="I8805"/>
          <cell r="J8805"/>
          <cell r="K8805"/>
          <cell r="L8805"/>
          <cell r="M8805" t="str">
            <v/>
          </cell>
          <cell r="N8805"/>
          <cell r="O8805"/>
          <cell r="P8805"/>
          <cell r="Q8805" t="str">
            <v/>
          </cell>
          <cell r="R8805"/>
          <cell r="S8805" t="str">
            <v/>
          </cell>
          <cell r="T8805"/>
          <cell r="U8805"/>
          <cell r="V8805" t="str">
            <v/>
          </cell>
        </row>
        <row r="8806">
          <cell r="A8806"/>
          <cell r="B8806" t="str">
            <v/>
          </cell>
          <cell r="C8806"/>
          <cell r="D8806" t="str">
            <v/>
          </cell>
          <cell r="E8806" t="str">
            <v/>
          </cell>
          <cell r="F8806" t="str">
            <v/>
          </cell>
          <cell r="G8806" t="str">
            <v/>
          </cell>
          <cell r="H8806" t="str">
            <v/>
          </cell>
          <cell r="I8806"/>
          <cell r="J8806"/>
          <cell r="K8806"/>
          <cell r="L8806"/>
          <cell r="M8806" t="str">
            <v/>
          </cell>
          <cell r="N8806"/>
          <cell r="O8806"/>
          <cell r="P8806"/>
          <cell r="Q8806" t="str">
            <v/>
          </cell>
          <cell r="R8806"/>
          <cell r="S8806" t="str">
            <v/>
          </cell>
          <cell r="T8806"/>
          <cell r="U8806"/>
          <cell r="V8806" t="str">
            <v/>
          </cell>
        </row>
        <row r="8807">
          <cell r="A8807"/>
          <cell r="B8807" t="str">
            <v/>
          </cell>
          <cell r="C8807"/>
          <cell r="D8807" t="str">
            <v/>
          </cell>
          <cell r="E8807" t="str">
            <v/>
          </cell>
          <cell r="F8807" t="str">
            <v/>
          </cell>
          <cell r="G8807" t="str">
            <v/>
          </cell>
          <cell r="H8807" t="str">
            <v/>
          </cell>
          <cell r="I8807"/>
          <cell r="J8807"/>
          <cell r="K8807"/>
          <cell r="L8807"/>
          <cell r="M8807" t="str">
            <v/>
          </cell>
          <cell r="N8807"/>
          <cell r="O8807"/>
          <cell r="P8807"/>
          <cell r="Q8807" t="str">
            <v/>
          </cell>
          <cell r="R8807"/>
          <cell r="S8807" t="str">
            <v/>
          </cell>
          <cell r="T8807"/>
          <cell r="U8807"/>
          <cell r="V8807" t="str">
            <v/>
          </cell>
        </row>
        <row r="8808">
          <cell r="A8808"/>
          <cell r="B8808" t="str">
            <v/>
          </cell>
          <cell r="C8808"/>
          <cell r="D8808" t="str">
            <v/>
          </cell>
          <cell r="E8808" t="str">
            <v/>
          </cell>
          <cell r="F8808" t="str">
            <v/>
          </cell>
          <cell r="G8808" t="str">
            <v/>
          </cell>
          <cell r="H8808" t="str">
            <v/>
          </cell>
          <cell r="I8808"/>
          <cell r="J8808"/>
          <cell r="K8808"/>
          <cell r="L8808"/>
          <cell r="M8808" t="str">
            <v/>
          </cell>
          <cell r="N8808"/>
          <cell r="O8808"/>
          <cell r="P8808"/>
          <cell r="Q8808" t="str">
            <v/>
          </cell>
          <cell r="R8808"/>
          <cell r="S8808" t="str">
            <v/>
          </cell>
          <cell r="T8808"/>
          <cell r="U8808"/>
          <cell r="V8808" t="str">
            <v/>
          </cell>
        </row>
        <row r="8809">
          <cell r="A8809"/>
          <cell r="B8809" t="str">
            <v/>
          </cell>
          <cell r="C8809"/>
          <cell r="D8809" t="str">
            <v/>
          </cell>
          <cell r="E8809" t="str">
            <v/>
          </cell>
          <cell r="F8809" t="str">
            <v/>
          </cell>
          <cell r="G8809" t="str">
            <v/>
          </cell>
          <cell r="H8809" t="str">
            <v/>
          </cell>
          <cell r="I8809"/>
          <cell r="J8809"/>
          <cell r="K8809"/>
          <cell r="L8809"/>
          <cell r="M8809" t="str">
            <v/>
          </cell>
          <cell r="N8809"/>
          <cell r="O8809"/>
          <cell r="P8809"/>
          <cell r="Q8809" t="str">
            <v/>
          </cell>
          <cell r="R8809"/>
          <cell r="S8809" t="str">
            <v/>
          </cell>
          <cell r="T8809"/>
          <cell r="U8809"/>
          <cell r="V8809" t="str">
            <v/>
          </cell>
        </row>
        <row r="8810">
          <cell r="A8810"/>
          <cell r="B8810" t="str">
            <v/>
          </cell>
          <cell r="C8810"/>
          <cell r="D8810" t="str">
            <v/>
          </cell>
          <cell r="E8810" t="str">
            <v/>
          </cell>
          <cell r="F8810" t="str">
            <v/>
          </cell>
          <cell r="G8810" t="str">
            <v/>
          </cell>
          <cell r="H8810" t="str">
            <v/>
          </cell>
          <cell r="I8810"/>
          <cell r="J8810"/>
          <cell r="K8810"/>
          <cell r="L8810"/>
          <cell r="M8810" t="str">
            <v/>
          </cell>
          <cell r="N8810"/>
          <cell r="O8810"/>
          <cell r="P8810"/>
          <cell r="Q8810" t="str">
            <v/>
          </cell>
          <cell r="R8810"/>
          <cell r="S8810" t="str">
            <v/>
          </cell>
          <cell r="T8810"/>
          <cell r="U8810"/>
          <cell r="V8810" t="str">
            <v/>
          </cell>
        </row>
        <row r="8811">
          <cell r="A8811"/>
          <cell r="B8811" t="str">
            <v/>
          </cell>
          <cell r="C8811"/>
          <cell r="D8811" t="str">
            <v/>
          </cell>
          <cell r="E8811" t="str">
            <v/>
          </cell>
          <cell r="F8811" t="str">
            <v/>
          </cell>
          <cell r="G8811" t="str">
            <v/>
          </cell>
          <cell r="H8811" t="str">
            <v/>
          </cell>
          <cell r="I8811"/>
          <cell r="J8811"/>
          <cell r="K8811"/>
          <cell r="L8811"/>
          <cell r="M8811" t="str">
            <v/>
          </cell>
          <cell r="N8811"/>
          <cell r="O8811"/>
          <cell r="P8811"/>
          <cell r="Q8811" t="str">
            <v/>
          </cell>
          <cell r="R8811"/>
          <cell r="S8811" t="str">
            <v/>
          </cell>
          <cell r="T8811"/>
          <cell r="U8811"/>
          <cell r="V8811" t="str">
            <v/>
          </cell>
        </row>
        <row r="8812">
          <cell r="A8812"/>
          <cell r="B8812" t="str">
            <v/>
          </cell>
          <cell r="C8812"/>
          <cell r="D8812" t="str">
            <v/>
          </cell>
          <cell r="E8812" t="str">
            <v/>
          </cell>
          <cell r="F8812" t="str">
            <v/>
          </cell>
          <cell r="G8812" t="str">
            <v/>
          </cell>
          <cell r="H8812" t="str">
            <v/>
          </cell>
          <cell r="I8812"/>
          <cell r="J8812"/>
          <cell r="K8812"/>
          <cell r="L8812"/>
          <cell r="M8812" t="str">
            <v/>
          </cell>
          <cell r="N8812"/>
          <cell r="O8812"/>
          <cell r="P8812"/>
          <cell r="Q8812" t="str">
            <v/>
          </cell>
          <cell r="R8812"/>
          <cell r="S8812" t="str">
            <v/>
          </cell>
          <cell r="T8812"/>
          <cell r="U8812"/>
          <cell r="V8812" t="str">
            <v/>
          </cell>
        </row>
        <row r="8813">
          <cell r="A8813"/>
          <cell r="B8813" t="str">
            <v/>
          </cell>
          <cell r="C8813"/>
          <cell r="D8813" t="str">
            <v/>
          </cell>
          <cell r="E8813" t="str">
            <v/>
          </cell>
          <cell r="F8813" t="str">
            <v/>
          </cell>
          <cell r="G8813" t="str">
            <v/>
          </cell>
          <cell r="H8813" t="str">
            <v/>
          </cell>
          <cell r="I8813"/>
          <cell r="J8813"/>
          <cell r="K8813"/>
          <cell r="L8813"/>
          <cell r="M8813" t="str">
            <v/>
          </cell>
          <cell r="N8813"/>
          <cell r="O8813"/>
          <cell r="P8813"/>
          <cell r="Q8813" t="str">
            <v/>
          </cell>
          <cell r="R8813"/>
          <cell r="S8813" t="str">
            <v/>
          </cell>
          <cell r="T8813"/>
          <cell r="U8813"/>
          <cell r="V8813" t="str">
            <v/>
          </cell>
        </row>
        <row r="8814">
          <cell r="A8814"/>
          <cell r="B8814" t="str">
            <v/>
          </cell>
          <cell r="C8814"/>
          <cell r="D8814" t="str">
            <v/>
          </cell>
          <cell r="E8814" t="str">
            <v/>
          </cell>
          <cell r="F8814" t="str">
            <v/>
          </cell>
          <cell r="G8814" t="str">
            <v/>
          </cell>
          <cell r="H8814" t="str">
            <v/>
          </cell>
          <cell r="I8814"/>
          <cell r="J8814"/>
          <cell r="K8814"/>
          <cell r="L8814"/>
          <cell r="M8814" t="str">
            <v/>
          </cell>
          <cell r="N8814"/>
          <cell r="O8814"/>
          <cell r="P8814"/>
          <cell r="Q8814" t="str">
            <v/>
          </cell>
          <cell r="R8814"/>
          <cell r="S8814" t="str">
            <v/>
          </cell>
          <cell r="T8814"/>
          <cell r="U8814"/>
          <cell r="V8814" t="str">
            <v/>
          </cell>
        </row>
        <row r="8815">
          <cell r="A8815"/>
          <cell r="B8815" t="str">
            <v/>
          </cell>
          <cell r="C8815"/>
          <cell r="D8815" t="str">
            <v/>
          </cell>
          <cell r="E8815" t="str">
            <v/>
          </cell>
          <cell r="F8815" t="str">
            <v/>
          </cell>
          <cell r="G8815" t="str">
            <v/>
          </cell>
          <cell r="H8815" t="str">
            <v/>
          </cell>
          <cell r="I8815"/>
          <cell r="J8815"/>
          <cell r="K8815"/>
          <cell r="L8815"/>
          <cell r="M8815" t="str">
            <v/>
          </cell>
          <cell r="N8815"/>
          <cell r="O8815"/>
          <cell r="P8815"/>
          <cell r="Q8815" t="str">
            <v/>
          </cell>
          <cell r="R8815"/>
          <cell r="S8815" t="str">
            <v/>
          </cell>
          <cell r="T8815"/>
          <cell r="U8815"/>
          <cell r="V8815" t="str">
            <v/>
          </cell>
        </row>
        <row r="8816">
          <cell r="A8816"/>
          <cell r="B8816" t="str">
            <v/>
          </cell>
          <cell r="C8816"/>
          <cell r="D8816" t="str">
            <v/>
          </cell>
          <cell r="E8816" t="str">
            <v/>
          </cell>
          <cell r="F8816" t="str">
            <v/>
          </cell>
          <cell r="G8816" t="str">
            <v/>
          </cell>
          <cell r="H8816" t="str">
            <v/>
          </cell>
          <cell r="I8816"/>
          <cell r="J8816"/>
          <cell r="K8816"/>
          <cell r="L8816"/>
          <cell r="M8816" t="str">
            <v/>
          </cell>
          <cell r="N8816"/>
          <cell r="O8816"/>
          <cell r="P8816"/>
          <cell r="Q8816" t="str">
            <v/>
          </cell>
          <cell r="R8816"/>
          <cell r="S8816" t="str">
            <v/>
          </cell>
          <cell r="T8816"/>
          <cell r="U8816"/>
          <cell r="V8816" t="str">
            <v/>
          </cell>
        </row>
        <row r="8817">
          <cell r="A8817"/>
          <cell r="B8817" t="str">
            <v/>
          </cell>
          <cell r="C8817"/>
          <cell r="D8817" t="str">
            <v/>
          </cell>
          <cell r="E8817" t="str">
            <v/>
          </cell>
          <cell r="F8817" t="str">
            <v/>
          </cell>
          <cell r="G8817" t="str">
            <v/>
          </cell>
          <cell r="H8817" t="str">
            <v/>
          </cell>
          <cell r="I8817"/>
          <cell r="J8817"/>
          <cell r="K8817"/>
          <cell r="L8817"/>
          <cell r="M8817" t="str">
            <v/>
          </cell>
          <cell r="N8817"/>
          <cell r="O8817"/>
          <cell r="P8817"/>
          <cell r="Q8817" t="str">
            <v/>
          </cell>
          <cell r="R8817"/>
          <cell r="S8817" t="str">
            <v/>
          </cell>
          <cell r="T8817"/>
          <cell r="U8817"/>
          <cell r="V8817" t="str">
            <v/>
          </cell>
        </row>
        <row r="8818">
          <cell r="A8818"/>
          <cell r="B8818" t="str">
            <v/>
          </cell>
          <cell r="C8818"/>
          <cell r="D8818" t="str">
            <v/>
          </cell>
          <cell r="E8818" t="str">
            <v/>
          </cell>
          <cell r="F8818" t="str">
            <v/>
          </cell>
          <cell r="G8818" t="str">
            <v/>
          </cell>
          <cell r="H8818" t="str">
            <v/>
          </cell>
          <cell r="I8818"/>
          <cell r="J8818"/>
          <cell r="K8818"/>
          <cell r="L8818"/>
          <cell r="M8818" t="str">
            <v/>
          </cell>
          <cell r="N8818"/>
          <cell r="O8818"/>
          <cell r="P8818"/>
          <cell r="Q8818" t="str">
            <v/>
          </cell>
          <cell r="R8818"/>
          <cell r="S8818" t="str">
            <v/>
          </cell>
          <cell r="T8818"/>
          <cell r="U8818"/>
          <cell r="V8818" t="str">
            <v/>
          </cell>
        </row>
        <row r="8819">
          <cell r="A8819"/>
          <cell r="B8819" t="str">
            <v/>
          </cell>
          <cell r="C8819"/>
          <cell r="D8819" t="str">
            <v/>
          </cell>
          <cell r="E8819" t="str">
            <v/>
          </cell>
          <cell r="F8819" t="str">
            <v/>
          </cell>
          <cell r="G8819" t="str">
            <v/>
          </cell>
          <cell r="H8819" t="str">
            <v/>
          </cell>
          <cell r="I8819"/>
          <cell r="J8819"/>
          <cell r="K8819"/>
          <cell r="L8819"/>
          <cell r="M8819" t="str">
            <v/>
          </cell>
          <cell r="N8819"/>
          <cell r="O8819"/>
          <cell r="P8819"/>
          <cell r="Q8819" t="str">
            <v/>
          </cell>
          <cell r="R8819"/>
          <cell r="S8819" t="str">
            <v/>
          </cell>
          <cell r="T8819"/>
          <cell r="U8819"/>
          <cell r="V8819" t="str">
            <v/>
          </cell>
        </row>
        <row r="8820">
          <cell r="A8820"/>
          <cell r="B8820" t="str">
            <v/>
          </cell>
          <cell r="C8820"/>
          <cell r="D8820" t="str">
            <v/>
          </cell>
          <cell r="E8820" t="str">
            <v/>
          </cell>
          <cell r="F8820" t="str">
            <v/>
          </cell>
          <cell r="G8820" t="str">
            <v/>
          </cell>
          <cell r="H8820" t="str">
            <v/>
          </cell>
          <cell r="I8820"/>
          <cell r="J8820"/>
          <cell r="K8820"/>
          <cell r="L8820"/>
          <cell r="M8820" t="str">
            <v/>
          </cell>
          <cell r="N8820"/>
          <cell r="O8820"/>
          <cell r="P8820"/>
          <cell r="Q8820" t="str">
            <v/>
          </cell>
          <cell r="R8820"/>
          <cell r="S8820" t="str">
            <v/>
          </cell>
          <cell r="T8820"/>
          <cell r="U8820"/>
          <cell r="V8820" t="str">
            <v/>
          </cell>
        </row>
        <row r="8821">
          <cell r="A8821"/>
          <cell r="B8821" t="str">
            <v/>
          </cell>
          <cell r="C8821"/>
          <cell r="D8821" t="str">
            <v/>
          </cell>
          <cell r="E8821" t="str">
            <v/>
          </cell>
          <cell r="F8821" t="str">
            <v/>
          </cell>
          <cell r="G8821" t="str">
            <v/>
          </cell>
          <cell r="H8821" t="str">
            <v/>
          </cell>
          <cell r="I8821"/>
          <cell r="J8821"/>
          <cell r="K8821"/>
          <cell r="L8821"/>
          <cell r="M8821" t="str">
            <v/>
          </cell>
          <cell r="N8821"/>
          <cell r="O8821"/>
          <cell r="P8821"/>
          <cell r="Q8821" t="str">
            <v/>
          </cell>
          <cell r="R8821"/>
          <cell r="S8821" t="str">
            <v/>
          </cell>
          <cell r="T8821"/>
          <cell r="U8821"/>
          <cell r="V8821" t="str">
            <v/>
          </cell>
        </row>
        <row r="8822">
          <cell r="A8822"/>
          <cell r="B8822" t="str">
            <v/>
          </cell>
          <cell r="C8822"/>
          <cell r="D8822" t="str">
            <v/>
          </cell>
          <cell r="E8822" t="str">
            <v/>
          </cell>
          <cell r="F8822" t="str">
            <v/>
          </cell>
          <cell r="G8822" t="str">
            <v/>
          </cell>
          <cell r="H8822" t="str">
            <v/>
          </cell>
          <cell r="I8822"/>
          <cell r="J8822"/>
          <cell r="K8822"/>
          <cell r="L8822"/>
          <cell r="M8822" t="str">
            <v/>
          </cell>
          <cell r="N8822"/>
          <cell r="O8822"/>
          <cell r="P8822"/>
          <cell r="Q8822" t="str">
            <v/>
          </cell>
          <cell r="R8822"/>
          <cell r="S8822" t="str">
            <v/>
          </cell>
          <cell r="T8822"/>
          <cell r="U8822"/>
          <cell r="V8822" t="str">
            <v/>
          </cell>
        </row>
        <row r="8823">
          <cell r="A8823"/>
          <cell r="B8823" t="str">
            <v/>
          </cell>
          <cell r="C8823"/>
          <cell r="D8823" t="str">
            <v/>
          </cell>
          <cell r="E8823" t="str">
            <v/>
          </cell>
          <cell r="F8823" t="str">
            <v/>
          </cell>
          <cell r="G8823" t="str">
            <v/>
          </cell>
          <cell r="H8823" t="str">
            <v/>
          </cell>
          <cell r="I8823"/>
          <cell r="J8823"/>
          <cell r="K8823"/>
          <cell r="L8823"/>
          <cell r="M8823" t="str">
            <v/>
          </cell>
          <cell r="N8823"/>
          <cell r="O8823"/>
          <cell r="P8823"/>
          <cell r="Q8823" t="str">
            <v/>
          </cell>
          <cell r="R8823"/>
          <cell r="S8823" t="str">
            <v/>
          </cell>
          <cell r="T8823"/>
          <cell r="U8823"/>
          <cell r="V8823" t="str">
            <v/>
          </cell>
        </row>
        <row r="8824">
          <cell r="A8824"/>
          <cell r="B8824" t="str">
            <v/>
          </cell>
          <cell r="C8824"/>
          <cell r="D8824" t="str">
            <v/>
          </cell>
          <cell r="E8824" t="str">
            <v/>
          </cell>
          <cell r="F8824" t="str">
            <v/>
          </cell>
          <cell r="G8824" t="str">
            <v/>
          </cell>
          <cell r="H8824" t="str">
            <v/>
          </cell>
          <cell r="I8824"/>
          <cell r="J8824"/>
          <cell r="K8824"/>
          <cell r="L8824"/>
          <cell r="M8824" t="str">
            <v/>
          </cell>
          <cell r="N8824"/>
          <cell r="O8824"/>
          <cell r="P8824"/>
          <cell r="Q8824" t="str">
            <v/>
          </cell>
          <cell r="R8824"/>
          <cell r="S8824" t="str">
            <v/>
          </cell>
          <cell r="T8824"/>
          <cell r="U8824"/>
          <cell r="V8824" t="str">
            <v/>
          </cell>
        </row>
        <row r="8825">
          <cell r="A8825"/>
          <cell r="B8825" t="str">
            <v/>
          </cell>
          <cell r="C8825"/>
          <cell r="D8825" t="str">
            <v/>
          </cell>
          <cell r="E8825" t="str">
            <v/>
          </cell>
          <cell r="F8825" t="str">
            <v/>
          </cell>
          <cell r="G8825" t="str">
            <v/>
          </cell>
          <cell r="H8825" t="str">
            <v/>
          </cell>
          <cell r="I8825"/>
          <cell r="J8825"/>
          <cell r="K8825"/>
          <cell r="L8825"/>
          <cell r="M8825" t="str">
            <v/>
          </cell>
          <cell r="N8825"/>
          <cell r="O8825"/>
          <cell r="P8825"/>
          <cell r="Q8825" t="str">
            <v/>
          </cell>
          <cell r="R8825"/>
          <cell r="S8825" t="str">
            <v/>
          </cell>
          <cell r="T8825"/>
          <cell r="U8825"/>
          <cell r="V8825" t="str">
            <v/>
          </cell>
        </row>
        <row r="8826">
          <cell r="A8826"/>
          <cell r="B8826" t="str">
            <v/>
          </cell>
          <cell r="C8826"/>
          <cell r="D8826" t="str">
            <v/>
          </cell>
          <cell r="E8826" t="str">
            <v/>
          </cell>
          <cell r="F8826" t="str">
            <v/>
          </cell>
          <cell r="G8826" t="str">
            <v/>
          </cell>
          <cell r="H8826" t="str">
            <v/>
          </cell>
          <cell r="I8826"/>
          <cell r="J8826"/>
          <cell r="K8826"/>
          <cell r="L8826"/>
          <cell r="M8826" t="str">
            <v/>
          </cell>
          <cell r="N8826"/>
          <cell r="O8826"/>
          <cell r="P8826"/>
          <cell r="Q8826" t="str">
            <v/>
          </cell>
          <cell r="R8826"/>
          <cell r="S8826" t="str">
            <v/>
          </cell>
          <cell r="T8826"/>
          <cell r="U8826"/>
          <cell r="V8826" t="str">
            <v/>
          </cell>
        </row>
        <row r="8827">
          <cell r="A8827"/>
          <cell r="B8827" t="str">
            <v/>
          </cell>
          <cell r="C8827"/>
          <cell r="D8827" t="str">
            <v/>
          </cell>
          <cell r="E8827" t="str">
            <v/>
          </cell>
          <cell r="F8827" t="str">
            <v/>
          </cell>
          <cell r="G8827" t="str">
            <v/>
          </cell>
          <cell r="H8827" t="str">
            <v/>
          </cell>
          <cell r="I8827"/>
          <cell r="J8827"/>
          <cell r="K8827"/>
          <cell r="L8827"/>
          <cell r="M8827" t="str">
            <v/>
          </cell>
          <cell r="N8827"/>
          <cell r="O8827"/>
          <cell r="P8827"/>
          <cell r="Q8827" t="str">
            <v/>
          </cell>
          <cell r="R8827"/>
          <cell r="S8827" t="str">
            <v/>
          </cell>
          <cell r="T8827"/>
          <cell r="U8827"/>
          <cell r="V8827" t="str">
            <v/>
          </cell>
        </row>
        <row r="8828">
          <cell r="A8828"/>
          <cell r="B8828" t="str">
            <v/>
          </cell>
          <cell r="C8828"/>
          <cell r="D8828" t="str">
            <v/>
          </cell>
          <cell r="E8828" t="str">
            <v/>
          </cell>
          <cell r="F8828" t="str">
            <v/>
          </cell>
          <cell r="G8828" t="str">
            <v/>
          </cell>
          <cell r="H8828" t="str">
            <v/>
          </cell>
          <cell r="I8828"/>
          <cell r="J8828"/>
          <cell r="K8828"/>
          <cell r="L8828"/>
          <cell r="M8828" t="str">
            <v/>
          </cell>
          <cell r="N8828"/>
          <cell r="O8828"/>
          <cell r="P8828"/>
          <cell r="Q8828" t="str">
            <v/>
          </cell>
          <cell r="R8828"/>
          <cell r="S8828" t="str">
            <v/>
          </cell>
          <cell r="T8828"/>
          <cell r="U8828"/>
          <cell r="V8828" t="str">
            <v/>
          </cell>
        </row>
        <row r="8829">
          <cell r="A8829"/>
          <cell r="B8829" t="str">
            <v/>
          </cell>
          <cell r="C8829"/>
          <cell r="D8829" t="str">
            <v/>
          </cell>
          <cell r="E8829" t="str">
            <v/>
          </cell>
          <cell r="F8829" t="str">
            <v/>
          </cell>
          <cell r="G8829" t="str">
            <v/>
          </cell>
          <cell r="H8829" t="str">
            <v/>
          </cell>
          <cell r="I8829"/>
          <cell r="J8829"/>
          <cell r="K8829"/>
          <cell r="L8829"/>
          <cell r="M8829" t="str">
            <v/>
          </cell>
          <cell r="N8829"/>
          <cell r="O8829"/>
          <cell r="P8829"/>
          <cell r="Q8829" t="str">
            <v/>
          </cell>
          <cell r="R8829"/>
          <cell r="S8829" t="str">
            <v/>
          </cell>
          <cell r="T8829"/>
          <cell r="U8829"/>
          <cell r="V8829" t="str">
            <v/>
          </cell>
        </row>
        <row r="8830">
          <cell r="A8830"/>
          <cell r="B8830" t="str">
            <v/>
          </cell>
          <cell r="C8830"/>
          <cell r="D8830" t="str">
            <v/>
          </cell>
          <cell r="E8830" t="str">
            <v/>
          </cell>
          <cell r="F8830" t="str">
            <v/>
          </cell>
          <cell r="G8830" t="str">
            <v/>
          </cell>
          <cell r="H8830" t="str">
            <v/>
          </cell>
          <cell r="I8830"/>
          <cell r="J8830"/>
          <cell r="K8830"/>
          <cell r="L8830"/>
          <cell r="M8830" t="str">
            <v/>
          </cell>
          <cell r="N8830"/>
          <cell r="O8830"/>
          <cell r="P8830"/>
          <cell r="Q8830" t="str">
            <v/>
          </cell>
          <cell r="R8830"/>
          <cell r="S8830" t="str">
            <v/>
          </cell>
          <cell r="T8830"/>
          <cell r="U8830"/>
          <cell r="V8830" t="str">
            <v/>
          </cell>
        </row>
        <row r="8831">
          <cell r="A8831"/>
          <cell r="B8831" t="str">
            <v/>
          </cell>
          <cell r="C8831"/>
          <cell r="D8831" t="str">
            <v/>
          </cell>
          <cell r="E8831" t="str">
            <v/>
          </cell>
          <cell r="F8831" t="str">
            <v/>
          </cell>
          <cell r="G8831" t="str">
            <v/>
          </cell>
          <cell r="H8831" t="str">
            <v/>
          </cell>
          <cell r="I8831"/>
          <cell r="J8831"/>
          <cell r="K8831"/>
          <cell r="L8831"/>
          <cell r="M8831" t="str">
            <v/>
          </cell>
          <cell r="N8831"/>
          <cell r="O8831"/>
          <cell r="P8831"/>
          <cell r="Q8831" t="str">
            <v/>
          </cell>
          <cell r="R8831"/>
          <cell r="S8831" t="str">
            <v/>
          </cell>
          <cell r="T8831"/>
          <cell r="U8831"/>
          <cell r="V8831" t="str">
            <v/>
          </cell>
        </row>
        <row r="8832">
          <cell r="A8832"/>
          <cell r="B8832" t="str">
            <v/>
          </cell>
          <cell r="C8832"/>
          <cell r="D8832" t="str">
            <v/>
          </cell>
          <cell r="E8832" t="str">
            <v/>
          </cell>
          <cell r="F8832" t="str">
            <v/>
          </cell>
          <cell r="G8832" t="str">
            <v/>
          </cell>
          <cell r="H8832" t="str">
            <v/>
          </cell>
          <cell r="I8832"/>
          <cell r="J8832"/>
          <cell r="K8832"/>
          <cell r="L8832"/>
          <cell r="M8832" t="str">
            <v/>
          </cell>
          <cell r="N8832"/>
          <cell r="O8832"/>
          <cell r="P8832"/>
          <cell r="Q8832" t="str">
            <v/>
          </cell>
          <cell r="R8832"/>
          <cell r="S8832" t="str">
            <v/>
          </cell>
          <cell r="T8832"/>
          <cell r="U8832"/>
          <cell r="V8832" t="str">
            <v/>
          </cell>
        </row>
        <row r="8833">
          <cell r="A8833"/>
          <cell r="B8833" t="str">
            <v/>
          </cell>
          <cell r="C8833"/>
          <cell r="D8833" t="str">
            <v/>
          </cell>
          <cell r="E8833" t="str">
            <v/>
          </cell>
          <cell r="F8833" t="str">
            <v/>
          </cell>
          <cell r="G8833" t="str">
            <v/>
          </cell>
          <cell r="H8833" t="str">
            <v/>
          </cell>
          <cell r="I8833"/>
          <cell r="J8833"/>
          <cell r="K8833"/>
          <cell r="L8833"/>
          <cell r="M8833" t="str">
            <v/>
          </cell>
          <cell r="N8833"/>
          <cell r="O8833"/>
          <cell r="P8833"/>
          <cell r="Q8833" t="str">
            <v/>
          </cell>
          <cell r="R8833"/>
          <cell r="S8833" t="str">
            <v/>
          </cell>
          <cell r="T8833"/>
          <cell r="U8833"/>
          <cell r="V8833" t="str">
            <v/>
          </cell>
        </row>
        <row r="8834">
          <cell r="A8834"/>
          <cell r="B8834" t="str">
            <v/>
          </cell>
          <cell r="C8834"/>
          <cell r="D8834" t="str">
            <v/>
          </cell>
          <cell r="E8834" t="str">
            <v/>
          </cell>
          <cell r="F8834" t="str">
            <v/>
          </cell>
          <cell r="G8834" t="str">
            <v/>
          </cell>
          <cell r="H8834" t="str">
            <v/>
          </cell>
          <cell r="I8834"/>
          <cell r="J8834"/>
          <cell r="K8834"/>
          <cell r="L8834"/>
          <cell r="M8834" t="str">
            <v/>
          </cell>
          <cell r="N8834"/>
          <cell r="O8834"/>
          <cell r="P8834"/>
          <cell r="Q8834" t="str">
            <v/>
          </cell>
          <cell r="R8834"/>
          <cell r="S8834" t="str">
            <v/>
          </cell>
          <cell r="T8834"/>
          <cell r="U8834"/>
          <cell r="V8834" t="str">
            <v/>
          </cell>
        </row>
        <row r="8835">
          <cell r="A8835"/>
          <cell r="B8835" t="str">
            <v/>
          </cell>
          <cell r="C8835"/>
          <cell r="D8835"/>
          <cell r="E8835"/>
          <cell r="F8835"/>
          <cell r="G8835"/>
          <cell r="H8835"/>
          <cell r="I8835"/>
          <cell r="J8835"/>
          <cell r="K8835"/>
          <cell r="L8835"/>
          <cell r="M8835" t="str">
            <v/>
          </cell>
          <cell r="N8835"/>
          <cell r="O8835"/>
          <cell r="P8835"/>
          <cell r="Q8835" t="str">
            <v/>
          </cell>
          <cell r="R8835"/>
          <cell r="S8835" t="str">
            <v/>
          </cell>
          <cell r="T8835"/>
          <cell r="U8835"/>
          <cell r="V8835" t="str">
            <v/>
          </cell>
        </row>
        <row r="8836">
          <cell r="A8836"/>
          <cell r="B8836" t="str">
            <v/>
          </cell>
          <cell r="C8836"/>
          <cell r="D8836"/>
          <cell r="E8836"/>
          <cell r="F8836"/>
          <cell r="G8836"/>
          <cell r="H8836"/>
          <cell r="I8836"/>
          <cell r="J8836"/>
          <cell r="K8836"/>
          <cell r="L8836"/>
          <cell r="M8836" t="str">
            <v/>
          </cell>
          <cell r="N8836"/>
          <cell r="O8836"/>
          <cell r="P8836"/>
          <cell r="Q8836" t="str">
            <v/>
          </cell>
          <cell r="R8836"/>
          <cell r="S8836" t="str">
            <v/>
          </cell>
          <cell r="T8836"/>
          <cell r="U8836"/>
          <cell r="V8836" t="str">
            <v/>
          </cell>
        </row>
        <row r="8837">
          <cell r="A8837"/>
          <cell r="B8837" t="str">
            <v/>
          </cell>
          <cell r="C8837"/>
          <cell r="D8837"/>
          <cell r="E8837"/>
          <cell r="F8837"/>
          <cell r="G8837"/>
          <cell r="H8837"/>
          <cell r="I8837"/>
          <cell r="J8837"/>
          <cell r="K8837"/>
          <cell r="L8837"/>
          <cell r="M8837" t="str">
            <v/>
          </cell>
          <cell r="N8837"/>
          <cell r="O8837"/>
          <cell r="P8837"/>
          <cell r="Q8837" t="str">
            <v/>
          </cell>
          <cell r="R8837"/>
          <cell r="S8837" t="str">
            <v/>
          </cell>
          <cell r="T8837"/>
          <cell r="U8837"/>
          <cell r="V8837" t="str">
            <v/>
          </cell>
        </row>
        <row r="8838">
          <cell r="A8838"/>
          <cell r="B8838" t="str">
            <v/>
          </cell>
          <cell r="C8838"/>
          <cell r="D8838"/>
          <cell r="E8838"/>
          <cell r="F8838"/>
          <cell r="G8838"/>
          <cell r="H8838"/>
          <cell r="I8838"/>
          <cell r="J8838"/>
          <cell r="K8838"/>
          <cell r="L8838"/>
          <cell r="M8838" t="str">
            <v/>
          </cell>
          <cell r="N8838"/>
          <cell r="O8838"/>
          <cell r="P8838"/>
          <cell r="Q8838" t="str">
            <v/>
          </cell>
          <cell r="R8838"/>
          <cell r="S8838" t="str">
            <v/>
          </cell>
          <cell r="T8838"/>
          <cell r="U8838"/>
          <cell r="V8838" t="str">
            <v/>
          </cell>
        </row>
        <row r="8839">
          <cell r="A8839"/>
          <cell r="B8839" t="str">
            <v/>
          </cell>
          <cell r="C8839"/>
          <cell r="D8839"/>
          <cell r="E8839"/>
          <cell r="F8839"/>
          <cell r="G8839"/>
          <cell r="H8839"/>
          <cell r="I8839"/>
          <cell r="J8839"/>
          <cell r="K8839"/>
          <cell r="L8839"/>
          <cell r="M8839" t="str">
            <v/>
          </cell>
          <cell r="N8839"/>
          <cell r="O8839"/>
          <cell r="P8839"/>
          <cell r="Q8839" t="str">
            <v/>
          </cell>
          <cell r="R8839"/>
          <cell r="S8839" t="str">
            <v/>
          </cell>
          <cell r="T8839"/>
          <cell r="U8839"/>
          <cell r="V8839" t="str">
            <v/>
          </cell>
        </row>
        <row r="8840">
          <cell r="A8840"/>
          <cell r="B8840" t="str">
            <v/>
          </cell>
          <cell r="C8840"/>
          <cell r="D8840"/>
          <cell r="E8840"/>
          <cell r="F8840"/>
          <cell r="G8840"/>
          <cell r="H8840"/>
          <cell r="I8840"/>
          <cell r="J8840"/>
          <cell r="K8840"/>
          <cell r="L8840"/>
          <cell r="M8840" t="str">
            <v/>
          </cell>
          <cell r="N8840"/>
          <cell r="O8840"/>
          <cell r="P8840"/>
          <cell r="Q8840" t="str">
            <v/>
          </cell>
          <cell r="R8840"/>
          <cell r="S8840" t="str">
            <v/>
          </cell>
          <cell r="T8840"/>
          <cell r="U8840"/>
          <cell r="V8840" t="str">
            <v/>
          </cell>
        </row>
        <row r="8841">
          <cell r="A8841"/>
          <cell r="B8841" t="str">
            <v/>
          </cell>
          <cell r="C8841"/>
          <cell r="D8841"/>
          <cell r="E8841"/>
          <cell r="F8841"/>
          <cell r="G8841"/>
          <cell r="H8841"/>
          <cell r="I8841"/>
          <cell r="J8841"/>
          <cell r="K8841"/>
          <cell r="L8841"/>
          <cell r="M8841" t="str">
            <v/>
          </cell>
          <cell r="N8841"/>
          <cell r="O8841"/>
          <cell r="P8841"/>
          <cell r="Q8841" t="str">
            <v/>
          </cell>
          <cell r="R8841"/>
          <cell r="S8841" t="str">
            <v/>
          </cell>
          <cell r="T8841"/>
          <cell r="U8841"/>
          <cell r="V8841" t="str">
            <v/>
          </cell>
        </row>
        <row r="8842">
          <cell r="A8842"/>
          <cell r="B8842" t="str">
            <v/>
          </cell>
          <cell r="C8842"/>
          <cell r="D8842"/>
          <cell r="E8842"/>
          <cell r="F8842"/>
          <cell r="G8842"/>
          <cell r="H8842"/>
          <cell r="I8842"/>
          <cell r="J8842"/>
          <cell r="K8842"/>
          <cell r="L8842"/>
          <cell r="M8842" t="str">
            <v/>
          </cell>
          <cell r="N8842"/>
          <cell r="O8842"/>
          <cell r="P8842"/>
          <cell r="Q8842" t="str">
            <v/>
          </cell>
          <cell r="R8842"/>
          <cell r="S8842" t="str">
            <v/>
          </cell>
          <cell r="T8842"/>
          <cell r="U8842"/>
          <cell r="V8842" t="str">
            <v/>
          </cell>
        </row>
        <row r="8843">
          <cell r="A8843"/>
          <cell r="B8843" t="str">
            <v/>
          </cell>
          <cell r="C8843"/>
          <cell r="D8843"/>
          <cell r="E8843"/>
          <cell r="F8843"/>
          <cell r="G8843"/>
          <cell r="H8843"/>
          <cell r="I8843"/>
          <cell r="J8843"/>
          <cell r="K8843"/>
          <cell r="L8843"/>
          <cell r="M8843" t="str">
            <v/>
          </cell>
          <cell r="N8843"/>
          <cell r="O8843"/>
          <cell r="P8843"/>
          <cell r="Q8843" t="str">
            <v/>
          </cell>
          <cell r="R8843"/>
          <cell r="S8843" t="str">
            <v/>
          </cell>
          <cell r="T8843"/>
          <cell r="U8843"/>
          <cell r="V8843" t="str">
            <v/>
          </cell>
        </row>
        <row r="8844">
          <cell r="A8844"/>
          <cell r="B8844" t="str">
            <v/>
          </cell>
          <cell r="C8844"/>
          <cell r="D8844"/>
          <cell r="E8844"/>
          <cell r="F8844"/>
          <cell r="G8844"/>
          <cell r="H8844"/>
          <cell r="I8844"/>
          <cell r="J8844"/>
          <cell r="K8844"/>
          <cell r="L8844"/>
          <cell r="M8844" t="str">
            <v/>
          </cell>
          <cell r="N8844"/>
          <cell r="O8844"/>
          <cell r="P8844"/>
          <cell r="Q8844" t="str">
            <v/>
          </cell>
          <cell r="R8844"/>
          <cell r="S8844" t="str">
            <v/>
          </cell>
          <cell r="T8844"/>
          <cell r="U8844"/>
          <cell r="V8844" t="str">
            <v/>
          </cell>
        </row>
        <row r="8845">
          <cell r="A8845"/>
          <cell r="B8845" t="str">
            <v/>
          </cell>
          <cell r="C8845"/>
          <cell r="D8845"/>
          <cell r="E8845"/>
          <cell r="F8845"/>
          <cell r="G8845"/>
          <cell r="H8845"/>
          <cell r="I8845"/>
          <cell r="J8845"/>
          <cell r="K8845"/>
          <cell r="L8845"/>
          <cell r="M8845" t="str">
            <v/>
          </cell>
          <cell r="N8845"/>
          <cell r="O8845"/>
          <cell r="P8845"/>
          <cell r="Q8845" t="str">
            <v/>
          </cell>
          <cell r="R8845"/>
          <cell r="S8845" t="str">
            <v/>
          </cell>
          <cell r="T8845"/>
          <cell r="U8845"/>
          <cell r="V8845" t="str">
            <v/>
          </cell>
        </row>
        <row r="8846">
          <cell r="A8846"/>
          <cell r="B8846" t="str">
            <v/>
          </cell>
          <cell r="C8846"/>
          <cell r="D8846"/>
          <cell r="E8846"/>
          <cell r="F8846"/>
          <cell r="G8846"/>
          <cell r="H8846"/>
          <cell r="I8846"/>
          <cell r="J8846"/>
          <cell r="K8846"/>
          <cell r="L8846"/>
          <cell r="M8846" t="str">
            <v/>
          </cell>
          <cell r="N8846"/>
          <cell r="O8846"/>
          <cell r="P8846"/>
          <cell r="Q8846" t="str">
            <v/>
          </cell>
          <cell r="R8846"/>
          <cell r="S8846" t="str">
            <v/>
          </cell>
          <cell r="T8846"/>
          <cell r="U8846"/>
          <cell r="V8846" t="str">
            <v/>
          </cell>
        </row>
        <row r="8847">
          <cell r="A8847"/>
          <cell r="B8847" t="str">
            <v/>
          </cell>
          <cell r="C8847"/>
          <cell r="D8847"/>
          <cell r="E8847"/>
          <cell r="F8847"/>
          <cell r="G8847"/>
          <cell r="H8847"/>
          <cell r="I8847"/>
          <cell r="J8847"/>
          <cell r="K8847"/>
          <cell r="L8847"/>
          <cell r="M8847" t="str">
            <v/>
          </cell>
          <cell r="N8847"/>
          <cell r="O8847"/>
          <cell r="P8847"/>
          <cell r="Q8847" t="str">
            <v/>
          </cell>
          <cell r="R8847"/>
          <cell r="S8847" t="str">
            <v/>
          </cell>
          <cell r="T8847"/>
          <cell r="U8847"/>
          <cell r="V8847" t="str">
            <v/>
          </cell>
        </row>
        <row r="8848">
          <cell r="A8848"/>
          <cell r="B8848" t="str">
            <v/>
          </cell>
          <cell r="C8848"/>
          <cell r="D8848"/>
          <cell r="E8848"/>
          <cell r="F8848"/>
          <cell r="G8848"/>
          <cell r="H8848"/>
          <cell r="I8848"/>
          <cell r="J8848"/>
          <cell r="K8848"/>
          <cell r="L8848"/>
          <cell r="M8848" t="str">
            <v/>
          </cell>
          <cell r="N8848"/>
          <cell r="O8848"/>
          <cell r="P8848"/>
          <cell r="Q8848" t="str">
            <v/>
          </cell>
          <cell r="R8848"/>
          <cell r="S8848" t="str">
            <v/>
          </cell>
          <cell r="T8848"/>
          <cell r="U8848"/>
          <cell r="V8848" t="str">
            <v/>
          </cell>
        </row>
        <row r="8849">
          <cell r="A8849"/>
          <cell r="B8849" t="str">
            <v/>
          </cell>
          <cell r="C8849"/>
          <cell r="D8849"/>
          <cell r="E8849"/>
          <cell r="F8849"/>
          <cell r="G8849"/>
          <cell r="H8849"/>
          <cell r="I8849"/>
          <cell r="J8849"/>
          <cell r="K8849"/>
          <cell r="L8849"/>
          <cell r="M8849" t="str">
            <v/>
          </cell>
          <cell r="N8849"/>
          <cell r="O8849"/>
          <cell r="P8849"/>
          <cell r="Q8849" t="str">
            <v/>
          </cell>
          <cell r="R8849"/>
          <cell r="S8849" t="str">
            <v/>
          </cell>
          <cell r="T8849"/>
          <cell r="U8849"/>
          <cell r="V8849" t="str">
            <v/>
          </cell>
        </row>
        <row r="8850">
          <cell r="A8850"/>
          <cell r="B8850" t="str">
            <v/>
          </cell>
          <cell r="C8850"/>
          <cell r="D8850"/>
          <cell r="E8850"/>
          <cell r="F8850"/>
          <cell r="G8850"/>
          <cell r="H8850"/>
          <cell r="I8850"/>
          <cell r="J8850"/>
          <cell r="K8850"/>
          <cell r="L8850"/>
          <cell r="M8850" t="str">
            <v/>
          </cell>
          <cell r="N8850"/>
          <cell r="O8850"/>
          <cell r="P8850"/>
          <cell r="Q8850" t="str">
            <v/>
          </cell>
          <cell r="R8850"/>
          <cell r="S8850" t="str">
            <v/>
          </cell>
          <cell r="T8850"/>
          <cell r="U8850"/>
          <cell r="V8850" t="str">
            <v/>
          </cell>
        </row>
        <row r="8851">
          <cell r="A8851"/>
          <cell r="B8851" t="str">
            <v/>
          </cell>
          <cell r="C8851"/>
          <cell r="D8851"/>
          <cell r="E8851"/>
          <cell r="F8851"/>
          <cell r="G8851"/>
          <cell r="H8851"/>
          <cell r="I8851"/>
          <cell r="J8851"/>
          <cell r="K8851"/>
          <cell r="L8851"/>
          <cell r="M8851" t="str">
            <v/>
          </cell>
          <cell r="N8851"/>
          <cell r="O8851"/>
          <cell r="P8851"/>
          <cell r="Q8851" t="str">
            <v/>
          </cell>
          <cell r="R8851"/>
          <cell r="S8851" t="str">
            <v/>
          </cell>
          <cell r="T8851"/>
          <cell r="U8851"/>
          <cell r="V8851" t="str">
            <v/>
          </cell>
        </row>
        <row r="8852">
          <cell r="A8852"/>
          <cell r="B8852" t="str">
            <v/>
          </cell>
          <cell r="C8852"/>
          <cell r="D8852"/>
          <cell r="E8852"/>
          <cell r="F8852"/>
          <cell r="G8852"/>
          <cell r="H8852"/>
          <cell r="I8852"/>
          <cell r="J8852"/>
          <cell r="K8852"/>
          <cell r="L8852"/>
          <cell r="M8852" t="str">
            <v/>
          </cell>
          <cell r="N8852"/>
          <cell r="O8852"/>
          <cell r="P8852"/>
          <cell r="Q8852" t="str">
            <v/>
          </cell>
          <cell r="R8852"/>
          <cell r="S8852" t="str">
            <v/>
          </cell>
          <cell r="T8852"/>
          <cell r="U8852"/>
          <cell r="V8852" t="str">
            <v/>
          </cell>
        </row>
        <row r="8853">
          <cell r="A8853"/>
          <cell r="B8853" t="str">
            <v/>
          </cell>
          <cell r="C8853"/>
          <cell r="D8853"/>
          <cell r="E8853"/>
          <cell r="F8853"/>
          <cell r="G8853"/>
          <cell r="H8853"/>
          <cell r="I8853"/>
          <cell r="J8853"/>
          <cell r="K8853"/>
          <cell r="L8853"/>
          <cell r="M8853" t="str">
            <v/>
          </cell>
          <cell r="N8853"/>
          <cell r="O8853"/>
          <cell r="P8853"/>
          <cell r="Q8853" t="str">
            <v/>
          </cell>
          <cell r="R8853"/>
          <cell r="S8853" t="str">
            <v/>
          </cell>
          <cell r="T8853"/>
          <cell r="U8853"/>
          <cell r="V8853" t="str">
            <v/>
          </cell>
        </row>
        <row r="8854">
          <cell r="A8854"/>
          <cell r="B8854" t="str">
            <v/>
          </cell>
          <cell r="C8854"/>
          <cell r="D8854"/>
          <cell r="E8854"/>
          <cell r="F8854"/>
          <cell r="G8854"/>
          <cell r="H8854"/>
          <cell r="I8854"/>
          <cell r="J8854"/>
          <cell r="K8854"/>
          <cell r="L8854"/>
          <cell r="M8854" t="str">
            <v/>
          </cell>
          <cell r="N8854"/>
          <cell r="O8854"/>
          <cell r="P8854"/>
          <cell r="Q8854" t="str">
            <v/>
          </cell>
          <cell r="R8854"/>
          <cell r="S8854" t="str">
            <v/>
          </cell>
          <cell r="T8854"/>
          <cell r="U8854"/>
          <cell r="V8854" t="str">
            <v/>
          </cell>
        </row>
        <row r="8855">
          <cell r="A8855"/>
          <cell r="B8855" t="str">
            <v/>
          </cell>
          <cell r="C8855"/>
          <cell r="D8855"/>
          <cell r="E8855"/>
          <cell r="F8855"/>
          <cell r="G8855"/>
          <cell r="H8855"/>
          <cell r="I8855"/>
          <cell r="J8855"/>
          <cell r="K8855"/>
          <cell r="L8855"/>
          <cell r="M8855" t="str">
            <v/>
          </cell>
          <cell r="N8855"/>
          <cell r="O8855"/>
          <cell r="P8855"/>
          <cell r="Q8855" t="str">
            <v/>
          </cell>
          <cell r="R8855"/>
          <cell r="S8855" t="str">
            <v/>
          </cell>
          <cell r="T8855"/>
          <cell r="U8855"/>
          <cell r="V8855" t="str">
            <v/>
          </cell>
        </row>
        <row r="8856">
          <cell r="A8856"/>
          <cell r="B8856" t="str">
            <v/>
          </cell>
          <cell r="C8856"/>
          <cell r="D8856"/>
          <cell r="E8856"/>
          <cell r="F8856"/>
          <cell r="G8856"/>
          <cell r="H8856"/>
          <cell r="I8856"/>
          <cell r="J8856"/>
          <cell r="K8856"/>
          <cell r="L8856"/>
          <cell r="M8856" t="str">
            <v/>
          </cell>
          <cell r="N8856"/>
          <cell r="O8856"/>
          <cell r="P8856"/>
          <cell r="Q8856" t="str">
            <v/>
          </cell>
          <cell r="R8856"/>
          <cell r="S8856" t="str">
            <v/>
          </cell>
          <cell r="T8856"/>
          <cell r="U8856"/>
          <cell r="V8856" t="str">
            <v/>
          </cell>
        </row>
        <row r="8857">
          <cell r="A8857"/>
          <cell r="B8857" t="str">
            <v/>
          </cell>
          <cell r="C8857"/>
          <cell r="D8857"/>
          <cell r="E8857"/>
          <cell r="F8857"/>
          <cell r="G8857"/>
          <cell r="H8857"/>
          <cell r="I8857"/>
          <cell r="J8857"/>
          <cell r="K8857"/>
          <cell r="L8857"/>
          <cell r="M8857" t="str">
            <v/>
          </cell>
          <cell r="N8857"/>
          <cell r="O8857"/>
          <cell r="P8857"/>
          <cell r="Q8857" t="str">
            <v/>
          </cell>
          <cell r="R8857"/>
          <cell r="S8857" t="str">
            <v/>
          </cell>
          <cell r="T8857"/>
          <cell r="U8857"/>
          <cell r="V8857" t="str">
            <v/>
          </cell>
        </row>
        <row r="8858">
          <cell r="A8858"/>
          <cell r="B8858" t="str">
            <v/>
          </cell>
          <cell r="C8858"/>
          <cell r="D8858"/>
          <cell r="E8858"/>
          <cell r="F8858"/>
          <cell r="G8858"/>
          <cell r="H8858"/>
          <cell r="I8858"/>
          <cell r="J8858"/>
          <cell r="K8858"/>
          <cell r="L8858"/>
          <cell r="M8858" t="str">
            <v/>
          </cell>
          <cell r="N8858"/>
          <cell r="O8858"/>
          <cell r="P8858"/>
          <cell r="Q8858" t="str">
            <v/>
          </cell>
          <cell r="R8858"/>
          <cell r="S8858" t="str">
            <v/>
          </cell>
          <cell r="T8858"/>
          <cell r="U8858"/>
          <cell r="V8858" t="str">
            <v/>
          </cell>
        </row>
        <row r="8859">
          <cell r="A8859"/>
          <cell r="B8859" t="str">
            <v/>
          </cell>
          <cell r="C8859"/>
          <cell r="D8859"/>
          <cell r="E8859"/>
          <cell r="F8859"/>
          <cell r="G8859"/>
          <cell r="H8859"/>
          <cell r="I8859"/>
          <cell r="J8859"/>
          <cell r="K8859"/>
          <cell r="L8859"/>
          <cell r="M8859" t="str">
            <v/>
          </cell>
          <cell r="N8859"/>
          <cell r="O8859"/>
          <cell r="P8859"/>
          <cell r="Q8859" t="str">
            <v/>
          </cell>
          <cell r="R8859"/>
          <cell r="S8859" t="str">
            <v/>
          </cell>
          <cell r="T8859"/>
          <cell r="U8859"/>
          <cell r="V8859" t="str">
            <v/>
          </cell>
        </row>
        <row r="8860">
          <cell r="A8860"/>
          <cell r="B8860" t="str">
            <v/>
          </cell>
          <cell r="C8860"/>
          <cell r="D8860"/>
          <cell r="E8860"/>
          <cell r="F8860"/>
          <cell r="G8860"/>
          <cell r="H8860"/>
          <cell r="I8860"/>
          <cell r="J8860"/>
          <cell r="K8860"/>
          <cell r="L8860"/>
          <cell r="M8860" t="str">
            <v/>
          </cell>
          <cell r="N8860"/>
          <cell r="O8860"/>
          <cell r="P8860"/>
          <cell r="Q8860" t="str">
            <v/>
          </cell>
          <cell r="R8860"/>
          <cell r="S8860" t="str">
            <v/>
          </cell>
          <cell r="T8860"/>
          <cell r="U8860"/>
          <cell r="V8860" t="str">
            <v/>
          </cell>
        </row>
        <row r="8861">
          <cell r="A8861"/>
          <cell r="B8861" t="str">
            <v/>
          </cell>
          <cell r="C8861"/>
          <cell r="D8861"/>
          <cell r="E8861"/>
          <cell r="F8861"/>
          <cell r="G8861"/>
          <cell r="H8861"/>
          <cell r="I8861"/>
          <cell r="J8861"/>
          <cell r="K8861"/>
          <cell r="L8861"/>
          <cell r="M8861" t="str">
            <v/>
          </cell>
          <cell r="N8861"/>
          <cell r="O8861"/>
          <cell r="P8861"/>
          <cell r="Q8861" t="str">
            <v/>
          </cell>
          <cell r="R8861"/>
          <cell r="S8861" t="str">
            <v/>
          </cell>
          <cell r="T8861"/>
          <cell r="U8861"/>
          <cell r="V8861" t="str">
            <v/>
          </cell>
        </row>
        <row r="8862">
          <cell r="A8862"/>
          <cell r="B8862" t="str">
            <v/>
          </cell>
          <cell r="C8862"/>
          <cell r="D8862"/>
          <cell r="E8862"/>
          <cell r="F8862"/>
          <cell r="G8862"/>
          <cell r="H8862"/>
          <cell r="I8862"/>
          <cell r="J8862"/>
          <cell r="K8862"/>
          <cell r="L8862"/>
          <cell r="M8862" t="str">
            <v/>
          </cell>
          <cell r="N8862"/>
          <cell r="O8862"/>
          <cell r="P8862"/>
          <cell r="Q8862" t="str">
            <v/>
          </cell>
          <cell r="R8862"/>
          <cell r="S8862" t="str">
            <v/>
          </cell>
          <cell r="T8862"/>
          <cell r="U8862"/>
          <cell r="V8862" t="str">
            <v/>
          </cell>
        </row>
        <row r="8863">
          <cell r="A8863"/>
          <cell r="B8863" t="str">
            <v/>
          </cell>
          <cell r="C8863"/>
          <cell r="D8863"/>
          <cell r="E8863"/>
          <cell r="F8863"/>
          <cell r="G8863"/>
          <cell r="H8863"/>
          <cell r="I8863"/>
          <cell r="J8863"/>
          <cell r="K8863"/>
          <cell r="L8863"/>
          <cell r="M8863" t="str">
            <v/>
          </cell>
          <cell r="N8863"/>
          <cell r="O8863"/>
          <cell r="P8863"/>
          <cell r="Q8863" t="str">
            <v/>
          </cell>
          <cell r="R8863"/>
          <cell r="S8863" t="str">
            <v/>
          </cell>
          <cell r="T8863"/>
          <cell r="U8863"/>
          <cell r="V8863" t="str">
            <v/>
          </cell>
        </row>
        <row r="8864">
          <cell r="A8864"/>
          <cell r="B8864" t="str">
            <v/>
          </cell>
          <cell r="C8864"/>
          <cell r="D8864"/>
          <cell r="E8864"/>
          <cell r="F8864"/>
          <cell r="G8864"/>
          <cell r="H8864"/>
          <cell r="I8864"/>
          <cell r="J8864"/>
          <cell r="K8864"/>
          <cell r="L8864"/>
          <cell r="M8864" t="str">
            <v/>
          </cell>
          <cell r="N8864"/>
          <cell r="O8864"/>
          <cell r="P8864"/>
          <cell r="Q8864" t="str">
            <v/>
          </cell>
          <cell r="R8864"/>
          <cell r="S8864" t="str">
            <v/>
          </cell>
          <cell r="T8864"/>
          <cell r="U8864"/>
          <cell r="V8864" t="str">
            <v/>
          </cell>
        </row>
        <row r="8865">
          <cell r="A8865"/>
          <cell r="B8865" t="str">
            <v/>
          </cell>
          <cell r="C8865"/>
          <cell r="D8865"/>
          <cell r="E8865"/>
          <cell r="F8865"/>
          <cell r="G8865"/>
          <cell r="H8865"/>
          <cell r="I8865"/>
          <cell r="J8865"/>
          <cell r="K8865"/>
          <cell r="L8865"/>
          <cell r="M8865" t="str">
            <v/>
          </cell>
          <cell r="N8865"/>
          <cell r="O8865"/>
          <cell r="P8865"/>
          <cell r="Q8865" t="str">
            <v/>
          </cell>
          <cell r="R8865"/>
          <cell r="S8865" t="str">
            <v/>
          </cell>
          <cell r="T8865"/>
          <cell r="U8865"/>
          <cell r="V8865" t="str">
            <v/>
          </cell>
        </row>
        <row r="8866">
          <cell r="A8866"/>
          <cell r="B8866" t="str">
            <v/>
          </cell>
          <cell r="C8866"/>
          <cell r="D8866"/>
          <cell r="E8866"/>
          <cell r="F8866"/>
          <cell r="G8866"/>
          <cell r="H8866"/>
          <cell r="I8866"/>
          <cell r="J8866"/>
          <cell r="K8866"/>
          <cell r="L8866"/>
          <cell r="M8866" t="str">
            <v/>
          </cell>
          <cell r="N8866"/>
          <cell r="O8866"/>
          <cell r="P8866"/>
          <cell r="Q8866" t="str">
            <v/>
          </cell>
          <cell r="R8866"/>
          <cell r="S8866" t="str">
            <v/>
          </cell>
          <cell r="T8866"/>
          <cell r="U8866"/>
          <cell r="V8866" t="str">
            <v/>
          </cell>
        </row>
        <row r="8867">
          <cell r="A8867"/>
          <cell r="B8867" t="str">
            <v/>
          </cell>
          <cell r="C8867"/>
          <cell r="D8867"/>
          <cell r="E8867"/>
          <cell r="F8867"/>
          <cell r="G8867"/>
          <cell r="H8867"/>
          <cell r="I8867"/>
          <cell r="J8867"/>
          <cell r="K8867"/>
          <cell r="L8867"/>
          <cell r="M8867" t="str">
            <v/>
          </cell>
          <cell r="N8867"/>
          <cell r="O8867"/>
          <cell r="P8867"/>
          <cell r="Q8867" t="str">
            <v/>
          </cell>
          <cell r="R8867"/>
          <cell r="S8867" t="str">
            <v/>
          </cell>
          <cell r="T8867"/>
          <cell r="U8867"/>
          <cell r="V8867" t="str">
            <v/>
          </cell>
        </row>
        <row r="8868">
          <cell r="A8868"/>
          <cell r="B8868" t="str">
            <v/>
          </cell>
          <cell r="C8868"/>
          <cell r="D8868"/>
          <cell r="E8868"/>
          <cell r="F8868"/>
          <cell r="G8868"/>
          <cell r="H8868"/>
          <cell r="I8868"/>
          <cell r="J8868"/>
          <cell r="K8868"/>
          <cell r="L8868"/>
          <cell r="M8868" t="str">
            <v/>
          </cell>
          <cell r="N8868"/>
          <cell r="O8868"/>
          <cell r="P8868"/>
          <cell r="Q8868" t="str">
            <v/>
          </cell>
          <cell r="R8868"/>
          <cell r="S8868" t="str">
            <v/>
          </cell>
          <cell r="T8868"/>
          <cell r="U8868"/>
          <cell r="V8868" t="str">
            <v/>
          </cell>
        </row>
        <row r="8869">
          <cell r="A8869"/>
          <cell r="B8869" t="str">
            <v/>
          </cell>
          <cell r="C8869"/>
          <cell r="D8869"/>
          <cell r="E8869"/>
          <cell r="F8869"/>
          <cell r="G8869"/>
          <cell r="H8869"/>
          <cell r="I8869"/>
          <cell r="J8869"/>
          <cell r="K8869"/>
          <cell r="L8869"/>
          <cell r="M8869" t="str">
            <v/>
          </cell>
          <cell r="N8869"/>
          <cell r="O8869"/>
          <cell r="P8869"/>
          <cell r="Q8869" t="str">
            <v/>
          </cell>
          <cell r="R8869"/>
          <cell r="S8869" t="str">
            <v/>
          </cell>
          <cell r="T8869"/>
          <cell r="U8869"/>
          <cell r="V8869" t="str">
            <v/>
          </cell>
        </row>
        <row r="8870">
          <cell r="A8870"/>
          <cell r="B8870" t="str">
            <v/>
          </cell>
          <cell r="C8870"/>
          <cell r="D8870"/>
          <cell r="E8870"/>
          <cell r="F8870"/>
          <cell r="G8870"/>
          <cell r="H8870"/>
          <cell r="I8870"/>
          <cell r="J8870"/>
          <cell r="K8870"/>
          <cell r="L8870"/>
          <cell r="M8870" t="str">
            <v/>
          </cell>
          <cell r="N8870"/>
          <cell r="O8870"/>
          <cell r="P8870"/>
          <cell r="Q8870" t="str">
            <v/>
          </cell>
          <cell r="R8870"/>
          <cell r="S8870" t="str">
            <v/>
          </cell>
          <cell r="T8870"/>
          <cell r="U8870"/>
          <cell r="V8870" t="str">
            <v/>
          </cell>
        </row>
        <row r="8871">
          <cell r="A8871"/>
          <cell r="B8871" t="str">
            <v/>
          </cell>
          <cell r="C8871"/>
          <cell r="D8871"/>
          <cell r="E8871"/>
          <cell r="F8871"/>
          <cell r="G8871"/>
          <cell r="H8871"/>
          <cell r="I8871"/>
          <cell r="J8871"/>
          <cell r="K8871"/>
          <cell r="L8871"/>
          <cell r="M8871" t="str">
            <v/>
          </cell>
          <cell r="N8871"/>
          <cell r="O8871"/>
          <cell r="P8871"/>
          <cell r="Q8871" t="str">
            <v/>
          </cell>
          <cell r="R8871"/>
          <cell r="S8871" t="str">
            <v/>
          </cell>
          <cell r="T8871"/>
          <cell r="U8871"/>
          <cell r="V8871" t="str">
            <v/>
          </cell>
        </row>
        <row r="8872">
          <cell r="A8872"/>
          <cell r="B8872" t="str">
            <v/>
          </cell>
          <cell r="C8872"/>
          <cell r="D8872"/>
          <cell r="E8872"/>
          <cell r="F8872"/>
          <cell r="G8872"/>
          <cell r="H8872"/>
          <cell r="I8872"/>
          <cell r="J8872"/>
          <cell r="K8872"/>
          <cell r="L8872"/>
          <cell r="M8872" t="str">
            <v/>
          </cell>
          <cell r="N8872"/>
          <cell r="O8872"/>
          <cell r="P8872"/>
          <cell r="Q8872" t="str">
            <v/>
          </cell>
          <cell r="R8872"/>
          <cell r="S8872" t="str">
            <v/>
          </cell>
          <cell r="T8872"/>
          <cell r="U8872"/>
          <cell r="V8872" t="str">
            <v/>
          </cell>
        </row>
        <row r="8873">
          <cell r="A8873"/>
          <cell r="B8873" t="str">
            <v/>
          </cell>
          <cell r="C8873"/>
          <cell r="D8873"/>
          <cell r="E8873"/>
          <cell r="F8873"/>
          <cell r="G8873"/>
          <cell r="H8873"/>
          <cell r="I8873"/>
          <cell r="J8873"/>
          <cell r="K8873"/>
          <cell r="L8873"/>
          <cell r="M8873" t="str">
            <v/>
          </cell>
          <cell r="N8873"/>
          <cell r="O8873"/>
          <cell r="P8873"/>
          <cell r="Q8873" t="str">
            <v/>
          </cell>
          <cell r="R8873"/>
          <cell r="S8873" t="str">
            <v/>
          </cell>
          <cell r="T8873"/>
          <cell r="U8873"/>
          <cell r="V8873" t="str">
            <v/>
          </cell>
        </row>
        <row r="8874">
          <cell r="A8874"/>
          <cell r="B8874" t="str">
            <v/>
          </cell>
          <cell r="C8874"/>
          <cell r="D8874"/>
          <cell r="E8874"/>
          <cell r="F8874"/>
          <cell r="G8874"/>
          <cell r="H8874"/>
          <cell r="I8874"/>
          <cell r="J8874"/>
          <cell r="K8874"/>
          <cell r="L8874"/>
          <cell r="M8874" t="str">
            <v/>
          </cell>
          <cell r="N8874"/>
          <cell r="O8874"/>
          <cell r="P8874"/>
          <cell r="Q8874" t="str">
            <v/>
          </cell>
          <cell r="R8874"/>
          <cell r="S8874" t="str">
            <v/>
          </cell>
          <cell r="T8874"/>
          <cell r="U8874"/>
          <cell r="V8874" t="str">
            <v/>
          </cell>
        </row>
        <row r="8875">
          <cell r="A8875"/>
          <cell r="B8875" t="str">
            <v/>
          </cell>
          <cell r="C8875"/>
          <cell r="D8875"/>
          <cell r="E8875"/>
          <cell r="F8875"/>
          <cell r="G8875"/>
          <cell r="H8875"/>
          <cell r="I8875"/>
          <cell r="J8875"/>
          <cell r="K8875"/>
          <cell r="L8875"/>
          <cell r="M8875" t="str">
            <v/>
          </cell>
          <cell r="N8875"/>
          <cell r="O8875"/>
          <cell r="P8875"/>
          <cell r="Q8875" t="str">
            <v/>
          </cell>
          <cell r="R8875"/>
          <cell r="S8875" t="str">
            <v/>
          </cell>
          <cell r="T8875"/>
          <cell r="U8875"/>
          <cell r="V8875" t="str">
            <v/>
          </cell>
        </row>
        <row r="8876">
          <cell r="A8876"/>
          <cell r="B8876" t="str">
            <v/>
          </cell>
          <cell r="C8876"/>
          <cell r="D8876"/>
          <cell r="E8876"/>
          <cell r="F8876"/>
          <cell r="G8876"/>
          <cell r="H8876"/>
          <cell r="I8876"/>
          <cell r="J8876"/>
          <cell r="K8876"/>
          <cell r="L8876"/>
          <cell r="M8876" t="str">
            <v/>
          </cell>
          <cell r="N8876"/>
          <cell r="O8876"/>
          <cell r="P8876"/>
          <cell r="Q8876" t="str">
            <v/>
          </cell>
          <cell r="R8876"/>
          <cell r="S8876" t="str">
            <v/>
          </cell>
          <cell r="T8876"/>
          <cell r="U8876"/>
          <cell r="V8876" t="str">
            <v/>
          </cell>
        </row>
        <row r="8877">
          <cell r="A8877"/>
          <cell r="B8877" t="str">
            <v/>
          </cell>
          <cell r="C8877"/>
          <cell r="D8877"/>
          <cell r="E8877"/>
          <cell r="F8877"/>
          <cell r="G8877"/>
          <cell r="H8877"/>
          <cell r="I8877"/>
          <cell r="J8877"/>
          <cell r="K8877"/>
          <cell r="L8877"/>
          <cell r="M8877" t="str">
            <v/>
          </cell>
          <cell r="N8877"/>
          <cell r="O8877"/>
          <cell r="P8877"/>
          <cell r="Q8877" t="str">
            <v/>
          </cell>
          <cell r="R8877"/>
          <cell r="S8877" t="str">
            <v/>
          </cell>
          <cell r="T8877"/>
          <cell r="U8877"/>
          <cell r="V8877" t="str">
            <v/>
          </cell>
        </row>
        <row r="8878">
          <cell r="A8878"/>
          <cell r="B8878" t="str">
            <v/>
          </cell>
          <cell r="C8878"/>
          <cell r="D8878"/>
          <cell r="E8878"/>
          <cell r="F8878"/>
          <cell r="G8878"/>
          <cell r="H8878"/>
          <cell r="I8878"/>
          <cell r="J8878"/>
          <cell r="K8878"/>
          <cell r="L8878"/>
          <cell r="M8878" t="str">
            <v/>
          </cell>
          <cell r="N8878"/>
          <cell r="O8878"/>
          <cell r="P8878"/>
          <cell r="Q8878" t="str">
            <v/>
          </cell>
          <cell r="R8878"/>
          <cell r="S8878" t="str">
            <v/>
          </cell>
          <cell r="T8878"/>
          <cell r="U8878"/>
          <cell r="V8878" t="str">
            <v/>
          </cell>
        </row>
        <row r="8879">
          <cell r="A8879"/>
          <cell r="B8879" t="str">
            <v/>
          </cell>
          <cell r="C8879"/>
          <cell r="D8879"/>
          <cell r="E8879"/>
          <cell r="F8879"/>
          <cell r="G8879"/>
          <cell r="H8879"/>
          <cell r="I8879"/>
          <cell r="J8879"/>
          <cell r="K8879"/>
          <cell r="L8879"/>
          <cell r="M8879" t="str">
            <v/>
          </cell>
          <cell r="N8879"/>
          <cell r="O8879"/>
          <cell r="P8879"/>
          <cell r="Q8879" t="str">
            <v/>
          </cell>
          <cell r="R8879"/>
          <cell r="S8879" t="str">
            <v/>
          </cell>
          <cell r="T8879"/>
          <cell r="U8879"/>
          <cell r="V8879" t="str">
            <v/>
          </cell>
        </row>
        <row r="8880">
          <cell r="A8880"/>
          <cell r="B8880" t="str">
            <v/>
          </cell>
          <cell r="C8880"/>
          <cell r="D8880"/>
          <cell r="E8880"/>
          <cell r="F8880"/>
          <cell r="G8880"/>
          <cell r="H8880"/>
          <cell r="I8880"/>
          <cell r="J8880"/>
          <cell r="K8880"/>
          <cell r="L8880"/>
          <cell r="M8880" t="str">
            <v/>
          </cell>
          <cell r="N8880"/>
          <cell r="O8880"/>
          <cell r="P8880"/>
          <cell r="Q8880" t="str">
            <v/>
          </cell>
          <cell r="R8880"/>
          <cell r="S8880" t="str">
            <v/>
          </cell>
          <cell r="T8880"/>
          <cell r="U8880"/>
          <cell r="V8880" t="str">
            <v/>
          </cell>
        </row>
        <row r="8881">
          <cell r="A8881"/>
          <cell r="B8881" t="str">
            <v/>
          </cell>
          <cell r="C8881"/>
          <cell r="D8881"/>
          <cell r="E8881"/>
          <cell r="F8881"/>
          <cell r="G8881"/>
          <cell r="H8881"/>
          <cell r="I8881"/>
          <cell r="J8881"/>
          <cell r="K8881"/>
          <cell r="L8881"/>
          <cell r="M8881" t="str">
            <v/>
          </cell>
          <cell r="N8881"/>
          <cell r="O8881"/>
          <cell r="P8881"/>
          <cell r="Q8881" t="str">
            <v/>
          </cell>
          <cell r="R8881"/>
          <cell r="S8881" t="str">
            <v/>
          </cell>
          <cell r="T8881"/>
          <cell r="U8881"/>
          <cell r="V8881" t="str">
            <v/>
          </cell>
        </row>
        <row r="8882">
          <cell r="A8882"/>
          <cell r="B8882" t="str">
            <v/>
          </cell>
          <cell r="C8882"/>
          <cell r="D8882"/>
          <cell r="E8882"/>
          <cell r="F8882"/>
          <cell r="G8882"/>
          <cell r="H8882"/>
          <cell r="I8882"/>
          <cell r="J8882"/>
          <cell r="K8882"/>
          <cell r="L8882"/>
          <cell r="M8882" t="str">
            <v/>
          </cell>
          <cell r="N8882"/>
          <cell r="O8882"/>
          <cell r="P8882"/>
          <cell r="Q8882" t="str">
            <v/>
          </cell>
          <cell r="R8882"/>
          <cell r="S8882" t="str">
            <v/>
          </cell>
          <cell r="T8882"/>
          <cell r="U8882"/>
          <cell r="V8882" t="str">
            <v/>
          </cell>
        </row>
        <row r="8883">
          <cell r="A8883"/>
          <cell r="B8883" t="str">
            <v/>
          </cell>
          <cell r="C8883"/>
          <cell r="D8883"/>
          <cell r="E8883"/>
          <cell r="F8883"/>
          <cell r="G8883"/>
          <cell r="H8883"/>
          <cell r="I8883"/>
          <cell r="J8883"/>
          <cell r="K8883"/>
          <cell r="L8883"/>
          <cell r="M8883" t="str">
            <v/>
          </cell>
          <cell r="N8883"/>
          <cell r="O8883"/>
          <cell r="P8883"/>
          <cell r="Q8883" t="str">
            <v/>
          </cell>
          <cell r="R8883"/>
          <cell r="S8883" t="str">
            <v/>
          </cell>
          <cell r="T8883"/>
          <cell r="U8883"/>
          <cell r="V8883" t="str">
            <v/>
          </cell>
        </row>
        <row r="8884">
          <cell r="A8884"/>
          <cell r="B8884" t="str">
            <v/>
          </cell>
          <cell r="C8884"/>
          <cell r="D8884"/>
          <cell r="E8884"/>
          <cell r="F8884"/>
          <cell r="G8884"/>
          <cell r="H8884"/>
          <cell r="I8884"/>
          <cell r="J8884"/>
          <cell r="K8884"/>
          <cell r="L8884"/>
          <cell r="M8884" t="str">
            <v/>
          </cell>
          <cell r="N8884"/>
          <cell r="O8884"/>
          <cell r="P8884"/>
          <cell r="Q8884" t="str">
            <v/>
          </cell>
          <cell r="R8884"/>
          <cell r="S8884" t="str">
            <v/>
          </cell>
          <cell r="T8884"/>
          <cell r="U8884"/>
          <cell r="V8884" t="str">
            <v/>
          </cell>
        </row>
        <row r="8885">
          <cell r="A8885"/>
          <cell r="B8885" t="str">
            <v/>
          </cell>
          <cell r="C8885"/>
          <cell r="D8885"/>
          <cell r="E8885"/>
          <cell r="F8885"/>
          <cell r="G8885"/>
          <cell r="H8885"/>
          <cell r="I8885"/>
          <cell r="J8885"/>
          <cell r="K8885"/>
          <cell r="L8885"/>
          <cell r="M8885" t="str">
            <v/>
          </cell>
          <cell r="N8885"/>
          <cell r="O8885"/>
          <cell r="P8885"/>
          <cell r="Q8885" t="str">
            <v/>
          </cell>
          <cell r="R8885"/>
          <cell r="S8885" t="str">
            <v/>
          </cell>
          <cell r="T8885"/>
          <cell r="U8885"/>
          <cell r="V8885" t="str">
            <v/>
          </cell>
        </row>
        <row r="8886">
          <cell r="A8886"/>
          <cell r="B8886" t="str">
            <v/>
          </cell>
          <cell r="C8886"/>
          <cell r="D8886"/>
          <cell r="E8886"/>
          <cell r="F8886"/>
          <cell r="G8886"/>
          <cell r="H8886"/>
          <cell r="I8886"/>
          <cell r="J8886"/>
          <cell r="K8886"/>
          <cell r="L8886"/>
          <cell r="M8886" t="str">
            <v/>
          </cell>
          <cell r="N8886"/>
          <cell r="O8886"/>
          <cell r="P8886"/>
          <cell r="Q8886" t="str">
            <v/>
          </cell>
          <cell r="R8886"/>
          <cell r="S8886" t="str">
            <v/>
          </cell>
          <cell r="T8886"/>
          <cell r="U8886"/>
          <cell r="V8886" t="str">
            <v/>
          </cell>
        </row>
        <row r="8887">
          <cell r="A8887"/>
          <cell r="B8887" t="str">
            <v/>
          </cell>
          <cell r="C8887"/>
          <cell r="D8887"/>
          <cell r="E8887"/>
          <cell r="F8887"/>
          <cell r="G8887"/>
          <cell r="H8887"/>
          <cell r="I8887"/>
          <cell r="J8887"/>
          <cell r="K8887"/>
          <cell r="L8887"/>
          <cell r="M8887" t="str">
            <v/>
          </cell>
          <cell r="N8887"/>
          <cell r="O8887"/>
          <cell r="P8887"/>
          <cell r="Q8887" t="str">
            <v/>
          </cell>
          <cell r="R8887"/>
          <cell r="S8887" t="str">
            <v/>
          </cell>
          <cell r="T8887"/>
          <cell r="U8887"/>
          <cell r="V8887" t="str">
            <v/>
          </cell>
        </row>
        <row r="8888">
          <cell r="A8888"/>
          <cell r="B8888" t="str">
            <v/>
          </cell>
          <cell r="C8888"/>
          <cell r="D8888"/>
          <cell r="E8888"/>
          <cell r="F8888"/>
          <cell r="G8888"/>
          <cell r="H8888"/>
          <cell r="I8888"/>
          <cell r="J8888"/>
          <cell r="K8888"/>
          <cell r="L8888"/>
          <cell r="M8888" t="str">
            <v/>
          </cell>
          <cell r="N8888"/>
          <cell r="O8888"/>
          <cell r="P8888"/>
          <cell r="Q8888" t="str">
            <v/>
          </cell>
          <cell r="R8888"/>
          <cell r="S8888" t="str">
            <v/>
          </cell>
          <cell r="T8888"/>
          <cell r="U8888"/>
          <cell r="V8888" t="str">
            <v/>
          </cell>
        </row>
        <row r="8889">
          <cell r="A8889"/>
          <cell r="B8889" t="str">
            <v/>
          </cell>
          <cell r="C8889"/>
          <cell r="D8889"/>
          <cell r="E8889"/>
          <cell r="F8889"/>
          <cell r="G8889"/>
          <cell r="H8889"/>
          <cell r="I8889"/>
          <cell r="J8889"/>
          <cell r="K8889"/>
          <cell r="L8889"/>
          <cell r="M8889" t="str">
            <v/>
          </cell>
          <cell r="N8889"/>
          <cell r="O8889"/>
          <cell r="P8889"/>
          <cell r="Q8889" t="str">
            <v/>
          </cell>
          <cell r="R8889"/>
          <cell r="S8889" t="str">
            <v/>
          </cell>
          <cell r="T8889"/>
          <cell r="U8889"/>
          <cell r="V8889" t="str">
            <v/>
          </cell>
        </row>
        <row r="8890">
          <cell r="A8890"/>
          <cell r="B8890" t="str">
            <v/>
          </cell>
          <cell r="C8890"/>
          <cell r="D8890"/>
          <cell r="E8890"/>
          <cell r="F8890"/>
          <cell r="G8890"/>
          <cell r="H8890"/>
          <cell r="I8890"/>
          <cell r="J8890"/>
          <cell r="K8890"/>
          <cell r="L8890"/>
          <cell r="M8890" t="str">
            <v/>
          </cell>
          <cell r="N8890"/>
          <cell r="O8890"/>
          <cell r="P8890"/>
          <cell r="Q8890" t="str">
            <v/>
          </cell>
          <cell r="R8890"/>
          <cell r="S8890" t="str">
            <v/>
          </cell>
          <cell r="T8890"/>
          <cell r="U8890"/>
          <cell r="V8890" t="str">
            <v/>
          </cell>
        </row>
        <row r="8891">
          <cell r="A8891"/>
          <cell r="B8891" t="str">
            <v/>
          </cell>
          <cell r="C8891"/>
          <cell r="D8891"/>
          <cell r="E8891"/>
          <cell r="F8891"/>
          <cell r="G8891"/>
          <cell r="H8891"/>
          <cell r="I8891"/>
          <cell r="J8891"/>
          <cell r="K8891"/>
          <cell r="L8891"/>
          <cell r="M8891" t="str">
            <v/>
          </cell>
          <cell r="N8891"/>
          <cell r="O8891"/>
          <cell r="P8891"/>
          <cell r="Q8891" t="str">
            <v/>
          </cell>
          <cell r="R8891"/>
          <cell r="S8891" t="str">
            <v/>
          </cell>
          <cell r="T8891"/>
          <cell r="U8891"/>
          <cell r="V8891" t="str">
            <v/>
          </cell>
        </row>
        <row r="8892">
          <cell r="A8892"/>
          <cell r="B8892" t="str">
            <v/>
          </cell>
          <cell r="C8892"/>
          <cell r="D8892"/>
          <cell r="E8892"/>
          <cell r="F8892"/>
          <cell r="G8892"/>
          <cell r="H8892"/>
          <cell r="I8892"/>
          <cell r="J8892"/>
          <cell r="K8892"/>
          <cell r="L8892"/>
          <cell r="M8892" t="str">
            <v/>
          </cell>
          <cell r="N8892"/>
          <cell r="O8892"/>
          <cell r="P8892"/>
          <cell r="Q8892" t="str">
            <v/>
          </cell>
          <cell r="R8892"/>
          <cell r="S8892" t="str">
            <v/>
          </cell>
          <cell r="T8892"/>
          <cell r="U8892"/>
          <cell r="V8892" t="str">
            <v/>
          </cell>
        </row>
        <row r="8893">
          <cell r="A8893"/>
          <cell r="B8893" t="str">
            <v/>
          </cell>
          <cell r="C8893"/>
          <cell r="D8893"/>
          <cell r="E8893"/>
          <cell r="F8893"/>
          <cell r="G8893"/>
          <cell r="H8893"/>
          <cell r="I8893"/>
          <cell r="J8893"/>
          <cell r="K8893"/>
          <cell r="L8893"/>
          <cell r="M8893" t="str">
            <v/>
          </cell>
          <cell r="N8893"/>
          <cell r="O8893"/>
          <cell r="P8893"/>
          <cell r="Q8893" t="str">
            <v/>
          </cell>
          <cell r="R8893"/>
          <cell r="S8893" t="str">
            <v/>
          </cell>
          <cell r="T8893"/>
          <cell r="U8893"/>
          <cell r="V8893" t="str">
            <v/>
          </cell>
        </row>
        <row r="8894">
          <cell r="A8894"/>
          <cell r="B8894" t="str">
            <v/>
          </cell>
          <cell r="C8894"/>
          <cell r="D8894"/>
          <cell r="E8894"/>
          <cell r="F8894"/>
          <cell r="G8894"/>
          <cell r="H8894"/>
          <cell r="I8894"/>
          <cell r="J8894"/>
          <cell r="K8894"/>
          <cell r="L8894"/>
          <cell r="M8894" t="str">
            <v/>
          </cell>
          <cell r="N8894"/>
          <cell r="O8894"/>
          <cell r="P8894"/>
          <cell r="Q8894" t="str">
            <v/>
          </cell>
          <cell r="R8894"/>
          <cell r="S8894" t="str">
            <v/>
          </cell>
          <cell r="T8894"/>
          <cell r="U8894"/>
          <cell r="V8894" t="str">
            <v/>
          </cell>
        </row>
        <row r="8895">
          <cell r="A8895"/>
          <cell r="B8895" t="str">
            <v/>
          </cell>
          <cell r="C8895"/>
          <cell r="D8895"/>
          <cell r="E8895"/>
          <cell r="F8895"/>
          <cell r="G8895"/>
          <cell r="H8895"/>
          <cell r="I8895"/>
          <cell r="J8895"/>
          <cell r="K8895"/>
          <cell r="L8895"/>
          <cell r="M8895" t="str">
            <v/>
          </cell>
          <cell r="N8895"/>
          <cell r="O8895"/>
          <cell r="P8895"/>
          <cell r="Q8895" t="str">
            <v/>
          </cell>
          <cell r="R8895"/>
          <cell r="S8895" t="str">
            <v/>
          </cell>
          <cell r="T8895"/>
          <cell r="U8895"/>
          <cell r="V8895" t="str">
            <v/>
          </cell>
        </row>
        <row r="8896">
          <cell r="A8896"/>
          <cell r="B8896" t="str">
            <v/>
          </cell>
          <cell r="C8896"/>
          <cell r="D8896"/>
          <cell r="E8896"/>
          <cell r="F8896"/>
          <cell r="G8896"/>
          <cell r="H8896"/>
          <cell r="I8896"/>
          <cell r="J8896"/>
          <cell r="K8896"/>
          <cell r="L8896"/>
          <cell r="M8896" t="str">
            <v/>
          </cell>
          <cell r="N8896"/>
          <cell r="O8896"/>
          <cell r="P8896"/>
          <cell r="Q8896" t="str">
            <v/>
          </cell>
          <cell r="R8896"/>
          <cell r="S8896" t="str">
            <v/>
          </cell>
          <cell r="T8896"/>
          <cell r="U8896"/>
          <cell r="V8896" t="str">
            <v/>
          </cell>
        </row>
        <row r="8897">
          <cell r="A8897"/>
          <cell r="B8897" t="str">
            <v/>
          </cell>
          <cell r="C8897"/>
          <cell r="D8897"/>
          <cell r="E8897"/>
          <cell r="F8897"/>
          <cell r="G8897"/>
          <cell r="H8897"/>
          <cell r="I8897"/>
          <cell r="J8897"/>
          <cell r="K8897"/>
          <cell r="L8897"/>
          <cell r="M8897" t="str">
            <v/>
          </cell>
          <cell r="N8897"/>
          <cell r="O8897"/>
          <cell r="P8897"/>
          <cell r="Q8897" t="str">
            <v/>
          </cell>
          <cell r="R8897"/>
          <cell r="S8897" t="str">
            <v/>
          </cell>
          <cell r="T8897"/>
          <cell r="U8897"/>
          <cell r="V8897" t="str">
            <v/>
          </cell>
        </row>
        <row r="8898">
          <cell r="A8898"/>
          <cell r="B8898" t="str">
            <v/>
          </cell>
          <cell r="C8898"/>
          <cell r="D8898"/>
          <cell r="E8898"/>
          <cell r="F8898"/>
          <cell r="G8898"/>
          <cell r="H8898"/>
          <cell r="I8898"/>
          <cell r="J8898"/>
          <cell r="K8898"/>
          <cell r="L8898"/>
          <cell r="M8898" t="str">
            <v/>
          </cell>
          <cell r="N8898"/>
          <cell r="O8898"/>
          <cell r="P8898"/>
          <cell r="Q8898" t="str">
            <v/>
          </cell>
          <cell r="R8898"/>
          <cell r="S8898" t="str">
            <v/>
          </cell>
          <cell r="T8898"/>
          <cell r="U8898"/>
          <cell r="V8898" t="str">
            <v/>
          </cell>
        </row>
        <row r="8899">
          <cell r="A8899"/>
          <cell r="B8899" t="str">
            <v/>
          </cell>
          <cell r="C8899"/>
          <cell r="D8899"/>
          <cell r="E8899"/>
          <cell r="F8899"/>
          <cell r="G8899"/>
          <cell r="H8899"/>
          <cell r="I8899"/>
          <cell r="J8899"/>
          <cell r="K8899"/>
          <cell r="L8899"/>
          <cell r="M8899" t="str">
            <v/>
          </cell>
          <cell r="N8899"/>
          <cell r="O8899"/>
          <cell r="P8899"/>
          <cell r="Q8899" t="str">
            <v/>
          </cell>
          <cell r="R8899"/>
          <cell r="S8899" t="str">
            <v/>
          </cell>
          <cell r="T8899"/>
          <cell r="U8899"/>
          <cell r="V8899" t="str">
            <v/>
          </cell>
        </row>
        <row r="8900">
          <cell r="A8900"/>
          <cell r="B8900" t="str">
            <v/>
          </cell>
          <cell r="C8900"/>
          <cell r="D8900"/>
          <cell r="E8900"/>
          <cell r="F8900"/>
          <cell r="G8900"/>
          <cell r="H8900"/>
          <cell r="I8900"/>
          <cell r="J8900"/>
          <cell r="K8900"/>
          <cell r="L8900"/>
          <cell r="M8900" t="str">
            <v/>
          </cell>
          <cell r="N8900"/>
          <cell r="O8900"/>
          <cell r="P8900"/>
          <cell r="Q8900" t="str">
            <v/>
          </cell>
          <cell r="R8900"/>
          <cell r="S8900" t="str">
            <v/>
          </cell>
          <cell r="T8900"/>
          <cell r="U8900"/>
          <cell r="V8900" t="str">
            <v/>
          </cell>
        </row>
        <row r="8901">
          <cell r="A8901"/>
          <cell r="B8901" t="str">
            <v/>
          </cell>
          <cell r="C8901"/>
          <cell r="D8901"/>
          <cell r="E8901"/>
          <cell r="F8901"/>
          <cell r="G8901"/>
          <cell r="H8901"/>
          <cell r="I8901"/>
          <cell r="J8901"/>
          <cell r="K8901"/>
          <cell r="L8901"/>
          <cell r="M8901" t="str">
            <v/>
          </cell>
          <cell r="N8901"/>
          <cell r="O8901"/>
          <cell r="P8901"/>
          <cell r="Q8901" t="str">
            <v/>
          </cell>
          <cell r="R8901"/>
          <cell r="S8901" t="str">
            <v/>
          </cell>
          <cell r="T8901"/>
          <cell r="U8901"/>
          <cell r="V8901" t="str">
            <v/>
          </cell>
        </row>
        <row r="8902">
          <cell r="A8902"/>
          <cell r="B8902" t="str">
            <v/>
          </cell>
          <cell r="C8902"/>
          <cell r="D8902"/>
          <cell r="E8902"/>
          <cell r="F8902"/>
          <cell r="G8902"/>
          <cell r="H8902"/>
          <cell r="I8902"/>
          <cell r="J8902"/>
          <cell r="K8902"/>
          <cell r="L8902"/>
          <cell r="M8902" t="str">
            <v/>
          </cell>
          <cell r="N8902"/>
          <cell r="O8902"/>
          <cell r="P8902"/>
          <cell r="Q8902" t="str">
            <v/>
          </cell>
          <cell r="R8902"/>
          <cell r="S8902" t="str">
            <v/>
          </cell>
          <cell r="T8902"/>
          <cell r="U8902"/>
          <cell r="V8902" t="str">
            <v/>
          </cell>
        </row>
        <row r="8903">
          <cell r="A8903"/>
          <cell r="B8903" t="str">
            <v/>
          </cell>
          <cell r="C8903"/>
          <cell r="D8903"/>
          <cell r="E8903"/>
          <cell r="F8903"/>
          <cell r="G8903"/>
          <cell r="H8903"/>
          <cell r="I8903"/>
          <cell r="J8903"/>
          <cell r="K8903"/>
          <cell r="L8903"/>
          <cell r="M8903" t="str">
            <v/>
          </cell>
          <cell r="N8903"/>
          <cell r="O8903"/>
          <cell r="P8903"/>
          <cell r="Q8903" t="str">
            <v/>
          </cell>
          <cell r="R8903"/>
          <cell r="S8903" t="str">
            <v/>
          </cell>
          <cell r="T8903"/>
          <cell r="U8903"/>
          <cell r="V8903" t="str">
            <v/>
          </cell>
        </row>
        <row r="8904">
          <cell r="A8904"/>
          <cell r="B8904" t="str">
            <v/>
          </cell>
          <cell r="C8904"/>
          <cell r="D8904"/>
          <cell r="E8904"/>
          <cell r="F8904"/>
          <cell r="G8904"/>
          <cell r="H8904"/>
          <cell r="I8904"/>
          <cell r="J8904"/>
          <cell r="K8904"/>
          <cell r="L8904"/>
          <cell r="M8904" t="str">
            <v/>
          </cell>
          <cell r="N8904"/>
          <cell r="O8904"/>
          <cell r="P8904"/>
          <cell r="Q8904" t="str">
            <v/>
          </cell>
          <cell r="R8904"/>
          <cell r="S8904" t="str">
            <v/>
          </cell>
          <cell r="T8904"/>
          <cell r="U8904"/>
          <cell r="V8904" t="str">
            <v/>
          </cell>
        </row>
        <row r="8905">
          <cell r="A8905"/>
          <cell r="B8905" t="str">
            <v/>
          </cell>
          <cell r="C8905"/>
          <cell r="D8905"/>
          <cell r="E8905"/>
          <cell r="F8905"/>
          <cell r="G8905"/>
          <cell r="H8905"/>
          <cell r="I8905"/>
          <cell r="J8905"/>
          <cell r="K8905"/>
          <cell r="L8905"/>
          <cell r="M8905" t="str">
            <v/>
          </cell>
          <cell r="N8905"/>
          <cell r="O8905"/>
          <cell r="P8905"/>
          <cell r="Q8905" t="str">
            <v/>
          </cell>
          <cell r="R8905"/>
          <cell r="S8905" t="str">
            <v/>
          </cell>
          <cell r="T8905"/>
          <cell r="U8905"/>
          <cell r="V8905" t="str">
            <v/>
          </cell>
        </row>
        <row r="8906">
          <cell r="A8906"/>
          <cell r="B8906" t="str">
            <v/>
          </cell>
          <cell r="C8906"/>
          <cell r="D8906"/>
          <cell r="E8906"/>
          <cell r="F8906"/>
          <cell r="G8906"/>
          <cell r="H8906"/>
          <cell r="I8906"/>
          <cell r="J8906"/>
          <cell r="K8906"/>
          <cell r="L8906"/>
          <cell r="M8906" t="str">
            <v/>
          </cell>
          <cell r="N8906"/>
          <cell r="O8906"/>
          <cell r="P8906"/>
          <cell r="Q8906" t="str">
            <v/>
          </cell>
          <cell r="R8906"/>
          <cell r="S8906" t="str">
            <v/>
          </cell>
          <cell r="T8906"/>
          <cell r="U8906"/>
          <cell r="V8906" t="str">
            <v/>
          </cell>
        </row>
        <row r="8907">
          <cell r="A8907"/>
          <cell r="B8907" t="str">
            <v/>
          </cell>
          <cell r="C8907"/>
          <cell r="D8907"/>
          <cell r="E8907"/>
          <cell r="F8907"/>
          <cell r="G8907"/>
          <cell r="H8907"/>
          <cell r="I8907"/>
          <cell r="J8907"/>
          <cell r="K8907"/>
          <cell r="L8907"/>
          <cell r="M8907" t="str">
            <v/>
          </cell>
          <cell r="N8907"/>
          <cell r="O8907"/>
          <cell r="P8907"/>
          <cell r="Q8907" t="str">
            <v/>
          </cell>
          <cell r="R8907"/>
          <cell r="S8907" t="str">
            <v/>
          </cell>
          <cell r="T8907"/>
          <cell r="U8907"/>
          <cell r="V8907" t="str">
            <v/>
          </cell>
        </row>
        <row r="8908">
          <cell r="A8908"/>
          <cell r="B8908" t="str">
            <v/>
          </cell>
          <cell r="C8908"/>
          <cell r="D8908"/>
          <cell r="E8908"/>
          <cell r="F8908"/>
          <cell r="G8908"/>
          <cell r="H8908"/>
          <cell r="I8908"/>
          <cell r="J8908"/>
          <cell r="K8908"/>
          <cell r="L8908"/>
          <cell r="M8908" t="str">
            <v/>
          </cell>
          <cell r="N8908"/>
          <cell r="O8908"/>
          <cell r="P8908"/>
          <cell r="Q8908" t="str">
            <v/>
          </cell>
          <cell r="R8908"/>
          <cell r="S8908" t="str">
            <v/>
          </cell>
          <cell r="T8908"/>
          <cell r="U8908"/>
          <cell r="V8908" t="str">
            <v/>
          </cell>
        </row>
        <row r="8909">
          <cell r="A8909"/>
          <cell r="B8909" t="str">
            <v/>
          </cell>
          <cell r="C8909"/>
          <cell r="D8909"/>
          <cell r="E8909"/>
          <cell r="F8909"/>
          <cell r="G8909"/>
          <cell r="H8909"/>
          <cell r="I8909"/>
          <cell r="J8909"/>
          <cell r="K8909"/>
          <cell r="L8909"/>
          <cell r="M8909" t="str">
            <v/>
          </cell>
          <cell r="N8909"/>
          <cell r="O8909"/>
          <cell r="P8909"/>
          <cell r="Q8909" t="str">
            <v/>
          </cell>
          <cell r="R8909"/>
          <cell r="S8909" t="str">
            <v/>
          </cell>
          <cell r="T8909"/>
          <cell r="U8909"/>
          <cell r="V8909" t="str">
            <v/>
          </cell>
        </row>
        <row r="8910">
          <cell r="A8910"/>
          <cell r="B8910" t="str">
            <v/>
          </cell>
          <cell r="C8910"/>
          <cell r="D8910"/>
          <cell r="E8910"/>
          <cell r="F8910"/>
          <cell r="G8910"/>
          <cell r="H8910"/>
          <cell r="I8910"/>
          <cell r="J8910"/>
          <cell r="K8910"/>
          <cell r="L8910"/>
          <cell r="M8910" t="str">
            <v/>
          </cell>
          <cell r="N8910"/>
          <cell r="O8910"/>
          <cell r="P8910"/>
          <cell r="Q8910" t="str">
            <v/>
          </cell>
          <cell r="R8910"/>
          <cell r="S8910" t="str">
            <v/>
          </cell>
          <cell r="T8910"/>
          <cell r="U8910"/>
          <cell r="V8910" t="str">
            <v/>
          </cell>
        </row>
        <row r="8911">
          <cell r="A8911"/>
          <cell r="B8911" t="str">
            <v/>
          </cell>
          <cell r="C8911"/>
          <cell r="D8911"/>
          <cell r="E8911"/>
          <cell r="F8911"/>
          <cell r="G8911"/>
          <cell r="H8911"/>
          <cell r="I8911"/>
          <cell r="J8911"/>
          <cell r="K8911"/>
          <cell r="L8911"/>
          <cell r="M8911" t="str">
            <v/>
          </cell>
          <cell r="N8911"/>
          <cell r="O8911"/>
          <cell r="P8911"/>
          <cell r="Q8911" t="str">
            <v/>
          </cell>
          <cell r="R8911"/>
          <cell r="S8911" t="str">
            <v/>
          </cell>
          <cell r="T8911"/>
          <cell r="U8911"/>
          <cell r="V8911" t="str">
            <v/>
          </cell>
        </row>
        <row r="8912">
          <cell r="A8912"/>
          <cell r="B8912" t="str">
            <v/>
          </cell>
          <cell r="C8912"/>
          <cell r="D8912"/>
          <cell r="E8912"/>
          <cell r="F8912"/>
          <cell r="G8912"/>
          <cell r="H8912"/>
          <cell r="I8912"/>
          <cell r="J8912"/>
          <cell r="K8912"/>
          <cell r="L8912"/>
          <cell r="M8912" t="str">
            <v/>
          </cell>
          <cell r="N8912"/>
          <cell r="O8912"/>
          <cell r="P8912"/>
          <cell r="Q8912" t="str">
            <v/>
          </cell>
          <cell r="R8912"/>
          <cell r="S8912" t="str">
            <v/>
          </cell>
          <cell r="T8912"/>
          <cell r="U8912"/>
          <cell r="V8912" t="str">
            <v/>
          </cell>
        </row>
        <row r="8913">
          <cell r="A8913"/>
          <cell r="B8913" t="str">
            <v/>
          </cell>
          <cell r="C8913"/>
          <cell r="D8913"/>
          <cell r="E8913"/>
          <cell r="F8913"/>
          <cell r="G8913"/>
          <cell r="H8913"/>
          <cell r="I8913"/>
          <cell r="J8913"/>
          <cell r="K8913"/>
          <cell r="L8913"/>
          <cell r="M8913" t="str">
            <v/>
          </cell>
          <cell r="N8913"/>
          <cell r="O8913"/>
          <cell r="P8913"/>
          <cell r="Q8913" t="str">
            <v/>
          </cell>
          <cell r="R8913"/>
          <cell r="S8913" t="str">
            <v/>
          </cell>
          <cell r="T8913"/>
          <cell r="U8913"/>
          <cell r="V8913" t="str">
            <v/>
          </cell>
        </row>
        <row r="8914">
          <cell r="A8914"/>
          <cell r="B8914" t="str">
            <v/>
          </cell>
          <cell r="C8914"/>
          <cell r="D8914"/>
          <cell r="E8914"/>
          <cell r="F8914"/>
          <cell r="G8914"/>
          <cell r="H8914"/>
          <cell r="I8914"/>
          <cell r="J8914"/>
          <cell r="K8914"/>
          <cell r="L8914"/>
          <cell r="M8914" t="str">
            <v/>
          </cell>
          <cell r="N8914"/>
          <cell r="O8914"/>
          <cell r="P8914"/>
          <cell r="Q8914" t="str">
            <v/>
          </cell>
          <cell r="R8914"/>
          <cell r="S8914" t="str">
            <v/>
          </cell>
          <cell r="T8914"/>
          <cell r="U8914"/>
          <cell r="V8914" t="str">
            <v/>
          </cell>
        </row>
        <row r="8915">
          <cell r="A8915"/>
          <cell r="B8915" t="str">
            <v/>
          </cell>
          <cell r="C8915"/>
          <cell r="D8915"/>
          <cell r="E8915"/>
          <cell r="F8915"/>
          <cell r="G8915"/>
          <cell r="H8915"/>
          <cell r="I8915"/>
          <cell r="J8915"/>
          <cell r="K8915"/>
          <cell r="L8915"/>
          <cell r="M8915" t="str">
            <v/>
          </cell>
          <cell r="N8915"/>
          <cell r="O8915"/>
          <cell r="P8915"/>
          <cell r="Q8915" t="str">
            <v/>
          </cell>
          <cell r="R8915"/>
          <cell r="S8915" t="str">
            <v/>
          </cell>
          <cell r="T8915"/>
          <cell r="U8915"/>
          <cell r="V8915" t="str">
            <v/>
          </cell>
        </row>
        <row r="8916">
          <cell r="A8916"/>
          <cell r="B8916" t="str">
            <v/>
          </cell>
          <cell r="C8916"/>
          <cell r="D8916"/>
          <cell r="E8916"/>
          <cell r="F8916"/>
          <cell r="G8916"/>
          <cell r="H8916"/>
          <cell r="I8916"/>
          <cell r="J8916"/>
          <cell r="K8916"/>
          <cell r="L8916"/>
          <cell r="M8916" t="str">
            <v/>
          </cell>
          <cell r="N8916"/>
          <cell r="O8916"/>
          <cell r="P8916"/>
          <cell r="Q8916" t="str">
            <v/>
          </cell>
          <cell r="R8916"/>
          <cell r="S8916" t="str">
            <v/>
          </cell>
          <cell r="T8916"/>
          <cell r="U8916"/>
          <cell r="V8916" t="str">
            <v/>
          </cell>
        </row>
        <row r="8917">
          <cell r="A8917"/>
          <cell r="B8917" t="str">
            <v/>
          </cell>
          <cell r="C8917"/>
          <cell r="D8917"/>
          <cell r="E8917"/>
          <cell r="F8917"/>
          <cell r="G8917"/>
          <cell r="H8917"/>
          <cell r="I8917"/>
          <cell r="J8917"/>
          <cell r="K8917"/>
          <cell r="L8917"/>
          <cell r="M8917" t="str">
            <v/>
          </cell>
          <cell r="N8917"/>
          <cell r="O8917"/>
          <cell r="P8917"/>
          <cell r="Q8917" t="str">
            <v/>
          </cell>
          <cell r="R8917"/>
          <cell r="S8917" t="str">
            <v/>
          </cell>
          <cell r="T8917"/>
          <cell r="U8917"/>
          <cell r="V8917" t="str">
            <v/>
          </cell>
        </row>
        <row r="8918">
          <cell r="A8918"/>
          <cell r="B8918" t="str">
            <v/>
          </cell>
          <cell r="C8918"/>
          <cell r="D8918"/>
          <cell r="E8918"/>
          <cell r="F8918"/>
          <cell r="G8918"/>
          <cell r="H8918"/>
          <cell r="I8918"/>
          <cell r="J8918"/>
          <cell r="K8918"/>
          <cell r="L8918"/>
          <cell r="M8918" t="str">
            <v/>
          </cell>
          <cell r="N8918"/>
          <cell r="O8918"/>
          <cell r="P8918"/>
          <cell r="Q8918" t="str">
            <v/>
          </cell>
          <cell r="R8918"/>
          <cell r="S8918" t="str">
            <v/>
          </cell>
          <cell r="T8918"/>
          <cell r="U8918"/>
          <cell r="V8918" t="str">
            <v/>
          </cell>
        </row>
        <row r="8919">
          <cell r="A8919"/>
          <cell r="B8919" t="str">
            <v/>
          </cell>
          <cell r="C8919"/>
          <cell r="D8919"/>
          <cell r="E8919"/>
          <cell r="F8919"/>
          <cell r="G8919"/>
          <cell r="H8919"/>
          <cell r="I8919"/>
          <cell r="J8919"/>
          <cell r="K8919"/>
          <cell r="L8919"/>
          <cell r="M8919" t="str">
            <v/>
          </cell>
          <cell r="N8919"/>
          <cell r="O8919"/>
          <cell r="P8919"/>
          <cell r="Q8919" t="str">
            <v/>
          </cell>
          <cell r="R8919"/>
          <cell r="S8919" t="str">
            <v/>
          </cell>
          <cell r="T8919"/>
          <cell r="U8919"/>
          <cell r="V8919" t="str">
            <v/>
          </cell>
        </row>
        <row r="8920">
          <cell r="A8920"/>
          <cell r="B8920" t="str">
            <v/>
          </cell>
          <cell r="C8920"/>
          <cell r="D8920"/>
          <cell r="E8920"/>
          <cell r="F8920"/>
          <cell r="G8920"/>
          <cell r="H8920"/>
          <cell r="I8920"/>
          <cell r="J8920"/>
          <cell r="K8920"/>
          <cell r="L8920"/>
          <cell r="M8920" t="str">
            <v/>
          </cell>
          <cell r="N8920"/>
          <cell r="O8920"/>
          <cell r="P8920"/>
          <cell r="Q8920" t="str">
            <v/>
          </cell>
          <cell r="R8920"/>
          <cell r="S8920" t="str">
            <v/>
          </cell>
          <cell r="T8920"/>
          <cell r="U8920"/>
          <cell r="V8920" t="str">
            <v/>
          </cell>
        </row>
        <row r="8921">
          <cell r="A8921"/>
          <cell r="B8921" t="str">
            <v/>
          </cell>
          <cell r="C8921"/>
          <cell r="D8921"/>
          <cell r="E8921"/>
          <cell r="F8921"/>
          <cell r="G8921"/>
          <cell r="H8921"/>
          <cell r="I8921"/>
          <cell r="J8921"/>
          <cell r="K8921"/>
          <cell r="L8921"/>
          <cell r="M8921" t="str">
            <v/>
          </cell>
          <cell r="N8921"/>
          <cell r="O8921"/>
          <cell r="P8921"/>
          <cell r="Q8921" t="str">
            <v/>
          </cell>
          <cell r="R8921"/>
          <cell r="S8921" t="str">
            <v/>
          </cell>
          <cell r="T8921"/>
          <cell r="U8921"/>
          <cell r="V8921" t="str">
            <v/>
          </cell>
        </row>
        <row r="8922">
          <cell r="A8922"/>
          <cell r="B8922" t="str">
            <v/>
          </cell>
          <cell r="C8922"/>
          <cell r="D8922"/>
          <cell r="E8922"/>
          <cell r="F8922"/>
          <cell r="G8922"/>
          <cell r="H8922"/>
          <cell r="I8922"/>
          <cell r="J8922"/>
          <cell r="K8922"/>
          <cell r="L8922"/>
          <cell r="M8922" t="str">
            <v/>
          </cell>
          <cell r="N8922"/>
          <cell r="O8922"/>
          <cell r="P8922"/>
          <cell r="Q8922" t="str">
            <v/>
          </cell>
          <cell r="R8922"/>
          <cell r="S8922" t="str">
            <v/>
          </cell>
          <cell r="T8922"/>
          <cell r="U8922"/>
          <cell r="V8922" t="str">
            <v/>
          </cell>
        </row>
        <row r="8923">
          <cell r="A8923"/>
          <cell r="B8923" t="str">
            <v/>
          </cell>
          <cell r="C8923"/>
          <cell r="D8923"/>
          <cell r="E8923"/>
          <cell r="F8923"/>
          <cell r="G8923"/>
          <cell r="H8923"/>
          <cell r="I8923"/>
          <cell r="J8923"/>
          <cell r="K8923"/>
          <cell r="L8923"/>
          <cell r="M8923" t="str">
            <v/>
          </cell>
          <cell r="N8923"/>
          <cell r="O8923"/>
          <cell r="P8923"/>
          <cell r="Q8923" t="str">
            <v/>
          </cell>
          <cell r="R8923"/>
          <cell r="S8923" t="str">
            <v/>
          </cell>
          <cell r="T8923"/>
          <cell r="U8923"/>
          <cell r="V8923" t="str">
            <v/>
          </cell>
        </row>
        <row r="8924">
          <cell r="A8924"/>
          <cell r="B8924" t="str">
            <v/>
          </cell>
          <cell r="C8924"/>
          <cell r="D8924"/>
          <cell r="E8924"/>
          <cell r="F8924"/>
          <cell r="G8924"/>
          <cell r="H8924"/>
          <cell r="I8924"/>
          <cell r="J8924"/>
          <cell r="K8924"/>
          <cell r="L8924"/>
          <cell r="M8924" t="str">
            <v/>
          </cell>
          <cell r="N8924"/>
          <cell r="O8924"/>
          <cell r="P8924"/>
          <cell r="Q8924" t="str">
            <v/>
          </cell>
          <cell r="R8924"/>
          <cell r="S8924" t="str">
            <v/>
          </cell>
          <cell r="T8924"/>
          <cell r="U8924"/>
          <cell r="V8924" t="str">
            <v/>
          </cell>
        </row>
        <row r="8925">
          <cell r="A8925"/>
          <cell r="B8925" t="str">
            <v/>
          </cell>
          <cell r="C8925"/>
          <cell r="D8925"/>
          <cell r="E8925"/>
          <cell r="F8925"/>
          <cell r="G8925"/>
          <cell r="H8925"/>
          <cell r="I8925"/>
          <cell r="J8925"/>
          <cell r="K8925"/>
          <cell r="L8925"/>
          <cell r="M8925" t="str">
            <v/>
          </cell>
          <cell r="N8925"/>
          <cell r="O8925"/>
          <cell r="P8925"/>
          <cell r="Q8925" t="str">
            <v/>
          </cell>
          <cell r="R8925"/>
          <cell r="S8925" t="str">
            <v/>
          </cell>
          <cell r="T8925"/>
          <cell r="U8925"/>
          <cell r="V8925" t="str">
            <v/>
          </cell>
        </row>
        <row r="8926">
          <cell r="A8926"/>
          <cell r="B8926" t="str">
            <v/>
          </cell>
          <cell r="C8926"/>
          <cell r="D8926"/>
          <cell r="E8926"/>
          <cell r="F8926"/>
          <cell r="G8926"/>
          <cell r="H8926"/>
          <cell r="I8926"/>
          <cell r="J8926"/>
          <cell r="K8926"/>
          <cell r="L8926"/>
          <cell r="M8926" t="str">
            <v/>
          </cell>
          <cell r="N8926"/>
          <cell r="O8926"/>
          <cell r="P8926"/>
          <cell r="Q8926" t="str">
            <v/>
          </cell>
          <cell r="R8926"/>
          <cell r="S8926" t="str">
            <v/>
          </cell>
          <cell r="T8926"/>
          <cell r="U8926"/>
          <cell r="V8926" t="str">
            <v/>
          </cell>
        </row>
        <row r="8927">
          <cell r="A8927"/>
          <cell r="B8927" t="str">
            <v/>
          </cell>
          <cell r="C8927"/>
          <cell r="D8927"/>
          <cell r="E8927"/>
          <cell r="F8927"/>
          <cell r="G8927"/>
          <cell r="H8927"/>
          <cell r="I8927"/>
          <cell r="J8927"/>
          <cell r="K8927"/>
          <cell r="L8927"/>
          <cell r="M8927" t="str">
            <v/>
          </cell>
          <cell r="N8927"/>
          <cell r="O8927"/>
          <cell r="P8927"/>
          <cell r="Q8927" t="str">
            <v/>
          </cell>
          <cell r="R8927"/>
          <cell r="S8927" t="str">
            <v/>
          </cell>
          <cell r="T8927"/>
          <cell r="U8927"/>
          <cell r="V8927" t="str">
            <v/>
          </cell>
        </row>
        <row r="8928">
          <cell r="A8928"/>
          <cell r="B8928" t="str">
            <v/>
          </cell>
          <cell r="C8928"/>
          <cell r="D8928"/>
          <cell r="E8928"/>
          <cell r="F8928"/>
          <cell r="G8928"/>
          <cell r="H8928"/>
          <cell r="I8928"/>
          <cell r="J8928"/>
          <cell r="K8928"/>
          <cell r="L8928"/>
          <cell r="M8928" t="str">
            <v/>
          </cell>
          <cell r="N8928"/>
          <cell r="O8928"/>
          <cell r="P8928"/>
          <cell r="Q8928" t="str">
            <v/>
          </cell>
          <cell r="R8928"/>
          <cell r="S8928" t="str">
            <v/>
          </cell>
          <cell r="T8928"/>
          <cell r="U8928"/>
          <cell r="V8928" t="str">
            <v/>
          </cell>
        </row>
        <row r="8929">
          <cell r="A8929"/>
          <cell r="B8929" t="str">
            <v/>
          </cell>
          <cell r="C8929"/>
          <cell r="D8929"/>
          <cell r="E8929"/>
          <cell r="F8929"/>
          <cell r="G8929"/>
          <cell r="H8929"/>
          <cell r="I8929"/>
          <cell r="J8929"/>
          <cell r="K8929"/>
          <cell r="L8929"/>
          <cell r="M8929" t="str">
            <v/>
          </cell>
          <cell r="N8929"/>
          <cell r="O8929"/>
          <cell r="P8929"/>
          <cell r="Q8929" t="str">
            <v/>
          </cell>
          <cell r="R8929"/>
          <cell r="S8929" t="str">
            <v/>
          </cell>
          <cell r="T8929"/>
          <cell r="U8929"/>
          <cell r="V8929" t="str">
            <v/>
          </cell>
        </row>
        <row r="8930">
          <cell r="A8930"/>
          <cell r="B8930" t="str">
            <v/>
          </cell>
          <cell r="C8930"/>
          <cell r="D8930"/>
          <cell r="E8930"/>
          <cell r="F8930"/>
          <cell r="G8930"/>
          <cell r="H8930"/>
          <cell r="I8930"/>
          <cell r="J8930"/>
          <cell r="K8930"/>
          <cell r="L8930"/>
          <cell r="M8930" t="str">
            <v/>
          </cell>
          <cell r="N8930"/>
          <cell r="O8930"/>
          <cell r="P8930"/>
          <cell r="Q8930" t="str">
            <v/>
          </cell>
          <cell r="R8930"/>
          <cell r="S8930" t="str">
            <v/>
          </cell>
          <cell r="T8930"/>
          <cell r="U8930"/>
          <cell r="V8930" t="str">
            <v/>
          </cell>
        </row>
        <row r="8931">
          <cell r="A8931"/>
          <cell r="B8931" t="str">
            <v/>
          </cell>
          <cell r="C8931"/>
          <cell r="D8931"/>
          <cell r="E8931"/>
          <cell r="F8931"/>
          <cell r="G8931"/>
          <cell r="H8931"/>
          <cell r="I8931"/>
          <cell r="J8931"/>
          <cell r="K8931"/>
          <cell r="L8931"/>
          <cell r="M8931" t="str">
            <v/>
          </cell>
          <cell r="N8931"/>
          <cell r="O8931"/>
          <cell r="P8931"/>
          <cell r="Q8931" t="str">
            <v/>
          </cell>
          <cell r="R8931"/>
          <cell r="S8931" t="str">
            <v/>
          </cell>
          <cell r="T8931"/>
          <cell r="U8931"/>
          <cell r="V8931" t="str">
            <v/>
          </cell>
        </row>
        <row r="8932">
          <cell r="A8932"/>
          <cell r="B8932" t="str">
            <v/>
          </cell>
          <cell r="C8932"/>
          <cell r="D8932" t="str">
            <v/>
          </cell>
          <cell r="E8932" t="str">
            <v/>
          </cell>
          <cell r="F8932" t="str">
            <v/>
          </cell>
          <cell r="G8932" t="str">
            <v/>
          </cell>
          <cell r="H8932" t="str">
            <v/>
          </cell>
          <cell r="I8932"/>
          <cell r="J8932"/>
          <cell r="K8932"/>
          <cell r="L8932"/>
          <cell r="M8932" t="str">
            <v/>
          </cell>
          <cell r="N8932"/>
          <cell r="O8932"/>
          <cell r="P8932"/>
          <cell r="Q8932" t="str">
            <v/>
          </cell>
          <cell r="R8932"/>
          <cell r="S8932" t="str">
            <v/>
          </cell>
          <cell r="T8932"/>
          <cell r="U8932"/>
          <cell r="V8932" t="str">
            <v/>
          </cell>
        </row>
        <row r="8933">
          <cell r="A8933"/>
          <cell r="B8933" t="str">
            <v/>
          </cell>
          <cell r="C8933"/>
          <cell r="D8933" t="str">
            <v/>
          </cell>
          <cell r="E8933" t="str">
            <v/>
          </cell>
          <cell r="F8933" t="str">
            <v/>
          </cell>
          <cell r="G8933" t="str">
            <v/>
          </cell>
          <cell r="H8933" t="str">
            <v/>
          </cell>
          <cell r="I8933"/>
          <cell r="J8933"/>
          <cell r="K8933"/>
          <cell r="L8933"/>
          <cell r="M8933" t="str">
            <v/>
          </cell>
          <cell r="N8933"/>
          <cell r="O8933"/>
          <cell r="P8933"/>
          <cell r="Q8933" t="str">
            <v/>
          </cell>
          <cell r="R8933"/>
          <cell r="S8933" t="str">
            <v/>
          </cell>
          <cell r="T8933"/>
          <cell r="U8933"/>
          <cell r="V8933" t="str">
            <v/>
          </cell>
        </row>
        <row r="8934">
          <cell r="A8934"/>
          <cell r="B8934" t="str">
            <v/>
          </cell>
          <cell r="C8934"/>
          <cell r="D8934" t="str">
            <v/>
          </cell>
          <cell r="E8934" t="str">
            <v/>
          </cell>
          <cell r="F8934" t="str">
            <v/>
          </cell>
          <cell r="G8934" t="str">
            <v/>
          </cell>
          <cell r="H8934" t="str">
            <v/>
          </cell>
          <cell r="I8934"/>
          <cell r="J8934"/>
          <cell r="K8934"/>
          <cell r="L8934"/>
          <cell r="M8934" t="str">
            <v/>
          </cell>
          <cell r="N8934"/>
          <cell r="O8934"/>
          <cell r="P8934"/>
          <cell r="Q8934" t="str">
            <v/>
          </cell>
          <cell r="R8934"/>
          <cell r="S8934" t="str">
            <v/>
          </cell>
          <cell r="T8934"/>
          <cell r="U8934"/>
          <cell r="V8934" t="str">
            <v/>
          </cell>
        </row>
        <row r="8935">
          <cell r="A8935"/>
          <cell r="B8935" t="str">
            <v/>
          </cell>
          <cell r="C8935"/>
          <cell r="D8935" t="str">
            <v/>
          </cell>
          <cell r="E8935" t="str">
            <v/>
          </cell>
          <cell r="F8935" t="str">
            <v/>
          </cell>
          <cell r="G8935" t="str">
            <v/>
          </cell>
          <cell r="H8935" t="str">
            <v/>
          </cell>
          <cell r="I8935"/>
          <cell r="J8935"/>
          <cell r="K8935"/>
          <cell r="L8935"/>
          <cell r="M8935" t="str">
            <v/>
          </cell>
          <cell r="N8935"/>
          <cell r="O8935"/>
          <cell r="P8935"/>
          <cell r="Q8935" t="str">
            <v/>
          </cell>
          <cell r="R8935"/>
          <cell r="S8935" t="str">
            <v/>
          </cell>
          <cell r="T8935"/>
          <cell r="U8935"/>
          <cell r="V8935" t="str">
            <v/>
          </cell>
        </row>
        <row r="8936">
          <cell r="A8936"/>
          <cell r="B8936" t="str">
            <v/>
          </cell>
          <cell r="C8936"/>
          <cell r="D8936" t="str">
            <v/>
          </cell>
          <cell r="E8936" t="str">
            <v/>
          </cell>
          <cell r="F8936" t="str">
            <v/>
          </cell>
          <cell r="G8936" t="str">
            <v/>
          </cell>
          <cell r="H8936" t="str">
            <v/>
          </cell>
          <cell r="I8936"/>
          <cell r="J8936"/>
          <cell r="K8936"/>
          <cell r="L8936"/>
          <cell r="M8936" t="str">
            <v/>
          </cell>
          <cell r="N8936"/>
          <cell r="O8936"/>
          <cell r="P8936"/>
          <cell r="Q8936" t="str">
            <v/>
          </cell>
          <cell r="R8936"/>
          <cell r="S8936" t="str">
            <v/>
          </cell>
          <cell r="T8936"/>
          <cell r="U8936"/>
          <cell r="V8936" t="str">
            <v/>
          </cell>
        </row>
        <row r="8937">
          <cell r="A8937"/>
          <cell r="B8937" t="str">
            <v/>
          </cell>
          <cell r="C8937"/>
          <cell r="D8937" t="str">
            <v/>
          </cell>
          <cell r="E8937" t="str">
            <v/>
          </cell>
          <cell r="F8937" t="str">
            <v/>
          </cell>
          <cell r="G8937" t="str">
            <v/>
          </cell>
          <cell r="H8937" t="str">
            <v/>
          </cell>
          <cell r="I8937"/>
          <cell r="J8937"/>
          <cell r="K8937"/>
          <cell r="L8937"/>
          <cell r="M8937" t="str">
            <v/>
          </cell>
          <cell r="N8937"/>
          <cell r="O8937"/>
          <cell r="P8937"/>
          <cell r="Q8937" t="str">
            <v/>
          </cell>
          <cell r="R8937"/>
          <cell r="S8937" t="str">
            <v/>
          </cell>
          <cell r="T8937"/>
          <cell r="U8937"/>
          <cell r="V8937" t="str">
            <v/>
          </cell>
        </row>
        <row r="8938">
          <cell r="A8938"/>
          <cell r="B8938" t="str">
            <v/>
          </cell>
          <cell r="C8938"/>
          <cell r="D8938" t="str">
            <v/>
          </cell>
          <cell r="E8938" t="str">
            <v/>
          </cell>
          <cell r="F8938" t="str">
            <v/>
          </cell>
          <cell r="G8938" t="str">
            <v/>
          </cell>
          <cell r="H8938" t="str">
            <v/>
          </cell>
          <cell r="I8938"/>
          <cell r="J8938"/>
          <cell r="K8938"/>
          <cell r="L8938"/>
          <cell r="M8938" t="str">
            <v/>
          </cell>
          <cell r="N8938"/>
          <cell r="O8938"/>
          <cell r="P8938"/>
          <cell r="Q8938" t="str">
            <v/>
          </cell>
          <cell r="R8938"/>
          <cell r="S8938" t="str">
            <v/>
          </cell>
          <cell r="T8938"/>
          <cell r="U8938"/>
          <cell r="V8938" t="str">
            <v/>
          </cell>
        </row>
        <row r="8939">
          <cell r="A8939"/>
          <cell r="B8939" t="str">
            <v/>
          </cell>
          <cell r="C8939"/>
          <cell r="D8939" t="str">
            <v/>
          </cell>
          <cell r="E8939" t="str">
            <v/>
          </cell>
          <cell r="F8939" t="str">
            <v/>
          </cell>
          <cell r="G8939" t="str">
            <v/>
          </cell>
          <cell r="H8939" t="str">
            <v/>
          </cell>
          <cell r="I8939"/>
          <cell r="J8939"/>
          <cell r="K8939"/>
          <cell r="L8939"/>
          <cell r="M8939" t="str">
            <v/>
          </cell>
          <cell r="N8939"/>
          <cell r="O8939"/>
          <cell r="P8939"/>
          <cell r="Q8939" t="str">
            <v/>
          </cell>
          <cell r="R8939"/>
          <cell r="S8939" t="str">
            <v/>
          </cell>
          <cell r="T8939"/>
          <cell r="U8939"/>
          <cell r="V8939" t="str">
            <v/>
          </cell>
        </row>
        <row r="8940">
          <cell r="A8940"/>
          <cell r="B8940" t="str">
            <v/>
          </cell>
          <cell r="C8940"/>
          <cell r="D8940" t="str">
            <v/>
          </cell>
          <cell r="E8940" t="str">
            <v/>
          </cell>
          <cell r="F8940" t="str">
            <v/>
          </cell>
          <cell r="G8940" t="str">
            <v/>
          </cell>
          <cell r="H8940" t="str">
            <v/>
          </cell>
          <cell r="I8940"/>
          <cell r="J8940"/>
          <cell r="K8940"/>
          <cell r="L8940"/>
          <cell r="M8940" t="str">
            <v/>
          </cell>
          <cell r="N8940"/>
          <cell r="O8940"/>
          <cell r="P8940"/>
          <cell r="Q8940" t="str">
            <v/>
          </cell>
          <cell r="R8940"/>
          <cell r="S8940" t="str">
            <v/>
          </cell>
          <cell r="T8940"/>
          <cell r="U8940"/>
          <cell r="V8940" t="str">
            <v/>
          </cell>
        </row>
        <row r="8941">
          <cell r="A8941"/>
          <cell r="B8941" t="str">
            <v/>
          </cell>
          <cell r="C8941"/>
          <cell r="D8941" t="str">
            <v/>
          </cell>
          <cell r="E8941" t="str">
            <v/>
          </cell>
          <cell r="F8941" t="str">
            <v/>
          </cell>
          <cell r="G8941" t="str">
            <v/>
          </cell>
          <cell r="H8941" t="str">
            <v/>
          </cell>
          <cell r="I8941"/>
          <cell r="J8941"/>
          <cell r="K8941"/>
          <cell r="L8941"/>
          <cell r="M8941" t="str">
            <v/>
          </cell>
          <cell r="N8941"/>
          <cell r="O8941"/>
          <cell r="P8941"/>
          <cell r="Q8941" t="str">
            <v/>
          </cell>
          <cell r="R8941"/>
          <cell r="S8941" t="str">
            <v/>
          </cell>
          <cell r="T8941"/>
          <cell r="U8941"/>
          <cell r="V8941" t="str">
            <v/>
          </cell>
        </row>
        <row r="8942">
          <cell r="A8942"/>
          <cell r="B8942" t="str">
            <v/>
          </cell>
          <cell r="C8942"/>
          <cell r="D8942" t="str">
            <v/>
          </cell>
          <cell r="E8942" t="str">
            <v/>
          </cell>
          <cell r="F8942" t="str">
            <v/>
          </cell>
          <cell r="G8942" t="str">
            <v/>
          </cell>
          <cell r="H8942" t="str">
            <v/>
          </cell>
          <cell r="I8942"/>
          <cell r="J8942"/>
          <cell r="K8942"/>
          <cell r="L8942"/>
          <cell r="M8942" t="str">
            <v/>
          </cell>
          <cell r="N8942"/>
          <cell r="O8942"/>
          <cell r="P8942"/>
          <cell r="Q8942" t="str">
            <v/>
          </cell>
          <cell r="R8942"/>
          <cell r="S8942" t="str">
            <v/>
          </cell>
          <cell r="T8942"/>
          <cell r="U8942"/>
          <cell r="V8942" t="str">
            <v/>
          </cell>
        </row>
        <row r="8943">
          <cell r="A8943"/>
          <cell r="B8943" t="str">
            <v/>
          </cell>
          <cell r="C8943"/>
          <cell r="D8943" t="str">
            <v/>
          </cell>
          <cell r="E8943" t="str">
            <v/>
          </cell>
          <cell r="F8943" t="str">
            <v/>
          </cell>
          <cell r="G8943" t="str">
            <v/>
          </cell>
          <cell r="H8943" t="str">
            <v/>
          </cell>
          <cell r="I8943"/>
          <cell r="J8943"/>
          <cell r="K8943"/>
          <cell r="L8943"/>
          <cell r="M8943" t="str">
            <v/>
          </cell>
          <cell r="N8943"/>
          <cell r="O8943"/>
          <cell r="P8943"/>
          <cell r="Q8943" t="str">
            <v/>
          </cell>
          <cell r="R8943"/>
          <cell r="S8943" t="str">
            <v/>
          </cell>
          <cell r="T8943"/>
          <cell r="U8943"/>
          <cell r="V8943" t="str">
            <v/>
          </cell>
        </row>
        <row r="8944">
          <cell r="A8944"/>
          <cell r="B8944" t="str">
            <v/>
          </cell>
          <cell r="C8944"/>
          <cell r="D8944" t="str">
            <v/>
          </cell>
          <cell r="E8944" t="str">
            <v/>
          </cell>
          <cell r="F8944" t="str">
            <v/>
          </cell>
          <cell r="G8944" t="str">
            <v/>
          </cell>
          <cell r="H8944" t="str">
            <v/>
          </cell>
          <cell r="I8944"/>
          <cell r="J8944"/>
          <cell r="K8944"/>
          <cell r="L8944"/>
          <cell r="M8944" t="str">
            <v/>
          </cell>
          <cell r="N8944"/>
          <cell r="O8944"/>
          <cell r="P8944"/>
          <cell r="Q8944" t="str">
            <v/>
          </cell>
          <cell r="R8944"/>
          <cell r="S8944" t="str">
            <v/>
          </cell>
          <cell r="T8944"/>
          <cell r="U8944"/>
          <cell r="V8944" t="str">
            <v/>
          </cell>
        </row>
        <row r="8945">
          <cell r="A8945"/>
          <cell r="B8945" t="str">
            <v/>
          </cell>
          <cell r="C8945"/>
          <cell r="D8945" t="str">
            <v/>
          </cell>
          <cell r="E8945" t="str">
            <v/>
          </cell>
          <cell r="F8945" t="str">
            <v/>
          </cell>
          <cell r="G8945" t="str">
            <v/>
          </cell>
          <cell r="H8945" t="str">
            <v/>
          </cell>
          <cell r="I8945"/>
          <cell r="J8945"/>
          <cell r="K8945"/>
          <cell r="L8945"/>
          <cell r="M8945" t="str">
            <v/>
          </cell>
          <cell r="N8945"/>
          <cell r="O8945"/>
          <cell r="P8945"/>
          <cell r="Q8945" t="str">
            <v/>
          </cell>
          <cell r="R8945"/>
          <cell r="S8945" t="str">
            <v/>
          </cell>
          <cell r="T8945"/>
          <cell r="U8945"/>
          <cell r="V8945" t="str">
            <v/>
          </cell>
        </row>
        <row r="8946">
          <cell r="A8946"/>
          <cell r="B8946" t="str">
            <v/>
          </cell>
          <cell r="C8946"/>
          <cell r="D8946" t="str">
            <v/>
          </cell>
          <cell r="E8946" t="str">
            <v/>
          </cell>
          <cell r="F8946" t="str">
            <v/>
          </cell>
          <cell r="G8946" t="str">
            <v/>
          </cell>
          <cell r="H8946" t="str">
            <v/>
          </cell>
          <cell r="I8946"/>
          <cell r="J8946"/>
          <cell r="K8946"/>
          <cell r="L8946"/>
          <cell r="M8946" t="str">
            <v/>
          </cell>
          <cell r="N8946"/>
          <cell r="O8946"/>
          <cell r="P8946"/>
          <cell r="Q8946" t="str">
            <v/>
          </cell>
          <cell r="R8946"/>
          <cell r="S8946" t="str">
            <v/>
          </cell>
          <cell r="T8946"/>
          <cell r="U8946"/>
          <cell r="V8946" t="str">
            <v/>
          </cell>
        </row>
        <row r="8947">
          <cell r="A8947"/>
          <cell r="B8947" t="str">
            <v/>
          </cell>
          <cell r="C8947"/>
          <cell r="D8947" t="str">
            <v/>
          </cell>
          <cell r="E8947" t="str">
            <v/>
          </cell>
          <cell r="F8947" t="str">
            <v/>
          </cell>
          <cell r="G8947" t="str">
            <v/>
          </cell>
          <cell r="H8947" t="str">
            <v/>
          </cell>
          <cell r="I8947"/>
          <cell r="J8947"/>
          <cell r="K8947"/>
          <cell r="L8947"/>
          <cell r="M8947" t="str">
            <v/>
          </cell>
          <cell r="N8947"/>
          <cell r="O8947"/>
          <cell r="P8947"/>
          <cell r="Q8947" t="str">
            <v/>
          </cell>
          <cell r="R8947"/>
          <cell r="S8947" t="str">
            <v/>
          </cell>
          <cell r="T8947"/>
          <cell r="U8947"/>
          <cell r="V8947" t="str">
            <v/>
          </cell>
        </row>
        <row r="8948">
          <cell r="A8948"/>
          <cell r="B8948" t="str">
            <v/>
          </cell>
          <cell r="C8948"/>
          <cell r="D8948" t="str">
            <v/>
          </cell>
          <cell r="E8948" t="str">
            <v/>
          </cell>
          <cell r="F8948" t="str">
            <v/>
          </cell>
          <cell r="G8948" t="str">
            <v/>
          </cell>
          <cell r="H8948" t="str">
            <v/>
          </cell>
          <cell r="I8948"/>
          <cell r="J8948"/>
          <cell r="K8948"/>
          <cell r="L8948"/>
          <cell r="M8948" t="str">
            <v/>
          </cell>
          <cell r="N8948"/>
          <cell r="O8948"/>
          <cell r="P8948"/>
          <cell r="Q8948" t="str">
            <v/>
          </cell>
          <cell r="R8948"/>
          <cell r="S8948" t="str">
            <v/>
          </cell>
          <cell r="T8948"/>
          <cell r="U8948"/>
          <cell r="V8948" t="str">
            <v/>
          </cell>
        </row>
        <row r="8949">
          <cell r="A8949"/>
          <cell r="B8949" t="str">
            <v/>
          </cell>
          <cell r="C8949"/>
          <cell r="D8949" t="str">
            <v/>
          </cell>
          <cell r="E8949" t="str">
            <v/>
          </cell>
          <cell r="F8949" t="str">
            <v/>
          </cell>
          <cell r="G8949" t="str">
            <v/>
          </cell>
          <cell r="H8949" t="str">
            <v/>
          </cell>
          <cell r="I8949"/>
          <cell r="J8949"/>
          <cell r="K8949"/>
          <cell r="L8949"/>
          <cell r="M8949" t="str">
            <v/>
          </cell>
          <cell r="N8949"/>
          <cell r="O8949"/>
          <cell r="P8949"/>
          <cell r="Q8949" t="str">
            <v/>
          </cell>
          <cell r="R8949"/>
          <cell r="S8949" t="str">
            <v/>
          </cell>
          <cell r="T8949"/>
          <cell r="U8949"/>
          <cell r="V8949" t="str">
            <v/>
          </cell>
        </row>
        <row r="8950">
          <cell r="A8950"/>
          <cell r="B8950" t="str">
            <v/>
          </cell>
          <cell r="C8950"/>
          <cell r="D8950" t="str">
            <v/>
          </cell>
          <cell r="E8950" t="str">
            <v/>
          </cell>
          <cell r="F8950" t="str">
            <v/>
          </cell>
          <cell r="G8950" t="str">
            <v/>
          </cell>
          <cell r="H8950" t="str">
            <v/>
          </cell>
          <cell r="I8950"/>
          <cell r="J8950"/>
          <cell r="K8950"/>
          <cell r="L8950"/>
          <cell r="M8950" t="str">
            <v/>
          </cell>
          <cell r="N8950"/>
          <cell r="O8950"/>
          <cell r="P8950"/>
          <cell r="Q8950" t="str">
            <v/>
          </cell>
          <cell r="R8950"/>
          <cell r="S8950" t="str">
            <v/>
          </cell>
          <cell r="T8950"/>
          <cell r="U8950"/>
          <cell r="V8950" t="str">
            <v/>
          </cell>
        </row>
        <row r="8951">
          <cell r="A8951"/>
          <cell r="B8951" t="str">
            <v/>
          </cell>
          <cell r="C8951"/>
          <cell r="D8951" t="str">
            <v/>
          </cell>
          <cell r="E8951" t="str">
            <v/>
          </cell>
          <cell r="F8951" t="str">
            <v/>
          </cell>
          <cell r="G8951" t="str">
            <v/>
          </cell>
          <cell r="H8951" t="str">
            <v/>
          </cell>
          <cell r="I8951"/>
          <cell r="J8951"/>
          <cell r="K8951"/>
          <cell r="L8951"/>
          <cell r="M8951" t="str">
            <v/>
          </cell>
          <cell r="N8951"/>
          <cell r="O8951"/>
          <cell r="P8951"/>
          <cell r="Q8951" t="str">
            <v/>
          </cell>
          <cell r="R8951"/>
          <cell r="S8951" t="str">
            <v/>
          </cell>
          <cell r="T8951"/>
          <cell r="U8951"/>
          <cell r="V8951" t="str">
            <v/>
          </cell>
        </row>
        <row r="8952">
          <cell r="A8952"/>
          <cell r="B8952" t="str">
            <v/>
          </cell>
          <cell r="C8952"/>
          <cell r="D8952" t="str">
            <v/>
          </cell>
          <cell r="E8952" t="str">
            <v/>
          </cell>
          <cell r="F8952" t="str">
            <v/>
          </cell>
          <cell r="G8952" t="str">
            <v/>
          </cell>
          <cell r="H8952" t="str">
            <v/>
          </cell>
          <cell r="I8952"/>
          <cell r="J8952"/>
          <cell r="K8952"/>
          <cell r="L8952"/>
          <cell r="M8952" t="str">
            <v/>
          </cell>
          <cell r="N8952"/>
          <cell r="O8952"/>
          <cell r="P8952"/>
          <cell r="Q8952" t="str">
            <v/>
          </cell>
          <cell r="R8952"/>
          <cell r="S8952" t="str">
            <v/>
          </cell>
          <cell r="T8952"/>
          <cell r="U8952"/>
          <cell r="V8952" t="str">
            <v/>
          </cell>
        </row>
        <row r="8953">
          <cell r="A8953"/>
          <cell r="B8953" t="str">
            <v/>
          </cell>
          <cell r="C8953"/>
          <cell r="D8953" t="str">
            <v/>
          </cell>
          <cell r="E8953" t="str">
            <v/>
          </cell>
          <cell r="F8953" t="str">
            <v/>
          </cell>
          <cell r="G8953" t="str">
            <v/>
          </cell>
          <cell r="H8953" t="str">
            <v/>
          </cell>
          <cell r="I8953"/>
          <cell r="J8953"/>
          <cell r="K8953"/>
          <cell r="L8953"/>
          <cell r="M8953" t="str">
            <v/>
          </cell>
          <cell r="N8953"/>
          <cell r="O8953"/>
          <cell r="P8953"/>
          <cell r="Q8953" t="str">
            <v/>
          </cell>
          <cell r="R8953"/>
          <cell r="S8953" t="str">
            <v/>
          </cell>
          <cell r="T8953"/>
          <cell r="U8953"/>
          <cell r="V8953" t="str">
            <v/>
          </cell>
        </row>
        <row r="8954">
          <cell r="A8954"/>
          <cell r="B8954" t="str">
            <v/>
          </cell>
          <cell r="C8954"/>
          <cell r="D8954" t="str">
            <v/>
          </cell>
          <cell r="E8954" t="str">
            <v/>
          </cell>
          <cell r="F8954" t="str">
            <v/>
          </cell>
          <cell r="G8954" t="str">
            <v/>
          </cell>
          <cell r="H8954" t="str">
            <v/>
          </cell>
          <cell r="I8954"/>
          <cell r="J8954"/>
          <cell r="K8954"/>
          <cell r="L8954"/>
          <cell r="M8954" t="str">
            <v/>
          </cell>
          <cell r="N8954"/>
          <cell r="O8954"/>
          <cell r="P8954"/>
          <cell r="Q8954" t="str">
            <v/>
          </cell>
          <cell r="R8954"/>
          <cell r="S8954" t="str">
            <v/>
          </cell>
          <cell r="T8954"/>
          <cell r="U8954"/>
          <cell r="V8954" t="str">
            <v/>
          </cell>
        </row>
        <row r="8955">
          <cell r="A8955"/>
          <cell r="B8955" t="str">
            <v/>
          </cell>
          <cell r="C8955"/>
          <cell r="D8955" t="str">
            <v/>
          </cell>
          <cell r="E8955" t="str">
            <v/>
          </cell>
          <cell r="F8955" t="str">
            <v/>
          </cell>
          <cell r="G8955" t="str">
            <v/>
          </cell>
          <cell r="H8955" t="str">
            <v/>
          </cell>
          <cell r="I8955"/>
          <cell r="J8955"/>
          <cell r="K8955"/>
          <cell r="L8955"/>
          <cell r="M8955" t="str">
            <v/>
          </cell>
          <cell r="N8955"/>
          <cell r="O8955"/>
          <cell r="P8955"/>
          <cell r="Q8955" t="str">
            <v/>
          </cell>
          <cell r="R8955"/>
          <cell r="S8955" t="str">
            <v/>
          </cell>
          <cell r="T8955"/>
          <cell r="U8955"/>
          <cell r="V8955" t="str">
            <v/>
          </cell>
        </row>
        <row r="8956">
          <cell r="A8956"/>
          <cell r="B8956" t="str">
            <v/>
          </cell>
          <cell r="C8956"/>
          <cell r="D8956" t="str">
            <v/>
          </cell>
          <cell r="E8956" t="str">
            <v/>
          </cell>
          <cell r="F8956" t="str">
            <v/>
          </cell>
          <cell r="G8956" t="str">
            <v/>
          </cell>
          <cell r="H8956" t="str">
            <v/>
          </cell>
          <cell r="I8956"/>
          <cell r="J8956"/>
          <cell r="K8956"/>
          <cell r="L8956"/>
          <cell r="M8956" t="str">
            <v/>
          </cell>
          <cell r="N8956"/>
          <cell r="O8956"/>
          <cell r="P8956"/>
          <cell r="Q8956" t="str">
            <v/>
          </cell>
          <cell r="R8956"/>
          <cell r="S8956" t="str">
            <v/>
          </cell>
          <cell r="T8956"/>
          <cell r="U8956"/>
          <cell r="V8956" t="str">
            <v/>
          </cell>
        </row>
        <row r="8957">
          <cell r="A8957"/>
          <cell r="B8957" t="str">
            <v/>
          </cell>
          <cell r="C8957"/>
          <cell r="D8957" t="str">
            <v/>
          </cell>
          <cell r="E8957" t="str">
            <v/>
          </cell>
          <cell r="F8957" t="str">
            <v/>
          </cell>
          <cell r="G8957" t="str">
            <v/>
          </cell>
          <cell r="H8957" t="str">
            <v/>
          </cell>
          <cell r="I8957"/>
          <cell r="J8957"/>
          <cell r="K8957"/>
          <cell r="L8957"/>
          <cell r="M8957" t="str">
            <v/>
          </cell>
          <cell r="N8957"/>
          <cell r="O8957"/>
          <cell r="P8957"/>
          <cell r="Q8957" t="str">
            <v/>
          </cell>
          <cell r="R8957"/>
          <cell r="S8957" t="str">
            <v/>
          </cell>
          <cell r="T8957"/>
          <cell r="U8957"/>
          <cell r="V8957" t="str">
            <v/>
          </cell>
        </row>
        <row r="8958">
          <cell r="A8958"/>
          <cell r="B8958" t="str">
            <v/>
          </cell>
          <cell r="C8958"/>
          <cell r="D8958" t="str">
            <v/>
          </cell>
          <cell r="E8958" t="str">
            <v/>
          </cell>
          <cell r="F8958" t="str">
            <v/>
          </cell>
          <cell r="G8958" t="str">
            <v/>
          </cell>
          <cell r="H8958" t="str">
            <v/>
          </cell>
          <cell r="I8958"/>
          <cell r="J8958"/>
          <cell r="K8958"/>
          <cell r="L8958"/>
          <cell r="M8958" t="str">
            <v/>
          </cell>
          <cell r="N8958"/>
          <cell r="O8958"/>
          <cell r="P8958"/>
          <cell r="Q8958" t="str">
            <v/>
          </cell>
          <cell r="R8958"/>
          <cell r="S8958" t="str">
            <v/>
          </cell>
          <cell r="T8958"/>
          <cell r="U8958"/>
          <cell r="V8958" t="str">
            <v/>
          </cell>
        </row>
        <row r="8959">
          <cell r="A8959"/>
          <cell r="B8959" t="str">
            <v/>
          </cell>
          <cell r="C8959"/>
          <cell r="D8959" t="str">
            <v/>
          </cell>
          <cell r="E8959" t="str">
            <v/>
          </cell>
          <cell r="F8959" t="str">
            <v/>
          </cell>
          <cell r="G8959" t="str">
            <v/>
          </cell>
          <cell r="H8959" t="str">
            <v/>
          </cell>
          <cell r="I8959"/>
          <cell r="J8959"/>
          <cell r="K8959"/>
          <cell r="L8959"/>
          <cell r="M8959" t="str">
            <v/>
          </cell>
          <cell r="N8959"/>
          <cell r="O8959"/>
          <cell r="P8959"/>
          <cell r="Q8959" t="str">
            <v/>
          </cell>
          <cell r="R8959"/>
          <cell r="S8959" t="str">
            <v/>
          </cell>
          <cell r="T8959"/>
          <cell r="U8959"/>
          <cell r="V8959" t="str">
            <v/>
          </cell>
        </row>
        <row r="8960">
          <cell r="A8960"/>
          <cell r="B8960" t="str">
            <v/>
          </cell>
          <cell r="C8960"/>
          <cell r="D8960" t="str">
            <v/>
          </cell>
          <cell r="E8960" t="str">
            <v/>
          </cell>
          <cell r="F8960" t="str">
            <v/>
          </cell>
          <cell r="G8960" t="str">
            <v/>
          </cell>
          <cell r="H8960" t="str">
            <v/>
          </cell>
          <cell r="I8960"/>
          <cell r="J8960"/>
          <cell r="K8960"/>
          <cell r="L8960"/>
          <cell r="M8960" t="str">
            <v/>
          </cell>
          <cell r="N8960"/>
          <cell r="O8960"/>
          <cell r="P8960"/>
          <cell r="Q8960" t="str">
            <v/>
          </cell>
          <cell r="R8960"/>
          <cell r="S8960" t="str">
            <v/>
          </cell>
          <cell r="T8960"/>
          <cell r="U8960"/>
          <cell r="V8960" t="str">
            <v/>
          </cell>
        </row>
        <row r="8961">
          <cell r="A8961"/>
          <cell r="B8961" t="str">
            <v/>
          </cell>
          <cell r="C8961"/>
          <cell r="D8961" t="str">
            <v/>
          </cell>
          <cell r="E8961" t="str">
            <v/>
          </cell>
          <cell r="F8961" t="str">
            <v/>
          </cell>
          <cell r="G8961" t="str">
            <v/>
          </cell>
          <cell r="H8961" t="str">
            <v/>
          </cell>
          <cell r="I8961"/>
          <cell r="J8961"/>
          <cell r="K8961"/>
          <cell r="L8961"/>
          <cell r="M8961" t="str">
            <v/>
          </cell>
          <cell r="N8961"/>
          <cell r="O8961"/>
          <cell r="P8961"/>
          <cell r="Q8961" t="str">
            <v/>
          </cell>
          <cell r="R8961"/>
          <cell r="S8961" t="str">
            <v/>
          </cell>
          <cell r="T8961"/>
          <cell r="U8961"/>
          <cell r="V8961" t="str">
            <v/>
          </cell>
        </row>
        <row r="8962">
          <cell r="A8962"/>
          <cell r="B8962" t="str">
            <v/>
          </cell>
          <cell r="C8962"/>
          <cell r="D8962" t="str">
            <v/>
          </cell>
          <cell r="E8962" t="str">
            <v/>
          </cell>
          <cell r="F8962" t="str">
            <v/>
          </cell>
          <cell r="G8962" t="str">
            <v/>
          </cell>
          <cell r="H8962" t="str">
            <v/>
          </cell>
          <cell r="I8962"/>
          <cell r="J8962"/>
          <cell r="K8962"/>
          <cell r="L8962"/>
          <cell r="M8962" t="str">
            <v/>
          </cell>
          <cell r="N8962"/>
          <cell r="O8962"/>
          <cell r="P8962"/>
          <cell r="Q8962" t="str">
            <v/>
          </cell>
          <cell r="R8962"/>
          <cell r="S8962" t="str">
            <v/>
          </cell>
          <cell r="T8962"/>
          <cell r="U8962"/>
          <cell r="V8962" t="str">
            <v/>
          </cell>
        </row>
        <row r="8963">
          <cell r="A8963"/>
          <cell r="B8963" t="str">
            <v/>
          </cell>
          <cell r="C8963"/>
          <cell r="D8963" t="str">
            <v/>
          </cell>
          <cell r="E8963" t="str">
            <v/>
          </cell>
          <cell r="F8963" t="str">
            <v/>
          </cell>
          <cell r="G8963" t="str">
            <v/>
          </cell>
          <cell r="H8963" t="str">
            <v/>
          </cell>
          <cell r="I8963"/>
          <cell r="J8963"/>
          <cell r="K8963"/>
          <cell r="L8963"/>
          <cell r="M8963" t="str">
            <v/>
          </cell>
          <cell r="N8963"/>
          <cell r="O8963"/>
          <cell r="P8963"/>
          <cell r="Q8963" t="str">
            <v/>
          </cell>
          <cell r="R8963"/>
          <cell r="S8963" t="str">
            <v/>
          </cell>
          <cell r="T8963"/>
          <cell r="U8963"/>
          <cell r="V8963" t="str">
            <v/>
          </cell>
        </row>
        <row r="8964">
          <cell r="A8964"/>
          <cell r="B8964" t="str">
            <v/>
          </cell>
          <cell r="C8964"/>
          <cell r="D8964" t="str">
            <v/>
          </cell>
          <cell r="E8964" t="str">
            <v/>
          </cell>
          <cell r="F8964" t="str">
            <v/>
          </cell>
          <cell r="G8964" t="str">
            <v/>
          </cell>
          <cell r="H8964" t="str">
            <v/>
          </cell>
          <cell r="I8964"/>
          <cell r="J8964"/>
          <cell r="K8964"/>
          <cell r="L8964"/>
          <cell r="M8964" t="str">
            <v/>
          </cell>
          <cell r="N8964"/>
          <cell r="O8964"/>
          <cell r="P8964"/>
          <cell r="Q8964" t="str">
            <v/>
          </cell>
          <cell r="R8964"/>
          <cell r="S8964" t="str">
            <v/>
          </cell>
          <cell r="T8964"/>
          <cell r="U8964"/>
          <cell r="V8964" t="str">
            <v/>
          </cell>
        </row>
        <row r="8965">
          <cell r="A8965"/>
          <cell r="B8965" t="str">
            <v/>
          </cell>
          <cell r="C8965"/>
          <cell r="D8965" t="str">
            <v/>
          </cell>
          <cell r="E8965" t="str">
            <v/>
          </cell>
          <cell r="F8965" t="str">
            <v/>
          </cell>
          <cell r="G8965" t="str">
            <v/>
          </cell>
          <cell r="H8965" t="str">
            <v/>
          </cell>
          <cell r="I8965"/>
          <cell r="J8965"/>
          <cell r="K8965"/>
          <cell r="L8965"/>
          <cell r="M8965" t="str">
            <v/>
          </cell>
          <cell r="N8965"/>
          <cell r="O8965"/>
          <cell r="P8965"/>
          <cell r="Q8965" t="str">
            <v/>
          </cell>
          <cell r="R8965"/>
          <cell r="S8965" t="str">
            <v/>
          </cell>
          <cell r="T8965"/>
          <cell r="U8965"/>
          <cell r="V8965" t="str">
            <v/>
          </cell>
        </row>
        <row r="8966">
          <cell r="A8966"/>
          <cell r="B8966" t="str">
            <v/>
          </cell>
          <cell r="C8966"/>
          <cell r="D8966" t="str">
            <v/>
          </cell>
          <cell r="E8966" t="str">
            <v/>
          </cell>
          <cell r="F8966" t="str">
            <v/>
          </cell>
          <cell r="G8966" t="str">
            <v/>
          </cell>
          <cell r="H8966" t="str">
            <v/>
          </cell>
          <cell r="I8966"/>
          <cell r="J8966"/>
          <cell r="K8966"/>
          <cell r="L8966"/>
          <cell r="M8966" t="str">
            <v/>
          </cell>
          <cell r="N8966"/>
          <cell r="O8966"/>
          <cell r="P8966"/>
          <cell r="Q8966" t="str">
            <v/>
          </cell>
          <cell r="R8966"/>
          <cell r="S8966" t="str">
            <v/>
          </cell>
          <cell r="T8966"/>
          <cell r="U8966"/>
          <cell r="V8966" t="str">
            <v/>
          </cell>
        </row>
        <row r="8967">
          <cell r="A8967"/>
          <cell r="B8967" t="str">
            <v/>
          </cell>
          <cell r="C8967"/>
          <cell r="D8967" t="str">
            <v/>
          </cell>
          <cell r="E8967" t="str">
            <v/>
          </cell>
          <cell r="F8967" t="str">
            <v/>
          </cell>
          <cell r="G8967" t="str">
            <v/>
          </cell>
          <cell r="H8967" t="str">
            <v/>
          </cell>
          <cell r="I8967"/>
          <cell r="J8967"/>
          <cell r="K8967"/>
          <cell r="L8967"/>
          <cell r="M8967" t="str">
            <v/>
          </cell>
          <cell r="N8967"/>
          <cell r="O8967"/>
          <cell r="P8967"/>
          <cell r="Q8967" t="str">
            <v/>
          </cell>
          <cell r="R8967"/>
          <cell r="S8967" t="str">
            <v/>
          </cell>
          <cell r="T8967"/>
          <cell r="U8967"/>
          <cell r="V8967" t="str">
            <v/>
          </cell>
        </row>
        <row r="8968">
          <cell r="A8968"/>
          <cell r="B8968" t="str">
            <v/>
          </cell>
          <cell r="C8968"/>
          <cell r="D8968" t="str">
            <v/>
          </cell>
          <cell r="E8968" t="str">
            <v/>
          </cell>
          <cell r="F8968" t="str">
            <v/>
          </cell>
          <cell r="G8968" t="str">
            <v/>
          </cell>
          <cell r="H8968" t="str">
            <v/>
          </cell>
          <cell r="I8968"/>
          <cell r="J8968"/>
          <cell r="K8968"/>
          <cell r="L8968"/>
          <cell r="M8968" t="str">
            <v/>
          </cell>
          <cell r="N8968"/>
          <cell r="O8968"/>
          <cell r="P8968"/>
          <cell r="Q8968" t="str">
            <v/>
          </cell>
          <cell r="R8968"/>
          <cell r="S8968" t="str">
            <v/>
          </cell>
          <cell r="T8968"/>
          <cell r="U8968"/>
          <cell r="V8968" t="str">
            <v/>
          </cell>
        </row>
        <row r="8969">
          <cell r="A8969"/>
          <cell r="B8969" t="str">
            <v/>
          </cell>
          <cell r="C8969"/>
          <cell r="D8969" t="str">
            <v/>
          </cell>
          <cell r="E8969" t="str">
            <v/>
          </cell>
          <cell r="F8969" t="str">
            <v/>
          </cell>
          <cell r="G8969" t="str">
            <v/>
          </cell>
          <cell r="H8969" t="str">
            <v/>
          </cell>
          <cell r="I8969"/>
          <cell r="J8969"/>
          <cell r="K8969"/>
          <cell r="L8969"/>
          <cell r="M8969" t="str">
            <v/>
          </cell>
          <cell r="N8969"/>
          <cell r="O8969"/>
          <cell r="P8969"/>
          <cell r="Q8969" t="str">
            <v/>
          </cell>
          <cell r="R8969"/>
          <cell r="S8969" t="str">
            <v/>
          </cell>
          <cell r="T8969"/>
          <cell r="U8969"/>
          <cell r="V8969" t="str">
            <v/>
          </cell>
        </row>
        <row r="8970">
          <cell r="A8970"/>
          <cell r="B8970" t="str">
            <v/>
          </cell>
          <cell r="C8970"/>
          <cell r="D8970" t="str">
            <v/>
          </cell>
          <cell r="E8970" t="str">
            <v/>
          </cell>
          <cell r="F8970" t="str">
            <v/>
          </cell>
          <cell r="G8970" t="str">
            <v/>
          </cell>
          <cell r="H8970" t="str">
            <v/>
          </cell>
          <cell r="I8970"/>
          <cell r="J8970"/>
          <cell r="K8970"/>
          <cell r="L8970"/>
          <cell r="M8970" t="str">
            <v/>
          </cell>
          <cell r="N8970"/>
          <cell r="O8970"/>
          <cell r="P8970"/>
          <cell r="Q8970" t="str">
            <v/>
          </cell>
          <cell r="R8970"/>
          <cell r="S8970" t="str">
            <v/>
          </cell>
          <cell r="T8970"/>
          <cell r="U8970"/>
          <cell r="V8970" t="str">
            <v/>
          </cell>
        </row>
        <row r="8971">
          <cell r="A8971"/>
          <cell r="B8971" t="str">
            <v/>
          </cell>
          <cell r="C8971"/>
          <cell r="D8971" t="str">
            <v/>
          </cell>
          <cell r="E8971" t="str">
            <v/>
          </cell>
          <cell r="F8971" t="str">
            <v/>
          </cell>
          <cell r="G8971" t="str">
            <v/>
          </cell>
          <cell r="H8971" t="str">
            <v/>
          </cell>
          <cell r="I8971"/>
          <cell r="J8971"/>
          <cell r="K8971"/>
          <cell r="L8971"/>
          <cell r="M8971" t="str">
            <v/>
          </cell>
          <cell r="N8971"/>
          <cell r="O8971"/>
          <cell r="P8971"/>
          <cell r="Q8971" t="str">
            <v/>
          </cell>
          <cell r="R8971"/>
          <cell r="S8971" t="str">
            <v/>
          </cell>
          <cell r="T8971"/>
          <cell r="U8971"/>
          <cell r="V8971" t="str">
            <v/>
          </cell>
        </row>
        <row r="8972">
          <cell r="A8972"/>
          <cell r="B8972" t="str">
            <v/>
          </cell>
          <cell r="C8972"/>
          <cell r="D8972" t="str">
            <v/>
          </cell>
          <cell r="E8972" t="str">
            <v/>
          </cell>
          <cell r="F8972" t="str">
            <v/>
          </cell>
          <cell r="G8972" t="str">
            <v/>
          </cell>
          <cell r="H8972" t="str">
            <v/>
          </cell>
          <cell r="I8972"/>
          <cell r="J8972"/>
          <cell r="K8972"/>
          <cell r="L8972"/>
          <cell r="M8972" t="str">
            <v/>
          </cell>
          <cell r="N8972"/>
          <cell r="O8972"/>
          <cell r="P8972"/>
          <cell r="Q8972" t="str">
            <v/>
          </cell>
          <cell r="R8972"/>
          <cell r="S8972" t="str">
            <v/>
          </cell>
          <cell r="T8972"/>
          <cell r="U8972"/>
          <cell r="V8972" t="str">
            <v/>
          </cell>
        </row>
        <row r="8973">
          <cell r="A8973"/>
          <cell r="B8973" t="str">
            <v/>
          </cell>
          <cell r="C8973"/>
          <cell r="D8973" t="str">
            <v/>
          </cell>
          <cell r="E8973" t="str">
            <v/>
          </cell>
          <cell r="F8973" t="str">
            <v/>
          </cell>
          <cell r="G8973" t="str">
            <v/>
          </cell>
          <cell r="H8973" t="str">
            <v/>
          </cell>
          <cell r="I8973"/>
          <cell r="J8973"/>
          <cell r="K8973"/>
          <cell r="L8973"/>
          <cell r="M8973" t="str">
            <v/>
          </cell>
          <cell r="N8973"/>
          <cell r="O8973"/>
          <cell r="P8973"/>
          <cell r="Q8973" t="str">
            <v/>
          </cell>
          <cell r="R8973"/>
          <cell r="S8973" t="str">
            <v/>
          </cell>
          <cell r="T8973"/>
          <cell r="U8973"/>
          <cell r="V8973" t="str">
            <v/>
          </cell>
        </row>
        <row r="8974">
          <cell r="A8974"/>
          <cell r="B8974" t="str">
            <v/>
          </cell>
          <cell r="C8974"/>
          <cell r="D8974" t="str">
            <v/>
          </cell>
          <cell r="E8974" t="str">
            <v/>
          </cell>
          <cell r="F8974" t="str">
            <v/>
          </cell>
          <cell r="G8974" t="str">
            <v/>
          </cell>
          <cell r="H8974" t="str">
            <v/>
          </cell>
          <cell r="I8974"/>
          <cell r="J8974"/>
          <cell r="K8974"/>
          <cell r="L8974"/>
          <cell r="M8974" t="str">
            <v/>
          </cell>
          <cell r="N8974"/>
          <cell r="O8974"/>
          <cell r="P8974"/>
          <cell r="Q8974" t="str">
            <v/>
          </cell>
          <cell r="R8974"/>
          <cell r="S8974" t="str">
            <v/>
          </cell>
          <cell r="T8974"/>
          <cell r="U8974"/>
          <cell r="V8974" t="str">
            <v/>
          </cell>
        </row>
        <row r="8975">
          <cell r="A8975"/>
          <cell r="B8975" t="str">
            <v/>
          </cell>
          <cell r="C8975"/>
          <cell r="D8975" t="str">
            <v/>
          </cell>
          <cell r="E8975" t="str">
            <v/>
          </cell>
          <cell r="F8975" t="str">
            <v/>
          </cell>
          <cell r="G8975" t="str">
            <v/>
          </cell>
          <cell r="H8975" t="str">
            <v/>
          </cell>
          <cell r="I8975"/>
          <cell r="J8975"/>
          <cell r="K8975"/>
          <cell r="L8975"/>
          <cell r="M8975" t="str">
            <v/>
          </cell>
          <cell r="N8975"/>
          <cell r="O8975"/>
          <cell r="P8975"/>
          <cell r="Q8975" t="str">
            <v/>
          </cell>
          <cell r="R8975"/>
          <cell r="S8975" t="str">
            <v/>
          </cell>
          <cell r="T8975"/>
          <cell r="U8975"/>
          <cell r="V8975" t="str">
            <v/>
          </cell>
        </row>
        <row r="8976">
          <cell r="A8976"/>
          <cell r="B8976" t="str">
            <v/>
          </cell>
          <cell r="C8976"/>
          <cell r="D8976" t="str">
            <v/>
          </cell>
          <cell r="E8976" t="str">
            <v/>
          </cell>
          <cell r="F8976" t="str">
            <v/>
          </cell>
          <cell r="G8976" t="str">
            <v/>
          </cell>
          <cell r="H8976" t="str">
            <v/>
          </cell>
          <cell r="I8976"/>
          <cell r="J8976"/>
          <cell r="K8976"/>
          <cell r="L8976"/>
          <cell r="M8976" t="str">
            <v/>
          </cell>
          <cell r="N8976"/>
          <cell r="O8976"/>
          <cell r="P8976"/>
          <cell r="Q8976" t="str">
            <v/>
          </cell>
          <cell r="R8976"/>
          <cell r="S8976" t="str">
            <v/>
          </cell>
          <cell r="T8976"/>
          <cell r="U8976"/>
          <cell r="V8976" t="str">
            <v/>
          </cell>
        </row>
        <row r="8977">
          <cell r="A8977"/>
          <cell r="B8977" t="str">
            <v/>
          </cell>
          <cell r="C8977"/>
          <cell r="D8977" t="str">
            <v/>
          </cell>
          <cell r="E8977" t="str">
            <v/>
          </cell>
          <cell r="F8977" t="str">
            <v/>
          </cell>
          <cell r="G8977" t="str">
            <v/>
          </cell>
          <cell r="H8977" t="str">
            <v/>
          </cell>
          <cell r="I8977"/>
          <cell r="J8977"/>
          <cell r="K8977"/>
          <cell r="L8977"/>
          <cell r="M8977" t="str">
            <v/>
          </cell>
          <cell r="N8977"/>
          <cell r="O8977"/>
          <cell r="P8977"/>
          <cell r="Q8977" t="str">
            <v/>
          </cell>
          <cell r="R8977"/>
          <cell r="S8977" t="str">
            <v/>
          </cell>
          <cell r="T8977"/>
          <cell r="U8977"/>
          <cell r="V8977" t="str">
            <v/>
          </cell>
        </row>
        <row r="8978">
          <cell r="A8978"/>
          <cell r="B8978" t="str">
            <v/>
          </cell>
          <cell r="C8978"/>
          <cell r="D8978" t="str">
            <v/>
          </cell>
          <cell r="E8978" t="str">
            <v/>
          </cell>
          <cell r="F8978" t="str">
            <v/>
          </cell>
          <cell r="G8978" t="str">
            <v/>
          </cell>
          <cell r="H8978" t="str">
            <v/>
          </cell>
          <cell r="I8978"/>
          <cell r="J8978"/>
          <cell r="K8978"/>
          <cell r="L8978"/>
          <cell r="M8978" t="str">
            <v/>
          </cell>
          <cell r="N8978"/>
          <cell r="O8978"/>
          <cell r="P8978"/>
          <cell r="Q8978" t="str">
            <v/>
          </cell>
          <cell r="R8978"/>
          <cell r="S8978" t="str">
            <v/>
          </cell>
          <cell r="T8978"/>
          <cell r="U8978"/>
          <cell r="V8978" t="str">
            <v/>
          </cell>
        </row>
        <row r="8979">
          <cell r="A8979"/>
          <cell r="B8979" t="str">
            <v/>
          </cell>
          <cell r="C8979"/>
          <cell r="D8979" t="str">
            <v/>
          </cell>
          <cell r="E8979" t="str">
            <v/>
          </cell>
          <cell r="F8979" t="str">
            <v/>
          </cell>
          <cell r="G8979" t="str">
            <v/>
          </cell>
          <cell r="H8979" t="str">
            <v/>
          </cell>
          <cell r="I8979"/>
          <cell r="J8979"/>
          <cell r="K8979"/>
          <cell r="L8979"/>
          <cell r="M8979" t="str">
            <v/>
          </cell>
          <cell r="N8979"/>
          <cell r="O8979"/>
          <cell r="P8979"/>
          <cell r="Q8979" t="str">
            <v/>
          </cell>
          <cell r="R8979"/>
          <cell r="S8979" t="str">
            <v/>
          </cell>
          <cell r="T8979"/>
          <cell r="U8979"/>
          <cell r="V8979" t="str">
            <v/>
          </cell>
        </row>
        <row r="8980">
          <cell r="A8980"/>
          <cell r="B8980" t="str">
            <v/>
          </cell>
          <cell r="C8980"/>
          <cell r="D8980" t="str">
            <v/>
          </cell>
          <cell r="E8980" t="str">
            <v/>
          </cell>
          <cell r="F8980" t="str">
            <v/>
          </cell>
          <cell r="G8980" t="str">
            <v/>
          </cell>
          <cell r="H8980" t="str">
            <v/>
          </cell>
          <cell r="I8980"/>
          <cell r="J8980"/>
          <cell r="K8980"/>
          <cell r="L8980"/>
          <cell r="M8980" t="str">
            <v/>
          </cell>
          <cell r="N8980"/>
          <cell r="O8980"/>
          <cell r="P8980"/>
          <cell r="Q8980" t="str">
            <v/>
          </cell>
          <cell r="R8980"/>
          <cell r="S8980" t="str">
            <v/>
          </cell>
          <cell r="T8980"/>
          <cell r="U8980"/>
          <cell r="V8980" t="str">
            <v/>
          </cell>
        </row>
        <row r="8981">
          <cell r="A8981"/>
          <cell r="B8981" t="str">
            <v/>
          </cell>
          <cell r="C8981"/>
          <cell r="D8981" t="str">
            <v/>
          </cell>
          <cell r="E8981" t="str">
            <v/>
          </cell>
          <cell r="F8981" t="str">
            <v/>
          </cell>
          <cell r="G8981" t="str">
            <v/>
          </cell>
          <cell r="H8981" t="str">
            <v/>
          </cell>
          <cell r="I8981"/>
          <cell r="J8981"/>
          <cell r="K8981"/>
          <cell r="L8981"/>
          <cell r="M8981" t="str">
            <v/>
          </cell>
          <cell r="N8981"/>
          <cell r="O8981"/>
          <cell r="P8981"/>
          <cell r="Q8981" t="str">
            <v/>
          </cell>
          <cell r="R8981"/>
          <cell r="S8981" t="str">
            <v/>
          </cell>
          <cell r="T8981"/>
          <cell r="U8981"/>
          <cell r="V8981" t="str">
            <v/>
          </cell>
        </row>
        <row r="8982">
          <cell r="A8982"/>
          <cell r="B8982" t="str">
            <v/>
          </cell>
          <cell r="C8982"/>
          <cell r="D8982" t="str">
            <v/>
          </cell>
          <cell r="E8982" t="str">
            <v/>
          </cell>
          <cell r="F8982" t="str">
            <v/>
          </cell>
          <cell r="G8982" t="str">
            <v/>
          </cell>
          <cell r="H8982" t="str">
            <v/>
          </cell>
          <cell r="I8982"/>
          <cell r="J8982"/>
          <cell r="K8982"/>
          <cell r="L8982"/>
          <cell r="M8982" t="str">
            <v/>
          </cell>
          <cell r="N8982"/>
          <cell r="O8982"/>
          <cell r="P8982"/>
          <cell r="Q8982" t="str">
            <v/>
          </cell>
          <cell r="R8982"/>
          <cell r="S8982" t="str">
            <v/>
          </cell>
          <cell r="T8982"/>
          <cell r="U8982"/>
          <cell r="V8982" t="str">
            <v/>
          </cell>
        </row>
        <row r="8983">
          <cell r="A8983"/>
          <cell r="B8983" t="str">
            <v/>
          </cell>
          <cell r="C8983"/>
          <cell r="D8983"/>
          <cell r="E8983"/>
          <cell r="F8983"/>
          <cell r="G8983"/>
          <cell r="H8983"/>
          <cell r="I8983"/>
          <cell r="J8983"/>
          <cell r="K8983"/>
          <cell r="L8983"/>
          <cell r="M8983" t="str">
            <v/>
          </cell>
          <cell r="N8983"/>
          <cell r="O8983"/>
          <cell r="P8983"/>
          <cell r="Q8983" t="str">
            <v/>
          </cell>
          <cell r="R8983"/>
          <cell r="S8983" t="str">
            <v/>
          </cell>
          <cell r="T8983"/>
          <cell r="U8983"/>
          <cell r="V8983" t="str">
            <v/>
          </cell>
        </row>
        <row r="8984">
          <cell r="A8984"/>
          <cell r="B8984" t="str">
            <v/>
          </cell>
          <cell r="C8984"/>
          <cell r="D8984"/>
          <cell r="E8984"/>
          <cell r="F8984"/>
          <cell r="G8984"/>
          <cell r="H8984"/>
          <cell r="I8984"/>
          <cell r="J8984"/>
          <cell r="K8984"/>
          <cell r="L8984"/>
          <cell r="M8984" t="str">
            <v/>
          </cell>
          <cell r="N8984"/>
          <cell r="O8984"/>
          <cell r="P8984"/>
          <cell r="Q8984" t="str">
            <v/>
          </cell>
          <cell r="R8984"/>
          <cell r="S8984" t="str">
            <v/>
          </cell>
          <cell r="T8984"/>
          <cell r="U8984"/>
          <cell r="V8984" t="str">
            <v/>
          </cell>
        </row>
        <row r="8985">
          <cell r="A8985"/>
          <cell r="B8985" t="str">
            <v/>
          </cell>
          <cell r="C8985"/>
          <cell r="D8985"/>
          <cell r="E8985"/>
          <cell r="F8985"/>
          <cell r="G8985"/>
          <cell r="H8985"/>
          <cell r="I8985"/>
          <cell r="J8985"/>
          <cell r="K8985"/>
          <cell r="L8985"/>
          <cell r="M8985" t="str">
            <v/>
          </cell>
          <cell r="N8985"/>
          <cell r="O8985"/>
          <cell r="P8985"/>
          <cell r="Q8985" t="str">
            <v/>
          </cell>
          <cell r="R8985"/>
          <cell r="S8985" t="str">
            <v/>
          </cell>
          <cell r="T8985"/>
          <cell r="U8985"/>
          <cell r="V8985" t="str">
            <v/>
          </cell>
        </row>
        <row r="8986">
          <cell r="A8986"/>
          <cell r="B8986" t="str">
            <v/>
          </cell>
          <cell r="C8986"/>
          <cell r="D8986"/>
          <cell r="E8986"/>
          <cell r="F8986"/>
          <cell r="G8986"/>
          <cell r="H8986"/>
          <cell r="I8986"/>
          <cell r="J8986"/>
          <cell r="K8986"/>
          <cell r="L8986"/>
          <cell r="M8986" t="str">
            <v/>
          </cell>
          <cell r="N8986"/>
          <cell r="O8986"/>
          <cell r="P8986"/>
          <cell r="Q8986" t="str">
            <v/>
          </cell>
          <cell r="R8986"/>
          <cell r="S8986" t="str">
            <v/>
          </cell>
          <cell r="T8986"/>
          <cell r="U8986"/>
          <cell r="V8986" t="str">
            <v/>
          </cell>
        </row>
        <row r="8987">
          <cell r="A8987"/>
          <cell r="B8987" t="str">
            <v/>
          </cell>
          <cell r="C8987"/>
          <cell r="D8987"/>
          <cell r="E8987"/>
          <cell r="F8987"/>
          <cell r="G8987"/>
          <cell r="H8987"/>
          <cell r="I8987"/>
          <cell r="J8987"/>
          <cell r="K8987"/>
          <cell r="L8987"/>
          <cell r="M8987" t="str">
            <v/>
          </cell>
          <cell r="N8987"/>
          <cell r="O8987"/>
          <cell r="P8987"/>
          <cell r="Q8987" t="str">
            <v/>
          </cell>
          <cell r="R8987"/>
          <cell r="S8987" t="str">
            <v/>
          </cell>
          <cell r="T8987"/>
          <cell r="U8987"/>
          <cell r="V8987" t="str">
            <v/>
          </cell>
        </row>
        <row r="8988">
          <cell r="A8988"/>
          <cell r="B8988" t="str">
            <v/>
          </cell>
          <cell r="C8988"/>
          <cell r="D8988"/>
          <cell r="E8988"/>
          <cell r="F8988"/>
          <cell r="G8988"/>
          <cell r="H8988"/>
          <cell r="I8988"/>
          <cell r="J8988"/>
          <cell r="K8988"/>
          <cell r="L8988"/>
          <cell r="M8988" t="str">
            <v/>
          </cell>
          <cell r="N8988"/>
          <cell r="O8988"/>
          <cell r="P8988"/>
          <cell r="Q8988" t="str">
            <v/>
          </cell>
          <cell r="R8988"/>
          <cell r="S8988" t="str">
            <v/>
          </cell>
          <cell r="T8988"/>
          <cell r="U8988"/>
          <cell r="V8988" t="str">
            <v/>
          </cell>
        </row>
        <row r="8989">
          <cell r="A8989"/>
          <cell r="B8989" t="str">
            <v/>
          </cell>
          <cell r="C8989"/>
          <cell r="D8989"/>
          <cell r="E8989"/>
          <cell r="F8989"/>
          <cell r="G8989"/>
          <cell r="H8989"/>
          <cell r="I8989"/>
          <cell r="J8989"/>
          <cell r="K8989"/>
          <cell r="L8989"/>
          <cell r="M8989" t="str">
            <v/>
          </cell>
          <cell r="N8989"/>
          <cell r="O8989"/>
          <cell r="P8989"/>
          <cell r="Q8989" t="str">
            <v/>
          </cell>
          <cell r="R8989"/>
          <cell r="S8989" t="str">
            <v/>
          </cell>
          <cell r="T8989"/>
          <cell r="U8989"/>
          <cell r="V8989" t="str">
            <v/>
          </cell>
        </row>
        <row r="8990">
          <cell r="A8990"/>
          <cell r="B8990" t="str">
            <v/>
          </cell>
          <cell r="C8990"/>
          <cell r="D8990"/>
          <cell r="E8990"/>
          <cell r="F8990"/>
          <cell r="G8990"/>
          <cell r="H8990"/>
          <cell r="I8990"/>
          <cell r="J8990"/>
          <cell r="K8990"/>
          <cell r="L8990"/>
          <cell r="M8990" t="str">
            <v/>
          </cell>
          <cell r="N8990"/>
          <cell r="O8990"/>
          <cell r="P8990"/>
          <cell r="Q8990" t="str">
            <v/>
          </cell>
          <cell r="R8990"/>
          <cell r="S8990" t="str">
            <v/>
          </cell>
          <cell r="T8990"/>
          <cell r="U8990"/>
          <cell r="V8990" t="str">
            <v/>
          </cell>
        </row>
        <row r="8991">
          <cell r="A8991"/>
          <cell r="B8991" t="str">
            <v/>
          </cell>
          <cell r="C8991"/>
          <cell r="D8991"/>
          <cell r="E8991"/>
          <cell r="F8991"/>
          <cell r="G8991"/>
          <cell r="H8991"/>
          <cell r="I8991"/>
          <cell r="J8991"/>
          <cell r="K8991"/>
          <cell r="L8991"/>
          <cell r="M8991" t="str">
            <v/>
          </cell>
          <cell r="N8991"/>
          <cell r="O8991"/>
          <cell r="P8991"/>
          <cell r="Q8991" t="str">
            <v/>
          </cell>
          <cell r="R8991"/>
          <cell r="S8991" t="str">
            <v/>
          </cell>
          <cell r="T8991"/>
          <cell r="U8991"/>
          <cell r="V8991" t="str">
            <v/>
          </cell>
        </row>
        <row r="8992">
          <cell r="A8992"/>
          <cell r="B8992" t="str">
            <v/>
          </cell>
          <cell r="C8992"/>
          <cell r="D8992"/>
          <cell r="E8992"/>
          <cell r="F8992"/>
          <cell r="G8992"/>
          <cell r="H8992"/>
          <cell r="I8992"/>
          <cell r="J8992"/>
          <cell r="K8992"/>
          <cell r="L8992"/>
          <cell r="M8992" t="str">
            <v/>
          </cell>
          <cell r="N8992"/>
          <cell r="O8992"/>
          <cell r="P8992"/>
          <cell r="Q8992" t="str">
            <v/>
          </cell>
          <cell r="R8992"/>
          <cell r="S8992" t="str">
            <v/>
          </cell>
          <cell r="T8992"/>
          <cell r="U8992"/>
          <cell r="V8992" t="str">
            <v/>
          </cell>
        </row>
        <row r="8993">
          <cell r="A8993"/>
          <cell r="B8993" t="str">
            <v/>
          </cell>
          <cell r="C8993"/>
          <cell r="D8993"/>
          <cell r="E8993"/>
          <cell r="F8993"/>
          <cell r="G8993"/>
          <cell r="H8993"/>
          <cell r="I8993"/>
          <cell r="J8993"/>
          <cell r="K8993"/>
          <cell r="L8993"/>
          <cell r="M8993" t="str">
            <v/>
          </cell>
          <cell r="N8993"/>
          <cell r="O8993"/>
          <cell r="P8993"/>
          <cell r="Q8993" t="str">
            <v/>
          </cell>
          <cell r="R8993"/>
          <cell r="S8993" t="str">
            <v/>
          </cell>
          <cell r="T8993"/>
          <cell r="U8993"/>
          <cell r="V8993" t="str">
            <v/>
          </cell>
        </row>
        <row r="8994">
          <cell r="A8994"/>
          <cell r="B8994" t="str">
            <v/>
          </cell>
          <cell r="C8994"/>
          <cell r="D8994"/>
          <cell r="E8994"/>
          <cell r="F8994"/>
          <cell r="G8994"/>
          <cell r="H8994"/>
          <cell r="I8994"/>
          <cell r="J8994"/>
          <cell r="K8994"/>
          <cell r="L8994"/>
          <cell r="M8994" t="str">
            <v/>
          </cell>
          <cell r="N8994"/>
          <cell r="O8994"/>
          <cell r="P8994"/>
          <cell r="Q8994" t="str">
            <v/>
          </cell>
          <cell r="R8994"/>
          <cell r="S8994" t="str">
            <v/>
          </cell>
          <cell r="T8994"/>
          <cell r="U8994"/>
          <cell r="V8994" t="str">
            <v/>
          </cell>
        </row>
        <row r="8995">
          <cell r="A8995"/>
          <cell r="B8995" t="str">
            <v/>
          </cell>
          <cell r="C8995"/>
          <cell r="D8995"/>
          <cell r="E8995"/>
          <cell r="F8995"/>
          <cell r="G8995"/>
          <cell r="H8995"/>
          <cell r="I8995"/>
          <cell r="J8995"/>
          <cell r="K8995"/>
          <cell r="L8995"/>
          <cell r="M8995" t="str">
            <v/>
          </cell>
          <cell r="N8995"/>
          <cell r="O8995"/>
          <cell r="P8995"/>
          <cell r="Q8995" t="str">
            <v/>
          </cell>
          <cell r="R8995"/>
          <cell r="S8995" t="str">
            <v/>
          </cell>
          <cell r="T8995"/>
          <cell r="U8995"/>
          <cell r="V8995" t="str">
            <v/>
          </cell>
        </row>
        <row r="8996">
          <cell r="A8996"/>
          <cell r="B8996" t="str">
            <v/>
          </cell>
          <cell r="C8996"/>
          <cell r="D8996"/>
          <cell r="E8996"/>
          <cell r="F8996"/>
          <cell r="G8996"/>
          <cell r="H8996"/>
          <cell r="I8996"/>
          <cell r="J8996"/>
          <cell r="K8996"/>
          <cell r="L8996"/>
          <cell r="M8996" t="str">
            <v/>
          </cell>
          <cell r="N8996"/>
          <cell r="O8996"/>
          <cell r="P8996"/>
          <cell r="Q8996" t="str">
            <v/>
          </cell>
          <cell r="R8996"/>
          <cell r="S8996" t="str">
            <v/>
          </cell>
          <cell r="T8996"/>
          <cell r="U8996"/>
          <cell r="V8996" t="str">
            <v/>
          </cell>
        </row>
        <row r="8997">
          <cell r="A8997"/>
          <cell r="B8997" t="str">
            <v/>
          </cell>
          <cell r="C8997"/>
          <cell r="D8997"/>
          <cell r="E8997"/>
          <cell r="F8997"/>
          <cell r="G8997"/>
          <cell r="H8997"/>
          <cell r="I8997"/>
          <cell r="J8997"/>
          <cell r="K8997"/>
          <cell r="L8997"/>
          <cell r="M8997" t="str">
            <v/>
          </cell>
          <cell r="N8997"/>
          <cell r="O8997"/>
          <cell r="P8997"/>
          <cell r="Q8997" t="str">
            <v/>
          </cell>
          <cell r="R8997"/>
          <cell r="S8997" t="str">
            <v/>
          </cell>
          <cell r="T8997"/>
          <cell r="U8997"/>
          <cell r="V8997" t="str">
            <v/>
          </cell>
        </row>
        <row r="8998">
          <cell r="A8998"/>
          <cell r="B8998" t="str">
            <v/>
          </cell>
          <cell r="C8998"/>
          <cell r="D8998"/>
          <cell r="E8998"/>
          <cell r="F8998"/>
          <cell r="G8998"/>
          <cell r="H8998"/>
          <cell r="I8998"/>
          <cell r="J8998"/>
          <cell r="K8998"/>
          <cell r="L8998"/>
          <cell r="M8998" t="str">
            <v/>
          </cell>
          <cell r="N8998"/>
          <cell r="O8998"/>
          <cell r="P8998"/>
          <cell r="Q8998" t="str">
            <v/>
          </cell>
          <cell r="R8998"/>
          <cell r="S8998" t="str">
            <v/>
          </cell>
          <cell r="T8998"/>
          <cell r="U8998"/>
          <cell r="V8998" t="str">
            <v/>
          </cell>
        </row>
        <row r="8999">
          <cell r="A8999"/>
          <cell r="B8999" t="str">
            <v/>
          </cell>
          <cell r="C8999"/>
          <cell r="D8999"/>
          <cell r="E8999"/>
          <cell r="F8999"/>
          <cell r="G8999"/>
          <cell r="H8999"/>
          <cell r="I8999"/>
          <cell r="J8999"/>
          <cell r="K8999"/>
          <cell r="L8999"/>
          <cell r="M8999" t="str">
            <v/>
          </cell>
          <cell r="N8999"/>
          <cell r="O8999"/>
          <cell r="P8999"/>
          <cell r="Q8999" t="str">
            <v/>
          </cell>
          <cell r="R8999"/>
          <cell r="S8999" t="str">
            <v/>
          </cell>
          <cell r="T8999"/>
          <cell r="U8999"/>
          <cell r="V8999" t="str">
            <v/>
          </cell>
        </row>
        <row r="9000">
          <cell r="A9000"/>
          <cell r="B9000" t="str">
            <v/>
          </cell>
          <cell r="C9000"/>
          <cell r="D9000"/>
          <cell r="E9000"/>
          <cell r="F9000"/>
          <cell r="G9000"/>
          <cell r="H9000"/>
          <cell r="I9000"/>
          <cell r="J9000"/>
          <cell r="K9000"/>
          <cell r="L9000"/>
          <cell r="M9000" t="str">
            <v/>
          </cell>
          <cell r="N9000"/>
          <cell r="O9000"/>
          <cell r="P9000"/>
          <cell r="Q9000" t="str">
            <v/>
          </cell>
          <cell r="R9000"/>
          <cell r="S9000" t="str">
            <v/>
          </cell>
          <cell r="T9000"/>
          <cell r="U9000"/>
          <cell r="V9000" t="str">
            <v/>
          </cell>
        </row>
        <row r="9001">
          <cell r="A9001"/>
          <cell r="B9001" t="str">
            <v/>
          </cell>
          <cell r="C9001"/>
          <cell r="D9001"/>
          <cell r="E9001"/>
          <cell r="F9001"/>
          <cell r="G9001"/>
          <cell r="H9001"/>
          <cell r="I9001"/>
          <cell r="J9001"/>
          <cell r="K9001"/>
          <cell r="L9001"/>
          <cell r="M9001" t="str">
            <v/>
          </cell>
          <cell r="N9001"/>
          <cell r="O9001"/>
          <cell r="P9001"/>
          <cell r="Q9001" t="str">
            <v/>
          </cell>
          <cell r="R9001"/>
          <cell r="S9001" t="str">
            <v/>
          </cell>
          <cell r="T9001"/>
          <cell r="U9001"/>
          <cell r="V9001" t="str">
            <v/>
          </cell>
        </row>
        <row r="9002">
          <cell r="A9002"/>
          <cell r="B9002" t="str">
            <v/>
          </cell>
          <cell r="C9002"/>
          <cell r="D9002"/>
          <cell r="E9002"/>
          <cell r="F9002"/>
          <cell r="G9002"/>
          <cell r="H9002"/>
          <cell r="I9002"/>
          <cell r="J9002"/>
          <cell r="K9002"/>
          <cell r="L9002"/>
          <cell r="M9002" t="str">
            <v/>
          </cell>
          <cell r="N9002"/>
          <cell r="O9002"/>
          <cell r="P9002"/>
          <cell r="Q9002" t="str">
            <v/>
          </cell>
          <cell r="R9002"/>
          <cell r="S9002" t="str">
            <v/>
          </cell>
          <cell r="T9002"/>
          <cell r="U9002"/>
          <cell r="V9002" t="str">
            <v/>
          </cell>
        </row>
        <row r="9003">
          <cell r="A9003"/>
          <cell r="B9003" t="str">
            <v/>
          </cell>
          <cell r="C9003"/>
          <cell r="D9003"/>
          <cell r="E9003"/>
          <cell r="F9003"/>
          <cell r="G9003"/>
          <cell r="H9003"/>
          <cell r="I9003"/>
          <cell r="J9003"/>
          <cell r="K9003"/>
          <cell r="L9003"/>
          <cell r="M9003" t="str">
            <v/>
          </cell>
          <cell r="N9003"/>
          <cell r="O9003"/>
          <cell r="P9003"/>
          <cell r="Q9003" t="str">
            <v/>
          </cell>
          <cell r="R9003"/>
          <cell r="S9003" t="str">
            <v/>
          </cell>
          <cell r="T9003"/>
          <cell r="U9003"/>
          <cell r="V9003" t="str">
            <v/>
          </cell>
        </row>
        <row r="9004">
          <cell r="A9004"/>
          <cell r="B9004" t="str">
            <v/>
          </cell>
          <cell r="C9004"/>
          <cell r="D9004"/>
          <cell r="E9004"/>
          <cell r="F9004"/>
          <cell r="G9004"/>
          <cell r="H9004"/>
          <cell r="I9004"/>
          <cell r="J9004"/>
          <cell r="K9004"/>
          <cell r="L9004"/>
          <cell r="M9004" t="str">
            <v/>
          </cell>
          <cell r="N9004"/>
          <cell r="O9004"/>
          <cell r="P9004"/>
          <cell r="Q9004" t="str">
            <v/>
          </cell>
          <cell r="R9004"/>
          <cell r="S9004" t="str">
            <v/>
          </cell>
          <cell r="T9004"/>
          <cell r="U9004"/>
          <cell r="V9004" t="str">
            <v/>
          </cell>
        </row>
        <row r="9005">
          <cell r="A9005"/>
          <cell r="B9005" t="str">
            <v/>
          </cell>
          <cell r="C9005"/>
          <cell r="D9005"/>
          <cell r="E9005"/>
          <cell r="F9005"/>
          <cell r="G9005"/>
          <cell r="H9005"/>
          <cell r="I9005"/>
          <cell r="J9005"/>
          <cell r="K9005"/>
          <cell r="L9005"/>
          <cell r="M9005" t="str">
            <v/>
          </cell>
          <cell r="N9005"/>
          <cell r="O9005"/>
          <cell r="P9005"/>
          <cell r="Q9005" t="str">
            <v/>
          </cell>
          <cell r="R9005"/>
          <cell r="S9005" t="str">
            <v/>
          </cell>
          <cell r="T9005"/>
          <cell r="U9005"/>
          <cell r="V9005" t="str">
            <v/>
          </cell>
        </row>
        <row r="9006">
          <cell r="A9006"/>
          <cell r="B9006" t="str">
            <v/>
          </cell>
          <cell r="C9006"/>
          <cell r="D9006"/>
          <cell r="E9006"/>
          <cell r="F9006"/>
          <cell r="G9006"/>
          <cell r="H9006"/>
          <cell r="I9006"/>
          <cell r="J9006"/>
          <cell r="K9006"/>
          <cell r="L9006"/>
          <cell r="M9006" t="str">
            <v/>
          </cell>
          <cell r="N9006"/>
          <cell r="O9006"/>
          <cell r="P9006"/>
          <cell r="Q9006" t="str">
            <v/>
          </cell>
          <cell r="R9006"/>
          <cell r="S9006" t="str">
            <v/>
          </cell>
          <cell r="T9006"/>
          <cell r="U9006"/>
          <cell r="V9006" t="str">
            <v/>
          </cell>
        </row>
        <row r="9007">
          <cell r="A9007"/>
          <cell r="B9007" t="str">
            <v/>
          </cell>
          <cell r="C9007"/>
          <cell r="D9007"/>
          <cell r="E9007"/>
          <cell r="F9007"/>
          <cell r="G9007"/>
          <cell r="H9007"/>
          <cell r="I9007"/>
          <cell r="J9007"/>
          <cell r="K9007"/>
          <cell r="L9007"/>
          <cell r="M9007" t="str">
            <v/>
          </cell>
          <cell r="N9007"/>
          <cell r="O9007"/>
          <cell r="P9007"/>
          <cell r="Q9007" t="str">
            <v/>
          </cell>
          <cell r="R9007"/>
          <cell r="S9007" t="str">
            <v/>
          </cell>
          <cell r="T9007"/>
          <cell r="U9007"/>
          <cell r="V9007" t="str">
            <v/>
          </cell>
        </row>
        <row r="9008">
          <cell r="A9008"/>
          <cell r="B9008" t="str">
            <v/>
          </cell>
          <cell r="C9008"/>
          <cell r="D9008"/>
          <cell r="E9008"/>
          <cell r="F9008"/>
          <cell r="G9008"/>
          <cell r="H9008"/>
          <cell r="I9008"/>
          <cell r="J9008"/>
          <cell r="K9008"/>
          <cell r="L9008"/>
          <cell r="M9008" t="str">
            <v/>
          </cell>
          <cell r="N9008"/>
          <cell r="O9008"/>
          <cell r="P9008"/>
          <cell r="Q9008" t="str">
            <v/>
          </cell>
          <cell r="R9008"/>
          <cell r="S9008" t="str">
            <v/>
          </cell>
          <cell r="T9008"/>
          <cell r="U9008"/>
          <cell r="V9008" t="str">
            <v/>
          </cell>
        </row>
        <row r="9009">
          <cell r="A9009"/>
          <cell r="B9009" t="str">
            <v/>
          </cell>
          <cell r="C9009"/>
          <cell r="D9009"/>
          <cell r="E9009"/>
          <cell r="F9009"/>
          <cell r="G9009"/>
          <cell r="H9009"/>
          <cell r="I9009"/>
          <cell r="J9009"/>
          <cell r="K9009"/>
          <cell r="L9009"/>
          <cell r="M9009" t="str">
            <v/>
          </cell>
          <cell r="N9009"/>
          <cell r="O9009"/>
          <cell r="P9009"/>
          <cell r="Q9009" t="str">
            <v/>
          </cell>
          <cell r="R9009"/>
          <cell r="S9009" t="str">
            <v/>
          </cell>
          <cell r="T9009"/>
          <cell r="U9009"/>
          <cell r="V9009" t="str">
            <v/>
          </cell>
        </row>
        <row r="9010">
          <cell r="A9010"/>
          <cell r="B9010" t="str">
            <v/>
          </cell>
          <cell r="C9010"/>
          <cell r="D9010"/>
          <cell r="E9010"/>
          <cell r="F9010"/>
          <cell r="G9010"/>
          <cell r="H9010"/>
          <cell r="I9010"/>
          <cell r="J9010"/>
          <cell r="K9010"/>
          <cell r="L9010"/>
          <cell r="M9010" t="str">
            <v/>
          </cell>
          <cell r="N9010"/>
          <cell r="O9010"/>
          <cell r="P9010"/>
          <cell r="Q9010" t="str">
            <v/>
          </cell>
          <cell r="R9010"/>
          <cell r="S9010" t="str">
            <v/>
          </cell>
          <cell r="T9010"/>
          <cell r="U9010"/>
          <cell r="V9010" t="str">
            <v/>
          </cell>
        </row>
        <row r="9011">
          <cell r="A9011"/>
          <cell r="B9011" t="str">
            <v/>
          </cell>
          <cell r="C9011"/>
          <cell r="D9011"/>
          <cell r="E9011"/>
          <cell r="F9011"/>
          <cell r="G9011"/>
          <cell r="H9011"/>
          <cell r="I9011"/>
          <cell r="J9011"/>
          <cell r="K9011"/>
          <cell r="L9011"/>
          <cell r="M9011" t="str">
            <v/>
          </cell>
          <cell r="N9011"/>
          <cell r="O9011"/>
          <cell r="P9011"/>
          <cell r="Q9011" t="str">
            <v/>
          </cell>
          <cell r="R9011"/>
          <cell r="S9011" t="str">
            <v/>
          </cell>
          <cell r="T9011"/>
          <cell r="U9011"/>
          <cell r="V9011" t="str">
            <v/>
          </cell>
        </row>
        <row r="9012">
          <cell r="A9012"/>
          <cell r="B9012" t="str">
            <v/>
          </cell>
          <cell r="C9012"/>
          <cell r="D9012"/>
          <cell r="E9012"/>
          <cell r="F9012"/>
          <cell r="G9012"/>
          <cell r="H9012"/>
          <cell r="I9012"/>
          <cell r="J9012"/>
          <cell r="K9012"/>
          <cell r="L9012"/>
          <cell r="M9012" t="str">
            <v/>
          </cell>
          <cell r="N9012"/>
          <cell r="O9012"/>
          <cell r="P9012"/>
          <cell r="Q9012" t="str">
            <v/>
          </cell>
          <cell r="R9012"/>
          <cell r="S9012" t="str">
            <v/>
          </cell>
          <cell r="T9012"/>
          <cell r="U9012"/>
          <cell r="V9012" t="str">
            <v/>
          </cell>
        </row>
        <row r="9013">
          <cell r="A9013"/>
          <cell r="B9013" t="str">
            <v/>
          </cell>
          <cell r="C9013"/>
          <cell r="D9013"/>
          <cell r="E9013"/>
          <cell r="F9013"/>
          <cell r="G9013"/>
          <cell r="H9013"/>
          <cell r="I9013"/>
          <cell r="J9013"/>
          <cell r="K9013"/>
          <cell r="L9013"/>
          <cell r="M9013" t="str">
            <v/>
          </cell>
          <cell r="N9013"/>
          <cell r="O9013"/>
          <cell r="P9013"/>
          <cell r="Q9013" t="str">
            <v/>
          </cell>
          <cell r="R9013"/>
          <cell r="S9013" t="str">
            <v/>
          </cell>
          <cell r="T9013"/>
          <cell r="U9013"/>
          <cell r="V9013" t="str">
            <v/>
          </cell>
        </row>
        <row r="9014">
          <cell r="A9014"/>
          <cell r="B9014" t="str">
            <v/>
          </cell>
          <cell r="C9014"/>
          <cell r="D9014"/>
          <cell r="E9014"/>
          <cell r="F9014"/>
          <cell r="G9014"/>
          <cell r="H9014"/>
          <cell r="I9014"/>
          <cell r="J9014"/>
          <cell r="K9014"/>
          <cell r="L9014"/>
          <cell r="M9014" t="str">
            <v/>
          </cell>
          <cell r="N9014"/>
          <cell r="O9014"/>
          <cell r="P9014"/>
          <cell r="Q9014" t="str">
            <v/>
          </cell>
          <cell r="R9014"/>
          <cell r="S9014" t="str">
            <v/>
          </cell>
          <cell r="T9014"/>
          <cell r="U9014"/>
          <cell r="V9014" t="str">
            <v/>
          </cell>
        </row>
        <row r="9015">
          <cell r="A9015"/>
          <cell r="B9015" t="str">
            <v/>
          </cell>
          <cell r="C9015"/>
          <cell r="D9015"/>
          <cell r="E9015"/>
          <cell r="F9015"/>
          <cell r="G9015"/>
          <cell r="H9015"/>
          <cell r="I9015"/>
          <cell r="J9015"/>
          <cell r="K9015"/>
          <cell r="L9015"/>
          <cell r="M9015" t="str">
            <v/>
          </cell>
          <cell r="N9015"/>
          <cell r="O9015"/>
          <cell r="P9015"/>
          <cell r="Q9015" t="str">
            <v/>
          </cell>
          <cell r="R9015"/>
          <cell r="S9015" t="str">
            <v/>
          </cell>
          <cell r="T9015"/>
          <cell r="U9015"/>
          <cell r="V9015" t="str">
            <v/>
          </cell>
        </row>
        <row r="9016">
          <cell r="A9016"/>
          <cell r="B9016" t="str">
            <v/>
          </cell>
          <cell r="C9016"/>
          <cell r="D9016"/>
          <cell r="E9016"/>
          <cell r="F9016"/>
          <cell r="G9016"/>
          <cell r="H9016"/>
          <cell r="I9016"/>
          <cell r="J9016"/>
          <cell r="K9016"/>
          <cell r="L9016"/>
          <cell r="M9016" t="str">
            <v/>
          </cell>
          <cell r="N9016"/>
          <cell r="O9016"/>
          <cell r="P9016"/>
          <cell r="Q9016" t="str">
            <v/>
          </cell>
          <cell r="R9016"/>
          <cell r="S9016" t="str">
            <v/>
          </cell>
          <cell r="T9016"/>
          <cell r="U9016"/>
          <cell r="V9016" t="str">
            <v/>
          </cell>
        </row>
        <row r="9017">
          <cell r="A9017"/>
          <cell r="B9017" t="str">
            <v/>
          </cell>
          <cell r="C9017"/>
          <cell r="D9017"/>
          <cell r="E9017"/>
          <cell r="F9017"/>
          <cell r="G9017"/>
          <cell r="H9017"/>
          <cell r="I9017"/>
          <cell r="J9017"/>
          <cell r="K9017"/>
          <cell r="L9017"/>
          <cell r="M9017" t="str">
            <v/>
          </cell>
          <cell r="N9017"/>
          <cell r="O9017"/>
          <cell r="P9017"/>
          <cell r="Q9017" t="str">
            <v/>
          </cell>
          <cell r="R9017"/>
          <cell r="S9017" t="str">
            <v/>
          </cell>
          <cell r="T9017"/>
          <cell r="U9017"/>
          <cell r="V9017" t="str">
            <v/>
          </cell>
        </row>
        <row r="9018">
          <cell r="A9018"/>
          <cell r="B9018" t="str">
            <v/>
          </cell>
          <cell r="C9018"/>
          <cell r="D9018"/>
          <cell r="E9018"/>
          <cell r="F9018"/>
          <cell r="G9018"/>
          <cell r="H9018"/>
          <cell r="I9018"/>
          <cell r="J9018"/>
          <cell r="K9018"/>
          <cell r="L9018"/>
          <cell r="M9018" t="str">
            <v/>
          </cell>
          <cell r="N9018"/>
          <cell r="O9018"/>
          <cell r="P9018"/>
          <cell r="Q9018" t="str">
            <v/>
          </cell>
          <cell r="R9018"/>
          <cell r="S9018" t="str">
            <v/>
          </cell>
          <cell r="T9018"/>
          <cell r="U9018"/>
          <cell r="V9018" t="str">
            <v/>
          </cell>
        </row>
        <row r="9019">
          <cell r="A9019"/>
          <cell r="B9019" t="str">
            <v/>
          </cell>
          <cell r="C9019"/>
          <cell r="D9019"/>
          <cell r="E9019"/>
          <cell r="F9019"/>
          <cell r="G9019"/>
          <cell r="H9019"/>
          <cell r="I9019"/>
          <cell r="J9019"/>
          <cell r="K9019"/>
          <cell r="L9019"/>
          <cell r="M9019" t="str">
            <v/>
          </cell>
          <cell r="N9019"/>
          <cell r="O9019"/>
          <cell r="P9019"/>
          <cell r="Q9019" t="str">
            <v/>
          </cell>
          <cell r="R9019"/>
          <cell r="S9019" t="str">
            <v/>
          </cell>
          <cell r="T9019"/>
          <cell r="U9019"/>
          <cell r="V9019" t="str">
            <v/>
          </cell>
        </row>
        <row r="9020">
          <cell r="A9020"/>
          <cell r="B9020" t="str">
            <v/>
          </cell>
          <cell r="C9020"/>
          <cell r="D9020"/>
          <cell r="E9020"/>
          <cell r="F9020"/>
          <cell r="G9020"/>
          <cell r="H9020"/>
          <cell r="I9020"/>
          <cell r="J9020"/>
          <cell r="K9020"/>
          <cell r="L9020"/>
          <cell r="M9020" t="str">
            <v/>
          </cell>
          <cell r="N9020"/>
          <cell r="O9020"/>
          <cell r="P9020"/>
          <cell r="Q9020" t="str">
            <v/>
          </cell>
          <cell r="R9020"/>
          <cell r="S9020" t="str">
            <v/>
          </cell>
          <cell r="T9020"/>
          <cell r="U9020"/>
          <cell r="V9020" t="str">
            <v/>
          </cell>
        </row>
        <row r="9021">
          <cell r="A9021"/>
          <cell r="B9021" t="str">
            <v/>
          </cell>
          <cell r="C9021"/>
          <cell r="D9021"/>
          <cell r="E9021"/>
          <cell r="F9021"/>
          <cell r="G9021"/>
          <cell r="H9021"/>
          <cell r="I9021"/>
          <cell r="J9021"/>
          <cell r="K9021"/>
          <cell r="L9021"/>
          <cell r="M9021" t="str">
            <v/>
          </cell>
          <cell r="N9021"/>
          <cell r="O9021"/>
          <cell r="P9021"/>
          <cell r="Q9021" t="str">
            <v/>
          </cell>
          <cell r="R9021"/>
          <cell r="S9021" t="str">
            <v/>
          </cell>
          <cell r="T9021"/>
          <cell r="U9021"/>
          <cell r="V9021" t="str">
            <v/>
          </cell>
        </row>
        <row r="9022">
          <cell r="A9022"/>
          <cell r="B9022" t="str">
            <v/>
          </cell>
          <cell r="C9022"/>
          <cell r="D9022"/>
          <cell r="E9022"/>
          <cell r="F9022"/>
          <cell r="G9022"/>
          <cell r="H9022"/>
          <cell r="I9022"/>
          <cell r="J9022"/>
          <cell r="K9022"/>
          <cell r="L9022"/>
          <cell r="M9022" t="str">
            <v/>
          </cell>
          <cell r="N9022"/>
          <cell r="O9022"/>
          <cell r="P9022"/>
          <cell r="Q9022" t="str">
            <v/>
          </cell>
          <cell r="R9022"/>
          <cell r="S9022" t="str">
            <v/>
          </cell>
          <cell r="T9022"/>
          <cell r="U9022"/>
          <cell r="V9022" t="str">
            <v/>
          </cell>
        </row>
        <row r="9023">
          <cell r="A9023"/>
          <cell r="B9023" t="str">
            <v/>
          </cell>
          <cell r="C9023"/>
          <cell r="D9023" t="str">
            <v/>
          </cell>
          <cell r="E9023" t="str">
            <v/>
          </cell>
          <cell r="F9023" t="str">
            <v/>
          </cell>
          <cell r="G9023" t="str">
            <v/>
          </cell>
          <cell r="H9023" t="str">
            <v/>
          </cell>
          <cell r="I9023"/>
          <cell r="J9023"/>
          <cell r="K9023"/>
          <cell r="L9023"/>
          <cell r="M9023" t="str">
            <v/>
          </cell>
          <cell r="N9023"/>
          <cell r="O9023"/>
          <cell r="P9023"/>
          <cell r="Q9023" t="str">
            <v/>
          </cell>
          <cell r="R9023"/>
          <cell r="S9023" t="str">
            <v/>
          </cell>
          <cell r="T9023"/>
          <cell r="U9023"/>
          <cell r="V9023" t="str">
            <v/>
          </cell>
        </row>
        <row r="9024">
          <cell r="A9024"/>
          <cell r="B9024" t="str">
            <v/>
          </cell>
          <cell r="C9024"/>
          <cell r="D9024" t="str">
            <v/>
          </cell>
          <cell r="E9024" t="str">
            <v/>
          </cell>
          <cell r="F9024" t="str">
            <v/>
          </cell>
          <cell r="G9024" t="str">
            <v/>
          </cell>
          <cell r="H9024" t="str">
            <v/>
          </cell>
          <cell r="I9024"/>
          <cell r="J9024"/>
          <cell r="K9024"/>
          <cell r="L9024"/>
          <cell r="M9024" t="str">
            <v/>
          </cell>
          <cell r="N9024"/>
          <cell r="O9024"/>
          <cell r="P9024"/>
          <cell r="Q9024" t="str">
            <v/>
          </cell>
          <cell r="R9024"/>
          <cell r="S9024" t="str">
            <v/>
          </cell>
          <cell r="T9024"/>
          <cell r="U9024"/>
          <cell r="V9024" t="str">
            <v/>
          </cell>
        </row>
        <row r="9025">
          <cell r="A9025"/>
          <cell r="B9025" t="str">
            <v/>
          </cell>
          <cell r="C9025"/>
          <cell r="D9025" t="str">
            <v/>
          </cell>
          <cell r="E9025" t="str">
            <v/>
          </cell>
          <cell r="F9025" t="str">
            <v/>
          </cell>
          <cell r="G9025" t="str">
            <v/>
          </cell>
          <cell r="H9025" t="str">
            <v/>
          </cell>
          <cell r="I9025"/>
          <cell r="J9025"/>
          <cell r="K9025"/>
          <cell r="L9025"/>
          <cell r="M9025" t="str">
            <v/>
          </cell>
          <cell r="N9025"/>
          <cell r="O9025"/>
          <cell r="P9025"/>
          <cell r="Q9025" t="str">
            <v/>
          </cell>
          <cell r="R9025"/>
          <cell r="S9025" t="str">
            <v/>
          </cell>
          <cell r="T9025"/>
          <cell r="U9025"/>
          <cell r="V9025" t="str">
            <v/>
          </cell>
        </row>
        <row r="9026">
          <cell r="A9026"/>
          <cell r="B9026" t="str">
            <v/>
          </cell>
          <cell r="C9026"/>
          <cell r="D9026" t="str">
            <v/>
          </cell>
          <cell r="E9026" t="str">
            <v/>
          </cell>
          <cell r="F9026" t="str">
            <v/>
          </cell>
          <cell r="G9026" t="str">
            <v/>
          </cell>
          <cell r="H9026" t="str">
            <v/>
          </cell>
          <cell r="I9026"/>
          <cell r="J9026"/>
          <cell r="K9026"/>
          <cell r="L9026"/>
          <cell r="M9026" t="str">
            <v/>
          </cell>
          <cell r="N9026"/>
          <cell r="O9026"/>
          <cell r="P9026"/>
          <cell r="Q9026" t="str">
            <v/>
          </cell>
          <cell r="R9026"/>
          <cell r="S9026" t="str">
            <v/>
          </cell>
          <cell r="T9026"/>
          <cell r="U9026"/>
          <cell r="V9026" t="str">
            <v/>
          </cell>
        </row>
        <row r="9027">
          <cell r="A9027"/>
          <cell r="B9027" t="str">
            <v/>
          </cell>
          <cell r="C9027"/>
          <cell r="D9027" t="str">
            <v/>
          </cell>
          <cell r="E9027" t="str">
            <v/>
          </cell>
          <cell r="F9027" t="str">
            <v/>
          </cell>
          <cell r="G9027" t="str">
            <v/>
          </cell>
          <cell r="H9027" t="str">
            <v/>
          </cell>
          <cell r="I9027"/>
          <cell r="J9027"/>
          <cell r="K9027"/>
          <cell r="L9027"/>
          <cell r="M9027" t="str">
            <v/>
          </cell>
          <cell r="N9027"/>
          <cell r="O9027"/>
          <cell r="P9027"/>
          <cell r="Q9027" t="str">
            <v/>
          </cell>
          <cell r="R9027"/>
          <cell r="S9027" t="str">
            <v/>
          </cell>
          <cell r="T9027"/>
          <cell r="U9027"/>
          <cell r="V9027" t="str">
            <v/>
          </cell>
        </row>
        <row r="9028">
          <cell r="A9028"/>
          <cell r="B9028" t="str">
            <v/>
          </cell>
          <cell r="C9028"/>
          <cell r="D9028" t="str">
            <v/>
          </cell>
          <cell r="E9028" t="str">
            <v/>
          </cell>
          <cell r="F9028" t="str">
            <v/>
          </cell>
          <cell r="G9028" t="str">
            <v/>
          </cell>
          <cell r="H9028" t="str">
            <v/>
          </cell>
          <cell r="I9028"/>
          <cell r="J9028"/>
          <cell r="K9028"/>
          <cell r="L9028"/>
          <cell r="M9028" t="str">
            <v/>
          </cell>
          <cell r="N9028"/>
          <cell r="O9028"/>
          <cell r="P9028"/>
          <cell r="Q9028" t="str">
            <v/>
          </cell>
          <cell r="R9028"/>
          <cell r="S9028" t="str">
            <v/>
          </cell>
          <cell r="T9028"/>
          <cell r="U9028"/>
          <cell r="V9028" t="str">
            <v/>
          </cell>
        </row>
        <row r="9029">
          <cell r="A9029"/>
          <cell r="B9029" t="str">
            <v/>
          </cell>
          <cell r="C9029"/>
          <cell r="D9029" t="str">
            <v/>
          </cell>
          <cell r="E9029" t="str">
            <v/>
          </cell>
          <cell r="F9029" t="str">
            <v/>
          </cell>
          <cell r="G9029" t="str">
            <v/>
          </cell>
          <cell r="H9029" t="str">
            <v/>
          </cell>
          <cell r="I9029"/>
          <cell r="J9029"/>
          <cell r="K9029"/>
          <cell r="L9029"/>
          <cell r="M9029" t="str">
            <v/>
          </cell>
          <cell r="N9029"/>
          <cell r="O9029"/>
          <cell r="P9029"/>
          <cell r="Q9029" t="str">
            <v/>
          </cell>
          <cell r="R9029"/>
          <cell r="S9029" t="str">
            <v/>
          </cell>
          <cell r="T9029"/>
          <cell r="U9029"/>
          <cell r="V9029" t="str">
            <v/>
          </cell>
        </row>
        <row r="9030">
          <cell r="A9030"/>
          <cell r="B9030" t="str">
            <v/>
          </cell>
          <cell r="C9030"/>
          <cell r="D9030" t="str">
            <v/>
          </cell>
          <cell r="E9030" t="str">
            <v/>
          </cell>
          <cell r="F9030" t="str">
            <v/>
          </cell>
          <cell r="G9030" t="str">
            <v/>
          </cell>
          <cell r="H9030" t="str">
            <v/>
          </cell>
          <cell r="I9030"/>
          <cell r="J9030"/>
          <cell r="K9030"/>
          <cell r="L9030"/>
          <cell r="M9030" t="str">
            <v/>
          </cell>
          <cell r="N9030"/>
          <cell r="O9030"/>
          <cell r="P9030"/>
          <cell r="Q9030" t="str">
            <v/>
          </cell>
          <cell r="R9030"/>
          <cell r="S9030" t="str">
            <v/>
          </cell>
          <cell r="T9030"/>
          <cell r="U9030"/>
          <cell r="V9030" t="str">
            <v/>
          </cell>
        </row>
        <row r="9031">
          <cell r="A9031"/>
          <cell r="B9031" t="str">
            <v/>
          </cell>
          <cell r="C9031"/>
          <cell r="D9031" t="str">
            <v/>
          </cell>
          <cell r="E9031" t="str">
            <v/>
          </cell>
          <cell r="F9031" t="str">
            <v/>
          </cell>
          <cell r="G9031" t="str">
            <v/>
          </cell>
          <cell r="H9031" t="str">
            <v/>
          </cell>
          <cell r="I9031"/>
          <cell r="J9031"/>
          <cell r="K9031"/>
          <cell r="L9031"/>
          <cell r="M9031" t="str">
            <v/>
          </cell>
          <cell r="N9031"/>
          <cell r="O9031"/>
          <cell r="P9031"/>
          <cell r="Q9031" t="str">
            <v/>
          </cell>
          <cell r="R9031"/>
          <cell r="S9031" t="str">
            <v/>
          </cell>
          <cell r="T9031"/>
          <cell r="U9031"/>
          <cell r="V9031" t="str">
            <v/>
          </cell>
        </row>
        <row r="9032">
          <cell r="A9032"/>
          <cell r="B9032" t="str">
            <v/>
          </cell>
          <cell r="C9032"/>
          <cell r="D9032" t="str">
            <v/>
          </cell>
          <cell r="E9032" t="str">
            <v/>
          </cell>
          <cell r="F9032" t="str">
            <v/>
          </cell>
          <cell r="G9032" t="str">
            <v/>
          </cell>
          <cell r="H9032" t="str">
            <v/>
          </cell>
          <cell r="I9032"/>
          <cell r="J9032"/>
          <cell r="K9032"/>
          <cell r="L9032"/>
          <cell r="M9032" t="str">
            <v/>
          </cell>
          <cell r="N9032"/>
          <cell r="O9032"/>
          <cell r="P9032"/>
          <cell r="Q9032" t="str">
            <v/>
          </cell>
          <cell r="R9032"/>
          <cell r="S9032" t="str">
            <v/>
          </cell>
          <cell r="T9032"/>
          <cell r="U9032"/>
          <cell r="V9032" t="str">
            <v/>
          </cell>
        </row>
        <row r="9033">
          <cell r="A9033"/>
          <cell r="B9033" t="str">
            <v/>
          </cell>
          <cell r="C9033"/>
          <cell r="D9033" t="str">
            <v/>
          </cell>
          <cell r="E9033" t="str">
            <v/>
          </cell>
          <cell r="F9033" t="str">
            <v/>
          </cell>
          <cell r="G9033" t="str">
            <v/>
          </cell>
          <cell r="H9033" t="str">
            <v/>
          </cell>
          <cell r="I9033"/>
          <cell r="J9033"/>
          <cell r="K9033"/>
          <cell r="L9033"/>
          <cell r="M9033" t="str">
            <v/>
          </cell>
          <cell r="N9033"/>
          <cell r="O9033"/>
          <cell r="P9033"/>
          <cell r="Q9033" t="str">
            <v/>
          </cell>
          <cell r="R9033"/>
          <cell r="S9033" t="str">
            <v/>
          </cell>
          <cell r="T9033"/>
          <cell r="U9033"/>
          <cell r="V9033" t="str">
            <v/>
          </cell>
        </row>
        <row r="9034">
          <cell r="A9034"/>
          <cell r="B9034" t="str">
            <v/>
          </cell>
          <cell r="C9034"/>
          <cell r="D9034" t="str">
            <v/>
          </cell>
          <cell r="E9034" t="str">
            <v/>
          </cell>
          <cell r="F9034" t="str">
            <v/>
          </cell>
          <cell r="G9034" t="str">
            <v/>
          </cell>
          <cell r="H9034" t="str">
            <v/>
          </cell>
          <cell r="I9034"/>
          <cell r="J9034"/>
          <cell r="K9034"/>
          <cell r="L9034"/>
          <cell r="M9034" t="str">
            <v/>
          </cell>
          <cell r="N9034"/>
          <cell r="O9034"/>
          <cell r="P9034"/>
          <cell r="Q9034" t="str">
            <v/>
          </cell>
          <cell r="R9034"/>
          <cell r="S9034" t="str">
            <v/>
          </cell>
          <cell r="T9034"/>
          <cell r="U9034"/>
          <cell r="V9034" t="str">
            <v/>
          </cell>
        </row>
        <row r="9035">
          <cell r="A9035"/>
          <cell r="B9035" t="str">
            <v/>
          </cell>
          <cell r="C9035"/>
          <cell r="D9035" t="str">
            <v/>
          </cell>
          <cell r="E9035" t="str">
            <v/>
          </cell>
          <cell r="F9035" t="str">
            <v/>
          </cell>
          <cell r="G9035" t="str">
            <v/>
          </cell>
          <cell r="H9035" t="str">
            <v/>
          </cell>
          <cell r="I9035"/>
          <cell r="J9035"/>
          <cell r="K9035"/>
          <cell r="L9035"/>
          <cell r="M9035" t="str">
            <v/>
          </cell>
          <cell r="N9035"/>
          <cell r="O9035"/>
          <cell r="P9035"/>
          <cell r="Q9035" t="str">
            <v/>
          </cell>
          <cell r="R9035"/>
          <cell r="S9035" t="str">
            <v/>
          </cell>
          <cell r="T9035"/>
          <cell r="U9035"/>
          <cell r="V9035" t="str">
            <v/>
          </cell>
        </row>
        <row r="9036">
          <cell r="A9036"/>
          <cell r="B9036" t="str">
            <v/>
          </cell>
          <cell r="C9036"/>
          <cell r="D9036" t="str">
            <v/>
          </cell>
          <cell r="E9036" t="str">
            <v/>
          </cell>
          <cell r="F9036" t="str">
            <v/>
          </cell>
          <cell r="G9036" t="str">
            <v/>
          </cell>
          <cell r="H9036" t="str">
            <v/>
          </cell>
          <cell r="I9036"/>
          <cell r="J9036"/>
          <cell r="K9036"/>
          <cell r="L9036"/>
          <cell r="M9036" t="str">
            <v/>
          </cell>
          <cell r="N9036"/>
          <cell r="O9036"/>
          <cell r="P9036"/>
          <cell r="Q9036" t="str">
            <v/>
          </cell>
          <cell r="R9036"/>
          <cell r="S9036" t="str">
            <v/>
          </cell>
          <cell r="T9036"/>
          <cell r="U9036"/>
          <cell r="V9036" t="str">
            <v/>
          </cell>
        </row>
        <row r="9037">
          <cell r="A9037"/>
          <cell r="B9037" t="str">
            <v/>
          </cell>
          <cell r="C9037"/>
          <cell r="D9037" t="str">
            <v/>
          </cell>
          <cell r="E9037" t="str">
            <v/>
          </cell>
          <cell r="F9037" t="str">
            <v/>
          </cell>
          <cell r="G9037" t="str">
            <v/>
          </cell>
          <cell r="H9037" t="str">
            <v/>
          </cell>
          <cell r="I9037"/>
          <cell r="J9037"/>
          <cell r="K9037"/>
          <cell r="L9037"/>
          <cell r="M9037" t="str">
            <v/>
          </cell>
          <cell r="N9037"/>
          <cell r="O9037"/>
          <cell r="P9037"/>
          <cell r="Q9037" t="str">
            <v/>
          </cell>
          <cell r="R9037"/>
          <cell r="S9037" t="str">
            <v/>
          </cell>
          <cell r="T9037"/>
          <cell r="U9037"/>
          <cell r="V9037" t="str">
            <v/>
          </cell>
        </row>
        <row r="9038">
          <cell r="A9038"/>
          <cell r="B9038" t="str">
            <v/>
          </cell>
          <cell r="C9038"/>
          <cell r="D9038" t="str">
            <v/>
          </cell>
          <cell r="E9038" t="str">
            <v/>
          </cell>
          <cell r="F9038" t="str">
            <v/>
          </cell>
          <cell r="G9038" t="str">
            <v/>
          </cell>
          <cell r="H9038" t="str">
            <v/>
          </cell>
          <cell r="I9038"/>
          <cell r="J9038"/>
          <cell r="K9038"/>
          <cell r="L9038"/>
          <cell r="M9038" t="str">
            <v/>
          </cell>
          <cell r="N9038"/>
          <cell r="O9038"/>
          <cell r="P9038"/>
          <cell r="Q9038" t="str">
            <v/>
          </cell>
          <cell r="R9038"/>
          <cell r="S9038" t="str">
            <v/>
          </cell>
          <cell r="T9038"/>
          <cell r="U9038"/>
          <cell r="V9038" t="str">
            <v/>
          </cell>
        </row>
        <row r="9039">
          <cell r="A9039"/>
          <cell r="B9039" t="str">
            <v/>
          </cell>
          <cell r="C9039"/>
          <cell r="D9039" t="str">
            <v/>
          </cell>
          <cell r="E9039" t="str">
            <v/>
          </cell>
          <cell r="F9039" t="str">
            <v/>
          </cell>
          <cell r="G9039" t="str">
            <v/>
          </cell>
          <cell r="H9039" t="str">
            <v/>
          </cell>
          <cell r="I9039"/>
          <cell r="J9039"/>
          <cell r="K9039"/>
          <cell r="L9039"/>
          <cell r="M9039" t="str">
            <v/>
          </cell>
          <cell r="N9039"/>
          <cell r="O9039"/>
          <cell r="P9039"/>
          <cell r="Q9039" t="str">
            <v/>
          </cell>
          <cell r="R9039"/>
          <cell r="S9039" t="str">
            <v/>
          </cell>
          <cell r="T9039"/>
          <cell r="U9039"/>
          <cell r="V9039" t="str">
            <v/>
          </cell>
        </row>
        <row r="9040">
          <cell r="A9040"/>
          <cell r="B9040" t="str">
            <v/>
          </cell>
          <cell r="C9040"/>
          <cell r="D9040" t="str">
            <v/>
          </cell>
          <cell r="E9040" t="str">
            <v/>
          </cell>
          <cell r="F9040" t="str">
            <v/>
          </cell>
          <cell r="G9040" t="str">
            <v/>
          </cell>
          <cell r="H9040" t="str">
            <v/>
          </cell>
          <cell r="I9040"/>
          <cell r="J9040"/>
          <cell r="K9040"/>
          <cell r="L9040"/>
          <cell r="M9040" t="str">
            <v/>
          </cell>
          <cell r="N9040"/>
          <cell r="O9040"/>
          <cell r="P9040"/>
          <cell r="Q9040" t="str">
            <v/>
          </cell>
          <cell r="R9040"/>
          <cell r="S9040" t="str">
            <v/>
          </cell>
          <cell r="T9040"/>
          <cell r="U9040"/>
          <cell r="V9040" t="str">
            <v/>
          </cell>
        </row>
        <row r="9041">
          <cell r="A9041"/>
          <cell r="B9041" t="str">
            <v/>
          </cell>
          <cell r="C9041"/>
          <cell r="D9041" t="str">
            <v/>
          </cell>
          <cell r="E9041" t="str">
            <v/>
          </cell>
          <cell r="F9041" t="str">
            <v/>
          </cell>
          <cell r="G9041" t="str">
            <v/>
          </cell>
          <cell r="H9041" t="str">
            <v/>
          </cell>
          <cell r="I9041"/>
          <cell r="J9041"/>
          <cell r="K9041"/>
          <cell r="L9041"/>
          <cell r="M9041" t="str">
            <v/>
          </cell>
          <cell r="N9041"/>
          <cell r="O9041"/>
          <cell r="P9041"/>
          <cell r="Q9041" t="str">
            <v/>
          </cell>
          <cell r="R9041"/>
          <cell r="S9041" t="str">
            <v/>
          </cell>
          <cell r="T9041"/>
          <cell r="U9041"/>
          <cell r="V9041" t="str">
            <v/>
          </cell>
        </row>
        <row r="9042">
          <cell r="A9042"/>
          <cell r="B9042" t="str">
            <v/>
          </cell>
          <cell r="C9042"/>
          <cell r="D9042" t="str">
            <v/>
          </cell>
          <cell r="E9042" t="str">
            <v/>
          </cell>
          <cell r="F9042" t="str">
            <v/>
          </cell>
          <cell r="G9042" t="str">
            <v/>
          </cell>
          <cell r="H9042" t="str">
            <v/>
          </cell>
          <cell r="I9042"/>
          <cell r="J9042"/>
          <cell r="K9042"/>
          <cell r="L9042"/>
          <cell r="M9042" t="str">
            <v/>
          </cell>
          <cell r="N9042"/>
          <cell r="O9042"/>
          <cell r="P9042"/>
          <cell r="Q9042" t="str">
            <v/>
          </cell>
          <cell r="R9042"/>
          <cell r="S9042" t="str">
            <v/>
          </cell>
          <cell r="T9042"/>
          <cell r="U9042"/>
          <cell r="V9042" t="str">
            <v/>
          </cell>
        </row>
        <row r="9043">
          <cell r="A9043"/>
          <cell r="B9043" t="str">
            <v/>
          </cell>
          <cell r="C9043"/>
          <cell r="D9043" t="str">
            <v/>
          </cell>
          <cell r="E9043" t="str">
            <v/>
          </cell>
          <cell r="F9043" t="str">
            <v/>
          </cell>
          <cell r="G9043" t="str">
            <v/>
          </cell>
          <cell r="H9043" t="str">
            <v/>
          </cell>
          <cell r="I9043"/>
          <cell r="J9043"/>
          <cell r="K9043"/>
          <cell r="L9043"/>
          <cell r="M9043" t="str">
            <v/>
          </cell>
          <cell r="N9043"/>
          <cell r="O9043"/>
          <cell r="P9043"/>
          <cell r="Q9043" t="str">
            <v/>
          </cell>
          <cell r="R9043"/>
          <cell r="S9043" t="str">
            <v/>
          </cell>
          <cell r="T9043"/>
          <cell r="U9043"/>
          <cell r="V9043" t="str">
            <v/>
          </cell>
        </row>
        <row r="9044">
          <cell r="A9044"/>
          <cell r="B9044" t="str">
            <v/>
          </cell>
          <cell r="C9044"/>
          <cell r="D9044" t="str">
            <v/>
          </cell>
          <cell r="E9044" t="str">
            <v/>
          </cell>
          <cell r="F9044" t="str">
            <v/>
          </cell>
          <cell r="G9044" t="str">
            <v/>
          </cell>
          <cell r="H9044" t="str">
            <v/>
          </cell>
          <cell r="I9044"/>
          <cell r="J9044"/>
          <cell r="K9044"/>
          <cell r="L9044"/>
          <cell r="M9044" t="str">
            <v/>
          </cell>
          <cell r="N9044"/>
          <cell r="O9044"/>
          <cell r="P9044"/>
          <cell r="Q9044" t="str">
            <v/>
          </cell>
          <cell r="R9044"/>
          <cell r="S9044" t="str">
            <v/>
          </cell>
          <cell r="T9044"/>
          <cell r="U9044"/>
          <cell r="V9044" t="str">
            <v/>
          </cell>
        </row>
        <row r="9045">
          <cell r="A9045"/>
          <cell r="B9045" t="str">
            <v/>
          </cell>
          <cell r="C9045"/>
          <cell r="D9045" t="str">
            <v/>
          </cell>
          <cell r="E9045" t="str">
            <v/>
          </cell>
          <cell r="F9045" t="str">
            <v/>
          </cell>
          <cell r="G9045" t="str">
            <v/>
          </cell>
          <cell r="H9045" t="str">
            <v/>
          </cell>
          <cell r="I9045"/>
          <cell r="J9045"/>
          <cell r="K9045"/>
          <cell r="L9045"/>
          <cell r="M9045" t="str">
            <v/>
          </cell>
          <cell r="N9045"/>
          <cell r="O9045"/>
          <cell r="P9045"/>
          <cell r="Q9045" t="str">
            <v/>
          </cell>
          <cell r="R9045"/>
          <cell r="S9045" t="str">
            <v/>
          </cell>
          <cell r="T9045"/>
          <cell r="U9045"/>
          <cell r="V9045" t="str">
            <v/>
          </cell>
        </row>
        <row r="9046">
          <cell r="A9046"/>
          <cell r="B9046" t="str">
            <v/>
          </cell>
          <cell r="C9046"/>
          <cell r="D9046" t="str">
            <v/>
          </cell>
          <cell r="E9046" t="str">
            <v/>
          </cell>
          <cell r="F9046" t="str">
            <v/>
          </cell>
          <cell r="G9046" t="str">
            <v/>
          </cell>
          <cell r="H9046" t="str">
            <v/>
          </cell>
          <cell r="I9046"/>
          <cell r="J9046"/>
          <cell r="K9046"/>
          <cell r="L9046"/>
          <cell r="M9046" t="str">
            <v/>
          </cell>
          <cell r="N9046"/>
          <cell r="O9046"/>
          <cell r="P9046"/>
          <cell r="Q9046" t="str">
            <v/>
          </cell>
          <cell r="R9046"/>
          <cell r="S9046" t="str">
            <v/>
          </cell>
          <cell r="T9046"/>
          <cell r="U9046"/>
          <cell r="V9046" t="str">
            <v/>
          </cell>
        </row>
        <row r="9047">
          <cell r="A9047"/>
          <cell r="B9047" t="str">
            <v/>
          </cell>
          <cell r="C9047"/>
          <cell r="D9047" t="str">
            <v/>
          </cell>
          <cell r="E9047" t="str">
            <v/>
          </cell>
          <cell r="F9047" t="str">
            <v/>
          </cell>
          <cell r="G9047" t="str">
            <v/>
          </cell>
          <cell r="H9047" t="str">
            <v/>
          </cell>
          <cell r="I9047"/>
          <cell r="J9047"/>
          <cell r="K9047"/>
          <cell r="L9047"/>
          <cell r="M9047" t="str">
            <v/>
          </cell>
          <cell r="N9047"/>
          <cell r="O9047"/>
          <cell r="P9047"/>
          <cell r="Q9047" t="str">
            <v/>
          </cell>
          <cell r="R9047"/>
          <cell r="S9047" t="str">
            <v/>
          </cell>
          <cell r="T9047"/>
          <cell r="U9047"/>
          <cell r="V9047" t="str">
            <v/>
          </cell>
        </row>
        <row r="9048">
          <cell r="A9048"/>
          <cell r="B9048" t="str">
            <v/>
          </cell>
          <cell r="C9048"/>
          <cell r="D9048" t="str">
            <v/>
          </cell>
          <cell r="E9048" t="str">
            <v/>
          </cell>
          <cell r="F9048" t="str">
            <v/>
          </cell>
          <cell r="G9048" t="str">
            <v/>
          </cell>
          <cell r="H9048" t="str">
            <v/>
          </cell>
          <cell r="I9048"/>
          <cell r="J9048"/>
          <cell r="K9048"/>
          <cell r="L9048"/>
          <cell r="M9048" t="str">
            <v/>
          </cell>
          <cell r="N9048"/>
          <cell r="O9048"/>
          <cell r="P9048"/>
          <cell r="Q9048" t="str">
            <v/>
          </cell>
          <cell r="R9048"/>
          <cell r="S9048" t="str">
            <v/>
          </cell>
          <cell r="T9048"/>
          <cell r="U9048"/>
          <cell r="V9048" t="str">
            <v/>
          </cell>
        </row>
        <row r="9049">
          <cell r="A9049"/>
          <cell r="B9049" t="str">
            <v/>
          </cell>
          <cell r="C9049"/>
          <cell r="D9049" t="str">
            <v/>
          </cell>
          <cell r="E9049" t="str">
            <v/>
          </cell>
          <cell r="F9049" t="str">
            <v/>
          </cell>
          <cell r="G9049" t="str">
            <v/>
          </cell>
          <cell r="H9049" t="str">
            <v/>
          </cell>
          <cell r="I9049"/>
          <cell r="J9049"/>
          <cell r="K9049"/>
          <cell r="L9049"/>
          <cell r="M9049" t="str">
            <v/>
          </cell>
          <cell r="N9049"/>
          <cell r="O9049"/>
          <cell r="P9049"/>
          <cell r="Q9049" t="str">
            <v/>
          </cell>
          <cell r="R9049"/>
          <cell r="S9049" t="str">
            <v/>
          </cell>
          <cell r="T9049"/>
          <cell r="U9049"/>
          <cell r="V9049" t="str">
            <v/>
          </cell>
        </row>
        <row r="9050">
          <cell r="A9050"/>
          <cell r="B9050" t="str">
            <v/>
          </cell>
          <cell r="C9050"/>
          <cell r="D9050" t="str">
            <v/>
          </cell>
          <cell r="E9050" t="str">
            <v/>
          </cell>
          <cell r="F9050" t="str">
            <v/>
          </cell>
          <cell r="G9050" t="str">
            <v/>
          </cell>
          <cell r="H9050" t="str">
            <v/>
          </cell>
          <cell r="I9050"/>
          <cell r="J9050"/>
          <cell r="K9050"/>
          <cell r="L9050"/>
          <cell r="M9050" t="str">
            <v/>
          </cell>
          <cell r="N9050"/>
          <cell r="O9050"/>
          <cell r="P9050"/>
          <cell r="Q9050" t="str">
            <v/>
          </cell>
          <cell r="R9050"/>
          <cell r="S9050" t="str">
            <v/>
          </cell>
          <cell r="T9050"/>
          <cell r="U9050"/>
          <cell r="V9050" t="str">
            <v/>
          </cell>
        </row>
        <row r="9051">
          <cell r="A9051"/>
          <cell r="B9051" t="str">
            <v/>
          </cell>
          <cell r="C9051"/>
          <cell r="D9051" t="str">
            <v/>
          </cell>
          <cell r="E9051" t="str">
            <v/>
          </cell>
          <cell r="F9051" t="str">
            <v/>
          </cell>
          <cell r="G9051" t="str">
            <v/>
          </cell>
          <cell r="H9051" t="str">
            <v/>
          </cell>
          <cell r="I9051"/>
          <cell r="J9051"/>
          <cell r="K9051"/>
          <cell r="L9051"/>
          <cell r="M9051" t="str">
            <v/>
          </cell>
          <cell r="N9051"/>
          <cell r="O9051"/>
          <cell r="P9051"/>
          <cell r="Q9051" t="str">
            <v/>
          </cell>
          <cell r="R9051"/>
          <cell r="S9051" t="str">
            <v/>
          </cell>
          <cell r="T9051"/>
          <cell r="U9051"/>
          <cell r="V9051" t="str">
            <v/>
          </cell>
        </row>
        <row r="9052">
          <cell r="A9052"/>
          <cell r="B9052" t="str">
            <v/>
          </cell>
          <cell r="C9052"/>
          <cell r="D9052" t="str">
            <v/>
          </cell>
          <cell r="E9052" t="str">
            <v/>
          </cell>
          <cell r="F9052" t="str">
            <v/>
          </cell>
          <cell r="G9052" t="str">
            <v/>
          </cell>
          <cell r="H9052" t="str">
            <v/>
          </cell>
          <cell r="I9052"/>
          <cell r="J9052"/>
          <cell r="K9052"/>
          <cell r="L9052"/>
          <cell r="M9052" t="str">
            <v/>
          </cell>
          <cell r="N9052"/>
          <cell r="O9052"/>
          <cell r="P9052"/>
          <cell r="Q9052" t="str">
            <v/>
          </cell>
          <cell r="R9052"/>
          <cell r="S9052" t="str">
            <v/>
          </cell>
          <cell r="T9052"/>
          <cell r="U9052"/>
          <cell r="V9052" t="str">
            <v/>
          </cell>
        </row>
        <row r="9053">
          <cell r="A9053"/>
          <cell r="B9053" t="str">
            <v/>
          </cell>
          <cell r="C9053"/>
          <cell r="D9053" t="str">
            <v/>
          </cell>
          <cell r="E9053" t="str">
            <v/>
          </cell>
          <cell r="F9053" t="str">
            <v/>
          </cell>
          <cell r="G9053" t="str">
            <v/>
          </cell>
          <cell r="H9053" t="str">
            <v/>
          </cell>
          <cell r="I9053"/>
          <cell r="J9053"/>
          <cell r="K9053"/>
          <cell r="L9053"/>
          <cell r="M9053" t="str">
            <v/>
          </cell>
          <cell r="N9053"/>
          <cell r="O9053"/>
          <cell r="P9053"/>
          <cell r="Q9053" t="str">
            <v/>
          </cell>
          <cell r="R9053"/>
          <cell r="S9053" t="str">
            <v/>
          </cell>
          <cell r="T9053"/>
          <cell r="U9053"/>
          <cell r="V9053" t="str">
            <v/>
          </cell>
        </row>
        <row r="9054">
          <cell r="A9054"/>
          <cell r="B9054" t="str">
            <v/>
          </cell>
          <cell r="C9054"/>
          <cell r="D9054" t="str">
            <v/>
          </cell>
          <cell r="E9054" t="str">
            <v/>
          </cell>
          <cell r="F9054" t="str">
            <v/>
          </cell>
          <cell r="G9054" t="str">
            <v/>
          </cell>
          <cell r="H9054" t="str">
            <v/>
          </cell>
          <cell r="I9054"/>
          <cell r="J9054"/>
          <cell r="K9054"/>
          <cell r="L9054"/>
          <cell r="M9054" t="str">
            <v/>
          </cell>
          <cell r="N9054"/>
          <cell r="O9054"/>
          <cell r="P9054"/>
          <cell r="Q9054" t="str">
            <v/>
          </cell>
          <cell r="R9054"/>
          <cell r="S9054" t="str">
            <v/>
          </cell>
          <cell r="T9054"/>
          <cell r="U9054"/>
          <cell r="V9054" t="str">
            <v/>
          </cell>
        </row>
        <row r="9055">
          <cell r="A9055"/>
          <cell r="B9055" t="str">
            <v/>
          </cell>
          <cell r="C9055"/>
          <cell r="D9055" t="str">
            <v/>
          </cell>
          <cell r="E9055" t="str">
            <v/>
          </cell>
          <cell r="F9055" t="str">
            <v/>
          </cell>
          <cell r="G9055" t="str">
            <v/>
          </cell>
          <cell r="H9055" t="str">
            <v/>
          </cell>
          <cell r="I9055"/>
          <cell r="J9055"/>
          <cell r="K9055"/>
          <cell r="L9055"/>
          <cell r="M9055" t="str">
            <v/>
          </cell>
          <cell r="N9055"/>
          <cell r="O9055"/>
          <cell r="P9055"/>
          <cell r="Q9055" t="str">
            <v/>
          </cell>
          <cell r="R9055"/>
          <cell r="S9055" t="str">
            <v/>
          </cell>
          <cell r="T9055"/>
          <cell r="U9055"/>
          <cell r="V9055" t="str">
            <v/>
          </cell>
        </row>
        <row r="9056">
          <cell r="A9056"/>
          <cell r="B9056" t="str">
            <v/>
          </cell>
          <cell r="C9056"/>
          <cell r="D9056" t="str">
            <v/>
          </cell>
          <cell r="E9056" t="str">
            <v/>
          </cell>
          <cell r="F9056" t="str">
            <v/>
          </cell>
          <cell r="G9056" t="str">
            <v/>
          </cell>
          <cell r="H9056" t="str">
            <v/>
          </cell>
          <cell r="I9056"/>
          <cell r="J9056"/>
          <cell r="K9056"/>
          <cell r="L9056"/>
          <cell r="M9056" t="str">
            <v/>
          </cell>
          <cell r="N9056"/>
          <cell r="O9056"/>
          <cell r="P9056"/>
          <cell r="Q9056" t="str">
            <v/>
          </cell>
          <cell r="R9056"/>
          <cell r="S9056" t="str">
            <v/>
          </cell>
          <cell r="T9056"/>
          <cell r="U9056"/>
          <cell r="V9056" t="str">
            <v/>
          </cell>
        </row>
        <row r="9057">
          <cell r="A9057"/>
          <cell r="B9057" t="str">
            <v/>
          </cell>
          <cell r="C9057"/>
          <cell r="D9057" t="str">
            <v/>
          </cell>
          <cell r="E9057" t="str">
            <v/>
          </cell>
          <cell r="F9057" t="str">
            <v/>
          </cell>
          <cell r="G9057" t="str">
            <v/>
          </cell>
          <cell r="H9057" t="str">
            <v/>
          </cell>
          <cell r="I9057"/>
          <cell r="J9057"/>
          <cell r="K9057"/>
          <cell r="L9057"/>
          <cell r="M9057" t="str">
            <v/>
          </cell>
          <cell r="N9057"/>
          <cell r="O9057"/>
          <cell r="P9057"/>
          <cell r="Q9057" t="str">
            <v/>
          </cell>
          <cell r="R9057"/>
          <cell r="S9057" t="str">
            <v/>
          </cell>
          <cell r="T9057"/>
          <cell r="U9057"/>
          <cell r="V9057" t="str">
            <v/>
          </cell>
        </row>
        <row r="9058">
          <cell r="A9058"/>
          <cell r="B9058" t="str">
            <v/>
          </cell>
          <cell r="C9058"/>
          <cell r="D9058" t="str">
            <v/>
          </cell>
          <cell r="E9058" t="str">
            <v/>
          </cell>
          <cell r="F9058" t="str">
            <v/>
          </cell>
          <cell r="G9058" t="str">
            <v/>
          </cell>
          <cell r="H9058" t="str">
            <v/>
          </cell>
          <cell r="I9058"/>
          <cell r="J9058"/>
          <cell r="K9058"/>
          <cell r="L9058"/>
          <cell r="M9058" t="str">
            <v/>
          </cell>
          <cell r="N9058"/>
          <cell r="O9058"/>
          <cell r="P9058"/>
          <cell r="Q9058" t="str">
            <v/>
          </cell>
          <cell r="R9058"/>
          <cell r="S9058" t="str">
            <v/>
          </cell>
          <cell r="T9058"/>
          <cell r="U9058"/>
          <cell r="V9058" t="str">
            <v/>
          </cell>
        </row>
        <row r="9059">
          <cell r="A9059"/>
          <cell r="B9059" t="str">
            <v/>
          </cell>
          <cell r="C9059"/>
          <cell r="D9059" t="str">
            <v/>
          </cell>
          <cell r="E9059" t="str">
            <v/>
          </cell>
          <cell r="F9059" t="str">
            <v/>
          </cell>
          <cell r="G9059" t="str">
            <v/>
          </cell>
          <cell r="H9059" t="str">
            <v/>
          </cell>
          <cell r="I9059"/>
          <cell r="J9059"/>
          <cell r="K9059"/>
          <cell r="L9059"/>
          <cell r="M9059" t="str">
            <v/>
          </cell>
          <cell r="N9059"/>
          <cell r="O9059"/>
          <cell r="P9059"/>
          <cell r="Q9059" t="str">
            <v/>
          </cell>
          <cell r="R9059"/>
          <cell r="S9059" t="str">
            <v/>
          </cell>
          <cell r="T9059"/>
          <cell r="U9059"/>
          <cell r="V9059" t="str">
            <v/>
          </cell>
        </row>
        <row r="9060">
          <cell r="A9060"/>
          <cell r="B9060" t="str">
            <v/>
          </cell>
          <cell r="C9060"/>
          <cell r="D9060" t="str">
            <v/>
          </cell>
          <cell r="E9060" t="str">
            <v/>
          </cell>
          <cell r="F9060" t="str">
            <v/>
          </cell>
          <cell r="G9060" t="str">
            <v/>
          </cell>
          <cell r="H9060" t="str">
            <v/>
          </cell>
          <cell r="I9060"/>
          <cell r="J9060"/>
          <cell r="K9060"/>
          <cell r="L9060"/>
          <cell r="M9060" t="str">
            <v/>
          </cell>
          <cell r="N9060"/>
          <cell r="O9060"/>
          <cell r="P9060"/>
          <cell r="Q9060" t="str">
            <v/>
          </cell>
          <cell r="R9060"/>
          <cell r="S9060" t="str">
            <v/>
          </cell>
          <cell r="T9060"/>
          <cell r="U9060"/>
          <cell r="V9060" t="str">
            <v/>
          </cell>
        </row>
        <row r="9061">
          <cell r="A9061"/>
          <cell r="B9061" t="str">
            <v/>
          </cell>
          <cell r="C9061"/>
          <cell r="D9061" t="str">
            <v/>
          </cell>
          <cell r="E9061" t="str">
            <v/>
          </cell>
          <cell r="F9061" t="str">
            <v/>
          </cell>
          <cell r="G9061" t="str">
            <v/>
          </cell>
          <cell r="H9061" t="str">
            <v/>
          </cell>
          <cell r="I9061"/>
          <cell r="J9061"/>
          <cell r="K9061"/>
          <cell r="L9061"/>
          <cell r="M9061" t="str">
            <v/>
          </cell>
          <cell r="N9061"/>
          <cell r="O9061"/>
          <cell r="P9061"/>
          <cell r="Q9061" t="str">
            <v/>
          </cell>
          <cell r="R9061"/>
          <cell r="S9061" t="str">
            <v/>
          </cell>
          <cell r="T9061"/>
          <cell r="U9061"/>
          <cell r="V9061" t="str">
            <v/>
          </cell>
        </row>
        <row r="9062">
          <cell r="A9062"/>
          <cell r="B9062" t="str">
            <v/>
          </cell>
          <cell r="C9062"/>
          <cell r="D9062" t="str">
            <v/>
          </cell>
          <cell r="E9062" t="str">
            <v/>
          </cell>
          <cell r="F9062" t="str">
            <v/>
          </cell>
          <cell r="G9062" t="str">
            <v/>
          </cell>
          <cell r="H9062" t="str">
            <v/>
          </cell>
          <cell r="I9062"/>
          <cell r="J9062"/>
          <cell r="K9062"/>
          <cell r="L9062"/>
          <cell r="M9062" t="str">
            <v/>
          </cell>
          <cell r="N9062"/>
          <cell r="O9062"/>
          <cell r="P9062"/>
          <cell r="Q9062" t="str">
            <v/>
          </cell>
          <cell r="R9062"/>
          <cell r="S9062" t="str">
            <v/>
          </cell>
          <cell r="T9062"/>
          <cell r="U9062"/>
          <cell r="V9062" t="str">
            <v/>
          </cell>
        </row>
        <row r="9063">
          <cell r="A9063"/>
          <cell r="B9063" t="str">
            <v/>
          </cell>
          <cell r="C9063"/>
          <cell r="D9063" t="str">
            <v/>
          </cell>
          <cell r="E9063" t="str">
            <v/>
          </cell>
          <cell r="F9063" t="str">
            <v/>
          </cell>
          <cell r="G9063" t="str">
            <v/>
          </cell>
          <cell r="H9063" t="str">
            <v/>
          </cell>
          <cell r="I9063"/>
          <cell r="J9063"/>
          <cell r="K9063"/>
          <cell r="L9063"/>
          <cell r="M9063" t="str">
            <v/>
          </cell>
          <cell r="N9063"/>
          <cell r="O9063"/>
          <cell r="P9063"/>
          <cell r="Q9063" t="str">
            <v/>
          </cell>
          <cell r="R9063"/>
          <cell r="S9063" t="str">
            <v/>
          </cell>
          <cell r="T9063"/>
          <cell r="U9063"/>
          <cell r="V9063" t="str">
            <v/>
          </cell>
        </row>
        <row r="9064">
          <cell r="A9064"/>
          <cell r="B9064" t="str">
            <v/>
          </cell>
          <cell r="C9064"/>
          <cell r="D9064" t="str">
            <v/>
          </cell>
          <cell r="E9064" t="str">
            <v/>
          </cell>
          <cell r="F9064" t="str">
            <v/>
          </cell>
          <cell r="G9064" t="str">
            <v/>
          </cell>
          <cell r="H9064" t="str">
            <v/>
          </cell>
          <cell r="I9064"/>
          <cell r="J9064"/>
          <cell r="K9064"/>
          <cell r="L9064"/>
          <cell r="M9064" t="str">
            <v/>
          </cell>
          <cell r="N9064"/>
          <cell r="O9064"/>
          <cell r="P9064"/>
          <cell r="Q9064" t="str">
            <v/>
          </cell>
          <cell r="R9064"/>
          <cell r="S9064" t="str">
            <v/>
          </cell>
          <cell r="T9064"/>
          <cell r="U9064"/>
          <cell r="V9064" t="str">
            <v/>
          </cell>
        </row>
        <row r="9065">
          <cell r="A9065"/>
          <cell r="B9065" t="str">
            <v/>
          </cell>
          <cell r="C9065"/>
          <cell r="D9065" t="str">
            <v/>
          </cell>
          <cell r="E9065" t="str">
            <v/>
          </cell>
          <cell r="F9065" t="str">
            <v/>
          </cell>
          <cell r="G9065" t="str">
            <v/>
          </cell>
          <cell r="H9065" t="str">
            <v/>
          </cell>
          <cell r="I9065"/>
          <cell r="J9065"/>
          <cell r="K9065"/>
          <cell r="L9065"/>
          <cell r="M9065" t="str">
            <v/>
          </cell>
          <cell r="N9065"/>
          <cell r="O9065"/>
          <cell r="P9065"/>
          <cell r="Q9065" t="str">
            <v/>
          </cell>
          <cell r="R9065"/>
          <cell r="S9065" t="str">
            <v/>
          </cell>
          <cell r="T9065"/>
          <cell r="U9065"/>
          <cell r="V9065" t="str">
            <v/>
          </cell>
        </row>
        <row r="9066">
          <cell r="A9066"/>
          <cell r="B9066" t="str">
            <v/>
          </cell>
          <cell r="C9066"/>
          <cell r="D9066" t="str">
            <v/>
          </cell>
          <cell r="E9066" t="str">
            <v/>
          </cell>
          <cell r="F9066" t="str">
            <v/>
          </cell>
          <cell r="G9066" t="str">
            <v/>
          </cell>
          <cell r="H9066" t="str">
            <v/>
          </cell>
          <cell r="I9066"/>
          <cell r="J9066"/>
          <cell r="K9066"/>
          <cell r="L9066"/>
          <cell r="M9066" t="str">
            <v/>
          </cell>
          <cell r="N9066"/>
          <cell r="O9066"/>
          <cell r="P9066"/>
          <cell r="Q9066" t="str">
            <v/>
          </cell>
          <cell r="R9066"/>
          <cell r="S9066" t="str">
            <v/>
          </cell>
          <cell r="T9066"/>
          <cell r="U9066"/>
          <cell r="V9066" t="str">
            <v/>
          </cell>
        </row>
        <row r="9067">
          <cell r="A9067"/>
          <cell r="B9067" t="str">
            <v/>
          </cell>
          <cell r="C9067"/>
          <cell r="D9067" t="str">
            <v/>
          </cell>
          <cell r="E9067" t="str">
            <v/>
          </cell>
          <cell r="F9067" t="str">
            <v/>
          </cell>
          <cell r="G9067" t="str">
            <v/>
          </cell>
          <cell r="H9067" t="str">
            <v/>
          </cell>
          <cell r="I9067"/>
          <cell r="J9067"/>
          <cell r="K9067"/>
          <cell r="L9067"/>
          <cell r="M9067" t="str">
            <v/>
          </cell>
          <cell r="N9067"/>
          <cell r="O9067"/>
          <cell r="P9067"/>
          <cell r="Q9067" t="str">
            <v/>
          </cell>
          <cell r="R9067"/>
          <cell r="S9067" t="str">
            <v/>
          </cell>
          <cell r="T9067"/>
          <cell r="U9067"/>
          <cell r="V9067" t="str">
            <v/>
          </cell>
        </row>
        <row r="9068">
          <cell r="A9068"/>
          <cell r="B9068" t="str">
            <v/>
          </cell>
          <cell r="C9068"/>
          <cell r="D9068" t="str">
            <v/>
          </cell>
          <cell r="E9068" t="str">
            <v/>
          </cell>
          <cell r="F9068" t="str">
            <v/>
          </cell>
          <cell r="G9068" t="str">
            <v/>
          </cell>
          <cell r="H9068" t="str">
            <v/>
          </cell>
          <cell r="I9068"/>
          <cell r="J9068"/>
          <cell r="K9068"/>
          <cell r="L9068"/>
          <cell r="M9068" t="str">
            <v/>
          </cell>
          <cell r="N9068"/>
          <cell r="O9068"/>
          <cell r="P9068"/>
          <cell r="Q9068" t="str">
            <v/>
          </cell>
          <cell r="R9068"/>
          <cell r="S9068" t="str">
            <v/>
          </cell>
          <cell r="T9068"/>
          <cell r="U9068"/>
          <cell r="V9068" t="str">
            <v/>
          </cell>
        </row>
        <row r="9069">
          <cell r="A9069"/>
          <cell r="B9069" t="str">
            <v/>
          </cell>
          <cell r="C9069"/>
          <cell r="D9069" t="str">
            <v/>
          </cell>
          <cell r="E9069" t="str">
            <v/>
          </cell>
          <cell r="F9069" t="str">
            <v/>
          </cell>
          <cell r="G9069" t="str">
            <v/>
          </cell>
          <cell r="H9069" t="str">
            <v/>
          </cell>
          <cell r="I9069"/>
          <cell r="J9069"/>
          <cell r="K9069"/>
          <cell r="L9069"/>
          <cell r="M9069" t="str">
            <v/>
          </cell>
          <cell r="N9069"/>
          <cell r="O9069"/>
          <cell r="P9069"/>
          <cell r="Q9069" t="str">
            <v/>
          </cell>
          <cell r="R9069"/>
          <cell r="S9069" t="str">
            <v/>
          </cell>
          <cell r="T9069"/>
          <cell r="U9069"/>
          <cell r="V9069" t="str">
            <v/>
          </cell>
        </row>
        <row r="9070">
          <cell r="A9070"/>
          <cell r="B9070" t="str">
            <v/>
          </cell>
          <cell r="C9070"/>
          <cell r="D9070" t="str">
            <v/>
          </cell>
          <cell r="E9070" t="str">
            <v/>
          </cell>
          <cell r="F9070" t="str">
            <v/>
          </cell>
          <cell r="G9070" t="str">
            <v/>
          </cell>
          <cell r="H9070" t="str">
            <v/>
          </cell>
          <cell r="I9070"/>
          <cell r="J9070"/>
          <cell r="K9070"/>
          <cell r="L9070"/>
          <cell r="M9070" t="str">
            <v/>
          </cell>
          <cell r="N9070"/>
          <cell r="O9070"/>
          <cell r="P9070"/>
          <cell r="Q9070" t="str">
            <v/>
          </cell>
          <cell r="R9070"/>
          <cell r="S9070" t="str">
            <v/>
          </cell>
          <cell r="T9070"/>
          <cell r="U9070"/>
          <cell r="V9070" t="str">
            <v/>
          </cell>
        </row>
        <row r="9071">
          <cell r="A9071"/>
          <cell r="B9071" t="str">
            <v/>
          </cell>
          <cell r="C9071"/>
          <cell r="D9071" t="str">
            <v/>
          </cell>
          <cell r="E9071" t="str">
            <v/>
          </cell>
          <cell r="F9071" t="str">
            <v/>
          </cell>
          <cell r="G9071" t="str">
            <v/>
          </cell>
          <cell r="H9071" t="str">
            <v/>
          </cell>
          <cell r="I9071"/>
          <cell r="J9071"/>
          <cell r="K9071"/>
          <cell r="L9071"/>
          <cell r="M9071" t="str">
            <v/>
          </cell>
          <cell r="N9071"/>
          <cell r="O9071"/>
          <cell r="P9071"/>
          <cell r="Q9071" t="str">
            <v/>
          </cell>
          <cell r="R9071"/>
          <cell r="S9071" t="str">
            <v/>
          </cell>
          <cell r="T9071"/>
          <cell r="U9071"/>
          <cell r="V9071" t="str">
            <v/>
          </cell>
        </row>
        <row r="9072">
          <cell r="A9072"/>
          <cell r="B9072" t="str">
            <v/>
          </cell>
          <cell r="C9072"/>
          <cell r="D9072" t="str">
            <v/>
          </cell>
          <cell r="E9072" t="str">
            <v/>
          </cell>
          <cell r="F9072" t="str">
            <v/>
          </cell>
          <cell r="G9072" t="str">
            <v/>
          </cell>
          <cell r="H9072" t="str">
            <v/>
          </cell>
          <cell r="I9072"/>
          <cell r="J9072"/>
          <cell r="K9072"/>
          <cell r="L9072"/>
          <cell r="M9072" t="str">
            <v/>
          </cell>
          <cell r="N9072"/>
          <cell r="O9072"/>
          <cell r="P9072"/>
          <cell r="Q9072" t="str">
            <v/>
          </cell>
          <cell r="R9072"/>
          <cell r="S9072" t="str">
            <v/>
          </cell>
          <cell r="T9072"/>
          <cell r="U9072"/>
          <cell r="V9072" t="str">
            <v/>
          </cell>
        </row>
        <row r="9073">
          <cell r="A9073"/>
          <cell r="B9073" t="str">
            <v/>
          </cell>
          <cell r="C9073"/>
          <cell r="D9073" t="str">
            <v/>
          </cell>
          <cell r="E9073" t="str">
            <v/>
          </cell>
          <cell r="F9073" t="str">
            <v/>
          </cell>
          <cell r="G9073" t="str">
            <v/>
          </cell>
          <cell r="H9073" t="str">
            <v/>
          </cell>
          <cell r="I9073"/>
          <cell r="J9073"/>
          <cell r="K9073"/>
          <cell r="L9073"/>
          <cell r="M9073" t="str">
            <v/>
          </cell>
          <cell r="N9073"/>
          <cell r="O9073"/>
          <cell r="P9073"/>
          <cell r="Q9073" t="str">
            <v/>
          </cell>
          <cell r="R9073"/>
          <cell r="S9073" t="str">
            <v/>
          </cell>
          <cell r="T9073"/>
          <cell r="U9073"/>
          <cell r="V9073" t="str">
            <v/>
          </cell>
        </row>
        <row r="9074">
          <cell r="A9074"/>
          <cell r="B9074" t="str">
            <v/>
          </cell>
          <cell r="C9074"/>
          <cell r="D9074" t="str">
            <v/>
          </cell>
          <cell r="E9074" t="str">
            <v/>
          </cell>
          <cell r="F9074" t="str">
            <v/>
          </cell>
          <cell r="G9074" t="str">
            <v/>
          </cell>
          <cell r="H9074" t="str">
            <v/>
          </cell>
          <cell r="I9074"/>
          <cell r="J9074"/>
          <cell r="K9074"/>
          <cell r="L9074"/>
          <cell r="M9074" t="str">
            <v/>
          </cell>
          <cell r="N9074"/>
          <cell r="O9074"/>
          <cell r="P9074"/>
          <cell r="Q9074" t="str">
            <v/>
          </cell>
          <cell r="R9074"/>
          <cell r="S9074" t="str">
            <v/>
          </cell>
          <cell r="T9074"/>
          <cell r="U9074"/>
          <cell r="V9074" t="str">
            <v/>
          </cell>
        </row>
        <row r="9075">
          <cell r="A9075"/>
          <cell r="B9075" t="str">
            <v/>
          </cell>
          <cell r="C9075"/>
          <cell r="D9075" t="str">
            <v/>
          </cell>
          <cell r="E9075" t="str">
            <v/>
          </cell>
          <cell r="F9075" t="str">
            <v/>
          </cell>
          <cell r="G9075" t="str">
            <v/>
          </cell>
          <cell r="H9075" t="str">
            <v/>
          </cell>
          <cell r="I9075"/>
          <cell r="J9075"/>
          <cell r="K9075"/>
          <cell r="L9075"/>
          <cell r="M9075" t="str">
            <v/>
          </cell>
          <cell r="N9075"/>
          <cell r="O9075"/>
          <cell r="P9075"/>
          <cell r="Q9075" t="str">
            <v/>
          </cell>
          <cell r="R9075"/>
          <cell r="S9075" t="str">
            <v/>
          </cell>
          <cell r="T9075"/>
          <cell r="U9075"/>
          <cell r="V9075" t="str">
            <v/>
          </cell>
        </row>
        <row r="9076">
          <cell r="A9076"/>
          <cell r="B9076" t="str">
            <v/>
          </cell>
          <cell r="C9076"/>
          <cell r="D9076" t="str">
            <v/>
          </cell>
          <cell r="E9076" t="str">
            <v/>
          </cell>
          <cell r="F9076" t="str">
            <v/>
          </cell>
          <cell r="G9076" t="str">
            <v/>
          </cell>
          <cell r="H9076" t="str">
            <v/>
          </cell>
          <cell r="I9076"/>
          <cell r="J9076"/>
          <cell r="K9076"/>
          <cell r="L9076"/>
          <cell r="M9076" t="str">
            <v/>
          </cell>
          <cell r="N9076"/>
          <cell r="O9076"/>
          <cell r="P9076"/>
          <cell r="Q9076" t="str">
            <v/>
          </cell>
          <cell r="R9076"/>
          <cell r="S9076" t="str">
            <v/>
          </cell>
          <cell r="T9076"/>
          <cell r="U9076"/>
          <cell r="V9076" t="str">
            <v/>
          </cell>
        </row>
        <row r="9077">
          <cell r="A9077"/>
          <cell r="B9077" t="str">
            <v/>
          </cell>
          <cell r="C9077"/>
          <cell r="D9077" t="str">
            <v/>
          </cell>
          <cell r="E9077" t="str">
            <v/>
          </cell>
          <cell r="F9077" t="str">
            <v/>
          </cell>
          <cell r="G9077" t="str">
            <v/>
          </cell>
          <cell r="H9077" t="str">
            <v/>
          </cell>
          <cell r="I9077"/>
          <cell r="J9077"/>
          <cell r="K9077"/>
          <cell r="L9077"/>
          <cell r="M9077" t="str">
            <v/>
          </cell>
          <cell r="N9077"/>
          <cell r="O9077"/>
          <cell r="P9077"/>
          <cell r="Q9077" t="str">
            <v/>
          </cell>
          <cell r="R9077"/>
          <cell r="S9077" t="str">
            <v/>
          </cell>
          <cell r="T9077"/>
          <cell r="U9077"/>
          <cell r="V9077" t="str">
            <v/>
          </cell>
        </row>
        <row r="9078">
          <cell r="A9078"/>
          <cell r="B9078" t="str">
            <v/>
          </cell>
          <cell r="C9078"/>
          <cell r="D9078" t="str">
            <v/>
          </cell>
          <cell r="E9078" t="str">
            <v/>
          </cell>
          <cell r="F9078" t="str">
            <v/>
          </cell>
          <cell r="G9078" t="str">
            <v/>
          </cell>
          <cell r="H9078" t="str">
            <v/>
          </cell>
          <cell r="I9078"/>
          <cell r="J9078"/>
          <cell r="K9078"/>
          <cell r="L9078"/>
          <cell r="M9078" t="str">
            <v/>
          </cell>
          <cell r="N9078"/>
          <cell r="O9078"/>
          <cell r="P9078"/>
          <cell r="Q9078" t="str">
            <v/>
          </cell>
          <cell r="R9078"/>
          <cell r="S9078" t="str">
            <v/>
          </cell>
          <cell r="T9078"/>
          <cell r="U9078"/>
          <cell r="V9078" t="str">
            <v/>
          </cell>
        </row>
        <row r="9079">
          <cell r="A9079"/>
          <cell r="B9079" t="str">
            <v/>
          </cell>
          <cell r="C9079"/>
          <cell r="D9079" t="str">
            <v/>
          </cell>
          <cell r="E9079" t="str">
            <v/>
          </cell>
          <cell r="F9079" t="str">
            <v/>
          </cell>
          <cell r="G9079" t="str">
            <v/>
          </cell>
          <cell r="H9079" t="str">
            <v/>
          </cell>
          <cell r="I9079"/>
          <cell r="J9079"/>
          <cell r="K9079"/>
          <cell r="L9079"/>
          <cell r="M9079" t="str">
            <v/>
          </cell>
          <cell r="N9079"/>
          <cell r="O9079"/>
          <cell r="P9079"/>
          <cell r="Q9079" t="str">
            <v/>
          </cell>
          <cell r="R9079"/>
          <cell r="S9079" t="str">
            <v/>
          </cell>
          <cell r="T9079"/>
          <cell r="U9079"/>
          <cell r="V9079" t="str">
            <v/>
          </cell>
        </row>
        <row r="9080">
          <cell r="A9080"/>
          <cell r="B9080" t="str">
            <v/>
          </cell>
          <cell r="C9080"/>
          <cell r="D9080" t="str">
            <v/>
          </cell>
          <cell r="E9080" t="str">
            <v/>
          </cell>
          <cell r="F9080" t="str">
            <v/>
          </cell>
          <cell r="G9080" t="str">
            <v/>
          </cell>
          <cell r="H9080" t="str">
            <v/>
          </cell>
          <cell r="I9080"/>
          <cell r="J9080"/>
          <cell r="K9080"/>
          <cell r="L9080"/>
          <cell r="M9080" t="str">
            <v/>
          </cell>
          <cell r="N9080"/>
          <cell r="O9080"/>
          <cell r="P9080"/>
          <cell r="Q9080" t="str">
            <v/>
          </cell>
          <cell r="R9080"/>
          <cell r="S9080" t="str">
            <v/>
          </cell>
          <cell r="T9080"/>
          <cell r="U9080"/>
          <cell r="V9080" t="str">
            <v/>
          </cell>
        </row>
        <row r="9081">
          <cell r="A9081"/>
          <cell r="B9081" t="str">
            <v/>
          </cell>
          <cell r="C9081"/>
          <cell r="D9081" t="str">
            <v/>
          </cell>
          <cell r="E9081" t="str">
            <v/>
          </cell>
          <cell r="F9081" t="str">
            <v/>
          </cell>
          <cell r="G9081" t="str">
            <v/>
          </cell>
          <cell r="H9081" t="str">
            <v/>
          </cell>
          <cell r="I9081"/>
          <cell r="J9081"/>
          <cell r="K9081"/>
          <cell r="L9081"/>
          <cell r="M9081" t="str">
            <v/>
          </cell>
          <cell r="N9081"/>
          <cell r="O9081"/>
          <cell r="P9081"/>
          <cell r="Q9081" t="str">
            <v/>
          </cell>
          <cell r="R9081"/>
          <cell r="S9081" t="str">
            <v/>
          </cell>
          <cell r="T9081"/>
          <cell r="U9081"/>
          <cell r="V9081" t="str">
            <v/>
          </cell>
        </row>
        <row r="9082">
          <cell r="A9082"/>
          <cell r="B9082" t="str">
            <v/>
          </cell>
          <cell r="C9082"/>
          <cell r="D9082" t="str">
            <v/>
          </cell>
          <cell r="E9082" t="str">
            <v/>
          </cell>
          <cell r="F9082" t="str">
            <v/>
          </cell>
          <cell r="G9082" t="str">
            <v/>
          </cell>
          <cell r="H9082" t="str">
            <v/>
          </cell>
          <cell r="I9082"/>
          <cell r="J9082"/>
          <cell r="K9082"/>
          <cell r="L9082"/>
          <cell r="M9082" t="str">
            <v/>
          </cell>
          <cell r="N9082"/>
          <cell r="O9082"/>
          <cell r="P9082"/>
          <cell r="Q9082" t="str">
            <v/>
          </cell>
          <cell r="R9082"/>
          <cell r="S9082" t="str">
            <v/>
          </cell>
          <cell r="T9082"/>
          <cell r="U9082"/>
          <cell r="V9082" t="str">
            <v/>
          </cell>
        </row>
        <row r="9083">
          <cell r="A9083"/>
          <cell r="B9083" t="str">
            <v/>
          </cell>
          <cell r="C9083"/>
          <cell r="D9083" t="str">
            <v/>
          </cell>
          <cell r="E9083" t="str">
            <v/>
          </cell>
          <cell r="F9083" t="str">
            <v/>
          </cell>
          <cell r="G9083" t="str">
            <v/>
          </cell>
          <cell r="H9083" t="str">
            <v/>
          </cell>
          <cell r="I9083"/>
          <cell r="J9083"/>
          <cell r="K9083"/>
          <cell r="L9083"/>
          <cell r="M9083" t="str">
            <v/>
          </cell>
          <cell r="N9083"/>
          <cell r="O9083"/>
          <cell r="P9083"/>
          <cell r="Q9083" t="str">
            <v/>
          </cell>
          <cell r="R9083"/>
          <cell r="S9083" t="str">
            <v/>
          </cell>
          <cell r="T9083"/>
          <cell r="U9083"/>
          <cell r="V9083" t="str">
            <v/>
          </cell>
        </row>
        <row r="9084">
          <cell r="A9084"/>
          <cell r="B9084" t="str">
            <v/>
          </cell>
          <cell r="C9084"/>
          <cell r="D9084" t="str">
            <v/>
          </cell>
          <cell r="E9084" t="str">
            <v/>
          </cell>
          <cell r="F9084" t="str">
            <v/>
          </cell>
          <cell r="G9084" t="str">
            <v/>
          </cell>
          <cell r="H9084" t="str">
            <v/>
          </cell>
          <cell r="I9084"/>
          <cell r="J9084"/>
          <cell r="K9084"/>
          <cell r="L9084"/>
          <cell r="M9084" t="str">
            <v/>
          </cell>
          <cell r="N9084"/>
          <cell r="O9084"/>
          <cell r="P9084"/>
          <cell r="Q9084" t="str">
            <v/>
          </cell>
          <cell r="R9084"/>
          <cell r="S9084" t="str">
            <v/>
          </cell>
          <cell r="T9084"/>
          <cell r="U9084"/>
          <cell r="V9084" t="str">
            <v/>
          </cell>
        </row>
        <row r="9085">
          <cell r="A9085"/>
          <cell r="B9085" t="str">
            <v/>
          </cell>
          <cell r="C9085"/>
          <cell r="D9085" t="str">
            <v/>
          </cell>
          <cell r="E9085" t="str">
            <v/>
          </cell>
          <cell r="F9085" t="str">
            <v/>
          </cell>
          <cell r="G9085" t="str">
            <v/>
          </cell>
          <cell r="H9085" t="str">
            <v/>
          </cell>
          <cell r="I9085"/>
          <cell r="J9085"/>
          <cell r="K9085"/>
          <cell r="L9085"/>
          <cell r="M9085" t="str">
            <v/>
          </cell>
          <cell r="N9085"/>
          <cell r="O9085"/>
          <cell r="P9085"/>
          <cell r="Q9085" t="str">
            <v/>
          </cell>
          <cell r="R9085"/>
          <cell r="S9085" t="str">
            <v/>
          </cell>
          <cell r="T9085"/>
          <cell r="U9085"/>
          <cell r="V9085" t="str">
            <v/>
          </cell>
        </row>
        <row r="9086">
          <cell r="A9086"/>
          <cell r="B9086" t="str">
            <v/>
          </cell>
          <cell r="C9086"/>
          <cell r="D9086" t="str">
            <v/>
          </cell>
          <cell r="E9086" t="str">
            <v/>
          </cell>
          <cell r="F9086" t="str">
            <v/>
          </cell>
          <cell r="G9086" t="str">
            <v/>
          </cell>
          <cell r="H9086" t="str">
            <v/>
          </cell>
          <cell r="I9086"/>
          <cell r="J9086"/>
          <cell r="K9086"/>
          <cell r="L9086"/>
          <cell r="M9086" t="str">
            <v/>
          </cell>
          <cell r="N9086"/>
          <cell r="O9086"/>
          <cell r="P9086"/>
          <cell r="Q9086" t="str">
            <v/>
          </cell>
          <cell r="R9086"/>
          <cell r="S9086" t="str">
            <v/>
          </cell>
          <cell r="T9086"/>
          <cell r="U9086"/>
          <cell r="V9086" t="str">
            <v/>
          </cell>
        </row>
        <row r="9087">
          <cell r="A9087"/>
          <cell r="B9087" t="str">
            <v/>
          </cell>
          <cell r="C9087"/>
          <cell r="D9087" t="str">
            <v/>
          </cell>
          <cell r="E9087" t="str">
            <v/>
          </cell>
          <cell r="F9087" t="str">
            <v/>
          </cell>
          <cell r="G9087" t="str">
            <v/>
          </cell>
          <cell r="H9087" t="str">
            <v/>
          </cell>
          <cell r="I9087"/>
          <cell r="J9087"/>
          <cell r="K9087"/>
          <cell r="L9087"/>
          <cell r="M9087" t="str">
            <v/>
          </cell>
          <cell r="N9087"/>
          <cell r="O9087"/>
          <cell r="P9087"/>
          <cell r="Q9087" t="str">
            <v/>
          </cell>
          <cell r="R9087"/>
          <cell r="S9087" t="str">
            <v/>
          </cell>
          <cell r="T9087"/>
          <cell r="U9087"/>
          <cell r="V9087" t="str">
            <v/>
          </cell>
        </row>
        <row r="9088">
          <cell r="A9088"/>
          <cell r="B9088" t="str">
            <v/>
          </cell>
          <cell r="C9088"/>
          <cell r="D9088" t="str">
            <v/>
          </cell>
          <cell r="E9088" t="str">
            <v/>
          </cell>
          <cell r="F9088" t="str">
            <v/>
          </cell>
          <cell r="G9088" t="str">
            <v/>
          </cell>
          <cell r="H9088" t="str">
            <v/>
          </cell>
          <cell r="I9088"/>
          <cell r="J9088"/>
          <cell r="K9088"/>
          <cell r="L9088"/>
          <cell r="M9088" t="str">
            <v/>
          </cell>
          <cell r="N9088"/>
          <cell r="O9088"/>
          <cell r="P9088"/>
          <cell r="Q9088" t="str">
            <v/>
          </cell>
          <cell r="R9088"/>
          <cell r="S9088" t="str">
            <v/>
          </cell>
          <cell r="T9088"/>
          <cell r="U9088"/>
          <cell r="V9088" t="str">
            <v/>
          </cell>
        </row>
        <row r="9089">
          <cell r="A9089"/>
          <cell r="B9089" t="str">
            <v/>
          </cell>
          <cell r="C9089"/>
          <cell r="D9089" t="str">
            <v/>
          </cell>
          <cell r="E9089" t="str">
            <v/>
          </cell>
          <cell r="F9089" t="str">
            <v/>
          </cell>
          <cell r="G9089" t="str">
            <v/>
          </cell>
          <cell r="H9089" t="str">
            <v/>
          </cell>
          <cell r="I9089"/>
          <cell r="J9089"/>
          <cell r="K9089"/>
          <cell r="L9089"/>
          <cell r="M9089" t="str">
            <v/>
          </cell>
          <cell r="N9089"/>
          <cell r="O9089"/>
          <cell r="P9089"/>
          <cell r="Q9089" t="str">
            <v/>
          </cell>
          <cell r="R9089"/>
          <cell r="S9089" t="str">
            <v/>
          </cell>
          <cell r="T9089"/>
          <cell r="U9089"/>
          <cell r="V9089" t="str">
            <v/>
          </cell>
        </row>
        <row r="9090">
          <cell r="A9090"/>
          <cell r="B9090" t="str">
            <v/>
          </cell>
          <cell r="C9090"/>
          <cell r="D9090" t="str">
            <v/>
          </cell>
          <cell r="E9090" t="str">
            <v/>
          </cell>
          <cell r="F9090" t="str">
            <v/>
          </cell>
          <cell r="G9090" t="str">
            <v/>
          </cell>
          <cell r="H9090" t="str">
            <v/>
          </cell>
          <cell r="I9090"/>
          <cell r="J9090"/>
          <cell r="K9090"/>
          <cell r="L9090"/>
          <cell r="M9090" t="str">
            <v/>
          </cell>
          <cell r="N9090"/>
          <cell r="O9090"/>
          <cell r="P9090"/>
          <cell r="Q9090" t="str">
            <v/>
          </cell>
          <cell r="R9090"/>
          <cell r="S9090" t="str">
            <v/>
          </cell>
          <cell r="T9090"/>
          <cell r="U9090"/>
          <cell r="V9090" t="str">
            <v/>
          </cell>
        </row>
        <row r="9091">
          <cell r="A9091"/>
          <cell r="B9091" t="str">
            <v/>
          </cell>
          <cell r="C9091"/>
          <cell r="D9091" t="str">
            <v/>
          </cell>
          <cell r="E9091" t="str">
            <v/>
          </cell>
          <cell r="F9091" t="str">
            <v/>
          </cell>
          <cell r="G9091" t="str">
            <v/>
          </cell>
          <cell r="H9091" t="str">
            <v/>
          </cell>
          <cell r="I9091"/>
          <cell r="J9091"/>
          <cell r="K9091"/>
          <cell r="L9091"/>
          <cell r="M9091" t="str">
            <v/>
          </cell>
          <cell r="N9091"/>
          <cell r="O9091"/>
          <cell r="P9091"/>
          <cell r="Q9091" t="str">
            <v/>
          </cell>
          <cell r="R9091"/>
          <cell r="S9091" t="str">
            <v/>
          </cell>
          <cell r="T9091"/>
          <cell r="U9091"/>
          <cell r="V9091" t="str">
            <v/>
          </cell>
        </row>
        <row r="9092">
          <cell r="A9092"/>
          <cell r="B9092" t="str">
            <v/>
          </cell>
          <cell r="C9092"/>
          <cell r="D9092" t="str">
            <v/>
          </cell>
          <cell r="E9092" t="str">
            <v/>
          </cell>
          <cell r="F9092" t="str">
            <v/>
          </cell>
          <cell r="G9092" t="str">
            <v/>
          </cell>
          <cell r="H9092" t="str">
            <v/>
          </cell>
          <cell r="I9092"/>
          <cell r="J9092"/>
          <cell r="K9092"/>
          <cell r="L9092"/>
          <cell r="M9092" t="str">
            <v/>
          </cell>
          <cell r="N9092"/>
          <cell r="O9092"/>
          <cell r="P9092"/>
          <cell r="Q9092" t="str">
            <v/>
          </cell>
          <cell r="R9092"/>
          <cell r="S9092" t="str">
            <v/>
          </cell>
          <cell r="T9092"/>
          <cell r="U9092"/>
          <cell r="V9092" t="str">
            <v/>
          </cell>
        </row>
        <row r="9093">
          <cell r="A9093"/>
          <cell r="B9093" t="str">
            <v/>
          </cell>
          <cell r="C9093"/>
          <cell r="D9093" t="str">
            <v/>
          </cell>
          <cell r="E9093" t="str">
            <v/>
          </cell>
          <cell r="F9093" t="str">
            <v/>
          </cell>
          <cell r="G9093" t="str">
            <v/>
          </cell>
          <cell r="H9093" t="str">
            <v/>
          </cell>
          <cell r="I9093"/>
          <cell r="J9093"/>
          <cell r="K9093"/>
          <cell r="L9093"/>
          <cell r="M9093" t="str">
            <v/>
          </cell>
          <cell r="N9093"/>
          <cell r="O9093"/>
          <cell r="P9093"/>
          <cell r="Q9093" t="str">
            <v/>
          </cell>
          <cell r="R9093"/>
          <cell r="S9093" t="str">
            <v/>
          </cell>
          <cell r="T9093"/>
          <cell r="U9093"/>
          <cell r="V9093" t="str">
            <v/>
          </cell>
        </row>
        <row r="9094">
          <cell r="A9094"/>
          <cell r="B9094" t="str">
            <v/>
          </cell>
          <cell r="C9094"/>
          <cell r="D9094" t="str">
            <v/>
          </cell>
          <cell r="E9094" t="str">
            <v/>
          </cell>
          <cell r="F9094" t="str">
            <v/>
          </cell>
          <cell r="G9094" t="str">
            <v/>
          </cell>
          <cell r="H9094" t="str">
            <v/>
          </cell>
          <cell r="I9094"/>
          <cell r="J9094"/>
          <cell r="K9094"/>
          <cell r="L9094"/>
          <cell r="M9094" t="str">
            <v/>
          </cell>
          <cell r="N9094"/>
          <cell r="O9094"/>
          <cell r="P9094"/>
          <cell r="Q9094" t="str">
            <v/>
          </cell>
          <cell r="R9094"/>
          <cell r="S9094" t="str">
            <v/>
          </cell>
          <cell r="T9094"/>
          <cell r="U9094"/>
          <cell r="V9094" t="str">
            <v/>
          </cell>
        </row>
        <row r="9095">
          <cell r="A9095"/>
          <cell r="B9095" t="str">
            <v/>
          </cell>
          <cell r="C9095"/>
          <cell r="D9095" t="str">
            <v/>
          </cell>
          <cell r="E9095" t="str">
            <v/>
          </cell>
          <cell r="F9095" t="str">
            <v/>
          </cell>
          <cell r="G9095" t="str">
            <v/>
          </cell>
          <cell r="H9095" t="str">
            <v/>
          </cell>
          <cell r="I9095"/>
          <cell r="J9095"/>
          <cell r="K9095"/>
          <cell r="L9095"/>
          <cell r="M9095" t="str">
            <v/>
          </cell>
          <cell r="N9095"/>
          <cell r="O9095"/>
          <cell r="P9095"/>
          <cell r="Q9095" t="str">
            <v/>
          </cell>
          <cell r="R9095"/>
          <cell r="S9095" t="str">
            <v/>
          </cell>
          <cell r="T9095"/>
          <cell r="U9095"/>
          <cell r="V9095" t="str">
            <v/>
          </cell>
        </row>
        <row r="9096">
          <cell r="A9096"/>
          <cell r="B9096" t="str">
            <v/>
          </cell>
          <cell r="C9096"/>
          <cell r="D9096" t="str">
            <v/>
          </cell>
          <cell r="E9096" t="str">
            <v/>
          </cell>
          <cell r="F9096" t="str">
            <v/>
          </cell>
          <cell r="G9096" t="str">
            <v/>
          </cell>
          <cell r="H9096" t="str">
            <v/>
          </cell>
          <cell r="I9096"/>
          <cell r="J9096"/>
          <cell r="K9096"/>
          <cell r="L9096"/>
          <cell r="M9096" t="str">
            <v/>
          </cell>
          <cell r="N9096"/>
          <cell r="O9096"/>
          <cell r="P9096"/>
          <cell r="Q9096" t="str">
            <v/>
          </cell>
          <cell r="R9096"/>
          <cell r="S9096" t="str">
            <v/>
          </cell>
          <cell r="T9096"/>
          <cell r="U9096"/>
          <cell r="V9096" t="str">
            <v/>
          </cell>
        </row>
        <row r="9097">
          <cell r="A9097"/>
          <cell r="B9097" t="str">
            <v/>
          </cell>
          <cell r="C9097"/>
          <cell r="D9097" t="str">
            <v/>
          </cell>
          <cell r="E9097" t="str">
            <v/>
          </cell>
          <cell r="F9097" t="str">
            <v/>
          </cell>
          <cell r="G9097" t="str">
            <v/>
          </cell>
          <cell r="H9097" t="str">
            <v/>
          </cell>
          <cell r="I9097"/>
          <cell r="J9097"/>
          <cell r="K9097"/>
          <cell r="L9097"/>
          <cell r="M9097" t="str">
            <v/>
          </cell>
          <cell r="N9097"/>
          <cell r="O9097"/>
          <cell r="P9097"/>
          <cell r="Q9097" t="str">
            <v/>
          </cell>
          <cell r="R9097"/>
          <cell r="S9097" t="str">
            <v/>
          </cell>
          <cell r="T9097"/>
          <cell r="U9097"/>
          <cell r="V9097" t="str">
            <v/>
          </cell>
        </row>
        <row r="9098">
          <cell r="A9098"/>
          <cell r="B9098" t="str">
            <v/>
          </cell>
          <cell r="C9098"/>
          <cell r="D9098" t="str">
            <v/>
          </cell>
          <cell r="E9098" t="str">
            <v/>
          </cell>
          <cell r="F9098" t="str">
            <v/>
          </cell>
          <cell r="G9098" t="str">
            <v/>
          </cell>
          <cell r="H9098" t="str">
            <v/>
          </cell>
          <cell r="I9098"/>
          <cell r="J9098"/>
          <cell r="K9098"/>
          <cell r="L9098"/>
          <cell r="M9098" t="str">
            <v/>
          </cell>
          <cell r="N9098"/>
          <cell r="O9098"/>
          <cell r="P9098"/>
          <cell r="Q9098" t="str">
            <v/>
          </cell>
          <cell r="R9098"/>
          <cell r="S9098" t="str">
            <v/>
          </cell>
          <cell r="T9098"/>
          <cell r="U9098"/>
          <cell r="V9098" t="str">
            <v/>
          </cell>
        </row>
        <row r="9099">
          <cell r="A9099"/>
          <cell r="B9099" t="str">
            <v/>
          </cell>
          <cell r="C9099"/>
          <cell r="D9099" t="str">
            <v/>
          </cell>
          <cell r="E9099" t="str">
            <v/>
          </cell>
          <cell r="F9099" t="str">
            <v/>
          </cell>
          <cell r="G9099" t="str">
            <v/>
          </cell>
          <cell r="H9099" t="str">
            <v/>
          </cell>
          <cell r="I9099"/>
          <cell r="J9099"/>
          <cell r="K9099"/>
          <cell r="L9099"/>
          <cell r="M9099" t="str">
            <v/>
          </cell>
          <cell r="N9099"/>
          <cell r="O9099"/>
          <cell r="P9099"/>
          <cell r="Q9099" t="str">
            <v/>
          </cell>
          <cell r="R9099"/>
          <cell r="S9099" t="str">
            <v/>
          </cell>
          <cell r="T9099"/>
          <cell r="U9099"/>
          <cell r="V9099" t="str">
            <v/>
          </cell>
        </row>
        <row r="9100">
          <cell r="A9100"/>
          <cell r="B9100" t="str">
            <v/>
          </cell>
          <cell r="C9100"/>
          <cell r="D9100" t="str">
            <v/>
          </cell>
          <cell r="E9100" t="str">
            <v/>
          </cell>
          <cell r="F9100" t="str">
            <v/>
          </cell>
          <cell r="G9100" t="str">
            <v/>
          </cell>
          <cell r="H9100" t="str">
            <v/>
          </cell>
          <cell r="I9100"/>
          <cell r="J9100"/>
          <cell r="K9100"/>
          <cell r="L9100"/>
          <cell r="M9100" t="str">
            <v/>
          </cell>
          <cell r="N9100"/>
          <cell r="O9100"/>
          <cell r="P9100"/>
          <cell r="Q9100" t="str">
            <v/>
          </cell>
          <cell r="R9100"/>
          <cell r="S9100" t="str">
            <v/>
          </cell>
          <cell r="T9100"/>
          <cell r="U9100"/>
          <cell r="V9100" t="str">
            <v/>
          </cell>
        </row>
        <row r="9101">
          <cell r="A9101"/>
          <cell r="B9101" t="str">
            <v/>
          </cell>
          <cell r="C9101"/>
          <cell r="D9101" t="str">
            <v/>
          </cell>
          <cell r="E9101" t="str">
            <v/>
          </cell>
          <cell r="F9101" t="str">
            <v/>
          </cell>
          <cell r="G9101" t="str">
            <v/>
          </cell>
          <cell r="H9101" t="str">
            <v/>
          </cell>
          <cell r="I9101"/>
          <cell r="J9101"/>
          <cell r="K9101"/>
          <cell r="L9101"/>
          <cell r="M9101" t="str">
            <v/>
          </cell>
          <cell r="N9101"/>
          <cell r="O9101"/>
          <cell r="P9101"/>
          <cell r="Q9101" t="str">
            <v/>
          </cell>
          <cell r="R9101"/>
          <cell r="S9101" t="str">
            <v/>
          </cell>
          <cell r="T9101"/>
          <cell r="U9101"/>
          <cell r="V9101" t="str">
            <v/>
          </cell>
        </row>
        <row r="9102">
          <cell r="A9102"/>
          <cell r="B9102" t="str">
            <v/>
          </cell>
          <cell r="C9102"/>
          <cell r="D9102" t="str">
            <v/>
          </cell>
          <cell r="E9102" t="str">
            <v/>
          </cell>
          <cell r="F9102" t="str">
            <v/>
          </cell>
          <cell r="G9102" t="str">
            <v/>
          </cell>
          <cell r="H9102" t="str">
            <v/>
          </cell>
          <cell r="I9102"/>
          <cell r="J9102"/>
          <cell r="K9102"/>
          <cell r="L9102"/>
          <cell r="M9102" t="str">
            <v/>
          </cell>
          <cell r="N9102"/>
          <cell r="O9102"/>
          <cell r="P9102"/>
          <cell r="Q9102" t="str">
            <v/>
          </cell>
          <cell r="R9102"/>
          <cell r="S9102" t="str">
            <v/>
          </cell>
          <cell r="T9102"/>
          <cell r="U9102"/>
          <cell r="V9102" t="str">
            <v/>
          </cell>
        </row>
        <row r="9103">
          <cell r="A9103"/>
          <cell r="B9103" t="str">
            <v/>
          </cell>
          <cell r="C9103"/>
          <cell r="D9103" t="str">
            <v/>
          </cell>
          <cell r="E9103" t="str">
            <v/>
          </cell>
          <cell r="F9103" t="str">
            <v/>
          </cell>
          <cell r="G9103" t="str">
            <v/>
          </cell>
          <cell r="H9103" t="str">
            <v/>
          </cell>
          <cell r="I9103"/>
          <cell r="J9103"/>
          <cell r="K9103"/>
          <cell r="L9103"/>
          <cell r="M9103" t="str">
            <v/>
          </cell>
          <cell r="N9103"/>
          <cell r="O9103"/>
          <cell r="P9103"/>
          <cell r="Q9103" t="str">
            <v/>
          </cell>
          <cell r="R9103"/>
          <cell r="S9103" t="str">
            <v/>
          </cell>
          <cell r="T9103"/>
          <cell r="U9103"/>
          <cell r="V9103" t="str">
            <v/>
          </cell>
        </row>
        <row r="9104">
          <cell r="A9104"/>
          <cell r="B9104" t="str">
            <v/>
          </cell>
          <cell r="C9104"/>
          <cell r="D9104" t="str">
            <v/>
          </cell>
          <cell r="E9104" t="str">
            <v/>
          </cell>
          <cell r="F9104" t="str">
            <v/>
          </cell>
          <cell r="G9104" t="str">
            <v/>
          </cell>
          <cell r="H9104" t="str">
            <v/>
          </cell>
          <cell r="I9104"/>
          <cell r="J9104"/>
          <cell r="K9104"/>
          <cell r="L9104"/>
          <cell r="M9104" t="str">
            <v/>
          </cell>
          <cell r="N9104"/>
          <cell r="O9104"/>
          <cell r="P9104"/>
          <cell r="Q9104" t="str">
            <v/>
          </cell>
          <cell r="R9104"/>
          <cell r="S9104" t="str">
            <v/>
          </cell>
          <cell r="T9104"/>
          <cell r="U9104"/>
          <cell r="V9104" t="str">
            <v/>
          </cell>
        </row>
        <row r="9105">
          <cell r="A9105"/>
          <cell r="B9105" t="str">
            <v/>
          </cell>
          <cell r="C9105"/>
          <cell r="D9105" t="str">
            <v/>
          </cell>
          <cell r="E9105" t="str">
            <v/>
          </cell>
          <cell r="F9105" t="str">
            <v/>
          </cell>
          <cell r="G9105" t="str">
            <v/>
          </cell>
          <cell r="H9105" t="str">
            <v/>
          </cell>
          <cell r="I9105"/>
          <cell r="J9105"/>
          <cell r="K9105"/>
          <cell r="L9105"/>
          <cell r="M9105" t="str">
            <v/>
          </cell>
          <cell r="N9105"/>
          <cell r="O9105"/>
          <cell r="P9105"/>
          <cell r="Q9105" t="str">
            <v/>
          </cell>
          <cell r="R9105"/>
          <cell r="S9105" t="str">
            <v/>
          </cell>
          <cell r="T9105"/>
          <cell r="U9105"/>
          <cell r="V9105" t="str">
            <v/>
          </cell>
        </row>
        <row r="9106">
          <cell r="A9106"/>
          <cell r="B9106" t="str">
            <v/>
          </cell>
          <cell r="C9106"/>
          <cell r="D9106" t="str">
            <v/>
          </cell>
          <cell r="E9106" t="str">
            <v/>
          </cell>
          <cell r="F9106" t="str">
            <v/>
          </cell>
          <cell r="G9106" t="str">
            <v/>
          </cell>
          <cell r="H9106" t="str">
            <v/>
          </cell>
          <cell r="I9106"/>
          <cell r="J9106"/>
          <cell r="K9106"/>
          <cell r="L9106"/>
          <cell r="M9106" t="str">
            <v/>
          </cell>
          <cell r="N9106"/>
          <cell r="O9106"/>
          <cell r="P9106"/>
          <cell r="Q9106" t="str">
            <v/>
          </cell>
          <cell r="R9106"/>
          <cell r="S9106" t="str">
            <v/>
          </cell>
          <cell r="T9106"/>
          <cell r="U9106"/>
          <cell r="V9106" t="str">
            <v/>
          </cell>
        </row>
        <row r="9107">
          <cell r="A9107"/>
          <cell r="B9107" t="str">
            <v/>
          </cell>
          <cell r="C9107"/>
          <cell r="D9107" t="str">
            <v/>
          </cell>
          <cell r="E9107" t="str">
            <v/>
          </cell>
          <cell r="F9107" t="str">
            <v/>
          </cell>
          <cell r="G9107" t="str">
            <v/>
          </cell>
          <cell r="H9107" t="str">
            <v/>
          </cell>
          <cell r="I9107"/>
          <cell r="J9107"/>
          <cell r="K9107"/>
          <cell r="L9107"/>
          <cell r="M9107" t="str">
            <v/>
          </cell>
          <cell r="N9107"/>
          <cell r="O9107"/>
          <cell r="P9107"/>
          <cell r="Q9107" t="str">
            <v/>
          </cell>
          <cell r="R9107"/>
          <cell r="S9107" t="str">
            <v/>
          </cell>
          <cell r="T9107"/>
          <cell r="U9107"/>
          <cell r="V9107" t="str">
            <v/>
          </cell>
        </row>
        <row r="9108">
          <cell r="A9108"/>
          <cell r="B9108" t="str">
            <v/>
          </cell>
          <cell r="C9108"/>
          <cell r="D9108" t="str">
            <v/>
          </cell>
          <cell r="E9108" t="str">
            <v/>
          </cell>
          <cell r="F9108" t="str">
            <v/>
          </cell>
          <cell r="G9108" t="str">
            <v/>
          </cell>
          <cell r="H9108" t="str">
            <v/>
          </cell>
          <cell r="I9108"/>
          <cell r="J9108"/>
          <cell r="K9108"/>
          <cell r="L9108"/>
          <cell r="M9108" t="str">
            <v/>
          </cell>
          <cell r="N9108"/>
          <cell r="O9108"/>
          <cell r="P9108"/>
          <cell r="Q9108" t="str">
            <v/>
          </cell>
          <cell r="R9108"/>
          <cell r="S9108" t="str">
            <v/>
          </cell>
          <cell r="T9108"/>
          <cell r="U9108"/>
          <cell r="V9108" t="str">
            <v/>
          </cell>
        </row>
        <row r="9109">
          <cell r="A9109"/>
          <cell r="B9109" t="str">
            <v/>
          </cell>
          <cell r="C9109"/>
          <cell r="D9109" t="str">
            <v/>
          </cell>
          <cell r="E9109" t="str">
            <v/>
          </cell>
          <cell r="F9109" t="str">
            <v/>
          </cell>
          <cell r="G9109" t="str">
            <v/>
          </cell>
          <cell r="H9109" t="str">
            <v/>
          </cell>
          <cell r="I9109"/>
          <cell r="J9109"/>
          <cell r="K9109"/>
          <cell r="L9109"/>
          <cell r="M9109" t="str">
            <v/>
          </cell>
          <cell r="N9109"/>
          <cell r="O9109"/>
          <cell r="P9109"/>
          <cell r="Q9109" t="str">
            <v/>
          </cell>
          <cell r="R9109"/>
          <cell r="S9109" t="str">
            <v/>
          </cell>
          <cell r="T9109"/>
          <cell r="U9109"/>
          <cell r="V9109" t="str">
            <v/>
          </cell>
        </row>
        <row r="9110">
          <cell r="A9110"/>
          <cell r="B9110" t="str">
            <v/>
          </cell>
          <cell r="C9110"/>
          <cell r="D9110" t="str">
            <v/>
          </cell>
          <cell r="E9110" t="str">
            <v/>
          </cell>
          <cell r="F9110" t="str">
            <v/>
          </cell>
          <cell r="G9110" t="str">
            <v/>
          </cell>
          <cell r="H9110" t="str">
            <v/>
          </cell>
          <cell r="I9110"/>
          <cell r="J9110"/>
          <cell r="K9110"/>
          <cell r="L9110"/>
          <cell r="M9110" t="str">
            <v/>
          </cell>
          <cell r="N9110"/>
          <cell r="O9110"/>
          <cell r="P9110"/>
          <cell r="Q9110" t="str">
            <v/>
          </cell>
          <cell r="R9110"/>
          <cell r="S9110" t="str">
            <v/>
          </cell>
          <cell r="T9110"/>
          <cell r="U9110"/>
          <cell r="V9110" t="str">
            <v/>
          </cell>
        </row>
        <row r="9111">
          <cell r="A9111"/>
          <cell r="B9111" t="str">
            <v/>
          </cell>
          <cell r="C9111"/>
          <cell r="D9111" t="str">
            <v/>
          </cell>
          <cell r="E9111" t="str">
            <v/>
          </cell>
          <cell r="F9111" t="str">
            <v/>
          </cell>
          <cell r="G9111" t="str">
            <v/>
          </cell>
          <cell r="H9111" t="str">
            <v/>
          </cell>
          <cell r="I9111"/>
          <cell r="J9111"/>
          <cell r="K9111"/>
          <cell r="L9111"/>
          <cell r="M9111" t="str">
            <v/>
          </cell>
          <cell r="N9111"/>
          <cell r="O9111"/>
          <cell r="P9111"/>
          <cell r="Q9111" t="str">
            <v/>
          </cell>
          <cell r="R9111"/>
          <cell r="S9111" t="str">
            <v/>
          </cell>
          <cell r="T9111"/>
          <cell r="U9111"/>
          <cell r="V9111" t="str">
            <v/>
          </cell>
        </row>
        <row r="9112">
          <cell r="A9112"/>
          <cell r="B9112" t="str">
            <v/>
          </cell>
          <cell r="C9112"/>
          <cell r="D9112" t="str">
            <v/>
          </cell>
          <cell r="E9112" t="str">
            <v/>
          </cell>
          <cell r="F9112" t="str">
            <v/>
          </cell>
          <cell r="G9112" t="str">
            <v/>
          </cell>
          <cell r="H9112" t="str">
            <v/>
          </cell>
          <cell r="I9112"/>
          <cell r="J9112"/>
          <cell r="K9112"/>
          <cell r="L9112"/>
          <cell r="M9112" t="str">
            <v/>
          </cell>
          <cell r="N9112"/>
          <cell r="O9112"/>
          <cell r="P9112"/>
          <cell r="Q9112" t="str">
            <v/>
          </cell>
          <cell r="R9112"/>
          <cell r="S9112" t="str">
            <v/>
          </cell>
          <cell r="T9112"/>
          <cell r="U9112"/>
          <cell r="V9112" t="str">
            <v/>
          </cell>
        </row>
        <row r="9113">
          <cell r="A9113"/>
          <cell r="B9113" t="str">
            <v/>
          </cell>
          <cell r="C9113"/>
          <cell r="D9113" t="str">
            <v/>
          </cell>
          <cell r="E9113" t="str">
            <v/>
          </cell>
          <cell r="F9113" t="str">
            <v/>
          </cell>
          <cell r="G9113" t="str">
            <v/>
          </cell>
          <cell r="H9113" t="str">
            <v/>
          </cell>
          <cell r="I9113"/>
          <cell r="J9113"/>
          <cell r="K9113"/>
          <cell r="L9113"/>
          <cell r="M9113" t="str">
            <v/>
          </cell>
          <cell r="N9113"/>
          <cell r="O9113"/>
          <cell r="P9113"/>
          <cell r="Q9113" t="str">
            <v/>
          </cell>
          <cell r="R9113"/>
          <cell r="S9113" t="str">
            <v/>
          </cell>
          <cell r="T9113"/>
          <cell r="U9113"/>
          <cell r="V9113" t="str">
            <v/>
          </cell>
        </row>
        <row r="9114">
          <cell r="A9114"/>
          <cell r="B9114" t="str">
            <v/>
          </cell>
          <cell r="C9114"/>
          <cell r="D9114" t="str">
            <v/>
          </cell>
          <cell r="E9114" t="str">
            <v/>
          </cell>
          <cell r="F9114" t="str">
            <v/>
          </cell>
          <cell r="G9114" t="str">
            <v/>
          </cell>
          <cell r="H9114" t="str">
            <v/>
          </cell>
          <cell r="I9114"/>
          <cell r="J9114"/>
          <cell r="K9114"/>
          <cell r="L9114"/>
          <cell r="M9114" t="str">
            <v/>
          </cell>
          <cell r="N9114"/>
          <cell r="O9114"/>
          <cell r="P9114"/>
          <cell r="Q9114" t="str">
            <v/>
          </cell>
          <cell r="R9114"/>
          <cell r="S9114" t="str">
            <v/>
          </cell>
          <cell r="T9114"/>
          <cell r="U9114"/>
          <cell r="V9114" t="str">
            <v/>
          </cell>
        </row>
        <row r="9115">
          <cell r="A9115"/>
          <cell r="B9115" t="str">
            <v/>
          </cell>
          <cell r="C9115"/>
          <cell r="D9115" t="str">
            <v/>
          </cell>
          <cell r="E9115" t="str">
            <v/>
          </cell>
          <cell r="F9115" t="str">
            <v/>
          </cell>
          <cell r="G9115" t="str">
            <v/>
          </cell>
          <cell r="H9115" t="str">
            <v/>
          </cell>
          <cell r="I9115"/>
          <cell r="J9115"/>
          <cell r="K9115"/>
          <cell r="L9115"/>
          <cell r="M9115" t="str">
            <v/>
          </cell>
          <cell r="N9115"/>
          <cell r="O9115"/>
          <cell r="P9115"/>
          <cell r="Q9115" t="str">
            <v/>
          </cell>
          <cell r="R9115"/>
          <cell r="S9115" t="str">
            <v/>
          </cell>
          <cell r="T9115"/>
          <cell r="U9115"/>
          <cell r="V9115" t="str">
            <v/>
          </cell>
        </row>
        <row r="9116">
          <cell r="A9116"/>
          <cell r="B9116" t="str">
            <v/>
          </cell>
          <cell r="C9116"/>
          <cell r="D9116" t="str">
            <v/>
          </cell>
          <cell r="E9116" t="str">
            <v/>
          </cell>
          <cell r="F9116" t="str">
            <v/>
          </cell>
          <cell r="G9116" t="str">
            <v/>
          </cell>
          <cell r="H9116" t="str">
            <v/>
          </cell>
          <cell r="I9116"/>
          <cell r="J9116"/>
          <cell r="K9116"/>
          <cell r="L9116"/>
          <cell r="M9116" t="str">
            <v/>
          </cell>
          <cell r="N9116"/>
          <cell r="O9116"/>
          <cell r="P9116"/>
          <cell r="Q9116" t="str">
            <v/>
          </cell>
          <cell r="R9116"/>
          <cell r="S9116" t="str">
            <v/>
          </cell>
          <cell r="T9116"/>
          <cell r="U9116"/>
          <cell r="V9116" t="str">
            <v/>
          </cell>
        </row>
        <row r="9117">
          <cell r="A9117"/>
          <cell r="B9117" t="str">
            <v/>
          </cell>
          <cell r="C9117"/>
          <cell r="D9117" t="str">
            <v/>
          </cell>
          <cell r="E9117" t="str">
            <v/>
          </cell>
          <cell r="F9117" t="str">
            <v/>
          </cell>
          <cell r="G9117" t="str">
            <v/>
          </cell>
          <cell r="H9117" t="str">
            <v/>
          </cell>
          <cell r="I9117"/>
          <cell r="J9117"/>
          <cell r="K9117"/>
          <cell r="L9117"/>
          <cell r="M9117" t="str">
            <v/>
          </cell>
          <cell r="N9117"/>
          <cell r="O9117"/>
          <cell r="P9117"/>
          <cell r="Q9117" t="str">
            <v/>
          </cell>
          <cell r="R9117"/>
          <cell r="S9117" t="str">
            <v/>
          </cell>
          <cell r="T9117"/>
          <cell r="U9117"/>
          <cell r="V9117" t="str">
            <v/>
          </cell>
        </row>
        <row r="9118">
          <cell r="A9118"/>
          <cell r="B9118" t="str">
            <v/>
          </cell>
          <cell r="C9118"/>
          <cell r="D9118" t="str">
            <v/>
          </cell>
          <cell r="E9118" t="str">
            <v/>
          </cell>
          <cell r="F9118" t="str">
            <v/>
          </cell>
          <cell r="G9118" t="str">
            <v/>
          </cell>
          <cell r="H9118" t="str">
            <v/>
          </cell>
          <cell r="I9118"/>
          <cell r="J9118"/>
          <cell r="K9118"/>
          <cell r="L9118"/>
          <cell r="M9118" t="str">
            <v/>
          </cell>
          <cell r="N9118"/>
          <cell r="O9118"/>
          <cell r="P9118"/>
          <cell r="Q9118" t="str">
            <v/>
          </cell>
          <cell r="R9118"/>
          <cell r="S9118" t="str">
            <v/>
          </cell>
          <cell r="T9118"/>
          <cell r="U9118"/>
          <cell r="V9118" t="str">
            <v/>
          </cell>
        </row>
        <row r="9119">
          <cell r="A9119"/>
          <cell r="B9119" t="str">
            <v/>
          </cell>
          <cell r="C9119"/>
          <cell r="D9119" t="str">
            <v/>
          </cell>
          <cell r="E9119" t="str">
            <v/>
          </cell>
          <cell r="F9119" t="str">
            <v/>
          </cell>
          <cell r="G9119" t="str">
            <v/>
          </cell>
          <cell r="H9119" t="str">
            <v/>
          </cell>
          <cell r="I9119"/>
          <cell r="J9119"/>
          <cell r="K9119"/>
          <cell r="L9119"/>
          <cell r="M9119" t="str">
            <v/>
          </cell>
          <cell r="N9119"/>
          <cell r="O9119"/>
          <cell r="P9119"/>
          <cell r="Q9119" t="str">
            <v/>
          </cell>
          <cell r="R9119"/>
          <cell r="S9119" t="str">
            <v/>
          </cell>
          <cell r="T9119"/>
          <cell r="U9119"/>
          <cell r="V9119" t="str">
            <v/>
          </cell>
        </row>
        <row r="9120">
          <cell r="A9120"/>
          <cell r="B9120" t="str">
            <v/>
          </cell>
          <cell r="C9120"/>
          <cell r="D9120" t="str">
            <v/>
          </cell>
          <cell r="E9120" t="str">
            <v/>
          </cell>
          <cell r="F9120" t="str">
            <v/>
          </cell>
          <cell r="G9120" t="str">
            <v/>
          </cell>
          <cell r="H9120" t="str">
            <v/>
          </cell>
          <cell r="I9120"/>
          <cell r="J9120"/>
          <cell r="K9120"/>
          <cell r="L9120"/>
          <cell r="M9120" t="str">
            <v/>
          </cell>
          <cell r="N9120"/>
          <cell r="O9120"/>
          <cell r="P9120"/>
          <cell r="Q9120" t="str">
            <v/>
          </cell>
          <cell r="R9120"/>
          <cell r="S9120" t="str">
            <v/>
          </cell>
          <cell r="T9120"/>
          <cell r="U9120"/>
          <cell r="V9120" t="str">
            <v/>
          </cell>
        </row>
        <row r="9121">
          <cell r="A9121"/>
          <cell r="B9121" t="str">
            <v/>
          </cell>
          <cell r="C9121"/>
          <cell r="D9121" t="str">
            <v/>
          </cell>
          <cell r="E9121" t="str">
            <v/>
          </cell>
          <cell r="F9121" t="str">
            <v/>
          </cell>
          <cell r="G9121" t="str">
            <v/>
          </cell>
          <cell r="H9121" t="str">
            <v/>
          </cell>
          <cell r="I9121"/>
          <cell r="J9121"/>
          <cell r="K9121"/>
          <cell r="L9121"/>
          <cell r="M9121" t="str">
            <v/>
          </cell>
          <cell r="N9121"/>
          <cell r="O9121"/>
          <cell r="P9121"/>
          <cell r="Q9121" t="str">
            <v/>
          </cell>
          <cell r="R9121"/>
          <cell r="S9121" t="str">
            <v/>
          </cell>
          <cell r="T9121"/>
          <cell r="U9121"/>
          <cell r="V9121" t="str">
            <v/>
          </cell>
        </row>
        <row r="9122">
          <cell r="A9122"/>
          <cell r="B9122" t="str">
            <v/>
          </cell>
          <cell r="C9122"/>
          <cell r="D9122" t="str">
            <v/>
          </cell>
          <cell r="E9122" t="str">
            <v/>
          </cell>
          <cell r="F9122" t="str">
            <v/>
          </cell>
          <cell r="G9122" t="str">
            <v/>
          </cell>
          <cell r="H9122" t="str">
            <v/>
          </cell>
          <cell r="I9122"/>
          <cell r="J9122"/>
          <cell r="K9122"/>
          <cell r="L9122"/>
          <cell r="M9122" t="str">
            <v/>
          </cell>
          <cell r="N9122"/>
          <cell r="O9122"/>
          <cell r="P9122"/>
          <cell r="Q9122" t="str">
            <v/>
          </cell>
          <cell r="R9122"/>
          <cell r="S9122" t="str">
            <v/>
          </cell>
          <cell r="T9122"/>
          <cell r="U9122"/>
          <cell r="V9122" t="str">
            <v/>
          </cell>
        </row>
        <row r="9123">
          <cell r="A9123"/>
          <cell r="B9123" t="str">
            <v/>
          </cell>
          <cell r="C9123"/>
          <cell r="D9123" t="str">
            <v/>
          </cell>
          <cell r="E9123" t="str">
            <v/>
          </cell>
          <cell r="F9123" t="str">
            <v/>
          </cell>
          <cell r="G9123" t="str">
            <v/>
          </cell>
          <cell r="H9123" t="str">
            <v/>
          </cell>
          <cell r="I9123"/>
          <cell r="J9123"/>
          <cell r="K9123"/>
          <cell r="L9123"/>
          <cell r="M9123" t="str">
            <v/>
          </cell>
          <cell r="N9123"/>
          <cell r="O9123"/>
          <cell r="P9123"/>
          <cell r="Q9123" t="str">
            <v/>
          </cell>
          <cell r="R9123"/>
          <cell r="S9123" t="str">
            <v/>
          </cell>
          <cell r="T9123"/>
          <cell r="U9123"/>
          <cell r="V9123" t="str">
            <v/>
          </cell>
        </row>
        <row r="9124">
          <cell r="A9124"/>
          <cell r="B9124" t="str">
            <v/>
          </cell>
          <cell r="C9124"/>
          <cell r="D9124" t="str">
            <v/>
          </cell>
          <cell r="E9124" t="str">
            <v/>
          </cell>
          <cell r="F9124" t="str">
            <v/>
          </cell>
          <cell r="G9124" t="str">
            <v/>
          </cell>
          <cell r="H9124" t="str">
            <v/>
          </cell>
          <cell r="I9124"/>
          <cell r="J9124"/>
          <cell r="K9124"/>
          <cell r="L9124"/>
          <cell r="M9124" t="str">
            <v/>
          </cell>
          <cell r="N9124"/>
          <cell r="O9124"/>
          <cell r="P9124"/>
          <cell r="Q9124" t="str">
            <v/>
          </cell>
          <cell r="R9124"/>
          <cell r="S9124" t="str">
            <v/>
          </cell>
          <cell r="T9124"/>
          <cell r="U9124"/>
          <cell r="V9124" t="str">
            <v/>
          </cell>
        </row>
        <row r="9125">
          <cell r="A9125"/>
          <cell r="B9125" t="str">
            <v/>
          </cell>
          <cell r="C9125"/>
          <cell r="D9125" t="str">
            <v/>
          </cell>
          <cell r="E9125" t="str">
            <v/>
          </cell>
          <cell r="F9125" t="str">
            <v/>
          </cell>
          <cell r="G9125" t="str">
            <v/>
          </cell>
          <cell r="H9125" t="str">
            <v/>
          </cell>
          <cell r="I9125"/>
          <cell r="J9125"/>
          <cell r="K9125"/>
          <cell r="L9125"/>
          <cell r="M9125" t="str">
            <v/>
          </cell>
          <cell r="N9125"/>
          <cell r="O9125"/>
          <cell r="P9125"/>
          <cell r="Q9125" t="str">
            <v/>
          </cell>
          <cell r="R9125"/>
          <cell r="S9125" t="str">
            <v/>
          </cell>
          <cell r="T9125"/>
          <cell r="U9125"/>
          <cell r="V9125" t="str">
            <v/>
          </cell>
        </row>
        <row r="9126">
          <cell r="A9126"/>
          <cell r="B9126" t="str">
            <v/>
          </cell>
          <cell r="C9126"/>
          <cell r="D9126" t="str">
            <v/>
          </cell>
          <cell r="E9126" t="str">
            <v/>
          </cell>
          <cell r="F9126" t="str">
            <v/>
          </cell>
          <cell r="G9126" t="str">
            <v/>
          </cell>
          <cell r="H9126" t="str">
            <v/>
          </cell>
          <cell r="I9126"/>
          <cell r="J9126"/>
          <cell r="K9126"/>
          <cell r="L9126"/>
          <cell r="M9126" t="str">
            <v/>
          </cell>
          <cell r="N9126"/>
          <cell r="O9126"/>
          <cell r="P9126"/>
          <cell r="Q9126" t="str">
            <v/>
          </cell>
          <cell r="R9126"/>
          <cell r="S9126" t="str">
            <v/>
          </cell>
          <cell r="T9126"/>
          <cell r="U9126"/>
          <cell r="V9126" t="str">
            <v/>
          </cell>
        </row>
        <row r="9127">
          <cell r="A9127"/>
          <cell r="B9127" t="str">
            <v/>
          </cell>
          <cell r="C9127"/>
          <cell r="D9127" t="str">
            <v/>
          </cell>
          <cell r="E9127" t="str">
            <v/>
          </cell>
          <cell r="F9127" t="str">
            <v/>
          </cell>
          <cell r="G9127" t="str">
            <v/>
          </cell>
          <cell r="H9127" t="str">
            <v/>
          </cell>
          <cell r="I9127"/>
          <cell r="J9127"/>
          <cell r="K9127"/>
          <cell r="L9127"/>
          <cell r="M9127" t="str">
            <v/>
          </cell>
          <cell r="N9127"/>
          <cell r="O9127"/>
          <cell r="P9127"/>
          <cell r="Q9127" t="str">
            <v/>
          </cell>
          <cell r="R9127"/>
          <cell r="S9127" t="str">
            <v/>
          </cell>
          <cell r="T9127"/>
          <cell r="U9127"/>
          <cell r="V9127" t="str">
            <v/>
          </cell>
        </row>
        <row r="9128">
          <cell r="A9128"/>
          <cell r="B9128" t="str">
            <v/>
          </cell>
          <cell r="C9128"/>
          <cell r="D9128" t="str">
            <v/>
          </cell>
          <cell r="E9128" t="str">
            <v/>
          </cell>
          <cell r="F9128" t="str">
            <v/>
          </cell>
          <cell r="G9128" t="str">
            <v/>
          </cell>
          <cell r="H9128" t="str">
            <v/>
          </cell>
          <cell r="I9128"/>
          <cell r="J9128"/>
          <cell r="K9128"/>
          <cell r="L9128"/>
          <cell r="M9128" t="str">
            <v/>
          </cell>
          <cell r="N9128"/>
          <cell r="O9128"/>
          <cell r="P9128"/>
          <cell r="Q9128" t="str">
            <v/>
          </cell>
          <cell r="R9128"/>
          <cell r="S9128" t="str">
            <v/>
          </cell>
          <cell r="T9128"/>
          <cell r="U9128"/>
          <cell r="V9128" t="str">
            <v/>
          </cell>
        </row>
        <row r="9129">
          <cell r="A9129"/>
          <cell r="B9129" t="str">
            <v/>
          </cell>
          <cell r="C9129"/>
          <cell r="D9129" t="str">
            <v/>
          </cell>
          <cell r="E9129" t="str">
            <v/>
          </cell>
          <cell r="F9129" t="str">
            <v/>
          </cell>
          <cell r="G9129" t="str">
            <v/>
          </cell>
          <cell r="H9129" t="str">
            <v/>
          </cell>
          <cell r="I9129"/>
          <cell r="J9129"/>
          <cell r="K9129"/>
          <cell r="L9129"/>
          <cell r="M9129" t="str">
            <v/>
          </cell>
          <cell r="N9129"/>
          <cell r="O9129"/>
          <cell r="P9129"/>
          <cell r="Q9129" t="str">
            <v/>
          </cell>
          <cell r="R9129"/>
          <cell r="S9129" t="str">
            <v/>
          </cell>
          <cell r="T9129"/>
          <cell r="U9129"/>
          <cell r="V9129" t="str">
            <v/>
          </cell>
        </row>
        <row r="9130">
          <cell r="A9130"/>
          <cell r="B9130" t="str">
            <v/>
          </cell>
          <cell r="C9130"/>
          <cell r="D9130" t="str">
            <v/>
          </cell>
          <cell r="E9130" t="str">
            <v/>
          </cell>
          <cell r="F9130" t="str">
            <v/>
          </cell>
          <cell r="G9130" t="str">
            <v/>
          </cell>
          <cell r="H9130" t="str">
            <v/>
          </cell>
          <cell r="I9130"/>
          <cell r="J9130"/>
          <cell r="K9130"/>
          <cell r="L9130"/>
          <cell r="M9130" t="str">
            <v/>
          </cell>
          <cell r="N9130"/>
          <cell r="O9130"/>
          <cell r="P9130"/>
          <cell r="Q9130" t="str">
            <v/>
          </cell>
          <cell r="R9130"/>
          <cell r="S9130" t="str">
            <v/>
          </cell>
          <cell r="T9130"/>
          <cell r="U9130"/>
          <cell r="V9130" t="str">
            <v/>
          </cell>
        </row>
        <row r="9131">
          <cell r="A9131"/>
          <cell r="B9131" t="str">
            <v/>
          </cell>
          <cell r="C9131"/>
          <cell r="D9131" t="str">
            <v/>
          </cell>
          <cell r="E9131" t="str">
            <v/>
          </cell>
          <cell r="F9131" t="str">
            <v/>
          </cell>
          <cell r="G9131" t="str">
            <v/>
          </cell>
          <cell r="H9131" t="str">
            <v/>
          </cell>
          <cell r="I9131"/>
          <cell r="J9131"/>
          <cell r="K9131"/>
          <cell r="L9131"/>
          <cell r="M9131" t="str">
            <v/>
          </cell>
          <cell r="N9131"/>
          <cell r="O9131"/>
          <cell r="P9131"/>
          <cell r="Q9131" t="str">
            <v/>
          </cell>
          <cell r="R9131"/>
          <cell r="S9131" t="str">
            <v/>
          </cell>
          <cell r="T9131"/>
          <cell r="U9131"/>
          <cell r="V9131" t="str">
            <v/>
          </cell>
        </row>
        <row r="9132">
          <cell r="A9132"/>
          <cell r="B9132" t="str">
            <v/>
          </cell>
          <cell r="C9132"/>
          <cell r="D9132" t="str">
            <v/>
          </cell>
          <cell r="E9132" t="str">
            <v/>
          </cell>
          <cell r="F9132" t="str">
            <v/>
          </cell>
          <cell r="G9132" t="str">
            <v/>
          </cell>
          <cell r="H9132" t="str">
            <v/>
          </cell>
          <cell r="I9132"/>
          <cell r="J9132"/>
          <cell r="K9132"/>
          <cell r="L9132"/>
          <cell r="M9132" t="str">
            <v/>
          </cell>
          <cell r="N9132"/>
          <cell r="O9132"/>
          <cell r="P9132"/>
          <cell r="Q9132" t="str">
            <v/>
          </cell>
          <cell r="R9132"/>
          <cell r="S9132" t="str">
            <v/>
          </cell>
          <cell r="T9132"/>
          <cell r="U9132"/>
          <cell r="V9132" t="str">
            <v/>
          </cell>
        </row>
        <row r="9133">
          <cell r="A9133"/>
          <cell r="B9133" t="str">
            <v/>
          </cell>
          <cell r="C9133"/>
          <cell r="D9133" t="str">
            <v/>
          </cell>
          <cell r="E9133" t="str">
            <v/>
          </cell>
          <cell r="F9133" t="str">
            <v/>
          </cell>
          <cell r="G9133" t="str">
            <v/>
          </cell>
          <cell r="H9133" t="str">
            <v/>
          </cell>
          <cell r="I9133"/>
          <cell r="J9133"/>
          <cell r="K9133"/>
          <cell r="L9133"/>
          <cell r="M9133" t="str">
            <v/>
          </cell>
          <cell r="N9133"/>
          <cell r="O9133"/>
          <cell r="P9133"/>
          <cell r="Q9133" t="str">
            <v/>
          </cell>
          <cell r="R9133"/>
          <cell r="S9133" t="str">
            <v/>
          </cell>
          <cell r="T9133"/>
          <cell r="U9133"/>
          <cell r="V9133" t="str">
            <v/>
          </cell>
        </row>
        <row r="9134">
          <cell r="A9134"/>
          <cell r="B9134" t="str">
            <v/>
          </cell>
          <cell r="C9134"/>
          <cell r="D9134" t="str">
            <v/>
          </cell>
          <cell r="E9134" t="str">
            <v/>
          </cell>
          <cell r="F9134" t="str">
            <v/>
          </cell>
          <cell r="G9134" t="str">
            <v/>
          </cell>
          <cell r="H9134" t="str">
            <v/>
          </cell>
          <cell r="I9134"/>
          <cell r="J9134"/>
          <cell r="K9134"/>
          <cell r="L9134"/>
          <cell r="M9134" t="str">
            <v/>
          </cell>
          <cell r="N9134"/>
          <cell r="O9134"/>
          <cell r="P9134"/>
          <cell r="Q9134" t="str">
            <v/>
          </cell>
          <cell r="R9134"/>
          <cell r="S9134" t="str">
            <v/>
          </cell>
          <cell r="T9134"/>
          <cell r="U9134"/>
          <cell r="V9134" t="str">
            <v/>
          </cell>
        </row>
        <row r="9135">
          <cell r="A9135"/>
          <cell r="B9135" t="str">
            <v/>
          </cell>
          <cell r="C9135"/>
          <cell r="D9135" t="str">
            <v/>
          </cell>
          <cell r="E9135" t="str">
            <v/>
          </cell>
          <cell r="F9135" t="str">
            <v/>
          </cell>
          <cell r="G9135" t="str">
            <v/>
          </cell>
          <cell r="H9135" t="str">
            <v/>
          </cell>
          <cell r="I9135"/>
          <cell r="J9135"/>
          <cell r="K9135"/>
          <cell r="L9135"/>
          <cell r="M9135" t="str">
            <v/>
          </cell>
          <cell r="N9135"/>
          <cell r="O9135"/>
          <cell r="P9135"/>
          <cell r="Q9135" t="str">
            <v/>
          </cell>
          <cell r="R9135"/>
          <cell r="S9135" t="str">
            <v/>
          </cell>
          <cell r="T9135"/>
          <cell r="U9135"/>
          <cell r="V9135" t="str">
            <v/>
          </cell>
        </row>
        <row r="9136">
          <cell r="A9136"/>
          <cell r="B9136" t="str">
            <v/>
          </cell>
          <cell r="C9136"/>
          <cell r="D9136" t="str">
            <v/>
          </cell>
          <cell r="E9136" t="str">
            <v/>
          </cell>
          <cell r="F9136" t="str">
            <v/>
          </cell>
          <cell r="G9136" t="str">
            <v/>
          </cell>
          <cell r="H9136" t="str">
            <v/>
          </cell>
          <cell r="I9136"/>
          <cell r="J9136"/>
          <cell r="K9136"/>
          <cell r="L9136"/>
          <cell r="M9136" t="str">
            <v/>
          </cell>
          <cell r="N9136"/>
          <cell r="O9136"/>
          <cell r="P9136"/>
          <cell r="Q9136" t="str">
            <v/>
          </cell>
          <cell r="R9136"/>
          <cell r="S9136" t="str">
            <v/>
          </cell>
          <cell r="T9136"/>
          <cell r="U9136"/>
          <cell r="V9136" t="str">
            <v/>
          </cell>
        </row>
        <row r="9137">
          <cell r="A9137"/>
          <cell r="B9137" t="str">
            <v/>
          </cell>
          <cell r="C9137"/>
          <cell r="D9137" t="str">
            <v/>
          </cell>
          <cell r="E9137" t="str">
            <v/>
          </cell>
          <cell r="F9137" t="str">
            <v/>
          </cell>
          <cell r="G9137" t="str">
            <v/>
          </cell>
          <cell r="H9137" t="str">
            <v/>
          </cell>
          <cell r="I9137"/>
          <cell r="J9137"/>
          <cell r="K9137"/>
          <cell r="L9137"/>
          <cell r="M9137" t="str">
            <v/>
          </cell>
          <cell r="N9137"/>
          <cell r="O9137"/>
          <cell r="P9137"/>
          <cell r="Q9137" t="str">
            <v/>
          </cell>
          <cell r="R9137"/>
          <cell r="S9137" t="str">
            <v/>
          </cell>
          <cell r="T9137"/>
          <cell r="U9137"/>
          <cell r="V9137" t="str">
            <v/>
          </cell>
        </row>
        <row r="9138">
          <cell r="A9138"/>
          <cell r="B9138" t="str">
            <v/>
          </cell>
          <cell r="C9138"/>
          <cell r="D9138" t="str">
            <v/>
          </cell>
          <cell r="E9138" t="str">
            <v/>
          </cell>
          <cell r="F9138" t="str">
            <v/>
          </cell>
          <cell r="G9138" t="str">
            <v/>
          </cell>
          <cell r="H9138" t="str">
            <v/>
          </cell>
          <cell r="I9138"/>
          <cell r="J9138"/>
          <cell r="K9138"/>
          <cell r="L9138"/>
          <cell r="M9138" t="str">
            <v/>
          </cell>
          <cell r="N9138"/>
          <cell r="O9138"/>
          <cell r="P9138"/>
          <cell r="Q9138" t="str">
            <v/>
          </cell>
          <cell r="R9138"/>
          <cell r="S9138" t="str">
            <v/>
          </cell>
          <cell r="T9138"/>
          <cell r="U9138"/>
          <cell r="V9138" t="str">
            <v/>
          </cell>
        </row>
        <row r="9139">
          <cell r="A9139"/>
          <cell r="B9139" t="str">
            <v/>
          </cell>
          <cell r="C9139"/>
          <cell r="D9139" t="str">
            <v/>
          </cell>
          <cell r="E9139" t="str">
            <v/>
          </cell>
          <cell r="F9139" t="str">
            <v/>
          </cell>
          <cell r="G9139" t="str">
            <v/>
          </cell>
          <cell r="H9139" t="str">
            <v/>
          </cell>
          <cell r="I9139"/>
          <cell r="J9139"/>
          <cell r="K9139"/>
          <cell r="L9139"/>
          <cell r="M9139" t="str">
            <v/>
          </cell>
          <cell r="N9139"/>
          <cell r="O9139"/>
          <cell r="P9139"/>
          <cell r="Q9139" t="str">
            <v/>
          </cell>
          <cell r="R9139"/>
          <cell r="S9139" t="str">
            <v/>
          </cell>
          <cell r="T9139"/>
          <cell r="U9139"/>
          <cell r="V9139" t="str">
            <v/>
          </cell>
        </row>
        <row r="9140">
          <cell r="A9140"/>
          <cell r="B9140" t="str">
            <v/>
          </cell>
          <cell r="C9140"/>
          <cell r="D9140" t="str">
            <v/>
          </cell>
          <cell r="E9140" t="str">
            <v/>
          </cell>
          <cell r="F9140" t="str">
            <v/>
          </cell>
          <cell r="G9140" t="str">
            <v/>
          </cell>
          <cell r="H9140" t="str">
            <v/>
          </cell>
          <cell r="I9140"/>
          <cell r="J9140"/>
          <cell r="K9140"/>
          <cell r="L9140"/>
          <cell r="M9140" t="str">
            <v/>
          </cell>
          <cell r="N9140"/>
          <cell r="O9140"/>
          <cell r="P9140"/>
          <cell r="Q9140" t="str">
            <v/>
          </cell>
          <cell r="R9140"/>
          <cell r="S9140" t="str">
            <v/>
          </cell>
          <cell r="T9140"/>
          <cell r="U9140"/>
          <cell r="V9140" t="str">
            <v/>
          </cell>
        </row>
        <row r="9141">
          <cell r="A9141"/>
          <cell r="B9141" t="str">
            <v/>
          </cell>
          <cell r="C9141"/>
          <cell r="D9141" t="str">
            <v/>
          </cell>
          <cell r="E9141" t="str">
            <v/>
          </cell>
          <cell r="F9141" t="str">
            <v/>
          </cell>
          <cell r="G9141" t="str">
            <v/>
          </cell>
          <cell r="H9141" t="str">
            <v/>
          </cell>
          <cell r="I9141"/>
          <cell r="J9141"/>
          <cell r="K9141"/>
          <cell r="L9141"/>
          <cell r="M9141" t="str">
            <v/>
          </cell>
          <cell r="N9141"/>
          <cell r="O9141"/>
          <cell r="P9141"/>
          <cell r="Q9141" t="str">
            <v/>
          </cell>
          <cell r="R9141"/>
          <cell r="S9141" t="str">
            <v/>
          </cell>
          <cell r="T9141"/>
          <cell r="U9141"/>
          <cell r="V9141" t="str">
            <v/>
          </cell>
        </row>
        <row r="9142">
          <cell r="A9142"/>
          <cell r="B9142" t="str">
            <v/>
          </cell>
          <cell r="C9142"/>
          <cell r="D9142" t="str">
            <v/>
          </cell>
          <cell r="E9142" t="str">
            <v/>
          </cell>
          <cell r="F9142" t="str">
            <v/>
          </cell>
          <cell r="G9142" t="str">
            <v/>
          </cell>
          <cell r="H9142" t="str">
            <v/>
          </cell>
          <cell r="I9142"/>
          <cell r="J9142"/>
          <cell r="K9142"/>
          <cell r="L9142"/>
          <cell r="M9142" t="str">
            <v/>
          </cell>
          <cell r="N9142"/>
          <cell r="O9142"/>
          <cell r="P9142"/>
          <cell r="Q9142" t="str">
            <v/>
          </cell>
          <cell r="R9142"/>
          <cell r="S9142" t="str">
            <v/>
          </cell>
          <cell r="T9142"/>
          <cell r="U9142"/>
          <cell r="V9142" t="str">
            <v/>
          </cell>
        </row>
        <row r="9143">
          <cell r="A9143"/>
          <cell r="B9143" t="str">
            <v/>
          </cell>
          <cell r="C9143"/>
          <cell r="D9143" t="str">
            <v/>
          </cell>
          <cell r="E9143" t="str">
            <v/>
          </cell>
          <cell r="F9143" t="str">
            <v/>
          </cell>
          <cell r="G9143" t="str">
            <v/>
          </cell>
          <cell r="H9143" t="str">
            <v/>
          </cell>
          <cell r="I9143"/>
          <cell r="J9143"/>
          <cell r="K9143"/>
          <cell r="L9143"/>
          <cell r="M9143" t="str">
            <v/>
          </cell>
          <cell r="N9143"/>
          <cell r="O9143"/>
          <cell r="P9143"/>
          <cell r="Q9143" t="str">
            <v/>
          </cell>
          <cell r="R9143"/>
          <cell r="S9143" t="str">
            <v/>
          </cell>
          <cell r="T9143"/>
          <cell r="U9143"/>
          <cell r="V9143" t="str">
            <v/>
          </cell>
        </row>
        <row r="9144">
          <cell r="A9144"/>
          <cell r="B9144" t="str">
            <v/>
          </cell>
          <cell r="C9144"/>
          <cell r="D9144" t="str">
            <v/>
          </cell>
          <cell r="E9144" t="str">
            <v/>
          </cell>
          <cell r="F9144" t="str">
            <v/>
          </cell>
          <cell r="G9144" t="str">
            <v/>
          </cell>
          <cell r="H9144" t="str">
            <v/>
          </cell>
          <cell r="I9144"/>
          <cell r="J9144"/>
          <cell r="K9144"/>
          <cell r="L9144"/>
          <cell r="M9144" t="str">
            <v/>
          </cell>
          <cell r="N9144"/>
          <cell r="O9144"/>
          <cell r="P9144"/>
          <cell r="Q9144" t="str">
            <v/>
          </cell>
          <cell r="R9144"/>
          <cell r="S9144" t="str">
            <v/>
          </cell>
          <cell r="T9144"/>
          <cell r="U9144"/>
          <cell r="V9144" t="str">
            <v/>
          </cell>
        </row>
        <row r="9145">
          <cell r="A9145"/>
          <cell r="B9145" t="str">
            <v/>
          </cell>
          <cell r="C9145"/>
          <cell r="D9145" t="str">
            <v/>
          </cell>
          <cell r="E9145" t="str">
            <v/>
          </cell>
          <cell r="F9145" t="str">
            <v/>
          </cell>
          <cell r="G9145" t="str">
            <v/>
          </cell>
          <cell r="H9145" t="str">
            <v/>
          </cell>
          <cell r="I9145"/>
          <cell r="J9145"/>
          <cell r="K9145"/>
          <cell r="L9145"/>
          <cell r="M9145" t="str">
            <v/>
          </cell>
          <cell r="N9145"/>
          <cell r="O9145"/>
          <cell r="P9145"/>
          <cell r="Q9145" t="str">
            <v/>
          </cell>
          <cell r="R9145"/>
          <cell r="S9145" t="str">
            <v/>
          </cell>
          <cell r="T9145"/>
          <cell r="U9145"/>
          <cell r="V9145" t="str">
            <v/>
          </cell>
        </row>
        <row r="9146">
          <cell r="A9146"/>
          <cell r="B9146" t="str">
            <v/>
          </cell>
          <cell r="C9146"/>
          <cell r="D9146" t="str">
            <v/>
          </cell>
          <cell r="E9146" t="str">
            <v/>
          </cell>
          <cell r="F9146" t="str">
            <v/>
          </cell>
          <cell r="G9146" t="str">
            <v/>
          </cell>
          <cell r="H9146" t="str">
            <v/>
          </cell>
          <cell r="I9146"/>
          <cell r="J9146"/>
          <cell r="K9146"/>
          <cell r="L9146"/>
          <cell r="M9146" t="str">
            <v/>
          </cell>
          <cell r="N9146"/>
          <cell r="O9146"/>
          <cell r="P9146"/>
          <cell r="Q9146" t="str">
            <v/>
          </cell>
          <cell r="R9146"/>
          <cell r="S9146" t="str">
            <v/>
          </cell>
          <cell r="T9146"/>
          <cell r="U9146"/>
          <cell r="V9146" t="str">
            <v/>
          </cell>
        </row>
        <row r="9147">
          <cell r="A9147"/>
          <cell r="B9147" t="str">
            <v/>
          </cell>
          <cell r="C9147"/>
          <cell r="D9147" t="str">
            <v/>
          </cell>
          <cell r="E9147" t="str">
            <v/>
          </cell>
          <cell r="F9147" t="str">
            <v/>
          </cell>
          <cell r="G9147" t="str">
            <v/>
          </cell>
          <cell r="H9147" t="str">
            <v/>
          </cell>
          <cell r="I9147"/>
          <cell r="J9147"/>
          <cell r="K9147"/>
          <cell r="L9147"/>
          <cell r="M9147" t="str">
            <v/>
          </cell>
          <cell r="N9147"/>
          <cell r="O9147"/>
          <cell r="P9147"/>
          <cell r="Q9147" t="str">
            <v/>
          </cell>
          <cell r="R9147"/>
          <cell r="S9147" t="str">
            <v/>
          </cell>
          <cell r="T9147"/>
          <cell r="U9147"/>
          <cell r="V9147" t="str">
            <v/>
          </cell>
        </row>
        <row r="9148">
          <cell r="A9148"/>
          <cell r="B9148" t="str">
            <v/>
          </cell>
          <cell r="C9148"/>
          <cell r="D9148" t="str">
            <v/>
          </cell>
          <cell r="E9148" t="str">
            <v/>
          </cell>
          <cell r="F9148" t="str">
            <v/>
          </cell>
          <cell r="G9148" t="str">
            <v/>
          </cell>
          <cell r="H9148" t="str">
            <v/>
          </cell>
          <cell r="I9148"/>
          <cell r="J9148"/>
          <cell r="K9148"/>
          <cell r="L9148"/>
          <cell r="M9148" t="str">
            <v/>
          </cell>
          <cell r="N9148"/>
          <cell r="O9148"/>
          <cell r="P9148"/>
          <cell r="Q9148" t="str">
            <v/>
          </cell>
          <cell r="R9148"/>
          <cell r="S9148" t="str">
            <v/>
          </cell>
          <cell r="T9148"/>
          <cell r="U9148"/>
          <cell r="V9148" t="str">
            <v/>
          </cell>
        </row>
        <row r="9149">
          <cell r="A9149"/>
          <cell r="B9149" t="str">
            <v/>
          </cell>
          <cell r="C9149"/>
          <cell r="D9149" t="str">
            <v/>
          </cell>
          <cell r="E9149" t="str">
            <v/>
          </cell>
          <cell r="F9149" t="str">
            <v/>
          </cell>
          <cell r="G9149" t="str">
            <v/>
          </cell>
          <cell r="H9149" t="str">
            <v/>
          </cell>
          <cell r="I9149"/>
          <cell r="J9149"/>
          <cell r="K9149"/>
          <cell r="L9149"/>
          <cell r="M9149" t="str">
            <v/>
          </cell>
          <cell r="N9149"/>
          <cell r="O9149"/>
          <cell r="P9149"/>
          <cell r="Q9149" t="str">
            <v/>
          </cell>
          <cell r="R9149"/>
          <cell r="S9149" t="str">
            <v/>
          </cell>
          <cell r="T9149"/>
          <cell r="U9149"/>
          <cell r="V9149" t="str">
            <v/>
          </cell>
        </row>
        <row r="9150">
          <cell r="A9150"/>
          <cell r="B9150" t="str">
            <v/>
          </cell>
          <cell r="C9150"/>
          <cell r="D9150" t="str">
            <v/>
          </cell>
          <cell r="E9150" t="str">
            <v/>
          </cell>
          <cell r="F9150" t="str">
            <v/>
          </cell>
          <cell r="G9150" t="str">
            <v/>
          </cell>
          <cell r="H9150" t="str">
            <v/>
          </cell>
          <cell r="I9150"/>
          <cell r="J9150"/>
          <cell r="K9150"/>
          <cell r="L9150"/>
          <cell r="M9150" t="str">
            <v/>
          </cell>
          <cell r="N9150"/>
          <cell r="O9150"/>
          <cell r="P9150"/>
          <cell r="Q9150" t="str">
            <v/>
          </cell>
          <cell r="R9150"/>
          <cell r="S9150" t="str">
            <v/>
          </cell>
          <cell r="T9150"/>
          <cell r="U9150"/>
          <cell r="V9150" t="str">
            <v/>
          </cell>
        </row>
        <row r="9151">
          <cell r="A9151"/>
          <cell r="B9151" t="str">
            <v/>
          </cell>
          <cell r="C9151"/>
          <cell r="D9151" t="str">
            <v/>
          </cell>
          <cell r="E9151" t="str">
            <v/>
          </cell>
          <cell r="F9151" t="str">
            <v/>
          </cell>
          <cell r="G9151" t="str">
            <v/>
          </cell>
          <cell r="H9151" t="str">
            <v/>
          </cell>
          <cell r="I9151"/>
          <cell r="J9151"/>
          <cell r="K9151"/>
          <cell r="L9151"/>
          <cell r="M9151" t="str">
            <v/>
          </cell>
          <cell r="N9151"/>
          <cell r="O9151"/>
          <cell r="P9151"/>
          <cell r="Q9151" t="str">
            <v/>
          </cell>
          <cell r="R9151"/>
          <cell r="S9151" t="str">
            <v/>
          </cell>
          <cell r="T9151"/>
          <cell r="U9151"/>
          <cell r="V9151" t="str">
            <v/>
          </cell>
        </row>
        <row r="9152">
          <cell r="A9152"/>
          <cell r="B9152" t="str">
            <v/>
          </cell>
          <cell r="C9152"/>
          <cell r="D9152" t="str">
            <v/>
          </cell>
          <cell r="E9152" t="str">
            <v/>
          </cell>
          <cell r="F9152" t="str">
            <v/>
          </cell>
          <cell r="G9152" t="str">
            <v/>
          </cell>
          <cell r="H9152" t="str">
            <v/>
          </cell>
          <cell r="I9152"/>
          <cell r="J9152"/>
          <cell r="K9152"/>
          <cell r="L9152"/>
          <cell r="M9152" t="str">
            <v/>
          </cell>
          <cell r="N9152"/>
          <cell r="O9152"/>
          <cell r="P9152"/>
          <cell r="Q9152" t="str">
            <v/>
          </cell>
          <cell r="R9152"/>
          <cell r="S9152" t="str">
            <v/>
          </cell>
          <cell r="T9152"/>
          <cell r="U9152"/>
          <cell r="V9152" t="str">
            <v/>
          </cell>
        </row>
        <row r="9153">
          <cell r="A9153"/>
          <cell r="B9153" t="str">
            <v/>
          </cell>
          <cell r="C9153"/>
          <cell r="D9153" t="str">
            <v/>
          </cell>
          <cell r="E9153" t="str">
            <v/>
          </cell>
          <cell r="F9153" t="str">
            <v/>
          </cell>
          <cell r="G9153" t="str">
            <v/>
          </cell>
          <cell r="H9153" t="str">
            <v/>
          </cell>
          <cell r="I9153"/>
          <cell r="J9153"/>
          <cell r="K9153"/>
          <cell r="L9153"/>
          <cell r="M9153" t="str">
            <v/>
          </cell>
          <cell r="N9153"/>
          <cell r="O9153"/>
          <cell r="P9153"/>
          <cell r="Q9153" t="str">
            <v/>
          </cell>
          <cell r="R9153"/>
          <cell r="S9153" t="str">
            <v/>
          </cell>
          <cell r="T9153"/>
          <cell r="U9153"/>
          <cell r="V9153" t="str">
            <v/>
          </cell>
        </row>
        <row r="9154">
          <cell r="A9154"/>
          <cell r="B9154" t="str">
            <v/>
          </cell>
          <cell r="C9154"/>
          <cell r="D9154" t="str">
            <v/>
          </cell>
          <cell r="E9154" t="str">
            <v/>
          </cell>
          <cell r="F9154" t="str">
            <v/>
          </cell>
          <cell r="G9154" t="str">
            <v/>
          </cell>
          <cell r="H9154" t="str">
            <v/>
          </cell>
          <cell r="I9154"/>
          <cell r="J9154"/>
          <cell r="K9154"/>
          <cell r="L9154"/>
          <cell r="M9154" t="str">
            <v/>
          </cell>
          <cell r="N9154"/>
          <cell r="O9154"/>
          <cell r="P9154"/>
          <cell r="Q9154" t="str">
            <v/>
          </cell>
          <cell r="R9154"/>
          <cell r="S9154" t="str">
            <v/>
          </cell>
          <cell r="T9154"/>
          <cell r="U9154"/>
          <cell r="V9154" t="str">
            <v/>
          </cell>
        </row>
        <row r="9155">
          <cell r="A9155"/>
          <cell r="B9155" t="str">
            <v/>
          </cell>
          <cell r="C9155"/>
          <cell r="D9155" t="str">
            <v/>
          </cell>
          <cell r="E9155" t="str">
            <v/>
          </cell>
          <cell r="F9155" t="str">
            <v/>
          </cell>
          <cell r="G9155" t="str">
            <v/>
          </cell>
          <cell r="H9155" t="str">
            <v/>
          </cell>
          <cell r="I9155"/>
          <cell r="J9155"/>
          <cell r="K9155"/>
          <cell r="L9155"/>
          <cell r="M9155" t="str">
            <v/>
          </cell>
          <cell r="N9155"/>
          <cell r="O9155"/>
          <cell r="P9155"/>
          <cell r="Q9155" t="str">
            <v/>
          </cell>
          <cell r="R9155"/>
          <cell r="S9155" t="str">
            <v/>
          </cell>
          <cell r="T9155"/>
          <cell r="U9155"/>
          <cell r="V9155" t="str">
            <v/>
          </cell>
        </row>
        <row r="9156">
          <cell r="A9156"/>
          <cell r="B9156" t="str">
            <v/>
          </cell>
          <cell r="C9156"/>
          <cell r="D9156" t="str">
            <v/>
          </cell>
          <cell r="E9156" t="str">
            <v/>
          </cell>
          <cell r="F9156" t="str">
            <v/>
          </cell>
          <cell r="G9156" t="str">
            <v/>
          </cell>
          <cell r="H9156" t="str">
            <v/>
          </cell>
          <cell r="I9156"/>
          <cell r="J9156"/>
          <cell r="K9156"/>
          <cell r="L9156"/>
          <cell r="M9156" t="str">
            <v/>
          </cell>
          <cell r="N9156"/>
          <cell r="O9156"/>
          <cell r="P9156"/>
          <cell r="Q9156" t="str">
            <v/>
          </cell>
          <cell r="R9156"/>
          <cell r="S9156" t="str">
            <v/>
          </cell>
          <cell r="T9156"/>
          <cell r="U9156"/>
          <cell r="V9156" t="str">
            <v/>
          </cell>
        </row>
        <row r="9157">
          <cell r="A9157"/>
          <cell r="B9157" t="str">
            <v/>
          </cell>
          <cell r="C9157"/>
          <cell r="D9157" t="str">
            <v/>
          </cell>
          <cell r="E9157" t="str">
            <v/>
          </cell>
          <cell r="F9157" t="str">
            <v/>
          </cell>
          <cell r="G9157" t="str">
            <v/>
          </cell>
          <cell r="H9157" t="str">
            <v/>
          </cell>
          <cell r="I9157"/>
          <cell r="J9157"/>
          <cell r="K9157"/>
          <cell r="L9157"/>
          <cell r="M9157" t="str">
            <v/>
          </cell>
          <cell r="N9157"/>
          <cell r="O9157"/>
          <cell r="P9157"/>
          <cell r="Q9157" t="str">
            <v/>
          </cell>
          <cell r="R9157"/>
          <cell r="S9157" t="str">
            <v/>
          </cell>
          <cell r="T9157"/>
          <cell r="U9157"/>
          <cell r="V9157" t="str">
            <v/>
          </cell>
        </row>
        <row r="9158">
          <cell r="A9158"/>
          <cell r="B9158" t="str">
            <v/>
          </cell>
          <cell r="C9158"/>
          <cell r="D9158" t="str">
            <v/>
          </cell>
          <cell r="E9158" t="str">
            <v/>
          </cell>
          <cell r="F9158" t="str">
            <v/>
          </cell>
          <cell r="G9158" t="str">
            <v/>
          </cell>
          <cell r="H9158" t="str">
            <v/>
          </cell>
          <cell r="I9158"/>
          <cell r="J9158"/>
          <cell r="K9158"/>
          <cell r="L9158"/>
          <cell r="M9158" t="str">
            <v/>
          </cell>
          <cell r="N9158"/>
          <cell r="O9158"/>
          <cell r="P9158"/>
          <cell r="Q9158" t="str">
            <v/>
          </cell>
          <cell r="R9158"/>
          <cell r="S9158" t="str">
            <v/>
          </cell>
          <cell r="T9158"/>
          <cell r="U9158"/>
          <cell r="V9158" t="str">
            <v/>
          </cell>
        </row>
        <row r="9159">
          <cell r="A9159"/>
          <cell r="B9159" t="str">
            <v/>
          </cell>
          <cell r="C9159"/>
          <cell r="D9159" t="str">
            <v/>
          </cell>
          <cell r="E9159" t="str">
            <v/>
          </cell>
          <cell r="F9159" t="str">
            <v/>
          </cell>
          <cell r="G9159" t="str">
            <v/>
          </cell>
          <cell r="H9159" t="str">
            <v/>
          </cell>
          <cell r="I9159"/>
          <cell r="J9159"/>
          <cell r="K9159"/>
          <cell r="L9159"/>
          <cell r="M9159" t="str">
            <v/>
          </cell>
          <cell r="N9159"/>
          <cell r="O9159"/>
          <cell r="P9159"/>
          <cell r="Q9159" t="str">
            <v/>
          </cell>
          <cell r="R9159"/>
          <cell r="S9159" t="str">
            <v/>
          </cell>
          <cell r="T9159"/>
          <cell r="U9159"/>
          <cell r="V9159" t="str">
            <v/>
          </cell>
        </row>
        <row r="9160">
          <cell r="A9160"/>
          <cell r="B9160" t="str">
            <v/>
          </cell>
          <cell r="C9160"/>
          <cell r="D9160" t="str">
            <v/>
          </cell>
          <cell r="E9160" t="str">
            <v/>
          </cell>
          <cell r="F9160" t="str">
            <v/>
          </cell>
          <cell r="G9160" t="str">
            <v/>
          </cell>
          <cell r="H9160" t="str">
            <v/>
          </cell>
          <cell r="I9160"/>
          <cell r="J9160"/>
          <cell r="K9160"/>
          <cell r="L9160"/>
          <cell r="M9160" t="str">
            <v/>
          </cell>
          <cell r="N9160"/>
          <cell r="O9160"/>
          <cell r="P9160"/>
          <cell r="Q9160" t="str">
            <v/>
          </cell>
          <cell r="R9160"/>
          <cell r="S9160" t="str">
            <v/>
          </cell>
          <cell r="T9160"/>
          <cell r="U9160"/>
          <cell r="V9160" t="str">
            <v/>
          </cell>
        </row>
        <row r="9161">
          <cell r="A9161"/>
          <cell r="B9161" t="str">
            <v/>
          </cell>
          <cell r="C9161"/>
          <cell r="D9161" t="str">
            <v/>
          </cell>
          <cell r="E9161" t="str">
            <v/>
          </cell>
          <cell r="F9161" t="str">
            <v/>
          </cell>
          <cell r="G9161" t="str">
            <v/>
          </cell>
          <cell r="H9161" t="str">
            <v/>
          </cell>
          <cell r="I9161"/>
          <cell r="J9161"/>
          <cell r="K9161"/>
          <cell r="L9161"/>
          <cell r="M9161" t="str">
            <v/>
          </cell>
          <cell r="N9161"/>
          <cell r="O9161"/>
          <cell r="P9161"/>
          <cell r="Q9161" t="str">
            <v/>
          </cell>
          <cell r="R9161"/>
          <cell r="S9161" t="str">
            <v/>
          </cell>
          <cell r="T9161"/>
          <cell r="U9161"/>
          <cell r="V9161" t="str">
            <v/>
          </cell>
        </row>
        <row r="9162">
          <cell r="A9162"/>
          <cell r="B9162" t="str">
            <v/>
          </cell>
          <cell r="C9162"/>
          <cell r="D9162" t="str">
            <v/>
          </cell>
          <cell r="E9162" t="str">
            <v/>
          </cell>
          <cell r="F9162" t="str">
            <v/>
          </cell>
          <cell r="G9162" t="str">
            <v/>
          </cell>
          <cell r="H9162" t="str">
            <v/>
          </cell>
          <cell r="I9162"/>
          <cell r="J9162"/>
          <cell r="K9162"/>
          <cell r="L9162"/>
          <cell r="M9162" t="str">
            <v/>
          </cell>
          <cell r="N9162"/>
          <cell r="O9162"/>
          <cell r="P9162"/>
          <cell r="Q9162" t="str">
            <v/>
          </cell>
          <cell r="R9162"/>
          <cell r="S9162" t="str">
            <v/>
          </cell>
          <cell r="T9162"/>
          <cell r="U9162"/>
          <cell r="V9162" t="str">
            <v/>
          </cell>
        </row>
        <row r="9163">
          <cell r="A9163"/>
          <cell r="B9163" t="str">
            <v/>
          </cell>
          <cell r="C9163"/>
          <cell r="D9163" t="str">
            <v/>
          </cell>
          <cell r="E9163" t="str">
            <v/>
          </cell>
          <cell r="F9163" t="str">
            <v/>
          </cell>
          <cell r="G9163" t="str">
            <v/>
          </cell>
          <cell r="H9163" t="str">
            <v/>
          </cell>
          <cell r="I9163"/>
          <cell r="J9163"/>
          <cell r="K9163"/>
          <cell r="L9163"/>
          <cell r="M9163" t="str">
            <v/>
          </cell>
          <cell r="N9163"/>
          <cell r="O9163"/>
          <cell r="P9163"/>
          <cell r="Q9163" t="str">
            <v/>
          </cell>
          <cell r="R9163"/>
          <cell r="S9163" t="str">
            <v/>
          </cell>
          <cell r="T9163"/>
          <cell r="U9163"/>
          <cell r="V9163" t="str">
            <v/>
          </cell>
        </row>
        <row r="9164">
          <cell r="A9164"/>
          <cell r="B9164" t="str">
            <v/>
          </cell>
          <cell r="C9164"/>
          <cell r="D9164" t="str">
            <v/>
          </cell>
          <cell r="E9164" t="str">
            <v/>
          </cell>
          <cell r="F9164" t="str">
            <v/>
          </cell>
          <cell r="G9164" t="str">
            <v/>
          </cell>
          <cell r="H9164" t="str">
            <v/>
          </cell>
          <cell r="I9164"/>
          <cell r="J9164"/>
          <cell r="K9164"/>
          <cell r="L9164"/>
          <cell r="M9164" t="str">
            <v/>
          </cell>
          <cell r="N9164"/>
          <cell r="O9164"/>
          <cell r="P9164"/>
          <cell r="Q9164" t="str">
            <v/>
          </cell>
          <cell r="R9164"/>
          <cell r="S9164" t="str">
            <v/>
          </cell>
          <cell r="T9164"/>
          <cell r="U9164"/>
          <cell r="V9164" t="str">
            <v/>
          </cell>
        </row>
        <row r="9165">
          <cell r="A9165"/>
          <cell r="B9165" t="str">
            <v/>
          </cell>
          <cell r="C9165"/>
          <cell r="D9165" t="str">
            <v/>
          </cell>
          <cell r="E9165" t="str">
            <v/>
          </cell>
          <cell r="F9165" t="str">
            <v/>
          </cell>
          <cell r="G9165" t="str">
            <v/>
          </cell>
          <cell r="H9165" t="str">
            <v/>
          </cell>
          <cell r="I9165"/>
          <cell r="J9165"/>
          <cell r="K9165"/>
          <cell r="L9165"/>
          <cell r="M9165" t="str">
            <v/>
          </cell>
          <cell r="N9165"/>
          <cell r="O9165"/>
          <cell r="P9165"/>
          <cell r="Q9165" t="str">
            <v/>
          </cell>
          <cell r="R9165"/>
          <cell r="S9165" t="str">
            <v/>
          </cell>
          <cell r="T9165"/>
          <cell r="U9165"/>
          <cell r="V9165" t="str">
            <v/>
          </cell>
        </row>
        <row r="9166">
          <cell r="A9166"/>
          <cell r="B9166" t="str">
            <v/>
          </cell>
          <cell r="C9166"/>
          <cell r="D9166" t="str">
            <v/>
          </cell>
          <cell r="E9166" t="str">
            <v/>
          </cell>
          <cell r="F9166" t="str">
            <v/>
          </cell>
          <cell r="G9166" t="str">
            <v/>
          </cell>
          <cell r="H9166" t="str">
            <v/>
          </cell>
          <cell r="I9166"/>
          <cell r="J9166"/>
          <cell r="K9166"/>
          <cell r="L9166"/>
          <cell r="M9166" t="str">
            <v/>
          </cell>
          <cell r="N9166"/>
          <cell r="O9166"/>
          <cell r="P9166"/>
          <cell r="Q9166" t="str">
            <v/>
          </cell>
          <cell r="R9166"/>
          <cell r="S9166" t="str">
            <v/>
          </cell>
          <cell r="T9166"/>
          <cell r="U9166"/>
          <cell r="V9166" t="str">
            <v/>
          </cell>
        </row>
        <row r="9167">
          <cell r="A9167"/>
          <cell r="B9167" t="str">
            <v/>
          </cell>
          <cell r="C9167"/>
          <cell r="D9167" t="str">
            <v/>
          </cell>
          <cell r="E9167" t="str">
            <v/>
          </cell>
          <cell r="F9167" t="str">
            <v/>
          </cell>
          <cell r="G9167" t="str">
            <v/>
          </cell>
          <cell r="H9167" t="str">
            <v/>
          </cell>
          <cell r="I9167"/>
          <cell r="J9167"/>
          <cell r="K9167"/>
          <cell r="L9167"/>
          <cell r="M9167" t="str">
            <v/>
          </cell>
          <cell r="N9167"/>
          <cell r="O9167"/>
          <cell r="P9167"/>
          <cell r="Q9167" t="str">
            <v/>
          </cell>
          <cell r="R9167"/>
          <cell r="S9167" t="str">
            <v/>
          </cell>
          <cell r="T9167"/>
          <cell r="U9167"/>
          <cell r="V9167" t="str">
            <v/>
          </cell>
        </row>
        <row r="9168">
          <cell r="A9168"/>
          <cell r="B9168" t="str">
            <v/>
          </cell>
          <cell r="C9168"/>
          <cell r="D9168" t="str">
            <v/>
          </cell>
          <cell r="E9168" t="str">
            <v/>
          </cell>
          <cell r="F9168" t="str">
            <v/>
          </cell>
          <cell r="G9168" t="str">
            <v/>
          </cell>
          <cell r="H9168" t="str">
            <v/>
          </cell>
          <cell r="I9168"/>
          <cell r="J9168"/>
          <cell r="K9168"/>
          <cell r="L9168"/>
          <cell r="M9168" t="str">
            <v/>
          </cell>
          <cell r="N9168"/>
          <cell r="O9168"/>
          <cell r="P9168"/>
          <cell r="Q9168" t="str">
            <v/>
          </cell>
          <cell r="R9168"/>
          <cell r="S9168" t="str">
            <v/>
          </cell>
          <cell r="T9168"/>
          <cell r="U9168"/>
          <cell r="V9168" t="str">
            <v/>
          </cell>
        </row>
        <row r="9169">
          <cell r="A9169"/>
          <cell r="B9169" t="str">
            <v/>
          </cell>
          <cell r="C9169"/>
          <cell r="D9169" t="str">
            <v/>
          </cell>
          <cell r="E9169" t="str">
            <v/>
          </cell>
          <cell r="F9169" t="str">
            <v/>
          </cell>
          <cell r="G9169" t="str">
            <v/>
          </cell>
          <cell r="H9169" t="str">
            <v/>
          </cell>
          <cell r="I9169"/>
          <cell r="J9169"/>
          <cell r="K9169"/>
          <cell r="L9169"/>
          <cell r="M9169" t="str">
            <v/>
          </cell>
          <cell r="N9169"/>
          <cell r="O9169"/>
          <cell r="P9169"/>
          <cell r="Q9169" t="str">
            <v/>
          </cell>
          <cell r="R9169"/>
          <cell r="S9169" t="str">
            <v/>
          </cell>
          <cell r="T9169"/>
          <cell r="U9169"/>
          <cell r="V9169" t="str">
            <v/>
          </cell>
        </row>
        <row r="9170">
          <cell r="A9170"/>
          <cell r="B9170" t="str">
            <v/>
          </cell>
          <cell r="C9170"/>
          <cell r="D9170" t="str">
            <v/>
          </cell>
          <cell r="E9170" t="str">
            <v/>
          </cell>
          <cell r="F9170" t="str">
            <v/>
          </cell>
          <cell r="G9170" t="str">
            <v/>
          </cell>
          <cell r="H9170" t="str">
            <v/>
          </cell>
          <cell r="I9170"/>
          <cell r="J9170"/>
          <cell r="K9170"/>
          <cell r="L9170"/>
          <cell r="M9170" t="str">
            <v/>
          </cell>
          <cell r="N9170"/>
          <cell r="O9170"/>
          <cell r="P9170"/>
          <cell r="Q9170" t="str">
            <v/>
          </cell>
          <cell r="R9170"/>
          <cell r="S9170" t="str">
            <v/>
          </cell>
          <cell r="T9170"/>
          <cell r="U9170"/>
          <cell r="V9170" t="str">
            <v/>
          </cell>
        </row>
        <row r="9171">
          <cell r="A9171"/>
          <cell r="B9171" t="str">
            <v/>
          </cell>
          <cell r="C9171"/>
          <cell r="D9171" t="str">
            <v/>
          </cell>
          <cell r="E9171" t="str">
            <v/>
          </cell>
          <cell r="F9171" t="str">
            <v/>
          </cell>
          <cell r="G9171" t="str">
            <v/>
          </cell>
          <cell r="H9171" t="str">
            <v/>
          </cell>
          <cell r="I9171"/>
          <cell r="J9171"/>
          <cell r="K9171"/>
          <cell r="L9171"/>
          <cell r="M9171" t="str">
            <v/>
          </cell>
          <cell r="N9171"/>
          <cell r="O9171"/>
          <cell r="P9171"/>
          <cell r="Q9171" t="str">
            <v/>
          </cell>
          <cell r="R9171"/>
          <cell r="S9171" t="str">
            <v/>
          </cell>
          <cell r="T9171"/>
          <cell r="U9171"/>
          <cell r="V9171" t="str">
            <v/>
          </cell>
        </row>
        <row r="9172">
          <cell r="A9172"/>
          <cell r="B9172" t="str">
            <v/>
          </cell>
          <cell r="C9172"/>
          <cell r="D9172" t="str">
            <v/>
          </cell>
          <cell r="E9172" t="str">
            <v/>
          </cell>
          <cell r="F9172" t="str">
            <v/>
          </cell>
          <cell r="G9172" t="str">
            <v/>
          </cell>
          <cell r="H9172" t="str">
            <v/>
          </cell>
          <cell r="I9172"/>
          <cell r="J9172"/>
          <cell r="K9172"/>
          <cell r="L9172"/>
          <cell r="M9172" t="str">
            <v/>
          </cell>
          <cell r="N9172"/>
          <cell r="O9172"/>
          <cell r="P9172"/>
          <cell r="Q9172" t="str">
            <v/>
          </cell>
          <cell r="R9172"/>
          <cell r="S9172" t="str">
            <v/>
          </cell>
          <cell r="T9172"/>
          <cell r="U9172"/>
          <cell r="V9172" t="str">
            <v/>
          </cell>
        </row>
        <row r="9173">
          <cell r="A9173"/>
          <cell r="B9173" t="str">
            <v/>
          </cell>
          <cell r="C9173"/>
          <cell r="D9173" t="str">
            <v/>
          </cell>
          <cell r="E9173" t="str">
            <v/>
          </cell>
          <cell r="F9173" t="str">
            <v/>
          </cell>
          <cell r="G9173" t="str">
            <v/>
          </cell>
          <cell r="H9173" t="str">
            <v/>
          </cell>
          <cell r="I9173"/>
          <cell r="J9173"/>
          <cell r="K9173"/>
          <cell r="L9173"/>
          <cell r="M9173" t="str">
            <v/>
          </cell>
          <cell r="N9173"/>
          <cell r="O9173"/>
          <cell r="P9173"/>
          <cell r="Q9173" t="str">
            <v/>
          </cell>
          <cell r="R9173"/>
          <cell r="S9173" t="str">
            <v/>
          </cell>
          <cell r="T9173"/>
          <cell r="U9173"/>
          <cell r="V9173" t="str">
            <v/>
          </cell>
        </row>
        <row r="9174">
          <cell r="A9174"/>
          <cell r="B9174" t="str">
            <v/>
          </cell>
          <cell r="C9174"/>
          <cell r="D9174" t="str">
            <v/>
          </cell>
          <cell r="E9174" t="str">
            <v/>
          </cell>
          <cell r="F9174" t="str">
            <v/>
          </cell>
          <cell r="G9174" t="str">
            <v/>
          </cell>
          <cell r="H9174" t="str">
            <v/>
          </cell>
          <cell r="I9174"/>
          <cell r="J9174"/>
          <cell r="K9174"/>
          <cell r="L9174"/>
          <cell r="M9174" t="str">
            <v/>
          </cell>
          <cell r="N9174"/>
          <cell r="O9174"/>
          <cell r="P9174"/>
          <cell r="Q9174" t="str">
            <v/>
          </cell>
          <cell r="R9174"/>
          <cell r="S9174" t="str">
            <v/>
          </cell>
          <cell r="T9174"/>
          <cell r="U9174"/>
          <cell r="V9174" t="str">
            <v/>
          </cell>
        </row>
        <row r="9175">
          <cell r="A9175"/>
          <cell r="B9175" t="str">
            <v/>
          </cell>
          <cell r="C9175"/>
          <cell r="D9175" t="str">
            <v/>
          </cell>
          <cell r="E9175" t="str">
            <v/>
          </cell>
          <cell r="F9175" t="str">
            <v/>
          </cell>
          <cell r="G9175" t="str">
            <v/>
          </cell>
          <cell r="H9175" t="str">
            <v/>
          </cell>
          <cell r="I9175"/>
          <cell r="J9175"/>
          <cell r="K9175"/>
          <cell r="L9175"/>
          <cell r="M9175" t="str">
            <v/>
          </cell>
          <cell r="N9175"/>
          <cell r="O9175"/>
          <cell r="P9175"/>
          <cell r="Q9175" t="str">
            <v/>
          </cell>
          <cell r="R9175"/>
          <cell r="S9175" t="str">
            <v/>
          </cell>
          <cell r="T9175"/>
          <cell r="U9175"/>
          <cell r="V9175" t="str">
            <v/>
          </cell>
        </row>
        <row r="9176">
          <cell r="A9176"/>
          <cell r="B9176" t="str">
            <v/>
          </cell>
          <cell r="C9176"/>
          <cell r="D9176" t="str">
            <v/>
          </cell>
          <cell r="E9176" t="str">
            <v/>
          </cell>
          <cell r="F9176" t="str">
            <v/>
          </cell>
          <cell r="G9176" t="str">
            <v/>
          </cell>
          <cell r="H9176" t="str">
            <v/>
          </cell>
          <cell r="I9176"/>
          <cell r="J9176"/>
          <cell r="K9176"/>
          <cell r="L9176"/>
          <cell r="M9176" t="str">
            <v/>
          </cell>
          <cell r="N9176"/>
          <cell r="O9176"/>
          <cell r="P9176"/>
          <cell r="Q9176" t="str">
            <v/>
          </cell>
          <cell r="R9176"/>
          <cell r="S9176" t="str">
            <v/>
          </cell>
          <cell r="T9176"/>
          <cell r="U9176"/>
          <cell r="V9176" t="str">
            <v/>
          </cell>
        </row>
        <row r="9177">
          <cell r="A9177"/>
          <cell r="B9177" t="str">
            <v/>
          </cell>
          <cell r="C9177"/>
          <cell r="D9177" t="str">
            <v/>
          </cell>
          <cell r="E9177" t="str">
            <v/>
          </cell>
          <cell r="F9177" t="str">
            <v/>
          </cell>
          <cell r="G9177" t="str">
            <v/>
          </cell>
          <cell r="H9177" t="str">
            <v/>
          </cell>
          <cell r="I9177"/>
          <cell r="J9177"/>
          <cell r="K9177"/>
          <cell r="L9177"/>
          <cell r="M9177" t="str">
            <v/>
          </cell>
          <cell r="N9177"/>
          <cell r="O9177"/>
          <cell r="P9177"/>
          <cell r="Q9177" t="str">
            <v/>
          </cell>
          <cell r="R9177"/>
          <cell r="S9177" t="str">
            <v/>
          </cell>
          <cell r="T9177"/>
          <cell r="U9177"/>
          <cell r="V9177" t="str">
            <v/>
          </cell>
        </row>
        <row r="9178">
          <cell r="A9178"/>
          <cell r="B9178" t="str">
            <v/>
          </cell>
          <cell r="C9178"/>
          <cell r="D9178" t="str">
            <v/>
          </cell>
          <cell r="E9178" t="str">
            <v/>
          </cell>
          <cell r="F9178" t="str">
            <v/>
          </cell>
          <cell r="G9178" t="str">
            <v/>
          </cell>
          <cell r="H9178" t="str">
            <v/>
          </cell>
          <cell r="I9178"/>
          <cell r="J9178"/>
          <cell r="K9178"/>
          <cell r="L9178"/>
          <cell r="M9178" t="str">
            <v/>
          </cell>
          <cell r="N9178"/>
          <cell r="O9178"/>
          <cell r="P9178"/>
          <cell r="Q9178" t="str">
            <v/>
          </cell>
          <cell r="R9178"/>
          <cell r="S9178" t="str">
            <v/>
          </cell>
          <cell r="T9178"/>
          <cell r="U9178"/>
          <cell r="V9178" t="str">
            <v/>
          </cell>
        </row>
        <row r="9179">
          <cell r="A9179"/>
          <cell r="B9179" t="str">
            <v/>
          </cell>
          <cell r="C9179"/>
          <cell r="D9179" t="str">
            <v/>
          </cell>
          <cell r="E9179" t="str">
            <v/>
          </cell>
          <cell r="F9179" t="str">
            <v/>
          </cell>
          <cell r="G9179" t="str">
            <v/>
          </cell>
          <cell r="H9179" t="str">
            <v/>
          </cell>
          <cell r="I9179"/>
          <cell r="J9179"/>
          <cell r="K9179"/>
          <cell r="L9179"/>
          <cell r="M9179" t="str">
            <v/>
          </cell>
          <cell r="N9179"/>
          <cell r="O9179"/>
          <cell r="P9179"/>
          <cell r="Q9179" t="str">
            <v/>
          </cell>
          <cell r="R9179"/>
          <cell r="S9179" t="str">
            <v/>
          </cell>
          <cell r="T9179"/>
          <cell r="U9179"/>
          <cell r="V9179" t="str">
            <v/>
          </cell>
        </row>
        <row r="9180">
          <cell r="A9180"/>
          <cell r="B9180" t="str">
            <v/>
          </cell>
          <cell r="C9180"/>
          <cell r="D9180" t="str">
            <v/>
          </cell>
          <cell r="E9180" t="str">
            <v/>
          </cell>
          <cell r="F9180" t="str">
            <v/>
          </cell>
          <cell r="G9180" t="str">
            <v/>
          </cell>
          <cell r="H9180" t="str">
            <v/>
          </cell>
          <cell r="I9180"/>
          <cell r="J9180"/>
          <cell r="K9180"/>
          <cell r="L9180"/>
          <cell r="M9180" t="str">
            <v/>
          </cell>
          <cell r="N9180"/>
          <cell r="O9180"/>
          <cell r="P9180"/>
          <cell r="Q9180" t="str">
            <v/>
          </cell>
          <cell r="R9180"/>
          <cell r="S9180" t="str">
            <v/>
          </cell>
          <cell r="T9180"/>
          <cell r="U9180"/>
          <cell r="V9180" t="str">
            <v/>
          </cell>
        </row>
        <row r="9181">
          <cell r="A9181"/>
          <cell r="B9181" t="str">
            <v/>
          </cell>
          <cell r="C9181"/>
          <cell r="D9181" t="str">
            <v/>
          </cell>
          <cell r="E9181" t="str">
            <v/>
          </cell>
          <cell r="F9181" t="str">
            <v/>
          </cell>
          <cell r="G9181" t="str">
            <v/>
          </cell>
          <cell r="H9181" t="str">
            <v/>
          </cell>
          <cell r="I9181"/>
          <cell r="J9181"/>
          <cell r="K9181"/>
          <cell r="L9181"/>
          <cell r="M9181" t="str">
            <v/>
          </cell>
          <cell r="N9181"/>
          <cell r="O9181"/>
          <cell r="P9181"/>
          <cell r="Q9181" t="str">
            <v/>
          </cell>
          <cell r="R9181"/>
          <cell r="S9181" t="str">
            <v/>
          </cell>
          <cell r="T9181"/>
          <cell r="U9181"/>
          <cell r="V9181" t="str">
            <v/>
          </cell>
        </row>
        <row r="9182">
          <cell r="A9182"/>
          <cell r="B9182" t="str">
            <v/>
          </cell>
          <cell r="C9182"/>
          <cell r="D9182" t="str">
            <v/>
          </cell>
          <cell r="E9182" t="str">
            <v/>
          </cell>
          <cell r="F9182" t="str">
            <v/>
          </cell>
          <cell r="G9182" t="str">
            <v/>
          </cell>
          <cell r="H9182" t="str">
            <v/>
          </cell>
          <cell r="I9182"/>
          <cell r="J9182"/>
          <cell r="K9182"/>
          <cell r="L9182"/>
          <cell r="M9182" t="str">
            <v/>
          </cell>
          <cell r="N9182"/>
          <cell r="O9182"/>
          <cell r="P9182"/>
          <cell r="Q9182" t="str">
            <v/>
          </cell>
          <cell r="R9182"/>
          <cell r="S9182" t="str">
            <v/>
          </cell>
          <cell r="T9182"/>
          <cell r="U9182"/>
          <cell r="V9182" t="str">
            <v/>
          </cell>
        </row>
        <row r="9183">
          <cell r="A9183"/>
          <cell r="B9183" t="str">
            <v/>
          </cell>
          <cell r="C9183"/>
          <cell r="D9183" t="str">
            <v/>
          </cell>
          <cell r="E9183" t="str">
            <v/>
          </cell>
          <cell r="F9183" t="str">
            <v/>
          </cell>
          <cell r="G9183" t="str">
            <v/>
          </cell>
          <cell r="H9183" t="str">
            <v/>
          </cell>
          <cell r="I9183"/>
          <cell r="J9183"/>
          <cell r="K9183"/>
          <cell r="L9183"/>
          <cell r="M9183" t="str">
            <v/>
          </cell>
          <cell r="N9183"/>
          <cell r="O9183"/>
          <cell r="P9183"/>
          <cell r="Q9183" t="str">
            <v/>
          </cell>
          <cell r="R9183"/>
          <cell r="S9183" t="str">
            <v/>
          </cell>
          <cell r="T9183"/>
          <cell r="U9183"/>
          <cell r="V9183" t="str">
            <v/>
          </cell>
        </row>
        <row r="9184">
          <cell r="A9184"/>
          <cell r="B9184" t="str">
            <v/>
          </cell>
          <cell r="C9184"/>
          <cell r="D9184" t="str">
            <v/>
          </cell>
          <cell r="E9184" t="str">
            <v/>
          </cell>
          <cell r="F9184" t="str">
            <v/>
          </cell>
          <cell r="G9184" t="str">
            <v/>
          </cell>
          <cell r="H9184" t="str">
            <v/>
          </cell>
          <cell r="I9184"/>
          <cell r="J9184"/>
          <cell r="K9184"/>
          <cell r="L9184"/>
          <cell r="M9184" t="str">
            <v/>
          </cell>
          <cell r="N9184"/>
          <cell r="O9184"/>
          <cell r="P9184"/>
          <cell r="Q9184" t="str">
            <v/>
          </cell>
          <cell r="R9184"/>
          <cell r="S9184" t="str">
            <v/>
          </cell>
          <cell r="T9184"/>
          <cell r="U9184"/>
          <cell r="V9184" t="str">
            <v/>
          </cell>
        </row>
        <row r="9185">
          <cell r="A9185"/>
          <cell r="B9185" t="str">
            <v/>
          </cell>
          <cell r="C9185"/>
          <cell r="D9185" t="str">
            <v/>
          </cell>
          <cell r="E9185" t="str">
            <v/>
          </cell>
          <cell r="F9185" t="str">
            <v/>
          </cell>
          <cell r="G9185" t="str">
            <v/>
          </cell>
          <cell r="H9185" t="str">
            <v/>
          </cell>
          <cell r="I9185"/>
          <cell r="J9185"/>
          <cell r="K9185"/>
          <cell r="L9185"/>
          <cell r="M9185" t="str">
            <v/>
          </cell>
          <cell r="N9185"/>
          <cell r="O9185"/>
          <cell r="P9185"/>
          <cell r="Q9185" t="str">
            <v/>
          </cell>
          <cell r="R9185"/>
          <cell r="S9185" t="str">
            <v/>
          </cell>
          <cell r="T9185"/>
          <cell r="U9185"/>
          <cell r="V9185" t="str">
            <v/>
          </cell>
        </row>
        <row r="9186">
          <cell r="A9186"/>
          <cell r="B9186" t="str">
            <v/>
          </cell>
          <cell r="C9186"/>
          <cell r="D9186" t="str">
            <v/>
          </cell>
          <cell r="E9186" t="str">
            <v/>
          </cell>
          <cell r="F9186" t="str">
            <v/>
          </cell>
          <cell r="G9186" t="str">
            <v/>
          </cell>
          <cell r="H9186" t="str">
            <v/>
          </cell>
          <cell r="I9186"/>
          <cell r="J9186"/>
          <cell r="K9186"/>
          <cell r="L9186"/>
          <cell r="M9186" t="str">
            <v/>
          </cell>
          <cell r="N9186"/>
          <cell r="O9186"/>
          <cell r="P9186"/>
          <cell r="Q9186" t="str">
            <v/>
          </cell>
          <cell r="R9186"/>
          <cell r="S9186" t="str">
            <v/>
          </cell>
          <cell r="T9186"/>
          <cell r="U9186"/>
          <cell r="V9186" t="str">
            <v/>
          </cell>
        </row>
        <row r="9187">
          <cell r="A9187"/>
          <cell r="B9187" t="str">
            <v/>
          </cell>
          <cell r="C9187"/>
          <cell r="D9187" t="str">
            <v/>
          </cell>
          <cell r="E9187" t="str">
            <v/>
          </cell>
          <cell r="F9187" t="str">
            <v/>
          </cell>
          <cell r="G9187" t="str">
            <v/>
          </cell>
          <cell r="H9187" t="str">
            <v/>
          </cell>
          <cell r="I9187"/>
          <cell r="J9187"/>
          <cell r="K9187"/>
          <cell r="L9187"/>
          <cell r="M9187" t="str">
            <v/>
          </cell>
          <cell r="N9187"/>
          <cell r="O9187"/>
          <cell r="P9187"/>
          <cell r="Q9187" t="str">
            <v/>
          </cell>
          <cell r="R9187"/>
          <cell r="S9187" t="str">
            <v/>
          </cell>
          <cell r="T9187"/>
          <cell r="U9187"/>
          <cell r="V9187" t="str">
            <v/>
          </cell>
        </row>
        <row r="9188">
          <cell r="A9188"/>
          <cell r="B9188" t="str">
            <v/>
          </cell>
          <cell r="C9188"/>
          <cell r="D9188" t="str">
            <v/>
          </cell>
          <cell r="E9188" t="str">
            <v/>
          </cell>
          <cell r="F9188" t="str">
            <v/>
          </cell>
          <cell r="G9188" t="str">
            <v/>
          </cell>
          <cell r="H9188" t="str">
            <v/>
          </cell>
          <cell r="I9188"/>
          <cell r="J9188"/>
          <cell r="K9188"/>
          <cell r="L9188"/>
          <cell r="M9188" t="str">
            <v/>
          </cell>
          <cell r="N9188"/>
          <cell r="O9188"/>
          <cell r="P9188"/>
          <cell r="Q9188" t="str">
            <v/>
          </cell>
          <cell r="R9188"/>
          <cell r="S9188" t="str">
            <v/>
          </cell>
          <cell r="T9188"/>
          <cell r="U9188"/>
          <cell r="V9188" t="str">
            <v/>
          </cell>
        </row>
        <row r="9189">
          <cell r="A9189"/>
          <cell r="B9189" t="str">
            <v/>
          </cell>
          <cell r="C9189"/>
          <cell r="D9189" t="str">
            <v/>
          </cell>
          <cell r="E9189" t="str">
            <v/>
          </cell>
          <cell r="F9189" t="str">
            <v/>
          </cell>
          <cell r="G9189" t="str">
            <v/>
          </cell>
          <cell r="H9189" t="str">
            <v/>
          </cell>
          <cell r="I9189"/>
          <cell r="J9189"/>
          <cell r="K9189"/>
          <cell r="L9189"/>
          <cell r="M9189" t="str">
            <v/>
          </cell>
          <cell r="N9189"/>
          <cell r="O9189"/>
          <cell r="P9189"/>
          <cell r="Q9189" t="str">
            <v/>
          </cell>
          <cell r="R9189"/>
          <cell r="S9189" t="str">
            <v/>
          </cell>
          <cell r="T9189"/>
          <cell r="U9189"/>
          <cell r="V9189" t="str">
            <v/>
          </cell>
        </row>
        <row r="9190">
          <cell r="A9190"/>
          <cell r="B9190" t="str">
            <v/>
          </cell>
          <cell r="C9190"/>
          <cell r="D9190" t="str">
            <v/>
          </cell>
          <cell r="E9190" t="str">
            <v/>
          </cell>
          <cell r="F9190" t="str">
            <v/>
          </cell>
          <cell r="G9190" t="str">
            <v/>
          </cell>
          <cell r="H9190" t="str">
            <v/>
          </cell>
          <cell r="I9190"/>
          <cell r="J9190"/>
          <cell r="K9190"/>
          <cell r="L9190"/>
          <cell r="M9190" t="str">
            <v/>
          </cell>
          <cell r="N9190"/>
          <cell r="O9190"/>
          <cell r="P9190"/>
          <cell r="Q9190" t="str">
            <v/>
          </cell>
          <cell r="R9190"/>
          <cell r="S9190" t="str">
            <v/>
          </cell>
          <cell r="T9190"/>
          <cell r="U9190"/>
          <cell r="V9190" t="str">
            <v/>
          </cell>
        </row>
        <row r="9191">
          <cell r="A9191"/>
          <cell r="B9191" t="str">
            <v/>
          </cell>
          <cell r="C9191"/>
          <cell r="D9191" t="str">
            <v/>
          </cell>
          <cell r="E9191" t="str">
            <v/>
          </cell>
          <cell r="F9191" t="str">
            <v/>
          </cell>
          <cell r="G9191" t="str">
            <v/>
          </cell>
          <cell r="H9191" t="str">
            <v/>
          </cell>
          <cell r="I9191"/>
          <cell r="J9191"/>
          <cell r="K9191"/>
          <cell r="L9191"/>
          <cell r="M9191" t="str">
            <v/>
          </cell>
          <cell r="N9191"/>
          <cell r="O9191"/>
          <cell r="P9191"/>
          <cell r="Q9191" t="str">
            <v/>
          </cell>
          <cell r="R9191"/>
          <cell r="S9191" t="str">
            <v/>
          </cell>
          <cell r="T9191"/>
          <cell r="U9191"/>
          <cell r="V9191" t="str">
            <v/>
          </cell>
        </row>
        <row r="9192">
          <cell r="A9192"/>
          <cell r="B9192" t="str">
            <v/>
          </cell>
          <cell r="C9192"/>
          <cell r="D9192" t="str">
            <v/>
          </cell>
          <cell r="E9192" t="str">
            <v/>
          </cell>
          <cell r="F9192" t="str">
            <v/>
          </cell>
          <cell r="G9192" t="str">
            <v/>
          </cell>
          <cell r="H9192" t="str">
            <v/>
          </cell>
          <cell r="I9192"/>
          <cell r="J9192"/>
          <cell r="K9192"/>
          <cell r="L9192"/>
          <cell r="M9192" t="str">
            <v/>
          </cell>
          <cell r="N9192"/>
          <cell r="O9192"/>
          <cell r="P9192"/>
          <cell r="Q9192" t="str">
            <v/>
          </cell>
          <cell r="R9192"/>
          <cell r="S9192" t="str">
            <v/>
          </cell>
          <cell r="T9192"/>
          <cell r="U9192"/>
          <cell r="V9192" t="str">
            <v/>
          </cell>
        </row>
        <row r="9193">
          <cell r="A9193"/>
          <cell r="B9193" t="str">
            <v/>
          </cell>
          <cell r="C9193"/>
          <cell r="D9193" t="str">
            <v/>
          </cell>
          <cell r="E9193" t="str">
            <v/>
          </cell>
          <cell r="F9193" t="str">
            <v/>
          </cell>
          <cell r="G9193" t="str">
            <v/>
          </cell>
          <cell r="H9193" t="str">
            <v/>
          </cell>
          <cell r="I9193"/>
          <cell r="J9193"/>
          <cell r="K9193"/>
          <cell r="L9193"/>
          <cell r="M9193" t="str">
            <v/>
          </cell>
          <cell r="N9193"/>
          <cell r="O9193"/>
          <cell r="P9193"/>
          <cell r="Q9193" t="str">
            <v/>
          </cell>
          <cell r="R9193"/>
          <cell r="S9193" t="str">
            <v/>
          </cell>
          <cell r="T9193"/>
          <cell r="U9193"/>
          <cell r="V9193" t="str">
            <v/>
          </cell>
        </row>
        <row r="9194">
          <cell r="A9194"/>
          <cell r="B9194" t="str">
            <v/>
          </cell>
          <cell r="C9194"/>
          <cell r="D9194" t="str">
            <v/>
          </cell>
          <cell r="E9194" t="str">
            <v/>
          </cell>
          <cell r="F9194" t="str">
            <v/>
          </cell>
          <cell r="G9194" t="str">
            <v/>
          </cell>
          <cell r="H9194" t="str">
            <v/>
          </cell>
          <cell r="I9194"/>
          <cell r="J9194"/>
          <cell r="K9194"/>
          <cell r="L9194"/>
          <cell r="M9194" t="str">
            <v/>
          </cell>
          <cell r="N9194"/>
          <cell r="O9194"/>
          <cell r="P9194"/>
          <cell r="Q9194" t="str">
            <v/>
          </cell>
          <cell r="R9194"/>
          <cell r="S9194" t="str">
            <v/>
          </cell>
          <cell r="T9194"/>
          <cell r="U9194"/>
          <cell r="V9194" t="str">
            <v/>
          </cell>
        </row>
        <row r="9195">
          <cell r="A9195"/>
          <cell r="B9195" t="str">
            <v/>
          </cell>
          <cell r="C9195"/>
          <cell r="D9195" t="str">
            <v/>
          </cell>
          <cell r="E9195" t="str">
            <v/>
          </cell>
          <cell r="F9195" t="str">
            <v/>
          </cell>
          <cell r="G9195" t="str">
            <v/>
          </cell>
          <cell r="H9195" t="str">
            <v/>
          </cell>
          <cell r="I9195"/>
          <cell r="J9195"/>
          <cell r="K9195"/>
          <cell r="L9195"/>
          <cell r="M9195" t="str">
            <v/>
          </cell>
          <cell r="N9195"/>
          <cell r="O9195"/>
          <cell r="P9195"/>
          <cell r="Q9195" t="str">
            <v/>
          </cell>
          <cell r="R9195"/>
          <cell r="S9195" t="str">
            <v/>
          </cell>
          <cell r="T9195"/>
          <cell r="U9195"/>
          <cell r="V9195" t="str">
            <v/>
          </cell>
        </row>
        <row r="9196">
          <cell r="A9196"/>
          <cell r="B9196" t="str">
            <v/>
          </cell>
          <cell r="C9196"/>
          <cell r="D9196" t="str">
            <v/>
          </cell>
          <cell r="E9196" t="str">
            <v/>
          </cell>
          <cell r="F9196" t="str">
            <v/>
          </cell>
          <cell r="G9196" t="str">
            <v/>
          </cell>
          <cell r="H9196" t="str">
            <v/>
          </cell>
          <cell r="I9196"/>
          <cell r="J9196"/>
          <cell r="K9196"/>
          <cell r="L9196"/>
          <cell r="M9196" t="str">
            <v/>
          </cell>
          <cell r="N9196"/>
          <cell r="O9196"/>
          <cell r="P9196"/>
          <cell r="Q9196" t="str">
            <v/>
          </cell>
          <cell r="R9196"/>
          <cell r="S9196" t="str">
            <v/>
          </cell>
          <cell r="T9196"/>
          <cell r="U9196"/>
          <cell r="V9196" t="str">
            <v/>
          </cell>
        </row>
        <row r="9197">
          <cell r="A9197"/>
          <cell r="B9197" t="str">
            <v/>
          </cell>
          <cell r="C9197"/>
          <cell r="D9197" t="str">
            <v/>
          </cell>
          <cell r="E9197" t="str">
            <v/>
          </cell>
          <cell r="F9197" t="str">
            <v/>
          </cell>
          <cell r="G9197" t="str">
            <v/>
          </cell>
          <cell r="H9197" t="str">
            <v/>
          </cell>
          <cell r="I9197"/>
          <cell r="J9197"/>
          <cell r="K9197"/>
          <cell r="L9197"/>
          <cell r="M9197" t="str">
            <v/>
          </cell>
          <cell r="N9197"/>
          <cell r="O9197"/>
          <cell r="P9197"/>
          <cell r="Q9197" t="str">
            <v/>
          </cell>
          <cell r="R9197"/>
          <cell r="S9197" t="str">
            <v/>
          </cell>
          <cell r="T9197"/>
          <cell r="U9197"/>
          <cell r="V9197" t="str">
            <v/>
          </cell>
        </row>
        <row r="9198">
          <cell r="A9198"/>
          <cell r="B9198" t="str">
            <v/>
          </cell>
          <cell r="C9198"/>
          <cell r="D9198" t="str">
            <v/>
          </cell>
          <cell r="E9198" t="str">
            <v/>
          </cell>
          <cell r="F9198" t="str">
            <v/>
          </cell>
          <cell r="G9198" t="str">
            <v/>
          </cell>
          <cell r="H9198" t="str">
            <v/>
          </cell>
          <cell r="I9198"/>
          <cell r="J9198"/>
          <cell r="K9198"/>
          <cell r="L9198"/>
          <cell r="M9198" t="str">
            <v/>
          </cell>
          <cell r="N9198"/>
          <cell r="O9198"/>
          <cell r="P9198"/>
          <cell r="Q9198" t="str">
            <v/>
          </cell>
          <cell r="R9198"/>
          <cell r="S9198" t="str">
            <v/>
          </cell>
          <cell r="T9198"/>
          <cell r="U9198"/>
          <cell r="V9198" t="str">
            <v/>
          </cell>
        </row>
        <row r="9199">
          <cell r="A9199"/>
          <cell r="B9199" t="str">
            <v/>
          </cell>
          <cell r="C9199"/>
          <cell r="D9199" t="str">
            <v/>
          </cell>
          <cell r="E9199" t="str">
            <v/>
          </cell>
          <cell r="F9199" t="str">
            <v/>
          </cell>
          <cell r="G9199" t="str">
            <v/>
          </cell>
          <cell r="H9199" t="str">
            <v/>
          </cell>
          <cell r="I9199"/>
          <cell r="J9199"/>
          <cell r="K9199"/>
          <cell r="L9199"/>
          <cell r="M9199" t="str">
            <v/>
          </cell>
          <cell r="N9199"/>
          <cell r="O9199"/>
          <cell r="P9199"/>
          <cell r="Q9199" t="str">
            <v/>
          </cell>
          <cell r="R9199"/>
          <cell r="S9199" t="str">
            <v/>
          </cell>
          <cell r="T9199"/>
          <cell r="U9199"/>
          <cell r="V9199" t="str">
            <v/>
          </cell>
        </row>
        <row r="9200">
          <cell r="A9200"/>
          <cell r="B9200" t="str">
            <v/>
          </cell>
          <cell r="C9200"/>
          <cell r="D9200" t="str">
            <v/>
          </cell>
          <cell r="E9200" t="str">
            <v/>
          </cell>
          <cell r="F9200" t="str">
            <v/>
          </cell>
          <cell r="G9200" t="str">
            <v/>
          </cell>
          <cell r="H9200" t="str">
            <v/>
          </cell>
          <cell r="I9200"/>
          <cell r="J9200"/>
          <cell r="K9200"/>
          <cell r="L9200"/>
          <cell r="M9200" t="str">
            <v/>
          </cell>
          <cell r="N9200"/>
          <cell r="O9200"/>
          <cell r="P9200"/>
          <cell r="Q9200" t="str">
            <v/>
          </cell>
          <cell r="R9200"/>
          <cell r="S9200" t="str">
            <v/>
          </cell>
          <cell r="T9200"/>
          <cell r="U9200"/>
          <cell r="V9200" t="str">
            <v/>
          </cell>
        </row>
        <row r="9201">
          <cell r="A9201"/>
          <cell r="B9201" t="str">
            <v/>
          </cell>
          <cell r="C9201"/>
          <cell r="D9201" t="str">
            <v/>
          </cell>
          <cell r="E9201" t="str">
            <v/>
          </cell>
          <cell r="F9201" t="str">
            <v/>
          </cell>
          <cell r="G9201" t="str">
            <v/>
          </cell>
          <cell r="H9201" t="str">
            <v/>
          </cell>
          <cell r="I9201"/>
          <cell r="J9201"/>
          <cell r="K9201"/>
          <cell r="L9201"/>
          <cell r="M9201" t="str">
            <v/>
          </cell>
          <cell r="N9201"/>
          <cell r="O9201"/>
          <cell r="P9201"/>
          <cell r="Q9201" t="str">
            <v/>
          </cell>
          <cell r="R9201"/>
          <cell r="S9201" t="str">
            <v/>
          </cell>
          <cell r="T9201"/>
          <cell r="U9201"/>
          <cell r="V9201" t="str">
            <v/>
          </cell>
        </row>
        <row r="9202">
          <cell r="A9202"/>
          <cell r="B9202" t="str">
            <v/>
          </cell>
          <cell r="C9202"/>
          <cell r="D9202" t="str">
            <v/>
          </cell>
          <cell r="E9202" t="str">
            <v/>
          </cell>
          <cell r="F9202" t="str">
            <v/>
          </cell>
          <cell r="G9202" t="str">
            <v/>
          </cell>
          <cell r="H9202" t="str">
            <v/>
          </cell>
          <cell r="I9202"/>
          <cell r="J9202"/>
          <cell r="K9202"/>
          <cell r="L9202"/>
          <cell r="M9202" t="str">
            <v/>
          </cell>
          <cell r="N9202"/>
          <cell r="O9202"/>
          <cell r="P9202"/>
          <cell r="Q9202" t="str">
            <v/>
          </cell>
          <cell r="R9202"/>
          <cell r="S9202" t="str">
            <v/>
          </cell>
          <cell r="T9202"/>
          <cell r="U9202"/>
          <cell r="V9202" t="str">
            <v/>
          </cell>
        </row>
        <row r="9203">
          <cell r="A9203"/>
          <cell r="B9203" t="str">
            <v/>
          </cell>
          <cell r="C9203"/>
          <cell r="D9203" t="str">
            <v/>
          </cell>
          <cell r="E9203" t="str">
            <v/>
          </cell>
          <cell r="F9203" t="str">
            <v/>
          </cell>
          <cell r="G9203" t="str">
            <v/>
          </cell>
          <cell r="H9203" t="str">
            <v/>
          </cell>
          <cell r="I9203"/>
          <cell r="J9203"/>
          <cell r="K9203"/>
          <cell r="L9203"/>
          <cell r="M9203" t="str">
            <v/>
          </cell>
          <cell r="N9203"/>
          <cell r="O9203"/>
          <cell r="P9203"/>
          <cell r="Q9203" t="str">
            <v/>
          </cell>
          <cell r="R9203"/>
          <cell r="S9203" t="str">
            <v/>
          </cell>
          <cell r="T9203"/>
          <cell r="U9203"/>
          <cell r="V9203" t="str">
            <v/>
          </cell>
        </row>
        <row r="9204">
          <cell r="A9204"/>
          <cell r="B9204" t="str">
            <v/>
          </cell>
          <cell r="C9204"/>
          <cell r="D9204" t="str">
            <v/>
          </cell>
          <cell r="E9204" t="str">
            <v/>
          </cell>
          <cell r="F9204" t="str">
            <v/>
          </cell>
          <cell r="G9204" t="str">
            <v/>
          </cell>
          <cell r="H9204" t="str">
            <v/>
          </cell>
          <cell r="I9204"/>
          <cell r="J9204"/>
          <cell r="K9204"/>
          <cell r="L9204"/>
          <cell r="M9204" t="str">
            <v/>
          </cell>
          <cell r="N9204"/>
          <cell r="O9204"/>
          <cell r="P9204"/>
          <cell r="Q9204" t="str">
            <v/>
          </cell>
          <cell r="R9204"/>
          <cell r="S9204" t="str">
            <v/>
          </cell>
          <cell r="T9204"/>
          <cell r="U9204"/>
          <cell r="V9204" t="str">
            <v/>
          </cell>
        </row>
        <row r="9205">
          <cell r="A9205"/>
          <cell r="B9205" t="str">
            <v/>
          </cell>
          <cell r="C9205"/>
          <cell r="D9205" t="str">
            <v/>
          </cell>
          <cell r="E9205" t="str">
            <v/>
          </cell>
          <cell r="F9205" t="str">
            <v/>
          </cell>
          <cell r="G9205" t="str">
            <v/>
          </cell>
          <cell r="H9205" t="str">
            <v/>
          </cell>
          <cell r="I9205"/>
          <cell r="J9205"/>
          <cell r="K9205"/>
          <cell r="L9205"/>
          <cell r="M9205" t="str">
            <v/>
          </cell>
          <cell r="N9205"/>
          <cell r="O9205"/>
          <cell r="P9205"/>
          <cell r="Q9205" t="str">
            <v/>
          </cell>
          <cell r="R9205"/>
          <cell r="S9205" t="str">
            <v/>
          </cell>
          <cell r="T9205"/>
          <cell r="U9205"/>
          <cell r="V9205" t="str">
            <v/>
          </cell>
        </row>
        <row r="9206">
          <cell r="A9206"/>
          <cell r="B9206" t="str">
            <v/>
          </cell>
          <cell r="C9206"/>
          <cell r="D9206" t="str">
            <v/>
          </cell>
          <cell r="E9206" t="str">
            <v/>
          </cell>
          <cell r="F9206" t="str">
            <v/>
          </cell>
          <cell r="G9206" t="str">
            <v/>
          </cell>
          <cell r="H9206" t="str">
            <v/>
          </cell>
          <cell r="I9206"/>
          <cell r="J9206"/>
          <cell r="K9206"/>
          <cell r="L9206"/>
          <cell r="M9206" t="str">
            <v/>
          </cell>
          <cell r="N9206"/>
          <cell r="O9206"/>
          <cell r="P9206"/>
          <cell r="Q9206" t="str">
            <v/>
          </cell>
          <cell r="R9206"/>
          <cell r="S9206" t="str">
            <v/>
          </cell>
          <cell r="T9206"/>
          <cell r="U9206"/>
          <cell r="V9206" t="str">
            <v/>
          </cell>
        </row>
        <row r="9207">
          <cell r="A9207"/>
          <cell r="B9207" t="str">
            <v/>
          </cell>
          <cell r="C9207"/>
          <cell r="D9207" t="str">
            <v/>
          </cell>
          <cell r="E9207" t="str">
            <v/>
          </cell>
          <cell r="F9207" t="str">
            <v/>
          </cell>
          <cell r="G9207" t="str">
            <v/>
          </cell>
          <cell r="H9207" t="str">
            <v/>
          </cell>
          <cell r="I9207"/>
          <cell r="J9207"/>
          <cell r="K9207"/>
          <cell r="L9207"/>
          <cell r="M9207" t="str">
            <v/>
          </cell>
          <cell r="N9207"/>
          <cell r="O9207"/>
          <cell r="P9207"/>
          <cell r="Q9207" t="str">
            <v/>
          </cell>
          <cell r="R9207"/>
          <cell r="S9207" t="str">
            <v/>
          </cell>
          <cell r="T9207"/>
          <cell r="U9207"/>
          <cell r="V9207" t="str">
            <v/>
          </cell>
        </row>
        <row r="9208">
          <cell r="A9208"/>
          <cell r="B9208" t="str">
            <v/>
          </cell>
          <cell r="C9208"/>
          <cell r="D9208" t="str">
            <v/>
          </cell>
          <cell r="E9208" t="str">
            <v/>
          </cell>
          <cell r="F9208" t="str">
            <v/>
          </cell>
          <cell r="G9208" t="str">
            <v/>
          </cell>
          <cell r="H9208" t="str">
            <v/>
          </cell>
          <cell r="I9208"/>
          <cell r="J9208"/>
          <cell r="K9208"/>
          <cell r="L9208"/>
          <cell r="M9208" t="str">
            <v/>
          </cell>
          <cell r="N9208"/>
          <cell r="O9208"/>
          <cell r="P9208"/>
          <cell r="Q9208" t="str">
            <v/>
          </cell>
          <cell r="R9208"/>
          <cell r="S9208" t="str">
            <v/>
          </cell>
          <cell r="T9208"/>
          <cell r="U9208"/>
          <cell r="V9208" t="str">
            <v/>
          </cell>
        </row>
        <row r="9209">
          <cell r="A9209"/>
          <cell r="B9209" t="str">
            <v/>
          </cell>
          <cell r="C9209"/>
          <cell r="D9209" t="str">
            <v/>
          </cell>
          <cell r="E9209" t="str">
            <v/>
          </cell>
          <cell r="F9209" t="str">
            <v/>
          </cell>
          <cell r="G9209" t="str">
            <v/>
          </cell>
          <cell r="H9209" t="str">
            <v/>
          </cell>
          <cell r="I9209"/>
          <cell r="J9209"/>
          <cell r="K9209"/>
          <cell r="L9209"/>
          <cell r="M9209" t="str">
            <v/>
          </cell>
          <cell r="N9209"/>
          <cell r="O9209"/>
          <cell r="P9209"/>
          <cell r="Q9209" t="str">
            <v/>
          </cell>
          <cell r="R9209"/>
          <cell r="S9209" t="str">
            <v/>
          </cell>
          <cell r="T9209"/>
          <cell r="U9209"/>
          <cell r="V9209" t="str">
            <v/>
          </cell>
        </row>
        <row r="9210">
          <cell r="A9210"/>
          <cell r="B9210" t="str">
            <v/>
          </cell>
          <cell r="C9210"/>
          <cell r="D9210" t="str">
            <v/>
          </cell>
          <cell r="E9210" t="str">
            <v/>
          </cell>
          <cell r="F9210" t="str">
            <v/>
          </cell>
          <cell r="G9210" t="str">
            <v/>
          </cell>
          <cell r="H9210" t="str">
            <v/>
          </cell>
          <cell r="I9210"/>
          <cell r="J9210"/>
          <cell r="K9210"/>
          <cell r="L9210"/>
          <cell r="M9210" t="str">
            <v/>
          </cell>
          <cell r="N9210"/>
          <cell r="O9210"/>
          <cell r="P9210"/>
          <cell r="Q9210" t="str">
            <v/>
          </cell>
          <cell r="R9210"/>
          <cell r="S9210" t="str">
            <v/>
          </cell>
          <cell r="T9210"/>
          <cell r="U9210"/>
          <cell r="V9210" t="str">
            <v/>
          </cell>
        </row>
        <row r="9211">
          <cell r="A9211"/>
          <cell r="B9211" t="str">
            <v/>
          </cell>
          <cell r="C9211"/>
          <cell r="D9211" t="str">
            <v/>
          </cell>
          <cell r="E9211" t="str">
            <v/>
          </cell>
          <cell r="F9211" t="str">
            <v/>
          </cell>
          <cell r="G9211" t="str">
            <v/>
          </cell>
          <cell r="H9211" t="str">
            <v/>
          </cell>
          <cell r="I9211"/>
          <cell r="J9211"/>
          <cell r="K9211"/>
          <cell r="L9211"/>
          <cell r="M9211" t="str">
            <v/>
          </cell>
          <cell r="N9211"/>
          <cell r="O9211"/>
          <cell r="P9211"/>
          <cell r="Q9211" t="str">
            <v/>
          </cell>
          <cell r="R9211"/>
          <cell r="S9211" t="str">
            <v/>
          </cell>
          <cell r="T9211"/>
          <cell r="U9211"/>
          <cell r="V9211" t="str">
            <v/>
          </cell>
        </row>
        <row r="9212">
          <cell r="A9212"/>
          <cell r="B9212" t="str">
            <v/>
          </cell>
          <cell r="C9212"/>
          <cell r="D9212" t="str">
            <v/>
          </cell>
          <cell r="E9212" t="str">
            <v/>
          </cell>
          <cell r="F9212" t="str">
            <v/>
          </cell>
          <cell r="G9212" t="str">
            <v/>
          </cell>
          <cell r="H9212" t="str">
            <v/>
          </cell>
          <cell r="I9212"/>
          <cell r="J9212"/>
          <cell r="K9212"/>
          <cell r="L9212"/>
          <cell r="M9212" t="str">
            <v/>
          </cell>
          <cell r="N9212"/>
          <cell r="O9212"/>
          <cell r="P9212"/>
          <cell r="Q9212" t="str">
            <v/>
          </cell>
          <cell r="R9212"/>
          <cell r="S9212" t="str">
            <v/>
          </cell>
          <cell r="T9212"/>
          <cell r="U9212"/>
          <cell r="V9212" t="str">
            <v/>
          </cell>
        </row>
        <row r="9213">
          <cell r="A9213"/>
          <cell r="B9213" t="str">
            <v/>
          </cell>
          <cell r="C9213"/>
          <cell r="D9213" t="str">
            <v/>
          </cell>
          <cell r="E9213" t="str">
            <v/>
          </cell>
          <cell r="F9213" t="str">
            <v/>
          </cell>
          <cell r="G9213" t="str">
            <v/>
          </cell>
          <cell r="H9213" t="str">
            <v/>
          </cell>
          <cell r="I9213"/>
          <cell r="J9213"/>
          <cell r="K9213"/>
          <cell r="L9213"/>
          <cell r="M9213" t="str">
            <v/>
          </cell>
          <cell r="N9213"/>
          <cell r="O9213"/>
          <cell r="P9213"/>
          <cell r="Q9213" t="str">
            <v/>
          </cell>
          <cell r="R9213"/>
          <cell r="S9213" t="str">
            <v/>
          </cell>
          <cell r="T9213"/>
          <cell r="U9213"/>
          <cell r="V9213" t="str">
            <v/>
          </cell>
        </row>
        <row r="9214">
          <cell r="A9214"/>
          <cell r="B9214" t="str">
            <v/>
          </cell>
          <cell r="C9214"/>
          <cell r="D9214" t="str">
            <v/>
          </cell>
          <cell r="E9214" t="str">
            <v/>
          </cell>
          <cell r="F9214" t="str">
            <v/>
          </cell>
          <cell r="G9214" t="str">
            <v/>
          </cell>
          <cell r="H9214" t="str">
            <v/>
          </cell>
          <cell r="I9214"/>
          <cell r="J9214"/>
          <cell r="K9214"/>
          <cell r="L9214"/>
          <cell r="M9214" t="str">
            <v/>
          </cell>
          <cell r="N9214"/>
          <cell r="O9214"/>
          <cell r="P9214"/>
          <cell r="Q9214" t="str">
            <v/>
          </cell>
          <cell r="R9214"/>
          <cell r="S9214" t="str">
            <v/>
          </cell>
          <cell r="T9214"/>
          <cell r="U9214"/>
          <cell r="V9214" t="str">
            <v/>
          </cell>
        </row>
        <row r="9215">
          <cell r="A9215"/>
          <cell r="B9215" t="str">
            <v/>
          </cell>
          <cell r="C9215"/>
          <cell r="D9215" t="str">
            <v/>
          </cell>
          <cell r="E9215" t="str">
            <v/>
          </cell>
          <cell r="F9215" t="str">
            <v/>
          </cell>
          <cell r="G9215" t="str">
            <v/>
          </cell>
          <cell r="H9215" t="str">
            <v/>
          </cell>
          <cell r="I9215"/>
          <cell r="J9215"/>
          <cell r="K9215"/>
          <cell r="L9215"/>
          <cell r="M9215" t="str">
            <v/>
          </cell>
          <cell r="N9215"/>
          <cell r="O9215"/>
          <cell r="P9215"/>
          <cell r="Q9215" t="str">
            <v/>
          </cell>
          <cell r="R9215"/>
          <cell r="S9215" t="str">
            <v/>
          </cell>
          <cell r="T9215"/>
          <cell r="U9215"/>
          <cell r="V9215" t="str">
            <v/>
          </cell>
        </row>
        <row r="9216">
          <cell r="A9216"/>
          <cell r="B9216" t="str">
            <v/>
          </cell>
          <cell r="C9216"/>
          <cell r="D9216" t="str">
            <v/>
          </cell>
          <cell r="E9216" t="str">
            <v/>
          </cell>
          <cell r="F9216" t="str">
            <v/>
          </cell>
          <cell r="G9216" t="str">
            <v/>
          </cell>
          <cell r="H9216" t="str">
            <v/>
          </cell>
          <cell r="I9216"/>
          <cell r="J9216"/>
          <cell r="K9216"/>
          <cell r="L9216"/>
          <cell r="M9216" t="str">
            <v/>
          </cell>
          <cell r="N9216"/>
          <cell r="O9216"/>
          <cell r="P9216"/>
          <cell r="Q9216" t="str">
            <v/>
          </cell>
          <cell r="R9216"/>
          <cell r="S9216" t="str">
            <v/>
          </cell>
          <cell r="T9216"/>
          <cell r="U9216"/>
          <cell r="V9216" t="str">
            <v/>
          </cell>
        </row>
        <row r="9217">
          <cell r="A9217"/>
          <cell r="B9217" t="str">
            <v/>
          </cell>
          <cell r="C9217"/>
          <cell r="D9217" t="str">
            <v/>
          </cell>
          <cell r="E9217" t="str">
            <v/>
          </cell>
          <cell r="F9217" t="str">
            <v/>
          </cell>
          <cell r="G9217" t="str">
            <v/>
          </cell>
          <cell r="H9217" t="str">
            <v/>
          </cell>
          <cell r="I9217"/>
          <cell r="J9217"/>
          <cell r="K9217"/>
          <cell r="L9217"/>
          <cell r="M9217" t="str">
            <v/>
          </cell>
          <cell r="N9217"/>
          <cell r="O9217"/>
          <cell r="P9217"/>
          <cell r="Q9217" t="str">
            <v/>
          </cell>
          <cell r="R9217"/>
          <cell r="S9217" t="str">
            <v/>
          </cell>
          <cell r="T9217"/>
          <cell r="U9217"/>
          <cell r="V9217" t="str">
            <v/>
          </cell>
        </row>
        <row r="9218">
          <cell r="A9218"/>
          <cell r="B9218" t="str">
            <v/>
          </cell>
          <cell r="C9218"/>
          <cell r="D9218" t="str">
            <v/>
          </cell>
          <cell r="E9218" t="str">
            <v/>
          </cell>
          <cell r="F9218" t="str">
            <v/>
          </cell>
          <cell r="G9218" t="str">
            <v/>
          </cell>
          <cell r="H9218" t="str">
            <v/>
          </cell>
          <cell r="I9218"/>
          <cell r="J9218"/>
          <cell r="K9218"/>
          <cell r="L9218"/>
          <cell r="M9218" t="str">
            <v/>
          </cell>
          <cell r="N9218"/>
          <cell r="O9218"/>
          <cell r="P9218"/>
          <cell r="Q9218" t="str">
            <v/>
          </cell>
          <cell r="R9218"/>
          <cell r="S9218" t="str">
            <v/>
          </cell>
          <cell r="T9218"/>
          <cell r="U9218"/>
          <cell r="V9218" t="str">
            <v/>
          </cell>
        </row>
        <row r="9219">
          <cell r="A9219"/>
          <cell r="B9219" t="str">
            <v/>
          </cell>
          <cell r="C9219"/>
          <cell r="D9219" t="str">
            <v/>
          </cell>
          <cell r="E9219" t="str">
            <v/>
          </cell>
          <cell r="F9219" t="str">
            <v/>
          </cell>
          <cell r="G9219" t="str">
            <v/>
          </cell>
          <cell r="H9219" t="str">
            <v/>
          </cell>
          <cell r="I9219"/>
          <cell r="J9219"/>
          <cell r="K9219"/>
          <cell r="L9219"/>
          <cell r="M9219" t="str">
            <v/>
          </cell>
          <cell r="N9219"/>
          <cell r="O9219"/>
          <cell r="P9219"/>
          <cell r="Q9219" t="str">
            <v/>
          </cell>
          <cell r="R9219"/>
          <cell r="S9219" t="str">
            <v/>
          </cell>
          <cell r="T9219"/>
          <cell r="U9219"/>
          <cell r="V9219" t="str">
            <v/>
          </cell>
        </row>
        <row r="9220">
          <cell r="A9220"/>
          <cell r="B9220" t="str">
            <v/>
          </cell>
          <cell r="C9220"/>
          <cell r="D9220" t="str">
            <v/>
          </cell>
          <cell r="E9220" t="str">
            <v/>
          </cell>
          <cell r="F9220" t="str">
            <v/>
          </cell>
          <cell r="G9220" t="str">
            <v/>
          </cell>
          <cell r="H9220" t="str">
            <v/>
          </cell>
          <cell r="I9220"/>
          <cell r="J9220"/>
          <cell r="K9220"/>
          <cell r="L9220"/>
          <cell r="M9220" t="str">
            <v/>
          </cell>
          <cell r="N9220"/>
          <cell r="O9220"/>
          <cell r="P9220"/>
          <cell r="Q9220" t="str">
            <v/>
          </cell>
          <cell r="R9220"/>
          <cell r="S9220" t="str">
            <v/>
          </cell>
          <cell r="T9220"/>
          <cell r="U9220"/>
          <cell r="V9220" t="str">
            <v/>
          </cell>
        </row>
        <row r="9221">
          <cell r="A9221"/>
          <cell r="B9221" t="str">
            <v/>
          </cell>
          <cell r="C9221"/>
          <cell r="D9221" t="str">
            <v/>
          </cell>
          <cell r="E9221" t="str">
            <v/>
          </cell>
          <cell r="F9221" t="str">
            <v/>
          </cell>
          <cell r="G9221" t="str">
            <v/>
          </cell>
          <cell r="H9221" t="str">
            <v/>
          </cell>
          <cell r="I9221"/>
          <cell r="J9221"/>
          <cell r="K9221"/>
          <cell r="L9221"/>
          <cell r="M9221" t="str">
            <v/>
          </cell>
          <cell r="N9221"/>
          <cell r="O9221"/>
          <cell r="P9221"/>
          <cell r="Q9221" t="str">
            <v/>
          </cell>
          <cell r="R9221"/>
          <cell r="S9221" t="str">
            <v/>
          </cell>
          <cell r="T9221"/>
          <cell r="U9221"/>
          <cell r="V9221" t="str">
            <v/>
          </cell>
        </row>
        <row r="9222">
          <cell r="A9222"/>
          <cell r="B9222" t="str">
            <v/>
          </cell>
          <cell r="C9222"/>
          <cell r="D9222" t="str">
            <v/>
          </cell>
          <cell r="E9222" t="str">
            <v/>
          </cell>
          <cell r="F9222" t="str">
            <v/>
          </cell>
          <cell r="G9222" t="str">
            <v/>
          </cell>
          <cell r="H9222" t="str">
            <v/>
          </cell>
          <cell r="I9222"/>
          <cell r="J9222"/>
          <cell r="K9222"/>
          <cell r="L9222"/>
          <cell r="M9222" t="str">
            <v/>
          </cell>
          <cell r="N9222"/>
          <cell r="O9222"/>
          <cell r="P9222"/>
          <cell r="Q9222" t="str">
            <v/>
          </cell>
          <cell r="R9222"/>
          <cell r="S9222" t="str">
            <v/>
          </cell>
          <cell r="T9222"/>
          <cell r="U9222"/>
          <cell r="V9222" t="str">
            <v/>
          </cell>
        </row>
        <row r="9223">
          <cell r="A9223"/>
          <cell r="B9223" t="str">
            <v/>
          </cell>
          <cell r="C9223"/>
          <cell r="D9223" t="str">
            <v/>
          </cell>
          <cell r="E9223" t="str">
            <v/>
          </cell>
          <cell r="F9223" t="str">
            <v/>
          </cell>
          <cell r="G9223" t="str">
            <v/>
          </cell>
          <cell r="H9223" t="str">
            <v/>
          </cell>
          <cell r="I9223"/>
          <cell r="J9223"/>
          <cell r="K9223"/>
          <cell r="L9223"/>
          <cell r="M9223" t="str">
            <v/>
          </cell>
          <cell r="N9223"/>
          <cell r="O9223"/>
          <cell r="P9223"/>
          <cell r="Q9223" t="str">
            <v/>
          </cell>
          <cell r="R9223"/>
          <cell r="S9223" t="str">
            <v/>
          </cell>
          <cell r="T9223"/>
          <cell r="U9223"/>
          <cell r="V9223" t="str">
            <v/>
          </cell>
        </row>
        <row r="9224">
          <cell r="A9224"/>
          <cell r="B9224" t="str">
            <v/>
          </cell>
          <cell r="C9224"/>
          <cell r="D9224" t="str">
            <v/>
          </cell>
          <cell r="E9224" t="str">
            <v/>
          </cell>
          <cell r="F9224" t="str">
            <v/>
          </cell>
          <cell r="G9224" t="str">
            <v/>
          </cell>
          <cell r="H9224" t="str">
            <v/>
          </cell>
          <cell r="I9224"/>
          <cell r="J9224"/>
          <cell r="K9224"/>
          <cell r="L9224"/>
          <cell r="M9224" t="str">
            <v/>
          </cell>
          <cell r="N9224"/>
          <cell r="O9224"/>
          <cell r="P9224"/>
          <cell r="Q9224" t="str">
            <v/>
          </cell>
          <cell r="R9224"/>
          <cell r="S9224" t="str">
            <v/>
          </cell>
          <cell r="T9224"/>
          <cell r="U9224"/>
          <cell r="V9224" t="str">
            <v/>
          </cell>
        </row>
        <row r="9225">
          <cell r="A9225"/>
          <cell r="B9225" t="str">
            <v/>
          </cell>
          <cell r="C9225"/>
          <cell r="D9225" t="str">
            <v/>
          </cell>
          <cell r="E9225" t="str">
            <v/>
          </cell>
          <cell r="F9225" t="str">
            <v/>
          </cell>
          <cell r="G9225" t="str">
            <v/>
          </cell>
          <cell r="H9225" t="str">
            <v/>
          </cell>
          <cell r="I9225"/>
          <cell r="J9225"/>
          <cell r="K9225"/>
          <cell r="L9225"/>
          <cell r="M9225" t="str">
            <v/>
          </cell>
          <cell r="N9225"/>
          <cell r="O9225"/>
          <cell r="P9225"/>
          <cell r="Q9225" t="str">
            <v/>
          </cell>
          <cell r="R9225"/>
          <cell r="S9225" t="str">
            <v/>
          </cell>
          <cell r="T9225"/>
          <cell r="U9225"/>
          <cell r="V9225" t="str">
            <v/>
          </cell>
        </row>
        <row r="9226">
          <cell r="A9226"/>
          <cell r="B9226" t="str">
            <v/>
          </cell>
          <cell r="C9226"/>
          <cell r="D9226" t="str">
            <v/>
          </cell>
          <cell r="E9226" t="str">
            <v/>
          </cell>
          <cell r="F9226" t="str">
            <v/>
          </cell>
          <cell r="G9226" t="str">
            <v/>
          </cell>
          <cell r="H9226" t="str">
            <v/>
          </cell>
          <cell r="I9226"/>
          <cell r="J9226"/>
          <cell r="K9226"/>
          <cell r="L9226"/>
          <cell r="M9226" t="str">
            <v/>
          </cell>
          <cell r="N9226"/>
          <cell r="O9226"/>
          <cell r="P9226"/>
          <cell r="Q9226" t="str">
            <v/>
          </cell>
          <cell r="R9226"/>
          <cell r="S9226" t="str">
            <v/>
          </cell>
          <cell r="T9226"/>
          <cell r="U9226"/>
          <cell r="V9226" t="str">
            <v/>
          </cell>
        </row>
        <row r="9227">
          <cell r="A9227"/>
          <cell r="B9227" t="str">
            <v/>
          </cell>
          <cell r="C9227"/>
          <cell r="D9227" t="str">
            <v/>
          </cell>
          <cell r="E9227" t="str">
            <v/>
          </cell>
          <cell r="F9227" t="str">
            <v/>
          </cell>
          <cell r="G9227" t="str">
            <v/>
          </cell>
          <cell r="H9227" t="str">
            <v/>
          </cell>
          <cell r="I9227"/>
          <cell r="J9227"/>
          <cell r="K9227"/>
          <cell r="L9227"/>
          <cell r="M9227" t="str">
            <v/>
          </cell>
          <cell r="N9227"/>
          <cell r="O9227"/>
          <cell r="P9227"/>
          <cell r="Q9227" t="str">
            <v/>
          </cell>
          <cell r="R9227"/>
          <cell r="S9227" t="str">
            <v/>
          </cell>
          <cell r="T9227"/>
          <cell r="U9227"/>
          <cell r="V9227" t="str">
            <v/>
          </cell>
        </row>
        <row r="9228">
          <cell r="A9228"/>
          <cell r="B9228" t="str">
            <v/>
          </cell>
          <cell r="C9228"/>
          <cell r="D9228" t="str">
            <v/>
          </cell>
          <cell r="E9228" t="str">
            <v/>
          </cell>
          <cell r="F9228" t="str">
            <v/>
          </cell>
          <cell r="G9228" t="str">
            <v/>
          </cell>
          <cell r="H9228" t="str">
            <v/>
          </cell>
          <cell r="I9228"/>
          <cell r="J9228"/>
          <cell r="K9228"/>
          <cell r="L9228"/>
          <cell r="M9228" t="str">
            <v/>
          </cell>
          <cell r="N9228"/>
          <cell r="O9228"/>
          <cell r="P9228"/>
          <cell r="Q9228" t="str">
            <v/>
          </cell>
          <cell r="R9228"/>
          <cell r="S9228" t="str">
            <v/>
          </cell>
          <cell r="T9228"/>
          <cell r="U9228"/>
          <cell r="V9228" t="str">
            <v/>
          </cell>
        </row>
        <row r="9229">
          <cell r="A9229"/>
          <cell r="B9229" t="str">
            <v/>
          </cell>
          <cell r="C9229"/>
          <cell r="D9229" t="str">
            <v/>
          </cell>
          <cell r="E9229" t="str">
            <v/>
          </cell>
          <cell r="F9229" t="str">
            <v/>
          </cell>
          <cell r="G9229" t="str">
            <v/>
          </cell>
          <cell r="H9229" t="str">
            <v/>
          </cell>
          <cell r="I9229"/>
          <cell r="J9229"/>
          <cell r="K9229"/>
          <cell r="L9229"/>
          <cell r="M9229" t="str">
            <v/>
          </cell>
          <cell r="N9229"/>
          <cell r="O9229"/>
          <cell r="P9229"/>
          <cell r="Q9229" t="str">
            <v/>
          </cell>
          <cell r="R9229"/>
          <cell r="S9229" t="str">
            <v/>
          </cell>
          <cell r="T9229"/>
          <cell r="U9229"/>
          <cell r="V9229" t="str">
            <v/>
          </cell>
        </row>
        <row r="9230">
          <cell r="A9230"/>
          <cell r="B9230" t="str">
            <v/>
          </cell>
          <cell r="C9230"/>
          <cell r="D9230" t="str">
            <v/>
          </cell>
          <cell r="E9230" t="str">
            <v/>
          </cell>
          <cell r="F9230" t="str">
            <v/>
          </cell>
          <cell r="G9230" t="str">
            <v/>
          </cell>
          <cell r="H9230" t="str">
            <v/>
          </cell>
          <cell r="I9230"/>
          <cell r="J9230"/>
          <cell r="K9230"/>
          <cell r="L9230"/>
          <cell r="M9230" t="str">
            <v/>
          </cell>
          <cell r="N9230"/>
          <cell r="O9230"/>
          <cell r="P9230"/>
          <cell r="Q9230" t="str">
            <v/>
          </cell>
          <cell r="R9230"/>
          <cell r="S9230" t="str">
            <v/>
          </cell>
          <cell r="T9230"/>
          <cell r="U9230"/>
          <cell r="V9230" t="str">
            <v/>
          </cell>
        </row>
        <row r="9231">
          <cell r="A9231"/>
          <cell r="B9231" t="str">
            <v/>
          </cell>
          <cell r="C9231"/>
          <cell r="D9231" t="str">
            <v/>
          </cell>
          <cell r="E9231" t="str">
            <v/>
          </cell>
          <cell r="F9231" t="str">
            <v/>
          </cell>
          <cell r="G9231" t="str">
            <v/>
          </cell>
          <cell r="H9231" t="str">
            <v/>
          </cell>
          <cell r="I9231"/>
          <cell r="J9231"/>
          <cell r="K9231"/>
          <cell r="L9231"/>
          <cell r="M9231" t="str">
            <v/>
          </cell>
          <cell r="N9231"/>
          <cell r="O9231"/>
          <cell r="P9231"/>
          <cell r="Q9231" t="str">
            <v/>
          </cell>
          <cell r="R9231"/>
          <cell r="S9231" t="str">
            <v/>
          </cell>
          <cell r="T9231"/>
          <cell r="U9231"/>
          <cell r="V9231" t="str">
            <v/>
          </cell>
        </row>
        <row r="9232">
          <cell r="A9232"/>
          <cell r="B9232" t="str">
            <v/>
          </cell>
          <cell r="C9232"/>
          <cell r="D9232" t="str">
            <v/>
          </cell>
          <cell r="E9232" t="str">
            <v/>
          </cell>
          <cell r="F9232" t="str">
            <v/>
          </cell>
          <cell r="G9232" t="str">
            <v/>
          </cell>
          <cell r="H9232" t="str">
            <v/>
          </cell>
          <cell r="I9232"/>
          <cell r="J9232"/>
          <cell r="K9232"/>
          <cell r="L9232"/>
          <cell r="M9232" t="str">
            <v/>
          </cell>
          <cell r="N9232"/>
          <cell r="O9232"/>
          <cell r="P9232"/>
          <cell r="Q9232" t="str">
            <v/>
          </cell>
          <cell r="R9232"/>
          <cell r="S9232" t="str">
            <v/>
          </cell>
          <cell r="T9232"/>
          <cell r="U9232"/>
          <cell r="V9232" t="str">
            <v/>
          </cell>
        </row>
        <row r="9233">
          <cell r="A9233"/>
          <cell r="B9233" t="str">
            <v/>
          </cell>
          <cell r="C9233"/>
          <cell r="D9233" t="str">
            <v/>
          </cell>
          <cell r="E9233" t="str">
            <v/>
          </cell>
          <cell r="F9233" t="str">
            <v/>
          </cell>
          <cell r="G9233" t="str">
            <v/>
          </cell>
          <cell r="H9233" t="str">
            <v/>
          </cell>
          <cell r="I9233"/>
          <cell r="J9233"/>
          <cell r="K9233"/>
          <cell r="L9233"/>
          <cell r="M9233" t="str">
            <v/>
          </cell>
          <cell r="N9233"/>
          <cell r="O9233"/>
          <cell r="P9233"/>
          <cell r="Q9233" t="str">
            <v/>
          </cell>
          <cell r="R9233"/>
          <cell r="S9233" t="str">
            <v/>
          </cell>
          <cell r="T9233"/>
          <cell r="U9233"/>
          <cell r="V9233" t="str">
            <v/>
          </cell>
        </row>
        <row r="9234">
          <cell r="A9234"/>
          <cell r="B9234" t="str">
            <v/>
          </cell>
          <cell r="C9234"/>
          <cell r="D9234" t="str">
            <v/>
          </cell>
          <cell r="E9234" t="str">
            <v/>
          </cell>
          <cell r="F9234" t="str">
            <v/>
          </cell>
          <cell r="G9234" t="str">
            <v/>
          </cell>
          <cell r="H9234" t="str">
            <v/>
          </cell>
          <cell r="I9234"/>
          <cell r="J9234"/>
          <cell r="K9234"/>
          <cell r="L9234"/>
          <cell r="M9234" t="str">
            <v/>
          </cell>
          <cell r="N9234"/>
          <cell r="O9234"/>
          <cell r="P9234"/>
          <cell r="Q9234" t="str">
            <v/>
          </cell>
          <cell r="R9234"/>
          <cell r="S9234" t="str">
            <v/>
          </cell>
          <cell r="T9234"/>
          <cell r="U9234"/>
          <cell r="V9234" t="str">
            <v/>
          </cell>
        </row>
        <row r="9235">
          <cell r="A9235"/>
          <cell r="B9235" t="str">
            <v/>
          </cell>
          <cell r="C9235"/>
          <cell r="D9235" t="str">
            <v/>
          </cell>
          <cell r="E9235" t="str">
            <v/>
          </cell>
          <cell r="F9235" t="str">
            <v/>
          </cell>
          <cell r="G9235" t="str">
            <v/>
          </cell>
          <cell r="H9235" t="str">
            <v/>
          </cell>
          <cell r="I9235"/>
          <cell r="J9235"/>
          <cell r="K9235"/>
          <cell r="L9235"/>
          <cell r="M9235" t="str">
            <v/>
          </cell>
          <cell r="N9235"/>
          <cell r="O9235"/>
          <cell r="P9235"/>
          <cell r="Q9235" t="str">
            <v/>
          </cell>
          <cell r="R9235"/>
          <cell r="S9235" t="str">
            <v/>
          </cell>
          <cell r="T9235"/>
          <cell r="U9235"/>
          <cell r="V9235" t="str">
            <v/>
          </cell>
        </row>
        <row r="9236">
          <cell r="A9236"/>
          <cell r="B9236" t="str">
            <v/>
          </cell>
          <cell r="C9236"/>
          <cell r="D9236" t="str">
            <v/>
          </cell>
          <cell r="E9236" t="str">
            <v/>
          </cell>
          <cell r="F9236" t="str">
            <v/>
          </cell>
          <cell r="G9236" t="str">
            <v/>
          </cell>
          <cell r="H9236" t="str">
            <v/>
          </cell>
          <cell r="I9236"/>
          <cell r="J9236"/>
          <cell r="K9236"/>
          <cell r="L9236"/>
          <cell r="M9236" t="str">
            <v/>
          </cell>
          <cell r="N9236"/>
          <cell r="O9236"/>
          <cell r="P9236"/>
          <cell r="Q9236" t="str">
            <v/>
          </cell>
          <cell r="R9236"/>
          <cell r="S9236" t="str">
            <v/>
          </cell>
          <cell r="T9236"/>
          <cell r="U9236"/>
          <cell r="V9236" t="str">
            <v/>
          </cell>
        </row>
        <row r="9237">
          <cell r="A9237"/>
          <cell r="B9237" t="str">
            <v/>
          </cell>
          <cell r="C9237"/>
          <cell r="D9237" t="str">
            <v/>
          </cell>
          <cell r="E9237" t="str">
            <v/>
          </cell>
          <cell r="F9237" t="str">
            <v/>
          </cell>
          <cell r="G9237" t="str">
            <v/>
          </cell>
          <cell r="H9237" t="str">
            <v/>
          </cell>
          <cell r="I9237"/>
          <cell r="J9237"/>
          <cell r="K9237"/>
          <cell r="L9237"/>
          <cell r="M9237" t="str">
            <v/>
          </cell>
          <cell r="N9237"/>
          <cell r="O9237"/>
          <cell r="P9237"/>
          <cell r="Q9237" t="str">
            <v/>
          </cell>
          <cell r="R9237"/>
          <cell r="S9237" t="str">
            <v/>
          </cell>
          <cell r="T9237"/>
          <cell r="U9237"/>
          <cell r="V9237" t="str">
            <v/>
          </cell>
        </row>
        <row r="9238">
          <cell r="A9238"/>
          <cell r="B9238" t="str">
            <v/>
          </cell>
          <cell r="C9238"/>
          <cell r="D9238" t="str">
            <v/>
          </cell>
          <cell r="E9238" t="str">
            <v/>
          </cell>
          <cell r="F9238" t="str">
            <v/>
          </cell>
          <cell r="G9238" t="str">
            <v/>
          </cell>
          <cell r="H9238" t="str">
            <v/>
          </cell>
          <cell r="I9238"/>
          <cell r="J9238"/>
          <cell r="K9238"/>
          <cell r="L9238"/>
          <cell r="M9238" t="str">
            <v/>
          </cell>
          <cell r="N9238"/>
          <cell r="O9238"/>
          <cell r="P9238"/>
          <cell r="Q9238" t="str">
            <v/>
          </cell>
          <cell r="R9238"/>
          <cell r="S9238" t="str">
            <v/>
          </cell>
          <cell r="T9238"/>
          <cell r="U9238"/>
          <cell r="V9238" t="str">
            <v/>
          </cell>
        </row>
        <row r="9239">
          <cell r="A9239"/>
          <cell r="B9239" t="str">
            <v/>
          </cell>
          <cell r="C9239"/>
          <cell r="D9239" t="str">
            <v/>
          </cell>
          <cell r="E9239" t="str">
            <v/>
          </cell>
          <cell r="F9239" t="str">
            <v/>
          </cell>
          <cell r="G9239" t="str">
            <v/>
          </cell>
          <cell r="H9239" t="str">
            <v/>
          </cell>
          <cell r="I9239"/>
          <cell r="J9239"/>
          <cell r="K9239"/>
          <cell r="L9239"/>
          <cell r="M9239" t="str">
            <v/>
          </cell>
          <cell r="N9239"/>
          <cell r="O9239"/>
          <cell r="P9239"/>
          <cell r="Q9239" t="str">
            <v/>
          </cell>
          <cell r="R9239"/>
          <cell r="S9239" t="str">
            <v/>
          </cell>
          <cell r="T9239"/>
          <cell r="U9239"/>
          <cell r="V9239" t="str">
            <v/>
          </cell>
        </row>
        <row r="9240">
          <cell r="A9240"/>
          <cell r="B9240" t="str">
            <v/>
          </cell>
          <cell r="C9240"/>
          <cell r="D9240" t="str">
            <v/>
          </cell>
          <cell r="E9240" t="str">
            <v/>
          </cell>
          <cell r="F9240" t="str">
            <v/>
          </cell>
          <cell r="G9240" t="str">
            <v/>
          </cell>
          <cell r="H9240" t="str">
            <v/>
          </cell>
          <cell r="I9240"/>
          <cell r="J9240"/>
          <cell r="K9240"/>
          <cell r="L9240"/>
          <cell r="M9240" t="str">
            <v/>
          </cell>
          <cell r="N9240"/>
          <cell r="O9240"/>
          <cell r="P9240"/>
          <cell r="Q9240" t="str">
            <v/>
          </cell>
          <cell r="R9240"/>
          <cell r="S9240" t="str">
            <v/>
          </cell>
          <cell r="T9240"/>
          <cell r="U9240"/>
          <cell r="V9240" t="str">
            <v/>
          </cell>
        </row>
        <row r="9241">
          <cell r="A9241"/>
          <cell r="B9241" t="str">
            <v/>
          </cell>
          <cell r="C9241"/>
          <cell r="D9241" t="str">
            <v/>
          </cell>
          <cell r="E9241" t="str">
            <v/>
          </cell>
          <cell r="F9241" t="str">
            <v/>
          </cell>
          <cell r="G9241" t="str">
            <v/>
          </cell>
          <cell r="H9241" t="str">
            <v/>
          </cell>
          <cell r="I9241"/>
          <cell r="J9241"/>
          <cell r="K9241"/>
          <cell r="L9241"/>
          <cell r="M9241" t="str">
            <v/>
          </cell>
          <cell r="N9241"/>
          <cell r="O9241"/>
          <cell r="P9241"/>
          <cell r="Q9241" t="str">
            <v/>
          </cell>
          <cell r="R9241"/>
          <cell r="S9241" t="str">
            <v/>
          </cell>
          <cell r="T9241"/>
          <cell r="U9241"/>
          <cell r="V9241" t="str">
            <v/>
          </cell>
        </row>
        <row r="9242">
          <cell r="A9242"/>
          <cell r="B9242" t="str">
            <v/>
          </cell>
          <cell r="C9242"/>
          <cell r="D9242" t="str">
            <v/>
          </cell>
          <cell r="E9242" t="str">
            <v/>
          </cell>
          <cell r="F9242" t="str">
            <v/>
          </cell>
          <cell r="G9242" t="str">
            <v/>
          </cell>
          <cell r="H9242" t="str">
            <v/>
          </cell>
          <cell r="I9242"/>
          <cell r="J9242"/>
          <cell r="K9242"/>
          <cell r="L9242"/>
          <cell r="M9242" t="str">
            <v/>
          </cell>
          <cell r="N9242"/>
          <cell r="O9242"/>
          <cell r="P9242"/>
          <cell r="Q9242" t="str">
            <v/>
          </cell>
          <cell r="R9242"/>
          <cell r="S9242" t="str">
            <v/>
          </cell>
          <cell r="T9242"/>
          <cell r="U9242"/>
          <cell r="V9242" t="str">
            <v/>
          </cell>
        </row>
        <row r="9243">
          <cell r="A9243"/>
          <cell r="B9243" t="str">
            <v/>
          </cell>
          <cell r="C9243"/>
          <cell r="D9243" t="str">
            <v/>
          </cell>
          <cell r="E9243" t="str">
            <v/>
          </cell>
          <cell r="F9243" t="str">
            <v/>
          </cell>
          <cell r="G9243" t="str">
            <v/>
          </cell>
          <cell r="H9243" t="str">
            <v/>
          </cell>
          <cell r="I9243"/>
          <cell r="J9243"/>
          <cell r="K9243"/>
          <cell r="L9243"/>
          <cell r="M9243" t="str">
            <v/>
          </cell>
          <cell r="N9243"/>
          <cell r="O9243"/>
          <cell r="P9243"/>
          <cell r="Q9243" t="str">
            <v/>
          </cell>
          <cell r="R9243"/>
          <cell r="S9243" t="str">
            <v/>
          </cell>
          <cell r="T9243"/>
          <cell r="U9243"/>
          <cell r="V9243" t="str">
            <v/>
          </cell>
        </row>
        <row r="9244">
          <cell r="A9244"/>
          <cell r="B9244" t="str">
            <v/>
          </cell>
          <cell r="C9244"/>
          <cell r="D9244" t="str">
            <v/>
          </cell>
          <cell r="E9244" t="str">
            <v/>
          </cell>
          <cell r="F9244" t="str">
            <v/>
          </cell>
          <cell r="G9244" t="str">
            <v/>
          </cell>
          <cell r="H9244" t="str">
            <v/>
          </cell>
          <cell r="I9244"/>
          <cell r="J9244"/>
          <cell r="K9244"/>
          <cell r="L9244"/>
          <cell r="M9244" t="str">
            <v/>
          </cell>
          <cell r="N9244"/>
          <cell r="O9244"/>
          <cell r="P9244"/>
          <cell r="Q9244" t="str">
            <v/>
          </cell>
          <cell r="R9244"/>
          <cell r="S9244" t="str">
            <v/>
          </cell>
          <cell r="T9244"/>
          <cell r="U9244"/>
          <cell r="V9244" t="str">
            <v/>
          </cell>
        </row>
        <row r="9245">
          <cell r="A9245"/>
          <cell r="B9245" t="str">
            <v/>
          </cell>
          <cell r="C9245"/>
          <cell r="D9245" t="str">
            <v/>
          </cell>
          <cell r="E9245" t="str">
            <v/>
          </cell>
          <cell r="F9245" t="str">
            <v/>
          </cell>
          <cell r="G9245" t="str">
            <v/>
          </cell>
          <cell r="H9245" t="str">
            <v/>
          </cell>
          <cell r="I9245"/>
          <cell r="J9245"/>
          <cell r="K9245"/>
          <cell r="L9245"/>
          <cell r="M9245" t="str">
            <v/>
          </cell>
          <cell r="N9245"/>
          <cell r="O9245"/>
          <cell r="P9245"/>
          <cell r="Q9245" t="str">
            <v/>
          </cell>
          <cell r="R9245"/>
          <cell r="S9245" t="str">
            <v/>
          </cell>
          <cell r="T9245"/>
          <cell r="U9245"/>
          <cell r="V9245" t="str">
            <v/>
          </cell>
        </row>
        <row r="9246">
          <cell r="A9246"/>
          <cell r="B9246" t="str">
            <v/>
          </cell>
          <cell r="C9246"/>
          <cell r="D9246" t="str">
            <v/>
          </cell>
          <cell r="E9246" t="str">
            <v/>
          </cell>
          <cell r="F9246" t="str">
            <v/>
          </cell>
          <cell r="G9246" t="str">
            <v/>
          </cell>
          <cell r="H9246" t="str">
            <v/>
          </cell>
          <cell r="I9246"/>
          <cell r="J9246"/>
          <cell r="K9246"/>
          <cell r="L9246"/>
          <cell r="M9246" t="str">
            <v/>
          </cell>
          <cell r="N9246"/>
          <cell r="O9246"/>
          <cell r="P9246"/>
          <cell r="Q9246" t="str">
            <v/>
          </cell>
          <cell r="R9246"/>
          <cell r="S9246" t="str">
            <v/>
          </cell>
          <cell r="T9246"/>
          <cell r="U9246"/>
          <cell r="V9246" t="str">
            <v/>
          </cell>
        </row>
        <row r="9247">
          <cell r="A9247"/>
          <cell r="B9247" t="str">
            <v/>
          </cell>
          <cell r="C9247"/>
          <cell r="D9247" t="str">
            <v/>
          </cell>
          <cell r="E9247" t="str">
            <v/>
          </cell>
          <cell r="F9247" t="str">
            <v/>
          </cell>
          <cell r="G9247" t="str">
            <v/>
          </cell>
          <cell r="H9247" t="str">
            <v/>
          </cell>
          <cell r="I9247"/>
          <cell r="J9247"/>
          <cell r="K9247"/>
          <cell r="L9247"/>
          <cell r="M9247" t="str">
            <v/>
          </cell>
          <cell r="N9247"/>
          <cell r="O9247"/>
          <cell r="P9247"/>
          <cell r="Q9247" t="str">
            <v/>
          </cell>
          <cell r="R9247"/>
          <cell r="S9247" t="str">
            <v/>
          </cell>
          <cell r="T9247"/>
          <cell r="U9247"/>
          <cell r="V9247" t="str">
            <v/>
          </cell>
        </row>
        <row r="9248">
          <cell r="A9248"/>
          <cell r="B9248" t="str">
            <v/>
          </cell>
          <cell r="C9248"/>
          <cell r="D9248" t="str">
            <v/>
          </cell>
          <cell r="E9248" t="str">
            <v/>
          </cell>
          <cell r="F9248" t="str">
            <v/>
          </cell>
          <cell r="G9248" t="str">
            <v/>
          </cell>
          <cell r="H9248" t="str">
            <v/>
          </cell>
          <cell r="I9248"/>
          <cell r="J9248"/>
          <cell r="K9248"/>
          <cell r="L9248"/>
          <cell r="M9248" t="str">
            <v/>
          </cell>
          <cell r="N9248"/>
          <cell r="O9248"/>
          <cell r="P9248"/>
          <cell r="Q9248" t="str">
            <v/>
          </cell>
          <cell r="R9248"/>
          <cell r="S9248" t="str">
            <v/>
          </cell>
          <cell r="T9248"/>
          <cell r="U9248"/>
          <cell r="V9248" t="str">
            <v/>
          </cell>
        </row>
        <row r="9249">
          <cell r="A9249"/>
          <cell r="B9249" t="str">
            <v/>
          </cell>
          <cell r="C9249"/>
          <cell r="D9249" t="str">
            <v/>
          </cell>
          <cell r="E9249" t="str">
            <v/>
          </cell>
          <cell r="F9249" t="str">
            <v/>
          </cell>
          <cell r="G9249" t="str">
            <v/>
          </cell>
          <cell r="H9249" t="str">
            <v/>
          </cell>
          <cell r="I9249"/>
          <cell r="J9249"/>
          <cell r="K9249"/>
          <cell r="L9249"/>
          <cell r="M9249" t="str">
            <v/>
          </cell>
          <cell r="N9249"/>
          <cell r="O9249"/>
          <cell r="P9249"/>
          <cell r="Q9249" t="str">
            <v/>
          </cell>
          <cell r="R9249"/>
          <cell r="S9249" t="str">
            <v/>
          </cell>
          <cell r="T9249"/>
          <cell r="U9249"/>
          <cell r="V9249" t="str">
            <v/>
          </cell>
        </row>
        <row r="9250">
          <cell r="A9250"/>
          <cell r="B9250" t="str">
            <v/>
          </cell>
          <cell r="C9250"/>
          <cell r="D9250" t="str">
            <v/>
          </cell>
          <cell r="E9250" t="str">
            <v/>
          </cell>
          <cell r="F9250" t="str">
            <v/>
          </cell>
          <cell r="G9250" t="str">
            <v/>
          </cell>
          <cell r="H9250" t="str">
            <v/>
          </cell>
          <cell r="I9250"/>
          <cell r="J9250"/>
          <cell r="K9250"/>
          <cell r="L9250"/>
          <cell r="M9250" t="str">
            <v/>
          </cell>
          <cell r="N9250"/>
          <cell r="O9250"/>
          <cell r="P9250"/>
          <cell r="Q9250" t="str">
            <v/>
          </cell>
          <cell r="R9250"/>
          <cell r="S9250" t="str">
            <v/>
          </cell>
          <cell r="T9250"/>
          <cell r="U9250"/>
          <cell r="V9250" t="str">
            <v/>
          </cell>
        </row>
        <row r="9251">
          <cell r="A9251"/>
          <cell r="B9251" t="str">
            <v/>
          </cell>
          <cell r="C9251"/>
          <cell r="D9251" t="str">
            <v/>
          </cell>
          <cell r="E9251" t="str">
            <v/>
          </cell>
          <cell r="F9251" t="str">
            <v/>
          </cell>
          <cell r="G9251" t="str">
            <v/>
          </cell>
          <cell r="H9251" t="str">
            <v/>
          </cell>
          <cell r="I9251"/>
          <cell r="J9251"/>
          <cell r="K9251"/>
          <cell r="L9251"/>
          <cell r="M9251" t="str">
            <v/>
          </cell>
          <cell r="N9251"/>
          <cell r="O9251"/>
          <cell r="P9251"/>
          <cell r="Q9251" t="str">
            <v/>
          </cell>
          <cell r="R9251"/>
          <cell r="S9251" t="str">
            <v/>
          </cell>
          <cell r="T9251"/>
          <cell r="U9251"/>
          <cell r="V9251" t="str">
            <v/>
          </cell>
        </row>
        <row r="9252">
          <cell r="A9252"/>
          <cell r="B9252" t="str">
            <v/>
          </cell>
          <cell r="C9252"/>
          <cell r="D9252" t="str">
            <v/>
          </cell>
          <cell r="E9252" t="str">
            <v/>
          </cell>
          <cell r="F9252" t="str">
            <v/>
          </cell>
          <cell r="G9252" t="str">
            <v/>
          </cell>
          <cell r="H9252" t="str">
            <v/>
          </cell>
          <cell r="I9252"/>
          <cell r="J9252"/>
          <cell r="K9252"/>
          <cell r="L9252"/>
          <cell r="M9252" t="str">
            <v/>
          </cell>
          <cell r="N9252"/>
          <cell r="O9252"/>
          <cell r="P9252"/>
          <cell r="Q9252" t="str">
            <v/>
          </cell>
          <cell r="R9252"/>
          <cell r="S9252" t="str">
            <v/>
          </cell>
          <cell r="T9252"/>
          <cell r="U9252"/>
          <cell r="V9252" t="str">
            <v/>
          </cell>
        </row>
        <row r="9253">
          <cell r="A9253"/>
          <cell r="B9253" t="str">
            <v/>
          </cell>
          <cell r="C9253"/>
          <cell r="D9253" t="str">
            <v/>
          </cell>
          <cell r="E9253" t="str">
            <v/>
          </cell>
          <cell r="F9253" t="str">
            <v/>
          </cell>
          <cell r="G9253" t="str">
            <v/>
          </cell>
          <cell r="H9253" t="str">
            <v/>
          </cell>
          <cell r="I9253"/>
          <cell r="J9253"/>
          <cell r="K9253"/>
          <cell r="L9253"/>
          <cell r="M9253" t="str">
            <v/>
          </cell>
          <cell r="N9253"/>
          <cell r="O9253"/>
          <cell r="P9253"/>
          <cell r="Q9253" t="str">
            <v/>
          </cell>
          <cell r="R9253"/>
          <cell r="S9253" t="str">
            <v/>
          </cell>
          <cell r="T9253"/>
          <cell r="U9253"/>
          <cell r="V9253" t="str">
            <v/>
          </cell>
        </row>
        <row r="9254">
          <cell r="A9254"/>
          <cell r="B9254" t="str">
            <v/>
          </cell>
          <cell r="C9254"/>
          <cell r="D9254" t="str">
            <v/>
          </cell>
          <cell r="E9254" t="str">
            <v/>
          </cell>
          <cell r="F9254" t="str">
            <v/>
          </cell>
          <cell r="G9254" t="str">
            <v/>
          </cell>
          <cell r="H9254" t="str">
            <v/>
          </cell>
          <cell r="I9254"/>
          <cell r="J9254"/>
          <cell r="K9254"/>
          <cell r="L9254"/>
          <cell r="M9254" t="str">
            <v/>
          </cell>
          <cell r="N9254"/>
          <cell r="O9254"/>
          <cell r="P9254"/>
          <cell r="Q9254" t="str">
            <v/>
          </cell>
          <cell r="R9254"/>
          <cell r="S9254" t="str">
            <v/>
          </cell>
          <cell r="T9254"/>
          <cell r="U9254"/>
          <cell r="V9254" t="str">
            <v/>
          </cell>
        </row>
        <row r="9255">
          <cell r="A9255"/>
          <cell r="B9255" t="str">
            <v/>
          </cell>
          <cell r="C9255"/>
          <cell r="D9255" t="str">
            <v/>
          </cell>
          <cell r="E9255" t="str">
            <v/>
          </cell>
          <cell r="F9255" t="str">
            <v/>
          </cell>
          <cell r="G9255" t="str">
            <v/>
          </cell>
          <cell r="H9255" t="str">
            <v/>
          </cell>
          <cell r="I9255"/>
          <cell r="J9255"/>
          <cell r="K9255"/>
          <cell r="L9255"/>
          <cell r="M9255" t="str">
            <v/>
          </cell>
          <cell r="N9255"/>
          <cell r="O9255"/>
          <cell r="P9255"/>
          <cell r="Q9255" t="str">
            <v/>
          </cell>
          <cell r="R9255"/>
          <cell r="S9255" t="str">
            <v/>
          </cell>
          <cell r="T9255"/>
          <cell r="U9255"/>
          <cell r="V9255" t="str">
            <v/>
          </cell>
        </row>
        <row r="9256">
          <cell r="A9256"/>
          <cell r="B9256" t="str">
            <v/>
          </cell>
          <cell r="C9256"/>
          <cell r="D9256" t="str">
            <v/>
          </cell>
          <cell r="E9256" t="str">
            <v/>
          </cell>
          <cell r="F9256" t="str">
            <v/>
          </cell>
          <cell r="G9256" t="str">
            <v/>
          </cell>
          <cell r="H9256" t="str">
            <v/>
          </cell>
          <cell r="I9256"/>
          <cell r="J9256"/>
          <cell r="K9256"/>
          <cell r="L9256"/>
          <cell r="M9256" t="str">
            <v/>
          </cell>
          <cell r="N9256"/>
          <cell r="O9256"/>
          <cell r="P9256"/>
          <cell r="Q9256" t="str">
            <v/>
          </cell>
          <cell r="R9256"/>
          <cell r="S9256" t="str">
            <v/>
          </cell>
          <cell r="T9256"/>
          <cell r="U9256"/>
          <cell r="V9256" t="str">
            <v/>
          </cell>
        </row>
        <row r="9257">
          <cell r="A9257"/>
          <cell r="B9257" t="str">
            <v/>
          </cell>
          <cell r="C9257"/>
          <cell r="D9257" t="str">
            <v/>
          </cell>
          <cell r="E9257" t="str">
            <v/>
          </cell>
          <cell r="F9257" t="str">
            <v/>
          </cell>
          <cell r="G9257" t="str">
            <v/>
          </cell>
          <cell r="H9257" t="str">
            <v/>
          </cell>
          <cell r="I9257"/>
          <cell r="J9257"/>
          <cell r="K9257"/>
          <cell r="L9257"/>
          <cell r="M9257" t="str">
            <v/>
          </cell>
          <cell r="N9257"/>
          <cell r="O9257"/>
          <cell r="P9257"/>
          <cell r="Q9257" t="str">
            <v/>
          </cell>
          <cell r="R9257"/>
          <cell r="S9257" t="str">
            <v/>
          </cell>
          <cell r="T9257"/>
          <cell r="U9257"/>
          <cell r="V9257" t="str">
            <v/>
          </cell>
        </row>
        <row r="9258">
          <cell r="A9258"/>
          <cell r="B9258" t="str">
            <v/>
          </cell>
          <cell r="C9258"/>
          <cell r="D9258" t="str">
            <v/>
          </cell>
          <cell r="E9258" t="str">
            <v/>
          </cell>
          <cell r="F9258" t="str">
            <v/>
          </cell>
          <cell r="G9258" t="str">
            <v/>
          </cell>
          <cell r="H9258" t="str">
            <v/>
          </cell>
          <cell r="I9258"/>
          <cell r="J9258"/>
          <cell r="K9258"/>
          <cell r="L9258"/>
          <cell r="M9258" t="str">
            <v/>
          </cell>
          <cell r="N9258"/>
          <cell r="O9258"/>
          <cell r="P9258"/>
          <cell r="Q9258" t="str">
            <v/>
          </cell>
          <cell r="R9258"/>
          <cell r="S9258" t="str">
            <v/>
          </cell>
          <cell r="T9258"/>
          <cell r="U9258"/>
          <cell r="V9258" t="str">
            <v/>
          </cell>
        </row>
        <row r="9259">
          <cell r="A9259"/>
          <cell r="B9259" t="str">
            <v/>
          </cell>
          <cell r="C9259"/>
          <cell r="D9259" t="str">
            <v/>
          </cell>
          <cell r="E9259" t="str">
            <v/>
          </cell>
          <cell r="F9259" t="str">
            <v/>
          </cell>
          <cell r="G9259" t="str">
            <v/>
          </cell>
          <cell r="H9259" t="str">
            <v/>
          </cell>
          <cell r="I9259"/>
          <cell r="J9259"/>
          <cell r="K9259"/>
          <cell r="L9259"/>
          <cell r="M9259" t="str">
            <v/>
          </cell>
          <cell r="N9259"/>
          <cell r="O9259"/>
          <cell r="P9259"/>
          <cell r="Q9259" t="str">
            <v/>
          </cell>
          <cell r="R9259"/>
          <cell r="S9259" t="str">
            <v/>
          </cell>
          <cell r="T9259"/>
          <cell r="U9259"/>
          <cell r="V9259" t="str">
            <v/>
          </cell>
        </row>
        <row r="9260">
          <cell r="A9260"/>
          <cell r="B9260" t="str">
            <v/>
          </cell>
          <cell r="C9260"/>
          <cell r="D9260" t="str">
            <v/>
          </cell>
          <cell r="E9260" t="str">
            <v/>
          </cell>
          <cell r="F9260" t="str">
            <v/>
          </cell>
          <cell r="G9260" t="str">
            <v/>
          </cell>
          <cell r="H9260" t="str">
            <v/>
          </cell>
          <cell r="I9260"/>
          <cell r="J9260"/>
          <cell r="K9260"/>
          <cell r="L9260"/>
          <cell r="M9260" t="str">
            <v/>
          </cell>
          <cell r="N9260"/>
          <cell r="O9260"/>
          <cell r="P9260"/>
          <cell r="Q9260" t="str">
            <v/>
          </cell>
          <cell r="R9260"/>
          <cell r="S9260" t="str">
            <v/>
          </cell>
          <cell r="T9260"/>
          <cell r="U9260"/>
          <cell r="V9260" t="str">
            <v/>
          </cell>
        </row>
        <row r="9261">
          <cell r="A9261"/>
          <cell r="B9261" t="str">
            <v/>
          </cell>
          <cell r="C9261"/>
          <cell r="D9261" t="str">
            <v/>
          </cell>
          <cell r="E9261" t="str">
            <v/>
          </cell>
          <cell r="F9261" t="str">
            <v/>
          </cell>
          <cell r="G9261" t="str">
            <v/>
          </cell>
          <cell r="H9261" t="str">
            <v/>
          </cell>
          <cell r="I9261"/>
          <cell r="J9261"/>
          <cell r="K9261"/>
          <cell r="L9261"/>
          <cell r="M9261" t="str">
            <v/>
          </cell>
          <cell r="N9261"/>
          <cell r="O9261"/>
          <cell r="P9261"/>
          <cell r="Q9261" t="str">
            <v/>
          </cell>
          <cell r="R9261"/>
          <cell r="S9261" t="str">
            <v/>
          </cell>
          <cell r="T9261"/>
          <cell r="U9261"/>
          <cell r="V9261" t="str">
            <v/>
          </cell>
        </row>
        <row r="9262">
          <cell r="A9262"/>
          <cell r="B9262" t="str">
            <v/>
          </cell>
          <cell r="C9262"/>
          <cell r="D9262" t="str">
            <v/>
          </cell>
          <cell r="E9262" t="str">
            <v/>
          </cell>
          <cell r="F9262" t="str">
            <v/>
          </cell>
          <cell r="G9262" t="str">
            <v/>
          </cell>
          <cell r="H9262" t="str">
            <v/>
          </cell>
          <cell r="I9262"/>
          <cell r="J9262"/>
          <cell r="K9262"/>
          <cell r="L9262"/>
          <cell r="M9262" t="str">
            <v/>
          </cell>
          <cell r="N9262"/>
          <cell r="O9262"/>
          <cell r="P9262"/>
          <cell r="Q9262" t="str">
            <v/>
          </cell>
          <cell r="R9262"/>
          <cell r="S9262" t="str">
            <v/>
          </cell>
          <cell r="T9262"/>
          <cell r="U9262"/>
          <cell r="V9262" t="str">
            <v/>
          </cell>
        </row>
        <row r="9263">
          <cell r="A9263"/>
          <cell r="B9263" t="str">
            <v/>
          </cell>
          <cell r="C9263"/>
          <cell r="D9263" t="str">
            <v/>
          </cell>
          <cell r="E9263" t="str">
            <v/>
          </cell>
          <cell r="F9263" t="str">
            <v/>
          </cell>
          <cell r="G9263" t="str">
            <v/>
          </cell>
          <cell r="H9263" t="str">
            <v/>
          </cell>
          <cell r="I9263"/>
          <cell r="J9263"/>
          <cell r="K9263"/>
          <cell r="L9263"/>
          <cell r="M9263" t="str">
            <v/>
          </cell>
          <cell r="N9263"/>
          <cell r="O9263"/>
          <cell r="P9263"/>
          <cell r="Q9263" t="str">
            <v/>
          </cell>
          <cell r="R9263"/>
          <cell r="S9263" t="str">
            <v/>
          </cell>
          <cell r="T9263"/>
          <cell r="U9263"/>
          <cell r="V9263" t="str">
            <v/>
          </cell>
        </row>
        <row r="9264">
          <cell r="A9264"/>
          <cell r="B9264" t="str">
            <v/>
          </cell>
          <cell r="C9264"/>
          <cell r="D9264" t="str">
            <v/>
          </cell>
          <cell r="E9264" t="str">
            <v/>
          </cell>
          <cell r="F9264" t="str">
            <v/>
          </cell>
          <cell r="G9264" t="str">
            <v/>
          </cell>
          <cell r="H9264" t="str">
            <v/>
          </cell>
          <cell r="I9264"/>
          <cell r="J9264"/>
          <cell r="K9264"/>
          <cell r="L9264"/>
          <cell r="M9264" t="str">
            <v/>
          </cell>
          <cell r="N9264"/>
          <cell r="O9264"/>
          <cell r="P9264"/>
          <cell r="Q9264" t="str">
            <v/>
          </cell>
          <cell r="R9264"/>
          <cell r="S9264" t="str">
            <v/>
          </cell>
          <cell r="T9264"/>
          <cell r="U9264"/>
          <cell r="V9264" t="str">
            <v/>
          </cell>
        </row>
        <row r="9265">
          <cell r="A9265"/>
          <cell r="B9265" t="str">
            <v/>
          </cell>
          <cell r="C9265"/>
          <cell r="D9265" t="str">
            <v/>
          </cell>
          <cell r="E9265" t="str">
            <v/>
          </cell>
          <cell r="F9265" t="str">
            <v/>
          </cell>
          <cell r="G9265" t="str">
            <v/>
          </cell>
          <cell r="H9265" t="str">
            <v/>
          </cell>
          <cell r="I9265"/>
          <cell r="J9265"/>
          <cell r="K9265"/>
          <cell r="L9265"/>
          <cell r="M9265" t="str">
            <v/>
          </cell>
          <cell r="N9265"/>
          <cell r="O9265"/>
          <cell r="P9265"/>
          <cell r="Q9265" t="str">
            <v/>
          </cell>
          <cell r="R9265"/>
          <cell r="S9265" t="str">
            <v/>
          </cell>
          <cell r="T9265"/>
          <cell r="U9265"/>
          <cell r="V9265" t="str">
            <v/>
          </cell>
        </row>
        <row r="9266">
          <cell r="A9266"/>
          <cell r="B9266" t="str">
            <v/>
          </cell>
          <cell r="C9266"/>
          <cell r="D9266" t="str">
            <v/>
          </cell>
          <cell r="E9266" t="str">
            <v/>
          </cell>
          <cell r="F9266" t="str">
            <v/>
          </cell>
          <cell r="G9266" t="str">
            <v/>
          </cell>
          <cell r="H9266" t="str">
            <v/>
          </cell>
          <cell r="I9266"/>
          <cell r="J9266"/>
          <cell r="K9266"/>
          <cell r="L9266"/>
          <cell r="M9266" t="str">
            <v/>
          </cell>
          <cell r="N9266"/>
          <cell r="O9266"/>
          <cell r="P9266"/>
          <cell r="Q9266" t="str">
            <v/>
          </cell>
          <cell r="R9266"/>
          <cell r="S9266" t="str">
            <v/>
          </cell>
          <cell r="T9266"/>
          <cell r="U9266"/>
          <cell r="V9266" t="str">
            <v/>
          </cell>
        </row>
        <row r="9267">
          <cell r="A9267"/>
          <cell r="B9267" t="str">
            <v/>
          </cell>
          <cell r="C9267"/>
          <cell r="D9267" t="str">
            <v/>
          </cell>
          <cell r="E9267" t="str">
            <v/>
          </cell>
          <cell r="F9267" t="str">
            <v/>
          </cell>
          <cell r="G9267" t="str">
            <v/>
          </cell>
          <cell r="H9267" t="str">
            <v/>
          </cell>
          <cell r="I9267"/>
          <cell r="J9267"/>
          <cell r="K9267"/>
          <cell r="L9267"/>
          <cell r="M9267" t="str">
            <v/>
          </cell>
          <cell r="N9267"/>
          <cell r="O9267"/>
          <cell r="P9267"/>
          <cell r="Q9267" t="str">
            <v/>
          </cell>
          <cell r="R9267"/>
          <cell r="S9267" t="str">
            <v/>
          </cell>
          <cell r="T9267"/>
          <cell r="U9267"/>
          <cell r="V9267" t="str">
            <v/>
          </cell>
        </row>
        <row r="9268">
          <cell r="A9268"/>
          <cell r="B9268" t="str">
            <v/>
          </cell>
          <cell r="C9268"/>
          <cell r="D9268" t="str">
            <v/>
          </cell>
          <cell r="E9268" t="str">
            <v/>
          </cell>
          <cell r="F9268" t="str">
            <v/>
          </cell>
          <cell r="G9268" t="str">
            <v/>
          </cell>
          <cell r="H9268" t="str">
            <v/>
          </cell>
          <cell r="I9268"/>
          <cell r="J9268"/>
          <cell r="K9268"/>
          <cell r="L9268"/>
          <cell r="M9268" t="str">
            <v/>
          </cell>
          <cell r="N9268"/>
          <cell r="O9268"/>
          <cell r="P9268"/>
          <cell r="Q9268" t="str">
            <v/>
          </cell>
          <cell r="R9268"/>
          <cell r="S9268" t="str">
            <v/>
          </cell>
          <cell r="T9268"/>
          <cell r="U9268"/>
          <cell r="V9268" t="str">
            <v/>
          </cell>
        </row>
        <row r="9269">
          <cell r="A9269"/>
          <cell r="B9269" t="str">
            <v/>
          </cell>
          <cell r="C9269"/>
          <cell r="D9269" t="str">
            <v/>
          </cell>
          <cell r="E9269" t="str">
            <v/>
          </cell>
          <cell r="F9269" t="str">
            <v/>
          </cell>
          <cell r="G9269" t="str">
            <v/>
          </cell>
          <cell r="H9269" t="str">
            <v/>
          </cell>
          <cell r="I9269"/>
          <cell r="J9269"/>
          <cell r="K9269"/>
          <cell r="L9269"/>
          <cell r="M9269" t="str">
            <v/>
          </cell>
          <cell r="N9269"/>
          <cell r="O9269"/>
          <cell r="P9269"/>
          <cell r="Q9269" t="str">
            <v/>
          </cell>
          <cell r="R9269"/>
          <cell r="S9269" t="str">
            <v/>
          </cell>
          <cell r="T9269"/>
          <cell r="U9269"/>
          <cell r="V9269" t="str">
            <v/>
          </cell>
        </row>
        <row r="9270">
          <cell r="A9270"/>
          <cell r="B9270" t="str">
            <v/>
          </cell>
          <cell r="C9270"/>
          <cell r="D9270" t="str">
            <v/>
          </cell>
          <cell r="E9270" t="str">
            <v/>
          </cell>
          <cell r="F9270" t="str">
            <v/>
          </cell>
          <cell r="G9270" t="str">
            <v/>
          </cell>
          <cell r="H9270" t="str">
            <v/>
          </cell>
          <cell r="I9270"/>
          <cell r="J9270"/>
          <cell r="K9270"/>
          <cell r="L9270"/>
          <cell r="M9270" t="str">
            <v/>
          </cell>
          <cell r="N9270"/>
          <cell r="O9270"/>
          <cell r="P9270"/>
          <cell r="Q9270" t="str">
            <v/>
          </cell>
          <cell r="R9270"/>
          <cell r="S9270" t="str">
            <v/>
          </cell>
          <cell r="T9270"/>
          <cell r="U9270"/>
          <cell r="V9270" t="str">
            <v/>
          </cell>
        </row>
        <row r="9271">
          <cell r="A9271"/>
          <cell r="B9271" t="str">
            <v/>
          </cell>
          <cell r="C9271"/>
          <cell r="D9271" t="str">
            <v/>
          </cell>
          <cell r="E9271" t="str">
            <v/>
          </cell>
          <cell r="F9271" t="str">
            <v/>
          </cell>
          <cell r="G9271" t="str">
            <v/>
          </cell>
          <cell r="H9271" t="str">
            <v/>
          </cell>
          <cell r="I9271"/>
          <cell r="J9271"/>
          <cell r="K9271"/>
          <cell r="L9271"/>
          <cell r="M9271" t="str">
            <v/>
          </cell>
          <cell r="N9271"/>
          <cell r="O9271"/>
          <cell r="P9271"/>
          <cell r="Q9271" t="str">
            <v/>
          </cell>
          <cell r="R9271"/>
          <cell r="S9271" t="str">
            <v/>
          </cell>
          <cell r="T9271"/>
          <cell r="U9271"/>
          <cell r="V9271" t="str">
            <v/>
          </cell>
        </row>
        <row r="9272">
          <cell r="A9272"/>
          <cell r="B9272" t="str">
            <v/>
          </cell>
          <cell r="C9272"/>
          <cell r="D9272" t="str">
            <v/>
          </cell>
          <cell r="E9272" t="str">
            <v/>
          </cell>
          <cell r="F9272" t="str">
            <v/>
          </cell>
          <cell r="G9272" t="str">
            <v/>
          </cell>
          <cell r="H9272" t="str">
            <v/>
          </cell>
          <cell r="I9272"/>
          <cell r="J9272"/>
          <cell r="K9272"/>
          <cell r="L9272"/>
          <cell r="M9272" t="str">
            <v/>
          </cell>
          <cell r="N9272"/>
          <cell r="O9272"/>
          <cell r="P9272"/>
          <cell r="Q9272" t="str">
            <v/>
          </cell>
          <cell r="R9272"/>
          <cell r="S9272" t="str">
            <v/>
          </cell>
          <cell r="T9272"/>
          <cell r="U9272"/>
          <cell r="V9272" t="str">
            <v/>
          </cell>
        </row>
        <row r="9273">
          <cell r="A9273"/>
          <cell r="B9273" t="str">
            <v/>
          </cell>
          <cell r="C9273"/>
          <cell r="D9273" t="str">
            <v/>
          </cell>
          <cell r="E9273" t="str">
            <v/>
          </cell>
          <cell r="F9273" t="str">
            <v/>
          </cell>
          <cell r="G9273" t="str">
            <v/>
          </cell>
          <cell r="H9273" t="str">
            <v/>
          </cell>
          <cell r="I9273"/>
          <cell r="J9273"/>
          <cell r="K9273"/>
          <cell r="L9273"/>
          <cell r="M9273" t="str">
            <v/>
          </cell>
          <cell r="N9273"/>
          <cell r="O9273"/>
          <cell r="P9273"/>
          <cell r="Q9273" t="str">
            <v/>
          </cell>
          <cell r="R9273"/>
          <cell r="S9273" t="str">
            <v/>
          </cell>
          <cell r="T9273"/>
          <cell r="U9273"/>
          <cell r="V9273" t="str">
            <v/>
          </cell>
        </row>
        <row r="9274">
          <cell r="A9274"/>
          <cell r="B9274" t="str">
            <v/>
          </cell>
          <cell r="C9274"/>
          <cell r="D9274" t="str">
            <v/>
          </cell>
          <cell r="E9274" t="str">
            <v/>
          </cell>
          <cell r="F9274" t="str">
            <v/>
          </cell>
          <cell r="G9274" t="str">
            <v/>
          </cell>
          <cell r="H9274" t="str">
            <v/>
          </cell>
          <cell r="I9274"/>
          <cell r="J9274"/>
          <cell r="K9274"/>
          <cell r="L9274"/>
          <cell r="M9274" t="str">
            <v/>
          </cell>
          <cell r="N9274"/>
          <cell r="O9274"/>
          <cell r="P9274"/>
          <cell r="Q9274" t="str">
            <v/>
          </cell>
          <cell r="R9274"/>
          <cell r="S9274" t="str">
            <v/>
          </cell>
          <cell r="T9274"/>
          <cell r="U9274"/>
          <cell r="V9274" t="str">
            <v/>
          </cell>
        </row>
        <row r="9275">
          <cell r="A9275"/>
          <cell r="B9275" t="str">
            <v/>
          </cell>
          <cell r="C9275"/>
          <cell r="D9275" t="str">
            <v/>
          </cell>
          <cell r="E9275" t="str">
            <v/>
          </cell>
          <cell r="F9275" t="str">
            <v/>
          </cell>
          <cell r="G9275" t="str">
            <v/>
          </cell>
          <cell r="H9275" t="str">
            <v/>
          </cell>
          <cell r="I9275"/>
          <cell r="J9275"/>
          <cell r="K9275"/>
          <cell r="L9275"/>
          <cell r="M9275" t="str">
            <v/>
          </cell>
          <cell r="N9275"/>
          <cell r="O9275"/>
          <cell r="P9275"/>
          <cell r="Q9275" t="str">
            <v/>
          </cell>
          <cell r="R9275"/>
          <cell r="S9275" t="str">
            <v/>
          </cell>
          <cell r="T9275"/>
          <cell r="U9275"/>
          <cell r="V9275" t="str">
            <v/>
          </cell>
        </row>
        <row r="9276">
          <cell r="A9276"/>
          <cell r="B9276" t="str">
            <v/>
          </cell>
          <cell r="C9276"/>
          <cell r="D9276" t="str">
            <v/>
          </cell>
          <cell r="E9276" t="str">
            <v/>
          </cell>
          <cell r="F9276" t="str">
            <v/>
          </cell>
          <cell r="G9276" t="str">
            <v/>
          </cell>
          <cell r="H9276" t="str">
            <v/>
          </cell>
          <cell r="I9276"/>
          <cell r="J9276"/>
          <cell r="K9276"/>
          <cell r="L9276"/>
          <cell r="M9276" t="str">
            <v/>
          </cell>
          <cell r="N9276"/>
          <cell r="O9276"/>
          <cell r="P9276"/>
          <cell r="Q9276" t="str">
            <v/>
          </cell>
          <cell r="R9276"/>
          <cell r="S9276" t="str">
            <v/>
          </cell>
          <cell r="T9276"/>
          <cell r="U9276"/>
          <cell r="V9276" t="str">
            <v/>
          </cell>
        </row>
        <row r="9277">
          <cell r="A9277"/>
          <cell r="B9277" t="str">
            <v/>
          </cell>
          <cell r="C9277"/>
          <cell r="D9277" t="str">
            <v/>
          </cell>
          <cell r="E9277" t="str">
            <v/>
          </cell>
          <cell r="F9277" t="str">
            <v/>
          </cell>
          <cell r="G9277" t="str">
            <v/>
          </cell>
          <cell r="H9277" t="str">
            <v/>
          </cell>
          <cell r="I9277"/>
          <cell r="J9277"/>
          <cell r="K9277"/>
          <cell r="L9277"/>
          <cell r="M9277" t="str">
            <v/>
          </cell>
          <cell r="N9277"/>
          <cell r="O9277"/>
          <cell r="P9277"/>
          <cell r="Q9277" t="str">
            <v/>
          </cell>
          <cell r="R9277"/>
          <cell r="S9277" t="str">
            <v/>
          </cell>
          <cell r="T9277"/>
          <cell r="U9277"/>
          <cell r="V9277" t="str">
            <v/>
          </cell>
        </row>
        <row r="9278">
          <cell r="A9278"/>
          <cell r="B9278" t="str">
            <v/>
          </cell>
          <cell r="C9278"/>
          <cell r="D9278" t="str">
            <v/>
          </cell>
          <cell r="E9278" t="str">
            <v/>
          </cell>
          <cell r="F9278" t="str">
            <v/>
          </cell>
          <cell r="G9278" t="str">
            <v/>
          </cell>
          <cell r="H9278" t="str">
            <v/>
          </cell>
          <cell r="I9278"/>
          <cell r="J9278"/>
          <cell r="K9278"/>
          <cell r="L9278"/>
          <cell r="M9278" t="str">
            <v/>
          </cell>
          <cell r="N9278"/>
          <cell r="O9278"/>
          <cell r="P9278"/>
          <cell r="Q9278" t="str">
            <v/>
          </cell>
          <cell r="R9278"/>
          <cell r="S9278" t="str">
            <v/>
          </cell>
          <cell r="T9278"/>
          <cell r="U9278"/>
          <cell r="V9278" t="str">
            <v/>
          </cell>
        </row>
        <row r="9279">
          <cell r="A9279"/>
          <cell r="B9279" t="str">
            <v/>
          </cell>
          <cell r="C9279"/>
          <cell r="D9279" t="str">
            <v/>
          </cell>
          <cell r="E9279" t="str">
            <v/>
          </cell>
          <cell r="F9279" t="str">
            <v/>
          </cell>
          <cell r="G9279" t="str">
            <v/>
          </cell>
          <cell r="H9279" t="str">
            <v/>
          </cell>
          <cell r="I9279"/>
          <cell r="J9279"/>
          <cell r="K9279"/>
          <cell r="L9279"/>
          <cell r="M9279" t="str">
            <v/>
          </cell>
          <cell r="N9279"/>
          <cell r="O9279"/>
          <cell r="P9279"/>
          <cell r="Q9279" t="str">
            <v/>
          </cell>
          <cell r="R9279"/>
          <cell r="S9279" t="str">
            <v/>
          </cell>
          <cell r="T9279"/>
          <cell r="U9279"/>
          <cell r="V9279" t="str">
            <v/>
          </cell>
        </row>
        <row r="9280">
          <cell r="A9280"/>
          <cell r="B9280" t="str">
            <v/>
          </cell>
          <cell r="C9280"/>
          <cell r="D9280" t="str">
            <v/>
          </cell>
          <cell r="E9280" t="str">
            <v/>
          </cell>
          <cell r="F9280" t="str">
            <v/>
          </cell>
          <cell r="G9280" t="str">
            <v/>
          </cell>
          <cell r="H9280" t="str">
            <v/>
          </cell>
          <cell r="I9280"/>
          <cell r="J9280"/>
          <cell r="K9280"/>
          <cell r="L9280"/>
          <cell r="M9280" t="str">
            <v/>
          </cell>
          <cell r="N9280"/>
          <cell r="O9280"/>
          <cell r="P9280"/>
          <cell r="Q9280" t="str">
            <v/>
          </cell>
          <cell r="R9280"/>
          <cell r="S9280" t="str">
            <v/>
          </cell>
          <cell r="T9280"/>
          <cell r="U9280"/>
          <cell r="V9280" t="str">
            <v/>
          </cell>
        </row>
        <row r="9281">
          <cell r="A9281"/>
          <cell r="B9281" t="str">
            <v/>
          </cell>
          <cell r="C9281"/>
          <cell r="D9281" t="str">
            <v/>
          </cell>
          <cell r="E9281" t="str">
            <v/>
          </cell>
          <cell r="F9281" t="str">
            <v/>
          </cell>
          <cell r="G9281" t="str">
            <v/>
          </cell>
          <cell r="H9281" t="str">
            <v/>
          </cell>
          <cell r="I9281"/>
          <cell r="J9281"/>
          <cell r="K9281"/>
          <cell r="L9281"/>
          <cell r="M9281" t="str">
            <v/>
          </cell>
          <cell r="N9281"/>
          <cell r="O9281"/>
          <cell r="P9281"/>
          <cell r="Q9281" t="str">
            <v/>
          </cell>
          <cell r="R9281"/>
          <cell r="S9281" t="str">
            <v/>
          </cell>
          <cell r="T9281"/>
          <cell r="U9281"/>
          <cell r="V9281" t="str">
            <v/>
          </cell>
        </row>
        <row r="9282">
          <cell r="A9282"/>
          <cell r="B9282" t="str">
            <v/>
          </cell>
          <cell r="C9282"/>
          <cell r="D9282" t="str">
            <v/>
          </cell>
          <cell r="E9282" t="str">
            <v/>
          </cell>
          <cell r="F9282" t="str">
            <v/>
          </cell>
          <cell r="G9282" t="str">
            <v/>
          </cell>
          <cell r="H9282" t="str">
            <v/>
          </cell>
          <cell r="I9282"/>
          <cell r="J9282"/>
          <cell r="K9282"/>
          <cell r="L9282"/>
          <cell r="M9282" t="str">
            <v/>
          </cell>
          <cell r="N9282"/>
          <cell r="O9282"/>
          <cell r="P9282"/>
          <cell r="Q9282" t="str">
            <v/>
          </cell>
          <cell r="R9282"/>
          <cell r="S9282" t="str">
            <v/>
          </cell>
          <cell r="T9282"/>
          <cell r="U9282"/>
          <cell r="V9282" t="str">
            <v/>
          </cell>
        </row>
        <row r="9283">
          <cell r="A9283"/>
          <cell r="B9283" t="str">
            <v/>
          </cell>
          <cell r="C9283"/>
          <cell r="D9283" t="str">
            <v/>
          </cell>
          <cell r="E9283" t="str">
            <v/>
          </cell>
          <cell r="F9283" t="str">
            <v/>
          </cell>
          <cell r="G9283" t="str">
            <v/>
          </cell>
          <cell r="H9283" t="str">
            <v/>
          </cell>
          <cell r="I9283"/>
          <cell r="J9283"/>
          <cell r="K9283"/>
          <cell r="L9283"/>
          <cell r="M9283" t="str">
            <v/>
          </cell>
          <cell r="N9283"/>
          <cell r="O9283"/>
          <cell r="P9283"/>
          <cell r="Q9283" t="str">
            <v/>
          </cell>
          <cell r="R9283"/>
          <cell r="S9283" t="str">
            <v/>
          </cell>
          <cell r="T9283"/>
          <cell r="U9283"/>
          <cell r="V9283" t="str">
            <v/>
          </cell>
        </row>
        <row r="9284">
          <cell r="A9284"/>
          <cell r="B9284" t="str">
            <v/>
          </cell>
          <cell r="C9284"/>
          <cell r="D9284" t="str">
            <v/>
          </cell>
          <cell r="E9284" t="str">
            <v/>
          </cell>
          <cell r="F9284" t="str">
            <v/>
          </cell>
          <cell r="G9284" t="str">
            <v/>
          </cell>
          <cell r="H9284" t="str">
            <v/>
          </cell>
          <cell r="I9284"/>
          <cell r="J9284"/>
          <cell r="K9284"/>
          <cell r="L9284"/>
          <cell r="M9284" t="str">
            <v/>
          </cell>
          <cell r="N9284"/>
          <cell r="O9284"/>
          <cell r="P9284"/>
          <cell r="Q9284" t="str">
            <v/>
          </cell>
          <cell r="R9284"/>
          <cell r="S9284" t="str">
            <v/>
          </cell>
          <cell r="T9284"/>
          <cell r="U9284"/>
          <cell r="V9284" t="str">
            <v/>
          </cell>
        </row>
        <row r="9285">
          <cell r="A9285"/>
          <cell r="B9285" t="str">
            <v/>
          </cell>
          <cell r="C9285"/>
          <cell r="D9285" t="str">
            <v/>
          </cell>
          <cell r="E9285" t="str">
            <v/>
          </cell>
          <cell r="F9285" t="str">
            <v/>
          </cell>
          <cell r="G9285" t="str">
            <v/>
          </cell>
          <cell r="H9285" t="str">
            <v/>
          </cell>
          <cell r="I9285"/>
          <cell r="J9285"/>
          <cell r="K9285"/>
          <cell r="L9285"/>
          <cell r="M9285" t="str">
            <v/>
          </cell>
          <cell r="N9285"/>
          <cell r="O9285"/>
          <cell r="P9285"/>
          <cell r="Q9285" t="str">
            <v/>
          </cell>
          <cell r="R9285"/>
          <cell r="S9285" t="str">
            <v/>
          </cell>
          <cell r="T9285"/>
          <cell r="U9285"/>
          <cell r="V9285" t="str">
            <v/>
          </cell>
        </row>
        <row r="9286">
          <cell r="A9286"/>
          <cell r="B9286" t="str">
            <v/>
          </cell>
          <cell r="C9286"/>
          <cell r="D9286" t="str">
            <v/>
          </cell>
          <cell r="E9286" t="str">
            <v/>
          </cell>
          <cell r="F9286" t="str">
            <v/>
          </cell>
          <cell r="G9286" t="str">
            <v/>
          </cell>
          <cell r="H9286" t="str">
            <v/>
          </cell>
          <cell r="I9286"/>
          <cell r="J9286"/>
          <cell r="K9286"/>
          <cell r="L9286"/>
          <cell r="M9286" t="str">
            <v/>
          </cell>
          <cell r="N9286"/>
          <cell r="O9286"/>
          <cell r="P9286"/>
          <cell r="Q9286" t="str">
            <v/>
          </cell>
          <cell r="R9286"/>
          <cell r="S9286" t="str">
            <v/>
          </cell>
          <cell r="T9286"/>
          <cell r="U9286"/>
          <cell r="V9286" t="str">
            <v/>
          </cell>
        </row>
        <row r="9287">
          <cell r="A9287"/>
          <cell r="B9287" t="str">
            <v/>
          </cell>
          <cell r="C9287"/>
          <cell r="D9287" t="str">
            <v/>
          </cell>
          <cell r="E9287" t="str">
            <v/>
          </cell>
          <cell r="F9287" t="str">
            <v/>
          </cell>
          <cell r="G9287" t="str">
            <v/>
          </cell>
          <cell r="H9287" t="str">
            <v/>
          </cell>
          <cell r="I9287"/>
          <cell r="J9287"/>
          <cell r="K9287"/>
          <cell r="L9287"/>
          <cell r="M9287" t="str">
            <v/>
          </cell>
          <cell r="N9287"/>
          <cell r="O9287"/>
          <cell r="P9287"/>
          <cell r="Q9287" t="str">
            <v/>
          </cell>
          <cell r="R9287"/>
          <cell r="S9287" t="str">
            <v/>
          </cell>
          <cell r="T9287"/>
          <cell r="U9287"/>
          <cell r="V9287" t="str">
            <v/>
          </cell>
        </row>
        <row r="9288">
          <cell r="A9288"/>
          <cell r="B9288" t="str">
            <v/>
          </cell>
          <cell r="C9288"/>
          <cell r="D9288" t="str">
            <v/>
          </cell>
          <cell r="E9288" t="str">
            <v/>
          </cell>
          <cell r="F9288" t="str">
            <v/>
          </cell>
          <cell r="G9288" t="str">
            <v/>
          </cell>
          <cell r="H9288" t="str">
            <v/>
          </cell>
          <cell r="I9288"/>
          <cell r="J9288"/>
          <cell r="K9288"/>
          <cell r="L9288"/>
          <cell r="M9288" t="str">
            <v/>
          </cell>
          <cell r="N9288"/>
          <cell r="O9288"/>
          <cell r="P9288"/>
          <cell r="Q9288" t="str">
            <v/>
          </cell>
          <cell r="R9288"/>
          <cell r="S9288" t="str">
            <v/>
          </cell>
          <cell r="T9288"/>
          <cell r="U9288"/>
          <cell r="V9288" t="str">
            <v/>
          </cell>
        </row>
        <row r="9289">
          <cell r="A9289"/>
          <cell r="B9289" t="str">
            <v/>
          </cell>
          <cell r="C9289"/>
          <cell r="D9289" t="str">
            <v/>
          </cell>
          <cell r="E9289" t="str">
            <v/>
          </cell>
          <cell r="F9289" t="str">
            <v/>
          </cell>
          <cell r="G9289" t="str">
            <v/>
          </cell>
          <cell r="H9289" t="str">
            <v/>
          </cell>
          <cell r="I9289"/>
          <cell r="J9289"/>
          <cell r="K9289"/>
          <cell r="L9289"/>
          <cell r="M9289" t="str">
            <v/>
          </cell>
          <cell r="N9289"/>
          <cell r="O9289"/>
          <cell r="P9289"/>
          <cell r="Q9289" t="str">
            <v/>
          </cell>
          <cell r="R9289"/>
          <cell r="S9289" t="str">
            <v/>
          </cell>
          <cell r="T9289"/>
          <cell r="U9289"/>
          <cell r="V9289" t="str">
            <v/>
          </cell>
        </row>
        <row r="9290">
          <cell r="A9290"/>
          <cell r="B9290" t="str">
            <v/>
          </cell>
          <cell r="C9290"/>
          <cell r="D9290" t="str">
            <v/>
          </cell>
          <cell r="E9290" t="str">
            <v/>
          </cell>
          <cell r="F9290" t="str">
            <v/>
          </cell>
          <cell r="G9290" t="str">
            <v/>
          </cell>
          <cell r="H9290" t="str">
            <v/>
          </cell>
          <cell r="I9290"/>
          <cell r="J9290"/>
          <cell r="K9290"/>
          <cell r="L9290"/>
          <cell r="M9290" t="str">
            <v/>
          </cell>
          <cell r="N9290"/>
          <cell r="O9290"/>
          <cell r="P9290"/>
          <cell r="Q9290" t="str">
            <v/>
          </cell>
          <cell r="R9290"/>
          <cell r="S9290" t="str">
            <v/>
          </cell>
          <cell r="T9290"/>
          <cell r="U9290"/>
          <cell r="V9290" t="str">
            <v/>
          </cell>
        </row>
        <row r="9291">
          <cell r="A9291"/>
          <cell r="B9291" t="str">
            <v/>
          </cell>
          <cell r="C9291"/>
          <cell r="D9291" t="str">
            <v/>
          </cell>
          <cell r="E9291" t="str">
            <v/>
          </cell>
          <cell r="F9291" t="str">
            <v/>
          </cell>
          <cell r="G9291" t="str">
            <v/>
          </cell>
          <cell r="H9291" t="str">
            <v/>
          </cell>
          <cell r="I9291"/>
          <cell r="J9291"/>
          <cell r="K9291"/>
          <cell r="L9291"/>
          <cell r="M9291" t="str">
            <v/>
          </cell>
          <cell r="N9291"/>
          <cell r="O9291"/>
          <cell r="P9291"/>
          <cell r="Q9291" t="str">
            <v/>
          </cell>
          <cell r="R9291"/>
          <cell r="S9291" t="str">
            <v/>
          </cell>
          <cell r="T9291"/>
          <cell r="U9291"/>
          <cell r="V9291" t="str">
            <v/>
          </cell>
        </row>
        <row r="9292">
          <cell r="A9292"/>
          <cell r="B9292" t="str">
            <v/>
          </cell>
          <cell r="C9292"/>
          <cell r="D9292" t="str">
            <v/>
          </cell>
          <cell r="E9292" t="str">
            <v/>
          </cell>
          <cell r="F9292" t="str">
            <v/>
          </cell>
          <cell r="G9292" t="str">
            <v/>
          </cell>
          <cell r="H9292" t="str">
            <v/>
          </cell>
          <cell r="I9292"/>
          <cell r="J9292"/>
          <cell r="K9292"/>
          <cell r="L9292"/>
          <cell r="M9292" t="str">
            <v/>
          </cell>
          <cell r="N9292"/>
          <cell r="O9292"/>
          <cell r="P9292"/>
          <cell r="Q9292" t="str">
            <v/>
          </cell>
          <cell r="R9292"/>
          <cell r="S9292" t="str">
            <v/>
          </cell>
          <cell r="T9292"/>
          <cell r="U9292"/>
          <cell r="V9292" t="str">
            <v/>
          </cell>
        </row>
        <row r="9293">
          <cell r="A9293"/>
          <cell r="B9293" t="str">
            <v/>
          </cell>
          <cell r="C9293"/>
          <cell r="D9293" t="str">
            <v/>
          </cell>
          <cell r="E9293" t="str">
            <v/>
          </cell>
          <cell r="F9293" t="str">
            <v/>
          </cell>
          <cell r="G9293" t="str">
            <v/>
          </cell>
          <cell r="H9293" t="str">
            <v/>
          </cell>
          <cell r="I9293"/>
          <cell r="J9293"/>
          <cell r="K9293"/>
          <cell r="L9293"/>
          <cell r="M9293" t="str">
            <v/>
          </cell>
          <cell r="N9293"/>
          <cell r="O9293"/>
          <cell r="P9293"/>
          <cell r="Q9293" t="str">
            <v/>
          </cell>
          <cell r="R9293"/>
          <cell r="S9293" t="str">
            <v/>
          </cell>
          <cell r="T9293"/>
          <cell r="U9293"/>
          <cell r="V9293" t="str">
            <v/>
          </cell>
        </row>
        <row r="9294">
          <cell r="A9294"/>
          <cell r="B9294" t="str">
            <v/>
          </cell>
          <cell r="C9294"/>
          <cell r="D9294" t="str">
            <v/>
          </cell>
          <cell r="E9294" t="str">
            <v/>
          </cell>
          <cell r="F9294" t="str">
            <v/>
          </cell>
          <cell r="G9294" t="str">
            <v/>
          </cell>
          <cell r="H9294" t="str">
            <v/>
          </cell>
          <cell r="I9294"/>
          <cell r="J9294"/>
          <cell r="K9294"/>
          <cell r="L9294"/>
          <cell r="M9294" t="str">
            <v/>
          </cell>
          <cell r="N9294"/>
          <cell r="O9294"/>
          <cell r="P9294"/>
          <cell r="Q9294" t="str">
            <v/>
          </cell>
          <cell r="R9294"/>
          <cell r="S9294" t="str">
            <v/>
          </cell>
          <cell r="T9294"/>
          <cell r="U9294"/>
          <cell r="V9294" t="str">
            <v/>
          </cell>
        </row>
        <row r="9295">
          <cell r="A9295"/>
          <cell r="B9295" t="str">
            <v/>
          </cell>
          <cell r="C9295"/>
          <cell r="D9295" t="str">
            <v/>
          </cell>
          <cell r="E9295" t="str">
            <v/>
          </cell>
          <cell r="F9295" t="str">
            <v/>
          </cell>
          <cell r="G9295" t="str">
            <v/>
          </cell>
          <cell r="H9295" t="str">
            <v/>
          </cell>
          <cell r="I9295"/>
          <cell r="J9295"/>
          <cell r="K9295"/>
          <cell r="L9295"/>
          <cell r="M9295" t="str">
            <v/>
          </cell>
          <cell r="N9295"/>
          <cell r="O9295"/>
          <cell r="P9295"/>
          <cell r="Q9295" t="str">
            <v/>
          </cell>
          <cell r="R9295"/>
          <cell r="S9295" t="str">
            <v/>
          </cell>
          <cell r="T9295"/>
          <cell r="U9295"/>
          <cell r="V9295" t="str">
            <v/>
          </cell>
        </row>
        <row r="9296">
          <cell r="A9296"/>
          <cell r="B9296" t="str">
            <v/>
          </cell>
          <cell r="C9296"/>
          <cell r="D9296" t="str">
            <v/>
          </cell>
          <cell r="E9296" t="str">
            <v/>
          </cell>
          <cell r="F9296" t="str">
            <v/>
          </cell>
          <cell r="G9296" t="str">
            <v/>
          </cell>
          <cell r="H9296" t="str">
            <v/>
          </cell>
          <cell r="I9296"/>
          <cell r="J9296"/>
          <cell r="K9296"/>
          <cell r="L9296"/>
          <cell r="M9296" t="str">
            <v/>
          </cell>
          <cell r="N9296"/>
          <cell r="O9296"/>
          <cell r="P9296"/>
          <cell r="Q9296" t="str">
            <v/>
          </cell>
          <cell r="R9296"/>
          <cell r="S9296" t="str">
            <v/>
          </cell>
          <cell r="T9296"/>
          <cell r="U9296"/>
          <cell r="V9296" t="str">
            <v/>
          </cell>
        </row>
        <row r="9297">
          <cell r="A9297"/>
          <cell r="B9297" t="str">
            <v/>
          </cell>
          <cell r="C9297"/>
          <cell r="D9297" t="str">
            <v/>
          </cell>
          <cell r="E9297" t="str">
            <v/>
          </cell>
          <cell r="F9297" t="str">
            <v/>
          </cell>
          <cell r="G9297" t="str">
            <v/>
          </cell>
          <cell r="H9297" t="str">
            <v/>
          </cell>
          <cell r="I9297"/>
          <cell r="J9297"/>
          <cell r="K9297"/>
          <cell r="L9297"/>
          <cell r="M9297" t="str">
            <v/>
          </cell>
          <cell r="N9297"/>
          <cell r="O9297"/>
          <cell r="P9297"/>
          <cell r="Q9297" t="str">
            <v/>
          </cell>
          <cell r="R9297"/>
          <cell r="S9297" t="str">
            <v/>
          </cell>
          <cell r="T9297"/>
          <cell r="U9297"/>
          <cell r="V9297" t="str">
            <v/>
          </cell>
        </row>
        <row r="9298">
          <cell r="A9298"/>
          <cell r="B9298" t="str">
            <v/>
          </cell>
          <cell r="C9298"/>
          <cell r="D9298" t="str">
            <v/>
          </cell>
          <cell r="E9298" t="str">
            <v/>
          </cell>
          <cell r="F9298" t="str">
            <v/>
          </cell>
          <cell r="G9298" t="str">
            <v/>
          </cell>
          <cell r="H9298" t="str">
            <v/>
          </cell>
          <cell r="I9298"/>
          <cell r="J9298"/>
          <cell r="K9298"/>
          <cell r="L9298"/>
          <cell r="M9298" t="str">
            <v/>
          </cell>
          <cell r="N9298"/>
          <cell r="O9298"/>
          <cell r="P9298"/>
          <cell r="Q9298" t="str">
            <v/>
          </cell>
          <cell r="R9298"/>
          <cell r="S9298" t="str">
            <v/>
          </cell>
          <cell r="T9298"/>
          <cell r="U9298"/>
          <cell r="V9298" t="str">
            <v/>
          </cell>
        </row>
        <row r="9299">
          <cell r="A9299"/>
          <cell r="B9299" t="str">
            <v/>
          </cell>
          <cell r="C9299"/>
          <cell r="D9299" t="str">
            <v/>
          </cell>
          <cell r="E9299" t="str">
            <v/>
          </cell>
          <cell r="F9299" t="str">
            <v/>
          </cell>
          <cell r="G9299" t="str">
            <v/>
          </cell>
          <cell r="H9299" t="str">
            <v/>
          </cell>
          <cell r="I9299"/>
          <cell r="J9299"/>
          <cell r="K9299"/>
          <cell r="L9299"/>
          <cell r="M9299" t="str">
            <v/>
          </cell>
          <cell r="N9299"/>
          <cell r="O9299"/>
          <cell r="P9299"/>
          <cell r="Q9299" t="str">
            <v/>
          </cell>
          <cell r="R9299"/>
          <cell r="S9299" t="str">
            <v/>
          </cell>
          <cell r="T9299"/>
          <cell r="U9299"/>
          <cell r="V9299" t="str">
            <v/>
          </cell>
        </row>
        <row r="9300">
          <cell r="A9300"/>
          <cell r="B9300" t="str">
            <v/>
          </cell>
          <cell r="C9300"/>
          <cell r="D9300" t="str">
            <v/>
          </cell>
          <cell r="E9300" t="str">
            <v/>
          </cell>
          <cell r="F9300" t="str">
            <v/>
          </cell>
          <cell r="G9300" t="str">
            <v/>
          </cell>
          <cell r="H9300" t="str">
            <v/>
          </cell>
          <cell r="I9300"/>
          <cell r="J9300"/>
          <cell r="K9300"/>
          <cell r="L9300"/>
          <cell r="M9300" t="str">
            <v/>
          </cell>
          <cell r="N9300"/>
          <cell r="O9300"/>
          <cell r="P9300"/>
          <cell r="Q9300" t="str">
            <v/>
          </cell>
          <cell r="R9300"/>
          <cell r="S9300" t="str">
            <v/>
          </cell>
          <cell r="T9300"/>
          <cell r="U9300"/>
          <cell r="V9300" t="str">
            <v/>
          </cell>
        </row>
        <row r="9301">
          <cell r="A9301"/>
          <cell r="B9301" t="str">
            <v/>
          </cell>
          <cell r="C9301"/>
          <cell r="D9301" t="str">
            <v/>
          </cell>
          <cell r="E9301" t="str">
            <v/>
          </cell>
          <cell r="F9301" t="str">
            <v/>
          </cell>
          <cell r="G9301" t="str">
            <v/>
          </cell>
          <cell r="H9301" t="str">
            <v/>
          </cell>
          <cell r="I9301"/>
          <cell r="J9301"/>
          <cell r="K9301"/>
          <cell r="L9301"/>
          <cell r="M9301" t="str">
            <v/>
          </cell>
          <cell r="N9301"/>
          <cell r="O9301"/>
          <cell r="P9301"/>
          <cell r="Q9301" t="str">
            <v/>
          </cell>
          <cell r="R9301"/>
          <cell r="S9301" t="str">
            <v/>
          </cell>
          <cell r="T9301"/>
          <cell r="U9301"/>
          <cell r="V9301" t="str">
            <v/>
          </cell>
        </row>
        <row r="9302">
          <cell r="A9302"/>
          <cell r="B9302" t="str">
            <v/>
          </cell>
          <cell r="C9302"/>
          <cell r="D9302" t="str">
            <v/>
          </cell>
          <cell r="E9302" t="str">
            <v/>
          </cell>
          <cell r="F9302" t="str">
            <v/>
          </cell>
          <cell r="G9302" t="str">
            <v/>
          </cell>
          <cell r="H9302" t="str">
            <v/>
          </cell>
          <cell r="I9302"/>
          <cell r="J9302"/>
          <cell r="K9302"/>
          <cell r="L9302"/>
          <cell r="M9302" t="str">
            <v/>
          </cell>
          <cell r="N9302"/>
          <cell r="O9302"/>
          <cell r="P9302"/>
          <cell r="Q9302" t="str">
            <v/>
          </cell>
          <cell r="R9302"/>
          <cell r="S9302" t="str">
            <v/>
          </cell>
          <cell r="T9302"/>
          <cell r="U9302"/>
          <cell r="V9302" t="str">
            <v/>
          </cell>
        </row>
        <row r="9303">
          <cell r="A9303"/>
          <cell r="B9303" t="str">
            <v/>
          </cell>
          <cell r="C9303"/>
          <cell r="D9303" t="str">
            <v/>
          </cell>
          <cell r="E9303" t="str">
            <v/>
          </cell>
          <cell r="F9303" t="str">
            <v/>
          </cell>
          <cell r="G9303" t="str">
            <v/>
          </cell>
          <cell r="H9303" t="str">
            <v/>
          </cell>
          <cell r="I9303"/>
          <cell r="J9303"/>
          <cell r="K9303"/>
          <cell r="L9303"/>
          <cell r="M9303" t="str">
            <v/>
          </cell>
          <cell r="N9303"/>
          <cell r="O9303"/>
          <cell r="P9303"/>
          <cell r="Q9303" t="str">
            <v/>
          </cell>
          <cell r="R9303"/>
          <cell r="S9303" t="str">
            <v/>
          </cell>
          <cell r="T9303"/>
          <cell r="U9303"/>
          <cell r="V9303" t="str">
            <v/>
          </cell>
        </row>
        <row r="9304">
          <cell r="A9304"/>
          <cell r="B9304" t="str">
            <v/>
          </cell>
          <cell r="C9304"/>
          <cell r="D9304" t="str">
            <v/>
          </cell>
          <cell r="E9304" t="str">
            <v/>
          </cell>
          <cell r="F9304" t="str">
            <v/>
          </cell>
          <cell r="G9304" t="str">
            <v/>
          </cell>
          <cell r="H9304" t="str">
            <v/>
          </cell>
          <cell r="I9304"/>
          <cell r="J9304"/>
          <cell r="K9304"/>
          <cell r="L9304"/>
          <cell r="M9304" t="str">
            <v/>
          </cell>
          <cell r="N9304"/>
          <cell r="O9304"/>
          <cell r="P9304"/>
          <cell r="Q9304" t="str">
            <v/>
          </cell>
          <cell r="R9304"/>
          <cell r="S9304" t="str">
            <v/>
          </cell>
          <cell r="T9304"/>
          <cell r="U9304"/>
          <cell r="V9304" t="str">
            <v/>
          </cell>
        </row>
        <row r="9305">
          <cell r="A9305"/>
          <cell r="B9305" t="str">
            <v/>
          </cell>
          <cell r="C9305"/>
          <cell r="D9305" t="str">
            <v/>
          </cell>
          <cell r="E9305" t="str">
            <v/>
          </cell>
          <cell r="F9305" t="str">
            <v/>
          </cell>
          <cell r="G9305" t="str">
            <v/>
          </cell>
          <cell r="H9305" t="str">
            <v/>
          </cell>
          <cell r="I9305"/>
          <cell r="J9305"/>
          <cell r="K9305"/>
          <cell r="L9305"/>
          <cell r="M9305" t="str">
            <v/>
          </cell>
          <cell r="N9305"/>
          <cell r="O9305"/>
          <cell r="P9305"/>
          <cell r="Q9305" t="str">
            <v/>
          </cell>
          <cell r="R9305"/>
          <cell r="S9305" t="str">
            <v/>
          </cell>
          <cell r="T9305"/>
          <cell r="U9305"/>
          <cell r="V9305" t="str">
            <v/>
          </cell>
        </row>
        <row r="9306">
          <cell r="A9306"/>
          <cell r="B9306" t="str">
            <v/>
          </cell>
          <cell r="C9306"/>
          <cell r="D9306" t="str">
            <v/>
          </cell>
          <cell r="E9306" t="str">
            <v/>
          </cell>
          <cell r="F9306" t="str">
            <v/>
          </cell>
          <cell r="G9306" t="str">
            <v/>
          </cell>
          <cell r="H9306" t="str">
            <v/>
          </cell>
          <cell r="I9306"/>
          <cell r="J9306"/>
          <cell r="K9306"/>
          <cell r="L9306"/>
          <cell r="M9306" t="str">
            <v/>
          </cell>
          <cell r="N9306"/>
          <cell r="O9306"/>
          <cell r="P9306"/>
          <cell r="Q9306" t="str">
            <v/>
          </cell>
          <cell r="R9306"/>
          <cell r="S9306" t="str">
            <v/>
          </cell>
          <cell r="T9306"/>
          <cell r="U9306"/>
          <cell r="V9306" t="str">
            <v/>
          </cell>
        </row>
        <row r="9307">
          <cell r="A9307"/>
          <cell r="B9307" t="str">
            <v/>
          </cell>
          <cell r="C9307"/>
          <cell r="D9307" t="str">
            <v/>
          </cell>
          <cell r="E9307" t="str">
            <v/>
          </cell>
          <cell r="F9307" t="str">
            <v/>
          </cell>
          <cell r="G9307" t="str">
            <v/>
          </cell>
          <cell r="H9307" t="str">
            <v/>
          </cell>
          <cell r="I9307"/>
          <cell r="J9307"/>
          <cell r="K9307"/>
          <cell r="L9307"/>
          <cell r="M9307" t="str">
            <v/>
          </cell>
          <cell r="N9307"/>
          <cell r="O9307"/>
          <cell r="P9307"/>
          <cell r="Q9307" t="str">
            <v/>
          </cell>
          <cell r="R9307"/>
          <cell r="S9307" t="str">
            <v/>
          </cell>
          <cell r="T9307"/>
          <cell r="U9307"/>
          <cell r="V9307" t="str">
            <v/>
          </cell>
        </row>
        <row r="9308">
          <cell r="A9308"/>
          <cell r="B9308" t="str">
            <v/>
          </cell>
          <cell r="C9308"/>
          <cell r="D9308" t="str">
            <v/>
          </cell>
          <cell r="E9308" t="str">
            <v/>
          </cell>
          <cell r="F9308" t="str">
            <v/>
          </cell>
          <cell r="G9308" t="str">
            <v/>
          </cell>
          <cell r="H9308" t="str">
            <v/>
          </cell>
          <cell r="I9308"/>
          <cell r="J9308"/>
          <cell r="K9308"/>
          <cell r="L9308"/>
          <cell r="M9308" t="str">
            <v/>
          </cell>
          <cell r="N9308"/>
          <cell r="O9308"/>
          <cell r="P9308"/>
          <cell r="Q9308" t="str">
            <v/>
          </cell>
          <cell r="R9308"/>
          <cell r="S9308" t="str">
            <v/>
          </cell>
          <cell r="T9308"/>
          <cell r="U9308"/>
          <cell r="V9308" t="str">
            <v/>
          </cell>
        </row>
        <row r="9309">
          <cell r="A9309"/>
          <cell r="B9309" t="str">
            <v/>
          </cell>
          <cell r="C9309"/>
          <cell r="D9309" t="str">
            <v/>
          </cell>
          <cell r="E9309" t="str">
            <v/>
          </cell>
          <cell r="F9309" t="str">
            <v/>
          </cell>
          <cell r="G9309" t="str">
            <v/>
          </cell>
          <cell r="H9309" t="str">
            <v/>
          </cell>
          <cell r="I9309"/>
          <cell r="J9309"/>
          <cell r="K9309"/>
          <cell r="L9309"/>
          <cell r="M9309" t="str">
            <v/>
          </cell>
          <cell r="N9309"/>
          <cell r="O9309"/>
          <cell r="P9309"/>
          <cell r="Q9309" t="str">
            <v/>
          </cell>
          <cell r="R9309"/>
          <cell r="S9309" t="str">
            <v/>
          </cell>
          <cell r="T9309"/>
          <cell r="U9309"/>
          <cell r="V9309" t="str">
            <v/>
          </cell>
        </row>
        <row r="9310">
          <cell r="A9310"/>
          <cell r="B9310" t="str">
            <v/>
          </cell>
          <cell r="C9310"/>
          <cell r="D9310" t="str">
            <v/>
          </cell>
          <cell r="E9310" t="str">
            <v/>
          </cell>
          <cell r="F9310" t="str">
            <v/>
          </cell>
          <cell r="G9310" t="str">
            <v/>
          </cell>
          <cell r="H9310" t="str">
            <v/>
          </cell>
          <cell r="I9310"/>
          <cell r="J9310"/>
          <cell r="K9310"/>
          <cell r="L9310"/>
          <cell r="M9310" t="str">
            <v/>
          </cell>
          <cell r="N9310"/>
          <cell r="O9310"/>
          <cell r="P9310"/>
          <cell r="Q9310" t="str">
            <v/>
          </cell>
          <cell r="R9310"/>
          <cell r="S9310" t="str">
            <v/>
          </cell>
          <cell r="T9310"/>
          <cell r="U9310"/>
          <cell r="V9310" t="str">
            <v/>
          </cell>
        </row>
        <row r="9311">
          <cell r="A9311"/>
          <cell r="B9311" t="str">
            <v/>
          </cell>
          <cell r="C9311"/>
          <cell r="D9311" t="str">
            <v/>
          </cell>
          <cell r="E9311" t="str">
            <v/>
          </cell>
          <cell r="F9311" t="str">
            <v/>
          </cell>
          <cell r="G9311" t="str">
            <v/>
          </cell>
          <cell r="H9311" t="str">
            <v/>
          </cell>
          <cell r="I9311"/>
          <cell r="J9311"/>
          <cell r="K9311"/>
          <cell r="L9311"/>
          <cell r="M9311" t="str">
            <v/>
          </cell>
          <cell r="N9311"/>
          <cell r="O9311"/>
          <cell r="P9311"/>
          <cell r="Q9311" t="str">
            <v/>
          </cell>
          <cell r="R9311"/>
          <cell r="S9311" t="str">
            <v/>
          </cell>
          <cell r="T9311"/>
          <cell r="U9311"/>
          <cell r="V9311" t="str">
            <v/>
          </cell>
        </row>
        <row r="9312">
          <cell r="A9312"/>
          <cell r="B9312" t="str">
            <v/>
          </cell>
          <cell r="C9312"/>
          <cell r="D9312" t="str">
            <v/>
          </cell>
          <cell r="E9312" t="str">
            <v/>
          </cell>
          <cell r="F9312" t="str">
            <v/>
          </cell>
          <cell r="G9312" t="str">
            <v/>
          </cell>
          <cell r="H9312" t="str">
            <v/>
          </cell>
          <cell r="I9312"/>
          <cell r="J9312"/>
          <cell r="K9312"/>
          <cell r="L9312"/>
          <cell r="M9312" t="str">
            <v/>
          </cell>
          <cell r="N9312"/>
          <cell r="O9312"/>
          <cell r="P9312"/>
          <cell r="Q9312" t="str">
            <v/>
          </cell>
          <cell r="R9312"/>
          <cell r="S9312" t="str">
            <v/>
          </cell>
          <cell r="T9312"/>
          <cell r="U9312"/>
          <cell r="V9312" t="str">
            <v/>
          </cell>
        </row>
        <row r="9313">
          <cell r="A9313"/>
          <cell r="B9313" t="str">
            <v/>
          </cell>
          <cell r="C9313"/>
          <cell r="D9313" t="str">
            <v/>
          </cell>
          <cell r="E9313" t="str">
            <v/>
          </cell>
          <cell r="F9313" t="str">
            <v/>
          </cell>
          <cell r="G9313" t="str">
            <v/>
          </cell>
          <cell r="H9313" t="str">
            <v/>
          </cell>
          <cell r="I9313"/>
          <cell r="J9313"/>
          <cell r="K9313"/>
          <cell r="L9313"/>
          <cell r="M9313" t="str">
            <v/>
          </cell>
          <cell r="N9313"/>
          <cell r="O9313"/>
          <cell r="P9313"/>
          <cell r="Q9313" t="str">
            <v/>
          </cell>
          <cell r="R9313"/>
          <cell r="S9313" t="str">
            <v/>
          </cell>
          <cell r="T9313"/>
          <cell r="U9313"/>
          <cell r="V9313" t="str">
            <v/>
          </cell>
        </row>
        <row r="9314">
          <cell r="A9314"/>
          <cell r="B9314" t="str">
            <v/>
          </cell>
          <cell r="C9314"/>
          <cell r="D9314" t="str">
            <v/>
          </cell>
          <cell r="E9314" t="str">
            <v/>
          </cell>
          <cell r="F9314" t="str">
            <v/>
          </cell>
          <cell r="G9314" t="str">
            <v/>
          </cell>
          <cell r="H9314" t="str">
            <v/>
          </cell>
          <cell r="I9314"/>
          <cell r="J9314"/>
          <cell r="K9314"/>
          <cell r="L9314"/>
          <cell r="M9314" t="str">
            <v/>
          </cell>
          <cell r="N9314"/>
          <cell r="O9314"/>
          <cell r="P9314"/>
          <cell r="Q9314" t="str">
            <v/>
          </cell>
          <cell r="R9314"/>
          <cell r="S9314" t="str">
            <v/>
          </cell>
          <cell r="T9314"/>
          <cell r="U9314"/>
          <cell r="V9314" t="str">
            <v/>
          </cell>
        </row>
        <row r="9315">
          <cell r="A9315"/>
          <cell r="B9315" t="str">
            <v/>
          </cell>
          <cell r="C9315"/>
          <cell r="D9315" t="str">
            <v/>
          </cell>
          <cell r="E9315" t="str">
            <v/>
          </cell>
          <cell r="F9315" t="str">
            <v/>
          </cell>
          <cell r="G9315" t="str">
            <v/>
          </cell>
          <cell r="H9315" t="str">
            <v/>
          </cell>
          <cell r="I9315"/>
          <cell r="J9315"/>
          <cell r="K9315"/>
          <cell r="L9315"/>
          <cell r="M9315" t="str">
            <v/>
          </cell>
          <cell r="N9315"/>
          <cell r="O9315"/>
          <cell r="P9315"/>
          <cell r="Q9315" t="str">
            <v/>
          </cell>
          <cell r="R9315"/>
          <cell r="S9315" t="str">
            <v/>
          </cell>
          <cell r="T9315"/>
          <cell r="U9315"/>
          <cell r="V9315" t="str">
            <v/>
          </cell>
        </row>
        <row r="9316">
          <cell r="A9316"/>
          <cell r="B9316" t="str">
            <v/>
          </cell>
          <cell r="C9316"/>
          <cell r="D9316" t="str">
            <v/>
          </cell>
          <cell r="E9316" t="str">
            <v/>
          </cell>
          <cell r="F9316" t="str">
            <v/>
          </cell>
          <cell r="G9316" t="str">
            <v/>
          </cell>
          <cell r="H9316" t="str">
            <v/>
          </cell>
          <cell r="I9316"/>
          <cell r="J9316"/>
          <cell r="K9316"/>
          <cell r="L9316"/>
          <cell r="M9316" t="str">
            <v/>
          </cell>
          <cell r="N9316"/>
          <cell r="O9316"/>
          <cell r="P9316"/>
          <cell r="Q9316" t="str">
            <v/>
          </cell>
          <cell r="R9316"/>
          <cell r="S9316" t="str">
            <v/>
          </cell>
          <cell r="T9316"/>
          <cell r="U9316"/>
          <cell r="V9316" t="str">
            <v/>
          </cell>
        </row>
        <row r="9317">
          <cell r="A9317"/>
          <cell r="B9317" t="str">
            <v/>
          </cell>
          <cell r="C9317"/>
          <cell r="D9317" t="str">
            <v/>
          </cell>
          <cell r="E9317" t="str">
            <v/>
          </cell>
          <cell r="F9317" t="str">
            <v/>
          </cell>
          <cell r="G9317" t="str">
            <v/>
          </cell>
          <cell r="H9317" t="str">
            <v/>
          </cell>
          <cell r="I9317"/>
          <cell r="J9317"/>
          <cell r="K9317"/>
          <cell r="L9317"/>
          <cell r="M9317" t="str">
            <v/>
          </cell>
          <cell r="N9317"/>
          <cell r="O9317"/>
          <cell r="P9317"/>
          <cell r="Q9317" t="str">
            <v/>
          </cell>
          <cell r="R9317"/>
          <cell r="S9317" t="str">
            <v/>
          </cell>
          <cell r="T9317"/>
          <cell r="U9317"/>
          <cell r="V9317" t="str">
            <v/>
          </cell>
        </row>
        <row r="9318">
          <cell r="A9318"/>
          <cell r="B9318" t="str">
            <v/>
          </cell>
          <cell r="C9318"/>
          <cell r="D9318" t="str">
            <v/>
          </cell>
          <cell r="E9318" t="str">
            <v/>
          </cell>
          <cell r="F9318" t="str">
            <v/>
          </cell>
          <cell r="G9318" t="str">
            <v/>
          </cell>
          <cell r="H9318" t="str">
            <v/>
          </cell>
          <cell r="I9318"/>
          <cell r="J9318"/>
          <cell r="K9318"/>
          <cell r="L9318"/>
          <cell r="M9318" t="str">
            <v/>
          </cell>
          <cell r="N9318"/>
          <cell r="O9318"/>
          <cell r="P9318"/>
          <cell r="Q9318" t="str">
            <v/>
          </cell>
          <cell r="R9318"/>
          <cell r="S9318" t="str">
            <v/>
          </cell>
          <cell r="T9318"/>
          <cell r="U9318"/>
          <cell r="V9318" t="str">
            <v/>
          </cell>
        </row>
        <row r="9319">
          <cell r="A9319"/>
          <cell r="B9319" t="str">
            <v/>
          </cell>
          <cell r="C9319"/>
          <cell r="D9319" t="str">
            <v/>
          </cell>
          <cell r="E9319" t="str">
            <v/>
          </cell>
          <cell r="F9319" t="str">
            <v/>
          </cell>
          <cell r="G9319" t="str">
            <v/>
          </cell>
          <cell r="H9319" t="str">
            <v/>
          </cell>
          <cell r="I9319"/>
          <cell r="J9319"/>
          <cell r="K9319"/>
          <cell r="L9319"/>
          <cell r="M9319" t="str">
            <v/>
          </cell>
          <cell r="N9319"/>
          <cell r="O9319"/>
          <cell r="P9319"/>
          <cell r="Q9319" t="str">
            <v/>
          </cell>
          <cell r="R9319"/>
          <cell r="S9319" t="str">
            <v/>
          </cell>
          <cell r="T9319"/>
          <cell r="U9319"/>
          <cell r="V9319" t="str">
            <v/>
          </cell>
        </row>
        <row r="9320">
          <cell r="A9320"/>
          <cell r="B9320" t="str">
            <v/>
          </cell>
          <cell r="C9320"/>
          <cell r="D9320" t="str">
            <v/>
          </cell>
          <cell r="E9320" t="str">
            <v/>
          </cell>
          <cell r="F9320" t="str">
            <v/>
          </cell>
          <cell r="G9320" t="str">
            <v/>
          </cell>
          <cell r="H9320" t="str">
            <v/>
          </cell>
          <cell r="I9320"/>
          <cell r="J9320"/>
          <cell r="K9320"/>
          <cell r="L9320"/>
          <cell r="M9320" t="str">
            <v/>
          </cell>
          <cell r="N9320"/>
          <cell r="O9320"/>
          <cell r="P9320"/>
          <cell r="Q9320" t="str">
            <v/>
          </cell>
          <cell r="R9320"/>
          <cell r="S9320" t="str">
            <v/>
          </cell>
          <cell r="T9320"/>
          <cell r="U9320"/>
          <cell r="V9320" t="str">
            <v/>
          </cell>
        </row>
        <row r="9321">
          <cell r="A9321"/>
          <cell r="B9321" t="str">
            <v/>
          </cell>
          <cell r="C9321"/>
          <cell r="D9321" t="str">
            <v/>
          </cell>
          <cell r="E9321" t="str">
            <v/>
          </cell>
          <cell r="F9321" t="str">
            <v/>
          </cell>
          <cell r="G9321" t="str">
            <v/>
          </cell>
          <cell r="H9321" t="str">
            <v/>
          </cell>
          <cell r="I9321"/>
          <cell r="J9321"/>
          <cell r="K9321"/>
          <cell r="L9321"/>
          <cell r="M9321" t="str">
            <v/>
          </cell>
          <cell r="N9321"/>
          <cell r="O9321"/>
          <cell r="P9321"/>
          <cell r="Q9321" t="str">
            <v/>
          </cell>
          <cell r="R9321"/>
          <cell r="S9321" t="str">
            <v/>
          </cell>
          <cell r="T9321"/>
          <cell r="U9321"/>
          <cell r="V9321" t="str">
            <v/>
          </cell>
        </row>
        <row r="9322">
          <cell r="A9322"/>
          <cell r="B9322" t="str">
            <v/>
          </cell>
          <cell r="C9322"/>
          <cell r="D9322" t="str">
            <v/>
          </cell>
          <cell r="E9322" t="str">
            <v/>
          </cell>
          <cell r="F9322" t="str">
            <v/>
          </cell>
          <cell r="G9322" t="str">
            <v/>
          </cell>
          <cell r="H9322" t="str">
            <v/>
          </cell>
          <cell r="I9322"/>
          <cell r="J9322"/>
          <cell r="K9322"/>
          <cell r="L9322"/>
          <cell r="M9322" t="str">
            <v/>
          </cell>
          <cell r="N9322"/>
          <cell r="O9322"/>
          <cell r="P9322"/>
          <cell r="Q9322" t="str">
            <v/>
          </cell>
          <cell r="R9322"/>
          <cell r="S9322" t="str">
            <v/>
          </cell>
          <cell r="T9322"/>
          <cell r="U9322"/>
          <cell r="V9322" t="str">
            <v/>
          </cell>
        </row>
        <row r="9323">
          <cell r="A9323"/>
          <cell r="B9323" t="str">
            <v/>
          </cell>
          <cell r="C9323"/>
          <cell r="D9323" t="str">
            <v/>
          </cell>
          <cell r="E9323" t="str">
            <v/>
          </cell>
          <cell r="F9323" t="str">
            <v/>
          </cell>
          <cell r="G9323" t="str">
            <v/>
          </cell>
          <cell r="H9323" t="str">
            <v/>
          </cell>
          <cell r="I9323"/>
          <cell r="J9323"/>
          <cell r="K9323"/>
          <cell r="L9323"/>
          <cell r="M9323" t="str">
            <v/>
          </cell>
          <cell r="N9323"/>
          <cell r="O9323"/>
          <cell r="P9323"/>
          <cell r="Q9323" t="str">
            <v/>
          </cell>
          <cell r="R9323"/>
          <cell r="S9323" t="str">
            <v/>
          </cell>
          <cell r="T9323"/>
          <cell r="U9323"/>
          <cell r="V9323" t="str">
            <v/>
          </cell>
        </row>
        <row r="9324">
          <cell r="A9324"/>
          <cell r="B9324" t="str">
            <v/>
          </cell>
          <cell r="C9324"/>
          <cell r="D9324" t="str">
            <v/>
          </cell>
          <cell r="E9324" t="str">
            <v/>
          </cell>
          <cell r="F9324" t="str">
            <v/>
          </cell>
          <cell r="G9324" t="str">
            <v/>
          </cell>
          <cell r="H9324" t="str">
            <v/>
          </cell>
          <cell r="I9324"/>
          <cell r="J9324"/>
          <cell r="K9324"/>
          <cell r="L9324"/>
          <cell r="M9324" t="str">
            <v/>
          </cell>
          <cell r="N9324"/>
          <cell r="O9324"/>
          <cell r="P9324"/>
          <cell r="Q9324" t="str">
            <v/>
          </cell>
          <cell r="R9324"/>
          <cell r="S9324" t="str">
            <v/>
          </cell>
          <cell r="T9324"/>
          <cell r="U9324"/>
          <cell r="V9324" t="str">
            <v/>
          </cell>
        </row>
        <row r="9325">
          <cell r="A9325"/>
          <cell r="B9325" t="str">
            <v/>
          </cell>
          <cell r="C9325"/>
          <cell r="D9325" t="str">
            <v/>
          </cell>
          <cell r="E9325" t="str">
            <v/>
          </cell>
          <cell r="F9325" t="str">
            <v/>
          </cell>
          <cell r="G9325" t="str">
            <v/>
          </cell>
          <cell r="H9325" t="str">
            <v/>
          </cell>
          <cell r="I9325"/>
          <cell r="J9325"/>
          <cell r="K9325"/>
          <cell r="L9325"/>
          <cell r="M9325" t="str">
            <v/>
          </cell>
          <cell r="N9325"/>
          <cell r="O9325"/>
          <cell r="P9325"/>
          <cell r="Q9325" t="str">
            <v/>
          </cell>
          <cell r="R9325"/>
          <cell r="S9325" t="str">
            <v/>
          </cell>
          <cell r="T9325"/>
          <cell r="U9325"/>
          <cell r="V9325" t="str">
            <v/>
          </cell>
        </row>
        <row r="9326">
          <cell r="A9326"/>
          <cell r="B9326" t="str">
            <v/>
          </cell>
          <cell r="C9326"/>
          <cell r="D9326" t="str">
            <v/>
          </cell>
          <cell r="E9326" t="str">
            <v/>
          </cell>
          <cell r="F9326" t="str">
            <v/>
          </cell>
          <cell r="G9326" t="str">
            <v/>
          </cell>
          <cell r="H9326" t="str">
            <v/>
          </cell>
          <cell r="I9326"/>
          <cell r="J9326"/>
          <cell r="K9326"/>
          <cell r="L9326"/>
          <cell r="M9326" t="str">
            <v/>
          </cell>
          <cell r="N9326"/>
          <cell r="O9326"/>
          <cell r="P9326"/>
          <cell r="Q9326" t="str">
            <v/>
          </cell>
          <cell r="R9326"/>
          <cell r="S9326" t="str">
            <v/>
          </cell>
          <cell r="T9326"/>
          <cell r="U9326"/>
          <cell r="V9326" t="str">
            <v/>
          </cell>
        </row>
        <row r="9327">
          <cell r="A9327"/>
          <cell r="B9327" t="str">
            <v/>
          </cell>
          <cell r="C9327"/>
          <cell r="D9327" t="str">
            <v/>
          </cell>
          <cell r="E9327" t="str">
            <v/>
          </cell>
          <cell r="F9327" t="str">
            <v/>
          </cell>
          <cell r="G9327" t="str">
            <v/>
          </cell>
          <cell r="H9327" t="str">
            <v/>
          </cell>
          <cell r="I9327"/>
          <cell r="J9327"/>
          <cell r="K9327"/>
          <cell r="L9327"/>
          <cell r="M9327" t="str">
            <v/>
          </cell>
          <cell r="N9327"/>
          <cell r="O9327"/>
          <cell r="P9327"/>
          <cell r="Q9327" t="str">
            <v/>
          </cell>
          <cell r="R9327"/>
          <cell r="S9327" t="str">
            <v/>
          </cell>
          <cell r="T9327"/>
          <cell r="U9327"/>
          <cell r="V9327" t="str">
            <v/>
          </cell>
        </row>
        <row r="9328">
          <cell r="A9328"/>
          <cell r="B9328" t="str">
            <v/>
          </cell>
          <cell r="C9328"/>
          <cell r="D9328" t="str">
            <v/>
          </cell>
          <cell r="E9328" t="str">
            <v/>
          </cell>
          <cell r="F9328" t="str">
            <v/>
          </cell>
          <cell r="G9328" t="str">
            <v/>
          </cell>
          <cell r="H9328" t="str">
            <v/>
          </cell>
          <cell r="I9328"/>
          <cell r="J9328"/>
          <cell r="K9328"/>
          <cell r="L9328"/>
          <cell r="M9328" t="str">
            <v/>
          </cell>
          <cell r="N9328"/>
          <cell r="O9328"/>
          <cell r="P9328"/>
          <cell r="Q9328" t="str">
            <v/>
          </cell>
          <cell r="R9328"/>
          <cell r="S9328" t="str">
            <v/>
          </cell>
          <cell r="T9328"/>
          <cell r="U9328"/>
          <cell r="V9328" t="str">
            <v/>
          </cell>
        </row>
        <row r="9329">
          <cell r="A9329"/>
          <cell r="B9329" t="str">
            <v/>
          </cell>
          <cell r="C9329"/>
          <cell r="D9329" t="str">
            <v/>
          </cell>
          <cell r="E9329" t="str">
            <v/>
          </cell>
          <cell r="F9329" t="str">
            <v/>
          </cell>
          <cell r="G9329" t="str">
            <v/>
          </cell>
          <cell r="H9329" t="str">
            <v/>
          </cell>
          <cell r="I9329"/>
          <cell r="J9329"/>
          <cell r="K9329"/>
          <cell r="L9329"/>
          <cell r="M9329" t="str">
            <v/>
          </cell>
          <cell r="N9329"/>
          <cell r="O9329"/>
          <cell r="P9329"/>
          <cell r="Q9329" t="str">
            <v/>
          </cell>
          <cell r="R9329"/>
          <cell r="S9329" t="str">
            <v/>
          </cell>
          <cell r="T9329"/>
          <cell r="U9329"/>
          <cell r="V9329" t="str">
            <v/>
          </cell>
        </row>
        <row r="9330">
          <cell r="A9330"/>
          <cell r="B9330" t="str">
            <v/>
          </cell>
          <cell r="C9330"/>
          <cell r="D9330" t="str">
            <v/>
          </cell>
          <cell r="E9330" t="str">
            <v/>
          </cell>
          <cell r="F9330" t="str">
            <v/>
          </cell>
          <cell r="G9330" t="str">
            <v/>
          </cell>
          <cell r="H9330" t="str">
            <v/>
          </cell>
          <cell r="I9330"/>
          <cell r="J9330"/>
          <cell r="K9330"/>
          <cell r="L9330"/>
          <cell r="M9330" t="str">
            <v/>
          </cell>
          <cell r="N9330"/>
          <cell r="O9330"/>
          <cell r="P9330"/>
          <cell r="Q9330" t="str">
            <v/>
          </cell>
          <cell r="R9330"/>
          <cell r="S9330" t="str">
            <v/>
          </cell>
          <cell r="T9330"/>
          <cell r="U9330"/>
          <cell r="V9330" t="str">
            <v/>
          </cell>
        </row>
        <row r="9331">
          <cell r="A9331"/>
          <cell r="B9331" t="str">
            <v/>
          </cell>
          <cell r="C9331"/>
          <cell r="D9331" t="str">
            <v/>
          </cell>
          <cell r="E9331" t="str">
            <v/>
          </cell>
          <cell r="F9331" t="str">
            <v/>
          </cell>
          <cell r="G9331" t="str">
            <v/>
          </cell>
          <cell r="H9331" t="str">
            <v/>
          </cell>
          <cell r="I9331"/>
          <cell r="J9331"/>
          <cell r="K9331"/>
          <cell r="L9331"/>
          <cell r="M9331" t="str">
            <v/>
          </cell>
          <cell r="N9331"/>
          <cell r="O9331"/>
          <cell r="P9331"/>
          <cell r="Q9331" t="str">
            <v/>
          </cell>
          <cell r="R9331"/>
          <cell r="S9331" t="str">
            <v/>
          </cell>
          <cell r="T9331"/>
          <cell r="U9331"/>
          <cell r="V9331" t="str">
            <v/>
          </cell>
        </row>
        <row r="9332">
          <cell r="A9332"/>
          <cell r="B9332" t="str">
            <v/>
          </cell>
          <cell r="C9332"/>
          <cell r="D9332" t="str">
            <v/>
          </cell>
          <cell r="E9332" t="str">
            <v/>
          </cell>
          <cell r="F9332" t="str">
            <v/>
          </cell>
          <cell r="G9332" t="str">
            <v/>
          </cell>
          <cell r="H9332" t="str">
            <v/>
          </cell>
          <cell r="I9332"/>
          <cell r="J9332"/>
          <cell r="K9332"/>
          <cell r="L9332"/>
          <cell r="M9332" t="str">
            <v/>
          </cell>
          <cell r="N9332"/>
          <cell r="O9332"/>
          <cell r="P9332"/>
          <cell r="Q9332" t="str">
            <v/>
          </cell>
          <cell r="R9332"/>
          <cell r="S9332" t="str">
            <v/>
          </cell>
          <cell r="T9332"/>
          <cell r="U9332"/>
          <cell r="V9332" t="str">
            <v/>
          </cell>
        </row>
        <row r="9333">
          <cell r="A9333"/>
          <cell r="B9333" t="str">
            <v/>
          </cell>
          <cell r="C9333"/>
          <cell r="D9333" t="str">
            <v/>
          </cell>
          <cell r="E9333" t="str">
            <v/>
          </cell>
          <cell r="F9333" t="str">
            <v/>
          </cell>
          <cell r="G9333" t="str">
            <v/>
          </cell>
          <cell r="H9333" t="str">
            <v/>
          </cell>
          <cell r="I9333"/>
          <cell r="J9333"/>
          <cell r="K9333"/>
          <cell r="L9333"/>
          <cell r="M9333" t="str">
            <v/>
          </cell>
          <cell r="N9333"/>
          <cell r="O9333"/>
          <cell r="P9333"/>
          <cell r="Q9333" t="str">
            <v/>
          </cell>
          <cell r="R9333"/>
          <cell r="S9333" t="str">
            <v/>
          </cell>
          <cell r="T9333"/>
          <cell r="U9333"/>
          <cell r="V9333" t="str">
            <v/>
          </cell>
        </row>
        <row r="9334">
          <cell r="A9334"/>
          <cell r="B9334" t="str">
            <v/>
          </cell>
          <cell r="C9334"/>
          <cell r="D9334" t="str">
            <v/>
          </cell>
          <cell r="E9334" t="str">
            <v/>
          </cell>
          <cell r="F9334" t="str">
            <v/>
          </cell>
          <cell r="G9334" t="str">
            <v/>
          </cell>
          <cell r="H9334" t="str">
            <v/>
          </cell>
          <cell r="I9334"/>
          <cell r="J9334"/>
          <cell r="K9334"/>
          <cell r="L9334"/>
          <cell r="M9334" t="str">
            <v/>
          </cell>
          <cell r="N9334"/>
          <cell r="O9334"/>
          <cell r="P9334"/>
          <cell r="Q9334" t="str">
            <v/>
          </cell>
          <cell r="R9334"/>
          <cell r="S9334" t="str">
            <v/>
          </cell>
          <cell r="T9334"/>
          <cell r="U9334"/>
          <cell r="V9334" t="str">
            <v/>
          </cell>
        </row>
        <row r="9335">
          <cell r="A9335"/>
          <cell r="B9335" t="str">
            <v/>
          </cell>
          <cell r="C9335"/>
          <cell r="D9335" t="str">
            <v/>
          </cell>
          <cell r="E9335" t="str">
            <v/>
          </cell>
          <cell r="F9335" t="str">
            <v/>
          </cell>
          <cell r="G9335" t="str">
            <v/>
          </cell>
          <cell r="H9335" t="str">
            <v/>
          </cell>
          <cell r="I9335"/>
          <cell r="J9335"/>
          <cell r="K9335"/>
          <cell r="L9335"/>
          <cell r="M9335" t="str">
            <v/>
          </cell>
          <cell r="N9335"/>
          <cell r="O9335"/>
          <cell r="P9335"/>
          <cell r="Q9335" t="str">
            <v/>
          </cell>
          <cell r="R9335"/>
          <cell r="S9335" t="str">
            <v/>
          </cell>
          <cell r="T9335"/>
          <cell r="U9335"/>
          <cell r="V9335" t="str">
            <v/>
          </cell>
        </row>
        <row r="9336">
          <cell r="A9336"/>
          <cell r="B9336" t="str">
            <v/>
          </cell>
          <cell r="C9336"/>
          <cell r="D9336" t="str">
            <v/>
          </cell>
          <cell r="E9336" t="str">
            <v/>
          </cell>
          <cell r="F9336" t="str">
            <v/>
          </cell>
          <cell r="G9336" t="str">
            <v/>
          </cell>
          <cell r="H9336" t="str">
            <v/>
          </cell>
          <cell r="I9336"/>
          <cell r="J9336"/>
          <cell r="K9336"/>
          <cell r="L9336"/>
          <cell r="M9336" t="str">
            <v/>
          </cell>
          <cell r="N9336"/>
          <cell r="O9336"/>
          <cell r="P9336"/>
          <cell r="Q9336" t="str">
            <v/>
          </cell>
          <cell r="R9336"/>
          <cell r="S9336" t="str">
            <v/>
          </cell>
          <cell r="T9336"/>
          <cell r="U9336"/>
          <cell r="V9336" t="str">
            <v/>
          </cell>
        </row>
        <row r="9337">
          <cell r="A9337"/>
          <cell r="B9337" t="str">
            <v/>
          </cell>
          <cell r="C9337"/>
          <cell r="D9337" t="str">
            <v/>
          </cell>
          <cell r="E9337" t="str">
            <v/>
          </cell>
          <cell r="F9337" t="str">
            <v/>
          </cell>
          <cell r="G9337" t="str">
            <v/>
          </cell>
          <cell r="H9337" t="str">
            <v/>
          </cell>
          <cell r="I9337"/>
          <cell r="J9337"/>
          <cell r="K9337"/>
          <cell r="L9337"/>
          <cell r="M9337" t="str">
            <v/>
          </cell>
          <cell r="N9337"/>
          <cell r="O9337"/>
          <cell r="P9337"/>
          <cell r="Q9337" t="str">
            <v/>
          </cell>
          <cell r="R9337"/>
          <cell r="S9337" t="str">
            <v/>
          </cell>
          <cell r="T9337"/>
          <cell r="U9337"/>
          <cell r="V9337" t="str">
            <v/>
          </cell>
        </row>
        <row r="9338">
          <cell r="A9338"/>
          <cell r="B9338" t="str">
            <v/>
          </cell>
          <cell r="C9338"/>
          <cell r="D9338" t="str">
            <v/>
          </cell>
          <cell r="E9338" t="str">
            <v/>
          </cell>
          <cell r="F9338" t="str">
            <v/>
          </cell>
          <cell r="G9338" t="str">
            <v/>
          </cell>
          <cell r="H9338" t="str">
            <v/>
          </cell>
          <cell r="I9338"/>
          <cell r="J9338"/>
          <cell r="K9338"/>
          <cell r="L9338"/>
          <cell r="M9338" t="str">
            <v/>
          </cell>
          <cell r="N9338"/>
          <cell r="O9338"/>
          <cell r="P9338"/>
          <cell r="Q9338" t="str">
            <v/>
          </cell>
          <cell r="R9338"/>
          <cell r="S9338" t="str">
            <v/>
          </cell>
          <cell r="T9338"/>
          <cell r="U9338"/>
          <cell r="V9338" t="str">
            <v/>
          </cell>
        </row>
        <row r="9339">
          <cell r="A9339"/>
          <cell r="B9339" t="str">
            <v/>
          </cell>
          <cell r="C9339"/>
          <cell r="D9339" t="str">
            <v/>
          </cell>
          <cell r="E9339" t="str">
            <v/>
          </cell>
          <cell r="F9339" t="str">
            <v/>
          </cell>
          <cell r="G9339" t="str">
            <v/>
          </cell>
          <cell r="H9339" t="str">
            <v/>
          </cell>
          <cell r="I9339"/>
          <cell r="J9339"/>
          <cell r="K9339"/>
          <cell r="L9339"/>
          <cell r="M9339" t="str">
            <v/>
          </cell>
          <cell r="N9339"/>
          <cell r="O9339"/>
          <cell r="P9339"/>
          <cell r="Q9339" t="str">
            <v/>
          </cell>
          <cell r="R9339"/>
          <cell r="S9339" t="str">
            <v/>
          </cell>
          <cell r="T9339"/>
          <cell r="U9339"/>
          <cell r="V9339" t="str">
            <v/>
          </cell>
        </row>
        <row r="9340">
          <cell r="A9340"/>
          <cell r="B9340" t="str">
            <v/>
          </cell>
          <cell r="C9340"/>
          <cell r="D9340" t="str">
            <v/>
          </cell>
          <cell r="E9340" t="str">
            <v/>
          </cell>
          <cell r="F9340" t="str">
            <v/>
          </cell>
          <cell r="G9340" t="str">
            <v/>
          </cell>
          <cell r="H9340" t="str">
            <v/>
          </cell>
          <cell r="I9340"/>
          <cell r="J9340"/>
          <cell r="K9340"/>
          <cell r="L9340"/>
          <cell r="M9340" t="str">
            <v/>
          </cell>
          <cell r="N9340"/>
          <cell r="O9340"/>
          <cell r="P9340"/>
          <cell r="Q9340" t="str">
            <v/>
          </cell>
          <cell r="R9340"/>
          <cell r="S9340" t="str">
            <v/>
          </cell>
          <cell r="T9340"/>
          <cell r="U9340"/>
          <cell r="V9340" t="str">
            <v/>
          </cell>
        </row>
        <row r="9341">
          <cell r="A9341"/>
          <cell r="B9341" t="str">
            <v/>
          </cell>
          <cell r="C9341"/>
          <cell r="D9341" t="str">
            <v/>
          </cell>
          <cell r="E9341" t="str">
            <v/>
          </cell>
          <cell r="F9341" t="str">
            <v/>
          </cell>
          <cell r="G9341" t="str">
            <v/>
          </cell>
          <cell r="H9341" t="str">
            <v/>
          </cell>
          <cell r="I9341"/>
          <cell r="J9341"/>
          <cell r="K9341"/>
          <cell r="L9341"/>
          <cell r="M9341" t="str">
            <v/>
          </cell>
          <cell r="N9341"/>
          <cell r="O9341"/>
          <cell r="P9341"/>
          <cell r="Q9341" t="str">
            <v/>
          </cell>
          <cell r="R9341"/>
          <cell r="S9341" t="str">
            <v/>
          </cell>
          <cell r="T9341"/>
          <cell r="U9341"/>
          <cell r="V9341" t="str">
            <v/>
          </cell>
        </row>
        <row r="9342">
          <cell r="A9342"/>
          <cell r="B9342" t="str">
            <v/>
          </cell>
          <cell r="C9342"/>
          <cell r="D9342" t="str">
            <v/>
          </cell>
          <cell r="E9342" t="str">
            <v/>
          </cell>
          <cell r="F9342" t="str">
            <v/>
          </cell>
          <cell r="G9342" t="str">
            <v/>
          </cell>
          <cell r="H9342" t="str">
            <v/>
          </cell>
          <cell r="I9342"/>
          <cell r="J9342"/>
          <cell r="K9342"/>
          <cell r="L9342"/>
          <cell r="M9342" t="str">
            <v/>
          </cell>
          <cell r="N9342"/>
          <cell r="O9342"/>
          <cell r="P9342"/>
          <cell r="Q9342" t="str">
            <v/>
          </cell>
          <cell r="R9342"/>
          <cell r="S9342" t="str">
            <v/>
          </cell>
          <cell r="T9342"/>
          <cell r="U9342"/>
          <cell r="V9342" t="str">
            <v/>
          </cell>
        </row>
        <row r="9343">
          <cell r="A9343"/>
          <cell r="B9343" t="str">
            <v/>
          </cell>
          <cell r="C9343"/>
          <cell r="D9343" t="str">
            <v/>
          </cell>
          <cell r="E9343" t="str">
            <v/>
          </cell>
          <cell r="F9343" t="str">
            <v/>
          </cell>
          <cell r="G9343" t="str">
            <v/>
          </cell>
          <cell r="H9343" t="str">
            <v/>
          </cell>
          <cell r="I9343"/>
          <cell r="J9343"/>
          <cell r="K9343"/>
          <cell r="L9343"/>
          <cell r="M9343" t="str">
            <v/>
          </cell>
          <cell r="N9343"/>
          <cell r="O9343"/>
          <cell r="P9343"/>
          <cell r="Q9343" t="str">
            <v/>
          </cell>
          <cell r="R9343"/>
          <cell r="S9343" t="str">
            <v/>
          </cell>
          <cell r="T9343"/>
          <cell r="U9343"/>
          <cell r="V9343" t="str">
            <v/>
          </cell>
        </row>
        <row r="9344">
          <cell r="A9344"/>
          <cell r="B9344" t="str">
            <v/>
          </cell>
          <cell r="C9344"/>
          <cell r="D9344" t="str">
            <v/>
          </cell>
          <cell r="E9344" t="str">
            <v/>
          </cell>
          <cell r="F9344" t="str">
            <v/>
          </cell>
          <cell r="G9344" t="str">
            <v/>
          </cell>
          <cell r="H9344" t="str">
            <v/>
          </cell>
          <cell r="I9344"/>
          <cell r="J9344"/>
          <cell r="K9344"/>
          <cell r="L9344"/>
          <cell r="M9344" t="str">
            <v/>
          </cell>
          <cell r="N9344"/>
          <cell r="O9344"/>
          <cell r="P9344"/>
          <cell r="Q9344" t="str">
            <v/>
          </cell>
          <cell r="R9344"/>
          <cell r="S9344" t="str">
            <v/>
          </cell>
          <cell r="T9344"/>
          <cell r="U9344"/>
          <cell r="V9344" t="str">
            <v/>
          </cell>
        </row>
        <row r="9345">
          <cell r="A9345"/>
          <cell r="B9345" t="str">
            <v/>
          </cell>
          <cell r="C9345"/>
          <cell r="D9345" t="str">
            <v/>
          </cell>
          <cell r="E9345" t="str">
            <v/>
          </cell>
          <cell r="F9345" t="str">
            <v/>
          </cell>
          <cell r="G9345" t="str">
            <v/>
          </cell>
          <cell r="H9345" t="str">
            <v/>
          </cell>
          <cell r="I9345"/>
          <cell r="J9345"/>
          <cell r="K9345"/>
          <cell r="L9345"/>
          <cell r="M9345" t="str">
            <v/>
          </cell>
          <cell r="N9345"/>
          <cell r="O9345"/>
          <cell r="P9345"/>
          <cell r="Q9345" t="str">
            <v/>
          </cell>
          <cell r="R9345"/>
          <cell r="S9345" t="str">
            <v/>
          </cell>
          <cell r="T9345"/>
          <cell r="U9345"/>
          <cell r="V9345" t="str">
            <v/>
          </cell>
        </row>
        <row r="9346">
          <cell r="A9346"/>
          <cell r="B9346" t="str">
            <v/>
          </cell>
          <cell r="C9346"/>
          <cell r="D9346" t="str">
            <v/>
          </cell>
          <cell r="E9346" t="str">
            <v/>
          </cell>
          <cell r="F9346" t="str">
            <v/>
          </cell>
          <cell r="G9346" t="str">
            <v/>
          </cell>
          <cell r="H9346" t="str">
            <v/>
          </cell>
          <cell r="I9346"/>
          <cell r="J9346"/>
          <cell r="K9346"/>
          <cell r="L9346"/>
          <cell r="M9346" t="str">
            <v/>
          </cell>
          <cell r="N9346"/>
          <cell r="O9346"/>
          <cell r="P9346"/>
          <cell r="Q9346" t="str">
            <v/>
          </cell>
          <cell r="R9346"/>
          <cell r="S9346" t="str">
            <v/>
          </cell>
          <cell r="T9346"/>
          <cell r="U9346"/>
          <cell r="V9346" t="str">
            <v/>
          </cell>
        </row>
        <row r="9347">
          <cell r="A9347"/>
          <cell r="B9347" t="str">
            <v/>
          </cell>
          <cell r="C9347"/>
          <cell r="D9347" t="str">
            <v/>
          </cell>
          <cell r="E9347" t="str">
            <v/>
          </cell>
          <cell r="F9347" t="str">
            <v/>
          </cell>
          <cell r="G9347" t="str">
            <v/>
          </cell>
          <cell r="H9347" t="str">
            <v/>
          </cell>
          <cell r="I9347"/>
          <cell r="J9347"/>
          <cell r="K9347"/>
          <cell r="L9347"/>
          <cell r="M9347" t="str">
            <v/>
          </cell>
          <cell r="N9347"/>
          <cell r="O9347"/>
          <cell r="P9347"/>
          <cell r="Q9347" t="str">
            <v/>
          </cell>
          <cell r="R9347"/>
          <cell r="S9347" t="str">
            <v/>
          </cell>
          <cell r="T9347"/>
          <cell r="U9347"/>
          <cell r="V9347" t="str">
            <v/>
          </cell>
        </row>
        <row r="9348">
          <cell r="A9348"/>
          <cell r="B9348" t="str">
            <v/>
          </cell>
          <cell r="C9348"/>
          <cell r="D9348" t="str">
            <v/>
          </cell>
          <cell r="E9348" t="str">
            <v/>
          </cell>
          <cell r="F9348" t="str">
            <v/>
          </cell>
          <cell r="G9348" t="str">
            <v/>
          </cell>
          <cell r="H9348" t="str">
            <v/>
          </cell>
          <cell r="I9348"/>
          <cell r="J9348"/>
          <cell r="K9348"/>
          <cell r="L9348"/>
          <cell r="M9348" t="str">
            <v/>
          </cell>
          <cell r="N9348"/>
          <cell r="O9348"/>
          <cell r="P9348"/>
          <cell r="Q9348" t="str">
            <v/>
          </cell>
          <cell r="R9348"/>
          <cell r="S9348" t="str">
            <v/>
          </cell>
          <cell r="T9348"/>
          <cell r="U9348"/>
          <cell r="V9348" t="str">
            <v/>
          </cell>
        </row>
        <row r="9349">
          <cell r="A9349"/>
          <cell r="B9349" t="str">
            <v/>
          </cell>
          <cell r="C9349"/>
          <cell r="D9349" t="str">
            <v/>
          </cell>
          <cell r="E9349" t="str">
            <v/>
          </cell>
          <cell r="F9349" t="str">
            <v/>
          </cell>
          <cell r="G9349" t="str">
            <v/>
          </cell>
          <cell r="H9349" t="str">
            <v/>
          </cell>
          <cell r="I9349"/>
          <cell r="J9349"/>
          <cell r="K9349"/>
          <cell r="L9349"/>
          <cell r="M9349" t="str">
            <v/>
          </cell>
          <cell r="N9349"/>
          <cell r="O9349"/>
          <cell r="P9349"/>
          <cell r="Q9349" t="str">
            <v/>
          </cell>
          <cell r="R9349"/>
          <cell r="S9349" t="str">
            <v/>
          </cell>
          <cell r="T9349"/>
          <cell r="U9349"/>
          <cell r="V9349" t="str">
            <v/>
          </cell>
        </row>
        <row r="9350">
          <cell r="A9350"/>
          <cell r="B9350" t="str">
            <v/>
          </cell>
          <cell r="C9350"/>
          <cell r="D9350" t="str">
            <v/>
          </cell>
          <cell r="E9350" t="str">
            <v/>
          </cell>
          <cell r="F9350" t="str">
            <v/>
          </cell>
          <cell r="G9350" t="str">
            <v/>
          </cell>
          <cell r="H9350" t="str">
            <v/>
          </cell>
          <cell r="I9350"/>
          <cell r="J9350"/>
          <cell r="K9350"/>
          <cell r="L9350"/>
          <cell r="M9350" t="str">
            <v/>
          </cell>
          <cell r="N9350"/>
          <cell r="O9350"/>
          <cell r="P9350"/>
          <cell r="Q9350" t="str">
            <v/>
          </cell>
          <cell r="R9350"/>
          <cell r="S9350" t="str">
            <v/>
          </cell>
          <cell r="T9350"/>
          <cell r="U9350"/>
          <cell r="V9350" t="str">
            <v/>
          </cell>
        </row>
        <row r="9351">
          <cell r="A9351"/>
          <cell r="B9351" t="str">
            <v/>
          </cell>
          <cell r="C9351"/>
          <cell r="D9351" t="str">
            <v/>
          </cell>
          <cell r="E9351" t="str">
            <v/>
          </cell>
          <cell r="F9351" t="str">
            <v/>
          </cell>
          <cell r="G9351" t="str">
            <v/>
          </cell>
          <cell r="H9351" t="str">
            <v/>
          </cell>
          <cell r="I9351"/>
          <cell r="J9351"/>
          <cell r="K9351"/>
          <cell r="L9351"/>
          <cell r="M9351" t="str">
            <v/>
          </cell>
          <cell r="N9351"/>
          <cell r="O9351"/>
          <cell r="P9351"/>
          <cell r="Q9351" t="str">
            <v/>
          </cell>
          <cell r="R9351"/>
          <cell r="S9351" t="str">
            <v/>
          </cell>
          <cell r="T9351"/>
          <cell r="U9351"/>
          <cell r="V9351" t="str">
            <v/>
          </cell>
        </row>
        <row r="9352">
          <cell r="A9352"/>
          <cell r="B9352" t="str">
            <v/>
          </cell>
          <cell r="C9352"/>
          <cell r="D9352" t="str">
            <v/>
          </cell>
          <cell r="E9352" t="str">
            <v/>
          </cell>
          <cell r="F9352" t="str">
            <v/>
          </cell>
          <cell r="G9352" t="str">
            <v/>
          </cell>
          <cell r="H9352" t="str">
            <v/>
          </cell>
          <cell r="I9352"/>
          <cell r="J9352"/>
          <cell r="K9352"/>
          <cell r="L9352"/>
          <cell r="M9352" t="str">
            <v/>
          </cell>
          <cell r="N9352"/>
          <cell r="O9352"/>
          <cell r="P9352"/>
          <cell r="Q9352" t="str">
            <v/>
          </cell>
          <cell r="R9352"/>
          <cell r="S9352" t="str">
            <v/>
          </cell>
          <cell r="T9352"/>
          <cell r="U9352"/>
          <cell r="V9352" t="str">
            <v/>
          </cell>
        </row>
        <row r="9353">
          <cell r="A9353"/>
          <cell r="B9353" t="str">
            <v/>
          </cell>
          <cell r="C9353"/>
          <cell r="D9353" t="str">
            <v/>
          </cell>
          <cell r="E9353" t="str">
            <v/>
          </cell>
          <cell r="F9353" t="str">
            <v/>
          </cell>
          <cell r="G9353" t="str">
            <v/>
          </cell>
          <cell r="H9353" t="str">
            <v/>
          </cell>
          <cell r="I9353"/>
          <cell r="J9353"/>
          <cell r="K9353"/>
          <cell r="L9353"/>
          <cell r="M9353" t="str">
            <v/>
          </cell>
          <cell r="N9353"/>
          <cell r="O9353"/>
          <cell r="P9353"/>
          <cell r="Q9353" t="str">
            <v/>
          </cell>
          <cell r="R9353"/>
          <cell r="S9353" t="str">
            <v/>
          </cell>
          <cell r="T9353"/>
          <cell r="U9353"/>
          <cell r="V9353" t="str">
            <v/>
          </cell>
        </row>
        <row r="9354">
          <cell r="A9354"/>
          <cell r="B9354" t="str">
            <v/>
          </cell>
          <cell r="C9354"/>
          <cell r="D9354" t="str">
            <v/>
          </cell>
          <cell r="E9354" t="str">
            <v/>
          </cell>
          <cell r="F9354" t="str">
            <v/>
          </cell>
          <cell r="G9354" t="str">
            <v/>
          </cell>
          <cell r="H9354" t="str">
            <v/>
          </cell>
          <cell r="I9354"/>
          <cell r="J9354"/>
          <cell r="K9354"/>
          <cell r="L9354"/>
          <cell r="M9354" t="str">
            <v/>
          </cell>
          <cell r="N9354"/>
          <cell r="O9354"/>
          <cell r="P9354"/>
          <cell r="Q9354" t="str">
            <v/>
          </cell>
          <cell r="R9354"/>
          <cell r="S9354" t="str">
            <v/>
          </cell>
          <cell r="T9354"/>
          <cell r="U9354"/>
          <cell r="V9354" t="str">
            <v/>
          </cell>
        </row>
        <row r="9355">
          <cell r="A9355"/>
          <cell r="B9355" t="str">
            <v/>
          </cell>
          <cell r="C9355"/>
          <cell r="D9355" t="str">
            <v/>
          </cell>
          <cell r="E9355" t="str">
            <v/>
          </cell>
          <cell r="F9355" t="str">
            <v/>
          </cell>
          <cell r="G9355" t="str">
            <v/>
          </cell>
          <cell r="H9355" t="str">
            <v/>
          </cell>
          <cell r="I9355"/>
          <cell r="J9355"/>
          <cell r="K9355"/>
          <cell r="L9355"/>
          <cell r="M9355" t="str">
            <v/>
          </cell>
          <cell r="N9355"/>
          <cell r="O9355"/>
          <cell r="P9355"/>
          <cell r="Q9355" t="str">
            <v/>
          </cell>
          <cell r="R9355"/>
          <cell r="S9355" t="str">
            <v/>
          </cell>
          <cell r="T9355"/>
          <cell r="U9355"/>
          <cell r="V9355" t="str">
            <v/>
          </cell>
        </row>
        <row r="9356">
          <cell r="A9356"/>
          <cell r="B9356" t="str">
            <v/>
          </cell>
          <cell r="C9356"/>
          <cell r="D9356" t="str">
            <v/>
          </cell>
          <cell r="E9356" t="str">
            <v/>
          </cell>
          <cell r="F9356" t="str">
            <v/>
          </cell>
          <cell r="G9356" t="str">
            <v/>
          </cell>
          <cell r="H9356" t="str">
            <v/>
          </cell>
          <cell r="I9356"/>
          <cell r="J9356"/>
          <cell r="K9356"/>
          <cell r="L9356"/>
          <cell r="M9356" t="str">
            <v/>
          </cell>
          <cell r="N9356"/>
          <cell r="O9356"/>
          <cell r="P9356"/>
          <cell r="Q9356" t="str">
            <v/>
          </cell>
          <cell r="R9356"/>
          <cell r="S9356" t="str">
            <v/>
          </cell>
          <cell r="T9356"/>
          <cell r="U9356"/>
          <cell r="V9356" t="str">
            <v/>
          </cell>
        </row>
        <row r="9357">
          <cell r="A9357"/>
          <cell r="B9357" t="str">
            <v/>
          </cell>
          <cell r="C9357"/>
          <cell r="D9357" t="str">
            <v/>
          </cell>
          <cell r="E9357" t="str">
            <v/>
          </cell>
          <cell r="F9357" t="str">
            <v/>
          </cell>
          <cell r="G9357" t="str">
            <v/>
          </cell>
          <cell r="H9357" t="str">
            <v/>
          </cell>
          <cell r="I9357"/>
          <cell r="J9357"/>
          <cell r="K9357"/>
          <cell r="L9357"/>
          <cell r="M9357" t="str">
            <v/>
          </cell>
          <cell r="N9357"/>
          <cell r="O9357"/>
          <cell r="P9357"/>
          <cell r="Q9357" t="str">
            <v/>
          </cell>
          <cell r="R9357"/>
          <cell r="S9357" t="str">
            <v/>
          </cell>
          <cell r="T9357"/>
          <cell r="U9357"/>
          <cell r="V9357" t="str">
            <v/>
          </cell>
        </row>
        <row r="9358">
          <cell r="A9358"/>
          <cell r="B9358" t="str">
            <v/>
          </cell>
          <cell r="C9358"/>
          <cell r="D9358" t="str">
            <v/>
          </cell>
          <cell r="E9358" t="str">
            <v/>
          </cell>
          <cell r="F9358" t="str">
            <v/>
          </cell>
          <cell r="G9358" t="str">
            <v/>
          </cell>
          <cell r="H9358" t="str">
            <v/>
          </cell>
          <cell r="I9358"/>
          <cell r="J9358"/>
          <cell r="K9358"/>
          <cell r="L9358"/>
          <cell r="M9358" t="str">
            <v/>
          </cell>
          <cell r="N9358"/>
          <cell r="O9358"/>
          <cell r="P9358"/>
          <cell r="Q9358" t="str">
            <v/>
          </cell>
          <cell r="R9358"/>
          <cell r="S9358" t="str">
            <v/>
          </cell>
          <cell r="T9358"/>
          <cell r="U9358"/>
          <cell r="V9358" t="str">
            <v/>
          </cell>
        </row>
        <row r="9359">
          <cell r="A9359"/>
          <cell r="B9359" t="str">
            <v/>
          </cell>
          <cell r="C9359"/>
          <cell r="D9359" t="str">
            <v/>
          </cell>
          <cell r="E9359" t="str">
            <v/>
          </cell>
          <cell r="F9359" t="str">
            <v/>
          </cell>
          <cell r="G9359" t="str">
            <v/>
          </cell>
          <cell r="H9359" t="str">
            <v/>
          </cell>
          <cell r="I9359"/>
          <cell r="J9359"/>
          <cell r="K9359"/>
          <cell r="L9359"/>
          <cell r="M9359" t="str">
            <v/>
          </cell>
          <cell r="N9359"/>
          <cell r="O9359"/>
          <cell r="P9359"/>
          <cell r="Q9359" t="str">
            <v/>
          </cell>
          <cell r="R9359"/>
          <cell r="S9359" t="str">
            <v/>
          </cell>
          <cell r="T9359"/>
          <cell r="U9359"/>
          <cell r="V9359" t="str">
            <v/>
          </cell>
        </row>
        <row r="9360">
          <cell r="A9360"/>
          <cell r="B9360" t="str">
            <v/>
          </cell>
          <cell r="C9360"/>
          <cell r="D9360" t="str">
            <v/>
          </cell>
          <cell r="E9360" t="str">
            <v/>
          </cell>
          <cell r="F9360" t="str">
            <v/>
          </cell>
          <cell r="G9360" t="str">
            <v/>
          </cell>
          <cell r="H9360" t="str">
            <v/>
          </cell>
          <cell r="I9360"/>
          <cell r="J9360"/>
          <cell r="K9360"/>
          <cell r="L9360"/>
          <cell r="M9360" t="str">
            <v/>
          </cell>
          <cell r="N9360"/>
          <cell r="O9360"/>
          <cell r="P9360"/>
          <cell r="Q9360" t="str">
            <v/>
          </cell>
          <cell r="R9360"/>
          <cell r="S9360" t="str">
            <v/>
          </cell>
          <cell r="T9360"/>
          <cell r="U9360"/>
          <cell r="V9360" t="str">
            <v/>
          </cell>
        </row>
        <row r="9361">
          <cell r="A9361"/>
          <cell r="B9361" t="str">
            <v/>
          </cell>
          <cell r="C9361"/>
          <cell r="D9361" t="str">
            <v/>
          </cell>
          <cell r="E9361" t="str">
            <v/>
          </cell>
          <cell r="F9361" t="str">
            <v/>
          </cell>
          <cell r="G9361" t="str">
            <v/>
          </cell>
          <cell r="H9361" t="str">
            <v/>
          </cell>
          <cell r="I9361"/>
          <cell r="J9361"/>
          <cell r="K9361"/>
          <cell r="L9361"/>
          <cell r="M9361" t="str">
            <v/>
          </cell>
          <cell r="N9361"/>
          <cell r="O9361"/>
          <cell r="P9361"/>
          <cell r="Q9361" t="str">
            <v/>
          </cell>
          <cell r="R9361"/>
          <cell r="S9361" t="str">
            <v/>
          </cell>
          <cell r="T9361"/>
          <cell r="U9361"/>
          <cell r="V9361" t="str">
            <v/>
          </cell>
        </row>
        <row r="9362">
          <cell r="A9362"/>
          <cell r="B9362" t="str">
            <v/>
          </cell>
          <cell r="C9362"/>
          <cell r="D9362" t="str">
            <v/>
          </cell>
          <cell r="E9362" t="str">
            <v/>
          </cell>
          <cell r="F9362" t="str">
            <v/>
          </cell>
          <cell r="G9362" t="str">
            <v/>
          </cell>
          <cell r="H9362" t="str">
            <v/>
          </cell>
          <cell r="I9362"/>
          <cell r="J9362"/>
          <cell r="K9362"/>
          <cell r="L9362"/>
          <cell r="M9362" t="str">
            <v/>
          </cell>
          <cell r="N9362"/>
          <cell r="O9362"/>
          <cell r="P9362"/>
          <cell r="Q9362" t="str">
            <v/>
          </cell>
          <cell r="R9362"/>
          <cell r="S9362" t="str">
            <v/>
          </cell>
          <cell r="T9362"/>
          <cell r="U9362"/>
          <cell r="V9362" t="str">
            <v/>
          </cell>
        </row>
        <row r="9363">
          <cell r="A9363"/>
          <cell r="B9363" t="str">
            <v/>
          </cell>
          <cell r="C9363"/>
          <cell r="D9363" t="str">
            <v/>
          </cell>
          <cell r="E9363" t="str">
            <v/>
          </cell>
          <cell r="F9363" t="str">
            <v/>
          </cell>
          <cell r="G9363" t="str">
            <v/>
          </cell>
          <cell r="H9363" t="str">
            <v/>
          </cell>
          <cell r="I9363"/>
          <cell r="J9363"/>
          <cell r="K9363"/>
          <cell r="L9363"/>
          <cell r="M9363" t="str">
            <v/>
          </cell>
          <cell r="N9363"/>
          <cell r="O9363"/>
          <cell r="P9363"/>
          <cell r="Q9363" t="str">
            <v/>
          </cell>
          <cell r="R9363"/>
          <cell r="S9363" t="str">
            <v/>
          </cell>
          <cell r="T9363"/>
          <cell r="U9363"/>
          <cell r="V9363" t="str">
            <v/>
          </cell>
        </row>
        <row r="9364">
          <cell r="A9364"/>
          <cell r="B9364" t="str">
            <v/>
          </cell>
          <cell r="C9364"/>
          <cell r="D9364" t="str">
            <v/>
          </cell>
          <cell r="E9364" t="str">
            <v/>
          </cell>
          <cell r="F9364" t="str">
            <v/>
          </cell>
          <cell r="G9364" t="str">
            <v/>
          </cell>
          <cell r="H9364" t="str">
            <v/>
          </cell>
          <cell r="I9364"/>
          <cell r="J9364"/>
          <cell r="K9364"/>
          <cell r="L9364"/>
          <cell r="M9364" t="str">
            <v/>
          </cell>
          <cell r="N9364"/>
          <cell r="O9364"/>
          <cell r="P9364"/>
          <cell r="Q9364" t="str">
            <v/>
          </cell>
          <cell r="R9364"/>
          <cell r="S9364" t="str">
            <v/>
          </cell>
          <cell r="T9364"/>
          <cell r="U9364"/>
          <cell r="V9364" t="str">
            <v/>
          </cell>
        </row>
        <row r="9365">
          <cell r="A9365"/>
          <cell r="B9365" t="str">
            <v/>
          </cell>
          <cell r="C9365"/>
          <cell r="D9365" t="str">
            <v/>
          </cell>
          <cell r="E9365" t="str">
            <v/>
          </cell>
          <cell r="F9365" t="str">
            <v/>
          </cell>
          <cell r="G9365" t="str">
            <v/>
          </cell>
          <cell r="H9365" t="str">
            <v/>
          </cell>
          <cell r="I9365"/>
          <cell r="J9365"/>
          <cell r="K9365"/>
          <cell r="L9365"/>
          <cell r="M9365" t="str">
            <v/>
          </cell>
          <cell r="N9365"/>
          <cell r="O9365"/>
          <cell r="P9365"/>
          <cell r="Q9365" t="str">
            <v/>
          </cell>
          <cell r="R9365"/>
          <cell r="S9365" t="str">
            <v/>
          </cell>
          <cell r="T9365"/>
          <cell r="U9365"/>
          <cell r="V9365" t="str">
            <v/>
          </cell>
        </row>
        <row r="9366">
          <cell r="A9366"/>
          <cell r="B9366" t="str">
            <v/>
          </cell>
          <cell r="C9366"/>
          <cell r="D9366" t="str">
            <v/>
          </cell>
          <cell r="E9366" t="str">
            <v/>
          </cell>
          <cell r="F9366" t="str">
            <v/>
          </cell>
          <cell r="G9366" t="str">
            <v/>
          </cell>
          <cell r="H9366" t="str">
            <v/>
          </cell>
          <cell r="I9366"/>
          <cell r="J9366"/>
          <cell r="K9366"/>
          <cell r="L9366"/>
          <cell r="M9366" t="str">
            <v/>
          </cell>
          <cell r="N9366"/>
          <cell r="O9366"/>
          <cell r="P9366"/>
          <cell r="Q9366" t="str">
            <v/>
          </cell>
          <cell r="R9366"/>
          <cell r="S9366" t="str">
            <v/>
          </cell>
          <cell r="T9366"/>
          <cell r="U9366"/>
          <cell r="V9366" t="str">
            <v/>
          </cell>
        </row>
        <row r="9367">
          <cell r="A9367"/>
          <cell r="B9367" t="str">
            <v/>
          </cell>
          <cell r="C9367"/>
          <cell r="D9367" t="str">
            <v/>
          </cell>
          <cell r="E9367" t="str">
            <v/>
          </cell>
          <cell r="F9367" t="str">
            <v/>
          </cell>
          <cell r="G9367" t="str">
            <v/>
          </cell>
          <cell r="H9367" t="str">
            <v/>
          </cell>
          <cell r="I9367"/>
          <cell r="J9367"/>
          <cell r="K9367"/>
          <cell r="L9367"/>
          <cell r="M9367" t="str">
            <v/>
          </cell>
          <cell r="N9367"/>
          <cell r="O9367"/>
          <cell r="P9367"/>
          <cell r="Q9367" t="str">
            <v/>
          </cell>
          <cell r="R9367"/>
          <cell r="S9367" t="str">
            <v/>
          </cell>
          <cell r="T9367"/>
          <cell r="U9367"/>
          <cell r="V9367" t="str">
            <v/>
          </cell>
        </row>
        <row r="9368">
          <cell r="A9368"/>
          <cell r="B9368" t="str">
            <v/>
          </cell>
          <cell r="C9368"/>
          <cell r="D9368" t="str">
            <v/>
          </cell>
          <cell r="E9368" t="str">
            <v/>
          </cell>
          <cell r="F9368" t="str">
            <v/>
          </cell>
          <cell r="G9368" t="str">
            <v/>
          </cell>
          <cell r="H9368" t="str">
            <v/>
          </cell>
          <cell r="I9368"/>
          <cell r="J9368"/>
          <cell r="K9368"/>
          <cell r="L9368"/>
          <cell r="M9368" t="str">
            <v/>
          </cell>
          <cell r="N9368"/>
          <cell r="O9368"/>
          <cell r="P9368"/>
          <cell r="Q9368" t="str">
            <v/>
          </cell>
          <cell r="R9368"/>
          <cell r="S9368" t="str">
            <v/>
          </cell>
          <cell r="T9368"/>
          <cell r="U9368"/>
          <cell r="V9368" t="str">
            <v/>
          </cell>
        </row>
        <row r="9369">
          <cell r="A9369"/>
          <cell r="B9369" t="str">
            <v/>
          </cell>
          <cell r="C9369"/>
          <cell r="D9369" t="str">
            <v/>
          </cell>
          <cell r="E9369" t="str">
            <v/>
          </cell>
          <cell r="F9369" t="str">
            <v/>
          </cell>
          <cell r="G9369" t="str">
            <v/>
          </cell>
          <cell r="H9369" t="str">
            <v/>
          </cell>
          <cell r="I9369"/>
          <cell r="J9369"/>
          <cell r="K9369"/>
          <cell r="L9369"/>
          <cell r="M9369" t="str">
            <v/>
          </cell>
          <cell r="N9369"/>
          <cell r="O9369"/>
          <cell r="P9369"/>
          <cell r="Q9369" t="str">
            <v/>
          </cell>
          <cell r="R9369"/>
          <cell r="S9369" t="str">
            <v/>
          </cell>
          <cell r="T9369"/>
          <cell r="U9369"/>
          <cell r="V9369" t="str">
            <v/>
          </cell>
        </row>
        <row r="9370">
          <cell r="A9370"/>
          <cell r="B9370" t="str">
            <v/>
          </cell>
          <cell r="C9370"/>
          <cell r="D9370" t="str">
            <v/>
          </cell>
          <cell r="E9370" t="str">
            <v/>
          </cell>
          <cell r="F9370" t="str">
            <v/>
          </cell>
          <cell r="G9370" t="str">
            <v/>
          </cell>
          <cell r="H9370" t="str">
            <v/>
          </cell>
          <cell r="I9370"/>
          <cell r="J9370"/>
          <cell r="K9370"/>
          <cell r="L9370"/>
          <cell r="M9370" t="str">
            <v/>
          </cell>
          <cell r="N9370"/>
          <cell r="O9370"/>
          <cell r="P9370"/>
          <cell r="Q9370" t="str">
            <v/>
          </cell>
          <cell r="R9370"/>
          <cell r="S9370" t="str">
            <v/>
          </cell>
          <cell r="T9370"/>
          <cell r="U9370"/>
          <cell r="V9370" t="str">
            <v/>
          </cell>
        </row>
        <row r="9371">
          <cell r="A9371"/>
          <cell r="B9371" t="str">
            <v/>
          </cell>
          <cell r="C9371"/>
          <cell r="D9371" t="str">
            <v/>
          </cell>
          <cell r="E9371" t="str">
            <v/>
          </cell>
          <cell r="F9371" t="str">
            <v/>
          </cell>
          <cell r="G9371" t="str">
            <v/>
          </cell>
          <cell r="H9371" t="str">
            <v/>
          </cell>
          <cell r="I9371"/>
          <cell r="J9371"/>
          <cell r="K9371"/>
          <cell r="L9371"/>
          <cell r="M9371" t="str">
            <v/>
          </cell>
          <cell r="N9371"/>
          <cell r="O9371"/>
          <cell r="P9371"/>
          <cell r="Q9371" t="str">
            <v/>
          </cell>
          <cell r="R9371"/>
          <cell r="S9371" t="str">
            <v/>
          </cell>
          <cell r="T9371"/>
          <cell r="U9371"/>
          <cell r="V9371" t="str">
            <v/>
          </cell>
        </row>
        <row r="9372">
          <cell r="A9372"/>
          <cell r="B9372" t="str">
            <v/>
          </cell>
          <cell r="C9372"/>
          <cell r="D9372" t="str">
            <v/>
          </cell>
          <cell r="E9372" t="str">
            <v/>
          </cell>
          <cell r="F9372" t="str">
            <v/>
          </cell>
          <cell r="G9372" t="str">
            <v/>
          </cell>
          <cell r="H9372" t="str">
            <v/>
          </cell>
          <cell r="I9372"/>
          <cell r="J9372"/>
          <cell r="K9372"/>
          <cell r="L9372"/>
          <cell r="M9372" t="str">
            <v/>
          </cell>
          <cell r="N9372"/>
          <cell r="O9372"/>
          <cell r="P9372"/>
          <cell r="Q9372" t="str">
            <v/>
          </cell>
          <cell r="R9372"/>
          <cell r="S9372" t="str">
            <v/>
          </cell>
          <cell r="T9372"/>
          <cell r="U9372"/>
          <cell r="V9372" t="str">
            <v/>
          </cell>
        </row>
        <row r="9373">
          <cell r="A9373"/>
          <cell r="B9373" t="str">
            <v/>
          </cell>
          <cell r="C9373"/>
          <cell r="D9373" t="str">
            <v/>
          </cell>
          <cell r="E9373" t="str">
            <v/>
          </cell>
          <cell r="F9373" t="str">
            <v/>
          </cell>
          <cell r="G9373" t="str">
            <v/>
          </cell>
          <cell r="H9373" t="str">
            <v/>
          </cell>
          <cell r="I9373"/>
          <cell r="J9373"/>
          <cell r="K9373"/>
          <cell r="L9373"/>
          <cell r="M9373" t="str">
            <v/>
          </cell>
          <cell r="N9373"/>
          <cell r="O9373"/>
          <cell r="P9373"/>
          <cell r="Q9373" t="str">
            <v/>
          </cell>
          <cell r="R9373"/>
          <cell r="S9373" t="str">
            <v/>
          </cell>
          <cell r="T9373"/>
          <cell r="U9373"/>
          <cell r="V9373" t="str">
            <v/>
          </cell>
        </row>
        <row r="9374">
          <cell r="A9374"/>
          <cell r="B9374" t="str">
            <v/>
          </cell>
          <cell r="C9374"/>
          <cell r="D9374" t="str">
            <v/>
          </cell>
          <cell r="E9374" t="str">
            <v/>
          </cell>
          <cell r="F9374" t="str">
            <v/>
          </cell>
          <cell r="G9374" t="str">
            <v/>
          </cell>
          <cell r="H9374" t="str">
            <v/>
          </cell>
          <cell r="I9374"/>
          <cell r="J9374"/>
          <cell r="K9374"/>
          <cell r="L9374"/>
          <cell r="M9374" t="str">
            <v/>
          </cell>
          <cell r="N9374"/>
          <cell r="O9374"/>
          <cell r="P9374"/>
          <cell r="Q9374" t="str">
            <v/>
          </cell>
          <cell r="R9374"/>
          <cell r="S9374" t="str">
            <v/>
          </cell>
          <cell r="T9374"/>
          <cell r="U9374"/>
          <cell r="V9374" t="str">
            <v/>
          </cell>
        </row>
        <row r="9375">
          <cell r="A9375"/>
          <cell r="B9375" t="str">
            <v/>
          </cell>
          <cell r="C9375"/>
          <cell r="D9375" t="str">
            <v/>
          </cell>
          <cell r="E9375" t="str">
            <v/>
          </cell>
          <cell r="F9375" t="str">
            <v/>
          </cell>
          <cell r="G9375" t="str">
            <v/>
          </cell>
          <cell r="H9375" t="str">
            <v/>
          </cell>
          <cell r="I9375"/>
          <cell r="J9375"/>
          <cell r="K9375"/>
          <cell r="L9375"/>
          <cell r="M9375" t="str">
            <v/>
          </cell>
          <cell r="N9375"/>
          <cell r="O9375"/>
          <cell r="P9375"/>
          <cell r="Q9375" t="str">
            <v/>
          </cell>
          <cell r="R9375"/>
          <cell r="S9375" t="str">
            <v/>
          </cell>
          <cell r="T9375"/>
          <cell r="U9375"/>
          <cell r="V9375" t="str">
            <v/>
          </cell>
        </row>
        <row r="9376">
          <cell r="A9376"/>
          <cell r="B9376" t="str">
            <v/>
          </cell>
          <cell r="C9376"/>
          <cell r="D9376" t="str">
            <v/>
          </cell>
          <cell r="E9376" t="str">
            <v/>
          </cell>
          <cell r="F9376" t="str">
            <v/>
          </cell>
          <cell r="G9376" t="str">
            <v/>
          </cell>
          <cell r="H9376" t="str">
            <v/>
          </cell>
          <cell r="I9376"/>
          <cell r="J9376"/>
          <cell r="K9376"/>
          <cell r="L9376"/>
          <cell r="M9376" t="str">
            <v/>
          </cell>
          <cell r="N9376"/>
          <cell r="O9376"/>
          <cell r="P9376"/>
          <cell r="Q9376" t="str">
            <v/>
          </cell>
          <cell r="R9376"/>
          <cell r="S9376" t="str">
            <v/>
          </cell>
          <cell r="T9376"/>
          <cell r="U9376"/>
          <cell r="V9376" t="str">
            <v/>
          </cell>
        </row>
        <row r="9377">
          <cell r="A9377"/>
          <cell r="B9377" t="str">
            <v/>
          </cell>
          <cell r="C9377"/>
          <cell r="D9377" t="str">
            <v/>
          </cell>
          <cell r="E9377" t="str">
            <v/>
          </cell>
          <cell r="F9377" t="str">
            <v/>
          </cell>
          <cell r="G9377" t="str">
            <v/>
          </cell>
          <cell r="H9377" t="str">
            <v/>
          </cell>
          <cell r="I9377"/>
          <cell r="J9377"/>
          <cell r="K9377"/>
          <cell r="L9377"/>
          <cell r="M9377" t="str">
            <v/>
          </cell>
          <cell r="N9377"/>
          <cell r="O9377"/>
          <cell r="P9377"/>
          <cell r="Q9377" t="str">
            <v/>
          </cell>
          <cell r="R9377"/>
          <cell r="S9377" t="str">
            <v/>
          </cell>
          <cell r="T9377"/>
          <cell r="U9377"/>
          <cell r="V9377" t="str">
            <v/>
          </cell>
        </row>
        <row r="9378">
          <cell r="A9378"/>
          <cell r="B9378" t="str">
            <v/>
          </cell>
          <cell r="C9378"/>
          <cell r="D9378" t="str">
            <v/>
          </cell>
          <cell r="E9378" t="str">
            <v/>
          </cell>
          <cell r="F9378" t="str">
            <v/>
          </cell>
          <cell r="G9378" t="str">
            <v/>
          </cell>
          <cell r="H9378" t="str">
            <v/>
          </cell>
          <cell r="I9378"/>
          <cell r="J9378"/>
          <cell r="K9378"/>
          <cell r="L9378"/>
          <cell r="M9378" t="str">
            <v/>
          </cell>
          <cell r="N9378"/>
          <cell r="O9378"/>
          <cell r="P9378"/>
          <cell r="Q9378" t="str">
            <v/>
          </cell>
          <cell r="R9378"/>
          <cell r="S9378" t="str">
            <v/>
          </cell>
          <cell r="T9378"/>
          <cell r="U9378"/>
          <cell r="V9378" t="str">
            <v/>
          </cell>
        </row>
        <row r="9379">
          <cell r="A9379"/>
          <cell r="B9379" t="str">
            <v/>
          </cell>
          <cell r="C9379"/>
          <cell r="D9379" t="str">
            <v/>
          </cell>
          <cell r="E9379" t="str">
            <v/>
          </cell>
          <cell r="F9379" t="str">
            <v/>
          </cell>
          <cell r="G9379" t="str">
            <v/>
          </cell>
          <cell r="H9379" t="str">
            <v/>
          </cell>
          <cell r="I9379"/>
          <cell r="J9379"/>
          <cell r="K9379"/>
          <cell r="L9379"/>
          <cell r="M9379" t="str">
            <v/>
          </cell>
          <cell r="N9379"/>
          <cell r="O9379"/>
          <cell r="P9379"/>
          <cell r="Q9379" t="str">
            <v/>
          </cell>
          <cell r="R9379"/>
          <cell r="S9379" t="str">
            <v/>
          </cell>
          <cell r="T9379"/>
          <cell r="U9379"/>
          <cell r="V9379" t="str">
            <v/>
          </cell>
        </row>
        <row r="9380">
          <cell r="A9380"/>
          <cell r="B9380" t="str">
            <v/>
          </cell>
          <cell r="C9380"/>
          <cell r="D9380" t="str">
            <v/>
          </cell>
          <cell r="E9380" t="str">
            <v/>
          </cell>
          <cell r="F9380" t="str">
            <v/>
          </cell>
          <cell r="G9380" t="str">
            <v/>
          </cell>
          <cell r="H9380" t="str">
            <v/>
          </cell>
          <cell r="I9380"/>
          <cell r="J9380"/>
          <cell r="K9380"/>
          <cell r="L9380"/>
          <cell r="M9380" t="str">
            <v/>
          </cell>
          <cell r="N9380"/>
          <cell r="O9380"/>
          <cell r="P9380"/>
          <cell r="Q9380" t="str">
            <v/>
          </cell>
          <cell r="R9380"/>
          <cell r="S9380" t="str">
            <v/>
          </cell>
          <cell r="T9380"/>
          <cell r="U9380"/>
          <cell r="V9380" t="str">
            <v/>
          </cell>
        </row>
        <row r="9381">
          <cell r="A9381"/>
          <cell r="B9381" t="str">
            <v/>
          </cell>
          <cell r="C9381"/>
          <cell r="D9381" t="str">
            <v/>
          </cell>
          <cell r="E9381" t="str">
            <v/>
          </cell>
          <cell r="F9381" t="str">
            <v/>
          </cell>
          <cell r="G9381" t="str">
            <v/>
          </cell>
          <cell r="H9381" t="str">
            <v/>
          </cell>
          <cell r="I9381"/>
          <cell r="J9381"/>
          <cell r="K9381"/>
          <cell r="L9381"/>
          <cell r="M9381" t="str">
            <v/>
          </cell>
          <cell r="N9381"/>
          <cell r="O9381"/>
          <cell r="P9381"/>
          <cell r="Q9381" t="str">
            <v/>
          </cell>
          <cell r="R9381"/>
          <cell r="S9381" t="str">
            <v/>
          </cell>
          <cell r="T9381"/>
          <cell r="U9381"/>
          <cell r="V9381" t="str">
            <v/>
          </cell>
        </row>
        <row r="9382">
          <cell r="A9382"/>
          <cell r="B9382" t="str">
            <v/>
          </cell>
          <cell r="C9382"/>
          <cell r="D9382" t="str">
            <v/>
          </cell>
          <cell r="E9382" t="str">
            <v/>
          </cell>
          <cell r="F9382" t="str">
            <v/>
          </cell>
          <cell r="G9382" t="str">
            <v/>
          </cell>
          <cell r="H9382" t="str">
            <v/>
          </cell>
          <cell r="I9382"/>
          <cell r="J9382"/>
          <cell r="K9382"/>
          <cell r="L9382"/>
          <cell r="M9382" t="str">
            <v/>
          </cell>
          <cell r="N9382"/>
          <cell r="O9382"/>
          <cell r="P9382"/>
          <cell r="Q9382" t="str">
            <v/>
          </cell>
          <cell r="R9382"/>
          <cell r="S9382" t="str">
            <v/>
          </cell>
          <cell r="T9382"/>
          <cell r="U9382"/>
          <cell r="V9382" t="str">
            <v/>
          </cell>
        </row>
        <row r="9383">
          <cell r="A9383"/>
          <cell r="B9383" t="str">
            <v/>
          </cell>
          <cell r="C9383"/>
          <cell r="D9383" t="str">
            <v/>
          </cell>
          <cell r="E9383" t="str">
            <v/>
          </cell>
          <cell r="F9383" t="str">
            <v/>
          </cell>
          <cell r="G9383" t="str">
            <v/>
          </cell>
          <cell r="H9383" t="str">
            <v/>
          </cell>
          <cell r="I9383"/>
          <cell r="J9383"/>
          <cell r="K9383"/>
          <cell r="L9383"/>
          <cell r="M9383" t="str">
            <v/>
          </cell>
          <cell r="N9383"/>
          <cell r="O9383"/>
          <cell r="P9383"/>
          <cell r="Q9383" t="str">
            <v/>
          </cell>
          <cell r="R9383"/>
          <cell r="S9383" t="str">
            <v/>
          </cell>
          <cell r="T9383"/>
          <cell r="U9383"/>
          <cell r="V9383" t="str">
            <v/>
          </cell>
        </row>
        <row r="9384">
          <cell r="A9384"/>
          <cell r="B9384" t="str">
            <v/>
          </cell>
          <cell r="C9384"/>
          <cell r="D9384" t="str">
            <v/>
          </cell>
          <cell r="E9384" t="str">
            <v/>
          </cell>
          <cell r="F9384" t="str">
            <v/>
          </cell>
          <cell r="G9384" t="str">
            <v/>
          </cell>
          <cell r="H9384" t="str">
            <v/>
          </cell>
          <cell r="I9384"/>
          <cell r="J9384"/>
          <cell r="K9384"/>
          <cell r="L9384"/>
          <cell r="M9384" t="str">
            <v/>
          </cell>
          <cell r="N9384"/>
          <cell r="O9384"/>
          <cell r="P9384"/>
          <cell r="Q9384" t="str">
            <v/>
          </cell>
          <cell r="R9384"/>
          <cell r="S9384" t="str">
            <v/>
          </cell>
          <cell r="T9384"/>
          <cell r="U9384"/>
          <cell r="V9384" t="str">
            <v/>
          </cell>
        </row>
        <row r="9385">
          <cell r="A9385"/>
          <cell r="B9385" t="str">
            <v/>
          </cell>
          <cell r="C9385"/>
          <cell r="D9385" t="str">
            <v/>
          </cell>
          <cell r="E9385" t="str">
            <v/>
          </cell>
          <cell r="F9385" t="str">
            <v/>
          </cell>
          <cell r="G9385" t="str">
            <v/>
          </cell>
          <cell r="H9385" t="str">
            <v/>
          </cell>
          <cell r="I9385"/>
          <cell r="J9385"/>
          <cell r="K9385"/>
          <cell r="L9385"/>
          <cell r="M9385" t="str">
            <v/>
          </cell>
          <cell r="N9385"/>
          <cell r="O9385"/>
          <cell r="P9385"/>
          <cell r="Q9385" t="str">
            <v/>
          </cell>
          <cell r="R9385"/>
          <cell r="S9385" t="str">
            <v/>
          </cell>
          <cell r="T9385"/>
          <cell r="U9385"/>
          <cell r="V9385" t="str">
            <v/>
          </cell>
        </row>
        <row r="9386">
          <cell r="A9386"/>
          <cell r="B9386" t="str">
            <v/>
          </cell>
          <cell r="C9386"/>
          <cell r="D9386" t="str">
            <v/>
          </cell>
          <cell r="E9386" t="str">
            <v/>
          </cell>
          <cell r="F9386" t="str">
            <v/>
          </cell>
          <cell r="G9386" t="str">
            <v/>
          </cell>
          <cell r="H9386" t="str">
            <v/>
          </cell>
          <cell r="I9386"/>
          <cell r="J9386"/>
          <cell r="K9386"/>
          <cell r="L9386"/>
          <cell r="M9386" t="str">
            <v/>
          </cell>
          <cell r="N9386"/>
          <cell r="O9386"/>
          <cell r="P9386"/>
          <cell r="Q9386" t="str">
            <v/>
          </cell>
          <cell r="R9386"/>
          <cell r="S9386" t="str">
            <v/>
          </cell>
          <cell r="T9386"/>
          <cell r="U9386"/>
          <cell r="V9386" t="str">
            <v/>
          </cell>
        </row>
        <row r="9387">
          <cell r="A9387"/>
          <cell r="B9387" t="str">
            <v/>
          </cell>
          <cell r="C9387"/>
          <cell r="D9387" t="str">
            <v/>
          </cell>
          <cell r="E9387" t="str">
            <v/>
          </cell>
          <cell r="F9387" t="str">
            <v/>
          </cell>
          <cell r="G9387" t="str">
            <v/>
          </cell>
          <cell r="H9387" t="str">
            <v/>
          </cell>
          <cell r="I9387"/>
          <cell r="J9387"/>
          <cell r="K9387"/>
          <cell r="L9387"/>
          <cell r="M9387" t="str">
            <v/>
          </cell>
          <cell r="N9387"/>
          <cell r="O9387"/>
          <cell r="P9387"/>
          <cell r="Q9387" t="str">
            <v/>
          </cell>
          <cell r="R9387"/>
          <cell r="S9387" t="str">
            <v/>
          </cell>
          <cell r="T9387"/>
          <cell r="U9387"/>
          <cell r="V9387" t="str">
            <v/>
          </cell>
        </row>
        <row r="9388">
          <cell r="A9388"/>
          <cell r="B9388" t="str">
            <v/>
          </cell>
          <cell r="C9388"/>
          <cell r="D9388" t="str">
            <v/>
          </cell>
          <cell r="E9388" t="str">
            <v/>
          </cell>
          <cell r="F9388" t="str">
            <v/>
          </cell>
          <cell r="G9388" t="str">
            <v/>
          </cell>
          <cell r="H9388" t="str">
            <v/>
          </cell>
          <cell r="I9388"/>
          <cell r="J9388"/>
          <cell r="K9388"/>
          <cell r="L9388"/>
          <cell r="M9388" t="str">
            <v/>
          </cell>
          <cell r="N9388"/>
          <cell r="O9388"/>
          <cell r="P9388"/>
          <cell r="Q9388" t="str">
            <v/>
          </cell>
          <cell r="R9388"/>
          <cell r="S9388" t="str">
            <v/>
          </cell>
          <cell r="T9388"/>
          <cell r="U9388"/>
          <cell r="V9388" t="str">
            <v/>
          </cell>
        </row>
        <row r="9389">
          <cell r="A9389"/>
          <cell r="B9389" t="str">
            <v/>
          </cell>
          <cell r="C9389"/>
          <cell r="D9389" t="str">
            <v/>
          </cell>
          <cell r="E9389" t="str">
            <v/>
          </cell>
          <cell r="F9389" t="str">
            <v/>
          </cell>
          <cell r="G9389" t="str">
            <v/>
          </cell>
          <cell r="H9389" t="str">
            <v/>
          </cell>
          <cell r="I9389"/>
          <cell r="J9389"/>
          <cell r="K9389"/>
          <cell r="L9389"/>
          <cell r="M9389" t="str">
            <v/>
          </cell>
          <cell r="N9389"/>
          <cell r="O9389"/>
          <cell r="P9389"/>
          <cell r="Q9389" t="str">
            <v/>
          </cell>
          <cell r="R9389"/>
          <cell r="S9389" t="str">
            <v/>
          </cell>
          <cell r="T9389"/>
          <cell r="U9389"/>
          <cell r="V9389" t="str">
            <v/>
          </cell>
        </row>
        <row r="9390">
          <cell r="A9390"/>
          <cell r="B9390" t="str">
            <v/>
          </cell>
          <cell r="C9390"/>
          <cell r="D9390" t="str">
            <v/>
          </cell>
          <cell r="E9390" t="str">
            <v/>
          </cell>
          <cell r="F9390" t="str">
            <v/>
          </cell>
          <cell r="G9390" t="str">
            <v/>
          </cell>
          <cell r="H9390" t="str">
            <v/>
          </cell>
          <cell r="I9390"/>
          <cell r="J9390"/>
          <cell r="K9390"/>
          <cell r="L9390"/>
          <cell r="M9390" t="str">
            <v/>
          </cell>
          <cell r="N9390"/>
          <cell r="O9390"/>
          <cell r="P9390"/>
          <cell r="Q9390" t="str">
            <v/>
          </cell>
          <cell r="R9390"/>
          <cell r="S9390" t="str">
            <v/>
          </cell>
          <cell r="T9390"/>
          <cell r="U9390"/>
          <cell r="V9390" t="str">
            <v/>
          </cell>
        </row>
        <row r="9391">
          <cell r="A9391"/>
          <cell r="B9391" t="str">
            <v/>
          </cell>
          <cell r="C9391"/>
          <cell r="D9391" t="str">
            <v/>
          </cell>
          <cell r="E9391" t="str">
            <v/>
          </cell>
          <cell r="F9391" t="str">
            <v/>
          </cell>
          <cell r="G9391" t="str">
            <v/>
          </cell>
          <cell r="H9391" t="str">
            <v/>
          </cell>
          <cell r="I9391"/>
          <cell r="J9391"/>
          <cell r="K9391"/>
          <cell r="L9391"/>
          <cell r="M9391" t="str">
            <v/>
          </cell>
          <cell r="N9391"/>
          <cell r="O9391"/>
          <cell r="P9391"/>
          <cell r="Q9391" t="str">
            <v/>
          </cell>
          <cell r="R9391"/>
          <cell r="S9391" t="str">
            <v/>
          </cell>
          <cell r="T9391"/>
          <cell r="U9391"/>
          <cell r="V9391" t="str">
            <v/>
          </cell>
        </row>
        <row r="9392">
          <cell r="A9392"/>
          <cell r="B9392" t="str">
            <v/>
          </cell>
          <cell r="C9392"/>
          <cell r="D9392" t="str">
            <v/>
          </cell>
          <cell r="E9392" t="str">
            <v/>
          </cell>
          <cell r="F9392" t="str">
            <v/>
          </cell>
          <cell r="G9392" t="str">
            <v/>
          </cell>
          <cell r="H9392" t="str">
            <v/>
          </cell>
          <cell r="I9392"/>
          <cell r="J9392"/>
          <cell r="K9392"/>
          <cell r="L9392"/>
          <cell r="M9392" t="str">
            <v/>
          </cell>
          <cell r="N9392"/>
          <cell r="O9392"/>
          <cell r="P9392"/>
          <cell r="Q9392" t="str">
            <v/>
          </cell>
          <cell r="R9392"/>
          <cell r="S9392" t="str">
            <v/>
          </cell>
          <cell r="T9392"/>
          <cell r="U9392"/>
          <cell r="V9392" t="str">
            <v/>
          </cell>
        </row>
        <row r="9393">
          <cell r="A9393"/>
          <cell r="B9393" t="str">
            <v/>
          </cell>
          <cell r="C9393"/>
          <cell r="D9393" t="str">
            <v/>
          </cell>
          <cell r="E9393" t="str">
            <v/>
          </cell>
          <cell r="F9393" t="str">
            <v/>
          </cell>
          <cell r="G9393" t="str">
            <v/>
          </cell>
          <cell r="H9393" t="str">
            <v/>
          </cell>
          <cell r="I9393"/>
          <cell r="J9393"/>
          <cell r="K9393"/>
          <cell r="L9393"/>
          <cell r="M9393" t="str">
            <v/>
          </cell>
          <cell r="N9393"/>
          <cell r="O9393"/>
          <cell r="P9393"/>
          <cell r="Q9393" t="str">
            <v/>
          </cell>
          <cell r="R9393"/>
          <cell r="S9393" t="str">
            <v/>
          </cell>
          <cell r="T9393"/>
          <cell r="U9393"/>
          <cell r="V9393" t="str">
            <v/>
          </cell>
        </row>
        <row r="9394">
          <cell r="A9394"/>
          <cell r="B9394" t="str">
            <v/>
          </cell>
          <cell r="C9394"/>
          <cell r="D9394" t="str">
            <v/>
          </cell>
          <cell r="E9394" t="str">
            <v/>
          </cell>
          <cell r="F9394" t="str">
            <v/>
          </cell>
          <cell r="G9394" t="str">
            <v/>
          </cell>
          <cell r="H9394" t="str">
            <v/>
          </cell>
          <cell r="I9394"/>
          <cell r="J9394"/>
          <cell r="K9394"/>
          <cell r="L9394"/>
          <cell r="M9394" t="str">
            <v/>
          </cell>
          <cell r="N9394"/>
          <cell r="O9394"/>
          <cell r="P9394"/>
          <cell r="Q9394" t="str">
            <v/>
          </cell>
          <cell r="R9394"/>
          <cell r="S9394" t="str">
            <v/>
          </cell>
          <cell r="T9394"/>
          <cell r="U9394"/>
          <cell r="V9394" t="str">
            <v/>
          </cell>
        </row>
        <row r="9395">
          <cell r="A9395"/>
          <cell r="B9395" t="str">
            <v/>
          </cell>
          <cell r="C9395"/>
          <cell r="D9395" t="str">
            <v/>
          </cell>
          <cell r="E9395" t="str">
            <v/>
          </cell>
          <cell r="F9395" t="str">
            <v/>
          </cell>
          <cell r="G9395" t="str">
            <v/>
          </cell>
          <cell r="H9395" t="str">
            <v/>
          </cell>
          <cell r="I9395"/>
          <cell r="J9395"/>
          <cell r="K9395"/>
          <cell r="L9395"/>
          <cell r="M9395" t="str">
            <v/>
          </cell>
          <cell r="N9395"/>
          <cell r="O9395"/>
          <cell r="P9395"/>
          <cell r="Q9395" t="str">
            <v/>
          </cell>
          <cell r="R9395"/>
          <cell r="S9395" t="str">
            <v/>
          </cell>
          <cell r="T9395"/>
          <cell r="U9395"/>
          <cell r="V9395" t="str">
            <v/>
          </cell>
        </row>
        <row r="9396">
          <cell r="A9396"/>
          <cell r="B9396" t="str">
            <v/>
          </cell>
          <cell r="C9396"/>
          <cell r="D9396" t="str">
            <v/>
          </cell>
          <cell r="E9396" t="str">
            <v/>
          </cell>
          <cell r="F9396" t="str">
            <v/>
          </cell>
          <cell r="G9396" t="str">
            <v/>
          </cell>
          <cell r="H9396" t="str">
            <v/>
          </cell>
          <cell r="I9396"/>
          <cell r="J9396"/>
          <cell r="K9396"/>
          <cell r="L9396"/>
          <cell r="M9396" t="str">
            <v/>
          </cell>
          <cell r="N9396"/>
          <cell r="O9396"/>
          <cell r="P9396"/>
          <cell r="Q9396" t="str">
            <v/>
          </cell>
          <cell r="R9396"/>
          <cell r="S9396" t="str">
            <v/>
          </cell>
          <cell r="T9396"/>
          <cell r="U9396"/>
          <cell r="V9396" t="str">
            <v/>
          </cell>
        </row>
        <row r="9397">
          <cell r="A9397"/>
          <cell r="B9397" t="str">
            <v/>
          </cell>
          <cell r="C9397"/>
          <cell r="D9397" t="str">
            <v/>
          </cell>
          <cell r="E9397" t="str">
            <v/>
          </cell>
          <cell r="F9397" t="str">
            <v/>
          </cell>
          <cell r="G9397" t="str">
            <v/>
          </cell>
          <cell r="H9397" t="str">
            <v/>
          </cell>
          <cell r="I9397"/>
          <cell r="J9397"/>
          <cell r="K9397"/>
          <cell r="L9397"/>
          <cell r="M9397" t="str">
            <v/>
          </cell>
          <cell r="N9397"/>
          <cell r="O9397"/>
          <cell r="P9397"/>
          <cell r="Q9397" t="str">
            <v/>
          </cell>
          <cell r="R9397"/>
          <cell r="S9397" t="str">
            <v/>
          </cell>
          <cell r="T9397"/>
          <cell r="U9397"/>
          <cell r="V9397" t="str">
            <v/>
          </cell>
        </row>
        <row r="9398">
          <cell r="A9398"/>
          <cell r="B9398" t="str">
            <v/>
          </cell>
          <cell r="C9398"/>
          <cell r="D9398" t="str">
            <v/>
          </cell>
          <cell r="E9398" t="str">
            <v/>
          </cell>
          <cell r="F9398" t="str">
            <v/>
          </cell>
          <cell r="G9398" t="str">
            <v/>
          </cell>
          <cell r="H9398" t="str">
            <v/>
          </cell>
          <cell r="I9398"/>
          <cell r="J9398"/>
          <cell r="K9398"/>
          <cell r="L9398"/>
          <cell r="M9398" t="str">
            <v/>
          </cell>
          <cell r="N9398"/>
          <cell r="O9398"/>
          <cell r="P9398"/>
          <cell r="Q9398" t="str">
            <v/>
          </cell>
          <cell r="R9398"/>
          <cell r="S9398" t="str">
            <v/>
          </cell>
          <cell r="T9398"/>
          <cell r="U9398"/>
          <cell r="V9398" t="str">
            <v/>
          </cell>
        </row>
        <row r="9399">
          <cell r="A9399"/>
          <cell r="B9399" t="str">
            <v/>
          </cell>
          <cell r="C9399"/>
          <cell r="D9399" t="str">
            <v/>
          </cell>
          <cell r="E9399" t="str">
            <v/>
          </cell>
          <cell r="F9399" t="str">
            <v/>
          </cell>
          <cell r="G9399" t="str">
            <v/>
          </cell>
          <cell r="H9399" t="str">
            <v/>
          </cell>
          <cell r="I9399"/>
          <cell r="J9399"/>
          <cell r="K9399"/>
          <cell r="L9399"/>
          <cell r="M9399" t="str">
            <v/>
          </cell>
          <cell r="N9399"/>
          <cell r="O9399"/>
          <cell r="P9399"/>
          <cell r="Q9399" t="str">
            <v/>
          </cell>
          <cell r="R9399"/>
          <cell r="S9399" t="str">
            <v/>
          </cell>
          <cell r="T9399"/>
          <cell r="U9399"/>
          <cell r="V9399" t="str">
            <v/>
          </cell>
        </row>
        <row r="9400">
          <cell r="A9400"/>
          <cell r="B9400" t="str">
            <v/>
          </cell>
          <cell r="C9400"/>
          <cell r="D9400" t="str">
            <v/>
          </cell>
          <cell r="E9400" t="str">
            <v/>
          </cell>
          <cell r="F9400" t="str">
            <v/>
          </cell>
          <cell r="G9400" t="str">
            <v/>
          </cell>
          <cell r="H9400" t="str">
            <v/>
          </cell>
          <cell r="I9400"/>
          <cell r="J9400"/>
          <cell r="K9400"/>
          <cell r="L9400"/>
          <cell r="M9400" t="str">
            <v/>
          </cell>
          <cell r="N9400"/>
          <cell r="O9400"/>
          <cell r="P9400"/>
          <cell r="Q9400" t="str">
            <v/>
          </cell>
          <cell r="R9400"/>
          <cell r="S9400" t="str">
            <v/>
          </cell>
          <cell r="T9400"/>
          <cell r="U9400"/>
          <cell r="V9400" t="str">
            <v/>
          </cell>
        </row>
        <row r="9401">
          <cell r="A9401"/>
          <cell r="B9401" t="str">
            <v/>
          </cell>
          <cell r="C9401"/>
          <cell r="D9401" t="str">
            <v/>
          </cell>
          <cell r="E9401" t="str">
            <v/>
          </cell>
          <cell r="F9401" t="str">
            <v/>
          </cell>
          <cell r="G9401" t="str">
            <v/>
          </cell>
          <cell r="H9401" t="str">
            <v/>
          </cell>
          <cell r="I9401"/>
          <cell r="J9401"/>
          <cell r="K9401"/>
          <cell r="L9401"/>
          <cell r="M9401" t="str">
            <v/>
          </cell>
          <cell r="N9401"/>
          <cell r="O9401"/>
          <cell r="P9401"/>
          <cell r="Q9401" t="str">
            <v/>
          </cell>
          <cell r="R9401"/>
          <cell r="S9401" t="str">
            <v/>
          </cell>
          <cell r="T9401"/>
          <cell r="U9401"/>
          <cell r="V9401" t="str">
            <v/>
          </cell>
        </row>
        <row r="9402">
          <cell r="A9402"/>
          <cell r="B9402" t="str">
            <v/>
          </cell>
          <cell r="C9402"/>
          <cell r="D9402" t="str">
            <v/>
          </cell>
          <cell r="E9402" t="str">
            <v/>
          </cell>
          <cell r="F9402" t="str">
            <v/>
          </cell>
          <cell r="G9402" t="str">
            <v/>
          </cell>
          <cell r="H9402" t="str">
            <v/>
          </cell>
          <cell r="I9402"/>
          <cell r="J9402"/>
          <cell r="K9402"/>
          <cell r="L9402"/>
          <cell r="M9402" t="str">
            <v/>
          </cell>
          <cell r="N9402"/>
          <cell r="O9402"/>
          <cell r="P9402"/>
          <cell r="Q9402" t="str">
            <v/>
          </cell>
          <cell r="R9402"/>
          <cell r="S9402" t="str">
            <v/>
          </cell>
          <cell r="T9402"/>
          <cell r="U9402"/>
          <cell r="V9402" t="str">
            <v/>
          </cell>
        </row>
        <row r="9403">
          <cell r="A9403"/>
          <cell r="B9403" t="str">
            <v/>
          </cell>
          <cell r="C9403"/>
          <cell r="D9403" t="str">
            <v/>
          </cell>
          <cell r="E9403" t="str">
            <v/>
          </cell>
          <cell r="F9403" t="str">
            <v/>
          </cell>
          <cell r="G9403" t="str">
            <v/>
          </cell>
          <cell r="H9403" t="str">
            <v/>
          </cell>
          <cell r="I9403"/>
          <cell r="J9403"/>
          <cell r="K9403"/>
          <cell r="L9403"/>
          <cell r="M9403" t="str">
            <v/>
          </cell>
          <cell r="N9403"/>
          <cell r="O9403"/>
          <cell r="P9403"/>
          <cell r="Q9403" t="str">
            <v/>
          </cell>
          <cell r="R9403"/>
          <cell r="S9403" t="str">
            <v/>
          </cell>
          <cell r="T9403"/>
          <cell r="U9403"/>
          <cell r="V9403" t="str">
            <v/>
          </cell>
        </row>
        <row r="9404">
          <cell r="A9404"/>
          <cell r="B9404" t="str">
            <v/>
          </cell>
          <cell r="C9404"/>
          <cell r="D9404" t="str">
            <v/>
          </cell>
          <cell r="E9404" t="str">
            <v/>
          </cell>
          <cell r="F9404" t="str">
            <v/>
          </cell>
          <cell r="G9404" t="str">
            <v/>
          </cell>
          <cell r="H9404" t="str">
            <v/>
          </cell>
          <cell r="I9404"/>
          <cell r="J9404"/>
          <cell r="K9404"/>
          <cell r="L9404"/>
          <cell r="M9404" t="str">
            <v/>
          </cell>
          <cell r="N9404"/>
          <cell r="O9404"/>
          <cell r="P9404"/>
          <cell r="Q9404" t="str">
            <v/>
          </cell>
          <cell r="R9404"/>
          <cell r="S9404" t="str">
            <v/>
          </cell>
          <cell r="T9404"/>
          <cell r="U9404"/>
          <cell r="V9404" t="str">
            <v/>
          </cell>
        </row>
        <row r="9405">
          <cell r="A9405"/>
          <cell r="B9405" t="str">
            <v/>
          </cell>
          <cell r="C9405"/>
          <cell r="D9405" t="str">
            <v/>
          </cell>
          <cell r="E9405" t="str">
            <v/>
          </cell>
          <cell r="F9405" t="str">
            <v/>
          </cell>
          <cell r="G9405" t="str">
            <v/>
          </cell>
          <cell r="H9405" t="str">
            <v/>
          </cell>
          <cell r="I9405"/>
          <cell r="J9405"/>
          <cell r="K9405"/>
          <cell r="L9405"/>
          <cell r="M9405" t="str">
            <v/>
          </cell>
          <cell r="N9405"/>
          <cell r="O9405"/>
          <cell r="P9405"/>
          <cell r="Q9405" t="str">
            <v/>
          </cell>
          <cell r="R9405"/>
          <cell r="S9405" t="str">
            <v/>
          </cell>
          <cell r="T9405"/>
          <cell r="U9405"/>
          <cell r="V9405" t="str">
            <v/>
          </cell>
        </row>
        <row r="9406">
          <cell r="A9406"/>
          <cell r="B9406" t="str">
            <v/>
          </cell>
          <cell r="C9406"/>
          <cell r="D9406" t="str">
            <v/>
          </cell>
          <cell r="E9406" t="str">
            <v/>
          </cell>
          <cell r="F9406" t="str">
            <v/>
          </cell>
          <cell r="G9406" t="str">
            <v/>
          </cell>
          <cell r="H9406" t="str">
            <v/>
          </cell>
          <cell r="I9406"/>
          <cell r="J9406"/>
          <cell r="K9406"/>
          <cell r="L9406"/>
          <cell r="M9406" t="str">
            <v/>
          </cell>
          <cell r="N9406"/>
          <cell r="O9406"/>
          <cell r="P9406"/>
          <cell r="Q9406" t="str">
            <v/>
          </cell>
          <cell r="R9406"/>
          <cell r="S9406" t="str">
            <v/>
          </cell>
          <cell r="T9406"/>
          <cell r="U9406"/>
          <cell r="V9406" t="str">
            <v/>
          </cell>
        </row>
        <row r="9407">
          <cell r="A9407"/>
          <cell r="B9407" t="str">
            <v/>
          </cell>
          <cell r="C9407"/>
          <cell r="D9407" t="str">
            <v/>
          </cell>
          <cell r="E9407" t="str">
            <v/>
          </cell>
          <cell r="F9407" t="str">
            <v/>
          </cell>
          <cell r="G9407" t="str">
            <v/>
          </cell>
          <cell r="H9407" t="str">
            <v/>
          </cell>
          <cell r="I9407"/>
          <cell r="J9407"/>
          <cell r="K9407"/>
          <cell r="L9407"/>
          <cell r="M9407" t="str">
            <v/>
          </cell>
          <cell r="N9407"/>
          <cell r="O9407"/>
          <cell r="P9407"/>
          <cell r="Q9407" t="str">
            <v/>
          </cell>
          <cell r="R9407"/>
          <cell r="S9407" t="str">
            <v/>
          </cell>
          <cell r="T9407"/>
          <cell r="U9407"/>
          <cell r="V9407" t="str">
            <v/>
          </cell>
        </row>
        <row r="9408">
          <cell r="A9408"/>
          <cell r="B9408" t="str">
            <v/>
          </cell>
          <cell r="C9408"/>
          <cell r="D9408" t="str">
            <v/>
          </cell>
          <cell r="E9408" t="str">
            <v/>
          </cell>
          <cell r="F9408" t="str">
            <v/>
          </cell>
          <cell r="G9408" t="str">
            <v/>
          </cell>
          <cell r="H9408" t="str">
            <v/>
          </cell>
          <cell r="I9408"/>
          <cell r="J9408"/>
          <cell r="K9408"/>
          <cell r="L9408"/>
          <cell r="M9408" t="str">
            <v/>
          </cell>
          <cell r="N9408"/>
          <cell r="O9408"/>
          <cell r="P9408"/>
          <cell r="Q9408" t="str">
            <v/>
          </cell>
          <cell r="R9408"/>
          <cell r="S9408" t="str">
            <v/>
          </cell>
          <cell r="T9408"/>
          <cell r="U9408"/>
          <cell r="V9408" t="str">
            <v/>
          </cell>
        </row>
        <row r="9409">
          <cell r="A9409"/>
          <cell r="B9409" t="str">
            <v/>
          </cell>
          <cell r="C9409"/>
          <cell r="D9409" t="str">
            <v/>
          </cell>
          <cell r="E9409" t="str">
            <v/>
          </cell>
          <cell r="F9409" t="str">
            <v/>
          </cell>
          <cell r="G9409" t="str">
            <v/>
          </cell>
          <cell r="H9409" t="str">
            <v/>
          </cell>
          <cell r="I9409"/>
          <cell r="J9409"/>
          <cell r="K9409"/>
          <cell r="L9409"/>
          <cell r="M9409" t="str">
            <v/>
          </cell>
          <cell r="N9409"/>
          <cell r="O9409"/>
          <cell r="P9409"/>
          <cell r="Q9409" t="str">
            <v/>
          </cell>
          <cell r="R9409"/>
          <cell r="S9409" t="str">
            <v/>
          </cell>
          <cell r="T9409"/>
          <cell r="U9409"/>
          <cell r="V9409" t="str">
            <v/>
          </cell>
        </row>
        <row r="9410">
          <cell r="A9410"/>
          <cell r="B9410" t="str">
            <v/>
          </cell>
          <cell r="C9410"/>
          <cell r="D9410" t="str">
            <v/>
          </cell>
          <cell r="E9410" t="str">
            <v/>
          </cell>
          <cell r="F9410" t="str">
            <v/>
          </cell>
          <cell r="G9410" t="str">
            <v/>
          </cell>
          <cell r="H9410" t="str">
            <v/>
          </cell>
          <cell r="I9410"/>
          <cell r="J9410"/>
          <cell r="K9410"/>
          <cell r="L9410"/>
          <cell r="M9410" t="str">
            <v/>
          </cell>
          <cell r="N9410"/>
          <cell r="O9410"/>
          <cell r="P9410"/>
          <cell r="Q9410" t="str">
            <v/>
          </cell>
          <cell r="R9410"/>
          <cell r="S9410" t="str">
            <v/>
          </cell>
          <cell r="T9410"/>
          <cell r="U9410"/>
          <cell r="V9410" t="str">
            <v/>
          </cell>
        </row>
        <row r="9411">
          <cell r="A9411"/>
          <cell r="B9411" t="str">
            <v/>
          </cell>
          <cell r="C9411"/>
          <cell r="D9411" t="str">
            <v/>
          </cell>
          <cell r="E9411" t="str">
            <v/>
          </cell>
          <cell r="F9411" t="str">
            <v/>
          </cell>
          <cell r="G9411" t="str">
            <v/>
          </cell>
          <cell r="H9411" t="str">
            <v/>
          </cell>
          <cell r="I9411"/>
          <cell r="J9411"/>
          <cell r="K9411"/>
          <cell r="L9411"/>
          <cell r="M9411" t="str">
            <v/>
          </cell>
          <cell r="N9411"/>
          <cell r="O9411"/>
          <cell r="P9411"/>
          <cell r="Q9411" t="str">
            <v/>
          </cell>
          <cell r="R9411"/>
          <cell r="S9411" t="str">
            <v/>
          </cell>
          <cell r="T9411"/>
          <cell r="U9411"/>
          <cell r="V9411" t="str">
            <v/>
          </cell>
        </row>
        <row r="9412">
          <cell r="A9412"/>
          <cell r="B9412" t="str">
            <v/>
          </cell>
          <cell r="C9412"/>
          <cell r="D9412" t="str">
            <v/>
          </cell>
          <cell r="E9412" t="str">
            <v/>
          </cell>
          <cell r="F9412" t="str">
            <v/>
          </cell>
          <cell r="G9412" t="str">
            <v/>
          </cell>
          <cell r="H9412" t="str">
            <v/>
          </cell>
          <cell r="I9412"/>
          <cell r="J9412"/>
          <cell r="K9412"/>
          <cell r="L9412"/>
          <cell r="M9412" t="str">
            <v/>
          </cell>
          <cell r="N9412"/>
          <cell r="O9412"/>
          <cell r="P9412"/>
          <cell r="Q9412" t="str">
            <v/>
          </cell>
          <cell r="R9412"/>
          <cell r="S9412" t="str">
            <v/>
          </cell>
          <cell r="T9412"/>
          <cell r="U9412"/>
          <cell r="V9412" t="str">
            <v/>
          </cell>
        </row>
        <row r="9413">
          <cell r="A9413"/>
          <cell r="B9413" t="str">
            <v/>
          </cell>
          <cell r="C9413"/>
          <cell r="D9413" t="str">
            <v/>
          </cell>
          <cell r="E9413" t="str">
            <v/>
          </cell>
          <cell r="F9413" t="str">
            <v/>
          </cell>
          <cell r="G9413" t="str">
            <v/>
          </cell>
          <cell r="H9413" t="str">
            <v/>
          </cell>
          <cell r="I9413"/>
          <cell r="J9413"/>
          <cell r="K9413"/>
          <cell r="L9413"/>
          <cell r="M9413" t="str">
            <v/>
          </cell>
          <cell r="N9413"/>
          <cell r="O9413"/>
          <cell r="P9413"/>
          <cell r="Q9413" t="str">
            <v/>
          </cell>
          <cell r="R9413"/>
          <cell r="S9413" t="str">
            <v/>
          </cell>
          <cell r="T9413"/>
          <cell r="U9413"/>
          <cell r="V9413" t="str">
            <v/>
          </cell>
        </row>
        <row r="9414">
          <cell r="A9414"/>
          <cell r="B9414" t="str">
            <v/>
          </cell>
          <cell r="C9414"/>
          <cell r="D9414" t="str">
            <v/>
          </cell>
          <cell r="E9414" t="str">
            <v/>
          </cell>
          <cell r="F9414" t="str">
            <v/>
          </cell>
          <cell r="G9414" t="str">
            <v/>
          </cell>
          <cell r="H9414" t="str">
            <v/>
          </cell>
          <cell r="I9414"/>
          <cell r="J9414"/>
          <cell r="K9414"/>
          <cell r="L9414"/>
          <cell r="M9414" t="str">
            <v/>
          </cell>
          <cell r="N9414"/>
          <cell r="O9414"/>
          <cell r="P9414"/>
          <cell r="Q9414" t="str">
            <v/>
          </cell>
          <cell r="R9414"/>
          <cell r="S9414" t="str">
            <v/>
          </cell>
          <cell r="T9414"/>
          <cell r="U9414"/>
          <cell r="V9414" t="str">
            <v/>
          </cell>
        </row>
        <row r="9415">
          <cell r="A9415"/>
          <cell r="B9415" t="str">
            <v/>
          </cell>
          <cell r="C9415"/>
          <cell r="D9415" t="str">
            <v/>
          </cell>
          <cell r="E9415" t="str">
            <v/>
          </cell>
          <cell r="F9415" t="str">
            <v/>
          </cell>
          <cell r="G9415" t="str">
            <v/>
          </cell>
          <cell r="H9415" t="str">
            <v/>
          </cell>
          <cell r="I9415"/>
          <cell r="J9415"/>
          <cell r="K9415"/>
          <cell r="L9415"/>
          <cell r="M9415" t="str">
            <v/>
          </cell>
          <cell r="N9415"/>
          <cell r="O9415"/>
          <cell r="P9415"/>
          <cell r="Q9415" t="str">
            <v/>
          </cell>
          <cell r="R9415"/>
          <cell r="S9415" t="str">
            <v/>
          </cell>
          <cell r="T9415"/>
          <cell r="U9415"/>
          <cell r="V9415" t="str">
            <v/>
          </cell>
        </row>
        <row r="9416">
          <cell r="A9416"/>
          <cell r="B9416" t="str">
            <v/>
          </cell>
          <cell r="C9416"/>
          <cell r="D9416" t="str">
            <v/>
          </cell>
          <cell r="E9416" t="str">
            <v/>
          </cell>
          <cell r="F9416" t="str">
            <v/>
          </cell>
          <cell r="G9416" t="str">
            <v/>
          </cell>
          <cell r="H9416" t="str">
            <v/>
          </cell>
          <cell r="I9416"/>
          <cell r="J9416"/>
          <cell r="K9416"/>
          <cell r="L9416"/>
          <cell r="M9416" t="str">
            <v/>
          </cell>
          <cell r="N9416"/>
          <cell r="O9416"/>
          <cell r="P9416"/>
          <cell r="Q9416" t="str">
            <v/>
          </cell>
          <cell r="R9416"/>
          <cell r="S9416" t="str">
            <v/>
          </cell>
          <cell r="T9416"/>
          <cell r="U9416"/>
          <cell r="V9416" t="str">
            <v/>
          </cell>
        </row>
        <row r="9417">
          <cell r="A9417"/>
          <cell r="B9417" t="str">
            <v/>
          </cell>
          <cell r="C9417"/>
          <cell r="D9417" t="str">
            <v/>
          </cell>
          <cell r="E9417" t="str">
            <v/>
          </cell>
          <cell r="F9417" t="str">
            <v/>
          </cell>
          <cell r="G9417" t="str">
            <v/>
          </cell>
          <cell r="H9417" t="str">
            <v/>
          </cell>
          <cell r="I9417"/>
          <cell r="J9417"/>
          <cell r="K9417"/>
          <cell r="L9417"/>
          <cell r="M9417" t="str">
            <v/>
          </cell>
          <cell r="N9417"/>
          <cell r="O9417"/>
          <cell r="P9417"/>
          <cell r="Q9417" t="str">
            <v/>
          </cell>
          <cell r="R9417"/>
          <cell r="S9417" t="str">
            <v/>
          </cell>
          <cell r="T9417"/>
          <cell r="U9417"/>
          <cell r="V9417" t="str">
            <v/>
          </cell>
        </row>
        <row r="9418">
          <cell r="A9418"/>
          <cell r="B9418" t="str">
            <v/>
          </cell>
          <cell r="C9418"/>
          <cell r="D9418" t="str">
            <v/>
          </cell>
          <cell r="E9418" t="str">
            <v/>
          </cell>
          <cell r="F9418" t="str">
            <v/>
          </cell>
          <cell r="G9418" t="str">
            <v/>
          </cell>
          <cell r="H9418" t="str">
            <v/>
          </cell>
          <cell r="I9418"/>
          <cell r="J9418"/>
          <cell r="K9418"/>
          <cell r="L9418"/>
          <cell r="M9418" t="str">
            <v/>
          </cell>
          <cell r="N9418"/>
          <cell r="O9418"/>
          <cell r="P9418"/>
          <cell r="Q9418" t="str">
            <v/>
          </cell>
          <cell r="R9418"/>
          <cell r="S9418" t="str">
            <v/>
          </cell>
          <cell r="T9418"/>
          <cell r="U9418"/>
          <cell r="V9418" t="str">
            <v/>
          </cell>
        </row>
        <row r="9419">
          <cell r="A9419"/>
          <cell r="B9419" t="str">
            <v/>
          </cell>
          <cell r="C9419"/>
          <cell r="D9419" t="str">
            <v/>
          </cell>
          <cell r="E9419" t="str">
            <v/>
          </cell>
          <cell r="F9419" t="str">
            <v/>
          </cell>
          <cell r="G9419" t="str">
            <v/>
          </cell>
          <cell r="H9419" t="str">
            <v/>
          </cell>
          <cell r="I9419"/>
          <cell r="J9419"/>
          <cell r="K9419"/>
          <cell r="L9419"/>
          <cell r="M9419" t="str">
            <v/>
          </cell>
          <cell r="N9419"/>
          <cell r="O9419"/>
          <cell r="P9419"/>
          <cell r="Q9419" t="str">
            <v/>
          </cell>
          <cell r="R9419"/>
          <cell r="S9419" t="str">
            <v/>
          </cell>
          <cell r="T9419"/>
          <cell r="U9419"/>
          <cell r="V9419" t="str">
            <v/>
          </cell>
        </row>
        <row r="9420">
          <cell r="A9420"/>
          <cell r="B9420" t="str">
            <v/>
          </cell>
          <cell r="C9420"/>
          <cell r="D9420" t="str">
            <v/>
          </cell>
          <cell r="E9420" t="str">
            <v/>
          </cell>
          <cell r="F9420" t="str">
            <v/>
          </cell>
          <cell r="G9420" t="str">
            <v/>
          </cell>
          <cell r="H9420" t="str">
            <v/>
          </cell>
          <cell r="I9420"/>
          <cell r="J9420"/>
          <cell r="K9420"/>
          <cell r="L9420"/>
          <cell r="M9420" t="str">
            <v/>
          </cell>
          <cell r="N9420"/>
          <cell r="O9420"/>
          <cell r="P9420"/>
          <cell r="Q9420" t="str">
            <v/>
          </cell>
          <cell r="R9420"/>
          <cell r="S9420" t="str">
            <v/>
          </cell>
          <cell r="T9420"/>
          <cell r="U9420"/>
          <cell r="V9420" t="str">
            <v/>
          </cell>
        </row>
        <row r="9421">
          <cell r="A9421"/>
          <cell r="B9421" t="str">
            <v/>
          </cell>
          <cell r="C9421"/>
          <cell r="D9421" t="str">
            <v/>
          </cell>
          <cell r="E9421" t="str">
            <v/>
          </cell>
          <cell r="F9421" t="str">
            <v/>
          </cell>
          <cell r="G9421" t="str">
            <v/>
          </cell>
          <cell r="H9421" t="str">
            <v/>
          </cell>
          <cell r="I9421"/>
          <cell r="J9421"/>
          <cell r="K9421"/>
          <cell r="L9421"/>
          <cell r="M9421" t="str">
            <v/>
          </cell>
          <cell r="N9421"/>
          <cell r="O9421"/>
          <cell r="P9421"/>
          <cell r="Q9421" t="str">
            <v/>
          </cell>
          <cell r="R9421"/>
          <cell r="S9421" t="str">
            <v/>
          </cell>
          <cell r="T9421"/>
          <cell r="U9421"/>
          <cell r="V9421" t="str">
            <v/>
          </cell>
        </row>
        <row r="9422">
          <cell r="A9422"/>
          <cell r="B9422" t="str">
            <v/>
          </cell>
          <cell r="C9422"/>
          <cell r="D9422" t="str">
            <v/>
          </cell>
          <cell r="E9422" t="str">
            <v/>
          </cell>
          <cell r="F9422" t="str">
            <v/>
          </cell>
          <cell r="G9422" t="str">
            <v/>
          </cell>
          <cell r="H9422" t="str">
            <v/>
          </cell>
          <cell r="I9422"/>
          <cell r="J9422"/>
          <cell r="K9422"/>
          <cell r="L9422"/>
          <cell r="M9422" t="str">
            <v/>
          </cell>
          <cell r="N9422"/>
          <cell r="O9422"/>
          <cell r="P9422"/>
          <cell r="Q9422" t="str">
            <v/>
          </cell>
          <cell r="R9422"/>
          <cell r="S9422" t="str">
            <v/>
          </cell>
          <cell r="T9422"/>
          <cell r="U9422"/>
          <cell r="V9422" t="str">
            <v/>
          </cell>
        </row>
        <row r="9423">
          <cell r="A9423"/>
          <cell r="B9423" t="str">
            <v/>
          </cell>
          <cell r="C9423"/>
          <cell r="D9423" t="str">
            <v/>
          </cell>
          <cell r="E9423" t="str">
            <v/>
          </cell>
          <cell r="F9423" t="str">
            <v/>
          </cell>
          <cell r="G9423" t="str">
            <v/>
          </cell>
          <cell r="H9423" t="str">
            <v/>
          </cell>
          <cell r="I9423"/>
          <cell r="J9423"/>
          <cell r="K9423"/>
          <cell r="L9423"/>
          <cell r="M9423" t="str">
            <v/>
          </cell>
          <cell r="N9423"/>
          <cell r="O9423"/>
          <cell r="P9423"/>
          <cell r="Q9423" t="str">
            <v/>
          </cell>
          <cell r="R9423"/>
          <cell r="S9423" t="str">
            <v/>
          </cell>
          <cell r="T9423"/>
          <cell r="U9423"/>
          <cell r="V9423" t="str">
            <v/>
          </cell>
        </row>
        <row r="9424">
          <cell r="A9424"/>
          <cell r="B9424" t="str">
            <v/>
          </cell>
          <cell r="C9424"/>
          <cell r="D9424" t="str">
            <v/>
          </cell>
          <cell r="E9424" t="str">
            <v/>
          </cell>
          <cell r="F9424" t="str">
            <v/>
          </cell>
          <cell r="G9424" t="str">
            <v/>
          </cell>
          <cell r="H9424" t="str">
            <v/>
          </cell>
          <cell r="I9424"/>
          <cell r="J9424"/>
          <cell r="K9424"/>
          <cell r="L9424"/>
          <cell r="M9424" t="str">
            <v/>
          </cell>
          <cell r="N9424"/>
          <cell r="O9424"/>
          <cell r="P9424"/>
          <cell r="Q9424" t="str">
            <v/>
          </cell>
          <cell r="R9424"/>
          <cell r="S9424" t="str">
            <v/>
          </cell>
          <cell r="T9424"/>
          <cell r="U9424"/>
          <cell r="V9424" t="str">
            <v/>
          </cell>
        </row>
        <row r="9425">
          <cell r="A9425"/>
          <cell r="B9425" t="str">
            <v/>
          </cell>
          <cell r="C9425"/>
          <cell r="D9425" t="str">
            <v/>
          </cell>
          <cell r="E9425" t="str">
            <v/>
          </cell>
          <cell r="F9425" t="str">
            <v/>
          </cell>
          <cell r="G9425" t="str">
            <v/>
          </cell>
          <cell r="H9425" t="str">
            <v/>
          </cell>
          <cell r="I9425"/>
          <cell r="J9425"/>
          <cell r="K9425"/>
          <cell r="L9425"/>
          <cell r="M9425" t="str">
            <v/>
          </cell>
          <cell r="N9425"/>
          <cell r="O9425"/>
          <cell r="P9425"/>
          <cell r="Q9425" t="str">
            <v/>
          </cell>
          <cell r="R9425"/>
          <cell r="S9425" t="str">
            <v/>
          </cell>
          <cell r="T9425"/>
          <cell r="U9425"/>
          <cell r="V9425" t="str">
            <v/>
          </cell>
        </row>
        <row r="9426">
          <cell r="A9426"/>
          <cell r="B9426" t="str">
            <v/>
          </cell>
          <cell r="C9426"/>
          <cell r="D9426" t="str">
            <v/>
          </cell>
          <cell r="E9426" t="str">
            <v/>
          </cell>
          <cell r="F9426" t="str">
            <v/>
          </cell>
          <cell r="G9426" t="str">
            <v/>
          </cell>
          <cell r="H9426" t="str">
            <v/>
          </cell>
          <cell r="I9426"/>
          <cell r="J9426"/>
          <cell r="K9426"/>
          <cell r="L9426"/>
          <cell r="M9426" t="str">
            <v/>
          </cell>
          <cell r="N9426"/>
          <cell r="O9426"/>
          <cell r="P9426"/>
          <cell r="Q9426" t="str">
            <v/>
          </cell>
          <cell r="R9426"/>
          <cell r="S9426" t="str">
            <v/>
          </cell>
          <cell r="T9426"/>
          <cell r="U9426"/>
          <cell r="V9426" t="str">
            <v/>
          </cell>
        </row>
        <row r="9427">
          <cell r="A9427"/>
          <cell r="B9427" t="str">
            <v/>
          </cell>
          <cell r="C9427"/>
          <cell r="D9427" t="str">
            <v/>
          </cell>
          <cell r="E9427" t="str">
            <v/>
          </cell>
          <cell r="F9427" t="str">
            <v/>
          </cell>
          <cell r="G9427" t="str">
            <v/>
          </cell>
          <cell r="H9427" t="str">
            <v/>
          </cell>
          <cell r="I9427"/>
          <cell r="J9427"/>
          <cell r="K9427"/>
          <cell r="L9427"/>
          <cell r="M9427" t="str">
            <v/>
          </cell>
          <cell r="N9427"/>
          <cell r="O9427"/>
          <cell r="P9427"/>
          <cell r="Q9427" t="str">
            <v/>
          </cell>
          <cell r="R9427"/>
          <cell r="S9427" t="str">
            <v/>
          </cell>
          <cell r="T9427"/>
          <cell r="U9427"/>
          <cell r="V9427" t="str">
            <v/>
          </cell>
        </row>
        <row r="9428">
          <cell r="A9428"/>
          <cell r="B9428" t="str">
            <v/>
          </cell>
          <cell r="C9428"/>
          <cell r="D9428" t="str">
            <v/>
          </cell>
          <cell r="E9428" t="str">
            <v/>
          </cell>
          <cell r="F9428" t="str">
            <v/>
          </cell>
          <cell r="G9428" t="str">
            <v/>
          </cell>
          <cell r="H9428" t="str">
            <v/>
          </cell>
          <cell r="I9428"/>
          <cell r="J9428"/>
          <cell r="K9428"/>
          <cell r="L9428"/>
          <cell r="M9428" t="str">
            <v/>
          </cell>
          <cell r="N9428"/>
          <cell r="O9428"/>
          <cell r="P9428"/>
          <cell r="Q9428" t="str">
            <v/>
          </cell>
          <cell r="R9428"/>
          <cell r="S9428" t="str">
            <v/>
          </cell>
          <cell r="T9428"/>
          <cell r="U9428"/>
          <cell r="V9428" t="str">
            <v/>
          </cell>
        </row>
        <row r="9429">
          <cell r="A9429"/>
          <cell r="B9429" t="str">
            <v/>
          </cell>
          <cell r="C9429"/>
          <cell r="D9429" t="str">
            <v/>
          </cell>
          <cell r="E9429" t="str">
            <v/>
          </cell>
          <cell r="F9429" t="str">
            <v/>
          </cell>
          <cell r="G9429" t="str">
            <v/>
          </cell>
          <cell r="H9429" t="str">
            <v/>
          </cell>
          <cell r="I9429"/>
          <cell r="J9429"/>
          <cell r="K9429"/>
          <cell r="L9429"/>
          <cell r="M9429" t="str">
            <v/>
          </cell>
          <cell r="N9429"/>
          <cell r="O9429"/>
          <cell r="P9429"/>
          <cell r="Q9429" t="str">
            <v/>
          </cell>
          <cell r="R9429"/>
          <cell r="S9429" t="str">
            <v/>
          </cell>
          <cell r="T9429"/>
          <cell r="U9429"/>
          <cell r="V9429" t="str">
            <v/>
          </cell>
        </row>
        <row r="9430">
          <cell r="A9430"/>
          <cell r="B9430" t="str">
            <v/>
          </cell>
          <cell r="C9430"/>
          <cell r="D9430" t="str">
            <v/>
          </cell>
          <cell r="E9430" t="str">
            <v/>
          </cell>
          <cell r="F9430" t="str">
            <v/>
          </cell>
          <cell r="G9430" t="str">
            <v/>
          </cell>
          <cell r="H9430" t="str">
            <v/>
          </cell>
          <cell r="I9430"/>
          <cell r="J9430"/>
          <cell r="K9430"/>
          <cell r="L9430"/>
          <cell r="M9430" t="str">
            <v/>
          </cell>
          <cell r="N9430"/>
          <cell r="O9430"/>
          <cell r="P9430"/>
          <cell r="Q9430" t="str">
            <v/>
          </cell>
          <cell r="R9430"/>
          <cell r="S9430" t="str">
            <v/>
          </cell>
          <cell r="T9430"/>
          <cell r="U9430"/>
          <cell r="V9430" t="str">
            <v/>
          </cell>
        </row>
        <row r="9431">
          <cell r="A9431"/>
          <cell r="B9431" t="str">
            <v/>
          </cell>
          <cell r="C9431"/>
          <cell r="D9431" t="str">
            <v/>
          </cell>
          <cell r="E9431" t="str">
            <v/>
          </cell>
          <cell r="F9431" t="str">
            <v/>
          </cell>
          <cell r="G9431" t="str">
            <v/>
          </cell>
          <cell r="H9431" t="str">
            <v/>
          </cell>
          <cell r="I9431"/>
          <cell r="J9431"/>
          <cell r="K9431"/>
          <cell r="L9431"/>
          <cell r="M9431" t="str">
            <v/>
          </cell>
          <cell r="N9431"/>
          <cell r="O9431"/>
          <cell r="P9431"/>
          <cell r="Q9431" t="str">
            <v/>
          </cell>
          <cell r="R9431"/>
          <cell r="S9431" t="str">
            <v/>
          </cell>
          <cell r="T9431"/>
          <cell r="U9431"/>
          <cell r="V9431" t="str">
            <v/>
          </cell>
        </row>
        <row r="9432">
          <cell r="A9432"/>
          <cell r="B9432" t="str">
            <v/>
          </cell>
          <cell r="C9432"/>
          <cell r="D9432" t="str">
            <v/>
          </cell>
          <cell r="E9432" t="str">
            <v/>
          </cell>
          <cell r="F9432" t="str">
            <v/>
          </cell>
          <cell r="G9432" t="str">
            <v/>
          </cell>
          <cell r="H9432" t="str">
            <v/>
          </cell>
          <cell r="I9432"/>
          <cell r="J9432"/>
          <cell r="K9432"/>
          <cell r="L9432"/>
          <cell r="M9432" t="str">
            <v/>
          </cell>
          <cell r="N9432"/>
          <cell r="O9432"/>
          <cell r="P9432"/>
          <cell r="Q9432" t="str">
            <v/>
          </cell>
          <cell r="R9432"/>
          <cell r="S9432" t="str">
            <v/>
          </cell>
          <cell r="T9432"/>
          <cell r="U9432"/>
          <cell r="V9432" t="str">
            <v/>
          </cell>
        </row>
        <row r="9433">
          <cell r="A9433"/>
          <cell r="B9433" t="str">
            <v/>
          </cell>
          <cell r="C9433"/>
          <cell r="D9433" t="str">
            <v/>
          </cell>
          <cell r="E9433" t="str">
            <v/>
          </cell>
          <cell r="F9433" t="str">
            <v/>
          </cell>
          <cell r="G9433" t="str">
            <v/>
          </cell>
          <cell r="H9433" t="str">
            <v/>
          </cell>
          <cell r="I9433"/>
          <cell r="J9433"/>
          <cell r="K9433"/>
          <cell r="L9433"/>
          <cell r="M9433" t="str">
            <v/>
          </cell>
          <cell r="N9433"/>
          <cell r="O9433"/>
          <cell r="P9433"/>
          <cell r="Q9433" t="str">
            <v/>
          </cell>
          <cell r="R9433"/>
          <cell r="S9433" t="str">
            <v/>
          </cell>
          <cell r="T9433"/>
          <cell r="U9433"/>
          <cell r="V9433" t="str">
            <v/>
          </cell>
        </row>
        <row r="9434">
          <cell r="A9434"/>
          <cell r="B9434" t="str">
            <v/>
          </cell>
          <cell r="C9434"/>
          <cell r="D9434" t="str">
            <v/>
          </cell>
          <cell r="E9434" t="str">
            <v/>
          </cell>
          <cell r="F9434" t="str">
            <v/>
          </cell>
          <cell r="G9434" t="str">
            <v/>
          </cell>
          <cell r="H9434" t="str">
            <v/>
          </cell>
          <cell r="I9434"/>
          <cell r="J9434"/>
          <cell r="K9434"/>
          <cell r="L9434"/>
          <cell r="M9434" t="str">
            <v/>
          </cell>
          <cell r="N9434"/>
          <cell r="O9434"/>
          <cell r="P9434"/>
          <cell r="Q9434" t="str">
            <v/>
          </cell>
          <cell r="R9434"/>
          <cell r="S9434" t="str">
            <v/>
          </cell>
          <cell r="T9434"/>
          <cell r="U9434"/>
          <cell r="V9434" t="str">
            <v/>
          </cell>
        </row>
        <row r="9435">
          <cell r="A9435"/>
          <cell r="B9435" t="str">
            <v/>
          </cell>
          <cell r="C9435"/>
          <cell r="D9435" t="str">
            <v/>
          </cell>
          <cell r="E9435" t="str">
            <v/>
          </cell>
          <cell r="F9435" t="str">
            <v/>
          </cell>
          <cell r="G9435" t="str">
            <v/>
          </cell>
          <cell r="H9435" t="str">
            <v/>
          </cell>
          <cell r="I9435"/>
          <cell r="J9435"/>
          <cell r="K9435"/>
          <cell r="L9435"/>
          <cell r="M9435" t="str">
            <v/>
          </cell>
          <cell r="N9435"/>
          <cell r="O9435"/>
          <cell r="P9435"/>
          <cell r="Q9435" t="str">
            <v/>
          </cell>
          <cell r="R9435"/>
          <cell r="S9435" t="str">
            <v/>
          </cell>
          <cell r="T9435"/>
          <cell r="U9435"/>
          <cell r="V9435" t="str">
            <v/>
          </cell>
        </row>
        <row r="9436">
          <cell r="A9436"/>
          <cell r="B9436" t="str">
            <v/>
          </cell>
          <cell r="C9436"/>
          <cell r="D9436" t="str">
            <v/>
          </cell>
          <cell r="E9436" t="str">
            <v/>
          </cell>
          <cell r="F9436" t="str">
            <v/>
          </cell>
          <cell r="G9436" t="str">
            <v/>
          </cell>
          <cell r="H9436" t="str">
            <v/>
          </cell>
          <cell r="I9436"/>
          <cell r="J9436"/>
          <cell r="K9436"/>
          <cell r="L9436"/>
          <cell r="M9436" t="str">
            <v/>
          </cell>
          <cell r="N9436"/>
          <cell r="O9436"/>
          <cell r="P9436"/>
          <cell r="Q9436" t="str">
            <v/>
          </cell>
          <cell r="R9436"/>
          <cell r="S9436" t="str">
            <v/>
          </cell>
          <cell r="T9436"/>
          <cell r="U9436"/>
          <cell r="V9436" t="str">
            <v/>
          </cell>
        </row>
        <row r="9437">
          <cell r="A9437"/>
          <cell r="B9437" t="str">
            <v/>
          </cell>
          <cell r="C9437"/>
          <cell r="D9437" t="str">
            <v/>
          </cell>
          <cell r="E9437" t="str">
            <v/>
          </cell>
          <cell r="F9437" t="str">
            <v/>
          </cell>
          <cell r="G9437" t="str">
            <v/>
          </cell>
          <cell r="H9437" t="str">
            <v/>
          </cell>
          <cell r="I9437"/>
          <cell r="J9437"/>
          <cell r="K9437"/>
          <cell r="L9437"/>
          <cell r="M9437" t="str">
            <v/>
          </cell>
          <cell r="N9437"/>
          <cell r="O9437"/>
          <cell r="P9437"/>
          <cell r="Q9437" t="str">
            <v/>
          </cell>
          <cell r="R9437"/>
          <cell r="S9437" t="str">
            <v/>
          </cell>
          <cell r="T9437"/>
          <cell r="U9437"/>
          <cell r="V9437" t="str">
            <v/>
          </cell>
        </row>
        <row r="9438">
          <cell r="A9438"/>
          <cell r="B9438" t="str">
            <v/>
          </cell>
          <cell r="C9438"/>
          <cell r="D9438" t="str">
            <v/>
          </cell>
          <cell r="E9438" t="str">
            <v/>
          </cell>
          <cell r="F9438" t="str">
            <v/>
          </cell>
          <cell r="G9438" t="str">
            <v/>
          </cell>
          <cell r="H9438" t="str">
            <v/>
          </cell>
          <cell r="I9438"/>
          <cell r="J9438"/>
          <cell r="K9438"/>
          <cell r="L9438"/>
          <cell r="M9438" t="str">
            <v/>
          </cell>
          <cell r="N9438"/>
          <cell r="O9438"/>
          <cell r="P9438"/>
          <cell r="Q9438" t="str">
            <v/>
          </cell>
          <cell r="R9438"/>
          <cell r="S9438" t="str">
            <v/>
          </cell>
          <cell r="T9438"/>
          <cell r="U9438"/>
          <cell r="V9438" t="str">
            <v/>
          </cell>
        </row>
        <row r="9439">
          <cell r="A9439"/>
          <cell r="B9439" t="str">
            <v/>
          </cell>
          <cell r="C9439"/>
          <cell r="D9439" t="str">
            <v/>
          </cell>
          <cell r="E9439" t="str">
            <v/>
          </cell>
          <cell r="F9439" t="str">
            <v/>
          </cell>
          <cell r="G9439" t="str">
            <v/>
          </cell>
          <cell r="H9439" t="str">
            <v/>
          </cell>
          <cell r="I9439"/>
          <cell r="J9439"/>
          <cell r="K9439"/>
          <cell r="L9439"/>
          <cell r="M9439" t="str">
            <v/>
          </cell>
          <cell r="N9439"/>
          <cell r="O9439"/>
          <cell r="P9439"/>
          <cell r="Q9439" t="str">
            <v/>
          </cell>
          <cell r="R9439"/>
          <cell r="S9439" t="str">
            <v/>
          </cell>
          <cell r="T9439"/>
          <cell r="U9439"/>
          <cell r="V9439" t="str">
            <v/>
          </cell>
        </row>
        <row r="9440">
          <cell r="A9440"/>
          <cell r="B9440" t="str">
            <v/>
          </cell>
          <cell r="C9440"/>
          <cell r="D9440" t="str">
            <v/>
          </cell>
          <cell r="E9440" t="str">
            <v/>
          </cell>
          <cell r="F9440" t="str">
            <v/>
          </cell>
          <cell r="G9440" t="str">
            <v/>
          </cell>
          <cell r="H9440" t="str">
            <v/>
          </cell>
          <cell r="I9440"/>
          <cell r="J9440"/>
          <cell r="K9440"/>
          <cell r="L9440"/>
          <cell r="M9440" t="str">
            <v/>
          </cell>
          <cell r="N9440"/>
          <cell r="O9440"/>
          <cell r="P9440"/>
          <cell r="Q9440" t="str">
            <v/>
          </cell>
          <cell r="R9440"/>
          <cell r="S9440" t="str">
            <v/>
          </cell>
          <cell r="T9440"/>
          <cell r="U9440"/>
          <cell r="V9440" t="str">
            <v/>
          </cell>
        </row>
        <row r="9441">
          <cell r="A9441"/>
          <cell r="B9441" t="str">
            <v/>
          </cell>
          <cell r="C9441"/>
          <cell r="D9441" t="str">
            <v/>
          </cell>
          <cell r="E9441" t="str">
            <v/>
          </cell>
          <cell r="F9441" t="str">
            <v/>
          </cell>
          <cell r="G9441" t="str">
            <v/>
          </cell>
          <cell r="H9441" t="str">
            <v/>
          </cell>
          <cell r="I9441"/>
          <cell r="J9441"/>
          <cell r="K9441"/>
          <cell r="L9441"/>
          <cell r="M9441" t="str">
            <v/>
          </cell>
          <cell r="N9441"/>
          <cell r="O9441"/>
          <cell r="P9441"/>
          <cell r="Q9441" t="str">
            <v/>
          </cell>
          <cell r="R9441"/>
          <cell r="S9441" t="str">
            <v/>
          </cell>
          <cell r="T9441"/>
          <cell r="U9441"/>
          <cell r="V9441" t="str">
            <v/>
          </cell>
        </row>
        <row r="9442">
          <cell r="A9442"/>
          <cell r="B9442" t="str">
            <v/>
          </cell>
          <cell r="C9442"/>
          <cell r="D9442" t="str">
            <v/>
          </cell>
          <cell r="E9442" t="str">
            <v/>
          </cell>
          <cell r="F9442" t="str">
            <v/>
          </cell>
          <cell r="G9442" t="str">
            <v/>
          </cell>
          <cell r="H9442" t="str">
            <v/>
          </cell>
          <cell r="I9442"/>
          <cell r="J9442"/>
          <cell r="K9442"/>
          <cell r="L9442"/>
          <cell r="M9442" t="str">
            <v/>
          </cell>
          <cell r="N9442"/>
          <cell r="O9442"/>
          <cell r="P9442"/>
          <cell r="Q9442" t="str">
            <v/>
          </cell>
          <cell r="R9442"/>
          <cell r="S9442" t="str">
            <v/>
          </cell>
          <cell r="T9442"/>
          <cell r="U9442"/>
          <cell r="V9442" t="str">
            <v/>
          </cell>
        </row>
        <row r="9443">
          <cell r="A9443"/>
          <cell r="B9443" t="str">
            <v/>
          </cell>
          <cell r="C9443"/>
          <cell r="D9443" t="str">
            <v/>
          </cell>
          <cell r="E9443" t="str">
            <v/>
          </cell>
          <cell r="F9443" t="str">
            <v/>
          </cell>
          <cell r="G9443" t="str">
            <v/>
          </cell>
          <cell r="H9443" t="str">
            <v/>
          </cell>
          <cell r="I9443"/>
          <cell r="J9443"/>
          <cell r="K9443"/>
          <cell r="L9443"/>
          <cell r="M9443" t="str">
            <v/>
          </cell>
          <cell r="N9443"/>
          <cell r="O9443"/>
          <cell r="P9443"/>
          <cell r="Q9443" t="str">
            <v/>
          </cell>
          <cell r="R9443"/>
          <cell r="S9443" t="str">
            <v/>
          </cell>
          <cell r="T9443"/>
          <cell r="U9443"/>
          <cell r="V9443" t="str">
            <v/>
          </cell>
        </row>
        <row r="9444">
          <cell r="A9444"/>
          <cell r="B9444" t="str">
            <v/>
          </cell>
          <cell r="C9444"/>
          <cell r="D9444" t="str">
            <v/>
          </cell>
          <cell r="E9444" t="str">
            <v/>
          </cell>
          <cell r="F9444" t="str">
            <v/>
          </cell>
          <cell r="G9444" t="str">
            <v/>
          </cell>
          <cell r="H9444" t="str">
            <v/>
          </cell>
          <cell r="I9444"/>
          <cell r="J9444"/>
          <cell r="K9444"/>
          <cell r="L9444"/>
          <cell r="M9444" t="str">
            <v/>
          </cell>
          <cell r="N9444"/>
          <cell r="O9444"/>
          <cell r="P9444"/>
          <cell r="Q9444" t="str">
            <v/>
          </cell>
          <cell r="R9444"/>
          <cell r="S9444" t="str">
            <v/>
          </cell>
          <cell r="T9444"/>
          <cell r="U9444"/>
          <cell r="V9444" t="str">
            <v/>
          </cell>
        </row>
        <row r="9445">
          <cell r="A9445"/>
          <cell r="B9445" t="str">
            <v/>
          </cell>
          <cell r="C9445"/>
          <cell r="D9445" t="str">
            <v/>
          </cell>
          <cell r="E9445" t="str">
            <v/>
          </cell>
          <cell r="F9445" t="str">
            <v/>
          </cell>
          <cell r="G9445" t="str">
            <v/>
          </cell>
          <cell r="H9445" t="str">
            <v/>
          </cell>
          <cell r="I9445"/>
          <cell r="J9445"/>
          <cell r="K9445"/>
          <cell r="L9445"/>
          <cell r="M9445" t="str">
            <v/>
          </cell>
          <cell r="N9445"/>
          <cell r="O9445"/>
          <cell r="P9445"/>
          <cell r="Q9445" t="str">
            <v/>
          </cell>
          <cell r="R9445"/>
          <cell r="S9445" t="str">
            <v/>
          </cell>
          <cell r="T9445"/>
          <cell r="U9445"/>
          <cell r="V9445" t="str">
            <v/>
          </cell>
        </row>
        <row r="9446">
          <cell r="A9446"/>
          <cell r="B9446" t="str">
            <v/>
          </cell>
          <cell r="C9446"/>
          <cell r="D9446" t="str">
            <v/>
          </cell>
          <cell r="E9446" t="str">
            <v/>
          </cell>
          <cell r="F9446" t="str">
            <v/>
          </cell>
          <cell r="G9446" t="str">
            <v/>
          </cell>
          <cell r="H9446" t="str">
            <v/>
          </cell>
          <cell r="I9446"/>
          <cell r="J9446"/>
          <cell r="K9446"/>
          <cell r="L9446"/>
          <cell r="M9446" t="str">
            <v/>
          </cell>
          <cell r="N9446"/>
          <cell r="O9446"/>
          <cell r="P9446"/>
          <cell r="Q9446" t="str">
            <v/>
          </cell>
          <cell r="R9446"/>
          <cell r="S9446" t="str">
            <v/>
          </cell>
          <cell r="T9446"/>
          <cell r="U9446"/>
          <cell r="V9446" t="str">
            <v/>
          </cell>
        </row>
        <row r="9447">
          <cell r="A9447"/>
          <cell r="B9447" t="str">
            <v/>
          </cell>
          <cell r="C9447"/>
          <cell r="D9447" t="str">
            <v/>
          </cell>
          <cell r="E9447" t="str">
            <v/>
          </cell>
          <cell r="F9447" t="str">
            <v/>
          </cell>
          <cell r="G9447" t="str">
            <v/>
          </cell>
          <cell r="H9447" t="str">
            <v/>
          </cell>
          <cell r="I9447"/>
          <cell r="J9447"/>
          <cell r="K9447"/>
          <cell r="L9447"/>
          <cell r="M9447" t="str">
            <v/>
          </cell>
          <cell r="N9447"/>
          <cell r="O9447"/>
          <cell r="P9447"/>
          <cell r="Q9447" t="str">
            <v/>
          </cell>
          <cell r="R9447"/>
          <cell r="S9447" t="str">
            <v/>
          </cell>
          <cell r="T9447"/>
          <cell r="U9447"/>
          <cell r="V9447" t="str">
            <v/>
          </cell>
        </row>
        <row r="9448">
          <cell r="A9448"/>
          <cell r="B9448" t="str">
            <v/>
          </cell>
          <cell r="C9448"/>
          <cell r="D9448" t="str">
            <v/>
          </cell>
          <cell r="E9448" t="str">
            <v/>
          </cell>
          <cell r="F9448" t="str">
            <v/>
          </cell>
          <cell r="G9448" t="str">
            <v/>
          </cell>
          <cell r="H9448" t="str">
            <v/>
          </cell>
          <cell r="I9448"/>
          <cell r="J9448"/>
          <cell r="K9448"/>
          <cell r="L9448"/>
          <cell r="M9448" t="str">
            <v/>
          </cell>
          <cell r="N9448"/>
          <cell r="O9448"/>
          <cell r="P9448"/>
          <cell r="Q9448" t="str">
            <v/>
          </cell>
          <cell r="R9448"/>
          <cell r="S9448" t="str">
            <v/>
          </cell>
          <cell r="T9448"/>
          <cell r="U9448"/>
          <cell r="V9448" t="str">
            <v/>
          </cell>
        </row>
        <row r="9449">
          <cell r="A9449"/>
          <cell r="B9449" t="str">
            <v/>
          </cell>
          <cell r="C9449"/>
          <cell r="D9449" t="str">
            <v/>
          </cell>
          <cell r="E9449" t="str">
            <v/>
          </cell>
          <cell r="F9449" t="str">
            <v/>
          </cell>
          <cell r="G9449" t="str">
            <v/>
          </cell>
          <cell r="H9449" t="str">
            <v/>
          </cell>
          <cell r="I9449"/>
          <cell r="J9449"/>
          <cell r="K9449"/>
          <cell r="L9449"/>
          <cell r="M9449" t="str">
            <v/>
          </cell>
          <cell r="N9449"/>
          <cell r="O9449"/>
          <cell r="P9449"/>
          <cell r="Q9449" t="str">
            <v/>
          </cell>
          <cell r="R9449"/>
          <cell r="S9449" t="str">
            <v/>
          </cell>
          <cell r="T9449"/>
          <cell r="U9449"/>
          <cell r="V9449" t="str">
            <v/>
          </cell>
        </row>
        <row r="9450">
          <cell r="A9450"/>
          <cell r="B9450" t="str">
            <v/>
          </cell>
          <cell r="C9450"/>
          <cell r="D9450" t="str">
            <v/>
          </cell>
          <cell r="E9450" t="str">
            <v/>
          </cell>
          <cell r="F9450" t="str">
            <v/>
          </cell>
          <cell r="G9450" t="str">
            <v/>
          </cell>
          <cell r="H9450" t="str">
            <v/>
          </cell>
          <cell r="I9450"/>
          <cell r="J9450"/>
          <cell r="K9450"/>
          <cell r="L9450"/>
          <cell r="M9450" t="str">
            <v/>
          </cell>
          <cell r="N9450"/>
          <cell r="O9450"/>
          <cell r="P9450"/>
          <cell r="Q9450" t="str">
            <v/>
          </cell>
          <cell r="R9450"/>
          <cell r="S9450" t="str">
            <v/>
          </cell>
          <cell r="T9450"/>
          <cell r="U9450"/>
          <cell r="V9450" t="str">
            <v/>
          </cell>
        </row>
        <row r="9451">
          <cell r="A9451"/>
          <cell r="B9451" t="str">
            <v/>
          </cell>
          <cell r="C9451"/>
          <cell r="D9451" t="str">
            <v/>
          </cell>
          <cell r="E9451" t="str">
            <v/>
          </cell>
          <cell r="F9451" t="str">
            <v/>
          </cell>
          <cell r="G9451" t="str">
            <v/>
          </cell>
          <cell r="H9451" t="str">
            <v/>
          </cell>
          <cell r="I9451"/>
          <cell r="J9451"/>
          <cell r="K9451"/>
          <cell r="L9451"/>
          <cell r="M9451" t="str">
            <v/>
          </cell>
          <cell r="N9451"/>
          <cell r="O9451"/>
          <cell r="P9451"/>
          <cell r="Q9451" t="str">
            <v/>
          </cell>
          <cell r="R9451"/>
          <cell r="S9451" t="str">
            <v/>
          </cell>
          <cell r="T9451"/>
          <cell r="U9451"/>
          <cell r="V9451" t="str">
            <v/>
          </cell>
        </row>
        <row r="9452">
          <cell r="A9452"/>
          <cell r="B9452" t="str">
            <v/>
          </cell>
          <cell r="C9452"/>
          <cell r="D9452" t="str">
            <v/>
          </cell>
          <cell r="E9452" t="str">
            <v/>
          </cell>
          <cell r="F9452" t="str">
            <v/>
          </cell>
          <cell r="G9452" t="str">
            <v/>
          </cell>
          <cell r="H9452" t="str">
            <v/>
          </cell>
          <cell r="I9452"/>
          <cell r="J9452"/>
          <cell r="K9452"/>
          <cell r="L9452"/>
          <cell r="M9452" t="str">
            <v/>
          </cell>
          <cell r="N9452"/>
          <cell r="O9452"/>
          <cell r="P9452"/>
          <cell r="Q9452" t="str">
            <v/>
          </cell>
          <cell r="R9452"/>
          <cell r="S9452" t="str">
            <v/>
          </cell>
          <cell r="T9452"/>
          <cell r="U9452"/>
          <cell r="V9452" t="str">
            <v/>
          </cell>
        </row>
        <row r="9453">
          <cell r="A9453"/>
          <cell r="B9453" t="str">
            <v/>
          </cell>
          <cell r="C9453"/>
          <cell r="D9453" t="str">
            <v/>
          </cell>
          <cell r="E9453" t="str">
            <v/>
          </cell>
          <cell r="F9453" t="str">
            <v/>
          </cell>
          <cell r="G9453" t="str">
            <v/>
          </cell>
          <cell r="H9453" t="str">
            <v/>
          </cell>
          <cell r="I9453"/>
          <cell r="J9453"/>
          <cell r="K9453"/>
          <cell r="L9453"/>
          <cell r="M9453" t="str">
            <v/>
          </cell>
          <cell r="N9453"/>
          <cell r="O9453"/>
          <cell r="P9453"/>
          <cell r="Q9453" t="str">
            <v/>
          </cell>
          <cell r="R9453"/>
          <cell r="S9453" t="str">
            <v/>
          </cell>
          <cell r="T9453"/>
          <cell r="U9453"/>
          <cell r="V9453" t="str">
            <v/>
          </cell>
        </row>
        <row r="9454">
          <cell r="A9454"/>
          <cell r="B9454" t="str">
            <v/>
          </cell>
          <cell r="C9454"/>
          <cell r="D9454" t="str">
            <v/>
          </cell>
          <cell r="E9454" t="str">
            <v/>
          </cell>
          <cell r="F9454" t="str">
            <v/>
          </cell>
          <cell r="G9454" t="str">
            <v/>
          </cell>
          <cell r="H9454" t="str">
            <v/>
          </cell>
          <cell r="I9454"/>
          <cell r="J9454"/>
          <cell r="K9454"/>
          <cell r="L9454"/>
          <cell r="M9454" t="str">
            <v/>
          </cell>
          <cell r="N9454"/>
          <cell r="O9454"/>
          <cell r="P9454"/>
          <cell r="Q9454" t="str">
            <v/>
          </cell>
          <cell r="R9454"/>
          <cell r="S9454" t="str">
            <v/>
          </cell>
          <cell r="T9454"/>
          <cell r="U9454"/>
          <cell r="V9454" t="str">
            <v/>
          </cell>
        </row>
        <row r="9455">
          <cell r="A9455"/>
          <cell r="B9455" t="str">
            <v/>
          </cell>
          <cell r="C9455"/>
          <cell r="D9455" t="str">
            <v/>
          </cell>
          <cell r="E9455" t="str">
            <v/>
          </cell>
          <cell r="F9455" t="str">
            <v/>
          </cell>
          <cell r="G9455" t="str">
            <v/>
          </cell>
          <cell r="H9455" t="str">
            <v/>
          </cell>
          <cell r="I9455"/>
          <cell r="J9455"/>
          <cell r="K9455"/>
          <cell r="L9455"/>
          <cell r="M9455" t="str">
            <v/>
          </cell>
          <cell r="N9455"/>
          <cell r="O9455"/>
          <cell r="P9455"/>
          <cell r="Q9455" t="str">
            <v/>
          </cell>
          <cell r="R9455"/>
          <cell r="S9455" t="str">
            <v/>
          </cell>
          <cell r="T9455"/>
          <cell r="U9455"/>
          <cell r="V9455" t="str">
            <v/>
          </cell>
        </row>
        <row r="9456">
          <cell r="A9456"/>
          <cell r="B9456" t="str">
            <v/>
          </cell>
          <cell r="C9456"/>
          <cell r="D9456" t="str">
            <v/>
          </cell>
          <cell r="E9456" t="str">
            <v/>
          </cell>
          <cell r="F9456" t="str">
            <v/>
          </cell>
          <cell r="G9456" t="str">
            <v/>
          </cell>
          <cell r="H9456" t="str">
            <v/>
          </cell>
          <cell r="I9456"/>
          <cell r="J9456"/>
          <cell r="K9456"/>
          <cell r="L9456"/>
          <cell r="M9456" t="str">
            <v/>
          </cell>
          <cell r="N9456"/>
          <cell r="O9456"/>
          <cell r="P9456"/>
          <cell r="Q9456" t="str">
            <v/>
          </cell>
          <cell r="R9456"/>
          <cell r="S9456" t="str">
            <v/>
          </cell>
          <cell r="T9456"/>
          <cell r="U9456"/>
          <cell r="V9456" t="str">
            <v/>
          </cell>
        </row>
        <row r="9457">
          <cell r="A9457"/>
          <cell r="B9457" t="str">
            <v/>
          </cell>
          <cell r="C9457"/>
          <cell r="D9457" t="str">
            <v/>
          </cell>
          <cell r="E9457" t="str">
            <v/>
          </cell>
          <cell r="F9457" t="str">
            <v/>
          </cell>
          <cell r="G9457" t="str">
            <v/>
          </cell>
          <cell r="H9457" t="str">
            <v/>
          </cell>
          <cell r="I9457"/>
          <cell r="J9457"/>
          <cell r="K9457"/>
          <cell r="L9457"/>
          <cell r="M9457" t="str">
            <v/>
          </cell>
          <cell r="N9457"/>
          <cell r="O9457"/>
          <cell r="P9457"/>
          <cell r="Q9457" t="str">
            <v/>
          </cell>
          <cell r="R9457"/>
          <cell r="S9457" t="str">
            <v/>
          </cell>
          <cell r="T9457"/>
          <cell r="U9457"/>
          <cell r="V9457" t="str">
            <v/>
          </cell>
        </row>
        <row r="9458">
          <cell r="A9458"/>
          <cell r="B9458" t="str">
            <v/>
          </cell>
          <cell r="C9458"/>
          <cell r="D9458" t="str">
            <v/>
          </cell>
          <cell r="E9458" t="str">
            <v/>
          </cell>
          <cell r="F9458" t="str">
            <v/>
          </cell>
          <cell r="G9458" t="str">
            <v/>
          </cell>
          <cell r="H9458" t="str">
            <v/>
          </cell>
          <cell r="I9458"/>
          <cell r="J9458"/>
          <cell r="K9458"/>
          <cell r="L9458"/>
          <cell r="M9458" t="str">
            <v/>
          </cell>
          <cell r="N9458"/>
          <cell r="O9458"/>
          <cell r="P9458"/>
          <cell r="Q9458" t="str">
            <v/>
          </cell>
          <cell r="R9458"/>
          <cell r="S9458" t="str">
            <v/>
          </cell>
          <cell r="T9458"/>
          <cell r="U9458"/>
          <cell r="V9458" t="str">
            <v/>
          </cell>
        </row>
        <row r="9459">
          <cell r="A9459"/>
          <cell r="B9459" t="str">
            <v/>
          </cell>
          <cell r="C9459"/>
          <cell r="D9459" t="str">
            <v/>
          </cell>
          <cell r="E9459" t="str">
            <v/>
          </cell>
          <cell r="F9459" t="str">
            <v/>
          </cell>
          <cell r="G9459" t="str">
            <v/>
          </cell>
          <cell r="H9459" t="str">
            <v/>
          </cell>
          <cell r="I9459"/>
          <cell r="J9459"/>
          <cell r="K9459"/>
          <cell r="L9459"/>
          <cell r="M9459" t="str">
            <v/>
          </cell>
          <cell r="N9459"/>
          <cell r="O9459"/>
          <cell r="P9459"/>
          <cell r="Q9459" t="str">
            <v/>
          </cell>
          <cell r="R9459"/>
          <cell r="S9459" t="str">
            <v/>
          </cell>
          <cell r="T9459"/>
          <cell r="U9459"/>
          <cell r="V9459" t="str">
            <v/>
          </cell>
        </row>
        <row r="9460">
          <cell r="A9460"/>
          <cell r="B9460" t="str">
            <v/>
          </cell>
          <cell r="C9460"/>
          <cell r="D9460" t="str">
            <v/>
          </cell>
          <cell r="E9460" t="str">
            <v/>
          </cell>
          <cell r="F9460" t="str">
            <v/>
          </cell>
          <cell r="G9460" t="str">
            <v/>
          </cell>
          <cell r="H9460" t="str">
            <v/>
          </cell>
          <cell r="I9460"/>
          <cell r="J9460"/>
          <cell r="K9460"/>
          <cell r="L9460"/>
          <cell r="M9460" t="str">
            <v/>
          </cell>
          <cell r="N9460"/>
          <cell r="O9460"/>
          <cell r="P9460"/>
          <cell r="Q9460" t="str">
            <v/>
          </cell>
          <cell r="R9460"/>
          <cell r="S9460" t="str">
            <v/>
          </cell>
          <cell r="T9460"/>
          <cell r="U9460"/>
          <cell r="V9460" t="str">
            <v/>
          </cell>
        </row>
        <row r="9461">
          <cell r="A9461"/>
          <cell r="B9461" t="str">
            <v/>
          </cell>
          <cell r="C9461"/>
          <cell r="D9461" t="str">
            <v/>
          </cell>
          <cell r="E9461" t="str">
            <v/>
          </cell>
          <cell r="F9461" t="str">
            <v/>
          </cell>
          <cell r="G9461" t="str">
            <v/>
          </cell>
          <cell r="H9461" t="str">
            <v/>
          </cell>
          <cell r="I9461"/>
          <cell r="J9461"/>
          <cell r="K9461"/>
          <cell r="L9461"/>
          <cell r="M9461" t="str">
            <v/>
          </cell>
          <cell r="N9461"/>
          <cell r="O9461"/>
          <cell r="P9461"/>
          <cell r="Q9461" t="str">
            <v/>
          </cell>
          <cell r="R9461"/>
          <cell r="S9461" t="str">
            <v/>
          </cell>
          <cell r="T9461"/>
          <cell r="U9461"/>
          <cell r="V9461" t="str">
            <v/>
          </cell>
        </row>
        <row r="9462">
          <cell r="A9462"/>
          <cell r="B9462" t="str">
            <v/>
          </cell>
          <cell r="C9462"/>
          <cell r="D9462" t="str">
            <v/>
          </cell>
          <cell r="E9462" t="str">
            <v/>
          </cell>
          <cell r="F9462" t="str">
            <v/>
          </cell>
          <cell r="G9462" t="str">
            <v/>
          </cell>
          <cell r="H9462" t="str">
            <v/>
          </cell>
          <cell r="I9462"/>
          <cell r="J9462"/>
          <cell r="K9462"/>
          <cell r="L9462"/>
          <cell r="M9462" t="str">
            <v/>
          </cell>
          <cell r="N9462"/>
          <cell r="O9462"/>
          <cell r="P9462"/>
          <cell r="Q9462" t="str">
            <v/>
          </cell>
          <cell r="R9462"/>
          <cell r="S9462" t="str">
            <v/>
          </cell>
          <cell r="T9462"/>
          <cell r="U9462"/>
          <cell r="V9462" t="str">
            <v/>
          </cell>
        </row>
        <row r="9463">
          <cell r="A9463"/>
          <cell r="B9463" t="str">
            <v/>
          </cell>
          <cell r="C9463"/>
          <cell r="D9463" t="str">
            <v/>
          </cell>
          <cell r="E9463" t="str">
            <v/>
          </cell>
          <cell r="F9463" t="str">
            <v/>
          </cell>
          <cell r="G9463" t="str">
            <v/>
          </cell>
          <cell r="H9463" t="str">
            <v/>
          </cell>
          <cell r="I9463"/>
          <cell r="J9463"/>
          <cell r="K9463"/>
          <cell r="L9463"/>
          <cell r="M9463" t="str">
            <v/>
          </cell>
          <cell r="N9463"/>
          <cell r="O9463"/>
          <cell r="P9463"/>
          <cell r="Q9463" t="str">
            <v/>
          </cell>
          <cell r="R9463"/>
          <cell r="S9463" t="str">
            <v/>
          </cell>
          <cell r="T9463"/>
          <cell r="U9463"/>
          <cell r="V9463" t="str">
            <v/>
          </cell>
        </row>
        <row r="9464">
          <cell r="A9464"/>
          <cell r="B9464" t="str">
            <v/>
          </cell>
          <cell r="C9464"/>
          <cell r="D9464" t="str">
            <v/>
          </cell>
          <cell r="E9464" t="str">
            <v/>
          </cell>
          <cell r="F9464" t="str">
            <v/>
          </cell>
          <cell r="G9464" t="str">
            <v/>
          </cell>
          <cell r="H9464" t="str">
            <v/>
          </cell>
          <cell r="I9464"/>
          <cell r="J9464"/>
          <cell r="K9464"/>
          <cell r="L9464"/>
          <cell r="M9464" t="str">
            <v/>
          </cell>
          <cell r="N9464"/>
          <cell r="O9464"/>
          <cell r="P9464"/>
          <cell r="Q9464" t="str">
            <v/>
          </cell>
          <cell r="R9464"/>
          <cell r="S9464" t="str">
            <v/>
          </cell>
          <cell r="T9464"/>
          <cell r="U9464"/>
          <cell r="V9464" t="str">
            <v/>
          </cell>
        </row>
        <row r="9465">
          <cell r="A9465"/>
          <cell r="B9465" t="str">
            <v/>
          </cell>
          <cell r="C9465"/>
          <cell r="D9465" t="str">
            <v/>
          </cell>
          <cell r="E9465" t="str">
            <v/>
          </cell>
          <cell r="F9465" t="str">
            <v/>
          </cell>
          <cell r="G9465" t="str">
            <v/>
          </cell>
          <cell r="H9465" t="str">
            <v/>
          </cell>
          <cell r="I9465"/>
          <cell r="J9465"/>
          <cell r="K9465"/>
          <cell r="L9465"/>
          <cell r="M9465" t="str">
            <v/>
          </cell>
          <cell r="N9465"/>
          <cell r="O9465"/>
          <cell r="P9465"/>
          <cell r="Q9465" t="str">
            <v/>
          </cell>
          <cell r="R9465"/>
          <cell r="S9465" t="str">
            <v/>
          </cell>
          <cell r="T9465"/>
          <cell r="U9465"/>
          <cell r="V9465" t="str">
            <v/>
          </cell>
        </row>
        <row r="9466">
          <cell r="A9466"/>
          <cell r="B9466" t="str">
            <v/>
          </cell>
          <cell r="C9466"/>
          <cell r="D9466" t="str">
            <v/>
          </cell>
          <cell r="E9466" t="str">
            <v/>
          </cell>
          <cell r="F9466" t="str">
            <v/>
          </cell>
          <cell r="G9466" t="str">
            <v/>
          </cell>
          <cell r="H9466" t="str">
            <v/>
          </cell>
          <cell r="I9466"/>
          <cell r="J9466"/>
          <cell r="K9466"/>
          <cell r="L9466"/>
          <cell r="M9466" t="str">
            <v/>
          </cell>
          <cell r="N9466"/>
          <cell r="O9466"/>
          <cell r="P9466"/>
          <cell r="Q9466" t="str">
            <v/>
          </cell>
          <cell r="R9466"/>
          <cell r="S9466" t="str">
            <v/>
          </cell>
          <cell r="T9466"/>
          <cell r="U9466"/>
          <cell r="V9466" t="str">
            <v/>
          </cell>
        </row>
        <row r="9467">
          <cell r="A9467"/>
          <cell r="B9467" t="str">
            <v/>
          </cell>
          <cell r="C9467"/>
          <cell r="D9467" t="str">
            <v/>
          </cell>
          <cell r="E9467" t="str">
            <v/>
          </cell>
          <cell r="F9467" t="str">
            <v/>
          </cell>
          <cell r="G9467" t="str">
            <v/>
          </cell>
          <cell r="H9467" t="str">
            <v/>
          </cell>
          <cell r="I9467"/>
          <cell r="J9467"/>
          <cell r="K9467"/>
          <cell r="L9467"/>
          <cell r="M9467" t="str">
            <v/>
          </cell>
          <cell r="N9467"/>
          <cell r="O9467"/>
          <cell r="P9467"/>
          <cell r="Q9467" t="str">
            <v/>
          </cell>
          <cell r="R9467"/>
          <cell r="S9467" t="str">
            <v/>
          </cell>
          <cell r="T9467"/>
          <cell r="U9467"/>
          <cell r="V9467" t="str">
            <v/>
          </cell>
        </row>
        <row r="9468">
          <cell r="A9468"/>
          <cell r="B9468" t="str">
            <v/>
          </cell>
          <cell r="C9468"/>
          <cell r="D9468" t="str">
            <v/>
          </cell>
          <cell r="E9468" t="str">
            <v/>
          </cell>
          <cell r="F9468" t="str">
            <v/>
          </cell>
          <cell r="G9468" t="str">
            <v/>
          </cell>
          <cell r="H9468" t="str">
            <v/>
          </cell>
          <cell r="I9468"/>
          <cell r="J9468"/>
          <cell r="K9468"/>
          <cell r="L9468"/>
          <cell r="M9468" t="str">
            <v/>
          </cell>
          <cell r="N9468"/>
          <cell r="O9468"/>
          <cell r="P9468"/>
          <cell r="Q9468" t="str">
            <v/>
          </cell>
          <cell r="R9468"/>
          <cell r="S9468" t="str">
            <v/>
          </cell>
          <cell r="T9468"/>
          <cell r="U9468"/>
          <cell r="V9468" t="str">
            <v/>
          </cell>
        </row>
        <row r="9469">
          <cell r="A9469"/>
          <cell r="B9469" t="str">
            <v/>
          </cell>
          <cell r="C9469"/>
          <cell r="D9469" t="str">
            <v/>
          </cell>
          <cell r="E9469" t="str">
            <v/>
          </cell>
          <cell r="F9469" t="str">
            <v/>
          </cell>
          <cell r="G9469" t="str">
            <v/>
          </cell>
          <cell r="H9469" t="str">
            <v/>
          </cell>
          <cell r="I9469"/>
          <cell r="J9469"/>
          <cell r="K9469"/>
          <cell r="L9469"/>
          <cell r="M9469" t="str">
            <v/>
          </cell>
          <cell r="N9469"/>
          <cell r="O9469"/>
          <cell r="P9469"/>
          <cell r="Q9469" t="str">
            <v/>
          </cell>
          <cell r="R9469"/>
          <cell r="S9469" t="str">
            <v/>
          </cell>
          <cell r="T9469"/>
          <cell r="U9469"/>
          <cell r="V9469" t="str">
            <v/>
          </cell>
        </row>
        <row r="9470">
          <cell r="A9470"/>
          <cell r="B9470" t="str">
            <v/>
          </cell>
          <cell r="C9470"/>
          <cell r="D9470" t="str">
            <v/>
          </cell>
          <cell r="E9470" t="str">
            <v/>
          </cell>
          <cell r="F9470" t="str">
            <v/>
          </cell>
          <cell r="G9470" t="str">
            <v/>
          </cell>
          <cell r="H9470" t="str">
            <v/>
          </cell>
          <cell r="I9470"/>
          <cell r="J9470"/>
          <cell r="K9470"/>
          <cell r="L9470"/>
          <cell r="M9470" t="str">
            <v/>
          </cell>
          <cell r="N9470"/>
          <cell r="O9470"/>
          <cell r="P9470"/>
          <cell r="Q9470" t="str">
            <v/>
          </cell>
          <cell r="R9470"/>
          <cell r="S9470" t="str">
            <v/>
          </cell>
          <cell r="T9470"/>
          <cell r="U9470"/>
          <cell r="V9470" t="str">
            <v/>
          </cell>
        </row>
        <row r="9471">
          <cell r="A9471"/>
          <cell r="B9471" t="str">
            <v/>
          </cell>
          <cell r="C9471"/>
          <cell r="D9471" t="str">
            <v/>
          </cell>
          <cell r="E9471" t="str">
            <v/>
          </cell>
          <cell r="F9471" t="str">
            <v/>
          </cell>
          <cell r="G9471" t="str">
            <v/>
          </cell>
          <cell r="H9471" t="str">
            <v/>
          </cell>
          <cell r="I9471"/>
          <cell r="J9471"/>
          <cell r="K9471"/>
          <cell r="L9471"/>
          <cell r="M9471" t="str">
            <v/>
          </cell>
          <cell r="N9471"/>
          <cell r="O9471"/>
          <cell r="P9471"/>
          <cell r="Q9471" t="str">
            <v/>
          </cell>
          <cell r="R9471"/>
          <cell r="S9471" t="str">
            <v/>
          </cell>
          <cell r="T9471"/>
          <cell r="U9471"/>
          <cell r="V9471" t="str">
            <v/>
          </cell>
        </row>
        <row r="9472">
          <cell r="A9472"/>
          <cell r="B9472" t="str">
            <v/>
          </cell>
          <cell r="C9472"/>
          <cell r="D9472" t="str">
            <v/>
          </cell>
          <cell r="E9472" t="str">
            <v/>
          </cell>
          <cell r="F9472" t="str">
            <v/>
          </cell>
          <cell r="G9472" t="str">
            <v/>
          </cell>
          <cell r="H9472" t="str">
            <v/>
          </cell>
          <cell r="I9472"/>
          <cell r="J9472"/>
          <cell r="K9472"/>
          <cell r="L9472"/>
          <cell r="M9472" t="str">
            <v/>
          </cell>
          <cell r="N9472"/>
          <cell r="O9472"/>
          <cell r="P9472"/>
          <cell r="Q9472" t="str">
            <v/>
          </cell>
          <cell r="R9472"/>
          <cell r="S9472" t="str">
            <v/>
          </cell>
          <cell r="T9472"/>
          <cell r="U9472"/>
          <cell r="V9472" t="str">
            <v/>
          </cell>
        </row>
        <row r="9473">
          <cell r="A9473"/>
          <cell r="B9473" t="str">
            <v/>
          </cell>
          <cell r="C9473"/>
          <cell r="D9473" t="str">
            <v/>
          </cell>
          <cell r="E9473" t="str">
            <v/>
          </cell>
          <cell r="F9473" t="str">
            <v/>
          </cell>
          <cell r="G9473" t="str">
            <v/>
          </cell>
          <cell r="H9473" t="str">
            <v/>
          </cell>
          <cell r="I9473"/>
          <cell r="J9473"/>
          <cell r="K9473"/>
          <cell r="L9473"/>
          <cell r="M9473" t="str">
            <v/>
          </cell>
          <cell r="N9473"/>
          <cell r="O9473"/>
          <cell r="P9473"/>
          <cell r="Q9473" t="str">
            <v/>
          </cell>
          <cell r="R9473"/>
          <cell r="S9473" t="str">
            <v/>
          </cell>
          <cell r="T9473"/>
          <cell r="U9473"/>
          <cell r="V9473" t="str">
            <v/>
          </cell>
        </row>
        <row r="9474">
          <cell r="A9474"/>
          <cell r="B9474" t="str">
            <v/>
          </cell>
          <cell r="C9474"/>
          <cell r="D9474" t="str">
            <v/>
          </cell>
          <cell r="E9474" t="str">
            <v/>
          </cell>
          <cell r="F9474" t="str">
            <v/>
          </cell>
          <cell r="G9474" t="str">
            <v/>
          </cell>
          <cell r="H9474" t="str">
            <v/>
          </cell>
          <cell r="I9474"/>
          <cell r="J9474"/>
          <cell r="K9474"/>
          <cell r="L9474"/>
          <cell r="M9474" t="str">
            <v/>
          </cell>
          <cell r="N9474"/>
          <cell r="O9474"/>
          <cell r="P9474"/>
          <cell r="Q9474" t="str">
            <v/>
          </cell>
          <cell r="R9474"/>
          <cell r="S9474" t="str">
            <v/>
          </cell>
          <cell r="T9474"/>
          <cell r="U9474"/>
          <cell r="V9474" t="str">
            <v/>
          </cell>
        </row>
        <row r="9475">
          <cell r="A9475"/>
          <cell r="B9475" t="str">
            <v/>
          </cell>
          <cell r="C9475"/>
          <cell r="D9475" t="str">
            <v/>
          </cell>
          <cell r="E9475" t="str">
            <v/>
          </cell>
          <cell r="F9475" t="str">
            <v/>
          </cell>
          <cell r="G9475" t="str">
            <v/>
          </cell>
          <cell r="H9475" t="str">
            <v/>
          </cell>
          <cell r="I9475"/>
          <cell r="J9475"/>
          <cell r="K9475"/>
          <cell r="L9475"/>
          <cell r="M9475" t="str">
            <v/>
          </cell>
          <cell r="N9475"/>
          <cell r="O9475"/>
          <cell r="P9475"/>
          <cell r="Q9475" t="str">
            <v/>
          </cell>
          <cell r="R9475"/>
          <cell r="S9475" t="str">
            <v/>
          </cell>
          <cell r="T9475"/>
          <cell r="U9475"/>
          <cell r="V9475" t="str">
            <v/>
          </cell>
        </row>
        <row r="9476">
          <cell r="A9476"/>
          <cell r="B9476" t="str">
            <v/>
          </cell>
          <cell r="C9476"/>
          <cell r="D9476" t="str">
            <v/>
          </cell>
          <cell r="E9476" t="str">
            <v/>
          </cell>
          <cell r="F9476" t="str">
            <v/>
          </cell>
          <cell r="G9476" t="str">
            <v/>
          </cell>
          <cell r="H9476" t="str">
            <v/>
          </cell>
          <cell r="I9476"/>
          <cell r="J9476"/>
          <cell r="K9476"/>
          <cell r="L9476"/>
          <cell r="M9476" t="str">
            <v/>
          </cell>
          <cell r="N9476"/>
          <cell r="O9476"/>
          <cell r="P9476"/>
          <cell r="Q9476" t="str">
            <v/>
          </cell>
          <cell r="R9476"/>
          <cell r="S9476" t="str">
            <v/>
          </cell>
          <cell r="T9476"/>
          <cell r="U9476"/>
          <cell r="V9476" t="str">
            <v/>
          </cell>
        </row>
        <row r="9477">
          <cell r="A9477"/>
          <cell r="B9477" t="str">
            <v/>
          </cell>
          <cell r="C9477"/>
          <cell r="D9477" t="str">
            <v/>
          </cell>
          <cell r="E9477" t="str">
            <v/>
          </cell>
          <cell r="F9477" t="str">
            <v/>
          </cell>
          <cell r="G9477" t="str">
            <v/>
          </cell>
          <cell r="H9477" t="str">
            <v/>
          </cell>
          <cell r="I9477"/>
          <cell r="J9477"/>
          <cell r="K9477"/>
          <cell r="L9477"/>
          <cell r="M9477" t="str">
            <v/>
          </cell>
          <cell r="N9477"/>
          <cell r="O9477"/>
          <cell r="P9477"/>
          <cell r="Q9477" t="str">
            <v/>
          </cell>
          <cell r="R9477"/>
          <cell r="S9477" t="str">
            <v/>
          </cell>
          <cell r="T9477"/>
          <cell r="U9477"/>
          <cell r="V9477" t="str">
            <v/>
          </cell>
        </row>
        <row r="9478">
          <cell r="A9478"/>
          <cell r="B9478" t="str">
            <v/>
          </cell>
          <cell r="C9478"/>
          <cell r="D9478" t="str">
            <v/>
          </cell>
          <cell r="E9478" t="str">
            <v/>
          </cell>
          <cell r="F9478" t="str">
            <v/>
          </cell>
          <cell r="G9478" t="str">
            <v/>
          </cell>
          <cell r="H9478" t="str">
            <v/>
          </cell>
          <cell r="I9478"/>
          <cell r="J9478"/>
          <cell r="K9478"/>
          <cell r="L9478"/>
          <cell r="M9478" t="str">
            <v/>
          </cell>
          <cell r="N9478"/>
          <cell r="O9478"/>
          <cell r="P9478"/>
          <cell r="Q9478" t="str">
            <v/>
          </cell>
          <cell r="R9478"/>
          <cell r="S9478" t="str">
            <v/>
          </cell>
          <cell r="T9478"/>
          <cell r="U9478"/>
          <cell r="V9478" t="str">
            <v/>
          </cell>
        </row>
        <row r="9479">
          <cell r="A9479"/>
          <cell r="B9479" t="str">
            <v/>
          </cell>
          <cell r="C9479"/>
          <cell r="D9479" t="str">
            <v/>
          </cell>
          <cell r="E9479" t="str">
            <v/>
          </cell>
          <cell r="F9479" t="str">
            <v/>
          </cell>
          <cell r="G9479" t="str">
            <v/>
          </cell>
          <cell r="H9479" t="str">
            <v/>
          </cell>
          <cell r="I9479"/>
          <cell r="J9479"/>
          <cell r="K9479"/>
          <cell r="L9479"/>
          <cell r="M9479" t="str">
            <v/>
          </cell>
          <cell r="N9479"/>
          <cell r="O9479"/>
          <cell r="P9479"/>
          <cell r="Q9479" t="str">
            <v/>
          </cell>
          <cell r="R9479"/>
          <cell r="S9479" t="str">
            <v/>
          </cell>
          <cell r="T9479"/>
          <cell r="U9479"/>
          <cell r="V9479" t="str">
            <v/>
          </cell>
        </row>
        <row r="9480">
          <cell r="A9480"/>
          <cell r="B9480" t="str">
            <v/>
          </cell>
          <cell r="C9480"/>
          <cell r="D9480" t="str">
            <v/>
          </cell>
          <cell r="E9480" t="str">
            <v/>
          </cell>
          <cell r="F9480" t="str">
            <v/>
          </cell>
          <cell r="G9480" t="str">
            <v/>
          </cell>
          <cell r="H9480" t="str">
            <v/>
          </cell>
          <cell r="I9480"/>
          <cell r="J9480"/>
          <cell r="K9480"/>
          <cell r="L9480"/>
          <cell r="M9480" t="str">
            <v/>
          </cell>
          <cell r="N9480"/>
          <cell r="O9480"/>
          <cell r="P9480"/>
          <cell r="Q9480" t="str">
            <v/>
          </cell>
          <cell r="R9480"/>
          <cell r="S9480" t="str">
            <v/>
          </cell>
          <cell r="T9480"/>
          <cell r="U9480"/>
          <cell r="V9480" t="str">
            <v/>
          </cell>
        </row>
        <row r="9481">
          <cell r="A9481"/>
          <cell r="B9481" t="str">
            <v/>
          </cell>
          <cell r="C9481"/>
          <cell r="D9481" t="str">
            <v/>
          </cell>
          <cell r="E9481" t="str">
            <v/>
          </cell>
          <cell r="F9481" t="str">
            <v/>
          </cell>
          <cell r="G9481" t="str">
            <v/>
          </cell>
          <cell r="H9481" t="str">
            <v/>
          </cell>
          <cell r="I9481"/>
          <cell r="J9481"/>
          <cell r="K9481"/>
          <cell r="L9481"/>
          <cell r="M9481" t="str">
            <v/>
          </cell>
          <cell r="N9481"/>
          <cell r="O9481"/>
          <cell r="P9481"/>
          <cell r="Q9481" t="str">
            <v/>
          </cell>
          <cell r="R9481"/>
          <cell r="S9481" t="str">
            <v/>
          </cell>
          <cell r="T9481"/>
          <cell r="U9481"/>
          <cell r="V9481" t="str">
            <v/>
          </cell>
        </row>
        <row r="9482">
          <cell r="A9482"/>
          <cell r="B9482" t="str">
            <v/>
          </cell>
          <cell r="C9482"/>
          <cell r="D9482" t="str">
            <v/>
          </cell>
          <cell r="E9482" t="str">
            <v/>
          </cell>
          <cell r="F9482" t="str">
            <v/>
          </cell>
          <cell r="G9482" t="str">
            <v/>
          </cell>
          <cell r="H9482" t="str">
            <v/>
          </cell>
          <cell r="I9482"/>
          <cell r="J9482"/>
          <cell r="K9482"/>
          <cell r="L9482"/>
          <cell r="M9482" t="str">
            <v/>
          </cell>
          <cell r="N9482"/>
          <cell r="O9482"/>
          <cell r="P9482"/>
          <cell r="Q9482" t="str">
            <v/>
          </cell>
          <cell r="R9482"/>
          <cell r="S9482" t="str">
            <v/>
          </cell>
          <cell r="T9482"/>
          <cell r="U9482"/>
          <cell r="V9482" t="str">
            <v/>
          </cell>
        </row>
        <row r="9483">
          <cell r="A9483"/>
          <cell r="B9483" t="str">
            <v/>
          </cell>
          <cell r="C9483"/>
          <cell r="D9483" t="str">
            <v/>
          </cell>
          <cell r="E9483" t="str">
            <v/>
          </cell>
          <cell r="F9483" t="str">
            <v/>
          </cell>
          <cell r="G9483" t="str">
            <v/>
          </cell>
          <cell r="H9483" t="str">
            <v/>
          </cell>
          <cell r="I9483"/>
          <cell r="J9483"/>
          <cell r="K9483"/>
          <cell r="L9483"/>
          <cell r="M9483" t="str">
            <v/>
          </cell>
          <cell r="N9483"/>
          <cell r="O9483"/>
          <cell r="P9483"/>
          <cell r="Q9483" t="str">
            <v/>
          </cell>
          <cell r="R9483"/>
          <cell r="S9483" t="str">
            <v/>
          </cell>
          <cell r="T9483"/>
          <cell r="U9483"/>
          <cell r="V9483" t="str">
            <v/>
          </cell>
        </row>
        <row r="9484">
          <cell r="A9484"/>
          <cell r="B9484" t="str">
            <v/>
          </cell>
          <cell r="C9484"/>
          <cell r="D9484" t="str">
            <v/>
          </cell>
          <cell r="E9484" t="str">
            <v/>
          </cell>
          <cell r="F9484" t="str">
            <v/>
          </cell>
          <cell r="G9484" t="str">
            <v/>
          </cell>
          <cell r="H9484" t="str">
            <v/>
          </cell>
          <cell r="I9484"/>
          <cell r="J9484"/>
          <cell r="K9484"/>
          <cell r="L9484"/>
          <cell r="M9484" t="str">
            <v/>
          </cell>
          <cell r="N9484"/>
          <cell r="O9484"/>
          <cell r="P9484"/>
          <cell r="Q9484" t="str">
            <v/>
          </cell>
          <cell r="R9484"/>
          <cell r="S9484" t="str">
            <v/>
          </cell>
          <cell r="T9484"/>
          <cell r="U9484"/>
          <cell r="V9484" t="str">
            <v/>
          </cell>
        </row>
        <row r="9485">
          <cell r="A9485"/>
          <cell r="B9485" t="str">
            <v/>
          </cell>
          <cell r="C9485"/>
          <cell r="D9485" t="str">
            <v/>
          </cell>
          <cell r="E9485" t="str">
            <v/>
          </cell>
          <cell r="F9485" t="str">
            <v/>
          </cell>
          <cell r="G9485" t="str">
            <v/>
          </cell>
          <cell r="H9485" t="str">
            <v/>
          </cell>
          <cell r="I9485"/>
          <cell r="J9485"/>
          <cell r="K9485"/>
          <cell r="L9485"/>
          <cell r="M9485" t="str">
            <v/>
          </cell>
          <cell r="N9485"/>
          <cell r="O9485"/>
          <cell r="P9485"/>
          <cell r="Q9485" t="str">
            <v/>
          </cell>
          <cell r="R9485"/>
          <cell r="S9485" t="str">
            <v/>
          </cell>
          <cell r="T9485"/>
          <cell r="U9485"/>
          <cell r="V9485" t="str">
            <v/>
          </cell>
        </row>
        <row r="9486">
          <cell r="A9486"/>
          <cell r="B9486" t="str">
            <v/>
          </cell>
          <cell r="C9486"/>
          <cell r="D9486" t="str">
            <v/>
          </cell>
          <cell r="E9486" t="str">
            <v/>
          </cell>
          <cell r="F9486" t="str">
            <v/>
          </cell>
          <cell r="G9486" t="str">
            <v/>
          </cell>
          <cell r="H9486" t="str">
            <v/>
          </cell>
          <cell r="I9486"/>
          <cell r="J9486"/>
          <cell r="K9486"/>
          <cell r="L9486"/>
          <cell r="M9486" t="str">
            <v/>
          </cell>
          <cell r="N9486"/>
          <cell r="O9486"/>
          <cell r="P9486"/>
          <cell r="Q9486" t="str">
            <v/>
          </cell>
          <cell r="R9486"/>
          <cell r="S9486" t="str">
            <v/>
          </cell>
          <cell r="T9486"/>
          <cell r="U9486"/>
          <cell r="V9486" t="str">
            <v/>
          </cell>
        </row>
        <row r="9487">
          <cell r="A9487"/>
          <cell r="B9487" t="str">
            <v/>
          </cell>
          <cell r="C9487"/>
          <cell r="D9487" t="str">
            <v/>
          </cell>
          <cell r="E9487" t="str">
            <v/>
          </cell>
          <cell r="F9487" t="str">
            <v/>
          </cell>
          <cell r="G9487" t="str">
            <v/>
          </cell>
          <cell r="H9487" t="str">
            <v/>
          </cell>
          <cell r="I9487"/>
          <cell r="J9487"/>
          <cell r="K9487"/>
          <cell r="L9487"/>
          <cell r="M9487" t="str">
            <v/>
          </cell>
          <cell r="N9487"/>
          <cell r="O9487"/>
          <cell r="P9487"/>
          <cell r="Q9487" t="str">
            <v/>
          </cell>
          <cell r="R9487"/>
          <cell r="S9487" t="str">
            <v/>
          </cell>
          <cell r="T9487"/>
          <cell r="U9487"/>
          <cell r="V9487" t="str">
            <v/>
          </cell>
        </row>
        <row r="9488">
          <cell r="A9488"/>
          <cell r="B9488" t="str">
            <v/>
          </cell>
          <cell r="C9488"/>
          <cell r="D9488" t="str">
            <v/>
          </cell>
          <cell r="E9488" t="str">
            <v/>
          </cell>
          <cell r="F9488" t="str">
            <v/>
          </cell>
          <cell r="G9488" t="str">
            <v/>
          </cell>
          <cell r="H9488" t="str">
            <v/>
          </cell>
          <cell r="I9488"/>
          <cell r="J9488"/>
          <cell r="K9488"/>
          <cell r="L9488"/>
          <cell r="M9488" t="str">
            <v/>
          </cell>
          <cell r="N9488"/>
          <cell r="O9488"/>
          <cell r="P9488"/>
          <cell r="Q9488" t="str">
            <v/>
          </cell>
          <cell r="R9488"/>
          <cell r="S9488" t="str">
            <v/>
          </cell>
          <cell r="T9488"/>
          <cell r="U9488"/>
          <cell r="V9488" t="str">
            <v/>
          </cell>
        </row>
        <row r="9489">
          <cell r="A9489"/>
          <cell r="B9489" t="str">
            <v/>
          </cell>
          <cell r="C9489"/>
          <cell r="D9489" t="str">
            <v/>
          </cell>
          <cell r="E9489" t="str">
            <v/>
          </cell>
          <cell r="F9489" t="str">
            <v/>
          </cell>
          <cell r="G9489" t="str">
            <v/>
          </cell>
          <cell r="H9489" t="str">
            <v/>
          </cell>
          <cell r="I9489"/>
          <cell r="J9489"/>
          <cell r="K9489"/>
          <cell r="L9489"/>
          <cell r="M9489" t="str">
            <v/>
          </cell>
          <cell r="N9489"/>
          <cell r="O9489"/>
          <cell r="P9489"/>
          <cell r="Q9489" t="str">
            <v/>
          </cell>
          <cell r="R9489"/>
          <cell r="S9489" t="str">
            <v/>
          </cell>
          <cell r="T9489"/>
          <cell r="U9489"/>
          <cell r="V9489" t="str">
            <v/>
          </cell>
        </row>
        <row r="9490">
          <cell r="A9490"/>
          <cell r="B9490" t="str">
            <v/>
          </cell>
          <cell r="C9490"/>
          <cell r="D9490" t="str">
            <v/>
          </cell>
          <cell r="E9490" t="str">
            <v/>
          </cell>
          <cell r="F9490" t="str">
            <v/>
          </cell>
          <cell r="G9490" t="str">
            <v/>
          </cell>
          <cell r="H9490" t="str">
            <v/>
          </cell>
          <cell r="I9490"/>
          <cell r="J9490"/>
          <cell r="K9490"/>
          <cell r="L9490"/>
          <cell r="M9490" t="str">
            <v/>
          </cell>
          <cell r="N9490"/>
          <cell r="O9490"/>
          <cell r="P9490"/>
          <cell r="Q9490" t="str">
            <v/>
          </cell>
          <cell r="R9490"/>
          <cell r="S9490" t="str">
            <v/>
          </cell>
          <cell r="T9490"/>
          <cell r="U9490"/>
          <cell r="V9490" t="str">
            <v/>
          </cell>
        </row>
        <row r="9491">
          <cell r="A9491"/>
          <cell r="B9491" t="str">
            <v/>
          </cell>
          <cell r="C9491"/>
          <cell r="D9491" t="str">
            <v/>
          </cell>
          <cell r="E9491" t="str">
            <v/>
          </cell>
          <cell r="F9491" t="str">
            <v/>
          </cell>
          <cell r="G9491" t="str">
            <v/>
          </cell>
          <cell r="H9491" t="str">
            <v/>
          </cell>
          <cell r="I9491"/>
          <cell r="J9491"/>
          <cell r="K9491"/>
          <cell r="L9491"/>
          <cell r="M9491" t="str">
            <v/>
          </cell>
          <cell r="N9491"/>
          <cell r="O9491"/>
          <cell r="P9491"/>
          <cell r="Q9491" t="str">
            <v/>
          </cell>
          <cell r="R9491"/>
          <cell r="S9491" t="str">
            <v/>
          </cell>
          <cell r="T9491"/>
          <cell r="U9491"/>
          <cell r="V9491" t="str">
            <v/>
          </cell>
        </row>
        <row r="9492">
          <cell r="A9492"/>
          <cell r="B9492" t="str">
            <v/>
          </cell>
          <cell r="C9492"/>
          <cell r="D9492" t="str">
            <v/>
          </cell>
          <cell r="E9492" t="str">
            <v/>
          </cell>
          <cell r="F9492" t="str">
            <v/>
          </cell>
          <cell r="G9492" t="str">
            <v/>
          </cell>
          <cell r="H9492" t="str">
            <v/>
          </cell>
          <cell r="I9492"/>
          <cell r="J9492"/>
          <cell r="K9492"/>
          <cell r="L9492"/>
          <cell r="M9492" t="str">
            <v/>
          </cell>
          <cell r="N9492"/>
          <cell r="O9492"/>
          <cell r="P9492"/>
          <cell r="Q9492" t="str">
            <v/>
          </cell>
          <cell r="R9492"/>
          <cell r="S9492" t="str">
            <v/>
          </cell>
          <cell r="T9492"/>
          <cell r="U9492"/>
          <cell r="V9492" t="str">
            <v/>
          </cell>
        </row>
        <row r="9493">
          <cell r="A9493"/>
          <cell r="B9493" t="str">
            <v/>
          </cell>
          <cell r="C9493"/>
          <cell r="D9493" t="str">
            <v/>
          </cell>
          <cell r="E9493" t="str">
            <v/>
          </cell>
          <cell r="F9493" t="str">
            <v/>
          </cell>
          <cell r="G9493" t="str">
            <v/>
          </cell>
          <cell r="H9493" t="str">
            <v/>
          </cell>
          <cell r="I9493"/>
          <cell r="J9493"/>
          <cell r="K9493"/>
          <cell r="L9493"/>
          <cell r="M9493" t="str">
            <v/>
          </cell>
          <cell r="N9493"/>
          <cell r="O9493"/>
          <cell r="P9493"/>
          <cell r="Q9493" t="str">
            <v/>
          </cell>
          <cell r="R9493"/>
          <cell r="S9493" t="str">
            <v/>
          </cell>
          <cell r="T9493"/>
          <cell r="U9493"/>
          <cell r="V9493" t="str">
            <v/>
          </cell>
        </row>
        <row r="9494">
          <cell r="A9494"/>
          <cell r="B9494" t="str">
            <v/>
          </cell>
          <cell r="C9494"/>
          <cell r="D9494" t="str">
            <v/>
          </cell>
          <cell r="E9494" t="str">
            <v/>
          </cell>
          <cell r="F9494" t="str">
            <v/>
          </cell>
          <cell r="G9494" t="str">
            <v/>
          </cell>
          <cell r="H9494" t="str">
            <v/>
          </cell>
          <cell r="I9494"/>
          <cell r="J9494"/>
          <cell r="K9494"/>
          <cell r="L9494"/>
          <cell r="M9494" t="str">
            <v/>
          </cell>
          <cell r="N9494"/>
          <cell r="O9494"/>
          <cell r="P9494"/>
          <cell r="Q9494" t="str">
            <v/>
          </cell>
          <cell r="R9494"/>
          <cell r="S9494" t="str">
            <v/>
          </cell>
          <cell r="T9494"/>
          <cell r="U9494"/>
          <cell r="V9494" t="str">
            <v/>
          </cell>
        </row>
        <row r="9495">
          <cell r="A9495"/>
          <cell r="B9495" t="str">
            <v/>
          </cell>
          <cell r="C9495"/>
          <cell r="D9495" t="str">
            <v/>
          </cell>
          <cell r="E9495" t="str">
            <v/>
          </cell>
          <cell r="F9495" t="str">
            <v/>
          </cell>
          <cell r="G9495" t="str">
            <v/>
          </cell>
          <cell r="H9495" t="str">
            <v/>
          </cell>
          <cell r="I9495"/>
          <cell r="J9495"/>
          <cell r="K9495"/>
          <cell r="L9495"/>
          <cell r="M9495" t="str">
            <v/>
          </cell>
          <cell r="N9495"/>
          <cell r="O9495"/>
          <cell r="P9495"/>
          <cell r="Q9495" t="str">
            <v/>
          </cell>
          <cell r="R9495"/>
          <cell r="S9495" t="str">
            <v/>
          </cell>
          <cell r="T9495"/>
          <cell r="U9495"/>
          <cell r="V9495" t="str">
            <v/>
          </cell>
        </row>
        <row r="9496">
          <cell r="A9496"/>
          <cell r="B9496" t="str">
            <v/>
          </cell>
          <cell r="C9496"/>
          <cell r="D9496" t="str">
            <v/>
          </cell>
          <cell r="E9496" t="str">
            <v/>
          </cell>
          <cell r="F9496" t="str">
            <v/>
          </cell>
          <cell r="G9496" t="str">
            <v/>
          </cell>
          <cell r="H9496" t="str">
            <v/>
          </cell>
          <cell r="I9496"/>
          <cell r="J9496"/>
          <cell r="K9496"/>
          <cell r="L9496"/>
          <cell r="M9496" t="str">
            <v/>
          </cell>
          <cell r="N9496"/>
          <cell r="O9496"/>
          <cell r="P9496"/>
          <cell r="Q9496" t="str">
            <v/>
          </cell>
          <cell r="R9496"/>
          <cell r="S9496" t="str">
            <v/>
          </cell>
          <cell r="T9496"/>
          <cell r="U9496"/>
          <cell r="V9496" t="str">
            <v/>
          </cell>
        </row>
        <row r="9497">
          <cell r="A9497"/>
          <cell r="B9497" t="str">
            <v/>
          </cell>
          <cell r="C9497"/>
          <cell r="D9497" t="str">
            <v/>
          </cell>
          <cell r="E9497" t="str">
            <v/>
          </cell>
          <cell r="F9497" t="str">
            <v/>
          </cell>
          <cell r="G9497" t="str">
            <v/>
          </cell>
          <cell r="H9497" t="str">
            <v/>
          </cell>
          <cell r="I9497"/>
          <cell r="J9497"/>
          <cell r="K9497"/>
          <cell r="L9497"/>
          <cell r="M9497" t="str">
            <v/>
          </cell>
          <cell r="N9497"/>
          <cell r="O9497"/>
          <cell r="P9497"/>
          <cell r="Q9497" t="str">
            <v/>
          </cell>
          <cell r="R9497"/>
          <cell r="S9497" t="str">
            <v/>
          </cell>
          <cell r="T9497"/>
          <cell r="U9497"/>
          <cell r="V9497" t="str">
            <v/>
          </cell>
        </row>
        <row r="9498">
          <cell r="A9498"/>
          <cell r="B9498" t="str">
            <v/>
          </cell>
          <cell r="C9498"/>
          <cell r="D9498" t="str">
            <v/>
          </cell>
          <cell r="E9498" t="str">
            <v/>
          </cell>
          <cell r="F9498" t="str">
            <v/>
          </cell>
          <cell r="G9498" t="str">
            <v/>
          </cell>
          <cell r="H9498" t="str">
            <v/>
          </cell>
          <cell r="I9498"/>
          <cell r="J9498"/>
          <cell r="K9498"/>
          <cell r="L9498"/>
          <cell r="M9498" t="str">
            <v/>
          </cell>
          <cell r="N9498"/>
          <cell r="O9498"/>
          <cell r="P9498"/>
          <cell r="Q9498" t="str">
            <v/>
          </cell>
          <cell r="R9498"/>
          <cell r="S9498" t="str">
            <v/>
          </cell>
          <cell r="T9498"/>
          <cell r="U9498"/>
          <cell r="V9498" t="str">
            <v/>
          </cell>
        </row>
        <row r="9499">
          <cell r="A9499"/>
          <cell r="B9499" t="str">
            <v/>
          </cell>
          <cell r="C9499"/>
          <cell r="D9499" t="str">
            <v/>
          </cell>
          <cell r="E9499" t="str">
            <v/>
          </cell>
          <cell r="F9499" t="str">
            <v/>
          </cell>
          <cell r="G9499" t="str">
            <v/>
          </cell>
          <cell r="H9499" t="str">
            <v/>
          </cell>
          <cell r="I9499"/>
          <cell r="J9499"/>
          <cell r="K9499"/>
          <cell r="L9499"/>
          <cell r="M9499" t="str">
            <v/>
          </cell>
          <cell r="N9499"/>
          <cell r="O9499"/>
          <cell r="P9499"/>
          <cell r="Q9499" t="str">
            <v/>
          </cell>
          <cell r="R9499"/>
          <cell r="S9499" t="str">
            <v/>
          </cell>
          <cell r="T9499"/>
          <cell r="U9499"/>
          <cell r="V9499" t="str">
            <v/>
          </cell>
        </row>
        <row r="9500">
          <cell r="A9500"/>
          <cell r="B9500" t="str">
            <v/>
          </cell>
          <cell r="C9500"/>
          <cell r="D9500" t="str">
            <v/>
          </cell>
          <cell r="E9500" t="str">
            <v/>
          </cell>
          <cell r="F9500" t="str">
            <v/>
          </cell>
          <cell r="G9500" t="str">
            <v/>
          </cell>
          <cell r="H9500" t="str">
            <v/>
          </cell>
          <cell r="I9500"/>
          <cell r="J9500"/>
          <cell r="K9500"/>
          <cell r="L9500"/>
          <cell r="M9500" t="str">
            <v/>
          </cell>
          <cell r="N9500"/>
          <cell r="O9500"/>
          <cell r="P9500"/>
          <cell r="Q9500" t="str">
            <v/>
          </cell>
          <cell r="R9500"/>
          <cell r="S9500" t="str">
            <v/>
          </cell>
          <cell r="T9500"/>
          <cell r="U9500"/>
          <cell r="V9500" t="str">
            <v/>
          </cell>
        </row>
        <row r="9501">
          <cell r="A9501"/>
          <cell r="B9501" t="str">
            <v/>
          </cell>
          <cell r="C9501"/>
          <cell r="D9501" t="str">
            <v/>
          </cell>
          <cell r="E9501" t="str">
            <v/>
          </cell>
          <cell r="F9501" t="str">
            <v/>
          </cell>
          <cell r="G9501" t="str">
            <v/>
          </cell>
          <cell r="H9501" t="str">
            <v/>
          </cell>
          <cell r="I9501"/>
          <cell r="J9501"/>
          <cell r="K9501"/>
          <cell r="L9501"/>
          <cell r="M9501" t="str">
            <v/>
          </cell>
          <cell r="N9501"/>
          <cell r="O9501"/>
          <cell r="P9501"/>
          <cell r="Q9501" t="str">
            <v/>
          </cell>
          <cell r="R9501"/>
          <cell r="S9501" t="str">
            <v/>
          </cell>
          <cell r="T9501"/>
          <cell r="U9501"/>
          <cell r="V9501" t="str">
            <v/>
          </cell>
        </row>
        <row r="9502">
          <cell r="A9502"/>
          <cell r="B9502" t="str">
            <v/>
          </cell>
          <cell r="C9502"/>
          <cell r="D9502" t="str">
            <v/>
          </cell>
          <cell r="E9502" t="str">
            <v/>
          </cell>
          <cell r="F9502" t="str">
            <v/>
          </cell>
          <cell r="G9502" t="str">
            <v/>
          </cell>
          <cell r="H9502" t="str">
            <v/>
          </cell>
          <cell r="I9502"/>
          <cell r="J9502"/>
          <cell r="K9502"/>
          <cell r="L9502"/>
          <cell r="M9502" t="str">
            <v/>
          </cell>
          <cell r="N9502"/>
          <cell r="O9502"/>
          <cell r="P9502"/>
          <cell r="Q9502" t="str">
            <v/>
          </cell>
          <cell r="R9502"/>
          <cell r="S9502" t="str">
            <v/>
          </cell>
          <cell r="T9502"/>
          <cell r="U9502"/>
          <cell r="V9502" t="str">
            <v/>
          </cell>
        </row>
        <row r="9503">
          <cell r="A9503"/>
          <cell r="B9503" t="str">
            <v/>
          </cell>
          <cell r="C9503"/>
          <cell r="D9503" t="str">
            <v/>
          </cell>
          <cell r="E9503" t="str">
            <v/>
          </cell>
          <cell r="F9503" t="str">
            <v/>
          </cell>
          <cell r="G9503" t="str">
            <v/>
          </cell>
          <cell r="H9503" t="str">
            <v/>
          </cell>
          <cell r="I9503"/>
          <cell r="J9503"/>
          <cell r="K9503"/>
          <cell r="L9503"/>
          <cell r="M9503" t="str">
            <v/>
          </cell>
          <cell r="N9503"/>
          <cell r="O9503"/>
          <cell r="P9503"/>
          <cell r="Q9503" t="str">
            <v/>
          </cell>
          <cell r="R9503"/>
          <cell r="S9503" t="str">
            <v/>
          </cell>
          <cell r="T9503"/>
          <cell r="U9503"/>
          <cell r="V9503" t="str">
            <v/>
          </cell>
        </row>
        <row r="9504">
          <cell r="A9504"/>
          <cell r="B9504" t="str">
            <v/>
          </cell>
          <cell r="C9504"/>
          <cell r="D9504" t="str">
            <v/>
          </cell>
          <cell r="E9504" t="str">
            <v/>
          </cell>
          <cell r="F9504" t="str">
            <v/>
          </cell>
          <cell r="G9504" t="str">
            <v/>
          </cell>
          <cell r="H9504" t="str">
            <v/>
          </cell>
          <cell r="I9504"/>
          <cell r="J9504"/>
          <cell r="K9504"/>
          <cell r="L9504"/>
          <cell r="M9504" t="str">
            <v/>
          </cell>
          <cell r="N9504"/>
          <cell r="O9504"/>
          <cell r="P9504"/>
          <cell r="Q9504" t="str">
            <v/>
          </cell>
          <cell r="R9504"/>
          <cell r="S9504" t="str">
            <v/>
          </cell>
          <cell r="T9504"/>
          <cell r="U9504"/>
          <cell r="V9504" t="str">
            <v/>
          </cell>
        </row>
        <row r="9505">
          <cell r="A9505"/>
          <cell r="B9505" t="str">
            <v/>
          </cell>
          <cell r="C9505"/>
          <cell r="D9505" t="str">
            <v/>
          </cell>
          <cell r="E9505" t="str">
            <v/>
          </cell>
          <cell r="F9505" t="str">
            <v/>
          </cell>
          <cell r="G9505" t="str">
            <v/>
          </cell>
          <cell r="H9505" t="str">
            <v/>
          </cell>
          <cell r="I9505"/>
          <cell r="J9505"/>
          <cell r="K9505"/>
          <cell r="L9505"/>
          <cell r="M9505" t="str">
            <v/>
          </cell>
          <cell r="N9505"/>
          <cell r="O9505"/>
          <cell r="P9505"/>
          <cell r="Q9505" t="str">
            <v/>
          </cell>
          <cell r="R9505"/>
          <cell r="S9505" t="str">
            <v/>
          </cell>
          <cell r="T9505"/>
          <cell r="U9505"/>
          <cell r="V9505" t="str">
            <v/>
          </cell>
        </row>
        <row r="9506">
          <cell r="A9506"/>
          <cell r="B9506" t="str">
            <v/>
          </cell>
          <cell r="C9506"/>
          <cell r="D9506" t="str">
            <v/>
          </cell>
          <cell r="E9506" t="str">
            <v/>
          </cell>
          <cell r="F9506" t="str">
            <v/>
          </cell>
          <cell r="G9506" t="str">
            <v/>
          </cell>
          <cell r="H9506" t="str">
            <v/>
          </cell>
          <cell r="I9506"/>
          <cell r="J9506"/>
          <cell r="K9506"/>
          <cell r="L9506"/>
          <cell r="M9506" t="str">
            <v/>
          </cell>
          <cell r="N9506"/>
          <cell r="O9506"/>
          <cell r="P9506"/>
          <cell r="Q9506" t="str">
            <v/>
          </cell>
          <cell r="R9506"/>
          <cell r="S9506" t="str">
            <v/>
          </cell>
          <cell r="T9506"/>
          <cell r="U9506"/>
          <cell r="V9506" t="str">
            <v/>
          </cell>
        </row>
        <row r="9507">
          <cell r="A9507"/>
          <cell r="B9507" t="str">
            <v/>
          </cell>
          <cell r="C9507"/>
          <cell r="D9507" t="str">
            <v/>
          </cell>
          <cell r="E9507" t="str">
            <v/>
          </cell>
          <cell r="F9507" t="str">
            <v/>
          </cell>
          <cell r="G9507" t="str">
            <v/>
          </cell>
          <cell r="H9507" t="str">
            <v/>
          </cell>
          <cell r="I9507"/>
          <cell r="J9507"/>
          <cell r="K9507"/>
          <cell r="L9507"/>
          <cell r="M9507" t="str">
            <v/>
          </cell>
          <cell r="N9507"/>
          <cell r="O9507"/>
          <cell r="P9507"/>
          <cell r="Q9507" t="str">
            <v/>
          </cell>
          <cell r="R9507"/>
          <cell r="S9507" t="str">
            <v/>
          </cell>
          <cell r="T9507"/>
          <cell r="U9507"/>
          <cell r="V9507" t="str">
            <v/>
          </cell>
        </row>
        <row r="9508">
          <cell r="A9508"/>
          <cell r="B9508" t="str">
            <v/>
          </cell>
          <cell r="C9508"/>
          <cell r="D9508" t="str">
            <v/>
          </cell>
          <cell r="E9508" t="str">
            <v/>
          </cell>
          <cell r="F9508" t="str">
            <v/>
          </cell>
          <cell r="G9508" t="str">
            <v/>
          </cell>
          <cell r="H9508" t="str">
            <v/>
          </cell>
          <cell r="I9508"/>
          <cell r="J9508"/>
          <cell r="K9508"/>
          <cell r="L9508"/>
          <cell r="M9508" t="str">
            <v/>
          </cell>
          <cell r="N9508"/>
          <cell r="O9508"/>
          <cell r="P9508"/>
          <cell r="Q9508" t="str">
            <v/>
          </cell>
          <cell r="R9508"/>
          <cell r="S9508" t="str">
            <v/>
          </cell>
          <cell r="T9508"/>
          <cell r="U9508"/>
          <cell r="V9508" t="str">
            <v/>
          </cell>
        </row>
        <row r="9509">
          <cell r="A9509"/>
          <cell r="B9509" t="str">
            <v/>
          </cell>
          <cell r="C9509"/>
          <cell r="D9509" t="str">
            <v/>
          </cell>
          <cell r="E9509" t="str">
            <v/>
          </cell>
          <cell r="F9509" t="str">
            <v/>
          </cell>
          <cell r="G9509" t="str">
            <v/>
          </cell>
          <cell r="H9509" t="str">
            <v/>
          </cell>
          <cell r="I9509"/>
          <cell r="J9509"/>
          <cell r="K9509"/>
          <cell r="L9509"/>
          <cell r="M9509" t="str">
            <v/>
          </cell>
          <cell r="N9509"/>
          <cell r="O9509"/>
          <cell r="P9509"/>
          <cell r="Q9509" t="str">
            <v/>
          </cell>
          <cell r="R9509"/>
          <cell r="S9509" t="str">
            <v/>
          </cell>
          <cell r="T9509"/>
          <cell r="U9509"/>
          <cell r="V9509" t="str">
            <v/>
          </cell>
        </row>
        <row r="9510">
          <cell r="A9510"/>
          <cell r="B9510" t="str">
            <v/>
          </cell>
          <cell r="C9510"/>
          <cell r="D9510" t="str">
            <v/>
          </cell>
          <cell r="E9510" t="str">
            <v/>
          </cell>
          <cell r="F9510" t="str">
            <v/>
          </cell>
          <cell r="G9510" t="str">
            <v/>
          </cell>
          <cell r="H9510" t="str">
            <v/>
          </cell>
          <cell r="I9510"/>
          <cell r="J9510"/>
          <cell r="K9510"/>
          <cell r="L9510"/>
          <cell r="M9510" t="str">
            <v/>
          </cell>
          <cell r="N9510"/>
          <cell r="O9510"/>
          <cell r="P9510"/>
          <cell r="Q9510" t="str">
            <v/>
          </cell>
          <cell r="R9510"/>
          <cell r="S9510" t="str">
            <v/>
          </cell>
          <cell r="T9510"/>
          <cell r="U9510"/>
          <cell r="V9510" t="str">
            <v/>
          </cell>
        </row>
        <row r="9511">
          <cell r="A9511"/>
          <cell r="B9511" t="str">
            <v/>
          </cell>
          <cell r="C9511"/>
          <cell r="D9511" t="str">
            <v/>
          </cell>
          <cell r="E9511" t="str">
            <v/>
          </cell>
          <cell r="F9511" t="str">
            <v/>
          </cell>
          <cell r="G9511" t="str">
            <v/>
          </cell>
          <cell r="H9511" t="str">
            <v/>
          </cell>
          <cell r="I9511"/>
          <cell r="J9511"/>
          <cell r="K9511"/>
          <cell r="L9511"/>
          <cell r="M9511" t="str">
            <v/>
          </cell>
          <cell r="N9511"/>
          <cell r="O9511"/>
          <cell r="P9511"/>
          <cell r="Q9511" t="str">
            <v/>
          </cell>
          <cell r="R9511"/>
          <cell r="S9511" t="str">
            <v/>
          </cell>
          <cell r="T9511"/>
          <cell r="U9511"/>
          <cell r="V9511" t="str">
            <v/>
          </cell>
        </row>
        <row r="9512">
          <cell r="A9512"/>
          <cell r="B9512" t="str">
            <v/>
          </cell>
          <cell r="C9512"/>
          <cell r="D9512" t="str">
            <v/>
          </cell>
          <cell r="E9512" t="str">
            <v/>
          </cell>
          <cell r="F9512" t="str">
            <v/>
          </cell>
          <cell r="G9512" t="str">
            <v/>
          </cell>
          <cell r="H9512" t="str">
            <v/>
          </cell>
          <cell r="I9512"/>
          <cell r="J9512"/>
          <cell r="K9512"/>
          <cell r="L9512"/>
          <cell r="M9512" t="str">
            <v/>
          </cell>
          <cell r="N9512"/>
          <cell r="O9512"/>
          <cell r="P9512"/>
          <cell r="Q9512" t="str">
            <v/>
          </cell>
          <cell r="R9512"/>
          <cell r="S9512" t="str">
            <v/>
          </cell>
          <cell r="T9512"/>
          <cell r="U9512"/>
          <cell r="V9512" t="str">
            <v/>
          </cell>
        </row>
        <row r="9513">
          <cell r="A9513"/>
          <cell r="B9513" t="str">
            <v/>
          </cell>
          <cell r="C9513"/>
          <cell r="D9513" t="str">
            <v/>
          </cell>
          <cell r="E9513" t="str">
            <v/>
          </cell>
          <cell r="F9513" t="str">
            <v/>
          </cell>
          <cell r="G9513" t="str">
            <v/>
          </cell>
          <cell r="H9513" t="str">
            <v/>
          </cell>
          <cell r="I9513"/>
          <cell r="J9513"/>
          <cell r="K9513"/>
          <cell r="L9513"/>
          <cell r="M9513" t="str">
            <v/>
          </cell>
          <cell r="N9513"/>
          <cell r="O9513"/>
          <cell r="P9513"/>
          <cell r="Q9513" t="str">
            <v/>
          </cell>
          <cell r="R9513"/>
          <cell r="S9513" t="str">
            <v/>
          </cell>
          <cell r="T9513"/>
          <cell r="U9513"/>
          <cell r="V9513" t="str">
            <v/>
          </cell>
        </row>
        <row r="9514">
          <cell r="A9514"/>
          <cell r="B9514" t="str">
            <v/>
          </cell>
          <cell r="C9514"/>
          <cell r="D9514" t="str">
            <v/>
          </cell>
          <cell r="E9514" t="str">
            <v/>
          </cell>
          <cell r="F9514" t="str">
            <v/>
          </cell>
          <cell r="G9514" t="str">
            <v/>
          </cell>
          <cell r="H9514" t="str">
            <v/>
          </cell>
          <cell r="I9514"/>
          <cell r="J9514"/>
          <cell r="K9514"/>
          <cell r="L9514"/>
          <cell r="M9514" t="str">
            <v/>
          </cell>
          <cell r="N9514"/>
          <cell r="O9514"/>
          <cell r="P9514"/>
          <cell r="Q9514" t="str">
            <v/>
          </cell>
          <cell r="R9514"/>
          <cell r="S9514" t="str">
            <v/>
          </cell>
          <cell r="T9514"/>
          <cell r="U9514"/>
          <cell r="V9514" t="str">
            <v/>
          </cell>
        </row>
        <row r="9515">
          <cell r="A9515"/>
          <cell r="B9515" t="str">
            <v/>
          </cell>
          <cell r="C9515"/>
          <cell r="D9515" t="str">
            <v/>
          </cell>
          <cell r="E9515" t="str">
            <v/>
          </cell>
          <cell r="F9515" t="str">
            <v/>
          </cell>
          <cell r="G9515" t="str">
            <v/>
          </cell>
          <cell r="H9515" t="str">
            <v/>
          </cell>
          <cell r="I9515"/>
          <cell r="J9515"/>
          <cell r="K9515"/>
          <cell r="L9515"/>
          <cell r="M9515" t="str">
            <v/>
          </cell>
          <cell r="N9515"/>
          <cell r="O9515"/>
          <cell r="P9515"/>
          <cell r="Q9515" t="str">
            <v/>
          </cell>
          <cell r="R9515"/>
          <cell r="S9515" t="str">
            <v/>
          </cell>
          <cell r="T9515"/>
          <cell r="U9515"/>
          <cell r="V9515" t="str">
            <v/>
          </cell>
        </row>
        <row r="9516">
          <cell r="A9516"/>
          <cell r="B9516" t="str">
            <v/>
          </cell>
          <cell r="C9516"/>
          <cell r="D9516" t="str">
            <v/>
          </cell>
          <cell r="E9516" t="str">
            <v/>
          </cell>
          <cell r="F9516" t="str">
            <v/>
          </cell>
          <cell r="G9516" t="str">
            <v/>
          </cell>
          <cell r="H9516" t="str">
            <v/>
          </cell>
          <cell r="I9516"/>
          <cell r="J9516"/>
          <cell r="K9516"/>
          <cell r="L9516"/>
          <cell r="M9516" t="str">
            <v/>
          </cell>
          <cell r="N9516"/>
          <cell r="O9516"/>
          <cell r="P9516"/>
          <cell r="Q9516" t="str">
            <v/>
          </cell>
          <cell r="R9516"/>
          <cell r="S9516" t="str">
            <v/>
          </cell>
          <cell r="T9516"/>
          <cell r="U9516"/>
          <cell r="V9516" t="str">
            <v/>
          </cell>
        </row>
        <row r="9517">
          <cell r="A9517"/>
          <cell r="B9517" t="str">
            <v/>
          </cell>
          <cell r="C9517"/>
          <cell r="D9517" t="str">
            <v/>
          </cell>
          <cell r="E9517" t="str">
            <v/>
          </cell>
          <cell r="F9517" t="str">
            <v/>
          </cell>
          <cell r="G9517" t="str">
            <v/>
          </cell>
          <cell r="H9517" t="str">
            <v/>
          </cell>
          <cell r="I9517"/>
          <cell r="J9517"/>
          <cell r="K9517"/>
          <cell r="L9517"/>
          <cell r="M9517" t="str">
            <v/>
          </cell>
          <cell r="N9517"/>
          <cell r="O9517"/>
          <cell r="P9517"/>
          <cell r="Q9517" t="str">
            <v/>
          </cell>
          <cell r="R9517"/>
          <cell r="S9517" t="str">
            <v/>
          </cell>
          <cell r="T9517"/>
          <cell r="U9517"/>
          <cell r="V9517" t="str">
            <v/>
          </cell>
        </row>
        <row r="9518">
          <cell r="A9518"/>
          <cell r="B9518" t="str">
            <v/>
          </cell>
          <cell r="C9518"/>
          <cell r="D9518" t="str">
            <v/>
          </cell>
          <cell r="E9518" t="str">
            <v/>
          </cell>
          <cell r="F9518" t="str">
            <v/>
          </cell>
          <cell r="G9518" t="str">
            <v/>
          </cell>
          <cell r="H9518" t="str">
            <v/>
          </cell>
          <cell r="I9518"/>
          <cell r="J9518"/>
          <cell r="K9518"/>
          <cell r="L9518"/>
          <cell r="M9518" t="str">
            <v/>
          </cell>
          <cell r="N9518"/>
          <cell r="O9518"/>
          <cell r="P9518"/>
          <cell r="Q9518" t="str">
            <v/>
          </cell>
          <cell r="R9518"/>
          <cell r="S9518" t="str">
            <v/>
          </cell>
          <cell r="T9518"/>
          <cell r="U9518"/>
          <cell r="V9518" t="str">
            <v/>
          </cell>
        </row>
        <row r="9519">
          <cell r="A9519"/>
          <cell r="B9519" t="str">
            <v/>
          </cell>
          <cell r="C9519"/>
          <cell r="D9519" t="str">
            <v/>
          </cell>
          <cell r="E9519" t="str">
            <v/>
          </cell>
          <cell r="F9519" t="str">
            <v/>
          </cell>
          <cell r="G9519" t="str">
            <v/>
          </cell>
          <cell r="H9519" t="str">
            <v/>
          </cell>
          <cell r="I9519"/>
          <cell r="J9519"/>
          <cell r="K9519"/>
          <cell r="L9519"/>
          <cell r="M9519" t="str">
            <v/>
          </cell>
          <cell r="N9519"/>
          <cell r="O9519"/>
          <cell r="P9519"/>
          <cell r="Q9519" t="str">
            <v/>
          </cell>
          <cell r="R9519"/>
          <cell r="S9519" t="str">
            <v/>
          </cell>
          <cell r="T9519"/>
          <cell r="U9519"/>
          <cell r="V9519" t="str">
            <v/>
          </cell>
        </row>
        <row r="9520">
          <cell r="A9520"/>
          <cell r="B9520" t="str">
            <v/>
          </cell>
          <cell r="C9520"/>
          <cell r="D9520" t="str">
            <v/>
          </cell>
          <cell r="E9520" t="str">
            <v/>
          </cell>
          <cell r="F9520" t="str">
            <v/>
          </cell>
          <cell r="G9520" t="str">
            <v/>
          </cell>
          <cell r="H9520" t="str">
            <v/>
          </cell>
          <cell r="I9520"/>
          <cell r="J9520"/>
          <cell r="K9520"/>
          <cell r="L9520"/>
          <cell r="M9520" t="str">
            <v/>
          </cell>
          <cell r="N9520"/>
          <cell r="O9520"/>
          <cell r="P9520"/>
          <cell r="Q9520" t="str">
            <v/>
          </cell>
          <cell r="R9520"/>
          <cell r="S9520" t="str">
            <v/>
          </cell>
          <cell r="T9520"/>
          <cell r="U9520"/>
          <cell r="V9520" t="str">
            <v/>
          </cell>
        </row>
        <row r="9521">
          <cell r="A9521"/>
          <cell r="B9521" t="str">
            <v/>
          </cell>
          <cell r="C9521"/>
          <cell r="D9521" t="str">
            <v/>
          </cell>
          <cell r="E9521" t="str">
            <v/>
          </cell>
          <cell r="F9521" t="str">
            <v/>
          </cell>
          <cell r="G9521" t="str">
            <v/>
          </cell>
          <cell r="H9521" t="str">
            <v/>
          </cell>
          <cell r="I9521"/>
          <cell r="J9521"/>
          <cell r="K9521"/>
          <cell r="L9521"/>
          <cell r="M9521" t="str">
            <v/>
          </cell>
          <cell r="N9521"/>
          <cell r="O9521"/>
          <cell r="P9521"/>
          <cell r="Q9521" t="str">
            <v/>
          </cell>
          <cell r="R9521"/>
          <cell r="S9521" t="str">
            <v/>
          </cell>
          <cell r="T9521"/>
          <cell r="U9521"/>
          <cell r="V9521" t="str">
            <v/>
          </cell>
        </row>
        <row r="9522">
          <cell r="A9522"/>
          <cell r="B9522" t="str">
            <v/>
          </cell>
          <cell r="C9522"/>
          <cell r="D9522" t="str">
            <v/>
          </cell>
          <cell r="E9522" t="str">
            <v/>
          </cell>
          <cell r="F9522" t="str">
            <v/>
          </cell>
          <cell r="G9522" t="str">
            <v/>
          </cell>
          <cell r="H9522" t="str">
            <v/>
          </cell>
          <cell r="I9522"/>
          <cell r="J9522"/>
          <cell r="K9522"/>
          <cell r="L9522"/>
          <cell r="M9522" t="str">
            <v/>
          </cell>
          <cell r="N9522"/>
          <cell r="O9522"/>
          <cell r="P9522"/>
          <cell r="Q9522" t="str">
            <v/>
          </cell>
          <cell r="R9522"/>
          <cell r="S9522" t="str">
            <v/>
          </cell>
          <cell r="T9522"/>
          <cell r="U9522"/>
          <cell r="V9522" t="str">
            <v/>
          </cell>
        </row>
        <row r="9523">
          <cell r="A9523"/>
          <cell r="B9523" t="str">
            <v/>
          </cell>
          <cell r="C9523"/>
          <cell r="D9523" t="str">
            <v/>
          </cell>
          <cell r="E9523" t="str">
            <v/>
          </cell>
          <cell r="F9523" t="str">
            <v/>
          </cell>
          <cell r="G9523" t="str">
            <v/>
          </cell>
          <cell r="H9523" t="str">
            <v/>
          </cell>
          <cell r="I9523"/>
          <cell r="J9523"/>
          <cell r="K9523"/>
          <cell r="L9523"/>
          <cell r="M9523" t="str">
            <v/>
          </cell>
          <cell r="N9523"/>
          <cell r="O9523"/>
          <cell r="P9523"/>
          <cell r="Q9523" t="str">
            <v/>
          </cell>
          <cell r="R9523"/>
          <cell r="S9523" t="str">
            <v/>
          </cell>
          <cell r="T9523"/>
          <cell r="U9523"/>
          <cell r="V9523" t="str">
            <v/>
          </cell>
        </row>
        <row r="9524">
          <cell r="A9524"/>
          <cell r="B9524" t="str">
            <v/>
          </cell>
          <cell r="C9524"/>
          <cell r="D9524" t="str">
            <v/>
          </cell>
          <cell r="E9524" t="str">
            <v/>
          </cell>
          <cell r="F9524" t="str">
            <v/>
          </cell>
          <cell r="G9524" t="str">
            <v/>
          </cell>
          <cell r="H9524" t="str">
            <v/>
          </cell>
          <cell r="I9524"/>
          <cell r="J9524"/>
          <cell r="K9524"/>
          <cell r="L9524"/>
          <cell r="M9524" t="str">
            <v/>
          </cell>
          <cell r="N9524"/>
          <cell r="O9524"/>
          <cell r="P9524"/>
          <cell r="Q9524" t="str">
            <v/>
          </cell>
          <cell r="R9524"/>
          <cell r="S9524" t="str">
            <v/>
          </cell>
          <cell r="T9524"/>
          <cell r="U9524"/>
          <cell r="V9524" t="str">
            <v/>
          </cell>
        </row>
        <row r="9525">
          <cell r="A9525"/>
          <cell r="B9525" t="str">
            <v/>
          </cell>
          <cell r="C9525"/>
          <cell r="D9525" t="str">
            <v/>
          </cell>
          <cell r="E9525" t="str">
            <v/>
          </cell>
          <cell r="F9525" t="str">
            <v/>
          </cell>
          <cell r="G9525" t="str">
            <v/>
          </cell>
          <cell r="H9525" t="str">
            <v/>
          </cell>
          <cell r="I9525"/>
          <cell r="J9525"/>
          <cell r="K9525"/>
          <cell r="L9525"/>
          <cell r="M9525" t="str">
            <v/>
          </cell>
          <cell r="N9525"/>
          <cell r="O9525"/>
          <cell r="P9525"/>
          <cell r="Q9525" t="str">
            <v/>
          </cell>
          <cell r="R9525"/>
          <cell r="S9525" t="str">
            <v/>
          </cell>
          <cell r="T9525"/>
          <cell r="U9525"/>
          <cell r="V9525" t="str">
            <v/>
          </cell>
        </row>
        <row r="9526">
          <cell r="A9526"/>
          <cell r="B9526" t="str">
            <v/>
          </cell>
          <cell r="C9526"/>
          <cell r="D9526" t="str">
            <v/>
          </cell>
          <cell r="E9526" t="str">
            <v/>
          </cell>
          <cell r="F9526" t="str">
            <v/>
          </cell>
          <cell r="G9526" t="str">
            <v/>
          </cell>
          <cell r="H9526" t="str">
            <v/>
          </cell>
          <cell r="I9526"/>
          <cell r="J9526"/>
          <cell r="K9526"/>
          <cell r="L9526"/>
          <cell r="M9526" t="str">
            <v/>
          </cell>
          <cell r="N9526"/>
          <cell r="O9526"/>
          <cell r="P9526"/>
          <cell r="Q9526" t="str">
            <v/>
          </cell>
          <cell r="R9526"/>
          <cell r="S9526" t="str">
            <v/>
          </cell>
          <cell r="T9526"/>
          <cell r="U9526"/>
          <cell r="V9526" t="str">
            <v/>
          </cell>
        </row>
        <row r="9527">
          <cell r="A9527"/>
          <cell r="B9527" t="str">
            <v/>
          </cell>
          <cell r="C9527"/>
          <cell r="D9527" t="str">
            <v/>
          </cell>
          <cell r="E9527" t="str">
            <v/>
          </cell>
          <cell r="F9527" t="str">
            <v/>
          </cell>
          <cell r="G9527" t="str">
            <v/>
          </cell>
          <cell r="H9527" t="str">
            <v/>
          </cell>
          <cell r="I9527"/>
          <cell r="J9527"/>
          <cell r="K9527"/>
          <cell r="L9527"/>
          <cell r="M9527" t="str">
            <v/>
          </cell>
          <cell r="N9527"/>
          <cell r="O9527"/>
          <cell r="P9527"/>
          <cell r="Q9527" t="str">
            <v/>
          </cell>
          <cell r="R9527"/>
          <cell r="S9527" t="str">
            <v/>
          </cell>
          <cell r="T9527"/>
          <cell r="U9527"/>
          <cell r="V9527" t="str">
            <v/>
          </cell>
        </row>
        <row r="9528">
          <cell r="A9528"/>
          <cell r="B9528" t="str">
            <v/>
          </cell>
          <cell r="C9528"/>
          <cell r="D9528" t="str">
            <v/>
          </cell>
          <cell r="E9528" t="str">
            <v/>
          </cell>
          <cell r="F9528" t="str">
            <v/>
          </cell>
          <cell r="G9528" t="str">
            <v/>
          </cell>
          <cell r="H9528" t="str">
            <v/>
          </cell>
          <cell r="I9528"/>
          <cell r="J9528"/>
          <cell r="K9528"/>
          <cell r="L9528"/>
          <cell r="M9528" t="str">
            <v/>
          </cell>
          <cell r="N9528"/>
          <cell r="O9528"/>
          <cell r="P9528"/>
          <cell r="Q9528" t="str">
            <v/>
          </cell>
          <cell r="R9528"/>
          <cell r="S9528" t="str">
            <v/>
          </cell>
          <cell r="T9528"/>
          <cell r="U9528"/>
          <cell r="V9528" t="str">
            <v/>
          </cell>
        </row>
        <row r="9529">
          <cell r="A9529"/>
          <cell r="B9529" t="str">
            <v/>
          </cell>
          <cell r="C9529"/>
          <cell r="D9529" t="str">
            <v/>
          </cell>
          <cell r="E9529" t="str">
            <v/>
          </cell>
          <cell r="F9529" t="str">
            <v/>
          </cell>
          <cell r="G9529" t="str">
            <v/>
          </cell>
          <cell r="H9529" t="str">
            <v/>
          </cell>
          <cell r="I9529"/>
          <cell r="J9529"/>
          <cell r="K9529"/>
          <cell r="L9529"/>
          <cell r="M9529" t="str">
            <v/>
          </cell>
          <cell r="N9529"/>
          <cell r="O9529"/>
          <cell r="P9529"/>
          <cell r="Q9529" t="str">
            <v/>
          </cell>
          <cell r="R9529"/>
          <cell r="S9529" t="str">
            <v/>
          </cell>
          <cell r="T9529"/>
          <cell r="U9529"/>
          <cell r="V9529" t="str">
            <v/>
          </cell>
        </row>
        <row r="9530">
          <cell r="A9530"/>
          <cell r="B9530" t="str">
            <v/>
          </cell>
          <cell r="C9530"/>
          <cell r="D9530" t="str">
            <v/>
          </cell>
          <cell r="E9530" t="str">
            <v/>
          </cell>
          <cell r="F9530" t="str">
            <v/>
          </cell>
          <cell r="G9530" t="str">
            <v/>
          </cell>
          <cell r="H9530" t="str">
            <v/>
          </cell>
          <cell r="I9530"/>
          <cell r="J9530"/>
          <cell r="K9530"/>
          <cell r="L9530"/>
          <cell r="M9530" t="str">
            <v/>
          </cell>
          <cell r="N9530"/>
          <cell r="O9530"/>
          <cell r="P9530"/>
          <cell r="Q9530" t="str">
            <v/>
          </cell>
          <cell r="R9530"/>
          <cell r="S9530" t="str">
            <v/>
          </cell>
          <cell r="T9530"/>
          <cell r="U9530"/>
          <cell r="V9530" t="str">
            <v/>
          </cell>
        </row>
        <row r="9531">
          <cell r="A9531"/>
          <cell r="B9531" t="str">
            <v/>
          </cell>
          <cell r="C9531"/>
          <cell r="D9531" t="str">
            <v/>
          </cell>
          <cell r="E9531" t="str">
            <v/>
          </cell>
          <cell r="F9531" t="str">
            <v/>
          </cell>
          <cell r="G9531" t="str">
            <v/>
          </cell>
          <cell r="H9531" t="str">
            <v/>
          </cell>
          <cell r="I9531"/>
          <cell r="J9531"/>
          <cell r="K9531"/>
          <cell r="L9531"/>
          <cell r="M9531" t="str">
            <v/>
          </cell>
          <cell r="N9531"/>
          <cell r="O9531"/>
          <cell r="P9531"/>
          <cell r="Q9531" t="str">
            <v/>
          </cell>
          <cell r="R9531"/>
          <cell r="S9531" t="str">
            <v/>
          </cell>
          <cell r="T9531"/>
          <cell r="U9531"/>
          <cell r="V9531" t="str">
            <v/>
          </cell>
        </row>
        <row r="9532">
          <cell r="A9532"/>
          <cell r="B9532" t="str">
            <v/>
          </cell>
          <cell r="C9532"/>
          <cell r="D9532" t="str">
            <v/>
          </cell>
          <cell r="E9532" t="str">
            <v/>
          </cell>
          <cell r="F9532" t="str">
            <v/>
          </cell>
          <cell r="G9532" t="str">
            <v/>
          </cell>
          <cell r="H9532" t="str">
            <v/>
          </cell>
          <cell r="I9532"/>
          <cell r="J9532"/>
          <cell r="K9532"/>
          <cell r="L9532"/>
          <cell r="M9532" t="str">
            <v/>
          </cell>
          <cell r="N9532"/>
          <cell r="O9532"/>
          <cell r="P9532"/>
          <cell r="Q9532" t="str">
            <v/>
          </cell>
          <cell r="R9532"/>
          <cell r="S9532" t="str">
            <v/>
          </cell>
          <cell r="T9532"/>
          <cell r="U9532"/>
          <cell r="V9532" t="str">
            <v/>
          </cell>
        </row>
        <row r="9533">
          <cell r="A9533"/>
          <cell r="B9533" t="str">
            <v/>
          </cell>
          <cell r="C9533"/>
          <cell r="D9533" t="str">
            <v/>
          </cell>
          <cell r="E9533" t="str">
            <v/>
          </cell>
          <cell r="F9533" t="str">
            <v/>
          </cell>
          <cell r="G9533" t="str">
            <v/>
          </cell>
          <cell r="H9533" t="str">
            <v/>
          </cell>
          <cell r="I9533"/>
          <cell r="J9533"/>
          <cell r="K9533"/>
          <cell r="L9533"/>
          <cell r="M9533" t="str">
            <v/>
          </cell>
          <cell r="N9533"/>
          <cell r="O9533"/>
          <cell r="P9533"/>
          <cell r="Q9533" t="str">
            <v/>
          </cell>
          <cell r="R9533"/>
          <cell r="S9533" t="str">
            <v/>
          </cell>
          <cell r="T9533"/>
          <cell r="U9533"/>
          <cell r="V9533" t="str">
            <v/>
          </cell>
        </row>
        <row r="9534">
          <cell r="A9534"/>
          <cell r="B9534" t="str">
            <v/>
          </cell>
          <cell r="C9534"/>
          <cell r="D9534" t="str">
            <v/>
          </cell>
          <cell r="E9534" t="str">
            <v/>
          </cell>
          <cell r="F9534" t="str">
            <v/>
          </cell>
          <cell r="G9534" t="str">
            <v/>
          </cell>
          <cell r="H9534" t="str">
            <v/>
          </cell>
          <cell r="I9534"/>
          <cell r="J9534"/>
          <cell r="K9534"/>
          <cell r="L9534"/>
          <cell r="M9534" t="str">
            <v/>
          </cell>
          <cell r="N9534"/>
          <cell r="O9534"/>
          <cell r="P9534"/>
          <cell r="Q9534" t="str">
            <v/>
          </cell>
          <cell r="R9534"/>
          <cell r="S9534" t="str">
            <v/>
          </cell>
          <cell r="T9534"/>
          <cell r="U9534"/>
          <cell r="V9534" t="str">
            <v/>
          </cell>
        </row>
        <row r="9535">
          <cell r="A9535"/>
          <cell r="B9535" t="str">
            <v/>
          </cell>
          <cell r="C9535"/>
          <cell r="D9535" t="str">
            <v/>
          </cell>
          <cell r="E9535" t="str">
            <v/>
          </cell>
          <cell r="F9535" t="str">
            <v/>
          </cell>
          <cell r="G9535" t="str">
            <v/>
          </cell>
          <cell r="H9535" t="str">
            <v/>
          </cell>
          <cell r="I9535"/>
          <cell r="J9535"/>
          <cell r="K9535"/>
          <cell r="L9535"/>
          <cell r="M9535" t="str">
            <v/>
          </cell>
          <cell r="N9535"/>
          <cell r="O9535"/>
          <cell r="P9535"/>
          <cell r="Q9535" t="str">
            <v/>
          </cell>
          <cell r="R9535"/>
          <cell r="S9535" t="str">
            <v/>
          </cell>
          <cell r="T9535"/>
          <cell r="U9535"/>
          <cell r="V9535" t="str">
            <v/>
          </cell>
        </row>
        <row r="9536">
          <cell r="A9536"/>
          <cell r="B9536" t="str">
            <v/>
          </cell>
          <cell r="C9536"/>
          <cell r="D9536" t="str">
            <v/>
          </cell>
          <cell r="E9536" t="str">
            <v/>
          </cell>
          <cell r="F9536" t="str">
            <v/>
          </cell>
          <cell r="G9536" t="str">
            <v/>
          </cell>
          <cell r="H9536" t="str">
            <v/>
          </cell>
          <cell r="I9536"/>
          <cell r="J9536"/>
          <cell r="K9536"/>
          <cell r="L9536"/>
          <cell r="M9536" t="str">
            <v/>
          </cell>
          <cell r="N9536"/>
          <cell r="O9536"/>
          <cell r="P9536"/>
          <cell r="Q9536" t="str">
            <v/>
          </cell>
          <cell r="R9536"/>
          <cell r="S9536" t="str">
            <v/>
          </cell>
          <cell r="T9536"/>
          <cell r="U9536"/>
          <cell r="V9536" t="str">
            <v/>
          </cell>
        </row>
        <row r="9537">
          <cell r="A9537"/>
          <cell r="B9537" t="str">
            <v/>
          </cell>
          <cell r="C9537"/>
          <cell r="D9537" t="str">
            <v/>
          </cell>
          <cell r="E9537" t="str">
            <v/>
          </cell>
          <cell r="F9537" t="str">
            <v/>
          </cell>
          <cell r="G9537" t="str">
            <v/>
          </cell>
          <cell r="H9537" t="str">
            <v/>
          </cell>
          <cell r="I9537"/>
          <cell r="J9537"/>
          <cell r="K9537"/>
          <cell r="L9537"/>
          <cell r="M9537" t="str">
            <v/>
          </cell>
          <cell r="N9537"/>
          <cell r="O9537"/>
          <cell r="P9537"/>
          <cell r="Q9537" t="str">
            <v/>
          </cell>
          <cell r="R9537"/>
          <cell r="S9537" t="str">
            <v/>
          </cell>
          <cell r="T9537"/>
          <cell r="U9537"/>
          <cell r="V9537" t="str">
            <v/>
          </cell>
        </row>
        <row r="9538">
          <cell r="A9538"/>
          <cell r="B9538" t="str">
            <v/>
          </cell>
          <cell r="C9538"/>
          <cell r="D9538" t="str">
            <v/>
          </cell>
          <cell r="E9538" t="str">
            <v/>
          </cell>
          <cell r="F9538" t="str">
            <v/>
          </cell>
          <cell r="G9538" t="str">
            <v/>
          </cell>
          <cell r="H9538" t="str">
            <v/>
          </cell>
          <cell r="I9538"/>
          <cell r="J9538"/>
          <cell r="K9538"/>
          <cell r="L9538"/>
          <cell r="M9538" t="str">
            <v/>
          </cell>
          <cell r="N9538"/>
          <cell r="O9538"/>
          <cell r="P9538"/>
          <cell r="Q9538" t="str">
            <v/>
          </cell>
          <cell r="R9538"/>
          <cell r="S9538" t="str">
            <v/>
          </cell>
          <cell r="T9538"/>
          <cell r="U9538"/>
          <cell r="V9538" t="str">
            <v/>
          </cell>
        </row>
        <row r="9539">
          <cell r="A9539"/>
          <cell r="B9539" t="str">
            <v/>
          </cell>
          <cell r="C9539"/>
          <cell r="D9539" t="str">
            <v/>
          </cell>
          <cell r="E9539" t="str">
            <v/>
          </cell>
          <cell r="F9539" t="str">
            <v/>
          </cell>
          <cell r="G9539" t="str">
            <v/>
          </cell>
          <cell r="H9539" t="str">
            <v/>
          </cell>
          <cell r="I9539"/>
          <cell r="J9539"/>
          <cell r="K9539"/>
          <cell r="L9539"/>
          <cell r="M9539" t="str">
            <v/>
          </cell>
          <cell r="N9539"/>
          <cell r="O9539"/>
          <cell r="P9539"/>
          <cell r="Q9539" t="str">
            <v/>
          </cell>
          <cell r="R9539"/>
          <cell r="S9539" t="str">
            <v/>
          </cell>
          <cell r="T9539"/>
          <cell r="U9539"/>
          <cell r="V9539" t="str">
            <v/>
          </cell>
        </row>
        <row r="9540">
          <cell r="A9540"/>
          <cell r="B9540" t="str">
            <v/>
          </cell>
          <cell r="C9540"/>
          <cell r="D9540" t="str">
            <v/>
          </cell>
          <cell r="E9540" t="str">
            <v/>
          </cell>
          <cell r="F9540" t="str">
            <v/>
          </cell>
          <cell r="G9540" t="str">
            <v/>
          </cell>
          <cell r="H9540" t="str">
            <v/>
          </cell>
          <cell r="I9540"/>
          <cell r="J9540"/>
          <cell r="K9540"/>
          <cell r="L9540"/>
          <cell r="M9540" t="str">
            <v/>
          </cell>
          <cell r="N9540"/>
          <cell r="O9540"/>
          <cell r="P9540"/>
          <cell r="Q9540" t="str">
            <v/>
          </cell>
          <cell r="R9540"/>
          <cell r="S9540" t="str">
            <v/>
          </cell>
          <cell r="T9540"/>
          <cell r="U9540"/>
          <cell r="V9540" t="str">
            <v/>
          </cell>
        </row>
        <row r="9541">
          <cell r="A9541"/>
          <cell r="B9541" t="str">
            <v/>
          </cell>
          <cell r="C9541"/>
          <cell r="D9541" t="str">
            <v/>
          </cell>
          <cell r="E9541" t="str">
            <v/>
          </cell>
          <cell r="F9541" t="str">
            <v/>
          </cell>
          <cell r="G9541" t="str">
            <v/>
          </cell>
          <cell r="H9541" t="str">
            <v/>
          </cell>
          <cell r="I9541"/>
          <cell r="J9541"/>
          <cell r="K9541"/>
          <cell r="L9541"/>
          <cell r="M9541" t="str">
            <v/>
          </cell>
          <cell r="N9541"/>
          <cell r="O9541"/>
          <cell r="P9541"/>
          <cell r="Q9541" t="str">
            <v/>
          </cell>
          <cell r="R9541"/>
          <cell r="S9541" t="str">
            <v/>
          </cell>
          <cell r="T9541"/>
          <cell r="U9541"/>
          <cell r="V9541" t="str">
            <v/>
          </cell>
        </row>
        <row r="9542">
          <cell r="A9542"/>
          <cell r="B9542" t="str">
            <v/>
          </cell>
          <cell r="C9542"/>
          <cell r="D9542" t="str">
            <v/>
          </cell>
          <cell r="E9542" t="str">
            <v/>
          </cell>
          <cell r="F9542" t="str">
            <v/>
          </cell>
          <cell r="G9542" t="str">
            <v/>
          </cell>
          <cell r="H9542" t="str">
            <v/>
          </cell>
          <cell r="I9542"/>
          <cell r="J9542"/>
          <cell r="K9542"/>
          <cell r="L9542"/>
          <cell r="M9542" t="str">
            <v/>
          </cell>
          <cell r="N9542"/>
          <cell r="O9542"/>
          <cell r="P9542"/>
          <cell r="Q9542" t="str">
            <v/>
          </cell>
          <cell r="R9542"/>
          <cell r="S9542" t="str">
            <v/>
          </cell>
          <cell r="T9542"/>
          <cell r="U9542"/>
          <cell r="V9542" t="str">
            <v/>
          </cell>
        </row>
        <row r="9543">
          <cell r="A9543"/>
          <cell r="B9543" t="str">
            <v/>
          </cell>
          <cell r="C9543"/>
          <cell r="D9543" t="str">
            <v/>
          </cell>
          <cell r="E9543" t="str">
            <v/>
          </cell>
          <cell r="F9543" t="str">
            <v/>
          </cell>
          <cell r="G9543" t="str">
            <v/>
          </cell>
          <cell r="H9543" t="str">
            <v/>
          </cell>
          <cell r="I9543"/>
          <cell r="J9543"/>
          <cell r="K9543"/>
          <cell r="L9543"/>
          <cell r="M9543" t="str">
            <v/>
          </cell>
          <cell r="N9543"/>
          <cell r="O9543"/>
          <cell r="P9543"/>
          <cell r="Q9543" t="str">
            <v/>
          </cell>
          <cell r="R9543"/>
          <cell r="S9543" t="str">
            <v/>
          </cell>
          <cell r="T9543"/>
          <cell r="U9543"/>
          <cell r="V9543" t="str">
            <v/>
          </cell>
        </row>
        <row r="9544">
          <cell r="A9544"/>
          <cell r="B9544" t="str">
            <v/>
          </cell>
          <cell r="C9544"/>
          <cell r="D9544" t="str">
            <v/>
          </cell>
          <cell r="E9544" t="str">
            <v/>
          </cell>
          <cell r="F9544" t="str">
            <v/>
          </cell>
          <cell r="G9544" t="str">
            <v/>
          </cell>
          <cell r="H9544" t="str">
            <v/>
          </cell>
          <cell r="I9544"/>
          <cell r="J9544"/>
          <cell r="K9544"/>
          <cell r="L9544"/>
          <cell r="M9544" t="str">
            <v/>
          </cell>
          <cell r="N9544"/>
          <cell r="O9544"/>
          <cell r="P9544"/>
          <cell r="Q9544" t="str">
            <v/>
          </cell>
          <cell r="R9544"/>
          <cell r="S9544" t="str">
            <v/>
          </cell>
          <cell r="T9544"/>
          <cell r="U9544"/>
          <cell r="V9544" t="str">
            <v/>
          </cell>
        </row>
        <row r="9545">
          <cell r="A9545"/>
          <cell r="B9545" t="str">
            <v/>
          </cell>
          <cell r="C9545"/>
          <cell r="D9545" t="str">
            <v/>
          </cell>
          <cell r="E9545" t="str">
            <v/>
          </cell>
          <cell r="F9545" t="str">
            <v/>
          </cell>
          <cell r="G9545" t="str">
            <v/>
          </cell>
          <cell r="H9545" t="str">
            <v/>
          </cell>
          <cell r="I9545"/>
          <cell r="J9545"/>
          <cell r="K9545"/>
          <cell r="L9545"/>
          <cell r="M9545" t="str">
            <v/>
          </cell>
          <cell r="N9545"/>
          <cell r="O9545"/>
          <cell r="P9545"/>
          <cell r="Q9545" t="str">
            <v/>
          </cell>
          <cell r="R9545"/>
          <cell r="S9545" t="str">
            <v/>
          </cell>
          <cell r="T9545"/>
          <cell r="U9545"/>
          <cell r="V9545" t="str">
            <v/>
          </cell>
        </row>
        <row r="9546">
          <cell r="A9546"/>
          <cell r="B9546" t="str">
            <v/>
          </cell>
          <cell r="C9546"/>
          <cell r="D9546" t="str">
            <v/>
          </cell>
          <cell r="E9546" t="str">
            <v/>
          </cell>
          <cell r="F9546" t="str">
            <v/>
          </cell>
          <cell r="G9546" t="str">
            <v/>
          </cell>
          <cell r="H9546" t="str">
            <v/>
          </cell>
          <cell r="I9546"/>
          <cell r="J9546"/>
          <cell r="K9546"/>
          <cell r="L9546"/>
          <cell r="M9546" t="str">
            <v/>
          </cell>
          <cell r="N9546"/>
          <cell r="O9546"/>
          <cell r="P9546"/>
          <cell r="Q9546" t="str">
            <v/>
          </cell>
          <cell r="R9546"/>
          <cell r="S9546" t="str">
            <v/>
          </cell>
          <cell r="T9546"/>
          <cell r="U9546"/>
          <cell r="V9546" t="str">
            <v/>
          </cell>
        </row>
        <row r="9547">
          <cell r="A9547"/>
          <cell r="B9547" t="str">
            <v/>
          </cell>
          <cell r="C9547"/>
          <cell r="D9547" t="str">
            <v/>
          </cell>
          <cell r="E9547" t="str">
            <v/>
          </cell>
          <cell r="F9547" t="str">
            <v/>
          </cell>
          <cell r="G9547" t="str">
            <v/>
          </cell>
          <cell r="H9547" t="str">
            <v/>
          </cell>
          <cell r="I9547"/>
          <cell r="J9547"/>
          <cell r="K9547"/>
          <cell r="L9547"/>
          <cell r="M9547" t="str">
            <v/>
          </cell>
          <cell r="N9547"/>
          <cell r="O9547"/>
          <cell r="P9547"/>
          <cell r="Q9547" t="str">
            <v/>
          </cell>
          <cell r="R9547"/>
          <cell r="S9547" t="str">
            <v/>
          </cell>
          <cell r="T9547"/>
          <cell r="U9547"/>
          <cell r="V9547" t="str">
            <v/>
          </cell>
        </row>
        <row r="9548">
          <cell r="A9548"/>
          <cell r="B9548" t="str">
            <v/>
          </cell>
          <cell r="C9548"/>
          <cell r="D9548" t="str">
            <v/>
          </cell>
          <cell r="E9548" t="str">
            <v/>
          </cell>
          <cell r="F9548" t="str">
            <v/>
          </cell>
          <cell r="G9548" t="str">
            <v/>
          </cell>
          <cell r="H9548" t="str">
            <v/>
          </cell>
          <cell r="I9548"/>
          <cell r="J9548"/>
          <cell r="K9548"/>
          <cell r="L9548"/>
          <cell r="M9548" t="str">
            <v/>
          </cell>
          <cell r="N9548"/>
          <cell r="O9548"/>
          <cell r="P9548"/>
          <cell r="Q9548" t="str">
            <v/>
          </cell>
          <cell r="R9548"/>
          <cell r="S9548" t="str">
            <v/>
          </cell>
          <cell r="T9548"/>
          <cell r="U9548"/>
          <cell r="V9548" t="str">
            <v/>
          </cell>
        </row>
        <row r="9549">
          <cell r="A9549"/>
          <cell r="B9549" t="str">
            <v/>
          </cell>
          <cell r="C9549"/>
          <cell r="D9549" t="str">
            <v/>
          </cell>
          <cell r="E9549" t="str">
            <v/>
          </cell>
          <cell r="F9549" t="str">
            <v/>
          </cell>
          <cell r="G9549" t="str">
            <v/>
          </cell>
          <cell r="H9549" t="str">
            <v/>
          </cell>
          <cell r="I9549"/>
          <cell r="J9549"/>
          <cell r="K9549"/>
          <cell r="L9549"/>
          <cell r="M9549" t="str">
            <v/>
          </cell>
          <cell r="N9549"/>
          <cell r="O9549"/>
          <cell r="P9549"/>
          <cell r="Q9549" t="str">
            <v/>
          </cell>
          <cell r="R9549"/>
          <cell r="S9549" t="str">
            <v/>
          </cell>
          <cell r="T9549"/>
          <cell r="U9549"/>
          <cell r="V9549" t="str">
            <v/>
          </cell>
        </row>
        <row r="9550">
          <cell r="A9550"/>
          <cell r="B9550" t="str">
            <v/>
          </cell>
          <cell r="C9550"/>
          <cell r="D9550" t="str">
            <v/>
          </cell>
          <cell r="E9550" t="str">
            <v/>
          </cell>
          <cell r="F9550" t="str">
            <v/>
          </cell>
          <cell r="G9550" t="str">
            <v/>
          </cell>
          <cell r="H9550" t="str">
            <v/>
          </cell>
          <cell r="I9550"/>
          <cell r="J9550"/>
          <cell r="K9550"/>
          <cell r="L9550"/>
          <cell r="M9550" t="str">
            <v/>
          </cell>
          <cell r="N9550"/>
          <cell r="O9550"/>
          <cell r="P9550"/>
          <cell r="Q9550" t="str">
            <v/>
          </cell>
          <cell r="R9550"/>
          <cell r="S9550" t="str">
            <v/>
          </cell>
          <cell r="T9550"/>
          <cell r="U9550"/>
          <cell r="V9550" t="str">
            <v/>
          </cell>
        </row>
        <row r="9551">
          <cell r="A9551"/>
          <cell r="B9551" t="str">
            <v/>
          </cell>
          <cell r="C9551"/>
          <cell r="D9551" t="str">
            <v/>
          </cell>
          <cell r="E9551" t="str">
            <v/>
          </cell>
          <cell r="F9551" t="str">
            <v/>
          </cell>
          <cell r="G9551" t="str">
            <v/>
          </cell>
          <cell r="H9551" t="str">
            <v/>
          </cell>
          <cell r="I9551"/>
          <cell r="J9551"/>
          <cell r="K9551"/>
          <cell r="L9551"/>
          <cell r="M9551" t="str">
            <v/>
          </cell>
          <cell r="N9551"/>
          <cell r="O9551"/>
          <cell r="P9551"/>
          <cell r="Q9551" t="str">
            <v/>
          </cell>
          <cell r="R9551"/>
          <cell r="S9551" t="str">
            <v/>
          </cell>
          <cell r="T9551"/>
          <cell r="U9551"/>
          <cell r="V9551" t="str">
            <v/>
          </cell>
        </row>
        <row r="9552">
          <cell r="A9552"/>
          <cell r="B9552" t="str">
            <v/>
          </cell>
          <cell r="C9552"/>
          <cell r="D9552" t="str">
            <v/>
          </cell>
          <cell r="E9552" t="str">
            <v/>
          </cell>
          <cell r="F9552" t="str">
            <v/>
          </cell>
          <cell r="G9552" t="str">
            <v/>
          </cell>
          <cell r="H9552" t="str">
            <v/>
          </cell>
          <cell r="I9552"/>
          <cell r="J9552"/>
          <cell r="K9552"/>
          <cell r="L9552"/>
          <cell r="M9552" t="str">
            <v/>
          </cell>
          <cell r="N9552"/>
          <cell r="O9552"/>
          <cell r="P9552"/>
          <cell r="Q9552" t="str">
            <v/>
          </cell>
          <cell r="R9552"/>
          <cell r="S9552" t="str">
            <v/>
          </cell>
          <cell r="T9552"/>
          <cell r="U9552"/>
          <cell r="V9552" t="str">
            <v/>
          </cell>
        </row>
        <row r="9553">
          <cell r="A9553"/>
          <cell r="B9553" t="str">
            <v/>
          </cell>
          <cell r="C9553"/>
          <cell r="D9553" t="str">
            <v/>
          </cell>
          <cell r="E9553" t="str">
            <v/>
          </cell>
          <cell r="F9553" t="str">
            <v/>
          </cell>
          <cell r="G9553" t="str">
            <v/>
          </cell>
          <cell r="H9553" t="str">
            <v/>
          </cell>
          <cell r="I9553"/>
          <cell r="J9553"/>
          <cell r="K9553"/>
          <cell r="L9553"/>
          <cell r="M9553" t="str">
            <v/>
          </cell>
          <cell r="N9553"/>
          <cell r="O9553"/>
          <cell r="P9553"/>
          <cell r="Q9553" t="str">
            <v/>
          </cell>
          <cell r="R9553"/>
          <cell r="S9553" t="str">
            <v/>
          </cell>
          <cell r="T9553"/>
          <cell r="U9553"/>
          <cell r="V9553" t="str">
            <v/>
          </cell>
        </row>
        <row r="9554">
          <cell r="A9554"/>
          <cell r="B9554" t="str">
            <v/>
          </cell>
          <cell r="C9554"/>
          <cell r="D9554" t="str">
            <v/>
          </cell>
          <cell r="E9554" t="str">
            <v/>
          </cell>
          <cell r="F9554" t="str">
            <v/>
          </cell>
          <cell r="G9554" t="str">
            <v/>
          </cell>
          <cell r="H9554" t="str">
            <v/>
          </cell>
          <cell r="I9554"/>
          <cell r="J9554"/>
          <cell r="K9554"/>
          <cell r="L9554"/>
          <cell r="M9554" t="str">
            <v/>
          </cell>
          <cell r="N9554"/>
          <cell r="O9554"/>
          <cell r="P9554"/>
          <cell r="Q9554" t="str">
            <v/>
          </cell>
          <cell r="R9554"/>
          <cell r="S9554" t="str">
            <v/>
          </cell>
          <cell r="T9554"/>
          <cell r="U9554"/>
          <cell r="V9554" t="str">
            <v/>
          </cell>
        </row>
        <row r="9555">
          <cell r="A9555"/>
          <cell r="B9555" t="str">
            <v/>
          </cell>
          <cell r="C9555"/>
          <cell r="D9555" t="str">
            <v/>
          </cell>
          <cell r="E9555" t="str">
            <v/>
          </cell>
          <cell r="F9555" t="str">
            <v/>
          </cell>
          <cell r="G9555" t="str">
            <v/>
          </cell>
          <cell r="H9555" t="str">
            <v/>
          </cell>
          <cell r="I9555"/>
          <cell r="J9555"/>
          <cell r="K9555"/>
          <cell r="L9555"/>
          <cell r="M9555" t="str">
            <v/>
          </cell>
          <cell r="N9555"/>
          <cell r="O9555"/>
          <cell r="P9555"/>
          <cell r="Q9555" t="str">
            <v/>
          </cell>
          <cell r="R9555"/>
          <cell r="S9555" t="str">
            <v/>
          </cell>
          <cell r="T9555"/>
          <cell r="U9555"/>
          <cell r="V9555" t="str">
            <v/>
          </cell>
        </row>
        <row r="9556">
          <cell r="A9556"/>
          <cell r="B9556" t="str">
            <v/>
          </cell>
          <cell r="C9556"/>
          <cell r="D9556" t="str">
            <v/>
          </cell>
          <cell r="E9556" t="str">
            <v/>
          </cell>
          <cell r="F9556" t="str">
            <v/>
          </cell>
          <cell r="G9556" t="str">
            <v/>
          </cell>
          <cell r="H9556" t="str">
            <v/>
          </cell>
          <cell r="I9556"/>
          <cell r="J9556"/>
          <cell r="K9556"/>
          <cell r="L9556"/>
          <cell r="M9556" t="str">
            <v/>
          </cell>
          <cell r="N9556"/>
          <cell r="O9556"/>
          <cell r="P9556"/>
          <cell r="Q9556" t="str">
            <v/>
          </cell>
          <cell r="R9556"/>
          <cell r="S9556" t="str">
            <v/>
          </cell>
          <cell r="T9556"/>
          <cell r="U9556"/>
          <cell r="V9556" t="str">
            <v/>
          </cell>
        </row>
        <row r="9557">
          <cell r="A9557"/>
          <cell r="B9557" t="str">
            <v/>
          </cell>
          <cell r="C9557"/>
          <cell r="D9557" t="str">
            <v/>
          </cell>
          <cell r="E9557" t="str">
            <v/>
          </cell>
          <cell r="F9557" t="str">
            <v/>
          </cell>
          <cell r="G9557" t="str">
            <v/>
          </cell>
          <cell r="H9557" t="str">
            <v/>
          </cell>
          <cell r="I9557"/>
          <cell r="J9557"/>
          <cell r="K9557"/>
          <cell r="L9557"/>
          <cell r="M9557" t="str">
            <v/>
          </cell>
          <cell r="N9557"/>
          <cell r="O9557"/>
          <cell r="P9557"/>
          <cell r="Q9557" t="str">
            <v/>
          </cell>
          <cell r="R9557"/>
          <cell r="S9557" t="str">
            <v/>
          </cell>
          <cell r="T9557"/>
          <cell r="U9557"/>
          <cell r="V9557" t="str">
            <v/>
          </cell>
        </row>
        <row r="9558">
          <cell r="A9558"/>
          <cell r="B9558" t="str">
            <v/>
          </cell>
          <cell r="C9558"/>
          <cell r="D9558" t="str">
            <v/>
          </cell>
          <cell r="E9558" t="str">
            <v/>
          </cell>
          <cell r="F9558" t="str">
            <v/>
          </cell>
          <cell r="G9558" t="str">
            <v/>
          </cell>
          <cell r="H9558" t="str">
            <v/>
          </cell>
          <cell r="I9558"/>
          <cell r="J9558"/>
          <cell r="K9558"/>
          <cell r="L9558"/>
          <cell r="M9558" t="str">
            <v/>
          </cell>
          <cell r="N9558"/>
          <cell r="O9558"/>
          <cell r="P9558"/>
          <cell r="Q9558" t="str">
            <v/>
          </cell>
          <cell r="R9558"/>
          <cell r="S9558" t="str">
            <v/>
          </cell>
          <cell r="T9558"/>
          <cell r="U9558"/>
          <cell r="V9558" t="str">
            <v/>
          </cell>
        </row>
        <row r="9559">
          <cell r="A9559"/>
          <cell r="B9559" t="str">
            <v/>
          </cell>
          <cell r="C9559"/>
          <cell r="D9559" t="str">
            <v/>
          </cell>
          <cell r="E9559" t="str">
            <v/>
          </cell>
          <cell r="F9559" t="str">
            <v/>
          </cell>
          <cell r="G9559" t="str">
            <v/>
          </cell>
          <cell r="H9559" t="str">
            <v/>
          </cell>
          <cell r="I9559"/>
          <cell r="J9559"/>
          <cell r="K9559"/>
          <cell r="L9559"/>
          <cell r="M9559" t="str">
            <v/>
          </cell>
          <cell r="N9559"/>
          <cell r="O9559"/>
          <cell r="P9559"/>
          <cell r="Q9559" t="str">
            <v/>
          </cell>
          <cell r="R9559"/>
          <cell r="S9559" t="str">
            <v/>
          </cell>
          <cell r="T9559"/>
          <cell r="U9559"/>
          <cell r="V9559" t="str">
            <v/>
          </cell>
        </row>
        <row r="9560">
          <cell r="A9560"/>
          <cell r="B9560" t="str">
            <v/>
          </cell>
          <cell r="C9560"/>
          <cell r="D9560" t="str">
            <v/>
          </cell>
          <cell r="E9560" t="str">
            <v/>
          </cell>
          <cell r="F9560" t="str">
            <v/>
          </cell>
          <cell r="G9560" t="str">
            <v/>
          </cell>
          <cell r="H9560" t="str">
            <v/>
          </cell>
          <cell r="I9560"/>
          <cell r="J9560"/>
          <cell r="K9560"/>
          <cell r="L9560"/>
          <cell r="M9560" t="str">
            <v/>
          </cell>
          <cell r="N9560"/>
          <cell r="O9560"/>
          <cell r="P9560"/>
          <cell r="Q9560" t="str">
            <v/>
          </cell>
          <cell r="R9560"/>
          <cell r="S9560" t="str">
            <v/>
          </cell>
          <cell r="T9560"/>
          <cell r="U9560"/>
          <cell r="V9560" t="str">
            <v/>
          </cell>
        </row>
        <row r="9561">
          <cell r="A9561"/>
          <cell r="B9561" t="str">
            <v/>
          </cell>
          <cell r="C9561"/>
          <cell r="D9561" t="str">
            <v/>
          </cell>
          <cell r="E9561" t="str">
            <v/>
          </cell>
          <cell r="F9561" t="str">
            <v/>
          </cell>
          <cell r="G9561" t="str">
            <v/>
          </cell>
          <cell r="H9561" t="str">
            <v/>
          </cell>
          <cell r="I9561"/>
          <cell r="J9561"/>
          <cell r="K9561"/>
          <cell r="L9561"/>
          <cell r="M9561" t="str">
            <v/>
          </cell>
          <cell r="N9561"/>
          <cell r="O9561"/>
          <cell r="P9561"/>
          <cell r="Q9561" t="str">
            <v/>
          </cell>
          <cell r="R9561"/>
          <cell r="S9561" t="str">
            <v/>
          </cell>
          <cell r="T9561"/>
          <cell r="U9561"/>
          <cell r="V9561" t="str">
            <v/>
          </cell>
        </row>
        <row r="9562">
          <cell r="A9562"/>
          <cell r="B9562" t="str">
            <v/>
          </cell>
          <cell r="C9562"/>
          <cell r="D9562" t="str">
            <v/>
          </cell>
          <cell r="E9562" t="str">
            <v/>
          </cell>
          <cell r="F9562" t="str">
            <v/>
          </cell>
          <cell r="G9562" t="str">
            <v/>
          </cell>
          <cell r="H9562" t="str">
            <v/>
          </cell>
          <cell r="I9562"/>
          <cell r="J9562"/>
          <cell r="K9562"/>
          <cell r="L9562"/>
          <cell r="M9562" t="str">
            <v/>
          </cell>
          <cell r="N9562"/>
          <cell r="O9562"/>
          <cell r="P9562"/>
          <cell r="Q9562" t="str">
            <v/>
          </cell>
          <cell r="R9562"/>
          <cell r="S9562" t="str">
            <v/>
          </cell>
          <cell r="T9562"/>
          <cell r="U9562"/>
          <cell r="V9562" t="str">
            <v/>
          </cell>
        </row>
        <row r="9563">
          <cell r="A9563"/>
          <cell r="B9563" t="str">
            <v/>
          </cell>
          <cell r="C9563"/>
          <cell r="D9563" t="str">
            <v/>
          </cell>
          <cell r="E9563" t="str">
            <v/>
          </cell>
          <cell r="F9563" t="str">
            <v/>
          </cell>
          <cell r="G9563" t="str">
            <v/>
          </cell>
          <cell r="H9563" t="str">
            <v/>
          </cell>
          <cell r="I9563"/>
          <cell r="J9563"/>
          <cell r="K9563"/>
          <cell r="L9563"/>
          <cell r="M9563" t="str">
            <v/>
          </cell>
          <cell r="N9563"/>
          <cell r="O9563"/>
          <cell r="P9563"/>
          <cell r="Q9563" t="str">
            <v/>
          </cell>
          <cell r="R9563"/>
          <cell r="S9563" t="str">
            <v/>
          </cell>
          <cell r="T9563"/>
          <cell r="U9563"/>
          <cell r="V9563" t="str">
            <v/>
          </cell>
        </row>
        <row r="9564">
          <cell r="A9564"/>
          <cell r="B9564" t="str">
            <v/>
          </cell>
          <cell r="C9564"/>
          <cell r="D9564" t="str">
            <v/>
          </cell>
          <cell r="E9564" t="str">
            <v/>
          </cell>
          <cell r="F9564" t="str">
            <v/>
          </cell>
          <cell r="G9564" t="str">
            <v/>
          </cell>
          <cell r="H9564" t="str">
            <v/>
          </cell>
          <cell r="I9564"/>
          <cell r="J9564"/>
          <cell r="K9564"/>
          <cell r="L9564"/>
          <cell r="M9564" t="str">
            <v/>
          </cell>
          <cell r="N9564"/>
          <cell r="O9564"/>
          <cell r="P9564"/>
          <cell r="Q9564" t="str">
            <v/>
          </cell>
          <cell r="R9564"/>
          <cell r="S9564" t="str">
            <v/>
          </cell>
          <cell r="T9564"/>
          <cell r="U9564"/>
          <cell r="V9564" t="str">
            <v/>
          </cell>
        </row>
        <row r="9565">
          <cell r="A9565"/>
          <cell r="B9565" t="str">
            <v/>
          </cell>
          <cell r="C9565"/>
          <cell r="D9565" t="str">
            <v/>
          </cell>
          <cell r="E9565" t="str">
            <v/>
          </cell>
          <cell r="F9565" t="str">
            <v/>
          </cell>
          <cell r="G9565" t="str">
            <v/>
          </cell>
          <cell r="H9565" t="str">
            <v/>
          </cell>
          <cell r="I9565"/>
          <cell r="J9565"/>
          <cell r="K9565"/>
          <cell r="L9565"/>
          <cell r="M9565" t="str">
            <v/>
          </cell>
          <cell r="N9565"/>
          <cell r="O9565"/>
          <cell r="P9565"/>
          <cell r="Q9565" t="str">
            <v/>
          </cell>
          <cell r="R9565"/>
          <cell r="S9565" t="str">
            <v/>
          </cell>
          <cell r="T9565"/>
          <cell r="U9565"/>
          <cell r="V9565" t="str">
            <v/>
          </cell>
        </row>
        <row r="9566">
          <cell r="A9566"/>
          <cell r="B9566" t="str">
            <v/>
          </cell>
          <cell r="C9566"/>
          <cell r="D9566" t="str">
            <v/>
          </cell>
          <cell r="E9566" t="str">
            <v/>
          </cell>
          <cell r="F9566" t="str">
            <v/>
          </cell>
          <cell r="G9566" t="str">
            <v/>
          </cell>
          <cell r="H9566" t="str">
            <v/>
          </cell>
          <cell r="I9566"/>
          <cell r="J9566"/>
          <cell r="K9566"/>
          <cell r="L9566"/>
          <cell r="M9566" t="str">
            <v/>
          </cell>
          <cell r="N9566"/>
          <cell r="O9566"/>
          <cell r="P9566"/>
          <cell r="Q9566" t="str">
            <v/>
          </cell>
          <cell r="R9566"/>
          <cell r="S9566" t="str">
            <v/>
          </cell>
          <cell r="T9566"/>
          <cell r="U9566"/>
          <cell r="V9566" t="str">
            <v/>
          </cell>
        </row>
        <row r="9567">
          <cell r="A9567"/>
          <cell r="B9567" t="str">
            <v/>
          </cell>
          <cell r="C9567"/>
          <cell r="D9567" t="str">
            <v/>
          </cell>
          <cell r="E9567" t="str">
            <v/>
          </cell>
          <cell r="F9567" t="str">
            <v/>
          </cell>
          <cell r="G9567" t="str">
            <v/>
          </cell>
          <cell r="H9567" t="str">
            <v/>
          </cell>
          <cell r="I9567"/>
          <cell r="J9567"/>
          <cell r="K9567"/>
          <cell r="L9567"/>
          <cell r="M9567" t="str">
            <v/>
          </cell>
          <cell r="N9567"/>
          <cell r="O9567"/>
          <cell r="P9567"/>
          <cell r="Q9567" t="str">
            <v/>
          </cell>
          <cell r="R9567"/>
          <cell r="S9567" t="str">
            <v/>
          </cell>
          <cell r="T9567"/>
          <cell r="U9567"/>
          <cell r="V9567" t="str">
            <v/>
          </cell>
        </row>
        <row r="9568">
          <cell r="A9568"/>
          <cell r="B9568" t="str">
            <v/>
          </cell>
          <cell r="C9568"/>
          <cell r="D9568" t="str">
            <v/>
          </cell>
          <cell r="E9568" t="str">
            <v/>
          </cell>
          <cell r="F9568" t="str">
            <v/>
          </cell>
          <cell r="G9568" t="str">
            <v/>
          </cell>
          <cell r="H9568" t="str">
            <v/>
          </cell>
          <cell r="I9568"/>
          <cell r="J9568"/>
          <cell r="K9568"/>
          <cell r="L9568"/>
          <cell r="M9568" t="str">
            <v/>
          </cell>
          <cell r="N9568"/>
          <cell r="O9568"/>
          <cell r="P9568"/>
          <cell r="Q9568" t="str">
            <v/>
          </cell>
          <cell r="R9568"/>
          <cell r="S9568" t="str">
            <v/>
          </cell>
          <cell r="T9568"/>
          <cell r="U9568"/>
          <cell r="V9568" t="str">
            <v/>
          </cell>
        </row>
        <row r="9569">
          <cell r="A9569"/>
          <cell r="B9569" t="str">
            <v/>
          </cell>
          <cell r="C9569"/>
          <cell r="D9569" t="str">
            <v/>
          </cell>
          <cell r="E9569" t="str">
            <v/>
          </cell>
          <cell r="F9569" t="str">
            <v/>
          </cell>
          <cell r="G9569" t="str">
            <v/>
          </cell>
          <cell r="H9569" t="str">
            <v/>
          </cell>
          <cell r="I9569"/>
          <cell r="J9569"/>
          <cell r="K9569"/>
          <cell r="L9569"/>
          <cell r="M9569" t="str">
            <v/>
          </cell>
          <cell r="N9569"/>
          <cell r="O9569"/>
          <cell r="P9569"/>
          <cell r="Q9569" t="str">
            <v/>
          </cell>
          <cell r="R9569"/>
          <cell r="S9569" t="str">
            <v/>
          </cell>
          <cell r="T9569"/>
          <cell r="U9569"/>
          <cell r="V9569" t="str">
            <v/>
          </cell>
        </row>
        <row r="9570">
          <cell r="A9570"/>
          <cell r="B9570" t="str">
            <v/>
          </cell>
          <cell r="C9570"/>
          <cell r="D9570" t="str">
            <v/>
          </cell>
          <cell r="E9570" t="str">
            <v/>
          </cell>
          <cell r="F9570" t="str">
            <v/>
          </cell>
          <cell r="G9570" t="str">
            <v/>
          </cell>
          <cell r="H9570" t="str">
            <v/>
          </cell>
          <cell r="I9570"/>
          <cell r="J9570"/>
          <cell r="K9570"/>
          <cell r="L9570"/>
          <cell r="M9570" t="str">
            <v/>
          </cell>
          <cell r="N9570"/>
          <cell r="O9570"/>
          <cell r="P9570"/>
          <cell r="Q9570" t="str">
            <v/>
          </cell>
          <cell r="R9570"/>
          <cell r="S9570" t="str">
            <v/>
          </cell>
          <cell r="T9570"/>
          <cell r="U9570"/>
          <cell r="V9570" t="str">
            <v/>
          </cell>
        </row>
        <row r="9571">
          <cell r="A9571"/>
          <cell r="B9571" t="str">
            <v/>
          </cell>
          <cell r="C9571"/>
          <cell r="D9571" t="str">
            <v/>
          </cell>
          <cell r="E9571" t="str">
            <v/>
          </cell>
          <cell r="F9571" t="str">
            <v/>
          </cell>
          <cell r="G9571" t="str">
            <v/>
          </cell>
          <cell r="H9571" t="str">
            <v/>
          </cell>
          <cell r="I9571"/>
          <cell r="J9571"/>
          <cell r="K9571"/>
          <cell r="L9571"/>
          <cell r="M9571" t="str">
            <v/>
          </cell>
          <cell r="N9571"/>
          <cell r="O9571"/>
          <cell r="P9571"/>
          <cell r="Q9571" t="str">
            <v/>
          </cell>
          <cell r="R9571"/>
          <cell r="S9571" t="str">
            <v/>
          </cell>
          <cell r="T9571"/>
          <cell r="U9571"/>
          <cell r="V9571" t="str">
            <v/>
          </cell>
        </row>
        <row r="9572">
          <cell r="A9572"/>
          <cell r="B9572" t="str">
            <v/>
          </cell>
          <cell r="C9572"/>
          <cell r="D9572" t="str">
            <v/>
          </cell>
          <cell r="E9572" t="str">
            <v/>
          </cell>
          <cell r="F9572" t="str">
            <v/>
          </cell>
          <cell r="G9572" t="str">
            <v/>
          </cell>
          <cell r="H9572" t="str">
            <v/>
          </cell>
          <cell r="I9572"/>
          <cell r="J9572"/>
          <cell r="K9572"/>
          <cell r="L9572"/>
          <cell r="M9572" t="str">
            <v/>
          </cell>
          <cell r="N9572"/>
          <cell r="O9572"/>
          <cell r="P9572"/>
          <cell r="Q9572" t="str">
            <v/>
          </cell>
          <cell r="R9572"/>
          <cell r="S9572" t="str">
            <v/>
          </cell>
          <cell r="T9572"/>
          <cell r="U9572"/>
          <cell r="V9572" t="str">
            <v/>
          </cell>
        </row>
        <row r="9573">
          <cell r="A9573"/>
          <cell r="B9573" t="str">
            <v/>
          </cell>
          <cell r="C9573"/>
          <cell r="D9573" t="str">
            <v/>
          </cell>
          <cell r="E9573" t="str">
            <v/>
          </cell>
          <cell r="F9573" t="str">
            <v/>
          </cell>
          <cell r="G9573" t="str">
            <v/>
          </cell>
          <cell r="H9573" t="str">
            <v/>
          </cell>
          <cell r="I9573"/>
          <cell r="J9573"/>
          <cell r="K9573"/>
          <cell r="L9573"/>
          <cell r="M9573" t="str">
            <v/>
          </cell>
          <cell r="N9573"/>
          <cell r="O9573"/>
          <cell r="P9573"/>
          <cell r="Q9573" t="str">
            <v/>
          </cell>
          <cell r="R9573"/>
          <cell r="S9573" t="str">
            <v/>
          </cell>
          <cell r="T9573"/>
          <cell r="U9573"/>
          <cell r="V9573" t="str">
            <v/>
          </cell>
        </row>
        <row r="9574">
          <cell r="A9574"/>
          <cell r="B9574" t="str">
            <v/>
          </cell>
          <cell r="C9574"/>
          <cell r="D9574" t="str">
            <v/>
          </cell>
          <cell r="E9574" t="str">
            <v/>
          </cell>
          <cell r="F9574" t="str">
            <v/>
          </cell>
          <cell r="G9574" t="str">
            <v/>
          </cell>
          <cell r="H9574" t="str">
            <v/>
          </cell>
          <cell r="I9574"/>
          <cell r="J9574"/>
          <cell r="K9574"/>
          <cell r="L9574"/>
          <cell r="M9574" t="str">
            <v/>
          </cell>
          <cell r="N9574"/>
          <cell r="O9574"/>
          <cell r="P9574"/>
          <cell r="Q9574" t="str">
            <v/>
          </cell>
          <cell r="R9574"/>
          <cell r="S9574" t="str">
            <v/>
          </cell>
          <cell r="T9574"/>
          <cell r="U9574"/>
          <cell r="V9574" t="str">
            <v/>
          </cell>
        </row>
        <row r="9575">
          <cell r="A9575"/>
          <cell r="B9575" t="str">
            <v/>
          </cell>
          <cell r="C9575"/>
          <cell r="D9575" t="str">
            <v/>
          </cell>
          <cell r="E9575" t="str">
            <v/>
          </cell>
          <cell r="F9575" t="str">
            <v/>
          </cell>
          <cell r="G9575" t="str">
            <v/>
          </cell>
          <cell r="H9575" t="str">
            <v/>
          </cell>
          <cell r="I9575"/>
          <cell r="J9575"/>
          <cell r="K9575"/>
          <cell r="L9575"/>
          <cell r="M9575" t="str">
            <v/>
          </cell>
          <cell r="N9575"/>
          <cell r="O9575"/>
          <cell r="P9575"/>
          <cell r="Q9575" t="str">
            <v/>
          </cell>
          <cell r="R9575"/>
          <cell r="S9575" t="str">
            <v/>
          </cell>
          <cell r="T9575"/>
          <cell r="U9575"/>
          <cell r="V9575" t="str">
            <v/>
          </cell>
        </row>
        <row r="9576">
          <cell r="A9576"/>
          <cell r="B9576" t="str">
            <v/>
          </cell>
          <cell r="C9576"/>
          <cell r="D9576" t="str">
            <v/>
          </cell>
          <cell r="E9576" t="str">
            <v/>
          </cell>
          <cell r="F9576" t="str">
            <v/>
          </cell>
          <cell r="G9576" t="str">
            <v/>
          </cell>
          <cell r="H9576" t="str">
            <v/>
          </cell>
          <cell r="I9576"/>
          <cell r="J9576"/>
          <cell r="K9576"/>
          <cell r="L9576"/>
          <cell r="M9576" t="str">
            <v/>
          </cell>
          <cell r="N9576"/>
          <cell r="O9576"/>
          <cell r="P9576"/>
          <cell r="Q9576" t="str">
            <v/>
          </cell>
          <cell r="R9576"/>
          <cell r="S9576" t="str">
            <v/>
          </cell>
          <cell r="T9576"/>
          <cell r="U9576"/>
          <cell r="V9576" t="str">
            <v/>
          </cell>
        </row>
        <row r="9577">
          <cell r="A9577"/>
          <cell r="B9577" t="str">
            <v/>
          </cell>
          <cell r="C9577"/>
          <cell r="D9577" t="str">
            <v/>
          </cell>
          <cell r="E9577" t="str">
            <v/>
          </cell>
          <cell r="F9577" t="str">
            <v/>
          </cell>
          <cell r="G9577" t="str">
            <v/>
          </cell>
          <cell r="H9577" t="str">
            <v/>
          </cell>
          <cell r="I9577"/>
          <cell r="J9577"/>
          <cell r="K9577"/>
          <cell r="L9577"/>
          <cell r="M9577" t="str">
            <v/>
          </cell>
          <cell r="N9577"/>
          <cell r="O9577"/>
          <cell r="P9577"/>
          <cell r="Q9577" t="str">
            <v/>
          </cell>
          <cell r="R9577"/>
          <cell r="S9577" t="str">
            <v/>
          </cell>
          <cell r="T9577"/>
          <cell r="U9577"/>
          <cell r="V9577" t="str">
            <v/>
          </cell>
        </row>
        <row r="9578">
          <cell r="A9578"/>
          <cell r="B9578" t="str">
            <v/>
          </cell>
          <cell r="C9578"/>
          <cell r="D9578" t="str">
            <v/>
          </cell>
          <cell r="E9578" t="str">
            <v/>
          </cell>
          <cell r="F9578" t="str">
            <v/>
          </cell>
          <cell r="G9578" t="str">
            <v/>
          </cell>
          <cell r="H9578" t="str">
            <v/>
          </cell>
          <cell r="I9578"/>
          <cell r="J9578"/>
          <cell r="K9578"/>
          <cell r="L9578"/>
          <cell r="M9578" t="str">
            <v/>
          </cell>
          <cell r="N9578"/>
          <cell r="O9578"/>
          <cell r="P9578"/>
          <cell r="Q9578" t="str">
            <v/>
          </cell>
          <cell r="R9578"/>
          <cell r="S9578" t="str">
            <v/>
          </cell>
          <cell r="T9578"/>
          <cell r="U9578"/>
          <cell r="V9578" t="str">
            <v/>
          </cell>
        </row>
        <row r="9579">
          <cell r="A9579"/>
          <cell r="B9579" t="str">
            <v/>
          </cell>
          <cell r="C9579"/>
          <cell r="D9579" t="str">
            <v/>
          </cell>
          <cell r="E9579" t="str">
            <v/>
          </cell>
          <cell r="F9579" t="str">
            <v/>
          </cell>
          <cell r="G9579" t="str">
            <v/>
          </cell>
          <cell r="H9579" t="str">
            <v/>
          </cell>
          <cell r="I9579"/>
          <cell r="J9579"/>
          <cell r="K9579"/>
          <cell r="L9579"/>
          <cell r="M9579" t="str">
            <v/>
          </cell>
          <cell r="N9579"/>
          <cell r="O9579"/>
          <cell r="P9579"/>
          <cell r="Q9579" t="str">
            <v/>
          </cell>
          <cell r="R9579"/>
          <cell r="S9579" t="str">
            <v/>
          </cell>
          <cell r="T9579"/>
          <cell r="U9579"/>
          <cell r="V9579" t="str">
            <v/>
          </cell>
        </row>
        <row r="9580">
          <cell r="A9580"/>
          <cell r="B9580" t="str">
            <v/>
          </cell>
          <cell r="C9580"/>
          <cell r="D9580" t="str">
            <v/>
          </cell>
          <cell r="E9580" t="str">
            <v/>
          </cell>
          <cell r="F9580" t="str">
            <v/>
          </cell>
          <cell r="G9580" t="str">
            <v/>
          </cell>
          <cell r="H9580" t="str">
            <v/>
          </cell>
          <cell r="I9580"/>
          <cell r="J9580"/>
          <cell r="K9580"/>
          <cell r="L9580"/>
          <cell r="M9580" t="str">
            <v/>
          </cell>
          <cell r="N9580"/>
          <cell r="O9580"/>
          <cell r="P9580"/>
          <cell r="Q9580" t="str">
            <v/>
          </cell>
          <cell r="R9580"/>
          <cell r="S9580" t="str">
            <v/>
          </cell>
          <cell r="T9580"/>
          <cell r="U9580"/>
          <cell r="V9580" t="str">
            <v/>
          </cell>
        </row>
        <row r="9581">
          <cell r="A9581"/>
          <cell r="B9581" t="str">
            <v/>
          </cell>
          <cell r="C9581"/>
          <cell r="D9581" t="str">
            <v/>
          </cell>
          <cell r="E9581" t="str">
            <v/>
          </cell>
          <cell r="F9581" t="str">
            <v/>
          </cell>
          <cell r="G9581" t="str">
            <v/>
          </cell>
          <cell r="H9581" t="str">
            <v/>
          </cell>
          <cell r="I9581"/>
          <cell r="J9581"/>
          <cell r="K9581"/>
          <cell r="L9581"/>
          <cell r="M9581" t="str">
            <v/>
          </cell>
          <cell r="N9581"/>
          <cell r="O9581"/>
          <cell r="P9581"/>
          <cell r="Q9581" t="str">
            <v/>
          </cell>
          <cell r="R9581"/>
          <cell r="S9581" t="str">
            <v/>
          </cell>
          <cell r="T9581"/>
          <cell r="U9581"/>
          <cell r="V9581" t="str">
            <v/>
          </cell>
        </row>
        <row r="9582">
          <cell r="A9582"/>
          <cell r="B9582" t="str">
            <v/>
          </cell>
          <cell r="C9582"/>
          <cell r="D9582" t="str">
            <v/>
          </cell>
          <cell r="E9582" t="str">
            <v/>
          </cell>
          <cell r="F9582" t="str">
            <v/>
          </cell>
          <cell r="G9582" t="str">
            <v/>
          </cell>
          <cell r="H9582" t="str">
            <v/>
          </cell>
          <cell r="I9582"/>
          <cell r="J9582"/>
          <cell r="K9582"/>
          <cell r="L9582"/>
          <cell r="M9582" t="str">
            <v/>
          </cell>
          <cell r="N9582"/>
          <cell r="O9582"/>
          <cell r="P9582"/>
          <cell r="Q9582" t="str">
            <v/>
          </cell>
          <cell r="R9582"/>
          <cell r="S9582" t="str">
            <v/>
          </cell>
          <cell r="T9582"/>
          <cell r="U9582"/>
          <cell r="V9582" t="str">
            <v/>
          </cell>
        </row>
        <row r="9583">
          <cell r="A9583"/>
          <cell r="B9583" t="str">
            <v/>
          </cell>
          <cell r="C9583"/>
          <cell r="D9583" t="str">
            <v/>
          </cell>
          <cell r="E9583" t="str">
            <v/>
          </cell>
          <cell r="F9583" t="str">
            <v/>
          </cell>
          <cell r="G9583" t="str">
            <v/>
          </cell>
          <cell r="H9583" t="str">
            <v/>
          </cell>
          <cell r="I9583"/>
          <cell r="J9583"/>
          <cell r="K9583"/>
          <cell r="L9583"/>
          <cell r="M9583" t="str">
            <v/>
          </cell>
          <cell r="N9583"/>
          <cell r="O9583"/>
          <cell r="P9583"/>
          <cell r="Q9583" t="str">
            <v/>
          </cell>
          <cell r="R9583"/>
          <cell r="S9583" t="str">
            <v/>
          </cell>
          <cell r="T9583"/>
          <cell r="U9583"/>
          <cell r="V9583" t="str">
            <v/>
          </cell>
        </row>
        <row r="9584">
          <cell r="A9584"/>
          <cell r="B9584" t="str">
            <v/>
          </cell>
          <cell r="C9584"/>
          <cell r="D9584" t="str">
            <v/>
          </cell>
          <cell r="E9584" t="str">
            <v/>
          </cell>
          <cell r="F9584" t="str">
            <v/>
          </cell>
          <cell r="G9584" t="str">
            <v/>
          </cell>
          <cell r="H9584" t="str">
            <v/>
          </cell>
          <cell r="I9584"/>
          <cell r="J9584"/>
          <cell r="K9584"/>
          <cell r="L9584"/>
          <cell r="M9584" t="str">
            <v/>
          </cell>
          <cell r="N9584"/>
          <cell r="O9584"/>
          <cell r="P9584"/>
          <cell r="Q9584" t="str">
            <v/>
          </cell>
          <cell r="R9584"/>
          <cell r="S9584" t="str">
            <v/>
          </cell>
          <cell r="T9584"/>
          <cell r="U9584"/>
          <cell r="V9584" t="str">
            <v/>
          </cell>
        </row>
        <row r="9585">
          <cell r="A9585"/>
          <cell r="B9585" t="str">
            <v/>
          </cell>
          <cell r="C9585"/>
          <cell r="D9585" t="str">
            <v/>
          </cell>
          <cell r="E9585" t="str">
            <v/>
          </cell>
          <cell r="F9585" t="str">
            <v/>
          </cell>
          <cell r="G9585" t="str">
            <v/>
          </cell>
          <cell r="H9585" t="str">
            <v/>
          </cell>
          <cell r="I9585"/>
          <cell r="J9585"/>
          <cell r="K9585"/>
          <cell r="L9585"/>
          <cell r="M9585" t="str">
            <v/>
          </cell>
          <cell r="N9585"/>
          <cell r="O9585"/>
          <cell r="P9585"/>
          <cell r="Q9585" t="str">
            <v/>
          </cell>
          <cell r="R9585"/>
          <cell r="S9585" t="str">
            <v/>
          </cell>
          <cell r="T9585"/>
          <cell r="U9585"/>
          <cell r="V9585" t="str">
            <v/>
          </cell>
        </row>
        <row r="9586">
          <cell r="A9586"/>
          <cell r="B9586" t="str">
            <v/>
          </cell>
          <cell r="C9586"/>
          <cell r="D9586" t="str">
            <v/>
          </cell>
          <cell r="E9586" t="str">
            <v/>
          </cell>
          <cell r="F9586" t="str">
            <v/>
          </cell>
          <cell r="G9586" t="str">
            <v/>
          </cell>
          <cell r="H9586" t="str">
            <v/>
          </cell>
          <cell r="I9586"/>
          <cell r="J9586"/>
          <cell r="K9586"/>
          <cell r="L9586"/>
          <cell r="M9586" t="str">
            <v/>
          </cell>
          <cell r="N9586"/>
          <cell r="O9586"/>
          <cell r="P9586"/>
          <cell r="Q9586" t="str">
            <v/>
          </cell>
          <cell r="R9586"/>
          <cell r="S9586" t="str">
            <v/>
          </cell>
          <cell r="T9586"/>
          <cell r="U9586"/>
          <cell r="V9586" t="str">
            <v/>
          </cell>
        </row>
        <row r="9587">
          <cell r="A9587"/>
          <cell r="B9587" t="str">
            <v/>
          </cell>
          <cell r="C9587"/>
          <cell r="D9587" t="str">
            <v/>
          </cell>
          <cell r="E9587" t="str">
            <v/>
          </cell>
          <cell r="F9587" t="str">
            <v/>
          </cell>
          <cell r="G9587" t="str">
            <v/>
          </cell>
          <cell r="H9587" t="str">
            <v/>
          </cell>
          <cell r="I9587"/>
          <cell r="J9587"/>
          <cell r="K9587"/>
          <cell r="L9587"/>
          <cell r="M9587" t="str">
            <v/>
          </cell>
          <cell r="N9587"/>
          <cell r="O9587"/>
          <cell r="P9587"/>
          <cell r="Q9587" t="str">
            <v/>
          </cell>
          <cell r="R9587"/>
          <cell r="S9587" t="str">
            <v/>
          </cell>
          <cell r="T9587"/>
          <cell r="U9587"/>
          <cell r="V9587" t="str">
            <v/>
          </cell>
        </row>
        <row r="9588">
          <cell r="A9588"/>
          <cell r="B9588" t="str">
            <v/>
          </cell>
          <cell r="C9588"/>
          <cell r="D9588" t="str">
            <v/>
          </cell>
          <cell r="E9588" t="str">
            <v/>
          </cell>
          <cell r="F9588" t="str">
            <v/>
          </cell>
          <cell r="G9588" t="str">
            <v/>
          </cell>
          <cell r="H9588" t="str">
            <v/>
          </cell>
          <cell r="I9588"/>
          <cell r="J9588"/>
          <cell r="K9588"/>
          <cell r="L9588"/>
          <cell r="M9588" t="str">
            <v/>
          </cell>
          <cell r="N9588"/>
          <cell r="O9588"/>
          <cell r="P9588"/>
          <cell r="Q9588" t="str">
            <v/>
          </cell>
          <cell r="R9588"/>
          <cell r="S9588" t="str">
            <v/>
          </cell>
          <cell r="T9588"/>
          <cell r="U9588"/>
          <cell r="V9588" t="str">
            <v/>
          </cell>
        </row>
        <row r="9589">
          <cell r="A9589"/>
          <cell r="B9589" t="str">
            <v/>
          </cell>
          <cell r="C9589"/>
          <cell r="D9589" t="str">
            <v/>
          </cell>
          <cell r="E9589" t="str">
            <v/>
          </cell>
          <cell r="F9589" t="str">
            <v/>
          </cell>
          <cell r="G9589" t="str">
            <v/>
          </cell>
          <cell r="H9589" t="str">
            <v/>
          </cell>
          <cell r="I9589"/>
          <cell r="J9589"/>
          <cell r="K9589"/>
          <cell r="L9589"/>
          <cell r="M9589" t="str">
            <v/>
          </cell>
          <cell r="N9589"/>
          <cell r="O9589"/>
          <cell r="P9589"/>
          <cell r="Q9589" t="str">
            <v/>
          </cell>
          <cell r="R9589"/>
          <cell r="S9589" t="str">
            <v/>
          </cell>
          <cell r="T9589"/>
          <cell r="U9589"/>
          <cell r="V9589" t="str">
            <v/>
          </cell>
        </row>
        <row r="9590">
          <cell r="A9590"/>
          <cell r="B9590" t="str">
            <v/>
          </cell>
          <cell r="C9590"/>
          <cell r="D9590" t="str">
            <v/>
          </cell>
          <cell r="E9590" t="str">
            <v/>
          </cell>
          <cell r="F9590" t="str">
            <v/>
          </cell>
          <cell r="G9590" t="str">
            <v/>
          </cell>
          <cell r="H9590" t="str">
            <v/>
          </cell>
          <cell r="I9590"/>
          <cell r="J9590"/>
          <cell r="K9590"/>
          <cell r="L9590"/>
          <cell r="M9590" t="str">
            <v/>
          </cell>
          <cell r="N9590"/>
          <cell r="O9590"/>
          <cell r="P9590"/>
          <cell r="Q9590" t="str">
            <v/>
          </cell>
          <cell r="R9590"/>
          <cell r="S9590" t="str">
            <v/>
          </cell>
          <cell r="T9590"/>
          <cell r="U9590"/>
          <cell r="V9590" t="str">
            <v/>
          </cell>
        </row>
        <row r="9591">
          <cell r="A9591"/>
          <cell r="B9591" t="str">
            <v/>
          </cell>
          <cell r="C9591"/>
          <cell r="D9591" t="str">
            <v/>
          </cell>
          <cell r="E9591" t="str">
            <v/>
          </cell>
          <cell r="F9591" t="str">
            <v/>
          </cell>
          <cell r="G9591" t="str">
            <v/>
          </cell>
          <cell r="H9591" t="str">
            <v/>
          </cell>
          <cell r="I9591"/>
          <cell r="J9591"/>
          <cell r="K9591"/>
          <cell r="L9591"/>
          <cell r="M9591" t="str">
            <v/>
          </cell>
          <cell r="N9591"/>
          <cell r="O9591"/>
          <cell r="P9591"/>
          <cell r="Q9591" t="str">
            <v/>
          </cell>
          <cell r="R9591"/>
          <cell r="S9591" t="str">
            <v/>
          </cell>
          <cell r="T9591"/>
          <cell r="U9591"/>
          <cell r="V9591" t="str">
            <v/>
          </cell>
        </row>
        <row r="9592">
          <cell r="A9592"/>
          <cell r="B9592" t="str">
            <v/>
          </cell>
          <cell r="C9592"/>
          <cell r="D9592" t="str">
            <v/>
          </cell>
          <cell r="E9592" t="str">
            <v/>
          </cell>
          <cell r="F9592" t="str">
            <v/>
          </cell>
          <cell r="G9592" t="str">
            <v/>
          </cell>
          <cell r="H9592" t="str">
            <v/>
          </cell>
          <cell r="I9592"/>
          <cell r="J9592"/>
          <cell r="K9592"/>
          <cell r="L9592"/>
          <cell r="M9592" t="str">
            <v/>
          </cell>
          <cell r="N9592"/>
          <cell r="O9592"/>
          <cell r="P9592"/>
          <cell r="Q9592" t="str">
            <v/>
          </cell>
          <cell r="R9592"/>
          <cell r="S9592" t="str">
            <v/>
          </cell>
          <cell r="T9592"/>
          <cell r="U9592"/>
          <cell r="V9592" t="str">
            <v/>
          </cell>
        </row>
        <row r="9593">
          <cell r="A9593"/>
          <cell r="B9593" t="str">
            <v/>
          </cell>
          <cell r="C9593"/>
          <cell r="D9593" t="str">
            <v/>
          </cell>
          <cell r="E9593" t="str">
            <v/>
          </cell>
          <cell r="F9593" t="str">
            <v/>
          </cell>
          <cell r="G9593" t="str">
            <v/>
          </cell>
          <cell r="H9593" t="str">
            <v/>
          </cell>
          <cell r="I9593"/>
          <cell r="J9593"/>
          <cell r="K9593"/>
          <cell r="L9593"/>
          <cell r="M9593" t="str">
            <v/>
          </cell>
          <cell r="N9593"/>
          <cell r="O9593"/>
          <cell r="P9593"/>
          <cell r="Q9593" t="str">
            <v/>
          </cell>
          <cell r="R9593"/>
          <cell r="S9593" t="str">
            <v/>
          </cell>
          <cell r="T9593"/>
          <cell r="U9593"/>
          <cell r="V9593" t="str">
            <v/>
          </cell>
        </row>
        <row r="9594">
          <cell r="A9594"/>
          <cell r="B9594" t="str">
            <v/>
          </cell>
          <cell r="C9594"/>
          <cell r="D9594" t="str">
            <v/>
          </cell>
          <cell r="E9594" t="str">
            <v/>
          </cell>
          <cell r="F9594" t="str">
            <v/>
          </cell>
          <cell r="G9594" t="str">
            <v/>
          </cell>
          <cell r="H9594" t="str">
            <v/>
          </cell>
          <cell r="I9594"/>
          <cell r="J9594"/>
          <cell r="K9594"/>
          <cell r="L9594"/>
          <cell r="M9594" t="str">
            <v/>
          </cell>
          <cell r="N9594"/>
          <cell r="O9594"/>
          <cell r="P9594"/>
          <cell r="Q9594" t="str">
            <v/>
          </cell>
          <cell r="R9594"/>
          <cell r="S9594" t="str">
            <v/>
          </cell>
          <cell r="T9594"/>
          <cell r="U9594"/>
          <cell r="V9594" t="str">
            <v/>
          </cell>
        </row>
        <row r="9595">
          <cell r="A9595"/>
          <cell r="B9595" t="str">
            <v/>
          </cell>
          <cell r="C9595"/>
          <cell r="D9595" t="str">
            <v/>
          </cell>
          <cell r="E9595" t="str">
            <v/>
          </cell>
          <cell r="F9595" t="str">
            <v/>
          </cell>
          <cell r="G9595" t="str">
            <v/>
          </cell>
          <cell r="H9595" t="str">
            <v/>
          </cell>
          <cell r="I9595"/>
          <cell r="J9595"/>
          <cell r="K9595"/>
          <cell r="L9595"/>
          <cell r="M9595" t="str">
            <v/>
          </cell>
          <cell r="N9595"/>
          <cell r="O9595"/>
          <cell r="P9595"/>
          <cell r="Q9595" t="str">
            <v/>
          </cell>
          <cell r="R9595"/>
          <cell r="S9595" t="str">
            <v/>
          </cell>
          <cell r="T9595"/>
          <cell r="U9595"/>
          <cell r="V9595" t="str">
            <v/>
          </cell>
        </row>
        <row r="9596">
          <cell r="A9596"/>
          <cell r="B9596" t="str">
            <v/>
          </cell>
          <cell r="C9596"/>
          <cell r="D9596" t="str">
            <v/>
          </cell>
          <cell r="E9596" t="str">
            <v/>
          </cell>
          <cell r="F9596" t="str">
            <v/>
          </cell>
          <cell r="G9596" t="str">
            <v/>
          </cell>
          <cell r="H9596" t="str">
            <v/>
          </cell>
          <cell r="I9596"/>
          <cell r="J9596"/>
          <cell r="K9596"/>
          <cell r="L9596"/>
          <cell r="M9596" t="str">
            <v/>
          </cell>
          <cell r="N9596"/>
          <cell r="O9596"/>
          <cell r="P9596"/>
          <cell r="Q9596" t="str">
            <v/>
          </cell>
          <cell r="R9596"/>
          <cell r="S9596" t="str">
            <v/>
          </cell>
          <cell r="T9596"/>
          <cell r="U9596"/>
          <cell r="V9596" t="str">
            <v/>
          </cell>
        </row>
        <row r="9597">
          <cell r="A9597"/>
          <cell r="B9597" t="str">
            <v/>
          </cell>
          <cell r="C9597"/>
          <cell r="D9597" t="str">
            <v/>
          </cell>
          <cell r="E9597" t="str">
            <v/>
          </cell>
          <cell r="F9597" t="str">
            <v/>
          </cell>
          <cell r="G9597" t="str">
            <v/>
          </cell>
          <cell r="H9597" t="str">
            <v/>
          </cell>
          <cell r="I9597"/>
          <cell r="J9597"/>
          <cell r="K9597"/>
          <cell r="L9597"/>
          <cell r="M9597" t="str">
            <v/>
          </cell>
          <cell r="N9597"/>
          <cell r="O9597"/>
          <cell r="P9597"/>
          <cell r="Q9597" t="str">
            <v/>
          </cell>
          <cell r="R9597"/>
          <cell r="S9597" t="str">
            <v/>
          </cell>
          <cell r="T9597"/>
          <cell r="U9597"/>
          <cell r="V9597" t="str">
            <v/>
          </cell>
        </row>
        <row r="9598">
          <cell r="A9598"/>
          <cell r="B9598" t="str">
            <v/>
          </cell>
          <cell r="C9598"/>
          <cell r="D9598" t="str">
            <v/>
          </cell>
          <cell r="E9598" t="str">
            <v/>
          </cell>
          <cell r="F9598" t="str">
            <v/>
          </cell>
          <cell r="G9598" t="str">
            <v/>
          </cell>
          <cell r="H9598" t="str">
            <v/>
          </cell>
          <cell r="I9598"/>
          <cell r="J9598"/>
          <cell r="K9598"/>
          <cell r="L9598"/>
          <cell r="M9598" t="str">
            <v/>
          </cell>
          <cell r="N9598"/>
          <cell r="O9598"/>
          <cell r="P9598"/>
          <cell r="Q9598" t="str">
            <v/>
          </cell>
          <cell r="R9598"/>
          <cell r="S9598" t="str">
            <v/>
          </cell>
          <cell r="T9598"/>
          <cell r="U9598"/>
          <cell r="V9598" t="str">
            <v/>
          </cell>
        </row>
        <row r="9599">
          <cell r="A9599"/>
          <cell r="B9599" t="str">
            <v/>
          </cell>
          <cell r="C9599"/>
          <cell r="D9599" t="str">
            <v/>
          </cell>
          <cell r="E9599" t="str">
            <v/>
          </cell>
          <cell r="F9599" t="str">
            <v/>
          </cell>
          <cell r="G9599" t="str">
            <v/>
          </cell>
          <cell r="H9599" t="str">
            <v/>
          </cell>
          <cell r="I9599"/>
          <cell r="J9599"/>
          <cell r="K9599"/>
          <cell r="L9599"/>
          <cell r="M9599" t="str">
            <v/>
          </cell>
          <cell r="N9599"/>
          <cell r="O9599"/>
          <cell r="P9599"/>
          <cell r="Q9599" t="str">
            <v/>
          </cell>
          <cell r="R9599"/>
          <cell r="S9599" t="str">
            <v/>
          </cell>
          <cell r="T9599"/>
          <cell r="U9599"/>
          <cell r="V9599" t="str">
            <v/>
          </cell>
        </row>
        <row r="9600">
          <cell r="A9600"/>
          <cell r="B9600" t="str">
            <v/>
          </cell>
          <cell r="C9600"/>
          <cell r="D9600" t="str">
            <v/>
          </cell>
          <cell r="E9600" t="str">
            <v/>
          </cell>
          <cell r="F9600" t="str">
            <v/>
          </cell>
          <cell r="G9600" t="str">
            <v/>
          </cell>
          <cell r="H9600" t="str">
            <v/>
          </cell>
          <cell r="I9600"/>
          <cell r="J9600"/>
          <cell r="K9600"/>
          <cell r="L9600"/>
          <cell r="M9600" t="str">
            <v/>
          </cell>
          <cell r="N9600"/>
          <cell r="O9600"/>
          <cell r="P9600"/>
          <cell r="Q9600" t="str">
            <v/>
          </cell>
          <cell r="R9600"/>
          <cell r="S9600" t="str">
            <v/>
          </cell>
          <cell r="T9600"/>
          <cell r="U9600"/>
          <cell r="V9600" t="str">
            <v/>
          </cell>
        </row>
        <row r="9601">
          <cell r="A9601"/>
          <cell r="B9601" t="str">
            <v/>
          </cell>
          <cell r="C9601"/>
          <cell r="D9601" t="str">
            <v/>
          </cell>
          <cell r="E9601" t="str">
            <v/>
          </cell>
          <cell r="F9601" t="str">
            <v/>
          </cell>
          <cell r="G9601" t="str">
            <v/>
          </cell>
          <cell r="H9601" t="str">
            <v/>
          </cell>
          <cell r="I9601"/>
          <cell r="J9601"/>
          <cell r="K9601"/>
          <cell r="L9601"/>
          <cell r="M9601" t="str">
            <v/>
          </cell>
          <cell r="N9601"/>
          <cell r="O9601"/>
          <cell r="P9601"/>
          <cell r="Q9601" t="str">
            <v/>
          </cell>
          <cell r="R9601"/>
          <cell r="S9601" t="str">
            <v/>
          </cell>
          <cell r="T9601"/>
          <cell r="U9601"/>
          <cell r="V9601" t="str">
            <v/>
          </cell>
        </row>
        <row r="9602">
          <cell r="A9602"/>
          <cell r="B9602" t="str">
            <v/>
          </cell>
          <cell r="C9602"/>
          <cell r="D9602" t="str">
            <v/>
          </cell>
          <cell r="E9602" t="str">
            <v/>
          </cell>
          <cell r="F9602" t="str">
            <v/>
          </cell>
          <cell r="G9602" t="str">
            <v/>
          </cell>
          <cell r="H9602" t="str">
            <v/>
          </cell>
          <cell r="I9602"/>
          <cell r="J9602"/>
          <cell r="K9602"/>
          <cell r="L9602"/>
          <cell r="M9602" t="str">
            <v/>
          </cell>
          <cell r="N9602"/>
          <cell r="O9602"/>
          <cell r="P9602"/>
          <cell r="Q9602" t="str">
            <v/>
          </cell>
          <cell r="R9602"/>
          <cell r="S9602" t="str">
            <v/>
          </cell>
          <cell r="T9602"/>
          <cell r="U9602"/>
          <cell r="V9602" t="str">
            <v/>
          </cell>
        </row>
        <row r="9603">
          <cell r="A9603"/>
          <cell r="B9603" t="str">
            <v/>
          </cell>
          <cell r="C9603"/>
          <cell r="D9603" t="str">
            <v/>
          </cell>
          <cell r="E9603" t="str">
            <v/>
          </cell>
          <cell r="F9603" t="str">
            <v/>
          </cell>
          <cell r="G9603" t="str">
            <v/>
          </cell>
          <cell r="H9603" t="str">
            <v/>
          </cell>
          <cell r="I9603"/>
          <cell r="J9603"/>
          <cell r="K9603"/>
          <cell r="L9603"/>
          <cell r="M9603" t="str">
            <v/>
          </cell>
          <cell r="N9603"/>
          <cell r="O9603"/>
          <cell r="P9603"/>
          <cell r="Q9603" t="str">
            <v/>
          </cell>
          <cell r="R9603"/>
          <cell r="S9603" t="str">
            <v/>
          </cell>
          <cell r="T9603"/>
          <cell r="U9603"/>
          <cell r="V9603" t="str">
            <v/>
          </cell>
        </row>
        <row r="9604">
          <cell r="A9604"/>
          <cell r="B9604" t="str">
            <v/>
          </cell>
          <cell r="C9604"/>
          <cell r="D9604" t="str">
            <v/>
          </cell>
          <cell r="E9604" t="str">
            <v/>
          </cell>
          <cell r="F9604" t="str">
            <v/>
          </cell>
          <cell r="G9604" t="str">
            <v/>
          </cell>
          <cell r="H9604" t="str">
            <v/>
          </cell>
          <cell r="I9604"/>
          <cell r="J9604"/>
          <cell r="K9604"/>
          <cell r="L9604"/>
          <cell r="M9604" t="str">
            <v/>
          </cell>
          <cell r="N9604"/>
          <cell r="O9604"/>
          <cell r="P9604"/>
          <cell r="Q9604" t="str">
            <v/>
          </cell>
          <cell r="R9604"/>
          <cell r="S9604" t="str">
            <v/>
          </cell>
          <cell r="T9604"/>
          <cell r="U9604"/>
          <cell r="V9604" t="str">
            <v/>
          </cell>
        </row>
        <row r="9605">
          <cell r="A9605"/>
          <cell r="B9605" t="str">
            <v/>
          </cell>
          <cell r="C9605"/>
          <cell r="D9605" t="str">
            <v/>
          </cell>
          <cell r="E9605" t="str">
            <v/>
          </cell>
          <cell r="F9605" t="str">
            <v/>
          </cell>
          <cell r="G9605" t="str">
            <v/>
          </cell>
          <cell r="H9605" t="str">
            <v/>
          </cell>
          <cell r="I9605"/>
          <cell r="J9605"/>
          <cell r="K9605"/>
          <cell r="L9605"/>
          <cell r="M9605" t="str">
            <v/>
          </cell>
          <cell r="N9605"/>
          <cell r="O9605"/>
          <cell r="P9605"/>
          <cell r="Q9605" t="str">
            <v/>
          </cell>
          <cell r="R9605"/>
          <cell r="S9605" t="str">
            <v/>
          </cell>
          <cell r="T9605"/>
          <cell r="U9605"/>
          <cell r="V9605" t="str">
            <v/>
          </cell>
        </row>
        <row r="9606">
          <cell r="A9606"/>
          <cell r="B9606" t="str">
            <v/>
          </cell>
          <cell r="C9606"/>
          <cell r="D9606" t="str">
            <v/>
          </cell>
          <cell r="E9606" t="str">
            <v/>
          </cell>
          <cell r="F9606" t="str">
            <v/>
          </cell>
          <cell r="G9606" t="str">
            <v/>
          </cell>
          <cell r="H9606" t="str">
            <v/>
          </cell>
          <cell r="I9606"/>
          <cell r="J9606"/>
          <cell r="K9606"/>
          <cell r="L9606"/>
          <cell r="M9606" t="str">
            <v/>
          </cell>
          <cell r="N9606"/>
          <cell r="O9606"/>
          <cell r="P9606"/>
          <cell r="Q9606" t="str">
            <v/>
          </cell>
          <cell r="R9606"/>
          <cell r="S9606" t="str">
            <v/>
          </cell>
          <cell r="T9606"/>
          <cell r="U9606"/>
          <cell r="V9606" t="str">
            <v/>
          </cell>
        </row>
        <row r="9607">
          <cell r="A9607"/>
          <cell r="B9607" t="str">
            <v/>
          </cell>
          <cell r="C9607"/>
          <cell r="D9607" t="str">
            <v/>
          </cell>
          <cell r="E9607" t="str">
            <v/>
          </cell>
          <cell r="F9607" t="str">
            <v/>
          </cell>
          <cell r="G9607" t="str">
            <v/>
          </cell>
          <cell r="H9607" t="str">
            <v/>
          </cell>
          <cell r="I9607"/>
          <cell r="J9607"/>
          <cell r="K9607"/>
          <cell r="L9607"/>
          <cell r="M9607" t="str">
            <v/>
          </cell>
          <cell r="N9607"/>
          <cell r="O9607"/>
          <cell r="P9607"/>
          <cell r="Q9607" t="str">
            <v/>
          </cell>
          <cell r="R9607"/>
          <cell r="S9607" t="str">
            <v/>
          </cell>
          <cell r="T9607"/>
          <cell r="U9607"/>
          <cell r="V9607" t="str">
            <v/>
          </cell>
        </row>
        <row r="9608">
          <cell r="A9608"/>
          <cell r="B9608" t="str">
            <v/>
          </cell>
          <cell r="C9608"/>
          <cell r="D9608" t="str">
            <v/>
          </cell>
          <cell r="E9608" t="str">
            <v/>
          </cell>
          <cell r="F9608" t="str">
            <v/>
          </cell>
          <cell r="G9608" t="str">
            <v/>
          </cell>
          <cell r="H9608" t="str">
            <v/>
          </cell>
          <cell r="I9608"/>
          <cell r="J9608"/>
          <cell r="K9608"/>
          <cell r="L9608"/>
          <cell r="M9608" t="str">
            <v/>
          </cell>
          <cell r="N9608"/>
          <cell r="O9608"/>
          <cell r="P9608"/>
          <cell r="Q9608" t="str">
            <v/>
          </cell>
          <cell r="R9608"/>
          <cell r="S9608" t="str">
            <v/>
          </cell>
          <cell r="T9608"/>
          <cell r="U9608"/>
          <cell r="V9608" t="str">
            <v/>
          </cell>
        </row>
        <row r="9609">
          <cell r="A9609"/>
          <cell r="B9609" t="str">
            <v/>
          </cell>
          <cell r="C9609"/>
          <cell r="D9609" t="str">
            <v/>
          </cell>
          <cell r="E9609" t="str">
            <v/>
          </cell>
          <cell r="F9609" t="str">
            <v/>
          </cell>
          <cell r="G9609" t="str">
            <v/>
          </cell>
          <cell r="H9609" t="str">
            <v/>
          </cell>
          <cell r="I9609"/>
          <cell r="J9609"/>
          <cell r="K9609"/>
          <cell r="L9609"/>
          <cell r="M9609" t="str">
            <v/>
          </cell>
          <cell r="N9609"/>
          <cell r="O9609"/>
          <cell r="P9609"/>
          <cell r="Q9609" t="str">
            <v/>
          </cell>
          <cell r="R9609"/>
          <cell r="S9609" t="str">
            <v/>
          </cell>
          <cell r="T9609"/>
          <cell r="U9609"/>
          <cell r="V9609" t="str">
            <v/>
          </cell>
        </row>
        <row r="9610">
          <cell r="A9610"/>
          <cell r="B9610" t="str">
            <v/>
          </cell>
          <cell r="C9610"/>
          <cell r="D9610" t="str">
            <v/>
          </cell>
          <cell r="E9610" t="str">
            <v/>
          </cell>
          <cell r="F9610" t="str">
            <v/>
          </cell>
          <cell r="G9610" t="str">
            <v/>
          </cell>
          <cell r="H9610" t="str">
            <v/>
          </cell>
          <cell r="I9610"/>
          <cell r="J9610"/>
          <cell r="K9610"/>
          <cell r="L9610"/>
          <cell r="M9610" t="str">
            <v/>
          </cell>
          <cell r="N9610"/>
          <cell r="O9610"/>
          <cell r="P9610"/>
          <cell r="Q9610" t="str">
            <v/>
          </cell>
          <cell r="R9610"/>
          <cell r="S9610" t="str">
            <v/>
          </cell>
          <cell r="T9610"/>
          <cell r="U9610"/>
          <cell r="V9610" t="str">
            <v/>
          </cell>
        </row>
        <row r="9611">
          <cell r="A9611"/>
          <cell r="B9611" t="str">
            <v/>
          </cell>
          <cell r="C9611"/>
          <cell r="D9611" t="str">
            <v/>
          </cell>
          <cell r="E9611" t="str">
            <v/>
          </cell>
          <cell r="F9611" t="str">
            <v/>
          </cell>
          <cell r="G9611" t="str">
            <v/>
          </cell>
          <cell r="H9611" t="str">
            <v/>
          </cell>
          <cell r="I9611"/>
          <cell r="J9611"/>
          <cell r="K9611"/>
          <cell r="L9611"/>
          <cell r="M9611" t="str">
            <v/>
          </cell>
          <cell r="N9611"/>
          <cell r="O9611"/>
          <cell r="P9611"/>
          <cell r="Q9611" t="str">
            <v/>
          </cell>
          <cell r="R9611"/>
          <cell r="S9611" t="str">
            <v/>
          </cell>
          <cell r="T9611"/>
          <cell r="U9611"/>
          <cell r="V9611" t="str">
            <v/>
          </cell>
        </row>
        <row r="9612">
          <cell r="A9612"/>
          <cell r="B9612" t="str">
            <v/>
          </cell>
          <cell r="C9612"/>
          <cell r="D9612" t="str">
            <v/>
          </cell>
          <cell r="E9612" t="str">
            <v/>
          </cell>
          <cell r="F9612" t="str">
            <v/>
          </cell>
          <cell r="G9612" t="str">
            <v/>
          </cell>
          <cell r="H9612" t="str">
            <v/>
          </cell>
          <cell r="I9612"/>
          <cell r="J9612"/>
          <cell r="K9612"/>
          <cell r="L9612"/>
          <cell r="M9612" t="str">
            <v/>
          </cell>
          <cell r="N9612"/>
          <cell r="O9612"/>
          <cell r="P9612"/>
          <cell r="Q9612" t="str">
            <v/>
          </cell>
          <cell r="R9612"/>
          <cell r="S9612" t="str">
            <v/>
          </cell>
          <cell r="T9612"/>
          <cell r="U9612"/>
          <cell r="V9612" t="str">
            <v/>
          </cell>
        </row>
        <row r="9613">
          <cell r="A9613"/>
          <cell r="B9613" t="str">
            <v/>
          </cell>
          <cell r="C9613"/>
          <cell r="D9613" t="str">
            <v/>
          </cell>
          <cell r="E9613" t="str">
            <v/>
          </cell>
          <cell r="F9613" t="str">
            <v/>
          </cell>
          <cell r="G9613" t="str">
            <v/>
          </cell>
          <cell r="H9613" t="str">
            <v/>
          </cell>
          <cell r="I9613"/>
          <cell r="J9613"/>
          <cell r="K9613"/>
          <cell r="L9613"/>
          <cell r="M9613" t="str">
            <v/>
          </cell>
          <cell r="N9613"/>
          <cell r="O9613"/>
          <cell r="P9613"/>
          <cell r="Q9613" t="str">
            <v/>
          </cell>
          <cell r="R9613"/>
          <cell r="S9613" t="str">
            <v/>
          </cell>
          <cell r="T9613"/>
          <cell r="U9613"/>
          <cell r="V9613" t="str">
            <v/>
          </cell>
        </row>
        <row r="9614">
          <cell r="A9614"/>
          <cell r="B9614" t="str">
            <v/>
          </cell>
          <cell r="C9614"/>
          <cell r="D9614" t="str">
            <v/>
          </cell>
          <cell r="E9614" t="str">
            <v/>
          </cell>
          <cell r="F9614" t="str">
            <v/>
          </cell>
          <cell r="G9614" t="str">
            <v/>
          </cell>
          <cell r="H9614" t="str">
            <v/>
          </cell>
          <cell r="I9614"/>
          <cell r="J9614"/>
          <cell r="K9614"/>
          <cell r="L9614"/>
          <cell r="M9614" t="str">
            <v/>
          </cell>
          <cell r="N9614"/>
          <cell r="O9614"/>
          <cell r="P9614"/>
          <cell r="Q9614" t="str">
            <v/>
          </cell>
          <cell r="R9614"/>
          <cell r="S9614" t="str">
            <v/>
          </cell>
          <cell r="T9614"/>
          <cell r="U9614"/>
          <cell r="V9614" t="str">
            <v/>
          </cell>
        </row>
        <row r="9615">
          <cell r="A9615"/>
          <cell r="B9615" t="str">
            <v/>
          </cell>
          <cell r="C9615"/>
          <cell r="D9615" t="str">
            <v/>
          </cell>
          <cell r="E9615" t="str">
            <v/>
          </cell>
          <cell r="F9615" t="str">
            <v/>
          </cell>
          <cell r="G9615" t="str">
            <v/>
          </cell>
          <cell r="H9615" t="str">
            <v/>
          </cell>
          <cell r="I9615"/>
          <cell r="J9615"/>
          <cell r="K9615"/>
          <cell r="L9615"/>
          <cell r="M9615" t="str">
            <v/>
          </cell>
          <cell r="N9615"/>
          <cell r="O9615"/>
          <cell r="P9615"/>
          <cell r="Q9615" t="str">
            <v/>
          </cell>
          <cell r="R9615"/>
          <cell r="S9615" t="str">
            <v/>
          </cell>
          <cell r="T9615"/>
          <cell r="U9615"/>
          <cell r="V9615" t="str">
            <v/>
          </cell>
        </row>
        <row r="9616">
          <cell r="A9616"/>
          <cell r="B9616" t="str">
            <v/>
          </cell>
          <cell r="C9616"/>
          <cell r="D9616" t="str">
            <v/>
          </cell>
          <cell r="E9616" t="str">
            <v/>
          </cell>
          <cell r="F9616" t="str">
            <v/>
          </cell>
          <cell r="G9616" t="str">
            <v/>
          </cell>
          <cell r="H9616" t="str">
            <v/>
          </cell>
          <cell r="I9616"/>
          <cell r="J9616"/>
          <cell r="K9616"/>
          <cell r="L9616"/>
          <cell r="M9616" t="str">
            <v/>
          </cell>
          <cell r="N9616"/>
          <cell r="O9616"/>
          <cell r="P9616"/>
          <cell r="Q9616" t="str">
            <v/>
          </cell>
          <cell r="R9616"/>
          <cell r="S9616" t="str">
            <v/>
          </cell>
          <cell r="T9616"/>
          <cell r="U9616"/>
          <cell r="V9616" t="str">
            <v/>
          </cell>
        </row>
        <row r="9617">
          <cell r="A9617"/>
          <cell r="B9617" t="str">
            <v/>
          </cell>
          <cell r="C9617"/>
          <cell r="D9617" t="str">
            <v/>
          </cell>
          <cell r="E9617" t="str">
            <v/>
          </cell>
          <cell r="F9617" t="str">
            <v/>
          </cell>
          <cell r="G9617" t="str">
            <v/>
          </cell>
          <cell r="H9617" t="str">
            <v/>
          </cell>
          <cell r="I9617"/>
          <cell r="J9617"/>
          <cell r="K9617"/>
          <cell r="L9617"/>
          <cell r="M9617" t="str">
            <v/>
          </cell>
          <cell r="N9617"/>
          <cell r="O9617"/>
          <cell r="P9617"/>
          <cell r="Q9617" t="str">
            <v/>
          </cell>
          <cell r="R9617"/>
          <cell r="S9617" t="str">
            <v/>
          </cell>
          <cell r="T9617"/>
          <cell r="U9617"/>
          <cell r="V9617" t="str">
            <v/>
          </cell>
        </row>
        <row r="9618">
          <cell r="A9618"/>
          <cell r="B9618" t="str">
            <v/>
          </cell>
          <cell r="C9618"/>
          <cell r="D9618" t="str">
            <v/>
          </cell>
          <cell r="E9618" t="str">
            <v/>
          </cell>
          <cell r="F9618" t="str">
            <v/>
          </cell>
          <cell r="G9618" t="str">
            <v/>
          </cell>
          <cell r="H9618" t="str">
            <v/>
          </cell>
          <cell r="I9618"/>
          <cell r="J9618"/>
          <cell r="K9618"/>
          <cell r="L9618"/>
          <cell r="M9618" t="str">
            <v/>
          </cell>
          <cell r="N9618"/>
          <cell r="O9618"/>
          <cell r="P9618"/>
          <cell r="Q9618" t="str">
            <v/>
          </cell>
          <cell r="R9618"/>
          <cell r="S9618" t="str">
            <v/>
          </cell>
          <cell r="T9618"/>
          <cell r="U9618"/>
          <cell r="V9618" t="str">
            <v/>
          </cell>
        </row>
        <row r="9619">
          <cell r="A9619"/>
          <cell r="B9619" t="str">
            <v/>
          </cell>
          <cell r="C9619"/>
          <cell r="D9619" t="str">
            <v/>
          </cell>
          <cell r="E9619" t="str">
            <v/>
          </cell>
          <cell r="F9619" t="str">
            <v/>
          </cell>
          <cell r="G9619" t="str">
            <v/>
          </cell>
          <cell r="H9619" t="str">
            <v/>
          </cell>
          <cell r="I9619"/>
          <cell r="J9619"/>
          <cell r="K9619"/>
          <cell r="L9619"/>
          <cell r="M9619" t="str">
            <v/>
          </cell>
          <cell r="N9619"/>
          <cell r="O9619"/>
          <cell r="P9619"/>
          <cell r="Q9619" t="str">
            <v/>
          </cell>
          <cell r="R9619"/>
          <cell r="S9619" t="str">
            <v/>
          </cell>
          <cell r="T9619"/>
          <cell r="U9619"/>
          <cell r="V9619" t="str">
            <v/>
          </cell>
        </row>
        <row r="9620">
          <cell r="A9620"/>
          <cell r="B9620" t="str">
            <v/>
          </cell>
          <cell r="C9620"/>
          <cell r="D9620" t="str">
            <v/>
          </cell>
          <cell r="E9620" t="str">
            <v/>
          </cell>
          <cell r="F9620" t="str">
            <v/>
          </cell>
          <cell r="G9620" t="str">
            <v/>
          </cell>
          <cell r="H9620" t="str">
            <v/>
          </cell>
          <cell r="I9620"/>
          <cell r="J9620"/>
          <cell r="K9620"/>
          <cell r="L9620"/>
          <cell r="M9620" t="str">
            <v/>
          </cell>
          <cell r="N9620"/>
          <cell r="O9620"/>
          <cell r="P9620"/>
          <cell r="Q9620" t="str">
            <v/>
          </cell>
          <cell r="R9620"/>
          <cell r="S9620" t="str">
            <v/>
          </cell>
          <cell r="T9620"/>
          <cell r="U9620"/>
          <cell r="V9620" t="str">
            <v/>
          </cell>
        </row>
        <row r="9621">
          <cell r="A9621"/>
          <cell r="B9621" t="str">
            <v/>
          </cell>
          <cell r="C9621"/>
          <cell r="D9621" t="str">
            <v/>
          </cell>
          <cell r="E9621" t="str">
            <v/>
          </cell>
          <cell r="F9621" t="str">
            <v/>
          </cell>
          <cell r="G9621" t="str">
            <v/>
          </cell>
          <cell r="H9621" t="str">
            <v/>
          </cell>
          <cell r="I9621"/>
          <cell r="J9621"/>
          <cell r="K9621"/>
          <cell r="L9621"/>
          <cell r="M9621" t="str">
            <v/>
          </cell>
          <cell r="N9621"/>
          <cell r="O9621"/>
          <cell r="P9621"/>
          <cell r="Q9621" t="str">
            <v/>
          </cell>
          <cell r="R9621"/>
          <cell r="S9621" t="str">
            <v/>
          </cell>
          <cell r="T9621"/>
          <cell r="U9621"/>
          <cell r="V9621" t="str">
            <v/>
          </cell>
        </row>
        <row r="9622">
          <cell r="A9622"/>
          <cell r="B9622" t="str">
            <v/>
          </cell>
          <cell r="C9622"/>
          <cell r="D9622" t="str">
            <v/>
          </cell>
          <cell r="E9622" t="str">
            <v/>
          </cell>
          <cell r="F9622" t="str">
            <v/>
          </cell>
          <cell r="G9622" t="str">
            <v/>
          </cell>
          <cell r="H9622" t="str">
            <v/>
          </cell>
          <cell r="I9622"/>
          <cell r="J9622"/>
          <cell r="K9622"/>
          <cell r="L9622"/>
          <cell r="M9622" t="str">
            <v/>
          </cell>
          <cell r="N9622"/>
          <cell r="O9622"/>
          <cell r="P9622"/>
          <cell r="Q9622" t="str">
            <v/>
          </cell>
          <cell r="R9622"/>
          <cell r="S9622" t="str">
            <v/>
          </cell>
          <cell r="T9622"/>
          <cell r="U9622"/>
          <cell r="V9622" t="str">
            <v/>
          </cell>
        </row>
        <row r="9623">
          <cell r="A9623"/>
          <cell r="B9623" t="str">
            <v/>
          </cell>
          <cell r="C9623"/>
          <cell r="D9623" t="str">
            <v/>
          </cell>
          <cell r="E9623" t="str">
            <v/>
          </cell>
          <cell r="F9623" t="str">
            <v/>
          </cell>
          <cell r="G9623" t="str">
            <v/>
          </cell>
          <cell r="H9623" t="str">
            <v/>
          </cell>
          <cell r="I9623"/>
          <cell r="J9623"/>
          <cell r="K9623"/>
          <cell r="L9623"/>
          <cell r="M9623" t="str">
            <v/>
          </cell>
          <cell r="N9623"/>
          <cell r="O9623"/>
          <cell r="P9623"/>
          <cell r="Q9623" t="str">
            <v/>
          </cell>
          <cell r="R9623"/>
          <cell r="S9623" t="str">
            <v/>
          </cell>
          <cell r="T9623"/>
          <cell r="U9623"/>
          <cell r="V9623" t="str">
            <v/>
          </cell>
        </row>
        <row r="9624">
          <cell r="A9624"/>
          <cell r="B9624" t="str">
            <v/>
          </cell>
          <cell r="C9624"/>
          <cell r="D9624" t="str">
            <v/>
          </cell>
          <cell r="E9624" t="str">
            <v/>
          </cell>
          <cell r="F9624" t="str">
            <v/>
          </cell>
          <cell r="G9624" t="str">
            <v/>
          </cell>
          <cell r="H9624" t="str">
            <v/>
          </cell>
          <cell r="I9624"/>
          <cell r="J9624"/>
          <cell r="K9624"/>
          <cell r="L9624"/>
          <cell r="M9624" t="str">
            <v/>
          </cell>
          <cell r="N9624"/>
          <cell r="O9624"/>
          <cell r="P9624"/>
          <cell r="Q9624" t="str">
            <v/>
          </cell>
          <cell r="R9624"/>
          <cell r="S9624" t="str">
            <v/>
          </cell>
          <cell r="T9624"/>
          <cell r="U9624"/>
          <cell r="V9624" t="str">
            <v/>
          </cell>
        </row>
        <row r="9625">
          <cell r="A9625"/>
          <cell r="B9625" t="str">
            <v/>
          </cell>
          <cell r="C9625"/>
          <cell r="D9625" t="str">
            <v/>
          </cell>
          <cell r="E9625" t="str">
            <v/>
          </cell>
          <cell r="F9625" t="str">
            <v/>
          </cell>
          <cell r="G9625" t="str">
            <v/>
          </cell>
          <cell r="H9625" t="str">
            <v/>
          </cell>
          <cell r="I9625"/>
          <cell r="J9625"/>
          <cell r="K9625"/>
          <cell r="L9625"/>
          <cell r="M9625" t="str">
            <v/>
          </cell>
          <cell r="N9625"/>
          <cell r="O9625"/>
          <cell r="P9625"/>
          <cell r="Q9625" t="str">
            <v/>
          </cell>
          <cell r="R9625"/>
          <cell r="S9625" t="str">
            <v/>
          </cell>
          <cell r="T9625"/>
          <cell r="U9625"/>
          <cell r="V9625" t="str">
            <v/>
          </cell>
        </row>
        <row r="9626">
          <cell r="A9626"/>
          <cell r="B9626" t="str">
            <v/>
          </cell>
          <cell r="C9626"/>
          <cell r="D9626" t="str">
            <v/>
          </cell>
          <cell r="E9626" t="str">
            <v/>
          </cell>
          <cell r="F9626" t="str">
            <v/>
          </cell>
          <cell r="G9626" t="str">
            <v/>
          </cell>
          <cell r="H9626" t="str">
            <v/>
          </cell>
          <cell r="I9626"/>
          <cell r="J9626"/>
          <cell r="K9626"/>
          <cell r="L9626"/>
          <cell r="M9626" t="str">
            <v/>
          </cell>
          <cell r="N9626"/>
          <cell r="O9626"/>
          <cell r="P9626"/>
          <cell r="Q9626" t="str">
            <v/>
          </cell>
          <cell r="R9626"/>
          <cell r="S9626" t="str">
            <v/>
          </cell>
          <cell r="T9626"/>
          <cell r="U9626"/>
          <cell r="V9626" t="str">
            <v/>
          </cell>
        </row>
        <row r="9627">
          <cell r="A9627"/>
          <cell r="B9627" t="str">
            <v/>
          </cell>
          <cell r="C9627"/>
          <cell r="D9627" t="str">
            <v/>
          </cell>
          <cell r="E9627" t="str">
            <v/>
          </cell>
          <cell r="F9627" t="str">
            <v/>
          </cell>
          <cell r="G9627" t="str">
            <v/>
          </cell>
          <cell r="H9627" t="str">
            <v/>
          </cell>
          <cell r="I9627"/>
          <cell r="J9627"/>
          <cell r="K9627"/>
          <cell r="L9627"/>
          <cell r="M9627" t="str">
            <v/>
          </cell>
          <cell r="N9627"/>
          <cell r="O9627"/>
          <cell r="P9627"/>
          <cell r="Q9627" t="str">
            <v/>
          </cell>
          <cell r="R9627"/>
          <cell r="S9627" t="str">
            <v/>
          </cell>
          <cell r="T9627"/>
          <cell r="U9627"/>
          <cell r="V9627" t="str">
            <v/>
          </cell>
        </row>
        <row r="9628">
          <cell r="A9628"/>
          <cell r="B9628" t="str">
            <v/>
          </cell>
          <cell r="C9628"/>
          <cell r="D9628" t="str">
            <v/>
          </cell>
          <cell r="E9628" t="str">
            <v/>
          </cell>
          <cell r="F9628" t="str">
            <v/>
          </cell>
          <cell r="G9628" t="str">
            <v/>
          </cell>
          <cell r="H9628" t="str">
            <v/>
          </cell>
          <cell r="I9628"/>
          <cell r="J9628"/>
          <cell r="K9628"/>
          <cell r="L9628"/>
          <cell r="M9628" t="str">
            <v/>
          </cell>
          <cell r="N9628"/>
          <cell r="O9628"/>
          <cell r="P9628"/>
          <cell r="Q9628" t="str">
            <v/>
          </cell>
          <cell r="R9628"/>
          <cell r="S9628" t="str">
            <v/>
          </cell>
          <cell r="T9628"/>
          <cell r="U9628"/>
          <cell r="V9628" t="str">
            <v/>
          </cell>
        </row>
        <row r="9629">
          <cell r="A9629"/>
          <cell r="B9629" t="str">
            <v/>
          </cell>
          <cell r="C9629"/>
          <cell r="D9629" t="str">
            <v/>
          </cell>
          <cell r="E9629" t="str">
            <v/>
          </cell>
          <cell r="F9629" t="str">
            <v/>
          </cell>
          <cell r="G9629" t="str">
            <v/>
          </cell>
          <cell r="H9629" t="str">
            <v/>
          </cell>
          <cell r="I9629"/>
          <cell r="J9629"/>
          <cell r="K9629"/>
          <cell r="L9629"/>
          <cell r="M9629" t="str">
            <v/>
          </cell>
          <cell r="N9629"/>
          <cell r="O9629"/>
          <cell r="P9629"/>
          <cell r="Q9629" t="str">
            <v/>
          </cell>
          <cell r="R9629"/>
          <cell r="S9629" t="str">
            <v/>
          </cell>
          <cell r="T9629"/>
          <cell r="U9629"/>
          <cell r="V9629" t="str">
            <v/>
          </cell>
        </row>
        <row r="9630">
          <cell r="A9630"/>
          <cell r="B9630" t="str">
            <v/>
          </cell>
          <cell r="C9630"/>
          <cell r="D9630" t="str">
            <v/>
          </cell>
          <cell r="E9630" t="str">
            <v/>
          </cell>
          <cell r="F9630" t="str">
            <v/>
          </cell>
          <cell r="G9630" t="str">
            <v/>
          </cell>
          <cell r="H9630" t="str">
            <v/>
          </cell>
          <cell r="I9630"/>
          <cell r="J9630"/>
          <cell r="K9630"/>
          <cell r="L9630"/>
          <cell r="M9630" t="str">
            <v/>
          </cell>
          <cell r="N9630"/>
          <cell r="O9630"/>
          <cell r="P9630"/>
          <cell r="Q9630" t="str">
            <v/>
          </cell>
          <cell r="R9630"/>
          <cell r="S9630" t="str">
            <v/>
          </cell>
          <cell r="T9630"/>
          <cell r="U9630"/>
          <cell r="V9630" t="str">
            <v/>
          </cell>
        </row>
        <row r="9631">
          <cell r="A9631"/>
          <cell r="B9631" t="str">
            <v/>
          </cell>
          <cell r="C9631"/>
          <cell r="D9631" t="str">
            <v/>
          </cell>
          <cell r="E9631" t="str">
            <v/>
          </cell>
          <cell r="F9631" t="str">
            <v/>
          </cell>
          <cell r="G9631" t="str">
            <v/>
          </cell>
          <cell r="H9631" t="str">
            <v/>
          </cell>
          <cell r="I9631"/>
          <cell r="J9631"/>
          <cell r="K9631"/>
          <cell r="L9631"/>
          <cell r="M9631" t="str">
            <v/>
          </cell>
          <cell r="N9631"/>
          <cell r="O9631"/>
          <cell r="P9631"/>
          <cell r="Q9631" t="str">
            <v/>
          </cell>
          <cell r="R9631"/>
          <cell r="S9631" t="str">
            <v/>
          </cell>
          <cell r="T9631"/>
          <cell r="U9631"/>
          <cell r="V9631" t="str">
            <v/>
          </cell>
        </row>
        <row r="9632">
          <cell r="A9632"/>
          <cell r="B9632" t="str">
            <v/>
          </cell>
          <cell r="C9632"/>
          <cell r="D9632" t="str">
            <v/>
          </cell>
          <cell r="E9632" t="str">
            <v/>
          </cell>
          <cell r="F9632" t="str">
            <v/>
          </cell>
          <cell r="G9632" t="str">
            <v/>
          </cell>
          <cell r="H9632" t="str">
            <v/>
          </cell>
          <cell r="I9632"/>
          <cell r="J9632"/>
          <cell r="K9632"/>
          <cell r="L9632"/>
          <cell r="M9632" t="str">
            <v/>
          </cell>
          <cell r="N9632"/>
          <cell r="O9632"/>
          <cell r="P9632"/>
          <cell r="Q9632" t="str">
            <v/>
          </cell>
          <cell r="R9632"/>
          <cell r="S9632" t="str">
            <v/>
          </cell>
          <cell r="T9632"/>
          <cell r="U9632"/>
          <cell r="V9632" t="str">
            <v/>
          </cell>
        </row>
        <row r="9633">
          <cell r="A9633"/>
          <cell r="B9633" t="str">
            <v/>
          </cell>
          <cell r="C9633"/>
          <cell r="D9633" t="str">
            <v/>
          </cell>
          <cell r="E9633" t="str">
            <v/>
          </cell>
          <cell r="F9633" t="str">
            <v/>
          </cell>
          <cell r="G9633" t="str">
            <v/>
          </cell>
          <cell r="H9633" t="str">
            <v/>
          </cell>
          <cell r="I9633"/>
          <cell r="J9633"/>
          <cell r="K9633"/>
          <cell r="L9633"/>
          <cell r="M9633" t="str">
            <v/>
          </cell>
          <cell r="N9633"/>
          <cell r="O9633"/>
          <cell r="P9633"/>
          <cell r="Q9633" t="str">
            <v/>
          </cell>
          <cell r="R9633"/>
          <cell r="S9633" t="str">
            <v/>
          </cell>
          <cell r="T9633"/>
          <cell r="U9633"/>
          <cell r="V9633" t="str">
            <v/>
          </cell>
        </row>
        <row r="9634">
          <cell r="A9634"/>
          <cell r="B9634" t="str">
            <v/>
          </cell>
          <cell r="C9634"/>
          <cell r="D9634" t="str">
            <v/>
          </cell>
          <cell r="E9634" t="str">
            <v/>
          </cell>
          <cell r="F9634" t="str">
            <v/>
          </cell>
          <cell r="G9634" t="str">
            <v/>
          </cell>
          <cell r="H9634" t="str">
            <v/>
          </cell>
          <cell r="I9634"/>
          <cell r="J9634"/>
          <cell r="K9634"/>
          <cell r="L9634"/>
          <cell r="M9634" t="str">
            <v/>
          </cell>
          <cell r="N9634"/>
          <cell r="O9634"/>
          <cell r="P9634"/>
          <cell r="Q9634" t="str">
            <v/>
          </cell>
          <cell r="R9634"/>
          <cell r="S9634" t="str">
            <v/>
          </cell>
          <cell r="T9634"/>
          <cell r="U9634"/>
          <cell r="V9634" t="str">
            <v/>
          </cell>
        </row>
        <row r="9635">
          <cell r="A9635"/>
          <cell r="B9635" t="str">
            <v/>
          </cell>
          <cell r="C9635"/>
          <cell r="D9635" t="str">
            <v/>
          </cell>
          <cell r="E9635" t="str">
            <v/>
          </cell>
          <cell r="F9635" t="str">
            <v/>
          </cell>
          <cell r="G9635" t="str">
            <v/>
          </cell>
          <cell r="H9635" t="str">
            <v/>
          </cell>
          <cell r="I9635"/>
          <cell r="J9635"/>
          <cell r="K9635"/>
          <cell r="L9635"/>
          <cell r="M9635" t="str">
            <v/>
          </cell>
          <cell r="N9635"/>
          <cell r="O9635"/>
          <cell r="P9635"/>
          <cell r="Q9635" t="str">
            <v/>
          </cell>
          <cell r="R9635"/>
          <cell r="S9635" t="str">
            <v/>
          </cell>
          <cell r="T9635"/>
          <cell r="U9635"/>
          <cell r="V9635" t="str">
            <v/>
          </cell>
        </row>
        <row r="9636">
          <cell r="A9636"/>
          <cell r="B9636" t="str">
            <v/>
          </cell>
          <cell r="C9636"/>
          <cell r="D9636" t="str">
            <v/>
          </cell>
          <cell r="E9636" t="str">
            <v/>
          </cell>
          <cell r="F9636" t="str">
            <v/>
          </cell>
          <cell r="G9636" t="str">
            <v/>
          </cell>
          <cell r="H9636" t="str">
            <v/>
          </cell>
          <cell r="I9636"/>
          <cell r="J9636"/>
          <cell r="K9636"/>
          <cell r="L9636"/>
          <cell r="M9636" t="str">
            <v/>
          </cell>
          <cell r="N9636"/>
          <cell r="O9636"/>
          <cell r="P9636"/>
          <cell r="Q9636" t="str">
            <v/>
          </cell>
          <cell r="R9636"/>
          <cell r="S9636" t="str">
            <v/>
          </cell>
          <cell r="T9636"/>
          <cell r="U9636"/>
          <cell r="V9636" t="str">
            <v/>
          </cell>
        </row>
        <row r="9637">
          <cell r="A9637"/>
          <cell r="B9637" t="str">
            <v/>
          </cell>
          <cell r="C9637"/>
          <cell r="D9637" t="str">
            <v/>
          </cell>
          <cell r="E9637" t="str">
            <v/>
          </cell>
          <cell r="F9637" t="str">
            <v/>
          </cell>
          <cell r="G9637" t="str">
            <v/>
          </cell>
          <cell r="H9637" t="str">
            <v/>
          </cell>
          <cell r="I9637"/>
          <cell r="J9637"/>
          <cell r="K9637"/>
          <cell r="L9637"/>
          <cell r="M9637" t="str">
            <v/>
          </cell>
          <cell r="N9637"/>
          <cell r="O9637"/>
          <cell r="P9637"/>
          <cell r="Q9637" t="str">
            <v/>
          </cell>
          <cell r="R9637"/>
          <cell r="S9637" t="str">
            <v/>
          </cell>
          <cell r="T9637"/>
          <cell r="U9637"/>
          <cell r="V9637" t="str">
            <v/>
          </cell>
        </row>
        <row r="9638">
          <cell r="A9638"/>
          <cell r="B9638" t="str">
            <v/>
          </cell>
          <cell r="C9638"/>
          <cell r="D9638" t="str">
            <v/>
          </cell>
          <cell r="E9638" t="str">
            <v/>
          </cell>
          <cell r="F9638" t="str">
            <v/>
          </cell>
          <cell r="G9638" t="str">
            <v/>
          </cell>
          <cell r="H9638" t="str">
            <v/>
          </cell>
          <cell r="I9638"/>
          <cell r="J9638"/>
          <cell r="K9638"/>
          <cell r="L9638"/>
          <cell r="M9638" t="str">
            <v/>
          </cell>
          <cell r="N9638"/>
          <cell r="O9638"/>
          <cell r="P9638"/>
          <cell r="Q9638" t="str">
            <v/>
          </cell>
          <cell r="R9638"/>
          <cell r="S9638" t="str">
            <v/>
          </cell>
          <cell r="T9638"/>
          <cell r="U9638"/>
          <cell r="V9638" t="str">
            <v/>
          </cell>
        </row>
        <row r="9639">
          <cell r="A9639"/>
          <cell r="B9639" t="str">
            <v/>
          </cell>
          <cell r="C9639"/>
          <cell r="D9639" t="str">
            <v/>
          </cell>
          <cell r="E9639" t="str">
            <v/>
          </cell>
          <cell r="F9639" t="str">
            <v/>
          </cell>
          <cell r="G9639" t="str">
            <v/>
          </cell>
          <cell r="H9639" t="str">
            <v/>
          </cell>
          <cell r="I9639"/>
          <cell r="J9639"/>
          <cell r="K9639"/>
          <cell r="L9639"/>
          <cell r="M9639" t="str">
            <v/>
          </cell>
          <cell r="N9639"/>
          <cell r="O9639"/>
          <cell r="P9639"/>
          <cell r="Q9639" t="str">
            <v/>
          </cell>
          <cell r="R9639"/>
          <cell r="S9639" t="str">
            <v/>
          </cell>
          <cell r="T9639"/>
          <cell r="U9639"/>
          <cell r="V9639" t="str">
            <v/>
          </cell>
        </row>
        <row r="9640">
          <cell r="A9640"/>
          <cell r="B9640" t="str">
            <v/>
          </cell>
          <cell r="C9640"/>
          <cell r="D9640" t="str">
            <v/>
          </cell>
          <cell r="E9640" t="str">
            <v/>
          </cell>
          <cell r="F9640" t="str">
            <v/>
          </cell>
          <cell r="G9640" t="str">
            <v/>
          </cell>
          <cell r="H9640" t="str">
            <v/>
          </cell>
          <cell r="I9640"/>
          <cell r="J9640"/>
          <cell r="K9640"/>
          <cell r="L9640"/>
          <cell r="M9640" t="str">
            <v/>
          </cell>
          <cell r="N9640"/>
          <cell r="O9640"/>
          <cell r="P9640"/>
          <cell r="Q9640" t="str">
            <v/>
          </cell>
          <cell r="R9640"/>
          <cell r="S9640" t="str">
            <v/>
          </cell>
          <cell r="T9640"/>
          <cell r="U9640"/>
          <cell r="V9640" t="str">
            <v/>
          </cell>
        </row>
        <row r="9641">
          <cell r="A9641"/>
          <cell r="B9641" t="str">
            <v/>
          </cell>
          <cell r="C9641"/>
          <cell r="D9641" t="str">
            <v/>
          </cell>
          <cell r="E9641" t="str">
            <v/>
          </cell>
          <cell r="F9641" t="str">
            <v/>
          </cell>
          <cell r="G9641" t="str">
            <v/>
          </cell>
          <cell r="H9641" t="str">
            <v/>
          </cell>
          <cell r="I9641"/>
          <cell r="J9641"/>
          <cell r="K9641"/>
          <cell r="L9641"/>
          <cell r="M9641" t="str">
            <v/>
          </cell>
          <cell r="N9641"/>
          <cell r="O9641"/>
          <cell r="P9641"/>
          <cell r="Q9641" t="str">
            <v/>
          </cell>
          <cell r="R9641"/>
          <cell r="S9641" t="str">
            <v/>
          </cell>
          <cell r="T9641"/>
          <cell r="U9641"/>
          <cell r="V9641" t="str">
            <v/>
          </cell>
        </row>
        <row r="9642">
          <cell r="A9642"/>
          <cell r="B9642" t="str">
            <v/>
          </cell>
          <cell r="C9642"/>
          <cell r="D9642" t="str">
            <v/>
          </cell>
          <cell r="E9642" t="str">
            <v/>
          </cell>
          <cell r="F9642" t="str">
            <v/>
          </cell>
          <cell r="G9642" t="str">
            <v/>
          </cell>
          <cell r="H9642" t="str">
            <v/>
          </cell>
          <cell r="I9642"/>
          <cell r="J9642"/>
          <cell r="K9642"/>
          <cell r="L9642"/>
          <cell r="M9642" t="str">
            <v/>
          </cell>
          <cell r="N9642"/>
          <cell r="O9642"/>
          <cell r="P9642"/>
          <cell r="Q9642" t="str">
            <v/>
          </cell>
          <cell r="R9642"/>
          <cell r="S9642" t="str">
            <v/>
          </cell>
          <cell r="T9642"/>
          <cell r="U9642"/>
          <cell r="V9642" t="str">
            <v/>
          </cell>
        </row>
        <row r="9643">
          <cell r="A9643"/>
          <cell r="B9643" t="str">
            <v/>
          </cell>
          <cell r="C9643"/>
          <cell r="D9643" t="str">
            <v/>
          </cell>
          <cell r="E9643" t="str">
            <v/>
          </cell>
          <cell r="F9643" t="str">
            <v/>
          </cell>
          <cell r="G9643" t="str">
            <v/>
          </cell>
          <cell r="H9643" t="str">
            <v/>
          </cell>
          <cell r="I9643"/>
          <cell r="J9643"/>
          <cell r="K9643"/>
          <cell r="L9643"/>
          <cell r="M9643" t="str">
            <v/>
          </cell>
          <cell r="N9643"/>
          <cell r="O9643"/>
          <cell r="P9643"/>
          <cell r="Q9643" t="str">
            <v/>
          </cell>
          <cell r="R9643"/>
          <cell r="S9643" t="str">
            <v/>
          </cell>
          <cell r="T9643"/>
          <cell r="U9643"/>
          <cell r="V9643" t="str">
            <v/>
          </cell>
        </row>
        <row r="9644">
          <cell r="A9644"/>
          <cell r="B9644" t="str">
            <v/>
          </cell>
          <cell r="C9644"/>
          <cell r="D9644" t="str">
            <v/>
          </cell>
          <cell r="E9644" t="str">
            <v/>
          </cell>
          <cell r="F9644" t="str">
            <v/>
          </cell>
          <cell r="G9644" t="str">
            <v/>
          </cell>
          <cell r="H9644" t="str">
            <v/>
          </cell>
          <cell r="I9644"/>
          <cell r="J9644"/>
          <cell r="K9644"/>
          <cell r="L9644"/>
          <cell r="M9644" t="str">
            <v/>
          </cell>
          <cell r="N9644"/>
          <cell r="O9644"/>
          <cell r="P9644"/>
          <cell r="Q9644" t="str">
            <v/>
          </cell>
          <cell r="R9644"/>
          <cell r="S9644" t="str">
            <v/>
          </cell>
          <cell r="T9644"/>
          <cell r="U9644"/>
          <cell r="V9644" t="str">
            <v/>
          </cell>
        </row>
        <row r="9645">
          <cell r="A9645"/>
          <cell r="B9645" t="str">
            <v/>
          </cell>
          <cell r="C9645"/>
          <cell r="D9645" t="str">
            <v/>
          </cell>
          <cell r="E9645" t="str">
            <v/>
          </cell>
          <cell r="F9645" t="str">
            <v/>
          </cell>
          <cell r="G9645" t="str">
            <v/>
          </cell>
          <cell r="H9645" t="str">
            <v/>
          </cell>
          <cell r="I9645"/>
          <cell r="J9645"/>
          <cell r="K9645"/>
          <cell r="L9645"/>
          <cell r="M9645" t="str">
            <v/>
          </cell>
          <cell r="N9645"/>
          <cell r="O9645"/>
          <cell r="P9645"/>
          <cell r="Q9645" t="str">
            <v/>
          </cell>
          <cell r="R9645"/>
          <cell r="S9645" t="str">
            <v/>
          </cell>
          <cell r="T9645"/>
          <cell r="U9645"/>
          <cell r="V9645" t="str">
            <v/>
          </cell>
        </row>
        <row r="9646">
          <cell r="A9646"/>
          <cell r="B9646" t="str">
            <v/>
          </cell>
          <cell r="C9646"/>
          <cell r="D9646" t="str">
            <v/>
          </cell>
          <cell r="E9646" t="str">
            <v/>
          </cell>
          <cell r="F9646" t="str">
            <v/>
          </cell>
          <cell r="G9646" t="str">
            <v/>
          </cell>
          <cell r="H9646" t="str">
            <v/>
          </cell>
          <cell r="I9646"/>
          <cell r="J9646"/>
          <cell r="K9646"/>
          <cell r="L9646"/>
          <cell r="M9646" t="str">
            <v/>
          </cell>
          <cell r="N9646"/>
          <cell r="O9646"/>
          <cell r="P9646"/>
          <cell r="Q9646" t="str">
            <v/>
          </cell>
          <cell r="R9646"/>
          <cell r="S9646" t="str">
            <v/>
          </cell>
          <cell r="T9646"/>
          <cell r="U9646"/>
          <cell r="V9646" t="str">
            <v/>
          </cell>
        </row>
        <row r="9647">
          <cell r="A9647"/>
          <cell r="B9647" t="str">
            <v/>
          </cell>
          <cell r="C9647"/>
          <cell r="D9647" t="str">
            <v/>
          </cell>
          <cell r="E9647" t="str">
            <v/>
          </cell>
          <cell r="F9647" t="str">
            <v/>
          </cell>
          <cell r="G9647" t="str">
            <v/>
          </cell>
          <cell r="H9647" t="str">
            <v/>
          </cell>
          <cell r="I9647"/>
          <cell r="J9647"/>
          <cell r="K9647"/>
          <cell r="L9647"/>
          <cell r="M9647" t="str">
            <v/>
          </cell>
          <cell r="N9647"/>
          <cell r="O9647"/>
          <cell r="P9647"/>
          <cell r="Q9647" t="str">
            <v/>
          </cell>
          <cell r="R9647"/>
          <cell r="S9647" t="str">
            <v/>
          </cell>
          <cell r="T9647"/>
          <cell r="U9647"/>
          <cell r="V9647" t="str">
            <v/>
          </cell>
        </row>
        <row r="9648">
          <cell r="A9648"/>
          <cell r="B9648" t="str">
            <v/>
          </cell>
          <cell r="C9648"/>
          <cell r="D9648" t="str">
            <v/>
          </cell>
          <cell r="E9648" t="str">
            <v/>
          </cell>
          <cell r="F9648" t="str">
            <v/>
          </cell>
          <cell r="G9648" t="str">
            <v/>
          </cell>
          <cell r="H9648" t="str">
            <v/>
          </cell>
          <cell r="I9648"/>
          <cell r="J9648"/>
          <cell r="K9648"/>
          <cell r="L9648"/>
          <cell r="M9648" t="str">
            <v/>
          </cell>
          <cell r="N9648"/>
          <cell r="O9648"/>
          <cell r="P9648"/>
          <cell r="Q9648" t="str">
            <v/>
          </cell>
          <cell r="R9648"/>
          <cell r="S9648" t="str">
            <v/>
          </cell>
          <cell r="T9648"/>
          <cell r="U9648"/>
          <cell r="V9648" t="str">
            <v/>
          </cell>
        </row>
        <row r="9649">
          <cell r="A9649"/>
          <cell r="B9649" t="str">
            <v/>
          </cell>
          <cell r="C9649"/>
          <cell r="D9649" t="str">
            <v/>
          </cell>
          <cell r="E9649" t="str">
            <v/>
          </cell>
          <cell r="F9649" t="str">
            <v/>
          </cell>
          <cell r="G9649" t="str">
            <v/>
          </cell>
          <cell r="H9649" t="str">
            <v/>
          </cell>
          <cell r="I9649"/>
          <cell r="J9649"/>
          <cell r="K9649"/>
          <cell r="L9649"/>
          <cell r="M9649" t="str">
            <v/>
          </cell>
          <cell r="N9649"/>
          <cell r="O9649"/>
          <cell r="P9649"/>
          <cell r="Q9649" t="str">
            <v/>
          </cell>
          <cell r="R9649"/>
          <cell r="S9649" t="str">
            <v/>
          </cell>
          <cell r="T9649"/>
          <cell r="U9649"/>
          <cell r="V9649" t="str">
            <v/>
          </cell>
        </row>
        <row r="9650">
          <cell r="A9650"/>
          <cell r="B9650" t="str">
            <v/>
          </cell>
          <cell r="C9650"/>
          <cell r="D9650" t="str">
            <v/>
          </cell>
          <cell r="E9650" t="str">
            <v/>
          </cell>
          <cell r="F9650" t="str">
            <v/>
          </cell>
          <cell r="G9650" t="str">
            <v/>
          </cell>
          <cell r="H9650" t="str">
            <v/>
          </cell>
          <cell r="I9650"/>
          <cell r="J9650"/>
          <cell r="K9650"/>
          <cell r="L9650"/>
          <cell r="M9650" t="str">
            <v/>
          </cell>
          <cell r="N9650"/>
          <cell r="O9650"/>
          <cell r="P9650"/>
          <cell r="Q9650" t="str">
            <v/>
          </cell>
          <cell r="R9650"/>
          <cell r="S9650" t="str">
            <v/>
          </cell>
          <cell r="T9650"/>
          <cell r="U9650"/>
          <cell r="V9650" t="str">
            <v/>
          </cell>
        </row>
        <row r="9651">
          <cell r="A9651"/>
          <cell r="B9651" t="str">
            <v/>
          </cell>
          <cell r="C9651"/>
          <cell r="D9651" t="str">
            <v/>
          </cell>
          <cell r="E9651" t="str">
            <v/>
          </cell>
          <cell r="F9651" t="str">
            <v/>
          </cell>
          <cell r="G9651" t="str">
            <v/>
          </cell>
          <cell r="H9651" t="str">
            <v/>
          </cell>
          <cell r="I9651"/>
          <cell r="J9651"/>
          <cell r="K9651"/>
          <cell r="L9651"/>
          <cell r="M9651" t="str">
            <v/>
          </cell>
          <cell r="N9651"/>
          <cell r="O9651"/>
          <cell r="P9651"/>
          <cell r="Q9651" t="str">
            <v/>
          </cell>
          <cell r="R9651"/>
          <cell r="S9651" t="str">
            <v/>
          </cell>
          <cell r="T9651"/>
          <cell r="U9651"/>
          <cell r="V9651" t="str">
            <v/>
          </cell>
        </row>
        <row r="9652">
          <cell r="A9652"/>
          <cell r="B9652" t="str">
            <v/>
          </cell>
          <cell r="C9652"/>
          <cell r="D9652" t="str">
            <v/>
          </cell>
          <cell r="E9652" t="str">
            <v/>
          </cell>
          <cell r="F9652" t="str">
            <v/>
          </cell>
          <cell r="G9652" t="str">
            <v/>
          </cell>
          <cell r="H9652" t="str">
            <v/>
          </cell>
          <cell r="I9652"/>
          <cell r="J9652"/>
          <cell r="K9652"/>
          <cell r="L9652"/>
          <cell r="M9652" t="str">
            <v/>
          </cell>
          <cell r="N9652"/>
          <cell r="O9652"/>
          <cell r="P9652"/>
          <cell r="Q9652" t="str">
            <v/>
          </cell>
          <cell r="R9652"/>
          <cell r="S9652" t="str">
            <v/>
          </cell>
          <cell r="T9652"/>
          <cell r="U9652"/>
          <cell r="V9652" t="str">
            <v/>
          </cell>
        </row>
        <row r="9653">
          <cell r="A9653"/>
          <cell r="B9653" t="str">
            <v/>
          </cell>
          <cell r="C9653"/>
          <cell r="D9653" t="str">
            <v/>
          </cell>
          <cell r="E9653" t="str">
            <v/>
          </cell>
          <cell r="F9653" t="str">
            <v/>
          </cell>
          <cell r="G9653" t="str">
            <v/>
          </cell>
          <cell r="H9653" t="str">
            <v/>
          </cell>
          <cell r="I9653"/>
          <cell r="J9653"/>
          <cell r="K9653"/>
          <cell r="L9653"/>
          <cell r="M9653" t="str">
            <v/>
          </cell>
          <cell r="N9653"/>
          <cell r="O9653"/>
          <cell r="P9653"/>
          <cell r="Q9653" t="str">
            <v/>
          </cell>
          <cell r="R9653"/>
          <cell r="S9653" t="str">
            <v/>
          </cell>
          <cell r="T9653"/>
          <cell r="U9653"/>
          <cell r="V9653" t="str">
            <v/>
          </cell>
        </row>
        <row r="9654">
          <cell r="A9654"/>
          <cell r="B9654" t="str">
            <v/>
          </cell>
          <cell r="C9654"/>
          <cell r="D9654" t="str">
            <v/>
          </cell>
          <cell r="E9654" t="str">
            <v/>
          </cell>
          <cell r="F9654" t="str">
            <v/>
          </cell>
          <cell r="G9654" t="str">
            <v/>
          </cell>
          <cell r="H9654" t="str">
            <v/>
          </cell>
          <cell r="I9654"/>
          <cell r="J9654"/>
          <cell r="K9654"/>
          <cell r="L9654"/>
          <cell r="M9654" t="str">
            <v/>
          </cell>
          <cell r="N9654"/>
          <cell r="O9654"/>
          <cell r="P9654"/>
          <cell r="Q9654" t="str">
            <v/>
          </cell>
          <cell r="R9654"/>
          <cell r="S9654" t="str">
            <v/>
          </cell>
          <cell r="T9654"/>
          <cell r="U9654"/>
          <cell r="V9654" t="str">
            <v/>
          </cell>
        </row>
        <row r="9655">
          <cell r="A9655"/>
          <cell r="B9655" t="str">
            <v/>
          </cell>
          <cell r="C9655"/>
          <cell r="D9655" t="str">
            <v/>
          </cell>
          <cell r="E9655" t="str">
            <v/>
          </cell>
          <cell r="F9655" t="str">
            <v/>
          </cell>
          <cell r="G9655" t="str">
            <v/>
          </cell>
          <cell r="H9655" t="str">
            <v/>
          </cell>
          <cell r="I9655"/>
          <cell r="J9655"/>
          <cell r="K9655"/>
          <cell r="L9655"/>
          <cell r="M9655" t="str">
            <v/>
          </cell>
          <cell r="N9655"/>
          <cell r="O9655"/>
          <cell r="P9655"/>
          <cell r="Q9655" t="str">
            <v/>
          </cell>
          <cell r="R9655"/>
          <cell r="S9655" t="str">
            <v/>
          </cell>
          <cell r="T9655"/>
          <cell r="U9655"/>
          <cell r="V9655" t="str">
            <v/>
          </cell>
        </row>
        <row r="9656">
          <cell r="A9656"/>
          <cell r="B9656" t="str">
            <v/>
          </cell>
          <cell r="C9656"/>
          <cell r="D9656" t="str">
            <v/>
          </cell>
          <cell r="E9656" t="str">
            <v/>
          </cell>
          <cell r="F9656" t="str">
            <v/>
          </cell>
          <cell r="G9656" t="str">
            <v/>
          </cell>
          <cell r="H9656" t="str">
            <v/>
          </cell>
          <cell r="I9656"/>
          <cell r="J9656"/>
          <cell r="K9656"/>
          <cell r="L9656"/>
          <cell r="M9656" t="str">
            <v/>
          </cell>
          <cell r="N9656"/>
          <cell r="O9656"/>
          <cell r="P9656"/>
          <cell r="Q9656" t="str">
            <v/>
          </cell>
          <cell r="R9656"/>
          <cell r="S9656" t="str">
            <v/>
          </cell>
          <cell r="T9656"/>
          <cell r="U9656"/>
          <cell r="V9656" t="str">
            <v/>
          </cell>
        </row>
        <row r="9657">
          <cell r="A9657"/>
          <cell r="B9657" t="str">
            <v/>
          </cell>
          <cell r="C9657"/>
          <cell r="D9657" t="str">
            <v/>
          </cell>
          <cell r="E9657" t="str">
            <v/>
          </cell>
          <cell r="F9657" t="str">
            <v/>
          </cell>
          <cell r="G9657" t="str">
            <v/>
          </cell>
          <cell r="H9657" t="str">
            <v/>
          </cell>
          <cell r="I9657"/>
          <cell r="J9657"/>
          <cell r="K9657"/>
          <cell r="L9657"/>
          <cell r="M9657" t="str">
            <v/>
          </cell>
          <cell r="N9657"/>
          <cell r="O9657"/>
          <cell r="P9657"/>
          <cell r="Q9657" t="str">
            <v/>
          </cell>
          <cell r="R9657"/>
          <cell r="S9657" t="str">
            <v/>
          </cell>
          <cell r="T9657"/>
          <cell r="U9657"/>
          <cell r="V9657" t="str">
            <v/>
          </cell>
        </row>
        <row r="9658">
          <cell r="A9658"/>
          <cell r="B9658" t="str">
            <v/>
          </cell>
          <cell r="C9658"/>
          <cell r="D9658" t="str">
            <v/>
          </cell>
          <cell r="E9658" t="str">
            <v/>
          </cell>
          <cell r="F9658" t="str">
            <v/>
          </cell>
          <cell r="G9658" t="str">
            <v/>
          </cell>
          <cell r="H9658" t="str">
            <v/>
          </cell>
          <cell r="I9658"/>
          <cell r="J9658"/>
          <cell r="K9658"/>
          <cell r="L9658"/>
          <cell r="M9658" t="str">
            <v/>
          </cell>
          <cell r="N9658"/>
          <cell r="O9658"/>
          <cell r="P9658"/>
          <cell r="Q9658" t="str">
            <v/>
          </cell>
          <cell r="R9658"/>
          <cell r="S9658" t="str">
            <v/>
          </cell>
          <cell r="T9658"/>
          <cell r="U9658"/>
          <cell r="V9658" t="str">
            <v/>
          </cell>
        </row>
        <row r="9659">
          <cell r="A9659"/>
          <cell r="B9659" t="str">
            <v/>
          </cell>
          <cell r="C9659"/>
          <cell r="D9659" t="str">
            <v/>
          </cell>
          <cell r="E9659" t="str">
            <v/>
          </cell>
          <cell r="F9659" t="str">
            <v/>
          </cell>
          <cell r="G9659" t="str">
            <v/>
          </cell>
          <cell r="H9659" t="str">
            <v/>
          </cell>
          <cell r="I9659"/>
          <cell r="J9659"/>
          <cell r="K9659"/>
          <cell r="L9659"/>
          <cell r="M9659" t="str">
            <v/>
          </cell>
          <cell r="N9659"/>
          <cell r="O9659"/>
          <cell r="P9659"/>
          <cell r="Q9659" t="str">
            <v/>
          </cell>
          <cell r="R9659"/>
          <cell r="S9659" t="str">
            <v/>
          </cell>
          <cell r="T9659"/>
          <cell r="U9659"/>
          <cell r="V9659" t="str">
            <v/>
          </cell>
        </row>
        <row r="9660">
          <cell r="A9660"/>
          <cell r="B9660" t="str">
            <v/>
          </cell>
          <cell r="C9660"/>
          <cell r="D9660" t="str">
            <v/>
          </cell>
          <cell r="E9660" t="str">
            <v/>
          </cell>
          <cell r="F9660" t="str">
            <v/>
          </cell>
          <cell r="G9660" t="str">
            <v/>
          </cell>
          <cell r="H9660" t="str">
            <v/>
          </cell>
          <cell r="I9660"/>
          <cell r="J9660"/>
          <cell r="K9660"/>
          <cell r="L9660"/>
          <cell r="M9660" t="str">
            <v/>
          </cell>
          <cell r="N9660"/>
          <cell r="O9660"/>
          <cell r="P9660"/>
          <cell r="Q9660" t="str">
            <v/>
          </cell>
          <cell r="R9660"/>
          <cell r="S9660" t="str">
            <v/>
          </cell>
          <cell r="T9660"/>
          <cell r="U9660"/>
          <cell r="V9660" t="str">
            <v/>
          </cell>
        </row>
        <row r="9661">
          <cell r="A9661"/>
          <cell r="B9661" t="str">
            <v/>
          </cell>
          <cell r="C9661"/>
          <cell r="D9661" t="str">
            <v/>
          </cell>
          <cell r="E9661" t="str">
            <v/>
          </cell>
          <cell r="F9661" t="str">
            <v/>
          </cell>
          <cell r="G9661" t="str">
            <v/>
          </cell>
          <cell r="H9661" t="str">
            <v/>
          </cell>
          <cell r="I9661"/>
          <cell r="J9661"/>
          <cell r="K9661"/>
          <cell r="L9661"/>
          <cell r="M9661" t="str">
            <v/>
          </cell>
          <cell r="N9661"/>
          <cell r="O9661"/>
          <cell r="P9661"/>
          <cell r="Q9661" t="str">
            <v/>
          </cell>
          <cell r="R9661"/>
          <cell r="S9661" t="str">
            <v/>
          </cell>
          <cell r="T9661"/>
          <cell r="U9661"/>
          <cell r="V9661" t="str">
            <v/>
          </cell>
        </row>
        <row r="9662">
          <cell r="A9662"/>
          <cell r="B9662" t="str">
            <v/>
          </cell>
          <cell r="C9662"/>
          <cell r="D9662" t="str">
            <v/>
          </cell>
          <cell r="E9662" t="str">
            <v/>
          </cell>
          <cell r="F9662" t="str">
            <v/>
          </cell>
          <cell r="G9662" t="str">
            <v/>
          </cell>
          <cell r="H9662" t="str">
            <v/>
          </cell>
          <cell r="I9662"/>
          <cell r="J9662"/>
          <cell r="K9662"/>
          <cell r="L9662"/>
          <cell r="M9662" t="str">
            <v/>
          </cell>
          <cell r="N9662"/>
          <cell r="O9662"/>
          <cell r="P9662"/>
          <cell r="Q9662" t="str">
            <v/>
          </cell>
          <cell r="R9662"/>
          <cell r="S9662" t="str">
            <v/>
          </cell>
          <cell r="T9662"/>
          <cell r="U9662"/>
          <cell r="V9662" t="str">
            <v/>
          </cell>
        </row>
        <row r="9663">
          <cell r="A9663"/>
          <cell r="B9663" t="str">
            <v/>
          </cell>
          <cell r="C9663"/>
          <cell r="D9663" t="str">
            <v/>
          </cell>
          <cell r="E9663" t="str">
            <v/>
          </cell>
          <cell r="F9663" t="str">
            <v/>
          </cell>
          <cell r="G9663" t="str">
            <v/>
          </cell>
          <cell r="H9663" t="str">
            <v/>
          </cell>
          <cell r="I9663"/>
          <cell r="J9663"/>
          <cell r="K9663"/>
          <cell r="L9663"/>
          <cell r="M9663" t="str">
            <v/>
          </cell>
          <cell r="N9663"/>
          <cell r="O9663"/>
          <cell r="P9663"/>
          <cell r="Q9663" t="str">
            <v/>
          </cell>
          <cell r="R9663"/>
          <cell r="S9663" t="str">
            <v/>
          </cell>
          <cell r="T9663"/>
          <cell r="U9663"/>
          <cell r="V9663" t="str">
            <v/>
          </cell>
        </row>
        <row r="9664">
          <cell r="A9664"/>
          <cell r="B9664" t="str">
            <v/>
          </cell>
          <cell r="C9664"/>
          <cell r="D9664" t="str">
            <v/>
          </cell>
          <cell r="E9664" t="str">
            <v/>
          </cell>
          <cell r="F9664" t="str">
            <v/>
          </cell>
          <cell r="G9664" t="str">
            <v/>
          </cell>
          <cell r="H9664" t="str">
            <v/>
          </cell>
          <cell r="I9664"/>
          <cell r="J9664"/>
          <cell r="K9664"/>
          <cell r="L9664"/>
          <cell r="M9664" t="str">
            <v/>
          </cell>
          <cell r="N9664"/>
          <cell r="O9664"/>
          <cell r="P9664"/>
          <cell r="Q9664" t="str">
            <v/>
          </cell>
          <cell r="R9664"/>
          <cell r="S9664" t="str">
            <v/>
          </cell>
          <cell r="T9664"/>
          <cell r="U9664"/>
          <cell r="V9664" t="str">
            <v/>
          </cell>
        </row>
        <row r="9665">
          <cell r="A9665"/>
          <cell r="B9665" t="str">
            <v/>
          </cell>
          <cell r="C9665"/>
          <cell r="D9665" t="str">
            <v/>
          </cell>
          <cell r="E9665" t="str">
            <v/>
          </cell>
          <cell r="F9665" t="str">
            <v/>
          </cell>
          <cell r="G9665" t="str">
            <v/>
          </cell>
          <cell r="H9665" t="str">
            <v/>
          </cell>
          <cell r="I9665"/>
          <cell r="J9665"/>
          <cell r="K9665"/>
          <cell r="L9665"/>
          <cell r="M9665" t="str">
            <v/>
          </cell>
          <cell r="N9665"/>
          <cell r="O9665"/>
          <cell r="P9665"/>
          <cell r="Q9665" t="str">
            <v/>
          </cell>
          <cell r="R9665"/>
          <cell r="S9665" t="str">
            <v/>
          </cell>
          <cell r="T9665"/>
          <cell r="U9665"/>
          <cell r="V9665" t="str">
            <v/>
          </cell>
        </row>
        <row r="9666">
          <cell r="A9666"/>
          <cell r="B9666" t="str">
            <v/>
          </cell>
          <cell r="C9666"/>
          <cell r="D9666" t="str">
            <v/>
          </cell>
          <cell r="E9666" t="str">
            <v/>
          </cell>
          <cell r="F9666" t="str">
            <v/>
          </cell>
          <cell r="G9666" t="str">
            <v/>
          </cell>
          <cell r="H9666" t="str">
            <v/>
          </cell>
          <cell r="I9666"/>
          <cell r="J9666"/>
          <cell r="K9666"/>
          <cell r="L9666"/>
          <cell r="M9666" t="str">
            <v/>
          </cell>
          <cell r="N9666"/>
          <cell r="O9666"/>
          <cell r="P9666"/>
          <cell r="Q9666" t="str">
            <v/>
          </cell>
          <cell r="R9666"/>
          <cell r="S9666" t="str">
            <v/>
          </cell>
          <cell r="T9666"/>
          <cell r="U9666"/>
          <cell r="V9666" t="str">
            <v/>
          </cell>
        </row>
        <row r="9667">
          <cell r="A9667"/>
          <cell r="B9667" t="str">
            <v/>
          </cell>
          <cell r="C9667"/>
          <cell r="D9667" t="str">
            <v/>
          </cell>
          <cell r="E9667" t="str">
            <v/>
          </cell>
          <cell r="F9667" t="str">
            <v/>
          </cell>
          <cell r="G9667" t="str">
            <v/>
          </cell>
          <cell r="H9667" t="str">
            <v/>
          </cell>
          <cell r="I9667"/>
          <cell r="J9667"/>
          <cell r="K9667"/>
          <cell r="L9667"/>
          <cell r="M9667" t="str">
            <v/>
          </cell>
          <cell r="N9667"/>
          <cell r="O9667"/>
          <cell r="P9667"/>
          <cell r="Q9667" t="str">
            <v/>
          </cell>
          <cell r="R9667"/>
          <cell r="S9667" t="str">
            <v/>
          </cell>
          <cell r="T9667"/>
          <cell r="U9667"/>
          <cell r="V9667" t="str">
            <v/>
          </cell>
        </row>
        <row r="9668">
          <cell r="A9668"/>
          <cell r="B9668" t="str">
            <v/>
          </cell>
          <cell r="C9668"/>
          <cell r="D9668" t="str">
            <v/>
          </cell>
          <cell r="E9668" t="str">
            <v/>
          </cell>
          <cell r="F9668" t="str">
            <v/>
          </cell>
          <cell r="G9668" t="str">
            <v/>
          </cell>
          <cell r="H9668" t="str">
            <v/>
          </cell>
          <cell r="I9668"/>
          <cell r="J9668"/>
          <cell r="K9668"/>
          <cell r="L9668"/>
          <cell r="M9668" t="str">
            <v/>
          </cell>
          <cell r="N9668"/>
          <cell r="O9668"/>
          <cell r="P9668"/>
          <cell r="Q9668" t="str">
            <v/>
          </cell>
          <cell r="R9668"/>
          <cell r="S9668" t="str">
            <v/>
          </cell>
          <cell r="T9668"/>
          <cell r="U9668"/>
          <cell r="V9668" t="str">
            <v/>
          </cell>
        </row>
        <row r="9669">
          <cell r="A9669"/>
          <cell r="B9669" t="str">
            <v/>
          </cell>
          <cell r="C9669"/>
          <cell r="D9669" t="str">
            <v/>
          </cell>
          <cell r="E9669" t="str">
            <v/>
          </cell>
          <cell r="F9669" t="str">
            <v/>
          </cell>
          <cell r="G9669" t="str">
            <v/>
          </cell>
          <cell r="H9669" t="str">
            <v/>
          </cell>
          <cell r="I9669"/>
          <cell r="J9669"/>
          <cell r="K9669"/>
          <cell r="L9669"/>
          <cell r="M9669" t="str">
            <v/>
          </cell>
          <cell r="N9669"/>
          <cell r="O9669"/>
          <cell r="P9669"/>
          <cell r="Q9669" t="str">
            <v/>
          </cell>
          <cell r="R9669"/>
          <cell r="S9669" t="str">
            <v/>
          </cell>
          <cell r="T9669"/>
          <cell r="U9669"/>
          <cell r="V9669" t="str">
            <v/>
          </cell>
        </row>
        <row r="9670">
          <cell r="A9670"/>
          <cell r="B9670" t="str">
            <v/>
          </cell>
          <cell r="C9670"/>
          <cell r="D9670" t="str">
            <v/>
          </cell>
          <cell r="E9670" t="str">
            <v/>
          </cell>
          <cell r="F9670" t="str">
            <v/>
          </cell>
          <cell r="G9670" t="str">
            <v/>
          </cell>
          <cell r="H9670" t="str">
            <v/>
          </cell>
          <cell r="I9670"/>
          <cell r="J9670"/>
          <cell r="K9670"/>
          <cell r="L9670"/>
          <cell r="M9670" t="str">
            <v/>
          </cell>
          <cell r="N9670"/>
          <cell r="O9670"/>
          <cell r="P9670"/>
          <cell r="Q9670" t="str">
            <v/>
          </cell>
          <cell r="R9670"/>
          <cell r="S9670" t="str">
            <v/>
          </cell>
          <cell r="T9670"/>
          <cell r="U9670"/>
          <cell r="V9670" t="str">
            <v/>
          </cell>
        </row>
        <row r="9671">
          <cell r="A9671"/>
          <cell r="B9671" t="str">
            <v/>
          </cell>
          <cell r="C9671"/>
          <cell r="D9671" t="str">
            <v/>
          </cell>
          <cell r="E9671" t="str">
            <v/>
          </cell>
          <cell r="F9671" t="str">
            <v/>
          </cell>
          <cell r="G9671" t="str">
            <v/>
          </cell>
          <cell r="H9671" t="str">
            <v/>
          </cell>
          <cell r="I9671"/>
          <cell r="J9671"/>
          <cell r="K9671"/>
          <cell r="L9671"/>
          <cell r="M9671" t="str">
            <v/>
          </cell>
          <cell r="N9671"/>
          <cell r="O9671"/>
          <cell r="P9671"/>
          <cell r="Q9671" t="str">
            <v/>
          </cell>
          <cell r="R9671"/>
          <cell r="S9671" t="str">
            <v/>
          </cell>
          <cell r="T9671"/>
          <cell r="U9671"/>
          <cell r="V9671" t="str">
            <v/>
          </cell>
        </row>
        <row r="9672">
          <cell r="A9672"/>
          <cell r="B9672" t="str">
            <v/>
          </cell>
          <cell r="C9672"/>
          <cell r="D9672" t="str">
            <v/>
          </cell>
          <cell r="E9672" t="str">
            <v/>
          </cell>
          <cell r="F9672" t="str">
            <v/>
          </cell>
          <cell r="G9672" t="str">
            <v/>
          </cell>
          <cell r="H9672" t="str">
            <v/>
          </cell>
          <cell r="I9672"/>
          <cell r="J9672"/>
          <cell r="K9672"/>
          <cell r="L9672"/>
          <cell r="M9672" t="str">
            <v/>
          </cell>
          <cell r="N9672"/>
          <cell r="O9672"/>
          <cell r="P9672"/>
          <cell r="Q9672" t="str">
            <v/>
          </cell>
          <cell r="R9672"/>
          <cell r="S9672" t="str">
            <v/>
          </cell>
          <cell r="T9672"/>
          <cell r="U9672"/>
          <cell r="V9672" t="str">
            <v/>
          </cell>
        </row>
        <row r="9673">
          <cell r="A9673"/>
          <cell r="B9673" t="str">
            <v/>
          </cell>
          <cell r="C9673"/>
          <cell r="D9673" t="str">
            <v/>
          </cell>
          <cell r="E9673" t="str">
            <v/>
          </cell>
          <cell r="F9673" t="str">
            <v/>
          </cell>
          <cell r="G9673" t="str">
            <v/>
          </cell>
          <cell r="H9673" t="str">
            <v/>
          </cell>
          <cell r="I9673"/>
          <cell r="J9673"/>
          <cell r="K9673"/>
          <cell r="L9673"/>
          <cell r="M9673" t="str">
            <v/>
          </cell>
          <cell r="N9673"/>
          <cell r="O9673"/>
          <cell r="P9673"/>
          <cell r="Q9673" t="str">
            <v/>
          </cell>
          <cell r="R9673"/>
          <cell r="S9673" t="str">
            <v/>
          </cell>
          <cell r="T9673"/>
          <cell r="U9673"/>
          <cell r="V9673" t="str">
            <v/>
          </cell>
        </row>
        <row r="9674">
          <cell r="A9674"/>
          <cell r="B9674" t="str">
            <v/>
          </cell>
          <cell r="C9674"/>
          <cell r="D9674" t="str">
            <v/>
          </cell>
          <cell r="E9674" t="str">
            <v/>
          </cell>
          <cell r="F9674" t="str">
            <v/>
          </cell>
          <cell r="G9674" t="str">
            <v/>
          </cell>
          <cell r="H9674" t="str">
            <v/>
          </cell>
          <cell r="I9674"/>
          <cell r="J9674"/>
          <cell r="K9674"/>
          <cell r="L9674"/>
          <cell r="M9674" t="str">
            <v/>
          </cell>
          <cell r="N9674"/>
          <cell r="O9674"/>
          <cell r="P9674"/>
          <cell r="Q9674" t="str">
            <v/>
          </cell>
          <cell r="R9674"/>
          <cell r="S9674" t="str">
            <v/>
          </cell>
          <cell r="T9674"/>
          <cell r="U9674"/>
          <cell r="V9674" t="str">
            <v/>
          </cell>
        </row>
        <row r="9675">
          <cell r="A9675"/>
          <cell r="B9675" t="str">
            <v/>
          </cell>
          <cell r="C9675"/>
          <cell r="D9675" t="str">
            <v/>
          </cell>
          <cell r="E9675" t="str">
            <v/>
          </cell>
          <cell r="F9675" t="str">
            <v/>
          </cell>
          <cell r="G9675" t="str">
            <v/>
          </cell>
          <cell r="H9675" t="str">
            <v/>
          </cell>
          <cell r="I9675"/>
          <cell r="J9675"/>
          <cell r="K9675"/>
          <cell r="L9675"/>
          <cell r="M9675" t="str">
            <v/>
          </cell>
          <cell r="N9675"/>
          <cell r="O9675"/>
          <cell r="P9675"/>
          <cell r="Q9675" t="str">
            <v/>
          </cell>
          <cell r="R9675"/>
          <cell r="S9675" t="str">
            <v/>
          </cell>
          <cell r="T9675"/>
          <cell r="U9675"/>
          <cell r="V9675" t="str">
            <v/>
          </cell>
        </row>
        <row r="9676">
          <cell r="A9676"/>
          <cell r="B9676" t="str">
            <v/>
          </cell>
          <cell r="C9676"/>
          <cell r="D9676" t="str">
            <v/>
          </cell>
          <cell r="E9676" t="str">
            <v/>
          </cell>
          <cell r="F9676" t="str">
            <v/>
          </cell>
          <cell r="G9676" t="str">
            <v/>
          </cell>
          <cell r="H9676" t="str">
            <v/>
          </cell>
          <cell r="I9676"/>
          <cell r="J9676"/>
          <cell r="K9676"/>
          <cell r="L9676"/>
          <cell r="M9676" t="str">
            <v/>
          </cell>
          <cell r="N9676"/>
          <cell r="O9676"/>
          <cell r="P9676"/>
          <cell r="Q9676" t="str">
            <v/>
          </cell>
          <cell r="R9676"/>
          <cell r="S9676" t="str">
            <v/>
          </cell>
          <cell r="T9676"/>
          <cell r="U9676"/>
          <cell r="V9676" t="str">
            <v/>
          </cell>
        </row>
        <row r="9677">
          <cell r="A9677"/>
          <cell r="B9677" t="str">
            <v/>
          </cell>
          <cell r="C9677"/>
          <cell r="D9677" t="str">
            <v/>
          </cell>
          <cell r="E9677" t="str">
            <v/>
          </cell>
          <cell r="F9677" t="str">
            <v/>
          </cell>
          <cell r="G9677" t="str">
            <v/>
          </cell>
          <cell r="H9677" t="str">
            <v/>
          </cell>
          <cell r="I9677"/>
          <cell r="J9677"/>
          <cell r="K9677"/>
          <cell r="L9677"/>
          <cell r="M9677" t="str">
            <v/>
          </cell>
          <cell r="N9677"/>
          <cell r="O9677"/>
          <cell r="P9677"/>
          <cell r="Q9677" t="str">
            <v/>
          </cell>
          <cell r="R9677"/>
          <cell r="S9677" t="str">
            <v/>
          </cell>
          <cell r="T9677"/>
          <cell r="U9677"/>
          <cell r="V9677" t="str">
            <v/>
          </cell>
        </row>
        <row r="9678">
          <cell r="A9678"/>
          <cell r="B9678" t="str">
            <v/>
          </cell>
          <cell r="C9678"/>
          <cell r="D9678" t="str">
            <v/>
          </cell>
          <cell r="E9678" t="str">
            <v/>
          </cell>
          <cell r="F9678" t="str">
            <v/>
          </cell>
          <cell r="G9678" t="str">
            <v/>
          </cell>
          <cell r="H9678" t="str">
            <v/>
          </cell>
          <cell r="I9678"/>
          <cell r="J9678"/>
          <cell r="K9678"/>
          <cell r="L9678"/>
          <cell r="M9678" t="str">
            <v/>
          </cell>
          <cell r="N9678"/>
          <cell r="O9678"/>
          <cell r="P9678"/>
          <cell r="Q9678" t="str">
            <v/>
          </cell>
          <cell r="R9678"/>
          <cell r="S9678" t="str">
            <v/>
          </cell>
          <cell r="T9678"/>
          <cell r="U9678"/>
          <cell r="V9678" t="str">
            <v/>
          </cell>
        </row>
        <row r="9679">
          <cell r="A9679"/>
          <cell r="B9679" t="str">
            <v/>
          </cell>
          <cell r="C9679"/>
          <cell r="D9679" t="str">
            <v/>
          </cell>
          <cell r="E9679" t="str">
            <v/>
          </cell>
          <cell r="F9679" t="str">
            <v/>
          </cell>
          <cell r="G9679" t="str">
            <v/>
          </cell>
          <cell r="H9679" t="str">
            <v/>
          </cell>
          <cell r="I9679"/>
          <cell r="J9679"/>
          <cell r="K9679"/>
          <cell r="L9679"/>
          <cell r="M9679" t="str">
            <v/>
          </cell>
          <cell r="N9679"/>
          <cell r="O9679"/>
          <cell r="P9679"/>
          <cell r="Q9679" t="str">
            <v/>
          </cell>
          <cell r="R9679"/>
          <cell r="S9679" t="str">
            <v/>
          </cell>
          <cell r="T9679"/>
          <cell r="U9679"/>
          <cell r="V9679" t="str">
            <v/>
          </cell>
        </row>
        <row r="9680">
          <cell r="A9680"/>
          <cell r="B9680" t="str">
            <v/>
          </cell>
          <cell r="C9680"/>
          <cell r="D9680" t="str">
            <v/>
          </cell>
          <cell r="E9680" t="str">
            <v/>
          </cell>
          <cell r="F9680" t="str">
            <v/>
          </cell>
          <cell r="G9680" t="str">
            <v/>
          </cell>
          <cell r="H9680" t="str">
            <v/>
          </cell>
          <cell r="I9680"/>
          <cell r="J9680"/>
          <cell r="K9680"/>
          <cell r="L9680"/>
          <cell r="M9680" t="str">
            <v/>
          </cell>
          <cell r="N9680"/>
          <cell r="O9680"/>
          <cell r="P9680"/>
          <cell r="Q9680" t="str">
            <v/>
          </cell>
          <cell r="R9680"/>
          <cell r="S9680" t="str">
            <v/>
          </cell>
          <cell r="T9680"/>
          <cell r="U9680"/>
          <cell r="V9680" t="str">
            <v/>
          </cell>
        </row>
        <row r="9681">
          <cell r="A9681"/>
          <cell r="B9681" t="str">
            <v/>
          </cell>
          <cell r="C9681"/>
          <cell r="D9681" t="str">
            <v/>
          </cell>
          <cell r="E9681" t="str">
            <v/>
          </cell>
          <cell r="F9681" t="str">
            <v/>
          </cell>
          <cell r="G9681" t="str">
            <v/>
          </cell>
          <cell r="H9681" t="str">
            <v/>
          </cell>
          <cell r="I9681"/>
          <cell r="J9681"/>
          <cell r="K9681"/>
          <cell r="L9681"/>
          <cell r="M9681" t="str">
            <v/>
          </cell>
          <cell r="N9681"/>
          <cell r="O9681"/>
          <cell r="P9681"/>
          <cell r="Q9681" t="str">
            <v/>
          </cell>
          <cell r="R9681"/>
          <cell r="S9681" t="str">
            <v/>
          </cell>
          <cell r="T9681"/>
          <cell r="U9681"/>
          <cell r="V9681" t="str">
            <v/>
          </cell>
        </row>
        <row r="9682">
          <cell r="A9682"/>
          <cell r="B9682" t="str">
            <v/>
          </cell>
          <cell r="C9682"/>
          <cell r="D9682" t="str">
            <v/>
          </cell>
          <cell r="E9682" t="str">
            <v/>
          </cell>
          <cell r="F9682" t="str">
            <v/>
          </cell>
          <cell r="G9682" t="str">
            <v/>
          </cell>
          <cell r="H9682" t="str">
            <v/>
          </cell>
          <cell r="I9682"/>
          <cell r="J9682"/>
          <cell r="K9682"/>
          <cell r="L9682"/>
          <cell r="M9682" t="str">
            <v/>
          </cell>
          <cell r="N9682"/>
          <cell r="O9682"/>
          <cell r="P9682"/>
          <cell r="Q9682" t="str">
            <v/>
          </cell>
          <cell r="R9682"/>
          <cell r="S9682" t="str">
            <v/>
          </cell>
          <cell r="T9682"/>
          <cell r="U9682"/>
          <cell r="V9682" t="str">
            <v/>
          </cell>
        </row>
        <row r="9683">
          <cell r="A9683"/>
          <cell r="B9683" t="str">
            <v/>
          </cell>
          <cell r="C9683"/>
          <cell r="D9683" t="str">
            <v/>
          </cell>
          <cell r="E9683" t="str">
            <v/>
          </cell>
          <cell r="F9683" t="str">
            <v/>
          </cell>
          <cell r="G9683" t="str">
            <v/>
          </cell>
          <cell r="H9683" t="str">
            <v/>
          </cell>
          <cell r="I9683"/>
          <cell r="J9683"/>
          <cell r="K9683"/>
          <cell r="L9683"/>
          <cell r="M9683" t="str">
            <v/>
          </cell>
          <cell r="N9683"/>
          <cell r="O9683"/>
          <cell r="P9683"/>
          <cell r="Q9683" t="str">
            <v/>
          </cell>
          <cell r="R9683"/>
          <cell r="S9683" t="str">
            <v/>
          </cell>
          <cell r="T9683"/>
          <cell r="U9683"/>
          <cell r="V9683" t="str">
            <v/>
          </cell>
        </row>
        <row r="9684">
          <cell r="A9684"/>
          <cell r="B9684" t="str">
            <v/>
          </cell>
          <cell r="C9684"/>
          <cell r="D9684" t="str">
            <v/>
          </cell>
          <cell r="E9684" t="str">
            <v/>
          </cell>
          <cell r="F9684" t="str">
            <v/>
          </cell>
          <cell r="G9684" t="str">
            <v/>
          </cell>
          <cell r="H9684" t="str">
            <v/>
          </cell>
          <cell r="I9684"/>
          <cell r="J9684"/>
          <cell r="K9684"/>
          <cell r="L9684"/>
          <cell r="M9684" t="str">
            <v/>
          </cell>
          <cell r="N9684"/>
          <cell r="O9684"/>
          <cell r="P9684"/>
          <cell r="Q9684" t="str">
            <v/>
          </cell>
          <cell r="R9684"/>
          <cell r="S9684" t="str">
            <v/>
          </cell>
          <cell r="T9684"/>
          <cell r="U9684"/>
          <cell r="V9684" t="str">
            <v/>
          </cell>
        </row>
        <row r="9685">
          <cell r="A9685"/>
          <cell r="B9685" t="str">
            <v/>
          </cell>
          <cell r="C9685"/>
          <cell r="D9685" t="str">
            <v/>
          </cell>
          <cell r="E9685" t="str">
            <v/>
          </cell>
          <cell r="F9685" t="str">
            <v/>
          </cell>
          <cell r="G9685" t="str">
            <v/>
          </cell>
          <cell r="H9685" t="str">
            <v/>
          </cell>
          <cell r="I9685"/>
          <cell r="J9685"/>
          <cell r="K9685"/>
          <cell r="L9685"/>
          <cell r="M9685" t="str">
            <v/>
          </cell>
          <cell r="N9685"/>
          <cell r="O9685"/>
          <cell r="P9685"/>
          <cell r="Q9685" t="str">
            <v/>
          </cell>
          <cell r="R9685"/>
          <cell r="S9685" t="str">
            <v/>
          </cell>
          <cell r="T9685"/>
          <cell r="U9685"/>
          <cell r="V9685" t="str">
            <v/>
          </cell>
        </row>
        <row r="9686">
          <cell r="A9686"/>
          <cell r="B9686" t="str">
            <v/>
          </cell>
          <cell r="C9686"/>
          <cell r="D9686" t="str">
            <v/>
          </cell>
          <cell r="E9686" t="str">
            <v/>
          </cell>
          <cell r="F9686" t="str">
            <v/>
          </cell>
          <cell r="G9686" t="str">
            <v/>
          </cell>
          <cell r="H9686" t="str">
            <v/>
          </cell>
          <cell r="I9686"/>
          <cell r="J9686"/>
          <cell r="K9686"/>
          <cell r="L9686"/>
          <cell r="M9686" t="str">
            <v/>
          </cell>
          <cell r="N9686"/>
          <cell r="O9686"/>
          <cell r="P9686"/>
          <cell r="Q9686" t="str">
            <v/>
          </cell>
          <cell r="R9686"/>
          <cell r="S9686" t="str">
            <v/>
          </cell>
          <cell r="T9686"/>
          <cell r="U9686"/>
          <cell r="V9686" t="str">
            <v/>
          </cell>
        </row>
        <row r="9687">
          <cell r="A9687"/>
          <cell r="B9687" t="str">
            <v/>
          </cell>
          <cell r="C9687"/>
          <cell r="D9687" t="str">
            <v/>
          </cell>
          <cell r="E9687" t="str">
            <v/>
          </cell>
          <cell r="F9687" t="str">
            <v/>
          </cell>
          <cell r="G9687" t="str">
            <v/>
          </cell>
          <cell r="H9687" t="str">
            <v/>
          </cell>
          <cell r="I9687"/>
          <cell r="J9687"/>
          <cell r="K9687"/>
          <cell r="L9687"/>
          <cell r="M9687" t="str">
            <v/>
          </cell>
          <cell r="N9687"/>
          <cell r="O9687"/>
          <cell r="P9687"/>
          <cell r="Q9687" t="str">
            <v/>
          </cell>
          <cell r="R9687"/>
          <cell r="S9687" t="str">
            <v/>
          </cell>
          <cell r="T9687"/>
          <cell r="U9687"/>
          <cell r="V9687" t="str">
            <v/>
          </cell>
        </row>
        <row r="9688">
          <cell r="A9688"/>
          <cell r="B9688" t="str">
            <v/>
          </cell>
          <cell r="C9688"/>
          <cell r="D9688" t="str">
            <v/>
          </cell>
          <cell r="E9688" t="str">
            <v/>
          </cell>
          <cell r="F9688" t="str">
            <v/>
          </cell>
          <cell r="G9688" t="str">
            <v/>
          </cell>
          <cell r="H9688" t="str">
            <v/>
          </cell>
          <cell r="I9688"/>
          <cell r="J9688"/>
          <cell r="K9688"/>
          <cell r="L9688"/>
          <cell r="M9688" t="str">
            <v/>
          </cell>
          <cell r="N9688"/>
          <cell r="O9688"/>
          <cell r="P9688"/>
          <cell r="Q9688" t="str">
            <v/>
          </cell>
          <cell r="R9688"/>
          <cell r="S9688" t="str">
            <v/>
          </cell>
          <cell r="T9688"/>
          <cell r="U9688"/>
          <cell r="V9688" t="str">
            <v/>
          </cell>
        </row>
        <row r="9689">
          <cell r="A9689"/>
          <cell r="B9689" t="str">
            <v/>
          </cell>
          <cell r="C9689"/>
          <cell r="D9689" t="str">
            <v/>
          </cell>
          <cell r="E9689" t="str">
            <v/>
          </cell>
          <cell r="F9689" t="str">
            <v/>
          </cell>
          <cell r="G9689" t="str">
            <v/>
          </cell>
          <cell r="H9689" t="str">
            <v/>
          </cell>
          <cell r="I9689"/>
          <cell r="J9689"/>
          <cell r="K9689"/>
          <cell r="L9689"/>
          <cell r="M9689" t="str">
            <v/>
          </cell>
          <cell r="N9689"/>
          <cell r="O9689"/>
          <cell r="P9689"/>
          <cell r="Q9689" t="str">
            <v/>
          </cell>
          <cell r="R9689"/>
          <cell r="S9689" t="str">
            <v/>
          </cell>
          <cell r="T9689"/>
          <cell r="U9689"/>
          <cell r="V9689" t="str">
            <v/>
          </cell>
        </row>
        <row r="9690">
          <cell r="A9690"/>
          <cell r="B9690" t="str">
            <v/>
          </cell>
          <cell r="C9690"/>
          <cell r="D9690" t="str">
            <v/>
          </cell>
          <cell r="E9690" t="str">
            <v/>
          </cell>
          <cell r="F9690" t="str">
            <v/>
          </cell>
          <cell r="G9690" t="str">
            <v/>
          </cell>
          <cell r="H9690" t="str">
            <v/>
          </cell>
          <cell r="I9690"/>
          <cell r="J9690"/>
          <cell r="K9690"/>
          <cell r="L9690"/>
          <cell r="M9690" t="str">
            <v/>
          </cell>
          <cell r="N9690"/>
          <cell r="O9690"/>
          <cell r="P9690"/>
          <cell r="Q9690" t="str">
            <v/>
          </cell>
          <cell r="R9690"/>
          <cell r="S9690" t="str">
            <v/>
          </cell>
          <cell r="T9690"/>
          <cell r="U9690"/>
          <cell r="V9690" t="str">
            <v/>
          </cell>
        </row>
        <row r="9691">
          <cell r="A9691"/>
          <cell r="B9691" t="str">
            <v/>
          </cell>
          <cell r="C9691"/>
          <cell r="D9691" t="str">
            <v/>
          </cell>
          <cell r="E9691" t="str">
            <v/>
          </cell>
          <cell r="F9691" t="str">
            <v/>
          </cell>
          <cell r="G9691" t="str">
            <v/>
          </cell>
          <cell r="H9691" t="str">
            <v/>
          </cell>
          <cell r="I9691"/>
          <cell r="J9691"/>
          <cell r="K9691"/>
          <cell r="L9691"/>
          <cell r="M9691" t="str">
            <v/>
          </cell>
          <cell r="N9691"/>
          <cell r="O9691"/>
          <cell r="P9691"/>
          <cell r="Q9691" t="str">
            <v/>
          </cell>
          <cell r="R9691"/>
          <cell r="S9691" t="str">
            <v/>
          </cell>
          <cell r="T9691"/>
          <cell r="U9691"/>
          <cell r="V9691" t="str">
            <v/>
          </cell>
        </row>
        <row r="9692">
          <cell r="A9692"/>
          <cell r="B9692" t="str">
            <v/>
          </cell>
          <cell r="C9692"/>
          <cell r="D9692" t="str">
            <v/>
          </cell>
          <cell r="E9692" t="str">
            <v/>
          </cell>
          <cell r="F9692" t="str">
            <v/>
          </cell>
          <cell r="G9692" t="str">
            <v/>
          </cell>
          <cell r="H9692" t="str">
            <v/>
          </cell>
          <cell r="I9692"/>
          <cell r="J9692"/>
          <cell r="K9692"/>
          <cell r="L9692"/>
          <cell r="M9692" t="str">
            <v/>
          </cell>
          <cell r="N9692"/>
          <cell r="O9692"/>
          <cell r="P9692"/>
          <cell r="Q9692" t="str">
            <v/>
          </cell>
          <cell r="R9692"/>
          <cell r="S9692" t="str">
            <v/>
          </cell>
          <cell r="T9692"/>
          <cell r="U9692"/>
          <cell r="V9692" t="str">
            <v/>
          </cell>
        </row>
        <row r="9693">
          <cell r="A9693"/>
          <cell r="B9693" t="str">
            <v/>
          </cell>
          <cell r="C9693"/>
          <cell r="D9693" t="str">
            <v/>
          </cell>
          <cell r="E9693" t="str">
            <v/>
          </cell>
          <cell r="F9693" t="str">
            <v/>
          </cell>
          <cell r="G9693" t="str">
            <v/>
          </cell>
          <cell r="H9693" t="str">
            <v/>
          </cell>
          <cell r="I9693"/>
          <cell r="J9693"/>
          <cell r="K9693"/>
          <cell r="L9693"/>
          <cell r="M9693" t="str">
            <v/>
          </cell>
          <cell r="N9693"/>
          <cell r="O9693"/>
          <cell r="P9693"/>
          <cell r="Q9693" t="str">
            <v/>
          </cell>
          <cell r="R9693"/>
          <cell r="S9693" t="str">
            <v/>
          </cell>
          <cell r="T9693"/>
          <cell r="U9693"/>
          <cell r="V9693" t="str">
            <v/>
          </cell>
        </row>
        <row r="9694">
          <cell r="A9694"/>
          <cell r="B9694" t="str">
            <v/>
          </cell>
          <cell r="C9694"/>
          <cell r="D9694" t="str">
            <v/>
          </cell>
          <cell r="E9694" t="str">
            <v/>
          </cell>
          <cell r="F9694" t="str">
            <v/>
          </cell>
          <cell r="G9694" t="str">
            <v/>
          </cell>
          <cell r="H9694" t="str">
            <v/>
          </cell>
          <cell r="I9694"/>
          <cell r="J9694"/>
          <cell r="K9694"/>
          <cell r="L9694"/>
          <cell r="M9694" t="str">
            <v/>
          </cell>
          <cell r="N9694"/>
          <cell r="O9694"/>
          <cell r="P9694"/>
          <cell r="Q9694" t="str">
            <v/>
          </cell>
          <cell r="R9694"/>
          <cell r="S9694" t="str">
            <v/>
          </cell>
          <cell r="T9694"/>
          <cell r="U9694"/>
          <cell r="V9694" t="str">
            <v/>
          </cell>
        </row>
        <row r="9695">
          <cell r="A9695"/>
          <cell r="B9695" t="str">
            <v/>
          </cell>
          <cell r="C9695"/>
          <cell r="D9695" t="str">
            <v/>
          </cell>
          <cell r="E9695" t="str">
            <v/>
          </cell>
          <cell r="F9695" t="str">
            <v/>
          </cell>
          <cell r="G9695" t="str">
            <v/>
          </cell>
          <cell r="H9695" t="str">
            <v/>
          </cell>
          <cell r="I9695"/>
          <cell r="J9695"/>
          <cell r="K9695"/>
          <cell r="L9695"/>
          <cell r="M9695" t="str">
            <v/>
          </cell>
          <cell r="N9695"/>
          <cell r="O9695"/>
          <cell r="P9695"/>
          <cell r="Q9695" t="str">
            <v/>
          </cell>
          <cell r="R9695"/>
          <cell r="S9695" t="str">
            <v/>
          </cell>
          <cell r="T9695"/>
          <cell r="U9695"/>
          <cell r="V9695" t="str">
            <v/>
          </cell>
        </row>
        <row r="9696">
          <cell r="A9696"/>
          <cell r="B9696" t="str">
            <v/>
          </cell>
          <cell r="C9696"/>
          <cell r="D9696" t="str">
            <v/>
          </cell>
          <cell r="E9696" t="str">
            <v/>
          </cell>
          <cell r="F9696" t="str">
            <v/>
          </cell>
          <cell r="G9696" t="str">
            <v/>
          </cell>
          <cell r="H9696" t="str">
            <v/>
          </cell>
          <cell r="I9696"/>
          <cell r="J9696"/>
          <cell r="K9696"/>
          <cell r="L9696"/>
          <cell r="M9696" t="str">
            <v/>
          </cell>
          <cell r="N9696"/>
          <cell r="O9696"/>
          <cell r="P9696"/>
          <cell r="Q9696" t="str">
            <v/>
          </cell>
          <cell r="R9696"/>
          <cell r="S9696" t="str">
            <v/>
          </cell>
          <cell r="T9696"/>
          <cell r="U9696"/>
          <cell r="V9696" t="str">
            <v/>
          </cell>
        </row>
        <row r="9697">
          <cell r="A9697"/>
          <cell r="B9697" t="str">
            <v/>
          </cell>
          <cell r="C9697"/>
          <cell r="D9697" t="str">
            <v/>
          </cell>
          <cell r="E9697" t="str">
            <v/>
          </cell>
          <cell r="F9697" t="str">
            <v/>
          </cell>
          <cell r="G9697" t="str">
            <v/>
          </cell>
          <cell r="H9697" t="str">
            <v/>
          </cell>
          <cell r="I9697"/>
          <cell r="J9697"/>
          <cell r="K9697"/>
          <cell r="L9697"/>
          <cell r="M9697" t="str">
            <v/>
          </cell>
          <cell r="N9697"/>
          <cell r="O9697"/>
          <cell r="P9697"/>
          <cell r="Q9697" t="str">
            <v/>
          </cell>
          <cell r="R9697"/>
          <cell r="S9697" t="str">
            <v/>
          </cell>
          <cell r="T9697"/>
          <cell r="U9697"/>
          <cell r="V9697" t="str">
            <v/>
          </cell>
        </row>
        <row r="9698">
          <cell r="A9698"/>
          <cell r="B9698" t="str">
            <v/>
          </cell>
          <cell r="C9698"/>
          <cell r="D9698" t="str">
            <v/>
          </cell>
          <cell r="E9698" t="str">
            <v/>
          </cell>
          <cell r="F9698" t="str">
            <v/>
          </cell>
          <cell r="G9698" t="str">
            <v/>
          </cell>
          <cell r="H9698" t="str">
            <v/>
          </cell>
          <cell r="I9698"/>
          <cell r="J9698"/>
          <cell r="K9698"/>
          <cell r="L9698"/>
          <cell r="M9698" t="str">
            <v/>
          </cell>
          <cell r="N9698"/>
          <cell r="O9698"/>
          <cell r="P9698"/>
          <cell r="Q9698" t="str">
            <v/>
          </cell>
          <cell r="R9698"/>
          <cell r="S9698" t="str">
            <v/>
          </cell>
          <cell r="T9698"/>
          <cell r="U9698"/>
          <cell r="V9698" t="str">
            <v/>
          </cell>
        </row>
        <row r="9699">
          <cell r="A9699"/>
          <cell r="B9699" t="str">
            <v/>
          </cell>
          <cell r="C9699"/>
          <cell r="D9699" t="str">
            <v/>
          </cell>
          <cell r="E9699" t="str">
            <v/>
          </cell>
          <cell r="F9699" t="str">
            <v/>
          </cell>
          <cell r="G9699" t="str">
            <v/>
          </cell>
          <cell r="H9699" t="str">
            <v/>
          </cell>
          <cell r="I9699"/>
          <cell r="J9699"/>
          <cell r="K9699"/>
          <cell r="L9699"/>
          <cell r="M9699" t="str">
            <v/>
          </cell>
          <cell r="N9699"/>
          <cell r="O9699"/>
          <cell r="P9699"/>
          <cell r="Q9699" t="str">
            <v/>
          </cell>
          <cell r="R9699"/>
          <cell r="S9699" t="str">
            <v/>
          </cell>
          <cell r="T9699"/>
          <cell r="U9699"/>
          <cell r="V9699" t="str">
            <v/>
          </cell>
        </row>
        <row r="9700">
          <cell r="A9700"/>
          <cell r="B9700" t="str">
            <v/>
          </cell>
          <cell r="C9700"/>
          <cell r="D9700" t="str">
            <v/>
          </cell>
          <cell r="E9700" t="str">
            <v/>
          </cell>
          <cell r="F9700" t="str">
            <v/>
          </cell>
          <cell r="G9700" t="str">
            <v/>
          </cell>
          <cell r="H9700" t="str">
            <v/>
          </cell>
          <cell r="I9700"/>
          <cell r="J9700"/>
          <cell r="K9700"/>
          <cell r="L9700"/>
          <cell r="M9700" t="str">
            <v/>
          </cell>
          <cell r="N9700"/>
          <cell r="O9700"/>
          <cell r="P9700"/>
          <cell r="Q9700" t="str">
            <v/>
          </cell>
          <cell r="R9700"/>
          <cell r="S9700" t="str">
            <v/>
          </cell>
          <cell r="T9700"/>
          <cell r="U9700"/>
          <cell r="V9700" t="str">
            <v/>
          </cell>
        </row>
        <row r="9701">
          <cell r="A9701"/>
          <cell r="B9701" t="str">
            <v/>
          </cell>
          <cell r="C9701"/>
          <cell r="D9701" t="str">
            <v/>
          </cell>
          <cell r="E9701" t="str">
            <v/>
          </cell>
          <cell r="F9701" t="str">
            <v/>
          </cell>
          <cell r="G9701" t="str">
            <v/>
          </cell>
          <cell r="H9701" t="str">
            <v/>
          </cell>
          <cell r="I9701"/>
          <cell r="J9701"/>
          <cell r="K9701"/>
          <cell r="L9701"/>
          <cell r="M9701" t="str">
            <v/>
          </cell>
          <cell r="N9701"/>
          <cell r="O9701"/>
          <cell r="P9701"/>
          <cell r="Q9701" t="str">
            <v/>
          </cell>
          <cell r="R9701"/>
          <cell r="S9701" t="str">
            <v/>
          </cell>
          <cell r="T9701"/>
          <cell r="U9701"/>
          <cell r="V9701" t="str">
            <v/>
          </cell>
        </row>
        <row r="9702">
          <cell r="A9702"/>
          <cell r="B9702" t="str">
            <v/>
          </cell>
          <cell r="C9702"/>
          <cell r="D9702" t="str">
            <v/>
          </cell>
          <cell r="E9702" t="str">
            <v/>
          </cell>
          <cell r="F9702" t="str">
            <v/>
          </cell>
          <cell r="G9702" t="str">
            <v/>
          </cell>
          <cell r="H9702" t="str">
            <v/>
          </cell>
          <cell r="I9702"/>
          <cell r="J9702"/>
          <cell r="K9702"/>
          <cell r="L9702"/>
          <cell r="M9702" t="str">
            <v/>
          </cell>
          <cell r="N9702"/>
          <cell r="O9702"/>
          <cell r="P9702"/>
          <cell r="Q9702" t="str">
            <v/>
          </cell>
          <cell r="R9702"/>
          <cell r="S9702" t="str">
            <v/>
          </cell>
          <cell r="T9702"/>
          <cell r="U9702"/>
          <cell r="V9702" t="str">
            <v/>
          </cell>
        </row>
        <row r="9703">
          <cell r="A9703"/>
          <cell r="B9703" t="str">
            <v/>
          </cell>
          <cell r="C9703"/>
          <cell r="D9703" t="str">
            <v/>
          </cell>
          <cell r="E9703" t="str">
            <v/>
          </cell>
          <cell r="F9703" t="str">
            <v/>
          </cell>
          <cell r="G9703" t="str">
            <v/>
          </cell>
          <cell r="H9703" t="str">
            <v/>
          </cell>
          <cell r="I9703"/>
          <cell r="J9703"/>
          <cell r="K9703"/>
          <cell r="L9703"/>
          <cell r="M9703" t="str">
            <v/>
          </cell>
          <cell r="N9703"/>
          <cell r="O9703"/>
          <cell r="P9703"/>
          <cell r="Q9703" t="str">
            <v/>
          </cell>
          <cell r="R9703"/>
          <cell r="S9703" t="str">
            <v/>
          </cell>
          <cell r="T9703"/>
          <cell r="U9703"/>
          <cell r="V9703" t="str">
            <v/>
          </cell>
        </row>
        <row r="9704">
          <cell r="A9704"/>
          <cell r="B9704" t="str">
            <v/>
          </cell>
          <cell r="C9704"/>
          <cell r="D9704" t="str">
            <v/>
          </cell>
          <cell r="E9704" t="str">
            <v/>
          </cell>
          <cell r="F9704" t="str">
            <v/>
          </cell>
          <cell r="G9704" t="str">
            <v/>
          </cell>
          <cell r="H9704" t="str">
            <v/>
          </cell>
          <cell r="I9704"/>
          <cell r="J9704"/>
          <cell r="K9704"/>
          <cell r="L9704"/>
          <cell r="M9704" t="str">
            <v/>
          </cell>
          <cell r="N9704"/>
          <cell r="O9704"/>
          <cell r="P9704"/>
          <cell r="Q9704" t="str">
            <v/>
          </cell>
          <cell r="R9704"/>
          <cell r="S9704" t="str">
            <v/>
          </cell>
          <cell r="T9704"/>
          <cell r="U9704"/>
          <cell r="V9704" t="str">
            <v/>
          </cell>
        </row>
        <row r="9705">
          <cell r="A9705"/>
          <cell r="B9705" t="str">
            <v/>
          </cell>
          <cell r="C9705"/>
          <cell r="D9705" t="str">
            <v/>
          </cell>
          <cell r="E9705" t="str">
            <v/>
          </cell>
          <cell r="F9705" t="str">
            <v/>
          </cell>
          <cell r="G9705" t="str">
            <v/>
          </cell>
          <cell r="H9705" t="str">
            <v/>
          </cell>
          <cell r="I9705"/>
          <cell r="J9705"/>
          <cell r="K9705"/>
          <cell r="L9705"/>
          <cell r="M9705" t="str">
            <v/>
          </cell>
          <cell r="N9705"/>
          <cell r="O9705"/>
          <cell r="P9705"/>
          <cell r="Q9705" t="str">
            <v/>
          </cell>
          <cell r="R9705"/>
          <cell r="S9705" t="str">
            <v/>
          </cell>
          <cell r="T9705"/>
          <cell r="U9705"/>
          <cell r="V9705" t="str">
            <v/>
          </cell>
        </row>
        <row r="9706">
          <cell r="A9706"/>
          <cell r="B9706" t="str">
            <v/>
          </cell>
          <cell r="C9706"/>
          <cell r="D9706" t="str">
            <v/>
          </cell>
          <cell r="E9706" t="str">
            <v/>
          </cell>
          <cell r="F9706" t="str">
            <v/>
          </cell>
          <cell r="G9706" t="str">
            <v/>
          </cell>
          <cell r="H9706" t="str">
            <v/>
          </cell>
          <cell r="I9706"/>
          <cell r="J9706"/>
          <cell r="K9706"/>
          <cell r="L9706"/>
          <cell r="M9706" t="str">
            <v/>
          </cell>
          <cell r="N9706"/>
          <cell r="O9706"/>
          <cell r="P9706"/>
          <cell r="Q9706" t="str">
            <v/>
          </cell>
          <cell r="R9706"/>
          <cell r="S9706" t="str">
            <v/>
          </cell>
          <cell r="T9706"/>
          <cell r="U9706"/>
          <cell r="V9706" t="str">
            <v/>
          </cell>
        </row>
        <row r="9707">
          <cell r="A9707"/>
          <cell r="B9707" t="str">
            <v/>
          </cell>
          <cell r="C9707"/>
          <cell r="D9707" t="str">
            <v/>
          </cell>
          <cell r="E9707" t="str">
            <v/>
          </cell>
          <cell r="F9707" t="str">
            <v/>
          </cell>
          <cell r="G9707" t="str">
            <v/>
          </cell>
          <cell r="H9707" t="str">
            <v/>
          </cell>
          <cell r="I9707"/>
          <cell r="J9707"/>
          <cell r="K9707"/>
          <cell r="L9707"/>
          <cell r="M9707" t="str">
            <v/>
          </cell>
          <cell r="N9707"/>
          <cell r="O9707"/>
          <cell r="P9707"/>
          <cell r="Q9707" t="str">
            <v/>
          </cell>
          <cell r="R9707"/>
          <cell r="S9707" t="str">
            <v/>
          </cell>
          <cell r="T9707"/>
          <cell r="U9707"/>
          <cell r="V9707" t="str">
            <v/>
          </cell>
        </row>
        <row r="9708">
          <cell r="A9708"/>
          <cell r="B9708" t="str">
            <v/>
          </cell>
          <cell r="C9708"/>
          <cell r="D9708" t="str">
            <v/>
          </cell>
          <cell r="E9708" t="str">
            <v/>
          </cell>
          <cell r="F9708" t="str">
            <v/>
          </cell>
          <cell r="G9708" t="str">
            <v/>
          </cell>
          <cell r="H9708" t="str">
            <v/>
          </cell>
          <cell r="I9708"/>
          <cell r="J9708"/>
          <cell r="K9708"/>
          <cell r="L9708"/>
          <cell r="M9708" t="str">
            <v/>
          </cell>
          <cell r="N9708"/>
          <cell r="O9708"/>
          <cell r="P9708"/>
          <cell r="Q9708" t="str">
            <v/>
          </cell>
          <cell r="R9708"/>
          <cell r="S9708" t="str">
            <v/>
          </cell>
          <cell r="T9708"/>
          <cell r="U9708"/>
          <cell r="V9708" t="str">
            <v/>
          </cell>
        </row>
        <row r="9709">
          <cell r="A9709"/>
          <cell r="B9709" t="str">
            <v/>
          </cell>
          <cell r="C9709"/>
          <cell r="D9709" t="str">
            <v/>
          </cell>
          <cell r="E9709" t="str">
            <v/>
          </cell>
          <cell r="F9709" t="str">
            <v/>
          </cell>
          <cell r="G9709" t="str">
            <v/>
          </cell>
          <cell r="H9709" t="str">
            <v/>
          </cell>
          <cell r="I9709"/>
          <cell r="J9709"/>
          <cell r="K9709"/>
          <cell r="L9709"/>
          <cell r="M9709" t="str">
            <v/>
          </cell>
          <cell r="N9709"/>
          <cell r="O9709"/>
          <cell r="P9709"/>
          <cell r="Q9709" t="str">
            <v/>
          </cell>
          <cell r="R9709"/>
          <cell r="S9709" t="str">
            <v/>
          </cell>
          <cell r="T9709"/>
          <cell r="U9709"/>
          <cell r="V9709" t="str">
            <v/>
          </cell>
        </row>
        <row r="9710">
          <cell r="A9710"/>
          <cell r="B9710" t="str">
            <v/>
          </cell>
          <cell r="C9710"/>
          <cell r="D9710" t="str">
            <v/>
          </cell>
          <cell r="E9710" t="str">
            <v/>
          </cell>
          <cell r="F9710" t="str">
            <v/>
          </cell>
          <cell r="G9710" t="str">
            <v/>
          </cell>
          <cell r="H9710" t="str">
            <v/>
          </cell>
          <cell r="I9710"/>
          <cell r="J9710"/>
          <cell r="K9710"/>
          <cell r="L9710"/>
          <cell r="M9710" t="str">
            <v/>
          </cell>
          <cell r="N9710"/>
          <cell r="O9710"/>
          <cell r="P9710"/>
          <cell r="Q9710" t="str">
            <v/>
          </cell>
          <cell r="R9710"/>
          <cell r="S9710" t="str">
            <v/>
          </cell>
          <cell r="T9710"/>
          <cell r="U9710"/>
          <cell r="V9710" t="str">
            <v/>
          </cell>
        </row>
        <row r="9711">
          <cell r="A9711"/>
          <cell r="B9711" t="str">
            <v/>
          </cell>
          <cell r="C9711"/>
          <cell r="D9711" t="str">
            <v/>
          </cell>
          <cell r="E9711" t="str">
            <v/>
          </cell>
          <cell r="F9711" t="str">
            <v/>
          </cell>
          <cell r="G9711" t="str">
            <v/>
          </cell>
          <cell r="H9711" t="str">
            <v/>
          </cell>
          <cell r="I9711"/>
          <cell r="J9711"/>
          <cell r="K9711"/>
          <cell r="L9711"/>
          <cell r="M9711" t="str">
            <v/>
          </cell>
          <cell r="N9711"/>
          <cell r="O9711"/>
          <cell r="P9711"/>
          <cell r="Q9711" t="str">
            <v/>
          </cell>
          <cell r="R9711"/>
          <cell r="S9711" t="str">
            <v/>
          </cell>
          <cell r="T9711"/>
          <cell r="U9711"/>
          <cell r="V9711" t="str">
            <v/>
          </cell>
        </row>
        <row r="9712">
          <cell r="A9712"/>
          <cell r="B9712" t="str">
            <v/>
          </cell>
          <cell r="C9712"/>
          <cell r="D9712" t="str">
            <v/>
          </cell>
          <cell r="E9712" t="str">
            <v/>
          </cell>
          <cell r="F9712" t="str">
            <v/>
          </cell>
          <cell r="G9712" t="str">
            <v/>
          </cell>
          <cell r="H9712" t="str">
            <v/>
          </cell>
          <cell r="I9712"/>
          <cell r="J9712"/>
          <cell r="K9712"/>
          <cell r="L9712"/>
          <cell r="M9712" t="str">
            <v/>
          </cell>
          <cell r="N9712"/>
          <cell r="O9712"/>
          <cell r="P9712"/>
          <cell r="Q9712" t="str">
            <v/>
          </cell>
          <cell r="R9712"/>
          <cell r="S9712" t="str">
            <v/>
          </cell>
          <cell r="T9712"/>
          <cell r="U9712"/>
          <cell r="V9712" t="str">
            <v/>
          </cell>
        </row>
        <row r="9713">
          <cell r="A9713"/>
          <cell r="B9713" t="str">
            <v/>
          </cell>
          <cell r="C9713"/>
          <cell r="D9713" t="str">
            <v/>
          </cell>
          <cell r="E9713" t="str">
            <v/>
          </cell>
          <cell r="F9713" t="str">
            <v/>
          </cell>
          <cell r="G9713" t="str">
            <v/>
          </cell>
          <cell r="H9713" t="str">
            <v/>
          </cell>
          <cell r="I9713"/>
          <cell r="J9713"/>
          <cell r="K9713"/>
          <cell r="L9713"/>
          <cell r="M9713" t="str">
            <v/>
          </cell>
          <cell r="N9713"/>
          <cell r="O9713"/>
          <cell r="P9713"/>
          <cell r="Q9713" t="str">
            <v/>
          </cell>
          <cell r="R9713"/>
          <cell r="S9713" t="str">
            <v/>
          </cell>
          <cell r="T9713"/>
          <cell r="U9713"/>
          <cell r="V9713" t="str">
            <v/>
          </cell>
        </row>
        <row r="9714">
          <cell r="A9714"/>
          <cell r="B9714" t="str">
            <v/>
          </cell>
          <cell r="C9714"/>
          <cell r="D9714" t="str">
            <v/>
          </cell>
          <cell r="E9714" t="str">
            <v/>
          </cell>
          <cell r="F9714" t="str">
            <v/>
          </cell>
          <cell r="G9714" t="str">
            <v/>
          </cell>
          <cell r="H9714" t="str">
            <v/>
          </cell>
          <cell r="I9714"/>
          <cell r="J9714"/>
          <cell r="K9714"/>
          <cell r="L9714"/>
          <cell r="M9714" t="str">
            <v/>
          </cell>
          <cell r="N9714"/>
          <cell r="O9714"/>
          <cell r="P9714"/>
          <cell r="Q9714" t="str">
            <v/>
          </cell>
          <cell r="R9714"/>
          <cell r="S9714" t="str">
            <v/>
          </cell>
          <cell r="T9714"/>
          <cell r="U9714"/>
          <cell r="V9714" t="str">
            <v/>
          </cell>
        </row>
        <row r="9715">
          <cell r="A9715"/>
          <cell r="B9715" t="str">
            <v/>
          </cell>
          <cell r="C9715"/>
          <cell r="D9715" t="str">
            <v/>
          </cell>
          <cell r="E9715" t="str">
            <v/>
          </cell>
          <cell r="F9715" t="str">
            <v/>
          </cell>
          <cell r="G9715" t="str">
            <v/>
          </cell>
          <cell r="H9715" t="str">
            <v/>
          </cell>
          <cell r="I9715"/>
          <cell r="J9715"/>
          <cell r="K9715"/>
          <cell r="L9715"/>
          <cell r="M9715" t="str">
            <v/>
          </cell>
          <cell r="N9715"/>
          <cell r="O9715"/>
          <cell r="P9715"/>
          <cell r="Q9715" t="str">
            <v/>
          </cell>
          <cell r="R9715"/>
          <cell r="S9715" t="str">
            <v/>
          </cell>
          <cell r="T9715"/>
          <cell r="U9715"/>
          <cell r="V9715" t="str">
            <v/>
          </cell>
        </row>
        <row r="9716">
          <cell r="A9716"/>
          <cell r="B9716" t="str">
            <v/>
          </cell>
          <cell r="C9716"/>
          <cell r="D9716" t="str">
            <v/>
          </cell>
          <cell r="E9716" t="str">
            <v/>
          </cell>
          <cell r="F9716" t="str">
            <v/>
          </cell>
          <cell r="G9716" t="str">
            <v/>
          </cell>
          <cell r="H9716" t="str">
            <v/>
          </cell>
          <cell r="I9716"/>
          <cell r="J9716"/>
          <cell r="K9716"/>
          <cell r="L9716"/>
          <cell r="M9716" t="str">
            <v/>
          </cell>
          <cell r="N9716"/>
          <cell r="O9716"/>
          <cell r="P9716"/>
          <cell r="Q9716" t="str">
            <v/>
          </cell>
          <cell r="R9716"/>
          <cell r="S9716" t="str">
            <v/>
          </cell>
          <cell r="T9716"/>
          <cell r="U9716"/>
          <cell r="V9716" t="str">
            <v/>
          </cell>
        </row>
        <row r="9717">
          <cell r="A9717"/>
          <cell r="B9717" t="str">
            <v/>
          </cell>
          <cell r="C9717"/>
          <cell r="D9717" t="str">
            <v/>
          </cell>
          <cell r="E9717" t="str">
            <v/>
          </cell>
          <cell r="F9717" t="str">
            <v/>
          </cell>
          <cell r="G9717" t="str">
            <v/>
          </cell>
          <cell r="H9717" t="str">
            <v/>
          </cell>
          <cell r="I9717"/>
          <cell r="J9717"/>
          <cell r="K9717"/>
          <cell r="L9717"/>
          <cell r="M9717" t="str">
            <v/>
          </cell>
          <cell r="N9717"/>
          <cell r="O9717"/>
          <cell r="P9717"/>
          <cell r="Q9717" t="str">
            <v/>
          </cell>
          <cell r="R9717"/>
          <cell r="S9717" t="str">
            <v/>
          </cell>
          <cell r="T9717"/>
          <cell r="U9717"/>
          <cell r="V9717" t="str">
            <v/>
          </cell>
        </row>
        <row r="9718">
          <cell r="A9718"/>
          <cell r="B9718" t="str">
            <v/>
          </cell>
          <cell r="C9718"/>
          <cell r="D9718" t="str">
            <v/>
          </cell>
          <cell r="E9718" t="str">
            <v/>
          </cell>
          <cell r="F9718" t="str">
            <v/>
          </cell>
          <cell r="G9718" t="str">
            <v/>
          </cell>
          <cell r="H9718" t="str">
            <v/>
          </cell>
          <cell r="I9718"/>
          <cell r="J9718"/>
          <cell r="K9718"/>
          <cell r="L9718"/>
          <cell r="M9718" t="str">
            <v/>
          </cell>
          <cell r="N9718"/>
          <cell r="O9718"/>
          <cell r="P9718"/>
          <cell r="Q9718" t="str">
            <v/>
          </cell>
          <cell r="R9718"/>
          <cell r="S9718" t="str">
            <v/>
          </cell>
          <cell r="T9718"/>
          <cell r="U9718"/>
          <cell r="V9718" t="str">
            <v/>
          </cell>
        </row>
        <row r="9719">
          <cell r="A9719"/>
          <cell r="B9719" t="str">
            <v/>
          </cell>
          <cell r="C9719"/>
          <cell r="D9719" t="str">
            <v/>
          </cell>
          <cell r="E9719" t="str">
            <v/>
          </cell>
          <cell r="F9719" t="str">
            <v/>
          </cell>
          <cell r="G9719" t="str">
            <v/>
          </cell>
          <cell r="H9719" t="str">
            <v/>
          </cell>
          <cell r="I9719"/>
          <cell r="J9719"/>
          <cell r="K9719"/>
          <cell r="L9719"/>
          <cell r="M9719" t="str">
            <v/>
          </cell>
          <cell r="N9719"/>
          <cell r="O9719"/>
          <cell r="P9719"/>
          <cell r="Q9719" t="str">
            <v/>
          </cell>
          <cell r="R9719"/>
          <cell r="S9719" t="str">
            <v/>
          </cell>
          <cell r="T9719"/>
          <cell r="U9719"/>
          <cell r="V9719" t="str">
            <v/>
          </cell>
        </row>
        <row r="9720">
          <cell r="A9720"/>
          <cell r="B9720" t="str">
            <v/>
          </cell>
          <cell r="C9720"/>
          <cell r="D9720" t="str">
            <v/>
          </cell>
          <cell r="E9720" t="str">
            <v/>
          </cell>
          <cell r="F9720" t="str">
            <v/>
          </cell>
          <cell r="G9720" t="str">
            <v/>
          </cell>
          <cell r="H9720" t="str">
            <v/>
          </cell>
          <cell r="I9720"/>
          <cell r="J9720"/>
          <cell r="K9720"/>
          <cell r="L9720"/>
          <cell r="M9720" t="str">
            <v/>
          </cell>
          <cell r="N9720"/>
          <cell r="O9720"/>
          <cell r="P9720"/>
          <cell r="Q9720" t="str">
            <v/>
          </cell>
          <cell r="R9720"/>
          <cell r="S9720" t="str">
            <v/>
          </cell>
          <cell r="T9720"/>
          <cell r="U9720"/>
          <cell r="V9720" t="str">
            <v/>
          </cell>
        </row>
        <row r="9721">
          <cell r="A9721"/>
          <cell r="B9721" t="str">
            <v/>
          </cell>
          <cell r="C9721"/>
          <cell r="D9721" t="str">
            <v/>
          </cell>
          <cell r="E9721" t="str">
            <v/>
          </cell>
          <cell r="F9721" t="str">
            <v/>
          </cell>
          <cell r="G9721" t="str">
            <v/>
          </cell>
          <cell r="H9721" t="str">
            <v/>
          </cell>
          <cell r="I9721"/>
          <cell r="J9721"/>
          <cell r="K9721"/>
          <cell r="L9721"/>
          <cell r="M9721" t="str">
            <v/>
          </cell>
          <cell r="N9721"/>
          <cell r="O9721"/>
          <cell r="P9721"/>
          <cell r="Q9721" t="str">
            <v/>
          </cell>
          <cell r="R9721"/>
          <cell r="S9721" t="str">
            <v/>
          </cell>
          <cell r="T9721"/>
          <cell r="U9721"/>
          <cell r="V9721" t="str">
            <v/>
          </cell>
        </row>
        <row r="9722">
          <cell r="A9722"/>
          <cell r="B9722" t="str">
            <v/>
          </cell>
          <cell r="C9722"/>
          <cell r="D9722" t="str">
            <v/>
          </cell>
          <cell r="E9722" t="str">
            <v/>
          </cell>
          <cell r="F9722" t="str">
            <v/>
          </cell>
          <cell r="G9722" t="str">
            <v/>
          </cell>
          <cell r="H9722" t="str">
            <v/>
          </cell>
          <cell r="I9722"/>
          <cell r="J9722"/>
          <cell r="K9722"/>
          <cell r="L9722"/>
          <cell r="M9722" t="str">
            <v/>
          </cell>
          <cell r="N9722"/>
          <cell r="O9722"/>
          <cell r="P9722"/>
          <cell r="Q9722" t="str">
            <v/>
          </cell>
          <cell r="R9722"/>
          <cell r="S9722" t="str">
            <v/>
          </cell>
          <cell r="T9722"/>
          <cell r="U9722"/>
          <cell r="V9722" t="str">
            <v/>
          </cell>
        </row>
        <row r="9723">
          <cell r="A9723"/>
          <cell r="B9723" t="str">
            <v/>
          </cell>
          <cell r="C9723"/>
          <cell r="D9723" t="str">
            <v/>
          </cell>
          <cell r="E9723" t="str">
            <v/>
          </cell>
          <cell r="F9723" t="str">
            <v/>
          </cell>
          <cell r="G9723" t="str">
            <v/>
          </cell>
          <cell r="H9723" t="str">
            <v/>
          </cell>
          <cell r="I9723"/>
          <cell r="J9723"/>
          <cell r="K9723"/>
          <cell r="L9723"/>
          <cell r="M9723" t="str">
            <v/>
          </cell>
          <cell r="N9723"/>
          <cell r="O9723"/>
          <cell r="P9723"/>
          <cell r="Q9723" t="str">
            <v/>
          </cell>
          <cell r="R9723"/>
          <cell r="S9723" t="str">
            <v/>
          </cell>
          <cell r="T9723"/>
          <cell r="U9723"/>
          <cell r="V9723" t="str">
            <v/>
          </cell>
        </row>
        <row r="9724">
          <cell r="A9724"/>
          <cell r="B9724" t="str">
            <v/>
          </cell>
          <cell r="C9724"/>
          <cell r="D9724" t="str">
            <v/>
          </cell>
          <cell r="E9724" t="str">
            <v/>
          </cell>
          <cell r="F9724" t="str">
            <v/>
          </cell>
          <cell r="G9724" t="str">
            <v/>
          </cell>
          <cell r="H9724" t="str">
            <v/>
          </cell>
          <cell r="I9724"/>
          <cell r="J9724"/>
          <cell r="K9724"/>
          <cell r="L9724"/>
          <cell r="M9724" t="str">
            <v/>
          </cell>
          <cell r="N9724"/>
          <cell r="O9724"/>
          <cell r="P9724"/>
          <cell r="Q9724" t="str">
            <v/>
          </cell>
          <cell r="R9724"/>
          <cell r="S9724" t="str">
            <v/>
          </cell>
          <cell r="T9724"/>
          <cell r="U9724"/>
          <cell r="V9724" t="str">
            <v/>
          </cell>
        </row>
        <row r="9725">
          <cell r="A9725"/>
          <cell r="B9725" t="str">
            <v/>
          </cell>
          <cell r="C9725"/>
          <cell r="D9725" t="str">
            <v/>
          </cell>
          <cell r="E9725" t="str">
            <v/>
          </cell>
          <cell r="F9725" t="str">
            <v/>
          </cell>
          <cell r="G9725" t="str">
            <v/>
          </cell>
          <cell r="H9725" t="str">
            <v/>
          </cell>
          <cell r="I9725"/>
          <cell r="J9725"/>
          <cell r="K9725"/>
          <cell r="L9725"/>
          <cell r="M9725" t="str">
            <v/>
          </cell>
          <cell r="N9725"/>
          <cell r="O9725"/>
          <cell r="P9725"/>
          <cell r="Q9725" t="str">
            <v/>
          </cell>
          <cell r="R9725"/>
          <cell r="S9725" t="str">
            <v/>
          </cell>
          <cell r="T9725"/>
          <cell r="U9725"/>
          <cell r="V9725" t="str">
            <v/>
          </cell>
        </row>
        <row r="9726">
          <cell r="A9726"/>
          <cell r="B9726" t="str">
            <v/>
          </cell>
          <cell r="C9726"/>
          <cell r="D9726" t="str">
            <v/>
          </cell>
          <cell r="E9726" t="str">
            <v/>
          </cell>
          <cell r="F9726" t="str">
            <v/>
          </cell>
          <cell r="G9726" t="str">
            <v/>
          </cell>
          <cell r="H9726" t="str">
            <v/>
          </cell>
          <cell r="I9726"/>
          <cell r="J9726"/>
          <cell r="K9726"/>
          <cell r="L9726"/>
          <cell r="M9726" t="str">
            <v/>
          </cell>
          <cell r="N9726"/>
          <cell r="O9726"/>
          <cell r="P9726"/>
          <cell r="Q9726" t="str">
            <v/>
          </cell>
          <cell r="R9726"/>
          <cell r="S9726" t="str">
            <v/>
          </cell>
          <cell r="T9726"/>
          <cell r="U9726"/>
          <cell r="V9726" t="str">
            <v/>
          </cell>
        </row>
        <row r="9727">
          <cell r="A9727"/>
          <cell r="B9727" t="str">
            <v/>
          </cell>
          <cell r="C9727"/>
          <cell r="D9727" t="str">
            <v/>
          </cell>
          <cell r="E9727" t="str">
            <v/>
          </cell>
          <cell r="F9727" t="str">
            <v/>
          </cell>
          <cell r="G9727" t="str">
            <v/>
          </cell>
          <cell r="H9727" t="str">
            <v/>
          </cell>
          <cell r="I9727"/>
          <cell r="J9727"/>
          <cell r="K9727"/>
          <cell r="L9727"/>
          <cell r="M9727" t="str">
            <v/>
          </cell>
          <cell r="N9727"/>
          <cell r="O9727"/>
          <cell r="P9727"/>
          <cell r="Q9727" t="str">
            <v/>
          </cell>
          <cell r="R9727"/>
          <cell r="S9727" t="str">
            <v/>
          </cell>
          <cell r="T9727"/>
          <cell r="U9727"/>
          <cell r="V9727" t="str">
            <v/>
          </cell>
        </row>
        <row r="9728">
          <cell r="A9728"/>
          <cell r="B9728" t="str">
            <v/>
          </cell>
          <cell r="C9728"/>
          <cell r="D9728" t="str">
            <v/>
          </cell>
          <cell r="E9728" t="str">
            <v/>
          </cell>
          <cell r="F9728" t="str">
            <v/>
          </cell>
          <cell r="G9728" t="str">
            <v/>
          </cell>
          <cell r="H9728" t="str">
            <v/>
          </cell>
          <cell r="I9728"/>
          <cell r="J9728"/>
          <cell r="K9728"/>
          <cell r="L9728"/>
          <cell r="M9728" t="str">
            <v/>
          </cell>
          <cell r="N9728"/>
          <cell r="O9728"/>
          <cell r="P9728"/>
          <cell r="Q9728" t="str">
            <v/>
          </cell>
          <cell r="R9728"/>
          <cell r="S9728" t="str">
            <v/>
          </cell>
          <cell r="T9728"/>
          <cell r="U9728"/>
          <cell r="V9728" t="str">
            <v/>
          </cell>
        </row>
        <row r="9729">
          <cell r="A9729"/>
          <cell r="B9729" t="str">
            <v/>
          </cell>
          <cell r="C9729"/>
          <cell r="D9729" t="str">
            <v/>
          </cell>
          <cell r="E9729" t="str">
            <v/>
          </cell>
          <cell r="F9729" t="str">
            <v/>
          </cell>
          <cell r="G9729" t="str">
            <v/>
          </cell>
          <cell r="H9729" t="str">
            <v/>
          </cell>
          <cell r="I9729"/>
          <cell r="J9729"/>
          <cell r="K9729"/>
          <cell r="L9729"/>
          <cell r="M9729" t="str">
            <v/>
          </cell>
          <cell r="N9729"/>
          <cell r="O9729"/>
          <cell r="P9729"/>
          <cell r="Q9729" t="str">
            <v/>
          </cell>
          <cell r="R9729"/>
          <cell r="S9729" t="str">
            <v/>
          </cell>
          <cell r="T9729"/>
          <cell r="U9729"/>
          <cell r="V9729" t="str">
            <v/>
          </cell>
        </row>
        <row r="9730">
          <cell r="A9730"/>
          <cell r="B9730" t="str">
            <v/>
          </cell>
          <cell r="C9730"/>
          <cell r="D9730" t="str">
            <v/>
          </cell>
          <cell r="E9730" t="str">
            <v/>
          </cell>
          <cell r="F9730" t="str">
            <v/>
          </cell>
          <cell r="G9730" t="str">
            <v/>
          </cell>
          <cell r="H9730" t="str">
            <v/>
          </cell>
          <cell r="I9730"/>
          <cell r="J9730"/>
          <cell r="K9730"/>
          <cell r="L9730"/>
          <cell r="M9730" t="str">
            <v/>
          </cell>
          <cell r="N9730"/>
          <cell r="O9730"/>
          <cell r="P9730"/>
          <cell r="Q9730" t="str">
            <v/>
          </cell>
          <cell r="R9730"/>
          <cell r="S9730" t="str">
            <v/>
          </cell>
          <cell r="T9730"/>
          <cell r="U9730"/>
          <cell r="V9730" t="str">
            <v/>
          </cell>
        </row>
        <row r="9731">
          <cell r="A9731"/>
          <cell r="B9731" t="str">
            <v/>
          </cell>
          <cell r="C9731"/>
          <cell r="D9731" t="str">
            <v/>
          </cell>
          <cell r="E9731" t="str">
            <v/>
          </cell>
          <cell r="F9731" t="str">
            <v/>
          </cell>
          <cell r="G9731" t="str">
            <v/>
          </cell>
          <cell r="H9731" t="str">
            <v/>
          </cell>
          <cell r="I9731"/>
          <cell r="J9731"/>
          <cell r="K9731"/>
          <cell r="L9731"/>
          <cell r="M9731" t="str">
            <v/>
          </cell>
          <cell r="N9731"/>
          <cell r="O9731"/>
          <cell r="P9731"/>
          <cell r="Q9731" t="str">
            <v/>
          </cell>
          <cell r="R9731"/>
          <cell r="S9731" t="str">
            <v/>
          </cell>
          <cell r="T9731"/>
          <cell r="U9731"/>
          <cell r="V9731" t="str">
            <v/>
          </cell>
        </row>
        <row r="9732">
          <cell r="A9732"/>
          <cell r="B9732" t="str">
            <v/>
          </cell>
          <cell r="C9732"/>
          <cell r="D9732" t="str">
            <v/>
          </cell>
          <cell r="E9732" t="str">
            <v/>
          </cell>
          <cell r="F9732" t="str">
            <v/>
          </cell>
          <cell r="G9732" t="str">
            <v/>
          </cell>
          <cell r="H9732" t="str">
            <v/>
          </cell>
          <cell r="I9732"/>
          <cell r="J9732"/>
          <cell r="K9732"/>
          <cell r="L9732"/>
          <cell r="M9732" t="str">
            <v/>
          </cell>
          <cell r="N9732"/>
          <cell r="O9732"/>
          <cell r="P9732"/>
          <cell r="Q9732" t="str">
            <v/>
          </cell>
          <cell r="R9732"/>
          <cell r="S9732" t="str">
            <v/>
          </cell>
          <cell r="T9732"/>
          <cell r="U9732"/>
          <cell r="V9732" t="str">
            <v/>
          </cell>
        </row>
        <row r="9733">
          <cell r="A9733"/>
          <cell r="B9733" t="str">
            <v/>
          </cell>
          <cell r="C9733"/>
          <cell r="D9733" t="str">
            <v/>
          </cell>
          <cell r="E9733" t="str">
            <v/>
          </cell>
          <cell r="F9733" t="str">
            <v/>
          </cell>
          <cell r="G9733" t="str">
            <v/>
          </cell>
          <cell r="H9733" t="str">
            <v/>
          </cell>
          <cell r="I9733"/>
          <cell r="J9733"/>
          <cell r="K9733"/>
          <cell r="L9733"/>
          <cell r="M9733" t="str">
            <v/>
          </cell>
          <cell r="N9733"/>
          <cell r="O9733"/>
          <cell r="P9733"/>
          <cell r="Q9733" t="str">
            <v/>
          </cell>
          <cell r="R9733"/>
          <cell r="S9733" t="str">
            <v/>
          </cell>
          <cell r="T9733"/>
          <cell r="U9733"/>
          <cell r="V9733" t="str">
            <v/>
          </cell>
        </row>
        <row r="9734">
          <cell r="A9734"/>
          <cell r="B9734" t="str">
            <v/>
          </cell>
          <cell r="C9734"/>
          <cell r="D9734" t="str">
            <v/>
          </cell>
          <cell r="E9734" t="str">
            <v/>
          </cell>
          <cell r="F9734" t="str">
            <v/>
          </cell>
          <cell r="G9734" t="str">
            <v/>
          </cell>
          <cell r="H9734" t="str">
            <v/>
          </cell>
          <cell r="I9734"/>
          <cell r="J9734"/>
          <cell r="K9734"/>
          <cell r="L9734"/>
          <cell r="M9734" t="str">
            <v/>
          </cell>
          <cell r="N9734"/>
          <cell r="O9734"/>
          <cell r="P9734"/>
          <cell r="Q9734" t="str">
            <v/>
          </cell>
          <cell r="R9734"/>
          <cell r="S9734" t="str">
            <v/>
          </cell>
          <cell r="T9734"/>
          <cell r="U9734"/>
          <cell r="V9734" t="str">
            <v/>
          </cell>
        </row>
        <row r="9735">
          <cell r="A9735"/>
          <cell r="B9735" t="str">
            <v/>
          </cell>
          <cell r="C9735"/>
          <cell r="D9735" t="str">
            <v/>
          </cell>
          <cell r="E9735" t="str">
            <v/>
          </cell>
          <cell r="F9735" t="str">
            <v/>
          </cell>
          <cell r="G9735" t="str">
            <v/>
          </cell>
          <cell r="H9735" t="str">
            <v/>
          </cell>
          <cell r="I9735"/>
          <cell r="J9735"/>
          <cell r="K9735"/>
          <cell r="L9735"/>
          <cell r="M9735" t="str">
            <v/>
          </cell>
          <cell r="N9735"/>
          <cell r="O9735"/>
          <cell r="P9735"/>
          <cell r="Q9735" t="str">
            <v/>
          </cell>
          <cell r="R9735"/>
          <cell r="S9735" t="str">
            <v/>
          </cell>
          <cell r="T9735"/>
          <cell r="U9735"/>
          <cell r="V9735" t="str">
            <v/>
          </cell>
        </row>
        <row r="9736">
          <cell r="A9736"/>
          <cell r="B9736" t="str">
            <v/>
          </cell>
          <cell r="C9736"/>
          <cell r="D9736" t="str">
            <v/>
          </cell>
          <cell r="E9736" t="str">
            <v/>
          </cell>
          <cell r="F9736" t="str">
            <v/>
          </cell>
          <cell r="G9736" t="str">
            <v/>
          </cell>
          <cell r="H9736" t="str">
            <v/>
          </cell>
          <cell r="I9736"/>
          <cell r="J9736"/>
          <cell r="K9736"/>
          <cell r="L9736"/>
          <cell r="M9736" t="str">
            <v/>
          </cell>
          <cell r="N9736"/>
          <cell r="O9736"/>
          <cell r="P9736"/>
          <cell r="Q9736" t="str">
            <v/>
          </cell>
          <cell r="R9736"/>
          <cell r="S9736" t="str">
            <v/>
          </cell>
          <cell r="T9736"/>
          <cell r="U9736"/>
          <cell r="V9736" t="str">
            <v/>
          </cell>
        </row>
        <row r="9737">
          <cell r="A9737"/>
          <cell r="B9737" t="str">
            <v/>
          </cell>
          <cell r="C9737"/>
          <cell r="D9737" t="str">
            <v/>
          </cell>
          <cell r="E9737" t="str">
            <v/>
          </cell>
          <cell r="F9737" t="str">
            <v/>
          </cell>
          <cell r="G9737" t="str">
            <v/>
          </cell>
          <cell r="H9737" t="str">
            <v/>
          </cell>
          <cell r="I9737"/>
          <cell r="J9737"/>
          <cell r="K9737"/>
          <cell r="L9737"/>
          <cell r="M9737" t="str">
            <v/>
          </cell>
          <cell r="N9737"/>
          <cell r="O9737"/>
          <cell r="P9737"/>
          <cell r="Q9737" t="str">
            <v/>
          </cell>
          <cell r="R9737"/>
          <cell r="S9737" t="str">
            <v/>
          </cell>
          <cell r="T9737"/>
          <cell r="U9737"/>
          <cell r="V9737" t="str">
            <v/>
          </cell>
        </row>
        <row r="9738">
          <cell r="A9738"/>
          <cell r="B9738" t="str">
            <v/>
          </cell>
          <cell r="C9738"/>
          <cell r="D9738" t="str">
            <v/>
          </cell>
          <cell r="E9738" t="str">
            <v/>
          </cell>
          <cell r="F9738" t="str">
            <v/>
          </cell>
          <cell r="G9738" t="str">
            <v/>
          </cell>
          <cell r="H9738" t="str">
            <v/>
          </cell>
          <cell r="I9738"/>
          <cell r="J9738"/>
          <cell r="K9738"/>
          <cell r="L9738"/>
          <cell r="M9738" t="str">
            <v/>
          </cell>
          <cell r="N9738"/>
          <cell r="O9738"/>
          <cell r="P9738"/>
          <cell r="Q9738" t="str">
            <v/>
          </cell>
          <cell r="R9738"/>
          <cell r="S9738" t="str">
            <v/>
          </cell>
          <cell r="T9738"/>
          <cell r="U9738"/>
          <cell r="V9738" t="str">
            <v/>
          </cell>
        </row>
        <row r="9739">
          <cell r="A9739"/>
          <cell r="B9739" t="str">
            <v/>
          </cell>
          <cell r="C9739"/>
          <cell r="D9739" t="str">
            <v/>
          </cell>
          <cell r="E9739" t="str">
            <v/>
          </cell>
          <cell r="F9739" t="str">
            <v/>
          </cell>
          <cell r="G9739" t="str">
            <v/>
          </cell>
          <cell r="H9739" t="str">
            <v/>
          </cell>
          <cell r="I9739"/>
          <cell r="J9739"/>
          <cell r="K9739"/>
          <cell r="L9739"/>
          <cell r="M9739" t="str">
            <v/>
          </cell>
          <cell r="N9739"/>
          <cell r="O9739"/>
          <cell r="P9739"/>
          <cell r="Q9739" t="str">
            <v/>
          </cell>
          <cell r="R9739"/>
          <cell r="S9739" t="str">
            <v/>
          </cell>
          <cell r="T9739"/>
          <cell r="U9739"/>
          <cell r="V9739" t="str">
            <v/>
          </cell>
        </row>
        <row r="9740">
          <cell r="A9740"/>
          <cell r="B9740" t="str">
            <v/>
          </cell>
          <cell r="C9740"/>
          <cell r="D9740" t="str">
            <v/>
          </cell>
          <cell r="E9740" t="str">
            <v/>
          </cell>
          <cell r="F9740" t="str">
            <v/>
          </cell>
          <cell r="G9740" t="str">
            <v/>
          </cell>
          <cell r="H9740" t="str">
            <v/>
          </cell>
          <cell r="I9740"/>
          <cell r="J9740"/>
          <cell r="K9740"/>
          <cell r="L9740"/>
          <cell r="M9740" t="str">
            <v/>
          </cell>
          <cell r="N9740"/>
          <cell r="O9740"/>
          <cell r="P9740"/>
          <cell r="Q9740" t="str">
            <v/>
          </cell>
          <cell r="R9740"/>
          <cell r="S9740" t="str">
            <v/>
          </cell>
          <cell r="T9740"/>
          <cell r="U9740"/>
          <cell r="V9740" t="str">
            <v/>
          </cell>
        </row>
        <row r="9741">
          <cell r="A9741"/>
          <cell r="B9741" t="str">
            <v/>
          </cell>
          <cell r="C9741"/>
          <cell r="D9741" t="str">
            <v/>
          </cell>
          <cell r="E9741" t="str">
            <v/>
          </cell>
          <cell r="F9741" t="str">
            <v/>
          </cell>
          <cell r="G9741" t="str">
            <v/>
          </cell>
          <cell r="H9741" t="str">
            <v/>
          </cell>
          <cell r="I9741"/>
          <cell r="J9741"/>
          <cell r="K9741"/>
          <cell r="L9741"/>
          <cell r="M9741" t="str">
            <v/>
          </cell>
          <cell r="N9741"/>
          <cell r="O9741"/>
          <cell r="P9741"/>
          <cell r="Q9741" t="str">
            <v/>
          </cell>
          <cell r="R9741"/>
          <cell r="S9741" t="str">
            <v/>
          </cell>
          <cell r="T9741"/>
          <cell r="U9741"/>
          <cell r="V9741" t="str">
            <v/>
          </cell>
        </row>
        <row r="9742">
          <cell r="A9742"/>
          <cell r="B9742" t="str">
            <v/>
          </cell>
          <cell r="C9742"/>
          <cell r="D9742" t="str">
            <v/>
          </cell>
          <cell r="E9742" t="str">
            <v/>
          </cell>
          <cell r="F9742" t="str">
            <v/>
          </cell>
          <cell r="G9742" t="str">
            <v/>
          </cell>
          <cell r="H9742" t="str">
            <v/>
          </cell>
          <cell r="I9742"/>
          <cell r="J9742"/>
          <cell r="K9742"/>
          <cell r="L9742"/>
          <cell r="M9742" t="str">
            <v/>
          </cell>
          <cell r="N9742"/>
          <cell r="O9742"/>
          <cell r="P9742"/>
          <cell r="Q9742" t="str">
            <v/>
          </cell>
          <cell r="R9742"/>
          <cell r="S9742" t="str">
            <v/>
          </cell>
          <cell r="T9742"/>
          <cell r="U9742"/>
          <cell r="V9742" t="str">
            <v/>
          </cell>
        </row>
        <row r="9743">
          <cell r="A9743"/>
          <cell r="B9743" t="str">
            <v/>
          </cell>
          <cell r="C9743"/>
          <cell r="D9743" t="str">
            <v/>
          </cell>
          <cell r="E9743" t="str">
            <v/>
          </cell>
          <cell r="F9743" t="str">
            <v/>
          </cell>
          <cell r="G9743" t="str">
            <v/>
          </cell>
          <cell r="H9743" t="str">
            <v/>
          </cell>
          <cell r="I9743"/>
          <cell r="J9743"/>
          <cell r="K9743"/>
          <cell r="L9743"/>
          <cell r="M9743" t="str">
            <v/>
          </cell>
          <cell r="N9743"/>
          <cell r="O9743"/>
          <cell r="P9743"/>
          <cell r="Q9743" t="str">
            <v/>
          </cell>
          <cell r="R9743"/>
          <cell r="S9743" t="str">
            <v/>
          </cell>
          <cell r="T9743"/>
          <cell r="U9743"/>
          <cell r="V9743" t="str">
            <v/>
          </cell>
        </row>
        <row r="9744">
          <cell r="A9744"/>
          <cell r="B9744" t="str">
            <v/>
          </cell>
          <cell r="C9744"/>
          <cell r="D9744" t="str">
            <v/>
          </cell>
          <cell r="E9744" t="str">
            <v/>
          </cell>
          <cell r="F9744" t="str">
            <v/>
          </cell>
          <cell r="G9744" t="str">
            <v/>
          </cell>
          <cell r="H9744" t="str">
            <v/>
          </cell>
          <cell r="I9744"/>
          <cell r="J9744"/>
          <cell r="K9744"/>
          <cell r="L9744"/>
          <cell r="M9744" t="str">
            <v/>
          </cell>
          <cell r="N9744"/>
          <cell r="O9744"/>
          <cell r="P9744"/>
          <cell r="Q9744" t="str">
            <v/>
          </cell>
          <cell r="R9744"/>
          <cell r="S9744" t="str">
            <v/>
          </cell>
          <cell r="T9744"/>
          <cell r="U9744"/>
          <cell r="V9744" t="str">
            <v/>
          </cell>
        </row>
        <row r="9745">
          <cell r="A9745"/>
          <cell r="B9745" t="str">
            <v/>
          </cell>
          <cell r="C9745"/>
          <cell r="D9745" t="str">
            <v/>
          </cell>
          <cell r="E9745" t="str">
            <v/>
          </cell>
          <cell r="F9745" t="str">
            <v/>
          </cell>
          <cell r="G9745" t="str">
            <v/>
          </cell>
          <cell r="H9745" t="str">
            <v/>
          </cell>
          <cell r="I9745"/>
          <cell r="J9745"/>
          <cell r="K9745"/>
          <cell r="L9745"/>
          <cell r="M9745" t="str">
            <v/>
          </cell>
          <cell r="N9745"/>
          <cell r="O9745"/>
          <cell r="P9745"/>
          <cell r="Q9745" t="str">
            <v/>
          </cell>
          <cell r="R9745"/>
          <cell r="S9745" t="str">
            <v/>
          </cell>
          <cell r="T9745"/>
          <cell r="U9745"/>
          <cell r="V9745" t="str">
            <v/>
          </cell>
        </row>
        <row r="9746">
          <cell r="A9746"/>
          <cell r="B9746" t="str">
            <v/>
          </cell>
          <cell r="C9746"/>
          <cell r="D9746" t="str">
            <v/>
          </cell>
          <cell r="E9746" t="str">
            <v/>
          </cell>
          <cell r="F9746" t="str">
            <v/>
          </cell>
          <cell r="G9746" t="str">
            <v/>
          </cell>
          <cell r="H9746" t="str">
            <v/>
          </cell>
          <cell r="I9746"/>
          <cell r="J9746"/>
          <cell r="K9746"/>
          <cell r="L9746"/>
          <cell r="M9746" t="str">
            <v/>
          </cell>
          <cell r="N9746"/>
          <cell r="O9746"/>
          <cell r="P9746"/>
          <cell r="Q9746" t="str">
            <v/>
          </cell>
          <cell r="R9746"/>
          <cell r="S9746" t="str">
            <v/>
          </cell>
          <cell r="T9746"/>
          <cell r="U9746"/>
          <cell r="V9746" t="str">
            <v/>
          </cell>
        </row>
        <row r="9747">
          <cell r="A9747"/>
          <cell r="B9747" t="str">
            <v/>
          </cell>
          <cell r="C9747"/>
          <cell r="D9747" t="str">
            <v/>
          </cell>
          <cell r="E9747" t="str">
            <v/>
          </cell>
          <cell r="F9747" t="str">
            <v/>
          </cell>
          <cell r="G9747" t="str">
            <v/>
          </cell>
          <cell r="H9747" t="str">
            <v/>
          </cell>
          <cell r="I9747"/>
          <cell r="J9747"/>
          <cell r="K9747"/>
          <cell r="L9747"/>
          <cell r="M9747" t="str">
            <v/>
          </cell>
          <cell r="N9747"/>
          <cell r="O9747"/>
          <cell r="P9747"/>
          <cell r="Q9747" t="str">
            <v/>
          </cell>
          <cell r="R9747"/>
          <cell r="S9747" t="str">
            <v/>
          </cell>
          <cell r="T9747"/>
          <cell r="U9747"/>
          <cell r="V9747" t="str">
            <v/>
          </cell>
        </row>
        <row r="9748">
          <cell r="A9748"/>
          <cell r="B9748" t="str">
            <v/>
          </cell>
          <cell r="C9748"/>
          <cell r="D9748" t="str">
            <v/>
          </cell>
          <cell r="E9748" t="str">
            <v/>
          </cell>
          <cell r="F9748" t="str">
            <v/>
          </cell>
          <cell r="G9748" t="str">
            <v/>
          </cell>
          <cell r="H9748" t="str">
            <v/>
          </cell>
          <cell r="I9748"/>
          <cell r="J9748"/>
          <cell r="K9748"/>
          <cell r="L9748"/>
          <cell r="M9748" t="str">
            <v/>
          </cell>
          <cell r="N9748"/>
          <cell r="O9748"/>
          <cell r="P9748"/>
          <cell r="Q9748" t="str">
            <v/>
          </cell>
          <cell r="R9748"/>
          <cell r="S9748" t="str">
            <v/>
          </cell>
          <cell r="T9748"/>
          <cell r="U9748"/>
          <cell r="V9748" t="str">
            <v/>
          </cell>
        </row>
        <row r="9749">
          <cell r="A9749"/>
          <cell r="B9749" t="str">
            <v/>
          </cell>
          <cell r="C9749"/>
          <cell r="D9749" t="str">
            <v/>
          </cell>
          <cell r="E9749" t="str">
            <v/>
          </cell>
          <cell r="F9749" t="str">
            <v/>
          </cell>
          <cell r="G9749" t="str">
            <v/>
          </cell>
          <cell r="H9749" t="str">
            <v/>
          </cell>
          <cell r="I9749"/>
          <cell r="J9749"/>
          <cell r="K9749"/>
          <cell r="L9749"/>
          <cell r="M9749" t="str">
            <v/>
          </cell>
          <cell r="N9749"/>
          <cell r="O9749"/>
          <cell r="P9749"/>
          <cell r="Q9749" t="str">
            <v/>
          </cell>
          <cell r="R9749"/>
          <cell r="S9749" t="str">
            <v/>
          </cell>
          <cell r="T9749"/>
          <cell r="U9749"/>
          <cell r="V9749" t="str">
            <v/>
          </cell>
        </row>
        <row r="9750">
          <cell r="A9750"/>
          <cell r="B9750" t="str">
            <v/>
          </cell>
          <cell r="C9750"/>
          <cell r="D9750" t="str">
            <v/>
          </cell>
          <cell r="E9750" t="str">
            <v/>
          </cell>
          <cell r="F9750" t="str">
            <v/>
          </cell>
          <cell r="G9750" t="str">
            <v/>
          </cell>
          <cell r="H9750" t="str">
            <v/>
          </cell>
          <cell r="I9750"/>
          <cell r="J9750"/>
          <cell r="K9750"/>
          <cell r="L9750"/>
          <cell r="M9750" t="str">
            <v/>
          </cell>
          <cell r="N9750"/>
          <cell r="O9750"/>
          <cell r="P9750"/>
          <cell r="Q9750" t="str">
            <v/>
          </cell>
          <cell r="R9750"/>
          <cell r="S9750" t="str">
            <v/>
          </cell>
          <cell r="T9750"/>
          <cell r="U9750"/>
          <cell r="V9750" t="str">
            <v/>
          </cell>
        </row>
        <row r="9751">
          <cell r="A9751"/>
          <cell r="B9751" t="str">
            <v/>
          </cell>
          <cell r="C9751"/>
          <cell r="D9751" t="str">
            <v/>
          </cell>
          <cell r="E9751" t="str">
            <v/>
          </cell>
          <cell r="F9751" t="str">
            <v/>
          </cell>
          <cell r="G9751" t="str">
            <v/>
          </cell>
          <cell r="H9751" t="str">
            <v/>
          </cell>
          <cell r="I9751"/>
          <cell r="J9751"/>
          <cell r="K9751"/>
          <cell r="L9751"/>
          <cell r="M9751" t="str">
            <v/>
          </cell>
          <cell r="N9751"/>
          <cell r="O9751"/>
          <cell r="P9751"/>
          <cell r="Q9751" t="str">
            <v/>
          </cell>
          <cell r="R9751"/>
          <cell r="S9751" t="str">
            <v/>
          </cell>
          <cell r="T9751"/>
          <cell r="U9751"/>
          <cell r="V9751" t="str">
            <v/>
          </cell>
        </row>
        <row r="9752">
          <cell r="A9752"/>
          <cell r="B9752" t="str">
            <v/>
          </cell>
          <cell r="C9752"/>
          <cell r="D9752" t="str">
            <v/>
          </cell>
          <cell r="E9752" t="str">
            <v/>
          </cell>
          <cell r="F9752" t="str">
            <v/>
          </cell>
          <cell r="G9752" t="str">
            <v/>
          </cell>
          <cell r="H9752" t="str">
            <v/>
          </cell>
          <cell r="I9752"/>
          <cell r="J9752"/>
          <cell r="K9752"/>
          <cell r="L9752"/>
          <cell r="M9752" t="str">
            <v/>
          </cell>
          <cell r="N9752"/>
          <cell r="O9752"/>
          <cell r="P9752"/>
          <cell r="Q9752" t="str">
            <v/>
          </cell>
          <cell r="R9752"/>
          <cell r="S9752" t="str">
            <v/>
          </cell>
          <cell r="T9752"/>
          <cell r="U9752"/>
          <cell r="V9752" t="str">
            <v/>
          </cell>
        </row>
        <row r="9753">
          <cell r="A9753"/>
          <cell r="B9753" t="str">
            <v/>
          </cell>
          <cell r="C9753"/>
          <cell r="D9753" t="str">
            <v/>
          </cell>
          <cell r="E9753" t="str">
            <v/>
          </cell>
          <cell r="F9753" t="str">
            <v/>
          </cell>
          <cell r="G9753" t="str">
            <v/>
          </cell>
          <cell r="H9753" t="str">
            <v/>
          </cell>
          <cell r="I9753"/>
          <cell r="J9753"/>
          <cell r="K9753"/>
          <cell r="L9753"/>
          <cell r="M9753" t="str">
            <v/>
          </cell>
          <cell r="N9753"/>
          <cell r="O9753"/>
          <cell r="P9753"/>
          <cell r="Q9753" t="str">
            <v/>
          </cell>
          <cell r="R9753"/>
          <cell r="S9753" t="str">
            <v/>
          </cell>
          <cell r="T9753"/>
          <cell r="U9753"/>
          <cell r="V9753" t="str">
            <v/>
          </cell>
        </row>
        <row r="9754">
          <cell r="A9754"/>
          <cell r="B9754" t="str">
            <v/>
          </cell>
          <cell r="C9754"/>
          <cell r="D9754" t="str">
            <v/>
          </cell>
          <cell r="E9754" t="str">
            <v/>
          </cell>
          <cell r="F9754" t="str">
            <v/>
          </cell>
          <cell r="G9754" t="str">
            <v/>
          </cell>
          <cell r="H9754" t="str">
            <v/>
          </cell>
          <cell r="I9754"/>
          <cell r="J9754"/>
          <cell r="K9754"/>
          <cell r="L9754"/>
          <cell r="M9754" t="str">
            <v/>
          </cell>
          <cell r="N9754"/>
          <cell r="O9754"/>
          <cell r="P9754"/>
          <cell r="Q9754" t="str">
            <v/>
          </cell>
          <cell r="R9754"/>
          <cell r="S9754" t="str">
            <v/>
          </cell>
          <cell r="T9754"/>
          <cell r="U9754"/>
          <cell r="V9754" t="str">
            <v/>
          </cell>
        </row>
        <row r="9755">
          <cell r="A9755"/>
          <cell r="B9755" t="str">
            <v/>
          </cell>
          <cell r="C9755"/>
          <cell r="D9755" t="str">
            <v/>
          </cell>
          <cell r="E9755" t="str">
            <v/>
          </cell>
          <cell r="F9755" t="str">
            <v/>
          </cell>
          <cell r="G9755" t="str">
            <v/>
          </cell>
          <cell r="H9755" t="str">
            <v/>
          </cell>
          <cell r="I9755"/>
          <cell r="J9755"/>
          <cell r="K9755"/>
          <cell r="L9755"/>
          <cell r="M9755" t="str">
            <v/>
          </cell>
          <cell r="N9755"/>
          <cell r="O9755"/>
          <cell r="P9755"/>
          <cell r="Q9755" t="str">
            <v/>
          </cell>
          <cell r="R9755"/>
          <cell r="S9755" t="str">
            <v/>
          </cell>
          <cell r="T9755"/>
          <cell r="U9755"/>
          <cell r="V9755" t="str">
            <v/>
          </cell>
        </row>
        <row r="9756">
          <cell r="A9756"/>
          <cell r="B9756" t="str">
            <v/>
          </cell>
          <cell r="C9756"/>
          <cell r="D9756" t="str">
            <v/>
          </cell>
          <cell r="E9756" t="str">
            <v/>
          </cell>
          <cell r="F9756" t="str">
            <v/>
          </cell>
          <cell r="G9756" t="str">
            <v/>
          </cell>
          <cell r="H9756" t="str">
            <v/>
          </cell>
          <cell r="I9756"/>
          <cell r="J9756"/>
          <cell r="K9756"/>
          <cell r="L9756"/>
          <cell r="M9756" t="str">
            <v/>
          </cell>
          <cell r="N9756"/>
          <cell r="O9756"/>
          <cell r="P9756"/>
          <cell r="Q9756" t="str">
            <v/>
          </cell>
          <cell r="R9756"/>
          <cell r="S9756" t="str">
            <v/>
          </cell>
          <cell r="T9756"/>
          <cell r="U9756"/>
          <cell r="V9756" t="str">
            <v/>
          </cell>
        </row>
        <row r="9757">
          <cell r="A9757"/>
          <cell r="B9757" t="str">
            <v/>
          </cell>
          <cell r="C9757"/>
          <cell r="D9757" t="str">
            <v/>
          </cell>
          <cell r="E9757" t="str">
            <v/>
          </cell>
          <cell r="F9757" t="str">
            <v/>
          </cell>
          <cell r="G9757" t="str">
            <v/>
          </cell>
          <cell r="H9757" t="str">
            <v/>
          </cell>
          <cell r="I9757"/>
          <cell r="J9757"/>
          <cell r="K9757"/>
          <cell r="L9757"/>
          <cell r="M9757" t="str">
            <v/>
          </cell>
          <cell r="N9757"/>
          <cell r="O9757"/>
          <cell r="P9757"/>
          <cell r="Q9757" t="str">
            <v/>
          </cell>
          <cell r="R9757"/>
          <cell r="S9757" t="str">
            <v/>
          </cell>
          <cell r="T9757"/>
          <cell r="U9757"/>
          <cell r="V9757" t="str">
            <v/>
          </cell>
        </row>
        <row r="9758">
          <cell r="A9758"/>
          <cell r="B9758" t="str">
            <v/>
          </cell>
          <cell r="C9758"/>
          <cell r="D9758" t="str">
            <v/>
          </cell>
          <cell r="E9758" t="str">
            <v/>
          </cell>
          <cell r="F9758" t="str">
            <v/>
          </cell>
          <cell r="G9758" t="str">
            <v/>
          </cell>
          <cell r="H9758" t="str">
            <v/>
          </cell>
          <cell r="I9758"/>
          <cell r="J9758"/>
          <cell r="K9758"/>
          <cell r="L9758"/>
          <cell r="M9758" t="str">
            <v/>
          </cell>
          <cell r="N9758"/>
          <cell r="O9758"/>
          <cell r="P9758"/>
          <cell r="Q9758" t="str">
            <v/>
          </cell>
          <cell r="R9758"/>
          <cell r="S9758" t="str">
            <v/>
          </cell>
          <cell r="T9758"/>
          <cell r="U9758"/>
          <cell r="V9758" t="str">
            <v/>
          </cell>
        </row>
        <row r="9759">
          <cell r="A9759"/>
          <cell r="B9759" t="str">
            <v/>
          </cell>
          <cell r="C9759"/>
          <cell r="D9759" t="str">
            <v/>
          </cell>
          <cell r="E9759" t="str">
            <v/>
          </cell>
          <cell r="F9759" t="str">
            <v/>
          </cell>
          <cell r="G9759" t="str">
            <v/>
          </cell>
          <cell r="H9759" t="str">
            <v/>
          </cell>
          <cell r="I9759"/>
          <cell r="J9759"/>
          <cell r="K9759"/>
          <cell r="L9759"/>
          <cell r="M9759" t="str">
            <v/>
          </cell>
          <cell r="N9759"/>
          <cell r="O9759"/>
          <cell r="P9759"/>
          <cell r="Q9759" t="str">
            <v/>
          </cell>
          <cell r="R9759"/>
          <cell r="S9759" t="str">
            <v/>
          </cell>
          <cell r="T9759"/>
          <cell r="U9759"/>
          <cell r="V9759" t="str">
            <v/>
          </cell>
        </row>
        <row r="9760">
          <cell r="A9760"/>
          <cell r="B9760" t="str">
            <v/>
          </cell>
          <cell r="C9760"/>
          <cell r="D9760" t="str">
            <v/>
          </cell>
          <cell r="E9760" t="str">
            <v/>
          </cell>
          <cell r="F9760" t="str">
            <v/>
          </cell>
          <cell r="G9760" t="str">
            <v/>
          </cell>
          <cell r="H9760" t="str">
            <v/>
          </cell>
          <cell r="I9760"/>
          <cell r="J9760"/>
          <cell r="K9760"/>
          <cell r="L9760"/>
          <cell r="M9760" t="str">
            <v/>
          </cell>
          <cell r="N9760"/>
          <cell r="O9760"/>
          <cell r="P9760"/>
          <cell r="Q9760" t="str">
            <v/>
          </cell>
          <cell r="R9760"/>
          <cell r="S9760" t="str">
            <v/>
          </cell>
          <cell r="T9760"/>
          <cell r="U9760"/>
          <cell r="V9760" t="str">
            <v/>
          </cell>
        </row>
        <row r="9761">
          <cell r="A9761"/>
          <cell r="B9761" t="str">
            <v/>
          </cell>
          <cell r="C9761"/>
          <cell r="D9761" t="str">
            <v/>
          </cell>
          <cell r="E9761" t="str">
            <v/>
          </cell>
          <cell r="F9761" t="str">
            <v/>
          </cell>
          <cell r="G9761" t="str">
            <v/>
          </cell>
          <cell r="H9761" t="str">
            <v/>
          </cell>
          <cell r="I9761"/>
          <cell r="J9761"/>
          <cell r="K9761"/>
          <cell r="L9761"/>
          <cell r="M9761" t="str">
            <v/>
          </cell>
          <cell r="N9761"/>
          <cell r="O9761"/>
          <cell r="P9761"/>
          <cell r="Q9761" t="str">
            <v/>
          </cell>
          <cell r="R9761"/>
          <cell r="S9761" t="str">
            <v/>
          </cell>
          <cell r="T9761"/>
          <cell r="U9761"/>
          <cell r="V9761" t="str">
            <v/>
          </cell>
        </row>
        <row r="9762">
          <cell r="A9762"/>
          <cell r="B9762" t="str">
            <v/>
          </cell>
          <cell r="C9762"/>
          <cell r="D9762" t="str">
            <v/>
          </cell>
          <cell r="E9762" t="str">
            <v/>
          </cell>
          <cell r="F9762" t="str">
            <v/>
          </cell>
          <cell r="G9762" t="str">
            <v/>
          </cell>
          <cell r="H9762" t="str">
            <v/>
          </cell>
          <cell r="I9762"/>
          <cell r="J9762"/>
          <cell r="K9762"/>
          <cell r="L9762"/>
          <cell r="M9762" t="str">
            <v/>
          </cell>
          <cell r="N9762"/>
          <cell r="O9762"/>
          <cell r="P9762"/>
          <cell r="Q9762" t="str">
            <v/>
          </cell>
          <cell r="R9762"/>
          <cell r="S9762" t="str">
            <v/>
          </cell>
          <cell r="T9762"/>
          <cell r="U9762"/>
          <cell r="V9762" t="str">
            <v/>
          </cell>
        </row>
        <row r="9763">
          <cell r="A9763"/>
          <cell r="B9763" t="str">
            <v/>
          </cell>
          <cell r="C9763"/>
          <cell r="D9763" t="str">
            <v/>
          </cell>
          <cell r="E9763" t="str">
            <v/>
          </cell>
          <cell r="F9763" t="str">
            <v/>
          </cell>
          <cell r="G9763" t="str">
            <v/>
          </cell>
          <cell r="H9763" t="str">
            <v/>
          </cell>
          <cell r="I9763"/>
          <cell r="J9763"/>
          <cell r="K9763"/>
          <cell r="L9763"/>
          <cell r="M9763" t="str">
            <v/>
          </cell>
          <cell r="N9763"/>
          <cell r="O9763"/>
          <cell r="P9763"/>
          <cell r="Q9763" t="str">
            <v/>
          </cell>
          <cell r="R9763"/>
          <cell r="S9763" t="str">
            <v/>
          </cell>
          <cell r="T9763"/>
          <cell r="U9763"/>
          <cell r="V9763" t="str">
            <v/>
          </cell>
        </row>
        <row r="9764">
          <cell r="A9764"/>
          <cell r="B9764" t="str">
            <v/>
          </cell>
          <cell r="C9764"/>
          <cell r="D9764" t="str">
            <v/>
          </cell>
          <cell r="E9764" t="str">
            <v/>
          </cell>
          <cell r="F9764" t="str">
            <v/>
          </cell>
          <cell r="G9764" t="str">
            <v/>
          </cell>
          <cell r="H9764" t="str">
            <v/>
          </cell>
          <cell r="I9764"/>
          <cell r="J9764"/>
          <cell r="K9764"/>
          <cell r="L9764"/>
          <cell r="M9764" t="str">
            <v/>
          </cell>
          <cell r="N9764"/>
          <cell r="O9764"/>
          <cell r="P9764"/>
          <cell r="Q9764" t="str">
            <v/>
          </cell>
          <cell r="R9764"/>
          <cell r="S9764" t="str">
            <v/>
          </cell>
          <cell r="T9764"/>
          <cell r="U9764"/>
          <cell r="V9764" t="str">
            <v/>
          </cell>
        </row>
        <row r="9765">
          <cell r="A9765"/>
          <cell r="B9765" t="str">
            <v/>
          </cell>
          <cell r="C9765"/>
          <cell r="D9765" t="str">
            <v/>
          </cell>
          <cell r="E9765" t="str">
            <v/>
          </cell>
          <cell r="F9765" t="str">
            <v/>
          </cell>
          <cell r="G9765" t="str">
            <v/>
          </cell>
          <cell r="H9765" t="str">
            <v/>
          </cell>
          <cell r="I9765"/>
          <cell r="J9765"/>
          <cell r="K9765"/>
          <cell r="L9765"/>
          <cell r="M9765" t="str">
            <v/>
          </cell>
          <cell r="N9765"/>
          <cell r="O9765"/>
          <cell r="P9765"/>
          <cell r="Q9765" t="str">
            <v/>
          </cell>
          <cell r="R9765"/>
          <cell r="S9765" t="str">
            <v/>
          </cell>
          <cell r="T9765"/>
          <cell r="U9765"/>
          <cell r="V9765" t="str">
            <v/>
          </cell>
        </row>
        <row r="9766">
          <cell r="A9766"/>
          <cell r="B9766" t="str">
            <v/>
          </cell>
          <cell r="C9766"/>
          <cell r="D9766" t="str">
            <v/>
          </cell>
          <cell r="E9766" t="str">
            <v/>
          </cell>
          <cell r="F9766" t="str">
            <v/>
          </cell>
          <cell r="G9766" t="str">
            <v/>
          </cell>
          <cell r="H9766" t="str">
            <v/>
          </cell>
          <cell r="I9766"/>
          <cell r="J9766"/>
          <cell r="K9766"/>
          <cell r="L9766"/>
          <cell r="M9766" t="str">
            <v/>
          </cell>
          <cell r="N9766"/>
          <cell r="O9766"/>
          <cell r="P9766"/>
          <cell r="Q9766" t="str">
            <v/>
          </cell>
          <cell r="R9766"/>
          <cell r="S9766" t="str">
            <v/>
          </cell>
          <cell r="T9766"/>
          <cell r="U9766"/>
          <cell r="V9766" t="str">
            <v/>
          </cell>
        </row>
        <row r="9767">
          <cell r="A9767"/>
          <cell r="B9767" t="str">
            <v/>
          </cell>
          <cell r="C9767"/>
          <cell r="D9767" t="str">
            <v/>
          </cell>
          <cell r="E9767" t="str">
            <v/>
          </cell>
          <cell r="F9767" t="str">
            <v/>
          </cell>
          <cell r="G9767" t="str">
            <v/>
          </cell>
          <cell r="H9767" t="str">
            <v/>
          </cell>
          <cell r="I9767"/>
          <cell r="J9767"/>
          <cell r="K9767"/>
          <cell r="L9767"/>
          <cell r="M9767" t="str">
            <v/>
          </cell>
          <cell r="N9767"/>
          <cell r="O9767"/>
          <cell r="P9767"/>
          <cell r="Q9767" t="str">
            <v/>
          </cell>
          <cell r="R9767"/>
          <cell r="S9767" t="str">
            <v/>
          </cell>
          <cell r="T9767"/>
          <cell r="U9767"/>
          <cell r="V9767" t="str">
            <v/>
          </cell>
        </row>
        <row r="9768">
          <cell r="A9768"/>
          <cell r="B9768" t="str">
            <v/>
          </cell>
          <cell r="C9768"/>
          <cell r="D9768" t="str">
            <v/>
          </cell>
          <cell r="E9768" t="str">
            <v/>
          </cell>
          <cell r="F9768" t="str">
            <v/>
          </cell>
          <cell r="G9768" t="str">
            <v/>
          </cell>
          <cell r="H9768" t="str">
            <v/>
          </cell>
          <cell r="I9768"/>
          <cell r="J9768"/>
          <cell r="K9768"/>
          <cell r="L9768"/>
          <cell r="M9768" t="str">
            <v/>
          </cell>
          <cell r="N9768"/>
          <cell r="O9768"/>
          <cell r="P9768"/>
          <cell r="Q9768" t="str">
            <v/>
          </cell>
          <cell r="R9768"/>
          <cell r="S9768" t="str">
            <v/>
          </cell>
          <cell r="T9768"/>
          <cell r="U9768"/>
          <cell r="V9768" t="str">
            <v/>
          </cell>
        </row>
        <row r="9769">
          <cell r="A9769"/>
          <cell r="B9769" t="str">
            <v/>
          </cell>
          <cell r="C9769"/>
          <cell r="D9769" t="str">
            <v/>
          </cell>
          <cell r="E9769" t="str">
            <v/>
          </cell>
          <cell r="F9769" t="str">
            <v/>
          </cell>
          <cell r="G9769" t="str">
            <v/>
          </cell>
          <cell r="H9769" t="str">
            <v/>
          </cell>
          <cell r="I9769"/>
          <cell r="J9769"/>
          <cell r="K9769"/>
          <cell r="L9769"/>
          <cell r="M9769" t="str">
            <v/>
          </cell>
          <cell r="N9769"/>
          <cell r="O9769"/>
          <cell r="P9769"/>
          <cell r="Q9769" t="str">
            <v/>
          </cell>
          <cell r="R9769"/>
          <cell r="S9769" t="str">
            <v/>
          </cell>
          <cell r="T9769"/>
          <cell r="U9769"/>
          <cell r="V9769" t="str">
            <v/>
          </cell>
        </row>
        <row r="9770">
          <cell r="A9770"/>
          <cell r="B9770" t="str">
            <v/>
          </cell>
          <cell r="C9770"/>
          <cell r="D9770" t="str">
            <v/>
          </cell>
          <cell r="E9770" t="str">
            <v/>
          </cell>
          <cell r="F9770" t="str">
            <v/>
          </cell>
          <cell r="G9770" t="str">
            <v/>
          </cell>
          <cell r="H9770" t="str">
            <v/>
          </cell>
          <cell r="I9770"/>
          <cell r="J9770"/>
          <cell r="K9770"/>
          <cell r="L9770"/>
          <cell r="M9770" t="str">
            <v/>
          </cell>
          <cell r="N9770"/>
          <cell r="O9770"/>
          <cell r="P9770"/>
          <cell r="Q9770" t="str">
            <v/>
          </cell>
          <cell r="R9770"/>
          <cell r="S9770" t="str">
            <v/>
          </cell>
          <cell r="T9770"/>
          <cell r="U9770"/>
          <cell r="V9770" t="str">
            <v/>
          </cell>
        </row>
        <row r="9771">
          <cell r="A9771"/>
          <cell r="B9771" t="str">
            <v/>
          </cell>
          <cell r="C9771"/>
          <cell r="D9771" t="str">
            <v/>
          </cell>
          <cell r="E9771" t="str">
            <v/>
          </cell>
          <cell r="F9771" t="str">
            <v/>
          </cell>
          <cell r="G9771" t="str">
            <v/>
          </cell>
          <cell r="H9771" t="str">
            <v/>
          </cell>
          <cell r="I9771"/>
          <cell r="J9771"/>
          <cell r="K9771"/>
          <cell r="L9771"/>
          <cell r="M9771" t="str">
            <v/>
          </cell>
          <cell r="N9771"/>
          <cell r="O9771"/>
          <cell r="P9771"/>
          <cell r="Q9771" t="str">
            <v/>
          </cell>
          <cell r="R9771"/>
          <cell r="S9771" t="str">
            <v/>
          </cell>
          <cell r="T9771"/>
          <cell r="U9771"/>
          <cell r="V9771" t="str">
            <v/>
          </cell>
        </row>
        <row r="9772">
          <cell r="A9772"/>
          <cell r="B9772" t="str">
            <v/>
          </cell>
          <cell r="C9772"/>
          <cell r="D9772" t="str">
            <v/>
          </cell>
          <cell r="E9772" t="str">
            <v/>
          </cell>
          <cell r="F9772" t="str">
            <v/>
          </cell>
          <cell r="G9772" t="str">
            <v/>
          </cell>
          <cell r="H9772" t="str">
            <v/>
          </cell>
          <cell r="I9772"/>
          <cell r="J9772"/>
          <cell r="K9772"/>
          <cell r="L9772"/>
          <cell r="M9772" t="str">
            <v/>
          </cell>
          <cell r="N9772"/>
          <cell r="O9772"/>
          <cell r="P9772"/>
          <cell r="Q9772" t="str">
            <v/>
          </cell>
          <cell r="R9772"/>
          <cell r="S9772" t="str">
            <v/>
          </cell>
          <cell r="T9772"/>
          <cell r="U9772"/>
          <cell r="V9772" t="str">
            <v/>
          </cell>
        </row>
        <row r="9773">
          <cell r="A9773"/>
          <cell r="B9773" t="str">
            <v/>
          </cell>
          <cell r="C9773"/>
          <cell r="D9773" t="str">
            <v/>
          </cell>
          <cell r="E9773" t="str">
            <v/>
          </cell>
          <cell r="F9773" t="str">
            <v/>
          </cell>
          <cell r="G9773" t="str">
            <v/>
          </cell>
          <cell r="H9773" t="str">
            <v/>
          </cell>
          <cell r="I9773"/>
          <cell r="J9773"/>
          <cell r="K9773"/>
          <cell r="L9773"/>
          <cell r="M9773" t="str">
            <v/>
          </cell>
          <cell r="N9773"/>
          <cell r="O9773"/>
          <cell r="P9773"/>
          <cell r="Q9773" t="str">
            <v/>
          </cell>
          <cell r="R9773"/>
          <cell r="S9773" t="str">
            <v/>
          </cell>
          <cell r="T9773"/>
          <cell r="U9773"/>
          <cell r="V9773" t="str">
            <v/>
          </cell>
        </row>
        <row r="9774">
          <cell r="A9774"/>
          <cell r="B9774" t="str">
            <v/>
          </cell>
          <cell r="C9774"/>
          <cell r="D9774" t="str">
            <v/>
          </cell>
          <cell r="E9774" t="str">
            <v/>
          </cell>
          <cell r="F9774" t="str">
            <v/>
          </cell>
          <cell r="G9774" t="str">
            <v/>
          </cell>
          <cell r="H9774" t="str">
            <v/>
          </cell>
          <cell r="I9774"/>
          <cell r="J9774"/>
          <cell r="K9774"/>
          <cell r="L9774"/>
          <cell r="M9774" t="str">
            <v/>
          </cell>
          <cell r="N9774"/>
          <cell r="O9774"/>
          <cell r="P9774"/>
          <cell r="Q9774" t="str">
            <v/>
          </cell>
          <cell r="R9774"/>
          <cell r="S9774" t="str">
            <v/>
          </cell>
          <cell r="T9774"/>
          <cell r="U9774"/>
          <cell r="V9774" t="str">
            <v/>
          </cell>
        </row>
        <row r="9775">
          <cell r="A9775"/>
          <cell r="B9775" t="str">
            <v/>
          </cell>
          <cell r="C9775"/>
          <cell r="D9775" t="str">
            <v/>
          </cell>
          <cell r="E9775" t="str">
            <v/>
          </cell>
          <cell r="F9775" t="str">
            <v/>
          </cell>
          <cell r="G9775" t="str">
            <v/>
          </cell>
          <cell r="H9775" t="str">
            <v/>
          </cell>
          <cell r="I9775"/>
          <cell r="J9775"/>
          <cell r="K9775"/>
          <cell r="L9775"/>
          <cell r="M9775" t="str">
            <v/>
          </cell>
          <cell r="N9775"/>
          <cell r="O9775"/>
          <cell r="P9775"/>
          <cell r="Q9775" t="str">
            <v/>
          </cell>
          <cell r="R9775"/>
          <cell r="S9775" t="str">
            <v/>
          </cell>
          <cell r="T9775"/>
          <cell r="U9775"/>
          <cell r="V9775" t="str">
            <v/>
          </cell>
        </row>
        <row r="9776">
          <cell r="A9776"/>
          <cell r="B9776" t="str">
            <v/>
          </cell>
          <cell r="C9776"/>
          <cell r="D9776" t="str">
            <v/>
          </cell>
          <cell r="E9776" t="str">
            <v/>
          </cell>
          <cell r="F9776" t="str">
            <v/>
          </cell>
          <cell r="G9776" t="str">
            <v/>
          </cell>
          <cell r="H9776" t="str">
            <v/>
          </cell>
          <cell r="I9776"/>
          <cell r="J9776"/>
          <cell r="K9776"/>
          <cell r="L9776"/>
          <cell r="M9776" t="str">
            <v/>
          </cell>
          <cell r="N9776"/>
          <cell r="O9776"/>
          <cell r="P9776"/>
          <cell r="Q9776" t="str">
            <v/>
          </cell>
          <cell r="R9776"/>
          <cell r="S9776" t="str">
            <v/>
          </cell>
          <cell r="T9776"/>
          <cell r="U9776"/>
          <cell r="V9776" t="str">
            <v/>
          </cell>
        </row>
        <row r="9777">
          <cell r="A9777"/>
          <cell r="B9777" t="str">
            <v/>
          </cell>
          <cell r="C9777"/>
          <cell r="D9777" t="str">
            <v/>
          </cell>
          <cell r="E9777" t="str">
            <v/>
          </cell>
          <cell r="F9777" t="str">
            <v/>
          </cell>
          <cell r="G9777" t="str">
            <v/>
          </cell>
          <cell r="H9777" t="str">
            <v/>
          </cell>
          <cell r="I9777"/>
          <cell r="J9777"/>
          <cell r="K9777"/>
          <cell r="L9777"/>
          <cell r="M9777" t="str">
            <v/>
          </cell>
          <cell r="N9777"/>
          <cell r="O9777"/>
          <cell r="P9777"/>
          <cell r="Q9777" t="str">
            <v/>
          </cell>
          <cell r="R9777"/>
          <cell r="S9777" t="str">
            <v/>
          </cell>
          <cell r="T9777"/>
          <cell r="U9777"/>
          <cell r="V9777" t="str">
            <v/>
          </cell>
        </row>
        <row r="9778">
          <cell r="A9778"/>
          <cell r="B9778" t="str">
            <v/>
          </cell>
          <cell r="C9778"/>
          <cell r="D9778" t="str">
            <v/>
          </cell>
          <cell r="E9778" t="str">
            <v/>
          </cell>
          <cell r="F9778" t="str">
            <v/>
          </cell>
          <cell r="G9778" t="str">
            <v/>
          </cell>
          <cell r="H9778" t="str">
            <v/>
          </cell>
          <cell r="I9778"/>
          <cell r="J9778"/>
          <cell r="K9778"/>
          <cell r="L9778"/>
          <cell r="M9778" t="str">
            <v/>
          </cell>
          <cell r="N9778"/>
          <cell r="O9778"/>
          <cell r="P9778"/>
          <cell r="Q9778" t="str">
            <v/>
          </cell>
          <cell r="R9778"/>
          <cell r="S9778" t="str">
            <v/>
          </cell>
          <cell r="T9778"/>
          <cell r="U9778"/>
          <cell r="V9778" t="str">
            <v/>
          </cell>
        </row>
        <row r="9779">
          <cell r="A9779"/>
          <cell r="B9779" t="str">
            <v/>
          </cell>
          <cell r="C9779"/>
          <cell r="D9779" t="str">
            <v/>
          </cell>
          <cell r="E9779" t="str">
            <v/>
          </cell>
          <cell r="F9779" t="str">
            <v/>
          </cell>
          <cell r="G9779" t="str">
            <v/>
          </cell>
          <cell r="H9779" t="str">
            <v/>
          </cell>
          <cell r="I9779"/>
          <cell r="J9779"/>
          <cell r="K9779"/>
          <cell r="L9779"/>
          <cell r="M9779" t="str">
            <v/>
          </cell>
          <cell r="N9779"/>
          <cell r="O9779"/>
          <cell r="P9779"/>
          <cell r="Q9779" t="str">
            <v/>
          </cell>
          <cell r="R9779"/>
          <cell r="S9779" t="str">
            <v/>
          </cell>
          <cell r="T9779"/>
          <cell r="U9779"/>
          <cell r="V9779" t="str">
            <v/>
          </cell>
        </row>
        <row r="9780">
          <cell r="A9780"/>
          <cell r="B9780" t="str">
            <v/>
          </cell>
          <cell r="C9780"/>
          <cell r="D9780" t="str">
            <v/>
          </cell>
          <cell r="E9780" t="str">
            <v/>
          </cell>
          <cell r="F9780" t="str">
            <v/>
          </cell>
          <cell r="G9780" t="str">
            <v/>
          </cell>
          <cell r="H9780" t="str">
            <v/>
          </cell>
          <cell r="I9780"/>
          <cell r="J9780"/>
          <cell r="K9780"/>
          <cell r="L9780"/>
          <cell r="M9780" t="str">
            <v/>
          </cell>
          <cell r="N9780"/>
          <cell r="O9780"/>
          <cell r="P9780"/>
          <cell r="Q9780" t="str">
            <v/>
          </cell>
          <cell r="R9780"/>
          <cell r="S9780" t="str">
            <v/>
          </cell>
          <cell r="T9780"/>
          <cell r="U9780"/>
          <cell r="V9780" t="str">
            <v/>
          </cell>
        </row>
        <row r="9781">
          <cell r="A9781"/>
          <cell r="B9781" t="str">
            <v/>
          </cell>
          <cell r="C9781"/>
          <cell r="D9781" t="str">
            <v/>
          </cell>
          <cell r="E9781" t="str">
            <v/>
          </cell>
          <cell r="F9781" t="str">
            <v/>
          </cell>
          <cell r="G9781" t="str">
            <v/>
          </cell>
          <cell r="H9781" t="str">
            <v/>
          </cell>
          <cell r="I9781"/>
          <cell r="J9781"/>
          <cell r="K9781"/>
          <cell r="L9781"/>
          <cell r="M9781" t="str">
            <v/>
          </cell>
          <cell r="N9781"/>
          <cell r="O9781"/>
          <cell r="P9781"/>
          <cell r="Q9781" t="str">
            <v/>
          </cell>
          <cell r="R9781"/>
          <cell r="S9781" t="str">
            <v/>
          </cell>
          <cell r="T9781"/>
          <cell r="U9781"/>
          <cell r="V9781" t="str">
            <v/>
          </cell>
        </row>
        <row r="9782">
          <cell r="A9782"/>
          <cell r="B9782" t="str">
            <v/>
          </cell>
          <cell r="C9782"/>
          <cell r="D9782" t="str">
            <v/>
          </cell>
          <cell r="E9782" t="str">
            <v/>
          </cell>
          <cell r="F9782" t="str">
            <v/>
          </cell>
          <cell r="G9782" t="str">
            <v/>
          </cell>
          <cell r="H9782" t="str">
            <v/>
          </cell>
          <cell r="I9782"/>
          <cell r="J9782"/>
          <cell r="K9782"/>
          <cell r="L9782"/>
          <cell r="M9782" t="str">
            <v/>
          </cell>
          <cell r="N9782"/>
          <cell r="O9782"/>
          <cell r="P9782"/>
          <cell r="Q9782" t="str">
            <v/>
          </cell>
          <cell r="R9782"/>
          <cell r="S9782" t="str">
            <v/>
          </cell>
          <cell r="T9782"/>
          <cell r="U9782"/>
          <cell r="V9782" t="str">
            <v/>
          </cell>
        </row>
        <row r="9783">
          <cell r="A9783"/>
          <cell r="B9783" t="str">
            <v/>
          </cell>
          <cell r="C9783"/>
          <cell r="D9783" t="str">
            <v/>
          </cell>
          <cell r="E9783" t="str">
            <v/>
          </cell>
          <cell r="F9783" t="str">
            <v/>
          </cell>
          <cell r="G9783" t="str">
            <v/>
          </cell>
          <cell r="H9783" t="str">
            <v/>
          </cell>
          <cell r="I9783"/>
          <cell r="J9783"/>
          <cell r="K9783"/>
          <cell r="L9783"/>
          <cell r="M9783" t="str">
            <v/>
          </cell>
          <cell r="N9783"/>
          <cell r="O9783"/>
          <cell r="P9783"/>
          <cell r="Q9783" t="str">
            <v/>
          </cell>
          <cell r="R9783"/>
          <cell r="S9783" t="str">
            <v/>
          </cell>
          <cell r="T9783"/>
          <cell r="U9783"/>
          <cell r="V9783" t="str">
            <v/>
          </cell>
        </row>
        <row r="9784">
          <cell r="A9784"/>
          <cell r="B9784" t="str">
            <v/>
          </cell>
          <cell r="C9784"/>
          <cell r="D9784" t="str">
            <v/>
          </cell>
          <cell r="E9784" t="str">
            <v/>
          </cell>
          <cell r="F9784" t="str">
            <v/>
          </cell>
          <cell r="G9784" t="str">
            <v/>
          </cell>
          <cell r="H9784" t="str">
            <v/>
          </cell>
          <cell r="I9784"/>
          <cell r="J9784"/>
          <cell r="K9784"/>
          <cell r="L9784"/>
          <cell r="M9784" t="str">
            <v/>
          </cell>
          <cell r="N9784"/>
          <cell r="O9784"/>
          <cell r="P9784"/>
          <cell r="Q9784" t="str">
            <v/>
          </cell>
          <cell r="R9784"/>
          <cell r="S9784" t="str">
            <v/>
          </cell>
          <cell r="T9784"/>
          <cell r="U9784"/>
          <cell r="V9784" t="str">
            <v/>
          </cell>
        </row>
        <row r="9785">
          <cell r="A9785"/>
          <cell r="B9785" t="str">
            <v/>
          </cell>
          <cell r="C9785"/>
          <cell r="D9785" t="str">
            <v/>
          </cell>
          <cell r="E9785" t="str">
            <v/>
          </cell>
          <cell r="F9785" t="str">
            <v/>
          </cell>
          <cell r="G9785" t="str">
            <v/>
          </cell>
          <cell r="H9785" t="str">
            <v/>
          </cell>
          <cell r="I9785"/>
          <cell r="J9785"/>
          <cell r="K9785"/>
          <cell r="L9785"/>
          <cell r="M9785" t="str">
            <v/>
          </cell>
          <cell r="N9785"/>
          <cell r="O9785"/>
          <cell r="P9785"/>
          <cell r="Q9785" t="str">
            <v/>
          </cell>
          <cell r="R9785"/>
          <cell r="S9785" t="str">
            <v/>
          </cell>
          <cell r="T9785"/>
          <cell r="U9785"/>
          <cell r="V9785" t="str">
            <v/>
          </cell>
        </row>
        <row r="9786">
          <cell r="A9786"/>
          <cell r="B9786" t="str">
            <v/>
          </cell>
          <cell r="C9786"/>
          <cell r="D9786" t="str">
            <v/>
          </cell>
          <cell r="E9786" t="str">
            <v/>
          </cell>
          <cell r="F9786" t="str">
            <v/>
          </cell>
          <cell r="G9786" t="str">
            <v/>
          </cell>
          <cell r="H9786" t="str">
            <v/>
          </cell>
          <cell r="I9786"/>
          <cell r="J9786"/>
          <cell r="K9786"/>
          <cell r="L9786"/>
          <cell r="M9786" t="str">
            <v/>
          </cell>
          <cell r="N9786"/>
          <cell r="O9786"/>
          <cell r="P9786"/>
          <cell r="Q9786" t="str">
            <v/>
          </cell>
          <cell r="R9786"/>
          <cell r="S9786" t="str">
            <v/>
          </cell>
          <cell r="T9786"/>
          <cell r="U9786"/>
          <cell r="V9786" t="str">
            <v/>
          </cell>
        </row>
        <row r="9787">
          <cell r="A9787"/>
          <cell r="B9787" t="str">
            <v/>
          </cell>
          <cell r="C9787"/>
          <cell r="D9787" t="str">
            <v/>
          </cell>
          <cell r="E9787" t="str">
            <v/>
          </cell>
          <cell r="F9787" t="str">
            <v/>
          </cell>
          <cell r="G9787" t="str">
            <v/>
          </cell>
          <cell r="H9787" t="str">
            <v/>
          </cell>
          <cell r="I9787"/>
          <cell r="J9787"/>
          <cell r="K9787"/>
          <cell r="L9787"/>
          <cell r="M9787" t="str">
            <v/>
          </cell>
          <cell r="N9787"/>
          <cell r="O9787"/>
          <cell r="P9787"/>
          <cell r="Q9787" t="str">
            <v/>
          </cell>
          <cell r="R9787"/>
          <cell r="S9787" t="str">
            <v/>
          </cell>
          <cell r="T9787"/>
          <cell r="U9787"/>
          <cell r="V9787" t="str">
            <v/>
          </cell>
        </row>
        <row r="9788">
          <cell r="A9788"/>
          <cell r="B9788" t="str">
            <v/>
          </cell>
          <cell r="C9788"/>
          <cell r="D9788" t="str">
            <v/>
          </cell>
          <cell r="E9788" t="str">
            <v/>
          </cell>
          <cell r="F9788" t="str">
            <v/>
          </cell>
          <cell r="G9788" t="str">
            <v/>
          </cell>
          <cell r="H9788" t="str">
            <v/>
          </cell>
          <cell r="I9788"/>
          <cell r="J9788"/>
          <cell r="K9788"/>
          <cell r="L9788"/>
          <cell r="M9788" t="str">
            <v/>
          </cell>
          <cell r="N9788"/>
          <cell r="O9788"/>
          <cell r="P9788"/>
          <cell r="Q9788" t="str">
            <v/>
          </cell>
          <cell r="R9788"/>
          <cell r="S9788" t="str">
            <v/>
          </cell>
          <cell r="T9788"/>
          <cell r="U9788"/>
          <cell r="V9788" t="str">
            <v/>
          </cell>
        </row>
        <row r="9789">
          <cell r="A9789"/>
          <cell r="B9789" t="str">
            <v/>
          </cell>
          <cell r="C9789"/>
          <cell r="D9789" t="str">
            <v/>
          </cell>
          <cell r="E9789" t="str">
            <v/>
          </cell>
          <cell r="F9789" t="str">
            <v/>
          </cell>
          <cell r="G9789" t="str">
            <v/>
          </cell>
          <cell r="H9789" t="str">
            <v/>
          </cell>
          <cell r="I9789"/>
          <cell r="J9789"/>
          <cell r="K9789"/>
          <cell r="L9789"/>
          <cell r="M9789" t="str">
            <v/>
          </cell>
          <cell r="N9789"/>
          <cell r="O9789"/>
          <cell r="P9789"/>
          <cell r="Q9789" t="str">
            <v/>
          </cell>
          <cell r="R9789"/>
          <cell r="S9789" t="str">
            <v/>
          </cell>
          <cell r="T9789"/>
          <cell r="U9789"/>
          <cell r="V9789" t="str">
            <v/>
          </cell>
        </row>
        <row r="9790">
          <cell r="A9790"/>
          <cell r="B9790" t="str">
            <v/>
          </cell>
          <cell r="C9790"/>
          <cell r="D9790" t="str">
            <v/>
          </cell>
          <cell r="E9790" t="str">
            <v/>
          </cell>
          <cell r="F9790" t="str">
            <v/>
          </cell>
          <cell r="G9790" t="str">
            <v/>
          </cell>
          <cell r="H9790" t="str">
            <v/>
          </cell>
          <cell r="I9790"/>
          <cell r="J9790"/>
          <cell r="K9790"/>
          <cell r="L9790"/>
          <cell r="M9790" t="str">
            <v/>
          </cell>
          <cell r="N9790"/>
          <cell r="O9790"/>
          <cell r="P9790"/>
          <cell r="Q9790" t="str">
            <v/>
          </cell>
          <cell r="R9790"/>
          <cell r="S9790" t="str">
            <v/>
          </cell>
          <cell r="T9790"/>
          <cell r="U9790"/>
          <cell r="V9790" t="str">
            <v/>
          </cell>
        </row>
        <row r="9791">
          <cell r="A9791"/>
          <cell r="B9791" t="str">
            <v/>
          </cell>
          <cell r="C9791"/>
          <cell r="D9791" t="str">
            <v/>
          </cell>
          <cell r="E9791" t="str">
            <v/>
          </cell>
          <cell r="F9791" t="str">
            <v/>
          </cell>
          <cell r="G9791" t="str">
            <v/>
          </cell>
          <cell r="H9791" t="str">
            <v/>
          </cell>
          <cell r="I9791"/>
          <cell r="J9791"/>
          <cell r="K9791"/>
          <cell r="L9791"/>
          <cell r="M9791" t="str">
            <v/>
          </cell>
          <cell r="N9791"/>
          <cell r="O9791"/>
          <cell r="P9791"/>
          <cell r="Q9791" t="str">
            <v/>
          </cell>
          <cell r="R9791"/>
          <cell r="S9791" t="str">
            <v/>
          </cell>
          <cell r="T9791"/>
          <cell r="U9791"/>
          <cell r="V9791" t="str">
            <v/>
          </cell>
        </row>
        <row r="9792">
          <cell r="A9792"/>
          <cell r="B9792" t="str">
            <v/>
          </cell>
          <cell r="C9792"/>
          <cell r="D9792" t="str">
            <v/>
          </cell>
          <cell r="E9792" t="str">
            <v/>
          </cell>
          <cell r="F9792" t="str">
            <v/>
          </cell>
          <cell r="G9792" t="str">
            <v/>
          </cell>
          <cell r="H9792" t="str">
            <v/>
          </cell>
          <cell r="I9792"/>
          <cell r="J9792"/>
          <cell r="K9792"/>
          <cell r="L9792"/>
          <cell r="M9792" t="str">
            <v/>
          </cell>
          <cell r="N9792"/>
          <cell r="O9792"/>
          <cell r="P9792"/>
          <cell r="Q9792" t="str">
            <v/>
          </cell>
          <cell r="R9792"/>
          <cell r="S9792" t="str">
            <v/>
          </cell>
          <cell r="T9792"/>
          <cell r="U9792"/>
          <cell r="V9792" t="str">
            <v/>
          </cell>
        </row>
        <row r="9793">
          <cell r="A9793"/>
          <cell r="B9793" t="str">
            <v/>
          </cell>
          <cell r="C9793"/>
          <cell r="D9793" t="str">
            <v/>
          </cell>
          <cell r="E9793" t="str">
            <v/>
          </cell>
          <cell r="F9793" t="str">
            <v/>
          </cell>
          <cell r="G9793" t="str">
            <v/>
          </cell>
          <cell r="H9793" t="str">
            <v/>
          </cell>
          <cell r="I9793"/>
          <cell r="J9793"/>
          <cell r="K9793"/>
          <cell r="L9793"/>
          <cell r="M9793" t="str">
            <v/>
          </cell>
          <cell r="N9793"/>
          <cell r="O9793"/>
          <cell r="P9793"/>
          <cell r="Q9793" t="str">
            <v/>
          </cell>
          <cell r="R9793"/>
          <cell r="S9793" t="str">
            <v/>
          </cell>
          <cell r="T9793"/>
          <cell r="U9793"/>
          <cell r="V9793" t="str">
            <v/>
          </cell>
        </row>
        <row r="9794">
          <cell r="A9794"/>
          <cell r="B9794" t="str">
            <v/>
          </cell>
          <cell r="C9794"/>
          <cell r="D9794" t="str">
            <v/>
          </cell>
          <cell r="E9794" t="str">
            <v/>
          </cell>
          <cell r="F9794" t="str">
            <v/>
          </cell>
          <cell r="G9794" t="str">
            <v/>
          </cell>
          <cell r="H9794" t="str">
            <v/>
          </cell>
          <cell r="I9794"/>
          <cell r="J9794"/>
          <cell r="K9794"/>
          <cell r="L9794"/>
          <cell r="M9794" t="str">
            <v/>
          </cell>
          <cell r="N9794"/>
          <cell r="O9794"/>
          <cell r="P9794"/>
          <cell r="Q9794" t="str">
            <v/>
          </cell>
          <cell r="R9794"/>
          <cell r="S9794" t="str">
            <v/>
          </cell>
          <cell r="T9794"/>
          <cell r="U9794"/>
          <cell r="V9794" t="str">
            <v/>
          </cell>
        </row>
        <row r="9795">
          <cell r="A9795"/>
          <cell r="B9795" t="str">
            <v/>
          </cell>
          <cell r="C9795"/>
          <cell r="D9795" t="str">
            <v/>
          </cell>
          <cell r="E9795" t="str">
            <v/>
          </cell>
          <cell r="F9795" t="str">
            <v/>
          </cell>
          <cell r="G9795" t="str">
            <v/>
          </cell>
          <cell r="H9795" t="str">
            <v/>
          </cell>
          <cell r="I9795"/>
          <cell r="J9795"/>
          <cell r="K9795"/>
          <cell r="L9795"/>
          <cell r="M9795" t="str">
            <v/>
          </cell>
          <cell r="N9795"/>
          <cell r="O9795"/>
          <cell r="P9795"/>
          <cell r="Q9795" t="str">
            <v/>
          </cell>
          <cell r="R9795"/>
          <cell r="S9795" t="str">
            <v/>
          </cell>
          <cell r="T9795"/>
          <cell r="U9795"/>
          <cell r="V9795" t="str">
            <v/>
          </cell>
        </row>
        <row r="9796">
          <cell r="A9796"/>
          <cell r="B9796" t="str">
            <v/>
          </cell>
          <cell r="C9796"/>
          <cell r="D9796" t="str">
            <v/>
          </cell>
          <cell r="E9796" t="str">
            <v/>
          </cell>
          <cell r="F9796" t="str">
            <v/>
          </cell>
          <cell r="G9796" t="str">
            <v/>
          </cell>
          <cell r="H9796" t="str">
            <v/>
          </cell>
          <cell r="I9796"/>
          <cell r="J9796"/>
          <cell r="K9796"/>
          <cell r="L9796"/>
          <cell r="M9796" t="str">
            <v/>
          </cell>
          <cell r="N9796"/>
          <cell r="O9796"/>
          <cell r="P9796"/>
          <cell r="Q9796" t="str">
            <v/>
          </cell>
          <cell r="R9796"/>
          <cell r="S9796" t="str">
            <v/>
          </cell>
          <cell r="T9796"/>
          <cell r="U9796"/>
          <cell r="V9796" t="str">
            <v/>
          </cell>
        </row>
        <row r="9797">
          <cell r="A9797"/>
          <cell r="B9797" t="str">
            <v/>
          </cell>
          <cell r="C9797"/>
          <cell r="D9797" t="str">
            <v/>
          </cell>
          <cell r="E9797" t="str">
            <v/>
          </cell>
          <cell r="F9797" t="str">
            <v/>
          </cell>
          <cell r="G9797" t="str">
            <v/>
          </cell>
          <cell r="H9797" t="str">
            <v/>
          </cell>
          <cell r="I9797"/>
          <cell r="J9797"/>
          <cell r="K9797"/>
          <cell r="L9797"/>
          <cell r="M9797" t="str">
            <v/>
          </cell>
          <cell r="N9797"/>
          <cell r="O9797"/>
          <cell r="P9797"/>
          <cell r="Q9797" t="str">
            <v/>
          </cell>
          <cell r="R9797"/>
          <cell r="S9797" t="str">
            <v/>
          </cell>
          <cell r="T9797"/>
          <cell r="U9797"/>
          <cell r="V9797" t="str">
            <v/>
          </cell>
        </row>
        <row r="9798">
          <cell r="A9798"/>
          <cell r="B9798" t="str">
            <v/>
          </cell>
          <cell r="C9798"/>
          <cell r="D9798" t="str">
            <v/>
          </cell>
          <cell r="E9798" t="str">
            <v/>
          </cell>
          <cell r="F9798" t="str">
            <v/>
          </cell>
          <cell r="G9798" t="str">
            <v/>
          </cell>
          <cell r="H9798" t="str">
            <v/>
          </cell>
          <cell r="I9798"/>
          <cell r="J9798"/>
          <cell r="K9798"/>
          <cell r="L9798"/>
          <cell r="M9798" t="str">
            <v/>
          </cell>
          <cell r="N9798"/>
          <cell r="O9798"/>
          <cell r="P9798"/>
          <cell r="Q9798" t="str">
            <v/>
          </cell>
          <cell r="R9798"/>
          <cell r="S9798" t="str">
            <v/>
          </cell>
          <cell r="T9798"/>
          <cell r="U9798"/>
          <cell r="V9798" t="str">
            <v/>
          </cell>
        </row>
        <row r="9799">
          <cell r="A9799"/>
          <cell r="B9799" t="str">
            <v/>
          </cell>
          <cell r="C9799"/>
          <cell r="D9799" t="str">
            <v/>
          </cell>
          <cell r="E9799" t="str">
            <v/>
          </cell>
          <cell r="F9799" t="str">
            <v/>
          </cell>
          <cell r="G9799" t="str">
            <v/>
          </cell>
          <cell r="H9799" t="str">
            <v/>
          </cell>
          <cell r="I9799"/>
          <cell r="J9799"/>
          <cell r="K9799"/>
          <cell r="L9799"/>
          <cell r="M9799" t="str">
            <v/>
          </cell>
          <cell r="N9799"/>
          <cell r="O9799"/>
          <cell r="P9799"/>
          <cell r="Q9799" t="str">
            <v/>
          </cell>
          <cell r="R9799"/>
          <cell r="S9799" t="str">
            <v/>
          </cell>
          <cell r="T9799"/>
          <cell r="U9799"/>
          <cell r="V9799" t="str">
            <v/>
          </cell>
        </row>
        <row r="9800">
          <cell r="A9800"/>
          <cell r="B9800" t="str">
            <v/>
          </cell>
          <cell r="C9800"/>
          <cell r="D9800" t="str">
            <v/>
          </cell>
          <cell r="E9800" t="str">
            <v/>
          </cell>
          <cell r="F9800" t="str">
            <v/>
          </cell>
          <cell r="G9800" t="str">
            <v/>
          </cell>
          <cell r="H9800" t="str">
            <v/>
          </cell>
          <cell r="I9800"/>
          <cell r="J9800"/>
          <cell r="K9800"/>
          <cell r="L9800"/>
          <cell r="M9800" t="str">
            <v/>
          </cell>
          <cell r="N9800"/>
          <cell r="O9800"/>
          <cell r="P9800"/>
          <cell r="Q9800" t="str">
            <v/>
          </cell>
          <cell r="R9800"/>
          <cell r="S9800" t="str">
            <v/>
          </cell>
          <cell r="T9800"/>
          <cell r="U9800"/>
          <cell r="V9800" t="str">
            <v/>
          </cell>
        </row>
        <row r="9801">
          <cell r="A9801"/>
          <cell r="B9801" t="str">
            <v/>
          </cell>
          <cell r="C9801"/>
          <cell r="D9801" t="str">
            <v/>
          </cell>
          <cell r="E9801" t="str">
            <v/>
          </cell>
          <cell r="F9801" t="str">
            <v/>
          </cell>
          <cell r="G9801" t="str">
            <v/>
          </cell>
          <cell r="H9801" t="str">
            <v/>
          </cell>
          <cell r="I9801"/>
          <cell r="J9801"/>
          <cell r="K9801"/>
          <cell r="L9801"/>
          <cell r="M9801" t="str">
            <v/>
          </cell>
          <cell r="N9801"/>
          <cell r="O9801"/>
          <cell r="P9801"/>
          <cell r="Q9801" t="str">
            <v/>
          </cell>
          <cell r="R9801"/>
          <cell r="S9801" t="str">
            <v/>
          </cell>
          <cell r="T9801"/>
          <cell r="U9801"/>
          <cell r="V9801" t="str">
            <v/>
          </cell>
        </row>
        <row r="9802">
          <cell r="A9802"/>
          <cell r="B9802" t="str">
            <v/>
          </cell>
          <cell r="C9802"/>
          <cell r="D9802" t="str">
            <v/>
          </cell>
          <cell r="E9802" t="str">
            <v/>
          </cell>
          <cell r="F9802" t="str">
            <v/>
          </cell>
          <cell r="G9802" t="str">
            <v/>
          </cell>
          <cell r="H9802" t="str">
            <v/>
          </cell>
          <cell r="I9802"/>
          <cell r="J9802"/>
          <cell r="K9802"/>
          <cell r="L9802"/>
          <cell r="M9802" t="str">
            <v/>
          </cell>
          <cell r="N9802"/>
          <cell r="O9802"/>
          <cell r="P9802"/>
          <cell r="Q9802" t="str">
            <v/>
          </cell>
          <cell r="R9802"/>
          <cell r="S9802" t="str">
            <v/>
          </cell>
          <cell r="T9802"/>
          <cell r="U9802"/>
          <cell r="V9802" t="str">
            <v/>
          </cell>
        </row>
        <row r="9803">
          <cell r="A9803"/>
          <cell r="B9803" t="str">
            <v/>
          </cell>
          <cell r="C9803"/>
          <cell r="D9803" t="str">
            <v/>
          </cell>
          <cell r="E9803" t="str">
            <v/>
          </cell>
          <cell r="F9803" t="str">
            <v/>
          </cell>
          <cell r="G9803" t="str">
            <v/>
          </cell>
          <cell r="H9803" t="str">
            <v/>
          </cell>
          <cell r="I9803"/>
          <cell r="J9803"/>
          <cell r="K9803"/>
          <cell r="L9803"/>
          <cell r="M9803" t="str">
            <v/>
          </cell>
          <cell r="N9803"/>
          <cell r="O9803"/>
          <cell r="P9803"/>
          <cell r="Q9803" t="str">
            <v/>
          </cell>
          <cell r="R9803"/>
          <cell r="S9803" t="str">
            <v/>
          </cell>
          <cell r="T9803"/>
          <cell r="U9803"/>
          <cell r="V9803" t="str">
            <v/>
          </cell>
        </row>
        <row r="9804">
          <cell r="A9804"/>
          <cell r="B9804" t="str">
            <v/>
          </cell>
          <cell r="C9804"/>
          <cell r="D9804" t="str">
            <v/>
          </cell>
          <cell r="E9804" t="str">
            <v/>
          </cell>
          <cell r="F9804" t="str">
            <v/>
          </cell>
          <cell r="G9804" t="str">
            <v/>
          </cell>
          <cell r="H9804" t="str">
            <v/>
          </cell>
          <cell r="I9804"/>
          <cell r="J9804"/>
          <cell r="K9804"/>
          <cell r="L9804"/>
          <cell r="M9804" t="str">
            <v/>
          </cell>
          <cell r="N9804"/>
          <cell r="O9804"/>
          <cell r="P9804"/>
          <cell r="Q9804" t="str">
            <v/>
          </cell>
          <cell r="R9804"/>
          <cell r="S9804" t="str">
            <v/>
          </cell>
          <cell r="T9804"/>
          <cell r="U9804"/>
          <cell r="V9804" t="str">
            <v/>
          </cell>
        </row>
        <row r="9805">
          <cell r="A9805"/>
          <cell r="B9805" t="str">
            <v/>
          </cell>
          <cell r="C9805"/>
          <cell r="D9805" t="str">
            <v/>
          </cell>
          <cell r="E9805" t="str">
            <v/>
          </cell>
          <cell r="F9805" t="str">
            <v/>
          </cell>
          <cell r="G9805" t="str">
            <v/>
          </cell>
          <cell r="H9805" t="str">
            <v/>
          </cell>
          <cell r="I9805"/>
          <cell r="J9805"/>
          <cell r="K9805"/>
          <cell r="L9805"/>
          <cell r="M9805" t="str">
            <v/>
          </cell>
          <cell r="N9805"/>
          <cell r="O9805"/>
          <cell r="P9805"/>
          <cell r="Q9805" t="str">
            <v/>
          </cell>
          <cell r="R9805"/>
          <cell r="S9805" t="str">
            <v/>
          </cell>
          <cell r="T9805"/>
          <cell r="U9805"/>
          <cell r="V9805" t="str">
            <v/>
          </cell>
        </row>
        <row r="9806">
          <cell r="A9806"/>
          <cell r="B9806" t="str">
            <v/>
          </cell>
          <cell r="C9806"/>
          <cell r="D9806" t="str">
            <v/>
          </cell>
          <cell r="E9806" t="str">
            <v/>
          </cell>
          <cell r="F9806" t="str">
            <v/>
          </cell>
          <cell r="G9806" t="str">
            <v/>
          </cell>
          <cell r="H9806" t="str">
            <v/>
          </cell>
          <cell r="I9806"/>
          <cell r="J9806"/>
          <cell r="K9806"/>
          <cell r="L9806"/>
          <cell r="M9806" t="str">
            <v/>
          </cell>
          <cell r="N9806"/>
          <cell r="O9806"/>
          <cell r="P9806"/>
          <cell r="Q9806" t="str">
            <v/>
          </cell>
          <cell r="R9806"/>
          <cell r="S9806" t="str">
            <v/>
          </cell>
          <cell r="T9806"/>
          <cell r="U9806"/>
          <cell r="V9806" t="str">
            <v/>
          </cell>
        </row>
        <row r="9807">
          <cell r="A9807"/>
          <cell r="B9807" t="str">
            <v/>
          </cell>
          <cell r="C9807"/>
          <cell r="D9807" t="str">
            <v/>
          </cell>
          <cell r="E9807" t="str">
            <v/>
          </cell>
          <cell r="F9807" t="str">
            <v/>
          </cell>
          <cell r="G9807" t="str">
            <v/>
          </cell>
          <cell r="H9807" t="str">
            <v/>
          </cell>
          <cell r="I9807"/>
          <cell r="J9807"/>
          <cell r="K9807"/>
          <cell r="L9807"/>
          <cell r="M9807" t="str">
            <v/>
          </cell>
          <cell r="N9807"/>
          <cell r="O9807"/>
          <cell r="P9807"/>
          <cell r="Q9807" t="str">
            <v/>
          </cell>
          <cell r="R9807"/>
          <cell r="S9807" t="str">
            <v/>
          </cell>
          <cell r="T9807"/>
          <cell r="U9807"/>
          <cell r="V9807" t="str">
            <v/>
          </cell>
        </row>
        <row r="9808">
          <cell r="A9808"/>
          <cell r="B9808" t="str">
            <v/>
          </cell>
          <cell r="C9808"/>
          <cell r="D9808" t="str">
            <v/>
          </cell>
          <cell r="E9808" t="str">
            <v/>
          </cell>
          <cell r="F9808" t="str">
            <v/>
          </cell>
          <cell r="G9808" t="str">
            <v/>
          </cell>
          <cell r="H9808" t="str">
            <v/>
          </cell>
          <cell r="I9808"/>
          <cell r="J9808"/>
          <cell r="K9808"/>
          <cell r="L9808"/>
          <cell r="M9808" t="str">
            <v/>
          </cell>
          <cell r="N9808"/>
          <cell r="O9808"/>
          <cell r="P9808"/>
          <cell r="Q9808" t="str">
            <v/>
          </cell>
          <cell r="R9808"/>
          <cell r="S9808" t="str">
            <v/>
          </cell>
          <cell r="T9808"/>
          <cell r="U9808"/>
          <cell r="V9808" t="str">
            <v/>
          </cell>
        </row>
        <row r="9809">
          <cell r="A9809"/>
          <cell r="B9809" t="str">
            <v/>
          </cell>
          <cell r="C9809"/>
          <cell r="D9809" t="str">
            <v/>
          </cell>
          <cell r="E9809" t="str">
            <v/>
          </cell>
          <cell r="F9809" t="str">
            <v/>
          </cell>
          <cell r="G9809" t="str">
            <v/>
          </cell>
          <cell r="H9809" t="str">
            <v/>
          </cell>
          <cell r="I9809"/>
          <cell r="J9809"/>
          <cell r="K9809"/>
          <cell r="L9809"/>
          <cell r="M9809" t="str">
            <v/>
          </cell>
          <cell r="N9809"/>
          <cell r="O9809"/>
          <cell r="P9809"/>
          <cell r="Q9809" t="str">
            <v/>
          </cell>
          <cell r="R9809"/>
          <cell r="S9809" t="str">
            <v/>
          </cell>
          <cell r="T9809"/>
          <cell r="U9809"/>
          <cell r="V9809" t="str">
            <v/>
          </cell>
        </row>
        <row r="9810">
          <cell r="A9810"/>
          <cell r="B9810" t="str">
            <v/>
          </cell>
          <cell r="C9810"/>
          <cell r="D9810" t="str">
            <v/>
          </cell>
          <cell r="E9810" t="str">
            <v/>
          </cell>
          <cell r="F9810" t="str">
            <v/>
          </cell>
          <cell r="G9810" t="str">
            <v/>
          </cell>
          <cell r="H9810" t="str">
            <v/>
          </cell>
          <cell r="I9810"/>
          <cell r="J9810"/>
          <cell r="K9810"/>
          <cell r="L9810"/>
          <cell r="M9810" t="str">
            <v/>
          </cell>
          <cell r="N9810"/>
          <cell r="O9810"/>
          <cell r="P9810"/>
          <cell r="Q9810" t="str">
            <v/>
          </cell>
          <cell r="R9810"/>
          <cell r="S9810" t="str">
            <v/>
          </cell>
          <cell r="T9810"/>
          <cell r="U9810"/>
          <cell r="V9810" t="str">
            <v/>
          </cell>
        </row>
        <row r="9811">
          <cell r="A9811"/>
          <cell r="B9811" t="str">
            <v/>
          </cell>
          <cell r="C9811"/>
          <cell r="D9811" t="str">
            <v/>
          </cell>
          <cell r="E9811" t="str">
            <v/>
          </cell>
          <cell r="F9811" t="str">
            <v/>
          </cell>
          <cell r="G9811" t="str">
            <v/>
          </cell>
          <cell r="H9811" t="str">
            <v/>
          </cell>
          <cell r="I9811"/>
          <cell r="J9811"/>
          <cell r="K9811"/>
          <cell r="L9811"/>
          <cell r="M9811" t="str">
            <v/>
          </cell>
          <cell r="N9811"/>
          <cell r="O9811"/>
          <cell r="P9811"/>
          <cell r="Q9811" t="str">
            <v/>
          </cell>
          <cell r="R9811"/>
          <cell r="S9811" t="str">
            <v/>
          </cell>
          <cell r="T9811"/>
          <cell r="U9811"/>
          <cell r="V9811" t="str">
            <v/>
          </cell>
        </row>
        <row r="9812">
          <cell r="A9812"/>
          <cell r="B9812" t="str">
            <v/>
          </cell>
          <cell r="C9812"/>
          <cell r="D9812" t="str">
            <v/>
          </cell>
          <cell r="E9812" t="str">
            <v/>
          </cell>
          <cell r="F9812" t="str">
            <v/>
          </cell>
          <cell r="G9812" t="str">
            <v/>
          </cell>
          <cell r="H9812" t="str">
            <v/>
          </cell>
          <cell r="I9812"/>
          <cell r="J9812"/>
          <cell r="K9812"/>
          <cell r="L9812"/>
          <cell r="M9812" t="str">
            <v/>
          </cell>
          <cell r="N9812"/>
          <cell r="O9812"/>
          <cell r="P9812"/>
          <cell r="Q9812" t="str">
            <v/>
          </cell>
          <cell r="R9812"/>
          <cell r="S9812" t="str">
            <v/>
          </cell>
          <cell r="T9812"/>
          <cell r="U9812"/>
          <cell r="V9812" t="str">
            <v/>
          </cell>
        </row>
        <row r="9813">
          <cell r="A9813"/>
          <cell r="B9813" t="str">
            <v/>
          </cell>
          <cell r="C9813"/>
          <cell r="D9813" t="str">
            <v/>
          </cell>
          <cell r="E9813" t="str">
            <v/>
          </cell>
          <cell r="F9813" t="str">
            <v/>
          </cell>
          <cell r="G9813" t="str">
            <v/>
          </cell>
          <cell r="H9813" t="str">
            <v/>
          </cell>
          <cell r="I9813"/>
          <cell r="J9813"/>
          <cell r="K9813"/>
          <cell r="L9813"/>
          <cell r="M9813" t="str">
            <v/>
          </cell>
          <cell r="N9813"/>
          <cell r="O9813"/>
          <cell r="P9813"/>
          <cell r="Q9813" t="str">
            <v/>
          </cell>
          <cell r="R9813"/>
          <cell r="S9813" t="str">
            <v/>
          </cell>
          <cell r="T9813"/>
          <cell r="U9813"/>
          <cell r="V9813" t="str">
            <v/>
          </cell>
        </row>
        <row r="9814">
          <cell r="A9814"/>
          <cell r="B9814" t="str">
            <v/>
          </cell>
          <cell r="C9814"/>
          <cell r="D9814" t="str">
            <v/>
          </cell>
          <cell r="E9814" t="str">
            <v/>
          </cell>
          <cell r="F9814" t="str">
            <v/>
          </cell>
          <cell r="G9814" t="str">
            <v/>
          </cell>
          <cell r="H9814" t="str">
            <v/>
          </cell>
          <cell r="I9814"/>
          <cell r="J9814"/>
          <cell r="K9814"/>
          <cell r="L9814"/>
          <cell r="M9814" t="str">
            <v/>
          </cell>
          <cell r="N9814"/>
          <cell r="O9814"/>
          <cell r="P9814"/>
          <cell r="Q9814" t="str">
            <v/>
          </cell>
          <cell r="R9814"/>
          <cell r="S9814" t="str">
            <v/>
          </cell>
          <cell r="T9814"/>
          <cell r="U9814"/>
          <cell r="V9814" t="str">
            <v/>
          </cell>
        </row>
        <row r="9815">
          <cell r="A9815"/>
          <cell r="B9815" t="str">
            <v/>
          </cell>
          <cell r="C9815"/>
          <cell r="D9815" t="str">
            <v/>
          </cell>
          <cell r="E9815" t="str">
            <v/>
          </cell>
          <cell r="F9815" t="str">
            <v/>
          </cell>
          <cell r="G9815" t="str">
            <v/>
          </cell>
          <cell r="H9815" t="str">
            <v/>
          </cell>
          <cell r="I9815"/>
          <cell r="J9815"/>
          <cell r="K9815"/>
          <cell r="L9815"/>
          <cell r="M9815" t="str">
            <v/>
          </cell>
          <cell r="N9815"/>
          <cell r="O9815"/>
          <cell r="P9815"/>
          <cell r="Q9815" t="str">
            <v/>
          </cell>
          <cell r="R9815"/>
          <cell r="S9815" t="str">
            <v/>
          </cell>
          <cell r="T9815"/>
          <cell r="U9815"/>
          <cell r="V9815" t="str">
            <v/>
          </cell>
        </row>
        <row r="9816">
          <cell r="A9816"/>
          <cell r="B9816" t="str">
            <v/>
          </cell>
          <cell r="C9816"/>
          <cell r="D9816" t="str">
            <v/>
          </cell>
          <cell r="E9816" t="str">
            <v/>
          </cell>
          <cell r="F9816" t="str">
            <v/>
          </cell>
          <cell r="G9816" t="str">
            <v/>
          </cell>
          <cell r="H9816" t="str">
            <v/>
          </cell>
          <cell r="I9816"/>
          <cell r="J9816"/>
          <cell r="K9816"/>
          <cell r="L9816"/>
          <cell r="M9816" t="str">
            <v/>
          </cell>
          <cell r="N9816"/>
          <cell r="O9816"/>
          <cell r="P9816"/>
          <cell r="Q9816" t="str">
            <v/>
          </cell>
          <cell r="R9816"/>
          <cell r="S9816" t="str">
            <v/>
          </cell>
          <cell r="T9816"/>
          <cell r="U9816"/>
          <cell r="V9816" t="str">
            <v/>
          </cell>
        </row>
        <row r="9817">
          <cell r="A9817"/>
          <cell r="B9817" t="str">
            <v/>
          </cell>
          <cell r="C9817"/>
          <cell r="D9817" t="str">
            <v/>
          </cell>
          <cell r="E9817" t="str">
            <v/>
          </cell>
          <cell r="F9817" t="str">
            <v/>
          </cell>
          <cell r="G9817" t="str">
            <v/>
          </cell>
          <cell r="H9817" t="str">
            <v/>
          </cell>
          <cell r="I9817"/>
          <cell r="J9817"/>
          <cell r="K9817"/>
          <cell r="L9817"/>
          <cell r="M9817" t="str">
            <v/>
          </cell>
          <cell r="N9817"/>
          <cell r="O9817"/>
          <cell r="P9817"/>
          <cell r="Q9817" t="str">
            <v/>
          </cell>
          <cell r="R9817"/>
          <cell r="S9817" t="str">
            <v/>
          </cell>
          <cell r="T9817"/>
          <cell r="U9817"/>
          <cell r="V9817" t="str">
            <v/>
          </cell>
        </row>
        <row r="9818">
          <cell r="A9818"/>
          <cell r="B9818" t="str">
            <v/>
          </cell>
          <cell r="C9818"/>
          <cell r="D9818" t="str">
            <v/>
          </cell>
          <cell r="E9818" t="str">
            <v/>
          </cell>
          <cell r="F9818" t="str">
            <v/>
          </cell>
          <cell r="G9818" t="str">
            <v/>
          </cell>
          <cell r="H9818" t="str">
            <v/>
          </cell>
          <cell r="I9818"/>
          <cell r="J9818"/>
          <cell r="K9818"/>
          <cell r="L9818"/>
          <cell r="M9818" t="str">
            <v/>
          </cell>
          <cell r="N9818"/>
          <cell r="O9818"/>
          <cell r="P9818"/>
          <cell r="Q9818" t="str">
            <v/>
          </cell>
          <cell r="R9818"/>
          <cell r="S9818" t="str">
            <v/>
          </cell>
          <cell r="T9818"/>
          <cell r="U9818"/>
          <cell r="V9818" t="str">
            <v/>
          </cell>
        </row>
        <row r="9819">
          <cell r="A9819"/>
          <cell r="B9819" t="str">
            <v/>
          </cell>
          <cell r="C9819"/>
          <cell r="D9819" t="str">
            <v/>
          </cell>
          <cell r="E9819" t="str">
            <v/>
          </cell>
          <cell r="F9819" t="str">
            <v/>
          </cell>
          <cell r="G9819" t="str">
            <v/>
          </cell>
          <cell r="H9819" t="str">
            <v/>
          </cell>
          <cell r="I9819"/>
          <cell r="J9819"/>
          <cell r="K9819"/>
          <cell r="L9819"/>
          <cell r="M9819" t="str">
            <v/>
          </cell>
          <cell r="N9819"/>
          <cell r="O9819"/>
          <cell r="P9819"/>
          <cell r="Q9819" t="str">
            <v/>
          </cell>
          <cell r="R9819"/>
          <cell r="S9819" t="str">
            <v/>
          </cell>
          <cell r="T9819"/>
          <cell r="U9819"/>
          <cell r="V9819" t="str">
            <v/>
          </cell>
        </row>
        <row r="9820">
          <cell r="A9820"/>
          <cell r="B9820" t="str">
            <v/>
          </cell>
          <cell r="C9820"/>
          <cell r="D9820" t="str">
            <v/>
          </cell>
          <cell r="E9820" t="str">
            <v/>
          </cell>
          <cell r="F9820" t="str">
            <v/>
          </cell>
          <cell r="G9820" t="str">
            <v/>
          </cell>
          <cell r="H9820" t="str">
            <v/>
          </cell>
          <cell r="I9820"/>
          <cell r="J9820"/>
          <cell r="K9820"/>
          <cell r="L9820"/>
          <cell r="M9820" t="str">
            <v/>
          </cell>
          <cell r="N9820"/>
          <cell r="O9820"/>
          <cell r="P9820"/>
          <cell r="Q9820" t="str">
            <v/>
          </cell>
          <cell r="R9820"/>
          <cell r="S9820" t="str">
            <v/>
          </cell>
          <cell r="T9820"/>
          <cell r="U9820"/>
          <cell r="V9820" t="str">
            <v/>
          </cell>
        </row>
        <row r="9821">
          <cell r="A9821"/>
          <cell r="B9821" t="str">
            <v/>
          </cell>
          <cell r="C9821"/>
          <cell r="D9821" t="str">
            <v/>
          </cell>
          <cell r="E9821" t="str">
            <v/>
          </cell>
          <cell r="F9821" t="str">
            <v/>
          </cell>
          <cell r="G9821" t="str">
            <v/>
          </cell>
          <cell r="H9821" t="str">
            <v/>
          </cell>
          <cell r="I9821"/>
          <cell r="J9821"/>
          <cell r="K9821"/>
          <cell r="L9821"/>
          <cell r="M9821" t="str">
            <v/>
          </cell>
          <cell r="N9821"/>
          <cell r="O9821"/>
          <cell r="P9821"/>
          <cell r="Q9821" t="str">
            <v/>
          </cell>
          <cell r="R9821"/>
          <cell r="S9821" t="str">
            <v/>
          </cell>
          <cell r="T9821"/>
          <cell r="U9821"/>
          <cell r="V9821" t="str">
            <v/>
          </cell>
        </row>
        <row r="9822">
          <cell r="A9822"/>
          <cell r="B9822" t="str">
            <v/>
          </cell>
          <cell r="C9822"/>
          <cell r="D9822" t="str">
            <v/>
          </cell>
          <cell r="E9822" t="str">
            <v/>
          </cell>
          <cell r="F9822" t="str">
            <v/>
          </cell>
          <cell r="G9822" t="str">
            <v/>
          </cell>
          <cell r="H9822" t="str">
            <v/>
          </cell>
          <cell r="I9822"/>
          <cell r="J9822"/>
          <cell r="K9822"/>
          <cell r="L9822"/>
          <cell r="M9822" t="str">
            <v/>
          </cell>
          <cell r="N9822"/>
          <cell r="O9822"/>
          <cell r="P9822"/>
          <cell r="Q9822" t="str">
            <v/>
          </cell>
          <cell r="R9822"/>
          <cell r="S9822" t="str">
            <v/>
          </cell>
          <cell r="T9822"/>
          <cell r="U9822"/>
          <cell r="V9822" t="str">
            <v/>
          </cell>
        </row>
        <row r="9823">
          <cell r="A9823"/>
          <cell r="B9823" t="str">
            <v/>
          </cell>
          <cell r="C9823"/>
          <cell r="D9823" t="str">
            <v/>
          </cell>
          <cell r="E9823" t="str">
            <v/>
          </cell>
          <cell r="F9823" t="str">
            <v/>
          </cell>
          <cell r="G9823" t="str">
            <v/>
          </cell>
          <cell r="H9823" t="str">
            <v/>
          </cell>
          <cell r="I9823"/>
          <cell r="J9823"/>
          <cell r="K9823"/>
          <cell r="L9823"/>
          <cell r="M9823" t="str">
            <v/>
          </cell>
          <cell r="N9823"/>
          <cell r="O9823"/>
          <cell r="P9823"/>
          <cell r="Q9823" t="str">
            <v/>
          </cell>
          <cell r="R9823"/>
          <cell r="S9823" t="str">
            <v/>
          </cell>
          <cell r="T9823"/>
          <cell r="U9823"/>
          <cell r="V9823" t="str">
            <v/>
          </cell>
        </row>
        <row r="9824">
          <cell r="A9824"/>
          <cell r="B9824" t="str">
            <v/>
          </cell>
          <cell r="C9824"/>
          <cell r="D9824" t="str">
            <v/>
          </cell>
          <cell r="E9824" t="str">
            <v/>
          </cell>
          <cell r="F9824" t="str">
            <v/>
          </cell>
          <cell r="G9824" t="str">
            <v/>
          </cell>
          <cell r="H9824" t="str">
            <v/>
          </cell>
          <cell r="I9824"/>
          <cell r="J9824"/>
          <cell r="K9824"/>
          <cell r="L9824"/>
          <cell r="M9824" t="str">
            <v/>
          </cell>
          <cell r="N9824"/>
          <cell r="O9824"/>
          <cell r="P9824"/>
          <cell r="Q9824" t="str">
            <v/>
          </cell>
          <cell r="R9824"/>
          <cell r="S9824" t="str">
            <v/>
          </cell>
          <cell r="T9824"/>
          <cell r="U9824"/>
          <cell r="V9824" t="str">
            <v/>
          </cell>
        </row>
        <row r="9825">
          <cell r="A9825"/>
          <cell r="B9825" t="str">
            <v/>
          </cell>
          <cell r="C9825"/>
          <cell r="D9825" t="str">
            <v/>
          </cell>
          <cell r="E9825" t="str">
            <v/>
          </cell>
          <cell r="F9825" t="str">
            <v/>
          </cell>
          <cell r="G9825" t="str">
            <v/>
          </cell>
          <cell r="H9825" t="str">
            <v/>
          </cell>
          <cell r="I9825"/>
          <cell r="J9825"/>
          <cell r="K9825"/>
          <cell r="L9825"/>
          <cell r="M9825" t="str">
            <v/>
          </cell>
          <cell r="N9825"/>
          <cell r="O9825"/>
          <cell r="P9825"/>
          <cell r="Q9825" t="str">
            <v/>
          </cell>
          <cell r="R9825"/>
          <cell r="S9825" t="str">
            <v/>
          </cell>
          <cell r="T9825"/>
          <cell r="U9825"/>
          <cell r="V9825" t="str">
            <v/>
          </cell>
        </row>
        <row r="9826">
          <cell r="A9826"/>
          <cell r="B9826" t="str">
            <v/>
          </cell>
          <cell r="C9826"/>
          <cell r="D9826" t="str">
            <v/>
          </cell>
          <cell r="E9826" t="str">
            <v/>
          </cell>
          <cell r="F9826" t="str">
            <v/>
          </cell>
          <cell r="G9826" t="str">
            <v/>
          </cell>
          <cell r="H9826" t="str">
            <v/>
          </cell>
          <cell r="I9826"/>
          <cell r="J9826"/>
          <cell r="K9826"/>
          <cell r="L9826"/>
          <cell r="M9826" t="str">
            <v/>
          </cell>
          <cell r="N9826"/>
          <cell r="O9826"/>
          <cell r="P9826"/>
          <cell r="Q9826" t="str">
            <v/>
          </cell>
          <cell r="R9826"/>
          <cell r="S9826" t="str">
            <v/>
          </cell>
          <cell r="T9826"/>
          <cell r="U9826"/>
          <cell r="V9826" t="str">
            <v/>
          </cell>
        </row>
        <row r="9827">
          <cell r="A9827"/>
          <cell r="B9827" t="str">
            <v/>
          </cell>
          <cell r="C9827"/>
          <cell r="D9827" t="str">
            <v/>
          </cell>
          <cell r="E9827" t="str">
            <v/>
          </cell>
          <cell r="F9827" t="str">
            <v/>
          </cell>
          <cell r="G9827" t="str">
            <v/>
          </cell>
          <cell r="H9827" t="str">
            <v/>
          </cell>
          <cell r="I9827"/>
          <cell r="J9827"/>
          <cell r="K9827"/>
          <cell r="L9827"/>
          <cell r="M9827" t="str">
            <v/>
          </cell>
          <cell r="N9827"/>
          <cell r="O9827"/>
          <cell r="P9827"/>
          <cell r="Q9827" t="str">
            <v/>
          </cell>
          <cell r="R9827"/>
          <cell r="S9827" t="str">
            <v/>
          </cell>
          <cell r="T9827"/>
          <cell r="U9827"/>
          <cell r="V9827" t="str">
            <v/>
          </cell>
        </row>
        <row r="9828">
          <cell r="A9828"/>
          <cell r="B9828" t="str">
            <v/>
          </cell>
          <cell r="C9828"/>
          <cell r="D9828" t="str">
            <v/>
          </cell>
          <cell r="E9828" t="str">
            <v/>
          </cell>
          <cell r="F9828" t="str">
            <v/>
          </cell>
          <cell r="G9828" t="str">
            <v/>
          </cell>
          <cell r="H9828" t="str">
            <v/>
          </cell>
          <cell r="I9828"/>
          <cell r="J9828"/>
          <cell r="K9828"/>
          <cell r="L9828"/>
          <cell r="M9828" t="str">
            <v/>
          </cell>
          <cell r="N9828"/>
          <cell r="O9828"/>
          <cell r="P9828"/>
          <cell r="Q9828" t="str">
            <v/>
          </cell>
          <cell r="R9828"/>
          <cell r="S9828" t="str">
            <v/>
          </cell>
          <cell r="T9828"/>
          <cell r="U9828"/>
          <cell r="V9828" t="str">
            <v/>
          </cell>
        </row>
        <row r="9829">
          <cell r="A9829"/>
          <cell r="B9829" t="str">
            <v/>
          </cell>
          <cell r="C9829"/>
          <cell r="D9829" t="str">
            <v/>
          </cell>
          <cell r="E9829" t="str">
            <v/>
          </cell>
          <cell r="F9829" t="str">
            <v/>
          </cell>
          <cell r="G9829" t="str">
            <v/>
          </cell>
          <cell r="H9829" t="str">
            <v/>
          </cell>
          <cell r="I9829"/>
          <cell r="J9829"/>
          <cell r="K9829"/>
          <cell r="L9829"/>
          <cell r="M9829" t="str">
            <v/>
          </cell>
          <cell r="N9829"/>
          <cell r="O9829"/>
          <cell r="P9829"/>
          <cell r="Q9829" t="str">
            <v/>
          </cell>
          <cell r="R9829"/>
          <cell r="S9829" t="str">
            <v/>
          </cell>
          <cell r="T9829"/>
          <cell r="U9829"/>
          <cell r="V9829" t="str">
            <v/>
          </cell>
        </row>
        <row r="9830">
          <cell r="A9830"/>
          <cell r="B9830" t="str">
            <v/>
          </cell>
          <cell r="C9830"/>
          <cell r="D9830" t="str">
            <v/>
          </cell>
          <cell r="E9830" t="str">
            <v/>
          </cell>
          <cell r="F9830" t="str">
            <v/>
          </cell>
          <cell r="G9830" t="str">
            <v/>
          </cell>
          <cell r="H9830" t="str">
            <v/>
          </cell>
          <cell r="I9830"/>
          <cell r="J9830"/>
          <cell r="K9830"/>
          <cell r="L9830"/>
          <cell r="M9830" t="str">
            <v/>
          </cell>
          <cell r="N9830"/>
          <cell r="O9830"/>
          <cell r="P9830"/>
          <cell r="Q9830" t="str">
            <v/>
          </cell>
          <cell r="R9830"/>
          <cell r="S9830" t="str">
            <v/>
          </cell>
          <cell r="T9830"/>
          <cell r="U9830"/>
          <cell r="V9830" t="str">
            <v/>
          </cell>
        </row>
        <row r="9831">
          <cell r="A9831"/>
          <cell r="B9831" t="str">
            <v/>
          </cell>
          <cell r="C9831"/>
          <cell r="D9831" t="str">
            <v/>
          </cell>
          <cell r="E9831" t="str">
            <v/>
          </cell>
          <cell r="F9831" t="str">
            <v/>
          </cell>
          <cell r="G9831" t="str">
            <v/>
          </cell>
          <cell r="H9831" t="str">
            <v/>
          </cell>
          <cell r="I9831"/>
          <cell r="J9831"/>
          <cell r="K9831"/>
          <cell r="L9831"/>
          <cell r="M9831" t="str">
            <v/>
          </cell>
          <cell r="N9831"/>
          <cell r="O9831"/>
          <cell r="P9831"/>
          <cell r="Q9831" t="str">
            <v/>
          </cell>
          <cell r="R9831"/>
          <cell r="S9831" t="str">
            <v/>
          </cell>
          <cell r="T9831"/>
          <cell r="U9831"/>
          <cell r="V9831" t="str">
            <v/>
          </cell>
        </row>
        <row r="9832">
          <cell r="A9832"/>
          <cell r="B9832" t="str">
            <v/>
          </cell>
          <cell r="C9832"/>
          <cell r="D9832" t="str">
            <v/>
          </cell>
          <cell r="E9832" t="str">
            <v/>
          </cell>
          <cell r="F9832" t="str">
            <v/>
          </cell>
          <cell r="G9832" t="str">
            <v/>
          </cell>
          <cell r="H9832" t="str">
            <v/>
          </cell>
          <cell r="I9832"/>
          <cell r="J9832"/>
          <cell r="K9832"/>
          <cell r="L9832"/>
          <cell r="M9832" t="str">
            <v/>
          </cell>
          <cell r="N9832"/>
          <cell r="O9832"/>
          <cell r="P9832"/>
          <cell r="Q9832" t="str">
            <v/>
          </cell>
          <cell r="R9832"/>
          <cell r="S9832" t="str">
            <v/>
          </cell>
          <cell r="T9832"/>
          <cell r="U9832"/>
          <cell r="V9832" t="str">
            <v/>
          </cell>
        </row>
        <row r="9833">
          <cell r="A9833"/>
          <cell r="B9833" t="str">
            <v/>
          </cell>
          <cell r="C9833"/>
          <cell r="D9833" t="str">
            <v/>
          </cell>
          <cell r="E9833" t="str">
            <v/>
          </cell>
          <cell r="F9833" t="str">
            <v/>
          </cell>
          <cell r="G9833" t="str">
            <v/>
          </cell>
          <cell r="H9833" t="str">
            <v/>
          </cell>
          <cell r="I9833"/>
          <cell r="J9833"/>
          <cell r="K9833"/>
          <cell r="L9833"/>
          <cell r="M9833" t="str">
            <v/>
          </cell>
          <cell r="N9833"/>
          <cell r="O9833"/>
          <cell r="P9833"/>
          <cell r="Q9833" t="str">
            <v/>
          </cell>
          <cell r="R9833"/>
          <cell r="S9833" t="str">
            <v/>
          </cell>
          <cell r="T9833"/>
          <cell r="U9833"/>
          <cell r="V9833" t="str">
            <v/>
          </cell>
        </row>
        <row r="9834">
          <cell r="A9834"/>
          <cell r="B9834" t="str">
            <v/>
          </cell>
          <cell r="C9834"/>
          <cell r="D9834" t="str">
            <v/>
          </cell>
          <cell r="E9834" t="str">
            <v/>
          </cell>
          <cell r="F9834" t="str">
            <v/>
          </cell>
          <cell r="G9834" t="str">
            <v/>
          </cell>
          <cell r="H9834" t="str">
            <v/>
          </cell>
          <cell r="I9834"/>
          <cell r="J9834"/>
          <cell r="K9834"/>
          <cell r="L9834"/>
          <cell r="M9834" t="str">
            <v/>
          </cell>
          <cell r="N9834"/>
          <cell r="O9834"/>
          <cell r="P9834"/>
          <cell r="Q9834" t="str">
            <v/>
          </cell>
          <cell r="R9834"/>
          <cell r="S9834" t="str">
            <v/>
          </cell>
          <cell r="T9834"/>
          <cell r="U9834"/>
          <cell r="V9834" t="str">
            <v/>
          </cell>
        </row>
        <row r="9835">
          <cell r="A9835"/>
          <cell r="B9835" t="str">
            <v/>
          </cell>
          <cell r="C9835"/>
          <cell r="D9835" t="str">
            <v/>
          </cell>
          <cell r="E9835" t="str">
            <v/>
          </cell>
          <cell r="F9835" t="str">
            <v/>
          </cell>
          <cell r="G9835" t="str">
            <v/>
          </cell>
          <cell r="H9835" t="str">
            <v/>
          </cell>
          <cell r="I9835"/>
          <cell r="J9835"/>
          <cell r="K9835"/>
          <cell r="L9835"/>
          <cell r="M9835" t="str">
            <v/>
          </cell>
          <cell r="N9835"/>
          <cell r="O9835"/>
          <cell r="P9835"/>
          <cell r="Q9835" t="str">
            <v/>
          </cell>
          <cell r="R9835"/>
          <cell r="S9835" t="str">
            <v/>
          </cell>
          <cell r="T9835"/>
          <cell r="U9835"/>
          <cell r="V9835" t="str">
            <v/>
          </cell>
        </row>
        <row r="9836">
          <cell r="A9836"/>
          <cell r="B9836" t="str">
            <v/>
          </cell>
          <cell r="C9836"/>
          <cell r="D9836" t="str">
            <v/>
          </cell>
          <cell r="E9836" t="str">
            <v/>
          </cell>
          <cell r="F9836" t="str">
            <v/>
          </cell>
          <cell r="G9836" t="str">
            <v/>
          </cell>
          <cell r="H9836" t="str">
            <v/>
          </cell>
          <cell r="I9836"/>
          <cell r="J9836"/>
          <cell r="K9836"/>
          <cell r="L9836"/>
          <cell r="M9836" t="str">
            <v/>
          </cell>
          <cell r="N9836"/>
          <cell r="O9836"/>
          <cell r="P9836"/>
          <cell r="Q9836" t="str">
            <v/>
          </cell>
          <cell r="R9836"/>
          <cell r="S9836" t="str">
            <v/>
          </cell>
          <cell r="T9836"/>
          <cell r="U9836"/>
          <cell r="V9836" t="str">
            <v/>
          </cell>
        </row>
        <row r="9837">
          <cell r="A9837"/>
          <cell r="B9837" t="str">
            <v/>
          </cell>
          <cell r="C9837"/>
          <cell r="D9837" t="str">
            <v/>
          </cell>
          <cell r="E9837" t="str">
            <v/>
          </cell>
          <cell r="F9837" t="str">
            <v/>
          </cell>
          <cell r="G9837" t="str">
            <v/>
          </cell>
          <cell r="H9837" t="str">
            <v/>
          </cell>
          <cell r="I9837"/>
          <cell r="J9837"/>
          <cell r="K9837"/>
          <cell r="L9837"/>
          <cell r="M9837" t="str">
            <v/>
          </cell>
          <cell r="N9837"/>
          <cell r="O9837"/>
          <cell r="P9837"/>
          <cell r="Q9837" t="str">
            <v/>
          </cell>
          <cell r="R9837"/>
          <cell r="S9837" t="str">
            <v/>
          </cell>
          <cell r="T9837"/>
          <cell r="U9837"/>
          <cell r="V9837" t="str">
            <v/>
          </cell>
        </row>
        <row r="9838">
          <cell r="A9838"/>
          <cell r="B9838" t="str">
            <v/>
          </cell>
          <cell r="C9838"/>
          <cell r="D9838" t="str">
            <v/>
          </cell>
          <cell r="E9838" t="str">
            <v/>
          </cell>
          <cell r="F9838" t="str">
            <v/>
          </cell>
          <cell r="G9838" t="str">
            <v/>
          </cell>
          <cell r="H9838" t="str">
            <v/>
          </cell>
          <cell r="I9838"/>
          <cell r="J9838"/>
          <cell r="K9838"/>
          <cell r="L9838"/>
          <cell r="M9838" t="str">
            <v/>
          </cell>
          <cell r="N9838"/>
          <cell r="O9838"/>
          <cell r="P9838"/>
          <cell r="Q9838" t="str">
            <v/>
          </cell>
          <cell r="R9838"/>
          <cell r="S9838" t="str">
            <v/>
          </cell>
          <cell r="T9838"/>
          <cell r="U9838"/>
          <cell r="V9838" t="str">
            <v/>
          </cell>
        </row>
        <row r="9839">
          <cell r="A9839"/>
          <cell r="B9839" t="str">
            <v/>
          </cell>
          <cell r="C9839"/>
          <cell r="D9839" t="str">
            <v/>
          </cell>
          <cell r="E9839" t="str">
            <v/>
          </cell>
          <cell r="F9839" t="str">
            <v/>
          </cell>
          <cell r="G9839" t="str">
            <v/>
          </cell>
          <cell r="H9839" t="str">
            <v/>
          </cell>
          <cell r="I9839"/>
          <cell r="J9839"/>
          <cell r="K9839"/>
          <cell r="L9839"/>
          <cell r="M9839" t="str">
            <v/>
          </cell>
          <cell r="N9839"/>
          <cell r="O9839"/>
          <cell r="P9839"/>
          <cell r="Q9839" t="str">
            <v/>
          </cell>
          <cell r="R9839"/>
          <cell r="S9839" t="str">
            <v/>
          </cell>
          <cell r="T9839"/>
          <cell r="U9839"/>
          <cell r="V9839" t="str">
            <v/>
          </cell>
        </row>
        <row r="9840">
          <cell r="A9840"/>
          <cell r="B9840" t="str">
            <v/>
          </cell>
          <cell r="C9840"/>
          <cell r="D9840" t="str">
            <v/>
          </cell>
          <cell r="E9840" t="str">
            <v/>
          </cell>
          <cell r="F9840" t="str">
            <v/>
          </cell>
          <cell r="G9840" t="str">
            <v/>
          </cell>
          <cell r="H9840" t="str">
            <v/>
          </cell>
          <cell r="I9840"/>
          <cell r="J9840"/>
          <cell r="K9840"/>
          <cell r="L9840"/>
          <cell r="M9840" t="str">
            <v/>
          </cell>
          <cell r="N9840"/>
          <cell r="O9840"/>
          <cell r="P9840"/>
          <cell r="Q9840" t="str">
            <v/>
          </cell>
          <cell r="R9840"/>
          <cell r="S9840" t="str">
            <v/>
          </cell>
          <cell r="T9840"/>
          <cell r="U9840"/>
          <cell r="V9840" t="str">
            <v/>
          </cell>
        </row>
        <row r="9841">
          <cell r="A9841"/>
          <cell r="B9841" t="str">
            <v/>
          </cell>
          <cell r="C9841"/>
          <cell r="D9841" t="str">
            <v/>
          </cell>
          <cell r="E9841" t="str">
            <v/>
          </cell>
          <cell r="F9841" t="str">
            <v/>
          </cell>
          <cell r="G9841" t="str">
            <v/>
          </cell>
          <cell r="H9841" t="str">
            <v/>
          </cell>
          <cell r="I9841"/>
          <cell r="J9841"/>
          <cell r="K9841"/>
          <cell r="L9841"/>
          <cell r="M9841" t="str">
            <v/>
          </cell>
          <cell r="N9841"/>
          <cell r="O9841"/>
          <cell r="P9841"/>
          <cell r="Q9841" t="str">
            <v/>
          </cell>
          <cell r="R9841"/>
          <cell r="S9841" t="str">
            <v/>
          </cell>
          <cell r="T9841"/>
          <cell r="U9841"/>
          <cell r="V9841" t="str">
            <v/>
          </cell>
        </row>
        <row r="9842">
          <cell r="A9842"/>
          <cell r="B9842" t="str">
            <v/>
          </cell>
          <cell r="C9842"/>
          <cell r="D9842" t="str">
            <v/>
          </cell>
          <cell r="E9842" t="str">
            <v/>
          </cell>
          <cell r="F9842" t="str">
            <v/>
          </cell>
          <cell r="G9842" t="str">
            <v/>
          </cell>
          <cell r="H9842" t="str">
            <v/>
          </cell>
          <cell r="I9842"/>
          <cell r="J9842"/>
          <cell r="K9842"/>
          <cell r="L9842"/>
          <cell r="M9842" t="str">
            <v/>
          </cell>
          <cell r="N9842"/>
          <cell r="O9842"/>
          <cell r="P9842"/>
          <cell r="Q9842" t="str">
            <v/>
          </cell>
          <cell r="R9842"/>
          <cell r="S9842" t="str">
            <v/>
          </cell>
          <cell r="T9842"/>
          <cell r="U9842"/>
          <cell r="V9842" t="str">
            <v/>
          </cell>
        </row>
        <row r="9843">
          <cell r="A9843"/>
          <cell r="B9843" t="str">
            <v/>
          </cell>
          <cell r="C9843"/>
          <cell r="D9843" t="str">
            <v/>
          </cell>
          <cell r="E9843" t="str">
            <v/>
          </cell>
          <cell r="F9843" t="str">
            <v/>
          </cell>
          <cell r="G9843" t="str">
            <v/>
          </cell>
          <cell r="H9843" t="str">
            <v/>
          </cell>
          <cell r="I9843"/>
          <cell r="J9843"/>
          <cell r="K9843"/>
          <cell r="L9843"/>
          <cell r="M9843" t="str">
            <v/>
          </cell>
          <cell r="N9843"/>
          <cell r="O9843"/>
          <cell r="P9843"/>
          <cell r="Q9843" t="str">
            <v/>
          </cell>
          <cell r="R9843"/>
          <cell r="S9843" t="str">
            <v/>
          </cell>
          <cell r="T9843"/>
          <cell r="U9843"/>
          <cell r="V9843" t="str">
            <v/>
          </cell>
        </row>
        <row r="9844">
          <cell r="A9844"/>
          <cell r="B9844" t="str">
            <v/>
          </cell>
          <cell r="C9844"/>
          <cell r="D9844" t="str">
            <v/>
          </cell>
          <cell r="E9844" t="str">
            <v/>
          </cell>
          <cell r="F9844" t="str">
            <v/>
          </cell>
          <cell r="G9844" t="str">
            <v/>
          </cell>
          <cell r="H9844" t="str">
            <v/>
          </cell>
          <cell r="I9844"/>
          <cell r="J9844"/>
          <cell r="K9844"/>
          <cell r="L9844"/>
          <cell r="M9844" t="str">
            <v/>
          </cell>
          <cell r="N9844"/>
          <cell r="O9844"/>
          <cell r="P9844"/>
          <cell r="Q9844" t="str">
            <v/>
          </cell>
          <cell r="R9844"/>
          <cell r="S9844" t="str">
            <v/>
          </cell>
          <cell r="T9844"/>
          <cell r="U9844"/>
          <cell r="V9844" t="str">
            <v/>
          </cell>
        </row>
        <row r="9845">
          <cell r="A9845"/>
          <cell r="B9845" t="str">
            <v/>
          </cell>
          <cell r="C9845"/>
          <cell r="D9845" t="str">
            <v/>
          </cell>
          <cell r="E9845" t="str">
            <v/>
          </cell>
          <cell r="F9845" t="str">
            <v/>
          </cell>
          <cell r="G9845" t="str">
            <v/>
          </cell>
          <cell r="H9845" t="str">
            <v/>
          </cell>
          <cell r="I9845"/>
          <cell r="J9845"/>
          <cell r="K9845"/>
          <cell r="L9845"/>
          <cell r="M9845" t="str">
            <v/>
          </cell>
          <cell r="N9845"/>
          <cell r="O9845"/>
          <cell r="P9845"/>
          <cell r="Q9845" t="str">
            <v/>
          </cell>
          <cell r="R9845"/>
          <cell r="S9845" t="str">
            <v/>
          </cell>
          <cell r="T9845"/>
          <cell r="U9845"/>
          <cell r="V9845" t="str">
            <v/>
          </cell>
        </row>
        <row r="9846">
          <cell r="A9846"/>
          <cell r="B9846" t="str">
            <v/>
          </cell>
          <cell r="C9846"/>
          <cell r="D9846" t="str">
            <v/>
          </cell>
          <cell r="E9846" t="str">
            <v/>
          </cell>
          <cell r="F9846" t="str">
            <v/>
          </cell>
          <cell r="G9846" t="str">
            <v/>
          </cell>
          <cell r="H9846" t="str">
            <v/>
          </cell>
          <cell r="I9846"/>
          <cell r="J9846"/>
          <cell r="K9846"/>
          <cell r="L9846"/>
          <cell r="M9846" t="str">
            <v/>
          </cell>
          <cell r="N9846"/>
          <cell r="O9846"/>
          <cell r="P9846"/>
          <cell r="Q9846" t="str">
            <v/>
          </cell>
          <cell r="R9846"/>
          <cell r="S9846" t="str">
            <v/>
          </cell>
          <cell r="T9846"/>
          <cell r="U9846"/>
          <cell r="V9846" t="str">
            <v/>
          </cell>
        </row>
        <row r="9847">
          <cell r="A9847"/>
          <cell r="B9847" t="str">
            <v/>
          </cell>
          <cell r="C9847"/>
          <cell r="D9847" t="str">
            <v/>
          </cell>
          <cell r="E9847" t="str">
            <v/>
          </cell>
          <cell r="F9847" t="str">
            <v/>
          </cell>
          <cell r="G9847" t="str">
            <v/>
          </cell>
          <cell r="H9847" t="str">
            <v/>
          </cell>
          <cell r="I9847"/>
          <cell r="J9847"/>
          <cell r="K9847"/>
          <cell r="L9847"/>
          <cell r="M9847" t="str">
            <v/>
          </cell>
          <cell r="N9847"/>
          <cell r="O9847"/>
          <cell r="P9847"/>
          <cell r="Q9847" t="str">
            <v/>
          </cell>
          <cell r="R9847"/>
          <cell r="S9847" t="str">
            <v/>
          </cell>
          <cell r="T9847"/>
          <cell r="U9847"/>
          <cell r="V9847" t="str">
            <v/>
          </cell>
        </row>
        <row r="9848">
          <cell r="A9848"/>
          <cell r="B9848" t="str">
            <v/>
          </cell>
          <cell r="C9848"/>
          <cell r="D9848" t="str">
            <v/>
          </cell>
          <cell r="E9848" t="str">
            <v/>
          </cell>
          <cell r="F9848" t="str">
            <v/>
          </cell>
          <cell r="G9848" t="str">
            <v/>
          </cell>
          <cell r="H9848" t="str">
            <v/>
          </cell>
          <cell r="I9848"/>
          <cell r="J9848"/>
          <cell r="K9848"/>
          <cell r="L9848"/>
          <cell r="M9848" t="str">
            <v/>
          </cell>
          <cell r="N9848"/>
          <cell r="O9848"/>
          <cell r="P9848"/>
          <cell r="Q9848" t="str">
            <v/>
          </cell>
          <cell r="R9848"/>
          <cell r="S9848" t="str">
            <v/>
          </cell>
          <cell r="T9848"/>
          <cell r="U9848"/>
          <cell r="V9848" t="str">
            <v/>
          </cell>
        </row>
        <row r="9849">
          <cell r="A9849"/>
          <cell r="B9849" t="str">
            <v/>
          </cell>
          <cell r="C9849"/>
          <cell r="D9849" t="str">
            <v/>
          </cell>
          <cell r="E9849" t="str">
            <v/>
          </cell>
          <cell r="F9849" t="str">
            <v/>
          </cell>
          <cell r="G9849" t="str">
            <v/>
          </cell>
          <cell r="H9849" t="str">
            <v/>
          </cell>
          <cell r="I9849"/>
          <cell r="J9849"/>
          <cell r="K9849"/>
          <cell r="L9849"/>
          <cell r="M9849" t="str">
            <v/>
          </cell>
          <cell r="N9849"/>
          <cell r="O9849"/>
          <cell r="P9849"/>
          <cell r="Q9849" t="str">
            <v/>
          </cell>
          <cell r="R9849"/>
          <cell r="S9849" t="str">
            <v/>
          </cell>
          <cell r="T9849"/>
          <cell r="U9849"/>
          <cell r="V9849" t="str">
            <v/>
          </cell>
        </row>
        <row r="9850">
          <cell r="A9850"/>
          <cell r="B9850" t="str">
            <v/>
          </cell>
          <cell r="C9850"/>
          <cell r="D9850" t="str">
            <v/>
          </cell>
          <cell r="E9850" t="str">
            <v/>
          </cell>
          <cell r="F9850" t="str">
            <v/>
          </cell>
          <cell r="G9850" t="str">
            <v/>
          </cell>
          <cell r="H9850" t="str">
            <v/>
          </cell>
          <cell r="I9850"/>
          <cell r="J9850"/>
          <cell r="K9850"/>
          <cell r="L9850"/>
          <cell r="M9850" t="str">
            <v/>
          </cell>
          <cell r="N9850"/>
          <cell r="O9850"/>
          <cell r="P9850"/>
          <cell r="Q9850" t="str">
            <v/>
          </cell>
          <cell r="R9850"/>
          <cell r="S9850" t="str">
            <v/>
          </cell>
          <cell r="T9850"/>
          <cell r="U9850"/>
          <cell r="V9850" t="str">
            <v/>
          </cell>
        </row>
        <row r="9851">
          <cell r="A9851"/>
          <cell r="B9851" t="str">
            <v/>
          </cell>
          <cell r="C9851"/>
          <cell r="D9851" t="str">
            <v/>
          </cell>
          <cell r="E9851" t="str">
            <v/>
          </cell>
          <cell r="F9851" t="str">
            <v/>
          </cell>
          <cell r="G9851" t="str">
            <v/>
          </cell>
          <cell r="H9851" t="str">
            <v/>
          </cell>
          <cell r="I9851"/>
          <cell r="J9851"/>
          <cell r="K9851"/>
          <cell r="L9851"/>
          <cell r="M9851" t="str">
            <v/>
          </cell>
          <cell r="N9851"/>
          <cell r="O9851"/>
          <cell r="P9851"/>
          <cell r="Q9851" t="str">
            <v/>
          </cell>
          <cell r="R9851"/>
          <cell r="S9851" t="str">
            <v/>
          </cell>
          <cell r="T9851"/>
          <cell r="U9851"/>
          <cell r="V9851" t="str">
            <v/>
          </cell>
        </row>
        <row r="9852">
          <cell r="A9852"/>
          <cell r="B9852" t="str">
            <v/>
          </cell>
          <cell r="C9852"/>
          <cell r="D9852" t="str">
            <v/>
          </cell>
          <cell r="E9852" t="str">
            <v/>
          </cell>
          <cell r="F9852" t="str">
            <v/>
          </cell>
          <cell r="G9852" t="str">
            <v/>
          </cell>
          <cell r="H9852" t="str">
            <v/>
          </cell>
          <cell r="I9852"/>
          <cell r="J9852"/>
          <cell r="K9852"/>
          <cell r="L9852"/>
          <cell r="M9852" t="str">
            <v/>
          </cell>
          <cell r="N9852"/>
          <cell r="O9852"/>
          <cell r="P9852"/>
          <cell r="Q9852" t="str">
            <v/>
          </cell>
          <cell r="R9852"/>
          <cell r="S9852" t="str">
            <v/>
          </cell>
          <cell r="T9852"/>
          <cell r="U9852"/>
          <cell r="V9852" t="str">
            <v/>
          </cell>
        </row>
        <row r="9853">
          <cell r="A9853"/>
          <cell r="B9853" t="str">
            <v/>
          </cell>
          <cell r="C9853"/>
          <cell r="D9853" t="str">
            <v/>
          </cell>
          <cell r="E9853" t="str">
            <v/>
          </cell>
          <cell r="F9853" t="str">
            <v/>
          </cell>
          <cell r="G9853" t="str">
            <v/>
          </cell>
          <cell r="H9853" t="str">
            <v/>
          </cell>
          <cell r="I9853"/>
          <cell r="J9853"/>
          <cell r="K9853"/>
          <cell r="L9853"/>
          <cell r="M9853" t="str">
            <v/>
          </cell>
          <cell r="N9853"/>
          <cell r="O9853"/>
          <cell r="P9853"/>
          <cell r="Q9853" t="str">
            <v/>
          </cell>
          <cell r="R9853"/>
          <cell r="S9853" t="str">
            <v/>
          </cell>
          <cell r="T9853"/>
          <cell r="U9853"/>
          <cell r="V9853" t="str">
            <v/>
          </cell>
        </row>
        <row r="9854">
          <cell r="A9854"/>
          <cell r="B9854" t="str">
            <v/>
          </cell>
          <cell r="C9854"/>
          <cell r="D9854" t="str">
            <v/>
          </cell>
          <cell r="E9854" t="str">
            <v/>
          </cell>
          <cell r="F9854" t="str">
            <v/>
          </cell>
          <cell r="G9854" t="str">
            <v/>
          </cell>
          <cell r="H9854" t="str">
            <v/>
          </cell>
          <cell r="I9854"/>
          <cell r="J9854"/>
          <cell r="K9854"/>
          <cell r="L9854"/>
          <cell r="M9854" t="str">
            <v/>
          </cell>
          <cell r="N9854"/>
          <cell r="O9854"/>
          <cell r="P9854"/>
          <cell r="Q9854" t="str">
            <v/>
          </cell>
          <cell r="R9854"/>
          <cell r="S9854" t="str">
            <v/>
          </cell>
          <cell r="T9854"/>
          <cell r="U9854"/>
          <cell r="V9854" t="str">
            <v/>
          </cell>
        </row>
        <row r="9855">
          <cell r="A9855"/>
          <cell r="B9855" t="str">
            <v/>
          </cell>
          <cell r="C9855"/>
          <cell r="D9855" t="str">
            <v/>
          </cell>
          <cell r="E9855" t="str">
            <v/>
          </cell>
          <cell r="F9855" t="str">
            <v/>
          </cell>
          <cell r="G9855" t="str">
            <v/>
          </cell>
          <cell r="H9855" t="str">
            <v/>
          </cell>
          <cell r="I9855"/>
          <cell r="J9855"/>
          <cell r="K9855"/>
          <cell r="L9855"/>
          <cell r="M9855" t="str">
            <v/>
          </cell>
          <cell r="N9855"/>
          <cell r="O9855"/>
          <cell r="P9855"/>
          <cell r="Q9855" t="str">
            <v/>
          </cell>
          <cell r="R9855"/>
          <cell r="S9855" t="str">
            <v/>
          </cell>
          <cell r="T9855"/>
          <cell r="U9855"/>
          <cell r="V9855" t="str">
            <v/>
          </cell>
        </row>
        <row r="9856">
          <cell r="A9856"/>
          <cell r="B9856" t="str">
            <v/>
          </cell>
          <cell r="C9856"/>
          <cell r="D9856" t="str">
            <v/>
          </cell>
          <cell r="E9856" t="str">
            <v/>
          </cell>
          <cell r="F9856" t="str">
            <v/>
          </cell>
          <cell r="G9856" t="str">
            <v/>
          </cell>
          <cell r="H9856" t="str">
            <v/>
          </cell>
          <cell r="I9856"/>
          <cell r="J9856"/>
          <cell r="K9856"/>
          <cell r="L9856"/>
          <cell r="M9856" t="str">
            <v/>
          </cell>
          <cell r="N9856"/>
          <cell r="O9856"/>
          <cell r="P9856"/>
          <cell r="Q9856" t="str">
            <v/>
          </cell>
          <cell r="R9856"/>
          <cell r="S9856" t="str">
            <v/>
          </cell>
          <cell r="T9856"/>
          <cell r="U9856"/>
          <cell r="V9856" t="str">
            <v/>
          </cell>
        </row>
        <row r="9857">
          <cell r="A9857"/>
          <cell r="B9857" t="str">
            <v/>
          </cell>
          <cell r="C9857"/>
          <cell r="D9857" t="str">
            <v/>
          </cell>
          <cell r="E9857" t="str">
            <v/>
          </cell>
          <cell r="F9857" t="str">
            <v/>
          </cell>
          <cell r="G9857" t="str">
            <v/>
          </cell>
          <cell r="H9857" t="str">
            <v/>
          </cell>
          <cell r="I9857"/>
          <cell r="J9857"/>
          <cell r="K9857"/>
          <cell r="L9857"/>
          <cell r="M9857" t="str">
            <v/>
          </cell>
          <cell r="N9857"/>
          <cell r="O9857"/>
          <cell r="P9857"/>
          <cell r="Q9857" t="str">
            <v/>
          </cell>
          <cell r="R9857"/>
          <cell r="S9857" t="str">
            <v/>
          </cell>
          <cell r="T9857"/>
          <cell r="U9857"/>
          <cell r="V9857" t="str">
            <v/>
          </cell>
        </row>
        <row r="9858">
          <cell r="A9858"/>
          <cell r="B9858" t="str">
            <v/>
          </cell>
          <cell r="C9858"/>
          <cell r="D9858" t="str">
            <v/>
          </cell>
          <cell r="E9858" t="str">
            <v/>
          </cell>
          <cell r="F9858" t="str">
            <v/>
          </cell>
          <cell r="G9858" t="str">
            <v/>
          </cell>
          <cell r="H9858" t="str">
            <v/>
          </cell>
          <cell r="I9858"/>
          <cell r="J9858"/>
          <cell r="K9858"/>
          <cell r="L9858"/>
          <cell r="M9858" t="str">
            <v/>
          </cell>
          <cell r="N9858"/>
          <cell r="O9858"/>
          <cell r="P9858"/>
          <cell r="Q9858" t="str">
            <v/>
          </cell>
          <cell r="R9858"/>
          <cell r="S9858" t="str">
            <v/>
          </cell>
          <cell r="T9858"/>
          <cell r="U9858"/>
          <cell r="V9858" t="str">
            <v/>
          </cell>
        </row>
        <row r="9859">
          <cell r="A9859"/>
          <cell r="B9859" t="str">
            <v/>
          </cell>
          <cell r="C9859"/>
          <cell r="D9859" t="str">
            <v/>
          </cell>
          <cell r="E9859" t="str">
            <v/>
          </cell>
          <cell r="F9859" t="str">
            <v/>
          </cell>
          <cell r="G9859" t="str">
            <v/>
          </cell>
          <cell r="H9859" t="str">
            <v/>
          </cell>
          <cell r="I9859"/>
          <cell r="J9859"/>
          <cell r="K9859"/>
          <cell r="L9859"/>
          <cell r="M9859" t="str">
            <v/>
          </cell>
          <cell r="N9859"/>
          <cell r="O9859"/>
          <cell r="P9859"/>
          <cell r="Q9859" t="str">
            <v/>
          </cell>
          <cell r="R9859"/>
          <cell r="S9859" t="str">
            <v/>
          </cell>
          <cell r="T9859"/>
          <cell r="U9859"/>
          <cell r="V9859" t="str">
            <v/>
          </cell>
        </row>
        <row r="9860">
          <cell r="A9860"/>
          <cell r="B9860" t="str">
            <v/>
          </cell>
          <cell r="C9860"/>
          <cell r="D9860" t="str">
            <v/>
          </cell>
          <cell r="E9860" t="str">
            <v/>
          </cell>
          <cell r="F9860" t="str">
            <v/>
          </cell>
          <cell r="G9860" t="str">
            <v/>
          </cell>
          <cell r="H9860" t="str">
            <v/>
          </cell>
          <cell r="I9860"/>
          <cell r="J9860"/>
          <cell r="K9860"/>
          <cell r="L9860"/>
          <cell r="M9860" t="str">
            <v/>
          </cell>
          <cell r="N9860"/>
          <cell r="O9860"/>
          <cell r="P9860"/>
          <cell r="Q9860" t="str">
            <v/>
          </cell>
          <cell r="R9860"/>
          <cell r="S9860" t="str">
            <v/>
          </cell>
          <cell r="T9860"/>
          <cell r="U9860"/>
          <cell r="V9860" t="str">
            <v/>
          </cell>
        </row>
        <row r="9861">
          <cell r="A9861"/>
          <cell r="B9861" t="str">
            <v/>
          </cell>
          <cell r="C9861"/>
          <cell r="D9861" t="str">
            <v/>
          </cell>
          <cell r="E9861" t="str">
            <v/>
          </cell>
          <cell r="F9861" t="str">
            <v/>
          </cell>
          <cell r="G9861" t="str">
            <v/>
          </cell>
          <cell r="H9861" t="str">
            <v/>
          </cell>
          <cell r="I9861"/>
          <cell r="J9861"/>
          <cell r="K9861"/>
          <cell r="L9861"/>
          <cell r="M9861" t="str">
            <v/>
          </cell>
          <cell r="N9861"/>
          <cell r="O9861"/>
          <cell r="P9861"/>
          <cell r="Q9861" t="str">
            <v/>
          </cell>
          <cell r="R9861"/>
          <cell r="S9861" t="str">
            <v/>
          </cell>
          <cell r="T9861"/>
          <cell r="U9861"/>
          <cell r="V9861" t="str">
            <v/>
          </cell>
        </row>
        <row r="9862">
          <cell r="A9862"/>
          <cell r="B9862" t="str">
            <v/>
          </cell>
          <cell r="C9862"/>
          <cell r="D9862" t="str">
            <v/>
          </cell>
          <cell r="E9862" t="str">
            <v/>
          </cell>
          <cell r="F9862" t="str">
            <v/>
          </cell>
          <cell r="G9862" t="str">
            <v/>
          </cell>
          <cell r="H9862" t="str">
            <v/>
          </cell>
          <cell r="I9862"/>
          <cell r="J9862"/>
          <cell r="K9862"/>
          <cell r="L9862"/>
          <cell r="M9862" t="str">
            <v/>
          </cell>
          <cell r="N9862"/>
          <cell r="O9862"/>
          <cell r="P9862"/>
          <cell r="Q9862" t="str">
            <v/>
          </cell>
          <cell r="R9862"/>
          <cell r="S9862" t="str">
            <v/>
          </cell>
          <cell r="T9862"/>
          <cell r="U9862"/>
          <cell r="V9862" t="str">
            <v/>
          </cell>
        </row>
        <row r="9863">
          <cell r="A9863"/>
          <cell r="B9863" t="str">
            <v/>
          </cell>
          <cell r="C9863"/>
          <cell r="D9863" t="str">
            <v/>
          </cell>
          <cell r="E9863" t="str">
            <v/>
          </cell>
          <cell r="F9863" t="str">
            <v/>
          </cell>
          <cell r="G9863" t="str">
            <v/>
          </cell>
          <cell r="H9863" t="str">
            <v/>
          </cell>
          <cell r="I9863"/>
          <cell r="J9863"/>
          <cell r="K9863"/>
          <cell r="L9863"/>
          <cell r="M9863" t="str">
            <v/>
          </cell>
          <cell r="N9863"/>
          <cell r="O9863"/>
          <cell r="P9863"/>
          <cell r="Q9863" t="str">
            <v/>
          </cell>
          <cell r="R9863"/>
          <cell r="S9863" t="str">
            <v/>
          </cell>
          <cell r="T9863"/>
          <cell r="U9863"/>
          <cell r="V9863" t="str">
            <v/>
          </cell>
        </row>
        <row r="9864">
          <cell r="A9864"/>
          <cell r="B9864" t="str">
            <v/>
          </cell>
          <cell r="C9864"/>
          <cell r="D9864" t="str">
            <v/>
          </cell>
          <cell r="E9864" t="str">
            <v/>
          </cell>
          <cell r="F9864" t="str">
            <v/>
          </cell>
          <cell r="G9864" t="str">
            <v/>
          </cell>
          <cell r="H9864" t="str">
            <v/>
          </cell>
          <cell r="I9864"/>
          <cell r="J9864"/>
          <cell r="K9864"/>
          <cell r="L9864"/>
          <cell r="M9864" t="str">
            <v/>
          </cell>
          <cell r="N9864"/>
          <cell r="O9864"/>
          <cell r="P9864"/>
          <cell r="Q9864" t="str">
            <v/>
          </cell>
          <cell r="R9864"/>
          <cell r="S9864" t="str">
            <v/>
          </cell>
          <cell r="T9864"/>
          <cell r="U9864"/>
          <cell r="V9864" t="str">
            <v/>
          </cell>
        </row>
        <row r="9865">
          <cell r="A9865"/>
          <cell r="B9865" t="str">
            <v/>
          </cell>
          <cell r="C9865"/>
          <cell r="D9865" t="str">
            <v/>
          </cell>
          <cell r="E9865" t="str">
            <v/>
          </cell>
          <cell r="F9865" t="str">
            <v/>
          </cell>
          <cell r="G9865" t="str">
            <v/>
          </cell>
          <cell r="H9865" t="str">
            <v/>
          </cell>
          <cell r="I9865"/>
          <cell r="J9865"/>
          <cell r="K9865"/>
          <cell r="L9865"/>
          <cell r="M9865" t="str">
            <v/>
          </cell>
          <cell r="N9865"/>
          <cell r="O9865"/>
          <cell r="P9865"/>
          <cell r="Q9865" t="str">
            <v/>
          </cell>
          <cell r="R9865"/>
          <cell r="S9865" t="str">
            <v/>
          </cell>
          <cell r="T9865"/>
          <cell r="U9865"/>
          <cell r="V9865" t="str">
            <v/>
          </cell>
        </row>
        <row r="9866">
          <cell r="A9866"/>
          <cell r="B9866" t="str">
            <v/>
          </cell>
          <cell r="C9866"/>
          <cell r="D9866" t="str">
            <v/>
          </cell>
          <cell r="E9866" t="str">
            <v/>
          </cell>
          <cell r="F9866" t="str">
            <v/>
          </cell>
          <cell r="G9866" t="str">
            <v/>
          </cell>
          <cell r="H9866" t="str">
            <v/>
          </cell>
          <cell r="I9866"/>
          <cell r="J9866"/>
          <cell r="K9866"/>
          <cell r="L9866"/>
          <cell r="M9866" t="str">
            <v/>
          </cell>
          <cell r="N9866"/>
          <cell r="O9866"/>
          <cell r="P9866"/>
          <cell r="Q9866" t="str">
            <v/>
          </cell>
          <cell r="R9866"/>
          <cell r="S9866" t="str">
            <v/>
          </cell>
          <cell r="T9866"/>
          <cell r="U9866"/>
          <cell r="V9866" t="str">
            <v/>
          </cell>
        </row>
        <row r="9867">
          <cell r="A9867"/>
          <cell r="B9867" t="str">
            <v/>
          </cell>
          <cell r="C9867"/>
          <cell r="D9867" t="str">
            <v/>
          </cell>
          <cell r="E9867" t="str">
            <v/>
          </cell>
          <cell r="F9867" t="str">
            <v/>
          </cell>
          <cell r="G9867" t="str">
            <v/>
          </cell>
          <cell r="H9867" t="str">
            <v/>
          </cell>
          <cell r="I9867"/>
          <cell r="J9867"/>
          <cell r="K9867"/>
          <cell r="L9867"/>
          <cell r="M9867" t="str">
            <v/>
          </cell>
          <cell r="N9867"/>
          <cell r="O9867"/>
          <cell r="P9867"/>
          <cell r="Q9867" t="str">
            <v/>
          </cell>
          <cell r="R9867"/>
          <cell r="S9867" t="str">
            <v/>
          </cell>
          <cell r="T9867"/>
          <cell r="U9867"/>
          <cell r="V9867" t="str">
            <v/>
          </cell>
        </row>
        <row r="9868">
          <cell r="A9868"/>
          <cell r="B9868" t="str">
            <v/>
          </cell>
          <cell r="C9868"/>
          <cell r="D9868" t="str">
            <v/>
          </cell>
          <cell r="E9868" t="str">
            <v/>
          </cell>
          <cell r="F9868" t="str">
            <v/>
          </cell>
          <cell r="G9868" t="str">
            <v/>
          </cell>
          <cell r="H9868" t="str">
            <v/>
          </cell>
          <cell r="I9868"/>
          <cell r="J9868"/>
          <cell r="K9868"/>
          <cell r="L9868"/>
          <cell r="M9868" t="str">
            <v/>
          </cell>
          <cell r="N9868"/>
          <cell r="O9868"/>
          <cell r="P9868"/>
          <cell r="Q9868" t="str">
            <v/>
          </cell>
          <cell r="R9868"/>
          <cell r="S9868" t="str">
            <v/>
          </cell>
          <cell r="T9868"/>
          <cell r="U9868"/>
          <cell r="V9868" t="str">
            <v/>
          </cell>
        </row>
        <row r="9869">
          <cell r="A9869"/>
          <cell r="B9869" t="str">
            <v/>
          </cell>
          <cell r="C9869"/>
          <cell r="D9869" t="str">
            <v/>
          </cell>
          <cell r="E9869" t="str">
            <v/>
          </cell>
          <cell r="F9869" t="str">
            <v/>
          </cell>
          <cell r="G9869" t="str">
            <v/>
          </cell>
          <cell r="H9869" t="str">
            <v/>
          </cell>
          <cell r="I9869"/>
          <cell r="J9869"/>
          <cell r="K9869"/>
          <cell r="L9869"/>
          <cell r="M9869" t="str">
            <v/>
          </cell>
          <cell r="N9869"/>
          <cell r="O9869"/>
          <cell r="P9869"/>
          <cell r="Q9869" t="str">
            <v/>
          </cell>
          <cell r="R9869"/>
          <cell r="S9869" t="str">
            <v/>
          </cell>
          <cell r="T9869"/>
          <cell r="U9869"/>
          <cell r="V9869" t="str">
            <v/>
          </cell>
        </row>
        <row r="9870">
          <cell r="A9870"/>
          <cell r="B9870" t="str">
            <v/>
          </cell>
          <cell r="C9870"/>
          <cell r="D9870" t="str">
            <v/>
          </cell>
          <cell r="E9870" t="str">
            <v/>
          </cell>
          <cell r="F9870" t="str">
            <v/>
          </cell>
          <cell r="G9870" t="str">
            <v/>
          </cell>
          <cell r="H9870" t="str">
            <v/>
          </cell>
          <cell r="I9870"/>
          <cell r="J9870"/>
          <cell r="K9870"/>
          <cell r="L9870"/>
          <cell r="M9870" t="str">
            <v/>
          </cell>
          <cell r="N9870"/>
          <cell r="O9870"/>
          <cell r="P9870"/>
          <cell r="Q9870" t="str">
            <v/>
          </cell>
          <cell r="R9870"/>
          <cell r="S9870" t="str">
            <v/>
          </cell>
          <cell r="T9870"/>
          <cell r="U9870"/>
          <cell r="V9870" t="str">
            <v/>
          </cell>
        </row>
        <row r="9871">
          <cell r="A9871"/>
          <cell r="B9871" t="str">
            <v/>
          </cell>
          <cell r="C9871"/>
          <cell r="D9871" t="str">
            <v/>
          </cell>
          <cell r="E9871" t="str">
            <v/>
          </cell>
          <cell r="F9871" t="str">
            <v/>
          </cell>
          <cell r="G9871" t="str">
            <v/>
          </cell>
          <cell r="H9871" t="str">
            <v/>
          </cell>
          <cell r="I9871"/>
          <cell r="J9871"/>
          <cell r="K9871"/>
          <cell r="L9871"/>
          <cell r="M9871" t="str">
            <v/>
          </cell>
          <cell r="N9871"/>
          <cell r="O9871"/>
          <cell r="P9871"/>
          <cell r="Q9871" t="str">
            <v/>
          </cell>
          <cell r="R9871"/>
          <cell r="S9871" t="str">
            <v/>
          </cell>
          <cell r="T9871"/>
          <cell r="U9871"/>
          <cell r="V9871" t="str">
            <v/>
          </cell>
        </row>
        <row r="9872">
          <cell r="A9872"/>
          <cell r="B9872" t="str">
            <v/>
          </cell>
          <cell r="C9872"/>
          <cell r="D9872" t="str">
            <v/>
          </cell>
          <cell r="E9872" t="str">
            <v/>
          </cell>
          <cell r="F9872" t="str">
            <v/>
          </cell>
          <cell r="G9872" t="str">
            <v/>
          </cell>
          <cell r="H9872" t="str">
            <v/>
          </cell>
          <cell r="I9872"/>
          <cell r="J9872"/>
          <cell r="K9872"/>
          <cell r="L9872"/>
          <cell r="M9872" t="str">
            <v/>
          </cell>
          <cell r="N9872"/>
          <cell r="O9872"/>
          <cell r="P9872"/>
          <cell r="Q9872" t="str">
            <v/>
          </cell>
          <cell r="R9872"/>
          <cell r="S9872" t="str">
            <v/>
          </cell>
          <cell r="T9872"/>
          <cell r="U9872"/>
          <cell r="V9872" t="str">
            <v/>
          </cell>
        </row>
        <row r="9873">
          <cell r="A9873"/>
          <cell r="B9873" t="str">
            <v/>
          </cell>
          <cell r="C9873"/>
          <cell r="D9873" t="str">
            <v/>
          </cell>
          <cell r="E9873" t="str">
            <v/>
          </cell>
          <cell r="F9873" t="str">
            <v/>
          </cell>
          <cell r="G9873" t="str">
            <v/>
          </cell>
          <cell r="H9873" t="str">
            <v/>
          </cell>
          <cell r="I9873"/>
          <cell r="J9873"/>
          <cell r="K9873"/>
          <cell r="L9873"/>
          <cell r="M9873" t="str">
            <v/>
          </cell>
          <cell r="N9873"/>
          <cell r="O9873"/>
          <cell r="P9873"/>
          <cell r="Q9873" t="str">
            <v/>
          </cell>
          <cell r="R9873"/>
          <cell r="S9873" t="str">
            <v/>
          </cell>
          <cell r="T9873"/>
          <cell r="U9873"/>
          <cell r="V9873" t="str">
            <v/>
          </cell>
        </row>
        <row r="9874">
          <cell r="A9874"/>
          <cell r="B9874" t="str">
            <v/>
          </cell>
          <cell r="C9874"/>
          <cell r="D9874" t="str">
            <v/>
          </cell>
          <cell r="E9874" t="str">
            <v/>
          </cell>
          <cell r="F9874" t="str">
            <v/>
          </cell>
          <cell r="G9874" t="str">
            <v/>
          </cell>
          <cell r="H9874" t="str">
            <v/>
          </cell>
          <cell r="I9874"/>
          <cell r="J9874"/>
          <cell r="K9874"/>
          <cell r="L9874"/>
          <cell r="M9874" t="str">
            <v/>
          </cell>
          <cell r="N9874"/>
          <cell r="O9874"/>
          <cell r="P9874"/>
          <cell r="Q9874" t="str">
            <v/>
          </cell>
          <cell r="R9874"/>
          <cell r="S9874" t="str">
            <v/>
          </cell>
          <cell r="T9874"/>
          <cell r="U9874"/>
          <cell r="V9874" t="str">
            <v/>
          </cell>
        </row>
        <row r="9875">
          <cell r="A9875"/>
          <cell r="B9875" t="str">
            <v/>
          </cell>
          <cell r="C9875"/>
          <cell r="D9875" t="str">
            <v/>
          </cell>
          <cell r="E9875" t="str">
            <v/>
          </cell>
          <cell r="F9875" t="str">
            <v/>
          </cell>
          <cell r="G9875" t="str">
            <v/>
          </cell>
          <cell r="H9875" t="str">
            <v/>
          </cell>
          <cell r="I9875"/>
          <cell r="J9875"/>
          <cell r="K9875"/>
          <cell r="L9875"/>
          <cell r="M9875" t="str">
            <v/>
          </cell>
          <cell r="N9875"/>
          <cell r="O9875"/>
          <cell r="P9875"/>
          <cell r="Q9875" t="str">
            <v/>
          </cell>
          <cell r="R9875"/>
          <cell r="S9875" t="str">
            <v/>
          </cell>
          <cell r="T9875"/>
          <cell r="U9875"/>
          <cell r="V9875" t="str">
            <v/>
          </cell>
        </row>
        <row r="9876">
          <cell r="A9876"/>
          <cell r="B9876" t="str">
            <v/>
          </cell>
          <cell r="C9876"/>
          <cell r="D9876" t="str">
            <v/>
          </cell>
          <cell r="E9876" t="str">
            <v/>
          </cell>
          <cell r="F9876" t="str">
            <v/>
          </cell>
          <cell r="G9876" t="str">
            <v/>
          </cell>
          <cell r="H9876" t="str">
            <v/>
          </cell>
          <cell r="I9876"/>
          <cell r="J9876"/>
          <cell r="K9876"/>
          <cell r="L9876"/>
          <cell r="M9876" t="str">
            <v/>
          </cell>
          <cell r="N9876"/>
          <cell r="O9876"/>
          <cell r="P9876"/>
          <cell r="Q9876" t="str">
            <v/>
          </cell>
          <cell r="R9876"/>
          <cell r="S9876" t="str">
            <v/>
          </cell>
          <cell r="T9876"/>
          <cell r="U9876"/>
          <cell r="V9876" t="str">
            <v/>
          </cell>
        </row>
        <row r="9877">
          <cell r="A9877"/>
          <cell r="B9877" t="str">
            <v/>
          </cell>
          <cell r="C9877"/>
          <cell r="D9877" t="str">
            <v/>
          </cell>
          <cell r="E9877" t="str">
            <v/>
          </cell>
          <cell r="F9877" t="str">
            <v/>
          </cell>
          <cell r="G9877" t="str">
            <v/>
          </cell>
          <cell r="H9877" t="str">
            <v/>
          </cell>
          <cell r="I9877"/>
          <cell r="J9877"/>
          <cell r="K9877"/>
          <cell r="L9877"/>
          <cell r="M9877" t="str">
            <v/>
          </cell>
          <cell r="N9877"/>
          <cell r="O9877"/>
          <cell r="P9877"/>
          <cell r="Q9877" t="str">
            <v/>
          </cell>
          <cell r="R9877"/>
          <cell r="S9877" t="str">
            <v/>
          </cell>
          <cell r="T9877"/>
          <cell r="U9877"/>
          <cell r="V9877" t="str">
            <v/>
          </cell>
        </row>
        <row r="9878">
          <cell r="A9878"/>
          <cell r="B9878" t="str">
            <v/>
          </cell>
          <cell r="C9878"/>
          <cell r="D9878" t="str">
            <v/>
          </cell>
          <cell r="E9878" t="str">
            <v/>
          </cell>
          <cell r="F9878" t="str">
            <v/>
          </cell>
          <cell r="G9878" t="str">
            <v/>
          </cell>
          <cell r="H9878" t="str">
            <v/>
          </cell>
          <cell r="I9878"/>
          <cell r="J9878"/>
          <cell r="K9878"/>
          <cell r="L9878"/>
          <cell r="M9878" t="str">
            <v/>
          </cell>
          <cell r="N9878"/>
          <cell r="O9878"/>
          <cell r="P9878"/>
          <cell r="Q9878" t="str">
            <v/>
          </cell>
          <cell r="R9878"/>
          <cell r="S9878" t="str">
            <v/>
          </cell>
          <cell r="T9878"/>
          <cell r="U9878"/>
          <cell r="V9878" t="str">
            <v/>
          </cell>
        </row>
        <row r="9879">
          <cell r="A9879"/>
          <cell r="B9879" t="str">
            <v/>
          </cell>
          <cell r="C9879"/>
          <cell r="D9879" t="str">
            <v/>
          </cell>
          <cell r="E9879" t="str">
            <v/>
          </cell>
          <cell r="F9879" t="str">
            <v/>
          </cell>
          <cell r="G9879" t="str">
            <v/>
          </cell>
          <cell r="H9879" t="str">
            <v/>
          </cell>
          <cell r="I9879"/>
          <cell r="J9879"/>
          <cell r="K9879"/>
          <cell r="L9879"/>
          <cell r="M9879" t="str">
            <v/>
          </cell>
          <cell r="N9879"/>
          <cell r="O9879"/>
          <cell r="P9879"/>
          <cell r="Q9879" t="str">
            <v/>
          </cell>
          <cell r="R9879"/>
          <cell r="S9879" t="str">
            <v/>
          </cell>
          <cell r="T9879"/>
          <cell r="U9879"/>
          <cell r="V9879" t="str">
            <v/>
          </cell>
        </row>
        <row r="9880">
          <cell r="A9880"/>
          <cell r="B9880" t="str">
            <v/>
          </cell>
          <cell r="C9880"/>
          <cell r="D9880" t="str">
            <v/>
          </cell>
          <cell r="E9880" t="str">
            <v/>
          </cell>
          <cell r="F9880" t="str">
            <v/>
          </cell>
          <cell r="G9880" t="str">
            <v/>
          </cell>
          <cell r="H9880" t="str">
            <v/>
          </cell>
          <cell r="I9880"/>
          <cell r="J9880"/>
          <cell r="K9880"/>
          <cell r="L9880"/>
          <cell r="M9880" t="str">
            <v/>
          </cell>
          <cell r="N9880"/>
          <cell r="O9880"/>
          <cell r="P9880"/>
          <cell r="Q9880" t="str">
            <v/>
          </cell>
          <cell r="R9880"/>
          <cell r="S9880" t="str">
            <v/>
          </cell>
          <cell r="T9880"/>
          <cell r="U9880"/>
          <cell r="V9880" t="str">
            <v/>
          </cell>
        </row>
        <row r="9881">
          <cell r="A9881"/>
          <cell r="B9881" t="str">
            <v/>
          </cell>
          <cell r="C9881"/>
          <cell r="D9881" t="str">
            <v/>
          </cell>
          <cell r="E9881" t="str">
            <v/>
          </cell>
          <cell r="F9881" t="str">
            <v/>
          </cell>
          <cell r="G9881" t="str">
            <v/>
          </cell>
          <cell r="H9881" t="str">
            <v/>
          </cell>
          <cell r="I9881"/>
          <cell r="J9881"/>
          <cell r="K9881"/>
          <cell r="L9881"/>
          <cell r="M9881" t="str">
            <v/>
          </cell>
          <cell r="N9881"/>
          <cell r="O9881"/>
          <cell r="P9881"/>
          <cell r="Q9881" t="str">
            <v/>
          </cell>
          <cell r="R9881"/>
          <cell r="S9881" t="str">
            <v/>
          </cell>
          <cell r="T9881"/>
          <cell r="U9881"/>
          <cell r="V9881" t="str">
            <v/>
          </cell>
        </row>
        <row r="9882">
          <cell r="A9882"/>
          <cell r="B9882" t="str">
            <v/>
          </cell>
          <cell r="C9882"/>
          <cell r="D9882" t="str">
            <v/>
          </cell>
          <cell r="E9882" t="str">
            <v/>
          </cell>
          <cell r="F9882" t="str">
            <v/>
          </cell>
          <cell r="G9882" t="str">
            <v/>
          </cell>
          <cell r="H9882" t="str">
            <v/>
          </cell>
          <cell r="I9882"/>
          <cell r="J9882"/>
          <cell r="K9882"/>
          <cell r="L9882"/>
          <cell r="M9882" t="str">
            <v/>
          </cell>
          <cell r="N9882"/>
          <cell r="O9882"/>
          <cell r="P9882"/>
          <cell r="Q9882" t="str">
            <v/>
          </cell>
          <cell r="R9882"/>
          <cell r="S9882" t="str">
            <v/>
          </cell>
          <cell r="T9882"/>
          <cell r="U9882"/>
          <cell r="V9882" t="str">
            <v/>
          </cell>
        </row>
        <row r="9883">
          <cell r="A9883"/>
          <cell r="B9883" t="str">
            <v/>
          </cell>
          <cell r="C9883"/>
          <cell r="D9883" t="str">
            <v/>
          </cell>
          <cell r="E9883" t="str">
            <v/>
          </cell>
          <cell r="F9883" t="str">
            <v/>
          </cell>
          <cell r="G9883" t="str">
            <v/>
          </cell>
          <cell r="H9883" t="str">
            <v/>
          </cell>
          <cell r="I9883"/>
          <cell r="J9883"/>
          <cell r="K9883"/>
          <cell r="L9883"/>
          <cell r="M9883" t="str">
            <v/>
          </cell>
          <cell r="N9883"/>
          <cell r="O9883"/>
          <cell r="P9883"/>
          <cell r="Q9883" t="str">
            <v/>
          </cell>
          <cell r="R9883"/>
          <cell r="S9883" t="str">
            <v/>
          </cell>
          <cell r="T9883"/>
          <cell r="U9883"/>
          <cell r="V9883" t="str">
            <v/>
          </cell>
        </row>
        <row r="9884">
          <cell r="A9884"/>
          <cell r="B9884" t="str">
            <v/>
          </cell>
          <cell r="C9884"/>
          <cell r="D9884" t="str">
            <v/>
          </cell>
          <cell r="E9884" t="str">
            <v/>
          </cell>
          <cell r="F9884" t="str">
            <v/>
          </cell>
          <cell r="G9884" t="str">
            <v/>
          </cell>
          <cell r="H9884" t="str">
            <v/>
          </cell>
          <cell r="I9884"/>
          <cell r="J9884"/>
          <cell r="K9884"/>
          <cell r="L9884"/>
          <cell r="M9884" t="str">
            <v/>
          </cell>
          <cell r="N9884"/>
          <cell r="O9884"/>
          <cell r="P9884"/>
          <cell r="Q9884" t="str">
            <v/>
          </cell>
          <cell r="R9884"/>
          <cell r="S9884" t="str">
            <v/>
          </cell>
          <cell r="T9884"/>
          <cell r="U9884"/>
          <cell r="V9884" t="str">
            <v/>
          </cell>
        </row>
        <row r="9885">
          <cell r="A9885"/>
          <cell r="B9885" t="str">
            <v/>
          </cell>
          <cell r="C9885"/>
          <cell r="D9885" t="str">
            <v/>
          </cell>
          <cell r="E9885" t="str">
            <v/>
          </cell>
          <cell r="F9885" t="str">
            <v/>
          </cell>
          <cell r="G9885" t="str">
            <v/>
          </cell>
          <cell r="H9885" t="str">
            <v/>
          </cell>
          <cell r="I9885"/>
          <cell r="J9885"/>
          <cell r="K9885"/>
          <cell r="L9885"/>
          <cell r="M9885" t="str">
            <v/>
          </cell>
          <cell r="N9885"/>
          <cell r="O9885"/>
          <cell r="P9885"/>
          <cell r="Q9885" t="str">
            <v/>
          </cell>
          <cell r="R9885"/>
          <cell r="S9885" t="str">
            <v/>
          </cell>
          <cell r="T9885"/>
          <cell r="U9885"/>
          <cell r="V9885" t="str">
            <v/>
          </cell>
        </row>
        <row r="9886">
          <cell r="A9886"/>
          <cell r="B9886" t="str">
            <v/>
          </cell>
          <cell r="C9886"/>
          <cell r="D9886" t="str">
            <v/>
          </cell>
          <cell r="E9886" t="str">
            <v/>
          </cell>
          <cell r="F9886" t="str">
            <v/>
          </cell>
          <cell r="G9886" t="str">
            <v/>
          </cell>
          <cell r="H9886" t="str">
            <v/>
          </cell>
          <cell r="I9886"/>
          <cell r="J9886"/>
          <cell r="K9886"/>
          <cell r="L9886"/>
          <cell r="M9886" t="str">
            <v/>
          </cell>
          <cell r="N9886"/>
          <cell r="O9886"/>
          <cell r="P9886"/>
          <cell r="Q9886" t="str">
            <v/>
          </cell>
          <cell r="R9886"/>
          <cell r="S9886" t="str">
            <v/>
          </cell>
          <cell r="T9886"/>
          <cell r="U9886"/>
          <cell r="V9886" t="str">
            <v/>
          </cell>
        </row>
        <row r="9887">
          <cell r="A9887"/>
          <cell r="B9887" t="str">
            <v/>
          </cell>
          <cell r="C9887"/>
          <cell r="D9887" t="str">
            <v/>
          </cell>
          <cell r="E9887" t="str">
            <v/>
          </cell>
          <cell r="F9887" t="str">
            <v/>
          </cell>
          <cell r="G9887" t="str">
            <v/>
          </cell>
          <cell r="H9887" t="str">
            <v/>
          </cell>
          <cell r="I9887"/>
          <cell r="J9887"/>
          <cell r="K9887"/>
          <cell r="L9887"/>
          <cell r="M9887" t="str">
            <v/>
          </cell>
          <cell r="N9887"/>
          <cell r="O9887"/>
          <cell r="P9887"/>
          <cell r="Q9887" t="str">
            <v/>
          </cell>
          <cell r="R9887"/>
          <cell r="S9887" t="str">
            <v/>
          </cell>
          <cell r="T9887"/>
          <cell r="U9887"/>
          <cell r="V9887" t="str">
            <v/>
          </cell>
        </row>
        <row r="9888">
          <cell r="A9888"/>
          <cell r="B9888" t="str">
            <v/>
          </cell>
          <cell r="C9888"/>
          <cell r="D9888" t="str">
            <v/>
          </cell>
          <cell r="E9888" t="str">
            <v/>
          </cell>
          <cell r="F9888" t="str">
            <v/>
          </cell>
          <cell r="G9888" t="str">
            <v/>
          </cell>
          <cell r="H9888" t="str">
            <v/>
          </cell>
          <cell r="I9888"/>
          <cell r="J9888"/>
          <cell r="K9888"/>
          <cell r="L9888"/>
          <cell r="M9888" t="str">
            <v/>
          </cell>
          <cell r="N9888"/>
          <cell r="O9888"/>
          <cell r="P9888"/>
          <cell r="Q9888" t="str">
            <v/>
          </cell>
          <cell r="R9888"/>
          <cell r="S9888" t="str">
            <v/>
          </cell>
          <cell r="T9888"/>
          <cell r="U9888"/>
          <cell r="V9888" t="str">
            <v/>
          </cell>
        </row>
        <row r="9889">
          <cell r="A9889"/>
          <cell r="B9889" t="str">
            <v/>
          </cell>
          <cell r="C9889"/>
          <cell r="D9889" t="str">
            <v/>
          </cell>
          <cell r="E9889" t="str">
            <v/>
          </cell>
          <cell r="F9889" t="str">
            <v/>
          </cell>
          <cell r="G9889" t="str">
            <v/>
          </cell>
          <cell r="H9889" t="str">
            <v/>
          </cell>
          <cell r="I9889"/>
          <cell r="J9889"/>
          <cell r="K9889"/>
          <cell r="L9889"/>
          <cell r="M9889" t="str">
            <v/>
          </cell>
          <cell r="N9889"/>
          <cell r="O9889"/>
          <cell r="P9889"/>
          <cell r="Q9889" t="str">
            <v/>
          </cell>
          <cell r="R9889"/>
          <cell r="S9889" t="str">
            <v/>
          </cell>
          <cell r="T9889"/>
          <cell r="U9889"/>
          <cell r="V9889" t="str">
            <v/>
          </cell>
        </row>
        <row r="9890">
          <cell r="A9890"/>
          <cell r="B9890" t="str">
            <v/>
          </cell>
          <cell r="C9890"/>
          <cell r="D9890" t="str">
            <v/>
          </cell>
          <cell r="E9890" t="str">
            <v/>
          </cell>
          <cell r="F9890" t="str">
            <v/>
          </cell>
          <cell r="G9890" t="str">
            <v/>
          </cell>
          <cell r="H9890" t="str">
            <v/>
          </cell>
          <cell r="I9890"/>
          <cell r="J9890"/>
          <cell r="K9890"/>
          <cell r="L9890"/>
          <cell r="M9890" t="str">
            <v/>
          </cell>
          <cell r="N9890"/>
          <cell r="O9890"/>
          <cell r="P9890"/>
          <cell r="Q9890" t="str">
            <v/>
          </cell>
          <cell r="R9890"/>
          <cell r="S9890" t="str">
            <v/>
          </cell>
          <cell r="T9890"/>
          <cell r="U9890"/>
          <cell r="V9890" t="str">
            <v/>
          </cell>
        </row>
        <row r="9891">
          <cell r="A9891"/>
          <cell r="B9891" t="str">
            <v/>
          </cell>
          <cell r="C9891"/>
          <cell r="D9891" t="str">
            <v/>
          </cell>
          <cell r="E9891" t="str">
            <v/>
          </cell>
          <cell r="F9891" t="str">
            <v/>
          </cell>
          <cell r="G9891" t="str">
            <v/>
          </cell>
          <cell r="H9891" t="str">
            <v/>
          </cell>
          <cell r="I9891"/>
          <cell r="J9891"/>
          <cell r="K9891"/>
          <cell r="L9891"/>
          <cell r="M9891" t="str">
            <v/>
          </cell>
          <cell r="N9891"/>
          <cell r="O9891"/>
          <cell r="P9891"/>
          <cell r="Q9891" t="str">
            <v/>
          </cell>
          <cell r="R9891"/>
          <cell r="S9891" t="str">
            <v/>
          </cell>
          <cell r="T9891"/>
          <cell r="U9891"/>
          <cell r="V9891" t="str">
            <v/>
          </cell>
        </row>
        <row r="9892">
          <cell r="A9892"/>
          <cell r="B9892" t="str">
            <v/>
          </cell>
          <cell r="C9892"/>
          <cell r="D9892" t="str">
            <v/>
          </cell>
          <cell r="E9892" t="str">
            <v/>
          </cell>
          <cell r="F9892" t="str">
            <v/>
          </cell>
          <cell r="G9892" t="str">
            <v/>
          </cell>
          <cell r="H9892" t="str">
            <v/>
          </cell>
          <cell r="I9892"/>
          <cell r="J9892"/>
          <cell r="K9892"/>
          <cell r="L9892"/>
          <cell r="M9892" t="str">
            <v/>
          </cell>
          <cell r="N9892"/>
          <cell r="O9892"/>
          <cell r="P9892"/>
          <cell r="Q9892" t="str">
            <v/>
          </cell>
          <cell r="R9892"/>
          <cell r="S9892" t="str">
            <v/>
          </cell>
          <cell r="T9892"/>
          <cell r="U9892"/>
          <cell r="V9892" t="str">
            <v/>
          </cell>
        </row>
        <row r="9893">
          <cell r="A9893"/>
          <cell r="B9893" t="str">
            <v/>
          </cell>
          <cell r="C9893"/>
          <cell r="D9893" t="str">
            <v/>
          </cell>
          <cell r="E9893" t="str">
            <v/>
          </cell>
          <cell r="F9893" t="str">
            <v/>
          </cell>
          <cell r="G9893" t="str">
            <v/>
          </cell>
          <cell r="H9893" t="str">
            <v/>
          </cell>
          <cell r="I9893"/>
          <cell r="J9893"/>
          <cell r="K9893"/>
          <cell r="L9893"/>
          <cell r="M9893" t="str">
            <v/>
          </cell>
          <cell r="N9893"/>
          <cell r="O9893"/>
          <cell r="P9893"/>
          <cell r="Q9893" t="str">
            <v/>
          </cell>
          <cell r="R9893"/>
          <cell r="S9893" t="str">
            <v/>
          </cell>
          <cell r="T9893"/>
          <cell r="U9893"/>
          <cell r="V9893" t="str">
            <v/>
          </cell>
        </row>
        <row r="9894">
          <cell r="A9894"/>
          <cell r="B9894" t="str">
            <v/>
          </cell>
          <cell r="C9894"/>
          <cell r="D9894" t="str">
            <v/>
          </cell>
          <cell r="E9894" t="str">
            <v/>
          </cell>
          <cell r="F9894" t="str">
            <v/>
          </cell>
          <cell r="G9894" t="str">
            <v/>
          </cell>
          <cell r="H9894" t="str">
            <v/>
          </cell>
          <cell r="I9894"/>
          <cell r="J9894"/>
          <cell r="K9894"/>
          <cell r="L9894"/>
          <cell r="M9894" t="str">
            <v/>
          </cell>
          <cell r="N9894"/>
          <cell r="O9894"/>
          <cell r="P9894"/>
          <cell r="Q9894" t="str">
            <v/>
          </cell>
          <cell r="R9894"/>
          <cell r="S9894" t="str">
            <v/>
          </cell>
          <cell r="T9894"/>
          <cell r="U9894"/>
          <cell r="V9894" t="str">
            <v/>
          </cell>
        </row>
        <row r="9895">
          <cell r="A9895"/>
          <cell r="B9895" t="str">
            <v/>
          </cell>
          <cell r="C9895"/>
          <cell r="D9895" t="str">
            <v/>
          </cell>
          <cell r="E9895" t="str">
            <v/>
          </cell>
          <cell r="F9895" t="str">
            <v/>
          </cell>
          <cell r="G9895" t="str">
            <v/>
          </cell>
          <cell r="H9895" t="str">
            <v/>
          </cell>
          <cell r="I9895"/>
          <cell r="J9895"/>
          <cell r="K9895"/>
          <cell r="L9895"/>
          <cell r="M9895" t="str">
            <v/>
          </cell>
          <cell r="N9895"/>
          <cell r="O9895"/>
          <cell r="P9895"/>
          <cell r="Q9895" t="str">
            <v/>
          </cell>
          <cell r="R9895"/>
          <cell r="S9895" t="str">
            <v/>
          </cell>
          <cell r="T9895"/>
          <cell r="U9895"/>
          <cell r="V9895" t="str">
            <v/>
          </cell>
        </row>
        <row r="9896">
          <cell r="A9896"/>
          <cell r="B9896" t="str">
            <v/>
          </cell>
          <cell r="C9896"/>
          <cell r="D9896" t="str">
            <v/>
          </cell>
          <cell r="E9896" t="str">
            <v/>
          </cell>
          <cell r="F9896" t="str">
            <v/>
          </cell>
          <cell r="G9896" t="str">
            <v/>
          </cell>
          <cell r="H9896" t="str">
            <v/>
          </cell>
          <cell r="I9896"/>
          <cell r="J9896"/>
          <cell r="K9896"/>
          <cell r="L9896"/>
          <cell r="M9896" t="str">
            <v/>
          </cell>
          <cell r="N9896"/>
          <cell r="O9896"/>
          <cell r="P9896"/>
          <cell r="Q9896" t="str">
            <v/>
          </cell>
          <cell r="R9896"/>
          <cell r="S9896" t="str">
            <v/>
          </cell>
          <cell r="T9896"/>
          <cell r="U9896"/>
          <cell r="V9896" t="str">
            <v/>
          </cell>
        </row>
        <row r="9897">
          <cell r="A9897"/>
          <cell r="B9897" t="str">
            <v/>
          </cell>
          <cell r="C9897"/>
          <cell r="D9897" t="str">
            <v/>
          </cell>
          <cell r="E9897" t="str">
            <v/>
          </cell>
          <cell r="F9897" t="str">
            <v/>
          </cell>
          <cell r="G9897" t="str">
            <v/>
          </cell>
          <cell r="H9897" t="str">
            <v/>
          </cell>
          <cell r="I9897"/>
          <cell r="J9897"/>
          <cell r="K9897"/>
          <cell r="L9897"/>
          <cell r="M9897" t="str">
            <v/>
          </cell>
          <cell r="N9897"/>
          <cell r="O9897"/>
          <cell r="P9897"/>
          <cell r="Q9897" t="str">
            <v/>
          </cell>
          <cell r="R9897"/>
          <cell r="S9897" t="str">
            <v/>
          </cell>
          <cell r="T9897"/>
          <cell r="U9897"/>
          <cell r="V9897" t="str">
            <v/>
          </cell>
        </row>
        <row r="9898">
          <cell r="A9898"/>
          <cell r="B9898" t="str">
            <v/>
          </cell>
          <cell r="C9898"/>
          <cell r="D9898" t="str">
            <v/>
          </cell>
          <cell r="E9898" t="str">
            <v/>
          </cell>
          <cell r="F9898" t="str">
            <v/>
          </cell>
          <cell r="G9898" t="str">
            <v/>
          </cell>
          <cell r="H9898" t="str">
            <v/>
          </cell>
          <cell r="I9898"/>
          <cell r="J9898"/>
          <cell r="K9898"/>
          <cell r="L9898"/>
          <cell r="M9898" t="str">
            <v/>
          </cell>
          <cell r="N9898"/>
          <cell r="O9898"/>
          <cell r="P9898"/>
          <cell r="Q9898" t="str">
            <v/>
          </cell>
          <cell r="R9898"/>
          <cell r="S9898" t="str">
            <v/>
          </cell>
          <cell r="T9898"/>
          <cell r="U9898"/>
          <cell r="V9898" t="str">
            <v/>
          </cell>
        </row>
        <row r="9899">
          <cell r="A9899"/>
          <cell r="B9899" t="str">
            <v/>
          </cell>
          <cell r="C9899"/>
          <cell r="D9899" t="str">
            <v/>
          </cell>
          <cell r="E9899" t="str">
            <v/>
          </cell>
          <cell r="F9899" t="str">
            <v/>
          </cell>
          <cell r="G9899" t="str">
            <v/>
          </cell>
          <cell r="H9899" t="str">
            <v/>
          </cell>
          <cell r="I9899"/>
          <cell r="J9899"/>
          <cell r="K9899"/>
          <cell r="L9899"/>
          <cell r="M9899" t="str">
            <v/>
          </cell>
          <cell r="N9899"/>
          <cell r="O9899"/>
          <cell r="P9899"/>
          <cell r="Q9899" t="str">
            <v/>
          </cell>
          <cell r="R9899"/>
          <cell r="S9899" t="str">
            <v/>
          </cell>
          <cell r="T9899"/>
          <cell r="U9899"/>
          <cell r="V9899" t="str">
            <v/>
          </cell>
        </row>
        <row r="9900">
          <cell r="A9900"/>
          <cell r="B9900" t="str">
            <v/>
          </cell>
          <cell r="C9900"/>
          <cell r="D9900" t="str">
            <v/>
          </cell>
          <cell r="E9900" t="str">
            <v/>
          </cell>
          <cell r="F9900" t="str">
            <v/>
          </cell>
          <cell r="G9900" t="str">
            <v/>
          </cell>
          <cell r="H9900" t="str">
            <v/>
          </cell>
          <cell r="I9900"/>
          <cell r="J9900"/>
          <cell r="K9900"/>
          <cell r="L9900"/>
          <cell r="M9900" t="str">
            <v/>
          </cell>
          <cell r="N9900"/>
          <cell r="O9900"/>
          <cell r="P9900"/>
          <cell r="Q9900" t="str">
            <v/>
          </cell>
          <cell r="R9900"/>
          <cell r="S9900" t="str">
            <v/>
          </cell>
          <cell r="T9900"/>
          <cell r="U9900"/>
          <cell r="V9900" t="str">
            <v/>
          </cell>
        </row>
        <row r="9901">
          <cell r="A9901"/>
          <cell r="B9901" t="str">
            <v/>
          </cell>
          <cell r="C9901"/>
          <cell r="D9901" t="str">
            <v/>
          </cell>
          <cell r="E9901" t="str">
            <v/>
          </cell>
          <cell r="F9901" t="str">
            <v/>
          </cell>
          <cell r="G9901" t="str">
            <v/>
          </cell>
          <cell r="H9901" t="str">
            <v/>
          </cell>
          <cell r="I9901"/>
          <cell r="J9901"/>
          <cell r="K9901"/>
          <cell r="L9901"/>
          <cell r="M9901" t="str">
            <v/>
          </cell>
          <cell r="N9901"/>
          <cell r="O9901"/>
          <cell r="P9901"/>
          <cell r="Q9901" t="str">
            <v/>
          </cell>
          <cell r="R9901"/>
          <cell r="S9901" t="str">
            <v/>
          </cell>
          <cell r="T9901"/>
          <cell r="U9901"/>
          <cell r="V9901" t="str">
            <v/>
          </cell>
        </row>
        <row r="9902">
          <cell r="A9902"/>
          <cell r="B9902" t="str">
            <v/>
          </cell>
          <cell r="C9902"/>
          <cell r="D9902" t="str">
            <v/>
          </cell>
          <cell r="E9902" t="str">
            <v/>
          </cell>
          <cell r="F9902" t="str">
            <v/>
          </cell>
          <cell r="G9902" t="str">
            <v/>
          </cell>
          <cell r="H9902" t="str">
            <v/>
          </cell>
          <cell r="I9902"/>
          <cell r="J9902"/>
          <cell r="K9902"/>
          <cell r="L9902"/>
          <cell r="M9902" t="str">
            <v/>
          </cell>
          <cell r="N9902"/>
          <cell r="O9902"/>
          <cell r="P9902"/>
          <cell r="Q9902" t="str">
            <v/>
          </cell>
          <cell r="R9902"/>
          <cell r="S9902" t="str">
            <v/>
          </cell>
          <cell r="T9902"/>
          <cell r="U9902"/>
          <cell r="V9902" t="str">
            <v/>
          </cell>
        </row>
        <row r="9903">
          <cell r="A9903"/>
          <cell r="B9903" t="str">
            <v/>
          </cell>
          <cell r="C9903"/>
          <cell r="D9903" t="str">
            <v/>
          </cell>
          <cell r="E9903" t="str">
            <v/>
          </cell>
          <cell r="F9903" t="str">
            <v/>
          </cell>
          <cell r="G9903" t="str">
            <v/>
          </cell>
          <cell r="H9903" t="str">
            <v/>
          </cell>
          <cell r="I9903"/>
          <cell r="J9903"/>
          <cell r="K9903"/>
          <cell r="L9903"/>
          <cell r="M9903" t="str">
            <v/>
          </cell>
          <cell r="N9903"/>
          <cell r="O9903"/>
          <cell r="P9903"/>
          <cell r="Q9903" t="str">
            <v/>
          </cell>
          <cell r="R9903"/>
          <cell r="S9903" t="str">
            <v/>
          </cell>
          <cell r="T9903"/>
          <cell r="U9903"/>
          <cell r="V9903" t="str">
            <v/>
          </cell>
        </row>
        <row r="9904">
          <cell r="A9904"/>
          <cell r="B9904" t="str">
            <v/>
          </cell>
          <cell r="C9904"/>
          <cell r="D9904" t="str">
            <v/>
          </cell>
          <cell r="E9904" t="str">
            <v/>
          </cell>
          <cell r="F9904" t="str">
            <v/>
          </cell>
          <cell r="G9904" t="str">
            <v/>
          </cell>
          <cell r="H9904" t="str">
            <v/>
          </cell>
          <cell r="I9904"/>
          <cell r="J9904"/>
          <cell r="K9904"/>
          <cell r="L9904"/>
          <cell r="M9904" t="str">
            <v/>
          </cell>
          <cell r="N9904"/>
          <cell r="O9904"/>
          <cell r="P9904"/>
          <cell r="Q9904" t="str">
            <v/>
          </cell>
          <cell r="R9904"/>
          <cell r="S9904" t="str">
            <v/>
          </cell>
          <cell r="T9904"/>
          <cell r="U9904"/>
          <cell r="V9904" t="str">
            <v/>
          </cell>
        </row>
        <row r="9905">
          <cell r="A9905"/>
          <cell r="B9905" t="str">
            <v/>
          </cell>
          <cell r="C9905"/>
          <cell r="D9905" t="str">
            <v/>
          </cell>
          <cell r="E9905" t="str">
            <v/>
          </cell>
          <cell r="F9905" t="str">
            <v/>
          </cell>
          <cell r="G9905" t="str">
            <v/>
          </cell>
          <cell r="H9905" t="str">
            <v/>
          </cell>
          <cell r="I9905"/>
          <cell r="J9905"/>
          <cell r="K9905"/>
          <cell r="L9905"/>
          <cell r="M9905" t="str">
            <v/>
          </cell>
          <cell r="N9905"/>
          <cell r="O9905"/>
          <cell r="P9905"/>
          <cell r="Q9905" t="str">
            <v/>
          </cell>
          <cell r="R9905"/>
          <cell r="S9905" t="str">
            <v/>
          </cell>
          <cell r="T9905"/>
          <cell r="U9905"/>
          <cell r="V9905" t="str">
            <v/>
          </cell>
        </row>
        <row r="9906">
          <cell r="A9906"/>
          <cell r="B9906" t="str">
            <v/>
          </cell>
          <cell r="C9906"/>
          <cell r="D9906" t="str">
            <v/>
          </cell>
          <cell r="E9906" t="str">
            <v/>
          </cell>
          <cell r="F9906" t="str">
            <v/>
          </cell>
          <cell r="G9906" t="str">
            <v/>
          </cell>
          <cell r="H9906" t="str">
            <v/>
          </cell>
          <cell r="I9906"/>
          <cell r="J9906"/>
          <cell r="K9906"/>
          <cell r="L9906"/>
          <cell r="M9906" t="str">
            <v/>
          </cell>
          <cell r="N9906"/>
          <cell r="O9906"/>
          <cell r="P9906"/>
          <cell r="Q9906" t="str">
            <v/>
          </cell>
          <cell r="R9906"/>
          <cell r="S9906" t="str">
            <v/>
          </cell>
          <cell r="T9906"/>
          <cell r="U9906"/>
          <cell r="V9906" t="str">
            <v/>
          </cell>
        </row>
        <row r="9907">
          <cell r="A9907"/>
          <cell r="B9907" t="str">
            <v/>
          </cell>
          <cell r="C9907"/>
          <cell r="D9907" t="str">
            <v/>
          </cell>
          <cell r="E9907" t="str">
            <v/>
          </cell>
          <cell r="F9907" t="str">
            <v/>
          </cell>
          <cell r="G9907" t="str">
            <v/>
          </cell>
          <cell r="H9907" t="str">
            <v/>
          </cell>
          <cell r="I9907"/>
          <cell r="J9907"/>
          <cell r="K9907"/>
          <cell r="L9907"/>
          <cell r="M9907" t="str">
            <v/>
          </cell>
          <cell r="N9907"/>
          <cell r="O9907"/>
          <cell r="P9907"/>
          <cell r="Q9907" t="str">
            <v/>
          </cell>
          <cell r="R9907"/>
          <cell r="S9907" t="str">
            <v/>
          </cell>
          <cell r="T9907"/>
          <cell r="U9907"/>
          <cell r="V9907" t="str">
            <v/>
          </cell>
        </row>
        <row r="9908">
          <cell r="A9908"/>
          <cell r="B9908" t="str">
            <v/>
          </cell>
          <cell r="C9908"/>
          <cell r="D9908" t="str">
            <v/>
          </cell>
          <cell r="E9908" t="str">
            <v/>
          </cell>
          <cell r="F9908" t="str">
            <v/>
          </cell>
          <cell r="G9908" t="str">
            <v/>
          </cell>
          <cell r="H9908" t="str">
            <v/>
          </cell>
          <cell r="I9908"/>
          <cell r="J9908"/>
          <cell r="K9908"/>
          <cell r="L9908"/>
          <cell r="M9908" t="str">
            <v/>
          </cell>
          <cell r="N9908"/>
          <cell r="O9908"/>
          <cell r="P9908"/>
          <cell r="Q9908" t="str">
            <v/>
          </cell>
          <cell r="R9908"/>
          <cell r="S9908" t="str">
            <v/>
          </cell>
          <cell r="T9908"/>
          <cell r="U9908"/>
          <cell r="V9908" t="str">
            <v/>
          </cell>
        </row>
        <row r="9909">
          <cell r="A9909"/>
          <cell r="B9909" t="str">
            <v/>
          </cell>
          <cell r="C9909"/>
          <cell r="D9909" t="str">
            <v/>
          </cell>
          <cell r="E9909" t="str">
            <v/>
          </cell>
          <cell r="F9909" t="str">
            <v/>
          </cell>
          <cell r="G9909" t="str">
            <v/>
          </cell>
          <cell r="H9909" t="str">
            <v/>
          </cell>
          <cell r="I9909"/>
          <cell r="J9909"/>
          <cell r="K9909"/>
          <cell r="L9909"/>
          <cell r="M9909" t="str">
            <v/>
          </cell>
          <cell r="N9909"/>
          <cell r="O9909"/>
          <cell r="P9909"/>
          <cell r="Q9909" t="str">
            <v/>
          </cell>
          <cell r="R9909"/>
          <cell r="S9909" t="str">
            <v/>
          </cell>
          <cell r="T9909"/>
          <cell r="U9909"/>
          <cell r="V9909" t="str">
            <v/>
          </cell>
        </row>
        <row r="9910">
          <cell r="A9910"/>
          <cell r="B9910" t="str">
            <v/>
          </cell>
          <cell r="C9910"/>
          <cell r="D9910" t="str">
            <v/>
          </cell>
          <cell r="E9910" t="str">
            <v/>
          </cell>
          <cell r="F9910" t="str">
            <v/>
          </cell>
          <cell r="G9910" t="str">
            <v/>
          </cell>
          <cell r="H9910" t="str">
            <v/>
          </cell>
          <cell r="I9910"/>
          <cell r="J9910"/>
          <cell r="K9910"/>
          <cell r="L9910"/>
          <cell r="M9910" t="str">
            <v/>
          </cell>
          <cell r="N9910"/>
          <cell r="O9910"/>
          <cell r="P9910"/>
          <cell r="Q9910" t="str">
            <v/>
          </cell>
          <cell r="R9910"/>
          <cell r="S9910" t="str">
            <v/>
          </cell>
          <cell r="T9910"/>
          <cell r="U9910"/>
          <cell r="V9910" t="str">
            <v/>
          </cell>
        </row>
        <row r="9911">
          <cell r="A9911"/>
          <cell r="B9911" t="str">
            <v/>
          </cell>
          <cell r="C9911"/>
          <cell r="D9911" t="str">
            <v/>
          </cell>
          <cell r="E9911" t="str">
            <v/>
          </cell>
          <cell r="F9911" t="str">
            <v/>
          </cell>
          <cell r="G9911" t="str">
            <v/>
          </cell>
          <cell r="H9911" t="str">
            <v/>
          </cell>
          <cell r="I9911"/>
          <cell r="J9911"/>
          <cell r="K9911"/>
          <cell r="L9911"/>
          <cell r="M9911" t="str">
            <v/>
          </cell>
          <cell r="N9911"/>
          <cell r="O9911"/>
          <cell r="P9911"/>
          <cell r="Q9911" t="str">
            <v/>
          </cell>
          <cell r="R9911"/>
          <cell r="S9911" t="str">
            <v/>
          </cell>
          <cell r="T9911"/>
          <cell r="U9911"/>
          <cell r="V9911" t="str">
            <v/>
          </cell>
        </row>
        <row r="9912">
          <cell r="A9912"/>
          <cell r="B9912" t="str">
            <v/>
          </cell>
          <cell r="C9912"/>
          <cell r="D9912" t="str">
            <v/>
          </cell>
          <cell r="E9912" t="str">
            <v/>
          </cell>
          <cell r="F9912" t="str">
            <v/>
          </cell>
          <cell r="G9912" t="str">
            <v/>
          </cell>
          <cell r="H9912" t="str">
            <v/>
          </cell>
          <cell r="I9912"/>
          <cell r="J9912"/>
          <cell r="K9912"/>
          <cell r="L9912"/>
          <cell r="M9912" t="str">
            <v/>
          </cell>
          <cell r="N9912"/>
          <cell r="O9912"/>
          <cell r="P9912"/>
          <cell r="Q9912" t="str">
            <v/>
          </cell>
          <cell r="R9912"/>
          <cell r="S9912" t="str">
            <v/>
          </cell>
          <cell r="T9912"/>
          <cell r="U9912"/>
          <cell r="V9912" t="str">
            <v/>
          </cell>
        </row>
        <row r="9913">
          <cell r="A9913"/>
          <cell r="B9913" t="str">
            <v/>
          </cell>
          <cell r="C9913"/>
          <cell r="D9913" t="str">
            <v/>
          </cell>
          <cell r="E9913" t="str">
            <v/>
          </cell>
          <cell r="F9913" t="str">
            <v/>
          </cell>
          <cell r="G9913" t="str">
            <v/>
          </cell>
          <cell r="H9913" t="str">
            <v/>
          </cell>
          <cell r="I9913"/>
          <cell r="J9913"/>
          <cell r="K9913"/>
          <cell r="L9913"/>
          <cell r="M9913" t="str">
            <v/>
          </cell>
          <cell r="N9913"/>
          <cell r="O9913"/>
          <cell r="P9913"/>
          <cell r="Q9913" t="str">
            <v/>
          </cell>
          <cell r="R9913"/>
          <cell r="S9913" t="str">
            <v/>
          </cell>
          <cell r="T9913"/>
          <cell r="U9913"/>
          <cell r="V9913" t="str">
            <v/>
          </cell>
        </row>
        <row r="9914">
          <cell r="A9914"/>
          <cell r="B9914" t="str">
            <v/>
          </cell>
          <cell r="C9914"/>
          <cell r="D9914" t="str">
            <v/>
          </cell>
          <cell r="E9914" t="str">
            <v/>
          </cell>
          <cell r="F9914" t="str">
            <v/>
          </cell>
          <cell r="G9914" t="str">
            <v/>
          </cell>
          <cell r="H9914" t="str">
            <v/>
          </cell>
          <cell r="I9914"/>
          <cell r="J9914"/>
          <cell r="K9914"/>
          <cell r="L9914"/>
          <cell r="M9914" t="str">
            <v/>
          </cell>
          <cell r="N9914"/>
          <cell r="O9914"/>
          <cell r="P9914"/>
          <cell r="Q9914" t="str">
            <v/>
          </cell>
          <cell r="R9914"/>
          <cell r="S9914" t="str">
            <v/>
          </cell>
          <cell r="T9914"/>
          <cell r="U9914"/>
          <cell r="V9914" t="str">
            <v/>
          </cell>
        </row>
        <row r="9915">
          <cell r="A9915"/>
          <cell r="B9915" t="str">
            <v/>
          </cell>
          <cell r="C9915"/>
          <cell r="D9915" t="str">
            <v/>
          </cell>
          <cell r="E9915" t="str">
            <v/>
          </cell>
          <cell r="F9915" t="str">
            <v/>
          </cell>
          <cell r="G9915" t="str">
            <v/>
          </cell>
          <cell r="H9915" t="str">
            <v/>
          </cell>
          <cell r="I9915"/>
          <cell r="J9915"/>
          <cell r="K9915"/>
          <cell r="L9915"/>
          <cell r="M9915" t="str">
            <v/>
          </cell>
          <cell r="N9915"/>
          <cell r="O9915"/>
          <cell r="P9915"/>
          <cell r="Q9915" t="str">
            <v/>
          </cell>
          <cell r="R9915"/>
          <cell r="S9915" t="str">
            <v/>
          </cell>
          <cell r="T9915"/>
          <cell r="U9915"/>
          <cell r="V9915" t="str">
            <v/>
          </cell>
        </row>
        <row r="9916">
          <cell r="A9916"/>
          <cell r="B9916" t="str">
            <v/>
          </cell>
          <cell r="C9916"/>
          <cell r="D9916" t="str">
            <v/>
          </cell>
          <cell r="E9916" t="str">
            <v/>
          </cell>
          <cell r="F9916" t="str">
            <v/>
          </cell>
          <cell r="G9916" t="str">
            <v/>
          </cell>
          <cell r="H9916" t="str">
            <v/>
          </cell>
          <cell r="I9916"/>
          <cell r="J9916"/>
          <cell r="K9916"/>
          <cell r="L9916"/>
          <cell r="M9916" t="str">
            <v/>
          </cell>
          <cell r="N9916"/>
          <cell r="O9916"/>
          <cell r="P9916"/>
          <cell r="Q9916" t="str">
            <v/>
          </cell>
          <cell r="R9916"/>
          <cell r="S9916" t="str">
            <v/>
          </cell>
          <cell r="T9916"/>
          <cell r="U9916"/>
          <cell r="V9916" t="str">
            <v/>
          </cell>
        </row>
        <row r="9917">
          <cell r="A9917"/>
          <cell r="B9917" t="str">
            <v/>
          </cell>
          <cell r="C9917"/>
          <cell r="D9917" t="str">
            <v/>
          </cell>
          <cell r="E9917" t="str">
            <v/>
          </cell>
          <cell r="F9917" t="str">
            <v/>
          </cell>
          <cell r="G9917" t="str">
            <v/>
          </cell>
          <cell r="H9917" t="str">
            <v/>
          </cell>
          <cell r="I9917"/>
          <cell r="J9917"/>
          <cell r="K9917"/>
          <cell r="L9917"/>
          <cell r="M9917" t="str">
            <v/>
          </cell>
          <cell r="N9917"/>
          <cell r="O9917"/>
          <cell r="P9917"/>
          <cell r="Q9917" t="str">
            <v/>
          </cell>
          <cell r="R9917"/>
          <cell r="S9917" t="str">
            <v/>
          </cell>
          <cell r="T9917"/>
          <cell r="U9917"/>
          <cell r="V9917" t="str">
            <v/>
          </cell>
        </row>
        <row r="9918">
          <cell r="A9918"/>
          <cell r="B9918" t="str">
            <v/>
          </cell>
          <cell r="C9918"/>
          <cell r="D9918" t="str">
            <v/>
          </cell>
          <cell r="E9918" t="str">
            <v/>
          </cell>
          <cell r="F9918" t="str">
            <v/>
          </cell>
          <cell r="G9918" t="str">
            <v/>
          </cell>
          <cell r="H9918" t="str">
            <v/>
          </cell>
          <cell r="I9918"/>
          <cell r="J9918"/>
          <cell r="K9918"/>
          <cell r="L9918"/>
          <cell r="M9918" t="str">
            <v/>
          </cell>
          <cell r="N9918"/>
          <cell r="O9918"/>
          <cell r="P9918"/>
          <cell r="Q9918" t="str">
            <v/>
          </cell>
          <cell r="R9918"/>
          <cell r="S9918" t="str">
            <v/>
          </cell>
          <cell r="T9918"/>
          <cell r="U9918"/>
          <cell r="V9918" t="str">
            <v/>
          </cell>
        </row>
        <row r="9919">
          <cell r="A9919"/>
          <cell r="B9919" t="str">
            <v/>
          </cell>
          <cell r="C9919"/>
          <cell r="D9919" t="str">
            <v/>
          </cell>
          <cell r="E9919" t="str">
            <v/>
          </cell>
          <cell r="F9919" t="str">
            <v/>
          </cell>
          <cell r="G9919" t="str">
            <v/>
          </cell>
          <cell r="H9919" t="str">
            <v/>
          </cell>
          <cell r="I9919"/>
          <cell r="J9919"/>
          <cell r="K9919"/>
          <cell r="L9919"/>
          <cell r="M9919" t="str">
            <v/>
          </cell>
          <cell r="N9919"/>
          <cell r="O9919"/>
          <cell r="P9919"/>
          <cell r="Q9919" t="str">
            <v/>
          </cell>
          <cell r="R9919"/>
          <cell r="S9919" t="str">
            <v/>
          </cell>
          <cell r="T9919"/>
          <cell r="U9919"/>
          <cell r="V9919" t="str">
            <v/>
          </cell>
        </row>
        <row r="9920">
          <cell r="A9920"/>
          <cell r="B9920" t="str">
            <v/>
          </cell>
          <cell r="C9920"/>
          <cell r="D9920" t="str">
            <v/>
          </cell>
          <cell r="E9920" t="str">
            <v/>
          </cell>
          <cell r="F9920" t="str">
            <v/>
          </cell>
          <cell r="G9920" t="str">
            <v/>
          </cell>
          <cell r="H9920" t="str">
            <v/>
          </cell>
          <cell r="I9920"/>
          <cell r="J9920"/>
          <cell r="K9920"/>
          <cell r="L9920"/>
          <cell r="M9920" t="str">
            <v/>
          </cell>
          <cell r="N9920"/>
          <cell r="O9920"/>
          <cell r="P9920"/>
          <cell r="Q9920" t="str">
            <v/>
          </cell>
          <cell r="R9920"/>
          <cell r="S9920" t="str">
            <v/>
          </cell>
          <cell r="T9920"/>
          <cell r="U9920"/>
          <cell r="V9920" t="str">
            <v/>
          </cell>
        </row>
        <row r="9921">
          <cell r="A9921"/>
          <cell r="B9921" t="str">
            <v/>
          </cell>
          <cell r="C9921"/>
          <cell r="D9921" t="str">
            <v/>
          </cell>
          <cell r="E9921" t="str">
            <v/>
          </cell>
          <cell r="F9921" t="str">
            <v/>
          </cell>
          <cell r="G9921" t="str">
            <v/>
          </cell>
          <cell r="H9921" t="str">
            <v/>
          </cell>
          <cell r="I9921"/>
          <cell r="J9921"/>
          <cell r="K9921"/>
          <cell r="L9921"/>
          <cell r="M9921" t="str">
            <v/>
          </cell>
          <cell r="N9921"/>
          <cell r="O9921"/>
          <cell r="P9921"/>
          <cell r="Q9921" t="str">
            <v/>
          </cell>
          <cell r="R9921"/>
          <cell r="S9921" t="str">
            <v/>
          </cell>
          <cell r="T9921"/>
          <cell r="U9921"/>
          <cell r="V9921" t="str">
            <v/>
          </cell>
        </row>
        <row r="9922">
          <cell r="A9922"/>
          <cell r="B9922" t="str">
            <v/>
          </cell>
          <cell r="C9922"/>
          <cell r="D9922" t="str">
            <v/>
          </cell>
          <cell r="E9922" t="str">
            <v/>
          </cell>
          <cell r="F9922" t="str">
            <v/>
          </cell>
          <cell r="G9922" t="str">
            <v/>
          </cell>
          <cell r="H9922" t="str">
            <v/>
          </cell>
          <cell r="I9922"/>
          <cell r="J9922"/>
          <cell r="K9922"/>
          <cell r="L9922"/>
          <cell r="M9922" t="str">
            <v/>
          </cell>
          <cell r="N9922"/>
          <cell r="O9922"/>
          <cell r="P9922"/>
          <cell r="Q9922" t="str">
            <v/>
          </cell>
          <cell r="R9922"/>
          <cell r="S9922" t="str">
            <v/>
          </cell>
          <cell r="T9922"/>
          <cell r="U9922"/>
          <cell r="V9922" t="str">
            <v/>
          </cell>
        </row>
        <row r="9923">
          <cell r="A9923"/>
          <cell r="B9923" t="str">
            <v/>
          </cell>
          <cell r="C9923"/>
          <cell r="D9923" t="str">
            <v/>
          </cell>
          <cell r="E9923" t="str">
            <v/>
          </cell>
          <cell r="F9923" t="str">
            <v/>
          </cell>
          <cell r="G9923" t="str">
            <v/>
          </cell>
          <cell r="H9923" t="str">
            <v/>
          </cell>
          <cell r="I9923"/>
          <cell r="J9923"/>
          <cell r="K9923"/>
          <cell r="L9923"/>
          <cell r="M9923" t="str">
            <v/>
          </cell>
          <cell r="N9923"/>
          <cell r="O9923"/>
          <cell r="P9923"/>
          <cell r="Q9923" t="str">
            <v/>
          </cell>
          <cell r="R9923"/>
          <cell r="S9923" t="str">
            <v/>
          </cell>
          <cell r="T9923"/>
          <cell r="U9923"/>
          <cell r="V9923" t="str">
            <v/>
          </cell>
        </row>
        <row r="9924">
          <cell r="A9924"/>
          <cell r="B9924" t="str">
            <v/>
          </cell>
          <cell r="C9924"/>
          <cell r="D9924" t="str">
            <v/>
          </cell>
          <cell r="E9924" t="str">
            <v/>
          </cell>
          <cell r="F9924" t="str">
            <v/>
          </cell>
          <cell r="G9924" t="str">
            <v/>
          </cell>
          <cell r="H9924" t="str">
            <v/>
          </cell>
          <cell r="I9924"/>
          <cell r="J9924"/>
          <cell r="K9924"/>
          <cell r="L9924"/>
          <cell r="M9924" t="str">
            <v/>
          </cell>
          <cell r="N9924"/>
          <cell r="O9924"/>
          <cell r="P9924"/>
          <cell r="Q9924" t="str">
            <v/>
          </cell>
          <cell r="R9924"/>
          <cell r="S9924" t="str">
            <v/>
          </cell>
          <cell r="T9924"/>
          <cell r="U9924"/>
          <cell r="V9924" t="str">
            <v/>
          </cell>
        </row>
        <row r="9925">
          <cell r="A9925"/>
          <cell r="B9925" t="str">
            <v/>
          </cell>
          <cell r="C9925"/>
          <cell r="D9925" t="str">
            <v/>
          </cell>
          <cell r="E9925" t="str">
            <v/>
          </cell>
          <cell r="F9925" t="str">
            <v/>
          </cell>
          <cell r="G9925" t="str">
            <v/>
          </cell>
          <cell r="H9925" t="str">
            <v/>
          </cell>
          <cell r="I9925"/>
          <cell r="J9925"/>
          <cell r="K9925"/>
          <cell r="L9925"/>
          <cell r="M9925" t="str">
            <v/>
          </cell>
          <cell r="N9925"/>
          <cell r="O9925"/>
          <cell r="P9925"/>
          <cell r="Q9925" t="str">
            <v/>
          </cell>
          <cell r="R9925"/>
          <cell r="S9925" t="str">
            <v/>
          </cell>
          <cell r="T9925"/>
          <cell r="U9925"/>
          <cell r="V9925" t="str">
            <v/>
          </cell>
        </row>
        <row r="9926">
          <cell r="A9926"/>
          <cell r="B9926" t="str">
            <v/>
          </cell>
          <cell r="C9926"/>
          <cell r="D9926" t="str">
            <v/>
          </cell>
          <cell r="E9926" t="str">
            <v/>
          </cell>
          <cell r="F9926" t="str">
            <v/>
          </cell>
          <cell r="G9926" t="str">
            <v/>
          </cell>
          <cell r="H9926" t="str">
            <v/>
          </cell>
          <cell r="I9926"/>
          <cell r="J9926"/>
          <cell r="K9926"/>
          <cell r="L9926"/>
          <cell r="M9926" t="str">
            <v/>
          </cell>
          <cell r="N9926"/>
          <cell r="O9926"/>
          <cell r="P9926"/>
          <cell r="Q9926" t="str">
            <v/>
          </cell>
          <cell r="R9926"/>
          <cell r="S9926" t="str">
            <v/>
          </cell>
          <cell r="T9926"/>
          <cell r="U9926"/>
          <cell r="V9926" t="str">
            <v/>
          </cell>
        </row>
        <row r="9927">
          <cell r="A9927"/>
          <cell r="B9927" t="str">
            <v/>
          </cell>
          <cell r="C9927"/>
          <cell r="D9927" t="str">
            <v/>
          </cell>
          <cell r="E9927" t="str">
            <v/>
          </cell>
          <cell r="F9927" t="str">
            <v/>
          </cell>
          <cell r="G9927" t="str">
            <v/>
          </cell>
          <cell r="H9927" t="str">
            <v/>
          </cell>
          <cell r="I9927"/>
          <cell r="J9927"/>
          <cell r="K9927"/>
          <cell r="L9927"/>
          <cell r="M9927" t="str">
            <v/>
          </cell>
          <cell r="N9927"/>
          <cell r="O9927"/>
          <cell r="P9927"/>
          <cell r="Q9927" t="str">
            <v/>
          </cell>
          <cell r="R9927"/>
          <cell r="S9927" t="str">
            <v/>
          </cell>
          <cell r="T9927"/>
          <cell r="U9927"/>
          <cell r="V9927" t="str">
            <v/>
          </cell>
        </row>
        <row r="9928">
          <cell r="A9928"/>
          <cell r="B9928" t="str">
            <v/>
          </cell>
          <cell r="C9928"/>
          <cell r="D9928" t="str">
            <v/>
          </cell>
          <cell r="E9928" t="str">
            <v/>
          </cell>
          <cell r="F9928" t="str">
            <v/>
          </cell>
          <cell r="G9928" t="str">
            <v/>
          </cell>
          <cell r="H9928" t="str">
            <v/>
          </cell>
          <cell r="I9928"/>
          <cell r="J9928"/>
          <cell r="K9928"/>
          <cell r="L9928"/>
          <cell r="M9928" t="str">
            <v/>
          </cell>
          <cell r="N9928"/>
          <cell r="O9928"/>
          <cell r="P9928"/>
          <cell r="Q9928" t="str">
            <v/>
          </cell>
          <cell r="R9928"/>
          <cell r="S9928" t="str">
            <v/>
          </cell>
          <cell r="T9928"/>
          <cell r="U9928"/>
          <cell r="V9928" t="str">
            <v/>
          </cell>
        </row>
        <row r="9929">
          <cell r="A9929"/>
          <cell r="B9929" t="str">
            <v/>
          </cell>
          <cell r="C9929"/>
          <cell r="D9929" t="str">
            <v/>
          </cell>
          <cell r="E9929" t="str">
            <v/>
          </cell>
          <cell r="F9929" t="str">
            <v/>
          </cell>
          <cell r="G9929" t="str">
            <v/>
          </cell>
          <cell r="H9929" t="str">
            <v/>
          </cell>
          <cell r="I9929"/>
          <cell r="J9929"/>
          <cell r="K9929"/>
          <cell r="L9929"/>
          <cell r="M9929" t="str">
            <v/>
          </cell>
          <cell r="N9929"/>
          <cell r="O9929"/>
          <cell r="P9929"/>
          <cell r="Q9929" t="str">
            <v/>
          </cell>
          <cell r="R9929"/>
          <cell r="S9929" t="str">
            <v/>
          </cell>
          <cell r="T9929"/>
          <cell r="U9929"/>
          <cell r="V9929" t="str">
            <v/>
          </cell>
        </row>
        <row r="9930">
          <cell r="A9930"/>
          <cell r="B9930" t="str">
            <v/>
          </cell>
          <cell r="C9930"/>
          <cell r="D9930" t="str">
            <v/>
          </cell>
          <cell r="E9930" t="str">
            <v/>
          </cell>
          <cell r="F9930" t="str">
            <v/>
          </cell>
          <cell r="G9930" t="str">
            <v/>
          </cell>
          <cell r="H9930" t="str">
            <v/>
          </cell>
          <cell r="I9930"/>
          <cell r="J9930"/>
          <cell r="K9930"/>
          <cell r="L9930"/>
          <cell r="M9930" t="str">
            <v/>
          </cell>
          <cell r="N9930"/>
          <cell r="O9930"/>
          <cell r="P9930"/>
          <cell r="Q9930" t="str">
            <v/>
          </cell>
          <cell r="R9930"/>
          <cell r="S9930" t="str">
            <v/>
          </cell>
          <cell r="T9930"/>
          <cell r="U9930"/>
          <cell r="V9930" t="str">
            <v/>
          </cell>
        </row>
        <row r="9931">
          <cell r="A9931"/>
          <cell r="B9931" t="str">
            <v/>
          </cell>
          <cell r="C9931"/>
          <cell r="D9931" t="str">
            <v/>
          </cell>
          <cell r="E9931" t="str">
            <v/>
          </cell>
          <cell r="F9931" t="str">
            <v/>
          </cell>
          <cell r="G9931" t="str">
            <v/>
          </cell>
          <cell r="H9931" t="str">
            <v/>
          </cell>
          <cell r="I9931"/>
          <cell r="J9931"/>
          <cell r="K9931"/>
          <cell r="L9931"/>
          <cell r="M9931" t="str">
            <v/>
          </cell>
          <cell r="N9931"/>
          <cell r="O9931"/>
          <cell r="P9931"/>
          <cell r="Q9931" t="str">
            <v/>
          </cell>
          <cell r="R9931"/>
          <cell r="S9931" t="str">
            <v/>
          </cell>
          <cell r="T9931"/>
          <cell r="U9931"/>
          <cell r="V9931" t="str">
            <v/>
          </cell>
        </row>
        <row r="9932">
          <cell r="A9932"/>
          <cell r="B9932" t="str">
            <v/>
          </cell>
          <cell r="C9932"/>
          <cell r="D9932" t="str">
            <v/>
          </cell>
          <cell r="E9932" t="str">
            <v/>
          </cell>
          <cell r="F9932" t="str">
            <v/>
          </cell>
          <cell r="G9932" t="str">
            <v/>
          </cell>
          <cell r="H9932" t="str">
            <v/>
          </cell>
          <cell r="I9932"/>
          <cell r="J9932"/>
          <cell r="K9932"/>
          <cell r="L9932"/>
          <cell r="M9932" t="str">
            <v/>
          </cell>
          <cell r="N9932"/>
          <cell r="O9932"/>
          <cell r="P9932"/>
          <cell r="Q9932" t="str">
            <v/>
          </cell>
          <cell r="R9932"/>
          <cell r="S9932" t="str">
            <v/>
          </cell>
          <cell r="T9932"/>
          <cell r="U9932"/>
          <cell r="V9932" t="str">
            <v/>
          </cell>
        </row>
        <row r="9933">
          <cell r="A9933"/>
          <cell r="B9933" t="str">
            <v/>
          </cell>
          <cell r="C9933"/>
          <cell r="D9933" t="str">
            <v/>
          </cell>
          <cell r="E9933" t="str">
            <v/>
          </cell>
          <cell r="F9933" t="str">
            <v/>
          </cell>
          <cell r="G9933" t="str">
            <v/>
          </cell>
          <cell r="H9933" t="str">
            <v/>
          </cell>
          <cell r="I9933"/>
          <cell r="J9933"/>
          <cell r="K9933"/>
          <cell r="L9933"/>
          <cell r="M9933" t="str">
            <v/>
          </cell>
          <cell r="N9933"/>
          <cell r="O9933"/>
          <cell r="P9933"/>
          <cell r="Q9933" t="str">
            <v/>
          </cell>
          <cell r="R9933"/>
          <cell r="S9933" t="str">
            <v/>
          </cell>
          <cell r="T9933"/>
          <cell r="U9933"/>
          <cell r="V9933" t="str">
            <v/>
          </cell>
        </row>
        <row r="9934">
          <cell r="A9934"/>
          <cell r="B9934" t="str">
            <v/>
          </cell>
          <cell r="C9934"/>
          <cell r="D9934" t="str">
            <v/>
          </cell>
          <cell r="E9934" t="str">
            <v/>
          </cell>
          <cell r="F9934" t="str">
            <v/>
          </cell>
          <cell r="G9934" t="str">
            <v/>
          </cell>
          <cell r="H9934" t="str">
            <v/>
          </cell>
          <cell r="I9934"/>
          <cell r="J9934"/>
          <cell r="K9934"/>
          <cell r="L9934"/>
          <cell r="M9934" t="str">
            <v/>
          </cell>
          <cell r="N9934"/>
          <cell r="O9934"/>
          <cell r="P9934"/>
          <cell r="Q9934" t="str">
            <v/>
          </cell>
          <cell r="R9934"/>
          <cell r="S9934" t="str">
            <v/>
          </cell>
          <cell r="T9934"/>
          <cell r="U9934"/>
          <cell r="V9934" t="str">
            <v/>
          </cell>
        </row>
        <row r="9935">
          <cell r="A9935"/>
          <cell r="B9935" t="str">
            <v/>
          </cell>
          <cell r="C9935"/>
          <cell r="D9935" t="str">
            <v/>
          </cell>
          <cell r="E9935" t="str">
            <v/>
          </cell>
          <cell r="F9935" t="str">
            <v/>
          </cell>
          <cell r="G9935" t="str">
            <v/>
          </cell>
          <cell r="H9935" t="str">
            <v/>
          </cell>
          <cell r="I9935"/>
          <cell r="J9935"/>
          <cell r="K9935"/>
          <cell r="L9935"/>
          <cell r="M9935" t="str">
            <v/>
          </cell>
          <cell r="N9935"/>
          <cell r="O9935"/>
          <cell r="P9935"/>
          <cell r="Q9935" t="str">
            <v/>
          </cell>
          <cell r="R9935"/>
          <cell r="S9935" t="str">
            <v/>
          </cell>
          <cell r="T9935"/>
          <cell r="U9935"/>
          <cell r="V9935" t="str">
            <v/>
          </cell>
        </row>
        <row r="9936">
          <cell r="A9936"/>
          <cell r="B9936" t="str">
            <v/>
          </cell>
          <cell r="C9936"/>
          <cell r="D9936" t="str">
            <v/>
          </cell>
          <cell r="E9936" t="str">
            <v/>
          </cell>
          <cell r="F9936" t="str">
            <v/>
          </cell>
          <cell r="G9936" t="str">
            <v/>
          </cell>
          <cell r="H9936" t="str">
            <v/>
          </cell>
          <cell r="I9936"/>
          <cell r="J9936"/>
          <cell r="K9936"/>
          <cell r="L9936"/>
          <cell r="M9936" t="str">
            <v/>
          </cell>
          <cell r="N9936"/>
          <cell r="O9936"/>
          <cell r="P9936"/>
          <cell r="Q9936" t="str">
            <v/>
          </cell>
          <cell r="R9936"/>
          <cell r="S9936" t="str">
            <v/>
          </cell>
          <cell r="T9936"/>
          <cell r="U9936"/>
          <cell r="V9936" t="str">
            <v/>
          </cell>
        </row>
        <row r="9937">
          <cell r="A9937"/>
          <cell r="B9937" t="str">
            <v/>
          </cell>
          <cell r="C9937"/>
          <cell r="D9937" t="str">
            <v/>
          </cell>
          <cell r="E9937" t="str">
            <v/>
          </cell>
          <cell r="F9937" t="str">
            <v/>
          </cell>
          <cell r="G9937" t="str">
            <v/>
          </cell>
          <cell r="H9937" t="str">
            <v/>
          </cell>
          <cell r="I9937"/>
          <cell r="J9937"/>
          <cell r="K9937"/>
          <cell r="L9937"/>
          <cell r="M9937" t="str">
            <v/>
          </cell>
          <cell r="N9937"/>
          <cell r="O9937"/>
          <cell r="P9937"/>
          <cell r="Q9937" t="str">
            <v/>
          </cell>
          <cell r="R9937"/>
          <cell r="S9937" t="str">
            <v/>
          </cell>
          <cell r="T9937"/>
          <cell r="U9937"/>
          <cell r="V9937" t="str">
            <v/>
          </cell>
        </row>
        <row r="9938">
          <cell r="A9938"/>
          <cell r="B9938" t="str">
            <v/>
          </cell>
          <cell r="C9938"/>
          <cell r="D9938" t="str">
            <v/>
          </cell>
          <cell r="E9938" t="str">
            <v/>
          </cell>
          <cell r="F9938" t="str">
            <v/>
          </cell>
          <cell r="G9938" t="str">
            <v/>
          </cell>
          <cell r="H9938" t="str">
            <v/>
          </cell>
          <cell r="I9938"/>
          <cell r="J9938"/>
          <cell r="K9938"/>
          <cell r="L9938"/>
          <cell r="M9938" t="str">
            <v/>
          </cell>
          <cell r="N9938"/>
          <cell r="O9938"/>
          <cell r="P9938"/>
          <cell r="Q9938" t="str">
            <v/>
          </cell>
          <cell r="R9938"/>
          <cell r="S9938" t="str">
            <v/>
          </cell>
          <cell r="T9938"/>
          <cell r="U9938"/>
          <cell r="V9938" t="str">
            <v/>
          </cell>
        </row>
        <row r="9939">
          <cell r="A9939"/>
          <cell r="B9939" t="str">
            <v/>
          </cell>
          <cell r="C9939"/>
          <cell r="D9939" t="str">
            <v/>
          </cell>
          <cell r="E9939" t="str">
            <v/>
          </cell>
          <cell r="F9939" t="str">
            <v/>
          </cell>
          <cell r="G9939" t="str">
            <v/>
          </cell>
          <cell r="H9939" t="str">
            <v/>
          </cell>
          <cell r="I9939"/>
          <cell r="J9939"/>
          <cell r="K9939"/>
          <cell r="L9939"/>
          <cell r="M9939" t="str">
            <v/>
          </cell>
          <cell r="N9939"/>
          <cell r="O9939"/>
          <cell r="P9939"/>
          <cell r="Q9939" t="str">
            <v/>
          </cell>
          <cell r="R9939"/>
          <cell r="S9939" t="str">
            <v/>
          </cell>
          <cell r="T9939"/>
          <cell r="U9939"/>
          <cell r="V9939" t="str">
            <v/>
          </cell>
        </row>
        <row r="9940">
          <cell r="A9940"/>
          <cell r="B9940" t="str">
            <v/>
          </cell>
          <cell r="C9940"/>
          <cell r="D9940" t="str">
            <v/>
          </cell>
          <cell r="E9940" t="str">
            <v/>
          </cell>
          <cell r="F9940" t="str">
            <v/>
          </cell>
          <cell r="G9940" t="str">
            <v/>
          </cell>
          <cell r="H9940" t="str">
            <v/>
          </cell>
          <cell r="I9940"/>
          <cell r="J9940"/>
          <cell r="K9940"/>
          <cell r="L9940"/>
          <cell r="M9940" t="str">
            <v/>
          </cell>
          <cell r="N9940"/>
          <cell r="O9940"/>
          <cell r="P9940"/>
          <cell r="Q9940" t="str">
            <v/>
          </cell>
          <cell r="R9940"/>
          <cell r="S9940" t="str">
            <v/>
          </cell>
          <cell r="T9940"/>
          <cell r="U9940"/>
          <cell r="V9940" t="str">
            <v/>
          </cell>
        </row>
        <row r="9941">
          <cell r="A9941"/>
          <cell r="B9941" t="str">
            <v/>
          </cell>
          <cell r="C9941"/>
          <cell r="D9941" t="str">
            <v/>
          </cell>
          <cell r="E9941" t="str">
            <v/>
          </cell>
          <cell r="F9941" t="str">
            <v/>
          </cell>
          <cell r="G9941" t="str">
            <v/>
          </cell>
          <cell r="H9941" t="str">
            <v/>
          </cell>
          <cell r="I9941"/>
          <cell r="J9941"/>
          <cell r="K9941"/>
          <cell r="L9941"/>
          <cell r="M9941" t="str">
            <v/>
          </cell>
          <cell r="N9941"/>
          <cell r="O9941"/>
          <cell r="P9941"/>
          <cell r="Q9941" t="str">
            <v/>
          </cell>
          <cell r="R9941"/>
          <cell r="S9941" t="str">
            <v/>
          </cell>
          <cell r="T9941"/>
          <cell r="U9941"/>
          <cell r="V9941" t="str">
            <v/>
          </cell>
        </row>
        <row r="9942">
          <cell r="A9942"/>
          <cell r="B9942" t="str">
            <v/>
          </cell>
          <cell r="C9942"/>
          <cell r="D9942" t="str">
            <v/>
          </cell>
          <cell r="E9942" t="str">
            <v/>
          </cell>
          <cell r="F9942" t="str">
            <v/>
          </cell>
          <cell r="G9942" t="str">
            <v/>
          </cell>
          <cell r="H9942" t="str">
            <v/>
          </cell>
          <cell r="I9942"/>
          <cell r="J9942"/>
          <cell r="K9942"/>
          <cell r="L9942"/>
          <cell r="M9942" t="str">
            <v/>
          </cell>
          <cell r="N9942"/>
          <cell r="O9942"/>
          <cell r="P9942"/>
          <cell r="Q9942" t="str">
            <v/>
          </cell>
          <cell r="R9942"/>
          <cell r="S9942" t="str">
            <v/>
          </cell>
          <cell r="T9942"/>
          <cell r="U9942"/>
          <cell r="V9942" t="str">
            <v/>
          </cell>
        </row>
        <row r="9943">
          <cell r="A9943"/>
          <cell r="B9943" t="str">
            <v/>
          </cell>
          <cell r="C9943"/>
          <cell r="D9943" t="str">
            <v/>
          </cell>
          <cell r="E9943" t="str">
            <v/>
          </cell>
          <cell r="F9943" t="str">
            <v/>
          </cell>
          <cell r="G9943" t="str">
            <v/>
          </cell>
          <cell r="H9943" t="str">
            <v/>
          </cell>
          <cell r="I9943"/>
          <cell r="J9943"/>
          <cell r="K9943"/>
          <cell r="L9943"/>
          <cell r="M9943" t="str">
            <v/>
          </cell>
          <cell r="N9943"/>
          <cell r="O9943"/>
          <cell r="P9943"/>
          <cell r="Q9943" t="str">
            <v/>
          </cell>
          <cell r="R9943"/>
          <cell r="S9943" t="str">
            <v/>
          </cell>
          <cell r="T9943"/>
          <cell r="U9943"/>
          <cell r="V9943" t="str">
            <v/>
          </cell>
        </row>
        <row r="9944">
          <cell r="A9944"/>
          <cell r="B9944" t="str">
            <v/>
          </cell>
          <cell r="C9944"/>
          <cell r="D9944" t="str">
            <v/>
          </cell>
          <cell r="E9944" t="str">
            <v/>
          </cell>
          <cell r="F9944" t="str">
            <v/>
          </cell>
          <cell r="G9944" t="str">
            <v/>
          </cell>
          <cell r="H9944" t="str">
            <v/>
          </cell>
          <cell r="I9944"/>
          <cell r="J9944"/>
          <cell r="K9944"/>
          <cell r="L9944"/>
          <cell r="M9944" t="str">
            <v/>
          </cell>
          <cell r="N9944"/>
          <cell r="O9944"/>
          <cell r="P9944"/>
          <cell r="Q9944" t="str">
            <v/>
          </cell>
          <cell r="R9944"/>
          <cell r="S9944" t="str">
            <v/>
          </cell>
          <cell r="T9944"/>
          <cell r="U9944"/>
          <cell r="V9944" t="str">
            <v/>
          </cell>
        </row>
        <row r="9945">
          <cell r="A9945"/>
          <cell r="B9945" t="str">
            <v/>
          </cell>
          <cell r="C9945"/>
          <cell r="D9945" t="str">
            <v/>
          </cell>
          <cell r="E9945" t="str">
            <v/>
          </cell>
          <cell r="F9945" t="str">
            <v/>
          </cell>
          <cell r="G9945" t="str">
            <v/>
          </cell>
          <cell r="H9945" t="str">
            <v/>
          </cell>
          <cell r="I9945"/>
          <cell r="J9945"/>
          <cell r="K9945"/>
          <cell r="L9945"/>
          <cell r="M9945" t="str">
            <v/>
          </cell>
          <cell r="N9945"/>
          <cell r="O9945"/>
          <cell r="P9945"/>
          <cell r="Q9945" t="str">
            <v/>
          </cell>
          <cell r="R9945"/>
          <cell r="S9945" t="str">
            <v/>
          </cell>
          <cell r="T9945"/>
          <cell r="U9945"/>
          <cell r="V9945" t="str">
            <v/>
          </cell>
        </row>
        <row r="9946">
          <cell r="A9946"/>
          <cell r="B9946" t="str">
            <v/>
          </cell>
          <cell r="C9946"/>
          <cell r="D9946" t="str">
            <v/>
          </cell>
          <cell r="E9946" t="str">
            <v/>
          </cell>
          <cell r="F9946" t="str">
            <v/>
          </cell>
          <cell r="G9946" t="str">
            <v/>
          </cell>
          <cell r="H9946" t="str">
            <v/>
          </cell>
          <cell r="I9946"/>
          <cell r="J9946"/>
          <cell r="K9946"/>
          <cell r="L9946"/>
          <cell r="M9946" t="str">
            <v/>
          </cell>
          <cell r="N9946"/>
          <cell r="O9946"/>
          <cell r="P9946"/>
          <cell r="Q9946" t="str">
            <v/>
          </cell>
          <cell r="R9946"/>
          <cell r="S9946" t="str">
            <v/>
          </cell>
          <cell r="T9946"/>
          <cell r="U9946"/>
          <cell r="V9946" t="str">
            <v/>
          </cell>
        </row>
        <row r="9947">
          <cell r="A9947"/>
          <cell r="B9947" t="str">
            <v/>
          </cell>
          <cell r="C9947"/>
          <cell r="D9947" t="str">
            <v/>
          </cell>
          <cell r="E9947" t="str">
            <v/>
          </cell>
          <cell r="F9947" t="str">
            <v/>
          </cell>
          <cell r="G9947" t="str">
            <v/>
          </cell>
          <cell r="H9947" t="str">
            <v/>
          </cell>
          <cell r="I9947"/>
          <cell r="J9947"/>
          <cell r="K9947"/>
          <cell r="L9947"/>
          <cell r="M9947" t="str">
            <v/>
          </cell>
          <cell r="N9947"/>
          <cell r="O9947"/>
          <cell r="P9947"/>
          <cell r="Q9947" t="str">
            <v/>
          </cell>
          <cell r="R9947"/>
          <cell r="S9947" t="str">
            <v/>
          </cell>
          <cell r="T9947"/>
          <cell r="U9947"/>
          <cell r="V9947" t="str">
            <v/>
          </cell>
        </row>
        <row r="9948">
          <cell r="A9948"/>
          <cell r="B9948" t="str">
            <v/>
          </cell>
          <cell r="C9948"/>
          <cell r="D9948" t="str">
            <v/>
          </cell>
          <cell r="E9948" t="str">
            <v/>
          </cell>
          <cell r="F9948" t="str">
            <v/>
          </cell>
          <cell r="G9948" t="str">
            <v/>
          </cell>
          <cell r="H9948" t="str">
            <v/>
          </cell>
          <cell r="I9948"/>
          <cell r="J9948"/>
          <cell r="K9948"/>
          <cell r="L9948"/>
          <cell r="M9948" t="str">
            <v/>
          </cell>
          <cell r="N9948"/>
          <cell r="O9948"/>
          <cell r="P9948"/>
          <cell r="Q9948" t="str">
            <v/>
          </cell>
          <cell r="R9948"/>
          <cell r="S9948" t="str">
            <v/>
          </cell>
          <cell r="T9948"/>
          <cell r="U9948"/>
          <cell r="V9948" t="str">
            <v/>
          </cell>
        </row>
        <row r="9949">
          <cell r="A9949"/>
          <cell r="B9949" t="str">
            <v/>
          </cell>
          <cell r="C9949"/>
          <cell r="D9949" t="str">
            <v/>
          </cell>
          <cell r="E9949" t="str">
            <v/>
          </cell>
          <cell r="F9949" t="str">
            <v/>
          </cell>
          <cell r="G9949" t="str">
            <v/>
          </cell>
          <cell r="H9949" t="str">
            <v/>
          </cell>
          <cell r="I9949"/>
          <cell r="J9949"/>
          <cell r="K9949"/>
          <cell r="L9949"/>
          <cell r="M9949" t="str">
            <v/>
          </cell>
          <cell r="N9949"/>
          <cell r="O9949"/>
          <cell r="P9949"/>
          <cell r="Q9949" t="str">
            <v/>
          </cell>
          <cell r="R9949"/>
          <cell r="S9949" t="str">
            <v/>
          </cell>
          <cell r="T9949"/>
          <cell r="U9949"/>
          <cell r="V9949" t="str">
            <v/>
          </cell>
        </row>
        <row r="9950">
          <cell r="A9950"/>
          <cell r="B9950" t="str">
            <v/>
          </cell>
          <cell r="C9950"/>
          <cell r="D9950" t="str">
            <v/>
          </cell>
          <cell r="E9950" t="str">
            <v/>
          </cell>
          <cell r="F9950" t="str">
            <v/>
          </cell>
          <cell r="G9950" t="str">
            <v/>
          </cell>
          <cell r="H9950" t="str">
            <v/>
          </cell>
          <cell r="I9950"/>
          <cell r="J9950"/>
          <cell r="K9950"/>
          <cell r="L9950"/>
          <cell r="M9950" t="str">
            <v/>
          </cell>
          <cell r="N9950"/>
          <cell r="O9950"/>
          <cell r="P9950"/>
          <cell r="Q9950" t="str">
            <v/>
          </cell>
          <cell r="R9950"/>
          <cell r="S9950" t="str">
            <v/>
          </cell>
          <cell r="T9950"/>
          <cell r="U9950"/>
          <cell r="V9950" t="str">
            <v/>
          </cell>
        </row>
        <row r="9951">
          <cell r="A9951"/>
          <cell r="B9951" t="str">
            <v/>
          </cell>
          <cell r="C9951"/>
          <cell r="D9951" t="str">
            <v/>
          </cell>
          <cell r="E9951" t="str">
            <v/>
          </cell>
          <cell r="F9951" t="str">
            <v/>
          </cell>
          <cell r="G9951" t="str">
            <v/>
          </cell>
          <cell r="H9951" t="str">
            <v/>
          </cell>
          <cell r="I9951"/>
          <cell r="J9951"/>
          <cell r="K9951"/>
          <cell r="L9951"/>
          <cell r="M9951" t="str">
            <v/>
          </cell>
          <cell r="N9951"/>
          <cell r="O9951"/>
          <cell r="P9951"/>
          <cell r="Q9951" t="str">
            <v/>
          </cell>
          <cell r="R9951"/>
          <cell r="S9951" t="str">
            <v/>
          </cell>
          <cell r="T9951"/>
          <cell r="U9951"/>
          <cell r="V9951" t="str">
            <v/>
          </cell>
        </row>
        <row r="9952">
          <cell r="A9952"/>
          <cell r="B9952" t="str">
            <v/>
          </cell>
          <cell r="C9952"/>
          <cell r="D9952" t="str">
            <v/>
          </cell>
          <cell r="E9952" t="str">
            <v/>
          </cell>
          <cell r="F9952" t="str">
            <v/>
          </cell>
          <cell r="G9952" t="str">
            <v/>
          </cell>
          <cell r="H9952" t="str">
            <v/>
          </cell>
          <cell r="I9952"/>
          <cell r="J9952"/>
          <cell r="K9952"/>
          <cell r="L9952"/>
          <cell r="M9952" t="str">
            <v/>
          </cell>
          <cell r="N9952"/>
          <cell r="O9952"/>
          <cell r="P9952"/>
          <cell r="Q9952" t="str">
            <v/>
          </cell>
          <cell r="R9952"/>
          <cell r="S9952" t="str">
            <v/>
          </cell>
          <cell r="T9952"/>
          <cell r="U9952"/>
          <cell r="V9952" t="str">
            <v/>
          </cell>
        </row>
        <row r="9953">
          <cell r="A9953"/>
          <cell r="B9953" t="str">
            <v/>
          </cell>
          <cell r="C9953"/>
          <cell r="D9953" t="str">
            <v/>
          </cell>
          <cell r="E9953" t="str">
            <v/>
          </cell>
          <cell r="F9953" t="str">
            <v/>
          </cell>
          <cell r="G9953" t="str">
            <v/>
          </cell>
          <cell r="H9953" t="str">
            <v/>
          </cell>
          <cell r="I9953"/>
          <cell r="J9953"/>
          <cell r="K9953"/>
          <cell r="L9953"/>
          <cell r="M9953" t="str">
            <v/>
          </cell>
          <cell r="N9953"/>
          <cell r="O9953"/>
          <cell r="P9953"/>
          <cell r="Q9953" t="str">
            <v/>
          </cell>
          <cell r="R9953"/>
          <cell r="S9953" t="str">
            <v/>
          </cell>
          <cell r="T9953"/>
          <cell r="U9953"/>
          <cell r="V9953" t="str">
            <v/>
          </cell>
        </row>
        <row r="9954">
          <cell r="A9954"/>
          <cell r="B9954" t="str">
            <v/>
          </cell>
          <cell r="C9954"/>
          <cell r="D9954" t="str">
            <v/>
          </cell>
          <cell r="E9954" t="str">
            <v/>
          </cell>
          <cell r="F9954" t="str">
            <v/>
          </cell>
          <cell r="G9954" t="str">
            <v/>
          </cell>
          <cell r="H9954" t="str">
            <v/>
          </cell>
          <cell r="I9954"/>
          <cell r="J9954"/>
          <cell r="K9954"/>
          <cell r="L9954"/>
          <cell r="M9954" t="str">
            <v/>
          </cell>
          <cell r="N9954"/>
          <cell r="O9954"/>
          <cell r="P9954"/>
          <cell r="Q9954" t="str">
            <v/>
          </cell>
          <cell r="R9954"/>
          <cell r="S9954" t="str">
            <v/>
          </cell>
          <cell r="T9954"/>
          <cell r="U9954"/>
          <cell r="V9954" t="str">
            <v/>
          </cell>
        </row>
        <row r="9955">
          <cell r="A9955"/>
          <cell r="B9955" t="str">
            <v/>
          </cell>
          <cell r="C9955"/>
          <cell r="D9955" t="str">
            <v/>
          </cell>
          <cell r="E9955" t="str">
            <v/>
          </cell>
          <cell r="F9955" t="str">
            <v/>
          </cell>
          <cell r="G9955" t="str">
            <v/>
          </cell>
          <cell r="H9955" t="str">
            <v/>
          </cell>
          <cell r="I9955"/>
          <cell r="J9955"/>
          <cell r="K9955"/>
          <cell r="L9955"/>
          <cell r="M9955" t="str">
            <v/>
          </cell>
          <cell r="N9955"/>
          <cell r="O9955"/>
          <cell r="P9955"/>
          <cell r="Q9955" t="str">
            <v/>
          </cell>
          <cell r="R9955"/>
          <cell r="S9955" t="str">
            <v/>
          </cell>
          <cell r="T9955"/>
          <cell r="U9955"/>
          <cell r="V9955" t="str">
            <v/>
          </cell>
        </row>
        <row r="9956">
          <cell r="A9956"/>
          <cell r="B9956" t="str">
            <v/>
          </cell>
          <cell r="C9956"/>
          <cell r="D9956" t="str">
            <v/>
          </cell>
          <cell r="E9956" t="str">
            <v/>
          </cell>
          <cell r="F9956" t="str">
            <v/>
          </cell>
          <cell r="G9956" t="str">
            <v/>
          </cell>
          <cell r="H9956" t="str">
            <v/>
          </cell>
          <cell r="I9956"/>
          <cell r="J9956"/>
          <cell r="K9956"/>
          <cell r="L9956"/>
          <cell r="M9956" t="str">
            <v/>
          </cell>
          <cell r="N9956"/>
          <cell r="O9956"/>
          <cell r="P9956"/>
          <cell r="Q9956" t="str">
            <v/>
          </cell>
          <cell r="R9956"/>
          <cell r="S9956" t="str">
            <v/>
          </cell>
          <cell r="T9956"/>
          <cell r="U9956"/>
          <cell r="V9956" t="str">
            <v/>
          </cell>
        </row>
        <row r="9957">
          <cell r="A9957"/>
          <cell r="B9957" t="str">
            <v/>
          </cell>
          <cell r="C9957"/>
          <cell r="D9957" t="str">
            <v/>
          </cell>
          <cell r="E9957" t="str">
            <v/>
          </cell>
          <cell r="F9957" t="str">
            <v/>
          </cell>
          <cell r="G9957" t="str">
            <v/>
          </cell>
          <cell r="H9957" t="str">
            <v/>
          </cell>
          <cell r="I9957"/>
          <cell r="J9957"/>
          <cell r="K9957"/>
          <cell r="L9957"/>
          <cell r="M9957" t="str">
            <v/>
          </cell>
          <cell r="N9957"/>
          <cell r="O9957"/>
          <cell r="P9957"/>
          <cell r="Q9957" t="str">
            <v/>
          </cell>
          <cell r="R9957"/>
          <cell r="S9957" t="str">
            <v/>
          </cell>
          <cell r="T9957"/>
          <cell r="U9957"/>
          <cell r="V9957" t="str">
            <v/>
          </cell>
        </row>
        <row r="9958">
          <cell r="A9958"/>
          <cell r="B9958" t="str">
            <v/>
          </cell>
          <cell r="C9958"/>
          <cell r="D9958" t="str">
            <v/>
          </cell>
          <cell r="E9958" t="str">
            <v/>
          </cell>
          <cell r="F9958" t="str">
            <v/>
          </cell>
          <cell r="G9958" t="str">
            <v/>
          </cell>
          <cell r="H9958" t="str">
            <v/>
          </cell>
          <cell r="I9958"/>
          <cell r="J9958"/>
          <cell r="K9958"/>
          <cell r="L9958"/>
          <cell r="M9958" t="str">
            <v/>
          </cell>
          <cell r="N9958"/>
          <cell r="O9958"/>
          <cell r="P9958"/>
          <cell r="Q9958" t="str">
            <v/>
          </cell>
          <cell r="R9958"/>
          <cell r="S9958" t="str">
            <v/>
          </cell>
          <cell r="T9958"/>
          <cell r="U9958"/>
          <cell r="V9958" t="str">
            <v/>
          </cell>
        </row>
        <row r="9959">
          <cell r="A9959"/>
          <cell r="B9959" t="str">
            <v/>
          </cell>
          <cell r="C9959"/>
          <cell r="D9959" t="str">
            <v/>
          </cell>
          <cell r="E9959" t="str">
            <v/>
          </cell>
          <cell r="F9959" t="str">
            <v/>
          </cell>
          <cell r="G9959" t="str">
            <v/>
          </cell>
          <cell r="H9959" t="str">
            <v/>
          </cell>
          <cell r="I9959"/>
          <cell r="J9959"/>
          <cell r="K9959"/>
          <cell r="L9959"/>
          <cell r="M9959" t="str">
            <v/>
          </cell>
          <cell r="N9959"/>
          <cell r="O9959"/>
          <cell r="P9959"/>
          <cell r="Q9959" t="str">
            <v/>
          </cell>
          <cell r="R9959"/>
          <cell r="S9959" t="str">
            <v/>
          </cell>
          <cell r="T9959"/>
          <cell r="U9959"/>
          <cell r="V9959" t="str">
            <v/>
          </cell>
        </row>
        <row r="9960">
          <cell r="A9960"/>
          <cell r="B9960" t="str">
            <v/>
          </cell>
          <cell r="C9960"/>
          <cell r="D9960" t="str">
            <v/>
          </cell>
          <cell r="E9960" t="str">
            <v/>
          </cell>
          <cell r="F9960" t="str">
            <v/>
          </cell>
          <cell r="G9960" t="str">
            <v/>
          </cell>
          <cell r="H9960" t="str">
            <v/>
          </cell>
          <cell r="I9960"/>
          <cell r="J9960"/>
          <cell r="K9960"/>
          <cell r="L9960"/>
          <cell r="M9960" t="str">
            <v/>
          </cell>
          <cell r="N9960"/>
          <cell r="O9960"/>
          <cell r="P9960"/>
          <cell r="Q9960" t="str">
            <v/>
          </cell>
          <cell r="R9960"/>
          <cell r="S9960" t="str">
            <v/>
          </cell>
          <cell r="T9960"/>
          <cell r="U9960"/>
          <cell r="V9960" t="str">
            <v/>
          </cell>
        </row>
        <row r="9961">
          <cell r="A9961"/>
          <cell r="B9961" t="str">
            <v/>
          </cell>
          <cell r="C9961"/>
          <cell r="D9961" t="str">
            <v/>
          </cell>
          <cell r="E9961" t="str">
            <v/>
          </cell>
          <cell r="F9961" t="str">
            <v/>
          </cell>
          <cell r="G9961" t="str">
            <v/>
          </cell>
          <cell r="H9961" t="str">
            <v/>
          </cell>
          <cell r="I9961"/>
          <cell r="J9961"/>
          <cell r="K9961"/>
          <cell r="L9961"/>
          <cell r="M9961" t="str">
            <v/>
          </cell>
          <cell r="N9961"/>
          <cell r="O9961"/>
          <cell r="P9961"/>
          <cell r="Q9961" t="str">
            <v/>
          </cell>
          <cell r="R9961"/>
          <cell r="S9961" t="str">
            <v/>
          </cell>
          <cell r="T9961"/>
          <cell r="U9961"/>
          <cell r="V9961" t="str">
            <v/>
          </cell>
        </row>
        <row r="9962">
          <cell r="A9962"/>
          <cell r="B9962" t="str">
            <v/>
          </cell>
          <cell r="C9962"/>
          <cell r="D9962" t="str">
            <v/>
          </cell>
          <cell r="E9962" t="str">
            <v/>
          </cell>
          <cell r="F9962" t="str">
            <v/>
          </cell>
          <cell r="G9962" t="str">
            <v/>
          </cell>
          <cell r="H9962" t="str">
            <v/>
          </cell>
          <cell r="I9962"/>
          <cell r="J9962"/>
          <cell r="K9962"/>
          <cell r="L9962"/>
          <cell r="M9962" t="str">
            <v/>
          </cell>
          <cell r="N9962"/>
          <cell r="O9962"/>
          <cell r="P9962"/>
          <cell r="Q9962" t="str">
            <v/>
          </cell>
          <cell r="R9962"/>
          <cell r="S9962" t="str">
            <v/>
          </cell>
          <cell r="T9962"/>
          <cell r="U9962"/>
          <cell r="V9962" t="str">
            <v/>
          </cell>
        </row>
        <row r="9963">
          <cell r="A9963"/>
          <cell r="B9963" t="str">
            <v/>
          </cell>
          <cell r="C9963"/>
          <cell r="D9963" t="str">
            <v/>
          </cell>
          <cell r="E9963" t="str">
            <v/>
          </cell>
          <cell r="F9963" t="str">
            <v/>
          </cell>
          <cell r="G9963" t="str">
            <v/>
          </cell>
          <cell r="H9963" t="str">
            <v/>
          </cell>
          <cell r="I9963"/>
          <cell r="J9963"/>
          <cell r="K9963"/>
          <cell r="L9963"/>
          <cell r="M9963" t="str">
            <v/>
          </cell>
          <cell r="N9963"/>
          <cell r="O9963"/>
          <cell r="P9963"/>
          <cell r="Q9963" t="str">
            <v/>
          </cell>
          <cell r="R9963"/>
          <cell r="S9963" t="str">
            <v/>
          </cell>
          <cell r="T9963"/>
          <cell r="U9963"/>
          <cell r="V9963" t="str">
            <v/>
          </cell>
        </row>
        <row r="9964">
          <cell r="A9964"/>
          <cell r="B9964" t="str">
            <v/>
          </cell>
          <cell r="C9964"/>
          <cell r="D9964" t="str">
            <v/>
          </cell>
          <cell r="E9964" t="str">
            <v/>
          </cell>
          <cell r="F9964" t="str">
            <v/>
          </cell>
          <cell r="G9964" t="str">
            <v/>
          </cell>
          <cell r="H9964" t="str">
            <v/>
          </cell>
          <cell r="I9964"/>
          <cell r="J9964"/>
          <cell r="K9964"/>
          <cell r="L9964"/>
          <cell r="M9964" t="str">
            <v/>
          </cell>
          <cell r="N9964"/>
          <cell r="O9964"/>
          <cell r="P9964"/>
          <cell r="Q9964" t="str">
            <v/>
          </cell>
          <cell r="R9964"/>
          <cell r="S9964" t="str">
            <v/>
          </cell>
          <cell r="T9964"/>
          <cell r="U9964"/>
          <cell r="V9964" t="str">
            <v/>
          </cell>
        </row>
        <row r="9965">
          <cell r="A9965"/>
          <cell r="B9965" t="str">
            <v/>
          </cell>
          <cell r="C9965"/>
          <cell r="D9965" t="str">
            <v/>
          </cell>
          <cell r="E9965" t="str">
            <v/>
          </cell>
          <cell r="F9965" t="str">
            <v/>
          </cell>
          <cell r="G9965" t="str">
            <v/>
          </cell>
          <cell r="H9965" t="str">
            <v/>
          </cell>
          <cell r="I9965"/>
          <cell r="J9965"/>
          <cell r="K9965"/>
          <cell r="L9965"/>
          <cell r="M9965" t="str">
            <v/>
          </cell>
          <cell r="N9965"/>
          <cell r="O9965"/>
          <cell r="P9965"/>
          <cell r="Q9965" t="str">
            <v/>
          </cell>
          <cell r="R9965"/>
          <cell r="S9965" t="str">
            <v/>
          </cell>
          <cell r="T9965"/>
          <cell r="U9965"/>
          <cell r="V9965" t="str">
            <v/>
          </cell>
        </row>
        <row r="9966">
          <cell r="A9966"/>
          <cell r="B9966" t="str">
            <v/>
          </cell>
          <cell r="C9966"/>
          <cell r="D9966" t="str">
            <v/>
          </cell>
          <cell r="E9966" t="str">
            <v/>
          </cell>
          <cell r="F9966" t="str">
            <v/>
          </cell>
          <cell r="G9966" t="str">
            <v/>
          </cell>
          <cell r="H9966" t="str">
            <v/>
          </cell>
          <cell r="I9966"/>
          <cell r="J9966"/>
          <cell r="K9966"/>
          <cell r="L9966"/>
          <cell r="M9966" t="str">
            <v/>
          </cell>
          <cell r="N9966"/>
          <cell r="O9966"/>
          <cell r="P9966"/>
          <cell r="Q9966" t="str">
            <v/>
          </cell>
          <cell r="R9966"/>
          <cell r="S9966" t="str">
            <v/>
          </cell>
          <cell r="T9966"/>
          <cell r="U9966"/>
          <cell r="V9966" t="str">
            <v/>
          </cell>
        </row>
        <row r="9967">
          <cell r="A9967"/>
          <cell r="B9967" t="str">
            <v/>
          </cell>
          <cell r="C9967"/>
          <cell r="D9967" t="str">
            <v/>
          </cell>
          <cell r="E9967" t="str">
            <v/>
          </cell>
          <cell r="F9967" t="str">
            <v/>
          </cell>
          <cell r="G9967" t="str">
            <v/>
          </cell>
          <cell r="H9967" t="str">
            <v/>
          </cell>
          <cell r="I9967"/>
          <cell r="J9967"/>
          <cell r="K9967"/>
          <cell r="L9967"/>
          <cell r="M9967" t="str">
            <v/>
          </cell>
          <cell r="N9967"/>
          <cell r="O9967"/>
          <cell r="P9967"/>
          <cell r="Q9967" t="str">
            <v/>
          </cell>
          <cell r="R9967"/>
          <cell r="S9967" t="str">
            <v/>
          </cell>
          <cell r="T9967"/>
          <cell r="U9967"/>
          <cell r="V9967" t="str">
            <v/>
          </cell>
        </row>
        <row r="9968">
          <cell r="A9968"/>
          <cell r="B9968" t="str">
            <v/>
          </cell>
          <cell r="C9968"/>
          <cell r="D9968" t="str">
            <v/>
          </cell>
          <cell r="E9968" t="str">
            <v/>
          </cell>
          <cell r="F9968" t="str">
            <v/>
          </cell>
          <cell r="G9968" t="str">
            <v/>
          </cell>
          <cell r="H9968" t="str">
            <v/>
          </cell>
          <cell r="I9968"/>
          <cell r="J9968"/>
          <cell r="K9968"/>
          <cell r="L9968"/>
          <cell r="M9968" t="str">
            <v/>
          </cell>
          <cell r="N9968"/>
          <cell r="O9968"/>
          <cell r="P9968"/>
          <cell r="Q9968" t="str">
            <v/>
          </cell>
          <cell r="R9968"/>
          <cell r="S9968" t="str">
            <v/>
          </cell>
          <cell r="T9968"/>
          <cell r="U9968"/>
          <cell r="V9968" t="str">
            <v/>
          </cell>
        </row>
        <row r="9969">
          <cell r="A9969"/>
          <cell r="B9969" t="str">
            <v/>
          </cell>
          <cell r="C9969"/>
          <cell r="D9969" t="str">
            <v/>
          </cell>
          <cell r="E9969" t="str">
            <v/>
          </cell>
          <cell r="F9969" t="str">
            <v/>
          </cell>
          <cell r="G9969" t="str">
            <v/>
          </cell>
          <cell r="H9969" t="str">
            <v/>
          </cell>
          <cell r="I9969"/>
          <cell r="J9969"/>
          <cell r="K9969"/>
          <cell r="L9969"/>
          <cell r="M9969" t="str">
            <v/>
          </cell>
          <cell r="N9969"/>
          <cell r="O9969"/>
          <cell r="P9969"/>
          <cell r="Q9969" t="str">
            <v/>
          </cell>
          <cell r="R9969"/>
          <cell r="S9969" t="str">
            <v/>
          </cell>
          <cell r="T9969"/>
          <cell r="U9969"/>
          <cell r="V9969" t="str">
            <v/>
          </cell>
        </row>
        <row r="9970">
          <cell r="A9970"/>
          <cell r="B9970" t="str">
            <v/>
          </cell>
          <cell r="C9970"/>
          <cell r="D9970" t="str">
            <v/>
          </cell>
          <cell r="E9970" t="str">
            <v/>
          </cell>
          <cell r="F9970" t="str">
            <v/>
          </cell>
          <cell r="G9970" t="str">
            <v/>
          </cell>
          <cell r="H9970" t="str">
            <v/>
          </cell>
          <cell r="I9970"/>
          <cell r="J9970"/>
          <cell r="K9970"/>
          <cell r="L9970"/>
          <cell r="M9970" t="str">
            <v/>
          </cell>
          <cell r="N9970"/>
          <cell r="O9970"/>
          <cell r="P9970"/>
          <cell r="Q9970" t="str">
            <v/>
          </cell>
          <cell r="R9970"/>
          <cell r="S9970" t="str">
            <v/>
          </cell>
          <cell r="T9970"/>
          <cell r="U9970"/>
          <cell r="V9970" t="str">
            <v/>
          </cell>
        </row>
        <row r="9971">
          <cell r="A9971"/>
          <cell r="B9971" t="str">
            <v/>
          </cell>
          <cell r="C9971"/>
          <cell r="D9971" t="str">
            <v/>
          </cell>
          <cell r="E9971" t="str">
            <v/>
          </cell>
          <cell r="F9971" t="str">
            <v/>
          </cell>
          <cell r="G9971" t="str">
            <v/>
          </cell>
          <cell r="H9971" t="str">
            <v/>
          </cell>
          <cell r="I9971"/>
          <cell r="J9971"/>
          <cell r="K9971"/>
          <cell r="L9971"/>
          <cell r="M9971" t="str">
            <v/>
          </cell>
          <cell r="N9971"/>
          <cell r="O9971"/>
          <cell r="P9971"/>
          <cell r="Q9971" t="str">
            <v/>
          </cell>
          <cell r="R9971"/>
          <cell r="S9971" t="str">
            <v/>
          </cell>
          <cell r="T9971"/>
          <cell r="U9971"/>
          <cell r="V9971" t="str">
            <v/>
          </cell>
        </row>
        <row r="9972">
          <cell r="A9972"/>
          <cell r="B9972" t="str">
            <v/>
          </cell>
          <cell r="C9972"/>
          <cell r="D9972" t="str">
            <v/>
          </cell>
          <cell r="E9972" t="str">
            <v/>
          </cell>
          <cell r="F9972" t="str">
            <v/>
          </cell>
          <cell r="G9972" t="str">
            <v/>
          </cell>
          <cell r="H9972" t="str">
            <v/>
          </cell>
          <cell r="I9972"/>
          <cell r="J9972"/>
          <cell r="K9972"/>
          <cell r="L9972"/>
          <cell r="M9972" t="str">
            <v/>
          </cell>
          <cell r="N9972"/>
          <cell r="O9972"/>
          <cell r="P9972"/>
          <cell r="Q9972" t="str">
            <v/>
          </cell>
          <cell r="R9972"/>
          <cell r="S9972" t="str">
            <v/>
          </cell>
          <cell r="T9972"/>
          <cell r="U9972"/>
          <cell r="V9972" t="str">
            <v/>
          </cell>
        </row>
        <row r="9973">
          <cell r="A9973"/>
          <cell r="B9973" t="str">
            <v/>
          </cell>
          <cell r="C9973"/>
          <cell r="D9973" t="str">
            <v/>
          </cell>
          <cell r="E9973" t="str">
            <v/>
          </cell>
          <cell r="F9973" t="str">
            <v/>
          </cell>
          <cell r="G9973" t="str">
            <v/>
          </cell>
          <cell r="H9973" t="str">
            <v/>
          </cell>
          <cell r="I9973"/>
          <cell r="J9973"/>
          <cell r="K9973"/>
          <cell r="L9973"/>
          <cell r="M9973" t="str">
            <v/>
          </cell>
          <cell r="N9973"/>
          <cell r="O9973"/>
          <cell r="P9973"/>
          <cell r="Q9973" t="str">
            <v/>
          </cell>
          <cell r="R9973"/>
          <cell r="S9973" t="str">
            <v/>
          </cell>
          <cell r="T9973"/>
          <cell r="U9973"/>
          <cell r="V9973" t="str">
            <v/>
          </cell>
        </row>
        <row r="9974">
          <cell r="A9974"/>
          <cell r="B9974" t="str">
            <v/>
          </cell>
          <cell r="C9974"/>
          <cell r="D9974" t="str">
            <v/>
          </cell>
          <cell r="E9974" t="str">
            <v/>
          </cell>
          <cell r="F9974" t="str">
            <v/>
          </cell>
          <cell r="G9974" t="str">
            <v/>
          </cell>
          <cell r="H9974" t="str">
            <v/>
          </cell>
          <cell r="I9974"/>
          <cell r="J9974"/>
          <cell r="K9974"/>
          <cell r="L9974"/>
          <cell r="M9974" t="str">
            <v/>
          </cell>
          <cell r="N9974"/>
          <cell r="O9974"/>
          <cell r="P9974"/>
          <cell r="Q9974" t="str">
            <v/>
          </cell>
          <cell r="R9974"/>
          <cell r="S9974" t="str">
            <v/>
          </cell>
          <cell r="T9974"/>
          <cell r="U9974"/>
          <cell r="V9974" t="str">
            <v/>
          </cell>
        </row>
        <row r="9975">
          <cell r="A9975"/>
          <cell r="B9975" t="str">
            <v/>
          </cell>
          <cell r="C9975"/>
          <cell r="D9975" t="str">
            <v/>
          </cell>
          <cell r="E9975" t="str">
            <v/>
          </cell>
          <cell r="F9975" t="str">
            <v/>
          </cell>
          <cell r="G9975" t="str">
            <v/>
          </cell>
          <cell r="H9975" t="str">
            <v/>
          </cell>
          <cell r="I9975"/>
          <cell r="J9975"/>
          <cell r="K9975"/>
          <cell r="L9975"/>
          <cell r="M9975" t="str">
            <v/>
          </cell>
          <cell r="N9975"/>
          <cell r="O9975"/>
          <cell r="P9975"/>
          <cell r="Q9975" t="str">
            <v/>
          </cell>
          <cell r="R9975"/>
          <cell r="S9975" t="str">
            <v/>
          </cell>
          <cell r="T9975"/>
          <cell r="U9975"/>
          <cell r="V9975" t="str">
            <v/>
          </cell>
        </row>
        <row r="9976">
          <cell r="A9976"/>
          <cell r="B9976" t="str">
            <v/>
          </cell>
          <cell r="C9976"/>
          <cell r="D9976" t="str">
            <v/>
          </cell>
          <cell r="E9976" t="str">
            <v/>
          </cell>
          <cell r="F9976" t="str">
            <v/>
          </cell>
          <cell r="G9976" t="str">
            <v/>
          </cell>
          <cell r="H9976" t="str">
            <v/>
          </cell>
          <cell r="I9976"/>
          <cell r="J9976"/>
          <cell r="K9976"/>
          <cell r="L9976"/>
          <cell r="M9976" t="str">
            <v/>
          </cell>
          <cell r="N9976"/>
          <cell r="O9976"/>
          <cell r="P9976"/>
          <cell r="Q9976" t="str">
            <v/>
          </cell>
          <cell r="R9976"/>
          <cell r="S9976" t="str">
            <v/>
          </cell>
          <cell r="T9976"/>
          <cell r="U9976"/>
          <cell r="V9976" t="str">
            <v/>
          </cell>
        </row>
        <row r="9977">
          <cell r="A9977"/>
          <cell r="B9977" t="str">
            <v/>
          </cell>
          <cell r="C9977"/>
          <cell r="D9977" t="str">
            <v/>
          </cell>
          <cell r="E9977" t="str">
            <v/>
          </cell>
          <cell r="F9977" t="str">
            <v/>
          </cell>
          <cell r="G9977" t="str">
            <v/>
          </cell>
          <cell r="H9977" t="str">
            <v/>
          </cell>
          <cell r="I9977"/>
          <cell r="J9977"/>
          <cell r="K9977"/>
          <cell r="L9977"/>
          <cell r="M9977" t="str">
            <v/>
          </cell>
          <cell r="N9977"/>
          <cell r="O9977"/>
          <cell r="P9977"/>
          <cell r="Q9977" t="str">
            <v/>
          </cell>
          <cell r="R9977"/>
          <cell r="S9977" t="str">
            <v/>
          </cell>
          <cell r="T9977"/>
          <cell r="U9977"/>
          <cell r="V9977" t="str">
            <v/>
          </cell>
        </row>
        <row r="9978">
          <cell r="A9978"/>
          <cell r="B9978" t="str">
            <v/>
          </cell>
          <cell r="C9978"/>
          <cell r="D9978" t="str">
            <v/>
          </cell>
          <cell r="E9978" t="str">
            <v/>
          </cell>
          <cell r="F9978" t="str">
            <v/>
          </cell>
          <cell r="G9978" t="str">
            <v/>
          </cell>
          <cell r="H9978" t="str">
            <v/>
          </cell>
          <cell r="I9978"/>
          <cell r="J9978"/>
          <cell r="K9978"/>
          <cell r="L9978"/>
          <cell r="M9978" t="str">
            <v/>
          </cell>
          <cell r="N9978"/>
          <cell r="O9978"/>
          <cell r="P9978"/>
          <cell r="Q9978" t="str">
            <v/>
          </cell>
          <cell r="R9978"/>
          <cell r="S9978" t="str">
            <v/>
          </cell>
          <cell r="T9978"/>
          <cell r="U9978"/>
          <cell r="V9978" t="str">
            <v/>
          </cell>
        </row>
        <row r="9979">
          <cell r="A9979"/>
          <cell r="B9979" t="str">
            <v/>
          </cell>
          <cell r="C9979"/>
          <cell r="D9979" t="str">
            <v/>
          </cell>
          <cell r="E9979" t="str">
            <v/>
          </cell>
          <cell r="F9979" t="str">
            <v/>
          </cell>
          <cell r="G9979" t="str">
            <v/>
          </cell>
          <cell r="H9979" t="str">
            <v/>
          </cell>
          <cell r="I9979"/>
          <cell r="J9979"/>
          <cell r="K9979"/>
          <cell r="L9979"/>
          <cell r="M9979" t="str">
            <v/>
          </cell>
          <cell r="N9979"/>
          <cell r="O9979"/>
          <cell r="P9979"/>
          <cell r="Q9979" t="str">
            <v/>
          </cell>
          <cell r="R9979"/>
          <cell r="S9979" t="str">
            <v/>
          </cell>
          <cell r="T9979"/>
          <cell r="U9979"/>
          <cell r="V9979" t="str">
            <v/>
          </cell>
        </row>
        <row r="9980">
          <cell r="A9980"/>
          <cell r="B9980" t="str">
            <v/>
          </cell>
          <cell r="C9980"/>
          <cell r="D9980" t="str">
            <v/>
          </cell>
          <cell r="E9980" t="str">
            <v/>
          </cell>
          <cell r="F9980" t="str">
            <v/>
          </cell>
          <cell r="G9980" t="str">
            <v/>
          </cell>
          <cell r="H9980" t="str">
            <v/>
          </cell>
          <cell r="I9980"/>
          <cell r="J9980"/>
          <cell r="K9980"/>
          <cell r="L9980"/>
          <cell r="M9980" t="str">
            <v/>
          </cell>
          <cell r="N9980"/>
          <cell r="O9980"/>
          <cell r="P9980"/>
          <cell r="Q9980" t="str">
            <v/>
          </cell>
          <cell r="R9980"/>
          <cell r="S9980" t="str">
            <v/>
          </cell>
          <cell r="T9980"/>
          <cell r="U9980"/>
          <cell r="V9980" t="str">
            <v/>
          </cell>
        </row>
        <row r="9981">
          <cell r="A9981"/>
          <cell r="B9981" t="str">
            <v/>
          </cell>
          <cell r="C9981"/>
          <cell r="D9981" t="str">
            <v/>
          </cell>
          <cell r="E9981" t="str">
            <v/>
          </cell>
          <cell r="F9981" t="str">
            <v/>
          </cell>
          <cell r="G9981" t="str">
            <v/>
          </cell>
          <cell r="H9981" t="str">
            <v/>
          </cell>
          <cell r="I9981"/>
          <cell r="J9981"/>
          <cell r="K9981"/>
          <cell r="L9981"/>
          <cell r="M9981" t="str">
            <v/>
          </cell>
          <cell r="N9981"/>
          <cell r="O9981"/>
          <cell r="P9981"/>
          <cell r="Q9981" t="str">
            <v/>
          </cell>
          <cell r="R9981"/>
          <cell r="S9981" t="str">
            <v/>
          </cell>
          <cell r="T9981"/>
          <cell r="U9981"/>
          <cell r="V9981" t="str">
            <v/>
          </cell>
        </row>
        <row r="9982">
          <cell r="A9982"/>
          <cell r="B9982" t="str">
            <v/>
          </cell>
          <cell r="C9982"/>
          <cell r="D9982" t="str">
            <v/>
          </cell>
          <cell r="E9982" t="str">
            <v/>
          </cell>
          <cell r="F9982" t="str">
            <v/>
          </cell>
          <cell r="G9982" t="str">
            <v/>
          </cell>
          <cell r="H9982" t="str">
            <v/>
          </cell>
          <cell r="I9982"/>
          <cell r="J9982"/>
          <cell r="K9982"/>
          <cell r="L9982"/>
          <cell r="M9982" t="str">
            <v/>
          </cell>
          <cell r="N9982"/>
          <cell r="O9982"/>
          <cell r="P9982"/>
          <cell r="Q9982" t="str">
            <v/>
          </cell>
          <cell r="R9982"/>
          <cell r="S9982" t="str">
            <v/>
          </cell>
          <cell r="T9982"/>
          <cell r="U9982"/>
          <cell r="V9982" t="str">
            <v/>
          </cell>
        </row>
        <row r="9983">
          <cell r="A9983"/>
          <cell r="B9983" t="str">
            <v/>
          </cell>
          <cell r="C9983"/>
          <cell r="D9983" t="str">
            <v/>
          </cell>
          <cell r="E9983" t="str">
            <v/>
          </cell>
          <cell r="F9983" t="str">
            <v/>
          </cell>
          <cell r="G9983" t="str">
            <v/>
          </cell>
          <cell r="H9983" t="str">
            <v/>
          </cell>
          <cell r="I9983"/>
          <cell r="J9983"/>
          <cell r="K9983"/>
          <cell r="L9983"/>
          <cell r="M9983" t="str">
            <v/>
          </cell>
          <cell r="N9983"/>
          <cell r="O9983"/>
          <cell r="P9983"/>
          <cell r="Q9983" t="str">
            <v/>
          </cell>
          <cell r="R9983"/>
          <cell r="S9983" t="str">
            <v/>
          </cell>
          <cell r="T9983"/>
          <cell r="U9983"/>
          <cell r="V9983" t="str">
            <v/>
          </cell>
        </row>
        <row r="9984">
          <cell r="A9984"/>
          <cell r="B9984" t="str">
            <v/>
          </cell>
          <cell r="C9984"/>
          <cell r="D9984" t="str">
            <v/>
          </cell>
          <cell r="E9984" t="str">
            <v/>
          </cell>
          <cell r="F9984" t="str">
            <v/>
          </cell>
          <cell r="G9984" t="str">
            <v/>
          </cell>
          <cell r="H9984" t="str">
            <v/>
          </cell>
          <cell r="I9984"/>
          <cell r="J9984"/>
          <cell r="K9984"/>
          <cell r="L9984"/>
          <cell r="M9984" t="str">
            <v/>
          </cell>
          <cell r="N9984"/>
          <cell r="O9984"/>
          <cell r="P9984"/>
          <cell r="Q9984" t="str">
            <v/>
          </cell>
          <cell r="R9984"/>
          <cell r="S9984" t="str">
            <v/>
          </cell>
          <cell r="T9984"/>
          <cell r="U9984"/>
          <cell r="V9984" t="str">
            <v/>
          </cell>
        </row>
        <row r="9985">
          <cell r="A9985"/>
          <cell r="B9985" t="str">
            <v/>
          </cell>
          <cell r="C9985"/>
          <cell r="D9985" t="str">
            <v/>
          </cell>
          <cell r="E9985" t="str">
            <v/>
          </cell>
          <cell r="F9985" t="str">
            <v/>
          </cell>
          <cell r="G9985" t="str">
            <v/>
          </cell>
          <cell r="H9985" t="str">
            <v/>
          </cell>
          <cell r="I9985"/>
          <cell r="J9985"/>
          <cell r="K9985"/>
          <cell r="L9985"/>
          <cell r="M9985" t="str">
            <v/>
          </cell>
          <cell r="N9985"/>
          <cell r="O9985"/>
          <cell r="P9985"/>
          <cell r="Q9985" t="str">
            <v/>
          </cell>
          <cell r="R9985"/>
          <cell r="S9985" t="str">
            <v/>
          </cell>
          <cell r="T9985"/>
          <cell r="U9985"/>
          <cell r="V9985" t="str">
            <v/>
          </cell>
        </row>
        <row r="9986">
          <cell r="A9986"/>
          <cell r="B9986" t="str">
            <v/>
          </cell>
          <cell r="C9986"/>
          <cell r="D9986" t="str">
            <v/>
          </cell>
          <cell r="E9986" t="str">
            <v/>
          </cell>
          <cell r="F9986" t="str">
            <v/>
          </cell>
          <cell r="G9986" t="str">
            <v/>
          </cell>
          <cell r="H9986" t="str">
            <v/>
          </cell>
          <cell r="I9986"/>
          <cell r="J9986"/>
          <cell r="K9986"/>
          <cell r="L9986"/>
          <cell r="M9986" t="str">
            <v/>
          </cell>
          <cell r="N9986"/>
          <cell r="O9986"/>
          <cell r="P9986"/>
          <cell r="Q9986" t="str">
            <v/>
          </cell>
          <cell r="R9986"/>
          <cell r="S9986" t="str">
            <v/>
          </cell>
          <cell r="T9986"/>
          <cell r="U9986"/>
          <cell r="V9986" t="str">
            <v/>
          </cell>
        </row>
        <row r="9987">
          <cell r="A9987"/>
          <cell r="B9987" t="str">
            <v/>
          </cell>
          <cell r="C9987"/>
          <cell r="D9987" t="str">
            <v/>
          </cell>
          <cell r="E9987" t="str">
            <v/>
          </cell>
          <cell r="F9987" t="str">
            <v/>
          </cell>
          <cell r="G9987" t="str">
            <v/>
          </cell>
          <cell r="H9987" t="str">
            <v/>
          </cell>
          <cell r="I9987"/>
          <cell r="J9987"/>
          <cell r="K9987"/>
          <cell r="L9987"/>
          <cell r="M9987" t="str">
            <v/>
          </cell>
          <cell r="N9987"/>
          <cell r="O9987"/>
          <cell r="P9987"/>
          <cell r="Q9987" t="str">
            <v/>
          </cell>
          <cell r="R9987"/>
          <cell r="S9987" t="str">
            <v/>
          </cell>
          <cell r="T9987"/>
          <cell r="U9987"/>
          <cell r="V9987" t="str">
            <v/>
          </cell>
        </row>
        <row r="9988">
          <cell r="A9988"/>
          <cell r="B9988" t="str">
            <v/>
          </cell>
          <cell r="C9988"/>
          <cell r="D9988" t="str">
            <v/>
          </cell>
          <cell r="E9988" t="str">
            <v/>
          </cell>
          <cell r="F9988" t="str">
            <v/>
          </cell>
          <cell r="G9988" t="str">
            <v/>
          </cell>
          <cell r="H9988" t="str">
            <v/>
          </cell>
          <cell r="I9988"/>
          <cell r="J9988"/>
          <cell r="K9988"/>
          <cell r="L9988"/>
          <cell r="M9988" t="str">
            <v/>
          </cell>
          <cell r="N9988"/>
          <cell r="O9988"/>
          <cell r="P9988"/>
          <cell r="Q9988" t="str">
            <v/>
          </cell>
          <cell r="R9988"/>
          <cell r="S9988" t="str">
            <v/>
          </cell>
          <cell r="T9988"/>
          <cell r="U9988"/>
          <cell r="V9988" t="str">
            <v/>
          </cell>
        </row>
        <row r="9989">
          <cell r="A9989"/>
          <cell r="B9989" t="str">
            <v/>
          </cell>
          <cell r="C9989"/>
          <cell r="D9989" t="str">
            <v/>
          </cell>
          <cell r="E9989" t="str">
            <v/>
          </cell>
          <cell r="F9989" t="str">
            <v/>
          </cell>
          <cell r="G9989" t="str">
            <v/>
          </cell>
          <cell r="H9989" t="str">
            <v/>
          </cell>
          <cell r="I9989"/>
          <cell r="J9989"/>
          <cell r="K9989"/>
          <cell r="L9989"/>
          <cell r="M9989" t="str">
            <v/>
          </cell>
          <cell r="N9989"/>
          <cell r="O9989"/>
          <cell r="P9989"/>
          <cell r="Q9989" t="str">
            <v/>
          </cell>
          <cell r="R9989"/>
          <cell r="S9989" t="str">
            <v/>
          </cell>
          <cell r="T9989"/>
          <cell r="U9989"/>
          <cell r="V9989" t="str">
            <v/>
          </cell>
        </row>
        <row r="9990">
          <cell r="A9990"/>
          <cell r="B9990" t="str">
            <v/>
          </cell>
          <cell r="C9990"/>
          <cell r="D9990" t="str">
            <v/>
          </cell>
          <cell r="E9990" t="str">
            <v/>
          </cell>
          <cell r="F9990" t="str">
            <v/>
          </cell>
          <cell r="G9990" t="str">
            <v/>
          </cell>
          <cell r="H9990" t="str">
            <v/>
          </cell>
          <cell r="I9990"/>
          <cell r="J9990"/>
          <cell r="K9990"/>
          <cell r="L9990"/>
          <cell r="M9990" t="str">
            <v/>
          </cell>
          <cell r="N9990"/>
          <cell r="O9990"/>
          <cell r="P9990"/>
          <cell r="Q9990" t="str">
            <v/>
          </cell>
          <cell r="R9990"/>
          <cell r="S9990" t="str">
            <v/>
          </cell>
          <cell r="T9990"/>
          <cell r="U9990"/>
          <cell r="V9990" t="str">
            <v/>
          </cell>
        </row>
        <row r="9991">
          <cell r="A9991"/>
          <cell r="B9991" t="str">
            <v/>
          </cell>
          <cell r="C9991"/>
          <cell r="D9991" t="str">
            <v/>
          </cell>
          <cell r="E9991" t="str">
            <v/>
          </cell>
          <cell r="F9991" t="str">
            <v/>
          </cell>
          <cell r="G9991" t="str">
            <v/>
          </cell>
          <cell r="H9991" t="str">
            <v/>
          </cell>
          <cell r="I9991"/>
          <cell r="J9991"/>
          <cell r="K9991"/>
          <cell r="L9991"/>
          <cell r="M9991" t="str">
            <v/>
          </cell>
          <cell r="N9991"/>
          <cell r="O9991"/>
          <cell r="P9991"/>
          <cell r="Q9991" t="str">
            <v/>
          </cell>
          <cell r="R9991"/>
          <cell r="S9991" t="str">
            <v/>
          </cell>
          <cell r="T9991"/>
          <cell r="U9991"/>
          <cell r="V9991" t="str">
            <v/>
          </cell>
        </row>
        <row r="9992">
          <cell r="A9992"/>
          <cell r="B9992" t="str">
            <v/>
          </cell>
          <cell r="C9992"/>
          <cell r="D9992" t="str">
            <v/>
          </cell>
          <cell r="E9992" t="str">
            <v/>
          </cell>
          <cell r="F9992" t="str">
            <v/>
          </cell>
          <cell r="G9992" t="str">
            <v/>
          </cell>
          <cell r="H9992" t="str">
            <v/>
          </cell>
          <cell r="I9992"/>
          <cell r="J9992"/>
          <cell r="K9992"/>
          <cell r="L9992"/>
          <cell r="M9992" t="str">
            <v/>
          </cell>
          <cell r="N9992"/>
          <cell r="O9992"/>
          <cell r="P9992"/>
          <cell r="Q9992" t="str">
            <v/>
          </cell>
          <cell r="R9992"/>
          <cell r="S9992" t="str">
            <v/>
          </cell>
          <cell r="T9992"/>
          <cell r="U9992"/>
          <cell r="V9992" t="str">
            <v/>
          </cell>
        </row>
        <row r="9993">
          <cell r="A9993"/>
          <cell r="B9993" t="str">
            <v/>
          </cell>
          <cell r="C9993"/>
          <cell r="D9993" t="str">
            <v/>
          </cell>
          <cell r="E9993" t="str">
            <v/>
          </cell>
          <cell r="F9993" t="str">
            <v/>
          </cell>
          <cell r="G9993" t="str">
            <v/>
          </cell>
          <cell r="H9993" t="str">
            <v/>
          </cell>
          <cell r="I9993"/>
          <cell r="J9993"/>
          <cell r="K9993"/>
          <cell r="L9993"/>
          <cell r="M9993" t="str">
            <v/>
          </cell>
          <cell r="N9993"/>
          <cell r="O9993"/>
          <cell r="P9993"/>
          <cell r="Q9993" t="str">
            <v/>
          </cell>
          <cell r="R9993"/>
          <cell r="S9993" t="str">
            <v/>
          </cell>
          <cell r="T9993"/>
          <cell r="U9993"/>
          <cell r="V9993" t="str">
            <v/>
          </cell>
        </row>
        <row r="9994">
          <cell r="A9994"/>
          <cell r="B9994" t="str">
            <v/>
          </cell>
          <cell r="C9994"/>
          <cell r="D9994" t="str">
            <v/>
          </cell>
          <cell r="E9994" t="str">
            <v/>
          </cell>
          <cell r="F9994" t="str">
            <v/>
          </cell>
          <cell r="G9994" t="str">
            <v/>
          </cell>
          <cell r="H9994" t="str">
            <v/>
          </cell>
          <cell r="I9994"/>
          <cell r="J9994"/>
          <cell r="K9994"/>
          <cell r="L9994"/>
          <cell r="M9994" t="str">
            <v/>
          </cell>
          <cell r="N9994"/>
          <cell r="O9994"/>
          <cell r="P9994"/>
          <cell r="Q9994" t="str">
            <v/>
          </cell>
          <cell r="R9994"/>
          <cell r="S9994" t="str">
            <v/>
          </cell>
          <cell r="T9994"/>
          <cell r="U9994"/>
          <cell r="V9994" t="str">
            <v/>
          </cell>
        </row>
        <row r="9995">
          <cell r="A9995"/>
          <cell r="B9995" t="str">
            <v/>
          </cell>
          <cell r="C9995"/>
          <cell r="D9995" t="str">
            <v/>
          </cell>
          <cell r="E9995" t="str">
            <v/>
          </cell>
          <cell r="F9995" t="str">
            <v/>
          </cell>
          <cell r="G9995" t="str">
            <v/>
          </cell>
          <cell r="H9995" t="str">
            <v/>
          </cell>
          <cell r="I9995"/>
          <cell r="J9995"/>
          <cell r="K9995"/>
          <cell r="L9995"/>
          <cell r="M9995" t="str">
            <v/>
          </cell>
          <cell r="N9995"/>
          <cell r="O9995"/>
          <cell r="P9995"/>
          <cell r="Q9995" t="str">
            <v/>
          </cell>
          <cell r="R9995"/>
          <cell r="S9995" t="str">
            <v/>
          </cell>
          <cell r="T9995"/>
          <cell r="U9995"/>
          <cell r="V9995" t="str">
            <v/>
          </cell>
        </row>
        <row r="9996">
          <cell r="A9996"/>
          <cell r="B9996" t="str">
            <v/>
          </cell>
          <cell r="C9996"/>
          <cell r="D9996" t="str">
            <v/>
          </cell>
          <cell r="E9996" t="str">
            <v/>
          </cell>
          <cell r="F9996" t="str">
            <v/>
          </cell>
          <cell r="G9996" t="str">
            <v/>
          </cell>
          <cell r="H9996" t="str">
            <v/>
          </cell>
          <cell r="I9996"/>
          <cell r="J9996"/>
          <cell r="K9996"/>
          <cell r="L9996"/>
          <cell r="M9996" t="str">
            <v/>
          </cell>
          <cell r="N9996"/>
          <cell r="O9996"/>
          <cell r="P9996"/>
          <cell r="Q9996" t="str">
            <v/>
          </cell>
          <cell r="R9996"/>
          <cell r="S9996" t="str">
            <v/>
          </cell>
          <cell r="T9996"/>
          <cell r="U9996"/>
          <cell r="V9996" t="str">
            <v/>
          </cell>
        </row>
        <row r="9997">
          <cell r="A9997"/>
          <cell r="B9997" t="str">
            <v/>
          </cell>
          <cell r="C9997"/>
          <cell r="D9997" t="str">
            <v/>
          </cell>
          <cell r="E9997" t="str">
            <v/>
          </cell>
          <cell r="F9997" t="str">
            <v/>
          </cell>
          <cell r="G9997" t="str">
            <v/>
          </cell>
          <cell r="H9997" t="str">
            <v/>
          </cell>
          <cell r="I9997"/>
          <cell r="J9997"/>
          <cell r="K9997"/>
          <cell r="L9997"/>
          <cell r="M9997" t="str">
            <v/>
          </cell>
          <cell r="N9997"/>
          <cell r="O9997"/>
          <cell r="P9997"/>
          <cell r="Q9997" t="str">
            <v/>
          </cell>
          <cell r="R9997"/>
          <cell r="S9997" t="str">
            <v/>
          </cell>
          <cell r="T9997"/>
          <cell r="U9997"/>
          <cell r="V9997" t="str">
            <v/>
          </cell>
        </row>
        <row r="9998">
          <cell r="A9998"/>
          <cell r="B9998" t="str">
            <v/>
          </cell>
          <cell r="C9998"/>
          <cell r="D9998" t="str">
            <v/>
          </cell>
          <cell r="E9998" t="str">
            <v/>
          </cell>
          <cell r="F9998" t="str">
            <v/>
          </cell>
          <cell r="G9998" t="str">
            <v/>
          </cell>
          <cell r="H9998" t="str">
            <v/>
          </cell>
          <cell r="I9998"/>
          <cell r="J9998"/>
          <cell r="K9998"/>
          <cell r="L9998"/>
          <cell r="M9998" t="str">
            <v/>
          </cell>
          <cell r="N9998"/>
          <cell r="O9998"/>
          <cell r="P9998"/>
          <cell r="Q9998" t="str">
            <v/>
          </cell>
          <cell r="R9998"/>
          <cell r="S9998" t="str">
            <v/>
          </cell>
          <cell r="T9998"/>
          <cell r="U9998"/>
          <cell r="V9998" t="str">
            <v/>
          </cell>
        </row>
        <row r="9999">
          <cell r="A9999"/>
          <cell r="B9999" t="str">
            <v/>
          </cell>
          <cell r="C9999"/>
          <cell r="D9999" t="str">
            <v/>
          </cell>
          <cell r="E9999" t="str">
            <v/>
          </cell>
          <cell r="F9999" t="str">
            <v/>
          </cell>
          <cell r="G9999" t="str">
            <v/>
          </cell>
          <cell r="H9999" t="str">
            <v/>
          </cell>
          <cell r="I9999"/>
          <cell r="J9999"/>
          <cell r="K9999"/>
          <cell r="L9999"/>
          <cell r="M9999" t="str">
            <v/>
          </cell>
          <cell r="N9999"/>
          <cell r="O9999"/>
          <cell r="P9999"/>
          <cell r="Q9999" t="str">
            <v/>
          </cell>
          <cell r="R9999"/>
          <cell r="S9999" t="str">
            <v/>
          </cell>
          <cell r="T9999"/>
          <cell r="U9999"/>
          <cell r="V9999" t="str">
            <v/>
          </cell>
        </row>
        <row r="10000">
          <cell r="A10000"/>
          <cell r="B10000" t="str">
            <v/>
          </cell>
          <cell r="C10000"/>
          <cell r="D10000" t="str">
            <v/>
          </cell>
          <cell r="E10000" t="str">
            <v/>
          </cell>
          <cell r="F10000" t="str">
            <v/>
          </cell>
          <cell r="G10000" t="str">
            <v/>
          </cell>
          <cell r="H10000" t="str">
            <v/>
          </cell>
          <cell r="I10000"/>
          <cell r="J10000"/>
          <cell r="K10000"/>
          <cell r="L10000"/>
          <cell r="M10000" t="str">
            <v/>
          </cell>
          <cell r="N10000"/>
          <cell r="O10000"/>
          <cell r="P10000"/>
          <cell r="Q10000" t="str">
            <v/>
          </cell>
          <cell r="R10000"/>
          <cell r="S10000" t="str">
            <v/>
          </cell>
          <cell r="T10000"/>
          <cell r="U10000"/>
          <cell r="V10000" t="str">
            <v/>
          </cell>
        </row>
        <row r="10001">
          <cell r="A10001"/>
          <cell r="B10001" t="str">
            <v/>
          </cell>
          <cell r="C10001"/>
          <cell r="D10001" t="str">
            <v/>
          </cell>
          <cell r="E10001" t="str">
            <v/>
          </cell>
          <cell r="F10001" t="str">
            <v/>
          </cell>
          <cell r="G10001" t="str">
            <v/>
          </cell>
          <cell r="H10001" t="str">
            <v/>
          </cell>
          <cell r="I10001"/>
          <cell r="J10001"/>
          <cell r="K10001"/>
          <cell r="L10001"/>
          <cell r="M10001" t="str">
            <v/>
          </cell>
          <cell r="N10001"/>
          <cell r="O10001"/>
          <cell r="P10001"/>
          <cell r="Q10001" t="str">
            <v/>
          </cell>
          <cell r="R10001"/>
          <cell r="S10001" t="str">
            <v/>
          </cell>
          <cell r="T10001"/>
          <cell r="U10001"/>
          <cell r="V10001" t="str">
            <v/>
          </cell>
        </row>
        <row r="10002">
          <cell r="A10002"/>
          <cell r="B10002" t="str">
            <v/>
          </cell>
          <cell r="C10002"/>
          <cell r="D10002" t="str">
            <v/>
          </cell>
          <cell r="E10002" t="str">
            <v/>
          </cell>
          <cell r="F10002" t="str">
            <v/>
          </cell>
          <cell r="G10002" t="str">
            <v/>
          </cell>
          <cell r="H10002" t="str">
            <v/>
          </cell>
          <cell r="I10002"/>
          <cell r="J10002"/>
          <cell r="K10002"/>
          <cell r="L10002"/>
          <cell r="M10002" t="str">
            <v/>
          </cell>
          <cell r="N10002"/>
          <cell r="O10002"/>
          <cell r="P10002"/>
          <cell r="Q10002" t="str">
            <v/>
          </cell>
          <cell r="R10002"/>
          <cell r="S10002" t="str">
            <v/>
          </cell>
          <cell r="T10002"/>
          <cell r="U10002"/>
          <cell r="V10002" t="str">
            <v/>
          </cell>
        </row>
        <row r="10003">
          <cell r="A10003"/>
          <cell r="B10003" t="str">
            <v/>
          </cell>
          <cell r="C10003"/>
          <cell r="D10003" t="str">
            <v/>
          </cell>
          <cell r="E10003" t="str">
            <v/>
          </cell>
          <cell r="F10003" t="str">
            <v/>
          </cell>
          <cell r="G10003" t="str">
            <v/>
          </cell>
          <cell r="H10003" t="str">
            <v/>
          </cell>
          <cell r="I10003"/>
          <cell r="J10003"/>
          <cell r="K10003"/>
          <cell r="L10003"/>
          <cell r="M10003" t="str">
            <v/>
          </cell>
          <cell r="N10003"/>
          <cell r="O10003"/>
          <cell r="P10003"/>
          <cell r="Q10003" t="str">
            <v/>
          </cell>
          <cell r="R10003"/>
          <cell r="S10003" t="str">
            <v/>
          </cell>
          <cell r="T10003"/>
          <cell r="U10003"/>
          <cell r="V10003" t="str">
            <v/>
          </cell>
        </row>
        <row r="10004">
          <cell r="A10004"/>
          <cell r="B10004" t="str">
            <v/>
          </cell>
          <cell r="C10004"/>
          <cell r="D10004" t="str">
            <v/>
          </cell>
          <cell r="E10004" t="str">
            <v/>
          </cell>
          <cell r="F10004" t="str">
            <v/>
          </cell>
          <cell r="G10004" t="str">
            <v/>
          </cell>
          <cell r="H10004" t="str">
            <v/>
          </cell>
          <cell r="I10004"/>
          <cell r="J10004"/>
          <cell r="K10004"/>
          <cell r="L10004"/>
          <cell r="M10004" t="str">
            <v/>
          </cell>
          <cell r="N10004"/>
          <cell r="O10004"/>
          <cell r="P10004"/>
          <cell r="Q10004" t="str">
            <v/>
          </cell>
          <cell r="R10004"/>
          <cell r="S10004" t="str">
            <v/>
          </cell>
          <cell r="T10004"/>
          <cell r="U10004"/>
          <cell r="V10004" t="str">
            <v/>
          </cell>
        </row>
        <row r="10005">
          <cell r="A10005"/>
          <cell r="B10005" t="str">
            <v/>
          </cell>
          <cell r="C10005"/>
          <cell r="D10005" t="str">
            <v/>
          </cell>
          <cell r="E10005" t="str">
            <v/>
          </cell>
          <cell r="F10005" t="str">
            <v/>
          </cell>
          <cell r="G10005" t="str">
            <v/>
          </cell>
          <cell r="H10005" t="str">
            <v/>
          </cell>
          <cell r="I10005"/>
          <cell r="J10005"/>
          <cell r="K10005"/>
          <cell r="L10005"/>
          <cell r="M10005" t="str">
            <v/>
          </cell>
          <cell r="N10005"/>
          <cell r="O10005"/>
          <cell r="P10005"/>
          <cell r="Q10005" t="str">
            <v/>
          </cell>
          <cell r="R10005"/>
          <cell r="S10005" t="str">
            <v/>
          </cell>
          <cell r="T10005"/>
          <cell r="U10005"/>
          <cell r="V10005" t="str">
            <v/>
          </cell>
        </row>
        <row r="10006">
          <cell r="A10006"/>
          <cell r="B10006" t="str">
            <v/>
          </cell>
          <cell r="C10006"/>
          <cell r="D10006" t="str">
            <v/>
          </cell>
          <cell r="E10006" t="str">
            <v/>
          </cell>
          <cell r="F10006" t="str">
            <v/>
          </cell>
          <cell r="G10006" t="str">
            <v/>
          </cell>
          <cell r="H10006" t="str">
            <v/>
          </cell>
          <cell r="I10006"/>
          <cell r="J10006"/>
          <cell r="K10006"/>
          <cell r="L10006"/>
          <cell r="M10006" t="str">
            <v/>
          </cell>
          <cell r="N10006"/>
          <cell r="O10006"/>
          <cell r="P10006"/>
          <cell r="Q10006" t="str">
            <v/>
          </cell>
          <cell r="R10006"/>
          <cell r="S10006" t="str">
            <v/>
          </cell>
          <cell r="T10006"/>
          <cell r="U10006"/>
          <cell r="V10006" t="str">
            <v/>
          </cell>
        </row>
        <row r="10007">
          <cell r="A10007"/>
          <cell r="B10007" t="str">
            <v/>
          </cell>
          <cell r="C10007"/>
          <cell r="D10007" t="str">
            <v/>
          </cell>
          <cell r="E10007" t="str">
            <v/>
          </cell>
          <cell r="F10007" t="str">
            <v/>
          </cell>
          <cell r="G10007" t="str">
            <v/>
          </cell>
          <cell r="H10007" t="str">
            <v/>
          </cell>
          <cell r="I10007"/>
          <cell r="J10007"/>
          <cell r="K10007"/>
          <cell r="L10007"/>
          <cell r="M10007" t="str">
            <v/>
          </cell>
          <cell r="N10007"/>
          <cell r="O10007"/>
          <cell r="P10007"/>
          <cell r="Q10007" t="str">
            <v/>
          </cell>
          <cell r="R10007"/>
          <cell r="S10007" t="str">
            <v/>
          </cell>
          <cell r="T10007"/>
          <cell r="U10007"/>
          <cell r="V10007" t="str">
            <v/>
          </cell>
        </row>
        <row r="10008">
          <cell r="A10008"/>
          <cell r="B10008" t="str">
            <v/>
          </cell>
          <cell r="C10008"/>
          <cell r="D10008" t="str">
            <v/>
          </cell>
          <cell r="E10008" t="str">
            <v/>
          </cell>
          <cell r="F10008" t="str">
            <v/>
          </cell>
          <cell r="G10008" t="str">
            <v/>
          </cell>
          <cell r="H10008" t="str">
            <v/>
          </cell>
          <cell r="I10008"/>
          <cell r="J10008"/>
          <cell r="K10008"/>
          <cell r="L10008"/>
          <cell r="M10008" t="str">
            <v/>
          </cell>
          <cell r="N10008"/>
          <cell r="O10008"/>
          <cell r="P10008"/>
          <cell r="Q10008" t="str">
            <v/>
          </cell>
          <cell r="R10008"/>
          <cell r="S10008" t="str">
            <v/>
          </cell>
          <cell r="T10008"/>
          <cell r="U10008"/>
          <cell r="V10008" t="str">
            <v/>
          </cell>
        </row>
        <row r="10009">
          <cell r="A10009"/>
          <cell r="B10009" t="str">
            <v/>
          </cell>
          <cell r="C10009"/>
          <cell r="D10009" t="str">
            <v/>
          </cell>
          <cell r="E10009" t="str">
            <v/>
          </cell>
          <cell r="F10009" t="str">
            <v/>
          </cell>
          <cell r="G10009" t="str">
            <v/>
          </cell>
          <cell r="H10009" t="str">
            <v/>
          </cell>
          <cell r="I10009"/>
          <cell r="J10009"/>
          <cell r="K10009"/>
          <cell r="L10009"/>
          <cell r="M10009" t="str">
            <v/>
          </cell>
          <cell r="N10009"/>
          <cell r="O10009"/>
          <cell r="P10009"/>
          <cell r="Q10009" t="str">
            <v/>
          </cell>
          <cell r="R10009"/>
          <cell r="S10009" t="str">
            <v/>
          </cell>
          <cell r="T10009"/>
          <cell r="U10009"/>
          <cell r="V10009" t="str">
            <v/>
          </cell>
        </row>
        <row r="10010">
          <cell r="A10010"/>
          <cell r="B10010" t="str">
            <v/>
          </cell>
          <cell r="C10010"/>
          <cell r="D10010" t="str">
            <v/>
          </cell>
          <cell r="E10010" t="str">
            <v/>
          </cell>
          <cell r="F10010" t="str">
            <v/>
          </cell>
          <cell r="G10010" t="str">
            <v/>
          </cell>
          <cell r="H10010" t="str">
            <v/>
          </cell>
          <cell r="I10010"/>
          <cell r="J10010"/>
          <cell r="K10010"/>
          <cell r="L10010"/>
          <cell r="M10010" t="str">
            <v/>
          </cell>
          <cell r="N10010"/>
          <cell r="O10010"/>
          <cell r="P10010"/>
          <cell r="Q10010" t="str">
            <v/>
          </cell>
          <cell r="R10010"/>
          <cell r="S10010" t="str">
            <v/>
          </cell>
          <cell r="T10010"/>
          <cell r="U10010"/>
          <cell r="V10010" t="str">
            <v/>
          </cell>
        </row>
        <row r="10011">
          <cell r="A10011"/>
          <cell r="B10011" t="str">
            <v/>
          </cell>
          <cell r="C10011"/>
          <cell r="D10011" t="str">
            <v/>
          </cell>
          <cell r="E10011" t="str">
            <v/>
          </cell>
          <cell r="F10011" t="str">
            <v/>
          </cell>
          <cell r="G10011" t="str">
            <v/>
          </cell>
          <cell r="H10011" t="str">
            <v/>
          </cell>
          <cell r="I10011"/>
          <cell r="J10011"/>
          <cell r="K10011"/>
          <cell r="L10011"/>
          <cell r="M10011" t="str">
            <v/>
          </cell>
          <cell r="N10011"/>
          <cell r="O10011"/>
          <cell r="P10011"/>
          <cell r="Q10011" t="str">
            <v/>
          </cell>
          <cell r="R10011"/>
          <cell r="S10011" t="str">
            <v/>
          </cell>
          <cell r="T10011"/>
          <cell r="U10011"/>
          <cell r="V10011" t="str">
            <v/>
          </cell>
        </row>
        <row r="10012">
          <cell r="A10012"/>
          <cell r="B10012" t="str">
            <v/>
          </cell>
          <cell r="C10012"/>
          <cell r="D10012" t="str">
            <v/>
          </cell>
          <cell r="E10012" t="str">
            <v/>
          </cell>
          <cell r="F10012" t="str">
            <v/>
          </cell>
          <cell r="G10012" t="str">
            <v/>
          </cell>
          <cell r="H10012" t="str">
            <v/>
          </cell>
          <cell r="I10012"/>
          <cell r="J10012"/>
          <cell r="K10012"/>
          <cell r="L10012"/>
          <cell r="M10012" t="str">
            <v/>
          </cell>
          <cell r="N10012"/>
          <cell r="O10012"/>
          <cell r="P10012"/>
          <cell r="Q10012" t="str">
            <v/>
          </cell>
          <cell r="R10012"/>
          <cell r="S10012" t="str">
            <v/>
          </cell>
          <cell r="T10012"/>
          <cell r="U10012"/>
          <cell r="V10012" t="str">
            <v/>
          </cell>
        </row>
        <row r="10013">
          <cell r="A10013"/>
          <cell r="B10013" t="str">
            <v/>
          </cell>
          <cell r="C10013"/>
          <cell r="D10013" t="str">
            <v/>
          </cell>
          <cell r="E10013" t="str">
            <v/>
          </cell>
          <cell r="F10013" t="str">
            <v/>
          </cell>
          <cell r="G10013" t="str">
            <v/>
          </cell>
          <cell r="H10013" t="str">
            <v/>
          </cell>
          <cell r="I10013"/>
          <cell r="J10013"/>
          <cell r="K10013"/>
          <cell r="L10013"/>
          <cell r="M10013" t="str">
            <v/>
          </cell>
          <cell r="N10013"/>
          <cell r="O10013"/>
          <cell r="P10013"/>
          <cell r="Q10013" t="str">
            <v/>
          </cell>
          <cell r="R10013"/>
          <cell r="S10013" t="str">
            <v/>
          </cell>
          <cell r="T10013"/>
          <cell r="U10013"/>
          <cell r="V10013" t="str">
            <v/>
          </cell>
        </row>
        <row r="10014">
          <cell r="A10014"/>
          <cell r="B10014" t="str">
            <v/>
          </cell>
          <cell r="C10014"/>
          <cell r="D10014" t="str">
            <v/>
          </cell>
          <cell r="E10014" t="str">
            <v/>
          </cell>
          <cell r="F10014" t="str">
            <v/>
          </cell>
          <cell r="G10014" t="str">
            <v/>
          </cell>
          <cell r="H10014" t="str">
            <v/>
          </cell>
          <cell r="I10014"/>
          <cell r="J10014"/>
          <cell r="K10014"/>
          <cell r="L10014"/>
          <cell r="M10014" t="str">
            <v/>
          </cell>
          <cell r="N10014"/>
          <cell r="O10014"/>
          <cell r="P10014"/>
          <cell r="Q10014" t="str">
            <v/>
          </cell>
          <cell r="R10014"/>
          <cell r="S10014" t="str">
            <v/>
          </cell>
          <cell r="T10014"/>
          <cell r="U10014"/>
          <cell r="V10014" t="str">
            <v/>
          </cell>
        </row>
        <row r="10015">
          <cell r="A10015"/>
          <cell r="B10015" t="str">
            <v/>
          </cell>
          <cell r="C10015"/>
          <cell r="D10015" t="str">
            <v/>
          </cell>
          <cell r="E10015" t="str">
            <v/>
          </cell>
          <cell r="F10015" t="str">
            <v/>
          </cell>
          <cell r="G10015" t="str">
            <v/>
          </cell>
          <cell r="H10015" t="str">
            <v/>
          </cell>
          <cell r="I10015"/>
          <cell r="J10015"/>
          <cell r="K10015"/>
          <cell r="L10015"/>
          <cell r="M10015" t="str">
            <v/>
          </cell>
          <cell r="N10015"/>
          <cell r="O10015"/>
          <cell r="P10015"/>
          <cell r="Q10015" t="str">
            <v/>
          </cell>
          <cell r="R10015"/>
          <cell r="S10015" t="str">
            <v/>
          </cell>
          <cell r="T10015"/>
          <cell r="U10015"/>
          <cell r="V10015" t="str">
            <v/>
          </cell>
        </row>
        <row r="10016">
          <cell r="A10016"/>
          <cell r="B10016" t="str">
            <v/>
          </cell>
          <cell r="C10016"/>
          <cell r="D10016" t="str">
            <v/>
          </cell>
          <cell r="E10016" t="str">
            <v/>
          </cell>
          <cell r="F10016" t="str">
            <v/>
          </cell>
          <cell r="G10016" t="str">
            <v/>
          </cell>
          <cell r="H10016" t="str">
            <v/>
          </cell>
          <cell r="I10016"/>
          <cell r="J10016"/>
          <cell r="K10016"/>
          <cell r="L10016"/>
          <cell r="M10016" t="str">
            <v/>
          </cell>
          <cell r="N10016"/>
          <cell r="O10016"/>
          <cell r="P10016"/>
          <cell r="Q10016" t="str">
            <v/>
          </cell>
          <cell r="R10016"/>
          <cell r="S10016" t="str">
            <v/>
          </cell>
          <cell r="T10016"/>
          <cell r="U10016"/>
          <cell r="V10016" t="str">
            <v/>
          </cell>
        </row>
        <row r="10017">
          <cell r="A10017"/>
          <cell r="B10017" t="str">
            <v/>
          </cell>
          <cell r="C10017"/>
          <cell r="D10017" t="str">
            <v/>
          </cell>
          <cell r="E10017" t="str">
            <v/>
          </cell>
          <cell r="F10017" t="str">
            <v/>
          </cell>
          <cell r="G10017" t="str">
            <v/>
          </cell>
          <cell r="H10017" t="str">
            <v/>
          </cell>
          <cell r="I10017"/>
          <cell r="J10017"/>
          <cell r="K10017"/>
          <cell r="L10017"/>
          <cell r="M10017" t="str">
            <v/>
          </cell>
          <cell r="N10017"/>
          <cell r="O10017"/>
          <cell r="P10017"/>
          <cell r="Q10017" t="str">
            <v/>
          </cell>
          <cell r="R10017"/>
          <cell r="S10017" t="str">
            <v/>
          </cell>
          <cell r="T10017"/>
          <cell r="U10017"/>
          <cell r="V10017" t="str">
            <v/>
          </cell>
        </row>
        <row r="10018">
          <cell r="A10018"/>
          <cell r="B10018" t="str">
            <v/>
          </cell>
          <cell r="C10018"/>
          <cell r="D10018" t="str">
            <v/>
          </cell>
          <cell r="E10018" t="str">
            <v/>
          </cell>
          <cell r="F10018" t="str">
            <v/>
          </cell>
          <cell r="G10018" t="str">
            <v/>
          </cell>
          <cell r="H10018" t="str">
            <v/>
          </cell>
          <cell r="I10018"/>
          <cell r="J10018"/>
          <cell r="K10018"/>
          <cell r="L10018"/>
          <cell r="M10018" t="str">
            <v/>
          </cell>
          <cell r="N10018"/>
          <cell r="O10018"/>
          <cell r="P10018"/>
          <cell r="Q10018" t="str">
            <v/>
          </cell>
          <cell r="R10018"/>
          <cell r="S10018" t="str">
            <v/>
          </cell>
          <cell r="T10018"/>
          <cell r="U10018"/>
          <cell r="V10018" t="str">
            <v/>
          </cell>
        </row>
        <row r="10019">
          <cell r="A10019"/>
          <cell r="B10019" t="str">
            <v/>
          </cell>
          <cell r="C10019"/>
          <cell r="D10019" t="str">
            <v/>
          </cell>
          <cell r="E10019" t="str">
            <v/>
          </cell>
          <cell r="F10019" t="str">
            <v/>
          </cell>
          <cell r="G10019" t="str">
            <v/>
          </cell>
          <cell r="H10019" t="str">
            <v/>
          </cell>
          <cell r="I10019"/>
          <cell r="J10019"/>
          <cell r="K10019"/>
          <cell r="L10019"/>
          <cell r="M10019" t="str">
            <v/>
          </cell>
          <cell r="N10019"/>
          <cell r="O10019"/>
          <cell r="P10019"/>
          <cell r="Q10019" t="str">
            <v/>
          </cell>
          <cell r="R10019"/>
          <cell r="S10019" t="str">
            <v/>
          </cell>
          <cell r="T10019"/>
          <cell r="U10019"/>
          <cell r="V10019" t="str">
            <v/>
          </cell>
        </row>
        <row r="10020">
          <cell r="A10020"/>
          <cell r="B10020" t="str">
            <v/>
          </cell>
          <cell r="C10020"/>
          <cell r="D10020" t="str">
            <v/>
          </cell>
          <cell r="E10020" t="str">
            <v/>
          </cell>
          <cell r="F10020" t="str">
            <v/>
          </cell>
          <cell r="G10020" t="str">
            <v/>
          </cell>
          <cell r="H10020" t="str">
            <v/>
          </cell>
          <cell r="I10020"/>
          <cell r="J10020"/>
          <cell r="K10020"/>
          <cell r="L10020"/>
          <cell r="M10020" t="str">
            <v/>
          </cell>
          <cell r="N10020"/>
          <cell r="O10020"/>
          <cell r="P10020"/>
          <cell r="Q10020" t="str">
            <v/>
          </cell>
          <cell r="R10020"/>
          <cell r="S10020" t="str">
            <v/>
          </cell>
          <cell r="T10020"/>
          <cell r="U10020"/>
          <cell r="V10020" t="str">
            <v/>
          </cell>
        </row>
        <row r="10021">
          <cell r="A10021"/>
          <cell r="B10021" t="str">
            <v/>
          </cell>
          <cell r="C10021"/>
          <cell r="D10021" t="str">
            <v/>
          </cell>
          <cell r="E10021" t="str">
            <v/>
          </cell>
          <cell r="F10021" t="str">
            <v/>
          </cell>
          <cell r="G10021" t="str">
            <v/>
          </cell>
          <cell r="H10021" t="str">
            <v/>
          </cell>
          <cell r="I10021"/>
          <cell r="J10021"/>
          <cell r="K10021"/>
          <cell r="L10021"/>
          <cell r="M10021" t="str">
            <v/>
          </cell>
          <cell r="N10021"/>
          <cell r="O10021"/>
          <cell r="P10021"/>
          <cell r="Q10021" t="str">
            <v/>
          </cell>
          <cell r="R10021"/>
          <cell r="S10021" t="str">
            <v/>
          </cell>
          <cell r="T10021"/>
          <cell r="U10021"/>
          <cell r="V10021" t="str">
            <v/>
          </cell>
        </row>
        <row r="10022">
          <cell r="A10022"/>
          <cell r="B10022" t="str">
            <v/>
          </cell>
          <cell r="C10022"/>
          <cell r="D10022" t="str">
            <v/>
          </cell>
          <cell r="E10022" t="str">
            <v/>
          </cell>
          <cell r="F10022" t="str">
            <v/>
          </cell>
          <cell r="G10022" t="str">
            <v/>
          </cell>
          <cell r="H10022" t="str">
            <v/>
          </cell>
          <cell r="I10022"/>
          <cell r="J10022"/>
          <cell r="K10022"/>
          <cell r="L10022"/>
          <cell r="M10022" t="str">
            <v/>
          </cell>
          <cell r="N10022"/>
          <cell r="O10022"/>
          <cell r="P10022"/>
          <cell r="Q10022" t="str">
            <v/>
          </cell>
          <cell r="R10022"/>
          <cell r="S10022" t="str">
            <v/>
          </cell>
          <cell r="T10022"/>
          <cell r="U10022"/>
          <cell r="V10022" t="str">
            <v/>
          </cell>
        </row>
        <row r="10023">
          <cell r="A10023"/>
          <cell r="B10023" t="str">
            <v/>
          </cell>
          <cell r="C10023"/>
          <cell r="D10023" t="str">
            <v/>
          </cell>
          <cell r="E10023" t="str">
            <v/>
          </cell>
          <cell r="F10023" t="str">
            <v/>
          </cell>
          <cell r="G10023" t="str">
            <v/>
          </cell>
          <cell r="H10023" t="str">
            <v/>
          </cell>
          <cell r="I10023"/>
          <cell r="J10023"/>
          <cell r="K10023"/>
          <cell r="L10023"/>
          <cell r="M10023" t="str">
            <v/>
          </cell>
          <cell r="N10023"/>
          <cell r="O10023"/>
          <cell r="P10023"/>
          <cell r="Q10023" t="str">
            <v/>
          </cell>
          <cell r="R10023"/>
          <cell r="S10023" t="str">
            <v/>
          </cell>
          <cell r="T10023"/>
          <cell r="U10023"/>
          <cell r="V10023" t="str">
            <v/>
          </cell>
        </row>
        <row r="10024">
          <cell r="A10024"/>
          <cell r="B10024" t="str">
            <v/>
          </cell>
          <cell r="C10024"/>
          <cell r="D10024" t="str">
            <v/>
          </cell>
          <cell r="E10024" t="str">
            <v/>
          </cell>
          <cell r="F10024" t="str">
            <v/>
          </cell>
          <cell r="G10024" t="str">
            <v/>
          </cell>
          <cell r="H10024" t="str">
            <v/>
          </cell>
          <cell r="I10024"/>
          <cell r="J10024"/>
          <cell r="K10024"/>
          <cell r="L10024"/>
          <cell r="M10024" t="str">
            <v/>
          </cell>
          <cell r="N10024"/>
          <cell r="O10024"/>
          <cell r="P10024"/>
          <cell r="Q10024" t="str">
            <v/>
          </cell>
          <cell r="R10024"/>
          <cell r="S10024" t="str">
            <v/>
          </cell>
          <cell r="T10024"/>
          <cell r="U10024"/>
          <cell r="V10024" t="str">
            <v/>
          </cell>
        </row>
        <row r="10025">
          <cell r="A10025"/>
          <cell r="B10025" t="str">
            <v/>
          </cell>
          <cell r="C10025"/>
          <cell r="D10025" t="str">
            <v/>
          </cell>
          <cell r="E10025" t="str">
            <v/>
          </cell>
          <cell r="F10025" t="str">
            <v/>
          </cell>
          <cell r="G10025" t="str">
            <v/>
          </cell>
          <cell r="H10025" t="str">
            <v/>
          </cell>
          <cell r="I10025"/>
          <cell r="J10025"/>
          <cell r="K10025"/>
          <cell r="L10025"/>
          <cell r="M10025" t="str">
            <v/>
          </cell>
          <cell r="N10025"/>
          <cell r="O10025"/>
          <cell r="P10025"/>
          <cell r="Q10025" t="str">
            <v/>
          </cell>
          <cell r="R10025"/>
          <cell r="S10025" t="str">
            <v/>
          </cell>
          <cell r="T10025"/>
          <cell r="U10025"/>
          <cell r="V10025" t="str">
            <v/>
          </cell>
        </row>
        <row r="10026">
          <cell r="A10026"/>
          <cell r="B10026" t="str">
            <v/>
          </cell>
          <cell r="C10026"/>
          <cell r="D10026" t="str">
            <v/>
          </cell>
          <cell r="E10026" t="str">
            <v/>
          </cell>
          <cell r="F10026" t="str">
            <v/>
          </cell>
          <cell r="G10026" t="str">
            <v/>
          </cell>
          <cell r="H10026" t="str">
            <v/>
          </cell>
          <cell r="I10026"/>
          <cell r="J10026"/>
          <cell r="K10026"/>
          <cell r="L10026"/>
          <cell r="M10026" t="str">
            <v/>
          </cell>
          <cell r="N10026"/>
          <cell r="O10026"/>
          <cell r="P10026"/>
          <cell r="Q10026" t="str">
            <v/>
          </cell>
          <cell r="R10026"/>
          <cell r="S10026" t="str">
            <v/>
          </cell>
          <cell r="T10026"/>
          <cell r="U10026"/>
          <cell r="V10026" t="str">
            <v/>
          </cell>
        </row>
        <row r="10027">
          <cell r="A10027"/>
          <cell r="B10027" t="str">
            <v/>
          </cell>
          <cell r="C10027"/>
          <cell r="D10027" t="str">
            <v/>
          </cell>
          <cell r="E10027" t="str">
            <v/>
          </cell>
          <cell r="F10027" t="str">
            <v/>
          </cell>
          <cell r="G10027" t="str">
            <v/>
          </cell>
          <cell r="H10027" t="str">
            <v/>
          </cell>
          <cell r="I10027"/>
          <cell r="J10027"/>
          <cell r="K10027"/>
          <cell r="L10027"/>
          <cell r="M10027" t="str">
            <v/>
          </cell>
          <cell r="N10027"/>
          <cell r="O10027"/>
          <cell r="P10027"/>
          <cell r="Q10027" t="str">
            <v/>
          </cell>
          <cell r="R10027"/>
          <cell r="S10027" t="str">
            <v/>
          </cell>
          <cell r="T10027"/>
          <cell r="U10027"/>
          <cell r="V10027" t="str">
            <v/>
          </cell>
        </row>
        <row r="10028">
          <cell r="A10028"/>
          <cell r="B10028" t="str">
            <v/>
          </cell>
          <cell r="C10028"/>
          <cell r="D10028" t="str">
            <v/>
          </cell>
          <cell r="E10028" t="str">
            <v/>
          </cell>
          <cell r="F10028" t="str">
            <v/>
          </cell>
          <cell r="G10028" t="str">
            <v/>
          </cell>
          <cell r="H10028" t="str">
            <v/>
          </cell>
          <cell r="I10028"/>
          <cell r="J10028"/>
          <cell r="K10028"/>
          <cell r="L10028"/>
          <cell r="M10028" t="str">
            <v/>
          </cell>
          <cell r="N10028"/>
          <cell r="O10028"/>
          <cell r="P10028"/>
          <cell r="Q10028" t="str">
            <v/>
          </cell>
          <cell r="R10028"/>
          <cell r="S10028" t="str">
            <v/>
          </cell>
          <cell r="T10028"/>
          <cell r="U10028"/>
          <cell r="V10028" t="str">
            <v/>
          </cell>
        </row>
        <row r="10029">
          <cell r="A10029"/>
          <cell r="B10029" t="str">
            <v/>
          </cell>
          <cell r="C10029"/>
          <cell r="D10029" t="str">
            <v/>
          </cell>
          <cell r="E10029" t="str">
            <v/>
          </cell>
          <cell r="F10029" t="str">
            <v/>
          </cell>
          <cell r="G10029" t="str">
            <v/>
          </cell>
          <cell r="H10029" t="str">
            <v/>
          </cell>
          <cell r="I10029"/>
          <cell r="J10029"/>
          <cell r="K10029"/>
          <cell r="L10029"/>
          <cell r="M10029" t="str">
            <v/>
          </cell>
          <cell r="N10029"/>
          <cell r="O10029"/>
          <cell r="P10029"/>
          <cell r="Q10029" t="str">
            <v/>
          </cell>
          <cell r="R10029"/>
          <cell r="S10029" t="str">
            <v/>
          </cell>
          <cell r="T10029"/>
          <cell r="U10029"/>
          <cell r="V10029" t="str">
            <v/>
          </cell>
        </row>
        <row r="10030">
          <cell r="A10030"/>
          <cell r="B10030" t="str">
            <v/>
          </cell>
          <cell r="C10030"/>
          <cell r="D10030" t="str">
            <v/>
          </cell>
          <cell r="E10030" t="str">
            <v/>
          </cell>
          <cell r="F10030" t="str">
            <v/>
          </cell>
          <cell r="G10030" t="str">
            <v/>
          </cell>
          <cell r="H10030" t="str">
            <v/>
          </cell>
          <cell r="I10030"/>
          <cell r="J10030"/>
          <cell r="K10030"/>
          <cell r="L10030"/>
          <cell r="M10030" t="str">
            <v/>
          </cell>
          <cell r="N10030"/>
          <cell r="O10030"/>
          <cell r="P10030"/>
          <cell r="Q10030" t="str">
            <v/>
          </cell>
          <cell r="R10030"/>
          <cell r="S10030" t="str">
            <v/>
          </cell>
          <cell r="T10030"/>
          <cell r="U10030"/>
          <cell r="V10030" t="str">
            <v/>
          </cell>
        </row>
        <row r="10031">
          <cell r="A10031"/>
          <cell r="B10031" t="str">
            <v/>
          </cell>
          <cell r="C10031"/>
          <cell r="D10031" t="str">
            <v/>
          </cell>
          <cell r="E10031" t="str">
            <v/>
          </cell>
          <cell r="F10031" t="str">
            <v/>
          </cell>
          <cell r="G10031" t="str">
            <v/>
          </cell>
          <cell r="H10031" t="str">
            <v/>
          </cell>
          <cell r="I10031"/>
          <cell r="J10031"/>
          <cell r="K10031"/>
          <cell r="L10031"/>
          <cell r="M10031" t="str">
            <v/>
          </cell>
          <cell r="N10031"/>
          <cell r="O10031"/>
          <cell r="P10031"/>
          <cell r="Q10031" t="str">
            <v/>
          </cell>
          <cell r="R10031"/>
          <cell r="S10031" t="str">
            <v/>
          </cell>
          <cell r="T10031"/>
          <cell r="U10031"/>
          <cell r="V10031" t="str">
            <v/>
          </cell>
        </row>
        <row r="10032">
          <cell r="A10032"/>
          <cell r="B10032" t="str">
            <v/>
          </cell>
          <cell r="C10032"/>
          <cell r="D10032" t="str">
            <v/>
          </cell>
          <cell r="E10032" t="str">
            <v/>
          </cell>
          <cell r="F10032" t="str">
            <v/>
          </cell>
          <cell r="G10032" t="str">
            <v/>
          </cell>
          <cell r="H10032" t="str">
            <v/>
          </cell>
          <cell r="I10032"/>
          <cell r="J10032"/>
          <cell r="K10032"/>
          <cell r="L10032"/>
          <cell r="M10032" t="str">
            <v/>
          </cell>
          <cell r="N10032"/>
          <cell r="O10032"/>
          <cell r="P10032"/>
          <cell r="Q10032" t="str">
            <v/>
          </cell>
          <cell r="R10032"/>
          <cell r="S10032" t="str">
            <v/>
          </cell>
          <cell r="T10032"/>
          <cell r="U10032"/>
          <cell r="V10032" t="str">
            <v/>
          </cell>
        </row>
        <row r="10033">
          <cell r="A10033"/>
          <cell r="B10033" t="str">
            <v/>
          </cell>
          <cell r="C10033"/>
          <cell r="D10033" t="str">
            <v/>
          </cell>
          <cell r="E10033" t="str">
            <v/>
          </cell>
          <cell r="F10033" t="str">
            <v/>
          </cell>
          <cell r="G10033" t="str">
            <v/>
          </cell>
          <cell r="H10033" t="str">
            <v/>
          </cell>
          <cell r="I10033"/>
          <cell r="J10033"/>
          <cell r="K10033"/>
          <cell r="L10033"/>
          <cell r="M10033" t="str">
            <v/>
          </cell>
          <cell r="N10033"/>
          <cell r="O10033"/>
          <cell r="P10033"/>
          <cell r="Q10033" t="str">
            <v/>
          </cell>
          <cell r="R10033"/>
          <cell r="S10033" t="str">
            <v/>
          </cell>
          <cell r="T10033"/>
          <cell r="U10033"/>
          <cell r="V10033" t="str">
            <v/>
          </cell>
        </row>
        <row r="10034">
          <cell r="A10034"/>
          <cell r="B10034" t="str">
            <v/>
          </cell>
          <cell r="C10034"/>
          <cell r="D10034" t="str">
            <v/>
          </cell>
          <cell r="E10034" t="str">
            <v/>
          </cell>
          <cell r="F10034" t="str">
            <v/>
          </cell>
          <cell r="G10034" t="str">
            <v/>
          </cell>
          <cell r="H10034" t="str">
            <v/>
          </cell>
          <cell r="I10034"/>
          <cell r="J10034"/>
          <cell r="K10034"/>
          <cell r="L10034"/>
          <cell r="M10034" t="str">
            <v/>
          </cell>
          <cell r="N10034"/>
          <cell r="O10034"/>
          <cell r="P10034"/>
          <cell r="Q10034" t="str">
            <v/>
          </cell>
          <cell r="R10034"/>
          <cell r="S10034" t="str">
            <v/>
          </cell>
          <cell r="T10034"/>
          <cell r="U10034"/>
          <cell r="V10034" t="str">
            <v/>
          </cell>
        </row>
        <row r="10035">
          <cell r="A10035"/>
          <cell r="B10035" t="str">
            <v/>
          </cell>
          <cell r="C10035"/>
          <cell r="D10035" t="str">
            <v/>
          </cell>
          <cell r="E10035" t="str">
            <v/>
          </cell>
          <cell r="F10035" t="str">
            <v/>
          </cell>
          <cell r="G10035" t="str">
            <v/>
          </cell>
          <cell r="H10035" t="str">
            <v/>
          </cell>
          <cell r="I10035"/>
          <cell r="J10035"/>
          <cell r="K10035"/>
          <cell r="L10035"/>
          <cell r="M10035" t="str">
            <v/>
          </cell>
          <cell r="N10035"/>
          <cell r="O10035"/>
          <cell r="P10035"/>
          <cell r="Q10035" t="str">
            <v/>
          </cell>
          <cell r="R10035"/>
          <cell r="S10035" t="str">
            <v/>
          </cell>
          <cell r="T10035"/>
          <cell r="U10035"/>
          <cell r="V10035" t="str">
            <v/>
          </cell>
        </row>
        <row r="10036">
          <cell r="A10036"/>
          <cell r="B10036" t="str">
            <v/>
          </cell>
          <cell r="C10036"/>
          <cell r="D10036" t="str">
            <v/>
          </cell>
          <cell r="E10036" t="str">
            <v/>
          </cell>
          <cell r="F10036" t="str">
            <v/>
          </cell>
          <cell r="G10036" t="str">
            <v/>
          </cell>
          <cell r="H10036" t="str">
            <v/>
          </cell>
          <cell r="I10036"/>
          <cell r="J10036"/>
          <cell r="K10036"/>
          <cell r="L10036"/>
          <cell r="M10036" t="str">
            <v/>
          </cell>
          <cell r="N10036"/>
          <cell r="O10036"/>
          <cell r="P10036"/>
          <cell r="Q10036" t="str">
            <v/>
          </cell>
          <cell r="R10036"/>
          <cell r="S10036" t="str">
            <v/>
          </cell>
          <cell r="T10036"/>
          <cell r="U10036"/>
          <cell r="V10036" t="str">
            <v/>
          </cell>
        </row>
        <row r="10037">
          <cell r="A10037"/>
          <cell r="B10037" t="str">
            <v/>
          </cell>
          <cell r="C10037"/>
          <cell r="D10037" t="str">
            <v/>
          </cell>
          <cell r="E10037" t="str">
            <v/>
          </cell>
          <cell r="F10037" t="str">
            <v/>
          </cell>
          <cell r="G10037" t="str">
            <v/>
          </cell>
          <cell r="H10037" t="str">
            <v/>
          </cell>
          <cell r="I10037"/>
          <cell r="J10037"/>
          <cell r="K10037"/>
          <cell r="L10037"/>
          <cell r="M10037" t="str">
            <v/>
          </cell>
          <cell r="N10037"/>
          <cell r="O10037"/>
          <cell r="P10037"/>
          <cell r="Q10037" t="str">
            <v/>
          </cell>
          <cell r="R10037"/>
          <cell r="S10037" t="str">
            <v/>
          </cell>
          <cell r="T10037"/>
          <cell r="U10037"/>
          <cell r="V10037" t="str">
            <v/>
          </cell>
        </row>
        <row r="10038">
          <cell r="A10038"/>
          <cell r="B10038" t="str">
            <v/>
          </cell>
          <cell r="C10038"/>
          <cell r="D10038" t="str">
            <v/>
          </cell>
          <cell r="E10038" t="str">
            <v/>
          </cell>
          <cell r="F10038" t="str">
            <v/>
          </cell>
          <cell r="G10038" t="str">
            <v/>
          </cell>
          <cell r="H10038" t="str">
            <v/>
          </cell>
          <cell r="I10038"/>
          <cell r="J10038"/>
          <cell r="K10038"/>
          <cell r="L10038"/>
          <cell r="M10038" t="str">
            <v/>
          </cell>
          <cell r="N10038"/>
          <cell r="O10038"/>
          <cell r="P10038"/>
          <cell r="Q10038" t="str">
            <v/>
          </cell>
          <cell r="R10038"/>
          <cell r="S10038" t="str">
            <v/>
          </cell>
          <cell r="T10038"/>
          <cell r="U10038"/>
          <cell r="V10038" t="str">
            <v/>
          </cell>
        </row>
        <row r="10039">
          <cell r="A10039"/>
          <cell r="B10039" t="str">
            <v/>
          </cell>
          <cell r="C10039"/>
          <cell r="D10039" t="str">
            <v/>
          </cell>
          <cell r="E10039" t="str">
            <v/>
          </cell>
          <cell r="F10039" t="str">
            <v/>
          </cell>
          <cell r="G10039" t="str">
            <v/>
          </cell>
          <cell r="H10039" t="str">
            <v/>
          </cell>
          <cell r="I10039"/>
          <cell r="J10039"/>
          <cell r="K10039"/>
          <cell r="L10039"/>
          <cell r="M10039" t="str">
            <v/>
          </cell>
          <cell r="N10039"/>
          <cell r="O10039"/>
          <cell r="P10039"/>
          <cell r="Q10039" t="str">
            <v/>
          </cell>
          <cell r="R10039"/>
          <cell r="S10039" t="str">
            <v/>
          </cell>
          <cell r="T10039"/>
          <cell r="U10039"/>
          <cell r="V10039" t="str">
            <v/>
          </cell>
        </row>
        <row r="10040">
          <cell r="A10040"/>
          <cell r="B10040" t="str">
            <v/>
          </cell>
          <cell r="C10040"/>
          <cell r="D10040" t="str">
            <v/>
          </cell>
          <cell r="E10040" t="str">
            <v/>
          </cell>
          <cell r="F10040" t="str">
            <v/>
          </cell>
          <cell r="G10040" t="str">
            <v/>
          </cell>
          <cell r="H10040" t="str">
            <v/>
          </cell>
          <cell r="I10040"/>
          <cell r="J10040"/>
          <cell r="K10040"/>
          <cell r="L10040"/>
          <cell r="M10040" t="str">
            <v/>
          </cell>
          <cell r="N10040"/>
          <cell r="O10040"/>
          <cell r="P10040"/>
          <cell r="Q10040" t="str">
            <v/>
          </cell>
          <cell r="R10040"/>
          <cell r="S10040" t="str">
            <v/>
          </cell>
          <cell r="T10040"/>
          <cell r="U10040"/>
          <cell r="V10040" t="str">
            <v/>
          </cell>
        </row>
        <row r="10041">
          <cell r="A10041"/>
          <cell r="B10041" t="str">
            <v/>
          </cell>
          <cell r="C10041"/>
          <cell r="D10041" t="str">
            <v/>
          </cell>
          <cell r="E10041" t="str">
            <v/>
          </cell>
          <cell r="F10041" t="str">
            <v/>
          </cell>
          <cell r="G10041" t="str">
            <v/>
          </cell>
          <cell r="H10041" t="str">
            <v/>
          </cell>
          <cell r="I10041"/>
          <cell r="J10041"/>
          <cell r="K10041"/>
          <cell r="L10041"/>
          <cell r="M10041" t="str">
            <v/>
          </cell>
          <cell r="N10041"/>
          <cell r="O10041"/>
          <cell r="P10041"/>
          <cell r="Q10041" t="str">
            <v/>
          </cell>
          <cell r="R10041"/>
          <cell r="S10041" t="str">
            <v/>
          </cell>
          <cell r="T10041"/>
          <cell r="U10041"/>
          <cell r="V10041" t="str">
            <v/>
          </cell>
        </row>
        <row r="10042">
          <cell r="A10042"/>
          <cell r="B10042" t="str">
            <v/>
          </cell>
          <cell r="C10042"/>
          <cell r="D10042" t="str">
            <v/>
          </cell>
          <cell r="E10042" t="str">
            <v/>
          </cell>
          <cell r="F10042" t="str">
            <v/>
          </cell>
          <cell r="G10042" t="str">
            <v/>
          </cell>
          <cell r="H10042" t="str">
            <v/>
          </cell>
          <cell r="I10042"/>
          <cell r="J10042"/>
          <cell r="K10042"/>
          <cell r="L10042"/>
          <cell r="M10042" t="str">
            <v/>
          </cell>
          <cell r="N10042"/>
          <cell r="O10042"/>
          <cell r="P10042"/>
          <cell r="Q10042" t="str">
            <v/>
          </cell>
          <cell r="R10042"/>
          <cell r="S10042" t="str">
            <v/>
          </cell>
          <cell r="T10042"/>
          <cell r="U10042"/>
          <cell r="V10042" t="str">
            <v/>
          </cell>
        </row>
        <row r="10043">
          <cell r="A10043"/>
          <cell r="B10043" t="str">
            <v/>
          </cell>
          <cell r="C10043"/>
          <cell r="D10043" t="str">
            <v/>
          </cell>
          <cell r="E10043" t="str">
            <v/>
          </cell>
          <cell r="F10043" t="str">
            <v/>
          </cell>
          <cell r="G10043" t="str">
            <v/>
          </cell>
          <cell r="H10043" t="str">
            <v/>
          </cell>
          <cell r="I10043"/>
          <cell r="J10043"/>
          <cell r="K10043"/>
          <cell r="L10043"/>
          <cell r="M10043" t="str">
            <v/>
          </cell>
          <cell r="N10043"/>
          <cell r="O10043"/>
          <cell r="P10043"/>
          <cell r="Q10043" t="str">
            <v/>
          </cell>
          <cell r="R10043"/>
          <cell r="S10043" t="str">
            <v/>
          </cell>
          <cell r="T10043"/>
          <cell r="U10043"/>
          <cell r="V10043" t="str">
            <v/>
          </cell>
        </row>
        <row r="10044">
          <cell r="A10044"/>
          <cell r="B10044" t="str">
            <v/>
          </cell>
          <cell r="C10044"/>
          <cell r="D10044" t="str">
            <v/>
          </cell>
          <cell r="E10044" t="str">
            <v/>
          </cell>
          <cell r="F10044" t="str">
            <v/>
          </cell>
          <cell r="G10044" t="str">
            <v/>
          </cell>
          <cell r="H10044" t="str">
            <v/>
          </cell>
          <cell r="I10044"/>
          <cell r="J10044"/>
          <cell r="K10044"/>
          <cell r="L10044"/>
          <cell r="M10044" t="str">
            <v/>
          </cell>
          <cell r="N10044"/>
          <cell r="O10044"/>
          <cell r="P10044"/>
          <cell r="Q10044" t="str">
            <v/>
          </cell>
          <cell r="R10044"/>
          <cell r="S10044" t="str">
            <v/>
          </cell>
          <cell r="T10044"/>
          <cell r="U10044"/>
          <cell r="V10044" t="str">
            <v/>
          </cell>
        </row>
        <row r="10045">
          <cell r="A10045"/>
          <cell r="B10045" t="str">
            <v/>
          </cell>
          <cell r="C10045"/>
          <cell r="D10045" t="str">
            <v/>
          </cell>
          <cell r="E10045" t="str">
            <v/>
          </cell>
          <cell r="F10045" t="str">
            <v/>
          </cell>
          <cell r="G10045" t="str">
            <v/>
          </cell>
          <cell r="H10045" t="str">
            <v/>
          </cell>
          <cell r="I10045"/>
          <cell r="J10045"/>
          <cell r="K10045"/>
          <cell r="L10045"/>
          <cell r="M10045" t="str">
            <v/>
          </cell>
          <cell r="N10045"/>
          <cell r="O10045"/>
          <cell r="P10045"/>
          <cell r="Q10045" t="str">
            <v/>
          </cell>
          <cell r="R10045"/>
          <cell r="S10045" t="str">
            <v/>
          </cell>
          <cell r="T10045"/>
          <cell r="U10045"/>
          <cell r="V10045" t="str">
            <v/>
          </cell>
        </row>
        <row r="10046">
          <cell r="A10046"/>
          <cell r="B10046" t="str">
            <v/>
          </cell>
          <cell r="C10046"/>
          <cell r="D10046" t="str">
            <v/>
          </cell>
          <cell r="E10046" t="str">
            <v/>
          </cell>
          <cell r="F10046" t="str">
            <v/>
          </cell>
          <cell r="G10046" t="str">
            <v/>
          </cell>
          <cell r="H10046" t="str">
            <v/>
          </cell>
          <cell r="I10046"/>
          <cell r="J10046"/>
          <cell r="K10046"/>
          <cell r="L10046"/>
          <cell r="M10046" t="str">
            <v/>
          </cell>
          <cell r="N10046"/>
          <cell r="O10046"/>
          <cell r="P10046"/>
          <cell r="Q10046" t="str">
            <v/>
          </cell>
          <cell r="R10046"/>
          <cell r="S10046" t="str">
            <v/>
          </cell>
          <cell r="T10046"/>
          <cell r="U10046"/>
          <cell r="V10046" t="str">
            <v/>
          </cell>
        </row>
        <row r="10047">
          <cell r="A10047"/>
          <cell r="B10047" t="str">
            <v/>
          </cell>
          <cell r="C10047"/>
          <cell r="D10047" t="str">
            <v/>
          </cell>
          <cell r="E10047" t="str">
            <v/>
          </cell>
          <cell r="F10047" t="str">
            <v/>
          </cell>
          <cell r="G10047" t="str">
            <v/>
          </cell>
          <cell r="H10047" t="str">
            <v/>
          </cell>
          <cell r="I10047"/>
          <cell r="J10047"/>
          <cell r="K10047"/>
          <cell r="L10047"/>
          <cell r="M10047" t="str">
            <v/>
          </cell>
          <cell r="N10047"/>
          <cell r="O10047"/>
          <cell r="P10047"/>
          <cell r="Q10047" t="str">
            <v/>
          </cell>
          <cell r="R10047"/>
          <cell r="S10047" t="str">
            <v/>
          </cell>
          <cell r="T10047"/>
          <cell r="U10047"/>
          <cell r="V10047" t="str">
            <v/>
          </cell>
        </row>
        <row r="10048">
          <cell r="A10048"/>
          <cell r="B10048" t="str">
            <v/>
          </cell>
          <cell r="C10048"/>
          <cell r="D10048" t="str">
            <v/>
          </cell>
          <cell r="E10048" t="str">
            <v/>
          </cell>
          <cell r="F10048" t="str">
            <v/>
          </cell>
          <cell r="G10048" t="str">
            <v/>
          </cell>
          <cell r="H10048" t="str">
            <v/>
          </cell>
          <cell r="I10048"/>
          <cell r="J10048"/>
          <cell r="K10048"/>
          <cell r="L10048"/>
          <cell r="M10048" t="str">
            <v/>
          </cell>
          <cell r="N10048"/>
          <cell r="O10048"/>
          <cell r="P10048"/>
          <cell r="Q10048" t="str">
            <v/>
          </cell>
          <cell r="R10048"/>
          <cell r="S10048" t="str">
            <v/>
          </cell>
          <cell r="T10048"/>
          <cell r="U10048"/>
          <cell r="V10048" t="str">
            <v/>
          </cell>
        </row>
        <row r="10049">
          <cell r="A10049"/>
          <cell r="B10049" t="str">
            <v/>
          </cell>
          <cell r="C10049"/>
          <cell r="D10049" t="str">
            <v/>
          </cell>
          <cell r="E10049" t="str">
            <v/>
          </cell>
          <cell r="F10049" t="str">
            <v/>
          </cell>
          <cell r="G10049" t="str">
            <v/>
          </cell>
          <cell r="H10049" t="str">
            <v/>
          </cell>
          <cell r="I10049"/>
          <cell r="J10049"/>
          <cell r="K10049"/>
          <cell r="L10049"/>
          <cell r="M10049" t="str">
            <v/>
          </cell>
          <cell r="N10049"/>
          <cell r="O10049"/>
          <cell r="P10049"/>
          <cell r="Q10049" t="str">
            <v/>
          </cell>
          <cell r="R10049"/>
          <cell r="S10049" t="str">
            <v/>
          </cell>
          <cell r="T10049"/>
          <cell r="U10049"/>
          <cell r="V10049" t="str">
            <v/>
          </cell>
        </row>
        <row r="10050">
          <cell r="A10050"/>
          <cell r="B10050" t="str">
            <v/>
          </cell>
          <cell r="C10050"/>
          <cell r="D10050" t="str">
            <v/>
          </cell>
          <cell r="E10050" t="str">
            <v/>
          </cell>
          <cell r="F10050" t="str">
            <v/>
          </cell>
          <cell r="G10050" t="str">
            <v/>
          </cell>
          <cell r="H10050" t="str">
            <v/>
          </cell>
          <cell r="I10050"/>
          <cell r="J10050"/>
          <cell r="K10050"/>
          <cell r="L10050"/>
          <cell r="M10050" t="str">
            <v/>
          </cell>
          <cell r="N10050"/>
          <cell r="O10050"/>
          <cell r="P10050"/>
          <cell r="Q10050" t="str">
            <v/>
          </cell>
          <cell r="R10050"/>
          <cell r="S10050" t="str">
            <v/>
          </cell>
          <cell r="T10050"/>
          <cell r="U10050"/>
          <cell r="V10050" t="str">
            <v/>
          </cell>
        </row>
        <row r="10051">
          <cell r="A10051"/>
          <cell r="B10051" t="str">
            <v/>
          </cell>
          <cell r="C10051"/>
          <cell r="D10051" t="str">
            <v/>
          </cell>
          <cell r="E10051" t="str">
            <v/>
          </cell>
          <cell r="F10051" t="str">
            <v/>
          </cell>
          <cell r="G10051" t="str">
            <v/>
          </cell>
          <cell r="H10051" t="str">
            <v/>
          </cell>
          <cell r="I10051"/>
          <cell r="J10051"/>
          <cell r="K10051"/>
          <cell r="L10051"/>
          <cell r="M10051" t="str">
            <v/>
          </cell>
          <cell r="N10051"/>
          <cell r="O10051"/>
          <cell r="P10051"/>
          <cell r="Q10051" t="str">
            <v/>
          </cell>
          <cell r="R10051"/>
          <cell r="S10051" t="str">
            <v/>
          </cell>
          <cell r="T10051"/>
          <cell r="U10051"/>
          <cell r="V10051" t="str">
            <v/>
          </cell>
        </row>
        <row r="10052">
          <cell r="A10052"/>
          <cell r="B10052" t="str">
            <v/>
          </cell>
          <cell r="C10052"/>
          <cell r="D10052" t="str">
            <v/>
          </cell>
          <cell r="E10052" t="str">
            <v/>
          </cell>
          <cell r="F10052" t="str">
            <v/>
          </cell>
          <cell r="G10052" t="str">
            <v/>
          </cell>
          <cell r="H10052" t="str">
            <v/>
          </cell>
          <cell r="I10052"/>
          <cell r="J10052"/>
          <cell r="K10052"/>
          <cell r="L10052"/>
          <cell r="M10052" t="str">
            <v/>
          </cell>
          <cell r="N10052"/>
          <cell r="O10052"/>
          <cell r="P10052"/>
          <cell r="Q10052" t="str">
            <v/>
          </cell>
          <cell r="R10052"/>
          <cell r="S10052" t="str">
            <v/>
          </cell>
          <cell r="T10052"/>
          <cell r="U10052"/>
          <cell r="V10052" t="str">
            <v/>
          </cell>
        </row>
        <row r="10053">
          <cell r="A10053"/>
          <cell r="B10053" t="str">
            <v/>
          </cell>
          <cell r="C10053"/>
          <cell r="D10053" t="str">
            <v/>
          </cell>
          <cell r="E10053" t="str">
            <v/>
          </cell>
          <cell r="F10053" t="str">
            <v/>
          </cell>
          <cell r="G10053" t="str">
            <v/>
          </cell>
          <cell r="H10053" t="str">
            <v/>
          </cell>
          <cell r="I10053"/>
          <cell r="J10053"/>
          <cell r="K10053"/>
          <cell r="L10053"/>
          <cell r="M10053" t="str">
            <v/>
          </cell>
          <cell r="N10053"/>
          <cell r="O10053"/>
          <cell r="P10053"/>
          <cell r="Q10053" t="str">
            <v/>
          </cell>
          <cell r="R10053"/>
          <cell r="S10053" t="str">
            <v/>
          </cell>
          <cell r="T10053"/>
          <cell r="U10053"/>
          <cell r="V10053" t="str">
            <v/>
          </cell>
        </row>
        <row r="10054">
          <cell r="A10054"/>
          <cell r="B10054" t="str">
            <v/>
          </cell>
          <cell r="C10054"/>
          <cell r="D10054" t="str">
            <v/>
          </cell>
          <cell r="E10054" t="str">
            <v/>
          </cell>
          <cell r="F10054" t="str">
            <v/>
          </cell>
          <cell r="G10054" t="str">
            <v/>
          </cell>
          <cell r="H10054" t="str">
            <v/>
          </cell>
          <cell r="I10054"/>
          <cell r="J10054"/>
          <cell r="K10054"/>
          <cell r="L10054"/>
          <cell r="M10054" t="str">
            <v/>
          </cell>
          <cell r="N10054"/>
          <cell r="O10054"/>
          <cell r="P10054"/>
          <cell r="Q10054" t="str">
            <v/>
          </cell>
          <cell r="R10054"/>
          <cell r="S10054" t="str">
            <v/>
          </cell>
          <cell r="T10054"/>
          <cell r="U10054"/>
          <cell r="V10054" t="str">
            <v/>
          </cell>
        </row>
        <row r="10055">
          <cell r="A10055"/>
          <cell r="B10055" t="str">
            <v/>
          </cell>
          <cell r="C10055"/>
          <cell r="D10055" t="str">
            <v/>
          </cell>
          <cell r="E10055" t="str">
            <v/>
          </cell>
          <cell r="F10055" t="str">
            <v/>
          </cell>
          <cell r="G10055" t="str">
            <v/>
          </cell>
          <cell r="H10055" t="str">
            <v/>
          </cell>
          <cell r="I10055"/>
          <cell r="J10055"/>
          <cell r="K10055"/>
          <cell r="L10055"/>
          <cell r="M10055" t="str">
            <v/>
          </cell>
          <cell r="N10055"/>
          <cell r="O10055"/>
          <cell r="P10055"/>
          <cell r="Q10055" t="str">
            <v/>
          </cell>
          <cell r="R10055"/>
          <cell r="S10055" t="str">
            <v/>
          </cell>
          <cell r="T10055"/>
          <cell r="U10055"/>
          <cell r="V10055" t="str">
            <v/>
          </cell>
        </row>
        <row r="10056">
          <cell r="A10056"/>
          <cell r="B10056" t="str">
            <v/>
          </cell>
          <cell r="C10056"/>
          <cell r="D10056" t="str">
            <v/>
          </cell>
          <cell r="E10056" t="str">
            <v/>
          </cell>
          <cell r="F10056" t="str">
            <v/>
          </cell>
          <cell r="G10056" t="str">
            <v/>
          </cell>
          <cell r="H10056" t="str">
            <v/>
          </cell>
          <cell r="I10056"/>
          <cell r="J10056"/>
          <cell r="K10056"/>
          <cell r="L10056"/>
          <cell r="M10056" t="str">
            <v/>
          </cell>
          <cell r="N10056"/>
          <cell r="O10056"/>
          <cell r="P10056"/>
          <cell r="Q10056" t="str">
            <v/>
          </cell>
          <cell r="R10056"/>
          <cell r="S10056" t="str">
            <v/>
          </cell>
          <cell r="T10056"/>
          <cell r="U10056"/>
          <cell r="V10056" t="str">
            <v/>
          </cell>
        </row>
        <row r="10057">
          <cell r="A10057"/>
          <cell r="B10057" t="str">
            <v/>
          </cell>
          <cell r="C10057"/>
          <cell r="D10057" t="str">
            <v/>
          </cell>
          <cell r="E10057" t="str">
            <v/>
          </cell>
          <cell r="F10057" t="str">
            <v/>
          </cell>
          <cell r="G10057" t="str">
            <v/>
          </cell>
          <cell r="H10057" t="str">
            <v/>
          </cell>
          <cell r="I10057"/>
          <cell r="J10057"/>
          <cell r="K10057"/>
          <cell r="L10057"/>
          <cell r="M10057" t="str">
            <v/>
          </cell>
          <cell r="N10057"/>
          <cell r="O10057"/>
          <cell r="P10057"/>
          <cell r="Q10057" t="str">
            <v/>
          </cell>
          <cell r="R10057"/>
          <cell r="S10057" t="str">
            <v/>
          </cell>
          <cell r="T10057"/>
          <cell r="U10057"/>
          <cell r="V10057" t="str">
            <v/>
          </cell>
        </row>
        <row r="10058">
          <cell r="A10058"/>
          <cell r="B10058" t="str">
            <v/>
          </cell>
          <cell r="C10058"/>
          <cell r="D10058" t="str">
            <v/>
          </cell>
          <cell r="E10058" t="str">
            <v/>
          </cell>
          <cell r="F10058" t="str">
            <v/>
          </cell>
          <cell r="G10058" t="str">
            <v/>
          </cell>
          <cell r="H10058" t="str">
            <v/>
          </cell>
          <cell r="I10058"/>
          <cell r="J10058"/>
          <cell r="K10058"/>
          <cell r="L10058"/>
          <cell r="M10058" t="str">
            <v/>
          </cell>
          <cell r="N10058"/>
          <cell r="O10058"/>
          <cell r="P10058"/>
          <cell r="Q10058" t="str">
            <v/>
          </cell>
          <cell r="R10058"/>
          <cell r="S10058" t="str">
            <v/>
          </cell>
          <cell r="T10058"/>
          <cell r="U10058"/>
          <cell r="V10058" t="str">
            <v/>
          </cell>
        </row>
        <row r="10059">
          <cell r="A10059"/>
          <cell r="B10059" t="str">
            <v/>
          </cell>
          <cell r="C10059"/>
          <cell r="D10059" t="str">
            <v/>
          </cell>
          <cell r="E10059" t="str">
            <v/>
          </cell>
          <cell r="F10059" t="str">
            <v/>
          </cell>
          <cell r="G10059" t="str">
            <v/>
          </cell>
          <cell r="H10059" t="str">
            <v/>
          </cell>
          <cell r="I10059"/>
          <cell r="J10059"/>
          <cell r="K10059"/>
          <cell r="L10059"/>
          <cell r="M10059" t="str">
            <v/>
          </cell>
          <cell r="N10059"/>
          <cell r="O10059"/>
          <cell r="P10059"/>
          <cell r="Q10059" t="str">
            <v/>
          </cell>
          <cell r="R10059"/>
          <cell r="S10059" t="str">
            <v/>
          </cell>
          <cell r="T10059"/>
          <cell r="U10059"/>
          <cell r="V10059" t="str">
            <v/>
          </cell>
        </row>
        <row r="10060">
          <cell r="A10060"/>
          <cell r="B10060" t="str">
            <v/>
          </cell>
          <cell r="C10060"/>
          <cell r="D10060" t="str">
            <v/>
          </cell>
          <cell r="E10060" t="str">
            <v/>
          </cell>
          <cell r="F10060" t="str">
            <v/>
          </cell>
          <cell r="G10060" t="str">
            <v/>
          </cell>
          <cell r="H10060" t="str">
            <v/>
          </cell>
          <cell r="I10060"/>
          <cell r="J10060"/>
          <cell r="K10060"/>
          <cell r="L10060"/>
          <cell r="M10060" t="str">
            <v/>
          </cell>
          <cell r="N10060"/>
          <cell r="O10060"/>
          <cell r="P10060"/>
          <cell r="Q10060" t="str">
            <v/>
          </cell>
          <cell r="R10060"/>
          <cell r="S10060" t="str">
            <v/>
          </cell>
          <cell r="T10060"/>
          <cell r="U10060"/>
          <cell r="V10060" t="str">
            <v/>
          </cell>
        </row>
        <row r="10061">
          <cell r="A10061"/>
          <cell r="B10061" t="str">
            <v/>
          </cell>
          <cell r="C10061"/>
          <cell r="D10061" t="str">
            <v/>
          </cell>
          <cell r="E10061" t="str">
            <v/>
          </cell>
          <cell r="F10061" t="str">
            <v/>
          </cell>
          <cell r="G10061" t="str">
            <v/>
          </cell>
          <cell r="H10061" t="str">
            <v/>
          </cell>
          <cell r="I10061"/>
          <cell r="J10061"/>
          <cell r="K10061"/>
          <cell r="L10061"/>
          <cell r="M10061" t="str">
            <v/>
          </cell>
          <cell r="N10061"/>
          <cell r="O10061"/>
          <cell r="P10061"/>
          <cell r="Q10061" t="str">
            <v/>
          </cell>
          <cell r="R10061"/>
          <cell r="S10061" t="str">
            <v/>
          </cell>
          <cell r="T10061"/>
          <cell r="U10061"/>
          <cell r="V10061" t="str">
            <v/>
          </cell>
        </row>
        <row r="10062">
          <cell r="A10062"/>
          <cell r="B10062" t="str">
            <v/>
          </cell>
          <cell r="C10062"/>
          <cell r="D10062" t="str">
            <v/>
          </cell>
          <cell r="E10062" t="str">
            <v/>
          </cell>
          <cell r="F10062" t="str">
            <v/>
          </cell>
          <cell r="G10062" t="str">
            <v/>
          </cell>
          <cell r="H10062" t="str">
            <v/>
          </cell>
          <cell r="I10062"/>
          <cell r="J10062"/>
          <cell r="K10062"/>
          <cell r="L10062"/>
          <cell r="M10062" t="str">
            <v/>
          </cell>
          <cell r="N10062"/>
          <cell r="O10062"/>
          <cell r="P10062"/>
          <cell r="Q10062" t="str">
            <v/>
          </cell>
          <cell r="R10062"/>
          <cell r="S10062" t="str">
            <v/>
          </cell>
          <cell r="T10062"/>
          <cell r="U10062"/>
          <cell r="V10062" t="str">
            <v/>
          </cell>
        </row>
        <row r="10063">
          <cell r="A10063"/>
          <cell r="B10063" t="str">
            <v/>
          </cell>
          <cell r="C10063"/>
          <cell r="D10063" t="str">
            <v/>
          </cell>
          <cell r="E10063" t="str">
            <v/>
          </cell>
          <cell r="F10063" t="str">
            <v/>
          </cell>
          <cell r="G10063" t="str">
            <v/>
          </cell>
          <cell r="H10063" t="str">
            <v/>
          </cell>
          <cell r="I10063"/>
          <cell r="J10063"/>
          <cell r="K10063"/>
          <cell r="L10063"/>
          <cell r="M10063" t="str">
            <v/>
          </cell>
          <cell r="N10063"/>
          <cell r="O10063"/>
          <cell r="P10063"/>
          <cell r="Q10063" t="str">
            <v/>
          </cell>
          <cell r="R10063"/>
          <cell r="S10063" t="str">
            <v/>
          </cell>
          <cell r="T10063"/>
          <cell r="U10063"/>
          <cell r="V10063" t="str">
            <v/>
          </cell>
        </row>
        <row r="10064">
          <cell r="A10064"/>
          <cell r="B10064" t="str">
            <v/>
          </cell>
          <cell r="C10064"/>
          <cell r="D10064" t="str">
            <v/>
          </cell>
          <cell r="E10064" t="str">
            <v/>
          </cell>
          <cell r="F10064" t="str">
            <v/>
          </cell>
          <cell r="G10064" t="str">
            <v/>
          </cell>
          <cell r="H10064" t="str">
            <v/>
          </cell>
          <cell r="I10064"/>
          <cell r="J10064"/>
          <cell r="K10064"/>
          <cell r="L10064"/>
          <cell r="M10064" t="str">
            <v/>
          </cell>
          <cell r="N10064"/>
          <cell r="O10064"/>
          <cell r="P10064"/>
          <cell r="Q10064" t="str">
            <v/>
          </cell>
          <cell r="R10064"/>
          <cell r="S10064" t="str">
            <v/>
          </cell>
          <cell r="T10064"/>
          <cell r="U10064"/>
          <cell r="V10064" t="str">
            <v/>
          </cell>
        </row>
        <row r="10065">
          <cell r="A10065"/>
          <cell r="B10065" t="str">
            <v/>
          </cell>
          <cell r="C10065"/>
          <cell r="D10065" t="str">
            <v/>
          </cell>
          <cell r="E10065" t="str">
            <v/>
          </cell>
          <cell r="F10065" t="str">
            <v/>
          </cell>
          <cell r="G10065" t="str">
            <v/>
          </cell>
          <cell r="H10065" t="str">
            <v/>
          </cell>
          <cell r="I10065"/>
          <cell r="J10065"/>
          <cell r="K10065"/>
          <cell r="L10065"/>
          <cell r="M10065" t="str">
            <v/>
          </cell>
          <cell r="N10065"/>
          <cell r="O10065"/>
          <cell r="P10065"/>
          <cell r="Q10065" t="str">
            <v/>
          </cell>
          <cell r="R10065"/>
          <cell r="S10065" t="str">
            <v/>
          </cell>
          <cell r="T10065"/>
          <cell r="U10065"/>
          <cell r="V10065" t="str">
            <v/>
          </cell>
        </row>
        <row r="10066">
          <cell r="A10066"/>
          <cell r="B10066" t="str">
            <v/>
          </cell>
          <cell r="C10066"/>
          <cell r="D10066" t="str">
            <v/>
          </cell>
          <cell r="E10066" t="str">
            <v/>
          </cell>
          <cell r="F10066" t="str">
            <v/>
          </cell>
          <cell r="G10066" t="str">
            <v/>
          </cell>
          <cell r="H10066" t="str">
            <v/>
          </cell>
          <cell r="I10066"/>
          <cell r="J10066"/>
          <cell r="K10066"/>
          <cell r="L10066"/>
          <cell r="M10066" t="str">
            <v/>
          </cell>
          <cell r="N10066"/>
          <cell r="O10066"/>
          <cell r="P10066"/>
          <cell r="Q10066" t="str">
            <v/>
          </cell>
          <cell r="R10066"/>
          <cell r="S10066" t="str">
            <v/>
          </cell>
          <cell r="T10066"/>
          <cell r="U10066"/>
          <cell r="V10066" t="str">
            <v/>
          </cell>
        </row>
        <row r="10067">
          <cell r="A10067"/>
          <cell r="B10067" t="str">
            <v/>
          </cell>
          <cell r="C10067"/>
          <cell r="D10067" t="str">
            <v/>
          </cell>
          <cell r="E10067" t="str">
            <v/>
          </cell>
          <cell r="F10067" t="str">
            <v/>
          </cell>
          <cell r="G10067" t="str">
            <v/>
          </cell>
          <cell r="H10067" t="str">
            <v/>
          </cell>
          <cell r="I10067"/>
          <cell r="J10067"/>
          <cell r="K10067"/>
          <cell r="L10067"/>
          <cell r="M10067" t="str">
            <v/>
          </cell>
          <cell r="N10067"/>
          <cell r="O10067"/>
          <cell r="P10067"/>
          <cell r="Q10067" t="str">
            <v/>
          </cell>
          <cell r="R10067"/>
          <cell r="S10067" t="str">
            <v/>
          </cell>
          <cell r="T10067"/>
          <cell r="U10067"/>
          <cell r="V10067" t="str">
            <v/>
          </cell>
        </row>
        <row r="10068">
          <cell r="A10068"/>
          <cell r="B10068" t="str">
            <v/>
          </cell>
          <cell r="C10068"/>
          <cell r="D10068" t="str">
            <v/>
          </cell>
          <cell r="E10068" t="str">
            <v/>
          </cell>
          <cell r="F10068" t="str">
            <v/>
          </cell>
          <cell r="G10068" t="str">
            <v/>
          </cell>
          <cell r="H10068" t="str">
            <v/>
          </cell>
          <cell r="I10068"/>
          <cell r="J10068"/>
          <cell r="K10068"/>
          <cell r="L10068"/>
          <cell r="M10068" t="str">
            <v/>
          </cell>
          <cell r="N10068"/>
          <cell r="O10068"/>
          <cell r="P10068"/>
          <cell r="Q10068" t="str">
            <v/>
          </cell>
          <cell r="R10068"/>
          <cell r="S10068" t="str">
            <v/>
          </cell>
          <cell r="T10068"/>
          <cell r="U10068"/>
          <cell r="V10068" t="str">
            <v/>
          </cell>
        </row>
        <row r="10069">
          <cell r="A10069"/>
          <cell r="B10069" t="str">
            <v/>
          </cell>
          <cell r="C10069"/>
          <cell r="D10069" t="str">
            <v/>
          </cell>
          <cell r="E10069" t="str">
            <v/>
          </cell>
          <cell r="F10069" t="str">
            <v/>
          </cell>
          <cell r="G10069" t="str">
            <v/>
          </cell>
          <cell r="H10069" t="str">
            <v/>
          </cell>
          <cell r="I10069"/>
          <cell r="J10069"/>
          <cell r="K10069"/>
          <cell r="L10069"/>
          <cell r="M10069" t="str">
            <v/>
          </cell>
          <cell r="N10069"/>
          <cell r="O10069"/>
          <cell r="P10069"/>
          <cell r="Q10069" t="str">
            <v/>
          </cell>
          <cell r="R10069"/>
          <cell r="S10069" t="str">
            <v/>
          </cell>
          <cell r="T10069"/>
          <cell r="U10069"/>
          <cell r="V10069" t="str">
            <v/>
          </cell>
        </row>
        <row r="10070">
          <cell r="A10070"/>
          <cell r="B10070" t="str">
            <v/>
          </cell>
          <cell r="C10070"/>
          <cell r="D10070" t="str">
            <v/>
          </cell>
          <cell r="E10070" t="str">
            <v/>
          </cell>
          <cell r="F10070" t="str">
            <v/>
          </cell>
          <cell r="G10070" t="str">
            <v/>
          </cell>
          <cell r="H10070" t="str">
            <v/>
          </cell>
          <cell r="I10070"/>
          <cell r="J10070"/>
          <cell r="K10070"/>
          <cell r="L10070"/>
          <cell r="M10070" t="str">
            <v/>
          </cell>
          <cell r="N10070"/>
          <cell r="O10070"/>
          <cell r="P10070"/>
          <cell r="Q10070" t="str">
            <v/>
          </cell>
          <cell r="R10070"/>
          <cell r="S10070" t="str">
            <v/>
          </cell>
          <cell r="T10070"/>
          <cell r="U10070"/>
          <cell r="V10070" t="str">
            <v/>
          </cell>
        </row>
        <row r="10071">
          <cell r="A10071"/>
          <cell r="B10071" t="str">
            <v/>
          </cell>
          <cell r="C10071"/>
          <cell r="D10071" t="str">
            <v/>
          </cell>
          <cell r="E10071" t="str">
            <v/>
          </cell>
          <cell r="F10071" t="str">
            <v/>
          </cell>
          <cell r="G10071" t="str">
            <v/>
          </cell>
          <cell r="H10071" t="str">
            <v/>
          </cell>
          <cell r="I10071"/>
          <cell r="J10071"/>
          <cell r="K10071"/>
          <cell r="L10071"/>
          <cell r="M10071" t="str">
            <v/>
          </cell>
          <cell r="N10071"/>
          <cell r="O10071"/>
          <cell r="P10071"/>
          <cell r="Q10071" t="str">
            <v/>
          </cell>
          <cell r="R10071"/>
          <cell r="S10071" t="str">
            <v/>
          </cell>
          <cell r="T10071"/>
          <cell r="U10071"/>
          <cell r="V10071" t="str">
            <v/>
          </cell>
        </row>
        <row r="10072">
          <cell r="A10072"/>
          <cell r="B10072" t="str">
            <v/>
          </cell>
          <cell r="C10072"/>
          <cell r="D10072" t="str">
            <v/>
          </cell>
          <cell r="E10072" t="str">
            <v/>
          </cell>
          <cell r="F10072" t="str">
            <v/>
          </cell>
          <cell r="G10072" t="str">
            <v/>
          </cell>
          <cell r="H10072" t="str">
            <v/>
          </cell>
          <cell r="I10072"/>
          <cell r="J10072"/>
          <cell r="K10072"/>
          <cell r="L10072"/>
          <cell r="M10072" t="str">
            <v/>
          </cell>
          <cell r="N10072"/>
          <cell r="O10072"/>
          <cell r="P10072"/>
          <cell r="Q10072" t="str">
            <v/>
          </cell>
          <cell r="R10072"/>
          <cell r="S10072" t="str">
            <v/>
          </cell>
          <cell r="T10072"/>
          <cell r="U10072"/>
          <cell r="V10072" t="str">
            <v/>
          </cell>
        </row>
        <row r="10073">
          <cell r="A10073"/>
          <cell r="B10073" t="str">
            <v/>
          </cell>
          <cell r="C10073"/>
          <cell r="D10073" t="str">
            <v/>
          </cell>
          <cell r="E10073" t="str">
            <v/>
          </cell>
          <cell r="F10073" t="str">
            <v/>
          </cell>
          <cell r="G10073" t="str">
            <v/>
          </cell>
          <cell r="H10073" t="str">
            <v/>
          </cell>
          <cell r="I10073"/>
          <cell r="J10073"/>
          <cell r="K10073"/>
          <cell r="L10073"/>
          <cell r="M10073" t="str">
            <v/>
          </cell>
          <cell r="N10073"/>
          <cell r="O10073"/>
          <cell r="P10073"/>
          <cell r="Q10073" t="str">
            <v/>
          </cell>
          <cell r="R10073"/>
          <cell r="S10073" t="str">
            <v/>
          </cell>
          <cell r="T10073"/>
          <cell r="U10073"/>
          <cell r="V10073" t="str">
            <v/>
          </cell>
        </row>
        <row r="10074">
          <cell r="A10074"/>
          <cell r="B10074" t="str">
            <v/>
          </cell>
          <cell r="C10074"/>
          <cell r="D10074" t="str">
            <v/>
          </cell>
          <cell r="E10074" t="str">
            <v/>
          </cell>
          <cell r="F10074" t="str">
            <v/>
          </cell>
          <cell r="G10074" t="str">
            <v/>
          </cell>
          <cell r="H10074" t="str">
            <v/>
          </cell>
          <cell r="I10074"/>
          <cell r="J10074"/>
          <cell r="K10074"/>
          <cell r="L10074"/>
          <cell r="M10074" t="str">
            <v/>
          </cell>
          <cell r="N10074"/>
          <cell r="O10074"/>
          <cell r="P10074"/>
          <cell r="Q10074" t="str">
            <v/>
          </cell>
          <cell r="R10074"/>
          <cell r="S10074" t="str">
            <v/>
          </cell>
          <cell r="T10074"/>
          <cell r="U10074"/>
          <cell r="V10074" t="str">
            <v/>
          </cell>
        </row>
        <row r="10075">
          <cell r="A10075"/>
          <cell r="B10075" t="str">
            <v/>
          </cell>
          <cell r="C10075"/>
          <cell r="D10075" t="str">
            <v/>
          </cell>
          <cell r="E10075" t="str">
            <v/>
          </cell>
          <cell r="F10075" t="str">
            <v/>
          </cell>
          <cell r="G10075" t="str">
            <v/>
          </cell>
          <cell r="H10075" t="str">
            <v/>
          </cell>
          <cell r="I10075"/>
          <cell r="J10075"/>
          <cell r="K10075"/>
          <cell r="L10075"/>
          <cell r="M10075" t="str">
            <v/>
          </cell>
          <cell r="N10075"/>
          <cell r="O10075"/>
          <cell r="P10075"/>
          <cell r="Q10075" t="str">
            <v/>
          </cell>
          <cell r="R10075"/>
          <cell r="S10075" t="str">
            <v/>
          </cell>
          <cell r="T10075"/>
          <cell r="U10075"/>
          <cell r="V10075" t="str">
            <v/>
          </cell>
        </row>
        <row r="10076">
          <cell r="A10076"/>
          <cell r="B10076" t="str">
            <v/>
          </cell>
          <cell r="C10076"/>
          <cell r="D10076" t="str">
            <v/>
          </cell>
          <cell r="E10076" t="str">
            <v/>
          </cell>
          <cell r="F10076" t="str">
            <v/>
          </cell>
          <cell r="G10076" t="str">
            <v/>
          </cell>
          <cell r="H10076" t="str">
            <v/>
          </cell>
          <cell r="I10076"/>
          <cell r="J10076"/>
          <cell r="K10076"/>
          <cell r="L10076"/>
          <cell r="M10076" t="str">
            <v/>
          </cell>
          <cell r="N10076"/>
          <cell r="O10076"/>
          <cell r="P10076"/>
          <cell r="Q10076" t="str">
            <v/>
          </cell>
          <cell r="R10076"/>
          <cell r="S10076" t="str">
            <v/>
          </cell>
          <cell r="T10076"/>
          <cell r="U10076"/>
          <cell r="V10076" t="str">
            <v/>
          </cell>
        </row>
        <row r="10077">
          <cell r="A10077"/>
          <cell r="B10077" t="str">
            <v/>
          </cell>
          <cell r="C10077"/>
          <cell r="D10077" t="str">
            <v/>
          </cell>
          <cell r="E10077" t="str">
            <v/>
          </cell>
          <cell r="F10077" t="str">
            <v/>
          </cell>
          <cell r="G10077" t="str">
            <v/>
          </cell>
          <cell r="H10077" t="str">
            <v/>
          </cell>
          <cell r="I10077"/>
          <cell r="J10077"/>
          <cell r="K10077"/>
          <cell r="L10077"/>
          <cell r="M10077" t="str">
            <v/>
          </cell>
          <cell r="N10077"/>
          <cell r="O10077"/>
          <cell r="P10077"/>
          <cell r="Q10077" t="str">
            <v/>
          </cell>
          <cell r="R10077"/>
          <cell r="S10077" t="str">
            <v/>
          </cell>
          <cell r="T10077"/>
          <cell r="U10077"/>
          <cell r="V10077" t="str">
            <v/>
          </cell>
        </row>
        <row r="10078">
          <cell r="A10078"/>
          <cell r="B10078" t="str">
            <v/>
          </cell>
          <cell r="C10078"/>
          <cell r="D10078" t="str">
            <v/>
          </cell>
          <cell r="E10078" t="str">
            <v/>
          </cell>
          <cell r="F10078" t="str">
            <v/>
          </cell>
          <cell r="G10078" t="str">
            <v/>
          </cell>
          <cell r="H10078" t="str">
            <v/>
          </cell>
          <cell r="I10078"/>
          <cell r="J10078"/>
          <cell r="K10078"/>
          <cell r="L10078"/>
          <cell r="M10078" t="str">
            <v/>
          </cell>
          <cell r="N10078"/>
          <cell r="O10078"/>
          <cell r="P10078"/>
          <cell r="Q10078" t="str">
            <v/>
          </cell>
          <cell r="R10078"/>
          <cell r="S10078" t="str">
            <v/>
          </cell>
          <cell r="T10078"/>
          <cell r="U10078"/>
          <cell r="V10078" t="str">
            <v/>
          </cell>
        </row>
        <row r="10079">
          <cell r="A10079"/>
          <cell r="B10079" t="str">
            <v/>
          </cell>
          <cell r="C10079"/>
          <cell r="D10079" t="str">
            <v/>
          </cell>
          <cell r="E10079" t="str">
            <v/>
          </cell>
          <cell r="F10079" t="str">
            <v/>
          </cell>
          <cell r="G10079" t="str">
            <v/>
          </cell>
          <cell r="H10079" t="str">
            <v/>
          </cell>
          <cell r="I10079"/>
          <cell r="J10079"/>
          <cell r="K10079"/>
          <cell r="L10079"/>
          <cell r="M10079" t="str">
            <v/>
          </cell>
          <cell r="N10079"/>
          <cell r="O10079"/>
          <cell r="P10079"/>
          <cell r="Q10079" t="str">
            <v/>
          </cell>
          <cell r="R10079"/>
          <cell r="S10079" t="str">
            <v/>
          </cell>
          <cell r="T10079"/>
          <cell r="U10079"/>
          <cell r="V10079" t="str">
            <v/>
          </cell>
        </row>
        <row r="10080">
          <cell r="A10080"/>
          <cell r="B10080" t="str">
            <v/>
          </cell>
          <cell r="C10080"/>
          <cell r="D10080" t="str">
            <v/>
          </cell>
          <cell r="E10080" t="str">
            <v/>
          </cell>
          <cell r="F10080" t="str">
            <v/>
          </cell>
          <cell r="G10080" t="str">
            <v/>
          </cell>
          <cell r="H10080" t="str">
            <v/>
          </cell>
          <cell r="I10080"/>
          <cell r="J10080"/>
          <cell r="K10080"/>
          <cell r="L10080"/>
          <cell r="M10080" t="str">
            <v/>
          </cell>
          <cell r="N10080"/>
          <cell r="O10080"/>
          <cell r="P10080"/>
          <cell r="Q10080" t="str">
            <v/>
          </cell>
          <cell r="R10080"/>
          <cell r="S10080" t="str">
            <v/>
          </cell>
          <cell r="T10080"/>
          <cell r="U10080"/>
          <cell r="V10080" t="str">
            <v/>
          </cell>
        </row>
        <row r="10081">
          <cell r="A10081"/>
          <cell r="B10081" t="str">
            <v/>
          </cell>
          <cell r="C10081"/>
          <cell r="D10081" t="str">
            <v/>
          </cell>
          <cell r="E10081" t="str">
            <v/>
          </cell>
          <cell r="F10081" t="str">
            <v/>
          </cell>
          <cell r="G10081" t="str">
            <v/>
          </cell>
          <cell r="H10081" t="str">
            <v/>
          </cell>
          <cell r="I10081"/>
          <cell r="J10081"/>
          <cell r="K10081"/>
          <cell r="L10081"/>
          <cell r="M10081" t="str">
            <v/>
          </cell>
          <cell r="N10081"/>
          <cell r="O10081"/>
          <cell r="P10081"/>
          <cell r="Q10081" t="str">
            <v/>
          </cell>
          <cell r="R10081"/>
          <cell r="S10081" t="str">
            <v/>
          </cell>
          <cell r="T10081"/>
          <cell r="U10081"/>
          <cell r="V10081" t="str">
            <v/>
          </cell>
        </row>
        <row r="10082">
          <cell r="A10082"/>
          <cell r="B10082" t="str">
            <v/>
          </cell>
          <cell r="C10082"/>
          <cell r="D10082" t="str">
            <v/>
          </cell>
          <cell r="E10082" t="str">
            <v/>
          </cell>
          <cell r="F10082" t="str">
            <v/>
          </cell>
          <cell r="G10082" t="str">
            <v/>
          </cell>
          <cell r="H10082" t="str">
            <v/>
          </cell>
          <cell r="I10082"/>
          <cell r="J10082"/>
          <cell r="K10082"/>
          <cell r="L10082"/>
          <cell r="M10082" t="str">
            <v/>
          </cell>
          <cell r="N10082"/>
          <cell r="O10082"/>
          <cell r="P10082"/>
          <cell r="Q10082" t="str">
            <v/>
          </cell>
          <cell r="R10082"/>
          <cell r="S10082" t="str">
            <v/>
          </cell>
          <cell r="T10082"/>
          <cell r="U10082"/>
          <cell r="V10082" t="str">
            <v/>
          </cell>
        </row>
        <row r="10083">
          <cell r="A10083"/>
          <cell r="B10083" t="str">
            <v/>
          </cell>
          <cell r="C10083"/>
          <cell r="D10083" t="str">
            <v/>
          </cell>
          <cell r="E10083" t="str">
            <v/>
          </cell>
          <cell r="F10083" t="str">
            <v/>
          </cell>
          <cell r="G10083" t="str">
            <v/>
          </cell>
          <cell r="H10083" t="str">
            <v/>
          </cell>
          <cell r="I10083"/>
          <cell r="J10083"/>
          <cell r="K10083"/>
          <cell r="L10083"/>
          <cell r="M10083" t="str">
            <v/>
          </cell>
          <cell r="N10083"/>
          <cell r="O10083"/>
          <cell r="P10083"/>
          <cell r="Q10083" t="str">
            <v/>
          </cell>
          <cell r="R10083"/>
          <cell r="S10083" t="str">
            <v/>
          </cell>
          <cell r="T10083"/>
          <cell r="U10083"/>
          <cell r="V10083" t="str">
            <v/>
          </cell>
        </row>
        <row r="10084">
          <cell r="A10084"/>
          <cell r="B10084" t="str">
            <v/>
          </cell>
          <cell r="C10084"/>
          <cell r="D10084" t="str">
            <v/>
          </cell>
          <cell r="E10084" t="str">
            <v/>
          </cell>
          <cell r="F10084" t="str">
            <v/>
          </cell>
          <cell r="G10084" t="str">
            <v/>
          </cell>
          <cell r="H10084" t="str">
            <v/>
          </cell>
          <cell r="I10084"/>
          <cell r="J10084"/>
          <cell r="K10084"/>
          <cell r="L10084"/>
          <cell r="M10084" t="str">
            <v/>
          </cell>
          <cell r="N10084"/>
          <cell r="O10084"/>
          <cell r="P10084"/>
          <cell r="Q10084" t="str">
            <v/>
          </cell>
          <cell r="R10084"/>
          <cell r="S10084" t="str">
            <v/>
          </cell>
          <cell r="T10084"/>
          <cell r="U10084"/>
          <cell r="V10084" t="str">
            <v/>
          </cell>
        </row>
        <row r="10085">
          <cell r="A10085"/>
          <cell r="B10085" t="str">
            <v/>
          </cell>
          <cell r="C10085"/>
          <cell r="D10085" t="str">
            <v/>
          </cell>
          <cell r="E10085" t="str">
            <v/>
          </cell>
          <cell r="F10085" t="str">
            <v/>
          </cell>
          <cell r="G10085" t="str">
            <v/>
          </cell>
          <cell r="H10085" t="str">
            <v/>
          </cell>
          <cell r="I10085"/>
          <cell r="J10085"/>
          <cell r="K10085"/>
          <cell r="L10085"/>
          <cell r="M10085" t="str">
            <v/>
          </cell>
          <cell r="N10085"/>
          <cell r="O10085"/>
          <cell r="P10085"/>
          <cell r="Q10085" t="str">
            <v/>
          </cell>
          <cell r="R10085"/>
          <cell r="S10085" t="str">
            <v/>
          </cell>
          <cell r="T10085"/>
          <cell r="U10085"/>
          <cell r="V10085" t="str">
            <v/>
          </cell>
        </row>
        <row r="10086">
          <cell r="A10086"/>
          <cell r="B10086" t="str">
            <v/>
          </cell>
          <cell r="C10086"/>
          <cell r="D10086" t="str">
            <v/>
          </cell>
          <cell r="E10086" t="str">
            <v/>
          </cell>
          <cell r="F10086" t="str">
            <v/>
          </cell>
          <cell r="G10086" t="str">
            <v/>
          </cell>
          <cell r="H10086" t="str">
            <v/>
          </cell>
          <cell r="I10086"/>
          <cell r="J10086"/>
          <cell r="K10086"/>
          <cell r="L10086"/>
          <cell r="M10086" t="str">
            <v/>
          </cell>
          <cell r="N10086"/>
          <cell r="O10086"/>
          <cell r="P10086"/>
          <cell r="Q10086" t="str">
            <v/>
          </cell>
          <cell r="R10086"/>
          <cell r="S10086" t="str">
            <v/>
          </cell>
          <cell r="T10086"/>
          <cell r="U10086"/>
          <cell r="V10086" t="str">
            <v/>
          </cell>
        </row>
        <row r="10087">
          <cell r="A10087"/>
          <cell r="B10087" t="str">
            <v/>
          </cell>
          <cell r="C10087"/>
          <cell r="D10087" t="str">
            <v/>
          </cell>
          <cell r="E10087" t="str">
            <v/>
          </cell>
          <cell r="F10087" t="str">
            <v/>
          </cell>
          <cell r="G10087" t="str">
            <v/>
          </cell>
          <cell r="H10087" t="str">
            <v/>
          </cell>
          <cell r="I10087"/>
          <cell r="J10087"/>
          <cell r="K10087"/>
          <cell r="L10087"/>
          <cell r="M10087" t="str">
            <v/>
          </cell>
          <cell r="N10087"/>
          <cell r="O10087"/>
          <cell r="P10087"/>
          <cell r="Q10087" t="str">
            <v/>
          </cell>
          <cell r="R10087"/>
          <cell r="S10087" t="str">
            <v/>
          </cell>
          <cell r="T10087"/>
          <cell r="U10087"/>
          <cell r="V10087" t="str">
            <v/>
          </cell>
        </row>
        <row r="10088">
          <cell r="A10088"/>
          <cell r="B10088" t="str">
            <v/>
          </cell>
          <cell r="C10088"/>
          <cell r="D10088" t="str">
            <v/>
          </cell>
          <cell r="E10088" t="str">
            <v/>
          </cell>
          <cell r="F10088" t="str">
            <v/>
          </cell>
          <cell r="G10088" t="str">
            <v/>
          </cell>
          <cell r="H10088" t="str">
            <v/>
          </cell>
          <cell r="I10088"/>
          <cell r="J10088"/>
          <cell r="K10088"/>
          <cell r="L10088"/>
          <cell r="M10088" t="str">
            <v/>
          </cell>
          <cell r="N10088"/>
          <cell r="O10088"/>
          <cell r="P10088"/>
          <cell r="Q10088" t="str">
            <v/>
          </cell>
          <cell r="R10088"/>
          <cell r="S10088" t="str">
            <v/>
          </cell>
          <cell r="T10088"/>
          <cell r="U10088"/>
          <cell r="V10088" t="str">
            <v/>
          </cell>
        </row>
        <row r="10089">
          <cell r="A10089"/>
          <cell r="B10089" t="str">
            <v/>
          </cell>
          <cell r="C10089"/>
          <cell r="D10089" t="str">
            <v/>
          </cell>
          <cell r="E10089" t="str">
            <v/>
          </cell>
          <cell r="F10089" t="str">
            <v/>
          </cell>
          <cell r="G10089" t="str">
            <v/>
          </cell>
          <cell r="H10089" t="str">
            <v/>
          </cell>
          <cell r="I10089"/>
          <cell r="J10089"/>
          <cell r="K10089"/>
          <cell r="L10089"/>
          <cell r="M10089" t="str">
            <v/>
          </cell>
          <cell r="N10089"/>
          <cell r="O10089"/>
          <cell r="P10089"/>
          <cell r="Q10089" t="str">
            <v/>
          </cell>
          <cell r="R10089"/>
          <cell r="S10089" t="str">
            <v/>
          </cell>
          <cell r="T10089"/>
          <cell r="U10089"/>
          <cell r="V10089" t="str">
            <v/>
          </cell>
        </row>
        <row r="10090">
          <cell r="A10090"/>
          <cell r="B10090" t="str">
            <v/>
          </cell>
          <cell r="C10090"/>
          <cell r="D10090" t="str">
            <v/>
          </cell>
          <cell r="E10090" t="str">
            <v/>
          </cell>
          <cell r="F10090" t="str">
            <v/>
          </cell>
          <cell r="G10090" t="str">
            <v/>
          </cell>
          <cell r="H10090" t="str">
            <v/>
          </cell>
          <cell r="I10090"/>
          <cell r="J10090"/>
          <cell r="K10090"/>
          <cell r="L10090"/>
          <cell r="M10090" t="str">
            <v/>
          </cell>
          <cell r="N10090"/>
          <cell r="O10090"/>
          <cell r="P10090"/>
          <cell r="Q10090" t="str">
            <v/>
          </cell>
          <cell r="R10090"/>
          <cell r="S10090" t="str">
            <v/>
          </cell>
          <cell r="T10090"/>
          <cell r="U10090"/>
          <cell r="V10090" t="str">
            <v/>
          </cell>
        </row>
        <row r="10091">
          <cell r="A10091"/>
          <cell r="B10091" t="str">
            <v/>
          </cell>
          <cell r="C10091"/>
          <cell r="D10091" t="str">
            <v/>
          </cell>
          <cell r="E10091" t="str">
            <v/>
          </cell>
          <cell r="F10091" t="str">
            <v/>
          </cell>
          <cell r="G10091" t="str">
            <v/>
          </cell>
          <cell r="H10091" t="str">
            <v/>
          </cell>
          <cell r="I10091"/>
          <cell r="J10091"/>
          <cell r="K10091"/>
          <cell r="L10091"/>
          <cell r="M10091" t="str">
            <v/>
          </cell>
          <cell r="N10091"/>
          <cell r="O10091"/>
          <cell r="P10091"/>
          <cell r="Q10091" t="str">
            <v/>
          </cell>
          <cell r="R10091"/>
          <cell r="S10091" t="str">
            <v/>
          </cell>
          <cell r="T10091"/>
          <cell r="U10091"/>
          <cell r="V10091" t="str">
            <v/>
          </cell>
        </row>
        <row r="10092">
          <cell r="A10092"/>
          <cell r="B10092" t="str">
            <v/>
          </cell>
          <cell r="C10092"/>
          <cell r="D10092" t="str">
            <v/>
          </cell>
          <cell r="E10092" t="str">
            <v/>
          </cell>
          <cell r="F10092" t="str">
            <v/>
          </cell>
          <cell r="G10092" t="str">
            <v/>
          </cell>
          <cell r="H10092" t="str">
            <v/>
          </cell>
          <cell r="I10092"/>
          <cell r="J10092"/>
          <cell r="K10092"/>
          <cell r="L10092"/>
          <cell r="M10092" t="str">
            <v/>
          </cell>
          <cell r="N10092"/>
          <cell r="O10092"/>
          <cell r="P10092"/>
          <cell r="Q10092" t="str">
            <v/>
          </cell>
          <cell r="R10092"/>
          <cell r="S10092" t="str">
            <v/>
          </cell>
          <cell r="T10092"/>
          <cell r="U10092"/>
          <cell r="V10092" t="str">
            <v/>
          </cell>
        </row>
        <row r="10093">
          <cell r="A10093"/>
          <cell r="B10093" t="str">
            <v/>
          </cell>
          <cell r="C10093"/>
          <cell r="D10093" t="str">
            <v/>
          </cell>
          <cell r="E10093" t="str">
            <v/>
          </cell>
          <cell r="F10093" t="str">
            <v/>
          </cell>
          <cell r="G10093" t="str">
            <v/>
          </cell>
          <cell r="H10093" t="str">
            <v/>
          </cell>
          <cell r="I10093"/>
          <cell r="J10093"/>
          <cell r="K10093"/>
          <cell r="L10093"/>
          <cell r="M10093" t="str">
            <v/>
          </cell>
          <cell r="N10093"/>
          <cell r="O10093"/>
          <cell r="P10093"/>
          <cell r="Q10093" t="str">
            <v/>
          </cell>
          <cell r="R10093"/>
          <cell r="S10093" t="str">
            <v/>
          </cell>
          <cell r="T10093"/>
          <cell r="U10093"/>
          <cell r="V10093" t="str">
            <v/>
          </cell>
        </row>
        <row r="10094">
          <cell r="A10094"/>
          <cell r="B10094" t="str">
            <v/>
          </cell>
          <cell r="C10094"/>
          <cell r="D10094" t="str">
            <v/>
          </cell>
          <cell r="E10094" t="str">
            <v/>
          </cell>
          <cell r="F10094" t="str">
            <v/>
          </cell>
          <cell r="G10094" t="str">
            <v/>
          </cell>
          <cell r="H10094" t="str">
            <v/>
          </cell>
          <cell r="I10094"/>
          <cell r="J10094"/>
          <cell r="K10094"/>
          <cell r="L10094"/>
          <cell r="M10094" t="str">
            <v/>
          </cell>
          <cell r="N10094"/>
          <cell r="O10094"/>
          <cell r="P10094"/>
          <cell r="Q10094" t="str">
            <v/>
          </cell>
          <cell r="R10094"/>
          <cell r="S10094" t="str">
            <v/>
          </cell>
          <cell r="T10094"/>
          <cell r="U10094"/>
          <cell r="V10094" t="str">
            <v/>
          </cell>
        </row>
        <row r="10095">
          <cell r="A10095"/>
          <cell r="B10095" t="str">
            <v/>
          </cell>
          <cell r="C10095"/>
          <cell r="D10095" t="str">
            <v/>
          </cell>
          <cell r="E10095" t="str">
            <v/>
          </cell>
          <cell r="F10095" t="str">
            <v/>
          </cell>
          <cell r="G10095" t="str">
            <v/>
          </cell>
          <cell r="H10095" t="str">
            <v/>
          </cell>
          <cell r="I10095"/>
          <cell r="J10095"/>
          <cell r="K10095"/>
          <cell r="L10095"/>
          <cell r="M10095" t="str">
            <v/>
          </cell>
          <cell r="N10095"/>
          <cell r="O10095"/>
          <cell r="P10095"/>
          <cell r="Q10095" t="str">
            <v/>
          </cell>
          <cell r="R10095"/>
          <cell r="S10095" t="str">
            <v/>
          </cell>
          <cell r="T10095"/>
          <cell r="U10095"/>
          <cell r="V10095" t="str">
            <v/>
          </cell>
        </row>
        <row r="10096">
          <cell r="A10096"/>
          <cell r="B10096" t="str">
            <v/>
          </cell>
          <cell r="C10096"/>
          <cell r="D10096" t="str">
            <v/>
          </cell>
          <cell r="E10096" t="str">
            <v/>
          </cell>
          <cell r="F10096" t="str">
            <v/>
          </cell>
          <cell r="G10096" t="str">
            <v/>
          </cell>
          <cell r="H10096" t="str">
            <v/>
          </cell>
          <cell r="I10096"/>
          <cell r="J10096"/>
          <cell r="K10096"/>
          <cell r="L10096"/>
          <cell r="M10096" t="str">
            <v/>
          </cell>
          <cell r="N10096"/>
          <cell r="O10096"/>
          <cell r="P10096"/>
          <cell r="Q10096" t="str">
            <v/>
          </cell>
          <cell r="R10096"/>
          <cell r="S10096" t="str">
            <v/>
          </cell>
          <cell r="T10096"/>
          <cell r="U10096"/>
          <cell r="V10096" t="str">
            <v/>
          </cell>
        </row>
        <row r="10097">
          <cell r="A10097"/>
          <cell r="B10097" t="str">
            <v/>
          </cell>
          <cell r="C10097"/>
          <cell r="D10097" t="str">
            <v/>
          </cell>
          <cell r="E10097" t="str">
            <v/>
          </cell>
          <cell r="F10097" t="str">
            <v/>
          </cell>
          <cell r="G10097" t="str">
            <v/>
          </cell>
          <cell r="H10097" t="str">
            <v/>
          </cell>
          <cell r="I10097"/>
          <cell r="J10097"/>
          <cell r="K10097"/>
          <cell r="L10097"/>
          <cell r="M10097" t="str">
            <v/>
          </cell>
          <cell r="N10097"/>
          <cell r="O10097"/>
          <cell r="P10097"/>
          <cell r="Q10097" t="str">
            <v/>
          </cell>
          <cell r="R10097"/>
          <cell r="S10097" t="str">
            <v/>
          </cell>
          <cell r="T10097"/>
          <cell r="U10097"/>
          <cell r="V10097" t="str">
            <v/>
          </cell>
        </row>
        <row r="10098">
          <cell r="A10098"/>
          <cell r="B10098" t="str">
            <v/>
          </cell>
          <cell r="C10098"/>
          <cell r="D10098" t="str">
            <v/>
          </cell>
          <cell r="E10098" t="str">
            <v/>
          </cell>
          <cell r="F10098" t="str">
            <v/>
          </cell>
          <cell r="G10098" t="str">
            <v/>
          </cell>
          <cell r="H10098" t="str">
            <v/>
          </cell>
          <cell r="I10098"/>
          <cell r="J10098"/>
          <cell r="K10098"/>
          <cell r="L10098"/>
          <cell r="M10098" t="str">
            <v/>
          </cell>
          <cell r="N10098"/>
          <cell r="O10098"/>
          <cell r="P10098"/>
          <cell r="Q10098" t="str">
            <v/>
          </cell>
          <cell r="R10098"/>
          <cell r="S10098" t="str">
            <v/>
          </cell>
          <cell r="T10098"/>
          <cell r="U10098"/>
          <cell r="V10098" t="str">
            <v/>
          </cell>
        </row>
        <row r="10099">
          <cell r="A10099"/>
          <cell r="B10099" t="str">
            <v/>
          </cell>
          <cell r="C10099"/>
          <cell r="D10099" t="str">
            <v/>
          </cell>
          <cell r="E10099" t="str">
            <v/>
          </cell>
          <cell r="F10099" t="str">
            <v/>
          </cell>
          <cell r="G10099" t="str">
            <v/>
          </cell>
          <cell r="H10099" t="str">
            <v/>
          </cell>
          <cell r="I10099"/>
          <cell r="J10099"/>
          <cell r="K10099"/>
          <cell r="L10099"/>
          <cell r="M10099" t="str">
            <v/>
          </cell>
          <cell r="N10099"/>
          <cell r="O10099"/>
          <cell r="P10099"/>
          <cell r="Q10099" t="str">
            <v/>
          </cell>
          <cell r="R10099"/>
          <cell r="S10099" t="str">
            <v/>
          </cell>
          <cell r="T10099"/>
          <cell r="U10099"/>
          <cell r="V10099" t="str">
            <v/>
          </cell>
        </row>
        <row r="10100">
          <cell r="A10100"/>
          <cell r="B10100" t="str">
            <v/>
          </cell>
          <cell r="C10100"/>
          <cell r="D10100" t="str">
            <v/>
          </cell>
          <cell r="E10100" t="str">
            <v/>
          </cell>
          <cell r="F10100" t="str">
            <v/>
          </cell>
          <cell r="G10100" t="str">
            <v/>
          </cell>
          <cell r="H10100" t="str">
            <v/>
          </cell>
          <cell r="I10100"/>
          <cell r="J10100"/>
          <cell r="K10100"/>
          <cell r="L10100"/>
          <cell r="M10100" t="str">
            <v/>
          </cell>
          <cell r="N10100"/>
          <cell r="O10100"/>
          <cell r="P10100"/>
          <cell r="Q10100" t="str">
            <v/>
          </cell>
          <cell r="R10100"/>
          <cell r="S10100" t="str">
            <v/>
          </cell>
          <cell r="T10100"/>
          <cell r="U10100"/>
          <cell r="V10100" t="str">
            <v/>
          </cell>
        </row>
        <row r="10101">
          <cell r="A10101"/>
          <cell r="B10101" t="str">
            <v/>
          </cell>
          <cell r="C10101"/>
          <cell r="D10101" t="str">
            <v/>
          </cell>
          <cell r="E10101" t="str">
            <v/>
          </cell>
          <cell r="F10101" t="str">
            <v/>
          </cell>
          <cell r="G10101" t="str">
            <v/>
          </cell>
          <cell r="H10101" t="str">
            <v/>
          </cell>
          <cell r="I10101"/>
          <cell r="J10101"/>
          <cell r="K10101"/>
          <cell r="L10101"/>
          <cell r="M10101" t="str">
            <v/>
          </cell>
          <cell r="N10101"/>
          <cell r="O10101"/>
          <cell r="P10101"/>
          <cell r="Q10101" t="str">
            <v/>
          </cell>
          <cell r="R10101"/>
          <cell r="S10101" t="str">
            <v/>
          </cell>
          <cell r="T10101"/>
          <cell r="U10101"/>
          <cell r="V10101" t="str">
            <v/>
          </cell>
        </row>
        <row r="10102">
          <cell r="A10102"/>
          <cell r="B10102" t="str">
            <v/>
          </cell>
          <cell r="C10102"/>
          <cell r="D10102" t="str">
            <v/>
          </cell>
          <cell r="E10102" t="str">
            <v/>
          </cell>
          <cell r="F10102" t="str">
            <v/>
          </cell>
          <cell r="G10102" t="str">
            <v/>
          </cell>
          <cell r="H10102" t="str">
            <v/>
          </cell>
          <cell r="I10102"/>
          <cell r="J10102"/>
          <cell r="K10102"/>
          <cell r="L10102"/>
          <cell r="M10102" t="str">
            <v/>
          </cell>
          <cell r="N10102"/>
          <cell r="O10102"/>
          <cell r="P10102"/>
          <cell r="Q10102" t="str">
            <v/>
          </cell>
          <cell r="R10102"/>
          <cell r="S10102" t="str">
            <v/>
          </cell>
          <cell r="T10102"/>
          <cell r="U10102"/>
          <cell r="V10102" t="str">
            <v/>
          </cell>
        </row>
        <row r="10103">
          <cell r="A10103"/>
          <cell r="B10103" t="str">
            <v/>
          </cell>
          <cell r="C10103"/>
          <cell r="D10103" t="str">
            <v/>
          </cell>
          <cell r="E10103" t="str">
            <v/>
          </cell>
          <cell r="F10103" t="str">
            <v/>
          </cell>
          <cell r="G10103" t="str">
            <v/>
          </cell>
          <cell r="H10103" t="str">
            <v/>
          </cell>
          <cell r="I10103"/>
          <cell r="J10103"/>
          <cell r="K10103"/>
          <cell r="L10103"/>
          <cell r="M10103" t="str">
            <v/>
          </cell>
          <cell r="N10103"/>
          <cell r="O10103"/>
          <cell r="P10103"/>
          <cell r="Q10103" t="str">
            <v/>
          </cell>
          <cell r="R10103"/>
          <cell r="S10103" t="str">
            <v/>
          </cell>
          <cell r="T10103"/>
          <cell r="U10103"/>
          <cell r="V10103" t="str">
            <v/>
          </cell>
        </row>
        <row r="10104">
          <cell r="A10104"/>
          <cell r="B10104" t="str">
            <v/>
          </cell>
          <cell r="C10104"/>
          <cell r="D10104" t="str">
            <v/>
          </cell>
          <cell r="E10104" t="str">
            <v/>
          </cell>
          <cell r="F10104" t="str">
            <v/>
          </cell>
          <cell r="G10104" t="str">
            <v/>
          </cell>
          <cell r="H10104" t="str">
            <v/>
          </cell>
          <cell r="I10104"/>
          <cell r="J10104"/>
          <cell r="K10104"/>
          <cell r="L10104"/>
          <cell r="M10104" t="str">
            <v/>
          </cell>
          <cell r="N10104"/>
          <cell r="O10104"/>
          <cell r="P10104"/>
          <cell r="Q10104" t="str">
            <v/>
          </cell>
          <cell r="R10104"/>
          <cell r="S10104" t="str">
            <v/>
          </cell>
          <cell r="T10104"/>
          <cell r="U10104"/>
          <cell r="V10104" t="str">
            <v/>
          </cell>
        </row>
        <row r="10105">
          <cell r="A10105"/>
          <cell r="B10105" t="str">
            <v/>
          </cell>
          <cell r="C10105"/>
          <cell r="D10105" t="str">
            <v/>
          </cell>
          <cell r="E10105" t="str">
            <v/>
          </cell>
          <cell r="F10105" t="str">
            <v/>
          </cell>
          <cell r="G10105" t="str">
            <v/>
          </cell>
          <cell r="H10105" t="str">
            <v/>
          </cell>
          <cell r="I10105"/>
          <cell r="J10105"/>
          <cell r="K10105"/>
          <cell r="L10105"/>
          <cell r="M10105" t="str">
            <v/>
          </cell>
          <cell r="N10105"/>
          <cell r="O10105"/>
          <cell r="P10105"/>
          <cell r="Q10105" t="str">
            <v/>
          </cell>
          <cell r="R10105"/>
          <cell r="S10105" t="str">
            <v/>
          </cell>
          <cell r="T10105"/>
          <cell r="U10105"/>
          <cell r="V10105" t="str">
            <v/>
          </cell>
        </row>
        <row r="10106">
          <cell r="A10106"/>
          <cell r="B10106" t="str">
            <v/>
          </cell>
          <cell r="C10106"/>
          <cell r="D10106" t="str">
            <v/>
          </cell>
          <cell r="E10106" t="str">
            <v/>
          </cell>
          <cell r="F10106" t="str">
            <v/>
          </cell>
          <cell r="G10106" t="str">
            <v/>
          </cell>
          <cell r="H10106" t="str">
            <v/>
          </cell>
          <cell r="I10106"/>
          <cell r="J10106"/>
          <cell r="K10106"/>
          <cell r="L10106"/>
          <cell r="M10106" t="str">
            <v/>
          </cell>
          <cell r="N10106"/>
          <cell r="O10106"/>
          <cell r="P10106"/>
          <cell r="Q10106" t="str">
            <v/>
          </cell>
          <cell r="R10106"/>
          <cell r="S10106" t="str">
            <v/>
          </cell>
          <cell r="T10106"/>
          <cell r="U10106"/>
          <cell r="V10106" t="str">
            <v/>
          </cell>
        </row>
        <row r="10107">
          <cell r="A10107"/>
          <cell r="B10107" t="str">
            <v/>
          </cell>
          <cell r="C10107"/>
          <cell r="D10107" t="str">
            <v/>
          </cell>
          <cell r="E10107" t="str">
            <v/>
          </cell>
          <cell r="F10107" t="str">
            <v/>
          </cell>
          <cell r="G10107" t="str">
            <v/>
          </cell>
          <cell r="H10107" t="str">
            <v/>
          </cell>
          <cell r="I10107"/>
          <cell r="J10107"/>
          <cell r="K10107"/>
          <cell r="L10107"/>
          <cell r="M10107" t="str">
            <v/>
          </cell>
          <cell r="N10107"/>
          <cell r="O10107"/>
          <cell r="P10107"/>
          <cell r="Q10107" t="str">
            <v/>
          </cell>
          <cell r="R10107"/>
          <cell r="S10107" t="str">
            <v/>
          </cell>
          <cell r="T10107"/>
          <cell r="U10107"/>
          <cell r="V10107" t="str">
            <v/>
          </cell>
        </row>
        <row r="10108">
          <cell r="A10108"/>
          <cell r="B10108" t="str">
            <v/>
          </cell>
          <cell r="C10108"/>
          <cell r="D10108" t="str">
            <v/>
          </cell>
          <cell r="E10108" t="str">
            <v/>
          </cell>
          <cell r="F10108" t="str">
            <v/>
          </cell>
          <cell r="G10108" t="str">
            <v/>
          </cell>
          <cell r="H10108" t="str">
            <v/>
          </cell>
          <cell r="I10108"/>
          <cell r="J10108"/>
          <cell r="K10108"/>
          <cell r="L10108"/>
          <cell r="M10108" t="str">
            <v/>
          </cell>
          <cell r="N10108"/>
          <cell r="O10108"/>
          <cell r="P10108"/>
          <cell r="Q10108" t="str">
            <v/>
          </cell>
          <cell r="R10108"/>
          <cell r="S10108" t="str">
            <v/>
          </cell>
          <cell r="T10108"/>
          <cell r="U10108"/>
          <cell r="V10108" t="str">
            <v/>
          </cell>
        </row>
        <row r="10109">
          <cell r="A10109"/>
          <cell r="B10109" t="str">
            <v/>
          </cell>
          <cell r="C10109"/>
          <cell r="D10109" t="str">
            <v/>
          </cell>
          <cell r="E10109" t="str">
            <v/>
          </cell>
          <cell r="F10109" t="str">
            <v/>
          </cell>
          <cell r="G10109" t="str">
            <v/>
          </cell>
          <cell r="H10109" t="str">
            <v/>
          </cell>
          <cell r="I10109"/>
          <cell r="J10109"/>
          <cell r="K10109"/>
          <cell r="L10109"/>
          <cell r="M10109" t="str">
            <v/>
          </cell>
          <cell r="N10109"/>
          <cell r="O10109"/>
          <cell r="P10109"/>
          <cell r="Q10109" t="str">
            <v/>
          </cell>
          <cell r="R10109"/>
          <cell r="S10109" t="str">
            <v/>
          </cell>
          <cell r="T10109"/>
          <cell r="U10109"/>
          <cell r="V10109" t="str">
            <v/>
          </cell>
        </row>
        <row r="10110">
          <cell r="A10110"/>
          <cell r="B10110" t="str">
            <v/>
          </cell>
          <cell r="C10110"/>
          <cell r="D10110" t="str">
            <v/>
          </cell>
          <cell r="E10110" t="str">
            <v/>
          </cell>
          <cell r="F10110" t="str">
            <v/>
          </cell>
          <cell r="G10110" t="str">
            <v/>
          </cell>
          <cell r="H10110" t="str">
            <v/>
          </cell>
          <cell r="I10110"/>
          <cell r="J10110"/>
          <cell r="K10110"/>
          <cell r="L10110"/>
          <cell r="M10110" t="str">
            <v/>
          </cell>
          <cell r="N10110"/>
          <cell r="O10110"/>
          <cell r="P10110"/>
          <cell r="Q10110" t="str">
            <v/>
          </cell>
          <cell r="R10110"/>
          <cell r="S10110" t="str">
            <v/>
          </cell>
          <cell r="T10110"/>
          <cell r="U10110"/>
          <cell r="V10110" t="str">
            <v/>
          </cell>
        </row>
        <row r="10111">
          <cell r="A10111"/>
          <cell r="B10111" t="str">
            <v/>
          </cell>
          <cell r="C10111"/>
          <cell r="D10111" t="str">
            <v/>
          </cell>
          <cell r="E10111" t="str">
            <v/>
          </cell>
          <cell r="F10111" t="str">
            <v/>
          </cell>
          <cell r="G10111" t="str">
            <v/>
          </cell>
          <cell r="H10111" t="str">
            <v/>
          </cell>
          <cell r="I10111"/>
          <cell r="J10111"/>
          <cell r="K10111"/>
          <cell r="L10111"/>
          <cell r="M10111" t="str">
            <v/>
          </cell>
          <cell r="N10111"/>
          <cell r="O10111"/>
          <cell r="P10111"/>
          <cell r="Q10111" t="str">
            <v/>
          </cell>
          <cell r="R10111"/>
          <cell r="S10111" t="str">
            <v/>
          </cell>
          <cell r="T10111"/>
          <cell r="U10111"/>
          <cell r="V10111" t="str">
            <v/>
          </cell>
        </row>
        <row r="10112">
          <cell r="A10112"/>
          <cell r="B10112" t="str">
            <v/>
          </cell>
          <cell r="C10112"/>
          <cell r="D10112" t="str">
            <v/>
          </cell>
          <cell r="E10112" t="str">
            <v/>
          </cell>
          <cell r="F10112" t="str">
            <v/>
          </cell>
          <cell r="G10112" t="str">
            <v/>
          </cell>
          <cell r="H10112" t="str">
            <v/>
          </cell>
          <cell r="I10112"/>
          <cell r="J10112"/>
          <cell r="K10112"/>
          <cell r="L10112"/>
          <cell r="M10112" t="str">
            <v/>
          </cell>
          <cell r="N10112"/>
          <cell r="O10112"/>
          <cell r="P10112"/>
          <cell r="Q10112" t="str">
            <v/>
          </cell>
          <cell r="R10112"/>
          <cell r="S10112" t="str">
            <v/>
          </cell>
          <cell r="T10112"/>
          <cell r="U10112"/>
          <cell r="V10112" t="str">
            <v/>
          </cell>
        </row>
        <row r="10113">
          <cell r="A10113"/>
          <cell r="B10113" t="str">
            <v/>
          </cell>
          <cell r="C10113"/>
          <cell r="D10113" t="str">
            <v/>
          </cell>
          <cell r="E10113" t="str">
            <v/>
          </cell>
          <cell r="F10113" t="str">
            <v/>
          </cell>
          <cell r="G10113" t="str">
            <v/>
          </cell>
          <cell r="H10113" t="str">
            <v/>
          </cell>
          <cell r="I10113"/>
          <cell r="J10113"/>
          <cell r="K10113"/>
          <cell r="L10113"/>
          <cell r="M10113" t="str">
            <v/>
          </cell>
          <cell r="N10113"/>
          <cell r="O10113"/>
          <cell r="P10113"/>
          <cell r="Q10113" t="str">
            <v/>
          </cell>
          <cell r="R10113"/>
          <cell r="S10113" t="str">
            <v/>
          </cell>
          <cell r="T10113"/>
          <cell r="U10113"/>
          <cell r="V10113" t="str">
            <v/>
          </cell>
        </row>
        <row r="10114">
          <cell r="A10114"/>
          <cell r="B10114" t="str">
            <v/>
          </cell>
          <cell r="C10114"/>
          <cell r="D10114" t="str">
            <v/>
          </cell>
          <cell r="E10114" t="str">
            <v/>
          </cell>
          <cell r="F10114" t="str">
            <v/>
          </cell>
          <cell r="G10114" t="str">
            <v/>
          </cell>
          <cell r="H10114" t="str">
            <v/>
          </cell>
          <cell r="I10114"/>
          <cell r="J10114"/>
          <cell r="K10114"/>
          <cell r="L10114"/>
          <cell r="M10114" t="str">
            <v/>
          </cell>
          <cell r="N10114"/>
          <cell r="O10114"/>
          <cell r="P10114"/>
          <cell r="Q10114" t="str">
            <v/>
          </cell>
          <cell r="R10114"/>
          <cell r="S10114" t="str">
            <v/>
          </cell>
          <cell r="T10114"/>
          <cell r="U10114"/>
          <cell r="V10114" t="str">
            <v/>
          </cell>
        </row>
        <row r="10115">
          <cell r="A10115"/>
          <cell r="B10115" t="str">
            <v/>
          </cell>
          <cell r="C10115"/>
          <cell r="D10115" t="str">
            <v/>
          </cell>
          <cell r="E10115" t="str">
            <v/>
          </cell>
          <cell r="F10115" t="str">
            <v/>
          </cell>
          <cell r="G10115" t="str">
            <v/>
          </cell>
          <cell r="H10115" t="str">
            <v/>
          </cell>
          <cell r="I10115"/>
          <cell r="J10115"/>
          <cell r="K10115"/>
          <cell r="L10115"/>
          <cell r="M10115" t="str">
            <v/>
          </cell>
          <cell r="N10115"/>
          <cell r="O10115"/>
          <cell r="P10115"/>
          <cell r="Q10115" t="str">
            <v/>
          </cell>
          <cell r="R10115"/>
          <cell r="S10115" t="str">
            <v/>
          </cell>
          <cell r="T10115"/>
          <cell r="U10115"/>
          <cell r="V10115" t="str">
            <v/>
          </cell>
        </row>
        <row r="10116">
          <cell r="A10116"/>
          <cell r="B10116" t="str">
            <v/>
          </cell>
          <cell r="C10116"/>
          <cell r="D10116" t="str">
            <v/>
          </cell>
          <cell r="E10116" t="str">
            <v/>
          </cell>
          <cell r="F10116" t="str">
            <v/>
          </cell>
          <cell r="G10116" t="str">
            <v/>
          </cell>
          <cell r="H10116" t="str">
            <v/>
          </cell>
          <cell r="I10116"/>
          <cell r="J10116"/>
          <cell r="K10116"/>
          <cell r="L10116"/>
          <cell r="M10116" t="str">
            <v/>
          </cell>
          <cell r="N10116"/>
          <cell r="O10116"/>
          <cell r="P10116"/>
          <cell r="Q10116" t="str">
            <v/>
          </cell>
          <cell r="R10116"/>
          <cell r="S10116" t="str">
            <v/>
          </cell>
          <cell r="T10116"/>
          <cell r="U10116"/>
          <cell r="V10116" t="str">
            <v/>
          </cell>
        </row>
        <row r="10117">
          <cell r="A10117"/>
          <cell r="B10117" t="str">
            <v/>
          </cell>
          <cell r="C10117"/>
          <cell r="D10117" t="str">
            <v/>
          </cell>
          <cell r="E10117" t="str">
            <v/>
          </cell>
          <cell r="F10117" t="str">
            <v/>
          </cell>
          <cell r="G10117" t="str">
            <v/>
          </cell>
          <cell r="H10117" t="str">
            <v/>
          </cell>
          <cell r="I10117"/>
          <cell r="J10117"/>
          <cell r="K10117"/>
          <cell r="L10117"/>
          <cell r="M10117" t="str">
            <v/>
          </cell>
          <cell r="N10117"/>
          <cell r="O10117"/>
          <cell r="P10117"/>
          <cell r="Q10117" t="str">
            <v/>
          </cell>
          <cell r="R10117"/>
          <cell r="S10117" t="str">
            <v/>
          </cell>
          <cell r="T10117"/>
          <cell r="U10117"/>
          <cell r="V10117" t="str">
            <v/>
          </cell>
        </row>
        <row r="10118">
          <cell r="A10118"/>
          <cell r="B10118" t="str">
            <v/>
          </cell>
          <cell r="C10118"/>
          <cell r="D10118" t="str">
            <v/>
          </cell>
          <cell r="E10118" t="str">
            <v/>
          </cell>
          <cell r="F10118" t="str">
            <v/>
          </cell>
          <cell r="G10118" t="str">
            <v/>
          </cell>
          <cell r="H10118" t="str">
            <v/>
          </cell>
          <cell r="I10118"/>
          <cell r="J10118"/>
          <cell r="K10118"/>
          <cell r="L10118"/>
          <cell r="M10118" t="str">
            <v/>
          </cell>
          <cell r="N10118"/>
          <cell r="O10118"/>
          <cell r="P10118"/>
          <cell r="Q10118" t="str">
            <v/>
          </cell>
          <cell r="R10118"/>
          <cell r="S10118" t="str">
            <v/>
          </cell>
          <cell r="T10118"/>
          <cell r="U10118"/>
          <cell r="V10118" t="str">
            <v/>
          </cell>
        </row>
        <row r="10119">
          <cell r="A10119"/>
          <cell r="B10119" t="str">
            <v/>
          </cell>
          <cell r="C10119"/>
          <cell r="D10119" t="str">
            <v/>
          </cell>
          <cell r="E10119" t="str">
            <v/>
          </cell>
          <cell r="F10119" t="str">
            <v/>
          </cell>
          <cell r="G10119" t="str">
            <v/>
          </cell>
          <cell r="H10119" t="str">
            <v/>
          </cell>
          <cell r="I10119"/>
          <cell r="J10119"/>
          <cell r="K10119"/>
          <cell r="L10119"/>
          <cell r="M10119" t="str">
            <v/>
          </cell>
          <cell r="N10119"/>
          <cell r="O10119"/>
          <cell r="P10119"/>
          <cell r="Q10119" t="str">
            <v/>
          </cell>
          <cell r="R10119"/>
          <cell r="S10119" t="str">
            <v/>
          </cell>
          <cell r="T10119"/>
          <cell r="U10119"/>
          <cell r="V10119" t="str">
            <v/>
          </cell>
        </row>
        <row r="10120">
          <cell r="A10120"/>
          <cell r="B10120" t="str">
            <v/>
          </cell>
          <cell r="C10120"/>
          <cell r="D10120" t="str">
            <v/>
          </cell>
          <cell r="E10120" t="str">
            <v/>
          </cell>
          <cell r="F10120" t="str">
            <v/>
          </cell>
          <cell r="G10120" t="str">
            <v/>
          </cell>
          <cell r="H10120" t="str">
            <v/>
          </cell>
          <cell r="I10120"/>
          <cell r="J10120"/>
          <cell r="K10120"/>
          <cell r="L10120"/>
          <cell r="M10120" t="str">
            <v/>
          </cell>
          <cell r="N10120"/>
          <cell r="O10120"/>
          <cell r="P10120"/>
          <cell r="Q10120" t="str">
            <v/>
          </cell>
          <cell r="R10120"/>
          <cell r="S10120" t="str">
            <v/>
          </cell>
          <cell r="T10120"/>
          <cell r="U10120"/>
          <cell r="V10120" t="str">
            <v/>
          </cell>
        </row>
        <row r="10121">
          <cell r="A10121"/>
          <cell r="B10121" t="str">
            <v/>
          </cell>
          <cell r="C10121"/>
          <cell r="D10121" t="str">
            <v/>
          </cell>
          <cell r="E10121" t="str">
            <v/>
          </cell>
          <cell r="F10121" t="str">
            <v/>
          </cell>
          <cell r="G10121" t="str">
            <v/>
          </cell>
          <cell r="H10121" t="str">
            <v/>
          </cell>
          <cell r="I10121"/>
          <cell r="J10121"/>
          <cell r="K10121"/>
          <cell r="L10121"/>
          <cell r="M10121" t="str">
            <v/>
          </cell>
          <cell r="N10121"/>
          <cell r="O10121"/>
          <cell r="P10121"/>
          <cell r="Q10121" t="str">
            <v/>
          </cell>
          <cell r="R10121"/>
          <cell r="S10121" t="str">
            <v/>
          </cell>
          <cell r="T10121"/>
          <cell r="U10121"/>
          <cell r="V10121" t="str">
            <v/>
          </cell>
        </row>
        <row r="10122">
          <cell r="A10122"/>
          <cell r="B10122" t="str">
            <v/>
          </cell>
          <cell r="C10122"/>
          <cell r="D10122" t="str">
            <v/>
          </cell>
          <cell r="E10122" t="str">
            <v/>
          </cell>
          <cell r="F10122" t="str">
            <v/>
          </cell>
          <cell r="G10122" t="str">
            <v/>
          </cell>
          <cell r="H10122" t="str">
            <v/>
          </cell>
          <cell r="I10122"/>
          <cell r="J10122"/>
          <cell r="K10122"/>
          <cell r="L10122"/>
          <cell r="M10122" t="str">
            <v/>
          </cell>
          <cell r="N10122"/>
          <cell r="O10122"/>
          <cell r="P10122"/>
          <cell r="Q10122" t="str">
            <v/>
          </cell>
          <cell r="R10122"/>
          <cell r="S10122" t="str">
            <v/>
          </cell>
          <cell r="T10122"/>
          <cell r="U10122"/>
          <cell r="V10122" t="str">
            <v/>
          </cell>
        </row>
        <row r="10123">
          <cell r="A10123"/>
          <cell r="B10123" t="str">
            <v/>
          </cell>
          <cell r="C10123"/>
          <cell r="D10123" t="str">
            <v/>
          </cell>
          <cell r="E10123" t="str">
            <v/>
          </cell>
          <cell r="F10123" t="str">
            <v/>
          </cell>
          <cell r="G10123" t="str">
            <v/>
          </cell>
          <cell r="H10123" t="str">
            <v/>
          </cell>
          <cell r="I10123"/>
          <cell r="J10123"/>
          <cell r="K10123"/>
          <cell r="L10123"/>
          <cell r="M10123" t="str">
            <v/>
          </cell>
          <cell r="N10123"/>
          <cell r="O10123"/>
          <cell r="P10123"/>
          <cell r="Q10123" t="str">
            <v/>
          </cell>
          <cell r="R10123"/>
          <cell r="S10123" t="str">
            <v/>
          </cell>
          <cell r="T10123"/>
          <cell r="U10123"/>
          <cell r="V10123" t="str">
            <v/>
          </cell>
        </row>
        <row r="10124">
          <cell r="A10124"/>
          <cell r="B10124" t="str">
            <v/>
          </cell>
          <cell r="C10124"/>
          <cell r="D10124" t="str">
            <v/>
          </cell>
          <cell r="E10124" t="str">
            <v/>
          </cell>
          <cell r="F10124" t="str">
            <v/>
          </cell>
          <cell r="G10124" t="str">
            <v/>
          </cell>
          <cell r="H10124" t="str">
            <v/>
          </cell>
          <cell r="I10124"/>
          <cell r="J10124"/>
          <cell r="K10124"/>
          <cell r="L10124"/>
          <cell r="M10124" t="str">
            <v/>
          </cell>
          <cell r="N10124"/>
          <cell r="O10124"/>
          <cell r="P10124"/>
          <cell r="Q10124" t="str">
            <v/>
          </cell>
          <cell r="R10124"/>
          <cell r="S10124" t="str">
            <v/>
          </cell>
          <cell r="T10124"/>
          <cell r="U10124"/>
          <cell r="V10124" t="str">
            <v/>
          </cell>
        </row>
        <row r="10125">
          <cell r="A10125"/>
          <cell r="B10125" t="str">
            <v/>
          </cell>
          <cell r="C10125"/>
          <cell r="D10125" t="str">
            <v/>
          </cell>
          <cell r="E10125" t="str">
            <v/>
          </cell>
          <cell r="F10125" t="str">
            <v/>
          </cell>
          <cell r="G10125" t="str">
            <v/>
          </cell>
          <cell r="H10125" t="str">
            <v/>
          </cell>
          <cell r="I10125"/>
          <cell r="J10125"/>
          <cell r="K10125"/>
          <cell r="L10125"/>
          <cell r="M10125" t="str">
            <v/>
          </cell>
          <cell r="N10125"/>
          <cell r="O10125"/>
          <cell r="P10125"/>
          <cell r="Q10125" t="str">
            <v/>
          </cell>
          <cell r="R10125"/>
          <cell r="S10125" t="str">
            <v/>
          </cell>
          <cell r="T10125"/>
          <cell r="U10125"/>
          <cell r="V10125" t="str">
            <v/>
          </cell>
        </row>
        <row r="10126">
          <cell r="A10126"/>
          <cell r="B10126" t="str">
            <v/>
          </cell>
          <cell r="C10126"/>
          <cell r="D10126" t="str">
            <v/>
          </cell>
          <cell r="E10126" t="str">
            <v/>
          </cell>
          <cell r="F10126" t="str">
            <v/>
          </cell>
          <cell r="G10126" t="str">
            <v/>
          </cell>
          <cell r="H10126" t="str">
            <v/>
          </cell>
          <cell r="I10126"/>
          <cell r="J10126"/>
          <cell r="K10126"/>
          <cell r="L10126"/>
          <cell r="M10126" t="str">
            <v/>
          </cell>
          <cell r="N10126"/>
          <cell r="O10126"/>
          <cell r="P10126"/>
          <cell r="Q10126" t="str">
            <v/>
          </cell>
          <cell r="R10126"/>
          <cell r="S10126" t="str">
            <v/>
          </cell>
          <cell r="T10126"/>
          <cell r="U10126"/>
          <cell r="V10126" t="str">
            <v/>
          </cell>
        </row>
        <row r="10127">
          <cell r="A10127"/>
          <cell r="B10127" t="str">
            <v/>
          </cell>
          <cell r="C10127"/>
          <cell r="D10127" t="str">
            <v/>
          </cell>
          <cell r="E10127" t="str">
            <v/>
          </cell>
          <cell r="F10127" t="str">
            <v/>
          </cell>
          <cell r="G10127" t="str">
            <v/>
          </cell>
          <cell r="H10127" t="str">
            <v/>
          </cell>
          <cell r="I10127"/>
          <cell r="J10127"/>
          <cell r="K10127"/>
          <cell r="L10127"/>
          <cell r="M10127" t="str">
            <v/>
          </cell>
          <cell r="N10127"/>
          <cell r="O10127"/>
          <cell r="P10127"/>
          <cell r="Q10127" t="str">
            <v/>
          </cell>
          <cell r="R10127"/>
          <cell r="S10127" t="str">
            <v/>
          </cell>
          <cell r="T10127"/>
          <cell r="U10127"/>
          <cell r="V10127" t="str">
            <v/>
          </cell>
        </row>
        <row r="10128">
          <cell r="A10128"/>
          <cell r="B10128" t="str">
            <v/>
          </cell>
          <cell r="C10128"/>
          <cell r="D10128" t="str">
            <v/>
          </cell>
          <cell r="E10128" t="str">
            <v/>
          </cell>
          <cell r="F10128" t="str">
            <v/>
          </cell>
          <cell r="G10128" t="str">
            <v/>
          </cell>
          <cell r="H10128" t="str">
            <v/>
          </cell>
          <cell r="I10128"/>
          <cell r="J10128"/>
          <cell r="K10128"/>
          <cell r="L10128"/>
          <cell r="M10128" t="str">
            <v/>
          </cell>
          <cell r="N10128"/>
          <cell r="O10128"/>
          <cell r="P10128"/>
          <cell r="Q10128" t="str">
            <v/>
          </cell>
          <cell r="R10128"/>
          <cell r="S10128" t="str">
            <v/>
          </cell>
          <cell r="T10128"/>
          <cell r="U10128"/>
          <cell r="V10128" t="str">
            <v/>
          </cell>
        </row>
        <row r="10129">
          <cell r="A10129"/>
          <cell r="B10129" t="str">
            <v/>
          </cell>
          <cell r="C10129"/>
          <cell r="D10129" t="str">
            <v/>
          </cell>
          <cell r="E10129" t="str">
            <v/>
          </cell>
          <cell r="F10129" t="str">
            <v/>
          </cell>
          <cell r="G10129" t="str">
            <v/>
          </cell>
          <cell r="H10129" t="str">
            <v/>
          </cell>
          <cell r="I10129"/>
          <cell r="J10129"/>
          <cell r="K10129"/>
          <cell r="L10129"/>
          <cell r="M10129" t="str">
            <v/>
          </cell>
          <cell r="N10129"/>
          <cell r="O10129"/>
          <cell r="P10129"/>
          <cell r="Q10129" t="str">
            <v/>
          </cell>
          <cell r="R10129"/>
          <cell r="S10129" t="str">
            <v/>
          </cell>
          <cell r="T10129"/>
          <cell r="U10129"/>
          <cell r="V10129" t="str">
            <v/>
          </cell>
        </row>
        <row r="10130">
          <cell r="A10130"/>
          <cell r="B10130" t="str">
            <v/>
          </cell>
          <cell r="C10130"/>
          <cell r="D10130" t="str">
            <v/>
          </cell>
          <cell r="E10130" t="str">
            <v/>
          </cell>
          <cell r="F10130" t="str">
            <v/>
          </cell>
          <cell r="G10130" t="str">
            <v/>
          </cell>
          <cell r="H10130" t="str">
            <v/>
          </cell>
          <cell r="I10130"/>
          <cell r="J10130"/>
          <cell r="K10130"/>
          <cell r="L10130"/>
          <cell r="M10130" t="str">
            <v/>
          </cell>
          <cell r="N10130"/>
          <cell r="O10130"/>
          <cell r="P10130"/>
          <cell r="Q10130" t="str">
            <v/>
          </cell>
          <cell r="R10130"/>
          <cell r="S10130" t="str">
            <v/>
          </cell>
          <cell r="T10130"/>
          <cell r="U10130"/>
          <cell r="V10130" t="str">
            <v/>
          </cell>
        </row>
        <row r="10131">
          <cell r="A10131"/>
          <cell r="B10131" t="str">
            <v/>
          </cell>
          <cell r="C10131"/>
          <cell r="D10131" t="str">
            <v/>
          </cell>
          <cell r="E10131" t="str">
            <v/>
          </cell>
          <cell r="F10131" t="str">
            <v/>
          </cell>
          <cell r="G10131" t="str">
            <v/>
          </cell>
          <cell r="H10131" t="str">
            <v/>
          </cell>
          <cell r="I10131"/>
          <cell r="J10131"/>
          <cell r="K10131"/>
          <cell r="L10131"/>
          <cell r="M10131" t="str">
            <v/>
          </cell>
          <cell r="N10131"/>
          <cell r="O10131"/>
          <cell r="P10131"/>
          <cell r="Q10131" t="str">
            <v/>
          </cell>
          <cell r="R10131"/>
          <cell r="S10131" t="str">
            <v/>
          </cell>
          <cell r="T10131"/>
          <cell r="U10131"/>
          <cell r="V10131" t="str">
            <v/>
          </cell>
        </row>
        <row r="10132">
          <cell r="A10132"/>
          <cell r="B10132" t="str">
            <v/>
          </cell>
          <cell r="C10132"/>
          <cell r="D10132" t="str">
            <v/>
          </cell>
          <cell r="E10132" t="str">
            <v/>
          </cell>
          <cell r="F10132" t="str">
            <v/>
          </cell>
          <cell r="G10132" t="str">
            <v/>
          </cell>
          <cell r="H10132" t="str">
            <v/>
          </cell>
          <cell r="I10132"/>
          <cell r="J10132"/>
          <cell r="K10132"/>
          <cell r="L10132"/>
          <cell r="M10132" t="str">
            <v/>
          </cell>
          <cell r="N10132"/>
          <cell r="O10132"/>
          <cell r="P10132"/>
          <cell r="Q10132" t="str">
            <v/>
          </cell>
          <cell r="R10132"/>
          <cell r="S10132" t="str">
            <v/>
          </cell>
          <cell r="T10132"/>
          <cell r="U10132"/>
          <cell r="V10132" t="str">
            <v/>
          </cell>
        </row>
        <row r="10133">
          <cell r="A10133"/>
          <cell r="B10133" t="str">
            <v/>
          </cell>
          <cell r="C10133"/>
          <cell r="D10133" t="str">
            <v/>
          </cell>
          <cell r="E10133" t="str">
            <v/>
          </cell>
          <cell r="F10133" t="str">
            <v/>
          </cell>
          <cell r="G10133" t="str">
            <v/>
          </cell>
          <cell r="H10133" t="str">
            <v/>
          </cell>
          <cell r="I10133"/>
          <cell r="J10133"/>
          <cell r="K10133"/>
          <cell r="L10133"/>
          <cell r="M10133" t="str">
            <v/>
          </cell>
          <cell r="N10133"/>
          <cell r="O10133"/>
          <cell r="P10133"/>
          <cell r="Q10133" t="str">
            <v/>
          </cell>
          <cell r="R10133"/>
          <cell r="S10133" t="str">
            <v/>
          </cell>
          <cell r="T10133"/>
          <cell r="U10133"/>
          <cell r="V10133" t="str">
            <v/>
          </cell>
        </row>
        <row r="10134">
          <cell r="A10134"/>
          <cell r="B10134" t="str">
            <v/>
          </cell>
          <cell r="C10134"/>
          <cell r="D10134" t="str">
            <v/>
          </cell>
          <cell r="E10134" t="str">
            <v/>
          </cell>
          <cell r="F10134" t="str">
            <v/>
          </cell>
          <cell r="G10134" t="str">
            <v/>
          </cell>
          <cell r="H10134" t="str">
            <v/>
          </cell>
          <cell r="I10134"/>
          <cell r="J10134"/>
          <cell r="K10134"/>
          <cell r="L10134"/>
          <cell r="M10134" t="str">
            <v/>
          </cell>
          <cell r="N10134"/>
          <cell r="O10134"/>
          <cell r="P10134"/>
          <cell r="Q10134" t="str">
            <v/>
          </cell>
          <cell r="R10134"/>
          <cell r="S10134" t="str">
            <v/>
          </cell>
          <cell r="T10134"/>
          <cell r="U10134"/>
          <cell r="V10134" t="str">
            <v/>
          </cell>
        </row>
        <row r="10135">
          <cell r="A10135"/>
          <cell r="B10135" t="str">
            <v/>
          </cell>
          <cell r="C10135"/>
          <cell r="D10135" t="str">
            <v/>
          </cell>
          <cell r="E10135" t="str">
            <v/>
          </cell>
          <cell r="F10135" t="str">
            <v/>
          </cell>
          <cell r="G10135" t="str">
            <v/>
          </cell>
          <cell r="H10135" t="str">
            <v/>
          </cell>
          <cell r="I10135"/>
          <cell r="J10135"/>
          <cell r="K10135"/>
          <cell r="L10135"/>
          <cell r="M10135" t="str">
            <v/>
          </cell>
          <cell r="N10135"/>
          <cell r="O10135"/>
          <cell r="P10135"/>
          <cell r="Q10135" t="str">
            <v/>
          </cell>
          <cell r="R10135"/>
          <cell r="S10135" t="str">
            <v/>
          </cell>
          <cell r="T10135"/>
          <cell r="U10135"/>
          <cell r="V10135" t="str">
            <v/>
          </cell>
        </row>
        <row r="10136">
          <cell r="A10136"/>
          <cell r="B10136" t="str">
            <v/>
          </cell>
          <cell r="C10136"/>
          <cell r="D10136" t="str">
            <v/>
          </cell>
          <cell r="E10136" t="str">
            <v/>
          </cell>
          <cell r="F10136" t="str">
            <v/>
          </cell>
          <cell r="G10136" t="str">
            <v/>
          </cell>
          <cell r="H10136" t="str">
            <v/>
          </cell>
          <cell r="I10136"/>
          <cell r="J10136"/>
          <cell r="K10136"/>
          <cell r="L10136"/>
          <cell r="M10136" t="str">
            <v/>
          </cell>
          <cell r="N10136"/>
          <cell r="O10136"/>
          <cell r="P10136"/>
          <cell r="Q10136" t="str">
            <v/>
          </cell>
          <cell r="R10136"/>
          <cell r="S10136" t="str">
            <v/>
          </cell>
          <cell r="T10136"/>
          <cell r="U10136"/>
          <cell r="V10136" t="str">
            <v/>
          </cell>
        </row>
        <row r="10137">
          <cell r="A10137"/>
          <cell r="B10137" t="str">
            <v/>
          </cell>
          <cell r="C10137"/>
          <cell r="D10137" t="str">
            <v/>
          </cell>
          <cell r="E10137" t="str">
            <v/>
          </cell>
          <cell r="F10137" t="str">
            <v/>
          </cell>
          <cell r="G10137" t="str">
            <v/>
          </cell>
          <cell r="H10137" t="str">
            <v/>
          </cell>
          <cell r="I10137"/>
          <cell r="J10137"/>
          <cell r="K10137"/>
          <cell r="L10137"/>
          <cell r="M10137" t="str">
            <v/>
          </cell>
          <cell r="N10137"/>
          <cell r="O10137"/>
          <cell r="P10137"/>
          <cell r="Q10137" t="str">
            <v/>
          </cell>
          <cell r="R10137"/>
          <cell r="S10137" t="str">
            <v/>
          </cell>
          <cell r="T10137"/>
          <cell r="U10137"/>
          <cell r="V10137" t="str">
            <v/>
          </cell>
        </row>
        <row r="10138">
          <cell r="A10138"/>
          <cell r="B10138" t="str">
            <v/>
          </cell>
          <cell r="C10138"/>
          <cell r="D10138" t="str">
            <v/>
          </cell>
          <cell r="E10138" t="str">
            <v/>
          </cell>
          <cell r="F10138" t="str">
            <v/>
          </cell>
          <cell r="G10138" t="str">
            <v/>
          </cell>
          <cell r="H10138" t="str">
            <v/>
          </cell>
          <cell r="I10138"/>
          <cell r="J10138"/>
          <cell r="K10138"/>
          <cell r="L10138"/>
          <cell r="M10138" t="str">
            <v/>
          </cell>
          <cell r="N10138"/>
          <cell r="O10138"/>
          <cell r="P10138"/>
          <cell r="Q10138" t="str">
            <v/>
          </cell>
          <cell r="R10138"/>
          <cell r="S10138" t="str">
            <v/>
          </cell>
          <cell r="T10138"/>
          <cell r="U10138"/>
          <cell r="V10138" t="str">
            <v/>
          </cell>
        </row>
        <row r="10139">
          <cell r="A10139"/>
          <cell r="B10139" t="str">
            <v/>
          </cell>
          <cell r="C10139"/>
          <cell r="D10139" t="str">
            <v/>
          </cell>
          <cell r="E10139" t="str">
            <v/>
          </cell>
          <cell r="F10139" t="str">
            <v/>
          </cell>
          <cell r="G10139" t="str">
            <v/>
          </cell>
          <cell r="H10139" t="str">
            <v/>
          </cell>
          <cell r="I10139"/>
          <cell r="J10139"/>
          <cell r="K10139"/>
          <cell r="L10139"/>
          <cell r="M10139" t="str">
            <v/>
          </cell>
          <cell r="N10139"/>
          <cell r="O10139"/>
          <cell r="P10139"/>
          <cell r="Q10139" t="str">
            <v/>
          </cell>
          <cell r="R10139"/>
          <cell r="S10139" t="str">
            <v/>
          </cell>
          <cell r="T10139"/>
          <cell r="U10139"/>
          <cell r="V10139" t="str">
            <v/>
          </cell>
        </row>
        <row r="10140">
          <cell r="A10140"/>
          <cell r="B10140" t="str">
            <v/>
          </cell>
          <cell r="C10140"/>
          <cell r="D10140" t="str">
            <v/>
          </cell>
          <cell r="E10140" t="str">
            <v/>
          </cell>
          <cell r="F10140" t="str">
            <v/>
          </cell>
          <cell r="G10140" t="str">
            <v/>
          </cell>
          <cell r="H10140" t="str">
            <v/>
          </cell>
          <cell r="I10140"/>
          <cell r="J10140"/>
          <cell r="K10140"/>
          <cell r="L10140"/>
          <cell r="M10140" t="str">
            <v/>
          </cell>
          <cell r="N10140"/>
          <cell r="O10140"/>
          <cell r="P10140"/>
          <cell r="Q10140" t="str">
            <v/>
          </cell>
          <cell r="R10140"/>
          <cell r="S10140" t="str">
            <v/>
          </cell>
          <cell r="T10140"/>
          <cell r="U10140"/>
          <cell r="V10140" t="str">
            <v/>
          </cell>
        </row>
        <row r="10141">
          <cell r="A10141"/>
          <cell r="B10141" t="str">
            <v/>
          </cell>
          <cell r="C10141"/>
          <cell r="D10141" t="str">
            <v/>
          </cell>
          <cell r="E10141" t="str">
            <v/>
          </cell>
          <cell r="F10141" t="str">
            <v/>
          </cell>
          <cell r="G10141" t="str">
            <v/>
          </cell>
          <cell r="H10141" t="str">
            <v/>
          </cell>
          <cell r="I10141"/>
          <cell r="J10141"/>
          <cell r="K10141"/>
          <cell r="L10141"/>
          <cell r="M10141" t="str">
            <v/>
          </cell>
          <cell r="N10141"/>
          <cell r="O10141"/>
          <cell r="P10141"/>
          <cell r="Q10141" t="str">
            <v/>
          </cell>
          <cell r="R10141"/>
          <cell r="S10141" t="str">
            <v/>
          </cell>
          <cell r="T10141"/>
          <cell r="U10141"/>
          <cell r="V10141" t="str">
            <v/>
          </cell>
        </row>
        <row r="10142">
          <cell r="A10142"/>
          <cell r="B10142" t="str">
            <v/>
          </cell>
          <cell r="C10142"/>
          <cell r="D10142" t="str">
            <v/>
          </cell>
          <cell r="E10142" t="str">
            <v/>
          </cell>
          <cell r="F10142" t="str">
            <v/>
          </cell>
          <cell r="G10142" t="str">
            <v/>
          </cell>
          <cell r="H10142" t="str">
            <v/>
          </cell>
          <cell r="I10142"/>
          <cell r="J10142"/>
          <cell r="K10142"/>
          <cell r="L10142"/>
          <cell r="M10142" t="str">
            <v/>
          </cell>
          <cell r="N10142"/>
          <cell r="O10142"/>
          <cell r="P10142"/>
          <cell r="Q10142" t="str">
            <v/>
          </cell>
          <cell r="R10142"/>
          <cell r="S10142" t="str">
            <v/>
          </cell>
          <cell r="T10142"/>
          <cell r="U10142"/>
          <cell r="V10142" t="str">
            <v/>
          </cell>
        </row>
        <row r="10143">
          <cell r="A10143"/>
          <cell r="B10143" t="str">
            <v/>
          </cell>
          <cell r="C10143"/>
          <cell r="D10143" t="str">
            <v/>
          </cell>
          <cell r="E10143" t="str">
            <v/>
          </cell>
          <cell r="F10143" t="str">
            <v/>
          </cell>
          <cell r="G10143" t="str">
            <v/>
          </cell>
          <cell r="H10143" t="str">
            <v/>
          </cell>
          <cell r="I10143"/>
          <cell r="J10143"/>
          <cell r="K10143"/>
          <cell r="L10143"/>
          <cell r="M10143" t="str">
            <v/>
          </cell>
          <cell r="N10143"/>
          <cell r="O10143"/>
          <cell r="P10143"/>
          <cell r="Q10143" t="str">
            <v/>
          </cell>
          <cell r="R10143"/>
          <cell r="S10143" t="str">
            <v/>
          </cell>
          <cell r="T10143"/>
          <cell r="U10143"/>
          <cell r="V10143" t="str">
            <v/>
          </cell>
        </row>
        <row r="10144">
          <cell r="A10144"/>
          <cell r="B10144" t="str">
            <v/>
          </cell>
          <cell r="C10144"/>
          <cell r="D10144" t="str">
            <v/>
          </cell>
          <cell r="E10144" t="str">
            <v/>
          </cell>
          <cell r="F10144" t="str">
            <v/>
          </cell>
          <cell r="G10144" t="str">
            <v/>
          </cell>
          <cell r="H10144" t="str">
            <v/>
          </cell>
          <cell r="I10144"/>
          <cell r="J10144"/>
          <cell r="K10144"/>
          <cell r="L10144"/>
          <cell r="M10144" t="str">
            <v/>
          </cell>
          <cell r="N10144"/>
          <cell r="O10144"/>
          <cell r="P10144"/>
          <cell r="Q10144" t="str">
            <v/>
          </cell>
          <cell r="R10144"/>
          <cell r="S10144" t="str">
            <v/>
          </cell>
          <cell r="T10144"/>
          <cell r="U10144"/>
          <cell r="V10144" t="str">
            <v/>
          </cell>
        </row>
        <row r="10145">
          <cell r="A10145"/>
          <cell r="B10145" t="str">
            <v/>
          </cell>
          <cell r="C10145"/>
          <cell r="D10145" t="str">
            <v/>
          </cell>
          <cell r="E10145" t="str">
            <v/>
          </cell>
          <cell r="F10145" t="str">
            <v/>
          </cell>
          <cell r="G10145" t="str">
            <v/>
          </cell>
          <cell r="H10145" t="str">
            <v/>
          </cell>
          <cell r="I10145"/>
          <cell r="J10145"/>
          <cell r="K10145"/>
          <cell r="L10145"/>
          <cell r="M10145" t="str">
            <v/>
          </cell>
          <cell r="N10145"/>
          <cell r="O10145"/>
          <cell r="P10145"/>
          <cell r="Q10145" t="str">
            <v/>
          </cell>
          <cell r="R10145"/>
          <cell r="S10145" t="str">
            <v/>
          </cell>
          <cell r="T10145"/>
          <cell r="U10145"/>
          <cell r="V10145" t="str">
            <v/>
          </cell>
        </row>
        <row r="10146">
          <cell r="A10146"/>
          <cell r="B10146" t="str">
            <v/>
          </cell>
          <cell r="C10146"/>
          <cell r="D10146" t="str">
            <v/>
          </cell>
          <cell r="E10146" t="str">
            <v/>
          </cell>
          <cell r="F10146" t="str">
            <v/>
          </cell>
          <cell r="G10146" t="str">
            <v/>
          </cell>
          <cell r="H10146" t="str">
            <v/>
          </cell>
          <cell r="I10146"/>
          <cell r="J10146"/>
          <cell r="K10146"/>
          <cell r="L10146"/>
          <cell r="M10146" t="str">
            <v/>
          </cell>
          <cell r="N10146"/>
          <cell r="O10146"/>
          <cell r="P10146"/>
          <cell r="Q10146" t="str">
            <v/>
          </cell>
          <cell r="R10146"/>
          <cell r="S10146" t="str">
            <v/>
          </cell>
          <cell r="T10146"/>
          <cell r="U10146"/>
          <cell r="V10146" t="str">
            <v/>
          </cell>
        </row>
        <row r="10147">
          <cell r="A10147"/>
          <cell r="B10147" t="str">
            <v/>
          </cell>
          <cell r="C10147"/>
          <cell r="D10147" t="str">
            <v/>
          </cell>
          <cell r="E10147" t="str">
            <v/>
          </cell>
          <cell r="F10147" t="str">
            <v/>
          </cell>
          <cell r="G10147" t="str">
            <v/>
          </cell>
          <cell r="H10147" t="str">
            <v/>
          </cell>
          <cell r="I10147"/>
          <cell r="J10147"/>
          <cell r="K10147"/>
          <cell r="L10147"/>
          <cell r="M10147" t="str">
            <v/>
          </cell>
          <cell r="N10147"/>
          <cell r="O10147"/>
          <cell r="P10147"/>
          <cell r="Q10147" t="str">
            <v/>
          </cell>
          <cell r="R10147"/>
          <cell r="S10147" t="str">
            <v/>
          </cell>
          <cell r="T10147"/>
          <cell r="U10147"/>
          <cell r="V10147" t="str">
            <v/>
          </cell>
        </row>
        <row r="10148">
          <cell r="A10148"/>
          <cell r="B10148" t="str">
            <v/>
          </cell>
          <cell r="C10148"/>
          <cell r="D10148" t="str">
            <v/>
          </cell>
          <cell r="E10148" t="str">
            <v/>
          </cell>
          <cell r="F10148" t="str">
            <v/>
          </cell>
          <cell r="G10148" t="str">
            <v/>
          </cell>
          <cell r="H10148" t="str">
            <v/>
          </cell>
          <cell r="I10148"/>
          <cell r="J10148"/>
          <cell r="K10148"/>
          <cell r="L10148"/>
          <cell r="M10148" t="str">
            <v/>
          </cell>
          <cell r="N10148"/>
          <cell r="O10148"/>
          <cell r="P10148"/>
          <cell r="Q10148" t="str">
            <v/>
          </cell>
          <cell r="R10148"/>
          <cell r="S10148" t="str">
            <v/>
          </cell>
          <cell r="T10148"/>
          <cell r="U10148"/>
          <cell r="V10148" t="str">
            <v/>
          </cell>
        </row>
        <row r="10149">
          <cell r="A10149"/>
          <cell r="B10149" t="str">
            <v/>
          </cell>
          <cell r="C10149"/>
          <cell r="D10149" t="str">
            <v/>
          </cell>
          <cell r="E10149" t="str">
            <v/>
          </cell>
          <cell r="F10149" t="str">
            <v/>
          </cell>
          <cell r="G10149" t="str">
            <v/>
          </cell>
          <cell r="H10149" t="str">
            <v/>
          </cell>
          <cell r="I10149"/>
          <cell r="J10149"/>
          <cell r="K10149"/>
          <cell r="L10149"/>
          <cell r="M10149" t="str">
            <v/>
          </cell>
          <cell r="N10149"/>
          <cell r="O10149"/>
          <cell r="P10149"/>
          <cell r="Q10149" t="str">
            <v/>
          </cell>
          <cell r="R10149"/>
          <cell r="S10149" t="str">
            <v/>
          </cell>
          <cell r="T10149"/>
          <cell r="U10149"/>
          <cell r="V10149" t="str">
            <v/>
          </cell>
        </row>
        <row r="10150">
          <cell r="A10150"/>
          <cell r="B10150" t="str">
            <v/>
          </cell>
          <cell r="C10150"/>
          <cell r="D10150" t="str">
            <v/>
          </cell>
          <cell r="E10150" t="str">
            <v/>
          </cell>
          <cell r="F10150" t="str">
            <v/>
          </cell>
          <cell r="G10150" t="str">
            <v/>
          </cell>
          <cell r="H10150" t="str">
            <v/>
          </cell>
          <cell r="I10150"/>
          <cell r="J10150"/>
          <cell r="K10150"/>
          <cell r="L10150"/>
          <cell r="M10150" t="str">
            <v/>
          </cell>
          <cell r="N10150"/>
          <cell r="O10150"/>
          <cell r="P10150"/>
          <cell r="Q10150" t="str">
            <v/>
          </cell>
          <cell r="R10150"/>
          <cell r="S10150" t="str">
            <v/>
          </cell>
          <cell r="T10150"/>
          <cell r="U10150"/>
          <cell r="V10150" t="str">
            <v/>
          </cell>
        </row>
        <row r="10151">
          <cell r="A10151"/>
          <cell r="B10151" t="str">
            <v/>
          </cell>
          <cell r="C10151"/>
          <cell r="D10151" t="str">
            <v/>
          </cell>
          <cell r="E10151" t="str">
            <v/>
          </cell>
          <cell r="F10151" t="str">
            <v/>
          </cell>
          <cell r="G10151" t="str">
            <v/>
          </cell>
          <cell r="H10151" t="str">
            <v/>
          </cell>
          <cell r="I10151"/>
          <cell r="J10151"/>
          <cell r="K10151"/>
          <cell r="L10151"/>
          <cell r="M10151" t="str">
            <v/>
          </cell>
          <cell r="N10151"/>
          <cell r="O10151"/>
          <cell r="P10151"/>
          <cell r="Q10151" t="str">
            <v/>
          </cell>
          <cell r="R10151"/>
          <cell r="S10151" t="str">
            <v/>
          </cell>
          <cell r="T10151"/>
          <cell r="U10151"/>
          <cell r="V10151" t="str">
            <v/>
          </cell>
        </row>
        <row r="10152">
          <cell r="A10152"/>
          <cell r="B10152" t="str">
            <v/>
          </cell>
          <cell r="C10152"/>
          <cell r="D10152" t="str">
            <v/>
          </cell>
          <cell r="E10152" t="str">
            <v/>
          </cell>
          <cell r="F10152" t="str">
            <v/>
          </cell>
          <cell r="G10152" t="str">
            <v/>
          </cell>
          <cell r="H10152" t="str">
            <v/>
          </cell>
          <cell r="I10152"/>
          <cell r="J10152"/>
          <cell r="K10152"/>
          <cell r="L10152"/>
          <cell r="M10152" t="str">
            <v/>
          </cell>
          <cell r="N10152"/>
          <cell r="O10152"/>
          <cell r="P10152"/>
          <cell r="Q10152" t="str">
            <v/>
          </cell>
          <cell r="R10152"/>
          <cell r="S10152" t="str">
            <v/>
          </cell>
          <cell r="T10152"/>
          <cell r="U10152"/>
          <cell r="V10152" t="str">
            <v/>
          </cell>
        </row>
        <row r="10153">
          <cell r="A10153"/>
          <cell r="B10153" t="str">
            <v/>
          </cell>
          <cell r="C10153"/>
          <cell r="D10153" t="str">
            <v/>
          </cell>
          <cell r="E10153" t="str">
            <v/>
          </cell>
          <cell r="F10153" t="str">
            <v/>
          </cell>
          <cell r="G10153" t="str">
            <v/>
          </cell>
          <cell r="H10153" t="str">
            <v/>
          </cell>
          <cell r="I10153"/>
          <cell r="J10153"/>
          <cell r="K10153"/>
          <cell r="L10153"/>
          <cell r="M10153" t="str">
            <v/>
          </cell>
          <cell r="N10153"/>
          <cell r="O10153"/>
          <cell r="P10153"/>
          <cell r="Q10153" t="str">
            <v/>
          </cell>
          <cell r="R10153"/>
          <cell r="S10153" t="str">
            <v/>
          </cell>
          <cell r="T10153"/>
          <cell r="U10153"/>
          <cell r="V10153" t="str">
            <v/>
          </cell>
        </row>
        <row r="10154">
          <cell r="A10154"/>
          <cell r="B10154" t="str">
            <v/>
          </cell>
          <cell r="C10154"/>
          <cell r="D10154" t="str">
            <v/>
          </cell>
          <cell r="E10154" t="str">
            <v/>
          </cell>
          <cell r="F10154" t="str">
            <v/>
          </cell>
          <cell r="G10154" t="str">
            <v/>
          </cell>
          <cell r="H10154" t="str">
            <v/>
          </cell>
          <cell r="I10154"/>
          <cell r="J10154"/>
          <cell r="K10154"/>
          <cell r="L10154"/>
          <cell r="M10154" t="str">
            <v/>
          </cell>
          <cell r="N10154"/>
          <cell r="O10154"/>
          <cell r="P10154"/>
          <cell r="Q10154" t="str">
            <v/>
          </cell>
          <cell r="R10154"/>
          <cell r="S10154" t="str">
            <v/>
          </cell>
          <cell r="T10154"/>
          <cell r="U10154"/>
          <cell r="V10154" t="str">
            <v/>
          </cell>
        </row>
        <row r="10155">
          <cell r="A10155"/>
          <cell r="B10155" t="str">
            <v/>
          </cell>
          <cell r="C10155"/>
          <cell r="D10155" t="str">
            <v/>
          </cell>
          <cell r="E10155" t="str">
            <v/>
          </cell>
          <cell r="F10155" t="str">
            <v/>
          </cell>
          <cell r="G10155" t="str">
            <v/>
          </cell>
          <cell r="H10155" t="str">
            <v/>
          </cell>
          <cell r="I10155"/>
          <cell r="J10155"/>
          <cell r="K10155"/>
          <cell r="L10155"/>
          <cell r="M10155" t="str">
            <v/>
          </cell>
          <cell r="N10155"/>
          <cell r="O10155"/>
          <cell r="P10155"/>
          <cell r="Q10155" t="str">
            <v/>
          </cell>
          <cell r="R10155"/>
          <cell r="S10155" t="str">
            <v/>
          </cell>
          <cell r="T10155"/>
          <cell r="U10155"/>
          <cell r="V10155" t="str">
            <v/>
          </cell>
        </row>
        <row r="10156">
          <cell r="A10156"/>
          <cell r="B10156" t="str">
            <v/>
          </cell>
          <cell r="C10156"/>
          <cell r="D10156" t="str">
            <v/>
          </cell>
          <cell r="E10156" t="str">
            <v/>
          </cell>
          <cell r="F10156" t="str">
            <v/>
          </cell>
          <cell r="G10156" t="str">
            <v/>
          </cell>
          <cell r="H10156" t="str">
            <v/>
          </cell>
          <cell r="I10156"/>
          <cell r="J10156"/>
          <cell r="K10156"/>
          <cell r="L10156"/>
          <cell r="M10156" t="str">
            <v/>
          </cell>
          <cell r="N10156"/>
          <cell r="O10156"/>
          <cell r="P10156"/>
          <cell r="Q10156" t="str">
            <v/>
          </cell>
          <cell r="R10156"/>
          <cell r="S10156" t="str">
            <v/>
          </cell>
          <cell r="T10156"/>
          <cell r="U10156"/>
          <cell r="V10156" t="str">
            <v/>
          </cell>
        </row>
        <row r="10157">
          <cell r="A10157"/>
          <cell r="B10157" t="str">
            <v/>
          </cell>
          <cell r="C10157"/>
          <cell r="D10157" t="str">
            <v/>
          </cell>
          <cell r="E10157" t="str">
            <v/>
          </cell>
          <cell r="F10157" t="str">
            <v/>
          </cell>
          <cell r="G10157" t="str">
            <v/>
          </cell>
          <cell r="H10157" t="str">
            <v/>
          </cell>
          <cell r="I10157"/>
          <cell r="J10157"/>
          <cell r="K10157"/>
          <cell r="L10157"/>
          <cell r="M10157" t="str">
            <v/>
          </cell>
          <cell r="N10157"/>
          <cell r="O10157"/>
          <cell r="P10157"/>
          <cell r="Q10157" t="str">
            <v/>
          </cell>
          <cell r="R10157"/>
          <cell r="S10157" t="str">
            <v/>
          </cell>
          <cell r="T10157"/>
          <cell r="U10157"/>
          <cell r="V10157" t="str">
            <v/>
          </cell>
        </row>
        <row r="10158">
          <cell r="A10158"/>
          <cell r="B10158" t="str">
            <v/>
          </cell>
          <cell r="C10158"/>
          <cell r="D10158" t="str">
            <v/>
          </cell>
          <cell r="E10158" t="str">
            <v/>
          </cell>
          <cell r="F10158" t="str">
            <v/>
          </cell>
          <cell r="G10158" t="str">
            <v/>
          </cell>
          <cell r="H10158" t="str">
            <v/>
          </cell>
          <cell r="I10158"/>
          <cell r="J10158"/>
          <cell r="K10158"/>
          <cell r="L10158"/>
          <cell r="M10158" t="str">
            <v/>
          </cell>
          <cell r="N10158"/>
          <cell r="O10158"/>
          <cell r="P10158"/>
          <cell r="Q10158" t="str">
            <v/>
          </cell>
          <cell r="R10158"/>
          <cell r="S10158" t="str">
            <v/>
          </cell>
          <cell r="T10158"/>
          <cell r="U10158"/>
          <cell r="V10158" t="str">
            <v/>
          </cell>
        </row>
        <row r="10159">
          <cell r="A10159"/>
          <cell r="B10159" t="str">
            <v/>
          </cell>
          <cell r="C10159"/>
          <cell r="D10159" t="str">
            <v/>
          </cell>
          <cell r="E10159" t="str">
            <v/>
          </cell>
          <cell r="F10159" t="str">
            <v/>
          </cell>
          <cell r="G10159" t="str">
            <v/>
          </cell>
          <cell r="H10159" t="str">
            <v/>
          </cell>
          <cell r="I10159"/>
          <cell r="J10159"/>
          <cell r="K10159"/>
          <cell r="L10159"/>
          <cell r="M10159" t="str">
            <v/>
          </cell>
          <cell r="N10159"/>
          <cell r="O10159"/>
          <cell r="P10159"/>
          <cell r="Q10159" t="str">
            <v/>
          </cell>
          <cell r="R10159"/>
          <cell r="S10159" t="str">
            <v/>
          </cell>
          <cell r="T10159"/>
          <cell r="U10159"/>
          <cell r="V10159" t="str">
            <v/>
          </cell>
        </row>
        <row r="10160">
          <cell r="A10160"/>
          <cell r="B10160" t="str">
            <v/>
          </cell>
          <cell r="C10160"/>
          <cell r="D10160" t="str">
            <v/>
          </cell>
          <cell r="E10160" t="str">
            <v/>
          </cell>
          <cell r="F10160" t="str">
            <v/>
          </cell>
          <cell r="G10160" t="str">
            <v/>
          </cell>
          <cell r="H10160" t="str">
            <v/>
          </cell>
          <cell r="I10160"/>
          <cell r="J10160"/>
          <cell r="K10160"/>
          <cell r="L10160"/>
          <cell r="M10160" t="str">
            <v/>
          </cell>
          <cell r="N10160"/>
          <cell r="O10160"/>
          <cell r="P10160"/>
          <cell r="Q10160" t="str">
            <v/>
          </cell>
          <cell r="R10160"/>
          <cell r="S10160" t="str">
            <v/>
          </cell>
          <cell r="T10160"/>
          <cell r="U10160"/>
          <cell r="V10160" t="str">
            <v/>
          </cell>
        </row>
        <row r="10161">
          <cell r="A10161"/>
          <cell r="B10161" t="str">
            <v/>
          </cell>
          <cell r="C10161"/>
          <cell r="D10161" t="str">
            <v/>
          </cell>
          <cell r="E10161" t="str">
            <v/>
          </cell>
          <cell r="F10161" t="str">
            <v/>
          </cell>
          <cell r="G10161" t="str">
            <v/>
          </cell>
          <cell r="H10161" t="str">
            <v/>
          </cell>
          <cell r="I10161"/>
          <cell r="J10161"/>
          <cell r="K10161"/>
          <cell r="L10161"/>
          <cell r="M10161" t="str">
            <v/>
          </cell>
          <cell r="N10161"/>
          <cell r="O10161"/>
          <cell r="P10161"/>
          <cell r="Q10161" t="str">
            <v/>
          </cell>
          <cell r="R10161"/>
          <cell r="S10161" t="str">
            <v/>
          </cell>
          <cell r="T10161"/>
          <cell r="U10161"/>
          <cell r="V10161" t="str">
            <v/>
          </cell>
        </row>
        <row r="10162">
          <cell r="A10162"/>
          <cell r="B10162" t="str">
            <v/>
          </cell>
          <cell r="C10162"/>
          <cell r="D10162" t="str">
            <v/>
          </cell>
          <cell r="E10162" t="str">
            <v/>
          </cell>
          <cell r="F10162" t="str">
            <v/>
          </cell>
          <cell r="G10162" t="str">
            <v/>
          </cell>
          <cell r="H10162" t="str">
            <v/>
          </cell>
          <cell r="I10162"/>
          <cell r="J10162"/>
          <cell r="K10162"/>
          <cell r="L10162"/>
          <cell r="M10162" t="str">
            <v/>
          </cell>
          <cell r="N10162"/>
          <cell r="O10162"/>
          <cell r="P10162"/>
          <cell r="Q10162" t="str">
            <v/>
          </cell>
          <cell r="R10162"/>
          <cell r="S10162" t="str">
            <v/>
          </cell>
          <cell r="T10162"/>
          <cell r="U10162"/>
          <cell r="V10162" t="str">
            <v/>
          </cell>
        </row>
        <row r="10163">
          <cell r="A10163"/>
          <cell r="B10163" t="str">
            <v/>
          </cell>
          <cell r="C10163"/>
          <cell r="D10163" t="str">
            <v/>
          </cell>
          <cell r="E10163" t="str">
            <v/>
          </cell>
          <cell r="F10163" t="str">
            <v/>
          </cell>
          <cell r="G10163" t="str">
            <v/>
          </cell>
          <cell r="H10163" t="str">
            <v/>
          </cell>
          <cell r="I10163"/>
          <cell r="J10163"/>
          <cell r="K10163"/>
          <cell r="L10163"/>
          <cell r="M10163" t="str">
            <v/>
          </cell>
          <cell r="N10163"/>
          <cell r="O10163"/>
          <cell r="P10163"/>
          <cell r="Q10163" t="str">
            <v/>
          </cell>
          <cell r="R10163"/>
          <cell r="S10163" t="str">
            <v/>
          </cell>
          <cell r="T10163"/>
          <cell r="U10163"/>
          <cell r="V10163" t="str">
            <v/>
          </cell>
        </row>
        <row r="10164">
          <cell r="A10164"/>
          <cell r="B10164" t="str">
            <v/>
          </cell>
          <cell r="C10164"/>
          <cell r="D10164" t="str">
            <v/>
          </cell>
          <cell r="E10164" t="str">
            <v/>
          </cell>
          <cell r="F10164" t="str">
            <v/>
          </cell>
          <cell r="G10164" t="str">
            <v/>
          </cell>
          <cell r="H10164" t="str">
            <v/>
          </cell>
          <cell r="I10164"/>
          <cell r="J10164"/>
          <cell r="K10164"/>
          <cell r="L10164"/>
          <cell r="M10164" t="str">
            <v/>
          </cell>
          <cell r="N10164"/>
          <cell r="O10164"/>
          <cell r="P10164"/>
          <cell r="Q10164" t="str">
            <v/>
          </cell>
          <cell r="R10164"/>
          <cell r="S10164" t="str">
            <v/>
          </cell>
          <cell r="T10164"/>
          <cell r="U10164"/>
          <cell r="V10164" t="str">
            <v/>
          </cell>
        </row>
        <row r="10165">
          <cell r="A10165"/>
          <cell r="B10165" t="str">
            <v/>
          </cell>
          <cell r="C10165"/>
          <cell r="D10165" t="str">
            <v/>
          </cell>
          <cell r="E10165" t="str">
            <v/>
          </cell>
          <cell r="F10165" t="str">
            <v/>
          </cell>
          <cell r="G10165" t="str">
            <v/>
          </cell>
          <cell r="H10165" t="str">
            <v/>
          </cell>
          <cell r="I10165"/>
          <cell r="J10165"/>
          <cell r="K10165"/>
          <cell r="L10165"/>
          <cell r="M10165" t="str">
            <v/>
          </cell>
          <cell r="N10165"/>
          <cell r="O10165"/>
          <cell r="P10165"/>
          <cell r="Q10165" t="str">
            <v/>
          </cell>
          <cell r="R10165"/>
          <cell r="S10165" t="str">
            <v/>
          </cell>
          <cell r="T10165"/>
          <cell r="U10165"/>
          <cell r="V10165" t="str">
            <v/>
          </cell>
        </row>
        <row r="10166">
          <cell r="A10166"/>
          <cell r="B10166" t="str">
            <v/>
          </cell>
          <cell r="C10166"/>
          <cell r="D10166" t="str">
            <v/>
          </cell>
          <cell r="E10166" t="str">
            <v/>
          </cell>
          <cell r="F10166" t="str">
            <v/>
          </cell>
          <cell r="G10166" t="str">
            <v/>
          </cell>
          <cell r="H10166" t="str">
            <v/>
          </cell>
          <cell r="I10166"/>
          <cell r="J10166"/>
          <cell r="K10166"/>
          <cell r="L10166"/>
          <cell r="M10166" t="str">
            <v/>
          </cell>
          <cell r="N10166"/>
          <cell r="O10166"/>
          <cell r="P10166"/>
          <cell r="Q10166" t="str">
            <v/>
          </cell>
          <cell r="R10166"/>
          <cell r="S10166" t="str">
            <v/>
          </cell>
          <cell r="T10166"/>
          <cell r="U10166"/>
          <cell r="V10166" t="str">
            <v/>
          </cell>
        </row>
        <row r="10167">
          <cell r="A10167"/>
          <cell r="B10167" t="str">
            <v/>
          </cell>
          <cell r="C10167"/>
          <cell r="D10167" t="str">
            <v/>
          </cell>
          <cell r="E10167" t="str">
            <v/>
          </cell>
          <cell r="F10167" t="str">
            <v/>
          </cell>
          <cell r="G10167" t="str">
            <v/>
          </cell>
          <cell r="H10167" t="str">
            <v/>
          </cell>
          <cell r="I10167"/>
          <cell r="J10167"/>
          <cell r="K10167"/>
          <cell r="L10167"/>
          <cell r="M10167" t="str">
            <v/>
          </cell>
          <cell r="N10167"/>
          <cell r="O10167"/>
          <cell r="P10167"/>
          <cell r="Q10167" t="str">
            <v/>
          </cell>
          <cell r="R10167"/>
          <cell r="S10167" t="str">
            <v/>
          </cell>
          <cell r="T10167"/>
          <cell r="U10167"/>
          <cell r="V10167" t="str">
            <v/>
          </cell>
        </row>
        <row r="10168">
          <cell r="A10168"/>
          <cell r="B10168" t="str">
            <v/>
          </cell>
          <cell r="C10168"/>
          <cell r="D10168" t="str">
            <v/>
          </cell>
          <cell r="E10168" t="str">
            <v/>
          </cell>
          <cell r="F10168" t="str">
            <v/>
          </cell>
          <cell r="G10168" t="str">
            <v/>
          </cell>
          <cell r="H10168" t="str">
            <v/>
          </cell>
          <cell r="I10168"/>
          <cell r="J10168"/>
          <cell r="K10168"/>
          <cell r="L10168"/>
          <cell r="M10168" t="str">
            <v/>
          </cell>
          <cell r="N10168"/>
          <cell r="O10168"/>
          <cell r="P10168"/>
          <cell r="Q10168" t="str">
            <v/>
          </cell>
          <cell r="R10168"/>
          <cell r="S10168" t="str">
            <v/>
          </cell>
          <cell r="T10168"/>
          <cell r="U10168"/>
          <cell r="V10168" t="str">
            <v/>
          </cell>
        </row>
        <row r="10169">
          <cell r="A10169"/>
          <cell r="B10169" t="str">
            <v/>
          </cell>
          <cell r="C10169"/>
          <cell r="D10169" t="str">
            <v/>
          </cell>
          <cell r="E10169" t="str">
            <v/>
          </cell>
          <cell r="F10169" t="str">
            <v/>
          </cell>
          <cell r="G10169" t="str">
            <v/>
          </cell>
          <cell r="H10169" t="str">
            <v/>
          </cell>
          <cell r="I10169"/>
          <cell r="J10169"/>
          <cell r="K10169"/>
          <cell r="L10169"/>
          <cell r="M10169" t="str">
            <v/>
          </cell>
          <cell r="N10169"/>
          <cell r="O10169"/>
          <cell r="P10169"/>
          <cell r="Q10169" t="str">
            <v/>
          </cell>
          <cell r="R10169"/>
          <cell r="S10169" t="str">
            <v/>
          </cell>
          <cell r="T10169"/>
          <cell r="U10169"/>
          <cell r="V10169" t="str">
            <v/>
          </cell>
        </row>
        <row r="10170">
          <cell r="A10170"/>
          <cell r="B10170" t="str">
            <v/>
          </cell>
          <cell r="C10170"/>
          <cell r="D10170" t="str">
            <v/>
          </cell>
          <cell r="E10170" t="str">
            <v/>
          </cell>
          <cell r="F10170" t="str">
            <v/>
          </cell>
          <cell r="G10170" t="str">
            <v/>
          </cell>
          <cell r="H10170" t="str">
            <v/>
          </cell>
          <cell r="I10170"/>
          <cell r="J10170"/>
          <cell r="K10170"/>
          <cell r="L10170"/>
          <cell r="M10170" t="str">
            <v/>
          </cell>
          <cell r="N10170"/>
          <cell r="O10170"/>
          <cell r="P10170"/>
          <cell r="Q10170" t="str">
            <v/>
          </cell>
          <cell r="R10170"/>
          <cell r="S10170" t="str">
            <v/>
          </cell>
          <cell r="T10170"/>
          <cell r="U10170"/>
          <cell r="V10170" t="str">
            <v/>
          </cell>
        </row>
        <row r="10171">
          <cell r="A10171"/>
          <cell r="B10171" t="str">
            <v/>
          </cell>
          <cell r="C10171"/>
          <cell r="D10171" t="str">
            <v/>
          </cell>
          <cell r="E10171" t="str">
            <v/>
          </cell>
          <cell r="F10171" t="str">
            <v/>
          </cell>
          <cell r="G10171" t="str">
            <v/>
          </cell>
          <cell r="H10171" t="str">
            <v/>
          </cell>
          <cell r="I10171"/>
          <cell r="J10171"/>
          <cell r="K10171"/>
          <cell r="L10171"/>
          <cell r="M10171" t="str">
            <v/>
          </cell>
          <cell r="N10171"/>
          <cell r="O10171"/>
          <cell r="P10171"/>
          <cell r="Q10171" t="str">
            <v/>
          </cell>
          <cell r="R10171"/>
          <cell r="S10171" t="str">
            <v/>
          </cell>
          <cell r="T10171"/>
          <cell r="U10171"/>
          <cell r="V10171" t="str">
            <v/>
          </cell>
        </row>
        <row r="10172">
          <cell r="A10172"/>
          <cell r="B10172" t="str">
            <v/>
          </cell>
          <cell r="C10172"/>
          <cell r="D10172" t="str">
            <v/>
          </cell>
          <cell r="E10172" t="str">
            <v/>
          </cell>
          <cell r="F10172" t="str">
            <v/>
          </cell>
          <cell r="G10172" t="str">
            <v/>
          </cell>
          <cell r="H10172" t="str">
            <v/>
          </cell>
          <cell r="I10172"/>
          <cell r="J10172"/>
          <cell r="K10172"/>
          <cell r="L10172"/>
          <cell r="M10172" t="str">
            <v/>
          </cell>
          <cell r="N10172"/>
          <cell r="O10172"/>
          <cell r="P10172"/>
          <cell r="Q10172" t="str">
            <v/>
          </cell>
          <cell r="R10172"/>
          <cell r="S10172" t="str">
            <v/>
          </cell>
          <cell r="T10172"/>
          <cell r="U10172"/>
          <cell r="V10172" t="str">
            <v/>
          </cell>
        </row>
        <row r="10173">
          <cell r="A10173"/>
          <cell r="B10173" t="str">
            <v/>
          </cell>
          <cell r="C10173"/>
          <cell r="D10173" t="str">
            <v/>
          </cell>
          <cell r="E10173" t="str">
            <v/>
          </cell>
          <cell r="F10173" t="str">
            <v/>
          </cell>
          <cell r="G10173" t="str">
            <v/>
          </cell>
          <cell r="H10173" t="str">
            <v/>
          </cell>
          <cell r="I10173"/>
          <cell r="J10173"/>
          <cell r="K10173"/>
          <cell r="L10173"/>
          <cell r="M10173" t="str">
            <v/>
          </cell>
          <cell r="N10173"/>
          <cell r="O10173"/>
          <cell r="P10173"/>
          <cell r="Q10173" t="str">
            <v/>
          </cell>
          <cell r="R10173"/>
          <cell r="S10173" t="str">
            <v/>
          </cell>
          <cell r="T10173"/>
          <cell r="U10173"/>
          <cell r="V10173" t="str">
            <v/>
          </cell>
        </row>
        <row r="10174">
          <cell r="A10174"/>
          <cell r="B10174" t="str">
            <v/>
          </cell>
          <cell r="C10174"/>
          <cell r="D10174" t="str">
            <v/>
          </cell>
          <cell r="E10174" t="str">
            <v/>
          </cell>
          <cell r="F10174" t="str">
            <v/>
          </cell>
          <cell r="G10174" t="str">
            <v/>
          </cell>
          <cell r="H10174" t="str">
            <v/>
          </cell>
          <cell r="I10174"/>
          <cell r="J10174"/>
          <cell r="K10174"/>
          <cell r="L10174"/>
          <cell r="M10174" t="str">
            <v/>
          </cell>
          <cell r="N10174"/>
          <cell r="O10174"/>
          <cell r="P10174"/>
          <cell r="Q10174" t="str">
            <v/>
          </cell>
          <cell r="R10174"/>
          <cell r="S10174" t="str">
            <v/>
          </cell>
          <cell r="T10174"/>
          <cell r="U10174"/>
          <cell r="V10174" t="str">
            <v/>
          </cell>
        </row>
        <row r="10175">
          <cell r="A10175"/>
          <cell r="B10175" t="str">
            <v/>
          </cell>
          <cell r="C10175"/>
          <cell r="D10175" t="str">
            <v/>
          </cell>
          <cell r="E10175" t="str">
            <v/>
          </cell>
          <cell r="F10175" t="str">
            <v/>
          </cell>
          <cell r="G10175" t="str">
            <v/>
          </cell>
          <cell r="H10175" t="str">
            <v/>
          </cell>
          <cell r="I10175"/>
          <cell r="J10175"/>
          <cell r="K10175"/>
          <cell r="L10175"/>
          <cell r="M10175" t="str">
            <v/>
          </cell>
          <cell r="N10175"/>
          <cell r="O10175"/>
          <cell r="P10175"/>
          <cell r="Q10175" t="str">
            <v/>
          </cell>
          <cell r="R10175"/>
          <cell r="S10175" t="str">
            <v/>
          </cell>
          <cell r="T10175"/>
          <cell r="U10175"/>
          <cell r="V10175" t="str">
            <v/>
          </cell>
        </row>
        <row r="10176">
          <cell r="A10176"/>
          <cell r="B10176" t="str">
            <v/>
          </cell>
          <cell r="C10176"/>
          <cell r="D10176" t="str">
            <v/>
          </cell>
          <cell r="E10176" t="str">
            <v/>
          </cell>
          <cell r="F10176" t="str">
            <v/>
          </cell>
          <cell r="G10176" t="str">
            <v/>
          </cell>
          <cell r="H10176" t="str">
            <v/>
          </cell>
          <cell r="I10176"/>
          <cell r="J10176"/>
          <cell r="K10176"/>
          <cell r="L10176"/>
          <cell r="M10176" t="str">
            <v/>
          </cell>
          <cell r="N10176"/>
          <cell r="O10176"/>
          <cell r="P10176"/>
          <cell r="Q10176" t="str">
            <v/>
          </cell>
          <cell r="R10176"/>
          <cell r="S10176" t="str">
            <v/>
          </cell>
          <cell r="T10176"/>
          <cell r="U10176"/>
          <cell r="V10176" t="str">
            <v/>
          </cell>
        </row>
        <row r="10177">
          <cell r="A10177"/>
          <cell r="B10177" t="str">
            <v/>
          </cell>
          <cell r="C10177"/>
          <cell r="D10177" t="str">
            <v/>
          </cell>
          <cell r="E10177" t="str">
            <v/>
          </cell>
          <cell r="F10177" t="str">
            <v/>
          </cell>
          <cell r="G10177" t="str">
            <v/>
          </cell>
          <cell r="H10177" t="str">
            <v/>
          </cell>
          <cell r="I10177"/>
          <cell r="J10177"/>
          <cell r="K10177"/>
          <cell r="L10177"/>
          <cell r="M10177" t="str">
            <v/>
          </cell>
          <cell r="N10177"/>
          <cell r="O10177"/>
          <cell r="P10177"/>
          <cell r="Q10177" t="str">
            <v/>
          </cell>
          <cell r="R10177"/>
          <cell r="S10177" t="str">
            <v/>
          </cell>
          <cell r="T10177"/>
          <cell r="U10177"/>
          <cell r="V10177" t="str">
            <v/>
          </cell>
        </row>
        <row r="10178">
          <cell r="A10178"/>
          <cell r="B10178" t="str">
            <v/>
          </cell>
          <cell r="C10178"/>
          <cell r="D10178" t="str">
            <v/>
          </cell>
          <cell r="E10178" t="str">
            <v/>
          </cell>
          <cell r="F10178" t="str">
            <v/>
          </cell>
          <cell r="G10178" t="str">
            <v/>
          </cell>
          <cell r="H10178" t="str">
            <v/>
          </cell>
          <cell r="I10178"/>
          <cell r="J10178"/>
          <cell r="K10178"/>
          <cell r="L10178"/>
          <cell r="M10178" t="str">
            <v/>
          </cell>
          <cell r="N10178"/>
          <cell r="O10178"/>
          <cell r="P10178"/>
          <cell r="Q10178" t="str">
            <v/>
          </cell>
          <cell r="R10178"/>
          <cell r="S10178" t="str">
            <v/>
          </cell>
          <cell r="T10178"/>
          <cell r="U10178"/>
          <cell r="V10178" t="str">
            <v/>
          </cell>
        </row>
        <row r="10179">
          <cell r="A10179"/>
          <cell r="B10179" t="str">
            <v/>
          </cell>
          <cell r="C10179"/>
          <cell r="D10179" t="str">
            <v/>
          </cell>
          <cell r="E10179" t="str">
            <v/>
          </cell>
          <cell r="F10179" t="str">
            <v/>
          </cell>
          <cell r="G10179" t="str">
            <v/>
          </cell>
          <cell r="H10179" t="str">
            <v/>
          </cell>
          <cell r="I10179"/>
          <cell r="J10179"/>
          <cell r="K10179"/>
          <cell r="L10179"/>
          <cell r="M10179" t="str">
            <v/>
          </cell>
          <cell r="N10179"/>
          <cell r="O10179"/>
          <cell r="P10179"/>
          <cell r="Q10179" t="str">
            <v/>
          </cell>
          <cell r="R10179"/>
          <cell r="S10179" t="str">
            <v/>
          </cell>
          <cell r="T10179"/>
          <cell r="U10179"/>
          <cell r="V10179" t="str">
            <v/>
          </cell>
        </row>
        <row r="10180">
          <cell r="A10180"/>
          <cell r="B10180" t="str">
            <v/>
          </cell>
          <cell r="C10180"/>
          <cell r="D10180" t="str">
            <v/>
          </cell>
          <cell r="E10180" t="str">
            <v/>
          </cell>
          <cell r="F10180" t="str">
            <v/>
          </cell>
          <cell r="G10180" t="str">
            <v/>
          </cell>
          <cell r="H10180" t="str">
            <v/>
          </cell>
          <cell r="I10180"/>
          <cell r="J10180"/>
          <cell r="K10180"/>
          <cell r="L10180"/>
          <cell r="M10180" t="str">
            <v/>
          </cell>
          <cell r="N10180"/>
          <cell r="O10180"/>
          <cell r="P10180"/>
          <cell r="Q10180" t="str">
            <v/>
          </cell>
          <cell r="R10180"/>
          <cell r="S10180" t="str">
            <v/>
          </cell>
          <cell r="T10180"/>
          <cell r="U10180"/>
          <cell r="V10180" t="str">
            <v/>
          </cell>
        </row>
        <row r="10181">
          <cell r="A10181"/>
          <cell r="B10181" t="str">
            <v/>
          </cell>
          <cell r="C10181"/>
          <cell r="D10181" t="str">
            <v/>
          </cell>
          <cell r="E10181" t="str">
            <v/>
          </cell>
          <cell r="F10181" t="str">
            <v/>
          </cell>
          <cell r="G10181" t="str">
            <v/>
          </cell>
          <cell r="H10181" t="str">
            <v/>
          </cell>
          <cell r="I10181"/>
          <cell r="J10181"/>
          <cell r="K10181"/>
          <cell r="L10181"/>
          <cell r="M10181" t="str">
            <v/>
          </cell>
          <cell r="N10181"/>
          <cell r="O10181"/>
          <cell r="P10181"/>
          <cell r="Q10181" t="str">
            <v/>
          </cell>
          <cell r="R10181"/>
          <cell r="S10181" t="str">
            <v/>
          </cell>
          <cell r="T10181"/>
          <cell r="U10181"/>
          <cell r="V10181" t="str">
            <v/>
          </cell>
        </row>
        <row r="10182">
          <cell r="A10182"/>
          <cell r="B10182" t="str">
            <v/>
          </cell>
          <cell r="C10182"/>
          <cell r="D10182" t="str">
            <v/>
          </cell>
          <cell r="E10182" t="str">
            <v/>
          </cell>
          <cell r="F10182" t="str">
            <v/>
          </cell>
          <cell r="G10182" t="str">
            <v/>
          </cell>
          <cell r="H10182" t="str">
            <v/>
          </cell>
          <cell r="I10182"/>
          <cell r="J10182"/>
          <cell r="K10182"/>
          <cell r="L10182"/>
          <cell r="M10182" t="str">
            <v/>
          </cell>
          <cell r="N10182"/>
          <cell r="O10182"/>
          <cell r="P10182"/>
          <cell r="Q10182" t="str">
            <v/>
          </cell>
          <cell r="R10182"/>
          <cell r="S10182" t="str">
            <v/>
          </cell>
          <cell r="T10182"/>
          <cell r="U10182"/>
          <cell r="V10182" t="str">
            <v/>
          </cell>
        </row>
        <row r="10183">
          <cell r="A10183"/>
          <cell r="B10183" t="str">
            <v/>
          </cell>
          <cell r="C10183"/>
          <cell r="D10183" t="str">
            <v/>
          </cell>
          <cell r="E10183" t="str">
            <v/>
          </cell>
          <cell r="F10183" t="str">
            <v/>
          </cell>
          <cell r="G10183" t="str">
            <v/>
          </cell>
          <cell r="H10183" t="str">
            <v/>
          </cell>
          <cell r="I10183"/>
          <cell r="J10183"/>
          <cell r="K10183"/>
          <cell r="L10183"/>
          <cell r="M10183" t="str">
            <v/>
          </cell>
          <cell r="N10183"/>
          <cell r="O10183"/>
          <cell r="P10183"/>
          <cell r="Q10183" t="str">
            <v/>
          </cell>
          <cell r="R10183"/>
          <cell r="S10183" t="str">
            <v/>
          </cell>
          <cell r="T10183"/>
          <cell r="U10183"/>
          <cell r="V10183" t="str">
            <v/>
          </cell>
        </row>
        <row r="10184">
          <cell r="A10184"/>
          <cell r="B10184" t="str">
            <v/>
          </cell>
          <cell r="C10184"/>
          <cell r="D10184" t="str">
            <v/>
          </cell>
          <cell r="E10184" t="str">
            <v/>
          </cell>
          <cell r="F10184" t="str">
            <v/>
          </cell>
          <cell r="G10184" t="str">
            <v/>
          </cell>
          <cell r="H10184" t="str">
            <v/>
          </cell>
          <cell r="I10184"/>
          <cell r="J10184"/>
          <cell r="K10184"/>
          <cell r="L10184"/>
          <cell r="M10184" t="str">
            <v/>
          </cell>
          <cell r="N10184"/>
          <cell r="O10184"/>
          <cell r="P10184"/>
          <cell r="Q10184" t="str">
            <v/>
          </cell>
          <cell r="R10184"/>
          <cell r="S10184" t="str">
            <v/>
          </cell>
          <cell r="T10184"/>
          <cell r="U10184"/>
          <cell r="V10184" t="str">
            <v/>
          </cell>
        </row>
        <row r="10185">
          <cell r="A10185"/>
          <cell r="B10185" t="str">
            <v/>
          </cell>
          <cell r="C10185"/>
          <cell r="D10185" t="str">
            <v/>
          </cell>
          <cell r="E10185" t="str">
            <v/>
          </cell>
          <cell r="F10185" t="str">
            <v/>
          </cell>
          <cell r="G10185" t="str">
            <v/>
          </cell>
          <cell r="H10185" t="str">
            <v/>
          </cell>
          <cell r="I10185"/>
          <cell r="J10185"/>
          <cell r="K10185"/>
          <cell r="L10185"/>
          <cell r="M10185" t="str">
            <v/>
          </cell>
          <cell r="N10185"/>
          <cell r="O10185"/>
          <cell r="P10185"/>
          <cell r="Q10185" t="str">
            <v/>
          </cell>
          <cell r="R10185"/>
          <cell r="S10185" t="str">
            <v/>
          </cell>
          <cell r="T10185"/>
          <cell r="U10185"/>
          <cell r="V10185" t="str">
            <v/>
          </cell>
        </row>
        <row r="10186">
          <cell r="A10186"/>
          <cell r="B10186" t="str">
            <v/>
          </cell>
          <cell r="C10186"/>
          <cell r="D10186" t="str">
            <v/>
          </cell>
          <cell r="E10186" t="str">
            <v/>
          </cell>
          <cell r="F10186" t="str">
            <v/>
          </cell>
          <cell r="G10186" t="str">
            <v/>
          </cell>
          <cell r="H10186" t="str">
            <v/>
          </cell>
          <cell r="I10186"/>
          <cell r="J10186"/>
          <cell r="K10186"/>
          <cell r="L10186"/>
          <cell r="M10186" t="str">
            <v/>
          </cell>
          <cell r="N10186"/>
          <cell r="O10186"/>
          <cell r="P10186"/>
          <cell r="Q10186" t="str">
            <v/>
          </cell>
          <cell r="R10186"/>
          <cell r="S10186" t="str">
            <v/>
          </cell>
          <cell r="T10186"/>
          <cell r="U10186"/>
          <cell r="V10186" t="str">
            <v/>
          </cell>
        </row>
        <row r="10187">
          <cell r="A10187"/>
          <cell r="B10187" t="str">
            <v/>
          </cell>
          <cell r="C10187"/>
          <cell r="D10187" t="str">
            <v/>
          </cell>
          <cell r="E10187" t="str">
            <v/>
          </cell>
          <cell r="F10187" t="str">
            <v/>
          </cell>
          <cell r="G10187" t="str">
            <v/>
          </cell>
          <cell r="H10187" t="str">
            <v/>
          </cell>
          <cell r="I10187"/>
          <cell r="J10187"/>
          <cell r="K10187"/>
          <cell r="L10187"/>
          <cell r="M10187" t="str">
            <v/>
          </cell>
          <cell r="N10187"/>
          <cell r="O10187"/>
          <cell r="P10187"/>
          <cell r="Q10187" t="str">
            <v/>
          </cell>
          <cell r="R10187"/>
          <cell r="S10187" t="str">
            <v/>
          </cell>
          <cell r="T10187"/>
          <cell r="U10187"/>
          <cell r="V10187" t="str">
            <v/>
          </cell>
        </row>
        <row r="10188">
          <cell r="A10188"/>
          <cell r="B10188" t="str">
            <v/>
          </cell>
          <cell r="C10188"/>
          <cell r="D10188" t="str">
            <v/>
          </cell>
          <cell r="E10188" t="str">
            <v/>
          </cell>
          <cell r="F10188" t="str">
            <v/>
          </cell>
          <cell r="G10188" t="str">
            <v/>
          </cell>
          <cell r="H10188" t="str">
            <v/>
          </cell>
          <cell r="I10188"/>
          <cell r="J10188"/>
          <cell r="K10188"/>
          <cell r="L10188"/>
          <cell r="M10188" t="str">
            <v/>
          </cell>
          <cell r="N10188"/>
          <cell r="O10188"/>
          <cell r="P10188"/>
          <cell r="Q10188" t="str">
            <v/>
          </cell>
          <cell r="R10188"/>
          <cell r="S10188" t="str">
            <v/>
          </cell>
          <cell r="T10188"/>
          <cell r="U10188"/>
          <cell r="V10188" t="str">
            <v/>
          </cell>
        </row>
        <row r="10189">
          <cell r="A10189"/>
          <cell r="B10189" t="str">
            <v/>
          </cell>
          <cell r="C10189"/>
          <cell r="D10189" t="str">
            <v/>
          </cell>
          <cell r="E10189" t="str">
            <v/>
          </cell>
          <cell r="F10189" t="str">
            <v/>
          </cell>
          <cell r="G10189" t="str">
            <v/>
          </cell>
          <cell r="H10189" t="str">
            <v/>
          </cell>
          <cell r="I10189"/>
          <cell r="J10189"/>
          <cell r="K10189"/>
          <cell r="L10189"/>
          <cell r="M10189" t="str">
            <v/>
          </cell>
          <cell r="N10189"/>
          <cell r="O10189"/>
          <cell r="P10189"/>
          <cell r="Q10189" t="str">
            <v/>
          </cell>
          <cell r="R10189"/>
          <cell r="S10189" t="str">
            <v/>
          </cell>
          <cell r="T10189"/>
          <cell r="U10189"/>
          <cell r="V10189" t="str">
            <v/>
          </cell>
        </row>
        <row r="10190">
          <cell r="A10190"/>
          <cell r="B10190" t="str">
            <v/>
          </cell>
          <cell r="C10190"/>
          <cell r="D10190" t="str">
            <v/>
          </cell>
          <cell r="E10190" t="str">
            <v/>
          </cell>
          <cell r="F10190" t="str">
            <v/>
          </cell>
          <cell r="G10190" t="str">
            <v/>
          </cell>
          <cell r="H10190" t="str">
            <v/>
          </cell>
          <cell r="I10190"/>
          <cell r="J10190"/>
          <cell r="K10190"/>
          <cell r="L10190"/>
          <cell r="M10190" t="str">
            <v/>
          </cell>
          <cell r="N10190"/>
          <cell r="O10190"/>
          <cell r="P10190"/>
          <cell r="Q10190" t="str">
            <v/>
          </cell>
          <cell r="R10190"/>
          <cell r="S10190" t="str">
            <v/>
          </cell>
          <cell r="T10190"/>
          <cell r="U10190"/>
          <cell r="V10190" t="str">
            <v/>
          </cell>
        </row>
        <row r="10191">
          <cell r="A10191"/>
          <cell r="B10191" t="str">
            <v/>
          </cell>
          <cell r="C10191"/>
          <cell r="D10191" t="str">
            <v/>
          </cell>
          <cell r="E10191" t="str">
            <v/>
          </cell>
          <cell r="F10191" t="str">
            <v/>
          </cell>
          <cell r="G10191" t="str">
            <v/>
          </cell>
          <cell r="H10191" t="str">
            <v/>
          </cell>
          <cell r="I10191"/>
          <cell r="J10191"/>
          <cell r="K10191"/>
          <cell r="L10191"/>
          <cell r="M10191" t="str">
            <v/>
          </cell>
          <cell r="N10191"/>
          <cell r="O10191"/>
          <cell r="P10191"/>
          <cell r="Q10191" t="str">
            <v/>
          </cell>
          <cell r="R10191"/>
          <cell r="S10191" t="str">
            <v/>
          </cell>
          <cell r="T10191"/>
          <cell r="U10191"/>
          <cell r="V10191" t="str">
            <v/>
          </cell>
        </row>
        <row r="10192">
          <cell r="A10192"/>
          <cell r="B10192" t="str">
            <v/>
          </cell>
          <cell r="C10192"/>
          <cell r="D10192" t="str">
            <v/>
          </cell>
          <cell r="E10192" t="str">
            <v/>
          </cell>
          <cell r="F10192" t="str">
            <v/>
          </cell>
          <cell r="G10192" t="str">
            <v/>
          </cell>
          <cell r="H10192" t="str">
            <v/>
          </cell>
          <cell r="I10192"/>
          <cell r="J10192"/>
          <cell r="K10192"/>
          <cell r="L10192"/>
          <cell r="M10192" t="str">
            <v/>
          </cell>
          <cell r="N10192"/>
          <cell r="O10192"/>
          <cell r="P10192"/>
          <cell r="Q10192" t="str">
            <v/>
          </cell>
          <cell r="R10192"/>
          <cell r="S10192" t="str">
            <v/>
          </cell>
          <cell r="T10192"/>
          <cell r="U10192"/>
          <cell r="V10192" t="str">
            <v/>
          </cell>
        </row>
        <row r="10193">
          <cell r="A10193"/>
          <cell r="B10193" t="str">
            <v/>
          </cell>
          <cell r="C10193"/>
          <cell r="D10193" t="str">
            <v/>
          </cell>
          <cell r="E10193" t="str">
            <v/>
          </cell>
          <cell r="F10193" t="str">
            <v/>
          </cell>
          <cell r="G10193" t="str">
            <v/>
          </cell>
          <cell r="H10193" t="str">
            <v/>
          </cell>
          <cell r="I10193"/>
          <cell r="J10193"/>
          <cell r="K10193"/>
          <cell r="L10193"/>
          <cell r="M10193" t="str">
            <v/>
          </cell>
          <cell r="N10193"/>
          <cell r="O10193"/>
          <cell r="P10193"/>
          <cell r="Q10193" t="str">
            <v/>
          </cell>
          <cell r="R10193"/>
          <cell r="S10193" t="str">
            <v/>
          </cell>
          <cell r="T10193"/>
          <cell r="U10193"/>
          <cell r="V10193" t="str">
            <v/>
          </cell>
        </row>
        <row r="10194">
          <cell r="A10194"/>
          <cell r="B10194" t="str">
            <v/>
          </cell>
          <cell r="C10194"/>
          <cell r="D10194" t="str">
            <v/>
          </cell>
          <cell r="E10194" t="str">
            <v/>
          </cell>
          <cell r="F10194" t="str">
            <v/>
          </cell>
          <cell r="G10194" t="str">
            <v/>
          </cell>
          <cell r="H10194" t="str">
            <v/>
          </cell>
          <cell r="I10194"/>
          <cell r="J10194"/>
          <cell r="K10194"/>
          <cell r="L10194"/>
          <cell r="M10194" t="str">
            <v/>
          </cell>
          <cell r="N10194"/>
          <cell r="O10194"/>
          <cell r="P10194"/>
          <cell r="Q10194" t="str">
            <v/>
          </cell>
          <cell r="R10194"/>
          <cell r="S10194" t="str">
            <v/>
          </cell>
          <cell r="T10194"/>
          <cell r="U10194"/>
          <cell r="V10194" t="str">
            <v/>
          </cell>
        </row>
        <row r="10195">
          <cell r="A10195"/>
          <cell r="B10195" t="str">
            <v/>
          </cell>
          <cell r="C10195"/>
          <cell r="D10195" t="str">
            <v/>
          </cell>
          <cell r="E10195" t="str">
            <v/>
          </cell>
          <cell r="F10195" t="str">
            <v/>
          </cell>
          <cell r="G10195" t="str">
            <v/>
          </cell>
          <cell r="H10195" t="str">
            <v/>
          </cell>
          <cell r="I10195"/>
          <cell r="J10195"/>
          <cell r="K10195"/>
          <cell r="L10195"/>
          <cell r="M10195" t="str">
            <v/>
          </cell>
          <cell r="N10195"/>
          <cell r="O10195"/>
          <cell r="P10195"/>
          <cell r="Q10195" t="str">
            <v/>
          </cell>
          <cell r="R10195"/>
          <cell r="S10195" t="str">
            <v/>
          </cell>
          <cell r="T10195"/>
          <cell r="U10195"/>
          <cell r="V10195" t="str">
            <v/>
          </cell>
        </row>
        <row r="10196">
          <cell r="A10196"/>
          <cell r="B10196" t="str">
            <v/>
          </cell>
          <cell r="C10196"/>
          <cell r="D10196" t="str">
            <v/>
          </cell>
          <cell r="E10196" t="str">
            <v/>
          </cell>
          <cell r="F10196" t="str">
            <v/>
          </cell>
          <cell r="G10196" t="str">
            <v/>
          </cell>
          <cell r="H10196" t="str">
            <v/>
          </cell>
          <cell r="I10196"/>
          <cell r="J10196"/>
          <cell r="K10196"/>
          <cell r="L10196"/>
          <cell r="M10196" t="str">
            <v/>
          </cell>
          <cell r="N10196"/>
          <cell r="O10196"/>
          <cell r="P10196"/>
          <cell r="Q10196" t="str">
            <v/>
          </cell>
          <cell r="R10196"/>
          <cell r="S10196" t="str">
            <v/>
          </cell>
          <cell r="T10196"/>
          <cell r="U10196"/>
          <cell r="V10196" t="str">
            <v/>
          </cell>
        </row>
        <row r="10197">
          <cell r="A10197"/>
          <cell r="B10197" t="str">
            <v/>
          </cell>
          <cell r="C10197"/>
          <cell r="D10197" t="str">
            <v/>
          </cell>
          <cell r="E10197" t="str">
            <v/>
          </cell>
          <cell r="F10197" t="str">
            <v/>
          </cell>
          <cell r="G10197" t="str">
            <v/>
          </cell>
          <cell r="H10197" t="str">
            <v/>
          </cell>
          <cell r="I10197"/>
          <cell r="J10197"/>
          <cell r="K10197"/>
          <cell r="L10197"/>
          <cell r="M10197" t="str">
            <v/>
          </cell>
          <cell r="N10197"/>
          <cell r="O10197"/>
          <cell r="P10197"/>
          <cell r="Q10197" t="str">
            <v/>
          </cell>
          <cell r="R10197"/>
          <cell r="S10197" t="str">
            <v/>
          </cell>
          <cell r="T10197"/>
          <cell r="U10197"/>
          <cell r="V10197" t="str">
            <v/>
          </cell>
        </row>
        <row r="10198">
          <cell r="A10198"/>
          <cell r="B10198" t="str">
            <v/>
          </cell>
          <cell r="C10198"/>
          <cell r="D10198" t="str">
            <v/>
          </cell>
          <cell r="E10198" t="str">
            <v/>
          </cell>
          <cell r="F10198" t="str">
            <v/>
          </cell>
          <cell r="G10198" t="str">
            <v/>
          </cell>
          <cell r="H10198" t="str">
            <v/>
          </cell>
          <cell r="I10198"/>
          <cell r="J10198"/>
          <cell r="K10198"/>
          <cell r="L10198"/>
          <cell r="M10198" t="str">
            <v/>
          </cell>
          <cell r="N10198"/>
          <cell r="O10198"/>
          <cell r="P10198"/>
          <cell r="Q10198" t="str">
            <v/>
          </cell>
          <cell r="R10198"/>
          <cell r="S10198" t="str">
            <v/>
          </cell>
          <cell r="T10198"/>
          <cell r="U10198"/>
          <cell r="V10198" t="str">
            <v/>
          </cell>
        </row>
        <row r="10199">
          <cell r="A10199"/>
          <cell r="B10199" t="str">
            <v/>
          </cell>
          <cell r="C10199"/>
          <cell r="D10199" t="str">
            <v/>
          </cell>
          <cell r="E10199" t="str">
            <v/>
          </cell>
          <cell r="F10199" t="str">
            <v/>
          </cell>
          <cell r="G10199" t="str">
            <v/>
          </cell>
          <cell r="H10199" t="str">
            <v/>
          </cell>
          <cell r="I10199"/>
          <cell r="J10199"/>
          <cell r="K10199"/>
          <cell r="L10199"/>
          <cell r="M10199" t="str">
            <v/>
          </cell>
          <cell r="N10199"/>
          <cell r="O10199"/>
          <cell r="P10199"/>
          <cell r="Q10199" t="str">
            <v/>
          </cell>
          <cell r="R10199"/>
          <cell r="S10199" t="str">
            <v/>
          </cell>
          <cell r="T10199"/>
          <cell r="U10199"/>
          <cell r="V10199" t="str">
            <v/>
          </cell>
        </row>
        <row r="10200">
          <cell r="A10200"/>
          <cell r="B10200" t="str">
            <v/>
          </cell>
          <cell r="C10200"/>
          <cell r="D10200" t="str">
            <v/>
          </cell>
          <cell r="E10200" t="str">
            <v/>
          </cell>
          <cell r="F10200" t="str">
            <v/>
          </cell>
          <cell r="G10200" t="str">
            <v/>
          </cell>
          <cell r="H10200" t="str">
            <v/>
          </cell>
          <cell r="I10200"/>
          <cell r="J10200"/>
          <cell r="K10200"/>
          <cell r="L10200"/>
          <cell r="M10200" t="str">
            <v/>
          </cell>
          <cell r="N10200"/>
          <cell r="O10200"/>
          <cell r="P10200"/>
          <cell r="Q10200" t="str">
            <v/>
          </cell>
          <cell r="R10200"/>
          <cell r="S10200" t="str">
            <v/>
          </cell>
          <cell r="T10200"/>
          <cell r="U10200"/>
          <cell r="V10200" t="str">
            <v/>
          </cell>
        </row>
        <row r="10201">
          <cell r="A10201"/>
          <cell r="B10201" t="str">
            <v/>
          </cell>
          <cell r="C10201"/>
          <cell r="D10201" t="str">
            <v/>
          </cell>
          <cell r="E10201" t="str">
            <v/>
          </cell>
          <cell r="F10201" t="str">
            <v/>
          </cell>
          <cell r="G10201" t="str">
            <v/>
          </cell>
          <cell r="H10201" t="str">
            <v/>
          </cell>
          <cell r="I10201"/>
          <cell r="J10201"/>
          <cell r="K10201"/>
          <cell r="L10201"/>
          <cell r="M10201" t="str">
            <v/>
          </cell>
          <cell r="N10201"/>
          <cell r="O10201"/>
          <cell r="P10201"/>
          <cell r="Q10201" t="str">
            <v/>
          </cell>
          <cell r="R10201"/>
          <cell r="S10201" t="str">
            <v/>
          </cell>
          <cell r="T10201"/>
          <cell r="U10201"/>
          <cell r="V10201" t="str">
            <v/>
          </cell>
        </row>
        <row r="10202">
          <cell r="A10202"/>
          <cell r="B10202" t="str">
            <v/>
          </cell>
          <cell r="C10202"/>
          <cell r="D10202" t="str">
            <v/>
          </cell>
          <cell r="E10202" t="str">
            <v/>
          </cell>
          <cell r="F10202" t="str">
            <v/>
          </cell>
          <cell r="G10202" t="str">
            <v/>
          </cell>
          <cell r="H10202" t="str">
            <v/>
          </cell>
          <cell r="I10202"/>
          <cell r="J10202"/>
          <cell r="K10202"/>
          <cell r="L10202"/>
          <cell r="M10202" t="str">
            <v/>
          </cell>
          <cell r="N10202"/>
          <cell r="O10202"/>
          <cell r="P10202"/>
          <cell r="Q10202" t="str">
            <v/>
          </cell>
          <cell r="R10202"/>
          <cell r="S10202" t="str">
            <v/>
          </cell>
          <cell r="T10202"/>
          <cell r="U10202"/>
          <cell r="V10202" t="str">
            <v/>
          </cell>
        </row>
        <row r="10203">
          <cell r="A10203"/>
          <cell r="B10203" t="str">
            <v/>
          </cell>
          <cell r="C10203"/>
          <cell r="D10203" t="str">
            <v/>
          </cell>
          <cell r="E10203" t="str">
            <v/>
          </cell>
          <cell r="F10203" t="str">
            <v/>
          </cell>
          <cell r="G10203" t="str">
            <v/>
          </cell>
          <cell r="H10203" t="str">
            <v/>
          </cell>
          <cell r="I10203"/>
          <cell r="J10203"/>
          <cell r="K10203"/>
          <cell r="L10203"/>
          <cell r="M10203" t="str">
            <v/>
          </cell>
          <cell r="N10203"/>
          <cell r="O10203"/>
          <cell r="P10203"/>
          <cell r="Q10203" t="str">
            <v/>
          </cell>
          <cell r="R10203"/>
          <cell r="S10203" t="str">
            <v/>
          </cell>
          <cell r="T10203"/>
          <cell r="U10203"/>
          <cell r="V10203" t="str">
            <v/>
          </cell>
        </row>
        <row r="10204">
          <cell r="A10204"/>
          <cell r="B10204" t="str">
            <v/>
          </cell>
          <cell r="C10204"/>
          <cell r="D10204" t="str">
            <v/>
          </cell>
          <cell r="E10204" t="str">
            <v/>
          </cell>
          <cell r="F10204" t="str">
            <v/>
          </cell>
          <cell r="G10204" t="str">
            <v/>
          </cell>
          <cell r="H10204" t="str">
            <v/>
          </cell>
          <cell r="I10204"/>
          <cell r="J10204"/>
          <cell r="K10204"/>
          <cell r="L10204"/>
          <cell r="M10204" t="str">
            <v/>
          </cell>
          <cell r="N10204"/>
          <cell r="O10204"/>
          <cell r="P10204"/>
          <cell r="Q10204" t="str">
            <v/>
          </cell>
          <cell r="R10204"/>
          <cell r="S10204" t="str">
            <v/>
          </cell>
          <cell r="T10204"/>
          <cell r="U10204"/>
          <cell r="V10204" t="str">
            <v/>
          </cell>
        </row>
        <row r="10205">
          <cell r="A10205"/>
          <cell r="B10205" t="str">
            <v/>
          </cell>
          <cell r="C10205"/>
          <cell r="D10205" t="str">
            <v/>
          </cell>
          <cell r="E10205" t="str">
            <v/>
          </cell>
          <cell r="F10205" t="str">
            <v/>
          </cell>
          <cell r="G10205" t="str">
            <v/>
          </cell>
          <cell r="H10205" t="str">
            <v/>
          </cell>
          <cell r="I10205"/>
          <cell r="J10205"/>
          <cell r="K10205"/>
          <cell r="L10205"/>
          <cell r="M10205" t="str">
            <v/>
          </cell>
          <cell r="N10205"/>
          <cell r="O10205"/>
          <cell r="P10205"/>
          <cell r="Q10205" t="str">
            <v/>
          </cell>
          <cell r="R10205"/>
          <cell r="S10205" t="str">
            <v/>
          </cell>
          <cell r="T10205"/>
          <cell r="U10205"/>
          <cell r="V10205" t="str">
            <v/>
          </cell>
        </row>
        <row r="10206">
          <cell r="A10206"/>
          <cell r="B10206" t="str">
            <v/>
          </cell>
          <cell r="C10206"/>
          <cell r="D10206" t="str">
            <v/>
          </cell>
          <cell r="E10206" t="str">
            <v/>
          </cell>
          <cell r="F10206" t="str">
            <v/>
          </cell>
          <cell r="G10206" t="str">
            <v/>
          </cell>
          <cell r="H10206" t="str">
            <v/>
          </cell>
          <cell r="I10206"/>
          <cell r="J10206"/>
          <cell r="K10206"/>
          <cell r="L10206"/>
          <cell r="M10206" t="str">
            <v/>
          </cell>
          <cell r="N10206"/>
          <cell r="O10206"/>
          <cell r="P10206"/>
          <cell r="Q10206" t="str">
            <v/>
          </cell>
          <cell r="R10206"/>
          <cell r="S10206" t="str">
            <v/>
          </cell>
          <cell r="T10206"/>
          <cell r="U10206"/>
          <cell r="V10206" t="str">
            <v/>
          </cell>
        </row>
        <row r="10207">
          <cell r="A10207"/>
          <cell r="B10207" t="str">
            <v/>
          </cell>
          <cell r="C10207"/>
          <cell r="D10207" t="str">
            <v/>
          </cell>
          <cell r="E10207" t="str">
            <v/>
          </cell>
          <cell r="F10207" t="str">
            <v/>
          </cell>
          <cell r="G10207" t="str">
            <v/>
          </cell>
          <cell r="H10207" t="str">
            <v/>
          </cell>
          <cell r="I10207"/>
          <cell r="J10207"/>
          <cell r="K10207"/>
          <cell r="L10207"/>
          <cell r="M10207" t="str">
            <v/>
          </cell>
          <cell r="N10207"/>
          <cell r="O10207"/>
          <cell r="P10207"/>
          <cell r="Q10207" t="str">
            <v/>
          </cell>
          <cell r="R10207"/>
          <cell r="S10207" t="str">
            <v/>
          </cell>
          <cell r="T10207"/>
          <cell r="U10207"/>
          <cell r="V10207" t="str">
            <v/>
          </cell>
        </row>
        <row r="10208">
          <cell r="A10208"/>
          <cell r="B10208" t="str">
            <v/>
          </cell>
          <cell r="C10208"/>
          <cell r="D10208" t="str">
            <v/>
          </cell>
          <cell r="E10208" t="str">
            <v/>
          </cell>
          <cell r="F10208" t="str">
            <v/>
          </cell>
          <cell r="G10208" t="str">
            <v/>
          </cell>
          <cell r="H10208" t="str">
            <v/>
          </cell>
          <cell r="I10208"/>
          <cell r="J10208"/>
          <cell r="K10208"/>
          <cell r="L10208"/>
          <cell r="M10208" t="str">
            <v/>
          </cell>
          <cell r="N10208"/>
          <cell r="O10208"/>
          <cell r="P10208"/>
          <cell r="Q10208" t="str">
            <v/>
          </cell>
          <cell r="R10208"/>
          <cell r="S10208" t="str">
            <v/>
          </cell>
          <cell r="T10208"/>
          <cell r="U10208"/>
          <cell r="V10208" t="str">
            <v/>
          </cell>
        </row>
        <row r="10209">
          <cell r="A10209"/>
          <cell r="B10209" t="str">
            <v/>
          </cell>
          <cell r="C10209"/>
          <cell r="D10209" t="str">
            <v/>
          </cell>
          <cell r="E10209" t="str">
            <v/>
          </cell>
          <cell r="F10209" t="str">
            <v/>
          </cell>
          <cell r="G10209" t="str">
            <v/>
          </cell>
          <cell r="H10209" t="str">
            <v/>
          </cell>
          <cell r="I10209"/>
          <cell r="J10209"/>
          <cell r="K10209"/>
          <cell r="L10209"/>
          <cell r="M10209" t="str">
            <v/>
          </cell>
          <cell r="N10209"/>
          <cell r="O10209"/>
          <cell r="P10209"/>
          <cell r="Q10209" t="str">
            <v/>
          </cell>
          <cell r="R10209"/>
          <cell r="S10209" t="str">
            <v/>
          </cell>
          <cell r="T10209"/>
          <cell r="U10209"/>
          <cell r="V10209" t="str">
            <v/>
          </cell>
        </row>
        <row r="10210">
          <cell r="A10210"/>
          <cell r="B10210" t="str">
            <v/>
          </cell>
          <cell r="C10210"/>
          <cell r="D10210" t="str">
            <v/>
          </cell>
          <cell r="E10210" t="str">
            <v/>
          </cell>
          <cell r="F10210" t="str">
            <v/>
          </cell>
          <cell r="G10210" t="str">
            <v/>
          </cell>
          <cell r="H10210" t="str">
            <v/>
          </cell>
          <cell r="I10210"/>
          <cell r="J10210"/>
          <cell r="K10210"/>
          <cell r="L10210"/>
          <cell r="M10210" t="str">
            <v/>
          </cell>
          <cell r="N10210"/>
          <cell r="O10210"/>
          <cell r="P10210"/>
          <cell r="Q10210" t="str">
            <v/>
          </cell>
          <cell r="R10210"/>
          <cell r="S10210" t="str">
            <v/>
          </cell>
          <cell r="T10210"/>
          <cell r="U10210"/>
          <cell r="V10210" t="str">
            <v/>
          </cell>
        </row>
        <row r="10211">
          <cell r="A10211"/>
          <cell r="B10211" t="str">
            <v/>
          </cell>
          <cell r="C10211"/>
          <cell r="D10211" t="str">
            <v/>
          </cell>
          <cell r="E10211" t="str">
            <v/>
          </cell>
          <cell r="F10211" t="str">
            <v/>
          </cell>
          <cell r="G10211" t="str">
            <v/>
          </cell>
          <cell r="H10211" t="str">
            <v/>
          </cell>
          <cell r="I10211"/>
          <cell r="J10211"/>
          <cell r="K10211"/>
          <cell r="L10211"/>
          <cell r="M10211" t="str">
            <v/>
          </cell>
          <cell r="N10211"/>
          <cell r="O10211"/>
          <cell r="P10211"/>
          <cell r="Q10211" t="str">
            <v/>
          </cell>
          <cell r="R10211"/>
          <cell r="S10211" t="str">
            <v/>
          </cell>
          <cell r="T10211"/>
          <cell r="U10211"/>
          <cell r="V10211" t="str">
            <v/>
          </cell>
        </row>
        <row r="10212">
          <cell r="A10212"/>
          <cell r="B10212" t="str">
            <v/>
          </cell>
          <cell r="C10212"/>
          <cell r="D10212" t="str">
            <v/>
          </cell>
          <cell r="E10212" t="str">
            <v/>
          </cell>
          <cell r="F10212" t="str">
            <v/>
          </cell>
          <cell r="G10212" t="str">
            <v/>
          </cell>
          <cell r="H10212" t="str">
            <v/>
          </cell>
          <cell r="I10212"/>
          <cell r="J10212"/>
          <cell r="K10212"/>
          <cell r="L10212"/>
          <cell r="M10212" t="str">
            <v/>
          </cell>
          <cell r="N10212"/>
          <cell r="O10212"/>
          <cell r="P10212"/>
          <cell r="Q10212" t="str">
            <v/>
          </cell>
          <cell r="R10212"/>
          <cell r="S10212" t="str">
            <v/>
          </cell>
          <cell r="T10212"/>
          <cell r="U10212"/>
          <cell r="V10212" t="str">
            <v/>
          </cell>
        </row>
        <row r="10213">
          <cell r="A10213"/>
          <cell r="B10213" t="str">
            <v/>
          </cell>
          <cell r="C10213"/>
          <cell r="D10213" t="str">
            <v/>
          </cell>
          <cell r="E10213" t="str">
            <v/>
          </cell>
          <cell r="F10213" t="str">
            <v/>
          </cell>
          <cell r="G10213" t="str">
            <v/>
          </cell>
          <cell r="H10213" t="str">
            <v/>
          </cell>
          <cell r="I10213"/>
          <cell r="J10213"/>
          <cell r="K10213"/>
          <cell r="L10213"/>
          <cell r="M10213" t="str">
            <v/>
          </cell>
          <cell r="N10213"/>
          <cell r="O10213"/>
          <cell r="P10213"/>
          <cell r="Q10213" t="str">
            <v/>
          </cell>
          <cell r="R10213"/>
          <cell r="S10213" t="str">
            <v/>
          </cell>
          <cell r="T10213"/>
          <cell r="U10213"/>
          <cell r="V10213" t="str">
            <v/>
          </cell>
        </row>
        <row r="10214">
          <cell r="A10214"/>
          <cell r="B10214" t="str">
            <v/>
          </cell>
          <cell r="C10214"/>
          <cell r="D10214" t="str">
            <v/>
          </cell>
          <cell r="E10214" t="str">
            <v/>
          </cell>
          <cell r="F10214" t="str">
            <v/>
          </cell>
          <cell r="G10214" t="str">
            <v/>
          </cell>
          <cell r="H10214" t="str">
            <v/>
          </cell>
          <cell r="I10214"/>
          <cell r="J10214"/>
          <cell r="K10214"/>
          <cell r="L10214"/>
          <cell r="M10214" t="str">
            <v/>
          </cell>
          <cell r="N10214"/>
          <cell r="O10214"/>
          <cell r="P10214"/>
          <cell r="Q10214" t="str">
            <v/>
          </cell>
          <cell r="R10214"/>
          <cell r="S10214" t="str">
            <v/>
          </cell>
          <cell r="T10214"/>
          <cell r="U10214"/>
          <cell r="V10214" t="str">
            <v/>
          </cell>
        </row>
        <row r="10215">
          <cell r="A10215"/>
          <cell r="B10215" t="str">
            <v/>
          </cell>
          <cell r="C10215"/>
          <cell r="D10215" t="str">
            <v/>
          </cell>
          <cell r="E10215" t="str">
            <v/>
          </cell>
          <cell r="F10215" t="str">
            <v/>
          </cell>
          <cell r="G10215" t="str">
            <v/>
          </cell>
          <cell r="H10215" t="str">
            <v/>
          </cell>
          <cell r="I10215"/>
          <cell r="J10215"/>
          <cell r="K10215"/>
          <cell r="L10215"/>
          <cell r="M10215" t="str">
            <v/>
          </cell>
          <cell r="N10215"/>
          <cell r="O10215"/>
          <cell r="P10215"/>
          <cell r="Q10215" t="str">
            <v/>
          </cell>
          <cell r="R10215"/>
          <cell r="S10215" t="str">
            <v/>
          </cell>
          <cell r="T10215"/>
          <cell r="U10215"/>
          <cell r="V10215" t="str">
            <v/>
          </cell>
        </row>
        <row r="10216">
          <cell r="A10216"/>
          <cell r="B10216" t="str">
            <v/>
          </cell>
          <cell r="C10216"/>
          <cell r="D10216" t="str">
            <v/>
          </cell>
          <cell r="E10216" t="str">
            <v/>
          </cell>
          <cell r="F10216" t="str">
            <v/>
          </cell>
          <cell r="G10216" t="str">
            <v/>
          </cell>
          <cell r="H10216" t="str">
            <v/>
          </cell>
          <cell r="I10216"/>
          <cell r="J10216"/>
          <cell r="K10216"/>
          <cell r="L10216"/>
          <cell r="M10216" t="str">
            <v/>
          </cell>
          <cell r="N10216"/>
          <cell r="O10216"/>
          <cell r="P10216"/>
          <cell r="Q10216" t="str">
            <v/>
          </cell>
          <cell r="R10216"/>
          <cell r="S10216" t="str">
            <v/>
          </cell>
          <cell r="T10216"/>
          <cell r="U10216"/>
          <cell r="V10216" t="str">
            <v/>
          </cell>
        </row>
        <row r="10217">
          <cell r="A10217"/>
          <cell r="B10217" t="str">
            <v/>
          </cell>
          <cell r="C10217"/>
          <cell r="D10217" t="str">
            <v/>
          </cell>
          <cell r="E10217" t="str">
            <v/>
          </cell>
          <cell r="F10217" t="str">
            <v/>
          </cell>
          <cell r="G10217" t="str">
            <v/>
          </cell>
          <cell r="H10217" t="str">
            <v/>
          </cell>
          <cell r="I10217"/>
          <cell r="J10217"/>
          <cell r="K10217"/>
          <cell r="L10217"/>
          <cell r="M10217" t="str">
            <v/>
          </cell>
          <cell r="N10217"/>
          <cell r="O10217"/>
          <cell r="P10217"/>
          <cell r="Q10217" t="str">
            <v/>
          </cell>
          <cell r="R10217"/>
          <cell r="S10217" t="str">
            <v/>
          </cell>
          <cell r="T10217"/>
          <cell r="U10217"/>
          <cell r="V10217" t="str">
            <v/>
          </cell>
        </row>
        <row r="10218">
          <cell r="A10218"/>
          <cell r="B10218" t="str">
            <v/>
          </cell>
          <cell r="C10218"/>
          <cell r="D10218" t="str">
            <v/>
          </cell>
          <cell r="E10218" t="str">
            <v/>
          </cell>
          <cell r="F10218" t="str">
            <v/>
          </cell>
          <cell r="G10218" t="str">
            <v/>
          </cell>
          <cell r="H10218" t="str">
            <v/>
          </cell>
          <cell r="I10218"/>
          <cell r="J10218"/>
          <cell r="K10218"/>
          <cell r="L10218"/>
          <cell r="M10218" t="str">
            <v/>
          </cell>
          <cell r="N10218"/>
          <cell r="O10218"/>
          <cell r="P10218"/>
          <cell r="Q10218" t="str">
            <v/>
          </cell>
          <cell r="R10218"/>
          <cell r="S10218" t="str">
            <v/>
          </cell>
          <cell r="T10218"/>
          <cell r="U10218"/>
          <cell r="V10218" t="str">
            <v/>
          </cell>
        </row>
        <row r="10219">
          <cell r="A10219"/>
          <cell r="B10219" t="str">
            <v/>
          </cell>
          <cell r="C10219"/>
          <cell r="D10219" t="str">
            <v/>
          </cell>
          <cell r="E10219" t="str">
            <v/>
          </cell>
          <cell r="F10219" t="str">
            <v/>
          </cell>
          <cell r="G10219" t="str">
            <v/>
          </cell>
          <cell r="H10219" t="str">
            <v/>
          </cell>
          <cell r="I10219"/>
          <cell r="J10219"/>
          <cell r="K10219"/>
          <cell r="L10219"/>
          <cell r="M10219" t="str">
            <v/>
          </cell>
          <cell r="N10219"/>
          <cell r="O10219"/>
          <cell r="P10219"/>
          <cell r="Q10219" t="str">
            <v/>
          </cell>
          <cell r="R10219"/>
          <cell r="S10219" t="str">
            <v/>
          </cell>
          <cell r="T10219"/>
          <cell r="U10219"/>
          <cell r="V10219" t="str">
            <v/>
          </cell>
        </row>
        <row r="10220">
          <cell r="A10220"/>
          <cell r="B10220" t="str">
            <v/>
          </cell>
          <cell r="C10220"/>
          <cell r="D10220" t="str">
            <v/>
          </cell>
          <cell r="E10220" t="str">
            <v/>
          </cell>
          <cell r="F10220" t="str">
            <v/>
          </cell>
          <cell r="G10220" t="str">
            <v/>
          </cell>
          <cell r="H10220" t="str">
            <v/>
          </cell>
          <cell r="I10220"/>
          <cell r="J10220"/>
          <cell r="K10220"/>
          <cell r="L10220"/>
          <cell r="M10220" t="str">
            <v/>
          </cell>
          <cell r="N10220"/>
          <cell r="O10220"/>
          <cell r="P10220"/>
          <cell r="Q10220" t="str">
            <v/>
          </cell>
          <cell r="R10220"/>
          <cell r="S10220" t="str">
            <v/>
          </cell>
          <cell r="T10220"/>
          <cell r="U10220"/>
          <cell r="V10220" t="str">
            <v/>
          </cell>
        </row>
        <row r="10221">
          <cell r="A10221"/>
          <cell r="B10221" t="str">
            <v/>
          </cell>
          <cell r="C10221"/>
          <cell r="D10221" t="str">
            <v/>
          </cell>
          <cell r="E10221" t="str">
            <v/>
          </cell>
          <cell r="F10221" t="str">
            <v/>
          </cell>
          <cell r="G10221" t="str">
            <v/>
          </cell>
          <cell r="H10221" t="str">
            <v/>
          </cell>
          <cell r="I10221"/>
          <cell r="J10221"/>
          <cell r="K10221"/>
          <cell r="L10221"/>
          <cell r="M10221" t="str">
            <v/>
          </cell>
          <cell r="N10221"/>
          <cell r="O10221"/>
          <cell r="P10221"/>
          <cell r="Q10221" t="str">
            <v/>
          </cell>
          <cell r="R10221"/>
          <cell r="S10221" t="str">
            <v/>
          </cell>
          <cell r="T10221"/>
          <cell r="U10221"/>
          <cell r="V10221" t="str">
            <v/>
          </cell>
        </row>
        <row r="10222">
          <cell r="A10222"/>
          <cell r="B10222" t="str">
            <v/>
          </cell>
          <cell r="C10222"/>
          <cell r="D10222" t="str">
            <v/>
          </cell>
          <cell r="E10222" t="str">
            <v/>
          </cell>
          <cell r="F10222" t="str">
            <v/>
          </cell>
          <cell r="G10222" t="str">
            <v/>
          </cell>
          <cell r="H10222" t="str">
            <v/>
          </cell>
          <cell r="I10222"/>
          <cell r="J10222"/>
          <cell r="K10222"/>
          <cell r="L10222"/>
          <cell r="M10222" t="str">
            <v/>
          </cell>
          <cell r="N10222"/>
          <cell r="O10222"/>
          <cell r="P10222"/>
          <cell r="Q10222" t="str">
            <v/>
          </cell>
          <cell r="R10222"/>
          <cell r="S10222" t="str">
            <v/>
          </cell>
          <cell r="T10222"/>
          <cell r="U10222"/>
          <cell r="V10222" t="str">
            <v/>
          </cell>
        </row>
        <row r="10223">
          <cell r="A10223"/>
          <cell r="B10223" t="str">
            <v/>
          </cell>
          <cell r="C10223"/>
          <cell r="D10223" t="str">
            <v/>
          </cell>
          <cell r="E10223" t="str">
            <v/>
          </cell>
          <cell r="F10223" t="str">
            <v/>
          </cell>
          <cell r="G10223" t="str">
            <v/>
          </cell>
          <cell r="H10223" t="str">
            <v/>
          </cell>
          <cell r="I10223"/>
          <cell r="J10223"/>
          <cell r="K10223"/>
          <cell r="L10223"/>
          <cell r="M10223" t="str">
            <v/>
          </cell>
          <cell r="N10223"/>
          <cell r="O10223"/>
          <cell r="P10223"/>
          <cell r="Q10223" t="str">
            <v/>
          </cell>
          <cell r="R10223"/>
          <cell r="S10223" t="str">
            <v/>
          </cell>
          <cell r="T10223"/>
          <cell r="U10223"/>
          <cell r="V10223" t="str">
            <v/>
          </cell>
        </row>
        <row r="10224">
          <cell r="A10224"/>
          <cell r="B10224" t="str">
            <v/>
          </cell>
          <cell r="C10224"/>
          <cell r="D10224" t="str">
            <v/>
          </cell>
          <cell r="E10224" t="str">
            <v/>
          </cell>
          <cell r="F10224" t="str">
            <v/>
          </cell>
          <cell r="G10224" t="str">
            <v/>
          </cell>
          <cell r="H10224" t="str">
            <v/>
          </cell>
          <cell r="I10224"/>
          <cell r="J10224"/>
          <cell r="K10224"/>
          <cell r="L10224"/>
          <cell r="M10224" t="str">
            <v/>
          </cell>
          <cell r="N10224"/>
          <cell r="O10224"/>
          <cell r="P10224"/>
          <cell r="Q10224" t="str">
            <v/>
          </cell>
          <cell r="R10224"/>
          <cell r="S10224" t="str">
            <v/>
          </cell>
          <cell r="T10224"/>
          <cell r="U10224"/>
          <cell r="V10224" t="str">
            <v/>
          </cell>
        </row>
        <row r="10225">
          <cell r="A10225"/>
          <cell r="B10225" t="str">
            <v/>
          </cell>
          <cell r="C10225"/>
          <cell r="D10225" t="str">
            <v/>
          </cell>
          <cell r="E10225" t="str">
            <v/>
          </cell>
          <cell r="F10225" t="str">
            <v/>
          </cell>
          <cell r="G10225" t="str">
            <v/>
          </cell>
          <cell r="H10225" t="str">
            <v/>
          </cell>
          <cell r="I10225"/>
          <cell r="J10225"/>
          <cell r="K10225"/>
          <cell r="L10225"/>
          <cell r="M10225" t="str">
            <v/>
          </cell>
          <cell r="N10225"/>
          <cell r="O10225"/>
          <cell r="P10225"/>
          <cell r="Q10225" t="str">
            <v/>
          </cell>
          <cell r="R10225"/>
          <cell r="S10225" t="str">
            <v/>
          </cell>
          <cell r="T10225"/>
          <cell r="U10225"/>
          <cell r="V10225" t="str">
            <v/>
          </cell>
        </row>
        <row r="10226">
          <cell r="A10226"/>
          <cell r="B10226" t="str">
            <v/>
          </cell>
          <cell r="C10226"/>
          <cell r="D10226" t="str">
            <v/>
          </cell>
          <cell r="E10226" t="str">
            <v/>
          </cell>
          <cell r="F10226" t="str">
            <v/>
          </cell>
          <cell r="G10226" t="str">
            <v/>
          </cell>
          <cell r="H10226" t="str">
            <v/>
          </cell>
          <cell r="I10226"/>
          <cell r="J10226"/>
          <cell r="K10226"/>
          <cell r="L10226"/>
          <cell r="M10226" t="str">
            <v/>
          </cell>
          <cell r="N10226"/>
          <cell r="O10226"/>
          <cell r="P10226"/>
          <cell r="Q10226" t="str">
            <v/>
          </cell>
          <cell r="R10226"/>
          <cell r="S10226" t="str">
            <v/>
          </cell>
          <cell r="T10226"/>
          <cell r="U10226"/>
          <cell r="V10226" t="str">
            <v/>
          </cell>
        </row>
        <row r="10227">
          <cell r="A10227"/>
          <cell r="B10227" t="str">
            <v/>
          </cell>
          <cell r="C10227"/>
          <cell r="D10227" t="str">
            <v/>
          </cell>
          <cell r="E10227" t="str">
            <v/>
          </cell>
          <cell r="F10227" t="str">
            <v/>
          </cell>
          <cell r="G10227" t="str">
            <v/>
          </cell>
          <cell r="H10227" t="str">
            <v/>
          </cell>
          <cell r="I10227"/>
          <cell r="J10227"/>
          <cell r="K10227"/>
          <cell r="L10227"/>
          <cell r="M10227" t="str">
            <v/>
          </cell>
          <cell r="N10227"/>
          <cell r="O10227"/>
          <cell r="P10227"/>
          <cell r="Q10227" t="str">
            <v/>
          </cell>
          <cell r="R10227"/>
          <cell r="S10227" t="str">
            <v/>
          </cell>
          <cell r="T10227"/>
          <cell r="U10227"/>
          <cell r="V10227" t="str">
            <v/>
          </cell>
        </row>
        <row r="10228">
          <cell r="A10228"/>
          <cell r="B10228" t="str">
            <v/>
          </cell>
          <cell r="C10228"/>
          <cell r="D10228" t="str">
            <v/>
          </cell>
          <cell r="E10228" t="str">
            <v/>
          </cell>
          <cell r="F10228" t="str">
            <v/>
          </cell>
          <cell r="G10228" t="str">
            <v/>
          </cell>
          <cell r="H10228" t="str">
            <v/>
          </cell>
          <cell r="I10228"/>
          <cell r="J10228"/>
          <cell r="K10228"/>
          <cell r="L10228"/>
          <cell r="M10228" t="str">
            <v/>
          </cell>
          <cell r="N10228"/>
          <cell r="O10228"/>
          <cell r="P10228"/>
          <cell r="Q10228" t="str">
            <v/>
          </cell>
          <cell r="R10228"/>
          <cell r="S10228" t="str">
            <v/>
          </cell>
          <cell r="T10228"/>
          <cell r="U10228"/>
          <cell r="V10228" t="str">
            <v/>
          </cell>
        </row>
        <row r="10229">
          <cell r="A10229"/>
          <cell r="B10229" t="str">
            <v/>
          </cell>
          <cell r="C10229"/>
          <cell r="D10229" t="str">
            <v/>
          </cell>
          <cell r="E10229" t="str">
            <v/>
          </cell>
          <cell r="F10229" t="str">
            <v/>
          </cell>
          <cell r="G10229" t="str">
            <v/>
          </cell>
          <cell r="H10229" t="str">
            <v/>
          </cell>
          <cell r="I10229"/>
          <cell r="J10229"/>
          <cell r="K10229"/>
          <cell r="L10229"/>
          <cell r="M10229" t="str">
            <v/>
          </cell>
          <cell r="N10229"/>
          <cell r="O10229"/>
          <cell r="P10229"/>
          <cell r="Q10229" t="str">
            <v/>
          </cell>
          <cell r="R10229"/>
          <cell r="S10229" t="str">
            <v/>
          </cell>
          <cell r="T10229"/>
          <cell r="U10229"/>
          <cell r="V10229" t="str">
            <v/>
          </cell>
        </row>
        <row r="10230">
          <cell r="A10230"/>
          <cell r="B10230" t="str">
            <v/>
          </cell>
          <cell r="C10230"/>
          <cell r="D10230" t="str">
            <v/>
          </cell>
          <cell r="E10230" t="str">
            <v/>
          </cell>
          <cell r="F10230" t="str">
            <v/>
          </cell>
          <cell r="G10230" t="str">
            <v/>
          </cell>
          <cell r="H10230" t="str">
            <v/>
          </cell>
          <cell r="I10230"/>
          <cell r="J10230"/>
          <cell r="K10230"/>
          <cell r="L10230"/>
          <cell r="M10230" t="str">
            <v/>
          </cell>
          <cell r="N10230"/>
          <cell r="O10230"/>
          <cell r="P10230"/>
          <cell r="Q10230" t="str">
            <v/>
          </cell>
          <cell r="R10230"/>
          <cell r="S10230" t="str">
            <v/>
          </cell>
          <cell r="T10230"/>
          <cell r="U10230"/>
          <cell r="V10230" t="str">
            <v/>
          </cell>
        </row>
        <row r="10231">
          <cell r="A10231"/>
          <cell r="B10231" t="str">
            <v/>
          </cell>
          <cell r="C10231"/>
          <cell r="D10231" t="str">
            <v/>
          </cell>
          <cell r="E10231" t="str">
            <v/>
          </cell>
          <cell r="F10231" t="str">
            <v/>
          </cell>
          <cell r="G10231" t="str">
            <v/>
          </cell>
          <cell r="H10231" t="str">
            <v/>
          </cell>
          <cell r="I10231"/>
          <cell r="J10231"/>
          <cell r="K10231"/>
          <cell r="L10231"/>
          <cell r="M10231" t="str">
            <v/>
          </cell>
          <cell r="N10231"/>
          <cell r="O10231"/>
          <cell r="P10231"/>
          <cell r="Q10231" t="str">
            <v/>
          </cell>
          <cell r="R10231"/>
          <cell r="S10231" t="str">
            <v/>
          </cell>
          <cell r="T10231"/>
          <cell r="U10231"/>
          <cell r="V10231" t="str">
            <v/>
          </cell>
        </row>
        <row r="10232">
          <cell r="A10232"/>
          <cell r="B10232" t="str">
            <v/>
          </cell>
          <cell r="C10232"/>
          <cell r="D10232" t="str">
            <v/>
          </cell>
          <cell r="E10232" t="str">
            <v/>
          </cell>
          <cell r="F10232" t="str">
            <v/>
          </cell>
          <cell r="G10232" t="str">
            <v/>
          </cell>
          <cell r="H10232" t="str">
            <v/>
          </cell>
          <cell r="I10232"/>
          <cell r="J10232"/>
          <cell r="K10232"/>
          <cell r="L10232"/>
          <cell r="M10232" t="str">
            <v/>
          </cell>
          <cell r="N10232"/>
          <cell r="O10232"/>
          <cell r="P10232"/>
          <cell r="Q10232" t="str">
            <v/>
          </cell>
          <cell r="R10232"/>
          <cell r="S10232" t="str">
            <v/>
          </cell>
          <cell r="T10232"/>
          <cell r="U10232"/>
          <cell r="V10232" t="str">
            <v/>
          </cell>
        </row>
        <row r="10233">
          <cell r="A10233"/>
          <cell r="B10233" t="str">
            <v/>
          </cell>
          <cell r="C10233"/>
          <cell r="D10233" t="str">
            <v/>
          </cell>
          <cell r="E10233" t="str">
            <v/>
          </cell>
          <cell r="F10233" t="str">
            <v/>
          </cell>
          <cell r="G10233" t="str">
            <v/>
          </cell>
          <cell r="H10233" t="str">
            <v/>
          </cell>
          <cell r="I10233"/>
          <cell r="J10233"/>
          <cell r="K10233"/>
          <cell r="L10233"/>
          <cell r="M10233" t="str">
            <v/>
          </cell>
          <cell r="N10233"/>
          <cell r="O10233"/>
          <cell r="P10233"/>
          <cell r="Q10233" t="str">
            <v/>
          </cell>
          <cell r="R10233"/>
          <cell r="S10233" t="str">
            <v/>
          </cell>
          <cell r="T10233"/>
          <cell r="U10233"/>
          <cell r="V10233" t="str">
            <v/>
          </cell>
        </row>
        <row r="10234">
          <cell r="A10234"/>
          <cell r="B10234" t="str">
            <v/>
          </cell>
          <cell r="C10234"/>
          <cell r="D10234" t="str">
            <v/>
          </cell>
          <cell r="E10234" t="str">
            <v/>
          </cell>
          <cell r="F10234" t="str">
            <v/>
          </cell>
          <cell r="G10234" t="str">
            <v/>
          </cell>
          <cell r="H10234" t="str">
            <v/>
          </cell>
          <cell r="I10234"/>
          <cell r="J10234"/>
          <cell r="K10234"/>
          <cell r="L10234"/>
          <cell r="M10234" t="str">
            <v/>
          </cell>
          <cell r="N10234"/>
          <cell r="O10234"/>
          <cell r="P10234"/>
          <cell r="Q10234" t="str">
            <v/>
          </cell>
          <cell r="R10234"/>
          <cell r="S10234" t="str">
            <v/>
          </cell>
          <cell r="T10234"/>
          <cell r="U10234"/>
          <cell r="V10234" t="str">
            <v/>
          </cell>
        </row>
        <row r="10235">
          <cell r="A10235"/>
          <cell r="B10235" t="str">
            <v/>
          </cell>
          <cell r="C10235"/>
          <cell r="D10235" t="str">
            <v/>
          </cell>
          <cell r="E10235" t="str">
            <v/>
          </cell>
          <cell r="F10235" t="str">
            <v/>
          </cell>
          <cell r="G10235" t="str">
            <v/>
          </cell>
          <cell r="H10235" t="str">
            <v/>
          </cell>
          <cell r="I10235"/>
          <cell r="J10235"/>
          <cell r="K10235"/>
          <cell r="L10235"/>
          <cell r="M10235" t="str">
            <v/>
          </cell>
          <cell r="N10235"/>
          <cell r="O10235"/>
          <cell r="P10235"/>
          <cell r="Q10235" t="str">
            <v/>
          </cell>
          <cell r="R10235"/>
          <cell r="S10235" t="str">
            <v/>
          </cell>
          <cell r="T10235"/>
          <cell r="U10235"/>
          <cell r="V10235" t="str">
            <v/>
          </cell>
        </row>
        <row r="10236">
          <cell r="A10236"/>
          <cell r="B10236" t="str">
            <v/>
          </cell>
          <cell r="C10236"/>
          <cell r="D10236" t="str">
            <v/>
          </cell>
          <cell r="E10236" t="str">
            <v/>
          </cell>
          <cell r="F10236" t="str">
            <v/>
          </cell>
          <cell r="G10236" t="str">
            <v/>
          </cell>
          <cell r="H10236" t="str">
            <v/>
          </cell>
          <cell r="I10236"/>
          <cell r="J10236"/>
          <cell r="K10236"/>
          <cell r="L10236"/>
          <cell r="M10236" t="str">
            <v/>
          </cell>
          <cell r="N10236"/>
          <cell r="O10236"/>
          <cell r="P10236"/>
          <cell r="Q10236" t="str">
            <v/>
          </cell>
          <cell r="R10236"/>
          <cell r="S10236" t="str">
            <v/>
          </cell>
          <cell r="T10236"/>
          <cell r="U10236"/>
          <cell r="V10236" t="str">
            <v/>
          </cell>
        </row>
        <row r="10237">
          <cell r="A10237"/>
          <cell r="B10237" t="str">
            <v/>
          </cell>
          <cell r="C10237"/>
          <cell r="D10237" t="str">
            <v/>
          </cell>
          <cell r="E10237" t="str">
            <v/>
          </cell>
          <cell r="F10237" t="str">
            <v/>
          </cell>
          <cell r="G10237" t="str">
            <v/>
          </cell>
          <cell r="H10237" t="str">
            <v/>
          </cell>
          <cell r="I10237"/>
          <cell r="J10237"/>
          <cell r="K10237"/>
          <cell r="L10237"/>
          <cell r="M10237" t="str">
            <v/>
          </cell>
          <cell r="N10237"/>
          <cell r="O10237"/>
          <cell r="P10237"/>
          <cell r="Q10237" t="str">
            <v/>
          </cell>
          <cell r="R10237"/>
          <cell r="S10237" t="str">
            <v/>
          </cell>
          <cell r="T10237"/>
          <cell r="U10237"/>
          <cell r="V10237" t="str">
            <v/>
          </cell>
        </row>
        <row r="10238">
          <cell r="A10238"/>
          <cell r="B10238" t="str">
            <v/>
          </cell>
          <cell r="C10238"/>
          <cell r="D10238" t="str">
            <v/>
          </cell>
          <cell r="E10238" t="str">
            <v/>
          </cell>
          <cell r="F10238" t="str">
            <v/>
          </cell>
          <cell r="G10238" t="str">
            <v/>
          </cell>
          <cell r="H10238" t="str">
            <v/>
          </cell>
          <cell r="I10238"/>
          <cell r="J10238"/>
          <cell r="K10238"/>
          <cell r="L10238"/>
          <cell r="M10238" t="str">
            <v/>
          </cell>
          <cell r="N10238"/>
          <cell r="O10238"/>
          <cell r="P10238"/>
          <cell r="Q10238" t="str">
            <v/>
          </cell>
          <cell r="R10238"/>
          <cell r="S10238" t="str">
            <v/>
          </cell>
          <cell r="T10238"/>
          <cell r="U10238"/>
          <cell r="V10238" t="str">
            <v/>
          </cell>
        </row>
        <row r="10239">
          <cell r="A10239"/>
          <cell r="B10239" t="str">
            <v/>
          </cell>
          <cell r="C10239"/>
          <cell r="D10239" t="str">
            <v/>
          </cell>
          <cell r="E10239" t="str">
            <v/>
          </cell>
          <cell r="F10239" t="str">
            <v/>
          </cell>
          <cell r="G10239" t="str">
            <v/>
          </cell>
          <cell r="H10239" t="str">
            <v/>
          </cell>
          <cell r="I10239"/>
          <cell r="J10239"/>
          <cell r="K10239"/>
          <cell r="L10239"/>
          <cell r="M10239" t="str">
            <v/>
          </cell>
          <cell r="N10239"/>
          <cell r="O10239"/>
          <cell r="P10239"/>
          <cell r="Q10239" t="str">
            <v/>
          </cell>
          <cell r="R10239"/>
          <cell r="S10239" t="str">
            <v/>
          </cell>
          <cell r="T10239"/>
          <cell r="U10239"/>
          <cell r="V10239" t="str">
            <v/>
          </cell>
        </row>
        <row r="10240">
          <cell r="A10240"/>
          <cell r="B10240" t="str">
            <v/>
          </cell>
          <cell r="C10240"/>
          <cell r="D10240" t="str">
            <v/>
          </cell>
          <cell r="E10240" t="str">
            <v/>
          </cell>
          <cell r="F10240" t="str">
            <v/>
          </cell>
          <cell r="G10240" t="str">
            <v/>
          </cell>
          <cell r="H10240" t="str">
            <v/>
          </cell>
          <cell r="I10240"/>
          <cell r="J10240"/>
          <cell r="K10240"/>
          <cell r="L10240"/>
          <cell r="M10240" t="str">
            <v/>
          </cell>
          <cell r="N10240"/>
          <cell r="O10240"/>
          <cell r="P10240"/>
          <cell r="Q10240" t="str">
            <v/>
          </cell>
          <cell r="R10240"/>
          <cell r="S10240" t="str">
            <v/>
          </cell>
          <cell r="T10240"/>
          <cell r="U10240"/>
          <cell r="V10240" t="str">
            <v/>
          </cell>
        </row>
        <row r="10241">
          <cell r="A10241"/>
          <cell r="B10241" t="str">
            <v/>
          </cell>
          <cell r="C10241"/>
          <cell r="D10241" t="str">
            <v/>
          </cell>
          <cell r="E10241" t="str">
            <v/>
          </cell>
          <cell r="F10241" t="str">
            <v/>
          </cell>
          <cell r="G10241" t="str">
            <v/>
          </cell>
          <cell r="H10241" t="str">
            <v/>
          </cell>
          <cell r="I10241"/>
          <cell r="J10241"/>
          <cell r="K10241"/>
          <cell r="L10241"/>
          <cell r="M10241" t="str">
            <v/>
          </cell>
          <cell r="N10241"/>
          <cell r="O10241"/>
          <cell r="P10241"/>
          <cell r="Q10241" t="str">
            <v/>
          </cell>
          <cell r="R10241"/>
          <cell r="S10241" t="str">
            <v/>
          </cell>
          <cell r="T10241"/>
          <cell r="U10241"/>
          <cell r="V10241" t="str">
            <v/>
          </cell>
        </row>
        <row r="10242">
          <cell r="A10242"/>
          <cell r="B10242" t="str">
            <v/>
          </cell>
          <cell r="C10242"/>
          <cell r="D10242" t="str">
            <v/>
          </cell>
          <cell r="E10242" t="str">
            <v/>
          </cell>
          <cell r="F10242" t="str">
            <v/>
          </cell>
          <cell r="G10242" t="str">
            <v/>
          </cell>
          <cell r="H10242" t="str">
            <v/>
          </cell>
          <cell r="I10242"/>
          <cell r="J10242"/>
          <cell r="K10242"/>
          <cell r="L10242"/>
          <cell r="M10242" t="str">
            <v/>
          </cell>
          <cell r="N10242"/>
          <cell r="O10242"/>
          <cell r="P10242"/>
          <cell r="Q10242" t="str">
            <v/>
          </cell>
          <cell r="R10242"/>
          <cell r="S10242" t="str">
            <v/>
          </cell>
          <cell r="T10242"/>
          <cell r="U10242"/>
          <cell r="V10242" t="str">
            <v/>
          </cell>
        </row>
        <row r="10243">
          <cell r="A10243"/>
          <cell r="B10243" t="str">
            <v/>
          </cell>
          <cell r="C10243"/>
          <cell r="D10243" t="str">
            <v/>
          </cell>
          <cell r="E10243" t="str">
            <v/>
          </cell>
          <cell r="F10243" t="str">
            <v/>
          </cell>
          <cell r="G10243" t="str">
            <v/>
          </cell>
          <cell r="H10243" t="str">
            <v/>
          </cell>
          <cell r="I10243"/>
          <cell r="J10243"/>
          <cell r="K10243"/>
          <cell r="L10243"/>
          <cell r="M10243" t="str">
            <v/>
          </cell>
          <cell r="N10243"/>
          <cell r="O10243"/>
          <cell r="P10243"/>
          <cell r="Q10243" t="str">
            <v/>
          </cell>
          <cell r="R10243"/>
          <cell r="S10243" t="str">
            <v/>
          </cell>
          <cell r="T10243"/>
          <cell r="U10243"/>
          <cell r="V10243" t="str">
            <v/>
          </cell>
        </row>
        <row r="10244">
          <cell r="A10244"/>
          <cell r="B10244" t="str">
            <v/>
          </cell>
          <cell r="C10244"/>
          <cell r="D10244" t="str">
            <v/>
          </cell>
          <cell r="E10244" t="str">
            <v/>
          </cell>
          <cell r="F10244" t="str">
            <v/>
          </cell>
          <cell r="G10244" t="str">
            <v/>
          </cell>
          <cell r="H10244" t="str">
            <v/>
          </cell>
          <cell r="I10244"/>
          <cell r="J10244"/>
          <cell r="K10244"/>
          <cell r="L10244"/>
          <cell r="M10244" t="str">
            <v/>
          </cell>
          <cell r="N10244"/>
          <cell r="O10244"/>
          <cell r="P10244"/>
          <cell r="Q10244" t="str">
            <v/>
          </cell>
          <cell r="R10244"/>
          <cell r="S10244" t="str">
            <v/>
          </cell>
          <cell r="T10244"/>
          <cell r="U10244"/>
          <cell r="V10244" t="str">
            <v/>
          </cell>
        </row>
        <row r="10245">
          <cell r="A10245"/>
          <cell r="B10245" t="str">
            <v/>
          </cell>
          <cell r="C10245"/>
          <cell r="D10245" t="str">
            <v/>
          </cell>
          <cell r="E10245" t="str">
            <v/>
          </cell>
          <cell r="F10245" t="str">
            <v/>
          </cell>
          <cell r="G10245" t="str">
            <v/>
          </cell>
          <cell r="H10245" t="str">
            <v/>
          </cell>
          <cell r="I10245"/>
          <cell r="J10245"/>
          <cell r="K10245"/>
          <cell r="L10245"/>
          <cell r="M10245" t="str">
            <v/>
          </cell>
          <cell r="N10245"/>
          <cell r="O10245"/>
          <cell r="P10245"/>
          <cell r="Q10245" t="str">
            <v/>
          </cell>
          <cell r="R10245"/>
          <cell r="S10245" t="str">
            <v/>
          </cell>
          <cell r="T10245"/>
          <cell r="U10245"/>
          <cell r="V10245" t="str">
            <v/>
          </cell>
        </row>
        <row r="10246">
          <cell r="A10246"/>
          <cell r="B10246" t="str">
            <v/>
          </cell>
          <cell r="C10246"/>
          <cell r="D10246" t="str">
            <v/>
          </cell>
          <cell r="E10246" t="str">
            <v/>
          </cell>
          <cell r="F10246" t="str">
            <v/>
          </cell>
          <cell r="G10246" t="str">
            <v/>
          </cell>
          <cell r="H10246" t="str">
            <v/>
          </cell>
          <cell r="I10246"/>
          <cell r="J10246"/>
          <cell r="K10246"/>
          <cell r="L10246"/>
          <cell r="M10246" t="str">
            <v/>
          </cell>
          <cell r="N10246"/>
          <cell r="O10246"/>
          <cell r="P10246"/>
          <cell r="Q10246" t="str">
            <v/>
          </cell>
          <cell r="R10246"/>
          <cell r="S10246" t="str">
            <v/>
          </cell>
          <cell r="T10246"/>
          <cell r="U10246"/>
          <cell r="V10246" t="str">
            <v/>
          </cell>
        </row>
        <row r="10247">
          <cell r="A10247"/>
          <cell r="B10247" t="str">
            <v/>
          </cell>
          <cell r="C10247"/>
          <cell r="D10247" t="str">
            <v/>
          </cell>
          <cell r="E10247" t="str">
            <v/>
          </cell>
          <cell r="F10247" t="str">
            <v/>
          </cell>
          <cell r="G10247" t="str">
            <v/>
          </cell>
          <cell r="H10247" t="str">
            <v/>
          </cell>
          <cell r="I10247"/>
          <cell r="J10247"/>
          <cell r="K10247"/>
          <cell r="L10247"/>
          <cell r="M10247" t="str">
            <v/>
          </cell>
          <cell r="N10247"/>
          <cell r="O10247"/>
          <cell r="P10247"/>
          <cell r="Q10247" t="str">
            <v/>
          </cell>
          <cell r="R10247"/>
          <cell r="S10247" t="str">
            <v/>
          </cell>
          <cell r="T10247"/>
          <cell r="U10247"/>
          <cell r="V10247" t="str">
            <v/>
          </cell>
        </row>
        <row r="10248">
          <cell r="A10248"/>
          <cell r="B10248" t="str">
            <v/>
          </cell>
          <cell r="C10248"/>
          <cell r="D10248" t="str">
            <v/>
          </cell>
          <cell r="E10248" t="str">
            <v/>
          </cell>
          <cell r="F10248" t="str">
            <v/>
          </cell>
          <cell r="G10248" t="str">
            <v/>
          </cell>
          <cell r="H10248" t="str">
            <v/>
          </cell>
          <cell r="I10248"/>
          <cell r="J10248"/>
          <cell r="K10248"/>
          <cell r="L10248"/>
          <cell r="M10248" t="str">
            <v/>
          </cell>
          <cell r="N10248"/>
          <cell r="O10248"/>
          <cell r="P10248"/>
          <cell r="Q10248" t="str">
            <v/>
          </cell>
          <cell r="R10248"/>
          <cell r="S10248" t="str">
            <v/>
          </cell>
          <cell r="T10248"/>
          <cell r="U10248"/>
          <cell r="V10248" t="str">
            <v/>
          </cell>
        </row>
        <row r="10249">
          <cell r="A10249"/>
          <cell r="B10249" t="str">
            <v/>
          </cell>
          <cell r="C10249"/>
          <cell r="D10249" t="str">
            <v/>
          </cell>
          <cell r="E10249" t="str">
            <v/>
          </cell>
          <cell r="F10249" t="str">
            <v/>
          </cell>
          <cell r="G10249" t="str">
            <v/>
          </cell>
          <cell r="H10249" t="str">
            <v/>
          </cell>
          <cell r="I10249"/>
          <cell r="J10249"/>
          <cell r="K10249"/>
          <cell r="L10249"/>
          <cell r="M10249" t="str">
            <v/>
          </cell>
          <cell r="N10249"/>
          <cell r="O10249"/>
          <cell r="P10249"/>
          <cell r="Q10249" t="str">
            <v/>
          </cell>
          <cell r="R10249"/>
          <cell r="S10249" t="str">
            <v/>
          </cell>
          <cell r="T10249"/>
          <cell r="U10249"/>
          <cell r="V10249" t="str">
            <v/>
          </cell>
        </row>
        <row r="10250">
          <cell r="A10250"/>
          <cell r="B10250" t="str">
            <v/>
          </cell>
          <cell r="C10250"/>
          <cell r="D10250" t="str">
            <v/>
          </cell>
          <cell r="E10250" t="str">
            <v/>
          </cell>
          <cell r="F10250" t="str">
            <v/>
          </cell>
          <cell r="G10250" t="str">
            <v/>
          </cell>
          <cell r="H10250" t="str">
            <v/>
          </cell>
          <cell r="I10250"/>
          <cell r="J10250"/>
          <cell r="K10250"/>
          <cell r="L10250"/>
          <cell r="M10250" t="str">
            <v/>
          </cell>
          <cell r="N10250"/>
          <cell r="O10250"/>
          <cell r="P10250"/>
          <cell r="Q10250" t="str">
            <v/>
          </cell>
          <cell r="R10250"/>
          <cell r="S10250" t="str">
            <v/>
          </cell>
          <cell r="T10250"/>
          <cell r="U10250"/>
          <cell r="V10250" t="str">
            <v/>
          </cell>
        </row>
        <row r="10251">
          <cell r="A10251"/>
          <cell r="B10251" t="str">
            <v/>
          </cell>
          <cell r="C10251"/>
          <cell r="D10251" t="str">
            <v/>
          </cell>
          <cell r="E10251" t="str">
            <v/>
          </cell>
          <cell r="F10251" t="str">
            <v/>
          </cell>
          <cell r="G10251" t="str">
            <v/>
          </cell>
          <cell r="H10251" t="str">
            <v/>
          </cell>
          <cell r="I10251"/>
          <cell r="J10251"/>
          <cell r="K10251"/>
          <cell r="L10251"/>
          <cell r="M10251" t="str">
            <v/>
          </cell>
          <cell r="N10251"/>
          <cell r="O10251"/>
          <cell r="P10251"/>
          <cell r="Q10251" t="str">
            <v/>
          </cell>
          <cell r="R10251"/>
          <cell r="S10251" t="str">
            <v/>
          </cell>
          <cell r="T10251"/>
          <cell r="U10251"/>
          <cell r="V10251" t="str">
            <v/>
          </cell>
        </row>
        <row r="10252">
          <cell r="A10252"/>
          <cell r="B10252" t="str">
            <v/>
          </cell>
          <cell r="C10252"/>
          <cell r="D10252" t="str">
            <v/>
          </cell>
          <cell r="E10252" t="str">
            <v/>
          </cell>
          <cell r="F10252" t="str">
            <v/>
          </cell>
          <cell r="G10252" t="str">
            <v/>
          </cell>
          <cell r="H10252" t="str">
            <v/>
          </cell>
          <cell r="I10252"/>
          <cell r="J10252"/>
          <cell r="K10252"/>
          <cell r="L10252"/>
          <cell r="M10252" t="str">
            <v/>
          </cell>
          <cell r="N10252"/>
          <cell r="O10252"/>
          <cell r="P10252"/>
          <cell r="Q10252" t="str">
            <v/>
          </cell>
          <cell r="R10252"/>
          <cell r="S10252" t="str">
            <v/>
          </cell>
          <cell r="T10252"/>
          <cell r="U10252"/>
          <cell r="V10252" t="str">
            <v/>
          </cell>
        </row>
        <row r="10253">
          <cell r="A10253"/>
          <cell r="B10253" t="str">
            <v/>
          </cell>
          <cell r="C10253"/>
          <cell r="D10253" t="str">
            <v/>
          </cell>
          <cell r="E10253" t="str">
            <v/>
          </cell>
          <cell r="F10253" t="str">
            <v/>
          </cell>
          <cell r="G10253" t="str">
            <v/>
          </cell>
          <cell r="H10253" t="str">
            <v/>
          </cell>
          <cell r="I10253"/>
          <cell r="J10253"/>
          <cell r="K10253"/>
          <cell r="L10253"/>
          <cell r="M10253" t="str">
            <v/>
          </cell>
          <cell r="N10253"/>
          <cell r="O10253"/>
          <cell r="P10253"/>
          <cell r="Q10253" t="str">
            <v/>
          </cell>
          <cell r="R10253"/>
          <cell r="S10253" t="str">
            <v/>
          </cell>
          <cell r="T10253"/>
          <cell r="U10253"/>
          <cell r="V10253" t="str">
            <v/>
          </cell>
        </row>
        <row r="10254">
          <cell r="A10254"/>
          <cell r="B10254" t="str">
            <v/>
          </cell>
          <cell r="C10254"/>
          <cell r="D10254" t="str">
            <v/>
          </cell>
          <cell r="E10254" t="str">
            <v/>
          </cell>
          <cell r="F10254" t="str">
            <v/>
          </cell>
          <cell r="G10254" t="str">
            <v/>
          </cell>
          <cell r="H10254" t="str">
            <v/>
          </cell>
          <cell r="I10254"/>
          <cell r="J10254"/>
          <cell r="K10254"/>
          <cell r="L10254"/>
          <cell r="M10254" t="str">
            <v/>
          </cell>
          <cell r="N10254"/>
          <cell r="O10254"/>
          <cell r="P10254"/>
          <cell r="Q10254" t="str">
            <v/>
          </cell>
          <cell r="R10254"/>
          <cell r="S10254" t="str">
            <v/>
          </cell>
          <cell r="T10254"/>
          <cell r="U10254"/>
          <cell r="V10254" t="str">
            <v/>
          </cell>
        </row>
        <row r="10255">
          <cell r="A10255"/>
          <cell r="B10255" t="str">
            <v/>
          </cell>
          <cell r="C10255"/>
          <cell r="D10255" t="str">
            <v/>
          </cell>
          <cell r="E10255" t="str">
            <v/>
          </cell>
          <cell r="F10255" t="str">
            <v/>
          </cell>
          <cell r="G10255" t="str">
            <v/>
          </cell>
          <cell r="H10255" t="str">
            <v/>
          </cell>
          <cell r="I10255"/>
          <cell r="J10255"/>
          <cell r="K10255"/>
          <cell r="L10255"/>
          <cell r="M10255" t="str">
            <v/>
          </cell>
          <cell r="N10255"/>
          <cell r="O10255"/>
          <cell r="P10255"/>
          <cell r="Q10255" t="str">
            <v/>
          </cell>
          <cell r="R10255"/>
          <cell r="S10255" t="str">
            <v/>
          </cell>
          <cell r="T10255"/>
          <cell r="U10255"/>
          <cell r="V10255" t="str">
            <v/>
          </cell>
        </row>
        <row r="10256">
          <cell r="A10256"/>
          <cell r="B10256" t="str">
            <v/>
          </cell>
          <cell r="C10256"/>
          <cell r="D10256" t="str">
            <v/>
          </cell>
          <cell r="E10256" t="str">
            <v/>
          </cell>
          <cell r="F10256" t="str">
            <v/>
          </cell>
          <cell r="G10256" t="str">
            <v/>
          </cell>
          <cell r="H10256" t="str">
            <v/>
          </cell>
          <cell r="I10256"/>
          <cell r="J10256"/>
          <cell r="K10256"/>
          <cell r="L10256"/>
          <cell r="M10256" t="str">
            <v/>
          </cell>
          <cell r="N10256"/>
          <cell r="O10256"/>
          <cell r="P10256"/>
          <cell r="Q10256" t="str">
            <v/>
          </cell>
          <cell r="R10256"/>
          <cell r="S10256" t="str">
            <v/>
          </cell>
          <cell r="T10256"/>
          <cell r="U10256"/>
          <cell r="V10256" t="str">
            <v/>
          </cell>
        </row>
        <row r="10257">
          <cell r="A10257"/>
          <cell r="B10257" t="str">
            <v/>
          </cell>
          <cell r="C10257"/>
          <cell r="D10257" t="str">
            <v/>
          </cell>
          <cell r="E10257" t="str">
            <v/>
          </cell>
          <cell r="F10257" t="str">
            <v/>
          </cell>
          <cell r="G10257" t="str">
            <v/>
          </cell>
          <cell r="H10257" t="str">
            <v/>
          </cell>
          <cell r="I10257"/>
          <cell r="J10257"/>
          <cell r="K10257"/>
          <cell r="L10257"/>
          <cell r="M10257" t="str">
            <v/>
          </cell>
          <cell r="N10257"/>
          <cell r="O10257"/>
          <cell r="P10257"/>
          <cell r="Q10257" t="str">
            <v/>
          </cell>
          <cell r="R10257"/>
          <cell r="S10257" t="str">
            <v/>
          </cell>
          <cell r="T10257"/>
          <cell r="U10257"/>
          <cell r="V10257" t="str">
            <v/>
          </cell>
        </row>
        <row r="10258">
          <cell r="A10258"/>
          <cell r="B10258" t="str">
            <v/>
          </cell>
          <cell r="C10258"/>
          <cell r="D10258" t="str">
            <v/>
          </cell>
          <cell r="E10258" t="str">
            <v/>
          </cell>
          <cell r="F10258" t="str">
            <v/>
          </cell>
          <cell r="G10258" t="str">
            <v/>
          </cell>
          <cell r="H10258" t="str">
            <v/>
          </cell>
          <cell r="I10258"/>
          <cell r="J10258"/>
          <cell r="K10258"/>
          <cell r="L10258"/>
          <cell r="M10258" t="str">
            <v/>
          </cell>
          <cell r="N10258"/>
          <cell r="O10258"/>
          <cell r="P10258"/>
          <cell r="Q10258" t="str">
            <v/>
          </cell>
          <cell r="R10258"/>
          <cell r="S10258" t="str">
            <v/>
          </cell>
          <cell r="T10258"/>
          <cell r="U10258"/>
          <cell r="V10258" t="str">
            <v/>
          </cell>
        </row>
        <row r="10259">
          <cell r="A10259"/>
          <cell r="B10259" t="str">
            <v/>
          </cell>
          <cell r="C10259"/>
          <cell r="D10259" t="str">
            <v/>
          </cell>
          <cell r="E10259" t="str">
            <v/>
          </cell>
          <cell r="F10259" t="str">
            <v/>
          </cell>
          <cell r="G10259" t="str">
            <v/>
          </cell>
          <cell r="H10259" t="str">
            <v/>
          </cell>
          <cell r="I10259"/>
          <cell r="J10259"/>
          <cell r="K10259"/>
          <cell r="L10259"/>
          <cell r="M10259" t="str">
            <v/>
          </cell>
          <cell r="N10259"/>
          <cell r="O10259"/>
          <cell r="P10259"/>
          <cell r="Q10259" t="str">
            <v/>
          </cell>
          <cell r="R10259"/>
          <cell r="S10259" t="str">
            <v/>
          </cell>
          <cell r="T10259"/>
          <cell r="U10259"/>
          <cell r="V10259" t="str">
            <v/>
          </cell>
        </row>
        <row r="10260">
          <cell r="A10260"/>
          <cell r="B10260" t="str">
            <v/>
          </cell>
          <cell r="C10260"/>
          <cell r="D10260" t="str">
            <v/>
          </cell>
          <cell r="E10260" t="str">
            <v/>
          </cell>
          <cell r="F10260" t="str">
            <v/>
          </cell>
          <cell r="G10260" t="str">
            <v/>
          </cell>
          <cell r="H10260" t="str">
            <v/>
          </cell>
          <cell r="I10260"/>
          <cell r="J10260"/>
          <cell r="K10260"/>
          <cell r="L10260"/>
          <cell r="M10260" t="str">
            <v/>
          </cell>
          <cell r="N10260"/>
          <cell r="O10260"/>
          <cell r="P10260"/>
          <cell r="Q10260" t="str">
            <v/>
          </cell>
          <cell r="R10260"/>
          <cell r="S10260" t="str">
            <v/>
          </cell>
          <cell r="T10260"/>
          <cell r="U10260"/>
          <cell r="V10260" t="str">
            <v/>
          </cell>
        </row>
        <row r="10261">
          <cell r="A10261"/>
          <cell r="B10261" t="str">
            <v/>
          </cell>
          <cell r="C10261"/>
          <cell r="D10261" t="str">
            <v/>
          </cell>
          <cell r="E10261" t="str">
            <v/>
          </cell>
          <cell r="F10261" t="str">
            <v/>
          </cell>
          <cell r="G10261" t="str">
            <v/>
          </cell>
          <cell r="H10261" t="str">
            <v/>
          </cell>
          <cell r="I10261"/>
          <cell r="J10261"/>
          <cell r="K10261"/>
          <cell r="L10261"/>
          <cell r="M10261" t="str">
            <v/>
          </cell>
          <cell r="N10261"/>
          <cell r="O10261"/>
          <cell r="P10261"/>
          <cell r="Q10261" t="str">
            <v/>
          </cell>
          <cell r="R10261"/>
          <cell r="S10261" t="str">
            <v/>
          </cell>
          <cell r="T10261"/>
          <cell r="U10261"/>
          <cell r="V10261" t="str">
            <v/>
          </cell>
        </row>
        <row r="10262">
          <cell r="A10262"/>
          <cell r="B10262" t="str">
            <v/>
          </cell>
          <cell r="C10262"/>
          <cell r="D10262" t="str">
            <v/>
          </cell>
          <cell r="E10262" t="str">
            <v/>
          </cell>
          <cell r="F10262" t="str">
            <v/>
          </cell>
          <cell r="G10262" t="str">
            <v/>
          </cell>
          <cell r="H10262" t="str">
            <v/>
          </cell>
          <cell r="I10262"/>
          <cell r="J10262"/>
          <cell r="K10262"/>
          <cell r="L10262"/>
          <cell r="M10262" t="str">
            <v/>
          </cell>
          <cell r="N10262"/>
          <cell r="O10262"/>
          <cell r="P10262"/>
          <cell r="Q10262" t="str">
            <v/>
          </cell>
          <cell r="R10262"/>
          <cell r="S10262" t="str">
            <v/>
          </cell>
          <cell r="T10262"/>
          <cell r="U10262"/>
          <cell r="V10262" t="str">
            <v/>
          </cell>
        </row>
        <row r="10263">
          <cell r="A10263"/>
          <cell r="B10263" t="str">
            <v/>
          </cell>
          <cell r="C10263"/>
          <cell r="D10263" t="str">
            <v/>
          </cell>
          <cell r="E10263" t="str">
            <v/>
          </cell>
          <cell r="F10263" t="str">
            <v/>
          </cell>
          <cell r="G10263" t="str">
            <v/>
          </cell>
          <cell r="H10263" t="str">
            <v/>
          </cell>
          <cell r="I10263"/>
          <cell r="J10263"/>
          <cell r="K10263"/>
          <cell r="L10263"/>
          <cell r="M10263" t="str">
            <v/>
          </cell>
          <cell r="N10263"/>
          <cell r="O10263"/>
          <cell r="P10263"/>
          <cell r="Q10263" t="str">
            <v/>
          </cell>
          <cell r="R10263"/>
          <cell r="S10263" t="str">
            <v/>
          </cell>
          <cell r="T10263"/>
          <cell r="U10263"/>
          <cell r="V10263" t="str">
            <v/>
          </cell>
        </row>
        <row r="10264">
          <cell r="A10264"/>
          <cell r="B10264" t="str">
            <v/>
          </cell>
          <cell r="C10264"/>
          <cell r="D10264" t="str">
            <v/>
          </cell>
          <cell r="E10264" t="str">
            <v/>
          </cell>
          <cell r="F10264" t="str">
            <v/>
          </cell>
          <cell r="G10264" t="str">
            <v/>
          </cell>
          <cell r="H10264" t="str">
            <v/>
          </cell>
          <cell r="I10264"/>
          <cell r="J10264"/>
          <cell r="K10264"/>
          <cell r="L10264"/>
          <cell r="M10264" t="str">
            <v/>
          </cell>
          <cell r="N10264"/>
          <cell r="O10264"/>
          <cell r="P10264"/>
          <cell r="Q10264" t="str">
            <v/>
          </cell>
          <cell r="R10264"/>
          <cell r="S10264" t="str">
            <v/>
          </cell>
          <cell r="T10264"/>
          <cell r="U10264"/>
          <cell r="V10264" t="str">
            <v/>
          </cell>
        </row>
        <row r="10265">
          <cell r="A10265"/>
          <cell r="B10265" t="str">
            <v/>
          </cell>
          <cell r="C10265"/>
          <cell r="D10265" t="str">
            <v/>
          </cell>
          <cell r="E10265" t="str">
            <v/>
          </cell>
          <cell r="F10265" t="str">
            <v/>
          </cell>
          <cell r="G10265" t="str">
            <v/>
          </cell>
          <cell r="H10265" t="str">
            <v/>
          </cell>
          <cell r="I10265"/>
          <cell r="J10265"/>
          <cell r="K10265"/>
          <cell r="L10265"/>
          <cell r="M10265" t="str">
            <v/>
          </cell>
          <cell r="N10265"/>
          <cell r="O10265"/>
          <cell r="P10265"/>
          <cell r="Q10265" t="str">
            <v/>
          </cell>
          <cell r="R10265"/>
          <cell r="S10265" t="str">
            <v/>
          </cell>
          <cell r="T10265"/>
          <cell r="U10265"/>
          <cell r="V10265" t="str">
            <v/>
          </cell>
        </row>
        <row r="10266">
          <cell r="A10266"/>
          <cell r="B10266" t="str">
            <v/>
          </cell>
          <cell r="C10266"/>
          <cell r="D10266" t="str">
            <v/>
          </cell>
          <cell r="E10266" t="str">
            <v/>
          </cell>
          <cell r="F10266" t="str">
            <v/>
          </cell>
          <cell r="G10266" t="str">
            <v/>
          </cell>
          <cell r="H10266" t="str">
            <v/>
          </cell>
          <cell r="I10266"/>
          <cell r="J10266"/>
          <cell r="K10266"/>
          <cell r="L10266"/>
          <cell r="M10266" t="str">
            <v/>
          </cell>
          <cell r="N10266"/>
          <cell r="O10266"/>
          <cell r="P10266"/>
          <cell r="Q10266" t="str">
            <v/>
          </cell>
          <cell r="R10266"/>
          <cell r="S10266" t="str">
            <v/>
          </cell>
          <cell r="T10266"/>
          <cell r="U10266"/>
          <cell r="V10266" t="str">
            <v/>
          </cell>
        </row>
        <row r="10267">
          <cell r="A10267"/>
          <cell r="B10267" t="str">
            <v/>
          </cell>
          <cell r="C10267"/>
          <cell r="D10267" t="str">
            <v/>
          </cell>
          <cell r="E10267" t="str">
            <v/>
          </cell>
          <cell r="F10267" t="str">
            <v/>
          </cell>
          <cell r="G10267" t="str">
            <v/>
          </cell>
          <cell r="H10267" t="str">
            <v/>
          </cell>
          <cell r="I10267"/>
          <cell r="J10267"/>
          <cell r="K10267"/>
          <cell r="L10267"/>
          <cell r="M10267" t="str">
            <v/>
          </cell>
          <cell r="N10267"/>
          <cell r="O10267"/>
          <cell r="P10267"/>
          <cell r="Q10267" t="str">
            <v/>
          </cell>
          <cell r="R10267"/>
          <cell r="S10267" t="str">
            <v/>
          </cell>
          <cell r="T10267"/>
          <cell r="U10267"/>
          <cell r="V10267" t="str">
            <v/>
          </cell>
        </row>
        <row r="10268">
          <cell r="A10268"/>
          <cell r="B10268" t="str">
            <v/>
          </cell>
          <cell r="C10268"/>
          <cell r="D10268" t="str">
            <v/>
          </cell>
          <cell r="E10268" t="str">
            <v/>
          </cell>
          <cell r="F10268" t="str">
            <v/>
          </cell>
          <cell r="G10268" t="str">
            <v/>
          </cell>
          <cell r="H10268" t="str">
            <v/>
          </cell>
          <cell r="I10268"/>
          <cell r="J10268"/>
          <cell r="K10268"/>
          <cell r="L10268"/>
          <cell r="M10268" t="str">
            <v/>
          </cell>
          <cell r="N10268"/>
          <cell r="O10268"/>
          <cell r="P10268"/>
          <cell r="Q10268" t="str">
            <v/>
          </cell>
          <cell r="R10268"/>
          <cell r="S10268" t="str">
            <v/>
          </cell>
          <cell r="T10268"/>
          <cell r="U10268"/>
          <cell r="V10268" t="str">
            <v/>
          </cell>
        </row>
        <row r="10269">
          <cell r="A10269"/>
          <cell r="B10269" t="str">
            <v/>
          </cell>
          <cell r="C10269"/>
          <cell r="D10269" t="str">
            <v/>
          </cell>
          <cell r="E10269" t="str">
            <v/>
          </cell>
          <cell r="F10269" t="str">
            <v/>
          </cell>
          <cell r="G10269" t="str">
            <v/>
          </cell>
          <cell r="H10269" t="str">
            <v/>
          </cell>
          <cell r="I10269"/>
          <cell r="J10269"/>
          <cell r="K10269"/>
          <cell r="L10269"/>
          <cell r="M10269" t="str">
            <v/>
          </cell>
          <cell r="N10269"/>
          <cell r="O10269"/>
          <cell r="P10269"/>
          <cell r="Q10269" t="str">
            <v/>
          </cell>
          <cell r="R10269"/>
          <cell r="S10269" t="str">
            <v/>
          </cell>
          <cell r="T10269"/>
          <cell r="U10269"/>
          <cell r="V10269" t="str">
            <v/>
          </cell>
        </row>
        <row r="10270">
          <cell r="A10270"/>
          <cell r="B10270" t="str">
            <v/>
          </cell>
          <cell r="C10270"/>
          <cell r="D10270" t="str">
            <v/>
          </cell>
          <cell r="E10270" t="str">
            <v/>
          </cell>
          <cell r="F10270" t="str">
            <v/>
          </cell>
          <cell r="G10270" t="str">
            <v/>
          </cell>
          <cell r="H10270" t="str">
            <v/>
          </cell>
          <cell r="I10270"/>
          <cell r="J10270"/>
          <cell r="K10270"/>
          <cell r="L10270"/>
          <cell r="M10270" t="str">
            <v/>
          </cell>
          <cell r="N10270"/>
          <cell r="O10270"/>
          <cell r="P10270"/>
          <cell r="Q10270" t="str">
            <v/>
          </cell>
          <cell r="R10270"/>
          <cell r="S10270" t="str">
            <v/>
          </cell>
          <cell r="T10270"/>
          <cell r="U10270"/>
          <cell r="V10270" t="str">
            <v/>
          </cell>
        </row>
        <row r="10271">
          <cell r="A10271"/>
          <cell r="B10271" t="str">
            <v/>
          </cell>
          <cell r="C10271"/>
          <cell r="D10271" t="str">
            <v/>
          </cell>
          <cell r="E10271" t="str">
            <v/>
          </cell>
          <cell r="F10271" t="str">
            <v/>
          </cell>
          <cell r="G10271" t="str">
            <v/>
          </cell>
          <cell r="H10271" t="str">
            <v/>
          </cell>
          <cell r="I10271"/>
          <cell r="J10271"/>
          <cell r="K10271"/>
          <cell r="L10271"/>
          <cell r="M10271" t="str">
            <v/>
          </cell>
          <cell r="N10271"/>
          <cell r="O10271"/>
          <cell r="P10271"/>
          <cell r="Q10271" t="str">
            <v/>
          </cell>
          <cell r="R10271"/>
          <cell r="S10271" t="str">
            <v/>
          </cell>
          <cell r="T10271"/>
          <cell r="U10271"/>
          <cell r="V10271" t="str">
            <v/>
          </cell>
        </row>
        <row r="10272">
          <cell r="A10272"/>
          <cell r="B10272" t="str">
            <v/>
          </cell>
          <cell r="C10272"/>
          <cell r="D10272" t="str">
            <v/>
          </cell>
          <cell r="E10272" t="str">
            <v/>
          </cell>
          <cell r="F10272" t="str">
            <v/>
          </cell>
          <cell r="G10272" t="str">
            <v/>
          </cell>
          <cell r="H10272" t="str">
            <v/>
          </cell>
          <cell r="I10272"/>
          <cell r="J10272"/>
          <cell r="K10272"/>
          <cell r="L10272"/>
          <cell r="M10272" t="str">
            <v/>
          </cell>
          <cell r="N10272"/>
          <cell r="O10272"/>
          <cell r="P10272"/>
          <cell r="Q10272" t="str">
            <v/>
          </cell>
          <cell r="R10272"/>
          <cell r="S10272" t="str">
            <v/>
          </cell>
          <cell r="T10272"/>
          <cell r="U10272"/>
          <cell r="V10272" t="str">
            <v/>
          </cell>
        </row>
        <row r="10273">
          <cell r="A10273"/>
          <cell r="B10273" t="str">
            <v/>
          </cell>
          <cell r="C10273"/>
          <cell r="D10273" t="str">
            <v/>
          </cell>
          <cell r="E10273" t="str">
            <v/>
          </cell>
          <cell r="F10273" t="str">
            <v/>
          </cell>
          <cell r="G10273" t="str">
            <v/>
          </cell>
          <cell r="H10273" t="str">
            <v/>
          </cell>
          <cell r="I10273"/>
          <cell r="J10273"/>
          <cell r="K10273"/>
          <cell r="L10273"/>
          <cell r="M10273" t="str">
            <v/>
          </cell>
          <cell r="N10273"/>
          <cell r="O10273"/>
          <cell r="P10273"/>
          <cell r="Q10273" t="str">
            <v/>
          </cell>
          <cell r="R10273"/>
          <cell r="S10273" t="str">
            <v/>
          </cell>
          <cell r="T10273"/>
          <cell r="U10273"/>
          <cell r="V10273" t="str">
            <v/>
          </cell>
        </row>
        <row r="10274">
          <cell r="A10274"/>
          <cell r="B10274" t="str">
            <v/>
          </cell>
          <cell r="C10274"/>
          <cell r="D10274" t="str">
            <v/>
          </cell>
          <cell r="E10274" t="str">
            <v/>
          </cell>
          <cell r="F10274" t="str">
            <v/>
          </cell>
          <cell r="G10274" t="str">
            <v/>
          </cell>
          <cell r="H10274" t="str">
            <v/>
          </cell>
          <cell r="I10274"/>
          <cell r="J10274"/>
          <cell r="K10274"/>
          <cell r="L10274"/>
          <cell r="M10274" t="str">
            <v/>
          </cell>
          <cell r="N10274"/>
          <cell r="O10274"/>
          <cell r="P10274"/>
          <cell r="Q10274" t="str">
            <v/>
          </cell>
          <cell r="R10274"/>
          <cell r="S10274" t="str">
            <v/>
          </cell>
          <cell r="T10274"/>
          <cell r="U10274"/>
          <cell r="V10274" t="str">
            <v/>
          </cell>
        </row>
        <row r="10275">
          <cell r="A10275"/>
          <cell r="B10275" t="str">
            <v/>
          </cell>
          <cell r="C10275"/>
          <cell r="D10275" t="str">
            <v/>
          </cell>
          <cell r="E10275" t="str">
            <v/>
          </cell>
          <cell r="F10275" t="str">
            <v/>
          </cell>
          <cell r="G10275" t="str">
            <v/>
          </cell>
          <cell r="H10275" t="str">
            <v/>
          </cell>
          <cell r="I10275"/>
          <cell r="J10275"/>
          <cell r="K10275"/>
          <cell r="L10275"/>
          <cell r="M10275" t="str">
            <v/>
          </cell>
          <cell r="N10275"/>
          <cell r="O10275"/>
          <cell r="P10275"/>
          <cell r="Q10275" t="str">
            <v/>
          </cell>
          <cell r="R10275"/>
          <cell r="S10275" t="str">
            <v/>
          </cell>
          <cell r="T10275"/>
          <cell r="U10275"/>
          <cell r="V10275" t="str">
            <v/>
          </cell>
        </row>
        <row r="10276">
          <cell r="A10276"/>
          <cell r="B10276" t="str">
            <v/>
          </cell>
          <cell r="C10276"/>
          <cell r="D10276" t="str">
            <v/>
          </cell>
          <cell r="E10276" t="str">
            <v/>
          </cell>
          <cell r="F10276" t="str">
            <v/>
          </cell>
          <cell r="G10276" t="str">
            <v/>
          </cell>
          <cell r="H10276" t="str">
            <v/>
          </cell>
          <cell r="I10276"/>
          <cell r="J10276"/>
          <cell r="K10276"/>
          <cell r="L10276"/>
          <cell r="M10276" t="str">
            <v/>
          </cell>
          <cell r="N10276"/>
          <cell r="O10276"/>
          <cell r="P10276"/>
          <cell r="Q10276" t="str">
            <v/>
          </cell>
          <cell r="R10276"/>
          <cell r="S10276" t="str">
            <v/>
          </cell>
          <cell r="T10276"/>
          <cell r="U10276"/>
          <cell r="V10276" t="str">
            <v/>
          </cell>
        </row>
        <row r="10277">
          <cell r="A10277"/>
          <cell r="B10277" t="str">
            <v/>
          </cell>
          <cell r="C10277"/>
          <cell r="D10277" t="str">
            <v/>
          </cell>
          <cell r="E10277" t="str">
            <v/>
          </cell>
          <cell r="F10277" t="str">
            <v/>
          </cell>
          <cell r="G10277" t="str">
            <v/>
          </cell>
          <cell r="H10277" t="str">
            <v/>
          </cell>
          <cell r="I10277"/>
          <cell r="J10277"/>
          <cell r="K10277"/>
          <cell r="L10277"/>
          <cell r="M10277" t="str">
            <v/>
          </cell>
          <cell r="N10277"/>
          <cell r="O10277"/>
          <cell r="P10277"/>
          <cell r="Q10277" t="str">
            <v/>
          </cell>
          <cell r="R10277"/>
          <cell r="S10277" t="str">
            <v/>
          </cell>
          <cell r="T10277"/>
          <cell r="U10277"/>
          <cell r="V10277" t="str">
            <v/>
          </cell>
        </row>
        <row r="10278">
          <cell r="A10278"/>
          <cell r="B10278" t="str">
            <v/>
          </cell>
          <cell r="C10278"/>
          <cell r="D10278" t="str">
            <v/>
          </cell>
          <cell r="E10278" t="str">
            <v/>
          </cell>
          <cell r="F10278" t="str">
            <v/>
          </cell>
          <cell r="G10278" t="str">
            <v/>
          </cell>
          <cell r="H10278" t="str">
            <v/>
          </cell>
          <cell r="I10278"/>
          <cell r="J10278"/>
          <cell r="K10278"/>
          <cell r="L10278"/>
          <cell r="M10278" t="str">
            <v/>
          </cell>
          <cell r="N10278"/>
          <cell r="O10278"/>
          <cell r="P10278"/>
          <cell r="Q10278" t="str">
            <v/>
          </cell>
          <cell r="R10278"/>
          <cell r="S10278" t="str">
            <v/>
          </cell>
          <cell r="T10278"/>
          <cell r="U10278"/>
          <cell r="V10278" t="str">
            <v/>
          </cell>
        </row>
        <row r="10279">
          <cell r="A10279"/>
          <cell r="B10279" t="str">
            <v/>
          </cell>
          <cell r="C10279"/>
          <cell r="D10279" t="str">
            <v/>
          </cell>
          <cell r="E10279" t="str">
            <v/>
          </cell>
          <cell r="F10279" t="str">
            <v/>
          </cell>
          <cell r="G10279" t="str">
            <v/>
          </cell>
          <cell r="H10279" t="str">
            <v/>
          </cell>
          <cell r="I10279"/>
          <cell r="J10279"/>
          <cell r="K10279"/>
          <cell r="L10279"/>
          <cell r="M10279" t="str">
            <v/>
          </cell>
          <cell r="N10279"/>
          <cell r="O10279"/>
          <cell r="P10279"/>
          <cell r="Q10279" t="str">
            <v/>
          </cell>
          <cell r="R10279"/>
          <cell r="S10279" t="str">
            <v/>
          </cell>
          <cell r="T10279"/>
          <cell r="U10279"/>
          <cell r="V10279" t="str">
            <v/>
          </cell>
        </row>
        <row r="10280">
          <cell r="A10280"/>
          <cell r="B10280" t="str">
            <v/>
          </cell>
          <cell r="C10280"/>
          <cell r="D10280" t="str">
            <v/>
          </cell>
          <cell r="E10280" t="str">
            <v/>
          </cell>
          <cell r="F10280" t="str">
            <v/>
          </cell>
          <cell r="G10280" t="str">
            <v/>
          </cell>
          <cell r="H10280" t="str">
            <v/>
          </cell>
          <cell r="I10280"/>
          <cell r="J10280"/>
          <cell r="K10280"/>
          <cell r="L10280"/>
          <cell r="M10280" t="str">
            <v/>
          </cell>
          <cell r="N10280"/>
          <cell r="O10280"/>
          <cell r="P10280"/>
          <cell r="Q10280" t="str">
            <v/>
          </cell>
          <cell r="R10280"/>
          <cell r="S10280" t="str">
            <v/>
          </cell>
          <cell r="T10280"/>
          <cell r="U10280"/>
          <cell r="V10280" t="str">
            <v/>
          </cell>
        </row>
        <row r="10281">
          <cell r="A10281"/>
          <cell r="B10281" t="str">
            <v/>
          </cell>
          <cell r="C10281"/>
          <cell r="D10281" t="str">
            <v/>
          </cell>
          <cell r="E10281" t="str">
            <v/>
          </cell>
          <cell r="F10281" t="str">
            <v/>
          </cell>
          <cell r="G10281" t="str">
            <v/>
          </cell>
          <cell r="H10281" t="str">
            <v/>
          </cell>
          <cell r="I10281"/>
          <cell r="J10281"/>
          <cell r="K10281"/>
          <cell r="L10281"/>
          <cell r="M10281" t="str">
            <v/>
          </cell>
          <cell r="N10281"/>
          <cell r="O10281"/>
          <cell r="P10281"/>
          <cell r="Q10281" t="str">
            <v/>
          </cell>
          <cell r="R10281"/>
          <cell r="S10281" t="str">
            <v/>
          </cell>
          <cell r="T10281"/>
          <cell r="U10281"/>
          <cell r="V10281" t="str">
            <v/>
          </cell>
        </row>
        <row r="10282">
          <cell r="A10282"/>
          <cell r="B10282" t="str">
            <v/>
          </cell>
          <cell r="C10282"/>
          <cell r="D10282" t="str">
            <v/>
          </cell>
          <cell r="E10282" t="str">
            <v/>
          </cell>
          <cell r="F10282" t="str">
            <v/>
          </cell>
          <cell r="G10282" t="str">
            <v/>
          </cell>
          <cell r="H10282" t="str">
            <v/>
          </cell>
          <cell r="I10282"/>
          <cell r="J10282"/>
          <cell r="K10282"/>
          <cell r="L10282"/>
          <cell r="M10282" t="str">
            <v/>
          </cell>
          <cell r="N10282"/>
          <cell r="O10282"/>
          <cell r="P10282"/>
          <cell r="Q10282" t="str">
            <v/>
          </cell>
          <cell r="R10282"/>
          <cell r="S10282" t="str">
            <v/>
          </cell>
          <cell r="T10282"/>
          <cell r="U10282"/>
          <cell r="V10282" t="str">
            <v/>
          </cell>
        </row>
        <row r="10283">
          <cell r="A10283"/>
          <cell r="B10283" t="str">
            <v/>
          </cell>
          <cell r="C10283"/>
          <cell r="D10283" t="str">
            <v/>
          </cell>
          <cell r="E10283" t="str">
            <v/>
          </cell>
          <cell r="F10283" t="str">
            <v/>
          </cell>
          <cell r="G10283" t="str">
            <v/>
          </cell>
          <cell r="H10283" t="str">
            <v/>
          </cell>
          <cell r="I10283"/>
          <cell r="J10283"/>
          <cell r="K10283"/>
          <cell r="L10283"/>
          <cell r="M10283" t="str">
            <v/>
          </cell>
          <cell r="N10283"/>
          <cell r="O10283"/>
          <cell r="P10283"/>
          <cell r="Q10283" t="str">
            <v/>
          </cell>
          <cell r="R10283"/>
          <cell r="S10283" t="str">
            <v/>
          </cell>
          <cell r="T10283"/>
          <cell r="U10283"/>
          <cell r="V10283" t="str">
            <v/>
          </cell>
        </row>
        <row r="10284">
          <cell r="A10284"/>
          <cell r="B10284" t="str">
            <v/>
          </cell>
          <cell r="C10284"/>
          <cell r="D10284" t="str">
            <v/>
          </cell>
          <cell r="E10284" t="str">
            <v/>
          </cell>
          <cell r="F10284" t="str">
            <v/>
          </cell>
          <cell r="G10284" t="str">
            <v/>
          </cell>
          <cell r="H10284" t="str">
            <v/>
          </cell>
          <cell r="I10284"/>
          <cell r="J10284"/>
          <cell r="K10284"/>
          <cell r="L10284"/>
          <cell r="M10284" t="str">
            <v/>
          </cell>
          <cell r="N10284"/>
          <cell r="O10284"/>
          <cell r="P10284"/>
          <cell r="Q10284" t="str">
            <v/>
          </cell>
          <cell r="R10284"/>
          <cell r="S10284" t="str">
            <v/>
          </cell>
          <cell r="T10284"/>
          <cell r="U10284"/>
          <cell r="V10284" t="str">
            <v/>
          </cell>
        </row>
        <row r="10285">
          <cell r="A10285"/>
          <cell r="B10285" t="str">
            <v/>
          </cell>
          <cell r="C10285"/>
          <cell r="D10285" t="str">
            <v/>
          </cell>
          <cell r="E10285" t="str">
            <v/>
          </cell>
          <cell r="F10285" t="str">
            <v/>
          </cell>
          <cell r="G10285" t="str">
            <v/>
          </cell>
          <cell r="H10285" t="str">
            <v/>
          </cell>
          <cell r="I10285"/>
          <cell r="J10285"/>
          <cell r="K10285"/>
          <cell r="L10285"/>
          <cell r="M10285" t="str">
            <v/>
          </cell>
          <cell r="N10285"/>
          <cell r="O10285"/>
          <cell r="P10285"/>
          <cell r="Q10285" t="str">
            <v/>
          </cell>
          <cell r="R10285"/>
          <cell r="S10285" t="str">
            <v/>
          </cell>
          <cell r="T10285"/>
          <cell r="U10285"/>
          <cell r="V10285" t="str">
            <v/>
          </cell>
        </row>
        <row r="10286">
          <cell r="A10286"/>
          <cell r="B10286" t="str">
            <v/>
          </cell>
          <cell r="C10286"/>
          <cell r="D10286" t="str">
            <v/>
          </cell>
          <cell r="E10286" t="str">
            <v/>
          </cell>
          <cell r="F10286" t="str">
            <v/>
          </cell>
          <cell r="G10286" t="str">
            <v/>
          </cell>
          <cell r="H10286" t="str">
            <v/>
          </cell>
          <cell r="I10286"/>
          <cell r="J10286"/>
          <cell r="K10286"/>
          <cell r="L10286"/>
          <cell r="M10286" t="str">
            <v/>
          </cell>
          <cell r="N10286"/>
          <cell r="O10286"/>
          <cell r="P10286"/>
          <cell r="Q10286" t="str">
            <v/>
          </cell>
          <cell r="R10286"/>
          <cell r="S10286" t="str">
            <v/>
          </cell>
          <cell r="T10286"/>
          <cell r="U10286"/>
          <cell r="V10286" t="str">
            <v/>
          </cell>
        </row>
        <row r="10287">
          <cell r="A10287"/>
          <cell r="B10287" t="str">
            <v/>
          </cell>
          <cell r="C10287"/>
          <cell r="D10287" t="str">
            <v/>
          </cell>
          <cell r="E10287" t="str">
            <v/>
          </cell>
          <cell r="F10287" t="str">
            <v/>
          </cell>
          <cell r="G10287" t="str">
            <v/>
          </cell>
          <cell r="H10287" t="str">
            <v/>
          </cell>
          <cell r="I10287"/>
          <cell r="J10287"/>
          <cell r="K10287"/>
          <cell r="L10287"/>
          <cell r="M10287" t="str">
            <v/>
          </cell>
          <cell r="N10287"/>
          <cell r="O10287"/>
          <cell r="P10287"/>
          <cell r="Q10287" t="str">
            <v/>
          </cell>
          <cell r="R10287"/>
          <cell r="S10287" t="str">
            <v/>
          </cell>
          <cell r="T10287"/>
          <cell r="U10287"/>
          <cell r="V10287" t="str">
            <v/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1">
    <tabColor theme="4"/>
  </sheetPr>
  <dimension ref="A1:W24"/>
  <sheetViews>
    <sheetView showGridLines="0" showRowColHeaders="0" zoomScaleNormal="100" workbookViewId="0">
      <selection activeCell="A25" sqref="A25:XFD1048576"/>
    </sheetView>
  </sheetViews>
  <sheetFormatPr baseColWidth="10" defaultColWidth="0" defaultRowHeight="14.4" zeroHeight="1" x14ac:dyDescent="0.3"/>
  <cols>
    <col min="1" max="1" width="3.88671875" customWidth="1"/>
    <col min="2" max="2" width="3.77734375" customWidth="1"/>
    <col min="3" max="3" width="11.5546875" customWidth="1"/>
    <col min="4" max="4" width="36.33203125" bestFit="1" customWidth="1"/>
    <col min="5" max="5" width="0.77734375" customWidth="1"/>
    <col min="6" max="6" width="5.109375" style="2" bestFit="1" customWidth="1"/>
    <col min="7" max="7" width="12.109375" style="2" bestFit="1" customWidth="1"/>
    <col min="8" max="8" width="21.44140625" style="2" bestFit="1" customWidth="1"/>
    <col min="9" max="9" width="13.77734375" style="2" bestFit="1" customWidth="1"/>
    <col min="10" max="10" width="18.44140625" style="2" bestFit="1" customWidth="1"/>
    <col min="11" max="11" width="10.6640625" style="2" bestFit="1" customWidth="1"/>
    <col min="12" max="12" width="23.5546875" style="2" bestFit="1" customWidth="1"/>
    <col min="13" max="14" width="16.88671875" style="2" bestFit="1" customWidth="1"/>
    <col min="15" max="15" width="8.44140625" bestFit="1" customWidth="1"/>
    <col min="16" max="16" width="3.77734375" customWidth="1"/>
    <col min="17" max="17" width="11.5546875" hidden="1" customWidth="1"/>
    <col min="18" max="18" width="21" hidden="1" customWidth="1"/>
    <col min="19" max="19" width="11.5546875" hidden="1" customWidth="1"/>
    <col min="20" max="20" width="17.21875" hidden="1" customWidth="1"/>
    <col min="21" max="21" width="11.5546875" hidden="1" customWidth="1"/>
    <col min="22" max="22" width="15.6640625" hidden="1" customWidth="1"/>
    <col min="23" max="23" width="16.88671875" hidden="1" customWidth="1"/>
    <col min="24" max="16384" width="11.5546875" hidden="1"/>
  </cols>
  <sheetData>
    <row r="1" spans="1:16" ht="17.399999999999999" customHeight="1" x14ac:dyDescent="0.3">
      <c r="A1" s="91"/>
      <c r="B1" s="91"/>
      <c r="C1" s="91"/>
      <c r="D1" s="91"/>
      <c r="E1" s="91"/>
      <c r="F1" s="92"/>
      <c r="G1" s="92"/>
      <c r="H1" s="92"/>
      <c r="I1" s="92"/>
      <c r="J1" s="92"/>
      <c r="K1" s="92"/>
      <c r="L1" s="92"/>
      <c r="M1" s="92"/>
      <c r="N1" s="92"/>
      <c r="O1" s="91"/>
      <c r="P1" s="91"/>
    </row>
    <row r="2" spans="1:16" ht="37.200000000000003" customHeight="1" x14ac:dyDescent="0.5">
      <c r="A2" s="91"/>
      <c r="B2" s="357" t="s">
        <v>604</v>
      </c>
      <c r="C2" s="357"/>
      <c r="D2" s="357"/>
      <c r="E2" s="357"/>
      <c r="F2" s="357"/>
      <c r="G2" s="357"/>
      <c r="H2" s="357"/>
      <c r="I2" s="357"/>
      <c r="J2" s="357"/>
      <c r="K2" s="357"/>
      <c r="L2" s="357"/>
      <c r="M2" s="357"/>
      <c r="N2" s="357"/>
      <c r="O2" s="357"/>
      <c r="P2" s="91"/>
    </row>
    <row r="3" spans="1:16" x14ac:dyDescent="0.3">
      <c r="A3" s="91"/>
      <c r="P3" s="91"/>
    </row>
    <row r="4" spans="1:16" ht="14.4" customHeight="1" x14ac:dyDescent="0.3">
      <c r="A4" s="91"/>
      <c r="C4" s="87" t="s">
        <v>22</v>
      </c>
      <c r="D4" s="87" t="s">
        <v>23</v>
      </c>
      <c r="P4" s="91"/>
    </row>
    <row r="5" spans="1:16" x14ac:dyDescent="0.3">
      <c r="A5" s="91"/>
      <c r="C5" s="88" t="s">
        <v>24</v>
      </c>
      <c r="D5" s="88" t="s">
        <v>27</v>
      </c>
      <c r="P5" s="91"/>
    </row>
    <row r="6" spans="1:16" x14ac:dyDescent="0.3">
      <c r="A6" s="91"/>
      <c r="C6" s="88" t="s">
        <v>25</v>
      </c>
      <c r="D6" s="88" t="s">
        <v>26</v>
      </c>
      <c r="P6" s="91"/>
    </row>
    <row r="7" spans="1:16" x14ac:dyDescent="0.3">
      <c r="A7" s="91"/>
      <c r="P7" s="91"/>
    </row>
    <row r="8" spans="1:16" ht="26.4" x14ac:dyDescent="0.3">
      <c r="A8" s="91"/>
      <c r="F8" s="87" t="s">
        <v>19</v>
      </c>
      <c r="G8" s="87" t="s">
        <v>28</v>
      </c>
      <c r="H8" s="87" t="s">
        <v>20</v>
      </c>
      <c r="I8" s="87" t="s">
        <v>4</v>
      </c>
      <c r="J8" s="87" t="s">
        <v>5</v>
      </c>
      <c r="K8" s="87" t="s">
        <v>1003</v>
      </c>
      <c r="L8" s="87" t="s">
        <v>7</v>
      </c>
      <c r="M8" s="87" t="s">
        <v>10</v>
      </c>
      <c r="N8" s="87" t="s">
        <v>6</v>
      </c>
      <c r="P8" s="91"/>
    </row>
    <row r="9" spans="1:16" x14ac:dyDescent="0.3">
      <c r="A9" s="91"/>
      <c r="F9" s="88" t="s">
        <v>24</v>
      </c>
      <c r="G9" s="88" t="s">
        <v>29</v>
      </c>
      <c r="H9" s="89" t="s">
        <v>46</v>
      </c>
      <c r="I9" s="89" t="s">
        <v>0</v>
      </c>
      <c r="J9" s="89" t="s">
        <v>1</v>
      </c>
      <c r="K9" s="89" t="s">
        <v>40</v>
      </c>
      <c r="L9" s="89" t="s">
        <v>2</v>
      </c>
      <c r="M9" s="89" t="s">
        <v>11</v>
      </c>
      <c r="N9" s="89">
        <v>2009</v>
      </c>
      <c r="O9" s="115" t="s">
        <v>614</v>
      </c>
      <c r="P9" s="91"/>
    </row>
    <row r="10" spans="1:16" x14ac:dyDescent="0.3">
      <c r="A10" s="91"/>
      <c r="F10" s="88" t="s">
        <v>24</v>
      </c>
      <c r="G10" s="88" t="s">
        <v>30</v>
      </c>
      <c r="H10" s="89" t="s">
        <v>46</v>
      </c>
      <c r="I10" s="89" t="s">
        <v>0</v>
      </c>
      <c r="J10" s="89" t="s">
        <v>1</v>
      </c>
      <c r="K10" s="89" t="s">
        <v>41</v>
      </c>
      <c r="L10" s="89" t="s">
        <v>2</v>
      </c>
      <c r="M10" s="89" t="s">
        <v>11</v>
      </c>
      <c r="N10" s="89">
        <v>2010</v>
      </c>
      <c r="O10" s="115" t="s">
        <v>614</v>
      </c>
      <c r="P10" s="91"/>
    </row>
    <row r="11" spans="1:16" x14ac:dyDescent="0.3">
      <c r="A11" s="91"/>
      <c r="F11" s="88" t="s">
        <v>24</v>
      </c>
      <c r="G11" s="88" t="s">
        <v>31</v>
      </c>
      <c r="H11" s="89" t="s">
        <v>46</v>
      </c>
      <c r="I11" s="89" t="s">
        <v>0</v>
      </c>
      <c r="J11" s="89" t="s">
        <v>1</v>
      </c>
      <c r="K11" s="89" t="s">
        <v>42</v>
      </c>
      <c r="L11" s="89" t="s">
        <v>3</v>
      </c>
      <c r="M11" s="89" t="s">
        <v>9</v>
      </c>
      <c r="N11" s="89">
        <v>2017</v>
      </c>
      <c r="O11" s="115" t="s">
        <v>614</v>
      </c>
      <c r="P11" s="91"/>
    </row>
    <row r="12" spans="1:16" x14ac:dyDescent="0.3">
      <c r="A12" s="91"/>
      <c r="F12" s="88" t="s">
        <v>24</v>
      </c>
      <c r="G12" s="88" t="s">
        <v>32</v>
      </c>
      <c r="H12" s="89" t="s">
        <v>46</v>
      </c>
      <c r="I12" s="89" t="s">
        <v>0</v>
      </c>
      <c r="J12" s="89" t="s">
        <v>1</v>
      </c>
      <c r="K12" s="89" t="s">
        <v>43</v>
      </c>
      <c r="L12" s="89" t="s">
        <v>3</v>
      </c>
      <c r="M12" s="89" t="s">
        <v>9</v>
      </c>
      <c r="N12" s="89">
        <v>2017</v>
      </c>
      <c r="O12" s="115" t="s">
        <v>614</v>
      </c>
      <c r="P12" s="91"/>
    </row>
    <row r="13" spans="1:16" x14ac:dyDescent="0.3">
      <c r="A13" s="91"/>
      <c r="F13" s="88" t="s">
        <v>24</v>
      </c>
      <c r="G13" s="88" t="s">
        <v>33</v>
      </c>
      <c r="H13" s="89" t="s">
        <v>46</v>
      </c>
      <c r="I13" s="89" t="s">
        <v>0</v>
      </c>
      <c r="J13" s="89" t="s">
        <v>1</v>
      </c>
      <c r="K13" s="89" t="s">
        <v>44</v>
      </c>
      <c r="L13" s="89" t="s">
        <v>3</v>
      </c>
      <c r="M13" s="89" t="s">
        <v>9</v>
      </c>
      <c r="N13" s="89">
        <v>2018</v>
      </c>
      <c r="O13" s="115" t="s">
        <v>614</v>
      </c>
      <c r="P13" s="91"/>
    </row>
    <row r="14" spans="1:16" x14ac:dyDescent="0.3">
      <c r="A14" s="91"/>
      <c r="F14" s="88" t="s">
        <v>24</v>
      </c>
      <c r="G14" s="88" t="s">
        <v>34</v>
      </c>
      <c r="H14" s="89" t="s">
        <v>46</v>
      </c>
      <c r="I14" s="89" t="s">
        <v>0</v>
      </c>
      <c r="J14" s="89" t="s">
        <v>1</v>
      </c>
      <c r="K14" s="89" t="s">
        <v>45</v>
      </c>
      <c r="L14" s="89" t="s">
        <v>1002</v>
      </c>
      <c r="M14" s="89" t="s">
        <v>9</v>
      </c>
      <c r="N14" s="89">
        <v>2019</v>
      </c>
      <c r="O14" s="115" t="s">
        <v>614</v>
      </c>
      <c r="P14" s="91"/>
    </row>
    <row r="15" spans="1:16" x14ac:dyDescent="0.3">
      <c r="A15" s="91"/>
      <c r="O15" s="116"/>
      <c r="P15" s="91"/>
    </row>
    <row r="16" spans="1:16" x14ac:dyDescent="0.3">
      <c r="A16" s="91"/>
      <c r="O16" s="116"/>
      <c r="P16" s="91"/>
    </row>
    <row r="17" spans="1:16" ht="26.4" x14ac:dyDescent="0.3">
      <c r="A17" s="91"/>
      <c r="F17" s="87" t="s">
        <v>19</v>
      </c>
      <c r="G17" s="87" t="s">
        <v>28</v>
      </c>
      <c r="H17" s="87" t="s">
        <v>20</v>
      </c>
      <c r="I17" s="87" t="s">
        <v>4</v>
      </c>
      <c r="J17" s="87" t="s">
        <v>5</v>
      </c>
      <c r="K17" s="87" t="s">
        <v>1003</v>
      </c>
      <c r="L17" s="87" t="s">
        <v>10</v>
      </c>
      <c r="M17" s="87" t="s">
        <v>6</v>
      </c>
      <c r="O17" s="116"/>
      <c r="P17" s="91"/>
    </row>
    <row r="18" spans="1:16" x14ac:dyDescent="0.3">
      <c r="A18" s="91"/>
      <c r="F18" s="88" t="s">
        <v>25</v>
      </c>
      <c r="G18" s="88" t="s">
        <v>35</v>
      </c>
      <c r="H18" s="89" t="s">
        <v>47</v>
      </c>
      <c r="I18" s="89" t="s">
        <v>14</v>
      </c>
      <c r="J18" s="89" t="s">
        <v>49</v>
      </c>
      <c r="K18" s="89">
        <v>708344</v>
      </c>
      <c r="L18" s="89" t="s">
        <v>48</v>
      </c>
      <c r="M18" s="89">
        <v>1998</v>
      </c>
      <c r="O18" s="117" t="s">
        <v>615</v>
      </c>
      <c r="P18" s="91"/>
    </row>
    <row r="19" spans="1:16" x14ac:dyDescent="0.3">
      <c r="A19" s="91"/>
      <c r="F19" s="88" t="s">
        <v>25</v>
      </c>
      <c r="G19" s="88" t="s">
        <v>36</v>
      </c>
      <c r="H19" s="89" t="s">
        <v>47</v>
      </c>
      <c r="I19" s="89" t="s">
        <v>14</v>
      </c>
      <c r="J19" s="89" t="s">
        <v>50</v>
      </c>
      <c r="K19" s="90" t="s">
        <v>609</v>
      </c>
      <c r="L19" s="89" t="s">
        <v>48</v>
      </c>
      <c r="M19" s="89">
        <v>2010</v>
      </c>
      <c r="O19" s="117" t="s">
        <v>615</v>
      </c>
      <c r="P19" s="91"/>
    </row>
    <row r="20" spans="1:16" x14ac:dyDescent="0.3">
      <c r="A20" s="91"/>
      <c r="F20" s="88" t="s">
        <v>25</v>
      </c>
      <c r="G20" s="88" t="s">
        <v>37</v>
      </c>
      <c r="H20" s="89" t="s">
        <v>47</v>
      </c>
      <c r="I20" s="89" t="s">
        <v>12</v>
      </c>
      <c r="J20" s="89" t="s">
        <v>13</v>
      </c>
      <c r="K20" s="90" t="s">
        <v>610</v>
      </c>
      <c r="L20" s="89" t="s">
        <v>48</v>
      </c>
      <c r="M20" s="89">
        <v>2010</v>
      </c>
      <c r="O20" s="117" t="s">
        <v>615</v>
      </c>
      <c r="P20" s="91"/>
    </row>
    <row r="21" spans="1:16" x14ac:dyDescent="0.3">
      <c r="A21" s="91"/>
      <c r="F21" s="88" t="s">
        <v>25</v>
      </c>
      <c r="G21" s="88" t="s">
        <v>38</v>
      </c>
      <c r="H21" s="89" t="s">
        <v>47</v>
      </c>
      <c r="I21" s="89" t="s">
        <v>14</v>
      </c>
      <c r="J21" s="89" t="s">
        <v>15</v>
      </c>
      <c r="K21" s="90" t="s">
        <v>611</v>
      </c>
      <c r="L21" s="89" t="s">
        <v>48</v>
      </c>
      <c r="M21" s="89">
        <v>2012</v>
      </c>
      <c r="O21" s="117" t="s">
        <v>615</v>
      </c>
      <c r="P21" s="91"/>
    </row>
    <row r="22" spans="1:16" x14ac:dyDescent="0.3">
      <c r="A22" s="91"/>
      <c r="F22" s="88" t="s">
        <v>25</v>
      </c>
      <c r="G22" s="88" t="s">
        <v>39</v>
      </c>
      <c r="H22" s="89" t="s">
        <v>47</v>
      </c>
      <c r="I22" s="89" t="s">
        <v>14</v>
      </c>
      <c r="J22" s="89" t="s">
        <v>15</v>
      </c>
      <c r="K22" s="90" t="s">
        <v>612</v>
      </c>
      <c r="L22" s="89" t="s">
        <v>48</v>
      </c>
      <c r="M22" s="89">
        <v>2012</v>
      </c>
      <c r="O22" s="117" t="s">
        <v>615</v>
      </c>
      <c r="P22" s="91"/>
    </row>
    <row r="23" spans="1:16" x14ac:dyDescent="0.3">
      <c r="A23" s="91"/>
      <c r="O23" s="116"/>
      <c r="P23" s="91"/>
    </row>
    <row r="24" spans="1:16" ht="19.2" customHeight="1" x14ac:dyDescent="0.3">
      <c r="A24" s="91"/>
      <c r="B24" s="91"/>
      <c r="C24" s="91"/>
      <c r="D24" s="91"/>
      <c r="E24" s="91"/>
      <c r="F24" s="92"/>
      <c r="G24" s="92"/>
      <c r="H24" s="92"/>
      <c r="I24" s="92"/>
      <c r="J24" s="92"/>
      <c r="K24" s="92"/>
      <c r="L24" s="92"/>
      <c r="M24" s="92"/>
      <c r="N24" s="92"/>
      <c r="O24" s="91"/>
      <c r="P24" s="91"/>
    </row>
  </sheetData>
  <mergeCells count="1">
    <mergeCell ref="B2:O2"/>
  </mergeCells>
  <phoneticPr fontId="2" type="noConversion"/>
  <pageMargins left="0.7" right="0.7" top="0.75" bottom="0.75" header="0.3" footer="0.3"/>
  <pageSetup paperSize="9" orientation="portrait" r:id="rId1"/>
  <ignoredErrors>
    <ignoredError sqref="K19:K22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2E11F5-7026-4183-97AC-340E2DF4EA77}">
  <sheetPr codeName="Hoja8">
    <tabColor theme="4" tint="0.59999389629810485"/>
  </sheetPr>
  <dimension ref="A1:AC29"/>
  <sheetViews>
    <sheetView showGridLines="0" showRowColHeaders="0" zoomScaleNormal="100" workbookViewId="0">
      <selection activeCell="A30" sqref="A30:XFD1048576"/>
    </sheetView>
  </sheetViews>
  <sheetFormatPr baseColWidth="10" defaultColWidth="0" defaultRowHeight="14.4" zeroHeight="1" x14ac:dyDescent="0.3"/>
  <cols>
    <col min="1" max="1" width="11.5546875" customWidth="1"/>
    <col min="2" max="2" width="3.33203125" customWidth="1"/>
    <col min="3" max="3" width="3.77734375" customWidth="1"/>
    <col min="4" max="4" width="0.88671875" customWidth="1"/>
    <col min="5" max="5" width="15.5546875" customWidth="1"/>
    <col min="6" max="6" width="10.6640625" bestFit="1" customWidth="1"/>
    <col min="7" max="15" width="9.44140625" customWidth="1"/>
    <col min="16" max="16" width="0.5546875" customWidth="1"/>
    <col min="17" max="23" width="3.77734375" customWidth="1"/>
    <col min="24" max="24" width="3.33203125" customWidth="1"/>
    <col min="25" max="28" width="11.5546875" hidden="1" customWidth="1"/>
    <col min="29" max="29" width="11.5546875" customWidth="1"/>
    <col min="30" max="16384" width="11.5546875" hidden="1"/>
  </cols>
  <sheetData>
    <row r="1" spans="2:28" x14ac:dyDescent="0.3"/>
    <row r="2" spans="2:28" x14ac:dyDescent="0.3">
      <c r="B2" s="250"/>
      <c r="C2" s="250"/>
      <c r="D2" s="250"/>
      <c r="E2" s="250"/>
      <c r="F2" s="250"/>
      <c r="G2" s="250"/>
      <c r="H2" s="250"/>
      <c r="I2" s="250"/>
      <c r="J2" s="250"/>
      <c r="K2" s="250"/>
      <c r="L2" s="250"/>
      <c r="M2" s="250"/>
      <c r="N2" s="250"/>
      <c r="O2" s="250"/>
      <c r="P2" s="250"/>
      <c r="Q2" s="250"/>
      <c r="R2" s="250"/>
      <c r="S2" s="250"/>
      <c r="T2" s="250"/>
      <c r="U2" s="250"/>
      <c r="V2" s="250"/>
      <c r="W2" s="250"/>
      <c r="X2" s="250"/>
    </row>
    <row r="3" spans="2:28" x14ac:dyDescent="0.3">
      <c r="B3" s="250"/>
      <c r="E3" s="358" t="s">
        <v>939</v>
      </c>
      <c r="F3" s="359"/>
      <c r="G3" s="359"/>
      <c r="H3" s="359"/>
      <c r="I3" s="359"/>
      <c r="J3" s="359"/>
      <c r="K3" s="359"/>
      <c r="L3" s="359"/>
      <c r="M3" s="359"/>
      <c r="N3" s="359"/>
      <c r="O3" s="359"/>
      <c r="X3" s="250"/>
    </row>
    <row r="4" spans="2:28" x14ac:dyDescent="0.3">
      <c r="B4" s="250"/>
      <c r="E4" s="359"/>
      <c r="F4" s="359"/>
      <c r="G4" s="359"/>
      <c r="H4" s="359"/>
      <c r="I4" s="359"/>
      <c r="J4" s="359"/>
      <c r="K4" s="359"/>
      <c r="L4" s="359"/>
      <c r="M4" s="359"/>
      <c r="N4" s="359"/>
      <c r="O4" s="359"/>
      <c r="X4" s="250"/>
    </row>
    <row r="5" spans="2:28" ht="3" customHeight="1" thickBot="1" x14ac:dyDescent="0.35">
      <c r="B5" s="250"/>
      <c r="X5" s="250"/>
      <c r="Z5" s="68" t="s">
        <v>283</v>
      </c>
      <c r="AB5" s="68" t="s">
        <v>283</v>
      </c>
    </row>
    <row r="6" spans="2:28" ht="15.6" thickTop="1" thickBot="1" x14ac:dyDescent="0.35">
      <c r="B6" s="250"/>
      <c r="E6" s="71" t="s">
        <v>586</v>
      </c>
      <c r="F6" s="72">
        <v>1</v>
      </c>
      <c r="G6" s="13">
        <v>2</v>
      </c>
      <c r="H6" s="12">
        <v>3</v>
      </c>
      <c r="I6" s="13">
        <v>4</v>
      </c>
      <c r="J6" s="12">
        <v>5</v>
      </c>
      <c r="K6" s="13">
        <v>6</v>
      </c>
      <c r="L6" s="12">
        <v>7</v>
      </c>
      <c r="M6" s="13">
        <v>8</v>
      </c>
      <c r="N6" s="12">
        <v>9</v>
      </c>
      <c r="O6" s="14">
        <v>10</v>
      </c>
      <c r="X6" s="250"/>
      <c r="Y6" t="s">
        <v>592</v>
      </c>
      <c r="Z6" s="68" t="s">
        <v>17</v>
      </c>
      <c r="AB6" s="68">
        <v>4.5</v>
      </c>
    </row>
    <row r="7" spans="2:28" ht="15.6" thickTop="1" thickBot="1" x14ac:dyDescent="0.35">
      <c r="B7" s="250"/>
      <c r="E7" s="73" t="s">
        <v>590</v>
      </c>
      <c r="F7" s="268" t="s">
        <v>597</v>
      </c>
      <c r="G7" s="268" t="s">
        <v>598</v>
      </c>
      <c r="H7" s="268" t="s">
        <v>597</v>
      </c>
      <c r="I7" s="268" t="s">
        <v>599</v>
      </c>
      <c r="J7" s="268" t="s">
        <v>597</v>
      </c>
      <c r="K7" s="268" t="s">
        <v>598</v>
      </c>
      <c r="L7" s="268" t="s">
        <v>597</v>
      </c>
      <c r="M7" s="268" t="s">
        <v>599</v>
      </c>
      <c r="N7" s="268" t="s">
        <v>597</v>
      </c>
      <c r="O7" s="269" t="s">
        <v>598</v>
      </c>
      <c r="X7" s="250"/>
      <c r="Y7" t="s">
        <v>593</v>
      </c>
      <c r="Z7" s="68" t="s">
        <v>16</v>
      </c>
      <c r="AA7" s="68">
        <v>13.2</v>
      </c>
      <c r="AB7" s="68">
        <v>9.3000000000000007</v>
      </c>
    </row>
    <row r="8" spans="2:28" x14ac:dyDescent="0.3">
      <c r="B8" s="250"/>
      <c r="E8" s="73" t="s">
        <v>600</v>
      </c>
      <c r="F8" s="81">
        <f>2*$AA$7+$AA$8</f>
        <v>29.7</v>
      </c>
      <c r="G8" s="74">
        <f>2*$AA$7+$AA$8+$AA$11</f>
        <v>124.7</v>
      </c>
      <c r="H8" s="81">
        <f>2*$AA$7+$AA$8</f>
        <v>29.7</v>
      </c>
      <c r="I8" s="81">
        <f>2*$AA$7+$AA$8+$AA$11+$AA$12</f>
        <v>351.35</v>
      </c>
      <c r="J8" s="81">
        <f>2*$AA$7+$AA$8</f>
        <v>29.7</v>
      </c>
      <c r="K8" s="74">
        <f>2*$AA$7+$AA$8+$AA$11</f>
        <v>124.7</v>
      </c>
      <c r="L8" s="81">
        <f>2*$AA$7+$AA$8</f>
        <v>29.7</v>
      </c>
      <c r="M8" s="81">
        <f>2*$AA$7+$AA$8+$AA$11+$AA$12</f>
        <v>351.35</v>
      </c>
      <c r="N8" s="83">
        <f>2*$AA$7+$AA$8</f>
        <v>29.7</v>
      </c>
      <c r="O8" s="76">
        <f>2*$AA$7+$AA$8+$AA$11</f>
        <v>124.7</v>
      </c>
      <c r="S8" s="272" t="s">
        <v>17</v>
      </c>
      <c r="T8" s="275" t="s">
        <v>651</v>
      </c>
      <c r="U8" s="275"/>
      <c r="V8" s="276"/>
      <c r="X8" s="250"/>
      <c r="Y8" t="s">
        <v>594</v>
      </c>
      <c r="Z8" s="68" t="s">
        <v>286</v>
      </c>
      <c r="AA8" s="68">
        <v>3.3</v>
      </c>
      <c r="AB8" s="68">
        <v>1.5</v>
      </c>
    </row>
    <row r="9" spans="2:28" x14ac:dyDescent="0.3">
      <c r="B9" s="250"/>
      <c r="E9" s="73" t="s">
        <v>588</v>
      </c>
      <c r="F9" s="81">
        <f>F8</f>
        <v>29.7</v>
      </c>
      <c r="G9" s="74">
        <f>F9+G8</f>
        <v>154.4</v>
      </c>
      <c r="H9" s="74">
        <f t="shared" ref="H9:O9" si="0">G9+H8</f>
        <v>184.1</v>
      </c>
      <c r="I9" s="74">
        <f t="shared" si="0"/>
        <v>535.45000000000005</v>
      </c>
      <c r="J9" s="74">
        <f t="shared" si="0"/>
        <v>565.15000000000009</v>
      </c>
      <c r="K9" s="74">
        <f t="shared" si="0"/>
        <v>689.85000000000014</v>
      </c>
      <c r="L9" s="74">
        <f t="shared" si="0"/>
        <v>719.55000000000018</v>
      </c>
      <c r="M9" s="74">
        <f t="shared" si="0"/>
        <v>1070.9000000000001</v>
      </c>
      <c r="N9" s="74">
        <f t="shared" si="0"/>
        <v>1100.6000000000001</v>
      </c>
      <c r="O9" s="76">
        <f t="shared" si="0"/>
        <v>1225.3000000000002</v>
      </c>
      <c r="S9" s="273" t="s">
        <v>16</v>
      </c>
      <c r="T9" s="277" t="s">
        <v>648</v>
      </c>
      <c r="U9" s="277"/>
      <c r="V9" s="278"/>
      <c r="X9" s="250"/>
      <c r="Z9" s="68"/>
      <c r="AA9" s="68"/>
      <c r="AB9" s="68"/>
    </row>
    <row r="10" spans="2:28" x14ac:dyDescent="0.3">
      <c r="B10" s="250"/>
      <c r="E10" s="73" t="s">
        <v>591</v>
      </c>
      <c r="F10" s="270" t="s">
        <v>602</v>
      </c>
      <c r="G10" s="270" t="s">
        <v>602</v>
      </c>
      <c r="H10" s="270" t="s">
        <v>602</v>
      </c>
      <c r="I10" s="270" t="s">
        <v>602</v>
      </c>
      <c r="J10" s="270" t="s">
        <v>602</v>
      </c>
      <c r="K10" s="270" t="s">
        <v>602</v>
      </c>
      <c r="L10" s="270" t="s">
        <v>602</v>
      </c>
      <c r="M10" s="270" t="s">
        <v>602</v>
      </c>
      <c r="N10" s="270" t="s">
        <v>602</v>
      </c>
      <c r="O10" s="271" t="s">
        <v>602</v>
      </c>
      <c r="S10" s="273" t="s">
        <v>286</v>
      </c>
      <c r="T10" s="277" t="s">
        <v>649</v>
      </c>
      <c r="U10" s="277"/>
      <c r="V10" s="278"/>
      <c r="X10" s="250"/>
      <c r="Z10" s="68"/>
      <c r="AA10" s="68"/>
      <c r="AB10" s="68"/>
    </row>
    <row r="11" spans="2:28" x14ac:dyDescent="0.3">
      <c r="B11" s="250"/>
      <c r="E11" s="73" t="s">
        <v>601</v>
      </c>
      <c r="F11" s="75">
        <f t="shared" ref="F11:O11" si="1">35*$AB$6+2*$AB$7+$AB$8</f>
        <v>177.6</v>
      </c>
      <c r="G11" s="85">
        <f t="shared" si="1"/>
        <v>177.6</v>
      </c>
      <c r="H11" s="83">
        <f t="shared" si="1"/>
        <v>177.6</v>
      </c>
      <c r="I11" s="85">
        <f t="shared" si="1"/>
        <v>177.6</v>
      </c>
      <c r="J11" s="85">
        <f t="shared" si="1"/>
        <v>177.6</v>
      </c>
      <c r="K11" s="85">
        <f t="shared" si="1"/>
        <v>177.6</v>
      </c>
      <c r="L11" s="85">
        <f t="shared" si="1"/>
        <v>177.6</v>
      </c>
      <c r="M11" s="85">
        <f t="shared" si="1"/>
        <v>177.6</v>
      </c>
      <c r="N11" s="83">
        <f t="shared" si="1"/>
        <v>177.6</v>
      </c>
      <c r="O11" s="80">
        <f t="shared" si="1"/>
        <v>177.6</v>
      </c>
      <c r="S11" s="273" t="s">
        <v>287</v>
      </c>
      <c r="T11" s="277" t="s">
        <v>650</v>
      </c>
      <c r="U11" s="277"/>
      <c r="V11" s="278"/>
      <c r="X11" s="250"/>
      <c r="Y11" t="s">
        <v>595</v>
      </c>
      <c r="Z11" s="68" t="s">
        <v>287</v>
      </c>
      <c r="AA11" s="68">
        <v>95</v>
      </c>
    </row>
    <row r="12" spans="2:28" ht="15" thickBot="1" x14ac:dyDescent="0.35">
      <c r="B12" s="250"/>
      <c r="E12" s="73" t="s">
        <v>589</v>
      </c>
      <c r="F12" s="82">
        <f>F11</f>
        <v>177.6</v>
      </c>
      <c r="G12" s="74">
        <f>F12+G11</f>
        <v>355.2</v>
      </c>
      <c r="H12" s="75">
        <f t="shared" ref="H12:O12" si="2">G12+H11</f>
        <v>532.79999999999995</v>
      </c>
      <c r="I12" s="74">
        <f t="shared" si="2"/>
        <v>710.4</v>
      </c>
      <c r="J12" s="74">
        <f t="shared" si="2"/>
        <v>888</v>
      </c>
      <c r="K12" s="74">
        <f t="shared" si="2"/>
        <v>1065.5999999999999</v>
      </c>
      <c r="L12" s="74">
        <f t="shared" si="2"/>
        <v>1243.1999999999998</v>
      </c>
      <c r="M12" s="74">
        <f t="shared" si="2"/>
        <v>1420.7999999999997</v>
      </c>
      <c r="N12" s="75">
        <f t="shared" si="2"/>
        <v>1598.3999999999996</v>
      </c>
      <c r="O12" s="84">
        <f t="shared" si="2"/>
        <v>1775.9999999999995</v>
      </c>
      <c r="S12" s="274" t="s">
        <v>338</v>
      </c>
      <c r="T12" s="279" t="s">
        <v>693</v>
      </c>
      <c r="U12" s="279"/>
      <c r="V12" s="280"/>
      <c r="X12" s="250"/>
      <c r="Y12" t="s">
        <v>596</v>
      </c>
      <c r="Z12" s="68" t="s">
        <v>338</v>
      </c>
      <c r="AA12" s="68">
        <v>226.65</v>
      </c>
    </row>
    <row r="13" spans="2:28" ht="15" thickBot="1" x14ac:dyDescent="0.35">
      <c r="B13" s="250"/>
      <c r="E13" s="77" t="s">
        <v>587</v>
      </c>
      <c r="F13" s="78">
        <f>F12+F9</f>
        <v>207.29999999999998</v>
      </c>
      <c r="G13" s="78">
        <f t="shared" ref="G13:O13" si="3">G12+G9</f>
        <v>509.6</v>
      </c>
      <c r="H13" s="78">
        <f t="shared" si="3"/>
        <v>716.9</v>
      </c>
      <c r="I13" s="78">
        <f t="shared" si="3"/>
        <v>1245.8499999999999</v>
      </c>
      <c r="J13" s="78">
        <f t="shared" si="3"/>
        <v>1453.15</v>
      </c>
      <c r="K13" s="78">
        <f t="shared" si="3"/>
        <v>1755.45</v>
      </c>
      <c r="L13" s="78">
        <f t="shared" si="3"/>
        <v>1962.75</v>
      </c>
      <c r="M13" s="78">
        <f t="shared" si="3"/>
        <v>2491.6999999999998</v>
      </c>
      <c r="N13" s="78">
        <f t="shared" si="3"/>
        <v>2699</v>
      </c>
      <c r="O13" s="79">
        <f t="shared" si="3"/>
        <v>3001.2999999999997</v>
      </c>
      <c r="X13" s="250"/>
    </row>
    <row r="14" spans="2:28" ht="3.6" customHeight="1" thickTop="1" x14ac:dyDescent="0.3">
      <c r="B14" s="250"/>
      <c r="X14" s="250"/>
    </row>
    <row r="15" spans="2:28" x14ac:dyDescent="0.3">
      <c r="B15" s="250"/>
      <c r="E15" s="358" t="s">
        <v>241</v>
      </c>
      <c r="F15" s="358"/>
      <c r="G15" s="358"/>
      <c r="H15" s="358"/>
      <c r="I15" s="358"/>
      <c r="J15" s="358"/>
      <c r="K15" s="358"/>
      <c r="L15" s="358"/>
      <c r="M15" s="358"/>
      <c r="N15" s="358"/>
      <c r="O15" s="358"/>
      <c r="X15" s="250"/>
    </row>
    <row r="16" spans="2:28" x14ac:dyDescent="0.3">
      <c r="B16" s="250"/>
      <c r="E16" s="358"/>
      <c r="F16" s="358"/>
      <c r="G16" s="358"/>
      <c r="H16" s="358"/>
      <c r="I16" s="358"/>
      <c r="J16" s="358"/>
      <c r="K16" s="358"/>
      <c r="L16" s="358"/>
      <c r="M16" s="358"/>
      <c r="N16" s="358"/>
      <c r="O16" s="358"/>
      <c r="X16" s="250"/>
    </row>
    <row r="17" spans="2:28" ht="3.6" customHeight="1" thickBot="1" x14ac:dyDescent="0.35">
      <c r="B17" s="250"/>
      <c r="X17" s="250"/>
      <c r="Z17" s="68" t="s">
        <v>283</v>
      </c>
      <c r="AB17" s="68" t="s">
        <v>283</v>
      </c>
    </row>
    <row r="18" spans="2:28" ht="15.6" thickTop="1" thickBot="1" x14ac:dyDescent="0.35">
      <c r="B18" s="250"/>
      <c r="E18" s="71" t="s">
        <v>586</v>
      </c>
      <c r="F18" s="72">
        <v>1</v>
      </c>
      <c r="G18" s="13">
        <v>2</v>
      </c>
      <c r="H18" s="12">
        <v>3</v>
      </c>
      <c r="I18" s="13">
        <v>4</v>
      </c>
      <c r="J18" s="12">
        <v>5</v>
      </c>
      <c r="K18" s="13">
        <v>6</v>
      </c>
      <c r="L18" s="12">
        <v>7</v>
      </c>
      <c r="M18" s="13">
        <v>8</v>
      </c>
      <c r="N18" s="12">
        <v>9</v>
      </c>
      <c r="O18" s="14">
        <v>10</v>
      </c>
      <c r="X18" s="250"/>
      <c r="Y18" t="s">
        <v>592</v>
      </c>
      <c r="Z18" s="68" t="s">
        <v>17</v>
      </c>
      <c r="AB18" s="68">
        <v>4.5</v>
      </c>
    </row>
    <row r="19" spans="2:28" ht="15" thickTop="1" x14ac:dyDescent="0.3">
      <c r="B19" s="250"/>
      <c r="E19" s="73" t="s">
        <v>590</v>
      </c>
      <c r="F19" s="268" t="s">
        <v>597</v>
      </c>
      <c r="G19" s="268" t="s">
        <v>598</v>
      </c>
      <c r="H19" s="268" t="s">
        <v>597</v>
      </c>
      <c r="I19" s="268" t="s">
        <v>599</v>
      </c>
      <c r="J19" s="268" t="s">
        <v>597</v>
      </c>
      <c r="K19" s="268" t="s">
        <v>598</v>
      </c>
      <c r="L19" s="268" t="s">
        <v>597</v>
      </c>
      <c r="M19" s="268" t="s">
        <v>599</v>
      </c>
      <c r="N19" s="268" t="s">
        <v>597</v>
      </c>
      <c r="O19" s="269" t="s">
        <v>598</v>
      </c>
      <c r="X19" s="250"/>
      <c r="Y19" t="s">
        <v>593</v>
      </c>
      <c r="Z19" s="68" t="s">
        <v>16</v>
      </c>
      <c r="AA19" s="68">
        <v>3.04</v>
      </c>
      <c r="AB19" s="68">
        <v>2.4</v>
      </c>
    </row>
    <row r="20" spans="2:28" x14ac:dyDescent="0.3">
      <c r="B20" s="250"/>
      <c r="E20" s="73" t="s">
        <v>600</v>
      </c>
      <c r="F20" s="81">
        <f>2*$AA$19+$AA$20</f>
        <v>15.59</v>
      </c>
      <c r="G20" s="74">
        <f>2*$AA$19+$AA$20+$AA$23</f>
        <v>28.990000000000002</v>
      </c>
      <c r="H20" s="81">
        <f>2*$AA$19+$AA$20</f>
        <v>15.59</v>
      </c>
      <c r="I20" s="81">
        <f>2*$AA$19+$AA$20+$AA$23+$AA$24</f>
        <v>130.99</v>
      </c>
      <c r="J20" s="81">
        <f>2*$AA$19+$AA$20</f>
        <v>15.59</v>
      </c>
      <c r="K20" s="74">
        <f>2*$AA$19+$AA$20+$AA$23</f>
        <v>28.990000000000002</v>
      </c>
      <c r="L20" s="81">
        <f>2*$AA$19+$AA$20</f>
        <v>15.59</v>
      </c>
      <c r="M20" s="81">
        <f>2*$AA$19+$AA$20+$AA$23+$AA$24</f>
        <v>130.99</v>
      </c>
      <c r="N20" s="81">
        <f>2*$AA$19+$AA$20</f>
        <v>15.59</v>
      </c>
      <c r="O20" s="76">
        <f>2*$AA$19+$AA$20+$AA$23</f>
        <v>28.990000000000002</v>
      </c>
      <c r="X20" s="250"/>
      <c r="Y20" t="s">
        <v>594</v>
      </c>
      <c r="Z20" s="68" t="s">
        <v>286</v>
      </c>
      <c r="AA20" s="68">
        <v>9.51</v>
      </c>
      <c r="AB20" s="68">
        <v>6.9</v>
      </c>
    </row>
    <row r="21" spans="2:28" x14ac:dyDescent="0.3">
      <c r="B21" s="250"/>
      <c r="E21" s="73" t="s">
        <v>588</v>
      </c>
      <c r="F21" s="81">
        <f>F20</f>
        <v>15.59</v>
      </c>
      <c r="G21" s="74">
        <f t="shared" ref="G21:O21" si="4">F21+G20</f>
        <v>44.58</v>
      </c>
      <c r="H21" s="74">
        <f t="shared" si="4"/>
        <v>60.17</v>
      </c>
      <c r="I21" s="74">
        <f t="shared" si="4"/>
        <v>191.16000000000003</v>
      </c>
      <c r="J21" s="74">
        <f t="shared" si="4"/>
        <v>206.75000000000003</v>
      </c>
      <c r="K21" s="74">
        <f t="shared" si="4"/>
        <v>235.74000000000004</v>
      </c>
      <c r="L21" s="74">
        <f t="shared" si="4"/>
        <v>251.33000000000004</v>
      </c>
      <c r="M21" s="74">
        <f t="shared" si="4"/>
        <v>382.32000000000005</v>
      </c>
      <c r="N21" s="74">
        <f t="shared" si="4"/>
        <v>397.91</v>
      </c>
      <c r="O21" s="76">
        <f t="shared" si="4"/>
        <v>426.90000000000003</v>
      </c>
      <c r="X21" s="250"/>
      <c r="Z21" s="68"/>
      <c r="AA21" s="68"/>
      <c r="AB21" s="68"/>
    </row>
    <row r="22" spans="2:28" x14ac:dyDescent="0.3">
      <c r="B22" s="250"/>
      <c r="E22" s="73" t="s">
        <v>591</v>
      </c>
      <c r="F22" s="270" t="s">
        <v>603</v>
      </c>
      <c r="G22" s="270" t="s">
        <v>603</v>
      </c>
      <c r="H22" s="270" t="s">
        <v>603</v>
      </c>
      <c r="I22" s="270" t="s">
        <v>603</v>
      </c>
      <c r="J22" s="270" t="s">
        <v>603</v>
      </c>
      <c r="K22" s="270" t="s">
        <v>603</v>
      </c>
      <c r="L22" s="270" t="s">
        <v>603</v>
      </c>
      <c r="M22" s="270" t="s">
        <v>603</v>
      </c>
      <c r="N22" s="270" t="s">
        <v>603</v>
      </c>
      <c r="O22" s="271" t="s">
        <v>603</v>
      </c>
      <c r="X22" s="250"/>
      <c r="Z22" s="68"/>
      <c r="AA22" s="68"/>
      <c r="AB22" s="68"/>
    </row>
    <row r="23" spans="2:28" x14ac:dyDescent="0.3">
      <c r="B23" s="250"/>
      <c r="E23" s="73" t="s">
        <v>601</v>
      </c>
      <c r="F23" s="75">
        <f t="shared" ref="F23:O23" si="5">20*$AB$18+2*$AB$19+$AB$20</f>
        <v>101.7</v>
      </c>
      <c r="G23" s="75">
        <f t="shared" si="5"/>
        <v>101.7</v>
      </c>
      <c r="H23" s="75">
        <f t="shared" si="5"/>
        <v>101.7</v>
      </c>
      <c r="I23" s="75">
        <f t="shared" si="5"/>
        <v>101.7</v>
      </c>
      <c r="J23" s="75">
        <f t="shared" si="5"/>
        <v>101.7</v>
      </c>
      <c r="K23" s="75">
        <f t="shared" si="5"/>
        <v>101.7</v>
      </c>
      <c r="L23" s="75">
        <f t="shared" si="5"/>
        <v>101.7</v>
      </c>
      <c r="M23" s="75">
        <f t="shared" si="5"/>
        <v>101.7</v>
      </c>
      <c r="N23" s="75">
        <f t="shared" si="5"/>
        <v>101.7</v>
      </c>
      <c r="O23" s="76">
        <f t="shared" si="5"/>
        <v>101.7</v>
      </c>
      <c r="X23" s="250"/>
      <c r="Y23" t="s">
        <v>595</v>
      </c>
      <c r="Z23" s="68" t="s">
        <v>287</v>
      </c>
      <c r="AA23" s="68">
        <v>13.4</v>
      </c>
    </row>
    <row r="24" spans="2:28" x14ac:dyDescent="0.3">
      <c r="B24" s="250"/>
      <c r="E24" s="73" t="s">
        <v>589</v>
      </c>
      <c r="F24" s="82">
        <f>F23</f>
        <v>101.7</v>
      </c>
      <c r="G24" s="74">
        <f t="shared" ref="G24:O24" si="6">F24+G23</f>
        <v>203.4</v>
      </c>
      <c r="H24" s="75">
        <f t="shared" si="6"/>
        <v>305.10000000000002</v>
      </c>
      <c r="I24" s="74">
        <f t="shared" si="6"/>
        <v>406.8</v>
      </c>
      <c r="J24" s="74">
        <f t="shared" si="6"/>
        <v>508.5</v>
      </c>
      <c r="K24" s="74">
        <f t="shared" si="6"/>
        <v>610.20000000000005</v>
      </c>
      <c r="L24" s="74">
        <f t="shared" si="6"/>
        <v>711.90000000000009</v>
      </c>
      <c r="M24" s="74">
        <f t="shared" si="6"/>
        <v>813.60000000000014</v>
      </c>
      <c r="N24" s="75">
        <f t="shared" si="6"/>
        <v>915.30000000000018</v>
      </c>
      <c r="O24" s="76">
        <f t="shared" si="6"/>
        <v>1017.0000000000002</v>
      </c>
      <c r="X24" s="250"/>
      <c r="Y24" t="s">
        <v>596</v>
      </c>
      <c r="Z24" s="68" t="s">
        <v>338</v>
      </c>
      <c r="AA24" s="68">
        <v>102</v>
      </c>
    </row>
    <row r="25" spans="2:28" ht="15" thickBot="1" x14ac:dyDescent="0.35">
      <c r="B25" s="250"/>
      <c r="E25" s="77" t="s">
        <v>587</v>
      </c>
      <c r="F25" s="78">
        <f t="shared" ref="F25:O25" si="7">F24+F21</f>
        <v>117.29</v>
      </c>
      <c r="G25" s="78">
        <f t="shared" si="7"/>
        <v>247.98000000000002</v>
      </c>
      <c r="H25" s="78">
        <f t="shared" si="7"/>
        <v>365.27000000000004</v>
      </c>
      <c r="I25" s="78">
        <f t="shared" si="7"/>
        <v>597.96</v>
      </c>
      <c r="J25" s="78">
        <f t="shared" si="7"/>
        <v>715.25</v>
      </c>
      <c r="K25" s="78">
        <f t="shared" si="7"/>
        <v>845.94</v>
      </c>
      <c r="L25" s="78">
        <f t="shared" si="7"/>
        <v>963.23000000000013</v>
      </c>
      <c r="M25" s="78">
        <f t="shared" si="7"/>
        <v>1195.92</v>
      </c>
      <c r="N25" s="78">
        <f t="shared" si="7"/>
        <v>1313.2100000000003</v>
      </c>
      <c r="O25" s="79">
        <f t="shared" si="7"/>
        <v>1443.9000000000003</v>
      </c>
      <c r="X25" s="250"/>
    </row>
    <row r="26" spans="2:28" ht="3.6" customHeight="1" thickTop="1" x14ac:dyDescent="0.3">
      <c r="B26" s="250"/>
      <c r="X26" s="250"/>
    </row>
    <row r="27" spans="2:28" x14ac:dyDescent="0.3">
      <c r="B27" s="250"/>
      <c r="X27" s="250"/>
    </row>
    <row r="28" spans="2:28" x14ac:dyDescent="0.3">
      <c r="B28" s="250"/>
      <c r="C28" s="250"/>
      <c r="D28" s="250"/>
      <c r="E28" s="250"/>
      <c r="F28" s="250"/>
      <c r="G28" s="250"/>
      <c r="H28" s="250"/>
      <c r="I28" s="250"/>
      <c r="J28" s="250"/>
      <c r="K28" s="250"/>
      <c r="L28" s="250"/>
      <c r="M28" s="250"/>
      <c r="N28" s="250"/>
      <c r="O28" s="250"/>
      <c r="P28" s="250"/>
      <c r="Q28" s="250"/>
      <c r="R28" s="250"/>
      <c r="S28" s="250"/>
      <c r="T28" s="250"/>
      <c r="U28" s="250"/>
      <c r="V28" s="250"/>
      <c r="W28" s="250"/>
      <c r="X28" s="250"/>
    </row>
    <row r="29" spans="2:28" x14ac:dyDescent="0.3"/>
  </sheetData>
  <mergeCells count="2">
    <mergeCell ref="E15:O16"/>
    <mergeCell ref="E3:O4"/>
  </mergeCells>
  <pageMargins left="0.7" right="0.7" top="0.75" bottom="0.75" header="0.3" footer="0.3"/>
  <pageSetup paperSize="9" orientation="portrait" r:id="rId1"/>
  <ignoredErrors>
    <ignoredError sqref="G8 I8 M8 K8 G20 I20 K20 M20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338600-BE98-4D83-8D4A-02704624A6B4}">
  <sheetPr codeName="Hoja2">
    <tabColor theme="5" tint="-0.249977111117893"/>
  </sheetPr>
  <dimension ref="A1:AA5014"/>
  <sheetViews>
    <sheetView showGridLines="0" showRowColHeaders="0" tabSelected="1" zoomScaleNormal="100" workbookViewId="0">
      <pane xSplit="3" ySplit="15" topLeftCell="D16" activePane="bottomRight" state="frozen"/>
      <selection pane="topRight" activeCell="D1" sqref="D1"/>
      <selection pane="bottomLeft" activeCell="A11" sqref="A11"/>
      <selection pane="bottomRight" activeCell="A22" sqref="A22"/>
    </sheetView>
  </sheetViews>
  <sheetFormatPr baseColWidth="10" defaultRowHeight="14.4" x14ac:dyDescent="0.3"/>
  <cols>
    <col min="1" max="1" width="13.77734375" style="231" bestFit="1" customWidth="1"/>
    <col min="2" max="2" width="8" style="231" customWidth="1"/>
    <col min="3" max="3" width="7.109375" style="231" bestFit="1" customWidth="1"/>
    <col min="4" max="4" width="21.21875" style="232" bestFit="1" customWidth="1"/>
    <col min="5" max="5" width="13.77734375" style="231" bestFit="1" customWidth="1"/>
    <col min="6" max="6" width="18.44140625" style="231" bestFit="1" customWidth="1"/>
    <col min="7" max="7" width="18.44140625" style="231" customWidth="1"/>
    <col min="8" max="8" width="30" style="231" customWidth="1"/>
    <col min="9" max="9" width="26.88671875" style="231" bestFit="1" customWidth="1"/>
    <col min="10" max="10" width="21.33203125" style="231" bestFit="1" customWidth="1"/>
    <col min="11" max="11" width="13.77734375" style="231" bestFit="1" customWidth="1"/>
    <col min="12" max="13" width="12.88671875" style="231" customWidth="1"/>
    <col min="14" max="14" width="14" style="231" bestFit="1" customWidth="1"/>
    <col min="15" max="15" width="13.88671875" style="231" customWidth="1"/>
    <col min="16" max="16" width="13.88671875" style="335" customWidth="1"/>
    <col min="17" max="17" width="11.6640625" style="231" bestFit="1" customWidth="1"/>
    <col min="18" max="20" width="11.5546875" style="232"/>
    <col min="21" max="21" width="12.5546875" style="231" hidden="1" customWidth="1"/>
    <col min="22" max="22" width="11.33203125" style="232" hidden="1" customWidth="1"/>
    <col min="23" max="23" width="42" style="232" hidden="1" customWidth="1"/>
    <col min="24" max="24" width="6" style="232" hidden="1" customWidth="1"/>
    <col min="25" max="25" width="2" style="232" hidden="1" customWidth="1"/>
    <col min="26" max="26" width="11.5546875" style="232" hidden="1" customWidth="1"/>
    <col min="27" max="27" width="11.5546875" style="314" hidden="1" customWidth="1"/>
    <col min="28" max="16384" width="11.5546875" style="232"/>
  </cols>
  <sheetData>
    <row r="1" spans="1:27" x14ac:dyDescent="0.3">
      <c r="M1" s="323"/>
      <c r="N1" s="323"/>
      <c r="O1" s="323"/>
      <c r="P1" s="231"/>
    </row>
    <row r="2" spans="1:27" ht="15" customHeight="1" thickBot="1" x14ac:dyDescent="0.35">
      <c r="L2" s="323"/>
      <c r="M2" s="316"/>
      <c r="P2" s="231"/>
    </row>
    <row r="3" spans="1:27" ht="15" customHeight="1" thickTop="1" thickBot="1" x14ac:dyDescent="0.35">
      <c r="D3" s="360" t="s">
        <v>968</v>
      </c>
      <c r="E3" s="361"/>
      <c r="F3" s="361"/>
      <c r="G3" s="361"/>
      <c r="H3" s="361"/>
      <c r="I3" s="362"/>
      <c r="L3" s="315"/>
      <c r="M3" s="366" t="s">
        <v>966</v>
      </c>
      <c r="N3" s="367"/>
      <c r="O3" s="366" t="s">
        <v>967</v>
      </c>
      <c r="P3" s="367"/>
    </row>
    <row r="4" spans="1:27" ht="15.6" thickTop="1" thickBot="1" x14ac:dyDescent="0.35">
      <c r="D4" s="326"/>
      <c r="E4" s="327"/>
      <c r="F4" s="327"/>
      <c r="G4" s="327"/>
      <c r="H4" s="327"/>
      <c r="I4" s="328"/>
      <c r="L4" s="315"/>
      <c r="M4" s="368"/>
      <c r="N4" s="369"/>
      <c r="O4" s="368"/>
      <c r="P4" s="369"/>
    </row>
    <row r="5" spans="1:27" ht="15.6" thickTop="1" x14ac:dyDescent="0.3">
      <c r="D5" s="329"/>
      <c r="E5" s="325">
        <f>IF(COUNTA(C16:C5014)=0,"",COUNTA(C16:C5014))</f>
        <v>7</v>
      </c>
      <c r="F5" s="324"/>
      <c r="G5" s="324"/>
      <c r="H5" s="337">
        <f>COUNTIF(G16:G5013,"MTTO. CORRECTIVO")</f>
        <v>1</v>
      </c>
      <c r="I5" s="330"/>
      <c r="L5" s="315"/>
      <c r="M5" s="317"/>
      <c r="N5" s="318"/>
      <c r="O5" s="317"/>
      <c r="P5" s="318"/>
    </row>
    <row r="6" spans="1:27" ht="15" x14ac:dyDescent="0.3">
      <c r="D6" s="331"/>
      <c r="E6" s="324"/>
      <c r="F6" s="324"/>
      <c r="G6" s="336">
        <f ca="1">IF(E8="","",AVERAGE(Q15:Q5013))</f>
        <v>15.069722222164273</v>
      </c>
      <c r="H6" s="324"/>
      <c r="I6" s="330"/>
      <c r="L6" s="315"/>
      <c r="M6" s="317"/>
      <c r="N6" s="318"/>
      <c r="O6" s="317"/>
      <c r="P6" s="318"/>
    </row>
    <row r="7" spans="1:27" x14ac:dyDescent="0.3">
      <c r="D7" s="329"/>
      <c r="E7" s="324"/>
      <c r="F7" s="324"/>
      <c r="G7" s="324"/>
      <c r="H7" s="324"/>
      <c r="I7" s="330"/>
      <c r="L7" s="315"/>
      <c r="M7" s="317"/>
      <c r="N7" s="318"/>
      <c r="O7" s="317"/>
      <c r="P7" s="318"/>
    </row>
    <row r="8" spans="1:27" ht="15" x14ac:dyDescent="0.3">
      <c r="D8" s="331"/>
      <c r="E8" s="325">
        <f ca="1">IF(COUNT(AA16:AA5014)=0,"",COUNT(AA16:AA5014))</f>
        <v>2</v>
      </c>
      <c r="F8" s="324"/>
      <c r="G8" s="324"/>
      <c r="H8" s="337">
        <f>COUNTIF(G16:G5013,"MTTO. SISTEMÁTICO")</f>
        <v>2</v>
      </c>
      <c r="I8" s="330"/>
      <c r="L8" s="315"/>
      <c r="M8" s="317"/>
      <c r="N8" s="318"/>
      <c r="O8" s="317"/>
      <c r="P8" s="318"/>
    </row>
    <row r="9" spans="1:27" x14ac:dyDescent="0.3">
      <c r="D9" s="331"/>
      <c r="E9" s="324"/>
      <c r="F9" s="324"/>
      <c r="G9" s="324"/>
      <c r="H9" s="324"/>
      <c r="I9" s="330"/>
      <c r="L9" s="315"/>
      <c r="M9" s="317"/>
      <c r="N9" s="318"/>
      <c r="O9" s="317"/>
      <c r="P9" s="318"/>
    </row>
    <row r="10" spans="1:27" ht="15" x14ac:dyDescent="0.3">
      <c r="D10" s="331"/>
      <c r="E10" s="324"/>
      <c r="F10" s="324"/>
      <c r="G10" s="336">
        <f ca="1">IF(COUNT(N15:N5013)=0,"",AVERAGE(N15:N5013))</f>
        <v>600.45187500012105</v>
      </c>
      <c r="H10" s="324"/>
      <c r="I10" s="330"/>
      <c r="L10" s="315"/>
      <c r="M10" s="317"/>
      <c r="N10" s="318"/>
      <c r="O10" s="317"/>
      <c r="P10" s="318"/>
    </row>
    <row r="11" spans="1:27" ht="15" x14ac:dyDescent="0.3">
      <c r="D11" s="331"/>
      <c r="E11" s="325">
        <f ca="1">IF(E5="","",IF(E8="","",E5-E8))</f>
        <v>5</v>
      </c>
      <c r="F11" s="324"/>
      <c r="G11" s="324"/>
      <c r="H11" s="337">
        <f>COUNTIF(G16:G5013,"MTTO. PREDICTIVO")</f>
        <v>4</v>
      </c>
      <c r="I11" s="330"/>
      <c r="M11" s="319"/>
      <c r="N11" s="318"/>
      <c r="O11" s="319"/>
      <c r="P11" s="318"/>
    </row>
    <row r="12" spans="1:27" ht="15" thickBot="1" x14ac:dyDescent="0.35">
      <c r="D12" s="332"/>
      <c r="E12" s="333"/>
      <c r="F12" s="333"/>
      <c r="G12" s="333"/>
      <c r="H12" s="333"/>
      <c r="I12" s="334"/>
      <c r="M12" s="320"/>
      <c r="N12" s="321"/>
      <c r="O12" s="320"/>
      <c r="P12" s="321"/>
    </row>
    <row r="13" spans="1:27" ht="15.6" thickTop="1" thickBot="1" x14ac:dyDescent="0.35">
      <c r="P13" s="231"/>
    </row>
    <row r="14" spans="1:27" ht="15.6" thickTop="1" thickBot="1" x14ac:dyDescent="0.35">
      <c r="I14" s="234"/>
      <c r="J14" s="234"/>
      <c r="K14" s="234"/>
      <c r="L14" s="363" t="s">
        <v>647</v>
      </c>
      <c r="M14" s="363"/>
      <c r="O14" s="364" t="s">
        <v>646</v>
      </c>
      <c r="P14" s="365"/>
    </row>
    <row r="15" spans="1:27" ht="40.799999999999997" thickTop="1" thickBot="1" x14ac:dyDescent="0.35">
      <c r="A15" s="235" t="s">
        <v>652</v>
      </c>
      <c r="B15" s="235" t="s">
        <v>613</v>
      </c>
      <c r="C15" s="235" t="s">
        <v>608</v>
      </c>
      <c r="D15" s="235" t="s">
        <v>605</v>
      </c>
      <c r="E15" s="235" t="s">
        <v>4</v>
      </c>
      <c r="F15" s="235" t="s">
        <v>5</v>
      </c>
      <c r="G15" s="235" t="s">
        <v>640</v>
      </c>
      <c r="H15" s="235" t="s">
        <v>645</v>
      </c>
      <c r="I15" s="235" t="s">
        <v>21</v>
      </c>
      <c r="J15" s="235" t="s">
        <v>630</v>
      </c>
      <c r="K15" s="235" t="s">
        <v>696</v>
      </c>
      <c r="L15" s="236" t="s">
        <v>631</v>
      </c>
      <c r="M15" s="236" t="s">
        <v>606</v>
      </c>
      <c r="N15" s="235" t="s">
        <v>634</v>
      </c>
      <c r="O15" s="322" t="s">
        <v>633</v>
      </c>
      <c r="P15" s="322" t="s">
        <v>607</v>
      </c>
      <c r="Q15" s="235" t="s">
        <v>632</v>
      </c>
      <c r="U15" s="237"/>
      <c r="V15" s="237"/>
      <c r="W15" s="237"/>
      <c r="X15" s="237"/>
      <c r="Y15" s="237"/>
      <c r="Z15" s="237"/>
      <c r="AA15" s="237"/>
    </row>
    <row r="16" spans="1:27" ht="15" thickTop="1" x14ac:dyDescent="0.3">
      <c r="A16" s="238"/>
      <c r="B16" s="230">
        <v>1</v>
      </c>
      <c r="C16" s="239" t="s">
        <v>30</v>
      </c>
      <c r="D16" s="240" t="str">
        <f>IF(C16&lt;&gt;"",VLOOKUP(C16,'BASE EQUIPOS'!$G$8:$H$22,2,0),"")</f>
        <v>Caldera de agua caliente</v>
      </c>
      <c r="E16" s="241" t="str">
        <f>IF(C16&lt;&gt;"",VLOOKUP(C16,'BASE EQUIPOS'!$G$8:$I$22,3,0),"")</f>
        <v>CABEL</v>
      </c>
      <c r="F16" s="241" t="str">
        <f>IF(C16&lt;&gt;"",VLOOKUP(C16,'BASE EQUIPOS'!$G$8:$J$22,4,0),"")</f>
        <v>CLIMA TRONIC 30 A</v>
      </c>
      <c r="G16" s="242" t="s">
        <v>638</v>
      </c>
      <c r="H16" s="233" t="s">
        <v>969</v>
      </c>
      <c r="I16" s="241" t="s">
        <v>289</v>
      </c>
      <c r="J16" s="241" t="s">
        <v>970</v>
      </c>
      <c r="K16" s="241"/>
      <c r="L16" s="243">
        <v>43762</v>
      </c>
      <c r="M16" s="244">
        <v>0.40625</v>
      </c>
      <c r="N16" s="245" t="str">
        <f t="shared" ref="N16:N79" ca="1" si="0">IF(M16="","",IF(O16="",NOW()*24-(L16+M16)*24,"Mtto. Terminado"))</f>
        <v>Mtto. Terminado</v>
      </c>
      <c r="O16" s="243">
        <v>43763</v>
      </c>
      <c r="P16" s="244">
        <v>0.62525462962962963</v>
      </c>
      <c r="Q16" s="245">
        <f t="shared" ref="Q16:Q79" si="1">IF(O16="","",IF(P16="","",(O16+P16)*24-(L16+M16)*24))</f>
        <v>29.256111111026257</v>
      </c>
      <c r="U16" s="246" t="str">
        <f>IFERROR(VLOOKUP(C16,'BASE EQUIPOS'!$G$8:$O$22,9,0)," ")</f>
        <v>CALDERA</v>
      </c>
      <c r="V16" s="232" t="str">
        <f>IF(G16="MTTO. SISTEMÁTICO","PREVENTIVA",IF(G16="MTTO. PREDICTIVO","INSPECCIÓN",""))</f>
        <v/>
      </c>
      <c r="W16" s="232" t="str">
        <f>CONCATENATE(D16,I16)</f>
        <v>Caldera de agua calienteGeneración de calor</v>
      </c>
      <c r="X16" s="232" t="str">
        <f>IFERROR(VLOOKUP(W16,Datos!$P$4:$Q$18,2,0),"")</f>
        <v xml:space="preserve">CA.5. </v>
      </c>
      <c r="Y16" s="232" t="str">
        <f>IF(A16="OT CORRECTIVA",1,IF(A16="OT PREVENTIVA",2,IF(A16="HOJA INSPECCIÓN",3,"")))</f>
        <v/>
      </c>
      <c r="Z16" s="314">
        <f>MAX(Y16:Y5014)</f>
        <v>3</v>
      </c>
      <c r="AA16" s="314">
        <f ca="1">IF(N16="Mtto. Terminado",1,"")</f>
        <v>1</v>
      </c>
    </row>
    <row r="17" spans="1:27" x14ac:dyDescent="0.3">
      <c r="A17" s="238"/>
      <c r="B17" s="241">
        <f t="shared" ref="B17:B27" si="2">IF(C17&lt;&gt;"",B16+1,"")</f>
        <v>2</v>
      </c>
      <c r="C17" s="239" t="s">
        <v>29</v>
      </c>
      <c r="D17" s="240" t="str">
        <f>IF(C17&lt;&gt;"",VLOOKUP(C17,'BASE EQUIPOS'!$G$8:$H$22,2,0),"")</f>
        <v>Caldera de agua caliente</v>
      </c>
      <c r="E17" s="241" t="str">
        <f>IF(C17&lt;&gt;"",VLOOKUP(C17,'BASE EQUIPOS'!$G$8:$I$22,3,0),"")</f>
        <v>CABEL</v>
      </c>
      <c r="F17" s="241" t="str">
        <f>IF(C17&lt;&gt;"",VLOOKUP(C17,'BASE EQUIPOS'!$G$8:$J$22,4,0),"")</f>
        <v>CLIMA TRONIC 30 A</v>
      </c>
      <c r="G17" s="242" t="s">
        <v>949</v>
      </c>
      <c r="H17" s="233"/>
      <c r="I17" s="241"/>
      <c r="J17" s="241"/>
      <c r="K17" s="241" t="s">
        <v>693</v>
      </c>
      <c r="L17" s="243">
        <v>43762</v>
      </c>
      <c r="M17" s="244">
        <v>0.5229166666666667</v>
      </c>
      <c r="N17" s="245">
        <f t="shared" ca="1" si="0"/>
        <v>600.85520833334886</v>
      </c>
      <c r="O17" s="243"/>
      <c r="P17" s="244"/>
      <c r="Q17" s="245" t="str">
        <f t="shared" si="1"/>
        <v/>
      </c>
      <c r="U17" s="246" t="str">
        <f>IFERROR(VLOOKUP(C17,'BASE EQUIPOS'!$G$8:$O$22,9,0)," ")</f>
        <v>CALDERA</v>
      </c>
      <c r="V17" s="232" t="str">
        <f>IF(G17="MTTO. SISTEMÁTICO","PREVENTIVA",IF(G17="MTTO. PREDICTIVO","INSPECCIÓN",""))</f>
        <v>PREVENTIVA</v>
      </c>
      <c r="W17" s="232" t="str">
        <f>CONCATENATE(D17,I17)</f>
        <v>Caldera de agua caliente</v>
      </c>
      <c r="X17" s="232" t="str">
        <f>IFERROR(VLOOKUP(W17,Datos!$P$4:$Q$18,2,0),"")</f>
        <v/>
      </c>
      <c r="Y17" s="232" t="str">
        <f>IF(A17="OT CORRECTIVA",1,IF(A17="OT PREVENTIVA",2,IF(A17="HOJA INSPECCIÓN",3,"")))</f>
        <v/>
      </c>
      <c r="AA17" s="314" t="str">
        <f t="shared" ref="AA17:AA80" ca="1" si="3">IF(N17="Mtto. Terminado",1,"")</f>
        <v/>
      </c>
    </row>
    <row r="18" spans="1:27" x14ac:dyDescent="0.3">
      <c r="A18" s="238"/>
      <c r="B18" s="241">
        <f t="shared" si="2"/>
        <v>3</v>
      </c>
      <c r="C18" s="239" t="s">
        <v>38</v>
      </c>
      <c r="D18" s="240" t="str">
        <f>IF(C18&lt;&gt;"",VLOOKUP(C18,'BASE EQUIPOS'!$G$8:$H$22,2,0),"")</f>
        <v>Compresor de aire</v>
      </c>
      <c r="E18" s="241" t="str">
        <f>IF(C18&lt;&gt;"",VLOOKUP(C18,'BASE EQUIPOS'!$G$8:$I$22,3,0),"")</f>
        <v>ABAC</v>
      </c>
      <c r="F18" s="241" t="str">
        <f>IF(C18&lt;&gt;"",VLOOKUP(C18,'BASE EQUIPOS'!$G$8:$J$22,4,0),"")</f>
        <v>POLE POSITION L20</v>
      </c>
      <c r="G18" s="242" t="s">
        <v>949</v>
      </c>
      <c r="H18" s="233"/>
      <c r="I18" s="241"/>
      <c r="J18" s="241"/>
      <c r="K18" s="241" t="s">
        <v>693</v>
      </c>
      <c r="L18" s="243">
        <v>43762</v>
      </c>
      <c r="M18" s="244">
        <v>0.50347222222222221</v>
      </c>
      <c r="N18" s="245">
        <f t="shared" ca="1" si="0"/>
        <v>601.3218750001397</v>
      </c>
      <c r="O18" s="243"/>
      <c r="P18" s="244"/>
      <c r="Q18" s="245" t="str">
        <f t="shared" si="1"/>
        <v/>
      </c>
      <c r="U18" s="246" t="str">
        <f>IFERROR(VLOOKUP(C18,'BASE EQUIPOS'!$G$8:$O$22,9,0)," ")</f>
        <v>COMPRESOR</v>
      </c>
      <c r="V18" s="232" t="str">
        <f>IF(G18="MTTO. SISTEMÁTICO","PREVENTIVA",IF(G18="MTTO. PREDICTIVO","INSPECCIÓN",""))</f>
        <v>PREVENTIVA</v>
      </c>
      <c r="W18" s="232" t="str">
        <f>CONCATENATE(D18,I18)</f>
        <v>Compresor de aire</v>
      </c>
      <c r="X18" s="232" t="str">
        <f>IFERROR(VLOOKUP(W18,Datos!$P$4:$Q$18,2,0),"")</f>
        <v/>
      </c>
      <c r="Y18" s="232" t="str">
        <f>IF(A18="OT CORRECTIVA",1,IF(A18="OT PREVENTIVA",2,IF(A18="HOJA INSPECCIÓN",3,"")))</f>
        <v/>
      </c>
      <c r="AA18" s="314" t="str">
        <f t="shared" ca="1" si="3"/>
        <v/>
      </c>
    </row>
    <row r="19" spans="1:27" x14ac:dyDescent="0.3">
      <c r="A19" s="238"/>
      <c r="B19" s="241">
        <f t="shared" si="2"/>
        <v>4</v>
      </c>
      <c r="C19" s="239" t="s">
        <v>32</v>
      </c>
      <c r="D19" s="240" t="str">
        <f>IF(C19&lt;&gt;"",VLOOKUP(C19,'BASE EQUIPOS'!$G$8:$H$22,2,0),"")</f>
        <v>Caldera de agua caliente</v>
      </c>
      <c r="E19" s="241" t="str">
        <f>IF(C19&lt;&gt;"",VLOOKUP(C19,'BASE EQUIPOS'!$G$8:$I$22,3,0),"")</f>
        <v>CABEL</v>
      </c>
      <c r="F19" s="241" t="str">
        <f>IF(C19&lt;&gt;"",VLOOKUP(C19,'BASE EQUIPOS'!$G$8:$J$22,4,0),"")</f>
        <v>CLIMA TRONIC 30 A</v>
      </c>
      <c r="G19" s="242" t="s">
        <v>639</v>
      </c>
      <c r="H19" s="233"/>
      <c r="I19" s="241"/>
      <c r="J19" s="241"/>
      <c r="K19" s="241" t="s">
        <v>651</v>
      </c>
      <c r="L19" s="243">
        <v>43762</v>
      </c>
      <c r="M19" s="244">
        <v>0.54583333333333328</v>
      </c>
      <c r="N19" s="245">
        <f t="shared" ca="1" si="0"/>
        <v>600.30520833353512</v>
      </c>
      <c r="O19" s="239"/>
      <c r="P19" s="244"/>
      <c r="Q19" s="245" t="str">
        <f t="shared" si="1"/>
        <v/>
      </c>
      <c r="U19" s="246" t="str">
        <f>IFERROR(VLOOKUP(C19,'BASE EQUIPOS'!$G$8:$O$22,9,0)," ")</f>
        <v>CALDERA</v>
      </c>
      <c r="V19" s="232" t="str">
        <f>IF(G19="MTTO. SISTEMÁTICO","PREVENTIVA",IF(G19="MTTO. PREDICTIVO","INSPECCIÓN",""))</f>
        <v>INSPECCIÓN</v>
      </c>
      <c r="W19" s="232" t="str">
        <f>CONCATENATE(D19,I19)</f>
        <v>Caldera de agua caliente</v>
      </c>
      <c r="X19" s="232" t="str">
        <f>IFERROR(VLOOKUP(W19,Datos!$P$4:$Q$18,2,0),"")</f>
        <v/>
      </c>
      <c r="Y19" s="232" t="str">
        <f>IF(A19="OT CORRECTIVA",1,IF(A19="OT PREVENTIVA",2,IF(A19="HOJA INSPECCIÓN",3,"")))</f>
        <v/>
      </c>
      <c r="AA19" s="314" t="str">
        <f t="shared" ca="1" si="3"/>
        <v/>
      </c>
    </row>
    <row r="20" spans="1:27" x14ac:dyDescent="0.3">
      <c r="A20" s="238"/>
      <c r="B20" s="241">
        <f t="shared" si="2"/>
        <v>5</v>
      </c>
      <c r="C20" s="239" t="s">
        <v>33</v>
      </c>
      <c r="D20" s="240" t="str">
        <f>IF(C20&lt;&gt;"",VLOOKUP(C20,'BASE EQUIPOS'!$G$8:$H$22,2,0),"")</f>
        <v>Caldera de agua caliente</v>
      </c>
      <c r="E20" s="241" t="str">
        <f>IF(C20&lt;&gt;"",VLOOKUP(C20,'BASE EQUIPOS'!$G$8:$I$22,3,0),"")</f>
        <v>CABEL</v>
      </c>
      <c r="F20" s="241" t="str">
        <f>IF(C20&lt;&gt;"",VLOOKUP(C20,'BASE EQUIPOS'!$G$8:$J$22,4,0),"")</f>
        <v>CLIMA TRONIC 30 A</v>
      </c>
      <c r="G20" s="242" t="s">
        <v>639</v>
      </c>
      <c r="H20" s="233"/>
      <c r="I20" s="241"/>
      <c r="J20" s="241"/>
      <c r="K20" s="241" t="s">
        <v>649</v>
      </c>
      <c r="L20" s="243">
        <v>43762</v>
      </c>
      <c r="M20" s="244">
        <v>0.55833333333333335</v>
      </c>
      <c r="N20" s="245">
        <f t="shared" ca="1" si="0"/>
        <v>600.00520833348855</v>
      </c>
      <c r="O20" s="239"/>
      <c r="P20" s="244"/>
      <c r="Q20" s="245" t="str">
        <f t="shared" si="1"/>
        <v/>
      </c>
      <c r="U20" s="246" t="str">
        <f>IFERROR(VLOOKUP(C20,'BASE EQUIPOS'!$G$8:$O$22,9,0)," ")</f>
        <v>CALDERA</v>
      </c>
      <c r="V20" s="232" t="str">
        <f>IF(G20="MTTO. SISTEMÁTICO","PREVENTIVA",IF(G20="MTTO. PREDICTIVO","INSPECCIÓN",""))</f>
        <v>INSPECCIÓN</v>
      </c>
      <c r="W20" s="232" t="str">
        <f>CONCATENATE(D20,I20)</f>
        <v>Caldera de agua caliente</v>
      </c>
      <c r="X20" s="232" t="str">
        <f>IFERROR(VLOOKUP(W20,Datos!$P$4:$Q$18,2,0),"")</f>
        <v/>
      </c>
      <c r="Y20" s="232" t="str">
        <f>IF(A20="OT CORRECTIVA",1,IF(A20="OT PREVENTIVA",2,IF(A20="HOJA INSPECCIÓN",3,"")))</f>
        <v/>
      </c>
      <c r="AA20" s="314" t="str">
        <f t="shared" ca="1" si="3"/>
        <v/>
      </c>
    </row>
    <row r="21" spans="1:27" x14ac:dyDescent="0.3">
      <c r="A21" s="238"/>
      <c r="B21" s="241">
        <f t="shared" si="2"/>
        <v>6</v>
      </c>
      <c r="C21" s="239" t="s">
        <v>37</v>
      </c>
      <c r="D21" s="240" t="str">
        <f>IF(C21&lt;&gt;"",VLOOKUP(C21,'BASE EQUIPOS'!$G$8:$H$22,2,0),"")</f>
        <v>Compresor de aire</v>
      </c>
      <c r="E21" s="241" t="str">
        <f>IF(C21&lt;&gt;"",VLOOKUP(C21,'BASE EQUIPOS'!$G$8:$I$22,3,0),"")</f>
        <v>ATLAS COPCO</v>
      </c>
      <c r="F21" s="241" t="str">
        <f>IF(C21&lt;&gt;"",VLOOKUP(C21,'BASE EQUIPOS'!$G$8:$J$22,4,0),"")</f>
        <v>AF20E24</v>
      </c>
      <c r="G21" s="242" t="s">
        <v>639</v>
      </c>
      <c r="H21" s="233"/>
      <c r="I21" s="241"/>
      <c r="J21" s="241"/>
      <c r="K21" s="241" t="s">
        <v>651</v>
      </c>
      <c r="L21" s="243">
        <v>43762</v>
      </c>
      <c r="M21" s="244">
        <v>0.56805555555555554</v>
      </c>
      <c r="N21" s="245">
        <f t="shared" ca="1" si="0"/>
        <v>599.77187500009313</v>
      </c>
      <c r="O21" s="239"/>
      <c r="P21" s="244"/>
      <c r="Q21" s="245" t="str">
        <f t="shared" si="1"/>
        <v/>
      </c>
      <c r="U21" s="246" t="str">
        <f>IFERROR(VLOOKUP(C21,'BASE EQUIPOS'!$G$8:$O$22,9,0)," ")</f>
        <v>COMPRESOR</v>
      </c>
      <c r="V21" s="232" t="str">
        <f t="shared" ref="V21:V84" si="4">IF(G21="MTTO. SISTEMÁTICO","PREVENTIVA",IF(G21="MTTO. PREDICTIVO","INSPECCIÓN",""))</f>
        <v>INSPECCIÓN</v>
      </c>
      <c r="W21" s="232" t="str">
        <f t="shared" ref="W21:W84" si="5">CONCATENATE(D21,I21)</f>
        <v>Compresor de aire</v>
      </c>
      <c r="X21" s="232" t="str">
        <f>IFERROR(VLOOKUP(W21,Datos!$P$4:$Q$18,2,0),"")</f>
        <v/>
      </c>
      <c r="Y21" s="232" t="str">
        <f t="shared" ref="Y21:Y84" si="6">IF(A21="OT CORRECTIVA",1,IF(A21="OT PREVENTIVA",2,IF(A21="HOJA INSPECCIÓN",3,"")))</f>
        <v/>
      </c>
      <c r="AA21" s="314" t="str">
        <f t="shared" ca="1" si="3"/>
        <v/>
      </c>
    </row>
    <row r="22" spans="1:27" x14ac:dyDescent="0.3">
      <c r="A22" s="238" t="s">
        <v>724</v>
      </c>
      <c r="B22" s="241">
        <f t="shared" si="2"/>
        <v>7</v>
      </c>
      <c r="C22" s="239" t="s">
        <v>39</v>
      </c>
      <c r="D22" s="240" t="str">
        <f>IF(C22&lt;&gt;"",VLOOKUP(C22,'BASE EQUIPOS'!$G$8:$H$22,2,0),"")</f>
        <v>Compresor de aire</v>
      </c>
      <c r="E22" s="241" t="str">
        <f>IF(C22&lt;&gt;"",VLOOKUP(C22,'BASE EQUIPOS'!$G$8:$I$22,3,0),"")</f>
        <v>ABAC</v>
      </c>
      <c r="F22" s="241" t="str">
        <f>IF(C22&lt;&gt;"",VLOOKUP(C22,'BASE EQUIPOS'!$G$8:$J$22,4,0),"")</f>
        <v>POLE POSITION L20</v>
      </c>
      <c r="G22" s="242" t="s">
        <v>639</v>
      </c>
      <c r="H22" s="233"/>
      <c r="I22" s="241"/>
      <c r="J22" s="241"/>
      <c r="K22" s="241" t="s">
        <v>649</v>
      </c>
      <c r="L22" s="243">
        <v>43762</v>
      </c>
      <c r="M22" s="244">
        <v>0.50486111111111109</v>
      </c>
      <c r="N22" s="245" t="str">
        <f t="shared" ca="1" si="0"/>
        <v>Mtto. Terminado</v>
      </c>
      <c r="O22" s="243">
        <v>43762</v>
      </c>
      <c r="P22" s="244">
        <v>0.54166666666666663</v>
      </c>
      <c r="Q22" s="245">
        <f t="shared" si="1"/>
        <v>0.88333333330228925</v>
      </c>
      <c r="U22" s="246" t="str">
        <f>IFERROR(VLOOKUP(C22,'BASE EQUIPOS'!$G$8:$O$22,9,0)," ")</f>
        <v>COMPRESOR</v>
      </c>
      <c r="V22" s="232" t="str">
        <f t="shared" si="4"/>
        <v>INSPECCIÓN</v>
      </c>
      <c r="W22" s="232" t="str">
        <f t="shared" si="5"/>
        <v>Compresor de aire</v>
      </c>
      <c r="X22" s="232" t="str">
        <f>IFERROR(VLOOKUP(W22,Datos!$P$4:$Q$18,2,0),"")</f>
        <v/>
      </c>
      <c r="Y22" s="232">
        <f t="shared" si="6"/>
        <v>3</v>
      </c>
      <c r="AA22" s="314">
        <f t="shared" ca="1" si="3"/>
        <v>1</v>
      </c>
    </row>
    <row r="23" spans="1:27" x14ac:dyDescent="0.3">
      <c r="A23" s="238"/>
      <c r="B23" s="241" t="str">
        <f t="shared" si="2"/>
        <v/>
      </c>
      <c r="C23" s="239"/>
      <c r="D23" s="240" t="str">
        <f>IF(C23&lt;&gt;"",VLOOKUP(C23,'BASE EQUIPOS'!$G$8:$H$22,2,0),"")</f>
        <v/>
      </c>
      <c r="E23" s="241" t="str">
        <f>IF(C23&lt;&gt;"",VLOOKUP(C23,'BASE EQUIPOS'!$G$8:$I$22,3,0),"")</f>
        <v/>
      </c>
      <c r="F23" s="241" t="str">
        <f>IF(C23&lt;&gt;"",VLOOKUP(C23,'BASE EQUIPOS'!$G$8:$J$22,4,0),"")</f>
        <v/>
      </c>
      <c r="G23" s="242"/>
      <c r="H23" s="233"/>
      <c r="I23" s="241"/>
      <c r="J23" s="241"/>
      <c r="K23" s="241"/>
      <c r="L23" s="239"/>
      <c r="M23" s="244"/>
      <c r="N23" s="245" t="str">
        <f t="shared" ca="1" si="0"/>
        <v/>
      </c>
      <c r="O23" s="239"/>
      <c r="P23" s="244"/>
      <c r="Q23" s="245" t="str">
        <f t="shared" si="1"/>
        <v/>
      </c>
      <c r="U23" s="246" t="str">
        <f>IFERROR(VLOOKUP(C23,'BASE EQUIPOS'!$G$8:$O$22,9,0)," ")</f>
        <v xml:space="preserve"> </v>
      </c>
      <c r="V23" s="232" t="str">
        <f t="shared" si="4"/>
        <v/>
      </c>
      <c r="W23" s="232" t="str">
        <f t="shared" si="5"/>
        <v/>
      </c>
      <c r="X23" s="232" t="str">
        <f>IFERROR(VLOOKUP(W23,Datos!$P$4:$Q$18,2,0),"")</f>
        <v/>
      </c>
      <c r="Y23" s="232" t="str">
        <f t="shared" si="6"/>
        <v/>
      </c>
      <c r="AA23" s="314" t="str">
        <f t="shared" ca="1" si="3"/>
        <v/>
      </c>
    </row>
    <row r="24" spans="1:27" x14ac:dyDescent="0.3">
      <c r="A24" s="238"/>
      <c r="B24" s="241" t="str">
        <f t="shared" si="2"/>
        <v/>
      </c>
      <c r="C24" s="239"/>
      <c r="D24" s="240" t="str">
        <f>IF(C24&lt;&gt;"",VLOOKUP(C24,'BASE EQUIPOS'!$G$8:$H$22,2,0),"")</f>
        <v/>
      </c>
      <c r="E24" s="241" t="str">
        <f>IF(C24&lt;&gt;"",VLOOKUP(C24,'BASE EQUIPOS'!$G$8:$I$22,3,0),"")</f>
        <v/>
      </c>
      <c r="F24" s="241" t="str">
        <f>IF(C24&lt;&gt;"",VLOOKUP(C24,'BASE EQUIPOS'!$G$8:$J$22,4,0),"")</f>
        <v/>
      </c>
      <c r="G24" s="242"/>
      <c r="H24" s="233"/>
      <c r="I24" s="241"/>
      <c r="J24" s="241"/>
      <c r="K24" s="241"/>
      <c r="L24" s="239"/>
      <c r="M24" s="244"/>
      <c r="N24" s="245" t="str">
        <f t="shared" ca="1" si="0"/>
        <v/>
      </c>
      <c r="O24" s="239"/>
      <c r="P24" s="244"/>
      <c r="Q24" s="245" t="str">
        <f t="shared" si="1"/>
        <v/>
      </c>
      <c r="U24" s="246" t="str">
        <f>IFERROR(VLOOKUP(C24,'BASE EQUIPOS'!$G$8:$O$22,9,0)," ")</f>
        <v xml:space="preserve"> </v>
      </c>
      <c r="V24" s="232" t="str">
        <f t="shared" si="4"/>
        <v/>
      </c>
      <c r="W24" s="232" t="str">
        <f t="shared" si="5"/>
        <v/>
      </c>
      <c r="X24" s="232" t="str">
        <f>IFERROR(VLOOKUP(W24,Datos!$P$4:$Q$18,2,0),"")</f>
        <v/>
      </c>
      <c r="Y24" s="232" t="str">
        <f t="shared" si="6"/>
        <v/>
      </c>
      <c r="AA24" s="314" t="str">
        <f t="shared" ca="1" si="3"/>
        <v/>
      </c>
    </row>
    <row r="25" spans="1:27" x14ac:dyDescent="0.3">
      <c r="A25" s="238"/>
      <c r="B25" s="241" t="str">
        <f t="shared" si="2"/>
        <v/>
      </c>
      <c r="C25" s="239"/>
      <c r="D25" s="240" t="str">
        <f>IF(C25&lt;&gt;"",VLOOKUP(C25,'BASE EQUIPOS'!$G$8:$H$22,2,0),"")</f>
        <v/>
      </c>
      <c r="E25" s="241" t="str">
        <f>IF(C25&lt;&gt;"",VLOOKUP(C25,'BASE EQUIPOS'!$G$8:$I$22,3,0),"")</f>
        <v/>
      </c>
      <c r="F25" s="241" t="str">
        <f>IF(C25&lt;&gt;"",VLOOKUP(C25,'BASE EQUIPOS'!$G$8:$J$22,4,0),"")</f>
        <v/>
      </c>
      <c r="G25" s="242"/>
      <c r="H25" s="233"/>
      <c r="I25" s="241"/>
      <c r="J25" s="241"/>
      <c r="K25" s="241"/>
      <c r="L25" s="239"/>
      <c r="M25" s="244"/>
      <c r="N25" s="245" t="str">
        <f t="shared" ca="1" si="0"/>
        <v/>
      </c>
      <c r="O25" s="239"/>
      <c r="P25" s="244"/>
      <c r="Q25" s="245" t="str">
        <f t="shared" si="1"/>
        <v/>
      </c>
      <c r="U25" s="246" t="str">
        <f>IFERROR(VLOOKUP(C25,'BASE EQUIPOS'!$G$8:$O$22,9,0)," ")</f>
        <v xml:space="preserve"> </v>
      </c>
      <c r="V25" s="232" t="str">
        <f t="shared" si="4"/>
        <v/>
      </c>
      <c r="W25" s="232" t="str">
        <f t="shared" si="5"/>
        <v/>
      </c>
      <c r="X25" s="232" t="str">
        <f>IFERROR(VLOOKUP(W25,Datos!$P$4:$Q$18,2,0),"")</f>
        <v/>
      </c>
      <c r="Y25" s="232" t="str">
        <f t="shared" si="6"/>
        <v/>
      </c>
      <c r="AA25" s="314" t="str">
        <f t="shared" ca="1" si="3"/>
        <v/>
      </c>
    </row>
    <row r="26" spans="1:27" x14ac:dyDescent="0.3">
      <c r="A26" s="238"/>
      <c r="B26" s="241" t="str">
        <f t="shared" si="2"/>
        <v/>
      </c>
      <c r="C26" s="239"/>
      <c r="D26" s="240" t="str">
        <f>IF(C26&lt;&gt;"",VLOOKUP(C26,'BASE EQUIPOS'!$G$8:$H$22,2,0),"")</f>
        <v/>
      </c>
      <c r="E26" s="241" t="str">
        <f>IF(C26&lt;&gt;"",VLOOKUP(C26,'BASE EQUIPOS'!$G$8:$I$22,3,0),"")</f>
        <v/>
      </c>
      <c r="F26" s="241" t="str">
        <f>IF(C26&lt;&gt;"",VLOOKUP(C26,'BASE EQUIPOS'!$G$8:$J$22,4,0),"")</f>
        <v/>
      </c>
      <c r="G26" s="242"/>
      <c r="H26" s="233"/>
      <c r="I26" s="241"/>
      <c r="J26" s="241"/>
      <c r="K26" s="241"/>
      <c r="L26" s="239"/>
      <c r="M26" s="244"/>
      <c r="N26" s="245" t="str">
        <f t="shared" ca="1" si="0"/>
        <v/>
      </c>
      <c r="O26" s="239"/>
      <c r="P26" s="244"/>
      <c r="Q26" s="245" t="str">
        <f t="shared" si="1"/>
        <v/>
      </c>
      <c r="U26" s="246" t="str">
        <f>IFERROR(VLOOKUP(C26,'BASE EQUIPOS'!$G$8:$O$22,9,0)," ")</f>
        <v xml:space="preserve"> </v>
      </c>
      <c r="V26" s="232" t="str">
        <f t="shared" si="4"/>
        <v/>
      </c>
      <c r="W26" s="232" t="str">
        <f t="shared" si="5"/>
        <v/>
      </c>
      <c r="X26" s="232" t="str">
        <f>IFERROR(VLOOKUP(W26,Datos!$P$4:$Q$18,2,0),"")</f>
        <v/>
      </c>
      <c r="Y26" s="232" t="str">
        <f t="shared" si="6"/>
        <v/>
      </c>
      <c r="AA26" s="314" t="str">
        <f t="shared" ca="1" si="3"/>
        <v/>
      </c>
    </row>
    <row r="27" spans="1:27" x14ac:dyDescent="0.3">
      <c r="A27" s="238"/>
      <c r="B27" s="241" t="str">
        <f t="shared" si="2"/>
        <v/>
      </c>
      <c r="C27" s="239"/>
      <c r="D27" s="240" t="str">
        <f>IF(C27&lt;&gt;"",VLOOKUP(C27,'BASE EQUIPOS'!$G$8:$H$22,2,0),"")</f>
        <v/>
      </c>
      <c r="E27" s="241" t="str">
        <f>IF(C27&lt;&gt;"",VLOOKUP(C27,'BASE EQUIPOS'!$G$8:$I$22,3,0),"")</f>
        <v/>
      </c>
      <c r="F27" s="241" t="str">
        <f>IF(C27&lt;&gt;"",VLOOKUP(C27,'BASE EQUIPOS'!$G$8:$J$22,4,0),"")</f>
        <v/>
      </c>
      <c r="G27" s="242"/>
      <c r="H27" s="233"/>
      <c r="I27" s="241"/>
      <c r="J27" s="241"/>
      <c r="K27" s="241"/>
      <c r="L27" s="239"/>
      <c r="M27" s="244"/>
      <c r="N27" s="245" t="str">
        <f t="shared" ca="1" si="0"/>
        <v/>
      </c>
      <c r="O27" s="239"/>
      <c r="P27" s="244"/>
      <c r="Q27" s="245" t="str">
        <f t="shared" si="1"/>
        <v/>
      </c>
      <c r="U27" s="246" t="str">
        <f>IFERROR(VLOOKUP(C27,'BASE EQUIPOS'!$G$8:$O$22,9,0)," ")</f>
        <v xml:space="preserve"> </v>
      </c>
      <c r="V27" s="232" t="str">
        <f t="shared" si="4"/>
        <v/>
      </c>
      <c r="W27" s="232" t="str">
        <f t="shared" si="5"/>
        <v/>
      </c>
      <c r="X27" s="232" t="str">
        <f>IFERROR(VLOOKUP(W27,Datos!$P$4:$Q$18,2,0),"")</f>
        <v/>
      </c>
      <c r="Y27" s="232" t="str">
        <f t="shared" si="6"/>
        <v/>
      </c>
      <c r="AA27" s="314" t="str">
        <f t="shared" ca="1" si="3"/>
        <v/>
      </c>
    </row>
    <row r="28" spans="1:27" x14ac:dyDescent="0.3">
      <c r="A28" s="238"/>
      <c r="B28" s="241" t="str">
        <f t="shared" ref="B28:B91" si="7">IF(C28&lt;&gt;"",B27+1,"")</f>
        <v/>
      </c>
      <c r="C28" s="239"/>
      <c r="D28" s="240" t="str">
        <f>IF(C28&lt;&gt;"",VLOOKUP(C28,'BASE EQUIPOS'!$G$8:$H$22,2,0),"")</f>
        <v/>
      </c>
      <c r="E28" s="241" t="str">
        <f>IF(C28&lt;&gt;"",VLOOKUP(C28,'BASE EQUIPOS'!$G$8:$I$22,3,0),"")</f>
        <v/>
      </c>
      <c r="F28" s="241" t="str">
        <f>IF(C28&lt;&gt;"",VLOOKUP(C28,'BASE EQUIPOS'!$G$8:$J$22,4,0),"")</f>
        <v/>
      </c>
      <c r="G28" s="242"/>
      <c r="H28" s="233"/>
      <c r="I28" s="241"/>
      <c r="J28" s="241"/>
      <c r="K28" s="241"/>
      <c r="L28" s="239"/>
      <c r="M28" s="244"/>
      <c r="N28" s="245" t="str">
        <f t="shared" ca="1" si="0"/>
        <v/>
      </c>
      <c r="O28" s="239"/>
      <c r="P28" s="244"/>
      <c r="Q28" s="245" t="str">
        <f t="shared" si="1"/>
        <v/>
      </c>
      <c r="U28" s="246" t="str">
        <f>IFERROR(VLOOKUP(C28,'BASE EQUIPOS'!$G$8:$O$22,9,0)," ")</f>
        <v xml:space="preserve"> </v>
      </c>
      <c r="V28" s="232" t="str">
        <f t="shared" si="4"/>
        <v/>
      </c>
      <c r="W28" s="232" t="str">
        <f t="shared" si="5"/>
        <v/>
      </c>
      <c r="X28" s="232" t="str">
        <f>IFERROR(VLOOKUP(W28,Datos!$P$4:$Q$18,2,0),"")</f>
        <v/>
      </c>
      <c r="Y28" s="232" t="str">
        <f t="shared" si="6"/>
        <v/>
      </c>
      <c r="AA28" s="314" t="str">
        <f t="shared" ca="1" si="3"/>
        <v/>
      </c>
    </row>
    <row r="29" spans="1:27" x14ac:dyDescent="0.3">
      <c r="A29" s="238"/>
      <c r="B29" s="241" t="str">
        <f t="shared" si="7"/>
        <v/>
      </c>
      <c r="C29" s="239"/>
      <c r="D29" s="240" t="str">
        <f>IF(C29&lt;&gt;"",VLOOKUP(C29,'BASE EQUIPOS'!$G$8:$H$22,2,0),"")</f>
        <v/>
      </c>
      <c r="E29" s="241" t="str">
        <f>IF(C29&lt;&gt;"",VLOOKUP(C29,'BASE EQUIPOS'!$G$8:$I$22,3,0),"")</f>
        <v/>
      </c>
      <c r="F29" s="241" t="str">
        <f>IF(C29&lt;&gt;"",VLOOKUP(C29,'BASE EQUIPOS'!$G$8:$J$22,4,0),"")</f>
        <v/>
      </c>
      <c r="G29" s="242"/>
      <c r="H29" s="233"/>
      <c r="I29" s="241"/>
      <c r="J29" s="241"/>
      <c r="K29" s="241"/>
      <c r="L29" s="239"/>
      <c r="M29" s="244"/>
      <c r="N29" s="245" t="str">
        <f t="shared" ca="1" si="0"/>
        <v/>
      </c>
      <c r="O29" s="239"/>
      <c r="P29" s="244"/>
      <c r="Q29" s="245" t="str">
        <f t="shared" si="1"/>
        <v/>
      </c>
      <c r="U29" s="246" t="str">
        <f>IFERROR(VLOOKUP(C29,'BASE EQUIPOS'!$G$8:$O$22,9,0)," ")</f>
        <v xml:space="preserve"> </v>
      </c>
      <c r="V29" s="232" t="str">
        <f t="shared" si="4"/>
        <v/>
      </c>
      <c r="W29" s="232" t="str">
        <f t="shared" si="5"/>
        <v/>
      </c>
      <c r="X29" s="232" t="str">
        <f>IFERROR(VLOOKUP(W29,Datos!$P$4:$Q$18,2,0),"")</f>
        <v/>
      </c>
      <c r="Y29" s="232" t="str">
        <f t="shared" si="6"/>
        <v/>
      </c>
      <c r="AA29" s="314" t="str">
        <f t="shared" ca="1" si="3"/>
        <v/>
      </c>
    </row>
    <row r="30" spans="1:27" x14ac:dyDescent="0.3">
      <c r="A30" s="238"/>
      <c r="B30" s="241" t="str">
        <f t="shared" si="7"/>
        <v/>
      </c>
      <c r="C30" s="239"/>
      <c r="D30" s="240" t="str">
        <f>IF(C30&lt;&gt;"",VLOOKUP(C30,'BASE EQUIPOS'!$G$8:$H$22,2,0),"")</f>
        <v/>
      </c>
      <c r="E30" s="241" t="str">
        <f>IF(C30&lt;&gt;"",VLOOKUP(C30,'BASE EQUIPOS'!$G$8:$I$22,3,0),"")</f>
        <v/>
      </c>
      <c r="F30" s="241" t="str">
        <f>IF(C30&lt;&gt;"",VLOOKUP(C30,'BASE EQUIPOS'!$G$8:$J$22,4,0),"")</f>
        <v/>
      </c>
      <c r="G30" s="242"/>
      <c r="H30" s="233"/>
      <c r="I30" s="241"/>
      <c r="J30" s="241"/>
      <c r="K30" s="241"/>
      <c r="L30" s="239"/>
      <c r="M30" s="244"/>
      <c r="N30" s="245" t="str">
        <f t="shared" ca="1" si="0"/>
        <v/>
      </c>
      <c r="O30" s="239"/>
      <c r="P30" s="244"/>
      <c r="Q30" s="245" t="str">
        <f t="shared" si="1"/>
        <v/>
      </c>
      <c r="U30" s="246" t="str">
        <f>IFERROR(VLOOKUP(C30,'BASE EQUIPOS'!$G$8:$O$22,9,0)," ")</f>
        <v xml:space="preserve"> </v>
      </c>
      <c r="V30" s="232" t="str">
        <f t="shared" si="4"/>
        <v/>
      </c>
      <c r="W30" s="232" t="str">
        <f t="shared" si="5"/>
        <v/>
      </c>
      <c r="X30" s="232" t="str">
        <f>IFERROR(VLOOKUP(W30,Datos!$P$4:$Q$18,2,0),"")</f>
        <v/>
      </c>
      <c r="Y30" s="232" t="str">
        <f t="shared" si="6"/>
        <v/>
      </c>
      <c r="AA30" s="314" t="str">
        <f t="shared" ca="1" si="3"/>
        <v/>
      </c>
    </row>
    <row r="31" spans="1:27" x14ac:dyDescent="0.3">
      <c r="A31" s="238"/>
      <c r="B31" s="241" t="str">
        <f t="shared" si="7"/>
        <v/>
      </c>
      <c r="C31" s="239"/>
      <c r="D31" s="240" t="str">
        <f>IF(C31&lt;&gt;"",VLOOKUP(C31,'BASE EQUIPOS'!$G$8:$H$22,2,0),"")</f>
        <v/>
      </c>
      <c r="E31" s="241" t="str">
        <f>IF(C31&lt;&gt;"",VLOOKUP(C31,'BASE EQUIPOS'!$G$8:$I$22,3,0),"")</f>
        <v/>
      </c>
      <c r="F31" s="241" t="str">
        <f>IF(C31&lt;&gt;"",VLOOKUP(C31,'BASE EQUIPOS'!$G$8:$J$22,4,0),"")</f>
        <v/>
      </c>
      <c r="G31" s="242"/>
      <c r="H31" s="233"/>
      <c r="I31" s="241"/>
      <c r="J31" s="241"/>
      <c r="K31" s="241"/>
      <c r="L31" s="239"/>
      <c r="M31" s="244"/>
      <c r="N31" s="245" t="str">
        <f t="shared" ca="1" si="0"/>
        <v/>
      </c>
      <c r="O31" s="239"/>
      <c r="P31" s="244"/>
      <c r="Q31" s="245" t="str">
        <f t="shared" si="1"/>
        <v/>
      </c>
      <c r="U31" s="246" t="str">
        <f>IFERROR(VLOOKUP(C31,'BASE EQUIPOS'!$G$8:$O$22,9,0)," ")</f>
        <v xml:space="preserve"> </v>
      </c>
      <c r="V31" s="232" t="str">
        <f t="shared" si="4"/>
        <v/>
      </c>
      <c r="W31" s="232" t="str">
        <f t="shared" si="5"/>
        <v/>
      </c>
      <c r="X31" s="232" t="str">
        <f>IFERROR(VLOOKUP(W31,Datos!$P$4:$Q$18,2,0),"")</f>
        <v/>
      </c>
      <c r="Y31" s="232" t="str">
        <f t="shared" si="6"/>
        <v/>
      </c>
      <c r="AA31" s="314" t="str">
        <f t="shared" ca="1" si="3"/>
        <v/>
      </c>
    </row>
    <row r="32" spans="1:27" x14ac:dyDescent="0.3">
      <c r="A32" s="238"/>
      <c r="B32" s="241" t="str">
        <f t="shared" si="7"/>
        <v/>
      </c>
      <c r="C32" s="239"/>
      <c r="D32" s="240" t="str">
        <f>IF(C32&lt;&gt;"",VLOOKUP(C32,'BASE EQUIPOS'!$G$8:$H$22,2,0),"")</f>
        <v/>
      </c>
      <c r="E32" s="241" t="str">
        <f>IF(C32&lt;&gt;"",VLOOKUP(C32,'BASE EQUIPOS'!$G$8:$I$22,3,0),"")</f>
        <v/>
      </c>
      <c r="F32" s="241" t="str">
        <f>IF(C32&lt;&gt;"",VLOOKUP(C32,'BASE EQUIPOS'!$G$8:$J$22,4,0),"")</f>
        <v/>
      </c>
      <c r="G32" s="242"/>
      <c r="H32" s="233"/>
      <c r="I32" s="241"/>
      <c r="J32" s="241"/>
      <c r="K32" s="241"/>
      <c r="L32" s="239"/>
      <c r="M32" s="244"/>
      <c r="N32" s="245" t="str">
        <f t="shared" ca="1" si="0"/>
        <v/>
      </c>
      <c r="O32" s="239"/>
      <c r="P32" s="244"/>
      <c r="Q32" s="245" t="str">
        <f t="shared" si="1"/>
        <v/>
      </c>
      <c r="U32" s="246" t="str">
        <f>IFERROR(VLOOKUP(C32,'BASE EQUIPOS'!$G$8:$O$22,9,0)," ")</f>
        <v xml:space="preserve"> </v>
      </c>
      <c r="V32" s="232" t="str">
        <f t="shared" si="4"/>
        <v/>
      </c>
      <c r="W32" s="232" t="str">
        <f t="shared" si="5"/>
        <v/>
      </c>
      <c r="X32" s="232" t="str">
        <f>IFERROR(VLOOKUP(W32,Datos!$P$4:$Q$18,2,0),"")</f>
        <v/>
      </c>
      <c r="Y32" s="232" t="str">
        <f t="shared" si="6"/>
        <v/>
      </c>
      <c r="AA32" s="314" t="str">
        <f t="shared" ca="1" si="3"/>
        <v/>
      </c>
    </row>
    <row r="33" spans="1:27" x14ac:dyDescent="0.3">
      <c r="A33" s="238"/>
      <c r="B33" s="241" t="str">
        <f t="shared" si="7"/>
        <v/>
      </c>
      <c r="C33" s="239"/>
      <c r="D33" s="240" t="str">
        <f>IF(C33&lt;&gt;"",VLOOKUP(C33,'BASE EQUIPOS'!$G$8:$H$22,2,0),"")</f>
        <v/>
      </c>
      <c r="E33" s="241" t="str">
        <f>IF(C33&lt;&gt;"",VLOOKUP(C33,'BASE EQUIPOS'!$G$8:$I$22,3,0),"")</f>
        <v/>
      </c>
      <c r="F33" s="241" t="str">
        <f>IF(C33&lt;&gt;"",VLOOKUP(C33,'BASE EQUIPOS'!$G$8:$J$22,4,0),"")</f>
        <v/>
      </c>
      <c r="G33" s="242"/>
      <c r="H33" s="233"/>
      <c r="I33" s="241"/>
      <c r="J33" s="241"/>
      <c r="K33" s="241"/>
      <c r="L33" s="239"/>
      <c r="M33" s="244"/>
      <c r="N33" s="245" t="str">
        <f t="shared" ca="1" si="0"/>
        <v/>
      </c>
      <c r="O33" s="239"/>
      <c r="P33" s="244"/>
      <c r="Q33" s="245" t="str">
        <f t="shared" si="1"/>
        <v/>
      </c>
      <c r="U33" s="246" t="str">
        <f>IFERROR(VLOOKUP(C33,'BASE EQUIPOS'!$G$8:$O$22,9,0)," ")</f>
        <v xml:space="preserve"> </v>
      </c>
      <c r="V33" s="232" t="str">
        <f t="shared" si="4"/>
        <v/>
      </c>
      <c r="W33" s="232" t="str">
        <f t="shared" si="5"/>
        <v/>
      </c>
      <c r="X33" s="232" t="str">
        <f>IFERROR(VLOOKUP(W33,Datos!$P$4:$Q$18,2,0),"")</f>
        <v/>
      </c>
      <c r="Y33" s="232" t="str">
        <f t="shared" si="6"/>
        <v/>
      </c>
      <c r="AA33" s="314" t="str">
        <f t="shared" ca="1" si="3"/>
        <v/>
      </c>
    </row>
    <row r="34" spans="1:27" x14ac:dyDescent="0.3">
      <c r="A34" s="238"/>
      <c r="B34" s="241" t="str">
        <f t="shared" si="7"/>
        <v/>
      </c>
      <c r="C34" s="239"/>
      <c r="D34" s="240" t="str">
        <f>IF(C34&lt;&gt;"",VLOOKUP(C34,'BASE EQUIPOS'!$G$8:$H$22,2,0),"")</f>
        <v/>
      </c>
      <c r="E34" s="241" t="str">
        <f>IF(C34&lt;&gt;"",VLOOKUP(C34,'BASE EQUIPOS'!$G$8:$I$22,3,0),"")</f>
        <v/>
      </c>
      <c r="F34" s="241" t="str">
        <f>IF(C34&lt;&gt;"",VLOOKUP(C34,'BASE EQUIPOS'!$G$8:$J$22,4,0),"")</f>
        <v/>
      </c>
      <c r="G34" s="242"/>
      <c r="H34" s="233"/>
      <c r="I34" s="241"/>
      <c r="J34" s="241"/>
      <c r="K34" s="241"/>
      <c r="L34" s="239"/>
      <c r="M34" s="244"/>
      <c r="N34" s="245" t="str">
        <f t="shared" ca="1" si="0"/>
        <v/>
      </c>
      <c r="O34" s="239"/>
      <c r="P34" s="244"/>
      <c r="Q34" s="245" t="str">
        <f t="shared" si="1"/>
        <v/>
      </c>
      <c r="U34" s="246" t="str">
        <f>IFERROR(VLOOKUP(C34,'BASE EQUIPOS'!$G$8:$O$22,9,0)," ")</f>
        <v xml:space="preserve"> </v>
      </c>
      <c r="V34" s="232" t="str">
        <f t="shared" si="4"/>
        <v/>
      </c>
      <c r="W34" s="232" t="str">
        <f t="shared" si="5"/>
        <v/>
      </c>
      <c r="X34" s="232" t="str">
        <f>IFERROR(VLOOKUP(W34,Datos!$P$4:$Q$18,2,0),"")</f>
        <v/>
      </c>
      <c r="Y34" s="232" t="str">
        <f t="shared" si="6"/>
        <v/>
      </c>
      <c r="AA34" s="314" t="str">
        <f t="shared" ca="1" si="3"/>
        <v/>
      </c>
    </row>
    <row r="35" spans="1:27" x14ac:dyDescent="0.3">
      <c r="A35" s="238"/>
      <c r="B35" s="241" t="str">
        <f t="shared" si="7"/>
        <v/>
      </c>
      <c r="C35" s="239"/>
      <c r="D35" s="240" t="str">
        <f>IF(C35&lt;&gt;"",VLOOKUP(C35,'BASE EQUIPOS'!$G$8:$H$22,2,0),"")</f>
        <v/>
      </c>
      <c r="E35" s="241" t="str">
        <f>IF(C35&lt;&gt;"",VLOOKUP(C35,'BASE EQUIPOS'!$G$8:$I$22,3,0),"")</f>
        <v/>
      </c>
      <c r="F35" s="241" t="str">
        <f>IF(C35&lt;&gt;"",VLOOKUP(C35,'BASE EQUIPOS'!$G$8:$J$22,4,0),"")</f>
        <v/>
      </c>
      <c r="G35" s="242"/>
      <c r="H35" s="233"/>
      <c r="I35" s="241"/>
      <c r="J35" s="241"/>
      <c r="K35" s="241"/>
      <c r="L35" s="239"/>
      <c r="M35" s="244"/>
      <c r="N35" s="245" t="str">
        <f t="shared" ca="1" si="0"/>
        <v/>
      </c>
      <c r="O35" s="239"/>
      <c r="P35" s="244"/>
      <c r="Q35" s="245" t="str">
        <f t="shared" si="1"/>
        <v/>
      </c>
      <c r="U35" s="246" t="str">
        <f>IFERROR(VLOOKUP(C35,'BASE EQUIPOS'!$G$8:$O$22,9,0)," ")</f>
        <v xml:space="preserve"> </v>
      </c>
      <c r="V35" s="232" t="str">
        <f t="shared" si="4"/>
        <v/>
      </c>
      <c r="W35" s="232" t="str">
        <f t="shared" si="5"/>
        <v/>
      </c>
      <c r="X35" s="232" t="str">
        <f>IFERROR(VLOOKUP(W35,Datos!$P$4:$Q$18,2,0),"")</f>
        <v/>
      </c>
      <c r="Y35" s="232" t="str">
        <f t="shared" si="6"/>
        <v/>
      </c>
      <c r="AA35" s="314" t="str">
        <f t="shared" ca="1" si="3"/>
        <v/>
      </c>
    </row>
    <row r="36" spans="1:27" x14ac:dyDescent="0.3">
      <c r="A36" s="238"/>
      <c r="B36" s="241" t="str">
        <f t="shared" si="7"/>
        <v/>
      </c>
      <c r="C36" s="239"/>
      <c r="D36" s="240" t="str">
        <f>IF(C36&lt;&gt;"",VLOOKUP(C36,'BASE EQUIPOS'!$G$8:$H$22,2,0),"")</f>
        <v/>
      </c>
      <c r="E36" s="241" t="str">
        <f>IF(C36&lt;&gt;"",VLOOKUP(C36,'BASE EQUIPOS'!$G$8:$I$22,3,0),"")</f>
        <v/>
      </c>
      <c r="F36" s="241" t="str">
        <f>IF(C36&lt;&gt;"",VLOOKUP(C36,'BASE EQUIPOS'!$G$8:$J$22,4,0),"")</f>
        <v/>
      </c>
      <c r="G36" s="242"/>
      <c r="H36" s="233"/>
      <c r="I36" s="241"/>
      <c r="J36" s="241"/>
      <c r="K36" s="241"/>
      <c r="L36" s="239"/>
      <c r="M36" s="244"/>
      <c r="N36" s="245" t="str">
        <f t="shared" ca="1" si="0"/>
        <v/>
      </c>
      <c r="O36" s="239"/>
      <c r="P36" s="244"/>
      <c r="Q36" s="245" t="str">
        <f t="shared" si="1"/>
        <v/>
      </c>
      <c r="U36" s="246" t="str">
        <f>IFERROR(VLOOKUP(C36,'BASE EQUIPOS'!$G$8:$O$22,9,0)," ")</f>
        <v xml:space="preserve"> </v>
      </c>
      <c r="V36" s="232" t="str">
        <f t="shared" si="4"/>
        <v/>
      </c>
      <c r="W36" s="232" t="str">
        <f t="shared" si="5"/>
        <v/>
      </c>
      <c r="X36" s="232" t="str">
        <f>IFERROR(VLOOKUP(W36,Datos!$P$4:$Q$18,2,0),"")</f>
        <v/>
      </c>
      <c r="Y36" s="232" t="str">
        <f t="shared" si="6"/>
        <v/>
      </c>
      <c r="AA36" s="314" t="str">
        <f t="shared" ca="1" si="3"/>
        <v/>
      </c>
    </row>
    <row r="37" spans="1:27" x14ac:dyDescent="0.3">
      <c r="A37" s="238"/>
      <c r="B37" s="241" t="str">
        <f t="shared" si="7"/>
        <v/>
      </c>
      <c r="C37" s="239"/>
      <c r="D37" s="240" t="str">
        <f>IF(C37&lt;&gt;"",VLOOKUP(C37,'BASE EQUIPOS'!$G$8:$H$22,2,0),"")</f>
        <v/>
      </c>
      <c r="E37" s="241" t="str">
        <f>IF(C37&lt;&gt;"",VLOOKUP(C37,'BASE EQUIPOS'!$G$8:$I$22,3,0),"")</f>
        <v/>
      </c>
      <c r="F37" s="241" t="str">
        <f>IF(C37&lt;&gt;"",VLOOKUP(C37,'BASE EQUIPOS'!$G$8:$J$22,4,0),"")</f>
        <v/>
      </c>
      <c r="G37" s="242"/>
      <c r="H37" s="233"/>
      <c r="I37" s="241"/>
      <c r="J37" s="241"/>
      <c r="K37" s="241"/>
      <c r="L37" s="239"/>
      <c r="M37" s="244"/>
      <c r="N37" s="245" t="str">
        <f t="shared" ca="1" si="0"/>
        <v/>
      </c>
      <c r="O37" s="239"/>
      <c r="P37" s="244"/>
      <c r="Q37" s="245" t="str">
        <f t="shared" si="1"/>
        <v/>
      </c>
      <c r="U37" s="246" t="str">
        <f>IFERROR(VLOOKUP(C37,'BASE EQUIPOS'!$G$8:$O$22,9,0)," ")</f>
        <v xml:space="preserve"> </v>
      </c>
      <c r="V37" s="232" t="str">
        <f t="shared" si="4"/>
        <v/>
      </c>
      <c r="W37" s="232" t="str">
        <f t="shared" si="5"/>
        <v/>
      </c>
      <c r="X37" s="232" t="str">
        <f>IFERROR(VLOOKUP(W37,Datos!$P$4:$Q$18,2,0),"")</f>
        <v/>
      </c>
      <c r="Y37" s="232" t="str">
        <f t="shared" si="6"/>
        <v/>
      </c>
      <c r="AA37" s="314" t="str">
        <f t="shared" ca="1" si="3"/>
        <v/>
      </c>
    </row>
    <row r="38" spans="1:27" x14ac:dyDescent="0.3">
      <c r="A38" s="238"/>
      <c r="B38" s="241" t="str">
        <f t="shared" si="7"/>
        <v/>
      </c>
      <c r="C38" s="239"/>
      <c r="D38" s="240" t="str">
        <f>IF(C38&lt;&gt;"",VLOOKUP(C38,'BASE EQUIPOS'!$G$8:$H$22,2,0),"")</f>
        <v/>
      </c>
      <c r="E38" s="241" t="str">
        <f>IF(C38&lt;&gt;"",VLOOKUP(C38,'BASE EQUIPOS'!$G$8:$I$22,3,0),"")</f>
        <v/>
      </c>
      <c r="F38" s="241" t="str">
        <f>IF(C38&lt;&gt;"",VLOOKUP(C38,'BASE EQUIPOS'!$G$8:$J$22,4,0),"")</f>
        <v/>
      </c>
      <c r="G38" s="242"/>
      <c r="H38" s="233"/>
      <c r="I38" s="241"/>
      <c r="J38" s="241"/>
      <c r="K38" s="241"/>
      <c r="L38" s="239"/>
      <c r="M38" s="244"/>
      <c r="N38" s="245" t="str">
        <f t="shared" ca="1" si="0"/>
        <v/>
      </c>
      <c r="O38" s="239"/>
      <c r="P38" s="244"/>
      <c r="Q38" s="245" t="str">
        <f t="shared" si="1"/>
        <v/>
      </c>
      <c r="U38" s="246" t="str">
        <f>IFERROR(VLOOKUP(C38,'BASE EQUIPOS'!$G$8:$O$22,9,0)," ")</f>
        <v xml:space="preserve"> </v>
      </c>
      <c r="V38" s="232" t="str">
        <f t="shared" si="4"/>
        <v/>
      </c>
      <c r="W38" s="232" t="str">
        <f t="shared" si="5"/>
        <v/>
      </c>
      <c r="X38" s="232" t="str">
        <f>IFERROR(VLOOKUP(W38,Datos!$P$4:$Q$18,2,0),"")</f>
        <v/>
      </c>
      <c r="Y38" s="232" t="str">
        <f t="shared" si="6"/>
        <v/>
      </c>
      <c r="AA38" s="314" t="str">
        <f t="shared" ca="1" si="3"/>
        <v/>
      </c>
    </row>
    <row r="39" spans="1:27" x14ac:dyDescent="0.3">
      <c r="A39" s="238"/>
      <c r="B39" s="241" t="str">
        <f t="shared" si="7"/>
        <v/>
      </c>
      <c r="C39" s="239"/>
      <c r="D39" s="240" t="str">
        <f>IF(C39&lt;&gt;"",VLOOKUP(C39,'BASE EQUIPOS'!$G$8:$H$22,2,0),"")</f>
        <v/>
      </c>
      <c r="E39" s="241" t="str">
        <f>IF(C39&lt;&gt;"",VLOOKUP(C39,'BASE EQUIPOS'!$G$8:$I$22,3,0),"")</f>
        <v/>
      </c>
      <c r="F39" s="241" t="str">
        <f>IF(C39&lt;&gt;"",VLOOKUP(C39,'BASE EQUIPOS'!$G$8:$J$22,4,0),"")</f>
        <v/>
      </c>
      <c r="G39" s="242"/>
      <c r="H39" s="233"/>
      <c r="I39" s="241"/>
      <c r="J39" s="241"/>
      <c r="K39" s="241"/>
      <c r="L39" s="239"/>
      <c r="M39" s="244"/>
      <c r="N39" s="245" t="str">
        <f t="shared" ca="1" si="0"/>
        <v/>
      </c>
      <c r="O39" s="239"/>
      <c r="P39" s="244"/>
      <c r="Q39" s="245" t="str">
        <f t="shared" si="1"/>
        <v/>
      </c>
      <c r="U39" s="246" t="str">
        <f>IFERROR(VLOOKUP(C39,'BASE EQUIPOS'!$G$8:$O$22,9,0)," ")</f>
        <v xml:space="preserve"> </v>
      </c>
      <c r="V39" s="232" t="str">
        <f t="shared" si="4"/>
        <v/>
      </c>
      <c r="W39" s="232" t="str">
        <f t="shared" si="5"/>
        <v/>
      </c>
      <c r="X39" s="232" t="str">
        <f>IFERROR(VLOOKUP(W39,Datos!$P$4:$Q$18,2,0),"")</f>
        <v/>
      </c>
      <c r="Y39" s="232" t="str">
        <f t="shared" si="6"/>
        <v/>
      </c>
      <c r="AA39" s="314" t="str">
        <f t="shared" ca="1" si="3"/>
        <v/>
      </c>
    </row>
    <row r="40" spans="1:27" x14ac:dyDescent="0.3">
      <c r="A40" s="238"/>
      <c r="B40" s="241" t="str">
        <f t="shared" si="7"/>
        <v/>
      </c>
      <c r="C40" s="239"/>
      <c r="D40" s="240" t="str">
        <f>IF(C40&lt;&gt;"",VLOOKUP(C40,'BASE EQUIPOS'!$G$8:$H$22,2,0),"")</f>
        <v/>
      </c>
      <c r="E40" s="241" t="str">
        <f>IF(C40&lt;&gt;"",VLOOKUP(C40,'BASE EQUIPOS'!$G$8:$I$22,3,0),"")</f>
        <v/>
      </c>
      <c r="F40" s="241" t="str">
        <f>IF(C40&lt;&gt;"",VLOOKUP(C40,'BASE EQUIPOS'!$G$8:$J$22,4,0),"")</f>
        <v/>
      </c>
      <c r="G40" s="242"/>
      <c r="H40" s="233"/>
      <c r="I40" s="241"/>
      <c r="J40" s="241"/>
      <c r="K40" s="241"/>
      <c r="L40" s="239"/>
      <c r="M40" s="244"/>
      <c r="N40" s="245" t="str">
        <f t="shared" ca="1" si="0"/>
        <v/>
      </c>
      <c r="O40" s="239"/>
      <c r="P40" s="244"/>
      <c r="Q40" s="245" t="str">
        <f t="shared" si="1"/>
        <v/>
      </c>
      <c r="U40" s="246" t="str">
        <f>IFERROR(VLOOKUP(C40,'BASE EQUIPOS'!$G$8:$O$22,9,0)," ")</f>
        <v xml:space="preserve"> </v>
      </c>
      <c r="V40" s="232" t="str">
        <f t="shared" si="4"/>
        <v/>
      </c>
      <c r="W40" s="232" t="str">
        <f t="shared" si="5"/>
        <v/>
      </c>
      <c r="X40" s="232" t="str">
        <f>IFERROR(VLOOKUP(W40,Datos!$P$4:$Q$18,2,0),"")</f>
        <v/>
      </c>
      <c r="Y40" s="232" t="str">
        <f t="shared" si="6"/>
        <v/>
      </c>
      <c r="AA40" s="314" t="str">
        <f t="shared" ca="1" si="3"/>
        <v/>
      </c>
    </row>
    <row r="41" spans="1:27" x14ac:dyDescent="0.3">
      <c r="A41" s="238"/>
      <c r="B41" s="241" t="str">
        <f t="shared" si="7"/>
        <v/>
      </c>
      <c r="C41" s="239"/>
      <c r="D41" s="240" t="str">
        <f>IF(C41&lt;&gt;"",VLOOKUP(C41,'BASE EQUIPOS'!$G$8:$H$22,2,0),"")</f>
        <v/>
      </c>
      <c r="E41" s="241" t="str">
        <f>IF(C41&lt;&gt;"",VLOOKUP(C41,'BASE EQUIPOS'!$G$8:$I$22,3,0),"")</f>
        <v/>
      </c>
      <c r="F41" s="241" t="str">
        <f>IF(C41&lt;&gt;"",VLOOKUP(C41,'BASE EQUIPOS'!$G$8:$J$22,4,0),"")</f>
        <v/>
      </c>
      <c r="G41" s="242"/>
      <c r="H41" s="233"/>
      <c r="I41" s="241"/>
      <c r="J41" s="241"/>
      <c r="K41" s="241"/>
      <c r="L41" s="239"/>
      <c r="M41" s="244"/>
      <c r="N41" s="245" t="str">
        <f t="shared" ca="1" si="0"/>
        <v/>
      </c>
      <c r="O41" s="239"/>
      <c r="P41" s="244"/>
      <c r="Q41" s="245" t="str">
        <f t="shared" si="1"/>
        <v/>
      </c>
      <c r="U41" s="246" t="str">
        <f>IFERROR(VLOOKUP(C41,'BASE EQUIPOS'!$G$8:$O$22,9,0)," ")</f>
        <v xml:space="preserve"> </v>
      </c>
      <c r="V41" s="232" t="str">
        <f t="shared" si="4"/>
        <v/>
      </c>
      <c r="W41" s="232" t="str">
        <f t="shared" si="5"/>
        <v/>
      </c>
      <c r="X41" s="232" t="str">
        <f>IFERROR(VLOOKUP(W41,Datos!$P$4:$Q$18,2,0),"")</f>
        <v/>
      </c>
      <c r="Y41" s="232" t="str">
        <f t="shared" si="6"/>
        <v/>
      </c>
      <c r="AA41" s="314" t="str">
        <f t="shared" ca="1" si="3"/>
        <v/>
      </c>
    </row>
    <row r="42" spans="1:27" x14ac:dyDescent="0.3">
      <c r="A42" s="238"/>
      <c r="B42" s="241" t="str">
        <f t="shared" si="7"/>
        <v/>
      </c>
      <c r="C42" s="239"/>
      <c r="D42" s="240" t="str">
        <f>IF(C42&lt;&gt;"",VLOOKUP(C42,'BASE EQUIPOS'!$G$8:$H$22,2,0),"")</f>
        <v/>
      </c>
      <c r="E42" s="241" t="str">
        <f>IF(C42&lt;&gt;"",VLOOKUP(C42,'BASE EQUIPOS'!$G$8:$I$22,3,0),"")</f>
        <v/>
      </c>
      <c r="F42" s="241" t="str">
        <f>IF(C42&lt;&gt;"",VLOOKUP(C42,'BASE EQUIPOS'!$G$8:$J$22,4,0),"")</f>
        <v/>
      </c>
      <c r="G42" s="242"/>
      <c r="H42" s="233"/>
      <c r="I42" s="241"/>
      <c r="J42" s="241"/>
      <c r="K42" s="241"/>
      <c r="L42" s="239"/>
      <c r="M42" s="244"/>
      <c r="N42" s="245" t="str">
        <f t="shared" ca="1" si="0"/>
        <v/>
      </c>
      <c r="O42" s="239"/>
      <c r="P42" s="244"/>
      <c r="Q42" s="245" t="str">
        <f t="shared" si="1"/>
        <v/>
      </c>
      <c r="U42" s="246" t="str">
        <f>IFERROR(VLOOKUP(C42,'BASE EQUIPOS'!$G$8:$O$22,9,0)," ")</f>
        <v xml:space="preserve"> </v>
      </c>
      <c r="V42" s="232" t="str">
        <f t="shared" si="4"/>
        <v/>
      </c>
      <c r="W42" s="232" t="str">
        <f t="shared" si="5"/>
        <v/>
      </c>
      <c r="X42" s="232" t="str">
        <f>IFERROR(VLOOKUP(W42,Datos!$P$4:$Q$18,2,0),"")</f>
        <v/>
      </c>
      <c r="Y42" s="232" t="str">
        <f t="shared" si="6"/>
        <v/>
      </c>
      <c r="AA42" s="314" t="str">
        <f t="shared" ca="1" si="3"/>
        <v/>
      </c>
    </row>
    <row r="43" spans="1:27" x14ac:dyDescent="0.3">
      <c r="A43" s="238"/>
      <c r="B43" s="241" t="str">
        <f t="shared" si="7"/>
        <v/>
      </c>
      <c r="C43" s="239"/>
      <c r="D43" s="240" t="str">
        <f>IF(C43&lt;&gt;"",VLOOKUP(C43,'BASE EQUIPOS'!$G$8:$H$22,2,0),"")</f>
        <v/>
      </c>
      <c r="E43" s="241" t="str">
        <f>IF(C43&lt;&gt;"",VLOOKUP(C43,'BASE EQUIPOS'!$G$8:$I$22,3,0),"")</f>
        <v/>
      </c>
      <c r="F43" s="241" t="str">
        <f>IF(C43&lt;&gt;"",VLOOKUP(C43,'BASE EQUIPOS'!$G$8:$J$22,4,0),"")</f>
        <v/>
      </c>
      <c r="G43" s="242"/>
      <c r="H43" s="233"/>
      <c r="I43" s="241"/>
      <c r="J43" s="241"/>
      <c r="K43" s="241"/>
      <c r="L43" s="239"/>
      <c r="M43" s="244"/>
      <c r="N43" s="245" t="str">
        <f t="shared" ca="1" si="0"/>
        <v/>
      </c>
      <c r="O43" s="239"/>
      <c r="P43" s="244"/>
      <c r="Q43" s="245" t="str">
        <f t="shared" si="1"/>
        <v/>
      </c>
      <c r="U43" s="246" t="str">
        <f>IFERROR(VLOOKUP(C43,'BASE EQUIPOS'!$G$8:$O$22,9,0)," ")</f>
        <v xml:space="preserve"> </v>
      </c>
      <c r="V43" s="232" t="str">
        <f t="shared" si="4"/>
        <v/>
      </c>
      <c r="W43" s="232" t="str">
        <f t="shared" si="5"/>
        <v/>
      </c>
      <c r="X43" s="232" t="str">
        <f>IFERROR(VLOOKUP(W43,Datos!$P$4:$Q$18,2,0),"")</f>
        <v/>
      </c>
      <c r="Y43" s="232" t="str">
        <f t="shared" si="6"/>
        <v/>
      </c>
      <c r="AA43" s="314" t="str">
        <f t="shared" ca="1" si="3"/>
        <v/>
      </c>
    </row>
    <row r="44" spans="1:27" x14ac:dyDescent="0.3">
      <c r="A44" s="238"/>
      <c r="B44" s="241" t="str">
        <f t="shared" si="7"/>
        <v/>
      </c>
      <c r="C44" s="239"/>
      <c r="D44" s="240" t="str">
        <f>IF(C44&lt;&gt;"",VLOOKUP(C44,'BASE EQUIPOS'!$G$8:$H$22,2,0),"")</f>
        <v/>
      </c>
      <c r="E44" s="241" t="str">
        <f>IF(C44&lt;&gt;"",VLOOKUP(C44,'BASE EQUIPOS'!$G$8:$I$22,3,0),"")</f>
        <v/>
      </c>
      <c r="F44" s="241" t="str">
        <f>IF(C44&lt;&gt;"",VLOOKUP(C44,'BASE EQUIPOS'!$G$8:$J$22,4,0),"")</f>
        <v/>
      </c>
      <c r="G44" s="242"/>
      <c r="H44" s="233"/>
      <c r="I44" s="241"/>
      <c r="J44" s="241"/>
      <c r="K44" s="241"/>
      <c r="L44" s="239"/>
      <c r="M44" s="244"/>
      <c r="N44" s="245" t="str">
        <f t="shared" ca="1" si="0"/>
        <v/>
      </c>
      <c r="O44" s="239"/>
      <c r="P44" s="244"/>
      <c r="Q44" s="245" t="str">
        <f t="shared" si="1"/>
        <v/>
      </c>
      <c r="U44" s="246" t="str">
        <f>IFERROR(VLOOKUP(C44,'BASE EQUIPOS'!$G$8:$O$22,9,0)," ")</f>
        <v xml:space="preserve"> </v>
      </c>
      <c r="V44" s="232" t="str">
        <f t="shared" si="4"/>
        <v/>
      </c>
      <c r="W44" s="232" t="str">
        <f t="shared" si="5"/>
        <v/>
      </c>
      <c r="X44" s="232" t="str">
        <f>IFERROR(VLOOKUP(W44,Datos!$P$4:$Q$18,2,0),"")</f>
        <v/>
      </c>
      <c r="Y44" s="232" t="str">
        <f t="shared" si="6"/>
        <v/>
      </c>
      <c r="AA44" s="314" t="str">
        <f t="shared" ca="1" si="3"/>
        <v/>
      </c>
    </row>
    <row r="45" spans="1:27" x14ac:dyDescent="0.3">
      <c r="A45" s="238"/>
      <c r="B45" s="241" t="str">
        <f t="shared" si="7"/>
        <v/>
      </c>
      <c r="C45" s="239"/>
      <c r="D45" s="240" t="str">
        <f>IF(C45&lt;&gt;"",VLOOKUP(C45,'BASE EQUIPOS'!$G$8:$H$22,2,0),"")</f>
        <v/>
      </c>
      <c r="E45" s="241" t="str">
        <f>IF(C45&lt;&gt;"",VLOOKUP(C45,'BASE EQUIPOS'!$G$8:$I$22,3,0),"")</f>
        <v/>
      </c>
      <c r="F45" s="241" t="str">
        <f>IF(C45&lt;&gt;"",VLOOKUP(C45,'BASE EQUIPOS'!$G$8:$J$22,4,0),"")</f>
        <v/>
      </c>
      <c r="G45" s="242"/>
      <c r="H45" s="233"/>
      <c r="I45" s="241"/>
      <c r="J45" s="241"/>
      <c r="K45" s="241"/>
      <c r="L45" s="239"/>
      <c r="M45" s="244"/>
      <c r="N45" s="245" t="str">
        <f t="shared" ca="1" si="0"/>
        <v/>
      </c>
      <c r="O45" s="239"/>
      <c r="P45" s="244"/>
      <c r="Q45" s="245" t="str">
        <f t="shared" si="1"/>
        <v/>
      </c>
      <c r="U45" s="246" t="str">
        <f>IFERROR(VLOOKUP(C45,'BASE EQUIPOS'!$G$8:$O$22,9,0)," ")</f>
        <v xml:space="preserve"> </v>
      </c>
      <c r="V45" s="232" t="str">
        <f t="shared" si="4"/>
        <v/>
      </c>
      <c r="W45" s="232" t="str">
        <f t="shared" si="5"/>
        <v/>
      </c>
      <c r="X45" s="232" t="str">
        <f>IFERROR(VLOOKUP(W45,Datos!$P$4:$Q$18,2,0),"")</f>
        <v/>
      </c>
      <c r="Y45" s="232" t="str">
        <f t="shared" si="6"/>
        <v/>
      </c>
      <c r="AA45" s="314" t="str">
        <f t="shared" ca="1" si="3"/>
        <v/>
      </c>
    </row>
    <row r="46" spans="1:27" x14ac:dyDescent="0.3">
      <c r="A46" s="238"/>
      <c r="B46" s="241" t="str">
        <f t="shared" si="7"/>
        <v/>
      </c>
      <c r="C46" s="239"/>
      <c r="D46" s="240" t="str">
        <f>IF(C46&lt;&gt;"",VLOOKUP(C46,'BASE EQUIPOS'!$G$8:$H$22,2,0),"")</f>
        <v/>
      </c>
      <c r="E46" s="241" t="str">
        <f>IF(C46&lt;&gt;"",VLOOKUP(C46,'BASE EQUIPOS'!$G$8:$I$22,3,0),"")</f>
        <v/>
      </c>
      <c r="F46" s="241" t="str">
        <f>IF(C46&lt;&gt;"",VLOOKUP(C46,'BASE EQUIPOS'!$G$8:$J$22,4,0),"")</f>
        <v/>
      </c>
      <c r="G46" s="242"/>
      <c r="H46" s="233"/>
      <c r="I46" s="241"/>
      <c r="J46" s="241"/>
      <c r="K46" s="241"/>
      <c r="L46" s="239"/>
      <c r="M46" s="244"/>
      <c r="N46" s="245" t="str">
        <f t="shared" ca="1" si="0"/>
        <v/>
      </c>
      <c r="O46" s="239"/>
      <c r="P46" s="244"/>
      <c r="Q46" s="245" t="str">
        <f t="shared" si="1"/>
        <v/>
      </c>
      <c r="U46" s="246" t="str">
        <f>IFERROR(VLOOKUP(C46,'BASE EQUIPOS'!$G$8:$O$22,9,0)," ")</f>
        <v xml:space="preserve"> </v>
      </c>
      <c r="V46" s="232" t="str">
        <f t="shared" si="4"/>
        <v/>
      </c>
      <c r="W46" s="232" t="str">
        <f t="shared" si="5"/>
        <v/>
      </c>
      <c r="X46" s="232" t="str">
        <f>IFERROR(VLOOKUP(W46,Datos!$P$4:$Q$18,2,0),"")</f>
        <v/>
      </c>
      <c r="Y46" s="232" t="str">
        <f t="shared" si="6"/>
        <v/>
      </c>
      <c r="AA46" s="314" t="str">
        <f t="shared" ca="1" si="3"/>
        <v/>
      </c>
    </row>
    <row r="47" spans="1:27" x14ac:dyDescent="0.3">
      <c r="A47" s="238"/>
      <c r="B47" s="241" t="str">
        <f t="shared" si="7"/>
        <v/>
      </c>
      <c r="C47" s="239"/>
      <c r="D47" s="240" t="str">
        <f>IF(C47&lt;&gt;"",VLOOKUP(C47,'BASE EQUIPOS'!$G$8:$H$22,2,0),"")</f>
        <v/>
      </c>
      <c r="E47" s="241" t="str">
        <f>IF(C47&lt;&gt;"",VLOOKUP(C47,'BASE EQUIPOS'!$G$8:$I$22,3,0),"")</f>
        <v/>
      </c>
      <c r="F47" s="241" t="str">
        <f>IF(C47&lt;&gt;"",VLOOKUP(C47,'BASE EQUIPOS'!$G$8:$J$22,4,0),"")</f>
        <v/>
      </c>
      <c r="G47" s="242"/>
      <c r="H47" s="233"/>
      <c r="I47" s="241"/>
      <c r="J47" s="241"/>
      <c r="K47" s="241"/>
      <c r="L47" s="239"/>
      <c r="M47" s="244"/>
      <c r="N47" s="245" t="str">
        <f t="shared" ca="1" si="0"/>
        <v/>
      </c>
      <c r="O47" s="239"/>
      <c r="P47" s="244"/>
      <c r="Q47" s="245" t="str">
        <f t="shared" si="1"/>
        <v/>
      </c>
      <c r="U47" s="246" t="str">
        <f>IFERROR(VLOOKUP(C47,'BASE EQUIPOS'!$G$8:$O$22,9,0)," ")</f>
        <v xml:space="preserve"> </v>
      </c>
      <c r="V47" s="232" t="str">
        <f t="shared" si="4"/>
        <v/>
      </c>
      <c r="W47" s="232" t="str">
        <f t="shared" si="5"/>
        <v/>
      </c>
      <c r="X47" s="232" t="str">
        <f>IFERROR(VLOOKUP(W47,Datos!$P$4:$Q$18,2,0),"")</f>
        <v/>
      </c>
      <c r="Y47" s="232" t="str">
        <f t="shared" si="6"/>
        <v/>
      </c>
      <c r="AA47" s="314" t="str">
        <f t="shared" ca="1" si="3"/>
        <v/>
      </c>
    </row>
    <row r="48" spans="1:27" x14ac:dyDescent="0.3">
      <c r="A48" s="238"/>
      <c r="B48" s="241" t="str">
        <f t="shared" si="7"/>
        <v/>
      </c>
      <c r="C48" s="239"/>
      <c r="D48" s="240" t="str">
        <f>IF(C48&lt;&gt;"",VLOOKUP(C48,'BASE EQUIPOS'!$G$8:$H$22,2,0),"")</f>
        <v/>
      </c>
      <c r="E48" s="241" t="str">
        <f>IF(C48&lt;&gt;"",VLOOKUP(C48,'BASE EQUIPOS'!$G$8:$I$22,3,0),"")</f>
        <v/>
      </c>
      <c r="F48" s="241" t="str">
        <f>IF(C48&lt;&gt;"",VLOOKUP(C48,'BASE EQUIPOS'!$G$8:$J$22,4,0),"")</f>
        <v/>
      </c>
      <c r="G48" s="242"/>
      <c r="H48" s="233"/>
      <c r="I48" s="241"/>
      <c r="J48" s="241"/>
      <c r="K48" s="241"/>
      <c r="L48" s="239"/>
      <c r="M48" s="244"/>
      <c r="N48" s="245" t="str">
        <f t="shared" ca="1" si="0"/>
        <v/>
      </c>
      <c r="O48" s="239"/>
      <c r="P48" s="244"/>
      <c r="Q48" s="245" t="str">
        <f t="shared" si="1"/>
        <v/>
      </c>
      <c r="U48" s="246" t="str">
        <f>IFERROR(VLOOKUP(C48,'BASE EQUIPOS'!$G$8:$O$22,9,0)," ")</f>
        <v xml:space="preserve"> </v>
      </c>
      <c r="V48" s="232" t="str">
        <f t="shared" si="4"/>
        <v/>
      </c>
      <c r="W48" s="232" t="str">
        <f t="shared" si="5"/>
        <v/>
      </c>
      <c r="X48" s="232" t="str">
        <f>IFERROR(VLOOKUP(W48,Datos!$P$4:$Q$18,2,0),"")</f>
        <v/>
      </c>
      <c r="Y48" s="232" t="str">
        <f t="shared" si="6"/>
        <v/>
      </c>
      <c r="AA48" s="314" t="str">
        <f t="shared" ca="1" si="3"/>
        <v/>
      </c>
    </row>
    <row r="49" spans="1:27" x14ac:dyDescent="0.3">
      <c r="A49" s="238"/>
      <c r="B49" s="241" t="str">
        <f t="shared" si="7"/>
        <v/>
      </c>
      <c r="C49" s="239"/>
      <c r="D49" s="240" t="str">
        <f>IF(C49&lt;&gt;"",VLOOKUP(C49,'BASE EQUIPOS'!$G$8:$H$22,2,0),"")</f>
        <v/>
      </c>
      <c r="E49" s="241" t="str">
        <f>IF(C49&lt;&gt;"",VLOOKUP(C49,'BASE EQUIPOS'!$G$8:$I$22,3,0),"")</f>
        <v/>
      </c>
      <c r="F49" s="241" t="str">
        <f>IF(C49&lt;&gt;"",VLOOKUP(C49,'BASE EQUIPOS'!$G$8:$J$22,4,0),"")</f>
        <v/>
      </c>
      <c r="G49" s="242"/>
      <c r="H49" s="233"/>
      <c r="I49" s="241"/>
      <c r="J49" s="241"/>
      <c r="K49" s="241"/>
      <c r="L49" s="239"/>
      <c r="M49" s="244"/>
      <c r="N49" s="245" t="str">
        <f t="shared" ca="1" si="0"/>
        <v/>
      </c>
      <c r="O49" s="239"/>
      <c r="P49" s="244"/>
      <c r="Q49" s="245" t="str">
        <f t="shared" si="1"/>
        <v/>
      </c>
      <c r="U49" s="246" t="str">
        <f>IFERROR(VLOOKUP(C49,'BASE EQUIPOS'!$G$8:$O$22,9,0)," ")</f>
        <v xml:space="preserve"> </v>
      </c>
      <c r="V49" s="232" t="str">
        <f t="shared" si="4"/>
        <v/>
      </c>
      <c r="W49" s="232" t="str">
        <f t="shared" si="5"/>
        <v/>
      </c>
      <c r="X49" s="232" t="str">
        <f>IFERROR(VLOOKUP(W49,Datos!$P$4:$Q$18,2,0),"")</f>
        <v/>
      </c>
      <c r="Y49" s="232" t="str">
        <f t="shared" si="6"/>
        <v/>
      </c>
      <c r="AA49" s="314" t="str">
        <f t="shared" ca="1" si="3"/>
        <v/>
      </c>
    </row>
    <row r="50" spans="1:27" x14ac:dyDescent="0.3">
      <c r="A50" s="238"/>
      <c r="B50" s="241" t="str">
        <f t="shared" si="7"/>
        <v/>
      </c>
      <c r="C50" s="239"/>
      <c r="D50" s="240" t="str">
        <f>IF(C50&lt;&gt;"",VLOOKUP(C50,'BASE EQUIPOS'!$G$8:$H$22,2,0),"")</f>
        <v/>
      </c>
      <c r="E50" s="241" t="str">
        <f>IF(C50&lt;&gt;"",VLOOKUP(C50,'BASE EQUIPOS'!$G$8:$I$22,3,0),"")</f>
        <v/>
      </c>
      <c r="F50" s="241" t="str">
        <f>IF(C50&lt;&gt;"",VLOOKUP(C50,'BASE EQUIPOS'!$G$8:$J$22,4,0),"")</f>
        <v/>
      </c>
      <c r="G50" s="242"/>
      <c r="H50" s="233"/>
      <c r="I50" s="241"/>
      <c r="J50" s="241"/>
      <c r="K50" s="241"/>
      <c r="L50" s="239"/>
      <c r="M50" s="244"/>
      <c r="N50" s="245" t="str">
        <f t="shared" ca="1" si="0"/>
        <v/>
      </c>
      <c r="O50" s="239"/>
      <c r="P50" s="244"/>
      <c r="Q50" s="245" t="str">
        <f t="shared" si="1"/>
        <v/>
      </c>
      <c r="U50" s="246" t="str">
        <f>IFERROR(VLOOKUP(C50,'BASE EQUIPOS'!$G$8:$O$22,9,0)," ")</f>
        <v xml:space="preserve"> </v>
      </c>
      <c r="V50" s="232" t="str">
        <f t="shared" si="4"/>
        <v/>
      </c>
      <c r="W50" s="232" t="str">
        <f t="shared" si="5"/>
        <v/>
      </c>
      <c r="X50" s="232" t="str">
        <f>IFERROR(VLOOKUP(W50,Datos!$P$4:$Q$18,2,0),"")</f>
        <v/>
      </c>
      <c r="Y50" s="232" t="str">
        <f t="shared" si="6"/>
        <v/>
      </c>
      <c r="AA50" s="314" t="str">
        <f t="shared" ca="1" si="3"/>
        <v/>
      </c>
    </row>
    <row r="51" spans="1:27" x14ac:dyDescent="0.3">
      <c r="A51" s="238"/>
      <c r="B51" s="241" t="str">
        <f t="shared" si="7"/>
        <v/>
      </c>
      <c r="C51" s="239"/>
      <c r="D51" s="240" t="str">
        <f>IF(C51&lt;&gt;"",VLOOKUP(C51,'BASE EQUIPOS'!$G$8:$H$22,2,0),"")</f>
        <v/>
      </c>
      <c r="E51" s="241" t="str">
        <f>IF(C51&lt;&gt;"",VLOOKUP(C51,'BASE EQUIPOS'!$G$8:$I$22,3,0),"")</f>
        <v/>
      </c>
      <c r="F51" s="241" t="str">
        <f>IF(C51&lt;&gt;"",VLOOKUP(C51,'BASE EQUIPOS'!$G$8:$J$22,4,0),"")</f>
        <v/>
      </c>
      <c r="G51" s="242"/>
      <c r="H51" s="233"/>
      <c r="I51" s="241"/>
      <c r="J51" s="241"/>
      <c r="K51" s="241"/>
      <c r="L51" s="239"/>
      <c r="M51" s="244"/>
      <c r="N51" s="245" t="str">
        <f t="shared" ca="1" si="0"/>
        <v/>
      </c>
      <c r="O51" s="239"/>
      <c r="P51" s="244"/>
      <c r="Q51" s="245" t="str">
        <f t="shared" si="1"/>
        <v/>
      </c>
      <c r="U51" s="246" t="str">
        <f>IFERROR(VLOOKUP(C51,'BASE EQUIPOS'!$G$8:$O$22,9,0)," ")</f>
        <v xml:space="preserve"> </v>
      </c>
      <c r="V51" s="232" t="str">
        <f t="shared" si="4"/>
        <v/>
      </c>
      <c r="W51" s="232" t="str">
        <f t="shared" si="5"/>
        <v/>
      </c>
      <c r="X51" s="232" t="str">
        <f>IFERROR(VLOOKUP(W51,Datos!$P$4:$Q$18,2,0),"")</f>
        <v/>
      </c>
      <c r="Y51" s="232" t="str">
        <f t="shared" si="6"/>
        <v/>
      </c>
      <c r="AA51" s="314" t="str">
        <f t="shared" ca="1" si="3"/>
        <v/>
      </c>
    </row>
    <row r="52" spans="1:27" x14ac:dyDescent="0.3">
      <c r="A52" s="238"/>
      <c r="B52" s="241" t="str">
        <f t="shared" si="7"/>
        <v/>
      </c>
      <c r="C52" s="239"/>
      <c r="D52" s="240" t="str">
        <f>IF(C52&lt;&gt;"",VLOOKUP(C52,'BASE EQUIPOS'!$G$8:$H$22,2,0),"")</f>
        <v/>
      </c>
      <c r="E52" s="241" t="str">
        <f>IF(C52&lt;&gt;"",VLOOKUP(C52,'BASE EQUIPOS'!$G$8:$I$22,3,0),"")</f>
        <v/>
      </c>
      <c r="F52" s="241" t="str">
        <f>IF(C52&lt;&gt;"",VLOOKUP(C52,'BASE EQUIPOS'!$G$8:$J$22,4,0),"")</f>
        <v/>
      </c>
      <c r="G52" s="242"/>
      <c r="H52" s="233"/>
      <c r="I52" s="241"/>
      <c r="J52" s="241"/>
      <c r="K52" s="241"/>
      <c r="L52" s="239"/>
      <c r="M52" s="244"/>
      <c r="N52" s="245" t="str">
        <f t="shared" ca="1" si="0"/>
        <v/>
      </c>
      <c r="O52" s="239"/>
      <c r="P52" s="244"/>
      <c r="Q52" s="245" t="str">
        <f t="shared" si="1"/>
        <v/>
      </c>
      <c r="U52" s="246" t="str">
        <f>IFERROR(VLOOKUP(C52,'BASE EQUIPOS'!$G$8:$O$22,9,0)," ")</f>
        <v xml:space="preserve"> </v>
      </c>
      <c r="V52" s="232" t="str">
        <f t="shared" si="4"/>
        <v/>
      </c>
      <c r="W52" s="232" t="str">
        <f t="shared" si="5"/>
        <v/>
      </c>
      <c r="X52" s="232" t="str">
        <f>IFERROR(VLOOKUP(W52,Datos!$P$4:$Q$18,2,0),"")</f>
        <v/>
      </c>
      <c r="Y52" s="232" t="str">
        <f t="shared" si="6"/>
        <v/>
      </c>
      <c r="AA52" s="314" t="str">
        <f t="shared" ca="1" si="3"/>
        <v/>
      </c>
    </row>
    <row r="53" spans="1:27" x14ac:dyDescent="0.3">
      <c r="A53" s="238"/>
      <c r="B53" s="241" t="str">
        <f t="shared" si="7"/>
        <v/>
      </c>
      <c r="C53" s="239"/>
      <c r="D53" s="240" t="str">
        <f>IF(C53&lt;&gt;"",VLOOKUP(C53,'BASE EQUIPOS'!$G$8:$H$22,2,0),"")</f>
        <v/>
      </c>
      <c r="E53" s="241" t="str">
        <f>IF(C53&lt;&gt;"",VLOOKUP(C53,'BASE EQUIPOS'!$G$8:$I$22,3,0),"")</f>
        <v/>
      </c>
      <c r="F53" s="241" t="str">
        <f>IF(C53&lt;&gt;"",VLOOKUP(C53,'BASE EQUIPOS'!$G$8:$J$22,4,0),"")</f>
        <v/>
      </c>
      <c r="G53" s="242"/>
      <c r="H53" s="233"/>
      <c r="I53" s="241"/>
      <c r="J53" s="241"/>
      <c r="K53" s="241"/>
      <c r="L53" s="239"/>
      <c r="M53" s="244"/>
      <c r="N53" s="245" t="str">
        <f t="shared" ca="1" si="0"/>
        <v/>
      </c>
      <c r="O53" s="239"/>
      <c r="P53" s="244"/>
      <c r="Q53" s="245" t="str">
        <f t="shared" si="1"/>
        <v/>
      </c>
      <c r="U53" s="246" t="str">
        <f>IFERROR(VLOOKUP(C53,'BASE EQUIPOS'!$G$8:$O$22,9,0)," ")</f>
        <v xml:space="preserve"> </v>
      </c>
      <c r="V53" s="232" t="str">
        <f t="shared" si="4"/>
        <v/>
      </c>
      <c r="W53" s="232" t="str">
        <f t="shared" si="5"/>
        <v/>
      </c>
      <c r="X53" s="232" t="str">
        <f>IFERROR(VLOOKUP(W53,Datos!$P$4:$Q$18,2,0),"")</f>
        <v/>
      </c>
      <c r="Y53" s="232" t="str">
        <f t="shared" si="6"/>
        <v/>
      </c>
      <c r="AA53" s="314" t="str">
        <f t="shared" ca="1" si="3"/>
        <v/>
      </c>
    </row>
    <row r="54" spans="1:27" x14ac:dyDescent="0.3">
      <c r="A54" s="238"/>
      <c r="B54" s="241" t="str">
        <f t="shared" si="7"/>
        <v/>
      </c>
      <c r="C54" s="239"/>
      <c r="D54" s="240" t="str">
        <f>IF(C54&lt;&gt;"",VLOOKUP(C54,'BASE EQUIPOS'!$G$8:$H$22,2,0),"")</f>
        <v/>
      </c>
      <c r="E54" s="241" t="str">
        <f>IF(C54&lt;&gt;"",VLOOKUP(C54,'BASE EQUIPOS'!$G$8:$I$22,3,0),"")</f>
        <v/>
      </c>
      <c r="F54" s="241" t="str">
        <f>IF(C54&lt;&gt;"",VLOOKUP(C54,'BASE EQUIPOS'!$G$8:$J$22,4,0),"")</f>
        <v/>
      </c>
      <c r="G54" s="242"/>
      <c r="H54" s="233"/>
      <c r="I54" s="241"/>
      <c r="J54" s="241"/>
      <c r="K54" s="241"/>
      <c r="L54" s="239"/>
      <c r="M54" s="244"/>
      <c r="N54" s="245" t="str">
        <f t="shared" ca="1" si="0"/>
        <v/>
      </c>
      <c r="O54" s="239"/>
      <c r="P54" s="244"/>
      <c r="Q54" s="245" t="str">
        <f t="shared" si="1"/>
        <v/>
      </c>
      <c r="U54" s="246" t="str">
        <f>IFERROR(VLOOKUP(C54,'BASE EQUIPOS'!$G$8:$O$22,9,0)," ")</f>
        <v xml:space="preserve"> </v>
      </c>
      <c r="V54" s="232" t="str">
        <f t="shared" si="4"/>
        <v/>
      </c>
      <c r="W54" s="232" t="str">
        <f t="shared" si="5"/>
        <v/>
      </c>
      <c r="X54" s="232" t="str">
        <f>IFERROR(VLOOKUP(W54,Datos!$P$4:$Q$18,2,0),"")</f>
        <v/>
      </c>
      <c r="Y54" s="232" t="str">
        <f t="shared" si="6"/>
        <v/>
      </c>
      <c r="AA54" s="314" t="str">
        <f t="shared" ca="1" si="3"/>
        <v/>
      </c>
    </row>
    <row r="55" spans="1:27" x14ac:dyDescent="0.3">
      <c r="A55" s="238"/>
      <c r="B55" s="241" t="str">
        <f t="shared" si="7"/>
        <v/>
      </c>
      <c r="C55" s="239"/>
      <c r="D55" s="240" t="str">
        <f>IF(C55&lt;&gt;"",VLOOKUP(C55,'BASE EQUIPOS'!$G$8:$H$22,2,0),"")</f>
        <v/>
      </c>
      <c r="E55" s="241" t="str">
        <f>IF(C55&lt;&gt;"",VLOOKUP(C55,'BASE EQUIPOS'!$G$8:$I$22,3,0),"")</f>
        <v/>
      </c>
      <c r="F55" s="241" t="str">
        <f>IF(C55&lt;&gt;"",VLOOKUP(C55,'BASE EQUIPOS'!$G$8:$J$22,4,0),"")</f>
        <v/>
      </c>
      <c r="G55" s="242"/>
      <c r="H55" s="233"/>
      <c r="I55" s="241"/>
      <c r="J55" s="241"/>
      <c r="K55" s="241"/>
      <c r="L55" s="239"/>
      <c r="M55" s="244"/>
      <c r="N55" s="245" t="str">
        <f t="shared" ca="1" si="0"/>
        <v/>
      </c>
      <c r="O55" s="239"/>
      <c r="P55" s="244"/>
      <c r="Q55" s="245" t="str">
        <f t="shared" si="1"/>
        <v/>
      </c>
      <c r="U55" s="246" t="str">
        <f>IFERROR(VLOOKUP(C55,'BASE EQUIPOS'!$G$8:$O$22,9,0)," ")</f>
        <v xml:space="preserve"> </v>
      </c>
      <c r="V55" s="232" t="str">
        <f t="shared" si="4"/>
        <v/>
      </c>
      <c r="W55" s="232" t="str">
        <f t="shared" si="5"/>
        <v/>
      </c>
      <c r="X55" s="232" t="str">
        <f>IFERROR(VLOOKUP(W55,Datos!$P$4:$Q$18,2,0),"")</f>
        <v/>
      </c>
      <c r="Y55" s="232" t="str">
        <f t="shared" si="6"/>
        <v/>
      </c>
      <c r="AA55" s="314" t="str">
        <f t="shared" ca="1" si="3"/>
        <v/>
      </c>
    </row>
    <row r="56" spans="1:27" x14ac:dyDescent="0.3">
      <c r="A56" s="238"/>
      <c r="B56" s="241" t="str">
        <f t="shared" si="7"/>
        <v/>
      </c>
      <c r="C56" s="239"/>
      <c r="D56" s="240" t="str">
        <f>IF(C56&lt;&gt;"",VLOOKUP(C56,'BASE EQUIPOS'!$G$8:$H$22,2,0),"")</f>
        <v/>
      </c>
      <c r="E56" s="241" t="str">
        <f>IF(C56&lt;&gt;"",VLOOKUP(C56,'BASE EQUIPOS'!$G$8:$I$22,3,0),"")</f>
        <v/>
      </c>
      <c r="F56" s="241" t="str">
        <f>IF(C56&lt;&gt;"",VLOOKUP(C56,'BASE EQUIPOS'!$G$8:$J$22,4,0),"")</f>
        <v/>
      </c>
      <c r="G56" s="242"/>
      <c r="H56" s="233"/>
      <c r="I56" s="241"/>
      <c r="J56" s="241"/>
      <c r="K56" s="241"/>
      <c r="L56" s="239"/>
      <c r="M56" s="244"/>
      <c r="N56" s="245" t="str">
        <f t="shared" ca="1" si="0"/>
        <v/>
      </c>
      <c r="O56" s="239"/>
      <c r="P56" s="244"/>
      <c r="Q56" s="245" t="str">
        <f t="shared" si="1"/>
        <v/>
      </c>
      <c r="U56" s="246" t="str">
        <f>IFERROR(VLOOKUP(C56,'BASE EQUIPOS'!$G$8:$O$22,9,0)," ")</f>
        <v xml:space="preserve"> </v>
      </c>
      <c r="V56" s="232" t="str">
        <f t="shared" si="4"/>
        <v/>
      </c>
      <c r="W56" s="232" t="str">
        <f t="shared" si="5"/>
        <v/>
      </c>
      <c r="X56" s="232" t="str">
        <f>IFERROR(VLOOKUP(W56,Datos!$P$4:$Q$18,2,0),"")</f>
        <v/>
      </c>
      <c r="Y56" s="232" t="str">
        <f t="shared" si="6"/>
        <v/>
      </c>
      <c r="AA56" s="314" t="str">
        <f t="shared" ca="1" si="3"/>
        <v/>
      </c>
    </row>
    <row r="57" spans="1:27" x14ac:dyDescent="0.3">
      <c r="A57" s="238"/>
      <c r="B57" s="241" t="str">
        <f t="shared" si="7"/>
        <v/>
      </c>
      <c r="C57" s="239"/>
      <c r="D57" s="240" t="str">
        <f>IF(C57&lt;&gt;"",VLOOKUP(C57,'BASE EQUIPOS'!$G$8:$H$22,2,0),"")</f>
        <v/>
      </c>
      <c r="E57" s="241" t="str">
        <f>IF(C57&lt;&gt;"",VLOOKUP(C57,'BASE EQUIPOS'!$G$8:$I$22,3,0),"")</f>
        <v/>
      </c>
      <c r="F57" s="241" t="str">
        <f>IF(C57&lt;&gt;"",VLOOKUP(C57,'BASE EQUIPOS'!$G$8:$J$22,4,0),"")</f>
        <v/>
      </c>
      <c r="G57" s="242"/>
      <c r="H57" s="233"/>
      <c r="I57" s="241"/>
      <c r="J57" s="241"/>
      <c r="K57" s="241"/>
      <c r="L57" s="239"/>
      <c r="M57" s="244"/>
      <c r="N57" s="245" t="str">
        <f t="shared" ca="1" si="0"/>
        <v/>
      </c>
      <c r="O57" s="239"/>
      <c r="P57" s="244"/>
      <c r="Q57" s="245" t="str">
        <f t="shared" si="1"/>
        <v/>
      </c>
      <c r="U57" s="246" t="str">
        <f>IFERROR(VLOOKUP(C57,'BASE EQUIPOS'!$G$8:$O$22,9,0)," ")</f>
        <v xml:space="preserve"> </v>
      </c>
      <c r="V57" s="232" t="str">
        <f t="shared" si="4"/>
        <v/>
      </c>
      <c r="W57" s="232" t="str">
        <f t="shared" si="5"/>
        <v/>
      </c>
      <c r="X57" s="232" t="str">
        <f>IFERROR(VLOOKUP(W57,Datos!$P$4:$Q$18,2,0),"")</f>
        <v/>
      </c>
      <c r="Y57" s="232" t="str">
        <f t="shared" si="6"/>
        <v/>
      </c>
      <c r="AA57" s="314" t="str">
        <f t="shared" ca="1" si="3"/>
        <v/>
      </c>
    </row>
    <row r="58" spans="1:27" x14ac:dyDescent="0.3">
      <c r="A58" s="238"/>
      <c r="B58" s="241" t="str">
        <f t="shared" si="7"/>
        <v/>
      </c>
      <c r="C58" s="239"/>
      <c r="D58" s="240" t="str">
        <f>IF(C58&lt;&gt;"",VLOOKUP(C58,'BASE EQUIPOS'!$G$8:$H$22,2,0),"")</f>
        <v/>
      </c>
      <c r="E58" s="241" t="str">
        <f>IF(C58&lt;&gt;"",VLOOKUP(C58,'BASE EQUIPOS'!$G$8:$I$22,3,0),"")</f>
        <v/>
      </c>
      <c r="F58" s="241" t="str">
        <f>IF(C58&lt;&gt;"",VLOOKUP(C58,'BASE EQUIPOS'!$G$8:$J$22,4,0),"")</f>
        <v/>
      </c>
      <c r="G58" s="242"/>
      <c r="H58" s="233"/>
      <c r="I58" s="241"/>
      <c r="J58" s="241"/>
      <c r="K58" s="241"/>
      <c r="L58" s="239"/>
      <c r="M58" s="244"/>
      <c r="N58" s="245" t="str">
        <f t="shared" ca="1" si="0"/>
        <v/>
      </c>
      <c r="O58" s="239"/>
      <c r="P58" s="244"/>
      <c r="Q58" s="245" t="str">
        <f t="shared" si="1"/>
        <v/>
      </c>
      <c r="U58" s="246" t="str">
        <f>IFERROR(VLOOKUP(C58,'BASE EQUIPOS'!$G$8:$O$22,9,0)," ")</f>
        <v xml:space="preserve"> </v>
      </c>
      <c r="V58" s="232" t="str">
        <f t="shared" si="4"/>
        <v/>
      </c>
      <c r="W58" s="232" t="str">
        <f t="shared" si="5"/>
        <v/>
      </c>
      <c r="X58" s="232" t="str">
        <f>IFERROR(VLOOKUP(W58,Datos!$P$4:$Q$18,2,0),"")</f>
        <v/>
      </c>
      <c r="Y58" s="232" t="str">
        <f t="shared" si="6"/>
        <v/>
      </c>
      <c r="AA58" s="314" t="str">
        <f t="shared" ca="1" si="3"/>
        <v/>
      </c>
    </row>
    <row r="59" spans="1:27" x14ac:dyDescent="0.3">
      <c r="A59" s="238"/>
      <c r="B59" s="241" t="str">
        <f t="shared" si="7"/>
        <v/>
      </c>
      <c r="C59" s="239"/>
      <c r="D59" s="240" t="str">
        <f>IF(C59&lt;&gt;"",VLOOKUP(C59,'BASE EQUIPOS'!$G$8:$H$22,2,0),"")</f>
        <v/>
      </c>
      <c r="E59" s="241" t="str">
        <f>IF(C59&lt;&gt;"",VLOOKUP(C59,'BASE EQUIPOS'!$G$8:$I$22,3,0),"")</f>
        <v/>
      </c>
      <c r="F59" s="241" t="str">
        <f>IF(C59&lt;&gt;"",VLOOKUP(C59,'BASE EQUIPOS'!$G$8:$J$22,4,0),"")</f>
        <v/>
      </c>
      <c r="G59" s="242"/>
      <c r="H59" s="233"/>
      <c r="I59" s="241"/>
      <c r="J59" s="241"/>
      <c r="K59" s="241"/>
      <c r="L59" s="239"/>
      <c r="M59" s="244"/>
      <c r="N59" s="245" t="str">
        <f t="shared" ca="1" si="0"/>
        <v/>
      </c>
      <c r="O59" s="239"/>
      <c r="P59" s="244"/>
      <c r="Q59" s="245" t="str">
        <f t="shared" si="1"/>
        <v/>
      </c>
      <c r="U59" s="246" t="str">
        <f>IFERROR(VLOOKUP(C59,'BASE EQUIPOS'!$G$8:$O$22,9,0)," ")</f>
        <v xml:space="preserve"> </v>
      </c>
      <c r="V59" s="232" t="str">
        <f t="shared" si="4"/>
        <v/>
      </c>
      <c r="W59" s="232" t="str">
        <f t="shared" si="5"/>
        <v/>
      </c>
      <c r="X59" s="232" t="str">
        <f>IFERROR(VLOOKUP(W59,Datos!$P$4:$Q$18,2,0),"")</f>
        <v/>
      </c>
      <c r="Y59" s="232" t="str">
        <f t="shared" si="6"/>
        <v/>
      </c>
      <c r="AA59" s="314" t="str">
        <f t="shared" ca="1" si="3"/>
        <v/>
      </c>
    </row>
    <row r="60" spans="1:27" x14ac:dyDescent="0.3">
      <c r="A60" s="238"/>
      <c r="B60" s="241" t="str">
        <f t="shared" si="7"/>
        <v/>
      </c>
      <c r="C60" s="239"/>
      <c r="D60" s="240" t="str">
        <f>IF(C60&lt;&gt;"",VLOOKUP(C60,'BASE EQUIPOS'!$G$8:$H$22,2,0),"")</f>
        <v/>
      </c>
      <c r="E60" s="241" t="str">
        <f>IF(C60&lt;&gt;"",VLOOKUP(C60,'BASE EQUIPOS'!$G$8:$I$22,3,0),"")</f>
        <v/>
      </c>
      <c r="F60" s="241" t="str">
        <f>IF(C60&lt;&gt;"",VLOOKUP(C60,'BASE EQUIPOS'!$G$8:$J$22,4,0),"")</f>
        <v/>
      </c>
      <c r="G60" s="242"/>
      <c r="H60" s="233"/>
      <c r="I60" s="241"/>
      <c r="J60" s="241"/>
      <c r="K60" s="241"/>
      <c r="L60" s="239"/>
      <c r="M60" s="244"/>
      <c r="N60" s="245" t="str">
        <f t="shared" ca="1" si="0"/>
        <v/>
      </c>
      <c r="O60" s="239"/>
      <c r="P60" s="244"/>
      <c r="Q60" s="245" t="str">
        <f t="shared" si="1"/>
        <v/>
      </c>
      <c r="U60" s="246" t="str">
        <f>IFERROR(VLOOKUP(C60,'BASE EQUIPOS'!$G$8:$O$22,9,0)," ")</f>
        <v xml:space="preserve"> </v>
      </c>
      <c r="V60" s="232" t="str">
        <f t="shared" si="4"/>
        <v/>
      </c>
      <c r="W60" s="232" t="str">
        <f t="shared" si="5"/>
        <v/>
      </c>
      <c r="X60" s="232" t="str">
        <f>IFERROR(VLOOKUP(W60,Datos!$P$4:$Q$18,2,0),"")</f>
        <v/>
      </c>
      <c r="Y60" s="232" t="str">
        <f t="shared" si="6"/>
        <v/>
      </c>
      <c r="AA60" s="314" t="str">
        <f t="shared" ca="1" si="3"/>
        <v/>
      </c>
    </row>
    <row r="61" spans="1:27" x14ac:dyDescent="0.3">
      <c r="A61" s="238"/>
      <c r="B61" s="241" t="str">
        <f t="shared" si="7"/>
        <v/>
      </c>
      <c r="C61" s="239"/>
      <c r="D61" s="240" t="str">
        <f>IF(C61&lt;&gt;"",VLOOKUP(C61,'BASE EQUIPOS'!$G$8:$H$22,2,0),"")</f>
        <v/>
      </c>
      <c r="E61" s="241" t="str">
        <f>IF(C61&lt;&gt;"",VLOOKUP(C61,'BASE EQUIPOS'!$G$8:$I$22,3,0),"")</f>
        <v/>
      </c>
      <c r="F61" s="241" t="str">
        <f>IF(C61&lt;&gt;"",VLOOKUP(C61,'BASE EQUIPOS'!$G$8:$J$22,4,0),"")</f>
        <v/>
      </c>
      <c r="G61" s="242"/>
      <c r="H61" s="233"/>
      <c r="I61" s="241"/>
      <c r="J61" s="241"/>
      <c r="K61" s="241"/>
      <c r="L61" s="239"/>
      <c r="M61" s="244"/>
      <c r="N61" s="245" t="str">
        <f t="shared" ca="1" si="0"/>
        <v/>
      </c>
      <c r="O61" s="239"/>
      <c r="P61" s="244"/>
      <c r="Q61" s="245" t="str">
        <f t="shared" si="1"/>
        <v/>
      </c>
      <c r="U61" s="246" t="str">
        <f>IFERROR(VLOOKUP(C61,'BASE EQUIPOS'!$G$8:$O$22,9,0)," ")</f>
        <v xml:space="preserve"> </v>
      </c>
      <c r="V61" s="232" t="str">
        <f t="shared" si="4"/>
        <v/>
      </c>
      <c r="W61" s="232" t="str">
        <f t="shared" si="5"/>
        <v/>
      </c>
      <c r="X61" s="232" t="str">
        <f>IFERROR(VLOOKUP(W61,Datos!$P$4:$Q$18,2,0),"")</f>
        <v/>
      </c>
      <c r="Y61" s="232" t="str">
        <f t="shared" si="6"/>
        <v/>
      </c>
      <c r="AA61" s="314" t="str">
        <f t="shared" ca="1" si="3"/>
        <v/>
      </c>
    </row>
    <row r="62" spans="1:27" x14ac:dyDescent="0.3">
      <c r="A62" s="238"/>
      <c r="B62" s="241" t="str">
        <f t="shared" si="7"/>
        <v/>
      </c>
      <c r="C62" s="239"/>
      <c r="D62" s="240" t="str">
        <f>IF(C62&lt;&gt;"",VLOOKUP(C62,'BASE EQUIPOS'!$G$8:$H$22,2,0),"")</f>
        <v/>
      </c>
      <c r="E62" s="241" t="str">
        <f>IF(C62&lt;&gt;"",VLOOKUP(C62,'BASE EQUIPOS'!$G$8:$I$22,3,0),"")</f>
        <v/>
      </c>
      <c r="F62" s="241" t="str">
        <f>IF(C62&lt;&gt;"",VLOOKUP(C62,'BASE EQUIPOS'!$G$8:$J$22,4,0),"")</f>
        <v/>
      </c>
      <c r="G62" s="242"/>
      <c r="H62" s="233"/>
      <c r="I62" s="241"/>
      <c r="J62" s="241"/>
      <c r="K62" s="241"/>
      <c r="L62" s="239"/>
      <c r="M62" s="244"/>
      <c r="N62" s="245" t="str">
        <f t="shared" ca="1" si="0"/>
        <v/>
      </c>
      <c r="O62" s="239"/>
      <c r="P62" s="244"/>
      <c r="Q62" s="245" t="str">
        <f t="shared" si="1"/>
        <v/>
      </c>
      <c r="U62" s="246" t="str">
        <f>IFERROR(VLOOKUP(C62,'BASE EQUIPOS'!$G$8:$O$22,9,0)," ")</f>
        <v xml:space="preserve"> </v>
      </c>
      <c r="V62" s="232" t="str">
        <f t="shared" si="4"/>
        <v/>
      </c>
      <c r="W62" s="232" t="str">
        <f t="shared" si="5"/>
        <v/>
      </c>
      <c r="X62" s="232" t="str">
        <f>IFERROR(VLOOKUP(W62,Datos!$P$4:$Q$18,2,0),"")</f>
        <v/>
      </c>
      <c r="Y62" s="232" t="str">
        <f t="shared" si="6"/>
        <v/>
      </c>
      <c r="AA62" s="314" t="str">
        <f t="shared" ca="1" si="3"/>
        <v/>
      </c>
    </row>
    <row r="63" spans="1:27" x14ac:dyDescent="0.3">
      <c r="A63" s="238"/>
      <c r="B63" s="241" t="str">
        <f t="shared" si="7"/>
        <v/>
      </c>
      <c r="C63" s="239"/>
      <c r="D63" s="240" t="str">
        <f>IF(C63&lt;&gt;"",VLOOKUP(C63,'BASE EQUIPOS'!$G$8:$H$22,2,0),"")</f>
        <v/>
      </c>
      <c r="E63" s="241" t="str">
        <f>IF(C63&lt;&gt;"",VLOOKUP(C63,'BASE EQUIPOS'!$G$8:$I$22,3,0),"")</f>
        <v/>
      </c>
      <c r="F63" s="241" t="str">
        <f>IF(C63&lt;&gt;"",VLOOKUP(C63,'BASE EQUIPOS'!$G$8:$J$22,4,0),"")</f>
        <v/>
      </c>
      <c r="G63" s="242"/>
      <c r="H63" s="233"/>
      <c r="I63" s="241"/>
      <c r="J63" s="241"/>
      <c r="K63" s="241"/>
      <c r="L63" s="239"/>
      <c r="M63" s="244"/>
      <c r="N63" s="245" t="str">
        <f t="shared" ca="1" si="0"/>
        <v/>
      </c>
      <c r="O63" s="239"/>
      <c r="P63" s="244"/>
      <c r="Q63" s="245" t="str">
        <f t="shared" si="1"/>
        <v/>
      </c>
      <c r="U63" s="246" t="str">
        <f>IFERROR(VLOOKUP(C63,'BASE EQUIPOS'!$G$8:$O$22,9,0)," ")</f>
        <v xml:space="preserve"> </v>
      </c>
      <c r="V63" s="232" t="str">
        <f t="shared" si="4"/>
        <v/>
      </c>
      <c r="W63" s="232" t="str">
        <f t="shared" si="5"/>
        <v/>
      </c>
      <c r="X63" s="232" t="str">
        <f>IFERROR(VLOOKUP(W63,Datos!$P$4:$Q$18,2,0),"")</f>
        <v/>
      </c>
      <c r="Y63" s="232" t="str">
        <f t="shared" si="6"/>
        <v/>
      </c>
      <c r="AA63" s="314" t="str">
        <f t="shared" ca="1" si="3"/>
        <v/>
      </c>
    </row>
    <row r="64" spans="1:27" x14ac:dyDescent="0.3">
      <c r="A64" s="238"/>
      <c r="B64" s="241" t="str">
        <f t="shared" si="7"/>
        <v/>
      </c>
      <c r="C64" s="239"/>
      <c r="D64" s="240" t="str">
        <f>IF(C64&lt;&gt;"",VLOOKUP(C64,'BASE EQUIPOS'!$G$8:$H$22,2,0),"")</f>
        <v/>
      </c>
      <c r="E64" s="241" t="str">
        <f>IF(C64&lt;&gt;"",VLOOKUP(C64,'BASE EQUIPOS'!$G$8:$I$22,3,0),"")</f>
        <v/>
      </c>
      <c r="F64" s="241" t="str">
        <f>IF(C64&lt;&gt;"",VLOOKUP(C64,'BASE EQUIPOS'!$G$8:$J$22,4,0),"")</f>
        <v/>
      </c>
      <c r="G64" s="242"/>
      <c r="H64" s="233"/>
      <c r="I64" s="241"/>
      <c r="J64" s="241"/>
      <c r="K64" s="241"/>
      <c r="L64" s="239"/>
      <c r="M64" s="244"/>
      <c r="N64" s="245" t="str">
        <f t="shared" ca="1" si="0"/>
        <v/>
      </c>
      <c r="O64" s="239"/>
      <c r="P64" s="244"/>
      <c r="Q64" s="245" t="str">
        <f t="shared" si="1"/>
        <v/>
      </c>
      <c r="U64" s="246" t="str">
        <f>IFERROR(VLOOKUP(C64,'BASE EQUIPOS'!$G$8:$O$22,9,0)," ")</f>
        <v xml:space="preserve"> </v>
      </c>
      <c r="V64" s="232" t="str">
        <f t="shared" si="4"/>
        <v/>
      </c>
      <c r="W64" s="232" t="str">
        <f t="shared" si="5"/>
        <v/>
      </c>
      <c r="X64" s="232" t="str">
        <f>IFERROR(VLOOKUP(W64,Datos!$P$4:$Q$18,2,0),"")</f>
        <v/>
      </c>
      <c r="Y64" s="232" t="str">
        <f t="shared" si="6"/>
        <v/>
      </c>
      <c r="AA64" s="314" t="str">
        <f t="shared" ca="1" si="3"/>
        <v/>
      </c>
    </row>
    <row r="65" spans="1:27" x14ac:dyDescent="0.3">
      <c r="A65" s="238"/>
      <c r="B65" s="241" t="str">
        <f t="shared" si="7"/>
        <v/>
      </c>
      <c r="C65" s="239"/>
      <c r="D65" s="240" t="str">
        <f>IF(C65&lt;&gt;"",VLOOKUP(C65,'BASE EQUIPOS'!$G$8:$H$22,2,0),"")</f>
        <v/>
      </c>
      <c r="E65" s="241" t="str">
        <f>IF(C65&lt;&gt;"",VLOOKUP(C65,'BASE EQUIPOS'!$G$8:$I$22,3,0),"")</f>
        <v/>
      </c>
      <c r="F65" s="241" t="str">
        <f>IF(C65&lt;&gt;"",VLOOKUP(C65,'BASE EQUIPOS'!$G$8:$J$22,4,0),"")</f>
        <v/>
      </c>
      <c r="G65" s="242"/>
      <c r="H65" s="233"/>
      <c r="I65" s="241"/>
      <c r="J65" s="241"/>
      <c r="K65" s="241"/>
      <c r="L65" s="239"/>
      <c r="M65" s="244"/>
      <c r="N65" s="245" t="str">
        <f t="shared" ca="1" si="0"/>
        <v/>
      </c>
      <c r="O65" s="239"/>
      <c r="P65" s="244"/>
      <c r="Q65" s="245" t="str">
        <f t="shared" si="1"/>
        <v/>
      </c>
      <c r="U65" s="246" t="str">
        <f>IFERROR(VLOOKUP(C65,'BASE EQUIPOS'!$G$8:$O$22,9,0)," ")</f>
        <v xml:space="preserve"> </v>
      </c>
      <c r="V65" s="232" t="str">
        <f t="shared" si="4"/>
        <v/>
      </c>
      <c r="W65" s="232" t="str">
        <f t="shared" si="5"/>
        <v/>
      </c>
      <c r="X65" s="232" t="str">
        <f>IFERROR(VLOOKUP(W65,Datos!$P$4:$Q$18,2,0),"")</f>
        <v/>
      </c>
      <c r="Y65" s="232" t="str">
        <f t="shared" si="6"/>
        <v/>
      </c>
      <c r="AA65" s="314" t="str">
        <f t="shared" ca="1" si="3"/>
        <v/>
      </c>
    </row>
    <row r="66" spans="1:27" x14ac:dyDescent="0.3">
      <c r="A66" s="238"/>
      <c r="B66" s="241" t="str">
        <f t="shared" si="7"/>
        <v/>
      </c>
      <c r="C66" s="239"/>
      <c r="D66" s="240" t="str">
        <f>IF(C66&lt;&gt;"",VLOOKUP(C66,'BASE EQUIPOS'!$G$8:$H$22,2,0),"")</f>
        <v/>
      </c>
      <c r="E66" s="241" t="str">
        <f>IF(C66&lt;&gt;"",VLOOKUP(C66,'BASE EQUIPOS'!$G$8:$I$22,3,0),"")</f>
        <v/>
      </c>
      <c r="F66" s="241" t="str">
        <f>IF(C66&lt;&gt;"",VLOOKUP(C66,'BASE EQUIPOS'!$G$8:$J$22,4,0),"")</f>
        <v/>
      </c>
      <c r="G66" s="242"/>
      <c r="H66" s="233"/>
      <c r="I66" s="241"/>
      <c r="J66" s="241"/>
      <c r="K66" s="241"/>
      <c r="L66" s="239"/>
      <c r="M66" s="244"/>
      <c r="N66" s="245" t="str">
        <f t="shared" ca="1" si="0"/>
        <v/>
      </c>
      <c r="O66" s="239"/>
      <c r="P66" s="244"/>
      <c r="Q66" s="245" t="str">
        <f t="shared" si="1"/>
        <v/>
      </c>
      <c r="U66" s="246" t="str">
        <f>IFERROR(VLOOKUP(C66,'BASE EQUIPOS'!$G$8:$O$22,9,0)," ")</f>
        <v xml:space="preserve"> </v>
      </c>
      <c r="V66" s="232" t="str">
        <f t="shared" si="4"/>
        <v/>
      </c>
      <c r="W66" s="232" t="str">
        <f t="shared" si="5"/>
        <v/>
      </c>
      <c r="X66" s="232" t="str">
        <f>IFERROR(VLOOKUP(W66,Datos!$P$4:$Q$18,2,0),"")</f>
        <v/>
      </c>
      <c r="Y66" s="232" t="str">
        <f t="shared" si="6"/>
        <v/>
      </c>
      <c r="AA66" s="314" t="str">
        <f t="shared" ca="1" si="3"/>
        <v/>
      </c>
    </row>
    <row r="67" spans="1:27" x14ac:dyDescent="0.3">
      <c r="A67" s="238"/>
      <c r="B67" s="241" t="str">
        <f t="shared" si="7"/>
        <v/>
      </c>
      <c r="C67" s="239"/>
      <c r="D67" s="240" t="str">
        <f>IF(C67&lt;&gt;"",VLOOKUP(C67,'BASE EQUIPOS'!$G$8:$H$22,2,0),"")</f>
        <v/>
      </c>
      <c r="E67" s="241" t="str">
        <f>IF(C67&lt;&gt;"",VLOOKUP(C67,'BASE EQUIPOS'!$G$8:$I$22,3,0),"")</f>
        <v/>
      </c>
      <c r="F67" s="241" t="str">
        <f>IF(C67&lt;&gt;"",VLOOKUP(C67,'BASE EQUIPOS'!$G$8:$J$22,4,0),"")</f>
        <v/>
      </c>
      <c r="G67" s="242"/>
      <c r="H67" s="233"/>
      <c r="I67" s="241"/>
      <c r="J67" s="241"/>
      <c r="K67" s="241"/>
      <c r="L67" s="239"/>
      <c r="M67" s="244"/>
      <c r="N67" s="245" t="str">
        <f t="shared" ca="1" si="0"/>
        <v/>
      </c>
      <c r="O67" s="239"/>
      <c r="P67" s="244"/>
      <c r="Q67" s="245" t="str">
        <f t="shared" si="1"/>
        <v/>
      </c>
      <c r="U67" s="246" t="str">
        <f>IFERROR(VLOOKUP(C67,'BASE EQUIPOS'!$G$8:$O$22,9,0)," ")</f>
        <v xml:space="preserve"> </v>
      </c>
      <c r="V67" s="232" t="str">
        <f t="shared" si="4"/>
        <v/>
      </c>
      <c r="W67" s="232" t="str">
        <f t="shared" si="5"/>
        <v/>
      </c>
      <c r="X67" s="232" t="str">
        <f>IFERROR(VLOOKUP(W67,Datos!$P$4:$Q$18,2,0),"")</f>
        <v/>
      </c>
      <c r="Y67" s="232" t="str">
        <f t="shared" si="6"/>
        <v/>
      </c>
      <c r="AA67" s="314" t="str">
        <f t="shared" ca="1" si="3"/>
        <v/>
      </c>
    </row>
    <row r="68" spans="1:27" x14ac:dyDescent="0.3">
      <c r="A68" s="238"/>
      <c r="B68" s="241" t="str">
        <f t="shared" si="7"/>
        <v/>
      </c>
      <c r="C68" s="239"/>
      <c r="D68" s="240" t="str">
        <f>IF(C68&lt;&gt;"",VLOOKUP(C68,'BASE EQUIPOS'!$G$8:$H$22,2,0),"")</f>
        <v/>
      </c>
      <c r="E68" s="241" t="str">
        <f>IF(C68&lt;&gt;"",VLOOKUP(C68,'BASE EQUIPOS'!$G$8:$I$22,3,0),"")</f>
        <v/>
      </c>
      <c r="F68" s="241" t="str">
        <f>IF(C68&lt;&gt;"",VLOOKUP(C68,'BASE EQUIPOS'!$G$8:$J$22,4,0),"")</f>
        <v/>
      </c>
      <c r="G68" s="242"/>
      <c r="H68" s="233"/>
      <c r="I68" s="241"/>
      <c r="J68" s="241"/>
      <c r="K68" s="241"/>
      <c r="L68" s="239"/>
      <c r="M68" s="244"/>
      <c r="N68" s="245" t="str">
        <f t="shared" ca="1" si="0"/>
        <v/>
      </c>
      <c r="O68" s="239"/>
      <c r="P68" s="244"/>
      <c r="Q68" s="245" t="str">
        <f t="shared" si="1"/>
        <v/>
      </c>
      <c r="U68" s="246" t="str">
        <f>IFERROR(VLOOKUP(C68,'BASE EQUIPOS'!$G$8:$O$22,9,0)," ")</f>
        <v xml:space="preserve"> </v>
      </c>
      <c r="V68" s="232" t="str">
        <f t="shared" si="4"/>
        <v/>
      </c>
      <c r="W68" s="232" t="str">
        <f t="shared" si="5"/>
        <v/>
      </c>
      <c r="X68" s="232" t="str">
        <f>IFERROR(VLOOKUP(W68,Datos!$P$4:$Q$18,2,0),"")</f>
        <v/>
      </c>
      <c r="Y68" s="232" t="str">
        <f t="shared" si="6"/>
        <v/>
      </c>
      <c r="AA68" s="314" t="str">
        <f t="shared" ca="1" si="3"/>
        <v/>
      </c>
    </row>
    <row r="69" spans="1:27" x14ac:dyDescent="0.3">
      <c r="A69" s="238"/>
      <c r="B69" s="241" t="str">
        <f t="shared" si="7"/>
        <v/>
      </c>
      <c r="C69" s="239"/>
      <c r="D69" s="240" t="str">
        <f>IF(C69&lt;&gt;"",VLOOKUP(C69,'BASE EQUIPOS'!$G$8:$H$22,2,0),"")</f>
        <v/>
      </c>
      <c r="E69" s="241" t="str">
        <f>IF(C69&lt;&gt;"",VLOOKUP(C69,'BASE EQUIPOS'!$G$8:$I$22,3,0),"")</f>
        <v/>
      </c>
      <c r="F69" s="241" t="str">
        <f>IF(C69&lt;&gt;"",VLOOKUP(C69,'BASE EQUIPOS'!$G$8:$J$22,4,0),"")</f>
        <v/>
      </c>
      <c r="G69" s="242"/>
      <c r="H69" s="233"/>
      <c r="I69" s="241"/>
      <c r="J69" s="241"/>
      <c r="K69" s="241"/>
      <c r="L69" s="239"/>
      <c r="M69" s="244"/>
      <c r="N69" s="245" t="str">
        <f t="shared" ca="1" si="0"/>
        <v/>
      </c>
      <c r="O69" s="239"/>
      <c r="P69" s="244"/>
      <c r="Q69" s="245" t="str">
        <f t="shared" si="1"/>
        <v/>
      </c>
      <c r="U69" s="246" t="str">
        <f>IFERROR(VLOOKUP(C69,'BASE EQUIPOS'!$G$8:$O$22,9,0)," ")</f>
        <v xml:space="preserve"> </v>
      </c>
      <c r="V69" s="232" t="str">
        <f t="shared" si="4"/>
        <v/>
      </c>
      <c r="W69" s="232" t="str">
        <f t="shared" si="5"/>
        <v/>
      </c>
      <c r="X69" s="232" t="str">
        <f>IFERROR(VLOOKUP(W69,Datos!$P$4:$Q$18,2,0),"")</f>
        <v/>
      </c>
      <c r="Y69" s="232" t="str">
        <f t="shared" si="6"/>
        <v/>
      </c>
      <c r="AA69" s="314" t="str">
        <f t="shared" ca="1" si="3"/>
        <v/>
      </c>
    </row>
    <row r="70" spans="1:27" x14ac:dyDescent="0.3">
      <c r="A70" s="238"/>
      <c r="B70" s="241" t="str">
        <f t="shared" si="7"/>
        <v/>
      </c>
      <c r="C70" s="239"/>
      <c r="D70" s="240" t="str">
        <f>IF(C70&lt;&gt;"",VLOOKUP(C70,'BASE EQUIPOS'!$G$8:$H$22,2,0),"")</f>
        <v/>
      </c>
      <c r="E70" s="241" t="str">
        <f>IF(C70&lt;&gt;"",VLOOKUP(C70,'BASE EQUIPOS'!$G$8:$I$22,3,0),"")</f>
        <v/>
      </c>
      <c r="F70" s="241" t="str">
        <f>IF(C70&lt;&gt;"",VLOOKUP(C70,'BASE EQUIPOS'!$G$8:$J$22,4,0),"")</f>
        <v/>
      </c>
      <c r="G70" s="242"/>
      <c r="H70" s="233"/>
      <c r="I70" s="241"/>
      <c r="J70" s="241"/>
      <c r="K70" s="241"/>
      <c r="L70" s="239"/>
      <c r="M70" s="244"/>
      <c r="N70" s="245" t="str">
        <f t="shared" ca="1" si="0"/>
        <v/>
      </c>
      <c r="O70" s="239"/>
      <c r="P70" s="244"/>
      <c r="Q70" s="245" t="str">
        <f t="shared" si="1"/>
        <v/>
      </c>
      <c r="U70" s="246" t="str">
        <f>IFERROR(VLOOKUP(C70,'BASE EQUIPOS'!$G$8:$O$22,9,0)," ")</f>
        <v xml:space="preserve"> </v>
      </c>
      <c r="V70" s="232" t="str">
        <f t="shared" si="4"/>
        <v/>
      </c>
      <c r="W70" s="232" t="str">
        <f t="shared" si="5"/>
        <v/>
      </c>
      <c r="X70" s="232" t="str">
        <f>IFERROR(VLOOKUP(W70,Datos!$P$4:$Q$18,2,0),"")</f>
        <v/>
      </c>
      <c r="Y70" s="232" t="str">
        <f t="shared" si="6"/>
        <v/>
      </c>
      <c r="AA70" s="314" t="str">
        <f t="shared" ca="1" si="3"/>
        <v/>
      </c>
    </row>
    <row r="71" spans="1:27" x14ac:dyDescent="0.3">
      <c r="A71" s="238"/>
      <c r="B71" s="241" t="str">
        <f t="shared" si="7"/>
        <v/>
      </c>
      <c r="C71" s="239"/>
      <c r="D71" s="240" t="str">
        <f>IF(C71&lt;&gt;"",VLOOKUP(C71,'BASE EQUIPOS'!$G$8:$H$22,2,0),"")</f>
        <v/>
      </c>
      <c r="E71" s="241" t="str">
        <f>IF(C71&lt;&gt;"",VLOOKUP(C71,'BASE EQUIPOS'!$G$8:$I$22,3,0),"")</f>
        <v/>
      </c>
      <c r="F71" s="241" t="str">
        <f>IF(C71&lt;&gt;"",VLOOKUP(C71,'BASE EQUIPOS'!$G$8:$J$22,4,0),"")</f>
        <v/>
      </c>
      <c r="G71" s="242"/>
      <c r="H71" s="233"/>
      <c r="I71" s="241"/>
      <c r="J71" s="241"/>
      <c r="K71" s="241"/>
      <c r="L71" s="239"/>
      <c r="M71" s="244"/>
      <c r="N71" s="245" t="str">
        <f t="shared" ca="1" si="0"/>
        <v/>
      </c>
      <c r="O71" s="239"/>
      <c r="P71" s="244"/>
      <c r="Q71" s="245" t="str">
        <f t="shared" si="1"/>
        <v/>
      </c>
      <c r="U71" s="246" t="str">
        <f>IFERROR(VLOOKUP(C71,'BASE EQUIPOS'!$G$8:$O$22,9,0)," ")</f>
        <v xml:space="preserve"> </v>
      </c>
      <c r="V71" s="232" t="str">
        <f t="shared" si="4"/>
        <v/>
      </c>
      <c r="W71" s="232" t="str">
        <f t="shared" si="5"/>
        <v/>
      </c>
      <c r="X71" s="232" t="str">
        <f>IFERROR(VLOOKUP(W71,Datos!$P$4:$Q$18,2,0),"")</f>
        <v/>
      </c>
      <c r="Y71" s="232" t="str">
        <f t="shared" si="6"/>
        <v/>
      </c>
      <c r="AA71" s="314" t="str">
        <f t="shared" ca="1" si="3"/>
        <v/>
      </c>
    </row>
    <row r="72" spans="1:27" x14ac:dyDescent="0.3">
      <c r="A72" s="238"/>
      <c r="B72" s="241" t="str">
        <f t="shared" si="7"/>
        <v/>
      </c>
      <c r="C72" s="239"/>
      <c r="D72" s="240" t="str">
        <f>IF(C72&lt;&gt;"",VLOOKUP(C72,'BASE EQUIPOS'!$G$8:$H$22,2,0),"")</f>
        <v/>
      </c>
      <c r="E72" s="241" t="str">
        <f>IF(C72&lt;&gt;"",VLOOKUP(C72,'BASE EQUIPOS'!$G$8:$I$22,3,0),"")</f>
        <v/>
      </c>
      <c r="F72" s="241" t="str">
        <f>IF(C72&lt;&gt;"",VLOOKUP(C72,'BASE EQUIPOS'!$G$8:$J$22,4,0),"")</f>
        <v/>
      </c>
      <c r="G72" s="242"/>
      <c r="H72" s="233"/>
      <c r="I72" s="241"/>
      <c r="J72" s="241"/>
      <c r="K72" s="241"/>
      <c r="L72" s="239"/>
      <c r="M72" s="244"/>
      <c r="N72" s="245" t="str">
        <f t="shared" ca="1" si="0"/>
        <v/>
      </c>
      <c r="O72" s="239"/>
      <c r="P72" s="244"/>
      <c r="Q72" s="245" t="str">
        <f t="shared" si="1"/>
        <v/>
      </c>
      <c r="U72" s="246" t="str">
        <f>IFERROR(VLOOKUP(C72,'BASE EQUIPOS'!$G$8:$O$22,9,0)," ")</f>
        <v xml:space="preserve"> </v>
      </c>
      <c r="V72" s="232" t="str">
        <f t="shared" si="4"/>
        <v/>
      </c>
      <c r="W72" s="232" t="str">
        <f t="shared" si="5"/>
        <v/>
      </c>
      <c r="X72" s="232" t="str">
        <f>IFERROR(VLOOKUP(W72,Datos!$P$4:$Q$18,2,0),"")</f>
        <v/>
      </c>
      <c r="Y72" s="232" t="str">
        <f t="shared" si="6"/>
        <v/>
      </c>
      <c r="AA72" s="314" t="str">
        <f t="shared" ca="1" si="3"/>
        <v/>
      </c>
    </row>
    <row r="73" spans="1:27" x14ac:dyDescent="0.3">
      <c r="A73" s="238"/>
      <c r="B73" s="241" t="str">
        <f t="shared" si="7"/>
        <v/>
      </c>
      <c r="C73" s="239"/>
      <c r="D73" s="240" t="str">
        <f>IF(C73&lt;&gt;"",VLOOKUP(C73,'BASE EQUIPOS'!$G$8:$H$22,2,0),"")</f>
        <v/>
      </c>
      <c r="E73" s="241" t="str">
        <f>IF(C73&lt;&gt;"",VLOOKUP(C73,'BASE EQUIPOS'!$G$8:$I$22,3,0),"")</f>
        <v/>
      </c>
      <c r="F73" s="241" t="str">
        <f>IF(C73&lt;&gt;"",VLOOKUP(C73,'BASE EQUIPOS'!$G$8:$J$22,4,0),"")</f>
        <v/>
      </c>
      <c r="G73" s="242"/>
      <c r="H73" s="233"/>
      <c r="I73" s="241"/>
      <c r="J73" s="241"/>
      <c r="K73" s="241"/>
      <c r="L73" s="239"/>
      <c r="M73" s="244"/>
      <c r="N73" s="245" t="str">
        <f t="shared" ca="1" si="0"/>
        <v/>
      </c>
      <c r="O73" s="239"/>
      <c r="P73" s="244"/>
      <c r="Q73" s="245" t="str">
        <f t="shared" si="1"/>
        <v/>
      </c>
      <c r="U73" s="246" t="str">
        <f>IFERROR(VLOOKUP(C73,'BASE EQUIPOS'!$G$8:$O$22,9,0)," ")</f>
        <v xml:space="preserve"> </v>
      </c>
      <c r="V73" s="232" t="str">
        <f t="shared" si="4"/>
        <v/>
      </c>
      <c r="W73" s="232" t="str">
        <f t="shared" si="5"/>
        <v/>
      </c>
      <c r="X73" s="232" t="str">
        <f>IFERROR(VLOOKUP(W73,Datos!$P$4:$Q$18,2,0),"")</f>
        <v/>
      </c>
      <c r="Y73" s="232" t="str">
        <f t="shared" si="6"/>
        <v/>
      </c>
      <c r="AA73" s="314" t="str">
        <f t="shared" ca="1" si="3"/>
        <v/>
      </c>
    </row>
    <row r="74" spans="1:27" x14ac:dyDescent="0.3">
      <c r="A74" s="238"/>
      <c r="B74" s="241" t="str">
        <f t="shared" si="7"/>
        <v/>
      </c>
      <c r="C74" s="239"/>
      <c r="D74" s="240" t="str">
        <f>IF(C74&lt;&gt;"",VLOOKUP(C74,'BASE EQUIPOS'!$G$8:$H$22,2,0),"")</f>
        <v/>
      </c>
      <c r="E74" s="241" t="str">
        <f>IF(C74&lt;&gt;"",VLOOKUP(C74,'BASE EQUIPOS'!$G$8:$I$22,3,0),"")</f>
        <v/>
      </c>
      <c r="F74" s="241" t="str">
        <f>IF(C74&lt;&gt;"",VLOOKUP(C74,'BASE EQUIPOS'!$G$8:$J$22,4,0),"")</f>
        <v/>
      </c>
      <c r="G74" s="242"/>
      <c r="H74" s="233"/>
      <c r="I74" s="241"/>
      <c r="J74" s="241"/>
      <c r="K74" s="241"/>
      <c r="L74" s="239"/>
      <c r="M74" s="244"/>
      <c r="N74" s="245" t="str">
        <f t="shared" ca="1" si="0"/>
        <v/>
      </c>
      <c r="O74" s="239"/>
      <c r="P74" s="244"/>
      <c r="Q74" s="245" t="str">
        <f t="shared" si="1"/>
        <v/>
      </c>
      <c r="U74" s="246" t="str">
        <f>IFERROR(VLOOKUP(C74,'BASE EQUIPOS'!$G$8:$O$22,9,0)," ")</f>
        <v xml:space="preserve"> </v>
      </c>
      <c r="V74" s="232" t="str">
        <f t="shared" si="4"/>
        <v/>
      </c>
      <c r="W74" s="232" t="str">
        <f t="shared" si="5"/>
        <v/>
      </c>
      <c r="X74" s="232" t="str">
        <f>IFERROR(VLOOKUP(W74,Datos!$P$4:$Q$18,2,0),"")</f>
        <v/>
      </c>
      <c r="Y74" s="232" t="str">
        <f t="shared" si="6"/>
        <v/>
      </c>
      <c r="AA74" s="314" t="str">
        <f t="shared" ca="1" si="3"/>
        <v/>
      </c>
    </row>
    <row r="75" spans="1:27" x14ac:dyDescent="0.3">
      <c r="A75" s="238"/>
      <c r="B75" s="241" t="str">
        <f t="shared" si="7"/>
        <v/>
      </c>
      <c r="C75" s="239"/>
      <c r="D75" s="240" t="str">
        <f>IF(C75&lt;&gt;"",VLOOKUP(C75,'BASE EQUIPOS'!$G$8:$H$22,2,0),"")</f>
        <v/>
      </c>
      <c r="E75" s="241" t="str">
        <f>IF(C75&lt;&gt;"",VLOOKUP(C75,'BASE EQUIPOS'!$G$8:$I$22,3,0),"")</f>
        <v/>
      </c>
      <c r="F75" s="241" t="str">
        <f>IF(C75&lt;&gt;"",VLOOKUP(C75,'BASE EQUIPOS'!$G$8:$J$22,4,0),"")</f>
        <v/>
      </c>
      <c r="G75" s="242"/>
      <c r="H75" s="233"/>
      <c r="I75" s="241"/>
      <c r="J75" s="241"/>
      <c r="K75" s="241"/>
      <c r="L75" s="239"/>
      <c r="M75" s="244"/>
      <c r="N75" s="245" t="str">
        <f t="shared" ca="1" si="0"/>
        <v/>
      </c>
      <c r="O75" s="239"/>
      <c r="P75" s="244"/>
      <c r="Q75" s="245" t="str">
        <f t="shared" si="1"/>
        <v/>
      </c>
      <c r="U75" s="246" t="str">
        <f>IFERROR(VLOOKUP(C75,'BASE EQUIPOS'!$G$8:$O$22,9,0)," ")</f>
        <v xml:space="preserve"> </v>
      </c>
      <c r="V75" s="232" t="str">
        <f t="shared" si="4"/>
        <v/>
      </c>
      <c r="W75" s="232" t="str">
        <f t="shared" si="5"/>
        <v/>
      </c>
      <c r="X75" s="232" t="str">
        <f>IFERROR(VLOOKUP(W75,Datos!$P$4:$Q$18,2,0),"")</f>
        <v/>
      </c>
      <c r="Y75" s="232" t="str">
        <f t="shared" si="6"/>
        <v/>
      </c>
      <c r="AA75" s="314" t="str">
        <f t="shared" ca="1" si="3"/>
        <v/>
      </c>
    </row>
    <row r="76" spans="1:27" x14ac:dyDescent="0.3">
      <c r="A76" s="238"/>
      <c r="B76" s="241" t="str">
        <f t="shared" si="7"/>
        <v/>
      </c>
      <c r="C76" s="239"/>
      <c r="D76" s="240" t="str">
        <f>IF(C76&lt;&gt;"",VLOOKUP(C76,'BASE EQUIPOS'!$G$8:$H$22,2,0),"")</f>
        <v/>
      </c>
      <c r="E76" s="241" t="str">
        <f>IF(C76&lt;&gt;"",VLOOKUP(C76,'BASE EQUIPOS'!$G$8:$I$22,3,0),"")</f>
        <v/>
      </c>
      <c r="F76" s="241" t="str">
        <f>IF(C76&lt;&gt;"",VLOOKUP(C76,'BASE EQUIPOS'!$G$8:$J$22,4,0),"")</f>
        <v/>
      </c>
      <c r="G76" s="242"/>
      <c r="H76" s="233"/>
      <c r="I76" s="241"/>
      <c r="J76" s="241"/>
      <c r="K76" s="241"/>
      <c r="L76" s="239"/>
      <c r="M76" s="244"/>
      <c r="N76" s="245" t="str">
        <f t="shared" ca="1" si="0"/>
        <v/>
      </c>
      <c r="O76" s="239"/>
      <c r="P76" s="244"/>
      <c r="Q76" s="245" t="str">
        <f t="shared" si="1"/>
        <v/>
      </c>
      <c r="U76" s="246" t="str">
        <f>IFERROR(VLOOKUP(C76,'BASE EQUIPOS'!$G$8:$O$22,9,0)," ")</f>
        <v xml:space="preserve"> </v>
      </c>
      <c r="V76" s="232" t="str">
        <f t="shared" si="4"/>
        <v/>
      </c>
      <c r="W76" s="232" t="str">
        <f t="shared" si="5"/>
        <v/>
      </c>
      <c r="X76" s="232" t="str">
        <f>IFERROR(VLOOKUP(W76,Datos!$P$4:$Q$18,2,0),"")</f>
        <v/>
      </c>
      <c r="Y76" s="232" t="str">
        <f t="shared" si="6"/>
        <v/>
      </c>
      <c r="AA76" s="314" t="str">
        <f t="shared" ca="1" si="3"/>
        <v/>
      </c>
    </row>
    <row r="77" spans="1:27" x14ac:dyDescent="0.3">
      <c r="A77" s="238"/>
      <c r="B77" s="241" t="str">
        <f t="shared" si="7"/>
        <v/>
      </c>
      <c r="C77" s="239"/>
      <c r="D77" s="240" t="str">
        <f>IF(C77&lt;&gt;"",VLOOKUP(C77,'BASE EQUIPOS'!$G$8:$H$22,2,0),"")</f>
        <v/>
      </c>
      <c r="E77" s="241" t="str">
        <f>IF(C77&lt;&gt;"",VLOOKUP(C77,'BASE EQUIPOS'!$G$8:$I$22,3,0),"")</f>
        <v/>
      </c>
      <c r="F77" s="241" t="str">
        <f>IF(C77&lt;&gt;"",VLOOKUP(C77,'BASE EQUIPOS'!$G$8:$J$22,4,0),"")</f>
        <v/>
      </c>
      <c r="G77" s="242"/>
      <c r="H77" s="233"/>
      <c r="I77" s="241"/>
      <c r="J77" s="241"/>
      <c r="K77" s="241"/>
      <c r="L77" s="239"/>
      <c r="M77" s="244"/>
      <c r="N77" s="245" t="str">
        <f t="shared" ca="1" si="0"/>
        <v/>
      </c>
      <c r="O77" s="239"/>
      <c r="P77" s="244"/>
      <c r="Q77" s="245" t="str">
        <f t="shared" si="1"/>
        <v/>
      </c>
      <c r="U77" s="246" t="str">
        <f>IFERROR(VLOOKUP(C77,'BASE EQUIPOS'!$G$8:$O$22,9,0)," ")</f>
        <v xml:space="preserve"> </v>
      </c>
      <c r="V77" s="232" t="str">
        <f t="shared" si="4"/>
        <v/>
      </c>
      <c r="W77" s="232" t="str">
        <f t="shared" si="5"/>
        <v/>
      </c>
      <c r="X77" s="232" t="str">
        <f>IFERROR(VLOOKUP(W77,Datos!$P$4:$Q$18,2,0),"")</f>
        <v/>
      </c>
      <c r="Y77" s="232" t="str">
        <f t="shared" si="6"/>
        <v/>
      </c>
      <c r="AA77" s="314" t="str">
        <f t="shared" ca="1" si="3"/>
        <v/>
      </c>
    </row>
    <row r="78" spans="1:27" x14ac:dyDescent="0.3">
      <c r="A78" s="238"/>
      <c r="B78" s="241" t="str">
        <f t="shared" si="7"/>
        <v/>
      </c>
      <c r="C78" s="239"/>
      <c r="D78" s="240" t="str">
        <f>IF(C78&lt;&gt;"",VLOOKUP(C78,'BASE EQUIPOS'!$G$8:$H$22,2,0),"")</f>
        <v/>
      </c>
      <c r="E78" s="241" t="str">
        <f>IF(C78&lt;&gt;"",VLOOKUP(C78,'BASE EQUIPOS'!$G$8:$I$22,3,0),"")</f>
        <v/>
      </c>
      <c r="F78" s="241" t="str">
        <f>IF(C78&lt;&gt;"",VLOOKUP(C78,'BASE EQUIPOS'!$G$8:$J$22,4,0),"")</f>
        <v/>
      </c>
      <c r="G78" s="242"/>
      <c r="H78" s="233"/>
      <c r="I78" s="241"/>
      <c r="J78" s="241"/>
      <c r="K78" s="241"/>
      <c r="L78" s="239"/>
      <c r="M78" s="244"/>
      <c r="N78" s="245" t="str">
        <f t="shared" ca="1" si="0"/>
        <v/>
      </c>
      <c r="O78" s="239"/>
      <c r="P78" s="244"/>
      <c r="Q78" s="245" t="str">
        <f t="shared" si="1"/>
        <v/>
      </c>
      <c r="U78" s="246" t="str">
        <f>IFERROR(VLOOKUP(C78,'BASE EQUIPOS'!$G$8:$O$22,9,0)," ")</f>
        <v xml:space="preserve"> </v>
      </c>
      <c r="V78" s="232" t="str">
        <f t="shared" si="4"/>
        <v/>
      </c>
      <c r="W78" s="232" t="str">
        <f t="shared" si="5"/>
        <v/>
      </c>
      <c r="X78" s="232" t="str">
        <f>IFERROR(VLOOKUP(W78,Datos!$P$4:$Q$18,2,0),"")</f>
        <v/>
      </c>
      <c r="Y78" s="232" t="str">
        <f t="shared" si="6"/>
        <v/>
      </c>
      <c r="AA78" s="314" t="str">
        <f t="shared" ca="1" si="3"/>
        <v/>
      </c>
    </row>
    <row r="79" spans="1:27" x14ac:dyDescent="0.3">
      <c r="A79" s="238"/>
      <c r="B79" s="241" t="str">
        <f t="shared" si="7"/>
        <v/>
      </c>
      <c r="C79" s="239"/>
      <c r="D79" s="240" t="str">
        <f>IF(C79&lt;&gt;"",VLOOKUP(C79,'BASE EQUIPOS'!$G$8:$H$22,2,0),"")</f>
        <v/>
      </c>
      <c r="E79" s="241" t="str">
        <f>IF(C79&lt;&gt;"",VLOOKUP(C79,'BASE EQUIPOS'!$G$8:$I$22,3,0),"")</f>
        <v/>
      </c>
      <c r="F79" s="241" t="str">
        <f>IF(C79&lt;&gt;"",VLOOKUP(C79,'BASE EQUIPOS'!$G$8:$J$22,4,0),"")</f>
        <v/>
      </c>
      <c r="G79" s="242"/>
      <c r="H79" s="233"/>
      <c r="I79" s="241"/>
      <c r="J79" s="241"/>
      <c r="K79" s="241"/>
      <c r="L79" s="239"/>
      <c r="M79" s="244"/>
      <c r="N79" s="245" t="str">
        <f t="shared" ca="1" si="0"/>
        <v/>
      </c>
      <c r="O79" s="239"/>
      <c r="P79" s="244"/>
      <c r="Q79" s="245" t="str">
        <f t="shared" si="1"/>
        <v/>
      </c>
      <c r="U79" s="246" t="str">
        <f>IFERROR(VLOOKUP(C79,'BASE EQUIPOS'!$G$8:$O$22,9,0)," ")</f>
        <v xml:space="preserve"> </v>
      </c>
      <c r="V79" s="232" t="str">
        <f t="shared" si="4"/>
        <v/>
      </c>
      <c r="W79" s="232" t="str">
        <f t="shared" si="5"/>
        <v/>
      </c>
      <c r="X79" s="232" t="str">
        <f>IFERROR(VLOOKUP(W79,Datos!$P$4:$Q$18,2,0),"")</f>
        <v/>
      </c>
      <c r="Y79" s="232" t="str">
        <f t="shared" si="6"/>
        <v/>
      </c>
      <c r="AA79" s="314" t="str">
        <f t="shared" ca="1" si="3"/>
        <v/>
      </c>
    </row>
    <row r="80" spans="1:27" x14ac:dyDescent="0.3">
      <c r="A80" s="238"/>
      <c r="B80" s="241" t="str">
        <f t="shared" si="7"/>
        <v/>
      </c>
      <c r="C80" s="239"/>
      <c r="D80" s="240" t="str">
        <f>IF(C80&lt;&gt;"",VLOOKUP(C80,'BASE EQUIPOS'!$G$8:$H$22,2,0),"")</f>
        <v/>
      </c>
      <c r="E80" s="241" t="str">
        <f>IF(C80&lt;&gt;"",VLOOKUP(C80,'BASE EQUIPOS'!$G$8:$I$22,3,0),"")</f>
        <v/>
      </c>
      <c r="F80" s="241" t="str">
        <f>IF(C80&lt;&gt;"",VLOOKUP(C80,'BASE EQUIPOS'!$G$8:$J$22,4,0),"")</f>
        <v/>
      </c>
      <c r="G80" s="242"/>
      <c r="H80" s="233"/>
      <c r="I80" s="241"/>
      <c r="J80" s="241"/>
      <c r="K80" s="241"/>
      <c r="L80" s="239"/>
      <c r="M80" s="244"/>
      <c r="N80" s="245" t="str">
        <f t="shared" ref="N80:N143" ca="1" si="8">IF(M80="","",IF(O80="",NOW()*24-(L80+M80)*24,"Mtto. Terminado"))</f>
        <v/>
      </c>
      <c r="O80" s="239"/>
      <c r="P80" s="244"/>
      <c r="Q80" s="245" t="str">
        <f t="shared" ref="Q80:Q143" si="9">IF(O80="","",IF(P80="","",(O80+P80)*24-(L80+M80)*24))</f>
        <v/>
      </c>
      <c r="U80" s="246" t="str">
        <f>IFERROR(VLOOKUP(C80,'BASE EQUIPOS'!$G$8:$O$22,9,0)," ")</f>
        <v xml:space="preserve"> </v>
      </c>
      <c r="V80" s="232" t="str">
        <f t="shared" si="4"/>
        <v/>
      </c>
      <c r="W80" s="232" t="str">
        <f t="shared" si="5"/>
        <v/>
      </c>
      <c r="X80" s="232" t="str">
        <f>IFERROR(VLOOKUP(W80,Datos!$P$4:$Q$18,2,0),"")</f>
        <v/>
      </c>
      <c r="Y80" s="232" t="str">
        <f t="shared" si="6"/>
        <v/>
      </c>
      <c r="AA80" s="314" t="str">
        <f t="shared" ca="1" si="3"/>
        <v/>
      </c>
    </row>
    <row r="81" spans="1:27" x14ac:dyDescent="0.3">
      <c r="A81" s="238"/>
      <c r="B81" s="241" t="str">
        <f t="shared" si="7"/>
        <v/>
      </c>
      <c r="C81" s="239"/>
      <c r="D81" s="240" t="str">
        <f>IF(C81&lt;&gt;"",VLOOKUP(C81,'BASE EQUIPOS'!$G$8:$H$22,2,0),"")</f>
        <v/>
      </c>
      <c r="E81" s="241" t="str">
        <f>IF(C81&lt;&gt;"",VLOOKUP(C81,'BASE EQUIPOS'!$G$8:$I$22,3,0),"")</f>
        <v/>
      </c>
      <c r="F81" s="241" t="str">
        <f>IF(C81&lt;&gt;"",VLOOKUP(C81,'BASE EQUIPOS'!$G$8:$J$22,4,0),"")</f>
        <v/>
      </c>
      <c r="G81" s="242"/>
      <c r="H81" s="233"/>
      <c r="I81" s="241"/>
      <c r="J81" s="241"/>
      <c r="K81" s="241"/>
      <c r="L81" s="239"/>
      <c r="M81" s="244"/>
      <c r="N81" s="245" t="str">
        <f t="shared" ca="1" si="8"/>
        <v/>
      </c>
      <c r="O81" s="239"/>
      <c r="P81" s="244"/>
      <c r="Q81" s="245" t="str">
        <f t="shared" si="9"/>
        <v/>
      </c>
      <c r="U81" s="246" t="str">
        <f>IFERROR(VLOOKUP(C81,'BASE EQUIPOS'!$G$8:$O$22,9,0)," ")</f>
        <v xml:space="preserve"> </v>
      </c>
      <c r="V81" s="232" t="str">
        <f t="shared" si="4"/>
        <v/>
      </c>
      <c r="W81" s="232" t="str">
        <f t="shared" si="5"/>
        <v/>
      </c>
      <c r="X81" s="232" t="str">
        <f>IFERROR(VLOOKUP(W81,Datos!$P$4:$Q$18,2,0),"")</f>
        <v/>
      </c>
      <c r="Y81" s="232" t="str">
        <f t="shared" si="6"/>
        <v/>
      </c>
      <c r="AA81" s="314" t="str">
        <f t="shared" ref="AA81:AA144" ca="1" si="10">IF(N81="Mtto. Terminado",1,"")</f>
        <v/>
      </c>
    </row>
    <row r="82" spans="1:27" x14ac:dyDescent="0.3">
      <c r="A82" s="238"/>
      <c r="B82" s="241" t="str">
        <f t="shared" si="7"/>
        <v/>
      </c>
      <c r="C82" s="239"/>
      <c r="D82" s="240" t="str">
        <f>IF(C82&lt;&gt;"",VLOOKUP(C82,'BASE EQUIPOS'!$G$8:$H$22,2,0),"")</f>
        <v/>
      </c>
      <c r="E82" s="241" t="str">
        <f>IF(C82&lt;&gt;"",VLOOKUP(C82,'BASE EQUIPOS'!$G$8:$I$22,3,0),"")</f>
        <v/>
      </c>
      <c r="F82" s="241" t="str">
        <f>IF(C82&lt;&gt;"",VLOOKUP(C82,'BASE EQUIPOS'!$G$8:$J$22,4,0),"")</f>
        <v/>
      </c>
      <c r="G82" s="242"/>
      <c r="H82" s="233"/>
      <c r="I82" s="241"/>
      <c r="J82" s="241"/>
      <c r="K82" s="241"/>
      <c r="L82" s="239"/>
      <c r="M82" s="244"/>
      <c r="N82" s="245" t="str">
        <f t="shared" ca="1" si="8"/>
        <v/>
      </c>
      <c r="O82" s="239"/>
      <c r="P82" s="244"/>
      <c r="Q82" s="245" t="str">
        <f t="shared" si="9"/>
        <v/>
      </c>
      <c r="U82" s="246" t="str">
        <f>IFERROR(VLOOKUP(C82,'BASE EQUIPOS'!$G$8:$O$22,9,0)," ")</f>
        <v xml:space="preserve"> </v>
      </c>
      <c r="V82" s="232" t="str">
        <f t="shared" si="4"/>
        <v/>
      </c>
      <c r="W82" s="232" t="str">
        <f t="shared" si="5"/>
        <v/>
      </c>
      <c r="X82" s="232" t="str">
        <f>IFERROR(VLOOKUP(W82,Datos!$P$4:$Q$18,2,0),"")</f>
        <v/>
      </c>
      <c r="Y82" s="232" t="str">
        <f t="shared" si="6"/>
        <v/>
      </c>
      <c r="AA82" s="314" t="str">
        <f t="shared" ca="1" si="10"/>
        <v/>
      </c>
    </row>
    <row r="83" spans="1:27" x14ac:dyDescent="0.3">
      <c r="A83" s="238"/>
      <c r="B83" s="241" t="str">
        <f t="shared" si="7"/>
        <v/>
      </c>
      <c r="C83" s="239"/>
      <c r="D83" s="240" t="str">
        <f>IF(C83&lt;&gt;"",VLOOKUP(C83,'BASE EQUIPOS'!$G$8:$H$22,2,0),"")</f>
        <v/>
      </c>
      <c r="E83" s="241" t="str">
        <f>IF(C83&lt;&gt;"",VLOOKUP(C83,'BASE EQUIPOS'!$G$8:$I$22,3,0),"")</f>
        <v/>
      </c>
      <c r="F83" s="241" t="str">
        <f>IF(C83&lt;&gt;"",VLOOKUP(C83,'BASE EQUIPOS'!$G$8:$J$22,4,0),"")</f>
        <v/>
      </c>
      <c r="G83" s="242"/>
      <c r="H83" s="233"/>
      <c r="I83" s="241"/>
      <c r="J83" s="241"/>
      <c r="K83" s="241"/>
      <c r="L83" s="239"/>
      <c r="M83" s="244"/>
      <c r="N83" s="245" t="str">
        <f t="shared" ca="1" si="8"/>
        <v/>
      </c>
      <c r="O83" s="239"/>
      <c r="P83" s="244"/>
      <c r="Q83" s="245" t="str">
        <f t="shared" si="9"/>
        <v/>
      </c>
      <c r="U83" s="246" t="str">
        <f>IFERROR(VLOOKUP(C83,'BASE EQUIPOS'!$G$8:$O$22,9,0)," ")</f>
        <v xml:space="preserve"> </v>
      </c>
      <c r="V83" s="232" t="str">
        <f t="shared" si="4"/>
        <v/>
      </c>
      <c r="W83" s="232" t="str">
        <f t="shared" si="5"/>
        <v/>
      </c>
      <c r="X83" s="232" t="str">
        <f>IFERROR(VLOOKUP(W83,Datos!$P$4:$Q$18,2,0),"")</f>
        <v/>
      </c>
      <c r="Y83" s="232" t="str">
        <f t="shared" si="6"/>
        <v/>
      </c>
      <c r="AA83" s="314" t="str">
        <f t="shared" ca="1" si="10"/>
        <v/>
      </c>
    </row>
    <row r="84" spans="1:27" x14ac:dyDescent="0.3">
      <c r="A84" s="238"/>
      <c r="B84" s="241" t="str">
        <f t="shared" si="7"/>
        <v/>
      </c>
      <c r="C84" s="239"/>
      <c r="D84" s="240" t="str">
        <f>IF(C84&lt;&gt;"",VLOOKUP(C84,'BASE EQUIPOS'!$G$8:$H$22,2,0),"")</f>
        <v/>
      </c>
      <c r="E84" s="241" t="str">
        <f>IF(C84&lt;&gt;"",VLOOKUP(C84,'BASE EQUIPOS'!$G$8:$I$22,3,0),"")</f>
        <v/>
      </c>
      <c r="F84" s="241" t="str">
        <f>IF(C84&lt;&gt;"",VLOOKUP(C84,'BASE EQUIPOS'!$G$8:$J$22,4,0),"")</f>
        <v/>
      </c>
      <c r="G84" s="242"/>
      <c r="H84" s="233"/>
      <c r="I84" s="241"/>
      <c r="J84" s="241"/>
      <c r="K84" s="241"/>
      <c r="L84" s="239"/>
      <c r="M84" s="244"/>
      <c r="N84" s="245" t="str">
        <f t="shared" ca="1" si="8"/>
        <v/>
      </c>
      <c r="O84" s="239"/>
      <c r="P84" s="244"/>
      <c r="Q84" s="245" t="str">
        <f t="shared" si="9"/>
        <v/>
      </c>
      <c r="U84" s="246" t="str">
        <f>IFERROR(VLOOKUP(C84,'BASE EQUIPOS'!$G$8:$O$22,9,0)," ")</f>
        <v xml:space="preserve"> </v>
      </c>
      <c r="V84" s="232" t="str">
        <f t="shared" si="4"/>
        <v/>
      </c>
      <c r="W84" s="232" t="str">
        <f t="shared" si="5"/>
        <v/>
      </c>
      <c r="X84" s="232" t="str">
        <f>IFERROR(VLOOKUP(W84,Datos!$P$4:$Q$18,2,0),"")</f>
        <v/>
      </c>
      <c r="Y84" s="232" t="str">
        <f t="shared" si="6"/>
        <v/>
      </c>
      <c r="AA84" s="314" t="str">
        <f t="shared" ca="1" si="10"/>
        <v/>
      </c>
    </row>
    <row r="85" spans="1:27" x14ac:dyDescent="0.3">
      <c r="A85" s="238"/>
      <c r="B85" s="241" t="str">
        <f t="shared" si="7"/>
        <v/>
      </c>
      <c r="C85" s="239"/>
      <c r="D85" s="240" t="str">
        <f>IF(C85&lt;&gt;"",VLOOKUP(C85,'BASE EQUIPOS'!$G$8:$H$22,2,0),"")</f>
        <v/>
      </c>
      <c r="E85" s="241" t="str">
        <f>IF(C85&lt;&gt;"",VLOOKUP(C85,'BASE EQUIPOS'!$G$8:$I$22,3,0),"")</f>
        <v/>
      </c>
      <c r="F85" s="241" t="str">
        <f>IF(C85&lt;&gt;"",VLOOKUP(C85,'BASE EQUIPOS'!$G$8:$J$22,4,0),"")</f>
        <v/>
      </c>
      <c r="G85" s="242"/>
      <c r="H85" s="233"/>
      <c r="I85" s="241"/>
      <c r="J85" s="241"/>
      <c r="K85" s="241"/>
      <c r="L85" s="239"/>
      <c r="M85" s="244"/>
      <c r="N85" s="245" t="str">
        <f t="shared" ca="1" si="8"/>
        <v/>
      </c>
      <c r="O85" s="239"/>
      <c r="P85" s="244"/>
      <c r="Q85" s="245" t="str">
        <f t="shared" si="9"/>
        <v/>
      </c>
      <c r="U85" s="246" t="str">
        <f>IFERROR(VLOOKUP(C85,'BASE EQUIPOS'!$G$8:$O$22,9,0)," ")</f>
        <v xml:space="preserve"> </v>
      </c>
      <c r="V85" s="232" t="str">
        <f t="shared" ref="V85:V148" si="11">IF(G85="MTTO. SISTEMÁTICO","PREVENTIVA",IF(G85="MTTO. PREDICTIVO","INSPECCIÓN",""))</f>
        <v/>
      </c>
      <c r="W85" s="232" t="str">
        <f t="shared" ref="W85:W148" si="12">CONCATENATE(D85,I85)</f>
        <v/>
      </c>
      <c r="X85" s="232" t="str">
        <f>IFERROR(VLOOKUP(W85,Datos!$P$4:$Q$18,2,0),"")</f>
        <v/>
      </c>
      <c r="Y85" s="232" t="str">
        <f t="shared" ref="Y85:Y148" si="13">IF(A85="OT CORRECTIVA",1,IF(A85="OT PREVENTIVA",2,IF(A85="HOJA INSPECCIÓN",3,"")))</f>
        <v/>
      </c>
      <c r="AA85" s="314" t="str">
        <f t="shared" ca="1" si="10"/>
        <v/>
      </c>
    </row>
    <row r="86" spans="1:27" x14ac:dyDescent="0.3">
      <c r="A86" s="238"/>
      <c r="B86" s="241" t="str">
        <f t="shared" si="7"/>
        <v/>
      </c>
      <c r="C86" s="239"/>
      <c r="D86" s="240" t="str">
        <f>IF(C86&lt;&gt;"",VLOOKUP(C86,'BASE EQUIPOS'!$G$8:$H$22,2,0),"")</f>
        <v/>
      </c>
      <c r="E86" s="241" t="str">
        <f>IF(C86&lt;&gt;"",VLOOKUP(C86,'BASE EQUIPOS'!$G$8:$I$22,3,0),"")</f>
        <v/>
      </c>
      <c r="F86" s="241" t="str">
        <f>IF(C86&lt;&gt;"",VLOOKUP(C86,'BASE EQUIPOS'!$G$8:$J$22,4,0),"")</f>
        <v/>
      </c>
      <c r="G86" s="242"/>
      <c r="H86" s="233"/>
      <c r="I86" s="241"/>
      <c r="J86" s="241"/>
      <c r="K86" s="241"/>
      <c r="L86" s="239"/>
      <c r="M86" s="244"/>
      <c r="N86" s="245" t="str">
        <f t="shared" ca="1" si="8"/>
        <v/>
      </c>
      <c r="O86" s="239"/>
      <c r="P86" s="244"/>
      <c r="Q86" s="245" t="str">
        <f t="shared" si="9"/>
        <v/>
      </c>
      <c r="U86" s="246" t="str">
        <f>IFERROR(VLOOKUP(C86,'BASE EQUIPOS'!$G$8:$O$22,9,0)," ")</f>
        <v xml:space="preserve"> </v>
      </c>
      <c r="V86" s="232" t="str">
        <f t="shared" si="11"/>
        <v/>
      </c>
      <c r="W86" s="232" t="str">
        <f t="shared" si="12"/>
        <v/>
      </c>
      <c r="X86" s="232" t="str">
        <f>IFERROR(VLOOKUP(W86,Datos!$P$4:$Q$18,2,0),"")</f>
        <v/>
      </c>
      <c r="Y86" s="232" t="str">
        <f t="shared" si="13"/>
        <v/>
      </c>
      <c r="AA86" s="314" t="str">
        <f t="shared" ca="1" si="10"/>
        <v/>
      </c>
    </row>
    <row r="87" spans="1:27" x14ac:dyDescent="0.3">
      <c r="A87" s="238"/>
      <c r="B87" s="241" t="str">
        <f t="shared" si="7"/>
        <v/>
      </c>
      <c r="C87" s="239"/>
      <c r="D87" s="240" t="str">
        <f>IF(C87&lt;&gt;"",VLOOKUP(C87,'BASE EQUIPOS'!$G$8:$H$22,2,0),"")</f>
        <v/>
      </c>
      <c r="E87" s="241" t="str">
        <f>IF(C87&lt;&gt;"",VLOOKUP(C87,'BASE EQUIPOS'!$G$8:$I$22,3,0),"")</f>
        <v/>
      </c>
      <c r="F87" s="241" t="str">
        <f>IF(C87&lt;&gt;"",VLOOKUP(C87,'BASE EQUIPOS'!$G$8:$J$22,4,0),"")</f>
        <v/>
      </c>
      <c r="G87" s="242"/>
      <c r="H87" s="233"/>
      <c r="I87" s="241"/>
      <c r="J87" s="241"/>
      <c r="K87" s="241"/>
      <c r="L87" s="239"/>
      <c r="M87" s="244"/>
      <c r="N87" s="245" t="str">
        <f t="shared" ca="1" si="8"/>
        <v/>
      </c>
      <c r="O87" s="239"/>
      <c r="P87" s="244"/>
      <c r="Q87" s="245" t="str">
        <f t="shared" si="9"/>
        <v/>
      </c>
      <c r="U87" s="246" t="str">
        <f>IFERROR(VLOOKUP(C87,'BASE EQUIPOS'!$G$8:$O$22,9,0)," ")</f>
        <v xml:space="preserve"> </v>
      </c>
      <c r="V87" s="232" t="str">
        <f t="shared" si="11"/>
        <v/>
      </c>
      <c r="W87" s="232" t="str">
        <f t="shared" si="12"/>
        <v/>
      </c>
      <c r="X87" s="232" t="str">
        <f>IFERROR(VLOOKUP(W87,Datos!$P$4:$Q$18,2,0),"")</f>
        <v/>
      </c>
      <c r="Y87" s="232" t="str">
        <f t="shared" si="13"/>
        <v/>
      </c>
      <c r="AA87" s="314" t="str">
        <f t="shared" ca="1" si="10"/>
        <v/>
      </c>
    </row>
    <row r="88" spans="1:27" x14ac:dyDescent="0.3">
      <c r="A88" s="238"/>
      <c r="B88" s="241" t="str">
        <f t="shared" si="7"/>
        <v/>
      </c>
      <c r="C88" s="239"/>
      <c r="D88" s="240" t="str">
        <f>IF(C88&lt;&gt;"",VLOOKUP(C88,'BASE EQUIPOS'!$G$8:$H$22,2,0),"")</f>
        <v/>
      </c>
      <c r="E88" s="241" t="str">
        <f>IF(C88&lt;&gt;"",VLOOKUP(C88,'BASE EQUIPOS'!$G$8:$I$22,3,0),"")</f>
        <v/>
      </c>
      <c r="F88" s="241" t="str">
        <f>IF(C88&lt;&gt;"",VLOOKUP(C88,'BASE EQUIPOS'!$G$8:$J$22,4,0),"")</f>
        <v/>
      </c>
      <c r="G88" s="242"/>
      <c r="H88" s="233"/>
      <c r="I88" s="241"/>
      <c r="J88" s="241"/>
      <c r="K88" s="241"/>
      <c r="L88" s="239"/>
      <c r="M88" s="244"/>
      <c r="N88" s="245" t="str">
        <f t="shared" ca="1" si="8"/>
        <v/>
      </c>
      <c r="O88" s="239"/>
      <c r="P88" s="244"/>
      <c r="Q88" s="245" t="str">
        <f t="shared" si="9"/>
        <v/>
      </c>
      <c r="U88" s="246" t="str">
        <f>IFERROR(VLOOKUP(C88,'BASE EQUIPOS'!$G$8:$O$22,9,0)," ")</f>
        <v xml:space="preserve"> </v>
      </c>
      <c r="V88" s="232" t="str">
        <f t="shared" si="11"/>
        <v/>
      </c>
      <c r="W88" s="232" t="str">
        <f t="shared" si="12"/>
        <v/>
      </c>
      <c r="X88" s="232" t="str">
        <f>IFERROR(VLOOKUP(W88,Datos!$P$4:$Q$18,2,0),"")</f>
        <v/>
      </c>
      <c r="Y88" s="232" t="str">
        <f t="shared" si="13"/>
        <v/>
      </c>
      <c r="AA88" s="314" t="str">
        <f t="shared" ca="1" si="10"/>
        <v/>
      </c>
    </row>
    <row r="89" spans="1:27" x14ac:dyDescent="0.3">
      <c r="A89" s="238"/>
      <c r="B89" s="241" t="str">
        <f t="shared" si="7"/>
        <v/>
      </c>
      <c r="C89" s="239"/>
      <c r="D89" s="240" t="str">
        <f>IF(C89&lt;&gt;"",VLOOKUP(C89,'BASE EQUIPOS'!$G$8:$H$22,2,0),"")</f>
        <v/>
      </c>
      <c r="E89" s="241" t="str">
        <f>IF(C89&lt;&gt;"",VLOOKUP(C89,'BASE EQUIPOS'!$G$8:$I$22,3,0),"")</f>
        <v/>
      </c>
      <c r="F89" s="241" t="str">
        <f>IF(C89&lt;&gt;"",VLOOKUP(C89,'BASE EQUIPOS'!$G$8:$J$22,4,0),"")</f>
        <v/>
      </c>
      <c r="G89" s="242"/>
      <c r="H89" s="233"/>
      <c r="I89" s="241"/>
      <c r="J89" s="241"/>
      <c r="K89" s="241"/>
      <c r="L89" s="239"/>
      <c r="M89" s="244"/>
      <c r="N89" s="245" t="str">
        <f t="shared" ca="1" si="8"/>
        <v/>
      </c>
      <c r="O89" s="239"/>
      <c r="P89" s="244"/>
      <c r="Q89" s="245" t="str">
        <f t="shared" si="9"/>
        <v/>
      </c>
      <c r="U89" s="246" t="str">
        <f>IFERROR(VLOOKUP(C89,'BASE EQUIPOS'!$G$8:$O$22,9,0)," ")</f>
        <v xml:space="preserve"> </v>
      </c>
      <c r="V89" s="232" t="str">
        <f t="shared" si="11"/>
        <v/>
      </c>
      <c r="W89" s="232" t="str">
        <f t="shared" si="12"/>
        <v/>
      </c>
      <c r="X89" s="232" t="str">
        <f>IFERROR(VLOOKUP(W89,Datos!$P$4:$Q$18,2,0),"")</f>
        <v/>
      </c>
      <c r="Y89" s="232" t="str">
        <f t="shared" si="13"/>
        <v/>
      </c>
      <c r="AA89" s="314" t="str">
        <f t="shared" ca="1" si="10"/>
        <v/>
      </c>
    </row>
    <row r="90" spans="1:27" x14ac:dyDescent="0.3">
      <c r="A90" s="238"/>
      <c r="B90" s="241" t="str">
        <f t="shared" si="7"/>
        <v/>
      </c>
      <c r="C90" s="239"/>
      <c r="D90" s="240" t="str">
        <f>IF(C90&lt;&gt;"",VLOOKUP(C90,'BASE EQUIPOS'!$G$8:$H$22,2,0),"")</f>
        <v/>
      </c>
      <c r="E90" s="241" t="str">
        <f>IF(C90&lt;&gt;"",VLOOKUP(C90,'BASE EQUIPOS'!$G$8:$I$22,3,0),"")</f>
        <v/>
      </c>
      <c r="F90" s="241" t="str">
        <f>IF(C90&lt;&gt;"",VLOOKUP(C90,'BASE EQUIPOS'!$G$8:$J$22,4,0),"")</f>
        <v/>
      </c>
      <c r="G90" s="242"/>
      <c r="H90" s="233"/>
      <c r="I90" s="241"/>
      <c r="J90" s="241"/>
      <c r="K90" s="241"/>
      <c r="L90" s="239"/>
      <c r="M90" s="244"/>
      <c r="N90" s="245" t="str">
        <f t="shared" ca="1" si="8"/>
        <v/>
      </c>
      <c r="O90" s="239"/>
      <c r="P90" s="244"/>
      <c r="Q90" s="245" t="str">
        <f t="shared" si="9"/>
        <v/>
      </c>
      <c r="U90" s="246" t="str">
        <f>IFERROR(VLOOKUP(C90,'BASE EQUIPOS'!$G$8:$O$22,9,0)," ")</f>
        <v xml:space="preserve"> </v>
      </c>
      <c r="V90" s="232" t="str">
        <f t="shared" si="11"/>
        <v/>
      </c>
      <c r="W90" s="232" t="str">
        <f t="shared" si="12"/>
        <v/>
      </c>
      <c r="X90" s="232" t="str">
        <f>IFERROR(VLOOKUP(W90,Datos!$P$4:$Q$18,2,0),"")</f>
        <v/>
      </c>
      <c r="Y90" s="232" t="str">
        <f t="shared" si="13"/>
        <v/>
      </c>
      <c r="AA90" s="314" t="str">
        <f t="shared" ca="1" si="10"/>
        <v/>
      </c>
    </row>
    <row r="91" spans="1:27" x14ac:dyDescent="0.3">
      <c r="A91" s="238"/>
      <c r="B91" s="241" t="str">
        <f t="shared" si="7"/>
        <v/>
      </c>
      <c r="C91" s="239"/>
      <c r="D91" s="240" t="str">
        <f>IF(C91&lt;&gt;"",VLOOKUP(C91,'BASE EQUIPOS'!$G$8:$H$22,2,0),"")</f>
        <v/>
      </c>
      <c r="E91" s="241" t="str">
        <f>IF(C91&lt;&gt;"",VLOOKUP(C91,'BASE EQUIPOS'!$G$8:$I$22,3,0),"")</f>
        <v/>
      </c>
      <c r="F91" s="241" t="str">
        <f>IF(C91&lt;&gt;"",VLOOKUP(C91,'BASE EQUIPOS'!$G$8:$J$22,4,0),"")</f>
        <v/>
      </c>
      <c r="G91" s="242"/>
      <c r="H91" s="233"/>
      <c r="I91" s="241"/>
      <c r="J91" s="241"/>
      <c r="K91" s="241"/>
      <c r="L91" s="239"/>
      <c r="M91" s="244"/>
      <c r="N91" s="245" t="str">
        <f t="shared" ca="1" si="8"/>
        <v/>
      </c>
      <c r="O91" s="239"/>
      <c r="P91" s="244"/>
      <c r="Q91" s="245" t="str">
        <f t="shared" si="9"/>
        <v/>
      </c>
      <c r="U91" s="246" t="str">
        <f>IFERROR(VLOOKUP(C91,'BASE EQUIPOS'!$G$8:$O$22,9,0)," ")</f>
        <v xml:space="preserve"> </v>
      </c>
      <c r="V91" s="232" t="str">
        <f t="shared" si="11"/>
        <v/>
      </c>
      <c r="W91" s="232" t="str">
        <f t="shared" si="12"/>
        <v/>
      </c>
      <c r="X91" s="232" t="str">
        <f>IFERROR(VLOOKUP(W91,Datos!$P$4:$Q$18,2,0),"")</f>
        <v/>
      </c>
      <c r="Y91" s="232" t="str">
        <f t="shared" si="13"/>
        <v/>
      </c>
      <c r="AA91" s="314" t="str">
        <f t="shared" ca="1" si="10"/>
        <v/>
      </c>
    </row>
    <row r="92" spans="1:27" x14ac:dyDescent="0.3">
      <c r="A92" s="238"/>
      <c r="B92" s="241" t="str">
        <f t="shared" ref="B92:B155" si="14">IF(C92&lt;&gt;"",B91+1,"")</f>
        <v/>
      </c>
      <c r="C92" s="239"/>
      <c r="D92" s="240" t="str">
        <f>IF(C92&lt;&gt;"",VLOOKUP(C92,'BASE EQUIPOS'!$G$8:$H$22,2,0),"")</f>
        <v/>
      </c>
      <c r="E92" s="241" t="str">
        <f>IF(C92&lt;&gt;"",VLOOKUP(C92,'BASE EQUIPOS'!$G$8:$I$22,3,0),"")</f>
        <v/>
      </c>
      <c r="F92" s="241" t="str">
        <f>IF(C92&lt;&gt;"",VLOOKUP(C92,'BASE EQUIPOS'!$G$8:$J$22,4,0),"")</f>
        <v/>
      </c>
      <c r="G92" s="242"/>
      <c r="H92" s="233"/>
      <c r="I92" s="241"/>
      <c r="J92" s="241"/>
      <c r="K92" s="241"/>
      <c r="L92" s="239"/>
      <c r="M92" s="244"/>
      <c r="N92" s="245" t="str">
        <f t="shared" ca="1" si="8"/>
        <v/>
      </c>
      <c r="O92" s="239"/>
      <c r="P92" s="244"/>
      <c r="Q92" s="245" t="str">
        <f t="shared" si="9"/>
        <v/>
      </c>
      <c r="U92" s="246" t="str">
        <f>IFERROR(VLOOKUP(C92,'BASE EQUIPOS'!$G$8:$O$22,9,0)," ")</f>
        <v xml:space="preserve"> </v>
      </c>
      <c r="V92" s="232" t="str">
        <f t="shared" si="11"/>
        <v/>
      </c>
      <c r="W92" s="232" t="str">
        <f t="shared" si="12"/>
        <v/>
      </c>
      <c r="X92" s="232" t="str">
        <f>IFERROR(VLOOKUP(W92,Datos!$P$4:$Q$18,2,0),"")</f>
        <v/>
      </c>
      <c r="Y92" s="232" t="str">
        <f t="shared" si="13"/>
        <v/>
      </c>
      <c r="AA92" s="314" t="str">
        <f t="shared" ca="1" si="10"/>
        <v/>
      </c>
    </row>
    <row r="93" spans="1:27" x14ac:dyDescent="0.3">
      <c r="A93" s="238"/>
      <c r="B93" s="241" t="str">
        <f t="shared" si="14"/>
        <v/>
      </c>
      <c r="C93" s="239"/>
      <c r="D93" s="240" t="str">
        <f>IF(C93&lt;&gt;"",VLOOKUP(C93,'BASE EQUIPOS'!$G$8:$H$22,2,0),"")</f>
        <v/>
      </c>
      <c r="E93" s="241" t="str">
        <f>IF(C93&lt;&gt;"",VLOOKUP(C93,'BASE EQUIPOS'!$G$8:$I$22,3,0),"")</f>
        <v/>
      </c>
      <c r="F93" s="241" t="str">
        <f>IF(C93&lt;&gt;"",VLOOKUP(C93,'BASE EQUIPOS'!$G$8:$J$22,4,0),"")</f>
        <v/>
      </c>
      <c r="G93" s="242"/>
      <c r="H93" s="233"/>
      <c r="I93" s="241"/>
      <c r="J93" s="241"/>
      <c r="K93" s="241"/>
      <c r="L93" s="239"/>
      <c r="M93" s="244"/>
      <c r="N93" s="245" t="str">
        <f t="shared" ca="1" si="8"/>
        <v/>
      </c>
      <c r="O93" s="239"/>
      <c r="P93" s="244"/>
      <c r="Q93" s="245" t="str">
        <f t="shared" si="9"/>
        <v/>
      </c>
      <c r="U93" s="246" t="str">
        <f>IFERROR(VLOOKUP(C93,'BASE EQUIPOS'!$G$8:$O$22,9,0)," ")</f>
        <v xml:space="preserve"> </v>
      </c>
      <c r="V93" s="232" t="str">
        <f t="shared" si="11"/>
        <v/>
      </c>
      <c r="W93" s="232" t="str">
        <f t="shared" si="12"/>
        <v/>
      </c>
      <c r="X93" s="232" t="str">
        <f>IFERROR(VLOOKUP(W93,Datos!$P$4:$Q$18,2,0),"")</f>
        <v/>
      </c>
      <c r="Y93" s="232" t="str">
        <f t="shared" si="13"/>
        <v/>
      </c>
      <c r="AA93" s="314" t="str">
        <f t="shared" ca="1" si="10"/>
        <v/>
      </c>
    </row>
    <row r="94" spans="1:27" x14ac:dyDescent="0.3">
      <c r="A94" s="238"/>
      <c r="B94" s="241" t="str">
        <f t="shared" si="14"/>
        <v/>
      </c>
      <c r="C94" s="239"/>
      <c r="D94" s="240" t="str">
        <f>IF(C94&lt;&gt;"",VLOOKUP(C94,'BASE EQUIPOS'!$G$8:$H$22,2,0),"")</f>
        <v/>
      </c>
      <c r="E94" s="241" t="str">
        <f>IF(C94&lt;&gt;"",VLOOKUP(C94,'BASE EQUIPOS'!$G$8:$I$22,3,0),"")</f>
        <v/>
      </c>
      <c r="F94" s="241" t="str">
        <f>IF(C94&lt;&gt;"",VLOOKUP(C94,'BASE EQUIPOS'!$G$8:$J$22,4,0),"")</f>
        <v/>
      </c>
      <c r="G94" s="242"/>
      <c r="H94" s="233"/>
      <c r="I94" s="241"/>
      <c r="J94" s="241"/>
      <c r="K94" s="241"/>
      <c r="L94" s="239"/>
      <c r="M94" s="244"/>
      <c r="N94" s="245" t="str">
        <f t="shared" ca="1" si="8"/>
        <v/>
      </c>
      <c r="O94" s="239"/>
      <c r="P94" s="244"/>
      <c r="Q94" s="245" t="str">
        <f t="shared" si="9"/>
        <v/>
      </c>
      <c r="U94" s="246" t="str">
        <f>IFERROR(VLOOKUP(C94,'BASE EQUIPOS'!$G$8:$O$22,9,0)," ")</f>
        <v xml:space="preserve"> </v>
      </c>
      <c r="V94" s="232" t="str">
        <f t="shared" si="11"/>
        <v/>
      </c>
      <c r="W94" s="232" t="str">
        <f t="shared" si="12"/>
        <v/>
      </c>
      <c r="X94" s="232" t="str">
        <f>IFERROR(VLOOKUP(W94,Datos!$P$4:$Q$18,2,0),"")</f>
        <v/>
      </c>
      <c r="Y94" s="232" t="str">
        <f t="shared" si="13"/>
        <v/>
      </c>
      <c r="AA94" s="314" t="str">
        <f t="shared" ca="1" si="10"/>
        <v/>
      </c>
    </row>
    <row r="95" spans="1:27" x14ac:dyDescent="0.3">
      <c r="A95" s="238"/>
      <c r="B95" s="241" t="str">
        <f t="shared" si="14"/>
        <v/>
      </c>
      <c r="C95" s="239"/>
      <c r="D95" s="240" t="str">
        <f>IF(C95&lt;&gt;"",VLOOKUP(C95,'BASE EQUIPOS'!$G$8:$H$22,2,0),"")</f>
        <v/>
      </c>
      <c r="E95" s="241" t="str">
        <f>IF(C95&lt;&gt;"",VLOOKUP(C95,'BASE EQUIPOS'!$G$8:$I$22,3,0),"")</f>
        <v/>
      </c>
      <c r="F95" s="241" t="str">
        <f>IF(C95&lt;&gt;"",VLOOKUP(C95,'BASE EQUIPOS'!$G$8:$J$22,4,0),"")</f>
        <v/>
      </c>
      <c r="G95" s="242"/>
      <c r="H95" s="233"/>
      <c r="I95" s="241"/>
      <c r="J95" s="241"/>
      <c r="K95" s="241"/>
      <c r="L95" s="239"/>
      <c r="M95" s="244"/>
      <c r="N95" s="245" t="str">
        <f t="shared" ca="1" si="8"/>
        <v/>
      </c>
      <c r="O95" s="239"/>
      <c r="P95" s="244"/>
      <c r="Q95" s="245" t="str">
        <f t="shared" si="9"/>
        <v/>
      </c>
      <c r="U95" s="246" t="str">
        <f>IFERROR(VLOOKUP(C95,'BASE EQUIPOS'!$G$8:$O$22,9,0)," ")</f>
        <v xml:space="preserve"> </v>
      </c>
      <c r="V95" s="232" t="str">
        <f t="shared" si="11"/>
        <v/>
      </c>
      <c r="W95" s="232" t="str">
        <f t="shared" si="12"/>
        <v/>
      </c>
      <c r="X95" s="232" t="str">
        <f>IFERROR(VLOOKUP(W95,Datos!$P$4:$Q$18,2,0),"")</f>
        <v/>
      </c>
      <c r="Y95" s="232" t="str">
        <f t="shared" si="13"/>
        <v/>
      </c>
      <c r="AA95" s="314" t="str">
        <f t="shared" ca="1" si="10"/>
        <v/>
      </c>
    </row>
    <row r="96" spans="1:27" x14ac:dyDescent="0.3">
      <c r="A96" s="238"/>
      <c r="B96" s="241" t="str">
        <f t="shared" si="14"/>
        <v/>
      </c>
      <c r="C96" s="239"/>
      <c r="D96" s="240" t="str">
        <f>IF(C96&lt;&gt;"",VLOOKUP(C96,'BASE EQUIPOS'!$G$8:$H$22,2,0),"")</f>
        <v/>
      </c>
      <c r="E96" s="241" t="str">
        <f>IF(C96&lt;&gt;"",VLOOKUP(C96,'BASE EQUIPOS'!$G$8:$I$22,3,0),"")</f>
        <v/>
      </c>
      <c r="F96" s="241" t="str">
        <f>IF(C96&lt;&gt;"",VLOOKUP(C96,'BASE EQUIPOS'!$G$8:$J$22,4,0),"")</f>
        <v/>
      </c>
      <c r="G96" s="242"/>
      <c r="H96" s="233"/>
      <c r="I96" s="241"/>
      <c r="J96" s="241"/>
      <c r="K96" s="241"/>
      <c r="L96" s="239"/>
      <c r="M96" s="244"/>
      <c r="N96" s="245" t="str">
        <f t="shared" ca="1" si="8"/>
        <v/>
      </c>
      <c r="O96" s="239"/>
      <c r="P96" s="244"/>
      <c r="Q96" s="245" t="str">
        <f t="shared" si="9"/>
        <v/>
      </c>
      <c r="U96" s="246" t="str">
        <f>IFERROR(VLOOKUP(C96,'BASE EQUIPOS'!$G$8:$O$22,9,0)," ")</f>
        <v xml:space="preserve"> </v>
      </c>
      <c r="V96" s="232" t="str">
        <f t="shared" si="11"/>
        <v/>
      </c>
      <c r="W96" s="232" t="str">
        <f t="shared" si="12"/>
        <v/>
      </c>
      <c r="X96" s="232" t="str">
        <f>IFERROR(VLOOKUP(W96,Datos!$P$4:$Q$18,2,0),"")</f>
        <v/>
      </c>
      <c r="Y96" s="232" t="str">
        <f t="shared" si="13"/>
        <v/>
      </c>
      <c r="AA96" s="314" t="str">
        <f t="shared" ca="1" si="10"/>
        <v/>
      </c>
    </row>
    <row r="97" spans="1:27" x14ac:dyDescent="0.3">
      <c r="A97" s="238"/>
      <c r="B97" s="241" t="str">
        <f t="shared" si="14"/>
        <v/>
      </c>
      <c r="C97" s="239"/>
      <c r="D97" s="240" t="str">
        <f>IF(C97&lt;&gt;"",VLOOKUP(C97,'BASE EQUIPOS'!$G$8:$H$22,2,0),"")</f>
        <v/>
      </c>
      <c r="E97" s="241" t="str">
        <f>IF(C97&lt;&gt;"",VLOOKUP(C97,'BASE EQUIPOS'!$G$8:$I$22,3,0),"")</f>
        <v/>
      </c>
      <c r="F97" s="241" t="str">
        <f>IF(C97&lt;&gt;"",VLOOKUP(C97,'BASE EQUIPOS'!$G$8:$J$22,4,0),"")</f>
        <v/>
      </c>
      <c r="G97" s="242"/>
      <c r="H97" s="233"/>
      <c r="I97" s="241"/>
      <c r="J97" s="241"/>
      <c r="K97" s="241"/>
      <c r="L97" s="239"/>
      <c r="M97" s="244"/>
      <c r="N97" s="245" t="str">
        <f t="shared" ca="1" si="8"/>
        <v/>
      </c>
      <c r="O97" s="239"/>
      <c r="P97" s="244"/>
      <c r="Q97" s="245" t="str">
        <f t="shared" si="9"/>
        <v/>
      </c>
      <c r="U97" s="246" t="str">
        <f>IFERROR(VLOOKUP(C97,'BASE EQUIPOS'!$G$8:$O$22,9,0)," ")</f>
        <v xml:space="preserve"> </v>
      </c>
      <c r="V97" s="232" t="str">
        <f t="shared" si="11"/>
        <v/>
      </c>
      <c r="W97" s="232" t="str">
        <f t="shared" si="12"/>
        <v/>
      </c>
      <c r="X97" s="232" t="str">
        <f>IFERROR(VLOOKUP(W97,Datos!$P$4:$Q$18,2,0),"")</f>
        <v/>
      </c>
      <c r="Y97" s="232" t="str">
        <f t="shared" si="13"/>
        <v/>
      </c>
      <c r="AA97" s="314" t="str">
        <f t="shared" ca="1" si="10"/>
        <v/>
      </c>
    </row>
    <row r="98" spans="1:27" x14ac:dyDescent="0.3">
      <c r="A98" s="238"/>
      <c r="B98" s="241" t="str">
        <f t="shared" si="14"/>
        <v/>
      </c>
      <c r="C98" s="239"/>
      <c r="D98" s="240" t="str">
        <f>IF(C98&lt;&gt;"",VLOOKUP(C98,'BASE EQUIPOS'!$G$8:$H$22,2,0),"")</f>
        <v/>
      </c>
      <c r="E98" s="241" t="str">
        <f>IF(C98&lt;&gt;"",VLOOKUP(C98,'BASE EQUIPOS'!$G$8:$I$22,3,0),"")</f>
        <v/>
      </c>
      <c r="F98" s="241" t="str">
        <f>IF(C98&lt;&gt;"",VLOOKUP(C98,'BASE EQUIPOS'!$G$8:$J$22,4,0),"")</f>
        <v/>
      </c>
      <c r="G98" s="242"/>
      <c r="H98" s="233"/>
      <c r="I98" s="241"/>
      <c r="J98" s="241"/>
      <c r="K98" s="241"/>
      <c r="L98" s="239"/>
      <c r="M98" s="244"/>
      <c r="N98" s="245" t="str">
        <f t="shared" ca="1" si="8"/>
        <v/>
      </c>
      <c r="O98" s="239"/>
      <c r="P98" s="244"/>
      <c r="Q98" s="245" t="str">
        <f t="shared" si="9"/>
        <v/>
      </c>
      <c r="U98" s="246" t="str">
        <f>IFERROR(VLOOKUP(C98,'BASE EQUIPOS'!$G$8:$O$22,9,0)," ")</f>
        <v xml:space="preserve"> </v>
      </c>
      <c r="V98" s="232" t="str">
        <f t="shared" si="11"/>
        <v/>
      </c>
      <c r="W98" s="232" t="str">
        <f t="shared" si="12"/>
        <v/>
      </c>
      <c r="X98" s="232" t="str">
        <f>IFERROR(VLOOKUP(W98,Datos!$P$4:$Q$18,2,0),"")</f>
        <v/>
      </c>
      <c r="Y98" s="232" t="str">
        <f t="shared" si="13"/>
        <v/>
      </c>
      <c r="AA98" s="314" t="str">
        <f t="shared" ca="1" si="10"/>
        <v/>
      </c>
    </row>
    <row r="99" spans="1:27" x14ac:dyDescent="0.3">
      <c r="A99" s="238"/>
      <c r="B99" s="241" t="str">
        <f t="shared" si="14"/>
        <v/>
      </c>
      <c r="C99" s="239"/>
      <c r="D99" s="240" t="str">
        <f>IF(C99&lt;&gt;"",VLOOKUP(C99,'BASE EQUIPOS'!$G$8:$H$22,2,0),"")</f>
        <v/>
      </c>
      <c r="E99" s="241" t="str">
        <f>IF(C99&lt;&gt;"",VLOOKUP(C99,'BASE EQUIPOS'!$G$8:$I$22,3,0),"")</f>
        <v/>
      </c>
      <c r="F99" s="241" t="str">
        <f>IF(C99&lt;&gt;"",VLOOKUP(C99,'BASE EQUIPOS'!$G$8:$J$22,4,0),"")</f>
        <v/>
      </c>
      <c r="G99" s="242"/>
      <c r="H99" s="233"/>
      <c r="I99" s="241"/>
      <c r="J99" s="241"/>
      <c r="K99" s="241"/>
      <c r="L99" s="239"/>
      <c r="M99" s="244"/>
      <c r="N99" s="245" t="str">
        <f t="shared" ca="1" si="8"/>
        <v/>
      </c>
      <c r="O99" s="239"/>
      <c r="P99" s="244"/>
      <c r="Q99" s="245" t="str">
        <f t="shared" si="9"/>
        <v/>
      </c>
      <c r="U99" s="246" t="str">
        <f>IFERROR(VLOOKUP(C99,'BASE EQUIPOS'!$G$8:$O$22,9,0)," ")</f>
        <v xml:space="preserve"> </v>
      </c>
      <c r="V99" s="232" t="str">
        <f t="shared" si="11"/>
        <v/>
      </c>
      <c r="W99" s="232" t="str">
        <f t="shared" si="12"/>
        <v/>
      </c>
      <c r="X99" s="232" t="str">
        <f>IFERROR(VLOOKUP(W99,Datos!$P$4:$Q$18,2,0),"")</f>
        <v/>
      </c>
      <c r="Y99" s="232" t="str">
        <f t="shared" si="13"/>
        <v/>
      </c>
      <c r="AA99" s="314" t="str">
        <f t="shared" ca="1" si="10"/>
        <v/>
      </c>
    </row>
    <row r="100" spans="1:27" x14ac:dyDescent="0.3">
      <c r="A100" s="238"/>
      <c r="B100" s="241" t="str">
        <f t="shared" si="14"/>
        <v/>
      </c>
      <c r="C100" s="239"/>
      <c r="D100" s="240" t="str">
        <f>IF(C100&lt;&gt;"",VLOOKUP(C100,'BASE EQUIPOS'!$G$8:$H$22,2,0),"")</f>
        <v/>
      </c>
      <c r="E100" s="241" t="str">
        <f>IF(C100&lt;&gt;"",VLOOKUP(C100,'BASE EQUIPOS'!$G$8:$I$22,3,0),"")</f>
        <v/>
      </c>
      <c r="F100" s="241" t="str">
        <f>IF(C100&lt;&gt;"",VLOOKUP(C100,'BASE EQUIPOS'!$G$8:$J$22,4,0),"")</f>
        <v/>
      </c>
      <c r="G100" s="242"/>
      <c r="H100" s="233"/>
      <c r="I100" s="241"/>
      <c r="J100" s="241"/>
      <c r="K100" s="241"/>
      <c r="L100" s="239"/>
      <c r="M100" s="244"/>
      <c r="N100" s="245" t="str">
        <f t="shared" ca="1" si="8"/>
        <v/>
      </c>
      <c r="O100" s="239"/>
      <c r="P100" s="244"/>
      <c r="Q100" s="245" t="str">
        <f t="shared" si="9"/>
        <v/>
      </c>
      <c r="U100" s="246" t="str">
        <f>IFERROR(VLOOKUP(C100,'BASE EQUIPOS'!$G$8:$O$22,9,0)," ")</f>
        <v xml:space="preserve"> </v>
      </c>
      <c r="V100" s="232" t="str">
        <f t="shared" si="11"/>
        <v/>
      </c>
      <c r="W100" s="232" t="str">
        <f t="shared" si="12"/>
        <v/>
      </c>
      <c r="X100" s="232" t="str">
        <f>IFERROR(VLOOKUP(W100,Datos!$P$4:$Q$18,2,0),"")</f>
        <v/>
      </c>
      <c r="Y100" s="232" t="str">
        <f t="shared" si="13"/>
        <v/>
      </c>
      <c r="AA100" s="314" t="str">
        <f t="shared" ca="1" si="10"/>
        <v/>
      </c>
    </row>
    <row r="101" spans="1:27" x14ac:dyDescent="0.3">
      <c r="A101" s="238"/>
      <c r="B101" s="241" t="str">
        <f t="shared" si="14"/>
        <v/>
      </c>
      <c r="C101" s="239"/>
      <c r="D101" s="240" t="str">
        <f>IF(C101&lt;&gt;"",VLOOKUP(C101,'BASE EQUIPOS'!$G$8:$H$22,2,0),"")</f>
        <v/>
      </c>
      <c r="E101" s="241" t="str">
        <f>IF(C101&lt;&gt;"",VLOOKUP(C101,'BASE EQUIPOS'!$G$8:$I$22,3,0),"")</f>
        <v/>
      </c>
      <c r="F101" s="241" t="str">
        <f>IF(C101&lt;&gt;"",VLOOKUP(C101,'BASE EQUIPOS'!$G$8:$J$22,4,0),"")</f>
        <v/>
      </c>
      <c r="G101" s="242"/>
      <c r="H101" s="233"/>
      <c r="I101" s="241"/>
      <c r="J101" s="241"/>
      <c r="K101" s="241"/>
      <c r="L101" s="239"/>
      <c r="M101" s="244"/>
      <c r="N101" s="245" t="str">
        <f t="shared" ca="1" si="8"/>
        <v/>
      </c>
      <c r="O101" s="239"/>
      <c r="P101" s="244"/>
      <c r="Q101" s="245" t="str">
        <f t="shared" si="9"/>
        <v/>
      </c>
      <c r="U101" s="246" t="str">
        <f>IFERROR(VLOOKUP(C101,'BASE EQUIPOS'!$G$8:$O$22,9,0)," ")</f>
        <v xml:space="preserve"> </v>
      </c>
      <c r="V101" s="232" t="str">
        <f t="shared" si="11"/>
        <v/>
      </c>
      <c r="W101" s="232" t="str">
        <f t="shared" si="12"/>
        <v/>
      </c>
      <c r="X101" s="232" t="str">
        <f>IFERROR(VLOOKUP(W101,Datos!$P$4:$Q$18,2,0),"")</f>
        <v/>
      </c>
      <c r="Y101" s="232" t="str">
        <f t="shared" si="13"/>
        <v/>
      </c>
      <c r="AA101" s="314" t="str">
        <f t="shared" ca="1" si="10"/>
        <v/>
      </c>
    </row>
    <row r="102" spans="1:27" x14ac:dyDescent="0.3">
      <c r="A102" s="238"/>
      <c r="B102" s="241" t="str">
        <f t="shared" si="14"/>
        <v/>
      </c>
      <c r="C102" s="239"/>
      <c r="D102" s="240" t="str">
        <f>IF(C102&lt;&gt;"",VLOOKUP(C102,'BASE EQUIPOS'!$G$8:$H$22,2,0),"")</f>
        <v/>
      </c>
      <c r="E102" s="241" t="str">
        <f>IF(C102&lt;&gt;"",VLOOKUP(C102,'BASE EQUIPOS'!$G$8:$I$22,3,0),"")</f>
        <v/>
      </c>
      <c r="F102" s="241" t="str">
        <f>IF(C102&lt;&gt;"",VLOOKUP(C102,'BASE EQUIPOS'!$G$8:$J$22,4,0),"")</f>
        <v/>
      </c>
      <c r="G102" s="242"/>
      <c r="H102" s="233"/>
      <c r="I102" s="241"/>
      <c r="J102" s="241"/>
      <c r="K102" s="241"/>
      <c r="L102" s="239"/>
      <c r="M102" s="244"/>
      <c r="N102" s="245" t="str">
        <f t="shared" ca="1" si="8"/>
        <v/>
      </c>
      <c r="O102" s="239"/>
      <c r="P102" s="244"/>
      <c r="Q102" s="245" t="str">
        <f t="shared" si="9"/>
        <v/>
      </c>
      <c r="U102" s="246" t="str">
        <f>IFERROR(VLOOKUP(C102,'BASE EQUIPOS'!$G$8:$O$22,9,0)," ")</f>
        <v xml:space="preserve"> </v>
      </c>
      <c r="V102" s="232" t="str">
        <f t="shared" si="11"/>
        <v/>
      </c>
      <c r="W102" s="232" t="str">
        <f t="shared" si="12"/>
        <v/>
      </c>
      <c r="X102" s="232" t="str">
        <f>IFERROR(VLOOKUP(W102,Datos!$P$4:$Q$18,2,0),"")</f>
        <v/>
      </c>
      <c r="Y102" s="232" t="str">
        <f t="shared" si="13"/>
        <v/>
      </c>
      <c r="AA102" s="314" t="str">
        <f t="shared" ca="1" si="10"/>
        <v/>
      </c>
    </row>
    <row r="103" spans="1:27" x14ac:dyDescent="0.3">
      <c r="A103" s="238"/>
      <c r="B103" s="241" t="str">
        <f t="shared" si="14"/>
        <v/>
      </c>
      <c r="C103" s="239"/>
      <c r="D103" s="240" t="str">
        <f>IF(C103&lt;&gt;"",VLOOKUP(C103,'BASE EQUIPOS'!$G$8:$H$22,2,0),"")</f>
        <v/>
      </c>
      <c r="E103" s="241" t="str">
        <f>IF(C103&lt;&gt;"",VLOOKUP(C103,'BASE EQUIPOS'!$G$8:$I$22,3,0),"")</f>
        <v/>
      </c>
      <c r="F103" s="241" t="str">
        <f>IF(C103&lt;&gt;"",VLOOKUP(C103,'BASE EQUIPOS'!$G$8:$J$22,4,0),"")</f>
        <v/>
      </c>
      <c r="G103" s="242"/>
      <c r="H103" s="233"/>
      <c r="I103" s="241"/>
      <c r="J103" s="241"/>
      <c r="K103" s="241"/>
      <c r="L103" s="239"/>
      <c r="M103" s="244"/>
      <c r="N103" s="245" t="str">
        <f t="shared" ca="1" si="8"/>
        <v/>
      </c>
      <c r="O103" s="239"/>
      <c r="P103" s="244"/>
      <c r="Q103" s="245" t="str">
        <f t="shared" si="9"/>
        <v/>
      </c>
      <c r="U103" s="246" t="str">
        <f>IFERROR(VLOOKUP(C103,'BASE EQUIPOS'!$G$8:$O$22,9,0)," ")</f>
        <v xml:space="preserve"> </v>
      </c>
      <c r="V103" s="232" t="str">
        <f t="shared" si="11"/>
        <v/>
      </c>
      <c r="W103" s="232" t="str">
        <f t="shared" si="12"/>
        <v/>
      </c>
      <c r="X103" s="232" t="str">
        <f>IFERROR(VLOOKUP(W103,Datos!$P$4:$Q$18,2,0),"")</f>
        <v/>
      </c>
      <c r="Y103" s="232" t="str">
        <f t="shared" si="13"/>
        <v/>
      </c>
      <c r="AA103" s="314" t="str">
        <f t="shared" ca="1" si="10"/>
        <v/>
      </c>
    </row>
    <row r="104" spans="1:27" x14ac:dyDescent="0.3">
      <c r="A104" s="238"/>
      <c r="B104" s="241" t="str">
        <f t="shared" si="14"/>
        <v/>
      </c>
      <c r="C104" s="239"/>
      <c r="D104" s="240" t="str">
        <f>IF(C104&lt;&gt;"",VLOOKUP(C104,'BASE EQUIPOS'!$G$8:$H$22,2,0),"")</f>
        <v/>
      </c>
      <c r="E104" s="241" t="str">
        <f>IF(C104&lt;&gt;"",VLOOKUP(C104,'BASE EQUIPOS'!$G$8:$I$22,3,0),"")</f>
        <v/>
      </c>
      <c r="F104" s="241" t="str">
        <f>IF(C104&lt;&gt;"",VLOOKUP(C104,'BASE EQUIPOS'!$G$8:$J$22,4,0),"")</f>
        <v/>
      </c>
      <c r="G104" s="242"/>
      <c r="H104" s="233"/>
      <c r="I104" s="241"/>
      <c r="J104" s="241"/>
      <c r="K104" s="241"/>
      <c r="L104" s="239"/>
      <c r="M104" s="244"/>
      <c r="N104" s="245" t="str">
        <f t="shared" ca="1" si="8"/>
        <v/>
      </c>
      <c r="O104" s="239"/>
      <c r="P104" s="244"/>
      <c r="Q104" s="245" t="str">
        <f t="shared" si="9"/>
        <v/>
      </c>
      <c r="U104" s="246" t="str">
        <f>IFERROR(VLOOKUP(C104,'BASE EQUIPOS'!$G$8:$O$22,9,0)," ")</f>
        <v xml:space="preserve"> </v>
      </c>
      <c r="V104" s="232" t="str">
        <f t="shared" si="11"/>
        <v/>
      </c>
      <c r="W104" s="232" t="str">
        <f t="shared" si="12"/>
        <v/>
      </c>
      <c r="X104" s="232" t="str">
        <f>IFERROR(VLOOKUP(W104,Datos!$P$4:$Q$18,2,0),"")</f>
        <v/>
      </c>
      <c r="Y104" s="232" t="str">
        <f t="shared" si="13"/>
        <v/>
      </c>
      <c r="AA104" s="314" t="str">
        <f t="shared" ca="1" si="10"/>
        <v/>
      </c>
    </row>
    <row r="105" spans="1:27" x14ac:dyDescent="0.3">
      <c r="A105" s="238"/>
      <c r="B105" s="241" t="str">
        <f t="shared" si="14"/>
        <v/>
      </c>
      <c r="C105" s="239"/>
      <c r="D105" s="240" t="str">
        <f>IF(C105&lt;&gt;"",VLOOKUP(C105,'BASE EQUIPOS'!$G$8:$H$22,2,0),"")</f>
        <v/>
      </c>
      <c r="E105" s="241" t="str">
        <f>IF(C105&lt;&gt;"",VLOOKUP(C105,'BASE EQUIPOS'!$G$8:$I$22,3,0),"")</f>
        <v/>
      </c>
      <c r="F105" s="241" t="str">
        <f>IF(C105&lt;&gt;"",VLOOKUP(C105,'BASE EQUIPOS'!$G$8:$J$22,4,0),"")</f>
        <v/>
      </c>
      <c r="G105" s="242"/>
      <c r="H105" s="233"/>
      <c r="I105" s="241"/>
      <c r="J105" s="241"/>
      <c r="K105" s="241"/>
      <c r="L105" s="239"/>
      <c r="M105" s="244"/>
      <c r="N105" s="245" t="str">
        <f t="shared" ca="1" si="8"/>
        <v/>
      </c>
      <c r="O105" s="239"/>
      <c r="P105" s="244"/>
      <c r="Q105" s="245" t="str">
        <f t="shared" si="9"/>
        <v/>
      </c>
      <c r="U105" s="246" t="str">
        <f>IFERROR(VLOOKUP(C105,'BASE EQUIPOS'!$G$8:$O$22,9,0)," ")</f>
        <v xml:space="preserve"> </v>
      </c>
      <c r="V105" s="232" t="str">
        <f t="shared" si="11"/>
        <v/>
      </c>
      <c r="W105" s="232" t="str">
        <f t="shared" si="12"/>
        <v/>
      </c>
      <c r="X105" s="232" t="str">
        <f>IFERROR(VLOOKUP(W105,Datos!$P$4:$Q$18,2,0),"")</f>
        <v/>
      </c>
      <c r="Y105" s="232" t="str">
        <f t="shared" si="13"/>
        <v/>
      </c>
      <c r="AA105" s="314" t="str">
        <f t="shared" ca="1" si="10"/>
        <v/>
      </c>
    </row>
    <row r="106" spans="1:27" x14ac:dyDescent="0.3">
      <c r="A106" s="238"/>
      <c r="B106" s="241" t="str">
        <f t="shared" si="14"/>
        <v/>
      </c>
      <c r="C106" s="239"/>
      <c r="D106" s="240" t="str">
        <f>IF(C106&lt;&gt;"",VLOOKUP(C106,'BASE EQUIPOS'!$G$8:$H$22,2,0),"")</f>
        <v/>
      </c>
      <c r="E106" s="241" t="str">
        <f>IF(C106&lt;&gt;"",VLOOKUP(C106,'BASE EQUIPOS'!$G$8:$I$22,3,0),"")</f>
        <v/>
      </c>
      <c r="F106" s="241" t="str">
        <f>IF(C106&lt;&gt;"",VLOOKUP(C106,'BASE EQUIPOS'!$G$8:$J$22,4,0),"")</f>
        <v/>
      </c>
      <c r="G106" s="242"/>
      <c r="H106" s="233"/>
      <c r="I106" s="241"/>
      <c r="J106" s="241"/>
      <c r="K106" s="241"/>
      <c r="L106" s="239"/>
      <c r="M106" s="244"/>
      <c r="N106" s="245" t="str">
        <f t="shared" ca="1" si="8"/>
        <v/>
      </c>
      <c r="O106" s="239"/>
      <c r="P106" s="244"/>
      <c r="Q106" s="245" t="str">
        <f t="shared" si="9"/>
        <v/>
      </c>
      <c r="U106" s="246" t="str">
        <f>IFERROR(VLOOKUP(C106,'BASE EQUIPOS'!$G$8:$O$22,9,0)," ")</f>
        <v xml:space="preserve"> </v>
      </c>
      <c r="V106" s="232" t="str">
        <f t="shared" si="11"/>
        <v/>
      </c>
      <c r="W106" s="232" t="str">
        <f t="shared" si="12"/>
        <v/>
      </c>
      <c r="X106" s="232" t="str">
        <f>IFERROR(VLOOKUP(W106,Datos!$P$4:$Q$18,2,0),"")</f>
        <v/>
      </c>
      <c r="Y106" s="232" t="str">
        <f t="shared" si="13"/>
        <v/>
      </c>
      <c r="AA106" s="314" t="str">
        <f t="shared" ca="1" si="10"/>
        <v/>
      </c>
    </row>
    <row r="107" spans="1:27" x14ac:dyDescent="0.3">
      <c r="A107" s="238"/>
      <c r="B107" s="241" t="str">
        <f t="shared" si="14"/>
        <v/>
      </c>
      <c r="C107" s="239"/>
      <c r="D107" s="240" t="str">
        <f>IF(C107&lt;&gt;"",VLOOKUP(C107,'BASE EQUIPOS'!$G$8:$H$22,2,0),"")</f>
        <v/>
      </c>
      <c r="E107" s="241" t="str">
        <f>IF(C107&lt;&gt;"",VLOOKUP(C107,'BASE EQUIPOS'!$G$8:$I$22,3,0),"")</f>
        <v/>
      </c>
      <c r="F107" s="241" t="str">
        <f>IF(C107&lt;&gt;"",VLOOKUP(C107,'BASE EQUIPOS'!$G$8:$J$22,4,0),"")</f>
        <v/>
      </c>
      <c r="G107" s="242"/>
      <c r="H107" s="233"/>
      <c r="I107" s="241"/>
      <c r="J107" s="241"/>
      <c r="K107" s="241"/>
      <c r="L107" s="239"/>
      <c r="M107" s="244"/>
      <c r="N107" s="245" t="str">
        <f t="shared" ca="1" si="8"/>
        <v/>
      </c>
      <c r="O107" s="239"/>
      <c r="P107" s="244"/>
      <c r="Q107" s="245" t="str">
        <f t="shared" si="9"/>
        <v/>
      </c>
      <c r="U107" s="246" t="str">
        <f>IFERROR(VLOOKUP(C107,'BASE EQUIPOS'!$G$8:$O$22,9,0)," ")</f>
        <v xml:space="preserve"> </v>
      </c>
      <c r="V107" s="232" t="str">
        <f t="shared" si="11"/>
        <v/>
      </c>
      <c r="W107" s="232" t="str">
        <f t="shared" si="12"/>
        <v/>
      </c>
      <c r="X107" s="232" t="str">
        <f>IFERROR(VLOOKUP(W107,Datos!$P$4:$Q$18,2,0),"")</f>
        <v/>
      </c>
      <c r="Y107" s="232" t="str">
        <f t="shared" si="13"/>
        <v/>
      </c>
      <c r="AA107" s="314" t="str">
        <f t="shared" ca="1" si="10"/>
        <v/>
      </c>
    </row>
    <row r="108" spans="1:27" x14ac:dyDescent="0.3">
      <c r="A108" s="238"/>
      <c r="B108" s="241" t="str">
        <f t="shared" si="14"/>
        <v/>
      </c>
      <c r="C108" s="239"/>
      <c r="D108" s="240" t="str">
        <f>IF(C108&lt;&gt;"",VLOOKUP(C108,'BASE EQUIPOS'!$G$8:$H$22,2,0),"")</f>
        <v/>
      </c>
      <c r="E108" s="241" t="str">
        <f>IF(C108&lt;&gt;"",VLOOKUP(C108,'BASE EQUIPOS'!$G$8:$I$22,3,0),"")</f>
        <v/>
      </c>
      <c r="F108" s="241" t="str">
        <f>IF(C108&lt;&gt;"",VLOOKUP(C108,'BASE EQUIPOS'!$G$8:$J$22,4,0),"")</f>
        <v/>
      </c>
      <c r="G108" s="242"/>
      <c r="H108" s="233"/>
      <c r="I108" s="241"/>
      <c r="J108" s="241"/>
      <c r="K108" s="241"/>
      <c r="L108" s="239"/>
      <c r="M108" s="244"/>
      <c r="N108" s="245" t="str">
        <f t="shared" ca="1" si="8"/>
        <v/>
      </c>
      <c r="O108" s="239"/>
      <c r="P108" s="244"/>
      <c r="Q108" s="245" t="str">
        <f t="shared" si="9"/>
        <v/>
      </c>
      <c r="U108" s="246" t="str">
        <f>IFERROR(VLOOKUP(C108,'BASE EQUIPOS'!$G$8:$O$22,9,0)," ")</f>
        <v xml:space="preserve"> </v>
      </c>
      <c r="V108" s="232" t="str">
        <f t="shared" si="11"/>
        <v/>
      </c>
      <c r="W108" s="232" t="str">
        <f t="shared" si="12"/>
        <v/>
      </c>
      <c r="X108" s="232" t="str">
        <f>IFERROR(VLOOKUP(W108,Datos!$P$4:$Q$18,2,0),"")</f>
        <v/>
      </c>
      <c r="Y108" s="232" t="str">
        <f t="shared" si="13"/>
        <v/>
      </c>
      <c r="AA108" s="314" t="str">
        <f t="shared" ca="1" si="10"/>
        <v/>
      </c>
    </row>
    <row r="109" spans="1:27" x14ac:dyDescent="0.3">
      <c r="A109" s="238"/>
      <c r="B109" s="241" t="str">
        <f t="shared" si="14"/>
        <v/>
      </c>
      <c r="C109" s="239"/>
      <c r="D109" s="240" t="str">
        <f>IF(C109&lt;&gt;"",VLOOKUP(C109,'BASE EQUIPOS'!$G$8:$H$22,2,0),"")</f>
        <v/>
      </c>
      <c r="E109" s="241" t="str">
        <f>IF(C109&lt;&gt;"",VLOOKUP(C109,'BASE EQUIPOS'!$G$8:$I$22,3,0),"")</f>
        <v/>
      </c>
      <c r="F109" s="241" t="str">
        <f>IF(C109&lt;&gt;"",VLOOKUP(C109,'BASE EQUIPOS'!$G$8:$J$22,4,0),"")</f>
        <v/>
      </c>
      <c r="G109" s="242"/>
      <c r="H109" s="233"/>
      <c r="I109" s="241"/>
      <c r="J109" s="241"/>
      <c r="K109" s="241"/>
      <c r="L109" s="239"/>
      <c r="M109" s="244"/>
      <c r="N109" s="245" t="str">
        <f t="shared" ca="1" si="8"/>
        <v/>
      </c>
      <c r="O109" s="239"/>
      <c r="P109" s="244"/>
      <c r="Q109" s="245" t="str">
        <f t="shared" si="9"/>
        <v/>
      </c>
      <c r="U109" s="246" t="str">
        <f>IFERROR(VLOOKUP(C109,'BASE EQUIPOS'!$G$8:$O$22,9,0)," ")</f>
        <v xml:space="preserve"> </v>
      </c>
      <c r="V109" s="232" t="str">
        <f t="shared" si="11"/>
        <v/>
      </c>
      <c r="W109" s="232" t="str">
        <f t="shared" si="12"/>
        <v/>
      </c>
      <c r="X109" s="232" t="str">
        <f>IFERROR(VLOOKUP(W109,Datos!$P$4:$Q$18,2,0),"")</f>
        <v/>
      </c>
      <c r="Y109" s="232" t="str">
        <f t="shared" si="13"/>
        <v/>
      </c>
      <c r="AA109" s="314" t="str">
        <f t="shared" ca="1" si="10"/>
        <v/>
      </c>
    </row>
    <row r="110" spans="1:27" x14ac:dyDescent="0.3">
      <c r="A110" s="238"/>
      <c r="B110" s="241" t="str">
        <f t="shared" si="14"/>
        <v/>
      </c>
      <c r="C110" s="239"/>
      <c r="D110" s="240" t="str">
        <f>IF(C110&lt;&gt;"",VLOOKUP(C110,'BASE EQUIPOS'!$G$8:$H$22,2,0),"")</f>
        <v/>
      </c>
      <c r="E110" s="241" t="str">
        <f>IF(C110&lt;&gt;"",VLOOKUP(C110,'BASE EQUIPOS'!$G$8:$I$22,3,0),"")</f>
        <v/>
      </c>
      <c r="F110" s="241" t="str">
        <f>IF(C110&lt;&gt;"",VLOOKUP(C110,'BASE EQUIPOS'!$G$8:$J$22,4,0),"")</f>
        <v/>
      </c>
      <c r="G110" s="242"/>
      <c r="H110" s="233"/>
      <c r="I110" s="241"/>
      <c r="J110" s="241"/>
      <c r="K110" s="241"/>
      <c r="L110" s="239"/>
      <c r="M110" s="244"/>
      <c r="N110" s="245" t="str">
        <f t="shared" ca="1" si="8"/>
        <v/>
      </c>
      <c r="O110" s="239"/>
      <c r="P110" s="244"/>
      <c r="Q110" s="245" t="str">
        <f t="shared" si="9"/>
        <v/>
      </c>
      <c r="U110" s="246" t="str">
        <f>IFERROR(VLOOKUP(C110,'BASE EQUIPOS'!$G$8:$O$22,9,0)," ")</f>
        <v xml:space="preserve"> </v>
      </c>
      <c r="V110" s="232" t="str">
        <f t="shared" si="11"/>
        <v/>
      </c>
      <c r="W110" s="232" t="str">
        <f t="shared" si="12"/>
        <v/>
      </c>
      <c r="X110" s="232" t="str">
        <f>IFERROR(VLOOKUP(W110,Datos!$P$4:$Q$18,2,0),"")</f>
        <v/>
      </c>
      <c r="Y110" s="232" t="str">
        <f t="shared" si="13"/>
        <v/>
      </c>
      <c r="AA110" s="314" t="str">
        <f t="shared" ca="1" si="10"/>
        <v/>
      </c>
    </row>
    <row r="111" spans="1:27" x14ac:dyDescent="0.3">
      <c r="A111" s="238"/>
      <c r="B111" s="241" t="str">
        <f t="shared" si="14"/>
        <v/>
      </c>
      <c r="C111" s="239"/>
      <c r="D111" s="240" t="str">
        <f>IF(C111&lt;&gt;"",VLOOKUP(C111,'BASE EQUIPOS'!$G$8:$H$22,2,0),"")</f>
        <v/>
      </c>
      <c r="E111" s="241" t="str">
        <f>IF(C111&lt;&gt;"",VLOOKUP(C111,'BASE EQUIPOS'!$G$8:$I$22,3,0),"")</f>
        <v/>
      </c>
      <c r="F111" s="241" t="str">
        <f>IF(C111&lt;&gt;"",VLOOKUP(C111,'BASE EQUIPOS'!$G$8:$J$22,4,0),"")</f>
        <v/>
      </c>
      <c r="G111" s="242"/>
      <c r="H111" s="233"/>
      <c r="I111" s="241"/>
      <c r="J111" s="241"/>
      <c r="K111" s="241"/>
      <c r="L111" s="239"/>
      <c r="M111" s="244"/>
      <c r="N111" s="245" t="str">
        <f t="shared" ca="1" si="8"/>
        <v/>
      </c>
      <c r="O111" s="239"/>
      <c r="P111" s="244"/>
      <c r="Q111" s="245" t="str">
        <f t="shared" si="9"/>
        <v/>
      </c>
      <c r="U111" s="246" t="str">
        <f>IFERROR(VLOOKUP(C111,'BASE EQUIPOS'!$G$8:$O$22,9,0)," ")</f>
        <v xml:space="preserve"> </v>
      </c>
      <c r="V111" s="232" t="str">
        <f t="shared" si="11"/>
        <v/>
      </c>
      <c r="W111" s="232" t="str">
        <f t="shared" si="12"/>
        <v/>
      </c>
      <c r="X111" s="232" t="str">
        <f>IFERROR(VLOOKUP(W111,Datos!$P$4:$Q$18,2,0),"")</f>
        <v/>
      </c>
      <c r="Y111" s="232" t="str">
        <f t="shared" si="13"/>
        <v/>
      </c>
      <c r="AA111" s="314" t="str">
        <f t="shared" ca="1" si="10"/>
        <v/>
      </c>
    </row>
    <row r="112" spans="1:27" x14ac:dyDescent="0.3">
      <c r="A112" s="238"/>
      <c r="B112" s="241" t="str">
        <f t="shared" si="14"/>
        <v/>
      </c>
      <c r="C112" s="239"/>
      <c r="D112" s="240" t="str">
        <f>IF(C112&lt;&gt;"",VLOOKUP(C112,'BASE EQUIPOS'!$G$8:$H$22,2,0),"")</f>
        <v/>
      </c>
      <c r="E112" s="241" t="str">
        <f>IF(C112&lt;&gt;"",VLOOKUP(C112,'BASE EQUIPOS'!$G$8:$I$22,3,0),"")</f>
        <v/>
      </c>
      <c r="F112" s="241" t="str">
        <f>IF(C112&lt;&gt;"",VLOOKUP(C112,'BASE EQUIPOS'!$G$8:$J$22,4,0),"")</f>
        <v/>
      </c>
      <c r="G112" s="242"/>
      <c r="H112" s="233"/>
      <c r="I112" s="241"/>
      <c r="J112" s="241"/>
      <c r="K112" s="241"/>
      <c r="L112" s="239"/>
      <c r="M112" s="244"/>
      <c r="N112" s="245" t="str">
        <f t="shared" ca="1" si="8"/>
        <v/>
      </c>
      <c r="O112" s="239"/>
      <c r="P112" s="244"/>
      <c r="Q112" s="245" t="str">
        <f t="shared" si="9"/>
        <v/>
      </c>
      <c r="U112" s="246" t="str">
        <f>IFERROR(VLOOKUP(C112,'BASE EQUIPOS'!$G$8:$O$22,9,0)," ")</f>
        <v xml:space="preserve"> </v>
      </c>
      <c r="V112" s="232" t="str">
        <f t="shared" si="11"/>
        <v/>
      </c>
      <c r="W112" s="232" t="str">
        <f t="shared" si="12"/>
        <v/>
      </c>
      <c r="X112" s="232" t="str">
        <f>IFERROR(VLOOKUP(W112,Datos!$P$4:$Q$18,2,0),"")</f>
        <v/>
      </c>
      <c r="Y112" s="232" t="str">
        <f t="shared" si="13"/>
        <v/>
      </c>
      <c r="AA112" s="314" t="str">
        <f t="shared" ca="1" si="10"/>
        <v/>
      </c>
    </row>
    <row r="113" spans="1:27" x14ac:dyDescent="0.3">
      <c r="A113" s="238"/>
      <c r="B113" s="241" t="str">
        <f t="shared" si="14"/>
        <v/>
      </c>
      <c r="C113" s="239"/>
      <c r="D113" s="240" t="str">
        <f>IF(C113&lt;&gt;"",VLOOKUP(C113,'BASE EQUIPOS'!$G$8:$H$22,2,0),"")</f>
        <v/>
      </c>
      <c r="E113" s="241" t="str">
        <f>IF(C113&lt;&gt;"",VLOOKUP(C113,'BASE EQUIPOS'!$G$8:$I$22,3,0),"")</f>
        <v/>
      </c>
      <c r="F113" s="241" t="str">
        <f>IF(C113&lt;&gt;"",VLOOKUP(C113,'BASE EQUIPOS'!$G$8:$J$22,4,0),"")</f>
        <v/>
      </c>
      <c r="G113" s="242"/>
      <c r="H113" s="233"/>
      <c r="I113" s="241"/>
      <c r="J113" s="241"/>
      <c r="K113" s="241"/>
      <c r="L113" s="239"/>
      <c r="M113" s="244"/>
      <c r="N113" s="245" t="str">
        <f t="shared" ca="1" si="8"/>
        <v/>
      </c>
      <c r="O113" s="239"/>
      <c r="P113" s="244"/>
      <c r="Q113" s="245" t="str">
        <f t="shared" si="9"/>
        <v/>
      </c>
      <c r="U113" s="246" t="str">
        <f>IFERROR(VLOOKUP(C113,'BASE EQUIPOS'!$G$8:$O$22,9,0)," ")</f>
        <v xml:space="preserve"> </v>
      </c>
      <c r="V113" s="232" t="str">
        <f t="shared" si="11"/>
        <v/>
      </c>
      <c r="W113" s="232" t="str">
        <f t="shared" si="12"/>
        <v/>
      </c>
      <c r="X113" s="232" t="str">
        <f>IFERROR(VLOOKUP(W113,Datos!$P$4:$Q$18,2,0),"")</f>
        <v/>
      </c>
      <c r="Y113" s="232" t="str">
        <f t="shared" si="13"/>
        <v/>
      </c>
      <c r="AA113" s="314" t="str">
        <f t="shared" ca="1" si="10"/>
        <v/>
      </c>
    </row>
    <row r="114" spans="1:27" x14ac:dyDescent="0.3">
      <c r="A114" s="238"/>
      <c r="B114" s="241" t="str">
        <f t="shared" si="14"/>
        <v/>
      </c>
      <c r="C114" s="239"/>
      <c r="D114" s="240" t="str">
        <f>IF(C114&lt;&gt;"",VLOOKUP(C114,'BASE EQUIPOS'!$G$8:$H$22,2,0),"")</f>
        <v/>
      </c>
      <c r="E114" s="241" t="str">
        <f>IF(C114&lt;&gt;"",VLOOKUP(C114,'BASE EQUIPOS'!$G$8:$I$22,3,0),"")</f>
        <v/>
      </c>
      <c r="F114" s="241" t="str">
        <f>IF(C114&lt;&gt;"",VLOOKUP(C114,'BASE EQUIPOS'!$G$8:$J$22,4,0),"")</f>
        <v/>
      </c>
      <c r="G114" s="242"/>
      <c r="H114" s="233"/>
      <c r="I114" s="241"/>
      <c r="J114" s="241"/>
      <c r="K114" s="241"/>
      <c r="L114" s="239"/>
      <c r="M114" s="244"/>
      <c r="N114" s="245" t="str">
        <f t="shared" ca="1" si="8"/>
        <v/>
      </c>
      <c r="O114" s="239"/>
      <c r="P114" s="244"/>
      <c r="Q114" s="245" t="str">
        <f t="shared" si="9"/>
        <v/>
      </c>
      <c r="U114" s="246" t="str">
        <f>IFERROR(VLOOKUP(C114,'BASE EQUIPOS'!$G$8:$O$22,9,0)," ")</f>
        <v xml:space="preserve"> </v>
      </c>
      <c r="V114" s="232" t="str">
        <f t="shared" si="11"/>
        <v/>
      </c>
      <c r="W114" s="232" t="str">
        <f t="shared" si="12"/>
        <v/>
      </c>
      <c r="X114" s="232" t="str">
        <f>IFERROR(VLOOKUP(W114,Datos!$P$4:$Q$18,2,0),"")</f>
        <v/>
      </c>
      <c r="Y114" s="232" t="str">
        <f t="shared" si="13"/>
        <v/>
      </c>
      <c r="AA114" s="314" t="str">
        <f t="shared" ca="1" si="10"/>
        <v/>
      </c>
    </row>
    <row r="115" spans="1:27" x14ac:dyDescent="0.3">
      <c r="A115" s="238"/>
      <c r="B115" s="241" t="str">
        <f t="shared" si="14"/>
        <v/>
      </c>
      <c r="C115" s="239"/>
      <c r="D115" s="240" t="str">
        <f>IF(C115&lt;&gt;"",VLOOKUP(C115,'BASE EQUIPOS'!$G$8:$H$22,2,0),"")</f>
        <v/>
      </c>
      <c r="E115" s="241" t="str">
        <f>IF(C115&lt;&gt;"",VLOOKUP(C115,'BASE EQUIPOS'!$G$8:$I$22,3,0),"")</f>
        <v/>
      </c>
      <c r="F115" s="241" t="str">
        <f>IF(C115&lt;&gt;"",VLOOKUP(C115,'BASE EQUIPOS'!$G$8:$J$22,4,0),"")</f>
        <v/>
      </c>
      <c r="G115" s="242"/>
      <c r="H115" s="233"/>
      <c r="I115" s="241"/>
      <c r="J115" s="241"/>
      <c r="K115" s="241"/>
      <c r="L115" s="239"/>
      <c r="M115" s="244"/>
      <c r="N115" s="245" t="str">
        <f t="shared" ca="1" si="8"/>
        <v/>
      </c>
      <c r="O115" s="239"/>
      <c r="P115" s="244"/>
      <c r="Q115" s="245" t="str">
        <f t="shared" si="9"/>
        <v/>
      </c>
      <c r="U115" s="246" t="str">
        <f>IFERROR(VLOOKUP(C115,'BASE EQUIPOS'!$G$8:$O$22,9,0)," ")</f>
        <v xml:space="preserve"> </v>
      </c>
      <c r="V115" s="232" t="str">
        <f t="shared" si="11"/>
        <v/>
      </c>
      <c r="W115" s="232" t="str">
        <f t="shared" si="12"/>
        <v/>
      </c>
      <c r="X115" s="232" t="str">
        <f>IFERROR(VLOOKUP(W115,Datos!$P$4:$Q$18,2,0),"")</f>
        <v/>
      </c>
      <c r="Y115" s="232" t="str">
        <f t="shared" si="13"/>
        <v/>
      </c>
      <c r="AA115" s="314" t="str">
        <f t="shared" ca="1" si="10"/>
        <v/>
      </c>
    </row>
    <row r="116" spans="1:27" x14ac:dyDescent="0.3">
      <c r="A116" s="238"/>
      <c r="B116" s="241" t="str">
        <f t="shared" si="14"/>
        <v/>
      </c>
      <c r="C116" s="239"/>
      <c r="D116" s="240" t="str">
        <f>IF(C116&lt;&gt;"",VLOOKUP(C116,'BASE EQUIPOS'!$G$8:$H$22,2,0),"")</f>
        <v/>
      </c>
      <c r="E116" s="241" t="str">
        <f>IF(C116&lt;&gt;"",VLOOKUP(C116,'BASE EQUIPOS'!$G$8:$I$22,3,0),"")</f>
        <v/>
      </c>
      <c r="F116" s="241" t="str">
        <f>IF(C116&lt;&gt;"",VLOOKUP(C116,'BASE EQUIPOS'!$G$8:$J$22,4,0),"")</f>
        <v/>
      </c>
      <c r="G116" s="242"/>
      <c r="H116" s="233"/>
      <c r="I116" s="241"/>
      <c r="J116" s="241"/>
      <c r="K116" s="241"/>
      <c r="L116" s="239"/>
      <c r="M116" s="244"/>
      <c r="N116" s="245" t="str">
        <f t="shared" ca="1" si="8"/>
        <v/>
      </c>
      <c r="O116" s="239"/>
      <c r="P116" s="244"/>
      <c r="Q116" s="245" t="str">
        <f t="shared" si="9"/>
        <v/>
      </c>
      <c r="U116" s="246" t="str">
        <f>IFERROR(VLOOKUP(C116,'BASE EQUIPOS'!$G$8:$O$22,9,0)," ")</f>
        <v xml:space="preserve"> </v>
      </c>
      <c r="V116" s="232" t="str">
        <f t="shared" si="11"/>
        <v/>
      </c>
      <c r="W116" s="232" t="str">
        <f t="shared" si="12"/>
        <v/>
      </c>
      <c r="X116" s="232" t="str">
        <f>IFERROR(VLOOKUP(W116,Datos!$P$4:$Q$18,2,0),"")</f>
        <v/>
      </c>
      <c r="Y116" s="232" t="str">
        <f t="shared" si="13"/>
        <v/>
      </c>
      <c r="AA116" s="314" t="str">
        <f t="shared" ca="1" si="10"/>
        <v/>
      </c>
    </row>
    <row r="117" spans="1:27" x14ac:dyDescent="0.3">
      <c r="A117" s="238"/>
      <c r="B117" s="241" t="str">
        <f t="shared" si="14"/>
        <v/>
      </c>
      <c r="C117" s="239"/>
      <c r="D117" s="240" t="str">
        <f>IF(C117&lt;&gt;"",VLOOKUP(C117,'BASE EQUIPOS'!$G$8:$H$22,2,0),"")</f>
        <v/>
      </c>
      <c r="E117" s="241" t="str">
        <f>IF(C117&lt;&gt;"",VLOOKUP(C117,'BASE EQUIPOS'!$G$8:$I$22,3,0),"")</f>
        <v/>
      </c>
      <c r="F117" s="241" t="str">
        <f>IF(C117&lt;&gt;"",VLOOKUP(C117,'BASE EQUIPOS'!$G$8:$J$22,4,0),"")</f>
        <v/>
      </c>
      <c r="G117" s="242"/>
      <c r="H117" s="233"/>
      <c r="I117" s="241"/>
      <c r="J117" s="241"/>
      <c r="K117" s="241"/>
      <c r="L117" s="239"/>
      <c r="M117" s="244"/>
      <c r="N117" s="245" t="str">
        <f t="shared" ca="1" si="8"/>
        <v/>
      </c>
      <c r="O117" s="239"/>
      <c r="P117" s="244"/>
      <c r="Q117" s="245" t="str">
        <f t="shared" si="9"/>
        <v/>
      </c>
      <c r="U117" s="246" t="str">
        <f>IFERROR(VLOOKUP(C117,'BASE EQUIPOS'!$G$8:$O$22,9,0)," ")</f>
        <v xml:space="preserve"> </v>
      </c>
      <c r="V117" s="232" t="str">
        <f t="shared" si="11"/>
        <v/>
      </c>
      <c r="W117" s="232" t="str">
        <f t="shared" si="12"/>
        <v/>
      </c>
      <c r="X117" s="232" t="str">
        <f>IFERROR(VLOOKUP(W117,Datos!$P$4:$Q$18,2,0),"")</f>
        <v/>
      </c>
      <c r="Y117" s="232" t="str">
        <f t="shared" si="13"/>
        <v/>
      </c>
      <c r="AA117" s="314" t="str">
        <f t="shared" ca="1" si="10"/>
        <v/>
      </c>
    </row>
    <row r="118" spans="1:27" x14ac:dyDescent="0.3">
      <c r="A118" s="238"/>
      <c r="B118" s="241" t="str">
        <f t="shared" si="14"/>
        <v/>
      </c>
      <c r="C118" s="239"/>
      <c r="D118" s="240" t="str">
        <f>IF(C118&lt;&gt;"",VLOOKUP(C118,'BASE EQUIPOS'!$G$8:$H$22,2,0),"")</f>
        <v/>
      </c>
      <c r="E118" s="241" t="str">
        <f>IF(C118&lt;&gt;"",VLOOKUP(C118,'BASE EQUIPOS'!$G$8:$I$22,3,0),"")</f>
        <v/>
      </c>
      <c r="F118" s="241" t="str">
        <f>IF(C118&lt;&gt;"",VLOOKUP(C118,'BASE EQUIPOS'!$G$8:$J$22,4,0),"")</f>
        <v/>
      </c>
      <c r="G118" s="242"/>
      <c r="H118" s="233"/>
      <c r="I118" s="241"/>
      <c r="J118" s="241"/>
      <c r="K118" s="241"/>
      <c r="L118" s="239"/>
      <c r="M118" s="244"/>
      <c r="N118" s="245" t="str">
        <f t="shared" ca="1" si="8"/>
        <v/>
      </c>
      <c r="O118" s="239"/>
      <c r="P118" s="244"/>
      <c r="Q118" s="245" t="str">
        <f t="shared" si="9"/>
        <v/>
      </c>
      <c r="U118" s="246" t="str">
        <f>IFERROR(VLOOKUP(C118,'BASE EQUIPOS'!$G$8:$O$22,9,0)," ")</f>
        <v xml:space="preserve"> </v>
      </c>
      <c r="V118" s="232" t="str">
        <f t="shared" si="11"/>
        <v/>
      </c>
      <c r="W118" s="232" t="str">
        <f t="shared" si="12"/>
        <v/>
      </c>
      <c r="X118" s="232" t="str">
        <f>IFERROR(VLOOKUP(W118,Datos!$P$4:$Q$18,2,0),"")</f>
        <v/>
      </c>
      <c r="Y118" s="232" t="str">
        <f t="shared" si="13"/>
        <v/>
      </c>
      <c r="AA118" s="314" t="str">
        <f t="shared" ca="1" si="10"/>
        <v/>
      </c>
    </row>
    <row r="119" spans="1:27" x14ac:dyDescent="0.3">
      <c r="A119" s="238"/>
      <c r="B119" s="241" t="str">
        <f t="shared" si="14"/>
        <v/>
      </c>
      <c r="C119" s="239"/>
      <c r="D119" s="240" t="str">
        <f>IF(C119&lt;&gt;"",VLOOKUP(C119,'BASE EQUIPOS'!$G$8:$H$22,2,0),"")</f>
        <v/>
      </c>
      <c r="E119" s="241" t="str">
        <f>IF(C119&lt;&gt;"",VLOOKUP(C119,'BASE EQUIPOS'!$G$8:$I$22,3,0),"")</f>
        <v/>
      </c>
      <c r="F119" s="241" t="str">
        <f>IF(C119&lt;&gt;"",VLOOKUP(C119,'BASE EQUIPOS'!$G$8:$J$22,4,0),"")</f>
        <v/>
      </c>
      <c r="G119" s="242"/>
      <c r="H119" s="233"/>
      <c r="I119" s="241"/>
      <c r="J119" s="241"/>
      <c r="K119" s="241"/>
      <c r="L119" s="239"/>
      <c r="M119" s="244"/>
      <c r="N119" s="245" t="str">
        <f t="shared" ca="1" si="8"/>
        <v/>
      </c>
      <c r="O119" s="239"/>
      <c r="P119" s="244"/>
      <c r="Q119" s="245" t="str">
        <f t="shared" si="9"/>
        <v/>
      </c>
      <c r="U119" s="246" t="str">
        <f>IFERROR(VLOOKUP(C119,'BASE EQUIPOS'!$G$8:$O$22,9,0)," ")</f>
        <v xml:space="preserve"> </v>
      </c>
      <c r="V119" s="232" t="str">
        <f t="shared" si="11"/>
        <v/>
      </c>
      <c r="W119" s="232" t="str">
        <f t="shared" si="12"/>
        <v/>
      </c>
      <c r="X119" s="232" t="str">
        <f>IFERROR(VLOOKUP(W119,Datos!$P$4:$Q$18,2,0),"")</f>
        <v/>
      </c>
      <c r="Y119" s="232" t="str">
        <f t="shared" si="13"/>
        <v/>
      </c>
      <c r="AA119" s="314" t="str">
        <f t="shared" ca="1" si="10"/>
        <v/>
      </c>
    </row>
    <row r="120" spans="1:27" x14ac:dyDescent="0.3">
      <c r="A120" s="238"/>
      <c r="B120" s="241" t="str">
        <f t="shared" si="14"/>
        <v/>
      </c>
      <c r="C120" s="239"/>
      <c r="D120" s="240" t="str">
        <f>IF(C120&lt;&gt;"",VLOOKUP(C120,'BASE EQUIPOS'!$G$8:$H$22,2,0),"")</f>
        <v/>
      </c>
      <c r="E120" s="241" t="str">
        <f>IF(C120&lt;&gt;"",VLOOKUP(C120,'BASE EQUIPOS'!$G$8:$I$22,3,0),"")</f>
        <v/>
      </c>
      <c r="F120" s="241" t="str">
        <f>IF(C120&lt;&gt;"",VLOOKUP(C120,'BASE EQUIPOS'!$G$8:$J$22,4,0),"")</f>
        <v/>
      </c>
      <c r="G120" s="242"/>
      <c r="H120" s="233"/>
      <c r="I120" s="241"/>
      <c r="J120" s="241"/>
      <c r="K120" s="241"/>
      <c r="L120" s="239"/>
      <c r="M120" s="244"/>
      <c r="N120" s="245" t="str">
        <f t="shared" ca="1" si="8"/>
        <v/>
      </c>
      <c r="O120" s="239"/>
      <c r="P120" s="244"/>
      <c r="Q120" s="245" t="str">
        <f t="shared" si="9"/>
        <v/>
      </c>
      <c r="U120" s="246" t="str">
        <f>IFERROR(VLOOKUP(C120,'BASE EQUIPOS'!$G$8:$O$22,9,0)," ")</f>
        <v xml:space="preserve"> </v>
      </c>
      <c r="V120" s="232" t="str">
        <f t="shared" si="11"/>
        <v/>
      </c>
      <c r="W120" s="232" t="str">
        <f t="shared" si="12"/>
        <v/>
      </c>
      <c r="X120" s="232" t="str">
        <f>IFERROR(VLOOKUP(W120,Datos!$P$4:$Q$18,2,0),"")</f>
        <v/>
      </c>
      <c r="Y120" s="232" t="str">
        <f t="shared" si="13"/>
        <v/>
      </c>
      <c r="AA120" s="314" t="str">
        <f t="shared" ca="1" si="10"/>
        <v/>
      </c>
    </row>
    <row r="121" spans="1:27" x14ac:dyDescent="0.3">
      <c r="A121" s="238"/>
      <c r="B121" s="241" t="str">
        <f t="shared" si="14"/>
        <v/>
      </c>
      <c r="C121" s="239"/>
      <c r="D121" s="240" t="str">
        <f>IF(C121&lt;&gt;"",VLOOKUP(C121,'BASE EQUIPOS'!$G$8:$H$22,2,0),"")</f>
        <v/>
      </c>
      <c r="E121" s="241" t="str">
        <f>IF(C121&lt;&gt;"",VLOOKUP(C121,'BASE EQUIPOS'!$G$8:$I$22,3,0),"")</f>
        <v/>
      </c>
      <c r="F121" s="241" t="str">
        <f>IF(C121&lt;&gt;"",VLOOKUP(C121,'BASE EQUIPOS'!$G$8:$J$22,4,0),"")</f>
        <v/>
      </c>
      <c r="G121" s="242"/>
      <c r="H121" s="233"/>
      <c r="I121" s="241"/>
      <c r="J121" s="241"/>
      <c r="K121" s="241"/>
      <c r="L121" s="239"/>
      <c r="M121" s="244"/>
      <c r="N121" s="245" t="str">
        <f t="shared" ca="1" si="8"/>
        <v/>
      </c>
      <c r="O121" s="239"/>
      <c r="P121" s="244"/>
      <c r="Q121" s="245" t="str">
        <f t="shared" si="9"/>
        <v/>
      </c>
      <c r="U121" s="246" t="str">
        <f>IFERROR(VLOOKUP(C121,'BASE EQUIPOS'!$G$8:$O$22,9,0)," ")</f>
        <v xml:space="preserve"> </v>
      </c>
      <c r="V121" s="232" t="str">
        <f t="shared" si="11"/>
        <v/>
      </c>
      <c r="W121" s="232" t="str">
        <f t="shared" si="12"/>
        <v/>
      </c>
      <c r="X121" s="232" t="str">
        <f>IFERROR(VLOOKUP(W121,Datos!$P$4:$Q$18,2,0),"")</f>
        <v/>
      </c>
      <c r="Y121" s="232" t="str">
        <f t="shared" si="13"/>
        <v/>
      </c>
      <c r="AA121" s="314" t="str">
        <f t="shared" ca="1" si="10"/>
        <v/>
      </c>
    </row>
    <row r="122" spans="1:27" x14ac:dyDescent="0.3">
      <c r="A122" s="238"/>
      <c r="B122" s="241" t="str">
        <f t="shared" si="14"/>
        <v/>
      </c>
      <c r="C122" s="239"/>
      <c r="D122" s="240" t="str">
        <f>IF(C122&lt;&gt;"",VLOOKUP(C122,'BASE EQUIPOS'!$G$8:$H$22,2,0),"")</f>
        <v/>
      </c>
      <c r="E122" s="241" t="str">
        <f>IF(C122&lt;&gt;"",VLOOKUP(C122,'BASE EQUIPOS'!$G$8:$I$22,3,0),"")</f>
        <v/>
      </c>
      <c r="F122" s="241" t="str">
        <f>IF(C122&lt;&gt;"",VLOOKUP(C122,'BASE EQUIPOS'!$G$8:$J$22,4,0),"")</f>
        <v/>
      </c>
      <c r="G122" s="242"/>
      <c r="H122" s="233"/>
      <c r="I122" s="241"/>
      <c r="J122" s="241"/>
      <c r="K122" s="241"/>
      <c r="L122" s="239"/>
      <c r="M122" s="244"/>
      <c r="N122" s="245" t="str">
        <f t="shared" ca="1" si="8"/>
        <v/>
      </c>
      <c r="O122" s="239"/>
      <c r="P122" s="244"/>
      <c r="Q122" s="245" t="str">
        <f t="shared" si="9"/>
        <v/>
      </c>
      <c r="U122" s="246" t="str">
        <f>IFERROR(VLOOKUP(C122,'BASE EQUIPOS'!$G$8:$O$22,9,0)," ")</f>
        <v xml:space="preserve"> </v>
      </c>
      <c r="V122" s="232" t="str">
        <f t="shared" si="11"/>
        <v/>
      </c>
      <c r="W122" s="232" t="str">
        <f t="shared" si="12"/>
        <v/>
      </c>
      <c r="X122" s="232" t="str">
        <f>IFERROR(VLOOKUP(W122,Datos!$P$4:$Q$18,2,0),"")</f>
        <v/>
      </c>
      <c r="Y122" s="232" t="str">
        <f t="shared" si="13"/>
        <v/>
      </c>
      <c r="AA122" s="314" t="str">
        <f t="shared" ca="1" si="10"/>
        <v/>
      </c>
    </row>
    <row r="123" spans="1:27" x14ac:dyDescent="0.3">
      <c r="A123" s="238"/>
      <c r="B123" s="241" t="str">
        <f t="shared" si="14"/>
        <v/>
      </c>
      <c r="C123" s="239"/>
      <c r="D123" s="240" t="str">
        <f>IF(C123&lt;&gt;"",VLOOKUP(C123,'BASE EQUIPOS'!$G$8:$H$22,2,0),"")</f>
        <v/>
      </c>
      <c r="E123" s="241" t="str">
        <f>IF(C123&lt;&gt;"",VLOOKUP(C123,'BASE EQUIPOS'!$G$8:$I$22,3,0),"")</f>
        <v/>
      </c>
      <c r="F123" s="241" t="str">
        <f>IF(C123&lt;&gt;"",VLOOKUP(C123,'BASE EQUIPOS'!$G$8:$J$22,4,0),"")</f>
        <v/>
      </c>
      <c r="G123" s="242"/>
      <c r="H123" s="233"/>
      <c r="I123" s="241"/>
      <c r="J123" s="241"/>
      <c r="K123" s="241"/>
      <c r="L123" s="239"/>
      <c r="M123" s="244"/>
      <c r="N123" s="245" t="str">
        <f t="shared" ca="1" si="8"/>
        <v/>
      </c>
      <c r="O123" s="239"/>
      <c r="P123" s="244"/>
      <c r="Q123" s="245" t="str">
        <f t="shared" si="9"/>
        <v/>
      </c>
      <c r="U123" s="246" t="str">
        <f>IFERROR(VLOOKUP(C123,'BASE EQUIPOS'!$G$8:$O$22,9,0)," ")</f>
        <v xml:space="preserve"> </v>
      </c>
      <c r="V123" s="232" t="str">
        <f t="shared" si="11"/>
        <v/>
      </c>
      <c r="W123" s="232" t="str">
        <f t="shared" si="12"/>
        <v/>
      </c>
      <c r="X123" s="232" t="str">
        <f>IFERROR(VLOOKUP(W123,Datos!$P$4:$Q$18,2,0),"")</f>
        <v/>
      </c>
      <c r="Y123" s="232" t="str">
        <f t="shared" si="13"/>
        <v/>
      </c>
      <c r="AA123" s="314" t="str">
        <f t="shared" ca="1" si="10"/>
        <v/>
      </c>
    </row>
    <row r="124" spans="1:27" x14ac:dyDescent="0.3">
      <c r="A124" s="238"/>
      <c r="B124" s="241" t="str">
        <f t="shared" si="14"/>
        <v/>
      </c>
      <c r="C124" s="239"/>
      <c r="D124" s="240" t="str">
        <f>IF(C124&lt;&gt;"",VLOOKUP(C124,'BASE EQUIPOS'!$G$8:$H$22,2,0),"")</f>
        <v/>
      </c>
      <c r="E124" s="241" t="str">
        <f>IF(C124&lt;&gt;"",VLOOKUP(C124,'BASE EQUIPOS'!$G$8:$I$22,3,0),"")</f>
        <v/>
      </c>
      <c r="F124" s="241" t="str">
        <f>IF(C124&lt;&gt;"",VLOOKUP(C124,'BASE EQUIPOS'!$G$8:$J$22,4,0),"")</f>
        <v/>
      </c>
      <c r="G124" s="242"/>
      <c r="H124" s="233"/>
      <c r="I124" s="241"/>
      <c r="J124" s="241"/>
      <c r="K124" s="241"/>
      <c r="L124" s="239"/>
      <c r="M124" s="244"/>
      <c r="N124" s="245" t="str">
        <f t="shared" ca="1" si="8"/>
        <v/>
      </c>
      <c r="O124" s="239"/>
      <c r="P124" s="244"/>
      <c r="Q124" s="245" t="str">
        <f t="shared" si="9"/>
        <v/>
      </c>
      <c r="U124" s="246" t="str">
        <f>IFERROR(VLOOKUP(C124,'BASE EQUIPOS'!$G$8:$O$22,9,0)," ")</f>
        <v xml:space="preserve"> </v>
      </c>
      <c r="V124" s="232" t="str">
        <f t="shared" si="11"/>
        <v/>
      </c>
      <c r="W124" s="232" t="str">
        <f t="shared" si="12"/>
        <v/>
      </c>
      <c r="X124" s="232" t="str">
        <f>IFERROR(VLOOKUP(W124,Datos!$P$4:$Q$18,2,0),"")</f>
        <v/>
      </c>
      <c r="Y124" s="232" t="str">
        <f t="shared" si="13"/>
        <v/>
      </c>
      <c r="AA124" s="314" t="str">
        <f t="shared" ca="1" si="10"/>
        <v/>
      </c>
    </row>
    <row r="125" spans="1:27" x14ac:dyDescent="0.3">
      <c r="A125" s="238"/>
      <c r="B125" s="241" t="str">
        <f t="shared" si="14"/>
        <v/>
      </c>
      <c r="C125" s="239"/>
      <c r="D125" s="240" t="str">
        <f>IF(C125&lt;&gt;"",VLOOKUP(C125,'BASE EQUIPOS'!$G$8:$H$22,2,0),"")</f>
        <v/>
      </c>
      <c r="E125" s="241" t="str">
        <f>IF(C125&lt;&gt;"",VLOOKUP(C125,'BASE EQUIPOS'!$G$8:$I$22,3,0),"")</f>
        <v/>
      </c>
      <c r="F125" s="241" t="str">
        <f>IF(C125&lt;&gt;"",VLOOKUP(C125,'BASE EQUIPOS'!$G$8:$J$22,4,0),"")</f>
        <v/>
      </c>
      <c r="G125" s="242"/>
      <c r="H125" s="233"/>
      <c r="I125" s="241"/>
      <c r="J125" s="241"/>
      <c r="K125" s="241"/>
      <c r="L125" s="239"/>
      <c r="M125" s="244"/>
      <c r="N125" s="245" t="str">
        <f t="shared" ca="1" si="8"/>
        <v/>
      </c>
      <c r="O125" s="239"/>
      <c r="P125" s="244"/>
      <c r="Q125" s="245" t="str">
        <f t="shared" si="9"/>
        <v/>
      </c>
      <c r="U125" s="246" t="str">
        <f>IFERROR(VLOOKUP(C125,'BASE EQUIPOS'!$G$8:$O$22,9,0)," ")</f>
        <v xml:space="preserve"> </v>
      </c>
      <c r="V125" s="232" t="str">
        <f t="shared" si="11"/>
        <v/>
      </c>
      <c r="W125" s="232" t="str">
        <f t="shared" si="12"/>
        <v/>
      </c>
      <c r="X125" s="232" t="str">
        <f>IFERROR(VLOOKUP(W125,Datos!$P$4:$Q$18,2,0),"")</f>
        <v/>
      </c>
      <c r="Y125" s="232" t="str">
        <f t="shared" si="13"/>
        <v/>
      </c>
      <c r="AA125" s="314" t="str">
        <f t="shared" ca="1" si="10"/>
        <v/>
      </c>
    </row>
    <row r="126" spans="1:27" x14ac:dyDescent="0.3">
      <c r="A126" s="238"/>
      <c r="B126" s="241" t="str">
        <f t="shared" si="14"/>
        <v/>
      </c>
      <c r="C126" s="239"/>
      <c r="D126" s="240" t="str">
        <f>IF(C126&lt;&gt;"",VLOOKUP(C126,'BASE EQUIPOS'!$G$8:$H$22,2,0),"")</f>
        <v/>
      </c>
      <c r="E126" s="241" t="str">
        <f>IF(C126&lt;&gt;"",VLOOKUP(C126,'BASE EQUIPOS'!$G$8:$I$22,3,0),"")</f>
        <v/>
      </c>
      <c r="F126" s="241" t="str">
        <f>IF(C126&lt;&gt;"",VLOOKUP(C126,'BASE EQUIPOS'!$G$8:$J$22,4,0),"")</f>
        <v/>
      </c>
      <c r="G126" s="242"/>
      <c r="H126" s="233"/>
      <c r="I126" s="241"/>
      <c r="J126" s="241"/>
      <c r="K126" s="241"/>
      <c r="L126" s="239"/>
      <c r="M126" s="244"/>
      <c r="N126" s="245" t="str">
        <f t="shared" ca="1" si="8"/>
        <v/>
      </c>
      <c r="O126" s="239"/>
      <c r="P126" s="244"/>
      <c r="Q126" s="245" t="str">
        <f t="shared" si="9"/>
        <v/>
      </c>
      <c r="U126" s="246" t="str">
        <f>IFERROR(VLOOKUP(C126,'BASE EQUIPOS'!$G$8:$O$22,9,0)," ")</f>
        <v xml:space="preserve"> </v>
      </c>
      <c r="V126" s="232" t="str">
        <f t="shared" si="11"/>
        <v/>
      </c>
      <c r="W126" s="232" t="str">
        <f t="shared" si="12"/>
        <v/>
      </c>
      <c r="X126" s="232" t="str">
        <f>IFERROR(VLOOKUP(W126,Datos!$P$4:$Q$18,2,0),"")</f>
        <v/>
      </c>
      <c r="Y126" s="232" t="str">
        <f t="shared" si="13"/>
        <v/>
      </c>
      <c r="AA126" s="314" t="str">
        <f t="shared" ca="1" si="10"/>
        <v/>
      </c>
    </row>
    <row r="127" spans="1:27" x14ac:dyDescent="0.3">
      <c r="A127" s="238"/>
      <c r="B127" s="241" t="str">
        <f t="shared" si="14"/>
        <v/>
      </c>
      <c r="C127" s="239"/>
      <c r="D127" s="240" t="str">
        <f>IF(C127&lt;&gt;"",VLOOKUP(C127,'BASE EQUIPOS'!$G$8:$H$22,2,0),"")</f>
        <v/>
      </c>
      <c r="E127" s="241" t="str">
        <f>IF(C127&lt;&gt;"",VLOOKUP(C127,'BASE EQUIPOS'!$G$8:$I$22,3,0),"")</f>
        <v/>
      </c>
      <c r="F127" s="241" t="str">
        <f>IF(C127&lt;&gt;"",VLOOKUP(C127,'BASE EQUIPOS'!$G$8:$J$22,4,0),"")</f>
        <v/>
      </c>
      <c r="G127" s="242"/>
      <c r="H127" s="233"/>
      <c r="I127" s="241"/>
      <c r="J127" s="241"/>
      <c r="K127" s="241"/>
      <c r="L127" s="239"/>
      <c r="M127" s="244"/>
      <c r="N127" s="245" t="str">
        <f t="shared" ca="1" si="8"/>
        <v/>
      </c>
      <c r="O127" s="239"/>
      <c r="P127" s="244"/>
      <c r="Q127" s="245" t="str">
        <f t="shared" si="9"/>
        <v/>
      </c>
      <c r="U127" s="246" t="str">
        <f>IFERROR(VLOOKUP(C127,'BASE EQUIPOS'!$G$8:$O$22,9,0)," ")</f>
        <v xml:space="preserve"> </v>
      </c>
      <c r="V127" s="232" t="str">
        <f t="shared" si="11"/>
        <v/>
      </c>
      <c r="W127" s="232" t="str">
        <f t="shared" si="12"/>
        <v/>
      </c>
      <c r="X127" s="232" t="str">
        <f>IFERROR(VLOOKUP(W127,Datos!$P$4:$Q$18,2,0),"")</f>
        <v/>
      </c>
      <c r="Y127" s="232" t="str">
        <f t="shared" si="13"/>
        <v/>
      </c>
      <c r="AA127" s="314" t="str">
        <f t="shared" ca="1" si="10"/>
        <v/>
      </c>
    </row>
    <row r="128" spans="1:27" x14ac:dyDescent="0.3">
      <c r="A128" s="238"/>
      <c r="B128" s="241" t="str">
        <f t="shared" si="14"/>
        <v/>
      </c>
      <c r="C128" s="239"/>
      <c r="D128" s="240" t="str">
        <f>IF(C128&lt;&gt;"",VLOOKUP(C128,'BASE EQUIPOS'!$G$8:$H$22,2,0),"")</f>
        <v/>
      </c>
      <c r="E128" s="241" t="str">
        <f>IF(C128&lt;&gt;"",VLOOKUP(C128,'BASE EQUIPOS'!$G$8:$I$22,3,0),"")</f>
        <v/>
      </c>
      <c r="F128" s="241" t="str">
        <f>IF(C128&lt;&gt;"",VLOOKUP(C128,'BASE EQUIPOS'!$G$8:$J$22,4,0),"")</f>
        <v/>
      </c>
      <c r="G128" s="242"/>
      <c r="H128" s="233"/>
      <c r="I128" s="241"/>
      <c r="J128" s="241"/>
      <c r="K128" s="241"/>
      <c r="L128" s="239"/>
      <c r="M128" s="244"/>
      <c r="N128" s="245" t="str">
        <f t="shared" ca="1" si="8"/>
        <v/>
      </c>
      <c r="O128" s="239"/>
      <c r="P128" s="244"/>
      <c r="Q128" s="245" t="str">
        <f t="shared" si="9"/>
        <v/>
      </c>
      <c r="U128" s="246" t="str">
        <f>IFERROR(VLOOKUP(C128,'BASE EQUIPOS'!$G$8:$O$22,9,0)," ")</f>
        <v xml:space="preserve"> </v>
      </c>
      <c r="V128" s="232" t="str">
        <f t="shared" si="11"/>
        <v/>
      </c>
      <c r="W128" s="232" t="str">
        <f t="shared" si="12"/>
        <v/>
      </c>
      <c r="X128" s="232" t="str">
        <f>IFERROR(VLOOKUP(W128,Datos!$P$4:$Q$18,2,0),"")</f>
        <v/>
      </c>
      <c r="Y128" s="232" t="str">
        <f t="shared" si="13"/>
        <v/>
      </c>
      <c r="AA128" s="314" t="str">
        <f t="shared" ca="1" si="10"/>
        <v/>
      </c>
    </row>
    <row r="129" spans="1:27" x14ac:dyDescent="0.3">
      <c r="A129" s="238"/>
      <c r="B129" s="241" t="str">
        <f t="shared" si="14"/>
        <v/>
      </c>
      <c r="C129" s="239"/>
      <c r="D129" s="240" t="str">
        <f>IF(C129&lt;&gt;"",VLOOKUP(C129,'BASE EQUIPOS'!$G$8:$H$22,2,0),"")</f>
        <v/>
      </c>
      <c r="E129" s="241" t="str">
        <f>IF(C129&lt;&gt;"",VLOOKUP(C129,'BASE EQUIPOS'!$G$8:$I$22,3,0),"")</f>
        <v/>
      </c>
      <c r="F129" s="241" t="str">
        <f>IF(C129&lt;&gt;"",VLOOKUP(C129,'BASE EQUIPOS'!$G$8:$J$22,4,0),"")</f>
        <v/>
      </c>
      <c r="G129" s="242"/>
      <c r="H129" s="233"/>
      <c r="I129" s="241"/>
      <c r="J129" s="241"/>
      <c r="K129" s="241"/>
      <c r="L129" s="239"/>
      <c r="M129" s="244"/>
      <c r="N129" s="245" t="str">
        <f t="shared" ca="1" si="8"/>
        <v/>
      </c>
      <c r="O129" s="239"/>
      <c r="P129" s="244"/>
      <c r="Q129" s="245" t="str">
        <f t="shared" si="9"/>
        <v/>
      </c>
      <c r="U129" s="246" t="str">
        <f>IFERROR(VLOOKUP(C129,'BASE EQUIPOS'!$G$8:$O$22,9,0)," ")</f>
        <v xml:space="preserve"> </v>
      </c>
      <c r="V129" s="232" t="str">
        <f t="shared" si="11"/>
        <v/>
      </c>
      <c r="W129" s="232" t="str">
        <f t="shared" si="12"/>
        <v/>
      </c>
      <c r="X129" s="232" t="str">
        <f>IFERROR(VLOOKUP(W129,Datos!$P$4:$Q$18,2,0),"")</f>
        <v/>
      </c>
      <c r="Y129" s="232" t="str">
        <f t="shared" si="13"/>
        <v/>
      </c>
      <c r="AA129" s="314" t="str">
        <f t="shared" ca="1" si="10"/>
        <v/>
      </c>
    </row>
    <row r="130" spans="1:27" x14ac:dyDescent="0.3">
      <c r="A130" s="238"/>
      <c r="B130" s="241" t="str">
        <f t="shared" si="14"/>
        <v/>
      </c>
      <c r="C130" s="239"/>
      <c r="D130" s="240" t="str">
        <f>IF(C130&lt;&gt;"",VLOOKUP(C130,'BASE EQUIPOS'!$G$8:$H$22,2,0),"")</f>
        <v/>
      </c>
      <c r="E130" s="241" t="str">
        <f>IF(C130&lt;&gt;"",VLOOKUP(C130,'BASE EQUIPOS'!$G$8:$I$22,3,0),"")</f>
        <v/>
      </c>
      <c r="F130" s="241" t="str">
        <f>IF(C130&lt;&gt;"",VLOOKUP(C130,'BASE EQUIPOS'!$G$8:$J$22,4,0),"")</f>
        <v/>
      </c>
      <c r="G130" s="242"/>
      <c r="H130" s="233"/>
      <c r="I130" s="241"/>
      <c r="J130" s="241"/>
      <c r="K130" s="241"/>
      <c r="L130" s="239"/>
      <c r="M130" s="244"/>
      <c r="N130" s="245" t="str">
        <f t="shared" ca="1" si="8"/>
        <v/>
      </c>
      <c r="O130" s="239"/>
      <c r="P130" s="244"/>
      <c r="Q130" s="245" t="str">
        <f t="shared" si="9"/>
        <v/>
      </c>
      <c r="U130" s="246" t="str">
        <f>IFERROR(VLOOKUP(C130,'BASE EQUIPOS'!$G$8:$O$22,9,0)," ")</f>
        <v xml:space="preserve"> </v>
      </c>
      <c r="V130" s="232" t="str">
        <f t="shared" si="11"/>
        <v/>
      </c>
      <c r="W130" s="232" t="str">
        <f t="shared" si="12"/>
        <v/>
      </c>
      <c r="X130" s="232" t="str">
        <f>IFERROR(VLOOKUP(W130,Datos!$P$4:$Q$18,2,0),"")</f>
        <v/>
      </c>
      <c r="Y130" s="232" t="str">
        <f t="shared" si="13"/>
        <v/>
      </c>
      <c r="AA130" s="314" t="str">
        <f t="shared" ca="1" si="10"/>
        <v/>
      </c>
    </row>
    <row r="131" spans="1:27" x14ac:dyDescent="0.3">
      <c r="A131" s="238"/>
      <c r="B131" s="241" t="str">
        <f t="shared" si="14"/>
        <v/>
      </c>
      <c r="C131" s="239"/>
      <c r="D131" s="240" t="str">
        <f>IF(C131&lt;&gt;"",VLOOKUP(C131,'BASE EQUIPOS'!$G$8:$H$22,2,0),"")</f>
        <v/>
      </c>
      <c r="E131" s="241" t="str">
        <f>IF(C131&lt;&gt;"",VLOOKUP(C131,'BASE EQUIPOS'!$G$8:$I$22,3,0),"")</f>
        <v/>
      </c>
      <c r="F131" s="241" t="str">
        <f>IF(C131&lt;&gt;"",VLOOKUP(C131,'BASE EQUIPOS'!$G$8:$J$22,4,0),"")</f>
        <v/>
      </c>
      <c r="G131" s="242"/>
      <c r="H131" s="233"/>
      <c r="I131" s="241"/>
      <c r="J131" s="241"/>
      <c r="K131" s="241"/>
      <c r="L131" s="239"/>
      <c r="M131" s="244"/>
      <c r="N131" s="245" t="str">
        <f t="shared" ca="1" si="8"/>
        <v/>
      </c>
      <c r="O131" s="239"/>
      <c r="P131" s="244"/>
      <c r="Q131" s="245" t="str">
        <f t="shared" si="9"/>
        <v/>
      </c>
      <c r="U131" s="246" t="str">
        <f>IFERROR(VLOOKUP(C131,'BASE EQUIPOS'!$G$8:$O$22,9,0)," ")</f>
        <v xml:space="preserve"> </v>
      </c>
      <c r="V131" s="232" t="str">
        <f t="shared" si="11"/>
        <v/>
      </c>
      <c r="W131" s="232" t="str">
        <f t="shared" si="12"/>
        <v/>
      </c>
      <c r="X131" s="232" t="str">
        <f>IFERROR(VLOOKUP(W131,Datos!$P$4:$Q$18,2,0),"")</f>
        <v/>
      </c>
      <c r="Y131" s="232" t="str">
        <f t="shared" si="13"/>
        <v/>
      </c>
      <c r="AA131" s="314" t="str">
        <f t="shared" ca="1" si="10"/>
        <v/>
      </c>
    </row>
    <row r="132" spans="1:27" x14ac:dyDescent="0.3">
      <c r="A132" s="238"/>
      <c r="B132" s="241" t="str">
        <f t="shared" si="14"/>
        <v/>
      </c>
      <c r="C132" s="239"/>
      <c r="D132" s="240" t="str">
        <f>IF(C132&lt;&gt;"",VLOOKUP(C132,'BASE EQUIPOS'!$G$8:$H$22,2,0),"")</f>
        <v/>
      </c>
      <c r="E132" s="241" t="str">
        <f>IF(C132&lt;&gt;"",VLOOKUP(C132,'BASE EQUIPOS'!$G$8:$I$22,3,0),"")</f>
        <v/>
      </c>
      <c r="F132" s="241" t="str">
        <f>IF(C132&lt;&gt;"",VLOOKUP(C132,'BASE EQUIPOS'!$G$8:$J$22,4,0),"")</f>
        <v/>
      </c>
      <c r="G132" s="242"/>
      <c r="H132" s="233"/>
      <c r="I132" s="241"/>
      <c r="J132" s="241"/>
      <c r="K132" s="241"/>
      <c r="L132" s="239"/>
      <c r="M132" s="244"/>
      <c r="N132" s="245" t="str">
        <f t="shared" ca="1" si="8"/>
        <v/>
      </c>
      <c r="O132" s="239"/>
      <c r="P132" s="244"/>
      <c r="Q132" s="245" t="str">
        <f t="shared" si="9"/>
        <v/>
      </c>
      <c r="U132" s="246" t="str">
        <f>IFERROR(VLOOKUP(C132,'BASE EQUIPOS'!$G$8:$O$22,9,0)," ")</f>
        <v xml:space="preserve"> </v>
      </c>
      <c r="V132" s="232" t="str">
        <f t="shared" si="11"/>
        <v/>
      </c>
      <c r="W132" s="232" t="str">
        <f t="shared" si="12"/>
        <v/>
      </c>
      <c r="X132" s="232" t="str">
        <f>IFERROR(VLOOKUP(W132,Datos!$P$4:$Q$18,2,0),"")</f>
        <v/>
      </c>
      <c r="Y132" s="232" t="str">
        <f t="shared" si="13"/>
        <v/>
      </c>
      <c r="AA132" s="314" t="str">
        <f t="shared" ca="1" si="10"/>
        <v/>
      </c>
    </row>
    <row r="133" spans="1:27" x14ac:dyDescent="0.3">
      <c r="A133" s="238"/>
      <c r="B133" s="241" t="str">
        <f t="shared" si="14"/>
        <v/>
      </c>
      <c r="C133" s="239"/>
      <c r="D133" s="240" t="str">
        <f>IF(C133&lt;&gt;"",VLOOKUP(C133,'BASE EQUIPOS'!$G$8:$H$22,2,0),"")</f>
        <v/>
      </c>
      <c r="E133" s="241" t="str">
        <f>IF(C133&lt;&gt;"",VLOOKUP(C133,'BASE EQUIPOS'!$G$8:$I$22,3,0),"")</f>
        <v/>
      </c>
      <c r="F133" s="241" t="str">
        <f>IF(C133&lt;&gt;"",VLOOKUP(C133,'BASE EQUIPOS'!$G$8:$J$22,4,0),"")</f>
        <v/>
      </c>
      <c r="G133" s="242"/>
      <c r="H133" s="233"/>
      <c r="I133" s="241"/>
      <c r="J133" s="241"/>
      <c r="K133" s="241"/>
      <c r="L133" s="239"/>
      <c r="M133" s="244"/>
      <c r="N133" s="245" t="str">
        <f t="shared" ca="1" si="8"/>
        <v/>
      </c>
      <c r="O133" s="239"/>
      <c r="P133" s="244"/>
      <c r="Q133" s="245" t="str">
        <f t="shared" si="9"/>
        <v/>
      </c>
      <c r="U133" s="246" t="str">
        <f>IFERROR(VLOOKUP(C133,'BASE EQUIPOS'!$G$8:$O$22,9,0)," ")</f>
        <v xml:space="preserve"> </v>
      </c>
      <c r="V133" s="232" t="str">
        <f t="shared" si="11"/>
        <v/>
      </c>
      <c r="W133" s="232" t="str">
        <f t="shared" si="12"/>
        <v/>
      </c>
      <c r="X133" s="232" t="str">
        <f>IFERROR(VLOOKUP(W133,Datos!$P$4:$Q$18,2,0),"")</f>
        <v/>
      </c>
      <c r="Y133" s="232" t="str">
        <f t="shared" si="13"/>
        <v/>
      </c>
      <c r="AA133" s="314" t="str">
        <f t="shared" ca="1" si="10"/>
        <v/>
      </c>
    </row>
    <row r="134" spans="1:27" x14ac:dyDescent="0.3">
      <c r="A134" s="238"/>
      <c r="B134" s="241" t="str">
        <f t="shared" si="14"/>
        <v/>
      </c>
      <c r="C134" s="239"/>
      <c r="D134" s="240" t="str">
        <f>IF(C134&lt;&gt;"",VLOOKUP(C134,'BASE EQUIPOS'!$G$8:$H$22,2,0),"")</f>
        <v/>
      </c>
      <c r="E134" s="241" t="str">
        <f>IF(C134&lt;&gt;"",VLOOKUP(C134,'BASE EQUIPOS'!$G$8:$I$22,3,0),"")</f>
        <v/>
      </c>
      <c r="F134" s="241" t="str">
        <f>IF(C134&lt;&gt;"",VLOOKUP(C134,'BASE EQUIPOS'!$G$8:$J$22,4,0),"")</f>
        <v/>
      </c>
      <c r="G134" s="242"/>
      <c r="H134" s="233"/>
      <c r="I134" s="241"/>
      <c r="J134" s="241"/>
      <c r="K134" s="241"/>
      <c r="L134" s="239"/>
      <c r="M134" s="244"/>
      <c r="N134" s="245" t="str">
        <f t="shared" ca="1" si="8"/>
        <v/>
      </c>
      <c r="O134" s="239"/>
      <c r="P134" s="244"/>
      <c r="Q134" s="245" t="str">
        <f t="shared" si="9"/>
        <v/>
      </c>
      <c r="U134" s="246" t="str">
        <f>IFERROR(VLOOKUP(C134,'BASE EQUIPOS'!$G$8:$O$22,9,0)," ")</f>
        <v xml:space="preserve"> </v>
      </c>
      <c r="V134" s="232" t="str">
        <f t="shared" si="11"/>
        <v/>
      </c>
      <c r="W134" s="232" t="str">
        <f t="shared" si="12"/>
        <v/>
      </c>
      <c r="X134" s="232" t="str">
        <f>IFERROR(VLOOKUP(W134,Datos!$P$4:$Q$18,2,0),"")</f>
        <v/>
      </c>
      <c r="Y134" s="232" t="str">
        <f t="shared" si="13"/>
        <v/>
      </c>
      <c r="AA134" s="314" t="str">
        <f t="shared" ca="1" si="10"/>
        <v/>
      </c>
    </row>
    <row r="135" spans="1:27" x14ac:dyDescent="0.3">
      <c r="A135" s="238"/>
      <c r="B135" s="241" t="str">
        <f t="shared" si="14"/>
        <v/>
      </c>
      <c r="C135" s="239"/>
      <c r="D135" s="240" t="str">
        <f>IF(C135&lt;&gt;"",VLOOKUP(C135,'BASE EQUIPOS'!$G$8:$H$22,2,0),"")</f>
        <v/>
      </c>
      <c r="E135" s="241" t="str">
        <f>IF(C135&lt;&gt;"",VLOOKUP(C135,'BASE EQUIPOS'!$G$8:$I$22,3,0),"")</f>
        <v/>
      </c>
      <c r="F135" s="241" t="str">
        <f>IF(C135&lt;&gt;"",VLOOKUP(C135,'BASE EQUIPOS'!$G$8:$J$22,4,0),"")</f>
        <v/>
      </c>
      <c r="G135" s="242"/>
      <c r="H135" s="233"/>
      <c r="I135" s="241"/>
      <c r="J135" s="241"/>
      <c r="K135" s="241"/>
      <c r="L135" s="239"/>
      <c r="M135" s="244"/>
      <c r="N135" s="245" t="str">
        <f t="shared" ca="1" si="8"/>
        <v/>
      </c>
      <c r="O135" s="239"/>
      <c r="P135" s="244"/>
      <c r="Q135" s="245" t="str">
        <f t="shared" si="9"/>
        <v/>
      </c>
      <c r="U135" s="246" t="str">
        <f>IFERROR(VLOOKUP(C135,'BASE EQUIPOS'!$G$8:$O$22,9,0)," ")</f>
        <v xml:space="preserve"> </v>
      </c>
      <c r="V135" s="232" t="str">
        <f t="shared" si="11"/>
        <v/>
      </c>
      <c r="W135" s="232" t="str">
        <f t="shared" si="12"/>
        <v/>
      </c>
      <c r="X135" s="232" t="str">
        <f>IFERROR(VLOOKUP(W135,Datos!$P$4:$Q$18,2,0),"")</f>
        <v/>
      </c>
      <c r="Y135" s="232" t="str">
        <f t="shared" si="13"/>
        <v/>
      </c>
      <c r="AA135" s="314" t="str">
        <f t="shared" ca="1" si="10"/>
        <v/>
      </c>
    </row>
    <row r="136" spans="1:27" x14ac:dyDescent="0.3">
      <c r="A136" s="238"/>
      <c r="B136" s="241" t="str">
        <f t="shared" si="14"/>
        <v/>
      </c>
      <c r="C136" s="239"/>
      <c r="D136" s="240" t="str">
        <f>IF(C136&lt;&gt;"",VLOOKUP(C136,'BASE EQUIPOS'!$G$8:$H$22,2,0),"")</f>
        <v/>
      </c>
      <c r="E136" s="241" t="str">
        <f>IF(C136&lt;&gt;"",VLOOKUP(C136,'BASE EQUIPOS'!$G$8:$I$22,3,0),"")</f>
        <v/>
      </c>
      <c r="F136" s="241" t="str">
        <f>IF(C136&lt;&gt;"",VLOOKUP(C136,'BASE EQUIPOS'!$G$8:$J$22,4,0),"")</f>
        <v/>
      </c>
      <c r="G136" s="242"/>
      <c r="H136" s="233"/>
      <c r="I136" s="241"/>
      <c r="J136" s="241"/>
      <c r="K136" s="241"/>
      <c r="L136" s="239"/>
      <c r="M136" s="244"/>
      <c r="N136" s="245" t="str">
        <f t="shared" ca="1" si="8"/>
        <v/>
      </c>
      <c r="O136" s="239"/>
      <c r="P136" s="244"/>
      <c r="Q136" s="245" t="str">
        <f t="shared" si="9"/>
        <v/>
      </c>
      <c r="U136" s="246" t="str">
        <f>IFERROR(VLOOKUP(C136,'BASE EQUIPOS'!$G$8:$O$22,9,0)," ")</f>
        <v xml:space="preserve"> </v>
      </c>
      <c r="V136" s="232" t="str">
        <f t="shared" si="11"/>
        <v/>
      </c>
      <c r="W136" s="232" t="str">
        <f t="shared" si="12"/>
        <v/>
      </c>
      <c r="X136" s="232" t="str">
        <f>IFERROR(VLOOKUP(W136,Datos!$P$4:$Q$18,2,0),"")</f>
        <v/>
      </c>
      <c r="Y136" s="232" t="str">
        <f t="shared" si="13"/>
        <v/>
      </c>
      <c r="AA136" s="314" t="str">
        <f t="shared" ca="1" si="10"/>
        <v/>
      </c>
    </row>
    <row r="137" spans="1:27" x14ac:dyDescent="0.3">
      <c r="A137" s="238"/>
      <c r="B137" s="241" t="str">
        <f t="shared" si="14"/>
        <v/>
      </c>
      <c r="C137" s="239"/>
      <c r="D137" s="240" t="str">
        <f>IF(C137&lt;&gt;"",VLOOKUP(C137,'BASE EQUIPOS'!$G$8:$H$22,2,0),"")</f>
        <v/>
      </c>
      <c r="E137" s="241" t="str">
        <f>IF(C137&lt;&gt;"",VLOOKUP(C137,'BASE EQUIPOS'!$G$8:$I$22,3,0),"")</f>
        <v/>
      </c>
      <c r="F137" s="241" t="str">
        <f>IF(C137&lt;&gt;"",VLOOKUP(C137,'BASE EQUIPOS'!$G$8:$J$22,4,0),"")</f>
        <v/>
      </c>
      <c r="G137" s="242"/>
      <c r="H137" s="233"/>
      <c r="I137" s="241"/>
      <c r="J137" s="241"/>
      <c r="K137" s="241"/>
      <c r="L137" s="239"/>
      <c r="M137" s="244"/>
      <c r="N137" s="245" t="str">
        <f t="shared" ca="1" si="8"/>
        <v/>
      </c>
      <c r="O137" s="239"/>
      <c r="P137" s="244"/>
      <c r="Q137" s="245" t="str">
        <f t="shared" si="9"/>
        <v/>
      </c>
      <c r="U137" s="246" t="str">
        <f>IFERROR(VLOOKUP(C137,'BASE EQUIPOS'!$G$8:$O$22,9,0)," ")</f>
        <v xml:space="preserve"> </v>
      </c>
      <c r="V137" s="232" t="str">
        <f t="shared" si="11"/>
        <v/>
      </c>
      <c r="W137" s="232" t="str">
        <f t="shared" si="12"/>
        <v/>
      </c>
      <c r="X137" s="232" t="str">
        <f>IFERROR(VLOOKUP(W137,Datos!$P$4:$Q$18,2,0),"")</f>
        <v/>
      </c>
      <c r="Y137" s="232" t="str">
        <f t="shared" si="13"/>
        <v/>
      </c>
      <c r="AA137" s="314" t="str">
        <f t="shared" ca="1" si="10"/>
        <v/>
      </c>
    </row>
    <row r="138" spans="1:27" x14ac:dyDescent="0.3">
      <c r="A138" s="238"/>
      <c r="B138" s="241" t="str">
        <f t="shared" si="14"/>
        <v/>
      </c>
      <c r="C138" s="239"/>
      <c r="D138" s="240" t="str">
        <f>IF(C138&lt;&gt;"",VLOOKUP(C138,'BASE EQUIPOS'!$G$8:$H$22,2,0),"")</f>
        <v/>
      </c>
      <c r="E138" s="241" t="str">
        <f>IF(C138&lt;&gt;"",VLOOKUP(C138,'BASE EQUIPOS'!$G$8:$I$22,3,0),"")</f>
        <v/>
      </c>
      <c r="F138" s="241" t="str">
        <f>IF(C138&lt;&gt;"",VLOOKUP(C138,'BASE EQUIPOS'!$G$8:$J$22,4,0),"")</f>
        <v/>
      </c>
      <c r="G138" s="242"/>
      <c r="H138" s="233"/>
      <c r="I138" s="241"/>
      <c r="J138" s="241"/>
      <c r="K138" s="241"/>
      <c r="L138" s="239"/>
      <c r="M138" s="244"/>
      <c r="N138" s="245" t="str">
        <f t="shared" ca="1" si="8"/>
        <v/>
      </c>
      <c r="O138" s="239"/>
      <c r="P138" s="244"/>
      <c r="Q138" s="245" t="str">
        <f t="shared" si="9"/>
        <v/>
      </c>
      <c r="U138" s="246" t="str">
        <f>IFERROR(VLOOKUP(C138,'BASE EQUIPOS'!$G$8:$O$22,9,0)," ")</f>
        <v xml:space="preserve"> </v>
      </c>
      <c r="V138" s="232" t="str">
        <f t="shared" si="11"/>
        <v/>
      </c>
      <c r="W138" s="232" t="str">
        <f t="shared" si="12"/>
        <v/>
      </c>
      <c r="X138" s="232" t="str">
        <f>IFERROR(VLOOKUP(W138,Datos!$P$4:$Q$18,2,0),"")</f>
        <v/>
      </c>
      <c r="Y138" s="232" t="str">
        <f t="shared" si="13"/>
        <v/>
      </c>
      <c r="AA138" s="314" t="str">
        <f t="shared" ca="1" si="10"/>
        <v/>
      </c>
    </row>
    <row r="139" spans="1:27" x14ac:dyDescent="0.3">
      <c r="A139" s="238"/>
      <c r="B139" s="241" t="str">
        <f t="shared" si="14"/>
        <v/>
      </c>
      <c r="C139" s="239"/>
      <c r="D139" s="240" t="str">
        <f>IF(C139&lt;&gt;"",VLOOKUP(C139,'BASE EQUIPOS'!$G$8:$H$22,2,0),"")</f>
        <v/>
      </c>
      <c r="E139" s="241" t="str">
        <f>IF(C139&lt;&gt;"",VLOOKUP(C139,'BASE EQUIPOS'!$G$8:$I$22,3,0),"")</f>
        <v/>
      </c>
      <c r="F139" s="241" t="str">
        <f>IF(C139&lt;&gt;"",VLOOKUP(C139,'BASE EQUIPOS'!$G$8:$J$22,4,0),"")</f>
        <v/>
      </c>
      <c r="G139" s="242"/>
      <c r="H139" s="233"/>
      <c r="I139" s="241"/>
      <c r="J139" s="241"/>
      <c r="K139" s="241"/>
      <c r="L139" s="239"/>
      <c r="M139" s="244"/>
      <c r="N139" s="245" t="str">
        <f t="shared" ca="1" si="8"/>
        <v/>
      </c>
      <c r="O139" s="239"/>
      <c r="P139" s="244"/>
      <c r="Q139" s="245" t="str">
        <f t="shared" si="9"/>
        <v/>
      </c>
      <c r="U139" s="246" t="str">
        <f>IFERROR(VLOOKUP(C139,'BASE EQUIPOS'!$G$8:$O$22,9,0)," ")</f>
        <v xml:space="preserve"> </v>
      </c>
      <c r="V139" s="232" t="str">
        <f t="shared" si="11"/>
        <v/>
      </c>
      <c r="W139" s="232" t="str">
        <f t="shared" si="12"/>
        <v/>
      </c>
      <c r="X139" s="232" t="str">
        <f>IFERROR(VLOOKUP(W139,Datos!$P$4:$Q$18,2,0),"")</f>
        <v/>
      </c>
      <c r="Y139" s="232" t="str">
        <f t="shared" si="13"/>
        <v/>
      </c>
      <c r="AA139" s="314" t="str">
        <f t="shared" ca="1" si="10"/>
        <v/>
      </c>
    </row>
    <row r="140" spans="1:27" x14ac:dyDescent="0.3">
      <c r="A140" s="238"/>
      <c r="B140" s="241" t="str">
        <f t="shared" si="14"/>
        <v/>
      </c>
      <c r="C140" s="239"/>
      <c r="D140" s="240" t="str">
        <f>IF(C140&lt;&gt;"",VLOOKUP(C140,'BASE EQUIPOS'!$G$8:$H$22,2,0),"")</f>
        <v/>
      </c>
      <c r="E140" s="241" t="str">
        <f>IF(C140&lt;&gt;"",VLOOKUP(C140,'BASE EQUIPOS'!$G$8:$I$22,3,0),"")</f>
        <v/>
      </c>
      <c r="F140" s="241" t="str">
        <f>IF(C140&lt;&gt;"",VLOOKUP(C140,'BASE EQUIPOS'!$G$8:$J$22,4,0),"")</f>
        <v/>
      </c>
      <c r="G140" s="242"/>
      <c r="H140" s="233"/>
      <c r="I140" s="241"/>
      <c r="J140" s="241"/>
      <c r="K140" s="241"/>
      <c r="L140" s="239"/>
      <c r="M140" s="244"/>
      <c r="N140" s="245" t="str">
        <f t="shared" ca="1" si="8"/>
        <v/>
      </c>
      <c r="O140" s="239"/>
      <c r="P140" s="244"/>
      <c r="Q140" s="245" t="str">
        <f t="shared" si="9"/>
        <v/>
      </c>
      <c r="U140" s="246" t="str">
        <f>IFERROR(VLOOKUP(C140,'BASE EQUIPOS'!$G$8:$O$22,9,0)," ")</f>
        <v xml:space="preserve"> </v>
      </c>
      <c r="V140" s="232" t="str">
        <f t="shared" si="11"/>
        <v/>
      </c>
      <c r="W140" s="232" t="str">
        <f t="shared" si="12"/>
        <v/>
      </c>
      <c r="X140" s="232" t="str">
        <f>IFERROR(VLOOKUP(W140,Datos!$P$4:$Q$18,2,0),"")</f>
        <v/>
      </c>
      <c r="Y140" s="232" t="str">
        <f t="shared" si="13"/>
        <v/>
      </c>
      <c r="AA140" s="314" t="str">
        <f t="shared" ca="1" si="10"/>
        <v/>
      </c>
    </row>
    <row r="141" spans="1:27" x14ac:dyDescent="0.3">
      <c r="A141" s="238"/>
      <c r="B141" s="241" t="str">
        <f t="shared" si="14"/>
        <v/>
      </c>
      <c r="C141" s="239"/>
      <c r="D141" s="240" t="str">
        <f>IF(C141&lt;&gt;"",VLOOKUP(C141,'BASE EQUIPOS'!$G$8:$H$22,2,0),"")</f>
        <v/>
      </c>
      <c r="E141" s="241" t="str">
        <f>IF(C141&lt;&gt;"",VLOOKUP(C141,'BASE EQUIPOS'!$G$8:$I$22,3,0),"")</f>
        <v/>
      </c>
      <c r="F141" s="241" t="str">
        <f>IF(C141&lt;&gt;"",VLOOKUP(C141,'BASE EQUIPOS'!$G$8:$J$22,4,0),"")</f>
        <v/>
      </c>
      <c r="G141" s="242"/>
      <c r="H141" s="233"/>
      <c r="I141" s="241"/>
      <c r="J141" s="241"/>
      <c r="K141" s="241"/>
      <c r="L141" s="239"/>
      <c r="M141" s="244"/>
      <c r="N141" s="245" t="str">
        <f t="shared" ca="1" si="8"/>
        <v/>
      </c>
      <c r="O141" s="239"/>
      <c r="P141" s="244"/>
      <c r="Q141" s="245" t="str">
        <f t="shared" si="9"/>
        <v/>
      </c>
      <c r="U141" s="246" t="str">
        <f>IFERROR(VLOOKUP(C141,'BASE EQUIPOS'!$G$8:$O$22,9,0)," ")</f>
        <v xml:space="preserve"> </v>
      </c>
      <c r="V141" s="232" t="str">
        <f t="shared" si="11"/>
        <v/>
      </c>
      <c r="W141" s="232" t="str">
        <f t="shared" si="12"/>
        <v/>
      </c>
      <c r="X141" s="232" t="str">
        <f>IFERROR(VLOOKUP(W141,Datos!$P$4:$Q$18,2,0),"")</f>
        <v/>
      </c>
      <c r="Y141" s="232" t="str">
        <f t="shared" si="13"/>
        <v/>
      </c>
      <c r="AA141" s="314" t="str">
        <f t="shared" ca="1" si="10"/>
        <v/>
      </c>
    </row>
    <row r="142" spans="1:27" x14ac:dyDescent="0.3">
      <c r="A142" s="238"/>
      <c r="B142" s="241" t="str">
        <f t="shared" si="14"/>
        <v/>
      </c>
      <c r="C142" s="239"/>
      <c r="D142" s="240" t="str">
        <f>IF(C142&lt;&gt;"",VLOOKUP(C142,'BASE EQUIPOS'!$G$8:$H$22,2,0),"")</f>
        <v/>
      </c>
      <c r="E142" s="241" t="str">
        <f>IF(C142&lt;&gt;"",VLOOKUP(C142,'BASE EQUIPOS'!$G$8:$I$22,3,0),"")</f>
        <v/>
      </c>
      <c r="F142" s="241" t="str">
        <f>IF(C142&lt;&gt;"",VLOOKUP(C142,'BASE EQUIPOS'!$G$8:$J$22,4,0),"")</f>
        <v/>
      </c>
      <c r="G142" s="242"/>
      <c r="H142" s="233"/>
      <c r="I142" s="241"/>
      <c r="J142" s="241"/>
      <c r="K142" s="241"/>
      <c r="L142" s="239"/>
      <c r="M142" s="244"/>
      <c r="N142" s="245" t="str">
        <f t="shared" ca="1" si="8"/>
        <v/>
      </c>
      <c r="O142" s="239"/>
      <c r="P142" s="244"/>
      <c r="Q142" s="245" t="str">
        <f t="shared" si="9"/>
        <v/>
      </c>
      <c r="U142" s="246" t="str">
        <f>IFERROR(VLOOKUP(C142,'BASE EQUIPOS'!$G$8:$O$22,9,0)," ")</f>
        <v xml:space="preserve"> </v>
      </c>
      <c r="V142" s="232" t="str">
        <f t="shared" si="11"/>
        <v/>
      </c>
      <c r="W142" s="232" t="str">
        <f t="shared" si="12"/>
        <v/>
      </c>
      <c r="X142" s="232" t="str">
        <f>IFERROR(VLOOKUP(W142,Datos!$P$4:$Q$18,2,0),"")</f>
        <v/>
      </c>
      <c r="Y142" s="232" t="str">
        <f t="shared" si="13"/>
        <v/>
      </c>
      <c r="AA142" s="314" t="str">
        <f t="shared" ca="1" si="10"/>
        <v/>
      </c>
    </row>
    <row r="143" spans="1:27" x14ac:dyDescent="0.3">
      <c r="A143" s="238"/>
      <c r="B143" s="241" t="str">
        <f t="shared" si="14"/>
        <v/>
      </c>
      <c r="C143" s="239"/>
      <c r="D143" s="240" t="str">
        <f>IF(C143&lt;&gt;"",VLOOKUP(C143,'BASE EQUIPOS'!$G$8:$H$22,2,0),"")</f>
        <v/>
      </c>
      <c r="E143" s="241" t="str">
        <f>IF(C143&lt;&gt;"",VLOOKUP(C143,'BASE EQUIPOS'!$G$8:$I$22,3,0),"")</f>
        <v/>
      </c>
      <c r="F143" s="241" t="str">
        <f>IF(C143&lt;&gt;"",VLOOKUP(C143,'BASE EQUIPOS'!$G$8:$J$22,4,0),"")</f>
        <v/>
      </c>
      <c r="G143" s="242"/>
      <c r="H143" s="233"/>
      <c r="I143" s="241"/>
      <c r="J143" s="241"/>
      <c r="K143" s="241"/>
      <c r="L143" s="239"/>
      <c r="M143" s="244"/>
      <c r="N143" s="245" t="str">
        <f t="shared" ca="1" si="8"/>
        <v/>
      </c>
      <c r="O143" s="239"/>
      <c r="P143" s="244"/>
      <c r="Q143" s="245" t="str">
        <f t="shared" si="9"/>
        <v/>
      </c>
      <c r="U143" s="246" t="str">
        <f>IFERROR(VLOOKUP(C143,'BASE EQUIPOS'!$G$8:$O$22,9,0)," ")</f>
        <v xml:space="preserve"> </v>
      </c>
      <c r="V143" s="232" t="str">
        <f t="shared" si="11"/>
        <v/>
      </c>
      <c r="W143" s="232" t="str">
        <f t="shared" si="12"/>
        <v/>
      </c>
      <c r="X143" s="232" t="str">
        <f>IFERROR(VLOOKUP(W143,Datos!$P$4:$Q$18,2,0),"")</f>
        <v/>
      </c>
      <c r="Y143" s="232" t="str">
        <f t="shared" si="13"/>
        <v/>
      </c>
      <c r="AA143" s="314" t="str">
        <f t="shared" ca="1" si="10"/>
        <v/>
      </c>
    </row>
    <row r="144" spans="1:27" x14ac:dyDescent="0.3">
      <c r="A144" s="238"/>
      <c r="B144" s="241" t="str">
        <f t="shared" si="14"/>
        <v/>
      </c>
      <c r="C144" s="239"/>
      <c r="D144" s="240" t="str">
        <f>IF(C144&lt;&gt;"",VLOOKUP(C144,'BASE EQUIPOS'!$G$8:$H$22,2,0),"")</f>
        <v/>
      </c>
      <c r="E144" s="241" t="str">
        <f>IF(C144&lt;&gt;"",VLOOKUP(C144,'BASE EQUIPOS'!$G$8:$I$22,3,0),"")</f>
        <v/>
      </c>
      <c r="F144" s="241" t="str">
        <f>IF(C144&lt;&gt;"",VLOOKUP(C144,'BASE EQUIPOS'!$G$8:$J$22,4,0),"")</f>
        <v/>
      </c>
      <c r="G144" s="242"/>
      <c r="H144" s="233"/>
      <c r="I144" s="241"/>
      <c r="J144" s="241"/>
      <c r="K144" s="241"/>
      <c r="L144" s="239"/>
      <c r="M144" s="244"/>
      <c r="N144" s="245" t="str">
        <f t="shared" ref="N144:N207" ca="1" si="15">IF(M144="","",IF(O144="",NOW()*24-(L144+M144)*24,"Mtto. Terminado"))</f>
        <v/>
      </c>
      <c r="O144" s="239"/>
      <c r="P144" s="244"/>
      <c r="Q144" s="245" t="str">
        <f t="shared" ref="Q144:Q207" si="16">IF(O144="","",IF(P144="","",(O144+P144)*24-(L144+M144)*24))</f>
        <v/>
      </c>
      <c r="U144" s="246" t="str">
        <f>IFERROR(VLOOKUP(C144,'BASE EQUIPOS'!$G$8:$O$22,9,0)," ")</f>
        <v xml:space="preserve"> </v>
      </c>
      <c r="V144" s="232" t="str">
        <f t="shared" si="11"/>
        <v/>
      </c>
      <c r="W144" s="232" t="str">
        <f t="shared" si="12"/>
        <v/>
      </c>
      <c r="X144" s="232" t="str">
        <f>IFERROR(VLOOKUP(W144,Datos!$P$4:$Q$18,2,0),"")</f>
        <v/>
      </c>
      <c r="Y144" s="232" t="str">
        <f t="shared" si="13"/>
        <v/>
      </c>
      <c r="AA144" s="314" t="str">
        <f t="shared" ca="1" si="10"/>
        <v/>
      </c>
    </row>
    <row r="145" spans="1:27" x14ac:dyDescent="0.3">
      <c r="A145" s="238"/>
      <c r="B145" s="241" t="str">
        <f t="shared" si="14"/>
        <v/>
      </c>
      <c r="C145" s="239"/>
      <c r="D145" s="240" t="str">
        <f>IF(C145&lt;&gt;"",VLOOKUP(C145,'BASE EQUIPOS'!$G$8:$H$22,2,0),"")</f>
        <v/>
      </c>
      <c r="E145" s="241" t="str">
        <f>IF(C145&lt;&gt;"",VLOOKUP(C145,'BASE EQUIPOS'!$G$8:$I$22,3,0),"")</f>
        <v/>
      </c>
      <c r="F145" s="241" t="str">
        <f>IF(C145&lt;&gt;"",VLOOKUP(C145,'BASE EQUIPOS'!$G$8:$J$22,4,0),"")</f>
        <v/>
      </c>
      <c r="G145" s="242"/>
      <c r="H145" s="233"/>
      <c r="I145" s="241"/>
      <c r="J145" s="241"/>
      <c r="K145" s="241"/>
      <c r="L145" s="239"/>
      <c r="M145" s="244"/>
      <c r="N145" s="245" t="str">
        <f t="shared" ca="1" si="15"/>
        <v/>
      </c>
      <c r="O145" s="239"/>
      <c r="P145" s="244"/>
      <c r="Q145" s="245" t="str">
        <f t="shared" si="16"/>
        <v/>
      </c>
      <c r="U145" s="246" t="str">
        <f>IFERROR(VLOOKUP(C145,'BASE EQUIPOS'!$G$8:$O$22,9,0)," ")</f>
        <v xml:space="preserve"> </v>
      </c>
      <c r="V145" s="232" t="str">
        <f t="shared" si="11"/>
        <v/>
      </c>
      <c r="W145" s="232" t="str">
        <f t="shared" si="12"/>
        <v/>
      </c>
      <c r="X145" s="232" t="str">
        <f>IFERROR(VLOOKUP(W145,Datos!$P$4:$Q$18,2,0),"")</f>
        <v/>
      </c>
      <c r="Y145" s="232" t="str">
        <f t="shared" si="13"/>
        <v/>
      </c>
      <c r="AA145" s="314" t="str">
        <f t="shared" ref="AA145:AA208" ca="1" si="17">IF(N145="Mtto. Terminado",1,"")</f>
        <v/>
      </c>
    </row>
    <row r="146" spans="1:27" x14ac:dyDescent="0.3">
      <c r="A146" s="238"/>
      <c r="B146" s="241" t="str">
        <f t="shared" si="14"/>
        <v/>
      </c>
      <c r="C146" s="239"/>
      <c r="D146" s="240" t="str">
        <f>IF(C146&lt;&gt;"",VLOOKUP(C146,'BASE EQUIPOS'!$G$8:$H$22,2,0),"")</f>
        <v/>
      </c>
      <c r="E146" s="241" t="str">
        <f>IF(C146&lt;&gt;"",VLOOKUP(C146,'BASE EQUIPOS'!$G$8:$I$22,3,0),"")</f>
        <v/>
      </c>
      <c r="F146" s="241" t="str">
        <f>IF(C146&lt;&gt;"",VLOOKUP(C146,'BASE EQUIPOS'!$G$8:$J$22,4,0),"")</f>
        <v/>
      </c>
      <c r="G146" s="242"/>
      <c r="H146" s="233"/>
      <c r="I146" s="241"/>
      <c r="J146" s="241"/>
      <c r="K146" s="241"/>
      <c r="L146" s="239"/>
      <c r="M146" s="244"/>
      <c r="N146" s="245" t="str">
        <f t="shared" ca="1" si="15"/>
        <v/>
      </c>
      <c r="O146" s="239"/>
      <c r="P146" s="244"/>
      <c r="Q146" s="245" t="str">
        <f t="shared" si="16"/>
        <v/>
      </c>
      <c r="U146" s="246" t="str">
        <f>IFERROR(VLOOKUP(C146,'BASE EQUIPOS'!$G$8:$O$22,9,0)," ")</f>
        <v xml:space="preserve"> </v>
      </c>
      <c r="V146" s="232" t="str">
        <f t="shared" si="11"/>
        <v/>
      </c>
      <c r="W146" s="232" t="str">
        <f t="shared" si="12"/>
        <v/>
      </c>
      <c r="X146" s="232" t="str">
        <f>IFERROR(VLOOKUP(W146,Datos!$P$4:$Q$18,2,0),"")</f>
        <v/>
      </c>
      <c r="Y146" s="232" t="str">
        <f t="shared" si="13"/>
        <v/>
      </c>
      <c r="AA146" s="314" t="str">
        <f t="shared" ca="1" si="17"/>
        <v/>
      </c>
    </row>
    <row r="147" spans="1:27" x14ac:dyDescent="0.3">
      <c r="A147" s="238"/>
      <c r="B147" s="241" t="str">
        <f t="shared" si="14"/>
        <v/>
      </c>
      <c r="C147" s="239"/>
      <c r="D147" s="240" t="str">
        <f>IF(C147&lt;&gt;"",VLOOKUP(C147,'BASE EQUIPOS'!$G$8:$H$22,2,0),"")</f>
        <v/>
      </c>
      <c r="E147" s="241" t="str">
        <f>IF(C147&lt;&gt;"",VLOOKUP(C147,'BASE EQUIPOS'!$G$8:$I$22,3,0),"")</f>
        <v/>
      </c>
      <c r="F147" s="241" t="str">
        <f>IF(C147&lt;&gt;"",VLOOKUP(C147,'BASE EQUIPOS'!$G$8:$J$22,4,0),"")</f>
        <v/>
      </c>
      <c r="G147" s="242"/>
      <c r="H147" s="233"/>
      <c r="I147" s="241"/>
      <c r="J147" s="241"/>
      <c r="K147" s="241"/>
      <c r="L147" s="239"/>
      <c r="M147" s="244"/>
      <c r="N147" s="245" t="str">
        <f t="shared" ca="1" si="15"/>
        <v/>
      </c>
      <c r="O147" s="239"/>
      <c r="P147" s="244"/>
      <c r="Q147" s="245" t="str">
        <f t="shared" si="16"/>
        <v/>
      </c>
      <c r="U147" s="246" t="str">
        <f>IFERROR(VLOOKUP(C147,'BASE EQUIPOS'!$G$8:$O$22,9,0)," ")</f>
        <v xml:space="preserve"> </v>
      </c>
      <c r="V147" s="232" t="str">
        <f t="shared" si="11"/>
        <v/>
      </c>
      <c r="W147" s="232" t="str">
        <f t="shared" si="12"/>
        <v/>
      </c>
      <c r="X147" s="232" t="str">
        <f>IFERROR(VLOOKUP(W147,Datos!$P$4:$Q$18,2,0),"")</f>
        <v/>
      </c>
      <c r="Y147" s="232" t="str">
        <f t="shared" si="13"/>
        <v/>
      </c>
      <c r="AA147" s="314" t="str">
        <f t="shared" ca="1" si="17"/>
        <v/>
      </c>
    </row>
    <row r="148" spans="1:27" x14ac:dyDescent="0.3">
      <c r="A148" s="238"/>
      <c r="B148" s="241" t="str">
        <f t="shared" si="14"/>
        <v/>
      </c>
      <c r="C148" s="239"/>
      <c r="D148" s="240" t="str">
        <f>IF(C148&lt;&gt;"",VLOOKUP(C148,'BASE EQUIPOS'!$G$8:$H$22,2,0),"")</f>
        <v/>
      </c>
      <c r="E148" s="241" t="str">
        <f>IF(C148&lt;&gt;"",VLOOKUP(C148,'BASE EQUIPOS'!$G$8:$I$22,3,0),"")</f>
        <v/>
      </c>
      <c r="F148" s="241" t="str">
        <f>IF(C148&lt;&gt;"",VLOOKUP(C148,'BASE EQUIPOS'!$G$8:$J$22,4,0),"")</f>
        <v/>
      </c>
      <c r="G148" s="242"/>
      <c r="H148" s="233"/>
      <c r="I148" s="241"/>
      <c r="J148" s="241"/>
      <c r="K148" s="241"/>
      <c r="L148" s="239"/>
      <c r="M148" s="244"/>
      <c r="N148" s="245" t="str">
        <f t="shared" ca="1" si="15"/>
        <v/>
      </c>
      <c r="O148" s="239"/>
      <c r="P148" s="244"/>
      <c r="Q148" s="245" t="str">
        <f t="shared" si="16"/>
        <v/>
      </c>
      <c r="U148" s="246" t="str">
        <f>IFERROR(VLOOKUP(C148,'BASE EQUIPOS'!$G$8:$O$22,9,0)," ")</f>
        <v xml:space="preserve"> </v>
      </c>
      <c r="V148" s="232" t="str">
        <f t="shared" si="11"/>
        <v/>
      </c>
      <c r="W148" s="232" t="str">
        <f t="shared" si="12"/>
        <v/>
      </c>
      <c r="X148" s="232" t="str">
        <f>IFERROR(VLOOKUP(W148,Datos!$P$4:$Q$18,2,0),"")</f>
        <v/>
      </c>
      <c r="Y148" s="232" t="str">
        <f t="shared" si="13"/>
        <v/>
      </c>
      <c r="AA148" s="314" t="str">
        <f t="shared" ca="1" si="17"/>
        <v/>
      </c>
    </row>
    <row r="149" spans="1:27" x14ac:dyDescent="0.3">
      <c r="A149" s="238"/>
      <c r="B149" s="241" t="str">
        <f t="shared" si="14"/>
        <v/>
      </c>
      <c r="C149" s="239"/>
      <c r="D149" s="240" t="str">
        <f>IF(C149&lt;&gt;"",VLOOKUP(C149,'BASE EQUIPOS'!$G$8:$H$22,2,0),"")</f>
        <v/>
      </c>
      <c r="E149" s="241" t="str">
        <f>IF(C149&lt;&gt;"",VLOOKUP(C149,'BASE EQUIPOS'!$G$8:$I$22,3,0),"")</f>
        <v/>
      </c>
      <c r="F149" s="241" t="str">
        <f>IF(C149&lt;&gt;"",VLOOKUP(C149,'BASE EQUIPOS'!$G$8:$J$22,4,0),"")</f>
        <v/>
      </c>
      <c r="G149" s="242"/>
      <c r="H149" s="233"/>
      <c r="I149" s="241"/>
      <c r="J149" s="241"/>
      <c r="K149" s="241"/>
      <c r="L149" s="239"/>
      <c r="M149" s="244"/>
      <c r="N149" s="245" t="str">
        <f t="shared" ca="1" si="15"/>
        <v/>
      </c>
      <c r="O149" s="239"/>
      <c r="P149" s="244"/>
      <c r="Q149" s="245" t="str">
        <f t="shared" si="16"/>
        <v/>
      </c>
      <c r="U149" s="246" t="str">
        <f>IFERROR(VLOOKUP(C149,'BASE EQUIPOS'!$G$8:$O$22,9,0)," ")</f>
        <v xml:space="preserve"> </v>
      </c>
      <c r="V149" s="232" t="str">
        <f t="shared" ref="V149:V212" si="18">IF(G149="MTTO. SISTEMÁTICO","PREVENTIVA",IF(G149="MTTO. PREDICTIVO","INSPECCIÓN",""))</f>
        <v/>
      </c>
      <c r="W149" s="232" t="str">
        <f t="shared" ref="W149:W212" si="19">CONCATENATE(D149,I149)</f>
        <v/>
      </c>
      <c r="X149" s="232" t="str">
        <f>IFERROR(VLOOKUP(W149,Datos!$P$4:$Q$18,2,0),"")</f>
        <v/>
      </c>
      <c r="Y149" s="232" t="str">
        <f t="shared" ref="Y149:Y212" si="20">IF(A149="OT CORRECTIVA",1,IF(A149="OT PREVENTIVA",2,IF(A149="HOJA INSPECCIÓN",3,"")))</f>
        <v/>
      </c>
      <c r="AA149" s="314" t="str">
        <f t="shared" ca="1" si="17"/>
        <v/>
      </c>
    </row>
    <row r="150" spans="1:27" x14ac:dyDescent="0.3">
      <c r="A150" s="238"/>
      <c r="B150" s="241" t="str">
        <f t="shared" si="14"/>
        <v/>
      </c>
      <c r="C150" s="239"/>
      <c r="D150" s="240" t="str">
        <f>IF(C150&lt;&gt;"",VLOOKUP(C150,'BASE EQUIPOS'!$G$8:$H$22,2,0),"")</f>
        <v/>
      </c>
      <c r="E150" s="241" t="str">
        <f>IF(C150&lt;&gt;"",VLOOKUP(C150,'BASE EQUIPOS'!$G$8:$I$22,3,0),"")</f>
        <v/>
      </c>
      <c r="F150" s="241" t="str">
        <f>IF(C150&lt;&gt;"",VLOOKUP(C150,'BASE EQUIPOS'!$G$8:$J$22,4,0),"")</f>
        <v/>
      </c>
      <c r="G150" s="242"/>
      <c r="H150" s="233"/>
      <c r="I150" s="241"/>
      <c r="J150" s="241"/>
      <c r="K150" s="241"/>
      <c r="L150" s="239"/>
      <c r="M150" s="244"/>
      <c r="N150" s="245" t="str">
        <f t="shared" ca="1" si="15"/>
        <v/>
      </c>
      <c r="O150" s="239"/>
      <c r="P150" s="244"/>
      <c r="Q150" s="245" t="str">
        <f t="shared" si="16"/>
        <v/>
      </c>
      <c r="U150" s="246" t="str">
        <f>IFERROR(VLOOKUP(C150,'BASE EQUIPOS'!$G$8:$O$22,9,0)," ")</f>
        <v xml:space="preserve"> </v>
      </c>
      <c r="V150" s="232" t="str">
        <f t="shared" si="18"/>
        <v/>
      </c>
      <c r="W150" s="232" t="str">
        <f t="shared" si="19"/>
        <v/>
      </c>
      <c r="X150" s="232" t="str">
        <f>IFERROR(VLOOKUP(W150,Datos!$P$4:$Q$18,2,0),"")</f>
        <v/>
      </c>
      <c r="Y150" s="232" t="str">
        <f t="shared" si="20"/>
        <v/>
      </c>
      <c r="AA150" s="314" t="str">
        <f t="shared" ca="1" si="17"/>
        <v/>
      </c>
    </row>
    <row r="151" spans="1:27" x14ac:dyDescent="0.3">
      <c r="A151" s="238"/>
      <c r="B151" s="241" t="str">
        <f t="shared" si="14"/>
        <v/>
      </c>
      <c r="C151" s="239"/>
      <c r="D151" s="240" t="str">
        <f>IF(C151&lt;&gt;"",VLOOKUP(C151,'BASE EQUIPOS'!$G$8:$H$22,2,0),"")</f>
        <v/>
      </c>
      <c r="E151" s="241" t="str">
        <f>IF(C151&lt;&gt;"",VLOOKUP(C151,'BASE EQUIPOS'!$G$8:$I$22,3,0),"")</f>
        <v/>
      </c>
      <c r="F151" s="241" t="str">
        <f>IF(C151&lt;&gt;"",VLOOKUP(C151,'BASE EQUIPOS'!$G$8:$J$22,4,0),"")</f>
        <v/>
      </c>
      <c r="G151" s="242"/>
      <c r="H151" s="233"/>
      <c r="I151" s="241"/>
      <c r="J151" s="241"/>
      <c r="K151" s="241"/>
      <c r="L151" s="239"/>
      <c r="M151" s="244"/>
      <c r="N151" s="245" t="str">
        <f t="shared" ca="1" si="15"/>
        <v/>
      </c>
      <c r="O151" s="239"/>
      <c r="P151" s="244"/>
      <c r="Q151" s="245" t="str">
        <f t="shared" si="16"/>
        <v/>
      </c>
      <c r="U151" s="246" t="str">
        <f>IFERROR(VLOOKUP(C151,'BASE EQUIPOS'!$G$8:$O$22,9,0)," ")</f>
        <v xml:space="preserve"> </v>
      </c>
      <c r="V151" s="232" t="str">
        <f t="shared" si="18"/>
        <v/>
      </c>
      <c r="W151" s="232" t="str">
        <f t="shared" si="19"/>
        <v/>
      </c>
      <c r="X151" s="232" t="str">
        <f>IFERROR(VLOOKUP(W151,Datos!$P$4:$Q$18,2,0),"")</f>
        <v/>
      </c>
      <c r="Y151" s="232" t="str">
        <f t="shared" si="20"/>
        <v/>
      </c>
      <c r="AA151" s="314" t="str">
        <f t="shared" ca="1" si="17"/>
        <v/>
      </c>
    </row>
    <row r="152" spans="1:27" x14ac:dyDescent="0.3">
      <c r="A152" s="238"/>
      <c r="B152" s="241" t="str">
        <f t="shared" si="14"/>
        <v/>
      </c>
      <c r="C152" s="239"/>
      <c r="D152" s="240" t="str">
        <f>IF(C152&lt;&gt;"",VLOOKUP(C152,'BASE EQUIPOS'!$G$8:$H$22,2,0),"")</f>
        <v/>
      </c>
      <c r="E152" s="241" t="str">
        <f>IF(C152&lt;&gt;"",VLOOKUP(C152,'BASE EQUIPOS'!$G$8:$I$22,3,0),"")</f>
        <v/>
      </c>
      <c r="F152" s="241" t="str">
        <f>IF(C152&lt;&gt;"",VLOOKUP(C152,'BASE EQUIPOS'!$G$8:$J$22,4,0),"")</f>
        <v/>
      </c>
      <c r="G152" s="242"/>
      <c r="H152" s="233"/>
      <c r="I152" s="241"/>
      <c r="J152" s="241"/>
      <c r="K152" s="241"/>
      <c r="L152" s="239"/>
      <c r="M152" s="244"/>
      <c r="N152" s="245" t="str">
        <f t="shared" ca="1" si="15"/>
        <v/>
      </c>
      <c r="O152" s="239"/>
      <c r="P152" s="244"/>
      <c r="Q152" s="245" t="str">
        <f t="shared" si="16"/>
        <v/>
      </c>
      <c r="U152" s="246" t="str">
        <f>IFERROR(VLOOKUP(C152,'BASE EQUIPOS'!$G$8:$O$22,9,0)," ")</f>
        <v xml:space="preserve"> </v>
      </c>
      <c r="V152" s="232" t="str">
        <f t="shared" si="18"/>
        <v/>
      </c>
      <c r="W152" s="232" t="str">
        <f t="shared" si="19"/>
        <v/>
      </c>
      <c r="X152" s="232" t="str">
        <f>IFERROR(VLOOKUP(W152,Datos!$P$4:$Q$18,2,0),"")</f>
        <v/>
      </c>
      <c r="Y152" s="232" t="str">
        <f t="shared" si="20"/>
        <v/>
      </c>
      <c r="AA152" s="314" t="str">
        <f t="shared" ca="1" si="17"/>
        <v/>
      </c>
    </row>
    <row r="153" spans="1:27" x14ac:dyDescent="0.3">
      <c r="A153" s="238"/>
      <c r="B153" s="241" t="str">
        <f t="shared" si="14"/>
        <v/>
      </c>
      <c r="C153" s="239"/>
      <c r="D153" s="240" t="str">
        <f>IF(C153&lt;&gt;"",VLOOKUP(C153,'BASE EQUIPOS'!$G$8:$H$22,2,0),"")</f>
        <v/>
      </c>
      <c r="E153" s="241" t="str">
        <f>IF(C153&lt;&gt;"",VLOOKUP(C153,'BASE EQUIPOS'!$G$8:$I$22,3,0),"")</f>
        <v/>
      </c>
      <c r="F153" s="241" t="str">
        <f>IF(C153&lt;&gt;"",VLOOKUP(C153,'BASE EQUIPOS'!$G$8:$J$22,4,0),"")</f>
        <v/>
      </c>
      <c r="G153" s="242"/>
      <c r="H153" s="233"/>
      <c r="I153" s="241"/>
      <c r="J153" s="241"/>
      <c r="K153" s="241"/>
      <c r="L153" s="239"/>
      <c r="M153" s="244"/>
      <c r="N153" s="245" t="str">
        <f t="shared" ca="1" si="15"/>
        <v/>
      </c>
      <c r="O153" s="239"/>
      <c r="P153" s="244"/>
      <c r="Q153" s="245" t="str">
        <f t="shared" si="16"/>
        <v/>
      </c>
      <c r="U153" s="246" t="str">
        <f>IFERROR(VLOOKUP(C153,'BASE EQUIPOS'!$G$8:$O$22,9,0)," ")</f>
        <v xml:space="preserve"> </v>
      </c>
      <c r="V153" s="232" t="str">
        <f t="shared" si="18"/>
        <v/>
      </c>
      <c r="W153" s="232" t="str">
        <f t="shared" si="19"/>
        <v/>
      </c>
      <c r="X153" s="232" t="str">
        <f>IFERROR(VLOOKUP(W153,Datos!$P$4:$Q$18,2,0),"")</f>
        <v/>
      </c>
      <c r="Y153" s="232" t="str">
        <f t="shared" si="20"/>
        <v/>
      </c>
      <c r="AA153" s="314" t="str">
        <f t="shared" ca="1" si="17"/>
        <v/>
      </c>
    </row>
    <row r="154" spans="1:27" x14ac:dyDescent="0.3">
      <c r="A154" s="238"/>
      <c r="B154" s="241" t="str">
        <f t="shared" si="14"/>
        <v/>
      </c>
      <c r="C154" s="239"/>
      <c r="D154" s="240" t="str">
        <f>IF(C154&lt;&gt;"",VLOOKUP(C154,'BASE EQUIPOS'!$G$8:$H$22,2,0),"")</f>
        <v/>
      </c>
      <c r="E154" s="241" t="str">
        <f>IF(C154&lt;&gt;"",VLOOKUP(C154,'BASE EQUIPOS'!$G$8:$I$22,3,0),"")</f>
        <v/>
      </c>
      <c r="F154" s="241" t="str">
        <f>IF(C154&lt;&gt;"",VLOOKUP(C154,'BASE EQUIPOS'!$G$8:$J$22,4,0),"")</f>
        <v/>
      </c>
      <c r="G154" s="242"/>
      <c r="H154" s="233"/>
      <c r="I154" s="241"/>
      <c r="J154" s="241"/>
      <c r="K154" s="241"/>
      <c r="L154" s="239"/>
      <c r="M154" s="244"/>
      <c r="N154" s="245" t="str">
        <f t="shared" ca="1" si="15"/>
        <v/>
      </c>
      <c r="O154" s="239"/>
      <c r="P154" s="244"/>
      <c r="Q154" s="245" t="str">
        <f t="shared" si="16"/>
        <v/>
      </c>
      <c r="U154" s="246" t="str">
        <f>IFERROR(VLOOKUP(C154,'BASE EQUIPOS'!$G$8:$O$22,9,0)," ")</f>
        <v xml:space="preserve"> </v>
      </c>
      <c r="V154" s="232" t="str">
        <f t="shared" si="18"/>
        <v/>
      </c>
      <c r="W154" s="232" t="str">
        <f t="shared" si="19"/>
        <v/>
      </c>
      <c r="X154" s="232" t="str">
        <f>IFERROR(VLOOKUP(W154,Datos!$P$4:$Q$18,2,0),"")</f>
        <v/>
      </c>
      <c r="Y154" s="232" t="str">
        <f t="shared" si="20"/>
        <v/>
      </c>
      <c r="AA154" s="314" t="str">
        <f t="shared" ca="1" si="17"/>
        <v/>
      </c>
    </row>
    <row r="155" spans="1:27" x14ac:dyDescent="0.3">
      <c r="A155" s="238"/>
      <c r="B155" s="241" t="str">
        <f t="shared" si="14"/>
        <v/>
      </c>
      <c r="C155" s="239"/>
      <c r="D155" s="240" t="str">
        <f>IF(C155&lt;&gt;"",VLOOKUP(C155,'BASE EQUIPOS'!$G$8:$H$22,2,0),"")</f>
        <v/>
      </c>
      <c r="E155" s="241" t="str">
        <f>IF(C155&lt;&gt;"",VLOOKUP(C155,'BASE EQUIPOS'!$G$8:$I$22,3,0),"")</f>
        <v/>
      </c>
      <c r="F155" s="241" t="str">
        <f>IF(C155&lt;&gt;"",VLOOKUP(C155,'BASE EQUIPOS'!$G$8:$J$22,4,0),"")</f>
        <v/>
      </c>
      <c r="G155" s="242"/>
      <c r="H155" s="233"/>
      <c r="I155" s="241"/>
      <c r="J155" s="241"/>
      <c r="K155" s="241"/>
      <c r="L155" s="239"/>
      <c r="M155" s="244"/>
      <c r="N155" s="245" t="str">
        <f t="shared" ca="1" si="15"/>
        <v/>
      </c>
      <c r="O155" s="239"/>
      <c r="P155" s="244"/>
      <c r="Q155" s="245" t="str">
        <f t="shared" si="16"/>
        <v/>
      </c>
      <c r="U155" s="246" t="str">
        <f>IFERROR(VLOOKUP(C155,'BASE EQUIPOS'!$G$8:$O$22,9,0)," ")</f>
        <v xml:space="preserve"> </v>
      </c>
      <c r="V155" s="232" t="str">
        <f t="shared" si="18"/>
        <v/>
      </c>
      <c r="W155" s="232" t="str">
        <f t="shared" si="19"/>
        <v/>
      </c>
      <c r="X155" s="232" t="str">
        <f>IFERROR(VLOOKUP(W155,Datos!$P$4:$Q$18,2,0),"")</f>
        <v/>
      </c>
      <c r="Y155" s="232" t="str">
        <f t="shared" si="20"/>
        <v/>
      </c>
      <c r="AA155" s="314" t="str">
        <f t="shared" ca="1" si="17"/>
        <v/>
      </c>
    </row>
    <row r="156" spans="1:27" x14ac:dyDescent="0.3">
      <c r="A156" s="238"/>
      <c r="B156" s="241" t="str">
        <f t="shared" ref="B156:B219" si="21">IF(C156&lt;&gt;"",B155+1,"")</f>
        <v/>
      </c>
      <c r="C156" s="239"/>
      <c r="D156" s="240" t="str">
        <f>IF(C156&lt;&gt;"",VLOOKUP(C156,'BASE EQUIPOS'!$G$8:$H$22,2,0),"")</f>
        <v/>
      </c>
      <c r="E156" s="241" t="str">
        <f>IF(C156&lt;&gt;"",VLOOKUP(C156,'BASE EQUIPOS'!$G$8:$I$22,3,0),"")</f>
        <v/>
      </c>
      <c r="F156" s="241" t="str">
        <f>IF(C156&lt;&gt;"",VLOOKUP(C156,'BASE EQUIPOS'!$G$8:$J$22,4,0),"")</f>
        <v/>
      </c>
      <c r="G156" s="242"/>
      <c r="H156" s="233"/>
      <c r="I156" s="241"/>
      <c r="J156" s="241"/>
      <c r="K156" s="241"/>
      <c r="L156" s="239"/>
      <c r="M156" s="244"/>
      <c r="N156" s="245" t="str">
        <f t="shared" ca="1" si="15"/>
        <v/>
      </c>
      <c r="O156" s="239"/>
      <c r="P156" s="244"/>
      <c r="Q156" s="245" t="str">
        <f t="shared" si="16"/>
        <v/>
      </c>
      <c r="U156" s="246" t="str">
        <f>IFERROR(VLOOKUP(C156,'BASE EQUIPOS'!$G$8:$O$22,9,0)," ")</f>
        <v xml:space="preserve"> </v>
      </c>
      <c r="V156" s="232" t="str">
        <f t="shared" si="18"/>
        <v/>
      </c>
      <c r="W156" s="232" t="str">
        <f t="shared" si="19"/>
        <v/>
      </c>
      <c r="X156" s="232" t="str">
        <f>IFERROR(VLOOKUP(W156,Datos!$P$4:$Q$18,2,0),"")</f>
        <v/>
      </c>
      <c r="Y156" s="232" t="str">
        <f t="shared" si="20"/>
        <v/>
      </c>
      <c r="AA156" s="314" t="str">
        <f t="shared" ca="1" si="17"/>
        <v/>
      </c>
    </row>
    <row r="157" spans="1:27" x14ac:dyDescent="0.3">
      <c r="A157" s="238"/>
      <c r="B157" s="241" t="str">
        <f t="shared" si="21"/>
        <v/>
      </c>
      <c r="C157" s="239"/>
      <c r="D157" s="240" t="str">
        <f>IF(C157&lt;&gt;"",VLOOKUP(C157,'BASE EQUIPOS'!$G$8:$H$22,2,0),"")</f>
        <v/>
      </c>
      <c r="E157" s="241" t="str">
        <f>IF(C157&lt;&gt;"",VLOOKUP(C157,'BASE EQUIPOS'!$G$8:$I$22,3,0),"")</f>
        <v/>
      </c>
      <c r="F157" s="241" t="str">
        <f>IF(C157&lt;&gt;"",VLOOKUP(C157,'BASE EQUIPOS'!$G$8:$J$22,4,0),"")</f>
        <v/>
      </c>
      <c r="G157" s="242"/>
      <c r="H157" s="233"/>
      <c r="I157" s="241"/>
      <c r="J157" s="241"/>
      <c r="K157" s="241"/>
      <c r="L157" s="239"/>
      <c r="M157" s="244"/>
      <c r="N157" s="245" t="str">
        <f t="shared" ca="1" si="15"/>
        <v/>
      </c>
      <c r="O157" s="239"/>
      <c r="P157" s="244"/>
      <c r="Q157" s="245" t="str">
        <f t="shared" si="16"/>
        <v/>
      </c>
      <c r="U157" s="246" t="str">
        <f>IFERROR(VLOOKUP(C157,'BASE EQUIPOS'!$G$8:$O$22,9,0)," ")</f>
        <v xml:space="preserve"> </v>
      </c>
      <c r="V157" s="232" t="str">
        <f t="shared" si="18"/>
        <v/>
      </c>
      <c r="W157" s="232" t="str">
        <f t="shared" si="19"/>
        <v/>
      </c>
      <c r="X157" s="232" t="str">
        <f>IFERROR(VLOOKUP(W157,Datos!$P$4:$Q$18,2,0),"")</f>
        <v/>
      </c>
      <c r="Y157" s="232" t="str">
        <f t="shared" si="20"/>
        <v/>
      </c>
      <c r="AA157" s="314" t="str">
        <f t="shared" ca="1" si="17"/>
        <v/>
      </c>
    </row>
    <row r="158" spans="1:27" x14ac:dyDescent="0.3">
      <c r="A158" s="238"/>
      <c r="B158" s="241" t="str">
        <f t="shared" si="21"/>
        <v/>
      </c>
      <c r="C158" s="239"/>
      <c r="D158" s="240" t="str">
        <f>IF(C158&lt;&gt;"",VLOOKUP(C158,'BASE EQUIPOS'!$G$8:$H$22,2,0),"")</f>
        <v/>
      </c>
      <c r="E158" s="241" t="str">
        <f>IF(C158&lt;&gt;"",VLOOKUP(C158,'BASE EQUIPOS'!$G$8:$I$22,3,0),"")</f>
        <v/>
      </c>
      <c r="F158" s="241" t="str">
        <f>IF(C158&lt;&gt;"",VLOOKUP(C158,'BASE EQUIPOS'!$G$8:$J$22,4,0),"")</f>
        <v/>
      </c>
      <c r="G158" s="242"/>
      <c r="H158" s="233"/>
      <c r="I158" s="241"/>
      <c r="J158" s="241"/>
      <c r="K158" s="241"/>
      <c r="L158" s="239"/>
      <c r="M158" s="244"/>
      <c r="N158" s="245" t="str">
        <f t="shared" ca="1" si="15"/>
        <v/>
      </c>
      <c r="O158" s="239"/>
      <c r="P158" s="244"/>
      <c r="Q158" s="245" t="str">
        <f t="shared" si="16"/>
        <v/>
      </c>
      <c r="U158" s="246" t="str">
        <f>IFERROR(VLOOKUP(C158,'BASE EQUIPOS'!$G$8:$O$22,9,0)," ")</f>
        <v xml:space="preserve"> </v>
      </c>
      <c r="V158" s="232" t="str">
        <f t="shared" si="18"/>
        <v/>
      </c>
      <c r="W158" s="232" t="str">
        <f t="shared" si="19"/>
        <v/>
      </c>
      <c r="X158" s="232" t="str">
        <f>IFERROR(VLOOKUP(W158,Datos!$P$4:$Q$18,2,0),"")</f>
        <v/>
      </c>
      <c r="Y158" s="232" t="str">
        <f t="shared" si="20"/>
        <v/>
      </c>
      <c r="AA158" s="314" t="str">
        <f t="shared" ca="1" si="17"/>
        <v/>
      </c>
    </row>
    <row r="159" spans="1:27" x14ac:dyDescent="0.3">
      <c r="A159" s="238"/>
      <c r="B159" s="241" t="str">
        <f t="shared" si="21"/>
        <v/>
      </c>
      <c r="C159" s="239"/>
      <c r="D159" s="240" t="str">
        <f>IF(C159&lt;&gt;"",VLOOKUP(C159,'BASE EQUIPOS'!$G$8:$H$22,2,0),"")</f>
        <v/>
      </c>
      <c r="E159" s="241" t="str">
        <f>IF(C159&lt;&gt;"",VLOOKUP(C159,'BASE EQUIPOS'!$G$8:$I$22,3,0),"")</f>
        <v/>
      </c>
      <c r="F159" s="241" t="str">
        <f>IF(C159&lt;&gt;"",VLOOKUP(C159,'BASE EQUIPOS'!$G$8:$J$22,4,0),"")</f>
        <v/>
      </c>
      <c r="G159" s="242"/>
      <c r="H159" s="233"/>
      <c r="I159" s="241"/>
      <c r="J159" s="241"/>
      <c r="K159" s="241"/>
      <c r="L159" s="239"/>
      <c r="M159" s="244"/>
      <c r="N159" s="245" t="str">
        <f t="shared" ca="1" si="15"/>
        <v/>
      </c>
      <c r="O159" s="239"/>
      <c r="P159" s="244"/>
      <c r="Q159" s="245" t="str">
        <f t="shared" si="16"/>
        <v/>
      </c>
      <c r="U159" s="246" t="str">
        <f>IFERROR(VLOOKUP(C159,'BASE EQUIPOS'!$G$8:$O$22,9,0)," ")</f>
        <v xml:space="preserve"> </v>
      </c>
      <c r="V159" s="232" t="str">
        <f t="shared" si="18"/>
        <v/>
      </c>
      <c r="W159" s="232" t="str">
        <f t="shared" si="19"/>
        <v/>
      </c>
      <c r="X159" s="232" t="str">
        <f>IFERROR(VLOOKUP(W159,Datos!$P$4:$Q$18,2,0),"")</f>
        <v/>
      </c>
      <c r="Y159" s="232" t="str">
        <f t="shared" si="20"/>
        <v/>
      </c>
      <c r="AA159" s="314" t="str">
        <f t="shared" ca="1" si="17"/>
        <v/>
      </c>
    </row>
    <row r="160" spans="1:27" x14ac:dyDescent="0.3">
      <c r="A160" s="238"/>
      <c r="B160" s="241" t="str">
        <f t="shared" si="21"/>
        <v/>
      </c>
      <c r="C160" s="239"/>
      <c r="D160" s="240" t="str">
        <f>IF(C160&lt;&gt;"",VLOOKUP(C160,'BASE EQUIPOS'!$G$8:$H$22,2,0),"")</f>
        <v/>
      </c>
      <c r="E160" s="241" t="str">
        <f>IF(C160&lt;&gt;"",VLOOKUP(C160,'BASE EQUIPOS'!$G$8:$I$22,3,0),"")</f>
        <v/>
      </c>
      <c r="F160" s="241" t="str">
        <f>IF(C160&lt;&gt;"",VLOOKUP(C160,'BASE EQUIPOS'!$G$8:$J$22,4,0),"")</f>
        <v/>
      </c>
      <c r="G160" s="242"/>
      <c r="H160" s="233"/>
      <c r="I160" s="241"/>
      <c r="J160" s="241"/>
      <c r="K160" s="241"/>
      <c r="L160" s="239"/>
      <c r="M160" s="244"/>
      <c r="N160" s="245" t="str">
        <f t="shared" ca="1" si="15"/>
        <v/>
      </c>
      <c r="O160" s="239"/>
      <c r="P160" s="244"/>
      <c r="Q160" s="245" t="str">
        <f t="shared" si="16"/>
        <v/>
      </c>
      <c r="U160" s="246" t="str">
        <f>IFERROR(VLOOKUP(C160,'BASE EQUIPOS'!$G$8:$O$22,9,0)," ")</f>
        <v xml:space="preserve"> </v>
      </c>
      <c r="V160" s="232" t="str">
        <f t="shared" si="18"/>
        <v/>
      </c>
      <c r="W160" s="232" t="str">
        <f t="shared" si="19"/>
        <v/>
      </c>
      <c r="X160" s="232" t="str">
        <f>IFERROR(VLOOKUP(W160,Datos!$P$4:$Q$18,2,0),"")</f>
        <v/>
      </c>
      <c r="Y160" s="232" t="str">
        <f t="shared" si="20"/>
        <v/>
      </c>
      <c r="AA160" s="314" t="str">
        <f t="shared" ca="1" si="17"/>
        <v/>
      </c>
    </row>
    <row r="161" spans="1:27" x14ac:dyDescent="0.3">
      <c r="A161" s="238"/>
      <c r="B161" s="241" t="str">
        <f t="shared" si="21"/>
        <v/>
      </c>
      <c r="C161" s="239"/>
      <c r="D161" s="240" t="str">
        <f>IF(C161&lt;&gt;"",VLOOKUP(C161,'BASE EQUIPOS'!$G$8:$H$22,2,0),"")</f>
        <v/>
      </c>
      <c r="E161" s="241" t="str">
        <f>IF(C161&lt;&gt;"",VLOOKUP(C161,'BASE EQUIPOS'!$G$8:$I$22,3,0),"")</f>
        <v/>
      </c>
      <c r="F161" s="241" t="str">
        <f>IF(C161&lt;&gt;"",VLOOKUP(C161,'BASE EQUIPOS'!$G$8:$J$22,4,0),"")</f>
        <v/>
      </c>
      <c r="G161" s="242"/>
      <c r="H161" s="233"/>
      <c r="I161" s="241"/>
      <c r="J161" s="241"/>
      <c r="K161" s="241"/>
      <c r="L161" s="239"/>
      <c r="M161" s="244"/>
      <c r="N161" s="245" t="str">
        <f t="shared" ca="1" si="15"/>
        <v/>
      </c>
      <c r="O161" s="239"/>
      <c r="P161" s="244"/>
      <c r="Q161" s="245" t="str">
        <f t="shared" si="16"/>
        <v/>
      </c>
      <c r="U161" s="246" t="str">
        <f>IFERROR(VLOOKUP(C161,'BASE EQUIPOS'!$G$8:$O$22,9,0)," ")</f>
        <v xml:space="preserve"> </v>
      </c>
      <c r="V161" s="232" t="str">
        <f t="shared" si="18"/>
        <v/>
      </c>
      <c r="W161" s="232" t="str">
        <f t="shared" si="19"/>
        <v/>
      </c>
      <c r="X161" s="232" t="str">
        <f>IFERROR(VLOOKUP(W161,Datos!$P$4:$Q$18,2,0),"")</f>
        <v/>
      </c>
      <c r="Y161" s="232" t="str">
        <f t="shared" si="20"/>
        <v/>
      </c>
      <c r="AA161" s="314" t="str">
        <f t="shared" ca="1" si="17"/>
        <v/>
      </c>
    </row>
    <row r="162" spans="1:27" x14ac:dyDescent="0.3">
      <c r="A162" s="238"/>
      <c r="B162" s="241" t="str">
        <f t="shared" si="21"/>
        <v/>
      </c>
      <c r="C162" s="239"/>
      <c r="D162" s="240" t="str">
        <f>IF(C162&lt;&gt;"",VLOOKUP(C162,'BASE EQUIPOS'!$G$8:$H$22,2,0),"")</f>
        <v/>
      </c>
      <c r="E162" s="241" t="str">
        <f>IF(C162&lt;&gt;"",VLOOKUP(C162,'BASE EQUIPOS'!$G$8:$I$22,3,0),"")</f>
        <v/>
      </c>
      <c r="F162" s="241" t="str">
        <f>IF(C162&lt;&gt;"",VLOOKUP(C162,'BASE EQUIPOS'!$G$8:$J$22,4,0),"")</f>
        <v/>
      </c>
      <c r="G162" s="242"/>
      <c r="H162" s="233"/>
      <c r="I162" s="241"/>
      <c r="J162" s="241"/>
      <c r="K162" s="241"/>
      <c r="L162" s="239"/>
      <c r="M162" s="244"/>
      <c r="N162" s="245" t="str">
        <f t="shared" ca="1" si="15"/>
        <v/>
      </c>
      <c r="O162" s="239"/>
      <c r="P162" s="244"/>
      <c r="Q162" s="245" t="str">
        <f t="shared" si="16"/>
        <v/>
      </c>
      <c r="U162" s="246" t="str">
        <f>IFERROR(VLOOKUP(C162,'BASE EQUIPOS'!$G$8:$O$22,9,0)," ")</f>
        <v xml:space="preserve"> </v>
      </c>
      <c r="V162" s="232" t="str">
        <f t="shared" si="18"/>
        <v/>
      </c>
      <c r="W162" s="232" t="str">
        <f t="shared" si="19"/>
        <v/>
      </c>
      <c r="X162" s="232" t="str">
        <f>IFERROR(VLOOKUP(W162,Datos!$P$4:$Q$18,2,0),"")</f>
        <v/>
      </c>
      <c r="Y162" s="232" t="str">
        <f t="shared" si="20"/>
        <v/>
      </c>
      <c r="AA162" s="314" t="str">
        <f t="shared" ca="1" si="17"/>
        <v/>
      </c>
    </row>
    <row r="163" spans="1:27" x14ac:dyDescent="0.3">
      <c r="A163" s="238"/>
      <c r="B163" s="241" t="str">
        <f t="shared" si="21"/>
        <v/>
      </c>
      <c r="C163" s="239"/>
      <c r="D163" s="240" t="str">
        <f>IF(C163&lt;&gt;"",VLOOKUP(C163,'BASE EQUIPOS'!$G$8:$H$22,2,0),"")</f>
        <v/>
      </c>
      <c r="E163" s="241" t="str">
        <f>IF(C163&lt;&gt;"",VLOOKUP(C163,'BASE EQUIPOS'!$G$8:$I$22,3,0),"")</f>
        <v/>
      </c>
      <c r="F163" s="241" t="str">
        <f>IF(C163&lt;&gt;"",VLOOKUP(C163,'BASE EQUIPOS'!$G$8:$J$22,4,0),"")</f>
        <v/>
      </c>
      <c r="G163" s="242"/>
      <c r="H163" s="233"/>
      <c r="I163" s="241"/>
      <c r="J163" s="241"/>
      <c r="K163" s="241"/>
      <c r="L163" s="239"/>
      <c r="M163" s="244"/>
      <c r="N163" s="245" t="str">
        <f t="shared" ca="1" si="15"/>
        <v/>
      </c>
      <c r="O163" s="239"/>
      <c r="P163" s="244"/>
      <c r="Q163" s="245" t="str">
        <f t="shared" si="16"/>
        <v/>
      </c>
      <c r="U163" s="246" t="str">
        <f>IFERROR(VLOOKUP(C163,'BASE EQUIPOS'!$G$8:$O$22,9,0)," ")</f>
        <v xml:space="preserve"> </v>
      </c>
      <c r="V163" s="232" t="str">
        <f t="shared" si="18"/>
        <v/>
      </c>
      <c r="W163" s="232" t="str">
        <f t="shared" si="19"/>
        <v/>
      </c>
      <c r="X163" s="232" t="str">
        <f>IFERROR(VLOOKUP(W163,Datos!$P$4:$Q$18,2,0),"")</f>
        <v/>
      </c>
      <c r="Y163" s="232" t="str">
        <f t="shared" si="20"/>
        <v/>
      </c>
      <c r="AA163" s="314" t="str">
        <f t="shared" ca="1" si="17"/>
        <v/>
      </c>
    </row>
    <row r="164" spans="1:27" x14ac:dyDescent="0.3">
      <c r="A164" s="238"/>
      <c r="B164" s="241" t="str">
        <f t="shared" si="21"/>
        <v/>
      </c>
      <c r="C164" s="239"/>
      <c r="D164" s="240" t="str">
        <f>IF(C164&lt;&gt;"",VLOOKUP(C164,'BASE EQUIPOS'!$G$8:$H$22,2,0),"")</f>
        <v/>
      </c>
      <c r="E164" s="241" t="str">
        <f>IF(C164&lt;&gt;"",VLOOKUP(C164,'BASE EQUIPOS'!$G$8:$I$22,3,0),"")</f>
        <v/>
      </c>
      <c r="F164" s="241" t="str">
        <f>IF(C164&lt;&gt;"",VLOOKUP(C164,'BASE EQUIPOS'!$G$8:$J$22,4,0),"")</f>
        <v/>
      </c>
      <c r="G164" s="242"/>
      <c r="H164" s="233"/>
      <c r="I164" s="241"/>
      <c r="J164" s="241"/>
      <c r="K164" s="241"/>
      <c r="L164" s="239"/>
      <c r="M164" s="244"/>
      <c r="N164" s="245" t="str">
        <f t="shared" ca="1" si="15"/>
        <v/>
      </c>
      <c r="O164" s="239"/>
      <c r="P164" s="244"/>
      <c r="Q164" s="245" t="str">
        <f t="shared" si="16"/>
        <v/>
      </c>
      <c r="U164" s="246" t="str">
        <f>IFERROR(VLOOKUP(C164,'BASE EQUIPOS'!$G$8:$O$22,9,0)," ")</f>
        <v xml:space="preserve"> </v>
      </c>
      <c r="V164" s="232" t="str">
        <f t="shared" si="18"/>
        <v/>
      </c>
      <c r="W164" s="232" t="str">
        <f t="shared" si="19"/>
        <v/>
      </c>
      <c r="X164" s="232" t="str">
        <f>IFERROR(VLOOKUP(W164,Datos!$P$4:$Q$18,2,0),"")</f>
        <v/>
      </c>
      <c r="Y164" s="232" t="str">
        <f t="shared" si="20"/>
        <v/>
      </c>
      <c r="AA164" s="314" t="str">
        <f t="shared" ca="1" si="17"/>
        <v/>
      </c>
    </row>
    <row r="165" spans="1:27" x14ac:dyDescent="0.3">
      <c r="A165" s="238"/>
      <c r="B165" s="241" t="str">
        <f t="shared" si="21"/>
        <v/>
      </c>
      <c r="C165" s="239"/>
      <c r="D165" s="240" t="str">
        <f>IF(C165&lt;&gt;"",VLOOKUP(C165,'BASE EQUIPOS'!$G$8:$H$22,2,0),"")</f>
        <v/>
      </c>
      <c r="E165" s="241" t="str">
        <f>IF(C165&lt;&gt;"",VLOOKUP(C165,'BASE EQUIPOS'!$G$8:$I$22,3,0),"")</f>
        <v/>
      </c>
      <c r="F165" s="241" t="str">
        <f>IF(C165&lt;&gt;"",VLOOKUP(C165,'BASE EQUIPOS'!$G$8:$J$22,4,0),"")</f>
        <v/>
      </c>
      <c r="G165" s="242"/>
      <c r="H165" s="233"/>
      <c r="I165" s="241"/>
      <c r="J165" s="241"/>
      <c r="K165" s="241"/>
      <c r="L165" s="239"/>
      <c r="M165" s="244"/>
      <c r="N165" s="245" t="str">
        <f t="shared" ca="1" si="15"/>
        <v/>
      </c>
      <c r="O165" s="239"/>
      <c r="P165" s="244"/>
      <c r="Q165" s="245" t="str">
        <f t="shared" si="16"/>
        <v/>
      </c>
      <c r="U165" s="246" t="str">
        <f>IFERROR(VLOOKUP(C165,'BASE EQUIPOS'!$G$8:$O$22,9,0)," ")</f>
        <v xml:space="preserve"> </v>
      </c>
      <c r="V165" s="232" t="str">
        <f t="shared" si="18"/>
        <v/>
      </c>
      <c r="W165" s="232" t="str">
        <f t="shared" si="19"/>
        <v/>
      </c>
      <c r="X165" s="232" t="str">
        <f>IFERROR(VLOOKUP(W165,Datos!$P$4:$Q$18,2,0),"")</f>
        <v/>
      </c>
      <c r="Y165" s="232" t="str">
        <f t="shared" si="20"/>
        <v/>
      </c>
      <c r="AA165" s="314" t="str">
        <f t="shared" ca="1" si="17"/>
        <v/>
      </c>
    </row>
    <row r="166" spans="1:27" x14ac:dyDescent="0.3">
      <c r="A166" s="238"/>
      <c r="B166" s="241" t="str">
        <f t="shared" si="21"/>
        <v/>
      </c>
      <c r="C166" s="239"/>
      <c r="D166" s="240" t="str">
        <f>IF(C166&lt;&gt;"",VLOOKUP(C166,'BASE EQUIPOS'!$G$8:$H$22,2,0),"")</f>
        <v/>
      </c>
      <c r="E166" s="241" t="str">
        <f>IF(C166&lt;&gt;"",VLOOKUP(C166,'BASE EQUIPOS'!$G$8:$I$22,3,0),"")</f>
        <v/>
      </c>
      <c r="F166" s="241" t="str">
        <f>IF(C166&lt;&gt;"",VLOOKUP(C166,'BASE EQUIPOS'!$G$8:$J$22,4,0),"")</f>
        <v/>
      </c>
      <c r="G166" s="242"/>
      <c r="H166" s="233"/>
      <c r="I166" s="241"/>
      <c r="J166" s="241"/>
      <c r="K166" s="241"/>
      <c r="L166" s="239"/>
      <c r="M166" s="244"/>
      <c r="N166" s="245" t="str">
        <f t="shared" ca="1" si="15"/>
        <v/>
      </c>
      <c r="O166" s="239"/>
      <c r="P166" s="244"/>
      <c r="Q166" s="245" t="str">
        <f t="shared" si="16"/>
        <v/>
      </c>
      <c r="U166" s="246" t="str">
        <f>IFERROR(VLOOKUP(C166,'BASE EQUIPOS'!$G$8:$O$22,9,0)," ")</f>
        <v xml:space="preserve"> </v>
      </c>
      <c r="V166" s="232" t="str">
        <f t="shared" si="18"/>
        <v/>
      </c>
      <c r="W166" s="232" t="str">
        <f t="shared" si="19"/>
        <v/>
      </c>
      <c r="X166" s="232" t="str">
        <f>IFERROR(VLOOKUP(W166,Datos!$P$4:$Q$18,2,0),"")</f>
        <v/>
      </c>
      <c r="Y166" s="232" t="str">
        <f t="shared" si="20"/>
        <v/>
      </c>
      <c r="AA166" s="314" t="str">
        <f t="shared" ca="1" si="17"/>
        <v/>
      </c>
    </row>
    <row r="167" spans="1:27" x14ac:dyDescent="0.3">
      <c r="A167" s="238"/>
      <c r="B167" s="241" t="str">
        <f t="shared" si="21"/>
        <v/>
      </c>
      <c r="C167" s="239"/>
      <c r="D167" s="240" t="str">
        <f>IF(C167&lt;&gt;"",VLOOKUP(C167,'BASE EQUIPOS'!$G$8:$H$22,2,0),"")</f>
        <v/>
      </c>
      <c r="E167" s="241" t="str">
        <f>IF(C167&lt;&gt;"",VLOOKUP(C167,'BASE EQUIPOS'!$G$8:$I$22,3,0),"")</f>
        <v/>
      </c>
      <c r="F167" s="241" t="str">
        <f>IF(C167&lt;&gt;"",VLOOKUP(C167,'BASE EQUIPOS'!$G$8:$J$22,4,0),"")</f>
        <v/>
      </c>
      <c r="G167" s="242"/>
      <c r="H167" s="233"/>
      <c r="I167" s="241"/>
      <c r="J167" s="241"/>
      <c r="K167" s="241"/>
      <c r="L167" s="239"/>
      <c r="M167" s="244"/>
      <c r="N167" s="245" t="str">
        <f t="shared" ca="1" si="15"/>
        <v/>
      </c>
      <c r="O167" s="239"/>
      <c r="P167" s="244"/>
      <c r="Q167" s="245" t="str">
        <f t="shared" si="16"/>
        <v/>
      </c>
      <c r="U167" s="246" t="str">
        <f>IFERROR(VLOOKUP(C167,'BASE EQUIPOS'!$G$8:$O$22,9,0)," ")</f>
        <v xml:space="preserve"> </v>
      </c>
      <c r="V167" s="232" t="str">
        <f t="shared" si="18"/>
        <v/>
      </c>
      <c r="W167" s="232" t="str">
        <f t="shared" si="19"/>
        <v/>
      </c>
      <c r="X167" s="232" t="str">
        <f>IFERROR(VLOOKUP(W167,Datos!$P$4:$Q$18,2,0),"")</f>
        <v/>
      </c>
      <c r="Y167" s="232" t="str">
        <f t="shared" si="20"/>
        <v/>
      </c>
      <c r="AA167" s="314" t="str">
        <f t="shared" ca="1" si="17"/>
        <v/>
      </c>
    </row>
    <row r="168" spans="1:27" x14ac:dyDescent="0.3">
      <c r="A168" s="238"/>
      <c r="B168" s="241" t="str">
        <f t="shared" si="21"/>
        <v/>
      </c>
      <c r="C168" s="239"/>
      <c r="D168" s="240" t="str">
        <f>IF(C168&lt;&gt;"",VLOOKUP(C168,'BASE EQUIPOS'!$G$8:$H$22,2,0),"")</f>
        <v/>
      </c>
      <c r="E168" s="241" t="str">
        <f>IF(C168&lt;&gt;"",VLOOKUP(C168,'BASE EQUIPOS'!$G$8:$I$22,3,0),"")</f>
        <v/>
      </c>
      <c r="F168" s="241" t="str">
        <f>IF(C168&lt;&gt;"",VLOOKUP(C168,'BASE EQUIPOS'!$G$8:$J$22,4,0),"")</f>
        <v/>
      </c>
      <c r="G168" s="242"/>
      <c r="H168" s="233"/>
      <c r="I168" s="241"/>
      <c r="J168" s="241"/>
      <c r="K168" s="241"/>
      <c r="L168" s="239"/>
      <c r="M168" s="244"/>
      <c r="N168" s="245" t="str">
        <f t="shared" ca="1" si="15"/>
        <v/>
      </c>
      <c r="O168" s="239"/>
      <c r="P168" s="244"/>
      <c r="Q168" s="245" t="str">
        <f t="shared" si="16"/>
        <v/>
      </c>
      <c r="U168" s="246" t="str">
        <f>IFERROR(VLOOKUP(C168,'BASE EQUIPOS'!$G$8:$O$22,9,0)," ")</f>
        <v xml:space="preserve"> </v>
      </c>
      <c r="V168" s="232" t="str">
        <f t="shared" si="18"/>
        <v/>
      </c>
      <c r="W168" s="232" t="str">
        <f t="shared" si="19"/>
        <v/>
      </c>
      <c r="X168" s="232" t="str">
        <f>IFERROR(VLOOKUP(W168,Datos!$P$4:$Q$18,2,0),"")</f>
        <v/>
      </c>
      <c r="Y168" s="232" t="str">
        <f t="shared" si="20"/>
        <v/>
      </c>
      <c r="AA168" s="314" t="str">
        <f t="shared" ca="1" si="17"/>
        <v/>
      </c>
    </row>
    <row r="169" spans="1:27" x14ac:dyDescent="0.3">
      <c r="A169" s="238"/>
      <c r="B169" s="241" t="str">
        <f t="shared" si="21"/>
        <v/>
      </c>
      <c r="C169" s="239"/>
      <c r="D169" s="240" t="str">
        <f>IF(C169&lt;&gt;"",VLOOKUP(C169,'BASE EQUIPOS'!$G$8:$H$22,2,0),"")</f>
        <v/>
      </c>
      <c r="E169" s="241" t="str">
        <f>IF(C169&lt;&gt;"",VLOOKUP(C169,'BASE EQUIPOS'!$G$8:$I$22,3,0),"")</f>
        <v/>
      </c>
      <c r="F169" s="241" t="str">
        <f>IF(C169&lt;&gt;"",VLOOKUP(C169,'BASE EQUIPOS'!$G$8:$J$22,4,0),"")</f>
        <v/>
      </c>
      <c r="G169" s="242"/>
      <c r="H169" s="233"/>
      <c r="I169" s="241"/>
      <c r="J169" s="241"/>
      <c r="K169" s="241"/>
      <c r="L169" s="239"/>
      <c r="M169" s="244"/>
      <c r="N169" s="245" t="str">
        <f t="shared" ca="1" si="15"/>
        <v/>
      </c>
      <c r="O169" s="239"/>
      <c r="P169" s="244"/>
      <c r="Q169" s="245" t="str">
        <f t="shared" si="16"/>
        <v/>
      </c>
      <c r="U169" s="246" t="str">
        <f>IFERROR(VLOOKUP(C169,'BASE EQUIPOS'!$G$8:$O$22,9,0)," ")</f>
        <v xml:space="preserve"> </v>
      </c>
      <c r="V169" s="232" t="str">
        <f t="shared" si="18"/>
        <v/>
      </c>
      <c r="W169" s="232" t="str">
        <f t="shared" si="19"/>
        <v/>
      </c>
      <c r="X169" s="232" t="str">
        <f>IFERROR(VLOOKUP(W169,Datos!$P$4:$Q$18,2,0),"")</f>
        <v/>
      </c>
      <c r="Y169" s="232" t="str">
        <f t="shared" si="20"/>
        <v/>
      </c>
      <c r="AA169" s="314" t="str">
        <f t="shared" ca="1" si="17"/>
        <v/>
      </c>
    </row>
    <row r="170" spans="1:27" x14ac:dyDescent="0.3">
      <c r="A170" s="238"/>
      <c r="B170" s="241" t="str">
        <f t="shared" si="21"/>
        <v/>
      </c>
      <c r="C170" s="239"/>
      <c r="D170" s="240" t="str">
        <f>IF(C170&lt;&gt;"",VLOOKUP(C170,'BASE EQUIPOS'!$G$8:$H$22,2,0),"")</f>
        <v/>
      </c>
      <c r="E170" s="241" t="str">
        <f>IF(C170&lt;&gt;"",VLOOKUP(C170,'BASE EQUIPOS'!$G$8:$I$22,3,0),"")</f>
        <v/>
      </c>
      <c r="F170" s="241" t="str">
        <f>IF(C170&lt;&gt;"",VLOOKUP(C170,'BASE EQUIPOS'!$G$8:$J$22,4,0),"")</f>
        <v/>
      </c>
      <c r="G170" s="242"/>
      <c r="H170" s="233"/>
      <c r="I170" s="241"/>
      <c r="J170" s="241"/>
      <c r="K170" s="241"/>
      <c r="L170" s="239"/>
      <c r="M170" s="244"/>
      <c r="N170" s="245" t="str">
        <f t="shared" ca="1" si="15"/>
        <v/>
      </c>
      <c r="O170" s="239"/>
      <c r="P170" s="244"/>
      <c r="Q170" s="245" t="str">
        <f t="shared" si="16"/>
        <v/>
      </c>
      <c r="U170" s="246" t="str">
        <f>IFERROR(VLOOKUP(C170,'BASE EQUIPOS'!$G$8:$O$22,9,0)," ")</f>
        <v xml:space="preserve"> </v>
      </c>
      <c r="V170" s="232" t="str">
        <f t="shared" si="18"/>
        <v/>
      </c>
      <c r="W170" s="232" t="str">
        <f t="shared" si="19"/>
        <v/>
      </c>
      <c r="X170" s="232" t="str">
        <f>IFERROR(VLOOKUP(W170,Datos!$P$4:$Q$18,2,0),"")</f>
        <v/>
      </c>
      <c r="Y170" s="232" t="str">
        <f t="shared" si="20"/>
        <v/>
      </c>
      <c r="AA170" s="314" t="str">
        <f t="shared" ca="1" si="17"/>
        <v/>
      </c>
    </row>
    <row r="171" spans="1:27" x14ac:dyDescent="0.3">
      <c r="A171" s="238"/>
      <c r="B171" s="241" t="str">
        <f t="shared" si="21"/>
        <v/>
      </c>
      <c r="C171" s="239"/>
      <c r="D171" s="240" t="str">
        <f>IF(C171&lt;&gt;"",VLOOKUP(C171,'BASE EQUIPOS'!$G$8:$H$22,2,0),"")</f>
        <v/>
      </c>
      <c r="E171" s="241" t="str">
        <f>IF(C171&lt;&gt;"",VLOOKUP(C171,'BASE EQUIPOS'!$G$8:$I$22,3,0),"")</f>
        <v/>
      </c>
      <c r="F171" s="241" t="str">
        <f>IF(C171&lt;&gt;"",VLOOKUP(C171,'BASE EQUIPOS'!$G$8:$J$22,4,0),"")</f>
        <v/>
      </c>
      <c r="G171" s="242"/>
      <c r="H171" s="233"/>
      <c r="I171" s="241"/>
      <c r="J171" s="241"/>
      <c r="K171" s="241"/>
      <c r="L171" s="239"/>
      <c r="M171" s="244"/>
      <c r="N171" s="245" t="str">
        <f t="shared" ca="1" si="15"/>
        <v/>
      </c>
      <c r="O171" s="239"/>
      <c r="P171" s="244"/>
      <c r="Q171" s="245" t="str">
        <f t="shared" si="16"/>
        <v/>
      </c>
      <c r="U171" s="246" t="str">
        <f>IFERROR(VLOOKUP(C171,'BASE EQUIPOS'!$G$8:$O$22,9,0)," ")</f>
        <v xml:space="preserve"> </v>
      </c>
      <c r="V171" s="232" t="str">
        <f t="shared" si="18"/>
        <v/>
      </c>
      <c r="W171" s="232" t="str">
        <f t="shared" si="19"/>
        <v/>
      </c>
      <c r="X171" s="232" t="str">
        <f>IFERROR(VLOOKUP(W171,Datos!$P$4:$Q$18,2,0),"")</f>
        <v/>
      </c>
      <c r="Y171" s="232" t="str">
        <f t="shared" si="20"/>
        <v/>
      </c>
      <c r="AA171" s="314" t="str">
        <f t="shared" ca="1" si="17"/>
        <v/>
      </c>
    </row>
    <row r="172" spans="1:27" x14ac:dyDescent="0.3">
      <c r="A172" s="238"/>
      <c r="B172" s="241" t="str">
        <f t="shared" si="21"/>
        <v/>
      </c>
      <c r="C172" s="239"/>
      <c r="D172" s="240" t="str">
        <f>IF(C172&lt;&gt;"",VLOOKUP(C172,'BASE EQUIPOS'!$G$8:$H$22,2,0),"")</f>
        <v/>
      </c>
      <c r="E172" s="241" t="str">
        <f>IF(C172&lt;&gt;"",VLOOKUP(C172,'BASE EQUIPOS'!$G$8:$I$22,3,0),"")</f>
        <v/>
      </c>
      <c r="F172" s="241" t="str">
        <f>IF(C172&lt;&gt;"",VLOOKUP(C172,'BASE EQUIPOS'!$G$8:$J$22,4,0),"")</f>
        <v/>
      </c>
      <c r="G172" s="242"/>
      <c r="H172" s="233"/>
      <c r="I172" s="241"/>
      <c r="J172" s="241"/>
      <c r="K172" s="241"/>
      <c r="L172" s="239"/>
      <c r="M172" s="244"/>
      <c r="N172" s="245" t="str">
        <f t="shared" ca="1" si="15"/>
        <v/>
      </c>
      <c r="O172" s="239"/>
      <c r="P172" s="244"/>
      <c r="Q172" s="245" t="str">
        <f t="shared" si="16"/>
        <v/>
      </c>
      <c r="U172" s="246" t="str">
        <f>IFERROR(VLOOKUP(C172,'BASE EQUIPOS'!$G$8:$O$22,9,0)," ")</f>
        <v xml:space="preserve"> </v>
      </c>
      <c r="V172" s="232" t="str">
        <f t="shared" si="18"/>
        <v/>
      </c>
      <c r="W172" s="232" t="str">
        <f t="shared" si="19"/>
        <v/>
      </c>
      <c r="X172" s="232" t="str">
        <f>IFERROR(VLOOKUP(W172,Datos!$P$4:$Q$18,2,0),"")</f>
        <v/>
      </c>
      <c r="Y172" s="232" t="str">
        <f t="shared" si="20"/>
        <v/>
      </c>
      <c r="AA172" s="314" t="str">
        <f t="shared" ca="1" si="17"/>
        <v/>
      </c>
    </row>
    <row r="173" spans="1:27" x14ac:dyDescent="0.3">
      <c r="A173" s="238"/>
      <c r="B173" s="241" t="str">
        <f t="shared" si="21"/>
        <v/>
      </c>
      <c r="C173" s="239"/>
      <c r="D173" s="240" t="str">
        <f>IF(C173&lt;&gt;"",VLOOKUP(C173,'BASE EQUIPOS'!$G$8:$H$22,2,0),"")</f>
        <v/>
      </c>
      <c r="E173" s="241" t="str">
        <f>IF(C173&lt;&gt;"",VLOOKUP(C173,'BASE EQUIPOS'!$G$8:$I$22,3,0),"")</f>
        <v/>
      </c>
      <c r="F173" s="241" t="str">
        <f>IF(C173&lt;&gt;"",VLOOKUP(C173,'BASE EQUIPOS'!$G$8:$J$22,4,0),"")</f>
        <v/>
      </c>
      <c r="G173" s="242"/>
      <c r="H173" s="233"/>
      <c r="I173" s="241"/>
      <c r="J173" s="241"/>
      <c r="K173" s="241"/>
      <c r="L173" s="239"/>
      <c r="M173" s="244"/>
      <c r="N173" s="245" t="str">
        <f t="shared" ca="1" si="15"/>
        <v/>
      </c>
      <c r="O173" s="239"/>
      <c r="P173" s="244"/>
      <c r="Q173" s="245" t="str">
        <f t="shared" si="16"/>
        <v/>
      </c>
      <c r="U173" s="246" t="str">
        <f>IFERROR(VLOOKUP(C173,'BASE EQUIPOS'!$G$8:$O$22,9,0)," ")</f>
        <v xml:space="preserve"> </v>
      </c>
      <c r="V173" s="232" t="str">
        <f t="shared" si="18"/>
        <v/>
      </c>
      <c r="W173" s="232" t="str">
        <f t="shared" si="19"/>
        <v/>
      </c>
      <c r="X173" s="232" t="str">
        <f>IFERROR(VLOOKUP(W173,Datos!$P$4:$Q$18,2,0),"")</f>
        <v/>
      </c>
      <c r="Y173" s="232" t="str">
        <f t="shared" si="20"/>
        <v/>
      </c>
      <c r="AA173" s="314" t="str">
        <f t="shared" ca="1" si="17"/>
        <v/>
      </c>
    </row>
    <row r="174" spans="1:27" x14ac:dyDescent="0.3">
      <c r="A174" s="238"/>
      <c r="B174" s="241" t="str">
        <f t="shared" si="21"/>
        <v/>
      </c>
      <c r="C174" s="239"/>
      <c r="D174" s="240" t="str">
        <f>IF(C174&lt;&gt;"",VLOOKUP(C174,'BASE EQUIPOS'!$G$8:$H$22,2,0),"")</f>
        <v/>
      </c>
      <c r="E174" s="241" t="str">
        <f>IF(C174&lt;&gt;"",VLOOKUP(C174,'BASE EQUIPOS'!$G$8:$I$22,3,0),"")</f>
        <v/>
      </c>
      <c r="F174" s="241" t="str">
        <f>IF(C174&lt;&gt;"",VLOOKUP(C174,'BASE EQUIPOS'!$G$8:$J$22,4,0),"")</f>
        <v/>
      </c>
      <c r="G174" s="242"/>
      <c r="H174" s="233"/>
      <c r="I174" s="241"/>
      <c r="J174" s="241"/>
      <c r="K174" s="241"/>
      <c r="L174" s="239"/>
      <c r="M174" s="244"/>
      <c r="N174" s="245" t="str">
        <f t="shared" ca="1" si="15"/>
        <v/>
      </c>
      <c r="O174" s="239"/>
      <c r="P174" s="244"/>
      <c r="Q174" s="245" t="str">
        <f t="shared" si="16"/>
        <v/>
      </c>
      <c r="U174" s="246" t="str">
        <f>IFERROR(VLOOKUP(C174,'BASE EQUIPOS'!$G$8:$O$22,9,0)," ")</f>
        <v xml:space="preserve"> </v>
      </c>
      <c r="V174" s="232" t="str">
        <f t="shared" si="18"/>
        <v/>
      </c>
      <c r="W174" s="232" t="str">
        <f t="shared" si="19"/>
        <v/>
      </c>
      <c r="X174" s="232" t="str">
        <f>IFERROR(VLOOKUP(W174,Datos!$P$4:$Q$18,2,0),"")</f>
        <v/>
      </c>
      <c r="Y174" s="232" t="str">
        <f t="shared" si="20"/>
        <v/>
      </c>
      <c r="AA174" s="314" t="str">
        <f t="shared" ca="1" si="17"/>
        <v/>
      </c>
    </row>
    <row r="175" spans="1:27" x14ac:dyDescent="0.3">
      <c r="A175" s="238"/>
      <c r="B175" s="241" t="str">
        <f t="shared" si="21"/>
        <v/>
      </c>
      <c r="C175" s="239"/>
      <c r="D175" s="240" t="str">
        <f>IF(C175&lt;&gt;"",VLOOKUP(C175,'BASE EQUIPOS'!$G$8:$H$22,2,0),"")</f>
        <v/>
      </c>
      <c r="E175" s="241" t="str">
        <f>IF(C175&lt;&gt;"",VLOOKUP(C175,'BASE EQUIPOS'!$G$8:$I$22,3,0),"")</f>
        <v/>
      </c>
      <c r="F175" s="241" t="str">
        <f>IF(C175&lt;&gt;"",VLOOKUP(C175,'BASE EQUIPOS'!$G$8:$J$22,4,0),"")</f>
        <v/>
      </c>
      <c r="G175" s="242"/>
      <c r="H175" s="233"/>
      <c r="I175" s="241"/>
      <c r="J175" s="241"/>
      <c r="K175" s="241"/>
      <c r="L175" s="239"/>
      <c r="M175" s="244"/>
      <c r="N175" s="245" t="str">
        <f t="shared" ca="1" si="15"/>
        <v/>
      </c>
      <c r="O175" s="239"/>
      <c r="P175" s="244"/>
      <c r="Q175" s="245" t="str">
        <f t="shared" si="16"/>
        <v/>
      </c>
      <c r="U175" s="246" t="str">
        <f>IFERROR(VLOOKUP(C175,'BASE EQUIPOS'!$G$8:$O$22,9,0)," ")</f>
        <v xml:space="preserve"> </v>
      </c>
      <c r="V175" s="232" t="str">
        <f t="shared" si="18"/>
        <v/>
      </c>
      <c r="W175" s="232" t="str">
        <f t="shared" si="19"/>
        <v/>
      </c>
      <c r="X175" s="232" t="str">
        <f>IFERROR(VLOOKUP(W175,Datos!$P$4:$Q$18,2,0),"")</f>
        <v/>
      </c>
      <c r="Y175" s="232" t="str">
        <f t="shared" si="20"/>
        <v/>
      </c>
      <c r="AA175" s="314" t="str">
        <f t="shared" ca="1" si="17"/>
        <v/>
      </c>
    </row>
    <row r="176" spans="1:27" x14ac:dyDescent="0.3">
      <c r="A176" s="238"/>
      <c r="B176" s="241" t="str">
        <f t="shared" si="21"/>
        <v/>
      </c>
      <c r="C176" s="239"/>
      <c r="D176" s="240" t="str">
        <f>IF(C176&lt;&gt;"",VLOOKUP(C176,'BASE EQUIPOS'!$G$8:$H$22,2,0),"")</f>
        <v/>
      </c>
      <c r="E176" s="241" t="str">
        <f>IF(C176&lt;&gt;"",VLOOKUP(C176,'BASE EQUIPOS'!$G$8:$I$22,3,0),"")</f>
        <v/>
      </c>
      <c r="F176" s="241" t="str">
        <f>IF(C176&lt;&gt;"",VLOOKUP(C176,'BASE EQUIPOS'!$G$8:$J$22,4,0),"")</f>
        <v/>
      </c>
      <c r="G176" s="242"/>
      <c r="H176" s="233"/>
      <c r="I176" s="241"/>
      <c r="J176" s="241"/>
      <c r="K176" s="241"/>
      <c r="L176" s="239"/>
      <c r="M176" s="244"/>
      <c r="N176" s="245" t="str">
        <f t="shared" ca="1" si="15"/>
        <v/>
      </c>
      <c r="O176" s="239"/>
      <c r="P176" s="244"/>
      <c r="Q176" s="245" t="str">
        <f t="shared" si="16"/>
        <v/>
      </c>
      <c r="U176" s="246" t="str">
        <f>IFERROR(VLOOKUP(C176,'BASE EQUIPOS'!$G$8:$O$22,9,0)," ")</f>
        <v xml:space="preserve"> </v>
      </c>
      <c r="V176" s="232" t="str">
        <f t="shared" si="18"/>
        <v/>
      </c>
      <c r="W176" s="232" t="str">
        <f t="shared" si="19"/>
        <v/>
      </c>
      <c r="X176" s="232" t="str">
        <f>IFERROR(VLOOKUP(W176,Datos!$P$4:$Q$18,2,0),"")</f>
        <v/>
      </c>
      <c r="Y176" s="232" t="str">
        <f t="shared" si="20"/>
        <v/>
      </c>
      <c r="AA176" s="314" t="str">
        <f t="shared" ca="1" si="17"/>
        <v/>
      </c>
    </row>
    <row r="177" spans="1:27" x14ac:dyDescent="0.3">
      <c r="A177" s="238"/>
      <c r="B177" s="241" t="str">
        <f t="shared" si="21"/>
        <v/>
      </c>
      <c r="C177" s="239"/>
      <c r="D177" s="240" t="str">
        <f>IF(C177&lt;&gt;"",VLOOKUP(C177,'BASE EQUIPOS'!$G$8:$H$22,2,0),"")</f>
        <v/>
      </c>
      <c r="E177" s="241" t="str">
        <f>IF(C177&lt;&gt;"",VLOOKUP(C177,'BASE EQUIPOS'!$G$8:$I$22,3,0),"")</f>
        <v/>
      </c>
      <c r="F177" s="241" t="str">
        <f>IF(C177&lt;&gt;"",VLOOKUP(C177,'BASE EQUIPOS'!$G$8:$J$22,4,0),"")</f>
        <v/>
      </c>
      <c r="G177" s="242"/>
      <c r="H177" s="233"/>
      <c r="I177" s="241"/>
      <c r="J177" s="241"/>
      <c r="K177" s="241"/>
      <c r="L177" s="239"/>
      <c r="M177" s="244"/>
      <c r="N177" s="245" t="str">
        <f t="shared" ca="1" si="15"/>
        <v/>
      </c>
      <c r="O177" s="239"/>
      <c r="P177" s="244"/>
      <c r="Q177" s="245" t="str">
        <f t="shared" si="16"/>
        <v/>
      </c>
      <c r="U177" s="246" t="str">
        <f>IFERROR(VLOOKUP(C177,'BASE EQUIPOS'!$G$8:$O$22,9,0)," ")</f>
        <v xml:space="preserve"> </v>
      </c>
      <c r="V177" s="232" t="str">
        <f t="shared" si="18"/>
        <v/>
      </c>
      <c r="W177" s="232" t="str">
        <f t="shared" si="19"/>
        <v/>
      </c>
      <c r="X177" s="232" t="str">
        <f>IFERROR(VLOOKUP(W177,Datos!$P$4:$Q$18,2,0),"")</f>
        <v/>
      </c>
      <c r="Y177" s="232" t="str">
        <f t="shared" si="20"/>
        <v/>
      </c>
      <c r="AA177" s="314" t="str">
        <f t="shared" ca="1" si="17"/>
        <v/>
      </c>
    </row>
    <row r="178" spans="1:27" x14ac:dyDescent="0.3">
      <c r="A178" s="238"/>
      <c r="B178" s="241" t="str">
        <f t="shared" si="21"/>
        <v/>
      </c>
      <c r="C178" s="239"/>
      <c r="D178" s="240" t="str">
        <f>IF(C178&lt;&gt;"",VLOOKUP(C178,'BASE EQUIPOS'!$G$8:$H$22,2,0),"")</f>
        <v/>
      </c>
      <c r="E178" s="241" t="str">
        <f>IF(C178&lt;&gt;"",VLOOKUP(C178,'BASE EQUIPOS'!$G$8:$I$22,3,0),"")</f>
        <v/>
      </c>
      <c r="F178" s="241" t="str">
        <f>IF(C178&lt;&gt;"",VLOOKUP(C178,'BASE EQUIPOS'!$G$8:$J$22,4,0),"")</f>
        <v/>
      </c>
      <c r="G178" s="242"/>
      <c r="H178" s="233"/>
      <c r="I178" s="241"/>
      <c r="J178" s="241"/>
      <c r="K178" s="241"/>
      <c r="L178" s="239"/>
      <c r="M178" s="244"/>
      <c r="N178" s="245" t="str">
        <f t="shared" ca="1" si="15"/>
        <v/>
      </c>
      <c r="O178" s="239"/>
      <c r="P178" s="244"/>
      <c r="Q178" s="245" t="str">
        <f t="shared" si="16"/>
        <v/>
      </c>
      <c r="U178" s="246" t="str">
        <f>IFERROR(VLOOKUP(C178,'BASE EQUIPOS'!$G$8:$O$22,9,0)," ")</f>
        <v xml:space="preserve"> </v>
      </c>
      <c r="V178" s="232" t="str">
        <f t="shared" si="18"/>
        <v/>
      </c>
      <c r="W178" s="232" t="str">
        <f t="shared" si="19"/>
        <v/>
      </c>
      <c r="X178" s="232" t="str">
        <f>IFERROR(VLOOKUP(W178,Datos!$P$4:$Q$18,2,0),"")</f>
        <v/>
      </c>
      <c r="Y178" s="232" t="str">
        <f t="shared" si="20"/>
        <v/>
      </c>
      <c r="AA178" s="314" t="str">
        <f t="shared" ca="1" si="17"/>
        <v/>
      </c>
    </row>
    <row r="179" spans="1:27" x14ac:dyDescent="0.3">
      <c r="A179" s="238"/>
      <c r="B179" s="241" t="str">
        <f t="shared" si="21"/>
        <v/>
      </c>
      <c r="C179" s="239"/>
      <c r="D179" s="240" t="str">
        <f>IF(C179&lt;&gt;"",VLOOKUP(C179,'BASE EQUIPOS'!$G$8:$H$22,2,0),"")</f>
        <v/>
      </c>
      <c r="E179" s="241" t="str">
        <f>IF(C179&lt;&gt;"",VLOOKUP(C179,'BASE EQUIPOS'!$G$8:$I$22,3,0),"")</f>
        <v/>
      </c>
      <c r="F179" s="241" t="str">
        <f>IF(C179&lt;&gt;"",VLOOKUP(C179,'BASE EQUIPOS'!$G$8:$J$22,4,0),"")</f>
        <v/>
      </c>
      <c r="G179" s="242"/>
      <c r="H179" s="233"/>
      <c r="I179" s="241"/>
      <c r="J179" s="241"/>
      <c r="K179" s="241"/>
      <c r="L179" s="239"/>
      <c r="M179" s="244"/>
      <c r="N179" s="245" t="str">
        <f t="shared" ca="1" si="15"/>
        <v/>
      </c>
      <c r="O179" s="239"/>
      <c r="P179" s="244"/>
      <c r="Q179" s="245" t="str">
        <f t="shared" si="16"/>
        <v/>
      </c>
      <c r="U179" s="246" t="str">
        <f>IFERROR(VLOOKUP(C179,'BASE EQUIPOS'!$G$8:$O$22,9,0)," ")</f>
        <v xml:space="preserve"> </v>
      </c>
      <c r="V179" s="232" t="str">
        <f t="shared" si="18"/>
        <v/>
      </c>
      <c r="W179" s="232" t="str">
        <f t="shared" si="19"/>
        <v/>
      </c>
      <c r="X179" s="232" t="str">
        <f>IFERROR(VLOOKUP(W179,Datos!$P$4:$Q$18,2,0),"")</f>
        <v/>
      </c>
      <c r="Y179" s="232" t="str">
        <f t="shared" si="20"/>
        <v/>
      </c>
      <c r="AA179" s="314" t="str">
        <f t="shared" ca="1" si="17"/>
        <v/>
      </c>
    </row>
    <row r="180" spans="1:27" x14ac:dyDescent="0.3">
      <c r="A180" s="238"/>
      <c r="B180" s="241" t="str">
        <f t="shared" si="21"/>
        <v/>
      </c>
      <c r="C180" s="239"/>
      <c r="D180" s="240" t="str">
        <f>IF(C180&lt;&gt;"",VLOOKUP(C180,'BASE EQUIPOS'!$G$8:$H$22,2,0),"")</f>
        <v/>
      </c>
      <c r="E180" s="241" t="str">
        <f>IF(C180&lt;&gt;"",VLOOKUP(C180,'BASE EQUIPOS'!$G$8:$I$22,3,0),"")</f>
        <v/>
      </c>
      <c r="F180" s="241" t="str">
        <f>IF(C180&lt;&gt;"",VLOOKUP(C180,'BASE EQUIPOS'!$G$8:$J$22,4,0),"")</f>
        <v/>
      </c>
      <c r="G180" s="242"/>
      <c r="H180" s="233"/>
      <c r="I180" s="241"/>
      <c r="J180" s="241"/>
      <c r="K180" s="241"/>
      <c r="L180" s="239"/>
      <c r="M180" s="244"/>
      <c r="N180" s="245" t="str">
        <f t="shared" ca="1" si="15"/>
        <v/>
      </c>
      <c r="O180" s="239"/>
      <c r="P180" s="244"/>
      <c r="Q180" s="245" t="str">
        <f t="shared" si="16"/>
        <v/>
      </c>
      <c r="U180" s="246" t="str">
        <f>IFERROR(VLOOKUP(C180,'BASE EQUIPOS'!$G$8:$O$22,9,0)," ")</f>
        <v xml:space="preserve"> </v>
      </c>
      <c r="V180" s="232" t="str">
        <f t="shared" si="18"/>
        <v/>
      </c>
      <c r="W180" s="232" t="str">
        <f t="shared" si="19"/>
        <v/>
      </c>
      <c r="X180" s="232" t="str">
        <f>IFERROR(VLOOKUP(W180,Datos!$P$4:$Q$18,2,0),"")</f>
        <v/>
      </c>
      <c r="Y180" s="232" t="str">
        <f t="shared" si="20"/>
        <v/>
      </c>
      <c r="AA180" s="314" t="str">
        <f t="shared" ca="1" si="17"/>
        <v/>
      </c>
    </row>
    <row r="181" spans="1:27" x14ac:dyDescent="0.3">
      <c r="A181" s="238"/>
      <c r="B181" s="241" t="str">
        <f t="shared" si="21"/>
        <v/>
      </c>
      <c r="C181" s="239"/>
      <c r="D181" s="240" t="str">
        <f>IF(C181&lt;&gt;"",VLOOKUP(C181,'BASE EQUIPOS'!$G$8:$H$22,2,0),"")</f>
        <v/>
      </c>
      <c r="E181" s="241" t="str">
        <f>IF(C181&lt;&gt;"",VLOOKUP(C181,'BASE EQUIPOS'!$G$8:$I$22,3,0),"")</f>
        <v/>
      </c>
      <c r="F181" s="241" t="str">
        <f>IF(C181&lt;&gt;"",VLOOKUP(C181,'BASE EQUIPOS'!$G$8:$J$22,4,0),"")</f>
        <v/>
      </c>
      <c r="G181" s="242"/>
      <c r="H181" s="233"/>
      <c r="I181" s="241"/>
      <c r="J181" s="241"/>
      <c r="K181" s="241"/>
      <c r="L181" s="239"/>
      <c r="M181" s="244"/>
      <c r="N181" s="245" t="str">
        <f t="shared" ca="1" si="15"/>
        <v/>
      </c>
      <c r="O181" s="239"/>
      <c r="P181" s="244"/>
      <c r="Q181" s="245" t="str">
        <f t="shared" si="16"/>
        <v/>
      </c>
      <c r="U181" s="246" t="str">
        <f>IFERROR(VLOOKUP(C181,'BASE EQUIPOS'!$G$8:$O$22,9,0)," ")</f>
        <v xml:space="preserve"> </v>
      </c>
      <c r="V181" s="232" t="str">
        <f t="shared" si="18"/>
        <v/>
      </c>
      <c r="W181" s="232" t="str">
        <f t="shared" si="19"/>
        <v/>
      </c>
      <c r="X181" s="232" t="str">
        <f>IFERROR(VLOOKUP(W181,Datos!$P$4:$Q$18,2,0),"")</f>
        <v/>
      </c>
      <c r="Y181" s="232" t="str">
        <f t="shared" si="20"/>
        <v/>
      </c>
      <c r="AA181" s="314" t="str">
        <f t="shared" ca="1" si="17"/>
        <v/>
      </c>
    </row>
    <row r="182" spans="1:27" x14ac:dyDescent="0.3">
      <c r="A182" s="238"/>
      <c r="B182" s="241" t="str">
        <f t="shared" si="21"/>
        <v/>
      </c>
      <c r="C182" s="239"/>
      <c r="D182" s="240" t="str">
        <f>IF(C182&lt;&gt;"",VLOOKUP(C182,'BASE EQUIPOS'!$G$8:$H$22,2,0),"")</f>
        <v/>
      </c>
      <c r="E182" s="241" t="str">
        <f>IF(C182&lt;&gt;"",VLOOKUP(C182,'BASE EQUIPOS'!$G$8:$I$22,3,0),"")</f>
        <v/>
      </c>
      <c r="F182" s="241" t="str">
        <f>IF(C182&lt;&gt;"",VLOOKUP(C182,'BASE EQUIPOS'!$G$8:$J$22,4,0),"")</f>
        <v/>
      </c>
      <c r="G182" s="242"/>
      <c r="H182" s="233"/>
      <c r="I182" s="241"/>
      <c r="J182" s="241"/>
      <c r="K182" s="241"/>
      <c r="L182" s="239"/>
      <c r="M182" s="244"/>
      <c r="N182" s="245" t="str">
        <f t="shared" ca="1" si="15"/>
        <v/>
      </c>
      <c r="O182" s="239"/>
      <c r="P182" s="244"/>
      <c r="Q182" s="245" t="str">
        <f t="shared" si="16"/>
        <v/>
      </c>
      <c r="U182" s="246" t="str">
        <f>IFERROR(VLOOKUP(C182,'BASE EQUIPOS'!$G$8:$O$22,9,0)," ")</f>
        <v xml:space="preserve"> </v>
      </c>
      <c r="V182" s="232" t="str">
        <f t="shared" si="18"/>
        <v/>
      </c>
      <c r="W182" s="232" t="str">
        <f t="shared" si="19"/>
        <v/>
      </c>
      <c r="X182" s="232" t="str">
        <f>IFERROR(VLOOKUP(W182,Datos!$P$4:$Q$18,2,0),"")</f>
        <v/>
      </c>
      <c r="Y182" s="232" t="str">
        <f t="shared" si="20"/>
        <v/>
      </c>
      <c r="AA182" s="314" t="str">
        <f t="shared" ca="1" si="17"/>
        <v/>
      </c>
    </row>
    <row r="183" spans="1:27" x14ac:dyDescent="0.3">
      <c r="A183" s="238"/>
      <c r="B183" s="241" t="str">
        <f t="shared" si="21"/>
        <v/>
      </c>
      <c r="C183" s="239"/>
      <c r="D183" s="240" t="str">
        <f>IF(C183&lt;&gt;"",VLOOKUP(C183,'BASE EQUIPOS'!$G$8:$H$22,2,0),"")</f>
        <v/>
      </c>
      <c r="E183" s="241" t="str">
        <f>IF(C183&lt;&gt;"",VLOOKUP(C183,'BASE EQUIPOS'!$G$8:$I$22,3,0),"")</f>
        <v/>
      </c>
      <c r="F183" s="241" t="str">
        <f>IF(C183&lt;&gt;"",VLOOKUP(C183,'BASE EQUIPOS'!$G$8:$J$22,4,0),"")</f>
        <v/>
      </c>
      <c r="G183" s="242"/>
      <c r="H183" s="233"/>
      <c r="I183" s="241"/>
      <c r="J183" s="241"/>
      <c r="K183" s="241"/>
      <c r="L183" s="239"/>
      <c r="M183" s="244"/>
      <c r="N183" s="245" t="str">
        <f t="shared" ca="1" si="15"/>
        <v/>
      </c>
      <c r="O183" s="239"/>
      <c r="P183" s="244"/>
      <c r="Q183" s="245" t="str">
        <f t="shared" si="16"/>
        <v/>
      </c>
      <c r="U183" s="246" t="str">
        <f>IFERROR(VLOOKUP(C183,'BASE EQUIPOS'!$G$8:$O$22,9,0)," ")</f>
        <v xml:space="preserve"> </v>
      </c>
      <c r="V183" s="232" t="str">
        <f t="shared" si="18"/>
        <v/>
      </c>
      <c r="W183" s="232" t="str">
        <f t="shared" si="19"/>
        <v/>
      </c>
      <c r="X183" s="232" t="str">
        <f>IFERROR(VLOOKUP(W183,Datos!$P$4:$Q$18,2,0),"")</f>
        <v/>
      </c>
      <c r="Y183" s="232" t="str">
        <f t="shared" si="20"/>
        <v/>
      </c>
      <c r="AA183" s="314" t="str">
        <f t="shared" ca="1" si="17"/>
        <v/>
      </c>
    </row>
    <row r="184" spans="1:27" x14ac:dyDescent="0.3">
      <c r="A184" s="238"/>
      <c r="B184" s="241" t="str">
        <f t="shared" si="21"/>
        <v/>
      </c>
      <c r="C184" s="239"/>
      <c r="D184" s="240" t="str">
        <f>IF(C184&lt;&gt;"",VLOOKUP(C184,'BASE EQUIPOS'!$G$8:$H$22,2,0),"")</f>
        <v/>
      </c>
      <c r="E184" s="241" t="str">
        <f>IF(C184&lt;&gt;"",VLOOKUP(C184,'BASE EQUIPOS'!$G$8:$I$22,3,0),"")</f>
        <v/>
      </c>
      <c r="F184" s="241" t="str">
        <f>IF(C184&lt;&gt;"",VLOOKUP(C184,'BASE EQUIPOS'!$G$8:$J$22,4,0),"")</f>
        <v/>
      </c>
      <c r="G184" s="242"/>
      <c r="H184" s="233"/>
      <c r="I184" s="241"/>
      <c r="J184" s="241"/>
      <c r="K184" s="241"/>
      <c r="L184" s="239"/>
      <c r="M184" s="244"/>
      <c r="N184" s="245" t="str">
        <f t="shared" ca="1" si="15"/>
        <v/>
      </c>
      <c r="O184" s="239"/>
      <c r="P184" s="244"/>
      <c r="Q184" s="245" t="str">
        <f t="shared" si="16"/>
        <v/>
      </c>
      <c r="U184" s="246" t="str">
        <f>IFERROR(VLOOKUP(C184,'BASE EQUIPOS'!$G$8:$O$22,9,0)," ")</f>
        <v xml:space="preserve"> </v>
      </c>
      <c r="V184" s="232" t="str">
        <f t="shared" si="18"/>
        <v/>
      </c>
      <c r="W184" s="232" t="str">
        <f t="shared" si="19"/>
        <v/>
      </c>
      <c r="X184" s="232" t="str">
        <f>IFERROR(VLOOKUP(W184,Datos!$P$4:$Q$18,2,0),"")</f>
        <v/>
      </c>
      <c r="Y184" s="232" t="str">
        <f t="shared" si="20"/>
        <v/>
      </c>
      <c r="AA184" s="314" t="str">
        <f t="shared" ca="1" si="17"/>
        <v/>
      </c>
    </row>
    <row r="185" spans="1:27" x14ac:dyDescent="0.3">
      <c r="A185" s="238"/>
      <c r="B185" s="241" t="str">
        <f t="shared" si="21"/>
        <v/>
      </c>
      <c r="C185" s="239"/>
      <c r="D185" s="240" t="str">
        <f>IF(C185&lt;&gt;"",VLOOKUP(C185,'BASE EQUIPOS'!$G$8:$H$22,2,0),"")</f>
        <v/>
      </c>
      <c r="E185" s="241" t="str">
        <f>IF(C185&lt;&gt;"",VLOOKUP(C185,'BASE EQUIPOS'!$G$8:$I$22,3,0),"")</f>
        <v/>
      </c>
      <c r="F185" s="241" t="str">
        <f>IF(C185&lt;&gt;"",VLOOKUP(C185,'BASE EQUIPOS'!$G$8:$J$22,4,0),"")</f>
        <v/>
      </c>
      <c r="G185" s="242"/>
      <c r="H185" s="233"/>
      <c r="I185" s="241"/>
      <c r="J185" s="241"/>
      <c r="K185" s="241"/>
      <c r="L185" s="239"/>
      <c r="M185" s="244"/>
      <c r="N185" s="245" t="str">
        <f t="shared" ca="1" si="15"/>
        <v/>
      </c>
      <c r="O185" s="239"/>
      <c r="P185" s="244"/>
      <c r="Q185" s="245" t="str">
        <f t="shared" si="16"/>
        <v/>
      </c>
      <c r="U185" s="246" t="str">
        <f>IFERROR(VLOOKUP(C185,'BASE EQUIPOS'!$G$8:$O$22,9,0)," ")</f>
        <v xml:space="preserve"> </v>
      </c>
      <c r="V185" s="232" t="str">
        <f t="shared" si="18"/>
        <v/>
      </c>
      <c r="W185" s="232" t="str">
        <f t="shared" si="19"/>
        <v/>
      </c>
      <c r="X185" s="232" t="str">
        <f>IFERROR(VLOOKUP(W185,Datos!$P$4:$Q$18,2,0),"")</f>
        <v/>
      </c>
      <c r="Y185" s="232" t="str">
        <f t="shared" si="20"/>
        <v/>
      </c>
      <c r="AA185" s="314" t="str">
        <f t="shared" ca="1" si="17"/>
        <v/>
      </c>
    </row>
    <row r="186" spans="1:27" x14ac:dyDescent="0.3">
      <c r="A186" s="238"/>
      <c r="B186" s="241" t="str">
        <f t="shared" si="21"/>
        <v/>
      </c>
      <c r="C186" s="239"/>
      <c r="D186" s="240" t="str">
        <f>IF(C186&lt;&gt;"",VLOOKUP(C186,'BASE EQUIPOS'!$G$8:$H$22,2,0),"")</f>
        <v/>
      </c>
      <c r="E186" s="241" t="str">
        <f>IF(C186&lt;&gt;"",VLOOKUP(C186,'BASE EQUIPOS'!$G$8:$I$22,3,0),"")</f>
        <v/>
      </c>
      <c r="F186" s="241" t="str">
        <f>IF(C186&lt;&gt;"",VLOOKUP(C186,'BASE EQUIPOS'!$G$8:$J$22,4,0),"")</f>
        <v/>
      </c>
      <c r="G186" s="242"/>
      <c r="H186" s="233"/>
      <c r="I186" s="241"/>
      <c r="J186" s="241"/>
      <c r="K186" s="241"/>
      <c r="L186" s="239"/>
      <c r="M186" s="244"/>
      <c r="N186" s="245" t="str">
        <f t="shared" ca="1" si="15"/>
        <v/>
      </c>
      <c r="O186" s="239"/>
      <c r="P186" s="244"/>
      <c r="Q186" s="245" t="str">
        <f t="shared" si="16"/>
        <v/>
      </c>
      <c r="U186" s="246" t="str">
        <f>IFERROR(VLOOKUP(C186,'BASE EQUIPOS'!$G$8:$O$22,9,0)," ")</f>
        <v xml:space="preserve"> </v>
      </c>
      <c r="V186" s="232" t="str">
        <f t="shared" si="18"/>
        <v/>
      </c>
      <c r="W186" s="232" t="str">
        <f t="shared" si="19"/>
        <v/>
      </c>
      <c r="X186" s="232" t="str">
        <f>IFERROR(VLOOKUP(W186,Datos!$P$4:$Q$18,2,0),"")</f>
        <v/>
      </c>
      <c r="Y186" s="232" t="str">
        <f t="shared" si="20"/>
        <v/>
      </c>
      <c r="AA186" s="314" t="str">
        <f t="shared" ca="1" si="17"/>
        <v/>
      </c>
    </row>
    <row r="187" spans="1:27" x14ac:dyDescent="0.3">
      <c r="A187" s="238"/>
      <c r="B187" s="241" t="str">
        <f t="shared" si="21"/>
        <v/>
      </c>
      <c r="C187" s="239"/>
      <c r="D187" s="240" t="str">
        <f>IF(C187&lt;&gt;"",VLOOKUP(C187,'BASE EQUIPOS'!$G$8:$H$22,2,0),"")</f>
        <v/>
      </c>
      <c r="E187" s="241" t="str">
        <f>IF(C187&lt;&gt;"",VLOOKUP(C187,'BASE EQUIPOS'!$G$8:$I$22,3,0),"")</f>
        <v/>
      </c>
      <c r="F187" s="241" t="str">
        <f>IF(C187&lt;&gt;"",VLOOKUP(C187,'BASE EQUIPOS'!$G$8:$J$22,4,0),"")</f>
        <v/>
      </c>
      <c r="G187" s="242"/>
      <c r="H187" s="233"/>
      <c r="I187" s="241"/>
      <c r="J187" s="241"/>
      <c r="K187" s="241"/>
      <c r="L187" s="239"/>
      <c r="M187" s="244"/>
      <c r="N187" s="245" t="str">
        <f t="shared" ca="1" si="15"/>
        <v/>
      </c>
      <c r="O187" s="239"/>
      <c r="P187" s="244"/>
      <c r="Q187" s="245" t="str">
        <f t="shared" si="16"/>
        <v/>
      </c>
      <c r="U187" s="246" t="str">
        <f>IFERROR(VLOOKUP(C187,'BASE EQUIPOS'!$G$8:$O$22,9,0)," ")</f>
        <v xml:space="preserve"> </v>
      </c>
      <c r="V187" s="232" t="str">
        <f t="shared" si="18"/>
        <v/>
      </c>
      <c r="W187" s="232" t="str">
        <f t="shared" si="19"/>
        <v/>
      </c>
      <c r="X187" s="232" t="str">
        <f>IFERROR(VLOOKUP(W187,Datos!$P$4:$Q$18,2,0),"")</f>
        <v/>
      </c>
      <c r="Y187" s="232" t="str">
        <f t="shared" si="20"/>
        <v/>
      </c>
      <c r="AA187" s="314" t="str">
        <f t="shared" ca="1" si="17"/>
        <v/>
      </c>
    </row>
    <row r="188" spans="1:27" x14ac:dyDescent="0.3">
      <c r="A188" s="238"/>
      <c r="B188" s="241" t="str">
        <f t="shared" si="21"/>
        <v/>
      </c>
      <c r="C188" s="239"/>
      <c r="D188" s="240" t="str">
        <f>IF(C188&lt;&gt;"",VLOOKUP(C188,'BASE EQUIPOS'!$G$8:$H$22,2,0),"")</f>
        <v/>
      </c>
      <c r="E188" s="241" t="str">
        <f>IF(C188&lt;&gt;"",VLOOKUP(C188,'BASE EQUIPOS'!$G$8:$I$22,3,0),"")</f>
        <v/>
      </c>
      <c r="F188" s="241" t="str">
        <f>IF(C188&lt;&gt;"",VLOOKUP(C188,'BASE EQUIPOS'!$G$8:$J$22,4,0),"")</f>
        <v/>
      </c>
      <c r="G188" s="242"/>
      <c r="H188" s="233"/>
      <c r="I188" s="241"/>
      <c r="J188" s="241"/>
      <c r="K188" s="241"/>
      <c r="L188" s="239"/>
      <c r="M188" s="244"/>
      <c r="N188" s="245" t="str">
        <f t="shared" ca="1" si="15"/>
        <v/>
      </c>
      <c r="O188" s="239"/>
      <c r="P188" s="244"/>
      <c r="Q188" s="245" t="str">
        <f t="shared" si="16"/>
        <v/>
      </c>
      <c r="U188" s="246" t="str">
        <f>IFERROR(VLOOKUP(C188,'BASE EQUIPOS'!$G$8:$O$22,9,0)," ")</f>
        <v xml:space="preserve"> </v>
      </c>
      <c r="V188" s="232" t="str">
        <f t="shared" si="18"/>
        <v/>
      </c>
      <c r="W188" s="232" t="str">
        <f t="shared" si="19"/>
        <v/>
      </c>
      <c r="X188" s="232" t="str">
        <f>IFERROR(VLOOKUP(W188,Datos!$P$4:$Q$18,2,0),"")</f>
        <v/>
      </c>
      <c r="Y188" s="232" t="str">
        <f t="shared" si="20"/>
        <v/>
      </c>
      <c r="AA188" s="314" t="str">
        <f t="shared" ca="1" si="17"/>
        <v/>
      </c>
    </row>
    <row r="189" spans="1:27" x14ac:dyDescent="0.3">
      <c r="A189" s="238"/>
      <c r="B189" s="241" t="str">
        <f t="shared" si="21"/>
        <v/>
      </c>
      <c r="C189" s="239"/>
      <c r="D189" s="240" t="str">
        <f>IF(C189&lt;&gt;"",VLOOKUP(C189,'BASE EQUIPOS'!$G$8:$H$22,2,0),"")</f>
        <v/>
      </c>
      <c r="E189" s="241" t="str">
        <f>IF(C189&lt;&gt;"",VLOOKUP(C189,'BASE EQUIPOS'!$G$8:$I$22,3,0),"")</f>
        <v/>
      </c>
      <c r="F189" s="241" t="str">
        <f>IF(C189&lt;&gt;"",VLOOKUP(C189,'BASE EQUIPOS'!$G$8:$J$22,4,0),"")</f>
        <v/>
      </c>
      <c r="G189" s="242"/>
      <c r="H189" s="233"/>
      <c r="I189" s="241"/>
      <c r="J189" s="241"/>
      <c r="K189" s="241"/>
      <c r="L189" s="239"/>
      <c r="M189" s="244"/>
      <c r="N189" s="245" t="str">
        <f t="shared" ca="1" si="15"/>
        <v/>
      </c>
      <c r="O189" s="239"/>
      <c r="P189" s="244"/>
      <c r="Q189" s="245" t="str">
        <f t="shared" si="16"/>
        <v/>
      </c>
      <c r="U189" s="246" t="str">
        <f>IFERROR(VLOOKUP(C189,'BASE EQUIPOS'!$G$8:$O$22,9,0)," ")</f>
        <v xml:space="preserve"> </v>
      </c>
      <c r="V189" s="232" t="str">
        <f t="shared" si="18"/>
        <v/>
      </c>
      <c r="W189" s="232" t="str">
        <f t="shared" si="19"/>
        <v/>
      </c>
      <c r="X189" s="232" t="str">
        <f>IFERROR(VLOOKUP(W189,Datos!$P$4:$Q$18,2,0),"")</f>
        <v/>
      </c>
      <c r="Y189" s="232" t="str">
        <f t="shared" si="20"/>
        <v/>
      </c>
      <c r="AA189" s="314" t="str">
        <f t="shared" ca="1" si="17"/>
        <v/>
      </c>
    </row>
    <row r="190" spans="1:27" x14ac:dyDescent="0.3">
      <c r="A190" s="238"/>
      <c r="B190" s="241" t="str">
        <f t="shared" si="21"/>
        <v/>
      </c>
      <c r="C190" s="239"/>
      <c r="D190" s="240" t="str">
        <f>IF(C190&lt;&gt;"",VLOOKUP(C190,'BASE EQUIPOS'!$G$8:$H$22,2,0),"")</f>
        <v/>
      </c>
      <c r="E190" s="241" t="str">
        <f>IF(C190&lt;&gt;"",VLOOKUP(C190,'BASE EQUIPOS'!$G$8:$I$22,3,0),"")</f>
        <v/>
      </c>
      <c r="F190" s="241" t="str">
        <f>IF(C190&lt;&gt;"",VLOOKUP(C190,'BASE EQUIPOS'!$G$8:$J$22,4,0),"")</f>
        <v/>
      </c>
      <c r="G190" s="242"/>
      <c r="H190" s="233"/>
      <c r="I190" s="241"/>
      <c r="J190" s="241"/>
      <c r="K190" s="241"/>
      <c r="L190" s="239"/>
      <c r="M190" s="244"/>
      <c r="N190" s="245" t="str">
        <f t="shared" ca="1" si="15"/>
        <v/>
      </c>
      <c r="O190" s="239"/>
      <c r="P190" s="244"/>
      <c r="Q190" s="245" t="str">
        <f t="shared" si="16"/>
        <v/>
      </c>
      <c r="U190" s="246" t="str">
        <f>IFERROR(VLOOKUP(C190,'BASE EQUIPOS'!$G$8:$O$22,9,0)," ")</f>
        <v xml:space="preserve"> </v>
      </c>
      <c r="V190" s="232" t="str">
        <f t="shared" si="18"/>
        <v/>
      </c>
      <c r="W190" s="232" t="str">
        <f t="shared" si="19"/>
        <v/>
      </c>
      <c r="X190" s="232" t="str">
        <f>IFERROR(VLOOKUP(W190,Datos!$P$4:$Q$18,2,0),"")</f>
        <v/>
      </c>
      <c r="Y190" s="232" t="str">
        <f t="shared" si="20"/>
        <v/>
      </c>
      <c r="AA190" s="314" t="str">
        <f t="shared" ca="1" si="17"/>
        <v/>
      </c>
    </row>
    <row r="191" spans="1:27" x14ac:dyDescent="0.3">
      <c r="A191" s="238"/>
      <c r="B191" s="241" t="str">
        <f t="shared" si="21"/>
        <v/>
      </c>
      <c r="C191" s="239"/>
      <c r="D191" s="240" t="str">
        <f>IF(C191&lt;&gt;"",VLOOKUP(C191,'BASE EQUIPOS'!$G$8:$H$22,2,0),"")</f>
        <v/>
      </c>
      <c r="E191" s="241" t="str">
        <f>IF(C191&lt;&gt;"",VLOOKUP(C191,'BASE EQUIPOS'!$G$8:$I$22,3,0),"")</f>
        <v/>
      </c>
      <c r="F191" s="241" t="str">
        <f>IF(C191&lt;&gt;"",VLOOKUP(C191,'BASE EQUIPOS'!$G$8:$J$22,4,0),"")</f>
        <v/>
      </c>
      <c r="G191" s="242"/>
      <c r="H191" s="233"/>
      <c r="I191" s="241"/>
      <c r="J191" s="241"/>
      <c r="K191" s="241"/>
      <c r="L191" s="239"/>
      <c r="M191" s="244"/>
      <c r="N191" s="245" t="str">
        <f t="shared" ca="1" si="15"/>
        <v/>
      </c>
      <c r="O191" s="239"/>
      <c r="P191" s="244"/>
      <c r="Q191" s="245" t="str">
        <f t="shared" si="16"/>
        <v/>
      </c>
      <c r="U191" s="246" t="str">
        <f>IFERROR(VLOOKUP(C191,'BASE EQUIPOS'!$G$8:$O$22,9,0)," ")</f>
        <v xml:space="preserve"> </v>
      </c>
      <c r="V191" s="232" t="str">
        <f t="shared" si="18"/>
        <v/>
      </c>
      <c r="W191" s="232" t="str">
        <f t="shared" si="19"/>
        <v/>
      </c>
      <c r="X191" s="232" t="str">
        <f>IFERROR(VLOOKUP(W191,Datos!$P$4:$Q$18,2,0),"")</f>
        <v/>
      </c>
      <c r="Y191" s="232" t="str">
        <f t="shared" si="20"/>
        <v/>
      </c>
      <c r="AA191" s="314" t="str">
        <f t="shared" ca="1" si="17"/>
        <v/>
      </c>
    </row>
    <row r="192" spans="1:27" x14ac:dyDescent="0.3">
      <c r="A192" s="238"/>
      <c r="B192" s="241" t="str">
        <f t="shared" si="21"/>
        <v/>
      </c>
      <c r="C192" s="239"/>
      <c r="D192" s="240" t="str">
        <f>IF(C192&lt;&gt;"",VLOOKUP(C192,'BASE EQUIPOS'!$G$8:$H$22,2,0),"")</f>
        <v/>
      </c>
      <c r="E192" s="241" t="str">
        <f>IF(C192&lt;&gt;"",VLOOKUP(C192,'BASE EQUIPOS'!$G$8:$I$22,3,0),"")</f>
        <v/>
      </c>
      <c r="F192" s="241" t="str">
        <f>IF(C192&lt;&gt;"",VLOOKUP(C192,'BASE EQUIPOS'!$G$8:$J$22,4,0),"")</f>
        <v/>
      </c>
      <c r="G192" s="242"/>
      <c r="H192" s="233"/>
      <c r="I192" s="241"/>
      <c r="J192" s="241"/>
      <c r="K192" s="241"/>
      <c r="L192" s="239"/>
      <c r="M192" s="244"/>
      <c r="N192" s="245" t="str">
        <f t="shared" ca="1" si="15"/>
        <v/>
      </c>
      <c r="O192" s="239"/>
      <c r="P192" s="244"/>
      <c r="Q192" s="245" t="str">
        <f t="shared" si="16"/>
        <v/>
      </c>
      <c r="U192" s="246" t="str">
        <f>IFERROR(VLOOKUP(C192,'BASE EQUIPOS'!$G$8:$O$22,9,0)," ")</f>
        <v xml:space="preserve"> </v>
      </c>
      <c r="V192" s="232" t="str">
        <f t="shared" si="18"/>
        <v/>
      </c>
      <c r="W192" s="232" t="str">
        <f t="shared" si="19"/>
        <v/>
      </c>
      <c r="X192" s="232" t="str">
        <f>IFERROR(VLOOKUP(W192,Datos!$P$4:$Q$18,2,0),"")</f>
        <v/>
      </c>
      <c r="Y192" s="232" t="str">
        <f t="shared" si="20"/>
        <v/>
      </c>
      <c r="AA192" s="314" t="str">
        <f t="shared" ca="1" si="17"/>
        <v/>
      </c>
    </row>
    <row r="193" spans="1:27" x14ac:dyDescent="0.3">
      <c r="A193" s="238"/>
      <c r="B193" s="241" t="str">
        <f t="shared" si="21"/>
        <v/>
      </c>
      <c r="C193" s="239"/>
      <c r="D193" s="240" t="str">
        <f>IF(C193&lt;&gt;"",VLOOKUP(C193,'BASE EQUIPOS'!$G$8:$H$22,2,0),"")</f>
        <v/>
      </c>
      <c r="E193" s="241" t="str">
        <f>IF(C193&lt;&gt;"",VLOOKUP(C193,'BASE EQUIPOS'!$G$8:$I$22,3,0),"")</f>
        <v/>
      </c>
      <c r="F193" s="241" t="str">
        <f>IF(C193&lt;&gt;"",VLOOKUP(C193,'BASE EQUIPOS'!$G$8:$J$22,4,0),"")</f>
        <v/>
      </c>
      <c r="G193" s="242"/>
      <c r="H193" s="233"/>
      <c r="I193" s="241"/>
      <c r="J193" s="241"/>
      <c r="K193" s="241"/>
      <c r="L193" s="239"/>
      <c r="M193" s="244"/>
      <c r="N193" s="245" t="str">
        <f t="shared" ca="1" si="15"/>
        <v/>
      </c>
      <c r="O193" s="239"/>
      <c r="P193" s="244"/>
      <c r="Q193" s="245" t="str">
        <f t="shared" si="16"/>
        <v/>
      </c>
      <c r="U193" s="246" t="str">
        <f>IFERROR(VLOOKUP(C193,'BASE EQUIPOS'!$G$8:$O$22,9,0)," ")</f>
        <v xml:space="preserve"> </v>
      </c>
      <c r="V193" s="232" t="str">
        <f t="shared" si="18"/>
        <v/>
      </c>
      <c r="W193" s="232" t="str">
        <f t="shared" si="19"/>
        <v/>
      </c>
      <c r="X193" s="232" t="str">
        <f>IFERROR(VLOOKUP(W193,Datos!$P$4:$Q$18,2,0),"")</f>
        <v/>
      </c>
      <c r="Y193" s="232" t="str">
        <f t="shared" si="20"/>
        <v/>
      </c>
      <c r="AA193" s="314" t="str">
        <f t="shared" ca="1" si="17"/>
        <v/>
      </c>
    </row>
    <row r="194" spans="1:27" x14ac:dyDescent="0.3">
      <c r="A194" s="238"/>
      <c r="B194" s="241" t="str">
        <f t="shared" si="21"/>
        <v/>
      </c>
      <c r="C194" s="239"/>
      <c r="D194" s="240" t="str">
        <f>IF(C194&lt;&gt;"",VLOOKUP(C194,'BASE EQUIPOS'!$G$8:$H$22,2,0),"")</f>
        <v/>
      </c>
      <c r="E194" s="241" t="str">
        <f>IF(C194&lt;&gt;"",VLOOKUP(C194,'BASE EQUIPOS'!$G$8:$I$22,3,0),"")</f>
        <v/>
      </c>
      <c r="F194" s="241" t="str">
        <f>IF(C194&lt;&gt;"",VLOOKUP(C194,'BASE EQUIPOS'!$G$8:$J$22,4,0),"")</f>
        <v/>
      </c>
      <c r="G194" s="242"/>
      <c r="H194" s="233"/>
      <c r="I194" s="241"/>
      <c r="J194" s="241"/>
      <c r="K194" s="241"/>
      <c r="L194" s="239"/>
      <c r="M194" s="244"/>
      <c r="N194" s="245" t="str">
        <f t="shared" ca="1" si="15"/>
        <v/>
      </c>
      <c r="O194" s="239"/>
      <c r="P194" s="244"/>
      <c r="Q194" s="245" t="str">
        <f t="shared" si="16"/>
        <v/>
      </c>
      <c r="U194" s="246" t="str">
        <f>IFERROR(VLOOKUP(C194,'BASE EQUIPOS'!$G$8:$O$22,9,0)," ")</f>
        <v xml:space="preserve"> </v>
      </c>
      <c r="V194" s="232" t="str">
        <f t="shared" si="18"/>
        <v/>
      </c>
      <c r="W194" s="232" t="str">
        <f t="shared" si="19"/>
        <v/>
      </c>
      <c r="X194" s="232" t="str">
        <f>IFERROR(VLOOKUP(W194,Datos!$P$4:$Q$18,2,0),"")</f>
        <v/>
      </c>
      <c r="Y194" s="232" t="str">
        <f t="shared" si="20"/>
        <v/>
      </c>
      <c r="AA194" s="314" t="str">
        <f t="shared" ca="1" si="17"/>
        <v/>
      </c>
    </row>
    <row r="195" spans="1:27" x14ac:dyDescent="0.3">
      <c r="A195" s="238"/>
      <c r="B195" s="241" t="str">
        <f t="shared" si="21"/>
        <v/>
      </c>
      <c r="C195" s="239"/>
      <c r="D195" s="240" t="str">
        <f>IF(C195&lt;&gt;"",VLOOKUP(C195,'BASE EQUIPOS'!$G$8:$H$22,2,0),"")</f>
        <v/>
      </c>
      <c r="E195" s="241" t="str">
        <f>IF(C195&lt;&gt;"",VLOOKUP(C195,'BASE EQUIPOS'!$G$8:$I$22,3,0),"")</f>
        <v/>
      </c>
      <c r="F195" s="241" t="str">
        <f>IF(C195&lt;&gt;"",VLOOKUP(C195,'BASE EQUIPOS'!$G$8:$J$22,4,0),"")</f>
        <v/>
      </c>
      <c r="G195" s="242"/>
      <c r="H195" s="233"/>
      <c r="I195" s="241"/>
      <c r="J195" s="241"/>
      <c r="K195" s="241"/>
      <c r="L195" s="239"/>
      <c r="M195" s="244"/>
      <c r="N195" s="245" t="str">
        <f t="shared" ca="1" si="15"/>
        <v/>
      </c>
      <c r="O195" s="239"/>
      <c r="P195" s="244"/>
      <c r="Q195" s="245" t="str">
        <f t="shared" si="16"/>
        <v/>
      </c>
      <c r="U195" s="246" t="str">
        <f>IFERROR(VLOOKUP(C195,'BASE EQUIPOS'!$G$8:$O$22,9,0)," ")</f>
        <v xml:space="preserve"> </v>
      </c>
      <c r="V195" s="232" t="str">
        <f t="shared" si="18"/>
        <v/>
      </c>
      <c r="W195" s="232" t="str">
        <f t="shared" si="19"/>
        <v/>
      </c>
      <c r="X195" s="232" t="str">
        <f>IFERROR(VLOOKUP(W195,Datos!$P$4:$Q$18,2,0),"")</f>
        <v/>
      </c>
      <c r="Y195" s="232" t="str">
        <f t="shared" si="20"/>
        <v/>
      </c>
      <c r="AA195" s="314" t="str">
        <f t="shared" ca="1" si="17"/>
        <v/>
      </c>
    </row>
    <row r="196" spans="1:27" x14ac:dyDescent="0.3">
      <c r="A196" s="238"/>
      <c r="B196" s="241" t="str">
        <f t="shared" si="21"/>
        <v/>
      </c>
      <c r="C196" s="239"/>
      <c r="D196" s="240" t="str">
        <f>IF(C196&lt;&gt;"",VLOOKUP(C196,'BASE EQUIPOS'!$G$8:$H$22,2,0),"")</f>
        <v/>
      </c>
      <c r="E196" s="241" t="str">
        <f>IF(C196&lt;&gt;"",VLOOKUP(C196,'BASE EQUIPOS'!$G$8:$I$22,3,0),"")</f>
        <v/>
      </c>
      <c r="F196" s="241" t="str">
        <f>IF(C196&lt;&gt;"",VLOOKUP(C196,'BASE EQUIPOS'!$G$8:$J$22,4,0),"")</f>
        <v/>
      </c>
      <c r="G196" s="242"/>
      <c r="H196" s="233"/>
      <c r="I196" s="241"/>
      <c r="J196" s="241"/>
      <c r="K196" s="241"/>
      <c r="L196" s="239"/>
      <c r="M196" s="244"/>
      <c r="N196" s="245" t="str">
        <f t="shared" ca="1" si="15"/>
        <v/>
      </c>
      <c r="O196" s="239"/>
      <c r="P196" s="244"/>
      <c r="Q196" s="245" t="str">
        <f t="shared" si="16"/>
        <v/>
      </c>
      <c r="U196" s="246" t="str">
        <f>IFERROR(VLOOKUP(C196,'BASE EQUIPOS'!$G$8:$O$22,9,0)," ")</f>
        <v xml:space="preserve"> </v>
      </c>
      <c r="V196" s="232" t="str">
        <f t="shared" si="18"/>
        <v/>
      </c>
      <c r="W196" s="232" t="str">
        <f t="shared" si="19"/>
        <v/>
      </c>
      <c r="X196" s="232" t="str">
        <f>IFERROR(VLOOKUP(W196,Datos!$P$4:$Q$18,2,0),"")</f>
        <v/>
      </c>
      <c r="Y196" s="232" t="str">
        <f t="shared" si="20"/>
        <v/>
      </c>
      <c r="AA196" s="314" t="str">
        <f t="shared" ca="1" si="17"/>
        <v/>
      </c>
    </row>
    <row r="197" spans="1:27" x14ac:dyDescent="0.3">
      <c r="A197" s="238"/>
      <c r="B197" s="241" t="str">
        <f t="shared" si="21"/>
        <v/>
      </c>
      <c r="C197" s="239"/>
      <c r="D197" s="240" t="str">
        <f>IF(C197&lt;&gt;"",VLOOKUP(C197,'BASE EQUIPOS'!$G$8:$H$22,2,0),"")</f>
        <v/>
      </c>
      <c r="E197" s="241" t="str">
        <f>IF(C197&lt;&gt;"",VLOOKUP(C197,'BASE EQUIPOS'!$G$8:$I$22,3,0),"")</f>
        <v/>
      </c>
      <c r="F197" s="241" t="str">
        <f>IF(C197&lt;&gt;"",VLOOKUP(C197,'BASE EQUIPOS'!$G$8:$J$22,4,0),"")</f>
        <v/>
      </c>
      <c r="G197" s="242"/>
      <c r="H197" s="233"/>
      <c r="I197" s="241"/>
      <c r="J197" s="241"/>
      <c r="K197" s="241"/>
      <c r="L197" s="239"/>
      <c r="M197" s="244"/>
      <c r="N197" s="245" t="str">
        <f t="shared" ca="1" si="15"/>
        <v/>
      </c>
      <c r="O197" s="239"/>
      <c r="P197" s="244"/>
      <c r="Q197" s="245" t="str">
        <f t="shared" si="16"/>
        <v/>
      </c>
      <c r="U197" s="246" t="str">
        <f>IFERROR(VLOOKUP(C197,'BASE EQUIPOS'!$G$8:$O$22,9,0)," ")</f>
        <v xml:space="preserve"> </v>
      </c>
      <c r="V197" s="232" t="str">
        <f t="shared" si="18"/>
        <v/>
      </c>
      <c r="W197" s="232" t="str">
        <f t="shared" si="19"/>
        <v/>
      </c>
      <c r="X197" s="232" t="str">
        <f>IFERROR(VLOOKUP(W197,Datos!$P$4:$Q$18,2,0),"")</f>
        <v/>
      </c>
      <c r="Y197" s="232" t="str">
        <f t="shared" si="20"/>
        <v/>
      </c>
      <c r="AA197" s="314" t="str">
        <f t="shared" ca="1" si="17"/>
        <v/>
      </c>
    </row>
    <row r="198" spans="1:27" x14ac:dyDescent="0.3">
      <c r="A198" s="238"/>
      <c r="B198" s="241" t="str">
        <f t="shared" si="21"/>
        <v/>
      </c>
      <c r="C198" s="239"/>
      <c r="D198" s="240" t="str">
        <f>IF(C198&lt;&gt;"",VLOOKUP(C198,'BASE EQUIPOS'!$G$8:$H$22,2,0),"")</f>
        <v/>
      </c>
      <c r="E198" s="241" t="str">
        <f>IF(C198&lt;&gt;"",VLOOKUP(C198,'BASE EQUIPOS'!$G$8:$I$22,3,0),"")</f>
        <v/>
      </c>
      <c r="F198" s="241" t="str">
        <f>IF(C198&lt;&gt;"",VLOOKUP(C198,'BASE EQUIPOS'!$G$8:$J$22,4,0),"")</f>
        <v/>
      </c>
      <c r="G198" s="242"/>
      <c r="H198" s="233"/>
      <c r="I198" s="241"/>
      <c r="J198" s="241"/>
      <c r="K198" s="241"/>
      <c r="L198" s="239"/>
      <c r="M198" s="244"/>
      <c r="N198" s="245" t="str">
        <f t="shared" ca="1" si="15"/>
        <v/>
      </c>
      <c r="O198" s="239"/>
      <c r="P198" s="244"/>
      <c r="Q198" s="245" t="str">
        <f t="shared" si="16"/>
        <v/>
      </c>
      <c r="U198" s="246" t="str">
        <f>IFERROR(VLOOKUP(C198,'BASE EQUIPOS'!$G$8:$O$22,9,0)," ")</f>
        <v xml:space="preserve"> </v>
      </c>
      <c r="V198" s="232" t="str">
        <f t="shared" si="18"/>
        <v/>
      </c>
      <c r="W198" s="232" t="str">
        <f t="shared" si="19"/>
        <v/>
      </c>
      <c r="X198" s="232" t="str">
        <f>IFERROR(VLOOKUP(W198,Datos!$P$4:$Q$18,2,0),"")</f>
        <v/>
      </c>
      <c r="Y198" s="232" t="str">
        <f t="shared" si="20"/>
        <v/>
      </c>
      <c r="AA198" s="314" t="str">
        <f t="shared" ca="1" si="17"/>
        <v/>
      </c>
    </row>
    <row r="199" spans="1:27" x14ac:dyDescent="0.3">
      <c r="A199" s="238"/>
      <c r="B199" s="241" t="str">
        <f t="shared" si="21"/>
        <v/>
      </c>
      <c r="C199" s="239"/>
      <c r="D199" s="240" t="str">
        <f>IF(C199&lt;&gt;"",VLOOKUP(C199,'BASE EQUIPOS'!$G$8:$H$22,2,0),"")</f>
        <v/>
      </c>
      <c r="E199" s="241" t="str">
        <f>IF(C199&lt;&gt;"",VLOOKUP(C199,'BASE EQUIPOS'!$G$8:$I$22,3,0),"")</f>
        <v/>
      </c>
      <c r="F199" s="241" t="str">
        <f>IF(C199&lt;&gt;"",VLOOKUP(C199,'BASE EQUIPOS'!$G$8:$J$22,4,0),"")</f>
        <v/>
      </c>
      <c r="G199" s="242"/>
      <c r="H199" s="233"/>
      <c r="I199" s="241"/>
      <c r="J199" s="241"/>
      <c r="K199" s="241"/>
      <c r="L199" s="239"/>
      <c r="M199" s="244"/>
      <c r="N199" s="245" t="str">
        <f t="shared" ca="1" si="15"/>
        <v/>
      </c>
      <c r="O199" s="239"/>
      <c r="P199" s="244"/>
      <c r="Q199" s="245" t="str">
        <f t="shared" si="16"/>
        <v/>
      </c>
      <c r="U199" s="246" t="str">
        <f>IFERROR(VLOOKUP(C199,'BASE EQUIPOS'!$G$8:$O$22,9,0)," ")</f>
        <v xml:space="preserve"> </v>
      </c>
      <c r="V199" s="232" t="str">
        <f t="shared" si="18"/>
        <v/>
      </c>
      <c r="W199" s="232" t="str">
        <f t="shared" si="19"/>
        <v/>
      </c>
      <c r="X199" s="232" t="str">
        <f>IFERROR(VLOOKUP(W199,Datos!$P$4:$Q$18,2,0),"")</f>
        <v/>
      </c>
      <c r="Y199" s="232" t="str">
        <f t="shared" si="20"/>
        <v/>
      </c>
      <c r="AA199" s="314" t="str">
        <f t="shared" ca="1" si="17"/>
        <v/>
      </c>
    </row>
    <row r="200" spans="1:27" x14ac:dyDescent="0.3">
      <c r="A200" s="238"/>
      <c r="B200" s="241" t="str">
        <f t="shared" si="21"/>
        <v/>
      </c>
      <c r="C200" s="239"/>
      <c r="D200" s="240" t="str">
        <f>IF(C200&lt;&gt;"",VLOOKUP(C200,'BASE EQUIPOS'!$G$8:$H$22,2,0),"")</f>
        <v/>
      </c>
      <c r="E200" s="241" t="str">
        <f>IF(C200&lt;&gt;"",VLOOKUP(C200,'BASE EQUIPOS'!$G$8:$I$22,3,0),"")</f>
        <v/>
      </c>
      <c r="F200" s="241" t="str">
        <f>IF(C200&lt;&gt;"",VLOOKUP(C200,'BASE EQUIPOS'!$G$8:$J$22,4,0),"")</f>
        <v/>
      </c>
      <c r="G200" s="242"/>
      <c r="H200" s="233"/>
      <c r="I200" s="241"/>
      <c r="J200" s="241"/>
      <c r="K200" s="241"/>
      <c r="L200" s="239"/>
      <c r="M200" s="244"/>
      <c r="N200" s="245" t="str">
        <f t="shared" ca="1" si="15"/>
        <v/>
      </c>
      <c r="O200" s="239"/>
      <c r="P200" s="244"/>
      <c r="Q200" s="245" t="str">
        <f t="shared" si="16"/>
        <v/>
      </c>
      <c r="U200" s="246" t="str">
        <f>IFERROR(VLOOKUP(C200,'BASE EQUIPOS'!$G$8:$O$22,9,0)," ")</f>
        <v xml:space="preserve"> </v>
      </c>
      <c r="V200" s="232" t="str">
        <f t="shared" si="18"/>
        <v/>
      </c>
      <c r="W200" s="232" t="str">
        <f t="shared" si="19"/>
        <v/>
      </c>
      <c r="X200" s="232" t="str">
        <f>IFERROR(VLOOKUP(W200,Datos!$P$4:$Q$18,2,0),"")</f>
        <v/>
      </c>
      <c r="Y200" s="232" t="str">
        <f t="shared" si="20"/>
        <v/>
      </c>
      <c r="AA200" s="314" t="str">
        <f t="shared" ca="1" si="17"/>
        <v/>
      </c>
    </row>
    <row r="201" spans="1:27" x14ac:dyDescent="0.3">
      <c r="A201" s="238"/>
      <c r="B201" s="241" t="str">
        <f t="shared" si="21"/>
        <v/>
      </c>
      <c r="C201" s="239"/>
      <c r="D201" s="240" t="str">
        <f>IF(C201&lt;&gt;"",VLOOKUP(C201,'BASE EQUIPOS'!$G$8:$H$22,2,0),"")</f>
        <v/>
      </c>
      <c r="E201" s="241" t="str">
        <f>IF(C201&lt;&gt;"",VLOOKUP(C201,'BASE EQUIPOS'!$G$8:$I$22,3,0),"")</f>
        <v/>
      </c>
      <c r="F201" s="241" t="str">
        <f>IF(C201&lt;&gt;"",VLOOKUP(C201,'BASE EQUIPOS'!$G$8:$J$22,4,0),"")</f>
        <v/>
      </c>
      <c r="G201" s="242"/>
      <c r="H201" s="233"/>
      <c r="I201" s="241"/>
      <c r="J201" s="241"/>
      <c r="K201" s="241"/>
      <c r="L201" s="239"/>
      <c r="M201" s="244"/>
      <c r="N201" s="245" t="str">
        <f t="shared" ca="1" si="15"/>
        <v/>
      </c>
      <c r="O201" s="239"/>
      <c r="P201" s="244"/>
      <c r="Q201" s="245" t="str">
        <f t="shared" si="16"/>
        <v/>
      </c>
      <c r="U201" s="246" t="str">
        <f>IFERROR(VLOOKUP(C201,'BASE EQUIPOS'!$G$8:$O$22,9,0)," ")</f>
        <v xml:space="preserve"> </v>
      </c>
      <c r="V201" s="232" t="str">
        <f t="shared" si="18"/>
        <v/>
      </c>
      <c r="W201" s="232" t="str">
        <f t="shared" si="19"/>
        <v/>
      </c>
      <c r="X201" s="232" t="str">
        <f>IFERROR(VLOOKUP(W201,Datos!$P$4:$Q$18,2,0),"")</f>
        <v/>
      </c>
      <c r="Y201" s="232" t="str">
        <f t="shared" si="20"/>
        <v/>
      </c>
      <c r="AA201" s="314" t="str">
        <f t="shared" ca="1" si="17"/>
        <v/>
      </c>
    </row>
    <row r="202" spans="1:27" x14ac:dyDescent="0.3">
      <c r="A202" s="238"/>
      <c r="B202" s="241" t="str">
        <f t="shared" si="21"/>
        <v/>
      </c>
      <c r="C202" s="239"/>
      <c r="D202" s="240" t="str">
        <f>IF(C202&lt;&gt;"",VLOOKUP(C202,'BASE EQUIPOS'!$G$8:$H$22,2,0),"")</f>
        <v/>
      </c>
      <c r="E202" s="241" t="str">
        <f>IF(C202&lt;&gt;"",VLOOKUP(C202,'BASE EQUIPOS'!$G$8:$I$22,3,0),"")</f>
        <v/>
      </c>
      <c r="F202" s="241" t="str">
        <f>IF(C202&lt;&gt;"",VLOOKUP(C202,'BASE EQUIPOS'!$G$8:$J$22,4,0),"")</f>
        <v/>
      </c>
      <c r="G202" s="242"/>
      <c r="H202" s="233"/>
      <c r="I202" s="241"/>
      <c r="J202" s="241"/>
      <c r="K202" s="241"/>
      <c r="L202" s="239"/>
      <c r="M202" s="244"/>
      <c r="N202" s="245" t="str">
        <f t="shared" ca="1" si="15"/>
        <v/>
      </c>
      <c r="O202" s="239"/>
      <c r="P202" s="244"/>
      <c r="Q202" s="245" t="str">
        <f t="shared" si="16"/>
        <v/>
      </c>
      <c r="U202" s="246" t="str">
        <f>IFERROR(VLOOKUP(C202,'BASE EQUIPOS'!$G$8:$O$22,9,0)," ")</f>
        <v xml:space="preserve"> </v>
      </c>
      <c r="V202" s="232" t="str">
        <f t="shared" si="18"/>
        <v/>
      </c>
      <c r="W202" s="232" t="str">
        <f t="shared" si="19"/>
        <v/>
      </c>
      <c r="X202" s="232" t="str">
        <f>IFERROR(VLOOKUP(W202,Datos!$P$4:$Q$18,2,0),"")</f>
        <v/>
      </c>
      <c r="Y202" s="232" t="str">
        <f t="shared" si="20"/>
        <v/>
      </c>
      <c r="AA202" s="314" t="str">
        <f t="shared" ca="1" si="17"/>
        <v/>
      </c>
    </row>
    <row r="203" spans="1:27" x14ac:dyDescent="0.3">
      <c r="A203" s="238"/>
      <c r="B203" s="241" t="str">
        <f t="shared" si="21"/>
        <v/>
      </c>
      <c r="C203" s="239"/>
      <c r="D203" s="240" t="str">
        <f>IF(C203&lt;&gt;"",VLOOKUP(C203,'BASE EQUIPOS'!$G$8:$H$22,2,0),"")</f>
        <v/>
      </c>
      <c r="E203" s="241" t="str">
        <f>IF(C203&lt;&gt;"",VLOOKUP(C203,'BASE EQUIPOS'!$G$8:$I$22,3,0),"")</f>
        <v/>
      </c>
      <c r="F203" s="241" t="str">
        <f>IF(C203&lt;&gt;"",VLOOKUP(C203,'BASE EQUIPOS'!$G$8:$J$22,4,0),"")</f>
        <v/>
      </c>
      <c r="G203" s="242"/>
      <c r="H203" s="233"/>
      <c r="I203" s="241"/>
      <c r="J203" s="241"/>
      <c r="K203" s="241"/>
      <c r="L203" s="239"/>
      <c r="M203" s="244"/>
      <c r="N203" s="245" t="str">
        <f t="shared" ca="1" si="15"/>
        <v/>
      </c>
      <c r="O203" s="239"/>
      <c r="P203" s="244"/>
      <c r="Q203" s="245" t="str">
        <f t="shared" si="16"/>
        <v/>
      </c>
      <c r="U203" s="246" t="str">
        <f>IFERROR(VLOOKUP(C203,'BASE EQUIPOS'!$G$8:$O$22,9,0)," ")</f>
        <v xml:space="preserve"> </v>
      </c>
      <c r="V203" s="232" t="str">
        <f t="shared" si="18"/>
        <v/>
      </c>
      <c r="W203" s="232" t="str">
        <f t="shared" si="19"/>
        <v/>
      </c>
      <c r="X203" s="232" t="str">
        <f>IFERROR(VLOOKUP(W203,Datos!$P$4:$Q$18,2,0),"")</f>
        <v/>
      </c>
      <c r="Y203" s="232" t="str">
        <f t="shared" si="20"/>
        <v/>
      </c>
      <c r="AA203" s="314" t="str">
        <f t="shared" ca="1" si="17"/>
        <v/>
      </c>
    </row>
    <row r="204" spans="1:27" x14ac:dyDescent="0.3">
      <c r="A204" s="238"/>
      <c r="B204" s="241" t="str">
        <f t="shared" si="21"/>
        <v/>
      </c>
      <c r="C204" s="239"/>
      <c r="D204" s="240" t="str">
        <f>IF(C204&lt;&gt;"",VLOOKUP(C204,'BASE EQUIPOS'!$G$8:$H$22,2,0),"")</f>
        <v/>
      </c>
      <c r="E204" s="241" t="str">
        <f>IF(C204&lt;&gt;"",VLOOKUP(C204,'BASE EQUIPOS'!$G$8:$I$22,3,0),"")</f>
        <v/>
      </c>
      <c r="F204" s="241" t="str">
        <f>IF(C204&lt;&gt;"",VLOOKUP(C204,'BASE EQUIPOS'!$G$8:$J$22,4,0),"")</f>
        <v/>
      </c>
      <c r="G204" s="242"/>
      <c r="H204" s="233"/>
      <c r="I204" s="241"/>
      <c r="J204" s="241"/>
      <c r="K204" s="241"/>
      <c r="L204" s="239"/>
      <c r="M204" s="244"/>
      <c r="N204" s="245" t="str">
        <f t="shared" ca="1" si="15"/>
        <v/>
      </c>
      <c r="O204" s="239"/>
      <c r="P204" s="244"/>
      <c r="Q204" s="245" t="str">
        <f t="shared" si="16"/>
        <v/>
      </c>
      <c r="U204" s="246" t="str">
        <f>IFERROR(VLOOKUP(C204,'BASE EQUIPOS'!$G$8:$O$22,9,0)," ")</f>
        <v xml:space="preserve"> </v>
      </c>
      <c r="V204" s="232" t="str">
        <f t="shared" si="18"/>
        <v/>
      </c>
      <c r="W204" s="232" t="str">
        <f t="shared" si="19"/>
        <v/>
      </c>
      <c r="X204" s="232" t="str">
        <f>IFERROR(VLOOKUP(W204,Datos!$P$4:$Q$18,2,0),"")</f>
        <v/>
      </c>
      <c r="Y204" s="232" t="str">
        <f t="shared" si="20"/>
        <v/>
      </c>
      <c r="AA204" s="314" t="str">
        <f t="shared" ca="1" si="17"/>
        <v/>
      </c>
    </row>
    <row r="205" spans="1:27" x14ac:dyDescent="0.3">
      <c r="A205" s="238"/>
      <c r="B205" s="241" t="str">
        <f t="shared" si="21"/>
        <v/>
      </c>
      <c r="C205" s="239"/>
      <c r="D205" s="240" t="str">
        <f>IF(C205&lt;&gt;"",VLOOKUP(C205,'BASE EQUIPOS'!$G$8:$H$22,2,0),"")</f>
        <v/>
      </c>
      <c r="E205" s="241" t="str">
        <f>IF(C205&lt;&gt;"",VLOOKUP(C205,'BASE EQUIPOS'!$G$8:$I$22,3,0),"")</f>
        <v/>
      </c>
      <c r="F205" s="241" t="str">
        <f>IF(C205&lt;&gt;"",VLOOKUP(C205,'BASE EQUIPOS'!$G$8:$J$22,4,0),"")</f>
        <v/>
      </c>
      <c r="G205" s="242"/>
      <c r="H205" s="233"/>
      <c r="I205" s="241"/>
      <c r="J205" s="241"/>
      <c r="K205" s="241"/>
      <c r="L205" s="239"/>
      <c r="M205" s="244"/>
      <c r="N205" s="245" t="str">
        <f t="shared" ca="1" si="15"/>
        <v/>
      </c>
      <c r="O205" s="239"/>
      <c r="P205" s="244"/>
      <c r="Q205" s="245" t="str">
        <f t="shared" si="16"/>
        <v/>
      </c>
      <c r="U205" s="246" t="str">
        <f>IFERROR(VLOOKUP(C205,'BASE EQUIPOS'!$G$8:$O$22,9,0)," ")</f>
        <v xml:space="preserve"> </v>
      </c>
      <c r="V205" s="232" t="str">
        <f t="shared" si="18"/>
        <v/>
      </c>
      <c r="W205" s="232" t="str">
        <f t="shared" si="19"/>
        <v/>
      </c>
      <c r="X205" s="232" t="str">
        <f>IFERROR(VLOOKUP(W205,Datos!$P$4:$Q$18,2,0),"")</f>
        <v/>
      </c>
      <c r="Y205" s="232" t="str">
        <f t="shared" si="20"/>
        <v/>
      </c>
      <c r="AA205" s="314" t="str">
        <f t="shared" ca="1" si="17"/>
        <v/>
      </c>
    </row>
    <row r="206" spans="1:27" x14ac:dyDescent="0.3">
      <c r="A206" s="238"/>
      <c r="B206" s="241" t="str">
        <f t="shared" si="21"/>
        <v/>
      </c>
      <c r="C206" s="239"/>
      <c r="D206" s="240" t="str">
        <f>IF(C206&lt;&gt;"",VLOOKUP(C206,'BASE EQUIPOS'!$G$8:$H$22,2,0),"")</f>
        <v/>
      </c>
      <c r="E206" s="241" t="str">
        <f>IF(C206&lt;&gt;"",VLOOKUP(C206,'BASE EQUIPOS'!$G$8:$I$22,3,0),"")</f>
        <v/>
      </c>
      <c r="F206" s="241" t="str">
        <f>IF(C206&lt;&gt;"",VLOOKUP(C206,'BASE EQUIPOS'!$G$8:$J$22,4,0),"")</f>
        <v/>
      </c>
      <c r="G206" s="242"/>
      <c r="H206" s="233"/>
      <c r="I206" s="241"/>
      <c r="J206" s="241"/>
      <c r="K206" s="241"/>
      <c r="L206" s="239"/>
      <c r="M206" s="244"/>
      <c r="N206" s="245" t="str">
        <f t="shared" ca="1" si="15"/>
        <v/>
      </c>
      <c r="O206" s="239"/>
      <c r="P206" s="244"/>
      <c r="Q206" s="245" t="str">
        <f t="shared" si="16"/>
        <v/>
      </c>
      <c r="U206" s="246" t="str">
        <f>IFERROR(VLOOKUP(C206,'BASE EQUIPOS'!$G$8:$O$22,9,0)," ")</f>
        <v xml:space="preserve"> </v>
      </c>
      <c r="V206" s="232" t="str">
        <f t="shared" si="18"/>
        <v/>
      </c>
      <c r="W206" s="232" t="str">
        <f t="shared" si="19"/>
        <v/>
      </c>
      <c r="X206" s="232" t="str">
        <f>IFERROR(VLOOKUP(W206,Datos!$P$4:$Q$18,2,0),"")</f>
        <v/>
      </c>
      <c r="Y206" s="232" t="str">
        <f t="shared" si="20"/>
        <v/>
      </c>
      <c r="AA206" s="314" t="str">
        <f t="shared" ca="1" si="17"/>
        <v/>
      </c>
    </row>
    <row r="207" spans="1:27" x14ac:dyDescent="0.3">
      <c r="A207" s="238"/>
      <c r="B207" s="241" t="str">
        <f t="shared" si="21"/>
        <v/>
      </c>
      <c r="C207" s="239"/>
      <c r="D207" s="240" t="str">
        <f>IF(C207&lt;&gt;"",VLOOKUP(C207,'BASE EQUIPOS'!$G$8:$H$22,2,0),"")</f>
        <v/>
      </c>
      <c r="E207" s="241" t="str">
        <f>IF(C207&lt;&gt;"",VLOOKUP(C207,'BASE EQUIPOS'!$G$8:$I$22,3,0),"")</f>
        <v/>
      </c>
      <c r="F207" s="241" t="str">
        <f>IF(C207&lt;&gt;"",VLOOKUP(C207,'BASE EQUIPOS'!$G$8:$J$22,4,0),"")</f>
        <v/>
      </c>
      <c r="G207" s="242"/>
      <c r="H207" s="233"/>
      <c r="I207" s="241"/>
      <c r="J207" s="241"/>
      <c r="K207" s="241"/>
      <c r="L207" s="239"/>
      <c r="M207" s="244"/>
      <c r="N207" s="245" t="str">
        <f t="shared" ca="1" si="15"/>
        <v/>
      </c>
      <c r="O207" s="239"/>
      <c r="P207" s="244"/>
      <c r="Q207" s="245" t="str">
        <f t="shared" si="16"/>
        <v/>
      </c>
      <c r="U207" s="246" t="str">
        <f>IFERROR(VLOOKUP(C207,'BASE EQUIPOS'!$G$8:$O$22,9,0)," ")</f>
        <v xml:space="preserve"> </v>
      </c>
      <c r="V207" s="232" t="str">
        <f t="shared" si="18"/>
        <v/>
      </c>
      <c r="W207" s="232" t="str">
        <f t="shared" si="19"/>
        <v/>
      </c>
      <c r="X207" s="232" t="str">
        <f>IFERROR(VLOOKUP(W207,Datos!$P$4:$Q$18,2,0),"")</f>
        <v/>
      </c>
      <c r="Y207" s="232" t="str">
        <f t="shared" si="20"/>
        <v/>
      </c>
      <c r="AA207" s="314" t="str">
        <f t="shared" ca="1" si="17"/>
        <v/>
      </c>
    </row>
    <row r="208" spans="1:27" x14ac:dyDescent="0.3">
      <c r="A208" s="238"/>
      <c r="B208" s="241" t="str">
        <f t="shared" si="21"/>
        <v/>
      </c>
      <c r="C208" s="239"/>
      <c r="D208" s="240" t="str">
        <f>IF(C208&lt;&gt;"",VLOOKUP(C208,'BASE EQUIPOS'!$G$8:$H$22,2,0),"")</f>
        <v/>
      </c>
      <c r="E208" s="241" t="str">
        <f>IF(C208&lt;&gt;"",VLOOKUP(C208,'BASE EQUIPOS'!$G$8:$I$22,3,0),"")</f>
        <v/>
      </c>
      <c r="F208" s="241" t="str">
        <f>IF(C208&lt;&gt;"",VLOOKUP(C208,'BASE EQUIPOS'!$G$8:$J$22,4,0),"")</f>
        <v/>
      </c>
      <c r="G208" s="242"/>
      <c r="H208" s="233"/>
      <c r="I208" s="241"/>
      <c r="J208" s="241"/>
      <c r="K208" s="241"/>
      <c r="L208" s="239"/>
      <c r="M208" s="244"/>
      <c r="N208" s="245" t="str">
        <f t="shared" ref="N208:N271" ca="1" si="22">IF(M208="","",IF(O208="",NOW()*24-(L208+M208)*24,"Mtto. Terminado"))</f>
        <v/>
      </c>
      <c r="O208" s="239"/>
      <c r="P208" s="244"/>
      <c r="Q208" s="245" t="str">
        <f t="shared" ref="Q208:Q271" si="23">IF(O208="","",IF(P208="","",(O208+P208)*24-(L208+M208)*24))</f>
        <v/>
      </c>
      <c r="U208" s="246" t="str">
        <f>IFERROR(VLOOKUP(C208,'BASE EQUIPOS'!$G$8:$O$22,9,0)," ")</f>
        <v xml:space="preserve"> </v>
      </c>
      <c r="V208" s="232" t="str">
        <f t="shared" si="18"/>
        <v/>
      </c>
      <c r="W208" s="232" t="str">
        <f t="shared" si="19"/>
        <v/>
      </c>
      <c r="X208" s="232" t="str">
        <f>IFERROR(VLOOKUP(W208,Datos!$P$4:$Q$18,2,0),"")</f>
        <v/>
      </c>
      <c r="Y208" s="232" t="str">
        <f t="shared" si="20"/>
        <v/>
      </c>
      <c r="AA208" s="314" t="str">
        <f t="shared" ca="1" si="17"/>
        <v/>
      </c>
    </row>
    <row r="209" spans="1:27" x14ac:dyDescent="0.3">
      <c r="A209" s="238"/>
      <c r="B209" s="241" t="str">
        <f t="shared" si="21"/>
        <v/>
      </c>
      <c r="C209" s="239"/>
      <c r="D209" s="240" t="str">
        <f>IF(C209&lt;&gt;"",VLOOKUP(C209,'BASE EQUIPOS'!$G$8:$H$22,2,0),"")</f>
        <v/>
      </c>
      <c r="E209" s="241" t="str">
        <f>IF(C209&lt;&gt;"",VLOOKUP(C209,'BASE EQUIPOS'!$G$8:$I$22,3,0),"")</f>
        <v/>
      </c>
      <c r="F209" s="241" t="str">
        <f>IF(C209&lt;&gt;"",VLOOKUP(C209,'BASE EQUIPOS'!$G$8:$J$22,4,0),"")</f>
        <v/>
      </c>
      <c r="G209" s="242"/>
      <c r="H209" s="233"/>
      <c r="I209" s="241"/>
      <c r="J209" s="241"/>
      <c r="K209" s="241"/>
      <c r="L209" s="239"/>
      <c r="M209" s="244"/>
      <c r="N209" s="245" t="str">
        <f t="shared" ca="1" si="22"/>
        <v/>
      </c>
      <c r="O209" s="239"/>
      <c r="P209" s="244"/>
      <c r="Q209" s="245" t="str">
        <f t="shared" si="23"/>
        <v/>
      </c>
      <c r="U209" s="246" t="str">
        <f>IFERROR(VLOOKUP(C209,'BASE EQUIPOS'!$G$8:$O$22,9,0)," ")</f>
        <v xml:space="preserve"> </v>
      </c>
      <c r="V209" s="232" t="str">
        <f t="shared" si="18"/>
        <v/>
      </c>
      <c r="W209" s="232" t="str">
        <f t="shared" si="19"/>
        <v/>
      </c>
      <c r="X209" s="232" t="str">
        <f>IFERROR(VLOOKUP(W209,Datos!$P$4:$Q$18,2,0),"")</f>
        <v/>
      </c>
      <c r="Y209" s="232" t="str">
        <f t="shared" si="20"/>
        <v/>
      </c>
      <c r="AA209" s="314" t="str">
        <f t="shared" ref="AA209:AA272" ca="1" si="24">IF(N209="Mtto. Terminado",1,"")</f>
        <v/>
      </c>
    </row>
    <row r="210" spans="1:27" x14ac:dyDescent="0.3">
      <c r="A210" s="238"/>
      <c r="B210" s="241" t="str">
        <f t="shared" si="21"/>
        <v/>
      </c>
      <c r="C210" s="239"/>
      <c r="D210" s="240" t="str">
        <f>IF(C210&lt;&gt;"",VLOOKUP(C210,'BASE EQUIPOS'!$G$8:$H$22,2,0),"")</f>
        <v/>
      </c>
      <c r="E210" s="241" t="str">
        <f>IF(C210&lt;&gt;"",VLOOKUP(C210,'BASE EQUIPOS'!$G$8:$I$22,3,0),"")</f>
        <v/>
      </c>
      <c r="F210" s="241" t="str">
        <f>IF(C210&lt;&gt;"",VLOOKUP(C210,'BASE EQUIPOS'!$G$8:$J$22,4,0),"")</f>
        <v/>
      </c>
      <c r="G210" s="242"/>
      <c r="H210" s="233"/>
      <c r="I210" s="241"/>
      <c r="J210" s="241"/>
      <c r="K210" s="241"/>
      <c r="L210" s="239"/>
      <c r="M210" s="244"/>
      <c r="N210" s="245" t="str">
        <f t="shared" ca="1" si="22"/>
        <v/>
      </c>
      <c r="O210" s="239"/>
      <c r="P210" s="244"/>
      <c r="Q210" s="245" t="str">
        <f t="shared" si="23"/>
        <v/>
      </c>
      <c r="U210" s="246" t="str">
        <f>IFERROR(VLOOKUP(C210,'BASE EQUIPOS'!$G$8:$O$22,9,0)," ")</f>
        <v xml:space="preserve"> </v>
      </c>
      <c r="V210" s="232" t="str">
        <f t="shared" si="18"/>
        <v/>
      </c>
      <c r="W210" s="232" t="str">
        <f t="shared" si="19"/>
        <v/>
      </c>
      <c r="X210" s="232" t="str">
        <f>IFERROR(VLOOKUP(W210,Datos!$P$4:$Q$18,2,0),"")</f>
        <v/>
      </c>
      <c r="Y210" s="232" t="str">
        <f t="shared" si="20"/>
        <v/>
      </c>
      <c r="AA210" s="314" t="str">
        <f t="shared" ca="1" si="24"/>
        <v/>
      </c>
    </row>
    <row r="211" spans="1:27" x14ac:dyDescent="0.3">
      <c r="A211" s="238"/>
      <c r="B211" s="241" t="str">
        <f t="shared" si="21"/>
        <v/>
      </c>
      <c r="C211" s="239"/>
      <c r="D211" s="240" t="str">
        <f>IF(C211&lt;&gt;"",VLOOKUP(C211,'BASE EQUIPOS'!$G$8:$H$22,2,0),"")</f>
        <v/>
      </c>
      <c r="E211" s="241" t="str">
        <f>IF(C211&lt;&gt;"",VLOOKUP(C211,'BASE EQUIPOS'!$G$8:$I$22,3,0),"")</f>
        <v/>
      </c>
      <c r="F211" s="241" t="str">
        <f>IF(C211&lt;&gt;"",VLOOKUP(C211,'BASE EQUIPOS'!$G$8:$J$22,4,0),"")</f>
        <v/>
      </c>
      <c r="G211" s="242"/>
      <c r="H211" s="233"/>
      <c r="I211" s="241"/>
      <c r="J211" s="241"/>
      <c r="K211" s="241"/>
      <c r="L211" s="239"/>
      <c r="M211" s="244"/>
      <c r="N211" s="245" t="str">
        <f t="shared" ca="1" si="22"/>
        <v/>
      </c>
      <c r="O211" s="239"/>
      <c r="P211" s="244"/>
      <c r="Q211" s="245" t="str">
        <f t="shared" si="23"/>
        <v/>
      </c>
      <c r="U211" s="246" t="str">
        <f>IFERROR(VLOOKUP(C211,'BASE EQUIPOS'!$G$8:$O$22,9,0)," ")</f>
        <v xml:space="preserve"> </v>
      </c>
      <c r="V211" s="232" t="str">
        <f t="shared" si="18"/>
        <v/>
      </c>
      <c r="W211" s="232" t="str">
        <f t="shared" si="19"/>
        <v/>
      </c>
      <c r="X211" s="232" t="str">
        <f>IFERROR(VLOOKUP(W211,Datos!$P$4:$Q$18,2,0),"")</f>
        <v/>
      </c>
      <c r="Y211" s="232" t="str">
        <f t="shared" si="20"/>
        <v/>
      </c>
      <c r="AA211" s="314" t="str">
        <f t="shared" ca="1" si="24"/>
        <v/>
      </c>
    </row>
    <row r="212" spans="1:27" x14ac:dyDescent="0.3">
      <c r="A212" s="238"/>
      <c r="B212" s="241" t="str">
        <f t="shared" si="21"/>
        <v/>
      </c>
      <c r="C212" s="239"/>
      <c r="D212" s="240" t="str">
        <f>IF(C212&lt;&gt;"",VLOOKUP(C212,'BASE EQUIPOS'!$G$8:$H$22,2,0),"")</f>
        <v/>
      </c>
      <c r="E212" s="241" t="str">
        <f>IF(C212&lt;&gt;"",VLOOKUP(C212,'BASE EQUIPOS'!$G$8:$I$22,3,0),"")</f>
        <v/>
      </c>
      <c r="F212" s="241" t="str">
        <f>IF(C212&lt;&gt;"",VLOOKUP(C212,'BASE EQUIPOS'!$G$8:$J$22,4,0),"")</f>
        <v/>
      </c>
      <c r="G212" s="242"/>
      <c r="H212" s="233"/>
      <c r="I212" s="241"/>
      <c r="J212" s="241"/>
      <c r="K212" s="241"/>
      <c r="L212" s="239"/>
      <c r="M212" s="244"/>
      <c r="N212" s="245" t="str">
        <f t="shared" ca="1" si="22"/>
        <v/>
      </c>
      <c r="O212" s="239"/>
      <c r="P212" s="244"/>
      <c r="Q212" s="245" t="str">
        <f t="shared" si="23"/>
        <v/>
      </c>
      <c r="U212" s="246" t="str">
        <f>IFERROR(VLOOKUP(C212,'BASE EQUIPOS'!$G$8:$O$22,9,0)," ")</f>
        <v xml:space="preserve"> </v>
      </c>
      <c r="V212" s="232" t="str">
        <f t="shared" si="18"/>
        <v/>
      </c>
      <c r="W212" s="232" t="str">
        <f t="shared" si="19"/>
        <v/>
      </c>
      <c r="X212" s="232" t="str">
        <f>IFERROR(VLOOKUP(W212,Datos!$P$4:$Q$18,2,0),"")</f>
        <v/>
      </c>
      <c r="Y212" s="232" t="str">
        <f t="shared" si="20"/>
        <v/>
      </c>
      <c r="AA212" s="314" t="str">
        <f t="shared" ca="1" si="24"/>
        <v/>
      </c>
    </row>
    <row r="213" spans="1:27" x14ac:dyDescent="0.3">
      <c r="A213" s="238"/>
      <c r="B213" s="241" t="str">
        <f t="shared" si="21"/>
        <v/>
      </c>
      <c r="C213" s="239"/>
      <c r="D213" s="240" t="str">
        <f>IF(C213&lt;&gt;"",VLOOKUP(C213,'BASE EQUIPOS'!$G$8:$H$22,2,0),"")</f>
        <v/>
      </c>
      <c r="E213" s="241" t="str">
        <f>IF(C213&lt;&gt;"",VLOOKUP(C213,'BASE EQUIPOS'!$G$8:$I$22,3,0),"")</f>
        <v/>
      </c>
      <c r="F213" s="241" t="str">
        <f>IF(C213&lt;&gt;"",VLOOKUP(C213,'BASE EQUIPOS'!$G$8:$J$22,4,0),"")</f>
        <v/>
      </c>
      <c r="G213" s="242"/>
      <c r="H213" s="233"/>
      <c r="I213" s="241"/>
      <c r="J213" s="241"/>
      <c r="K213" s="241"/>
      <c r="L213" s="239"/>
      <c r="M213" s="244"/>
      <c r="N213" s="245" t="str">
        <f t="shared" ca="1" si="22"/>
        <v/>
      </c>
      <c r="O213" s="239"/>
      <c r="P213" s="244"/>
      <c r="Q213" s="245" t="str">
        <f t="shared" si="23"/>
        <v/>
      </c>
      <c r="U213" s="246" t="str">
        <f>IFERROR(VLOOKUP(C213,'BASE EQUIPOS'!$G$8:$O$22,9,0)," ")</f>
        <v xml:space="preserve"> </v>
      </c>
      <c r="V213" s="232" t="str">
        <f t="shared" ref="V213:V276" si="25">IF(G213="MTTO. SISTEMÁTICO","PREVENTIVA",IF(G213="MTTO. PREDICTIVO","INSPECCIÓN",""))</f>
        <v/>
      </c>
      <c r="W213" s="232" t="str">
        <f t="shared" ref="W213:W276" si="26">CONCATENATE(D213,I213)</f>
        <v/>
      </c>
      <c r="X213" s="232" t="str">
        <f>IFERROR(VLOOKUP(W213,Datos!$P$4:$Q$18,2,0),"")</f>
        <v/>
      </c>
      <c r="Y213" s="232" t="str">
        <f t="shared" ref="Y213:Y276" si="27">IF(A213="OT CORRECTIVA",1,IF(A213="OT PREVENTIVA",2,IF(A213="HOJA INSPECCIÓN",3,"")))</f>
        <v/>
      </c>
      <c r="AA213" s="314" t="str">
        <f t="shared" ca="1" si="24"/>
        <v/>
      </c>
    </row>
    <row r="214" spans="1:27" x14ac:dyDescent="0.3">
      <c r="A214" s="238"/>
      <c r="B214" s="241" t="str">
        <f t="shared" si="21"/>
        <v/>
      </c>
      <c r="C214" s="239"/>
      <c r="D214" s="240" t="str">
        <f>IF(C214&lt;&gt;"",VLOOKUP(C214,'BASE EQUIPOS'!$G$8:$H$22,2,0),"")</f>
        <v/>
      </c>
      <c r="E214" s="241" t="str">
        <f>IF(C214&lt;&gt;"",VLOOKUP(C214,'BASE EQUIPOS'!$G$8:$I$22,3,0),"")</f>
        <v/>
      </c>
      <c r="F214" s="241" t="str">
        <f>IF(C214&lt;&gt;"",VLOOKUP(C214,'BASE EQUIPOS'!$G$8:$J$22,4,0),"")</f>
        <v/>
      </c>
      <c r="G214" s="242"/>
      <c r="H214" s="233"/>
      <c r="I214" s="241"/>
      <c r="J214" s="241"/>
      <c r="K214" s="241"/>
      <c r="L214" s="239"/>
      <c r="M214" s="244"/>
      <c r="N214" s="245" t="str">
        <f t="shared" ca="1" si="22"/>
        <v/>
      </c>
      <c r="O214" s="239"/>
      <c r="P214" s="244"/>
      <c r="Q214" s="245" t="str">
        <f t="shared" si="23"/>
        <v/>
      </c>
      <c r="U214" s="246" t="str">
        <f>IFERROR(VLOOKUP(C214,'BASE EQUIPOS'!$G$8:$O$22,9,0)," ")</f>
        <v xml:space="preserve"> </v>
      </c>
      <c r="V214" s="232" t="str">
        <f t="shared" si="25"/>
        <v/>
      </c>
      <c r="W214" s="232" t="str">
        <f t="shared" si="26"/>
        <v/>
      </c>
      <c r="X214" s="232" t="str">
        <f>IFERROR(VLOOKUP(W214,Datos!$P$4:$Q$18,2,0),"")</f>
        <v/>
      </c>
      <c r="Y214" s="232" t="str">
        <f t="shared" si="27"/>
        <v/>
      </c>
      <c r="AA214" s="314" t="str">
        <f t="shared" ca="1" si="24"/>
        <v/>
      </c>
    </row>
    <row r="215" spans="1:27" x14ac:dyDescent="0.3">
      <c r="A215" s="238"/>
      <c r="B215" s="241" t="str">
        <f t="shared" si="21"/>
        <v/>
      </c>
      <c r="C215" s="239"/>
      <c r="D215" s="240" t="str">
        <f>IF(C215&lt;&gt;"",VLOOKUP(C215,'BASE EQUIPOS'!$G$8:$H$22,2,0),"")</f>
        <v/>
      </c>
      <c r="E215" s="241" t="str">
        <f>IF(C215&lt;&gt;"",VLOOKUP(C215,'BASE EQUIPOS'!$G$8:$I$22,3,0),"")</f>
        <v/>
      </c>
      <c r="F215" s="241" t="str">
        <f>IF(C215&lt;&gt;"",VLOOKUP(C215,'BASE EQUIPOS'!$G$8:$J$22,4,0),"")</f>
        <v/>
      </c>
      <c r="G215" s="242"/>
      <c r="H215" s="233"/>
      <c r="I215" s="241"/>
      <c r="J215" s="241"/>
      <c r="K215" s="241"/>
      <c r="L215" s="239"/>
      <c r="M215" s="244"/>
      <c r="N215" s="245" t="str">
        <f t="shared" ca="1" si="22"/>
        <v/>
      </c>
      <c r="O215" s="239"/>
      <c r="P215" s="244"/>
      <c r="Q215" s="245" t="str">
        <f t="shared" si="23"/>
        <v/>
      </c>
      <c r="U215" s="246" t="str">
        <f>IFERROR(VLOOKUP(C215,'BASE EQUIPOS'!$G$8:$O$22,9,0)," ")</f>
        <v xml:space="preserve"> </v>
      </c>
      <c r="V215" s="232" t="str">
        <f t="shared" si="25"/>
        <v/>
      </c>
      <c r="W215" s="232" t="str">
        <f t="shared" si="26"/>
        <v/>
      </c>
      <c r="X215" s="232" t="str">
        <f>IFERROR(VLOOKUP(W215,Datos!$P$4:$Q$18,2,0),"")</f>
        <v/>
      </c>
      <c r="Y215" s="232" t="str">
        <f t="shared" si="27"/>
        <v/>
      </c>
      <c r="AA215" s="314" t="str">
        <f t="shared" ca="1" si="24"/>
        <v/>
      </c>
    </row>
    <row r="216" spans="1:27" x14ac:dyDescent="0.3">
      <c r="A216" s="238"/>
      <c r="B216" s="241" t="str">
        <f t="shared" si="21"/>
        <v/>
      </c>
      <c r="C216" s="239"/>
      <c r="D216" s="240" t="str">
        <f>IF(C216&lt;&gt;"",VLOOKUP(C216,'BASE EQUIPOS'!$G$8:$H$22,2,0),"")</f>
        <v/>
      </c>
      <c r="E216" s="241" t="str">
        <f>IF(C216&lt;&gt;"",VLOOKUP(C216,'BASE EQUIPOS'!$G$8:$I$22,3,0),"")</f>
        <v/>
      </c>
      <c r="F216" s="241" t="str">
        <f>IF(C216&lt;&gt;"",VLOOKUP(C216,'BASE EQUIPOS'!$G$8:$J$22,4,0),"")</f>
        <v/>
      </c>
      <c r="G216" s="242"/>
      <c r="H216" s="233"/>
      <c r="I216" s="241"/>
      <c r="J216" s="241"/>
      <c r="K216" s="241"/>
      <c r="L216" s="239"/>
      <c r="M216" s="244"/>
      <c r="N216" s="245" t="str">
        <f t="shared" ca="1" si="22"/>
        <v/>
      </c>
      <c r="O216" s="239"/>
      <c r="P216" s="244"/>
      <c r="Q216" s="245" t="str">
        <f t="shared" si="23"/>
        <v/>
      </c>
      <c r="U216" s="246" t="str">
        <f>IFERROR(VLOOKUP(C216,'BASE EQUIPOS'!$G$8:$O$22,9,0)," ")</f>
        <v xml:space="preserve"> </v>
      </c>
      <c r="V216" s="232" t="str">
        <f t="shared" si="25"/>
        <v/>
      </c>
      <c r="W216" s="232" t="str">
        <f t="shared" si="26"/>
        <v/>
      </c>
      <c r="X216" s="232" t="str">
        <f>IFERROR(VLOOKUP(W216,Datos!$P$4:$Q$18,2,0),"")</f>
        <v/>
      </c>
      <c r="Y216" s="232" t="str">
        <f t="shared" si="27"/>
        <v/>
      </c>
      <c r="AA216" s="314" t="str">
        <f t="shared" ca="1" si="24"/>
        <v/>
      </c>
    </row>
    <row r="217" spans="1:27" x14ac:dyDescent="0.3">
      <c r="A217" s="238"/>
      <c r="B217" s="241" t="str">
        <f t="shared" si="21"/>
        <v/>
      </c>
      <c r="C217" s="239"/>
      <c r="D217" s="240" t="str">
        <f>IF(C217&lt;&gt;"",VLOOKUP(C217,'BASE EQUIPOS'!$G$8:$H$22,2,0),"")</f>
        <v/>
      </c>
      <c r="E217" s="241" t="str">
        <f>IF(C217&lt;&gt;"",VLOOKUP(C217,'BASE EQUIPOS'!$G$8:$I$22,3,0),"")</f>
        <v/>
      </c>
      <c r="F217" s="241" t="str">
        <f>IF(C217&lt;&gt;"",VLOOKUP(C217,'BASE EQUIPOS'!$G$8:$J$22,4,0),"")</f>
        <v/>
      </c>
      <c r="G217" s="242"/>
      <c r="H217" s="233"/>
      <c r="I217" s="241"/>
      <c r="J217" s="241"/>
      <c r="K217" s="241"/>
      <c r="L217" s="239"/>
      <c r="M217" s="244"/>
      <c r="N217" s="245" t="str">
        <f t="shared" ca="1" si="22"/>
        <v/>
      </c>
      <c r="O217" s="239"/>
      <c r="P217" s="244"/>
      <c r="Q217" s="245" t="str">
        <f t="shared" si="23"/>
        <v/>
      </c>
      <c r="U217" s="246" t="str">
        <f>IFERROR(VLOOKUP(C217,'BASE EQUIPOS'!$G$8:$O$22,9,0)," ")</f>
        <v xml:space="preserve"> </v>
      </c>
      <c r="V217" s="232" t="str">
        <f t="shared" si="25"/>
        <v/>
      </c>
      <c r="W217" s="232" t="str">
        <f t="shared" si="26"/>
        <v/>
      </c>
      <c r="X217" s="232" t="str">
        <f>IFERROR(VLOOKUP(W217,Datos!$P$4:$Q$18,2,0),"")</f>
        <v/>
      </c>
      <c r="Y217" s="232" t="str">
        <f t="shared" si="27"/>
        <v/>
      </c>
      <c r="AA217" s="314" t="str">
        <f t="shared" ca="1" si="24"/>
        <v/>
      </c>
    </row>
    <row r="218" spans="1:27" x14ac:dyDescent="0.3">
      <c r="A218" s="238"/>
      <c r="B218" s="241" t="str">
        <f t="shared" si="21"/>
        <v/>
      </c>
      <c r="C218" s="239"/>
      <c r="D218" s="240" t="str">
        <f>IF(C218&lt;&gt;"",VLOOKUP(C218,'BASE EQUIPOS'!$G$8:$H$22,2,0),"")</f>
        <v/>
      </c>
      <c r="E218" s="241" t="str">
        <f>IF(C218&lt;&gt;"",VLOOKUP(C218,'BASE EQUIPOS'!$G$8:$I$22,3,0),"")</f>
        <v/>
      </c>
      <c r="F218" s="241" t="str">
        <f>IF(C218&lt;&gt;"",VLOOKUP(C218,'BASE EQUIPOS'!$G$8:$J$22,4,0),"")</f>
        <v/>
      </c>
      <c r="G218" s="242"/>
      <c r="H218" s="233"/>
      <c r="I218" s="241"/>
      <c r="J218" s="241"/>
      <c r="K218" s="241"/>
      <c r="L218" s="239"/>
      <c r="M218" s="244"/>
      <c r="N218" s="245" t="str">
        <f t="shared" ca="1" si="22"/>
        <v/>
      </c>
      <c r="O218" s="239"/>
      <c r="P218" s="244"/>
      <c r="Q218" s="245" t="str">
        <f t="shared" si="23"/>
        <v/>
      </c>
      <c r="U218" s="246" t="str">
        <f>IFERROR(VLOOKUP(C218,'BASE EQUIPOS'!$G$8:$O$22,9,0)," ")</f>
        <v xml:space="preserve"> </v>
      </c>
      <c r="V218" s="232" t="str">
        <f t="shared" si="25"/>
        <v/>
      </c>
      <c r="W218" s="232" t="str">
        <f t="shared" si="26"/>
        <v/>
      </c>
      <c r="X218" s="232" t="str">
        <f>IFERROR(VLOOKUP(W218,Datos!$P$4:$Q$18,2,0),"")</f>
        <v/>
      </c>
      <c r="Y218" s="232" t="str">
        <f t="shared" si="27"/>
        <v/>
      </c>
      <c r="AA218" s="314" t="str">
        <f t="shared" ca="1" si="24"/>
        <v/>
      </c>
    </row>
    <row r="219" spans="1:27" x14ac:dyDescent="0.3">
      <c r="A219" s="238"/>
      <c r="B219" s="241" t="str">
        <f t="shared" si="21"/>
        <v/>
      </c>
      <c r="C219" s="239"/>
      <c r="D219" s="240" t="str">
        <f>IF(C219&lt;&gt;"",VLOOKUP(C219,'BASE EQUIPOS'!$G$8:$H$22,2,0),"")</f>
        <v/>
      </c>
      <c r="E219" s="241" t="str">
        <f>IF(C219&lt;&gt;"",VLOOKUP(C219,'BASE EQUIPOS'!$G$8:$I$22,3,0),"")</f>
        <v/>
      </c>
      <c r="F219" s="241" t="str">
        <f>IF(C219&lt;&gt;"",VLOOKUP(C219,'BASE EQUIPOS'!$G$8:$J$22,4,0),"")</f>
        <v/>
      </c>
      <c r="G219" s="242"/>
      <c r="H219" s="233"/>
      <c r="I219" s="241"/>
      <c r="J219" s="241"/>
      <c r="K219" s="241"/>
      <c r="L219" s="239"/>
      <c r="M219" s="244"/>
      <c r="N219" s="245" t="str">
        <f t="shared" ca="1" si="22"/>
        <v/>
      </c>
      <c r="O219" s="239"/>
      <c r="P219" s="244"/>
      <c r="Q219" s="245" t="str">
        <f t="shared" si="23"/>
        <v/>
      </c>
      <c r="U219" s="246" t="str">
        <f>IFERROR(VLOOKUP(C219,'BASE EQUIPOS'!$G$8:$O$22,9,0)," ")</f>
        <v xml:space="preserve"> </v>
      </c>
      <c r="V219" s="232" t="str">
        <f t="shared" si="25"/>
        <v/>
      </c>
      <c r="W219" s="232" t="str">
        <f t="shared" si="26"/>
        <v/>
      </c>
      <c r="X219" s="232" t="str">
        <f>IFERROR(VLOOKUP(W219,Datos!$P$4:$Q$18,2,0),"")</f>
        <v/>
      </c>
      <c r="Y219" s="232" t="str">
        <f t="shared" si="27"/>
        <v/>
      </c>
      <c r="AA219" s="314" t="str">
        <f t="shared" ca="1" si="24"/>
        <v/>
      </c>
    </row>
    <row r="220" spans="1:27" x14ac:dyDescent="0.3">
      <c r="A220" s="238"/>
      <c r="B220" s="241" t="str">
        <f t="shared" ref="B220:B283" si="28">IF(C220&lt;&gt;"",B219+1,"")</f>
        <v/>
      </c>
      <c r="C220" s="239"/>
      <c r="D220" s="240" t="str">
        <f>IF(C220&lt;&gt;"",VLOOKUP(C220,'BASE EQUIPOS'!$G$8:$H$22,2,0),"")</f>
        <v/>
      </c>
      <c r="E220" s="241" t="str">
        <f>IF(C220&lt;&gt;"",VLOOKUP(C220,'BASE EQUIPOS'!$G$8:$I$22,3,0),"")</f>
        <v/>
      </c>
      <c r="F220" s="241" t="str">
        <f>IF(C220&lt;&gt;"",VLOOKUP(C220,'BASE EQUIPOS'!$G$8:$J$22,4,0),"")</f>
        <v/>
      </c>
      <c r="G220" s="242"/>
      <c r="H220" s="233"/>
      <c r="I220" s="241"/>
      <c r="J220" s="241"/>
      <c r="K220" s="241"/>
      <c r="L220" s="239"/>
      <c r="M220" s="244"/>
      <c r="N220" s="245" t="str">
        <f t="shared" ca="1" si="22"/>
        <v/>
      </c>
      <c r="O220" s="239"/>
      <c r="P220" s="244"/>
      <c r="Q220" s="245" t="str">
        <f t="shared" si="23"/>
        <v/>
      </c>
      <c r="U220" s="246" t="str">
        <f>IFERROR(VLOOKUP(C220,'BASE EQUIPOS'!$G$8:$O$22,9,0)," ")</f>
        <v xml:space="preserve"> </v>
      </c>
      <c r="V220" s="232" t="str">
        <f t="shared" si="25"/>
        <v/>
      </c>
      <c r="W220" s="232" t="str">
        <f t="shared" si="26"/>
        <v/>
      </c>
      <c r="X220" s="232" t="str">
        <f>IFERROR(VLOOKUP(W220,Datos!$P$4:$Q$18,2,0),"")</f>
        <v/>
      </c>
      <c r="Y220" s="232" t="str">
        <f t="shared" si="27"/>
        <v/>
      </c>
      <c r="AA220" s="314" t="str">
        <f t="shared" ca="1" si="24"/>
        <v/>
      </c>
    </row>
    <row r="221" spans="1:27" x14ac:dyDescent="0.3">
      <c r="A221" s="238"/>
      <c r="B221" s="241" t="str">
        <f t="shared" si="28"/>
        <v/>
      </c>
      <c r="C221" s="239"/>
      <c r="D221" s="240" t="str">
        <f>IF(C221&lt;&gt;"",VLOOKUP(C221,'BASE EQUIPOS'!$G$8:$H$22,2,0),"")</f>
        <v/>
      </c>
      <c r="E221" s="241" t="str">
        <f>IF(C221&lt;&gt;"",VLOOKUP(C221,'BASE EQUIPOS'!$G$8:$I$22,3,0),"")</f>
        <v/>
      </c>
      <c r="F221" s="241" t="str">
        <f>IF(C221&lt;&gt;"",VLOOKUP(C221,'BASE EQUIPOS'!$G$8:$J$22,4,0),"")</f>
        <v/>
      </c>
      <c r="G221" s="242"/>
      <c r="H221" s="233"/>
      <c r="I221" s="241"/>
      <c r="J221" s="241"/>
      <c r="K221" s="241"/>
      <c r="L221" s="239"/>
      <c r="M221" s="244"/>
      <c r="N221" s="245" t="str">
        <f t="shared" ca="1" si="22"/>
        <v/>
      </c>
      <c r="O221" s="239"/>
      <c r="P221" s="244"/>
      <c r="Q221" s="245" t="str">
        <f t="shared" si="23"/>
        <v/>
      </c>
      <c r="U221" s="246" t="str">
        <f>IFERROR(VLOOKUP(C221,'BASE EQUIPOS'!$G$8:$O$22,9,0)," ")</f>
        <v xml:space="preserve"> </v>
      </c>
      <c r="V221" s="232" t="str">
        <f t="shared" si="25"/>
        <v/>
      </c>
      <c r="W221" s="232" t="str">
        <f t="shared" si="26"/>
        <v/>
      </c>
      <c r="X221" s="232" t="str">
        <f>IFERROR(VLOOKUP(W221,Datos!$P$4:$Q$18,2,0),"")</f>
        <v/>
      </c>
      <c r="Y221" s="232" t="str">
        <f t="shared" si="27"/>
        <v/>
      </c>
      <c r="AA221" s="314" t="str">
        <f t="shared" ca="1" si="24"/>
        <v/>
      </c>
    </row>
    <row r="222" spans="1:27" x14ac:dyDescent="0.3">
      <c r="A222" s="238"/>
      <c r="B222" s="241" t="str">
        <f t="shared" si="28"/>
        <v/>
      </c>
      <c r="C222" s="239"/>
      <c r="D222" s="240" t="str">
        <f>IF(C222&lt;&gt;"",VLOOKUP(C222,'BASE EQUIPOS'!$G$8:$H$22,2,0),"")</f>
        <v/>
      </c>
      <c r="E222" s="241" t="str">
        <f>IF(C222&lt;&gt;"",VLOOKUP(C222,'BASE EQUIPOS'!$G$8:$I$22,3,0),"")</f>
        <v/>
      </c>
      <c r="F222" s="241" t="str">
        <f>IF(C222&lt;&gt;"",VLOOKUP(C222,'BASE EQUIPOS'!$G$8:$J$22,4,0),"")</f>
        <v/>
      </c>
      <c r="G222" s="242"/>
      <c r="H222" s="233"/>
      <c r="I222" s="241"/>
      <c r="J222" s="241"/>
      <c r="K222" s="241"/>
      <c r="L222" s="239"/>
      <c r="M222" s="244"/>
      <c r="N222" s="245" t="str">
        <f t="shared" ca="1" si="22"/>
        <v/>
      </c>
      <c r="O222" s="239"/>
      <c r="P222" s="244"/>
      <c r="Q222" s="245" t="str">
        <f t="shared" si="23"/>
        <v/>
      </c>
      <c r="U222" s="246" t="str">
        <f>IFERROR(VLOOKUP(C222,'BASE EQUIPOS'!$G$8:$O$22,9,0)," ")</f>
        <v xml:space="preserve"> </v>
      </c>
      <c r="V222" s="232" t="str">
        <f t="shared" si="25"/>
        <v/>
      </c>
      <c r="W222" s="232" t="str">
        <f t="shared" si="26"/>
        <v/>
      </c>
      <c r="X222" s="232" t="str">
        <f>IFERROR(VLOOKUP(W222,Datos!$P$4:$Q$18,2,0),"")</f>
        <v/>
      </c>
      <c r="Y222" s="232" t="str">
        <f t="shared" si="27"/>
        <v/>
      </c>
      <c r="AA222" s="314" t="str">
        <f t="shared" ca="1" si="24"/>
        <v/>
      </c>
    </row>
    <row r="223" spans="1:27" x14ac:dyDescent="0.3">
      <c r="A223" s="238"/>
      <c r="B223" s="241" t="str">
        <f t="shared" si="28"/>
        <v/>
      </c>
      <c r="C223" s="239"/>
      <c r="D223" s="240" t="str">
        <f>IF(C223&lt;&gt;"",VLOOKUP(C223,'BASE EQUIPOS'!$G$8:$H$22,2,0),"")</f>
        <v/>
      </c>
      <c r="E223" s="241" t="str">
        <f>IF(C223&lt;&gt;"",VLOOKUP(C223,'BASE EQUIPOS'!$G$8:$I$22,3,0),"")</f>
        <v/>
      </c>
      <c r="F223" s="241" t="str">
        <f>IF(C223&lt;&gt;"",VLOOKUP(C223,'BASE EQUIPOS'!$G$8:$J$22,4,0),"")</f>
        <v/>
      </c>
      <c r="G223" s="242"/>
      <c r="H223" s="233"/>
      <c r="I223" s="241"/>
      <c r="J223" s="241"/>
      <c r="K223" s="241"/>
      <c r="L223" s="239"/>
      <c r="M223" s="244"/>
      <c r="N223" s="245" t="str">
        <f t="shared" ca="1" si="22"/>
        <v/>
      </c>
      <c r="O223" s="239"/>
      <c r="P223" s="244"/>
      <c r="Q223" s="245" t="str">
        <f t="shared" si="23"/>
        <v/>
      </c>
      <c r="U223" s="246" t="str">
        <f>IFERROR(VLOOKUP(C223,'BASE EQUIPOS'!$G$8:$O$22,9,0)," ")</f>
        <v xml:space="preserve"> </v>
      </c>
      <c r="V223" s="232" t="str">
        <f t="shared" si="25"/>
        <v/>
      </c>
      <c r="W223" s="232" t="str">
        <f t="shared" si="26"/>
        <v/>
      </c>
      <c r="X223" s="232" t="str">
        <f>IFERROR(VLOOKUP(W223,Datos!$P$4:$Q$18,2,0),"")</f>
        <v/>
      </c>
      <c r="Y223" s="232" t="str">
        <f t="shared" si="27"/>
        <v/>
      </c>
      <c r="AA223" s="314" t="str">
        <f t="shared" ca="1" si="24"/>
        <v/>
      </c>
    </row>
    <row r="224" spans="1:27" x14ac:dyDescent="0.3">
      <c r="A224" s="238"/>
      <c r="B224" s="241" t="str">
        <f t="shared" si="28"/>
        <v/>
      </c>
      <c r="C224" s="239"/>
      <c r="D224" s="240" t="str">
        <f>IF(C224&lt;&gt;"",VLOOKUP(C224,'BASE EQUIPOS'!$G$8:$H$22,2,0),"")</f>
        <v/>
      </c>
      <c r="E224" s="241" t="str">
        <f>IF(C224&lt;&gt;"",VLOOKUP(C224,'BASE EQUIPOS'!$G$8:$I$22,3,0),"")</f>
        <v/>
      </c>
      <c r="F224" s="241" t="str">
        <f>IF(C224&lt;&gt;"",VLOOKUP(C224,'BASE EQUIPOS'!$G$8:$J$22,4,0),"")</f>
        <v/>
      </c>
      <c r="G224" s="242"/>
      <c r="H224" s="233"/>
      <c r="I224" s="241"/>
      <c r="J224" s="241"/>
      <c r="K224" s="241"/>
      <c r="L224" s="239"/>
      <c r="M224" s="244"/>
      <c r="N224" s="245" t="str">
        <f t="shared" ca="1" si="22"/>
        <v/>
      </c>
      <c r="O224" s="239"/>
      <c r="P224" s="244"/>
      <c r="Q224" s="245" t="str">
        <f t="shared" si="23"/>
        <v/>
      </c>
      <c r="U224" s="246" t="str">
        <f>IFERROR(VLOOKUP(C224,'BASE EQUIPOS'!$G$8:$O$22,9,0)," ")</f>
        <v xml:space="preserve"> </v>
      </c>
      <c r="V224" s="232" t="str">
        <f t="shared" si="25"/>
        <v/>
      </c>
      <c r="W224" s="232" t="str">
        <f t="shared" si="26"/>
        <v/>
      </c>
      <c r="X224" s="232" t="str">
        <f>IFERROR(VLOOKUP(W224,Datos!$P$4:$Q$18,2,0),"")</f>
        <v/>
      </c>
      <c r="Y224" s="232" t="str">
        <f t="shared" si="27"/>
        <v/>
      </c>
      <c r="AA224" s="314" t="str">
        <f t="shared" ca="1" si="24"/>
        <v/>
      </c>
    </row>
    <row r="225" spans="1:27" x14ac:dyDescent="0.3">
      <c r="A225" s="238"/>
      <c r="B225" s="241" t="str">
        <f t="shared" si="28"/>
        <v/>
      </c>
      <c r="C225" s="239"/>
      <c r="D225" s="240" t="str">
        <f>IF(C225&lt;&gt;"",VLOOKUP(C225,'BASE EQUIPOS'!$G$8:$H$22,2,0),"")</f>
        <v/>
      </c>
      <c r="E225" s="241" t="str">
        <f>IF(C225&lt;&gt;"",VLOOKUP(C225,'BASE EQUIPOS'!$G$8:$I$22,3,0),"")</f>
        <v/>
      </c>
      <c r="F225" s="241" t="str">
        <f>IF(C225&lt;&gt;"",VLOOKUP(C225,'BASE EQUIPOS'!$G$8:$J$22,4,0),"")</f>
        <v/>
      </c>
      <c r="G225" s="242"/>
      <c r="H225" s="233"/>
      <c r="I225" s="241"/>
      <c r="J225" s="241"/>
      <c r="K225" s="241"/>
      <c r="L225" s="239"/>
      <c r="M225" s="244"/>
      <c r="N225" s="245" t="str">
        <f t="shared" ca="1" si="22"/>
        <v/>
      </c>
      <c r="O225" s="239"/>
      <c r="P225" s="244"/>
      <c r="Q225" s="245" t="str">
        <f t="shared" si="23"/>
        <v/>
      </c>
      <c r="U225" s="246" t="str">
        <f>IFERROR(VLOOKUP(C225,'BASE EQUIPOS'!$G$8:$O$22,9,0)," ")</f>
        <v xml:space="preserve"> </v>
      </c>
      <c r="V225" s="232" t="str">
        <f t="shared" si="25"/>
        <v/>
      </c>
      <c r="W225" s="232" t="str">
        <f t="shared" si="26"/>
        <v/>
      </c>
      <c r="X225" s="232" t="str">
        <f>IFERROR(VLOOKUP(W225,Datos!$P$4:$Q$18,2,0),"")</f>
        <v/>
      </c>
      <c r="Y225" s="232" t="str">
        <f t="shared" si="27"/>
        <v/>
      </c>
      <c r="AA225" s="314" t="str">
        <f t="shared" ca="1" si="24"/>
        <v/>
      </c>
    </row>
    <row r="226" spans="1:27" x14ac:dyDescent="0.3">
      <c r="A226" s="238"/>
      <c r="B226" s="241" t="str">
        <f t="shared" si="28"/>
        <v/>
      </c>
      <c r="C226" s="239"/>
      <c r="D226" s="240" t="str">
        <f>IF(C226&lt;&gt;"",VLOOKUP(C226,'BASE EQUIPOS'!$G$8:$H$22,2,0),"")</f>
        <v/>
      </c>
      <c r="E226" s="241" t="str">
        <f>IF(C226&lt;&gt;"",VLOOKUP(C226,'BASE EQUIPOS'!$G$8:$I$22,3,0),"")</f>
        <v/>
      </c>
      <c r="F226" s="241" t="str">
        <f>IF(C226&lt;&gt;"",VLOOKUP(C226,'BASE EQUIPOS'!$G$8:$J$22,4,0),"")</f>
        <v/>
      </c>
      <c r="G226" s="242"/>
      <c r="H226" s="233"/>
      <c r="I226" s="241"/>
      <c r="J226" s="241"/>
      <c r="K226" s="241"/>
      <c r="L226" s="239"/>
      <c r="M226" s="244"/>
      <c r="N226" s="245" t="str">
        <f t="shared" ca="1" si="22"/>
        <v/>
      </c>
      <c r="O226" s="239"/>
      <c r="P226" s="244"/>
      <c r="Q226" s="245" t="str">
        <f t="shared" si="23"/>
        <v/>
      </c>
      <c r="U226" s="246" t="str">
        <f>IFERROR(VLOOKUP(C226,'BASE EQUIPOS'!$G$8:$O$22,9,0)," ")</f>
        <v xml:space="preserve"> </v>
      </c>
      <c r="V226" s="232" t="str">
        <f t="shared" si="25"/>
        <v/>
      </c>
      <c r="W226" s="232" t="str">
        <f t="shared" si="26"/>
        <v/>
      </c>
      <c r="X226" s="232" t="str">
        <f>IFERROR(VLOOKUP(W226,Datos!$P$4:$Q$18,2,0),"")</f>
        <v/>
      </c>
      <c r="Y226" s="232" t="str">
        <f t="shared" si="27"/>
        <v/>
      </c>
      <c r="AA226" s="314" t="str">
        <f t="shared" ca="1" si="24"/>
        <v/>
      </c>
    </row>
    <row r="227" spans="1:27" x14ac:dyDescent="0.3">
      <c r="A227" s="238"/>
      <c r="B227" s="241" t="str">
        <f t="shared" si="28"/>
        <v/>
      </c>
      <c r="C227" s="239"/>
      <c r="D227" s="240" t="str">
        <f>IF(C227&lt;&gt;"",VLOOKUP(C227,'BASE EQUIPOS'!$G$8:$H$22,2,0),"")</f>
        <v/>
      </c>
      <c r="E227" s="241" t="str">
        <f>IF(C227&lt;&gt;"",VLOOKUP(C227,'BASE EQUIPOS'!$G$8:$I$22,3,0),"")</f>
        <v/>
      </c>
      <c r="F227" s="241" t="str">
        <f>IF(C227&lt;&gt;"",VLOOKUP(C227,'BASE EQUIPOS'!$G$8:$J$22,4,0),"")</f>
        <v/>
      </c>
      <c r="G227" s="242"/>
      <c r="H227" s="233"/>
      <c r="I227" s="241"/>
      <c r="J227" s="241"/>
      <c r="K227" s="241"/>
      <c r="L227" s="239"/>
      <c r="M227" s="244"/>
      <c r="N227" s="245" t="str">
        <f t="shared" ca="1" si="22"/>
        <v/>
      </c>
      <c r="O227" s="239"/>
      <c r="P227" s="244"/>
      <c r="Q227" s="245" t="str">
        <f t="shared" si="23"/>
        <v/>
      </c>
      <c r="U227" s="246" t="str">
        <f>IFERROR(VLOOKUP(C227,'BASE EQUIPOS'!$G$8:$O$22,9,0)," ")</f>
        <v xml:space="preserve"> </v>
      </c>
      <c r="V227" s="232" t="str">
        <f t="shared" si="25"/>
        <v/>
      </c>
      <c r="W227" s="232" t="str">
        <f t="shared" si="26"/>
        <v/>
      </c>
      <c r="X227" s="232" t="str">
        <f>IFERROR(VLOOKUP(W227,Datos!$P$4:$Q$18,2,0),"")</f>
        <v/>
      </c>
      <c r="Y227" s="232" t="str">
        <f t="shared" si="27"/>
        <v/>
      </c>
      <c r="AA227" s="314" t="str">
        <f t="shared" ca="1" si="24"/>
        <v/>
      </c>
    </row>
    <row r="228" spans="1:27" x14ac:dyDescent="0.3">
      <c r="A228" s="238"/>
      <c r="B228" s="241" t="str">
        <f t="shared" si="28"/>
        <v/>
      </c>
      <c r="C228" s="239"/>
      <c r="D228" s="240" t="str">
        <f>IF(C228&lt;&gt;"",VLOOKUP(C228,'BASE EQUIPOS'!$G$8:$H$22,2,0),"")</f>
        <v/>
      </c>
      <c r="E228" s="241" t="str">
        <f>IF(C228&lt;&gt;"",VLOOKUP(C228,'BASE EQUIPOS'!$G$8:$I$22,3,0),"")</f>
        <v/>
      </c>
      <c r="F228" s="241" t="str">
        <f>IF(C228&lt;&gt;"",VLOOKUP(C228,'BASE EQUIPOS'!$G$8:$J$22,4,0),"")</f>
        <v/>
      </c>
      <c r="G228" s="242"/>
      <c r="H228" s="233"/>
      <c r="I228" s="241"/>
      <c r="J228" s="241"/>
      <c r="K228" s="241"/>
      <c r="L228" s="239"/>
      <c r="M228" s="244"/>
      <c r="N228" s="245" t="str">
        <f t="shared" ca="1" si="22"/>
        <v/>
      </c>
      <c r="O228" s="239"/>
      <c r="P228" s="244"/>
      <c r="Q228" s="245" t="str">
        <f t="shared" si="23"/>
        <v/>
      </c>
      <c r="U228" s="246" t="str">
        <f>IFERROR(VLOOKUP(C228,'BASE EQUIPOS'!$G$8:$O$22,9,0)," ")</f>
        <v xml:space="preserve"> </v>
      </c>
      <c r="V228" s="232" t="str">
        <f t="shared" si="25"/>
        <v/>
      </c>
      <c r="W228" s="232" t="str">
        <f t="shared" si="26"/>
        <v/>
      </c>
      <c r="X228" s="232" t="str">
        <f>IFERROR(VLOOKUP(W228,Datos!$P$4:$Q$18,2,0),"")</f>
        <v/>
      </c>
      <c r="Y228" s="232" t="str">
        <f t="shared" si="27"/>
        <v/>
      </c>
      <c r="AA228" s="314" t="str">
        <f t="shared" ca="1" si="24"/>
        <v/>
      </c>
    </row>
    <row r="229" spans="1:27" x14ac:dyDescent="0.3">
      <c r="A229" s="238"/>
      <c r="B229" s="241" t="str">
        <f t="shared" si="28"/>
        <v/>
      </c>
      <c r="C229" s="239"/>
      <c r="D229" s="240" t="str">
        <f>IF(C229&lt;&gt;"",VLOOKUP(C229,'BASE EQUIPOS'!$G$8:$H$22,2,0),"")</f>
        <v/>
      </c>
      <c r="E229" s="241" t="str">
        <f>IF(C229&lt;&gt;"",VLOOKUP(C229,'BASE EQUIPOS'!$G$8:$I$22,3,0),"")</f>
        <v/>
      </c>
      <c r="F229" s="241" t="str">
        <f>IF(C229&lt;&gt;"",VLOOKUP(C229,'BASE EQUIPOS'!$G$8:$J$22,4,0),"")</f>
        <v/>
      </c>
      <c r="G229" s="242"/>
      <c r="H229" s="233"/>
      <c r="I229" s="241"/>
      <c r="J229" s="241"/>
      <c r="K229" s="241"/>
      <c r="L229" s="239"/>
      <c r="M229" s="244"/>
      <c r="N229" s="245" t="str">
        <f t="shared" ca="1" si="22"/>
        <v/>
      </c>
      <c r="O229" s="239"/>
      <c r="P229" s="244"/>
      <c r="Q229" s="245" t="str">
        <f t="shared" si="23"/>
        <v/>
      </c>
      <c r="U229" s="246" t="str">
        <f>IFERROR(VLOOKUP(C229,'BASE EQUIPOS'!$G$8:$O$22,9,0)," ")</f>
        <v xml:space="preserve"> </v>
      </c>
      <c r="V229" s="232" t="str">
        <f t="shared" si="25"/>
        <v/>
      </c>
      <c r="W229" s="232" t="str">
        <f t="shared" si="26"/>
        <v/>
      </c>
      <c r="X229" s="232" t="str">
        <f>IFERROR(VLOOKUP(W229,Datos!$P$4:$Q$18,2,0),"")</f>
        <v/>
      </c>
      <c r="Y229" s="232" t="str">
        <f t="shared" si="27"/>
        <v/>
      </c>
      <c r="AA229" s="314" t="str">
        <f t="shared" ca="1" si="24"/>
        <v/>
      </c>
    </row>
    <row r="230" spans="1:27" x14ac:dyDescent="0.3">
      <c r="A230" s="238"/>
      <c r="B230" s="241" t="str">
        <f t="shared" si="28"/>
        <v/>
      </c>
      <c r="C230" s="239"/>
      <c r="D230" s="240" t="str">
        <f>IF(C230&lt;&gt;"",VLOOKUP(C230,'BASE EQUIPOS'!$G$8:$H$22,2,0),"")</f>
        <v/>
      </c>
      <c r="E230" s="241" t="str">
        <f>IF(C230&lt;&gt;"",VLOOKUP(C230,'BASE EQUIPOS'!$G$8:$I$22,3,0),"")</f>
        <v/>
      </c>
      <c r="F230" s="241" t="str">
        <f>IF(C230&lt;&gt;"",VLOOKUP(C230,'BASE EQUIPOS'!$G$8:$J$22,4,0),"")</f>
        <v/>
      </c>
      <c r="G230" s="242"/>
      <c r="H230" s="233"/>
      <c r="I230" s="241"/>
      <c r="J230" s="241"/>
      <c r="K230" s="241"/>
      <c r="L230" s="239"/>
      <c r="M230" s="244"/>
      <c r="N230" s="245" t="str">
        <f t="shared" ca="1" si="22"/>
        <v/>
      </c>
      <c r="O230" s="239"/>
      <c r="P230" s="244"/>
      <c r="Q230" s="245" t="str">
        <f t="shared" si="23"/>
        <v/>
      </c>
      <c r="U230" s="246" t="str">
        <f>IFERROR(VLOOKUP(C230,'BASE EQUIPOS'!$G$8:$O$22,9,0)," ")</f>
        <v xml:space="preserve"> </v>
      </c>
      <c r="V230" s="232" t="str">
        <f t="shared" si="25"/>
        <v/>
      </c>
      <c r="W230" s="232" t="str">
        <f t="shared" si="26"/>
        <v/>
      </c>
      <c r="X230" s="232" t="str">
        <f>IFERROR(VLOOKUP(W230,Datos!$P$4:$Q$18,2,0),"")</f>
        <v/>
      </c>
      <c r="Y230" s="232" t="str">
        <f t="shared" si="27"/>
        <v/>
      </c>
      <c r="AA230" s="314" t="str">
        <f t="shared" ca="1" si="24"/>
        <v/>
      </c>
    </row>
    <row r="231" spans="1:27" x14ac:dyDescent="0.3">
      <c r="A231" s="238"/>
      <c r="B231" s="241" t="str">
        <f t="shared" si="28"/>
        <v/>
      </c>
      <c r="C231" s="239"/>
      <c r="D231" s="240" t="str">
        <f>IF(C231&lt;&gt;"",VLOOKUP(C231,'BASE EQUIPOS'!$G$8:$H$22,2,0),"")</f>
        <v/>
      </c>
      <c r="E231" s="241" t="str">
        <f>IF(C231&lt;&gt;"",VLOOKUP(C231,'BASE EQUIPOS'!$G$8:$I$22,3,0),"")</f>
        <v/>
      </c>
      <c r="F231" s="241" t="str">
        <f>IF(C231&lt;&gt;"",VLOOKUP(C231,'BASE EQUIPOS'!$G$8:$J$22,4,0),"")</f>
        <v/>
      </c>
      <c r="G231" s="242"/>
      <c r="H231" s="233"/>
      <c r="I231" s="241"/>
      <c r="J231" s="241"/>
      <c r="K231" s="241"/>
      <c r="L231" s="239"/>
      <c r="M231" s="244"/>
      <c r="N231" s="245" t="str">
        <f t="shared" ca="1" si="22"/>
        <v/>
      </c>
      <c r="O231" s="239"/>
      <c r="P231" s="244"/>
      <c r="Q231" s="245" t="str">
        <f t="shared" si="23"/>
        <v/>
      </c>
      <c r="U231" s="246" t="str">
        <f>IFERROR(VLOOKUP(C231,'BASE EQUIPOS'!$G$8:$O$22,9,0)," ")</f>
        <v xml:space="preserve"> </v>
      </c>
      <c r="V231" s="232" t="str">
        <f t="shared" si="25"/>
        <v/>
      </c>
      <c r="W231" s="232" t="str">
        <f t="shared" si="26"/>
        <v/>
      </c>
      <c r="X231" s="232" t="str">
        <f>IFERROR(VLOOKUP(W231,Datos!$P$4:$Q$18,2,0),"")</f>
        <v/>
      </c>
      <c r="Y231" s="232" t="str">
        <f t="shared" si="27"/>
        <v/>
      </c>
      <c r="AA231" s="314" t="str">
        <f t="shared" ca="1" si="24"/>
        <v/>
      </c>
    </row>
    <row r="232" spans="1:27" x14ac:dyDescent="0.3">
      <c r="A232" s="238"/>
      <c r="B232" s="241" t="str">
        <f t="shared" si="28"/>
        <v/>
      </c>
      <c r="C232" s="239"/>
      <c r="D232" s="240" t="str">
        <f>IF(C232&lt;&gt;"",VLOOKUP(C232,'BASE EQUIPOS'!$G$8:$H$22,2,0),"")</f>
        <v/>
      </c>
      <c r="E232" s="241" t="str">
        <f>IF(C232&lt;&gt;"",VLOOKUP(C232,'BASE EQUIPOS'!$G$8:$I$22,3,0),"")</f>
        <v/>
      </c>
      <c r="F232" s="241" t="str">
        <f>IF(C232&lt;&gt;"",VLOOKUP(C232,'BASE EQUIPOS'!$G$8:$J$22,4,0),"")</f>
        <v/>
      </c>
      <c r="G232" s="242"/>
      <c r="H232" s="233"/>
      <c r="I232" s="241"/>
      <c r="J232" s="241"/>
      <c r="K232" s="241"/>
      <c r="L232" s="239"/>
      <c r="M232" s="244"/>
      <c r="N232" s="245" t="str">
        <f t="shared" ca="1" si="22"/>
        <v/>
      </c>
      <c r="O232" s="239"/>
      <c r="P232" s="244"/>
      <c r="Q232" s="245" t="str">
        <f t="shared" si="23"/>
        <v/>
      </c>
      <c r="U232" s="246" t="str">
        <f>IFERROR(VLOOKUP(C232,'BASE EQUIPOS'!$G$8:$O$22,9,0)," ")</f>
        <v xml:space="preserve"> </v>
      </c>
      <c r="V232" s="232" t="str">
        <f t="shared" si="25"/>
        <v/>
      </c>
      <c r="W232" s="232" t="str">
        <f t="shared" si="26"/>
        <v/>
      </c>
      <c r="X232" s="232" t="str">
        <f>IFERROR(VLOOKUP(W232,Datos!$P$4:$Q$18,2,0),"")</f>
        <v/>
      </c>
      <c r="Y232" s="232" t="str">
        <f t="shared" si="27"/>
        <v/>
      </c>
      <c r="AA232" s="314" t="str">
        <f t="shared" ca="1" si="24"/>
        <v/>
      </c>
    </row>
    <row r="233" spans="1:27" x14ac:dyDescent="0.3">
      <c r="A233" s="238"/>
      <c r="B233" s="241" t="str">
        <f t="shared" si="28"/>
        <v/>
      </c>
      <c r="C233" s="239"/>
      <c r="D233" s="240" t="str">
        <f>IF(C233&lt;&gt;"",VLOOKUP(C233,'BASE EQUIPOS'!$G$8:$H$22,2,0),"")</f>
        <v/>
      </c>
      <c r="E233" s="241" t="str">
        <f>IF(C233&lt;&gt;"",VLOOKUP(C233,'BASE EQUIPOS'!$G$8:$I$22,3,0),"")</f>
        <v/>
      </c>
      <c r="F233" s="241" t="str">
        <f>IF(C233&lt;&gt;"",VLOOKUP(C233,'BASE EQUIPOS'!$G$8:$J$22,4,0),"")</f>
        <v/>
      </c>
      <c r="G233" s="242"/>
      <c r="H233" s="233"/>
      <c r="I233" s="241"/>
      <c r="J233" s="241"/>
      <c r="K233" s="241"/>
      <c r="L233" s="239"/>
      <c r="M233" s="244"/>
      <c r="N233" s="245" t="str">
        <f t="shared" ca="1" si="22"/>
        <v/>
      </c>
      <c r="O233" s="239"/>
      <c r="P233" s="244"/>
      <c r="Q233" s="245" t="str">
        <f t="shared" si="23"/>
        <v/>
      </c>
      <c r="U233" s="246" t="str">
        <f>IFERROR(VLOOKUP(C233,'BASE EQUIPOS'!$G$8:$O$22,9,0)," ")</f>
        <v xml:space="preserve"> </v>
      </c>
      <c r="V233" s="232" t="str">
        <f t="shared" si="25"/>
        <v/>
      </c>
      <c r="W233" s="232" t="str">
        <f t="shared" si="26"/>
        <v/>
      </c>
      <c r="X233" s="232" t="str">
        <f>IFERROR(VLOOKUP(W233,Datos!$P$4:$Q$18,2,0),"")</f>
        <v/>
      </c>
      <c r="Y233" s="232" t="str">
        <f t="shared" si="27"/>
        <v/>
      </c>
      <c r="AA233" s="314" t="str">
        <f t="shared" ca="1" si="24"/>
        <v/>
      </c>
    </row>
    <row r="234" spans="1:27" x14ac:dyDescent="0.3">
      <c r="A234" s="238"/>
      <c r="B234" s="241" t="str">
        <f t="shared" si="28"/>
        <v/>
      </c>
      <c r="C234" s="239"/>
      <c r="D234" s="240" t="str">
        <f>IF(C234&lt;&gt;"",VLOOKUP(C234,'BASE EQUIPOS'!$G$8:$H$22,2,0),"")</f>
        <v/>
      </c>
      <c r="E234" s="241" t="str">
        <f>IF(C234&lt;&gt;"",VLOOKUP(C234,'BASE EQUIPOS'!$G$8:$I$22,3,0),"")</f>
        <v/>
      </c>
      <c r="F234" s="241" t="str">
        <f>IF(C234&lt;&gt;"",VLOOKUP(C234,'BASE EQUIPOS'!$G$8:$J$22,4,0),"")</f>
        <v/>
      </c>
      <c r="G234" s="242"/>
      <c r="H234" s="233"/>
      <c r="I234" s="241"/>
      <c r="J234" s="241"/>
      <c r="K234" s="241"/>
      <c r="L234" s="239"/>
      <c r="M234" s="244"/>
      <c r="N234" s="245" t="str">
        <f t="shared" ca="1" si="22"/>
        <v/>
      </c>
      <c r="O234" s="239"/>
      <c r="P234" s="244"/>
      <c r="Q234" s="245" t="str">
        <f t="shared" si="23"/>
        <v/>
      </c>
      <c r="U234" s="246" t="str">
        <f>IFERROR(VLOOKUP(C234,'BASE EQUIPOS'!$G$8:$O$22,9,0)," ")</f>
        <v xml:space="preserve"> </v>
      </c>
      <c r="V234" s="232" t="str">
        <f t="shared" si="25"/>
        <v/>
      </c>
      <c r="W234" s="232" t="str">
        <f t="shared" si="26"/>
        <v/>
      </c>
      <c r="X234" s="232" t="str">
        <f>IFERROR(VLOOKUP(W234,Datos!$P$4:$Q$18,2,0),"")</f>
        <v/>
      </c>
      <c r="Y234" s="232" t="str">
        <f t="shared" si="27"/>
        <v/>
      </c>
      <c r="AA234" s="314" t="str">
        <f t="shared" ca="1" si="24"/>
        <v/>
      </c>
    </row>
    <row r="235" spans="1:27" x14ac:dyDescent="0.3">
      <c r="A235" s="238"/>
      <c r="B235" s="241" t="str">
        <f t="shared" si="28"/>
        <v/>
      </c>
      <c r="C235" s="239"/>
      <c r="D235" s="240" t="str">
        <f>IF(C235&lt;&gt;"",VLOOKUP(C235,'BASE EQUIPOS'!$G$8:$H$22,2,0),"")</f>
        <v/>
      </c>
      <c r="E235" s="241" t="str">
        <f>IF(C235&lt;&gt;"",VLOOKUP(C235,'BASE EQUIPOS'!$G$8:$I$22,3,0),"")</f>
        <v/>
      </c>
      <c r="F235" s="241" t="str">
        <f>IF(C235&lt;&gt;"",VLOOKUP(C235,'BASE EQUIPOS'!$G$8:$J$22,4,0),"")</f>
        <v/>
      </c>
      <c r="G235" s="242"/>
      <c r="H235" s="233"/>
      <c r="I235" s="241"/>
      <c r="J235" s="241"/>
      <c r="K235" s="241"/>
      <c r="L235" s="239"/>
      <c r="M235" s="244"/>
      <c r="N235" s="245" t="str">
        <f t="shared" ca="1" si="22"/>
        <v/>
      </c>
      <c r="O235" s="239"/>
      <c r="P235" s="244"/>
      <c r="Q235" s="245" t="str">
        <f t="shared" si="23"/>
        <v/>
      </c>
      <c r="U235" s="246" t="str">
        <f>IFERROR(VLOOKUP(C235,'BASE EQUIPOS'!$G$8:$O$22,9,0)," ")</f>
        <v xml:space="preserve"> </v>
      </c>
      <c r="V235" s="232" t="str">
        <f t="shared" si="25"/>
        <v/>
      </c>
      <c r="W235" s="232" t="str">
        <f t="shared" si="26"/>
        <v/>
      </c>
      <c r="X235" s="232" t="str">
        <f>IFERROR(VLOOKUP(W235,Datos!$P$4:$Q$18,2,0),"")</f>
        <v/>
      </c>
      <c r="Y235" s="232" t="str">
        <f t="shared" si="27"/>
        <v/>
      </c>
      <c r="AA235" s="314" t="str">
        <f t="shared" ca="1" si="24"/>
        <v/>
      </c>
    </row>
    <row r="236" spans="1:27" x14ac:dyDescent="0.3">
      <c r="A236" s="238"/>
      <c r="B236" s="241" t="str">
        <f t="shared" si="28"/>
        <v/>
      </c>
      <c r="C236" s="239"/>
      <c r="D236" s="240" t="str">
        <f>IF(C236&lt;&gt;"",VLOOKUP(C236,'BASE EQUIPOS'!$G$8:$H$22,2,0),"")</f>
        <v/>
      </c>
      <c r="E236" s="241" t="str">
        <f>IF(C236&lt;&gt;"",VLOOKUP(C236,'BASE EQUIPOS'!$G$8:$I$22,3,0),"")</f>
        <v/>
      </c>
      <c r="F236" s="241" t="str">
        <f>IF(C236&lt;&gt;"",VLOOKUP(C236,'BASE EQUIPOS'!$G$8:$J$22,4,0),"")</f>
        <v/>
      </c>
      <c r="G236" s="242"/>
      <c r="H236" s="233"/>
      <c r="I236" s="241"/>
      <c r="J236" s="241"/>
      <c r="K236" s="241"/>
      <c r="L236" s="239"/>
      <c r="M236" s="244"/>
      <c r="N236" s="245" t="str">
        <f t="shared" ca="1" si="22"/>
        <v/>
      </c>
      <c r="O236" s="239"/>
      <c r="P236" s="244"/>
      <c r="Q236" s="245" t="str">
        <f t="shared" si="23"/>
        <v/>
      </c>
      <c r="U236" s="246" t="str">
        <f>IFERROR(VLOOKUP(C236,'BASE EQUIPOS'!$G$8:$O$22,9,0)," ")</f>
        <v xml:space="preserve"> </v>
      </c>
      <c r="V236" s="232" t="str">
        <f t="shared" si="25"/>
        <v/>
      </c>
      <c r="W236" s="232" t="str">
        <f t="shared" si="26"/>
        <v/>
      </c>
      <c r="X236" s="232" t="str">
        <f>IFERROR(VLOOKUP(W236,Datos!$P$4:$Q$18,2,0),"")</f>
        <v/>
      </c>
      <c r="Y236" s="232" t="str">
        <f t="shared" si="27"/>
        <v/>
      </c>
      <c r="AA236" s="314" t="str">
        <f t="shared" ca="1" si="24"/>
        <v/>
      </c>
    </row>
    <row r="237" spans="1:27" x14ac:dyDescent="0.3">
      <c r="A237" s="238"/>
      <c r="B237" s="241" t="str">
        <f t="shared" si="28"/>
        <v/>
      </c>
      <c r="C237" s="239"/>
      <c r="D237" s="240" t="str">
        <f>IF(C237&lt;&gt;"",VLOOKUP(C237,'BASE EQUIPOS'!$G$8:$H$22,2,0),"")</f>
        <v/>
      </c>
      <c r="E237" s="241" t="str">
        <f>IF(C237&lt;&gt;"",VLOOKUP(C237,'BASE EQUIPOS'!$G$8:$I$22,3,0),"")</f>
        <v/>
      </c>
      <c r="F237" s="241" t="str">
        <f>IF(C237&lt;&gt;"",VLOOKUP(C237,'BASE EQUIPOS'!$G$8:$J$22,4,0),"")</f>
        <v/>
      </c>
      <c r="G237" s="242"/>
      <c r="H237" s="233"/>
      <c r="I237" s="241"/>
      <c r="J237" s="241"/>
      <c r="K237" s="241"/>
      <c r="L237" s="239"/>
      <c r="M237" s="244"/>
      <c r="N237" s="245" t="str">
        <f t="shared" ca="1" si="22"/>
        <v/>
      </c>
      <c r="O237" s="239"/>
      <c r="P237" s="244"/>
      <c r="Q237" s="245" t="str">
        <f t="shared" si="23"/>
        <v/>
      </c>
      <c r="U237" s="246" t="str">
        <f>IFERROR(VLOOKUP(C237,'BASE EQUIPOS'!$G$8:$O$22,9,0)," ")</f>
        <v xml:space="preserve"> </v>
      </c>
      <c r="V237" s="232" t="str">
        <f t="shared" si="25"/>
        <v/>
      </c>
      <c r="W237" s="232" t="str">
        <f t="shared" si="26"/>
        <v/>
      </c>
      <c r="X237" s="232" t="str">
        <f>IFERROR(VLOOKUP(W237,Datos!$P$4:$Q$18,2,0),"")</f>
        <v/>
      </c>
      <c r="Y237" s="232" t="str">
        <f t="shared" si="27"/>
        <v/>
      </c>
      <c r="AA237" s="314" t="str">
        <f t="shared" ca="1" si="24"/>
        <v/>
      </c>
    </row>
    <row r="238" spans="1:27" x14ac:dyDescent="0.3">
      <c r="A238" s="238"/>
      <c r="B238" s="241" t="str">
        <f t="shared" si="28"/>
        <v/>
      </c>
      <c r="C238" s="239"/>
      <c r="D238" s="240" t="str">
        <f>IF(C238&lt;&gt;"",VLOOKUP(C238,'BASE EQUIPOS'!$G$8:$H$22,2,0),"")</f>
        <v/>
      </c>
      <c r="E238" s="241" t="str">
        <f>IF(C238&lt;&gt;"",VLOOKUP(C238,'BASE EQUIPOS'!$G$8:$I$22,3,0),"")</f>
        <v/>
      </c>
      <c r="F238" s="241" t="str">
        <f>IF(C238&lt;&gt;"",VLOOKUP(C238,'BASE EQUIPOS'!$G$8:$J$22,4,0),"")</f>
        <v/>
      </c>
      <c r="G238" s="242"/>
      <c r="H238" s="233"/>
      <c r="I238" s="241"/>
      <c r="J238" s="241"/>
      <c r="K238" s="241"/>
      <c r="L238" s="239"/>
      <c r="M238" s="244"/>
      <c r="N238" s="245" t="str">
        <f t="shared" ca="1" si="22"/>
        <v/>
      </c>
      <c r="O238" s="239"/>
      <c r="P238" s="244"/>
      <c r="Q238" s="245" t="str">
        <f t="shared" si="23"/>
        <v/>
      </c>
      <c r="U238" s="246" t="str">
        <f>IFERROR(VLOOKUP(C238,'BASE EQUIPOS'!$G$8:$O$22,9,0)," ")</f>
        <v xml:space="preserve"> </v>
      </c>
      <c r="V238" s="232" t="str">
        <f t="shared" si="25"/>
        <v/>
      </c>
      <c r="W238" s="232" t="str">
        <f t="shared" si="26"/>
        <v/>
      </c>
      <c r="X238" s="232" t="str">
        <f>IFERROR(VLOOKUP(W238,Datos!$P$4:$Q$18,2,0),"")</f>
        <v/>
      </c>
      <c r="Y238" s="232" t="str">
        <f t="shared" si="27"/>
        <v/>
      </c>
      <c r="AA238" s="314" t="str">
        <f t="shared" ca="1" si="24"/>
        <v/>
      </c>
    </row>
    <row r="239" spans="1:27" x14ac:dyDescent="0.3">
      <c r="A239" s="238"/>
      <c r="B239" s="241" t="str">
        <f t="shared" si="28"/>
        <v/>
      </c>
      <c r="C239" s="239"/>
      <c r="D239" s="240" t="str">
        <f>IF(C239&lt;&gt;"",VLOOKUP(C239,'BASE EQUIPOS'!$G$8:$H$22,2,0),"")</f>
        <v/>
      </c>
      <c r="E239" s="241" t="str">
        <f>IF(C239&lt;&gt;"",VLOOKUP(C239,'BASE EQUIPOS'!$G$8:$I$22,3,0),"")</f>
        <v/>
      </c>
      <c r="F239" s="241" t="str">
        <f>IF(C239&lt;&gt;"",VLOOKUP(C239,'BASE EQUIPOS'!$G$8:$J$22,4,0),"")</f>
        <v/>
      </c>
      <c r="G239" s="242"/>
      <c r="H239" s="233"/>
      <c r="I239" s="241"/>
      <c r="J239" s="241"/>
      <c r="K239" s="241"/>
      <c r="L239" s="239"/>
      <c r="M239" s="244"/>
      <c r="N239" s="245" t="str">
        <f t="shared" ca="1" si="22"/>
        <v/>
      </c>
      <c r="O239" s="239"/>
      <c r="P239" s="244"/>
      <c r="Q239" s="245" t="str">
        <f t="shared" si="23"/>
        <v/>
      </c>
      <c r="U239" s="246" t="str">
        <f>IFERROR(VLOOKUP(C239,'BASE EQUIPOS'!$G$8:$O$22,9,0)," ")</f>
        <v xml:space="preserve"> </v>
      </c>
      <c r="V239" s="232" t="str">
        <f t="shared" si="25"/>
        <v/>
      </c>
      <c r="W239" s="232" t="str">
        <f t="shared" si="26"/>
        <v/>
      </c>
      <c r="X239" s="232" t="str">
        <f>IFERROR(VLOOKUP(W239,Datos!$P$4:$Q$18,2,0),"")</f>
        <v/>
      </c>
      <c r="Y239" s="232" t="str">
        <f t="shared" si="27"/>
        <v/>
      </c>
      <c r="AA239" s="314" t="str">
        <f t="shared" ca="1" si="24"/>
        <v/>
      </c>
    </row>
    <row r="240" spans="1:27" x14ac:dyDescent="0.3">
      <c r="A240" s="238"/>
      <c r="B240" s="241" t="str">
        <f t="shared" si="28"/>
        <v/>
      </c>
      <c r="C240" s="239"/>
      <c r="D240" s="240" t="str">
        <f>IF(C240&lt;&gt;"",VLOOKUP(C240,'BASE EQUIPOS'!$G$8:$H$22,2,0),"")</f>
        <v/>
      </c>
      <c r="E240" s="241" t="str">
        <f>IF(C240&lt;&gt;"",VLOOKUP(C240,'BASE EQUIPOS'!$G$8:$I$22,3,0),"")</f>
        <v/>
      </c>
      <c r="F240" s="241" t="str">
        <f>IF(C240&lt;&gt;"",VLOOKUP(C240,'BASE EQUIPOS'!$G$8:$J$22,4,0),"")</f>
        <v/>
      </c>
      <c r="G240" s="242"/>
      <c r="H240" s="233"/>
      <c r="I240" s="241"/>
      <c r="J240" s="241"/>
      <c r="K240" s="241"/>
      <c r="L240" s="239"/>
      <c r="M240" s="244"/>
      <c r="N240" s="245" t="str">
        <f t="shared" ca="1" si="22"/>
        <v/>
      </c>
      <c r="O240" s="239"/>
      <c r="P240" s="244"/>
      <c r="Q240" s="245" t="str">
        <f t="shared" si="23"/>
        <v/>
      </c>
      <c r="U240" s="246" t="str">
        <f>IFERROR(VLOOKUP(C240,'BASE EQUIPOS'!$G$8:$O$22,9,0)," ")</f>
        <v xml:space="preserve"> </v>
      </c>
      <c r="V240" s="232" t="str">
        <f t="shared" si="25"/>
        <v/>
      </c>
      <c r="W240" s="232" t="str">
        <f t="shared" si="26"/>
        <v/>
      </c>
      <c r="X240" s="232" t="str">
        <f>IFERROR(VLOOKUP(W240,Datos!$P$4:$Q$18,2,0),"")</f>
        <v/>
      </c>
      <c r="Y240" s="232" t="str">
        <f t="shared" si="27"/>
        <v/>
      </c>
      <c r="AA240" s="314" t="str">
        <f t="shared" ca="1" si="24"/>
        <v/>
      </c>
    </row>
    <row r="241" spans="1:27" x14ac:dyDescent="0.3">
      <c r="A241" s="238"/>
      <c r="B241" s="241" t="str">
        <f t="shared" si="28"/>
        <v/>
      </c>
      <c r="C241" s="239"/>
      <c r="D241" s="240" t="str">
        <f>IF(C241&lt;&gt;"",VLOOKUP(C241,'BASE EQUIPOS'!$G$8:$H$22,2,0),"")</f>
        <v/>
      </c>
      <c r="E241" s="241" t="str">
        <f>IF(C241&lt;&gt;"",VLOOKUP(C241,'BASE EQUIPOS'!$G$8:$I$22,3,0),"")</f>
        <v/>
      </c>
      <c r="F241" s="241" t="str">
        <f>IF(C241&lt;&gt;"",VLOOKUP(C241,'BASE EQUIPOS'!$G$8:$J$22,4,0),"")</f>
        <v/>
      </c>
      <c r="G241" s="242"/>
      <c r="H241" s="233"/>
      <c r="I241" s="241"/>
      <c r="J241" s="241"/>
      <c r="K241" s="241"/>
      <c r="L241" s="239"/>
      <c r="M241" s="244"/>
      <c r="N241" s="245" t="str">
        <f t="shared" ca="1" si="22"/>
        <v/>
      </c>
      <c r="O241" s="239"/>
      <c r="P241" s="244"/>
      <c r="Q241" s="245" t="str">
        <f t="shared" si="23"/>
        <v/>
      </c>
      <c r="U241" s="246" t="str">
        <f>IFERROR(VLOOKUP(C241,'BASE EQUIPOS'!$G$8:$O$22,9,0)," ")</f>
        <v xml:space="preserve"> </v>
      </c>
      <c r="V241" s="232" t="str">
        <f t="shared" si="25"/>
        <v/>
      </c>
      <c r="W241" s="232" t="str">
        <f t="shared" si="26"/>
        <v/>
      </c>
      <c r="X241" s="232" t="str">
        <f>IFERROR(VLOOKUP(W241,Datos!$P$4:$Q$18,2,0),"")</f>
        <v/>
      </c>
      <c r="Y241" s="232" t="str">
        <f t="shared" si="27"/>
        <v/>
      </c>
      <c r="AA241" s="314" t="str">
        <f t="shared" ca="1" si="24"/>
        <v/>
      </c>
    </row>
    <row r="242" spans="1:27" x14ac:dyDescent="0.3">
      <c r="A242" s="238"/>
      <c r="B242" s="241" t="str">
        <f t="shared" si="28"/>
        <v/>
      </c>
      <c r="C242" s="239"/>
      <c r="D242" s="240" t="str">
        <f>IF(C242&lt;&gt;"",VLOOKUP(C242,'BASE EQUIPOS'!$G$8:$H$22,2,0),"")</f>
        <v/>
      </c>
      <c r="E242" s="241" t="str">
        <f>IF(C242&lt;&gt;"",VLOOKUP(C242,'BASE EQUIPOS'!$G$8:$I$22,3,0),"")</f>
        <v/>
      </c>
      <c r="F242" s="241" t="str">
        <f>IF(C242&lt;&gt;"",VLOOKUP(C242,'BASE EQUIPOS'!$G$8:$J$22,4,0),"")</f>
        <v/>
      </c>
      <c r="G242" s="242"/>
      <c r="H242" s="233"/>
      <c r="I242" s="241"/>
      <c r="J242" s="241"/>
      <c r="K242" s="241"/>
      <c r="L242" s="239"/>
      <c r="M242" s="244"/>
      <c r="N242" s="245" t="str">
        <f t="shared" ca="1" si="22"/>
        <v/>
      </c>
      <c r="O242" s="239"/>
      <c r="P242" s="244"/>
      <c r="Q242" s="245" t="str">
        <f t="shared" si="23"/>
        <v/>
      </c>
      <c r="U242" s="246" t="str">
        <f>IFERROR(VLOOKUP(C242,'BASE EQUIPOS'!$G$8:$O$22,9,0)," ")</f>
        <v xml:space="preserve"> </v>
      </c>
      <c r="V242" s="232" t="str">
        <f t="shared" si="25"/>
        <v/>
      </c>
      <c r="W242" s="232" t="str">
        <f t="shared" si="26"/>
        <v/>
      </c>
      <c r="X242" s="232" t="str">
        <f>IFERROR(VLOOKUP(W242,Datos!$P$4:$Q$18,2,0),"")</f>
        <v/>
      </c>
      <c r="Y242" s="232" t="str">
        <f t="shared" si="27"/>
        <v/>
      </c>
      <c r="AA242" s="314" t="str">
        <f t="shared" ca="1" si="24"/>
        <v/>
      </c>
    </row>
    <row r="243" spans="1:27" x14ac:dyDescent="0.3">
      <c r="A243" s="238"/>
      <c r="B243" s="241" t="str">
        <f t="shared" si="28"/>
        <v/>
      </c>
      <c r="C243" s="239"/>
      <c r="D243" s="240" t="str">
        <f>IF(C243&lt;&gt;"",VLOOKUP(C243,'BASE EQUIPOS'!$G$8:$H$22,2,0),"")</f>
        <v/>
      </c>
      <c r="E243" s="241" t="str">
        <f>IF(C243&lt;&gt;"",VLOOKUP(C243,'BASE EQUIPOS'!$G$8:$I$22,3,0),"")</f>
        <v/>
      </c>
      <c r="F243" s="241" t="str">
        <f>IF(C243&lt;&gt;"",VLOOKUP(C243,'BASE EQUIPOS'!$G$8:$J$22,4,0),"")</f>
        <v/>
      </c>
      <c r="G243" s="242"/>
      <c r="H243" s="233"/>
      <c r="I243" s="241"/>
      <c r="J243" s="241"/>
      <c r="K243" s="241"/>
      <c r="L243" s="239"/>
      <c r="M243" s="244"/>
      <c r="N243" s="245" t="str">
        <f t="shared" ca="1" si="22"/>
        <v/>
      </c>
      <c r="O243" s="239"/>
      <c r="P243" s="244"/>
      <c r="Q243" s="245" t="str">
        <f t="shared" si="23"/>
        <v/>
      </c>
      <c r="U243" s="246" t="str">
        <f>IFERROR(VLOOKUP(C243,'BASE EQUIPOS'!$G$8:$O$22,9,0)," ")</f>
        <v xml:space="preserve"> </v>
      </c>
      <c r="V243" s="232" t="str">
        <f t="shared" si="25"/>
        <v/>
      </c>
      <c r="W243" s="232" t="str">
        <f t="shared" si="26"/>
        <v/>
      </c>
      <c r="X243" s="232" t="str">
        <f>IFERROR(VLOOKUP(W243,Datos!$P$4:$Q$18,2,0),"")</f>
        <v/>
      </c>
      <c r="Y243" s="232" t="str">
        <f t="shared" si="27"/>
        <v/>
      </c>
      <c r="AA243" s="314" t="str">
        <f t="shared" ca="1" si="24"/>
        <v/>
      </c>
    </row>
    <row r="244" spans="1:27" x14ac:dyDescent="0.3">
      <c r="A244" s="238"/>
      <c r="B244" s="241" t="str">
        <f t="shared" si="28"/>
        <v/>
      </c>
      <c r="C244" s="239"/>
      <c r="D244" s="240" t="str">
        <f>IF(C244&lt;&gt;"",VLOOKUP(C244,'BASE EQUIPOS'!$G$8:$H$22,2,0),"")</f>
        <v/>
      </c>
      <c r="E244" s="241" t="str">
        <f>IF(C244&lt;&gt;"",VLOOKUP(C244,'BASE EQUIPOS'!$G$8:$I$22,3,0),"")</f>
        <v/>
      </c>
      <c r="F244" s="241" t="str">
        <f>IF(C244&lt;&gt;"",VLOOKUP(C244,'BASE EQUIPOS'!$G$8:$J$22,4,0),"")</f>
        <v/>
      </c>
      <c r="G244" s="242"/>
      <c r="H244" s="233"/>
      <c r="I244" s="241"/>
      <c r="J244" s="241"/>
      <c r="K244" s="241"/>
      <c r="L244" s="239"/>
      <c r="M244" s="244"/>
      <c r="N244" s="245" t="str">
        <f t="shared" ca="1" si="22"/>
        <v/>
      </c>
      <c r="O244" s="239"/>
      <c r="P244" s="244"/>
      <c r="Q244" s="245" t="str">
        <f t="shared" si="23"/>
        <v/>
      </c>
      <c r="U244" s="246" t="str">
        <f>IFERROR(VLOOKUP(C244,'BASE EQUIPOS'!$G$8:$O$22,9,0)," ")</f>
        <v xml:space="preserve"> </v>
      </c>
      <c r="V244" s="232" t="str">
        <f t="shared" si="25"/>
        <v/>
      </c>
      <c r="W244" s="232" t="str">
        <f t="shared" si="26"/>
        <v/>
      </c>
      <c r="X244" s="232" t="str">
        <f>IFERROR(VLOOKUP(W244,Datos!$P$4:$Q$18,2,0),"")</f>
        <v/>
      </c>
      <c r="Y244" s="232" t="str">
        <f t="shared" si="27"/>
        <v/>
      </c>
      <c r="AA244" s="314" t="str">
        <f t="shared" ca="1" si="24"/>
        <v/>
      </c>
    </row>
    <row r="245" spans="1:27" x14ac:dyDescent="0.3">
      <c r="A245" s="238"/>
      <c r="B245" s="241" t="str">
        <f t="shared" si="28"/>
        <v/>
      </c>
      <c r="C245" s="239"/>
      <c r="D245" s="240" t="str">
        <f>IF(C245&lt;&gt;"",VLOOKUP(C245,'BASE EQUIPOS'!$G$8:$H$22,2,0),"")</f>
        <v/>
      </c>
      <c r="E245" s="241" t="str">
        <f>IF(C245&lt;&gt;"",VLOOKUP(C245,'BASE EQUIPOS'!$G$8:$I$22,3,0),"")</f>
        <v/>
      </c>
      <c r="F245" s="241" t="str">
        <f>IF(C245&lt;&gt;"",VLOOKUP(C245,'BASE EQUIPOS'!$G$8:$J$22,4,0),"")</f>
        <v/>
      </c>
      <c r="G245" s="242"/>
      <c r="H245" s="233"/>
      <c r="I245" s="241"/>
      <c r="J245" s="241"/>
      <c r="K245" s="241"/>
      <c r="L245" s="239"/>
      <c r="M245" s="244"/>
      <c r="N245" s="245" t="str">
        <f t="shared" ca="1" si="22"/>
        <v/>
      </c>
      <c r="O245" s="239"/>
      <c r="P245" s="244"/>
      <c r="Q245" s="245" t="str">
        <f t="shared" si="23"/>
        <v/>
      </c>
      <c r="U245" s="246" t="str">
        <f>IFERROR(VLOOKUP(C245,'BASE EQUIPOS'!$G$8:$O$22,9,0)," ")</f>
        <v xml:space="preserve"> </v>
      </c>
      <c r="V245" s="232" t="str">
        <f t="shared" si="25"/>
        <v/>
      </c>
      <c r="W245" s="232" t="str">
        <f t="shared" si="26"/>
        <v/>
      </c>
      <c r="X245" s="232" t="str">
        <f>IFERROR(VLOOKUP(W245,Datos!$P$4:$Q$18,2,0),"")</f>
        <v/>
      </c>
      <c r="Y245" s="232" t="str">
        <f t="shared" si="27"/>
        <v/>
      </c>
      <c r="AA245" s="314" t="str">
        <f t="shared" ca="1" si="24"/>
        <v/>
      </c>
    </row>
    <row r="246" spans="1:27" x14ac:dyDescent="0.3">
      <c r="A246" s="238"/>
      <c r="B246" s="241" t="str">
        <f t="shared" si="28"/>
        <v/>
      </c>
      <c r="C246" s="239"/>
      <c r="D246" s="240" t="str">
        <f>IF(C246&lt;&gt;"",VLOOKUP(C246,'BASE EQUIPOS'!$G$8:$H$22,2,0),"")</f>
        <v/>
      </c>
      <c r="E246" s="241" t="str">
        <f>IF(C246&lt;&gt;"",VLOOKUP(C246,'BASE EQUIPOS'!$G$8:$I$22,3,0),"")</f>
        <v/>
      </c>
      <c r="F246" s="241" t="str">
        <f>IF(C246&lt;&gt;"",VLOOKUP(C246,'BASE EQUIPOS'!$G$8:$J$22,4,0),"")</f>
        <v/>
      </c>
      <c r="G246" s="242"/>
      <c r="H246" s="233"/>
      <c r="I246" s="241"/>
      <c r="J246" s="241"/>
      <c r="K246" s="241"/>
      <c r="L246" s="239"/>
      <c r="M246" s="244"/>
      <c r="N246" s="245" t="str">
        <f t="shared" ca="1" si="22"/>
        <v/>
      </c>
      <c r="O246" s="239"/>
      <c r="P246" s="244"/>
      <c r="Q246" s="245" t="str">
        <f t="shared" si="23"/>
        <v/>
      </c>
      <c r="U246" s="246" t="str">
        <f>IFERROR(VLOOKUP(C246,'BASE EQUIPOS'!$G$8:$O$22,9,0)," ")</f>
        <v xml:space="preserve"> </v>
      </c>
      <c r="V246" s="232" t="str">
        <f t="shared" si="25"/>
        <v/>
      </c>
      <c r="W246" s="232" t="str">
        <f t="shared" si="26"/>
        <v/>
      </c>
      <c r="X246" s="232" t="str">
        <f>IFERROR(VLOOKUP(W246,Datos!$P$4:$Q$18,2,0),"")</f>
        <v/>
      </c>
      <c r="Y246" s="232" t="str">
        <f t="shared" si="27"/>
        <v/>
      </c>
      <c r="AA246" s="314" t="str">
        <f t="shared" ca="1" si="24"/>
        <v/>
      </c>
    </row>
    <row r="247" spans="1:27" x14ac:dyDescent="0.3">
      <c r="A247" s="238"/>
      <c r="B247" s="241" t="str">
        <f t="shared" si="28"/>
        <v/>
      </c>
      <c r="C247" s="239"/>
      <c r="D247" s="240" t="str">
        <f>IF(C247&lt;&gt;"",VLOOKUP(C247,'BASE EQUIPOS'!$G$8:$H$22,2,0),"")</f>
        <v/>
      </c>
      <c r="E247" s="241" t="str">
        <f>IF(C247&lt;&gt;"",VLOOKUP(C247,'BASE EQUIPOS'!$G$8:$I$22,3,0),"")</f>
        <v/>
      </c>
      <c r="F247" s="241" t="str">
        <f>IF(C247&lt;&gt;"",VLOOKUP(C247,'BASE EQUIPOS'!$G$8:$J$22,4,0),"")</f>
        <v/>
      </c>
      <c r="G247" s="242"/>
      <c r="H247" s="233"/>
      <c r="I247" s="241"/>
      <c r="J247" s="241"/>
      <c r="K247" s="241"/>
      <c r="L247" s="239"/>
      <c r="M247" s="244"/>
      <c r="N247" s="245" t="str">
        <f t="shared" ca="1" si="22"/>
        <v/>
      </c>
      <c r="O247" s="239"/>
      <c r="P247" s="244"/>
      <c r="Q247" s="245" t="str">
        <f t="shared" si="23"/>
        <v/>
      </c>
      <c r="U247" s="246" t="str">
        <f>IFERROR(VLOOKUP(C247,'BASE EQUIPOS'!$G$8:$O$22,9,0)," ")</f>
        <v xml:space="preserve"> </v>
      </c>
      <c r="V247" s="232" t="str">
        <f t="shared" si="25"/>
        <v/>
      </c>
      <c r="W247" s="232" t="str">
        <f t="shared" si="26"/>
        <v/>
      </c>
      <c r="X247" s="232" t="str">
        <f>IFERROR(VLOOKUP(W247,Datos!$P$4:$Q$18,2,0),"")</f>
        <v/>
      </c>
      <c r="Y247" s="232" t="str">
        <f t="shared" si="27"/>
        <v/>
      </c>
      <c r="AA247" s="314" t="str">
        <f t="shared" ca="1" si="24"/>
        <v/>
      </c>
    </row>
    <row r="248" spans="1:27" x14ac:dyDescent="0.3">
      <c r="A248" s="238"/>
      <c r="B248" s="241" t="str">
        <f t="shared" si="28"/>
        <v/>
      </c>
      <c r="C248" s="239"/>
      <c r="D248" s="240" t="str">
        <f>IF(C248&lt;&gt;"",VLOOKUP(C248,'BASE EQUIPOS'!$G$8:$H$22,2,0),"")</f>
        <v/>
      </c>
      <c r="E248" s="241" t="str">
        <f>IF(C248&lt;&gt;"",VLOOKUP(C248,'BASE EQUIPOS'!$G$8:$I$22,3,0),"")</f>
        <v/>
      </c>
      <c r="F248" s="241" t="str">
        <f>IF(C248&lt;&gt;"",VLOOKUP(C248,'BASE EQUIPOS'!$G$8:$J$22,4,0),"")</f>
        <v/>
      </c>
      <c r="G248" s="242"/>
      <c r="H248" s="233"/>
      <c r="I248" s="241"/>
      <c r="J248" s="241"/>
      <c r="K248" s="241"/>
      <c r="L248" s="239"/>
      <c r="M248" s="244"/>
      <c r="N248" s="245" t="str">
        <f t="shared" ca="1" si="22"/>
        <v/>
      </c>
      <c r="O248" s="239"/>
      <c r="P248" s="244"/>
      <c r="Q248" s="245" t="str">
        <f t="shared" si="23"/>
        <v/>
      </c>
      <c r="U248" s="246" t="str">
        <f>IFERROR(VLOOKUP(C248,'BASE EQUIPOS'!$G$8:$O$22,9,0)," ")</f>
        <v xml:space="preserve"> </v>
      </c>
      <c r="V248" s="232" t="str">
        <f t="shared" si="25"/>
        <v/>
      </c>
      <c r="W248" s="232" t="str">
        <f t="shared" si="26"/>
        <v/>
      </c>
      <c r="X248" s="232" t="str">
        <f>IFERROR(VLOOKUP(W248,Datos!$P$4:$Q$18,2,0),"")</f>
        <v/>
      </c>
      <c r="Y248" s="232" t="str">
        <f t="shared" si="27"/>
        <v/>
      </c>
      <c r="AA248" s="314" t="str">
        <f t="shared" ca="1" si="24"/>
        <v/>
      </c>
    </row>
    <row r="249" spans="1:27" x14ac:dyDescent="0.3">
      <c r="A249" s="238"/>
      <c r="B249" s="241" t="str">
        <f t="shared" si="28"/>
        <v/>
      </c>
      <c r="C249" s="239"/>
      <c r="D249" s="240" t="str">
        <f>IF(C249&lt;&gt;"",VLOOKUP(C249,'BASE EQUIPOS'!$G$8:$H$22,2,0),"")</f>
        <v/>
      </c>
      <c r="E249" s="241" t="str">
        <f>IF(C249&lt;&gt;"",VLOOKUP(C249,'BASE EQUIPOS'!$G$8:$I$22,3,0),"")</f>
        <v/>
      </c>
      <c r="F249" s="241" t="str">
        <f>IF(C249&lt;&gt;"",VLOOKUP(C249,'BASE EQUIPOS'!$G$8:$J$22,4,0),"")</f>
        <v/>
      </c>
      <c r="G249" s="242"/>
      <c r="H249" s="233"/>
      <c r="I249" s="241"/>
      <c r="J249" s="241"/>
      <c r="K249" s="241"/>
      <c r="L249" s="239"/>
      <c r="M249" s="244"/>
      <c r="N249" s="245" t="str">
        <f t="shared" ca="1" si="22"/>
        <v/>
      </c>
      <c r="O249" s="239"/>
      <c r="P249" s="244"/>
      <c r="Q249" s="245" t="str">
        <f t="shared" si="23"/>
        <v/>
      </c>
      <c r="U249" s="246" t="str">
        <f>IFERROR(VLOOKUP(C249,'BASE EQUIPOS'!$G$8:$O$22,9,0)," ")</f>
        <v xml:space="preserve"> </v>
      </c>
      <c r="V249" s="232" t="str">
        <f t="shared" si="25"/>
        <v/>
      </c>
      <c r="W249" s="232" t="str">
        <f t="shared" si="26"/>
        <v/>
      </c>
      <c r="X249" s="232" t="str">
        <f>IFERROR(VLOOKUP(W249,Datos!$P$4:$Q$18,2,0),"")</f>
        <v/>
      </c>
      <c r="Y249" s="232" t="str">
        <f t="shared" si="27"/>
        <v/>
      </c>
      <c r="AA249" s="314" t="str">
        <f t="shared" ca="1" si="24"/>
        <v/>
      </c>
    </row>
    <row r="250" spans="1:27" x14ac:dyDescent="0.3">
      <c r="A250" s="238"/>
      <c r="B250" s="241" t="str">
        <f t="shared" si="28"/>
        <v/>
      </c>
      <c r="C250" s="239"/>
      <c r="D250" s="240" t="str">
        <f>IF(C250&lt;&gt;"",VLOOKUP(C250,'BASE EQUIPOS'!$G$8:$H$22,2,0),"")</f>
        <v/>
      </c>
      <c r="E250" s="241" t="str">
        <f>IF(C250&lt;&gt;"",VLOOKUP(C250,'BASE EQUIPOS'!$G$8:$I$22,3,0),"")</f>
        <v/>
      </c>
      <c r="F250" s="241" t="str">
        <f>IF(C250&lt;&gt;"",VLOOKUP(C250,'BASE EQUIPOS'!$G$8:$J$22,4,0),"")</f>
        <v/>
      </c>
      <c r="G250" s="242"/>
      <c r="H250" s="233"/>
      <c r="I250" s="241"/>
      <c r="J250" s="241"/>
      <c r="K250" s="241"/>
      <c r="L250" s="239"/>
      <c r="M250" s="244"/>
      <c r="N250" s="245" t="str">
        <f t="shared" ca="1" si="22"/>
        <v/>
      </c>
      <c r="O250" s="239"/>
      <c r="P250" s="244"/>
      <c r="Q250" s="245" t="str">
        <f t="shared" si="23"/>
        <v/>
      </c>
      <c r="U250" s="246" t="str">
        <f>IFERROR(VLOOKUP(C250,'BASE EQUIPOS'!$G$8:$O$22,9,0)," ")</f>
        <v xml:space="preserve"> </v>
      </c>
      <c r="V250" s="232" t="str">
        <f t="shared" si="25"/>
        <v/>
      </c>
      <c r="W250" s="232" t="str">
        <f t="shared" si="26"/>
        <v/>
      </c>
      <c r="X250" s="232" t="str">
        <f>IFERROR(VLOOKUP(W250,Datos!$P$4:$Q$18,2,0),"")</f>
        <v/>
      </c>
      <c r="Y250" s="232" t="str">
        <f t="shared" si="27"/>
        <v/>
      </c>
      <c r="AA250" s="314" t="str">
        <f t="shared" ca="1" si="24"/>
        <v/>
      </c>
    </row>
    <row r="251" spans="1:27" x14ac:dyDescent="0.3">
      <c r="A251" s="238"/>
      <c r="B251" s="241" t="str">
        <f t="shared" si="28"/>
        <v/>
      </c>
      <c r="C251" s="239"/>
      <c r="D251" s="240" t="str">
        <f>IF(C251&lt;&gt;"",VLOOKUP(C251,'BASE EQUIPOS'!$G$8:$H$22,2,0),"")</f>
        <v/>
      </c>
      <c r="E251" s="241" t="str">
        <f>IF(C251&lt;&gt;"",VLOOKUP(C251,'BASE EQUIPOS'!$G$8:$I$22,3,0),"")</f>
        <v/>
      </c>
      <c r="F251" s="241" t="str">
        <f>IF(C251&lt;&gt;"",VLOOKUP(C251,'BASE EQUIPOS'!$G$8:$J$22,4,0),"")</f>
        <v/>
      </c>
      <c r="G251" s="242"/>
      <c r="H251" s="233"/>
      <c r="I251" s="241"/>
      <c r="J251" s="241"/>
      <c r="K251" s="241"/>
      <c r="L251" s="239"/>
      <c r="M251" s="244"/>
      <c r="N251" s="245" t="str">
        <f t="shared" ca="1" si="22"/>
        <v/>
      </c>
      <c r="O251" s="239"/>
      <c r="P251" s="244"/>
      <c r="Q251" s="245" t="str">
        <f t="shared" si="23"/>
        <v/>
      </c>
      <c r="U251" s="246" t="str">
        <f>IFERROR(VLOOKUP(C251,'BASE EQUIPOS'!$G$8:$O$22,9,0)," ")</f>
        <v xml:space="preserve"> </v>
      </c>
      <c r="V251" s="232" t="str">
        <f t="shared" si="25"/>
        <v/>
      </c>
      <c r="W251" s="232" t="str">
        <f t="shared" si="26"/>
        <v/>
      </c>
      <c r="X251" s="232" t="str">
        <f>IFERROR(VLOOKUP(W251,Datos!$P$4:$Q$18,2,0),"")</f>
        <v/>
      </c>
      <c r="Y251" s="232" t="str">
        <f t="shared" si="27"/>
        <v/>
      </c>
      <c r="AA251" s="314" t="str">
        <f t="shared" ca="1" si="24"/>
        <v/>
      </c>
    </row>
    <row r="252" spans="1:27" x14ac:dyDescent="0.3">
      <c r="A252" s="238"/>
      <c r="B252" s="241" t="str">
        <f t="shared" si="28"/>
        <v/>
      </c>
      <c r="C252" s="239"/>
      <c r="D252" s="240" t="str">
        <f>IF(C252&lt;&gt;"",VLOOKUP(C252,'BASE EQUIPOS'!$G$8:$H$22,2,0),"")</f>
        <v/>
      </c>
      <c r="E252" s="241" t="str">
        <f>IF(C252&lt;&gt;"",VLOOKUP(C252,'BASE EQUIPOS'!$G$8:$I$22,3,0),"")</f>
        <v/>
      </c>
      <c r="F252" s="241" t="str">
        <f>IF(C252&lt;&gt;"",VLOOKUP(C252,'BASE EQUIPOS'!$G$8:$J$22,4,0),"")</f>
        <v/>
      </c>
      <c r="G252" s="242"/>
      <c r="H252" s="233"/>
      <c r="I252" s="241"/>
      <c r="J252" s="241"/>
      <c r="K252" s="241"/>
      <c r="L252" s="239"/>
      <c r="M252" s="244"/>
      <c r="N252" s="245" t="str">
        <f t="shared" ca="1" si="22"/>
        <v/>
      </c>
      <c r="O252" s="239"/>
      <c r="P252" s="244"/>
      <c r="Q252" s="245" t="str">
        <f t="shared" si="23"/>
        <v/>
      </c>
      <c r="U252" s="246" t="str">
        <f>IFERROR(VLOOKUP(C252,'BASE EQUIPOS'!$G$8:$O$22,9,0)," ")</f>
        <v xml:space="preserve"> </v>
      </c>
      <c r="V252" s="232" t="str">
        <f t="shared" si="25"/>
        <v/>
      </c>
      <c r="W252" s="232" t="str">
        <f t="shared" si="26"/>
        <v/>
      </c>
      <c r="X252" s="232" t="str">
        <f>IFERROR(VLOOKUP(W252,Datos!$P$4:$Q$18,2,0),"")</f>
        <v/>
      </c>
      <c r="Y252" s="232" t="str">
        <f t="shared" si="27"/>
        <v/>
      </c>
      <c r="AA252" s="314" t="str">
        <f t="shared" ca="1" si="24"/>
        <v/>
      </c>
    </row>
    <row r="253" spans="1:27" x14ac:dyDescent="0.3">
      <c r="A253" s="238"/>
      <c r="B253" s="241" t="str">
        <f t="shared" si="28"/>
        <v/>
      </c>
      <c r="C253" s="239"/>
      <c r="D253" s="240" t="str">
        <f>IF(C253&lt;&gt;"",VLOOKUP(C253,'BASE EQUIPOS'!$G$8:$H$22,2,0),"")</f>
        <v/>
      </c>
      <c r="E253" s="241" t="str">
        <f>IF(C253&lt;&gt;"",VLOOKUP(C253,'BASE EQUIPOS'!$G$8:$I$22,3,0),"")</f>
        <v/>
      </c>
      <c r="F253" s="241" t="str">
        <f>IF(C253&lt;&gt;"",VLOOKUP(C253,'BASE EQUIPOS'!$G$8:$J$22,4,0),"")</f>
        <v/>
      </c>
      <c r="G253" s="242"/>
      <c r="H253" s="233"/>
      <c r="I253" s="241"/>
      <c r="J253" s="241"/>
      <c r="K253" s="241"/>
      <c r="L253" s="239"/>
      <c r="M253" s="244"/>
      <c r="N253" s="245" t="str">
        <f t="shared" ca="1" si="22"/>
        <v/>
      </c>
      <c r="O253" s="239"/>
      <c r="P253" s="244"/>
      <c r="Q253" s="245" t="str">
        <f t="shared" si="23"/>
        <v/>
      </c>
      <c r="U253" s="246" t="str">
        <f>IFERROR(VLOOKUP(C253,'BASE EQUIPOS'!$G$8:$O$22,9,0)," ")</f>
        <v xml:space="preserve"> </v>
      </c>
      <c r="V253" s="232" t="str">
        <f t="shared" si="25"/>
        <v/>
      </c>
      <c r="W253" s="232" t="str">
        <f t="shared" si="26"/>
        <v/>
      </c>
      <c r="X253" s="232" t="str">
        <f>IFERROR(VLOOKUP(W253,Datos!$P$4:$Q$18,2,0),"")</f>
        <v/>
      </c>
      <c r="Y253" s="232" t="str">
        <f t="shared" si="27"/>
        <v/>
      </c>
      <c r="AA253" s="314" t="str">
        <f t="shared" ca="1" si="24"/>
        <v/>
      </c>
    </row>
    <row r="254" spans="1:27" x14ac:dyDescent="0.3">
      <c r="A254" s="238"/>
      <c r="B254" s="241" t="str">
        <f t="shared" si="28"/>
        <v/>
      </c>
      <c r="C254" s="239"/>
      <c r="D254" s="240" t="str">
        <f>IF(C254&lt;&gt;"",VLOOKUP(C254,'BASE EQUIPOS'!$G$8:$H$22,2,0),"")</f>
        <v/>
      </c>
      <c r="E254" s="241" t="str">
        <f>IF(C254&lt;&gt;"",VLOOKUP(C254,'BASE EQUIPOS'!$G$8:$I$22,3,0),"")</f>
        <v/>
      </c>
      <c r="F254" s="241" t="str">
        <f>IF(C254&lt;&gt;"",VLOOKUP(C254,'BASE EQUIPOS'!$G$8:$J$22,4,0),"")</f>
        <v/>
      </c>
      <c r="G254" s="242"/>
      <c r="H254" s="233"/>
      <c r="I254" s="241"/>
      <c r="J254" s="241"/>
      <c r="K254" s="241"/>
      <c r="L254" s="239"/>
      <c r="M254" s="244"/>
      <c r="N254" s="245" t="str">
        <f t="shared" ca="1" si="22"/>
        <v/>
      </c>
      <c r="O254" s="239"/>
      <c r="P254" s="244"/>
      <c r="Q254" s="245" t="str">
        <f t="shared" si="23"/>
        <v/>
      </c>
      <c r="U254" s="246" t="str">
        <f>IFERROR(VLOOKUP(C254,'BASE EQUIPOS'!$G$8:$O$22,9,0)," ")</f>
        <v xml:space="preserve"> </v>
      </c>
      <c r="V254" s="232" t="str">
        <f t="shared" si="25"/>
        <v/>
      </c>
      <c r="W254" s="232" t="str">
        <f t="shared" si="26"/>
        <v/>
      </c>
      <c r="X254" s="232" t="str">
        <f>IFERROR(VLOOKUP(W254,Datos!$P$4:$Q$18,2,0),"")</f>
        <v/>
      </c>
      <c r="Y254" s="232" t="str">
        <f t="shared" si="27"/>
        <v/>
      </c>
      <c r="AA254" s="314" t="str">
        <f t="shared" ca="1" si="24"/>
        <v/>
      </c>
    </row>
    <row r="255" spans="1:27" x14ac:dyDescent="0.3">
      <c r="A255" s="238"/>
      <c r="B255" s="241" t="str">
        <f t="shared" si="28"/>
        <v/>
      </c>
      <c r="C255" s="239"/>
      <c r="D255" s="240" t="str">
        <f>IF(C255&lt;&gt;"",VLOOKUP(C255,'BASE EQUIPOS'!$G$8:$H$22,2,0),"")</f>
        <v/>
      </c>
      <c r="E255" s="241" t="str">
        <f>IF(C255&lt;&gt;"",VLOOKUP(C255,'BASE EQUIPOS'!$G$8:$I$22,3,0),"")</f>
        <v/>
      </c>
      <c r="F255" s="241" t="str">
        <f>IF(C255&lt;&gt;"",VLOOKUP(C255,'BASE EQUIPOS'!$G$8:$J$22,4,0),"")</f>
        <v/>
      </c>
      <c r="G255" s="242"/>
      <c r="H255" s="233"/>
      <c r="I255" s="241"/>
      <c r="J255" s="241"/>
      <c r="K255" s="241"/>
      <c r="L255" s="239"/>
      <c r="M255" s="244"/>
      <c r="N255" s="245" t="str">
        <f t="shared" ca="1" si="22"/>
        <v/>
      </c>
      <c r="O255" s="239"/>
      <c r="P255" s="244"/>
      <c r="Q255" s="245" t="str">
        <f t="shared" si="23"/>
        <v/>
      </c>
      <c r="U255" s="246" t="str">
        <f>IFERROR(VLOOKUP(C255,'BASE EQUIPOS'!$G$8:$O$22,9,0)," ")</f>
        <v xml:space="preserve"> </v>
      </c>
      <c r="V255" s="232" t="str">
        <f t="shared" si="25"/>
        <v/>
      </c>
      <c r="W255" s="232" t="str">
        <f t="shared" si="26"/>
        <v/>
      </c>
      <c r="X255" s="232" t="str">
        <f>IFERROR(VLOOKUP(W255,Datos!$P$4:$Q$18,2,0),"")</f>
        <v/>
      </c>
      <c r="Y255" s="232" t="str">
        <f t="shared" si="27"/>
        <v/>
      </c>
      <c r="AA255" s="314" t="str">
        <f t="shared" ca="1" si="24"/>
        <v/>
      </c>
    </row>
    <row r="256" spans="1:27" x14ac:dyDescent="0.3">
      <c r="A256" s="238"/>
      <c r="B256" s="241" t="str">
        <f t="shared" si="28"/>
        <v/>
      </c>
      <c r="C256" s="239"/>
      <c r="D256" s="240" t="str">
        <f>IF(C256&lt;&gt;"",VLOOKUP(C256,'BASE EQUIPOS'!$G$8:$H$22,2,0),"")</f>
        <v/>
      </c>
      <c r="E256" s="241" t="str">
        <f>IF(C256&lt;&gt;"",VLOOKUP(C256,'BASE EQUIPOS'!$G$8:$I$22,3,0),"")</f>
        <v/>
      </c>
      <c r="F256" s="241" t="str">
        <f>IF(C256&lt;&gt;"",VLOOKUP(C256,'BASE EQUIPOS'!$G$8:$J$22,4,0),"")</f>
        <v/>
      </c>
      <c r="G256" s="242"/>
      <c r="H256" s="233"/>
      <c r="I256" s="241"/>
      <c r="J256" s="241"/>
      <c r="K256" s="241"/>
      <c r="L256" s="239"/>
      <c r="M256" s="244"/>
      <c r="N256" s="245" t="str">
        <f t="shared" ca="1" si="22"/>
        <v/>
      </c>
      <c r="O256" s="239"/>
      <c r="P256" s="244"/>
      <c r="Q256" s="245" t="str">
        <f t="shared" si="23"/>
        <v/>
      </c>
      <c r="U256" s="246" t="str">
        <f>IFERROR(VLOOKUP(C256,'BASE EQUIPOS'!$G$8:$O$22,9,0)," ")</f>
        <v xml:space="preserve"> </v>
      </c>
      <c r="V256" s="232" t="str">
        <f t="shared" si="25"/>
        <v/>
      </c>
      <c r="W256" s="232" t="str">
        <f t="shared" si="26"/>
        <v/>
      </c>
      <c r="X256" s="232" t="str">
        <f>IFERROR(VLOOKUP(W256,Datos!$P$4:$Q$18,2,0),"")</f>
        <v/>
      </c>
      <c r="Y256" s="232" t="str">
        <f t="shared" si="27"/>
        <v/>
      </c>
      <c r="AA256" s="314" t="str">
        <f t="shared" ca="1" si="24"/>
        <v/>
      </c>
    </row>
    <row r="257" spans="1:27" x14ac:dyDescent="0.3">
      <c r="A257" s="238"/>
      <c r="B257" s="241" t="str">
        <f t="shared" si="28"/>
        <v/>
      </c>
      <c r="C257" s="239"/>
      <c r="D257" s="240" t="str">
        <f>IF(C257&lt;&gt;"",VLOOKUP(C257,'BASE EQUIPOS'!$G$8:$H$22,2,0),"")</f>
        <v/>
      </c>
      <c r="E257" s="241" t="str">
        <f>IF(C257&lt;&gt;"",VLOOKUP(C257,'BASE EQUIPOS'!$G$8:$I$22,3,0),"")</f>
        <v/>
      </c>
      <c r="F257" s="241" t="str">
        <f>IF(C257&lt;&gt;"",VLOOKUP(C257,'BASE EQUIPOS'!$G$8:$J$22,4,0),"")</f>
        <v/>
      </c>
      <c r="G257" s="242"/>
      <c r="H257" s="233"/>
      <c r="I257" s="241"/>
      <c r="J257" s="241"/>
      <c r="K257" s="241"/>
      <c r="L257" s="239"/>
      <c r="M257" s="244"/>
      <c r="N257" s="245" t="str">
        <f t="shared" ca="1" si="22"/>
        <v/>
      </c>
      <c r="O257" s="239"/>
      <c r="P257" s="244"/>
      <c r="Q257" s="245" t="str">
        <f t="shared" si="23"/>
        <v/>
      </c>
      <c r="U257" s="246" t="str">
        <f>IFERROR(VLOOKUP(C257,'BASE EQUIPOS'!$G$8:$O$22,9,0)," ")</f>
        <v xml:space="preserve"> </v>
      </c>
      <c r="V257" s="232" t="str">
        <f t="shared" si="25"/>
        <v/>
      </c>
      <c r="W257" s="232" t="str">
        <f t="shared" si="26"/>
        <v/>
      </c>
      <c r="X257" s="232" t="str">
        <f>IFERROR(VLOOKUP(W257,Datos!$P$4:$Q$18,2,0),"")</f>
        <v/>
      </c>
      <c r="Y257" s="232" t="str">
        <f t="shared" si="27"/>
        <v/>
      </c>
      <c r="AA257" s="314" t="str">
        <f t="shared" ca="1" si="24"/>
        <v/>
      </c>
    </row>
    <row r="258" spans="1:27" x14ac:dyDescent="0.3">
      <c r="A258" s="238"/>
      <c r="B258" s="241" t="str">
        <f t="shared" si="28"/>
        <v/>
      </c>
      <c r="C258" s="239"/>
      <c r="D258" s="240" t="str">
        <f>IF(C258&lt;&gt;"",VLOOKUP(C258,'BASE EQUIPOS'!$G$8:$H$22,2,0),"")</f>
        <v/>
      </c>
      <c r="E258" s="241" t="str">
        <f>IF(C258&lt;&gt;"",VLOOKUP(C258,'BASE EQUIPOS'!$G$8:$I$22,3,0),"")</f>
        <v/>
      </c>
      <c r="F258" s="241" t="str">
        <f>IF(C258&lt;&gt;"",VLOOKUP(C258,'BASE EQUIPOS'!$G$8:$J$22,4,0),"")</f>
        <v/>
      </c>
      <c r="G258" s="242"/>
      <c r="H258" s="233"/>
      <c r="I258" s="241"/>
      <c r="J258" s="241"/>
      <c r="K258" s="241"/>
      <c r="L258" s="239"/>
      <c r="M258" s="244"/>
      <c r="N258" s="245" t="str">
        <f t="shared" ca="1" si="22"/>
        <v/>
      </c>
      <c r="O258" s="239"/>
      <c r="P258" s="244"/>
      <c r="Q258" s="245" t="str">
        <f t="shared" si="23"/>
        <v/>
      </c>
      <c r="U258" s="246" t="str">
        <f>IFERROR(VLOOKUP(C258,'BASE EQUIPOS'!$G$8:$O$22,9,0)," ")</f>
        <v xml:space="preserve"> </v>
      </c>
      <c r="V258" s="232" t="str">
        <f t="shared" si="25"/>
        <v/>
      </c>
      <c r="W258" s="232" t="str">
        <f t="shared" si="26"/>
        <v/>
      </c>
      <c r="X258" s="232" t="str">
        <f>IFERROR(VLOOKUP(W258,Datos!$P$4:$Q$18,2,0),"")</f>
        <v/>
      </c>
      <c r="Y258" s="232" t="str">
        <f t="shared" si="27"/>
        <v/>
      </c>
      <c r="AA258" s="314" t="str">
        <f t="shared" ca="1" si="24"/>
        <v/>
      </c>
    </row>
    <row r="259" spans="1:27" x14ac:dyDescent="0.3">
      <c r="A259" s="238"/>
      <c r="B259" s="241" t="str">
        <f t="shared" si="28"/>
        <v/>
      </c>
      <c r="C259" s="239"/>
      <c r="D259" s="240" t="str">
        <f>IF(C259&lt;&gt;"",VLOOKUP(C259,'BASE EQUIPOS'!$G$8:$H$22,2,0),"")</f>
        <v/>
      </c>
      <c r="E259" s="241" t="str">
        <f>IF(C259&lt;&gt;"",VLOOKUP(C259,'BASE EQUIPOS'!$G$8:$I$22,3,0),"")</f>
        <v/>
      </c>
      <c r="F259" s="241" t="str">
        <f>IF(C259&lt;&gt;"",VLOOKUP(C259,'BASE EQUIPOS'!$G$8:$J$22,4,0),"")</f>
        <v/>
      </c>
      <c r="G259" s="242"/>
      <c r="H259" s="233"/>
      <c r="I259" s="241"/>
      <c r="J259" s="241"/>
      <c r="K259" s="241"/>
      <c r="L259" s="239"/>
      <c r="M259" s="244"/>
      <c r="N259" s="245" t="str">
        <f t="shared" ca="1" si="22"/>
        <v/>
      </c>
      <c r="O259" s="239"/>
      <c r="P259" s="244"/>
      <c r="Q259" s="245" t="str">
        <f t="shared" si="23"/>
        <v/>
      </c>
      <c r="U259" s="246" t="str">
        <f>IFERROR(VLOOKUP(C259,'BASE EQUIPOS'!$G$8:$O$22,9,0)," ")</f>
        <v xml:space="preserve"> </v>
      </c>
      <c r="V259" s="232" t="str">
        <f t="shared" si="25"/>
        <v/>
      </c>
      <c r="W259" s="232" t="str">
        <f t="shared" si="26"/>
        <v/>
      </c>
      <c r="X259" s="232" t="str">
        <f>IFERROR(VLOOKUP(W259,Datos!$P$4:$Q$18,2,0),"")</f>
        <v/>
      </c>
      <c r="Y259" s="232" t="str">
        <f t="shared" si="27"/>
        <v/>
      </c>
      <c r="AA259" s="314" t="str">
        <f t="shared" ca="1" si="24"/>
        <v/>
      </c>
    </row>
    <row r="260" spans="1:27" x14ac:dyDescent="0.3">
      <c r="A260" s="238"/>
      <c r="B260" s="241" t="str">
        <f t="shared" si="28"/>
        <v/>
      </c>
      <c r="C260" s="239"/>
      <c r="D260" s="240" t="str">
        <f>IF(C260&lt;&gt;"",VLOOKUP(C260,'BASE EQUIPOS'!$G$8:$H$22,2,0),"")</f>
        <v/>
      </c>
      <c r="E260" s="241" t="str">
        <f>IF(C260&lt;&gt;"",VLOOKUP(C260,'BASE EQUIPOS'!$G$8:$I$22,3,0),"")</f>
        <v/>
      </c>
      <c r="F260" s="241" t="str">
        <f>IF(C260&lt;&gt;"",VLOOKUP(C260,'BASE EQUIPOS'!$G$8:$J$22,4,0),"")</f>
        <v/>
      </c>
      <c r="G260" s="242"/>
      <c r="H260" s="233"/>
      <c r="I260" s="241"/>
      <c r="J260" s="241"/>
      <c r="K260" s="241"/>
      <c r="L260" s="239"/>
      <c r="M260" s="244"/>
      <c r="N260" s="245" t="str">
        <f t="shared" ca="1" si="22"/>
        <v/>
      </c>
      <c r="O260" s="239"/>
      <c r="P260" s="244"/>
      <c r="Q260" s="245" t="str">
        <f t="shared" si="23"/>
        <v/>
      </c>
      <c r="U260" s="246" t="str">
        <f>IFERROR(VLOOKUP(C260,'BASE EQUIPOS'!$G$8:$O$22,9,0)," ")</f>
        <v xml:space="preserve"> </v>
      </c>
      <c r="V260" s="232" t="str">
        <f t="shared" si="25"/>
        <v/>
      </c>
      <c r="W260" s="232" t="str">
        <f t="shared" si="26"/>
        <v/>
      </c>
      <c r="X260" s="232" t="str">
        <f>IFERROR(VLOOKUP(W260,Datos!$P$4:$Q$18,2,0),"")</f>
        <v/>
      </c>
      <c r="Y260" s="232" t="str">
        <f t="shared" si="27"/>
        <v/>
      </c>
      <c r="AA260" s="314" t="str">
        <f t="shared" ca="1" si="24"/>
        <v/>
      </c>
    </row>
    <row r="261" spans="1:27" x14ac:dyDescent="0.3">
      <c r="A261" s="238"/>
      <c r="B261" s="241" t="str">
        <f t="shared" si="28"/>
        <v/>
      </c>
      <c r="C261" s="239"/>
      <c r="D261" s="240" t="str">
        <f>IF(C261&lt;&gt;"",VLOOKUP(C261,'BASE EQUIPOS'!$G$8:$H$22,2,0),"")</f>
        <v/>
      </c>
      <c r="E261" s="241" t="str">
        <f>IF(C261&lt;&gt;"",VLOOKUP(C261,'BASE EQUIPOS'!$G$8:$I$22,3,0),"")</f>
        <v/>
      </c>
      <c r="F261" s="241" t="str">
        <f>IF(C261&lt;&gt;"",VLOOKUP(C261,'BASE EQUIPOS'!$G$8:$J$22,4,0),"")</f>
        <v/>
      </c>
      <c r="G261" s="242"/>
      <c r="H261" s="233"/>
      <c r="I261" s="241"/>
      <c r="J261" s="241"/>
      <c r="K261" s="241"/>
      <c r="L261" s="239"/>
      <c r="M261" s="244"/>
      <c r="N261" s="245" t="str">
        <f t="shared" ca="1" si="22"/>
        <v/>
      </c>
      <c r="O261" s="239"/>
      <c r="P261" s="244"/>
      <c r="Q261" s="245" t="str">
        <f t="shared" si="23"/>
        <v/>
      </c>
      <c r="U261" s="246" t="str">
        <f>IFERROR(VLOOKUP(C261,'BASE EQUIPOS'!$G$8:$O$22,9,0)," ")</f>
        <v xml:space="preserve"> </v>
      </c>
      <c r="V261" s="232" t="str">
        <f t="shared" si="25"/>
        <v/>
      </c>
      <c r="W261" s="232" t="str">
        <f t="shared" si="26"/>
        <v/>
      </c>
      <c r="X261" s="232" t="str">
        <f>IFERROR(VLOOKUP(W261,Datos!$P$4:$Q$18,2,0),"")</f>
        <v/>
      </c>
      <c r="Y261" s="232" t="str">
        <f t="shared" si="27"/>
        <v/>
      </c>
      <c r="AA261" s="314" t="str">
        <f t="shared" ca="1" si="24"/>
        <v/>
      </c>
    </row>
    <row r="262" spans="1:27" x14ac:dyDescent="0.3">
      <c r="A262" s="238"/>
      <c r="B262" s="241" t="str">
        <f t="shared" si="28"/>
        <v/>
      </c>
      <c r="C262" s="239"/>
      <c r="D262" s="240" t="str">
        <f>IF(C262&lt;&gt;"",VLOOKUP(C262,'BASE EQUIPOS'!$G$8:$H$22,2,0),"")</f>
        <v/>
      </c>
      <c r="E262" s="241" t="str">
        <f>IF(C262&lt;&gt;"",VLOOKUP(C262,'BASE EQUIPOS'!$G$8:$I$22,3,0),"")</f>
        <v/>
      </c>
      <c r="F262" s="241" t="str">
        <f>IF(C262&lt;&gt;"",VLOOKUP(C262,'BASE EQUIPOS'!$G$8:$J$22,4,0),"")</f>
        <v/>
      </c>
      <c r="G262" s="242"/>
      <c r="H262" s="233"/>
      <c r="I262" s="241"/>
      <c r="J262" s="241"/>
      <c r="K262" s="241"/>
      <c r="L262" s="239"/>
      <c r="M262" s="244"/>
      <c r="N262" s="245" t="str">
        <f t="shared" ca="1" si="22"/>
        <v/>
      </c>
      <c r="O262" s="239"/>
      <c r="P262" s="244"/>
      <c r="Q262" s="245" t="str">
        <f t="shared" si="23"/>
        <v/>
      </c>
      <c r="U262" s="246" t="str">
        <f>IFERROR(VLOOKUP(C262,'BASE EQUIPOS'!$G$8:$O$22,9,0)," ")</f>
        <v xml:space="preserve"> </v>
      </c>
      <c r="V262" s="232" t="str">
        <f t="shared" si="25"/>
        <v/>
      </c>
      <c r="W262" s="232" t="str">
        <f t="shared" si="26"/>
        <v/>
      </c>
      <c r="X262" s="232" t="str">
        <f>IFERROR(VLOOKUP(W262,Datos!$P$4:$Q$18,2,0),"")</f>
        <v/>
      </c>
      <c r="Y262" s="232" t="str">
        <f t="shared" si="27"/>
        <v/>
      </c>
      <c r="AA262" s="314" t="str">
        <f t="shared" ca="1" si="24"/>
        <v/>
      </c>
    </row>
    <row r="263" spans="1:27" x14ac:dyDescent="0.3">
      <c r="A263" s="238"/>
      <c r="B263" s="241" t="str">
        <f t="shared" si="28"/>
        <v/>
      </c>
      <c r="C263" s="239"/>
      <c r="D263" s="240" t="str">
        <f>IF(C263&lt;&gt;"",VLOOKUP(C263,'BASE EQUIPOS'!$G$8:$H$22,2,0),"")</f>
        <v/>
      </c>
      <c r="E263" s="241" t="str">
        <f>IF(C263&lt;&gt;"",VLOOKUP(C263,'BASE EQUIPOS'!$G$8:$I$22,3,0),"")</f>
        <v/>
      </c>
      <c r="F263" s="241" t="str">
        <f>IF(C263&lt;&gt;"",VLOOKUP(C263,'BASE EQUIPOS'!$G$8:$J$22,4,0),"")</f>
        <v/>
      </c>
      <c r="G263" s="242"/>
      <c r="H263" s="233"/>
      <c r="I263" s="241"/>
      <c r="J263" s="241"/>
      <c r="K263" s="241"/>
      <c r="L263" s="239"/>
      <c r="M263" s="244"/>
      <c r="N263" s="245" t="str">
        <f t="shared" ca="1" si="22"/>
        <v/>
      </c>
      <c r="O263" s="239"/>
      <c r="P263" s="244"/>
      <c r="Q263" s="245" t="str">
        <f t="shared" si="23"/>
        <v/>
      </c>
      <c r="U263" s="246" t="str">
        <f>IFERROR(VLOOKUP(C263,'BASE EQUIPOS'!$G$8:$O$22,9,0)," ")</f>
        <v xml:space="preserve"> </v>
      </c>
      <c r="V263" s="232" t="str">
        <f t="shared" si="25"/>
        <v/>
      </c>
      <c r="W263" s="232" t="str">
        <f t="shared" si="26"/>
        <v/>
      </c>
      <c r="X263" s="232" t="str">
        <f>IFERROR(VLOOKUP(W263,Datos!$P$4:$Q$18,2,0),"")</f>
        <v/>
      </c>
      <c r="Y263" s="232" t="str">
        <f t="shared" si="27"/>
        <v/>
      </c>
      <c r="AA263" s="314" t="str">
        <f t="shared" ca="1" si="24"/>
        <v/>
      </c>
    </row>
    <row r="264" spans="1:27" x14ac:dyDescent="0.3">
      <c r="A264" s="238"/>
      <c r="B264" s="241" t="str">
        <f t="shared" si="28"/>
        <v/>
      </c>
      <c r="C264" s="239"/>
      <c r="D264" s="240" t="str">
        <f>IF(C264&lt;&gt;"",VLOOKUP(C264,'BASE EQUIPOS'!$G$8:$H$22,2,0),"")</f>
        <v/>
      </c>
      <c r="E264" s="241" t="str">
        <f>IF(C264&lt;&gt;"",VLOOKUP(C264,'BASE EQUIPOS'!$G$8:$I$22,3,0),"")</f>
        <v/>
      </c>
      <c r="F264" s="241" t="str">
        <f>IF(C264&lt;&gt;"",VLOOKUP(C264,'BASE EQUIPOS'!$G$8:$J$22,4,0),"")</f>
        <v/>
      </c>
      <c r="G264" s="242"/>
      <c r="H264" s="233"/>
      <c r="I264" s="241"/>
      <c r="J264" s="241"/>
      <c r="K264" s="241"/>
      <c r="L264" s="239"/>
      <c r="M264" s="244"/>
      <c r="N264" s="245" t="str">
        <f t="shared" ca="1" si="22"/>
        <v/>
      </c>
      <c r="O264" s="239"/>
      <c r="P264" s="244"/>
      <c r="Q264" s="245" t="str">
        <f t="shared" si="23"/>
        <v/>
      </c>
      <c r="U264" s="246" t="str">
        <f>IFERROR(VLOOKUP(C264,'BASE EQUIPOS'!$G$8:$O$22,9,0)," ")</f>
        <v xml:space="preserve"> </v>
      </c>
      <c r="V264" s="232" t="str">
        <f t="shared" si="25"/>
        <v/>
      </c>
      <c r="W264" s="232" t="str">
        <f t="shared" si="26"/>
        <v/>
      </c>
      <c r="X264" s="232" t="str">
        <f>IFERROR(VLOOKUP(W264,Datos!$P$4:$Q$18,2,0),"")</f>
        <v/>
      </c>
      <c r="Y264" s="232" t="str">
        <f t="shared" si="27"/>
        <v/>
      </c>
      <c r="AA264" s="314" t="str">
        <f t="shared" ca="1" si="24"/>
        <v/>
      </c>
    </row>
    <row r="265" spans="1:27" x14ac:dyDescent="0.3">
      <c r="A265" s="238"/>
      <c r="B265" s="241" t="str">
        <f t="shared" si="28"/>
        <v/>
      </c>
      <c r="C265" s="239"/>
      <c r="D265" s="240" t="str">
        <f>IF(C265&lt;&gt;"",VLOOKUP(C265,'BASE EQUIPOS'!$G$8:$H$22,2,0),"")</f>
        <v/>
      </c>
      <c r="E265" s="241" t="str">
        <f>IF(C265&lt;&gt;"",VLOOKUP(C265,'BASE EQUIPOS'!$G$8:$I$22,3,0),"")</f>
        <v/>
      </c>
      <c r="F265" s="241" t="str">
        <f>IF(C265&lt;&gt;"",VLOOKUP(C265,'BASE EQUIPOS'!$G$8:$J$22,4,0),"")</f>
        <v/>
      </c>
      <c r="G265" s="242"/>
      <c r="H265" s="233"/>
      <c r="I265" s="241"/>
      <c r="J265" s="241"/>
      <c r="K265" s="241"/>
      <c r="L265" s="239"/>
      <c r="M265" s="244"/>
      <c r="N265" s="245" t="str">
        <f t="shared" ca="1" si="22"/>
        <v/>
      </c>
      <c r="O265" s="239"/>
      <c r="P265" s="244"/>
      <c r="Q265" s="245" t="str">
        <f t="shared" si="23"/>
        <v/>
      </c>
      <c r="U265" s="246" t="str">
        <f>IFERROR(VLOOKUP(C265,'BASE EQUIPOS'!$G$8:$O$22,9,0)," ")</f>
        <v xml:space="preserve"> </v>
      </c>
      <c r="V265" s="232" t="str">
        <f t="shared" si="25"/>
        <v/>
      </c>
      <c r="W265" s="232" t="str">
        <f t="shared" si="26"/>
        <v/>
      </c>
      <c r="X265" s="232" t="str">
        <f>IFERROR(VLOOKUP(W265,Datos!$P$4:$Q$18,2,0),"")</f>
        <v/>
      </c>
      <c r="Y265" s="232" t="str">
        <f t="shared" si="27"/>
        <v/>
      </c>
      <c r="AA265" s="314" t="str">
        <f t="shared" ca="1" si="24"/>
        <v/>
      </c>
    </row>
    <row r="266" spans="1:27" x14ac:dyDescent="0.3">
      <c r="A266" s="238"/>
      <c r="B266" s="241" t="str">
        <f t="shared" si="28"/>
        <v/>
      </c>
      <c r="C266" s="239"/>
      <c r="D266" s="240" t="str">
        <f>IF(C266&lt;&gt;"",VLOOKUP(C266,'BASE EQUIPOS'!$G$8:$H$22,2,0),"")</f>
        <v/>
      </c>
      <c r="E266" s="241" t="str">
        <f>IF(C266&lt;&gt;"",VLOOKUP(C266,'BASE EQUIPOS'!$G$8:$I$22,3,0),"")</f>
        <v/>
      </c>
      <c r="F266" s="241" t="str">
        <f>IF(C266&lt;&gt;"",VLOOKUP(C266,'BASE EQUIPOS'!$G$8:$J$22,4,0),"")</f>
        <v/>
      </c>
      <c r="G266" s="242"/>
      <c r="H266" s="233"/>
      <c r="I266" s="241"/>
      <c r="J266" s="241"/>
      <c r="K266" s="241"/>
      <c r="L266" s="239"/>
      <c r="M266" s="244"/>
      <c r="N266" s="245" t="str">
        <f t="shared" ca="1" si="22"/>
        <v/>
      </c>
      <c r="O266" s="239"/>
      <c r="P266" s="244"/>
      <c r="Q266" s="245" t="str">
        <f t="shared" si="23"/>
        <v/>
      </c>
      <c r="U266" s="246" t="str">
        <f>IFERROR(VLOOKUP(C266,'BASE EQUIPOS'!$G$8:$O$22,9,0)," ")</f>
        <v xml:space="preserve"> </v>
      </c>
      <c r="V266" s="232" t="str">
        <f t="shared" si="25"/>
        <v/>
      </c>
      <c r="W266" s="232" t="str">
        <f t="shared" si="26"/>
        <v/>
      </c>
      <c r="X266" s="232" t="str">
        <f>IFERROR(VLOOKUP(W266,Datos!$P$4:$Q$18,2,0),"")</f>
        <v/>
      </c>
      <c r="Y266" s="232" t="str">
        <f t="shared" si="27"/>
        <v/>
      </c>
      <c r="AA266" s="314" t="str">
        <f t="shared" ca="1" si="24"/>
        <v/>
      </c>
    </row>
    <row r="267" spans="1:27" x14ac:dyDescent="0.3">
      <c r="A267" s="238"/>
      <c r="B267" s="241" t="str">
        <f t="shared" si="28"/>
        <v/>
      </c>
      <c r="C267" s="239"/>
      <c r="D267" s="240" t="str">
        <f>IF(C267&lt;&gt;"",VLOOKUP(C267,'BASE EQUIPOS'!$G$8:$H$22,2,0),"")</f>
        <v/>
      </c>
      <c r="E267" s="241" t="str">
        <f>IF(C267&lt;&gt;"",VLOOKUP(C267,'BASE EQUIPOS'!$G$8:$I$22,3,0),"")</f>
        <v/>
      </c>
      <c r="F267" s="241" t="str">
        <f>IF(C267&lt;&gt;"",VLOOKUP(C267,'BASE EQUIPOS'!$G$8:$J$22,4,0),"")</f>
        <v/>
      </c>
      <c r="G267" s="242"/>
      <c r="H267" s="233"/>
      <c r="I267" s="241"/>
      <c r="J267" s="241"/>
      <c r="K267" s="241"/>
      <c r="L267" s="239"/>
      <c r="M267" s="244"/>
      <c r="N267" s="245" t="str">
        <f t="shared" ca="1" si="22"/>
        <v/>
      </c>
      <c r="O267" s="239"/>
      <c r="P267" s="244"/>
      <c r="Q267" s="245" t="str">
        <f t="shared" si="23"/>
        <v/>
      </c>
      <c r="U267" s="246" t="str">
        <f>IFERROR(VLOOKUP(C267,'BASE EQUIPOS'!$G$8:$O$22,9,0)," ")</f>
        <v xml:space="preserve"> </v>
      </c>
      <c r="V267" s="232" t="str">
        <f t="shared" si="25"/>
        <v/>
      </c>
      <c r="W267" s="232" t="str">
        <f t="shared" si="26"/>
        <v/>
      </c>
      <c r="X267" s="232" t="str">
        <f>IFERROR(VLOOKUP(W267,Datos!$P$4:$Q$18,2,0),"")</f>
        <v/>
      </c>
      <c r="Y267" s="232" t="str">
        <f t="shared" si="27"/>
        <v/>
      </c>
      <c r="AA267" s="314" t="str">
        <f t="shared" ca="1" si="24"/>
        <v/>
      </c>
    </row>
    <row r="268" spans="1:27" x14ac:dyDescent="0.3">
      <c r="A268" s="238"/>
      <c r="B268" s="241" t="str">
        <f t="shared" si="28"/>
        <v/>
      </c>
      <c r="C268" s="239"/>
      <c r="D268" s="240" t="str">
        <f>IF(C268&lt;&gt;"",VLOOKUP(C268,'BASE EQUIPOS'!$G$8:$H$22,2,0),"")</f>
        <v/>
      </c>
      <c r="E268" s="241" t="str">
        <f>IF(C268&lt;&gt;"",VLOOKUP(C268,'BASE EQUIPOS'!$G$8:$I$22,3,0),"")</f>
        <v/>
      </c>
      <c r="F268" s="241" t="str">
        <f>IF(C268&lt;&gt;"",VLOOKUP(C268,'BASE EQUIPOS'!$G$8:$J$22,4,0),"")</f>
        <v/>
      </c>
      <c r="G268" s="242"/>
      <c r="H268" s="233"/>
      <c r="I268" s="241"/>
      <c r="J268" s="241"/>
      <c r="K268" s="241"/>
      <c r="L268" s="239"/>
      <c r="M268" s="244"/>
      <c r="N268" s="245" t="str">
        <f t="shared" ca="1" si="22"/>
        <v/>
      </c>
      <c r="O268" s="239"/>
      <c r="P268" s="244"/>
      <c r="Q268" s="245" t="str">
        <f t="shared" si="23"/>
        <v/>
      </c>
      <c r="U268" s="246" t="str">
        <f>IFERROR(VLOOKUP(C268,'BASE EQUIPOS'!$G$8:$O$22,9,0)," ")</f>
        <v xml:space="preserve"> </v>
      </c>
      <c r="V268" s="232" t="str">
        <f t="shared" si="25"/>
        <v/>
      </c>
      <c r="W268" s="232" t="str">
        <f t="shared" si="26"/>
        <v/>
      </c>
      <c r="X268" s="232" t="str">
        <f>IFERROR(VLOOKUP(W268,Datos!$P$4:$Q$18,2,0),"")</f>
        <v/>
      </c>
      <c r="Y268" s="232" t="str">
        <f t="shared" si="27"/>
        <v/>
      </c>
      <c r="AA268" s="314" t="str">
        <f t="shared" ca="1" si="24"/>
        <v/>
      </c>
    </row>
    <row r="269" spans="1:27" x14ac:dyDescent="0.3">
      <c r="A269" s="238"/>
      <c r="B269" s="241" t="str">
        <f t="shared" si="28"/>
        <v/>
      </c>
      <c r="C269" s="239"/>
      <c r="D269" s="240" t="str">
        <f>IF(C269&lt;&gt;"",VLOOKUP(C269,'BASE EQUIPOS'!$G$8:$H$22,2,0),"")</f>
        <v/>
      </c>
      <c r="E269" s="241" t="str">
        <f>IF(C269&lt;&gt;"",VLOOKUP(C269,'BASE EQUIPOS'!$G$8:$I$22,3,0),"")</f>
        <v/>
      </c>
      <c r="F269" s="241" t="str">
        <f>IF(C269&lt;&gt;"",VLOOKUP(C269,'BASE EQUIPOS'!$G$8:$J$22,4,0),"")</f>
        <v/>
      </c>
      <c r="G269" s="242"/>
      <c r="H269" s="233"/>
      <c r="I269" s="241"/>
      <c r="J269" s="241"/>
      <c r="K269" s="241"/>
      <c r="L269" s="239"/>
      <c r="M269" s="244"/>
      <c r="N269" s="245" t="str">
        <f t="shared" ca="1" si="22"/>
        <v/>
      </c>
      <c r="O269" s="239"/>
      <c r="P269" s="244"/>
      <c r="Q269" s="245" t="str">
        <f t="shared" si="23"/>
        <v/>
      </c>
      <c r="U269" s="246" t="str">
        <f>IFERROR(VLOOKUP(C269,'BASE EQUIPOS'!$G$8:$O$22,9,0)," ")</f>
        <v xml:space="preserve"> </v>
      </c>
      <c r="V269" s="232" t="str">
        <f t="shared" si="25"/>
        <v/>
      </c>
      <c r="W269" s="232" t="str">
        <f t="shared" si="26"/>
        <v/>
      </c>
      <c r="X269" s="232" t="str">
        <f>IFERROR(VLOOKUP(W269,Datos!$P$4:$Q$18,2,0),"")</f>
        <v/>
      </c>
      <c r="Y269" s="232" t="str">
        <f t="shared" si="27"/>
        <v/>
      </c>
      <c r="AA269" s="314" t="str">
        <f t="shared" ca="1" si="24"/>
        <v/>
      </c>
    </row>
    <row r="270" spans="1:27" x14ac:dyDescent="0.3">
      <c r="A270" s="238"/>
      <c r="B270" s="241" t="str">
        <f t="shared" si="28"/>
        <v/>
      </c>
      <c r="C270" s="239"/>
      <c r="D270" s="240" t="str">
        <f>IF(C270&lt;&gt;"",VLOOKUP(C270,'BASE EQUIPOS'!$G$8:$H$22,2,0),"")</f>
        <v/>
      </c>
      <c r="E270" s="241" t="str">
        <f>IF(C270&lt;&gt;"",VLOOKUP(C270,'BASE EQUIPOS'!$G$8:$I$22,3,0),"")</f>
        <v/>
      </c>
      <c r="F270" s="241" t="str">
        <f>IF(C270&lt;&gt;"",VLOOKUP(C270,'BASE EQUIPOS'!$G$8:$J$22,4,0),"")</f>
        <v/>
      </c>
      <c r="G270" s="242"/>
      <c r="H270" s="233"/>
      <c r="I270" s="241"/>
      <c r="J270" s="241"/>
      <c r="K270" s="241"/>
      <c r="L270" s="239"/>
      <c r="M270" s="244"/>
      <c r="N270" s="245" t="str">
        <f t="shared" ca="1" si="22"/>
        <v/>
      </c>
      <c r="O270" s="239"/>
      <c r="P270" s="244"/>
      <c r="Q270" s="245" t="str">
        <f t="shared" si="23"/>
        <v/>
      </c>
      <c r="U270" s="246" t="str">
        <f>IFERROR(VLOOKUP(C270,'BASE EQUIPOS'!$G$8:$O$22,9,0)," ")</f>
        <v xml:space="preserve"> </v>
      </c>
      <c r="V270" s="232" t="str">
        <f t="shared" si="25"/>
        <v/>
      </c>
      <c r="W270" s="232" t="str">
        <f t="shared" si="26"/>
        <v/>
      </c>
      <c r="X270" s="232" t="str">
        <f>IFERROR(VLOOKUP(W270,Datos!$P$4:$Q$18,2,0),"")</f>
        <v/>
      </c>
      <c r="Y270" s="232" t="str">
        <f t="shared" si="27"/>
        <v/>
      </c>
      <c r="AA270" s="314" t="str">
        <f t="shared" ca="1" si="24"/>
        <v/>
      </c>
    </row>
    <row r="271" spans="1:27" x14ac:dyDescent="0.3">
      <c r="A271" s="238"/>
      <c r="B271" s="241" t="str">
        <f t="shared" si="28"/>
        <v/>
      </c>
      <c r="C271" s="239"/>
      <c r="D271" s="240" t="str">
        <f>IF(C271&lt;&gt;"",VLOOKUP(C271,'BASE EQUIPOS'!$G$8:$H$22,2,0),"")</f>
        <v/>
      </c>
      <c r="E271" s="241" t="str">
        <f>IF(C271&lt;&gt;"",VLOOKUP(C271,'BASE EQUIPOS'!$G$8:$I$22,3,0),"")</f>
        <v/>
      </c>
      <c r="F271" s="241" t="str">
        <f>IF(C271&lt;&gt;"",VLOOKUP(C271,'BASE EQUIPOS'!$G$8:$J$22,4,0),"")</f>
        <v/>
      </c>
      <c r="G271" s="242"/>
      <c r="H271" s="233"/>
      <c r="I271" s="241"/>
      <c r="J271" s="241"/>
      <c r="K271" s="241"/>
      <c r="L271" s="239"/>
      <c r="M271" s="244"/>
      <c r="N271" s="245" t="str">
        <f t="shared" ca="1" si="22"/>
        <v/>
      </c>
      <c r="O271" s="239"/>
      <c r="P271" s="244"/>
      <c r="Q271" s="245" t="str">
        <f t="shared" si="23"/>
        <v/>
      </c>
      <c r="U271" s="246" t="str">
        <f>IFERROR(VLOOKUP(C271,'BASE EQUIPOS'!$G$8:$O$22,9,0)," ")</f>
        <v xml:space="preserve"> </v>
      </c>
      <c r="V271" s="232" t="str">
        <f t="shared" si="25"/>
        <v/>
      </c>
      <c r="W271" s="232" t="str">
        <f t="shared" si="26"/>
        <v/>
      </c>
      <c r="X271" s="232" t="str">
        <f>IFERROR(VLOOKUP(W271,Datos!$P$4:$Q$18,2,0),"")</f>
        <v/>
      </c>
      <c r="Y271" s="232" t="str">
        <f t="shared" si="27"/>
        <v/>
      </c>
      <c r="AA271" s="314" t="str">
        <f t="shared" ca="1" si="24"/>
        <v/>
      </c>
    </row>
    <row r="272" spans="1:27" x14ac:dyDescent="0.3">
      <c r="A272" s="238"/>
      <c r="B272" s="241" t="str">
        <f t="shared" si="28"/>
        <v/>
      </c>
      <c r="C272" s="239"/>
      <c r="D272" s="240" t="str">
        <f>IF(C272&lt;&gt;"",VLOOKUP(C272,'BASE EQUIPOS'!$G$8:$H$22,2,0),"")</f>
        <v/>
      </c>
      <c r="E272" s="241" t="str">
        <f>IF(C272&lt;&gt;"",VLOOKUP(C272,'BASE EQUIPOS'!$G$8:$I$22,3,0),"")</f>
        <v/>
      </c>
      <c r="F272" s="241" t="str">
        <f>IF(C272&lt;&gt;"",VLOOKUP(C272,'BASE EQUIPOS'!$G$8:$J$22,4,0),"")</f>
        <v/>
      </c>
      <c r="G272" s="242"/>
      <c r="H272" s="233"/>
      <c r="I272" s="241"/>
      <c r="J272" s="241"/>
      <c r="K272" s="241"/>
      <c r="L272" s="239"/>
      <c r="M272" s="244"/>
      <c r="N272" s="245" t="str">
        <f t="shared" ref="N272:N335" ca="1" si="29">IF(M272="","",IF(O272="",NOW()*24-(L272+M272)*24,"Mtto. Terminado"))</f>
        <v/>
      </c>
      <c r="O272" s="239"/>
      <c r="P272" s="244"/>
      <c r="Q272" s="245" t="str">
        <f t="shared" ref="Q272:Q335" si="30">IF(O272="","",IF(P272="","",(O272+P272)*24-(L272+M272)*24))</f>
        <v/>
      </c>
      <c r="U272" s="246" t="str">
        <f>IFERROR(VLOOKUP(C272,'BASE EQUIPOS'!$G$8:$O$22,9,0)," ")</f>
        <v xml:space="preserve"> </v>
      </c>
      <c r="V272" s="232" t="str">
        <f t="shared" si="25"/>
        <v/>
      </c>
      <c r="W272" s="232" t="str">
        <f t="shared" si="26"/>
        <v/>
      </c>
      <c r="X272" s="232" t="str">
        <f>IFERROR(VLOOKUP(W272,Datos!$P$4:$Q$18,2,0),"")</f>
        <v/>
      </c>
      <c r="Y272" s="232" t="str">
        <f t="shared" si="27"/>
        <v/>
      </c>
      <c r="AA272" s="314" t="str">
        <f t="shared" ca="1" si="24"/>
        <v/>
      </c>
    </row>
    <row r="273" spans="1:27" x14ac:dyDescent="0.3">
      <c r="A273" s="238"/>
      <c r="B273" s="241" t="str">
        <f t="shared" si="28"/>
        <v/>
      </c>
      <c r="C273" s="239"/>
      <c r="D273" s="240" t="str">
        <f>IF(C273&lt;&gt;"",VLOOKUP(C273,'BASE EQUIPOS'!$G$8:$H$22,2,0),"")</f>
        <v/>
      </c>
      <c r="E273" s="241" t="str">
        <f>IF(C273&lt;&gt;"",VLOOKUP(C273,'BASE EQUIPOS'!$G$8:$I$22,3,0),"")</f>
        <v/>
      </c>
      <c r="F273" s="241" t="str">
        <f>IF(C273&lt;&gt;"",VLOOKUP(C273,'BASE EQUIPOS'!$G$8:$J$22,4,0),"")</f>
        <v/>
      </c>
      <c r="G273" s="242"/>
      <c r="H273" s="233"/>
      <c r="I273" s="241"/>
      <c r="J273" s="241"/>
      <c r="K273" s="241"/>
      <c r="L273" s="239"/>
      <c r="M273" s="244"/>
      <c r="N273" s="245" t="str">
        <f t="shared" ca="1" si="29"/>
        <v/>
      </c>
      <c r="O273" s="239"/>
      <c r="P273" s="244"/>
      <c r="Q273" s="245" t="str">
        <f t="shared" si="30"/>
        <v/>
      </c>
      <c r="U273" s="246" t="str">
        <f>IFERROR(VLOOKUP(C273,'BASE EQUIPOS'!$G$8:$O$22,9,0)," ")</f>
        <v xml:space="preserve"> </v>
      </c>
      <c r="V273" s="232" t="str">
        <f t="shared" si="25"/>
        <v/>
      </c>
      <c r="W273" s="232" t="str">
        <f t="shared" si="26"/>
        <v/>
      </c>
      <c r="X273" s="232" t="str">
        <f>IFERROR(VLOOKUP(W273,Datos!$P$4:$Q$18,2,0),"")</f>
        <v/>
      </c>
      <c r="Y273" s="232" t="str">
        <f t="shared" si="27"/>
        <v/>
      </c>
      <c r="AA273" s="314" t="str">
        <f t="shared" ref="AA273:AA336" ca="1" si="31">IF(N273="Mtto. Terminado",1,"")</f>
        <v/>
      </c>
    </row>
    <row r="274" spans="1:27" x14ac:dyDescent="0.3">
      <c r="A274" s="238"/>
      <c r="B274" s="241" t="str">
        <f t="shared" si="28"/>
        <v/>
      </c>
      <c r="C274" s="239"/>
      <c r="D274" s="240" t="str">
        <f>IF(C274&lt;&gt;"",VLOOKUP(C274,'BASE EQUIPOS'!$G$8:$H$22,2,0),"")</f>
        <v/>
      </c>
      <c r="E274" s="241" t="str">
        <f>IF(C274&lt;&gt;"",VLOOKUP(C274,'BASE EQUIPOS'!$G$8:$I$22,3,0),"")</f>
        <v/>
      </c>
      <c r="F274" s="241" t="str">
        <f>IF(C274&lt;&gt;"",VLOOKUP(C274,'BASE EQUIPOS'!$G$8:$J$22,4,0),"")</f>
        <v/>
      </c>
      <c r="G274" s="242"/>
      <c r="H274" s="233"/>
      <c r="I274" s="241"/>
      <c r="J274" s="241"/>
      <c r="K274" s="241"/>
      <c r="L274" s="239"/>
      <c r="M274" s="244"/>
      <c r="N274" s="245" t="str">
        <f t="shared" ca="1" si="29"/>
        <v/>
      </c>
      <c r="O274" s="239"/>
      <c r="P274" s="244"/>
      <c r="Q274" s="245" t="str">
        <f t="shared" si="30"/>
        <v/>
      </c>
      <c r="U274" s="246" t="str">
        <f>IFERROR(VLOOKUP(C274,'BASE EQUIPOS'!$G$8:$O$22,9,0)," ")</f>
        <v xml:space="preserve"> </v>
      </c>
      <c r="V274" s="232" t="str">
        <f t="shared" si="25"/>
        <v/>
      </c>
      <c r="W274" s="232" t="str">
        <f t="shared" si="26"/>
        <v/>
      </c>
      <c r="X274" s="232" t="str">
        <f>IFERROR(VLOOKUP(W274,Datos!$P$4:$Q$18,2,0),"")</f>
        <v/>
      </c>
      <c r="Y274" s="232" t="str">
        <f t="shared" si="27"/>
        <v/>
      </c>
      <c r="AA274" s="314" t="str">
        <f t="shared" ca="1" si="31"/>
        <v/>
      </c>
    </row>
    <row r="275" spans="1:27" x14ac:dyDescent="0.3">
      <c r="A275" s="238"/>
      <c r="B275" s="241" t="str">
        <f t="shared" si="28"/>
        <v/>
      </c>
      <c r="C275" s="239"/>
      <c r="D275" s="240" t="str">
        <f>IF(C275&lt;&gt;"",VLOOKUP(C275,'BASE EQUIPOS'!$G$8:$H$22,2,0),"")</f>
        <v/>
      </c>
      <c r="E275" s="241" t="str">
        <f>IF(C275&lt;&gt;"",VLOOKUP(C275,'BASE EQUIPOS'!$G$8:$I$22,3,0),"")</f>
        <v/>
      </c>
      <c r="F275" s="241" t="str">
        <f>IF(C275&lt;&gt;"",VLOOKUP(C275,'BASE EQUIPOS'!$G$8:$J$22,4,0),"")</f>
        <v/>
      </c>
      <c r="G275" s="242"/>
      <c r="H275" s="233"/>
      <c r="I275" s="241"/>
      <c r="J275" s="241"/>
      <c r="K275" s="241"/>
      <c r="L275" s="239"/>
      <c r="M275" s="244"/>
      <c r="N275" s="245" t="str">
        <f t="shared" ca="1" si="29"/>
        <v/>
      </c>
      <c r="O275" s="239"/>
      <c r="P275" s="244"/>
      <c r="Q275" s="245" t="str">
        <f t="shared" si="30"/>
        <v/>
      </c>
      <c r="U275" s="246" t="str">
        <f>IFERROR(VLOOKUP(C275,'BASE EQUIPOS'!$G$8:$O$22,9,0)," ")</f>
        <v xml:space="preserve"> </v>
      </c>
      <c r="V275" s="232" t="str">
        <f t="shared" si="25"/>
        <v/>
      </c>
      <c r="W275" s="232" t="str">
        <f t="shared" si="26"/>
        <v/>
      </c>
      <c r="X275" s="232" t="str">
        <f>IFERROR(VLOOKUP(W275,Datos!$P$4:$Q$18,2,0),"")</f>
        <v/>
      </c>
      <c r="Y275" s="232" t="str">
        <f t="shared" si="27"/>
        <v/>
      </c>
      <c r="AA275" s="314" t="str">
        <f t="shared" ca="1" si="31"/>
        <v/>
      </c>
    </row>
    <row r="276" spans="1:27" x14ac:dyDescent="0.3">
      <c r="A276" s="238"/>
      <c r="B276" s="241" t="str">
        <f t="shared" si="28"/>
        <v/>
      </c>
      <c r="C276" s="239"/>
      <c r="D276" s="240" t="str">
        <f>IF(C276&lt;&gt;"",VLOOKUP(C276,'BASE EQUIPOS'!$G$8:$H$22,2,0),"")</f>
        <v/>
      </c>
      <c r="E276" s="241" t="str">
        <f>IF(C276&lt;&gt;"",VLOOKUP(C276,'BASE EQUIPOS'!$G$8:$I$22,3,0),"")</f>
        <v/>
      </c>
      <c r="F276" s="241" t="str">
        <f>IF(C276&lt;&gt;"",VLOOKUP(C276,'BASE EQUIPOS'!$G$8:$J$22,4,0),"")</f>
        <v/>
      </c>
      <c r="G276" s="242"/>
      <c r="H276" s="233"/>
      <c r="I276" s="241"/>
      <c r="J276" s="241"/>
      <c r="K276" s="241"/>
      <c r="L276" s="239"/>
      <c r="M276" s="244"/>
      <c r="N276" s="245" t="str">
        <f t="shared" ca="1" si="29"/>
        <v/>
      </c>
      <c r="O276" s="239"/>
      <c r="P276" s="244"/>
      <c r="Q276" s="245" t="str">
        <f t="shared" si="30"/>
        <v/>
      </c>
      <c r="U276" s="246" t="str">
        <f>IFERROR(VLOOKUP(C276,'BASE EQUIPOS'!$G$8:$O$22,9,0)," ")</f>
        <v xml:space="preserve"> </v>
      </c>
      <c r="V276" s="232" t="str">
        <f t="shared" si="25"/>
        <v/>
      </c>
      <c r="W276" s="232" t="str">
        <f t="shared" si="26"/>
        <v/>
      </c>
      <c r="X276" s="232" t="str">
        <f>IFERROR(VLOOKUP(W276,Datos!$P$4:$Q$18,2,0),"")</f>
        <v/>
      </c>
      <c r="Y276" s="232" t="str">
        <f t="shared" si="27"/>
        <v/>
      </c>
      <c r="AA276" s="314" t="str">
        <f t="shared" ca="1" si="31"/>
        <v/>
      </c>
    </row>
    <row r="277" spans="1:27" x14ac:dyDescent="0.3">
      <c r="A277" s="238"/>
      <c r="B277" s="241" t="str">
        <f t="shared" si="28"/>
        <v/>
      </c>
      <c r="C277" s="239"/>
      <c r="D277" s="240" t="str">
        <f>IF(C277&lt;&gt;"",VLOOKUP(C277,'BASE EQUIPOS'!$G$8:$H$22,2,0),"")</f>
        <v/>
      </c>
      <c r="E277" s="241" t="str">
        <f>IF(C277&lt;&gt;"",VLOOKUP(C277,'BASE EQUIPOS'!$G$8:$I$22,3,0),"")</f>
        <v/>
      </c>
      <c r="F277" s="241" t="str">
        <f>IF(C277&lt;&gt;"",VLOOKUP(C277,'BASE EQUIPOS'!$G$8:$J$22,4,0),"")</f>
        <v/>
      </c>
      <c r="G277" s="242"/>
      <c r="H277" s="233"/>
      <c r="I277" s="241"/>
      <c r="J277" s="241"/>
      <c r="K277" s="241"/>
      <c r="L277" s="239"/>
      <c r="M277" s="244"/>
      <c r="N277" s="245" t="str">
        <f t="shared" ca="1" si="29"/>
        <v/>
      </c>
      <c r="O277" s="239"/>
      <c r="P277" s="244"/>
      <c r="Q277" s="245" t="str">
        <f t="shared" si="30"/>
        <v/>
      </c>
      <c r="U277" s="246" t="str">
        <f>IFERROR(VLOOKUP(C277,'BASE EQUIPOS'!$G$8:$O$22,9,0)," ")</f>
        <v xml:space="preserve"> </v>
      </c>
      <c r="V277" s="232" t="str">
        <f t="shared" ref="V277:V340" si="32">IF(G277="MTTO. SISTEMÁTICO","PREVENTIVA",IF(G277="MTTO. PREDICTIVO","INSPECCIÓN",""))</f>
        <v/>
      </c>
      <c r="W277" s="232" t="str">
        <f t="shared" ref="W277:W340" si="33">CONCATENATE(D277,I277)</f>
        <v/>
      </c>
      <c r="X277" s="232" t="str">
        <f>IFERROR(VLOOKUP(W277,Datos!$P$4:$Q$18,2,0),"")</f>
        <v/>
      </c>
      <c r="Y277" s="232" t="str">
        <f t="shared" ref="Y277:Y340" si="34">IF(A277="OT CORRECTIVA",1,IF(A277="OT PREVENTIVA",2,IF(A277="HOJA INSPECCIÓN",3,"")))</f>
        <v/>
      </c>
      <c r="AA277" s="314" t="str">
        <f t="shared" ca="1" si="31"/>
        <v/>
      </c>
    </row>
    <row r="278" spans="1:27" x14ac:dyDescent="0.3">
      <c r="A278" s="238"/>
      <c r="B278" s="241" t="str">
        <f t="shared" si="28"/>
        <v/>
      </c>
      <c r="C278" s="239"/>
      <c r="D278" s="240" t="str">
        <f>IF(C278&lt;&gt;"",VLOOKUP(C278,'BASE EQUIPOS'!$G$8:$H$22,2,0),"")</f>
        <v/>
      </c>
      <c r="E278" s="241" t="str">
        <f>IF(C278&lt;&gt;"",VLOOKUP(C278,'BASE EQUIPOS'!$G$8:$I$22,3,0),"")</f>
        <v/>
      </c>
      <c r="F278" s="241" t="str">
        <f>IF(C278&lt;&gt;"",VLOOKUP(C278,'BASE EQUIPOS'!$G$8:$J$22,4,0),"")</f>
        <v/>
      </c>
      <c r="G278" s="242"/>
      <c r="H278" s="233"/>
      <c r="I278" s="241"/>
      <c r="J278" s="241"/>
      <c r="K278" s="241"/>
      <c r="L278" s="239"/>
      <c r="M278" s="244"/>
      <c r="N278" s="245" t="str">
        <f t="shared" ca="1" si="29"/>
        <v/>
      </c>
      <c r="O278" s="239"/>
      <c r="P278" s="244"/>
      <c r="Q278" s="245" t="str">
        <f t="shared" si="30"/>
        <v/>
      </c>
      <c r="U278" s="246" t="str">
        <f>IFERROR(VLOOKUP(C278,'BASE EQUIPOS'!$G$8:$O$22,9,0)," ")</f>
        <v xml:space="preserve"> </v>
      </c>
      <c r="V278" s="232" t="str">
        <f t="shared" si="32"/>
        <v/>
      </c>
      <c r="W278" s="232" t="str">
        <f t="shared" si="33"/>
        <v/>
      </c>
      <c r="X278" s="232" t="str">
        <f>IFERROR(VLOOKUP(W278,Datos!$P$4:$Q$18,2,0),"")</f>
        <v/>
      </c>
      <c r="Y278" s="232" t="str">
        <f t="shared" si="34"/>
        <v/>
      </c>
      <c r="AA278" s="314" t="str">
        <f t="shared" ca="1" si="31"/>
        <v/>
      </c>
    </row>
    <row r="279" spans="1:27" x14ac:dyDescent="0.3">
      <c r="A279" s="238"/>
      <c r="B279" s="241" t="str">
        <f t="shared" si="28"/>
        <v/>
      </c>
      <c r="C279" s="239"/>
      <c r="D279" s="240" t="str">
        <f>IF(C279&lt;&gt;"",VLOOKUP(C279,'BASE EQUIPOS'!$G$8:$H$22,2,0),"")</f>
        <v/>
      </c>
      <c r="E279" s="241" t="str">
        <f>IF(C279&lt;&gt;"",VLOOKUP(C279,'BASE EQUIPOS'!$G$8:$I$22,3,0),"")</f>
        <v/>
      </c>
      <c r="F279" s="241" t="str">
        <f>IF(C279&lt;&gt;"",VLOOKUP(C279,'BASE EQUIPOS'!$G$8:$J$22,4,0),"")</f>
        <v/>
      </c>
      <c r="G279" s="242"/>
      <c r="H279" s="233"/>
      <c r="I279" s="241"/>
      <c r="J279" s="241"/>
      <c r="K279" s="241"/>
      <c r="L279" s="239"/>
      <c r="M279" s="244"/>
      <c r="N279" s="245" t="str">
        <f t="shared" ca="1" si="29"/>
        <v/>
      </c>
      <c r="O279" s="239"/>
      <c r="P279" s="244"/>
      <c r="Q279" s="245" t="str">
        <f t="shared" si="30"/>
        <v/>
      </c>
      <c r="U279" s="246" t="str">
        <f>IFERROR(VLOOKUP(C279,'BASE EQUIPOS'!$G$8:$O$22,9,0)," ")</f>
        <v xml:space="preserve"> </v>
      </c>
      <c r="V279" s="232" t="str">
        <f t="shared" si="32"/>
        <v/>
      </c>
      <c r="W279" s="232" t="str">
        <f t="shared" si="33"/>
        <v/>
      </c>
      <c r="X279" s="232" t="str">
        <f>IFERROR(VLOOKUP(W279,Datos!$P$4:$Q$18,2,0),"")</f>
        <v/>
      </c>
      <c r="Y279" s="232" t="str">
        <f t="shared" si="34"/>
        <v/>
      </c>
      <c r="AA279" s="314" t="str">
        <f t="shared" ca="1" si="31"/>
        <v/>
      </c>
    </row>
    <row r="280" spans="1:27" x14ac:dyDescent="0.3">
      <c r="A280" s="238"/>
      <c r="B280" s="241" t="str">
        <f t="shared" si="28"/>
        <v/>
      </c>
      <c r="C280" s="239"/>
      <c r="D280" s="240" t="str">
        <f>IF(C280&lt;&gt;"",VLOOKUP(C280,'BASE EQUIPOS'!$G$8:$H$22,2,0),"")</f>
        <v/>
      </c>
      <c r="E280" s="241" t="str">
        <f>IF(C280&lt;&gt;"",VLOOKUP(C280,'BASE EQUIPOS'!$G$8:$I$22,3,0),"")</f>
        <v/>
      </c>
      <c r="F280" s="241" t="str">
        <f>IF(C280&lt;&gt;"",VLOOKUP(C280,'BASE EQUIPOS'!$G$8:$J$22,4,0),"")</f>
        <v/>
      </c>
      <c r="G280" s="242"/>
      <c r="H280" s="233"/>
      <c r="I280" s="241"/>
      <c r="J280" s="241"/>
      <c r="K280" s="241"/>
      <c r="L280" s="239"/>
      <c r="M280" s="244"/>
      <c r="N280" s="245" t="str">
        <f t="shared" ca="1" si="29"/>
        <v/>
      </c>
      <c r="O280" s="239"/>
      <c r="P280" s="244"/>
      <c r="Q280" s="245" t="str">
        <f t="shared" si="30"/>
        <v/>
      </c>
      <c r="U280" s="246" t="str">
        <f>IFERROR(VLOOKUP(C280,'BASE EQUIPOS'!$G$8:$O$22,9,0)," ")</f>
        <v xml:space="preserve"> </v>
      </c>
      <c r="V280" s="232" t="str">
        <f t="shared" si="32"/>
        <v/>
      </c>
      <c r="W280" s="232" t="str">
        <f t="shared" si="33"/>
        <v/>
      </c>
      <c r="X280" s="232" t="str">
        <f>IFERROR(VLOOKUP(W280,Datos!$P$4:$Q$18,2,0),"")</f>
        <v/>
      </c>
      <c r="Y280" s="232" t="str">
        <f t="shared" si="34"/>
        <v/>
      </c>
      <c r="AA280" s="314" t="str">
        <f t="shared" ca="1" si="31"/>
        <v/>
      </c>
    </row>
    <row r="281" spans="1:27" x14ac:dyDescent="0.3">
      <c r="A281" s="238"/>
      <c r="B281" s="241" t="str">
        <f t="shared" si="28"/>
        <v/>
      </c>
      <c r="C281" s="239"/>
      <c r="D281" s="240" t="str">
        <f>IF(C281&lt;&gt;"",VLOOKUP(C281,'BASE EQUIPOS'!$G$8:$H$22,2,0),"")</f>
        <v/>
      </c>
      <c r="E281" s="241" t="str">
        <f>IF(C281&lt;&gt;"",VLOOKUP(C281,'BASE EQUIPOS'!$G$8:$I$22,3,0),"")</f>
        <v/>
      </c>
      <c r="F281" s="241" t="str">
        <f>IF(C281&lt;&gt;"",VLOOKUP(C281,'BASE EQUIPOS'!$G$8:$J$22,4,0),"")</f>
        <v/>
      </c>
      <c r="G281" s="242"/>
      <c r="H281" s="233"/>
      <c r="I281" s="241"/>
      <c r="J281" s="241"/>
      <c r="K281" s="241"/>
      <c r="L281" s="239"/>
      <c r="M281" s="244"/>
      <c r="N281" s="245" t="str">
        <f t="shared" ca="1" si="29"/>
        <v/>
      </c>
      <c r="O281" s="239"/>
      <c r="P281" s="244"/>
      <c r="Q281" s="245" t="str">
        <f t="shared" si="30"/>
        <v/>
      </c>
      <c r="U281" s="246" t="str">
        <f>IFERROR(VLOOKUP(C281,'BASE EQUIPOS'!$G$8:$O$22,9,0)," ")</f>
        <v xml:space="preserve"> </v>
      </c>
      <c r="V281" s="232" t="str">
        <f t="shared" si="32"/>
        <v/>
      </c>
      <c r="W281" s="232" t="str">
        <f t="shared" si="33"/>
        <v/>
      </c>
      <c r="X281" s="232" t="str">
        <f>IFERROR(VLOOKUP(W281,Datos!$P$4:$Q$18,2,0),"")</f>
        <v/>
      </c>
      <c r="Y281" s="232" t="str">
        <f t="shared" si="34"/>
        <v/>
      </c>
      <c r="AA281" s="314" t="str">
        <f t="shared" ca="1" si="31"/>
        <v/>
      </c>
    </row>
    <row r="282" spans="1:27" x14ac:dyDescent="0.3">
      <c r="A282" s="238"/>
      <c r="B282" s="241" t="str">
        <f t="shared" si="28"/>
        <v/>
      </c>
      <c r="C282" s="239"/>
      <c r="D282" s="240" t="str">
        <f>IF(C282&lt;&gt;"",VLOOKUP(C282,'BASE EQUIPOS'!$G$8:$H$22,2,0),"")</f>
        <v/>
      </c>
      <c r="E282" s="241" t="str">
        <f>IF(C282&lt;&gt;"",VLOOKUP(C282,'BASE EQUIPOS'!$G$8:$I$22,3,0),"")</f>
        <v/>
      </c>
      <c r="F282" s="241" t="str">
        <f>IF(C282&lt;&gt;"",VLOOKUP(C282,'BASE EQUIPOS'!$G$8:$J$22,4,0),"")</f>
        <v/>
      </c>
      <c r="G282" s="242"/>
      <c r="H282" s="233"/>
      <c r="I282" s="241"/>
      <c r="J282" s="241"/>
      <c r="K282" s="241"/>
      <c r="L282" s="239"/>
      <c r="M282" s="244"/>
      <c r="N282" s="245" t="str">
        <f t="shared" ca="1" si="29"/>
        <v/>
      </c>
      <c r="O282" s="239"/>
      <c r="P282" s="244"/>
      <c r="Q282" s="245" t="str">
        <f t="shared" si="30"/>
        <v/>
      </c>
      <c r="U282" s="246" t="str">
        <f>IFERROR(VLOOKUP(C282,'BASE EQUIPOS'!$G$8:$O$22,9,0)," ")</f>
        <v xml:space="preserve"> </v>
      </c>
      <c r="V282" s="232" t="str">
        <f t="shared" si="32"/>
        <v/>
      </c>
      <c r="W282" s="232" t="str">
        <f t="shared" si="33"/>
        <v/>
      </c>
      <c r="X282" s="232" t="str">
        <f>IFERROR(VLOOKUP(W282,Datos!$P$4:$Q$18,2,0),"")</f>
        <v/>
      </c>
      <c r="Y282" s="232" t="str">
        <f t="shared" si="34"/>
        <v/>
      </c>
      <c r="AA282" s="314" t="str">
        <f t="shared" ca="1" si="31"/>
        <v/>
      </c>
    </row>
    <row r="283" spans="1:27" x14ac:dyDescent="0.3">
      <c r="A283" s="238"/>
      <c r="B283" s="241" t="str">
        <f t="shared" si="28"/>
        <v/>
      </c>
      <c r="C283" s="239"/>
      <c r="D283" s="240" t="str">
        <f>IF(C283&lt;&gt;"",VLOOKUP(C283,'BASE EQUIPOS'!$G$8:$H$22,2,0),"")</f>
        <v/>
      </c>
      <c r="E283" s="241" t="str">
        <f>IF(C283&lt;&gt;"",VLOOKUP(C283,'BASE EQUIPOS'!$G$8:$I$22,3,0),"")</f>
        <v/>
      </c>
      <c r="F283" s="241" t="str">
        <f>IF(C283&lt;&gt;"",VLOOKUP(C283,'BASE EQUIPOS'!$G$8:$J$22,4,0),"")</f>
        <v/>
      </c>
      <c r="G283" s="242"/>
      <c r="H283" s="233"/>
      <c r="I283" s="241"/>
      <c r="J283" s="241"/>
      <c r="K283" s="241"/>
      <c r="L283" s="239"/>
      <c r="M283" s="244"/>
      <c r="N283" s="245" t="str">
        <f t="shared" ca="1" si="29"/>
        <v/>
      </c>
      <c r="O283" s="239"/>
      <c r="P283" s="244"/>
      <c r="Q283" s="245" t="str">
        <f t="shared" si="30"/>
        <v/>
      </c>
      <c r="U283" s="246" t="str">
        <f>IFERROR(VLOOKUP(C283,'BASE EQUIPOS'!$G$8:$O$22,9,0)," ")</f>
        <v xml:space="preserve"> </v>
      </c>
      <c r="V283" s="232" t="str">
        <f t="shared" si="32"/>
        <v/>
      </c>
      <c r="W283" s="232" t="str">
        <f t="shared" si="33"/>
        <v/>
      </c>
      <c r="X283" s="232" t="str">
        <f>IFERROR(VLOOKUP(W283,Datos!$P$4:$Q$18,2,0),"")</f>
        <v/>
      </c>
      <c r="Y283" s="232" t="str">
        <f t="shared" si="34"/>
        <v/>
      </c>
      <c r="AA283" s="314" t="str">
        <f t="shared" ca="1" si="31"/>
        <v/>
      </c>
    </row>
    <row r="284" spans="1:27" x14ac:dyDescent="0.3">
      <c r="A284" s="238"/>
      <c r="B284" s="241" t="str">
        <f t="shared" ref="B284:B347" si="35">IF(C284&lt;&gt;"",B283+1,"")</f>
        <v/>
      </c>
      <c r="C284" s="239"/>
      <c r="D284" s="240" t="str">
        <f>IF(C284&lt;&gt;"",VLOOKUP(C284,'BASE EQUIPOS'!$G$8:$H$22,2,0),"")</f>
        <v/>
      </c>
      <c r="E284" s="241" t="str">
        <f>IF(C284&lt;&gt;"",VLOOKUP(C284,'BASE EQUIPOS'!$G$8:$I$22,3,0),"")</f>
        <v/>
      </c>
      <c r="F284" s="241" t="str">
        <f>IF(C284&lt;&gt;"",VLOOKUP(C284,'BASE EQUIPOS'!$G$8:$J$22,4,0),"")</f>
        <v/>
      </c>
      <c r="G284" s="242"/>
      <c r="H284" s="233"/>
      <c r="I284" s="241"/>
      <c r="J284" s="241"/>
      <c r="K284" s="241"/>
      <c r="L284" s="239"/>
      <c r="M284" s="244"/>
      <c r="N284" s="245" t="str">
        <f t="shared" ca="1" si="29"/>
        <v/>
      </c>
      <c r="O284" s="239"/>
      <c r="P284" s="244"/>
      <c r="Q284" s="245" t="str">
        <f t="shared" si="30"/>
        <v/>
      </c>
      <c r="U284" s="246" t="str">
        <f>IFERROR(VLOOKUP(C284,'BASE EQUIPOS'!$G$8:$O$22,9,0)," ")</f>
        <v xml:space="preserve"> </v>
      </c>
      <c r="V284" s="232" t="str">
        <f t="shared" si="32"/>
        <v/>
      </c>
      <c r="W284" s="232" t="str">
        <f t="shared" si="33"/>
        <v/>
      </c>
      <c r="X284" s="232" t="str">
        <f>IFERROR(VLOOKUP(W284,Datos!$P$4:$Q$18,2,0),"")</f>
        <v/>
      </c>
      <c r="Y284" s="232" t="str">
        <f t="shared" si="34"/>
        <v/>
      </c>
      <c r="AA284" s="314" t="str">
        <f t="shared" ca="1" si="31"/>
        <v/>
      </c>
    </row>
    <row r="285" spans="1:27" x14ac:dyDescent="0.3">
      <c r="A285" s="238"/>
      <c r="B285" s="241" t="str">
        <f t="shared" si="35"/>
        <v/>
      </c>
      <c r="C285" s="239"/>
      <c r="D285" s="240" t="str">
        <f>IF(C285&lt;&gt;"",VLOOKUP(C285,'BASE EQUIPOS'!$G$8:$H$22,2,0),"")</f>
        <v/>
      </c>
      <c r="E285" s="241" t="str">
        <f>IF(C285&lt;&gt;"",VLOOKUP(C285,'BASE EQUIPOS'!$G$8:$I$22,3,0),"")</f>
        <v/>
      </c>
      <c r="F285" s="241" t="str">
        <f>IF(C285&lt;&gt;"",VLOOKUP(C285,'BASE EQUIPOS'!$G$8:$J$22,4,0),"")</f>
        <v/>
      </c>
      <c r="G285" s="242"/>
      <c r="H285" s="233"/>
      <c r="I285" s="241"/>
      <c r="J285" s="241"/>
      <c r="K285" s="241"/>
      <c r="L285" s="239"/>
      <c r="M285" s="244"/>
      <c r="N285" s="245" t="str">
        <f t="shared" ca="1" si="29"/>
        <v/>
      </c>
      <c r="O285" s="239"/>
      <c r="P285" s="244"/>
      <c r="Q285" s="245" t="str">
        <f t="shared" si="30"/>
        <v/>
      </c>
      <c r="U285" s="246" t="str">
        <f>IFERROR(VLOOKUP(C285,'BASE EQUIPOS'!$G$8:$O$22,9,0)," ")</f>
        <v xml:space="preserve"> </v>
      </c>
      <c r="V285" s="232" t="str">
        <f t="shared" si="32"/>
        <v/>
      </c>
      <c r="W285" s="232" t="str">
        <f t="shared" si="33"/>
        <v/>
      </c>
      <c r="X285" s="232" t="str">
        <f>IFERROR(VLOOKUP(W285,Datos!$P$4:$Q$18,2,0),"")</f>
        <v/>
      </c>
      <c r="Y285" s="232" t="str">
        <f t="shared" si="34"/>
        <v/>
      </c>
      <c r="AA285" s="314" t="str">
        <f t="shared" ca="1" si="31"/>
        <v/>
      </c>
    </row>
    <row r="286" spans="1:27" x14ac:dyDescent="0.3">
      <c r="A286" s="238"/>
      <c r="B286" s="241" t="str">
        <f t="shared" si="35"/>
        <v/>
      </c>
      <c r="C286" s="239"/>
      <c r="D286" s="240" t="str">
        <f>IF(C286&lt;&gt;"",VLOOKUP(C286,'BASE EQUIPOS'!$G$8:$H$22,2,0),"")</f>
        <v/>
      </c>
      <c r="E286" s="241" t="str">
        <f>IF(C286&lt;&gt;"",VLOOKUP(C286,'BASE EQUIPOS'!$G$8:$I$22,3,0),"")</f>
        <v/>
      </c>
      <c r="F286" s="241" t="str">
        <f>IF(C286&lt;&gt;"",VLOOKUP(C286,'BASE EQUIPOS'!$G$8:$J$22,4,0),"")</f>
        <v/>
      </c>
      <c r="G286" s="242"/>
      <c r="H286" s="233"/>
      <c r="I286" s="241"/>
      <c r="J286" s="241"/>
      <c r="K286" s="241"/>
      <c r="L286" s="239"/>
      <c r="M286" s="244"/>
      <c r="N286" s="245" t="str">
        <f t="shared" ca="1" si="29"/>
        <v/>
      </c>
      <c r="O286" s="239"/>
      <c r="P286" s="244"/>
      <c r="Q286" s="245" t="str">
        <f t="shared" si="30"/>
        <v/>
      </c>
      <c r="U286" s="246" t="str">
        <f>IFERROR(VLOOKUP(C286,'BASE EQUIPOS'!$G$8:$O$22,9,0)," ")</f>
        <v xml:space="preserve"> </v>
      </c>
      <c r="V286" s="232" t="str">
        <f t="shared" si="32"/>
        <v/>
      </c>
      <c r="W286" s="232" t="str">
        <f t="shared" si="33"/>
        <v/>
      </c>
      <c r="X286" s="232" t="str">
        <f>IFERROR(VLOOKUP(W286,Datos!$P$4:$Q$18,2,0),"")</f>
        <v/>
      </c>
      <c r="Y286" s="232" t="str">
        <f t="shared" si="34"/>
        <v/>
      </c>
      <c r="AA286" s="314" t="str">
        <f t="shared" ca="1" si="31"/>
        <v/>
      </c>
    </row>
    <row r="287" spans="1:27" x14ac:dyDescent="0.3">
      <c r="A287" s="238"/>
      <c r="B287" s="241" t="str">
        <f t="shared" si="35"/>
        <v/>
      </c>
      <c r="C287" s="239"/>
      <c r="D287" s="240" t="str">
        <f>IF(C287&lt;&gt;"",VLOOKUP(C287,'BASE EQUIPOS'!$G$8:$H$22,2,0),"")</f>
        <v/>
      </c>
      <c r="E287" s="241" t="str">
        <f>IF(C287&lt;&gt;"",VLOOKUP(C287,'BASE EQUIPOS'!$G$8:$I$22,3,0),"")</f>
        <v/>
      </c>
      <c r="F287" s="241" t="str">
        <f>IF(C287&lt;&gt;"",VLOOKUP(C287,'BASE EQUIPOS'!$G$8:$J$22,4,0),"")</f>
        <v/>
      </c>
      <c r="G287" s="242"/>
      <c r="H287" s="233"/>
      <c r="I287" s="241"/>
      <c r="J287" s="241"/>
      <c r="K287" s="241"/>
      <c r="L287" s="239"/>
      <c r="M287" s="244"/>
      <c r="N287" s="245" t="str">
        <f t="shared" ca="1" si="29"/>
        <v/>
      </c>
      <c r="O287" s="239"/>
      <c r="P287" s="244"/>
      <c r="Q287" s="245" t="str">
        <f t="shared" si="30"/>
        <v/>
      </c>
      <c r="U287" s="246" t="str">
        <f>IFERROR(VLOOKUP(C287,'BASE EQUIPOS'!$G$8:$O$22,9,0)," ")</f>
        <v xml:space="preserve"> </v>
      </c>
      <c r="V287" s="232" t="str">
        <f t="shared" si="32"/>
        <v/>
      </c>
      <c r="W287" s="232" t="str">
        <f t="shared" si="33"/>
        <v/>
      </c>
      <c r="X287" s="232" t="str">
        <f>IFERROR(VLOOKUP(W287,Datos!$P$4:$Q$18,2,0),"")</f>
        <v/>
      </c>
      <c r="Y287" s="232" t="str">
        <f t="shared" si="34"/>
        <v/>
      </c>
      <c r="AA287" s="314" t="str">
        <f t="shared" ca="1" si="31"/>
        <v/>
      </c>
    </row>
    <row r="288" spans="1:27" x14ac:dyDescent="0.3">
      <c r="A288" s="238"/>
      <c r="B288" s="241" t="str">
        <f t="shared" si="35"/>
        <v/>
      </c>
      <c r="C288" s="239"/>
      <c r="D288" s="240" t="str">
        <f>IF(C288&lt;&gt;"",VLOOKUP(C288,'BASE EQUIPOS'!$G$8:$H$22,2,0),"")</f>
        <v/>
      </c>
      <c r="E288" s="241" t="str">
        <f>IF(C288&lt;&gt;"",VLOOKUP(C288,'BASE EQUIPOS'!$G$8:$I$22,3,0),"")</f>
        <v/>
      </c>
      <c r="F288" s="241" t="str">
        <f>IF(C288&lt;&gt;"",VLOOKUP(C288,'BASE EQUIPOS'!$G$8:$J$22,4,0),"")</f>
        <v/>
      </c>
      <c r="G288" s="242"/>
      <c r="H288" s="233"/>
      <c r="I288" s="241"/>
      <c r="J288" s="241"/>
      <c r="K288" s="241"/>
      <c r="L288" s="239"/>
      <c r="M288" s="244"/>
      <c r="N288" s="245" t="str">
        <f t="shared" ca="1" si="29"/>
        <v/>
      </c>
      <c r="O288" s="239"/>
      <c r="P288" s="244"/>
      <c r="Q288" s="245" t="str">
        <f t="shared" si="30"/>
        <v/>
      </c>
      <c r="U288" s="246" t="str">
        <f>IFERROR(VLOOKUP(C288,'BASE EQUIPOS'!$G$8:$O$22,9,0)," ")</f>
        <v xml:space="preserve"> </v>
      </c>
      <c r="V288" s="232" t="str">
        <f t="shared" si="32"/>
        <v/>
      </c>
      <c r="W288" s="232" t="str">
        <f t="shared" si="33"/>
        <v/>
      </c>
      <c r="X288" s="232" t="str">
        <f>IFERROR(VLOOKUP(W288,Datos!$P$4:$Q$18,2,0),"")</f>
        <v/>
      </c>
      <c r="Y288" s="232" t="str">
        <f t="shared" si="34"/>
        <v/>
      </c>
      <c r="AA288" s="314" t="str">
        <f t="shared" ca="1" si="31"/>
        <v/>
      </c>
    </row>
    <row r="289" spans="1:27" x14ac:dyDescent="0.3">
      <c r="A289" s="238"/>
      <c r="B289" s="241" t="str">
        <f t="shared" si="35"/>
        <v/>
      </c>
      <c r="C289" s="239"/>
      <c r="D289" s="240" t="str">
        <f>IF(C289&lt;&gt;"",VLOOKUP(C289,'BASE EQUIPOS'!$G$8:$H$22,2,0),"")</f>
        <v/>
      </c>
      <c r="E289" s="241" t="str">
        <f>IF(C289&lt;&gt;"",VLOOKUP(C289,'BASE EQUIPOS'!$G$8:$I$22,3,0),"")</f>
        <v/>
      </c>
      <c r="F289" s="241" t="str">
        <f>IF(C289&lt;&gt;"",VLOOKUP(C289,'BASE EQUIPOS'!$G$8:$J$22,4,0),"")</f>
        <v/>
      </c>
      <c r="G289" s="242"/>
      <c r="H289" s="233"/>
      <c r="I289" s="241"/>
      <c r="J289" s="241"/>
      <c r="K289" s="241"/>
      <c r="L289" s="239"/>
      <c r="M289" s="244"/>
      <c r="N289" s="245" t="str">
        <f t="shared" ca="1" si="29"/>
        <v/>
      </c>
      <c r="O289" s="239"/>
      <c r="P289" s="244"/>
      <c r="Q289" s="245" t="str">
        <f t="shared" si="30"/>
        <v/>
      </c>
      <c r="U289" s="246" t="str">
        <f>IFERROR(VLOOKUP(C289,'BASE EQUIPOS'!$G$8:$O$22,9,0)," ")</f>
        <v xml:space="preserve"> </v>
      </c>
      <c r="V289" s="232" t="str">
        <f t="shared" si="32"/>
        <v/>
      </c>
      <c r="W289" s="232" t="str">
        <f t="shared" si="33"/>
        <v/>
      </c>
      <c r="X289" s="232" t="str">
        <f>IFERROR(VLOOKUP(W289,Datos!$P$4:$Q$18,2,0),"")</f>
        <v/>
      </c>
      <c r="Y289" s="232" t="str">
        <f t="shared" si="34"/>
        <v/>
      </c>
      <c r="AA289" s="314" t="str">
        <f t="shared" ca="1" si="31"/>
        <v/>
      </c>
    </row>
    <row r="290" spans="1:27" x14ac:dyDescent="0.3">
      <c r="A290" s="238"/>
      <c r="B290" s="241" t="str">
        <f t="shared" si="35"/>
        <v/>
      </c>
      <c r="C290" s="239"/>
      <c r="D290" s="240" t="str">
        <f>IF(C290&lt;&gt;"",VLOOKUP(C290,'BASE EQUIPOS'!$G$8:$H$22,2,0),"")</f>
        <v/>
      </c>
      <c r="E290" s="241" t="str">
        <f>IF(C290&lt;&gt;"",VLOOKUP(C290,'BASE EQUIPOS'!$G$8:$I$22,3,0),"")</f>
        <v/>
      </c>
      <c r="F290" s="241" t="str">
        <f>IF(C290&lt;&gt;"",VLOOKUP(C290,'BASE EQUIPOS'!$G$8:$J$22,4,0),"")</f>
        <v/>
      </c>
      <c r="G290" s="242"/>
      <c r="H290" s="233"/>
      <c r="I290" s="241"/>
      <c r="J290" s="241"/>
      <c r="K290" s="241"/>
      <c r="L290" s="239"/>
      <c r="M290" s="244"/>
      <c r="N290" s="245" t="str">
        <f t="shared" ca="1" si="29"/>
        <v/>
      </c>
      <c r="O290" s="239"/>
      <c r="P290" s="244"/>
      <c r="Q290" s="245" t="str">
        <f t="shared" si="30"/>
        <v/>
      </c>
      <c r="U290" s="246" t="str">
        <f>IFERROR(VLOOKUP(C290,'BASE EQUIPOS'!$G$8:$O$22,9,0)," ")</f>
        <v xml:space="preserve"> </v>
      </c>
      <c r="V290" s="232" t="str">
        <f t="shared" si="32"/>
        <v/>
      </c>
      <c r="W290" s="232" t="str">
        <f t="shared" si="33"/>
        <v/>
      </c>
      <c r="X290" s="232" t="str">
        <f>IFERROR(VLOOKUP(W290,Datos!$P$4:$Q$18,2,0),"")</f>
        <v/>
      </c>
      <c r="Y290" s="232" t="str">
        <f t="shared" si="34"/>
        <v/>
      </c>
      <c r="AA290" s="314" t="str">
        <f t="shared" ca="1" si="31"/>
        <v/>
      </c>
    </row>
    <row r="291" spans="1:27" x14ac:dyDescent="0.3">
      <c r="A291" s="238"/>
      <c r="B291" s="241" t="str">
        <f t="shared" si="35"/>
        <v/>
      </c>
      <c r="C291" s="239"/>
      <c r="D291" s="240" t="str">
        <f>IF(C291&lt;&gt;"",VLOOKUP(C291,'BASE EQUIPOS'!$G$8:$H$22,2,0),"")</f>
        <v/>
      </c>
      <c r="E291" s="241" t="str">
        <f>IF(C291&lt;&gt;"",VLOOKUP(C291,'BASE EQUIPOS'!$G$8:$I$22,3,0),"")</f>
        <v/>
      </c>
      <c r="F291" s="241" t="str">
        <f>IF(C291&lt;&gt;"",VLOOKUP(C291,'BASE EQUIPOS'!$G$8:$J$22,4,0),"")</f>
        <v/>
      </c>
      <c r="G291" s="242"/>
      <c r="H291" s="233"/>
      <c r="I291" s="241"/>
      <c r="J291" s="241"/>
      <c r="K291" s="241"/>
      <c r="L291" s="239"/>
      <c r="M291" s="244"/>
      <c r="N291" s="245" t="str">
        <f t="shared" ca="1" si="29"/>
        <v/>
      </c>
      <c r="O291" s="239"/>
      <c r="P291" s="244"/>
      <c r="Q291" s="245" t="str">
        <f t="shared" si="30"/>
        <v/>
      </c>
      <c r="U291" s="246" t="str">
        <f>IFERROR(VLOOKUP(C291,'BASE EQUIPOS'!$G$8:$O$22,9,0)," ")</f>
        <v xml:space="preserve"> </v>
      </c>
      <c r="V291" s="232" t="str">
        <f t="shared" si="32"/>
        <v/>
      </c>
      <c r="W291" s="232" t="str">
        <f t="shared" si="33"/>
        <v/>
      </c>
      <c r="X291" s="232" t="str">
        <f>IFERROR(VLOOKUP(W291,Datos!$P$4:$Q$18,2,0),"")</f>
        <v/>
      </c>
      <c r="Y291" s="232" t="str">
        <f t="shared" si="34"/>
        <v/>
      </c>
      <c r="AA291" s="314" t="str">
        <f t="shared" ca="1" si="31"/>
        <v/>
      </c>
    </row>
    <row r="292" spans="1:27" x14ac:dyDescent="0.3">
      <c r="A292" s="238"/>
      <c r="B292" s="241" t="str">
        <f t="shared" si="35"/>
        <v/>
      </c>
      <c r="C292" s="239"/>
      <c r="D292" s="240" t="str">
        <f>IF(C292&lt;&gt;"",VLOOKUP(C292,'BASE EQUIPOS'!$G$8:$H$22,2,0),"")</f>
        <v/>
      </c>
      <c r="E292" s="241" t="str">
        <f>IF(C292&lt;&gt;"",VLOOKUP(C292,'BASE EQUIPOS'!$G$8:$I$22,3,0),"")</f>
        <v/>
      </c>
      <c r="F292" s="241" t="str">
        <f>IF(C292&lt;&gt;"",VLOOKUP(C292,'BASE EQUIPOS'!$G$8:$J$22,4,0),"")</f>
        <v/>
      </c>
      <c r="G292" s="242"/>
      <c r="H292" s="233"/>
      <c r="I292" s="241"/>
      <c r="J292" s="241"/>
      <c r="K292" s="241"/>
      <c r="L292" s="239"/>
      <c r="M292" s="244"/>
      <c r="N292" s="245" t="str">
        <f t="shared" ca="1" si="29"/>
        <v/>
      </c>
      <c r="O292" s="239"/>
      <c r="P292" s="244"/>
      <c r="Q292" s="245" t="str">
        <f t="shared" si="30"/>
        <v/>
      </c>
      <c r="U292" s="246" t="str">
        <f>IFERROR(VLOOKUP(C292,'BASE EQUIPOS'!$G$8:$O$22,9,0)," ")</f>
        <v xml:space="preserve"> </v>
      </c>
      <c r="V292" s="232" t="str">
        <f t="shared" si="32"/>
        <v/>
      </c>
      <c r="W292" s="232" t="str">
        <f t="shared" si="33"/>
        <v/>
      </c>
      <c r="X292" s="232" t="str">
        <f>IFERROR(VLOOKUP(W292,Datos!$P$4:$Q$18,2,0),"")</f>
        <v/>
      </c>
      <c r="Y292" s="232" t="str">
        <f t="shared" si="34"/>
        <v/>
      </c>
      <c r="AA292" s="314" t="str">
        <f t="shared" ca="1" si="31"/>
        <v/>
      </c>
    </row>
    <row r="293" spans="1:27" x14ac:dyDescent="0.3">
      <c r="A293" s="238"/>
      <c r="B293" s="241" t="str">
        <f t="shared" si="35"/>
        <v/>
      </c>
      <c r="C293" s="239"/>
      <c r="D293" s="240" t="str">
        <f>IF(C293&lt;&gt;"",VLOOKUP(C293,'BASE EQUIPOS'!$G$8:$H$22,2,0),"")</f>
        <v/>
      </c>
      <c r="E293" s="241" t="str">
        <f>IF(C293&lt;&gt;"",VLOOKUP(C293,'BASE EQUIPOS'!$G$8:$I$22,3,0),"")</f>
        <v/>
      </c>
      <c r="F293" s="241" t="str">
        <f>IF(C293&lt;&gt;"",VLOOKUP(C293,'BASE EQUIPOS'!$G$8:$J$22,4,0),"")</f>
        <v/>
      </c>
      <c r="G293" s="242"/>
      <c r="H293" s="233"/>
      <c r="I293" s="241"/>
      <c r="J293" s="241"/>
      <c r="K293" s="241"/>
      <c r="L293" s="239"/>
      <c r="M293" s="244"/>
      <c r="N293" s="245" t="str">
        <f t="shared" ca="1" si="29"/>
        <v/>
      </c>
      <c r="O293" s="239"/>
      <c r="P293" s="244"/>
      <c r="Q293" s="245" t="str">
        <f t="shared" si="30"/>
        <v/>
      </c>
      <c r="U293" s="246" t="str">
        <f>IFERROR(VLOOKUP(C293,'BASE EQUIPOS'!$G$8:$O$22,9,0)," ")</f>
        <v xml:space="preserve"> </v>
      </c>
      <c r="V293" s="232" t="str">
        <f t="shared" si="32"/>
        <v/>
      </c>
      <c r="W293" s="232" t="str">
        <f t="shared" si="33"/>
        <v/>
      </c>
      <c r="X293" s="232" t="str">
        <f>IFERROR(VLOOKUP(W293,Datos!$P$4:$Q$18,2,0),"")</f>
        <v/>
      </c>
      <c r="Y293" s="232" t="str">
        <f t="shared" si="34"/>
        <v/>
      </c>
      <c r="AA293" s="314" t="str">
        <f t="shared" ca="1" si="31"/>
        <v/>
      </c>
    </row>
    <row r="294" spans="1:27" x14ac:dyDescent="0.3">
      <c r="A294" s="238"/>
      <c r="B294" s="241" t="str">
        <f t="shared" si="35"/>
        <v/>
      </c>
      <c r="C294" s="239"/>
      <c r="D294" s="240" t="str">
        <f>IF(C294&lt;&gt;"",VLOOKUP(C294,'BASE EQUIPOS'!$G$8:$H$22,2,0),"")</f>
        <v/>
      </c>
      <c r="E294" s="241" t="str">
        <f>IF(C294&lt;&gt;"",VLOOKUP(C294,'BASE EQUIPOS'!$G$8:$I$22,3,0),"")</f>
        <v/>
      </c>
      <c r="F294" s="241" t="str">
        <f>IF(C294&lt;&gt;"",VLOOKUP(C294,'BASE EQUIPOS'!$G$8:$J$22,4,0),"")</f>
        <v/>
      </c>
      <c r="G294" s="242"/>
      <c r="H294" s="233"/>
      <c r="I294" s="241"/>
      <c r="J294" s="241"/>
      <c r="K294" s="241"/>
      <c r="L294" s="239"/>
      <c r="M294" s="244"/>
      <c r="N294" s="245" t="str">
        <f t="shared" ca="1" si="29"/>
        <v/>
      </c>
      <c r="O294" s="239"/>
      <c r="P294" s="244"/>
      <c r="Q294" s="245" t="str">
        <f t="shared" si="30"/>
        <v/>
      </c>
      <c r="U294" s="246" t="str">
        <f>IFERROR(VLOOKUP(C294,'BASE EQUIPOS'!$G$8:$O$22,9,0)," ")</f>
        <v xml:space="preserve"> </v>
      </c>
      <c r="V294" s="232" t="str">
        <f t="shared" si="32"/>
        <v/>
      </c>
      <c r="W294" s="232" t="str">
        <f t="shared" si="33"/>
        <v/>
      </c>
      <c r="X294" s="232" t="str">
        <f>IFERROR(VLOOKUP(W294,Datos!$P$4:$Q$18,2,0),"")</f>
        <v/>
      </c>
      <c r="Y294" s="232" t="str">
        <f t="shared" si="34"/>
        <v/>
      </c>
      <c r="AA294" s="314" t="str">
        <f t="shared" ca="1" si="31"/>
        <v/>
      </c>
    </row>
    <row r="295" spans="1:27" x14ac:dyDescent="0.3">
      <c r="A295" s="238"/>
      <c r="B295" s="241" t="str">
        <f t="shared" si="35"/>
        <v/>
      </c>
      <c r="C295" s="239"/>
      <c r="D295" s="240" t="str">
        <f>IF(C295&lt;&gt;"",VLOOKUP(C295,'BASE EQUIPOS'!$G$8:$H$22,2,0),"")</f>
        <v/>
      </c>
      <c r="E295" s="241" t="str">
        <f>IF(C295&lt;&gt;"",VLOOKUP(C295,'BASE EQUIPOS'!$G$8:$I$22,3,0),"")</f>
        <v/>
      </c>
      <c r="F295" s="241" t="str">
        <f>IF(C295&lt;&gt;"",VLOOKUP(C295,'BASE EQUIPOS'!$G$8:$J$22,4,0),"")</f>
        <v/>
      </c>
      <c r="G295" s="242"/>
      <c r="H295" s="233"/>
      <c r="I295" s="241"/>
      <c r="J295" s="241"/>
      <c r="K295" s="241"/>
      <c r="L295" s="239"/>
      <c r="M295" s="244"/>
      <c r="N295" s="245" t="str">
        <f t="shared" ca="1" si="29"/>
        <v/>
      </c>
      <c r="O295" s="239"/>
      <c r="P295" s="244"/>
      <c r="Q295" s="245" t="str">
        <f t="shared" si="30"/>
        <v/>
      </c>
      <c r="U295" s="246" t="str">
        <f>IFERROR(VLOOKUP(C295,'BASE EQUIPOS'!$G$8:$O$22,9,0)," ")</f>
        <v xml:space="preserve"> </v>
      </c>
      <c r="V295" s="232" t="str">
        <f t="shared" si="32"/>
        <v/>
      </c>
      <c r="W295" s="232" t="str">
        <f t="shared" si="33"/>
        <v/>
      </c>
      <c r="X295" s="232" t="str">
        <f>IFERROR(VLOOKUP(W295,Datos!$P$4:$Q$18,2,0),"")</f>
        <v/>
      </c>
      <c r="Y295" s="232" t="str">
        <f t="shared" si="34"/>
        <v/>
      </c>
      <c r="AA295" s="314" t="str">
        <f t="shared" ca="1" si="31"/>
        <v/>
      </c>
    </row>
    <row r="296" spans="1:27" x14ac:dyDescent="0.3">
      <c r="A296" s="238"/>
      <c r="B296" s="241" t="str">
        <f t="shared" si="35"/>
        <v/>
      </c>
      <c r="C296" s="239"/>
      <c r="D296" s="240" t="str">
        <f>IF(C296&lt;&gt;"",VLOOKUP(C296,'BASE EQUIPOS'!$G$8:$H$22,2,0),"")</f>
        <v/>
      </c>
      <c r="E296" s="241" t="str">
        <f>IF(C296&lt;&gt;"",VLOOKUP(C296,'BASE EQUIPOS'!$G$8:$I$22,3,0),"")</f>
        <v/>
      </c>
      <c r="F296" s="241" t="str">
        <f>IF(C296&lt;&gt;"",VLOOKUP(C296,'BASE EQUIPOS'!$G$8:$J$22,4,0),"")</f>
        <v/>
      </c>
      <c r="G296" s="242"/>
      <c r="H296" s="233"/>
      <c r="I296" s="241"/>
      <c r="J296" s="241"/>
      <c r="K296" s="241"/>
      <c r="L296" s="239"/>
      <c r="M296" s="244"/>
      <c r="N296" s="245" t="str">
        <f t="shared" ca="1" si="29"/>
        <v/>
      </c>
      <c r="O296" s="239"/>
      <c r="P296" s="244"/>
      <c r="Q296" s="245" t="str">
        <f t="shared" si="30"/>
        <v/>
      </c>
      <c r="U296" s="246" t="str">
        <f>IFERROR(VLOOKUP(C296,'BASE EQUIPOS'!$G$8:$O$22,9,0)," ")</f>
        <v xml:space="preserve"> </v>
      </c>
      <c r="V296" s="232" t="str">
        <f t="shared" si="32"/>
        <v/>
      </c>
      <c r="W296" s="232" t="str">
        <f t="shared" si="33"/>
        <v/>
      </c>
      <c r="X296" s="232" t="str">
        <f>IFERROR(VLOOKUP(W296,Datos!$P$4:$Q$18,2,0),"")</f>
        <v/>
      </c>
      <c r="Y296" s="232" t="str">
        <f t="shared" si="34"/>
        <v/>
      </c>
      <c r="AA296" s="314" t="str">
        <f t="shared" ca="1" si="31"/>
        <v/>
      </c>
    </row>
    <row r="297" spans="1:27" x14ac:dyDescent="0.3">
      <c r="A297" s="238"/>
      <c r="B297" s="241" t="str">
        <f t="shared" si="35"/>
        <v/>
      </c>
      <c r="C297" s="239"/>
      <c r="D297" s="240" t="str">
        <f>IF(C297&lt;&gt;"",VLOOKUP(C297,'BASE EQUIPOS'!$G$8:$H$22,2,0),"")</f>
        <v/>
      </c>
      <c r="E297" s="241" t="str">
        <f>IF(C297&lt;&gt;"",VLOOKUP(C297,'BASE EQUIPOS'!$G$8:$I$22,3,0),"")</f>
        <v/>
      </c>
      <c r="F297" s="241" t="str">
        <f>IF(C297&lt;&gt;"",VLOOKUP(C297,'BASE EQUIPOS'!$G$8:$J$22,4,0),"")</f>
        <v/>
      </c>
      <c r="G297" s="242"/>
      <c r="H297" s="233"/>
      <c r="I297" s="241"/>
      <c r="J297" s="241"/>
      <c r="K297" s="241"/>
      <c r="L297" s="239"/>
      <c r="M297" s="244"/>
      <c r="N297" s="245" t="str">
        <f t="shared" ca="1" si="29"/>
        <v/>
      </c>
      <c r="O297" s="239"/>
      <c r="P297" s="244"/>
      <c r="Q297" s="245" t="str">
        <f t="shared" si="30"/>
        <v/>
      </c>
      <c r="U297" s="246" t="str">
        <f>IFERROR(VLOOKUP(C297,'BASE EQUIPOS'!$G$8:$O$22,9,0)," ")</f>
        <v xml:space="preserve"> </v>
      </c>
      <c r="V297" s="232" t="str">
        <f t="shared" si="32"/>
        <v/>
      </c>
      <c r="W297" s="232" t="str">
        <f t="shared" si="33"/>
        <v/>
      </c>
      <c r="X297" s="232" t="str">
        <f>IFERROR(VLOOKUP(W297,Datos!$P$4:$Q$18,2,0),"")</f>
        <v/>
      </c>
      <c r="Y297" s="232" t="str">
        <f t="shared" si="34"/>
        <v/>
      </c>
      <c r="AA297" s="314" t="str">
        <f t="shared" ca="1" si="31"/>
        <v/>
      </c>
    </row>
    <row r="298" spans="1:27" x14ac:dyDescent="0.3">
      <c r="A298" s="238"/>
      <c r="B298" s="241" t="str">
        <f t="shared" si="35"/>
        <v/>
      </c>
      <c r="C298" s="239"/>
      <c r="D298" s="240" t="str">
        <f>IF(C298&lt;&gt;"",VLOOKUP(C298,'BASE EQUIPOS'!$G$8:$H$22,2,0),"")</f>
        <v/>
      </c>
      <c r="E298" s="241" t="str">
        <f>IF(C298&lt;&gt;"",VLOOKUP(C298,'BASE EQUIPOS'!$G$8:$I$22,3,0),"")</f>
        <v/>
      </c>
      <c r="F298" s="241" t="str">
        <f>IF(C298&lt;&gt;"",VLOOKUP(C298,'BASE EQUIPOS'!$G$8:$J$22,4,0),"")</f>
        <v/>
      </c>
      <c r="G298" s="242"/>
      <c r="H298" s="233"/>
      <c r="I298" s="241"/>
      <c r="J298" s="241"/>
      <c r="K298" s="241"/>
      <c r="L298" s="239"/>
      <c r="M298" s="244"/>
      <c r="N298" s="245" t="str">
        <f t="shared" ca="1" si="29"/>
        <v/>
      </c>
      <c r="O298" s="239"/>
      <c r="P298" s="244"/>
      <c r="Q298" s="245" t="str">
        <f t="shared" si="30"/>
        <v/>
      </c>
      <c r="U298" s="246" t="str">
        <f>IFERROR(VLOOKUP(C298,'BASE EQUIPOS'!$G$8:$O$22,9,0)," ")</f>
        <v xml:space="preserve"> </v>
      </c>
      <c r="V298" s="232" t="str">
        <f t="shared" si="32"/>
        <v/>
      </c>
      <c r="W298" s="232" t="str">
        <f t="shared" si="33"/>
        <v/>
      </c>
      <c r="X298" s="232" t="str">
        <f>IFERROR(VLOOKUP(W298,Datos!$P$4:$Q$18,2,0),"")</f>
        <v/>
      </c>
      <c r="Y298" s="232" t="str">
        <f t="shared" si="34"/>
        <v/>
      </c>
      <c r="AA298" s="314" t="str">
        <f t="shared" ca="1" si="31"/>
        <v/>
      </c>
    </row>
    <row r="299" spans="1:27" x14ac:dyDescent="0.3">
      <c r="A299" s="238"/>
      <c r="B299" s="241" t="str">
        <f t="shared" si="35"/>
        <v/>
      </c>
      <c r="C299" s="239"/>
      <c r="D299" s="240" t="str">
        <f>IF(C299&lt;&gt;"",VLOOKUP(C299,'BASE EQUIPOS'!$G$8:$H$22,2,0),"")</f>
        <v/>
      </c>
      <c r="E299" s="241" t="str">
        <f>IF(C299&lt;&gt;"",VLOOKUP(C299,'BASE EQUIPOS'!$G$8:$I$22,3,0),"")</f>
        <v/>
      </c>
      <c r="F299" s="241" t="str">
        <f>IF(C299&lt;&gt;"",VLOOKUP(C299,'BASE EQUIPOS'!$G$8:$J$22,4,0),"")</f>
        <v/>
      </c>
      <c r="G299" s="242"/>
      <c r="H299" s="233"/>
      <c r="I299" s="241"/>
      <c r="J299" s="241"/>
      <c r="K299" s="241"/>
      <c r="L299" s="239"/>
      <c r="M299" s="244"/>
      <c r="N299" s="245" t="str">
        <f t="shared" ca="1" si="29"/>
        <v/>
      </c>
      <c r="O299" s="239"/>
      <c r="P299" s="244"/>
      <c r="Q299" s="245" t="str">
        <f t="shared" si="30"/>
        <v/>
      </c>
      <c r="U299" s="246" t="str">
        <f>IFERROR(VLOOKUP(C299,'BASE EQUIPOS'!$G$8:$O$22,9,0)," ")</f>
        <v xml:space="preserve"> </v>
      </c>
      <c r="V299" s="232" t="str">
        <f t="shared" si="32"/>
        <v/>
      </c>
      <c r="W299" s="232" t="str">
        <f t="shared" si="33"/>
        <v/>
      </c>
      <c r="X299" s="232" t="str">
        <f>IFERROR(VLOOKUP(W299,Datos!$P$4:$Q$18,2,0),"")</f>
        <v/>
      </c>
      <c r="Y299" s="232" t="str">
        <f t="shared" si="34"/>
        <v/>
      </c>
      <c r="AA299" s="314" t="str">
        <f t="shared" ca="1" si="31"/>
        <v/>
      </c>
    </row>
    <row r="300" spans="1:27" x14ac:dyDescent="0.3">
      <c r="A300" s="238"/>
      <c r="B300" s="241" t="str">
        <f t="shared" si="35"/>
        <v/>
      </c>
      <c r="C300" s="239"/>
      <c r="D300" s="240" t="str">
        <f>IF(C300&lt;&gt;"",VLOOKUP(C300,'BASE EQUIPOS'!$G$8:$H$22,2,0),"")</f>
        <v/>
      </c>
      <c r="E300" s="241" t="str">
        <f>IF(C300&lt;&gt;"",VLOOKUP(C300,'BASE EQUIPOS'!$G$8:$I$22,3,0),"")</f>
        <v/>
      </c>
      <c r="F300" s="241" t="str">
        <f>IF(C300&lt;&gt;"",VLOOKUP(C300,'BASE EQUIPOS'!$G$8:$J$22,4,0),"")</f>
        <v/>
      </c>
      <c r="G300" s="242"/>
      <c r="H300" s="233"/>
      <c r="I300" s="241"/>
      <c r="J300" s="241"/>
      <c r="K300" s="241"/>
      <c r="L300" s="239"/>
      <c r="M300" s="244"/>
      <c r="N300" s="245" t="str">
        <f t="shared" ca="1" si="29"/>
        <v/>
      </c>
      <c r="O300" s="239"/>
      <c r="P300" s="244"/>
      <c r="Q300" s="245" t="str">
        <f t="shared" si="30"/>
        <v/>
      </c>
      <c r="U300" s="246" t="str">
        <f>IFERROR(VLOOKUP(C300,'BASE EQUIPOS'!$G$8:$O$22,9,0)," ")</f>
        <v xml:space="preserve"> </v>
      </c>
      <c r="V300" s="232" t="str">
        <f t="shared" si="32"/>
        <v/>
      </c>
      <c r="W300" s="232" t="str">
        <f t="shared" si="33"/>
        <v/>
      </c>
      <c r="X300" s="232" t="str">
        <f>IFERROR(VLOOKUP(W300,Datos!$P$4:$Q$18,2,0),"")</f>
        <v/>
      </c>
      <c r="Y300" s="232" t="str">
        <f t="shared" si="34"/>
        <v/>
      </c>
      <c r="AA300" s="314" t="str">
        <f t="shared" ca="1" si="31"/>
        <v/>
      </c>
    </row>
    <row r="301" spans="1:27" x14ac:dyDescent="0.3">
      <c r="A301" s="238"/>
      <c r="B301" s="241" t="str">
        <f t="shared" si="35"/>
        <v/>
      </c>
      <c r="C301" s="239"/>
      <c r="D301" s="240" t="str">
        <f>IF(C301&lt;&gt;"",VLOOKUP(C301,'BASE EQUIPOS'!$G$8:$H$22,2,0),"")</f>
        <v/>
      </c>
      <c r="E301" s="241" t="str">
        <f>IF(C301&lt;&gt;"",VLOOKUP(C301,'BASE EQUIPOS'!$G$8:$I$22,3,0),"")</f>
        <v/>
      </c>
      <c r="F301" s="241" t="str">
        <f>IF(C301&lt;&gt;"",VLOOKUP(C301,'BASE EQUIPOS'!$G$8:$J$22,4,0),"")</f>
        <v/>
      </c>
      <c r="G301" s="242"/>
      <c r="H301" s="233"/>
      <c r="I301" s="241"/>
      <c r="J301" s="241"/>
      <c r="K301" s="241"/>
      <c r="L301" s="239"/>
      <c r="M301" s="244"/>
      <c r="N301" s="245" t="str">
        <f t="shared" ca="1" si="29"/>
        <v/>
      </c>
      <c r="O301" s="239"/>
      <c r="P301" s="244"/>
      <c r="Q301" s="245" t="str">
        <f t="shared" si="30"/>
        <v/>
      </c>
      <c r="U301" s="246" t="str">
        <f>IFERROR(VLOOKUP(C301,'BASE EQUIPOS'!$G$8:$O$22,9,0)," ")</f>
        <v xml:space="preserve"> </v>
      </c>
      <c r="V301" s="232" t="str">
        <f t="shared" si="32"/>
        <v/>
      </c>
      <c r="W301" s="232" t="str">
        <f t="shared" si="33"/>
        <v/>
      </c>
      <c r="X301" s="232" t="str">
        <f>IFERROR(VLOOKUP(W301,Datos!$P$4:$Q$18,2,0),"")</f>
        <v/>
      </c>
      <c r="Y301" s="232" t="str">
        <f t="shared" si="34"/>
        <v/>
      </c>
      <c r="AA301" s="314" t="str">
        <f t="shared" ca="1" si="31"/>
        <v/>
      </c>
    </row>
    <row r="302" spans="1:27" x14ac:dyDescent="0.3">
      <c r="A302" s="238"/>
      <c r="B302" s="241" t="str">
        <f t="shared" si="35"/>
        <v/>
      </c>
      <c r="C302" s="239"/>
      <c r="D302" s="240" t="str">
        <f>IF(C302&lt;&gt;"",VLOOKUP(C302,'BASE EQUIPOS'!$G$8:$H$22,2,0),"")</f>
        <v/>
      </c>
      <c r="E302" s="241" t="str">
        <f>IF(C302&lt;&gt;"",VLOOKUP(C302,'BASE EQUIPOS'!$G$8:$I$22,3,0),"")</f>
        <v/>
      </c>
      <c r="F302" s="241" t="str">
        <f>IF(C302&lt;&gt;"",VLOOKUP(C302,'BASE EQUIPOS'!$G$8:$J$22,4,0),"")</f>
        <v/>
      </c>
      <c r="G302" s="242"/>
      <c r="H302" s="233"/>
      <c r="I302" s="241"/>
      <c r="J302" s="241"/>
      <c r="K302" s="241"/>
      <c r="L302" s="239"/>
      <c r="M302" s="244"/>
      <c r="N302" s="245" t="str">
        <f t="shared" ca="1" si="29"/>
        <v/>
      </c>
      <c r="O302" s="239"/>
      <c r="P302" s="244"/>
      <c r="Q302" s="245" t="str">
        <f t="shared" si="30"/>
        <v/>
      </c>
      <c r="U302" s="246" t="str">
        <f>IFERROR(VLOOKUP(C302,'BASE EQUIPOS'!$G$8:$O$22,9,0)," ")</f>
        <v xml:space="preserve"> </v>
      </c>
      <c r="V302" s="232" t="str">
        <f t="shared" si="32"/>
        <v/>
      </c>
      <c r="W302" s="232" t="str">
        <f t="shared" si="33"/>
        <v/>
      </c>
      <c r="X302" s="232" t="str">
        <f>IFERROR(VLOOKUP(W302,Datos!$P$4:$Q$18,2,0),"")</f>
        <v/>
      </c>
      <c r="Y302" s="232" t="str">
        <f t="shared" si="34"/>
        <v/>
      </c>
      <c r="AA302" s="314" t="str">
        <f t="shared" ca="1" si="31"/>
        <v/>
      </c>
    </row>
    <row r="303" spans="1:27" x14ac:dyDescent="0.3">
      <c r="A303" s="238"/>
      <c r="B303" s="241" t="str">
        <f t="shared" si="35"/>
        <v/>
      </c>
      <c r="C303" s="239"/>
      <c r="D303" s="240" t="str">
        <f>IF(C303&lt;&gt;"",VLOOKUP(C303,'BASE EQUIPOS'!$G$8:$H$22,2,0),"")</f>
        <v/>
      </c>
      <c r="E303" s="241" t="str">
        <f>IF(C303&lt;&gt;"",VLOOKUP(C303,'BASE EQUIPOS'!$G$8:$I$22,3,0),"")</f>
        <v/>
      </c>
      <c r="F303" s="241" t="str">
        <f>IF(C303&lt;&gt;"",VLOOKUP(C303,'BASE EQUIPOS'!$G$8:$J$22,4,0),"")</f>
        <v/>
      </c>
      <c r="G303" s="242"/>
      <c r="H303" s="233"/>
      <c r="I303" s="241"/>
      <c r="J303" s="241"/>
      <c r="K303" s="241"/>
      <c r="L303" s="239"/>
      <c r="M303" s="244"/>
      <c r="N303" s="245" t="str">
        <f t="shared" ca="1" si="29"/>
        <v/>
      </c>
      <c r="O303" s="239"/>
      <c r="P303" s="244"/>
      <c r="Q303" s="245" t="str">
        <f t="shared" si="30"/>
        <v/>
      </c>
      <c r="U303" s="246" t="str">
        <f>IFERROR(VLOOKUP(C303,'BASE EQUIPOS'!$G$8:$O$22,9,0)," ")</f>
        <v xml:space="preserve"> </v>
      </c>
      <c r="V303" s="232" t="str">
        <f t="shared" si="32"/>
        <v/>
      </c>
      <c r="W303" s="232" t="str">
        <f t="shared" si="33"/>
        <v/>
      </c>
      <c r="X303" s="232" t="str">
        <f>IFERROR(VLOOKUP(W303,Datos!$P$4:$Q$18,2,0),"")</f>
        <v/>
      </c>
      <c r="Y303" s="232" t="str">
        <f t="shared" si="34"/>
        <v/>
      </c>
      <c r="AA303" s="314" t="str">
        <f t="shared" ca="1" si="31"/>
        <v/>
      </c>
    </row>
    <row r="304" spans="1:27" x14ac:dyDescent="0.3">
      <c r="A304" s="238"/>
      <c r="B304" s="241" t="str">
        <f t="shared" si="35"/>
        <v/>
      </c>
      <c r="C304" s="239"/>
      <c r="D304" s="240" t="str">
        <f>IF(C304&lt;&gt;"",VLOOKUP(C304,'BASE EQUIPOS'!$G$8:$H$22,2,0),"")</f>
        <v/>
      </c>
      <c r="E304" s="241" t="str">
        <f>IF(C304&lt;&gt;"",VLOOKUP(C304,'BASE EQUIPOS'!$G$8:$I$22,3,0),"")</f>
        <v/>
      </c>
      <c r="F304" s="241" t="str">
        <f>IF(C304&lt;&gt;"",VLOOKUP(C304,'BASE EQUIPOS'!$G$8:$J$22,4,0),"")</f>
        <v/>
      </c>
      <c r="G304" s="242"/>
      <c r="H304" s="233"/>
      <c r="I304" s="241"/>
      <c r="J304" s="241"/>
      <c r="K304" s="241"/>
      <c r="L304" s="239"/>
      <c r="M304" s="244"/>
      <c r="N304" s="245" t="str">
        <f t="shared" ca="1" si="29"/>
        <v/>
      </c>
      <c r="O304" s="239"/>
      <c r="P304" s="244"/>
      <c r="Q304" s="245" t="str">
        <f t="shared" si="30"/>
        <v/>
      </c>
      <c r="U304" s="246" t="str">
        <f>IFERROR(VLOOKUP(C304,'BASE EQUIPOS'!$G$8:$O$22,9,0)," ")</f>
        <v xml:space="preserve"> </v>
      </c>
      <c r="V304" s="232" t="str">
        <f t="shared" si="32"/>
        <v/>
      </c>
      <c r="W304" s="232" t="str">
        <f t="shared" si="33"/>
        <v/>
      </c>
      <c r="X304" s="232" t="str">
        <f>IFERROR(VLOOKUP(W304,Datos!$P$4:$Q$18,2,0),"")</f>
        <v/>
      </c>
      <c r="Y304" s="232" t="str">
        <f t="shared" si="34"/>
        <v/>
      </c>
      <c r="AA304" s="314" t="str">
        <f t="shared" ca="1" si="31"/>
        <v/>
      </c>
    </row>
    <row r="305" spans="1:27" x14ac:dyDescent="0.3">
      <c r="A305" s="238"/>
      <c r="B305" s="241" t="str">
        <f t="shared" si="35"/>
        <v/>
      </c>
      <c r="C305" s="239"/>
      <c r="D305" s="240" t="str">
        <f>IF(C305&lt;&gt;"",VLOOKUP(C305,'BASE EQUIPOS'!$G$8:$H$22,2,0),"")</f>
        <v/>
      </c>
      <c r="E305" s="241" t="str">
        <f>IF(C305&lt;&gt;"",VLOOKUP(C305,'BASE EQUIPOS'!$G$8:$I$22,3,0),"")</f>
        <v/>
      </c>
      <c r="F305" s="241" t="str">
        <f>IF(C305&lt;&gt;"",VLOOKUP(C305,'BASE EQUIPOS'!$G$8:$J$22,4,0),"")</f>
        <v/>
      </c>
      <c r="G305" s="242"/>
      <c r="H305" s="233"/>
      <c r="I305" s="241"/>
      <c r="J305" s="241"/>
      <c r="K305" s="241"/>
      <c r="L305" s="239"/>
      <c r="M305" s="244"/>
      <c r="N305" s="245" t="str">
        <f t="shared" ca="1" si="29"/>
        <v/>
      </c>
      <c r="O305" s="239"/>
      <c r="P305" s="244"/>
      <c r="Q305" s="245" t="str">
        <f t="shared" si="30"/>
        <v/>
      </c>
      <c r="U305" s="246" t="str">
        <f>IFERROR(VLOOKUP(C305,'BASE EQUIPOS'!$G$8:$O$22,9,0)," ")</f>
        <v xml:space="preserve"> </v>
      </c>
      <c r="V305" s="232" t="str">
        <f t="shared" si="32"/>
        <v/>
      </c>
      <c r="W305" s="232" t="str">
        <f t="shared" si="33"/>
        <v/>
      </c>
      <c r="X305" s="232" t="str">
        <f>IFERROR(VLOOKUP(W305,Datos!$P$4:$Q$18,2,0),"")</f>
        <v/>
      </c>
      <c r="Y305" s="232" t="str">
        <f t="shared" si="34"/>
        <v/>
      </c>
      <c r="AA305" s="314" t="str">
        <f t="shared" ca="1" si="31"/>
        <v/>
      </c>
    </row>
    <row r="306" spans="1:27" x14ac:dyDescent="0.3">
      <c r="A306" s="238"/>
      <c r="B306" s="241" t="str">
        <f t="shared" si="35"/>
        <v/>
      </c>
      <c r="C306" s="239"/>
      <c r="D306" s="240" t="str">
        <f>IF(C306&lt;&gt;"",VLOOKUP(C306,'BASE EQUIPOS'!$G$8:$H$22,2,0),"")</f>
        <v/>
      </c>
      <c r="E306" s="241" t="str">
        <f>IF(C306&lt;&gt;"",VLOOKUP(C306,'BASE EQUIPOS'!$G$8:$I$22,3,0),"")</f>
        <v/>
      </c>
      <c r="F306" s="241" t="str">
        <f>IF(C306&lt;&gt;"",VLOOKUP(C306,'BASE EQUIPOS'!$G$8:$J$22,4,0),"")</f>
        <v/>
      </c>
      <c r="G306" s="242"/>
      <c r="H306" s="233"/>
      <c r="I306" s="241"/>
      <c r="J306" s="241"/>
      <c r="K306" s="241"/>
      <c r="L306" s="239"/>
      <c r="M306" s="244"/>
      <c r="N306" s="245" t="str">
        <f t="shared" ca="1" si="29"/>
        <v/>
      </c>
      <c r="O306" s="239"/>
      <c r="P306" s="244"/>
      <c r="Q306" s="245" t="str">
        <f t="shared" si="30"/>
        <v/>
      </c>
      <c r="U306" s="246" t="str">
        <f>IFERROR(VLOOKUP(C306,'BASE EQUIPOS'!$G$8:$O$22,9,0)," ")</f>
        <v xml:space="preserve"> </v>
      </c>
      <c r="V306" s="232" t="str">
        <f t="shared" si="32"/>
        <v/>
      </c>
      <c r="W306" s="232" t="str">
        <f t="shared" si="33"/>
        <v/>
      </c>
      <c r="X306" s="232" t="str">
        <f>IFERROR(VLOOKUP(W306,Datos!$P$4:$Q$18,2,0),"")</f>
        <v/>
      </c>
      <c r="Y306" s="232" t="str">
        <f t="shared" si="34"/>
        <v/>
      </c>
      <c r="AA306" s="314" t="str">
        <f t="shared" ca="1" si="31"/>
        <v/>
      </c>
    </row>
    <row r="307" spans="1:27" x14ac:dyDescent="0.3">
      <c r="A307" s="238"/>
      <c r="B307" s="241" t="str">
        <f t="shared" si="35"/>
        <v/>
      </c>
      <c r="C307" s="239"/>
      <c r="D307" s="240" t="str">
        <f>IF(C307&lt;&gt;"",VLOOKUP(C307,'BASE EQUIPOS'!$G$8:$H$22,2,0),"")</f>
        <v/>
      </c>
      <c r="E307" s="241" t="str">
        <f>IF(C307&lt;&gt;"",VLOOKUP(C307,'BASE EQUIPOS'!$G$8:$I$22,3,0),"")</f>
        <v/>
      </c>
      <c r="F307" s="241" t="str">
        <f>IF(C307&lt;&gt;"",VLOOKUP(C307,'BASE EQUIPOS'!$G$8:$J$22,4,0),"")</f>
        <v/>
      </c>
      <c r="G307" s="242"/>
      <c r="H307" s="233"/>
      <c r="I307" s="241"/>
      <c r="J307" s="241"/>
      <c r="K307" s="241"/>
      <c r="L307" s="239"/>
      <c r="M307" s="244"/>
      <c r="N307" s="245" t="str">
        <f t="shared" ca="1" si="29"/>
        <v/>
      </c>
      <c r="O307" s="239"/>
      <c r="P307" s="244"/>
      <c r="Q307" s="245" t="str">
        <f t="shared" si="30"/>
        <v/>
      </c>
      <c r="U307" s="246" t="str">
        <f>IFERROR(VLOOKUP(C307,'BASE EQUIPOS'!$G$8:$O$22,9,0)," ")</f>
        <v xml:space="preserve"> </v>
      </c>
      <c r="V307" s="232" t="str">
        <f t="shared" si="32"/>
        <v/>
      </c>
      <c r="W307" s="232" t="str">
        <f t="shared" si="33"/>
        <v/>
      </c>
      <c r="X307" s="232" t="str">
        <f>IFERROR(VLOOKUP(W307,Datos!$P$4:$Q$18,2,0),"")</f>
        <v/>
      </c>
      <c r="Y307" s="232" t="str">
        <f t="shared" si="34"/>
        <v/>
      </c>
      <c r="AA307" s="314" t="str">
        <f t="shared" ca="1" si="31"/>
        <v/>
      </c>
    </row>
    <row r="308" spans="1:27" x14ac:dyDescent="0.3">
      <c r="A308" s="238"/>
      <c r="B308" s="241" t="str">
        <f t="shared" si="35"/>
        <v/>
      </c>
      <c r="C308" s="239"/>
      <c r="D308" s="240" t="str">
        <f>IF(C308&lt;&gt;"",VLOOKUP(C308,'BASE EQUIPOS'!$G$8:$H$22,2,0),"")</f>
        <v/>
      </c>
      <c r="E308" s="241" t="str">
        <f>IF(C308&lt;&gt;"",VLOOKUP(C308,'BASE EQUIPOS'!$G$8:$I$22,3,0),"")</f>
        <v/>
      </c>
      <c r="F308" s="241" t="str">
        <f>IF(C308&lt;&gt;"",VLOOKUP(C308,'BASE EQUIPOS'!$G$8:$J$22,4,0),"")</f>
        <v/>
      </c>
      <c r="G308" s="242"/>
      <c r="H308" s="233"/>
      <c r="I308" s="241"/>
      <c r="J308" s="241"/>
      <c r="K308" s="241"/>
      <c r="L308" s="239"/>
      <c r="M308" s="244"/>
      <c r="N308" s="245" t="str">
        <f t="shared" ca="1" si="29"/>
        <v/>
      </c>
      <c r="O308" s="239"/>
      <c r="P308" s="244"/>
      <c r="Q308" s="245" t="str">
        <f t="shared" si="30"/>
        <v/>
      </c>
      <c r="U308" s="246" t="str">
        <f>IFERROR(VLOOKUP(C308,'BASE EQUIPOS'!$G$8:$O$22,9,0)," ")</f>
        <v xml:space="preserve"> </v>
      </c>
      <c r="V308" s="232" t="str">
        <f t="shared" si="32"/>
        <v/>
      </c>
      <c r="W308" s="232" t="str">
        <f t="shared" si="33"/>
        <v/>
      </c>
      <c r="X308" s="232" t="str">
        <f>IFERROR(VLOOKUP(W308,Datos!$P$4:$Q$18,2,0),"")</f>
        <v/>
      </c>
      <c r="Y308" s="232" t="str">
        <f t="shared" si="34"/>
        <v/>
      </c>
      <c r="AA308" s="314" t="str">
        <f t="shared" ca="1" si="31"/>
        <v/>
      </c>
    </row>
    <row r="309" spans="1:27" x14ac:dyDescent="0.3">
      <c r="A309" s="238"/>
      <c r="B309" s="241" t="str">
        <f t="shared" si="35"/>
        <v/>
      </c>
      <c r="C309" s="239"/>
      <c r="D309" s="240" t="str">
        <f>IF(C309&lt;&gt;"",VLOOKUP(C309,'BASE EQUIPOS'!$G$8:$H$22,2,0),"")</f>
        <v/>
      </c>
      <c r="E309" s="241" t="str">
        <f>IF(C309&lt;&gt;"",VLOOKUP(C309,'BASE EQUIPOS'!$G$8:$I$22,3,0),"")</f>
        <v/>
      </c>
      <c r="F309" s="241" t="str">
        <f>IF(C309&lt;&gt;"",VLOOKUP(C309,'BASE EQUIPOS'!$G$8:$J$22,4,0),"")</f>
        <v/>
      </c>
      <c r="G309" s="242"/>
      <c r="H309" s="233"/>
      <c r="I309" s="241"/>
      <c r="J309" s="241"/>
      <c r="K309" s="241"/>
      <c r="L309" s="239"/>
      <c r="M309" s="244"/>
      <c r="N309" s="245" t="str">
        <f t="shared" ca="1" si="29"/>
        <v/>
      </c>
      <c r="O309" s="239"/>
      <c r="P309" s="244"/>
      <c r="Q309" s="245" t="str">
        <f t="shared" si="30"/>
        <v/>
      </c>
      <c r="U309" s="246" t="str">
        <f>IFERROR(VLOOKUP(C309,'BASE EQUIPOS'!$G$8:$O$22,9,0)," ")</f>
        <v xml:space="preserve"> </v>
      </c>
      <c r="V309" s="232" t="str">
        <f t="shared" si="32"/>
        <v/>
      </c>
      <c r="W309" s="232" t="str">
        <f t="shared" si="33"/>
        <v/>
      </c>
      <c r="X309" s="232" t="str">
        <f>IFERROR(VLOOKUP(W309,Datos!$P$4:$Q$18,2,0),"")</f>
        <v/>
      </c>
      <c r="Y309" s="232" t="str">
        <f t="shared" si="34"/>
        <v/>
      </c>
      <c r="AA309" s="314" t="str">
        <f t="shared" ca="1" si="31"/>
        <v/>
      </c>
    </row>
    <row r="310" spans="1:27" x14ac:dyDescent="0.3">
      <c r="A310" s="238"/>
      <c r="B310" s="241" t="str">
        <f t="shared" si="35"/>
        <v/>
      </c>
      <c r="C310" s="239"/>
      <c r="D310" s="240" t="str">
        <f>IF(C310&lt;&gt;"",VLOOKUP(C310,'BASE EQUIPOS'!$G$8:$H$22,2,0),"")</f>
        <v/>
      </c>
      <c r="E310" s="241" t="str">
        <f>IF(C310&lt;&gt;"",VLOOKUP(C310,'BASE EQUIPOS'!$G$8:$I$22,3,0),"")</f>
        <v/>
      </c>
      <c r="F310" s="241" t="str">
        <f>IF(C310&lt;&gt;"",VLOOKUP(C310,'BASE EQUIPOS'!$G$8:$J$22,4,0),"")</f>
        <v/>
      </c>
      <c r="G310" s="242"/>
      <c r="H310" s="233"/>
      <c r="I310" s="241"/>
      <c r="J310" s="241"/>
      <c r="K310" s="241"/>
      <c r="L310" s="239"/>
      <c r="M310" s="244"/>
      <c r="N310" s="245" t="str">
        <f t="shared" ca="1" si="29"/>
        <v/>
      </c>
      <c r="O310" s="239"/>
      <c r="P310" s="244"/>
      <c r="Q310" s="245" t="str">
        <f t="shared" si="30"/>
        <v/>
      </c>
      <c r="U310" s="246" t="str">
        <f>IFERROR(VLOOKUP(C310,'BASE EQUIPOS'!$G$8:$O$22,9,0)," ")</f>
        <v xml:space="preserve"> </v>
      </c>
      <c r="V310" s="232" t="str">
        <f t="shared" si="32"/>
        <v/>
      </c>
      <c r="W310" s="232" t="str">
        <f t="shared" si="33"/>
        <v/>
      </c>
      <c r="X310" s="232" t="str">
        <f>IFERROR(VLOOKUP(W310,Datos!$P$4:$Q$18,2,0),"")</f>
        <v/>
      </c>
      <c r="Y310" s="232" t="str">
        <f t="shared" si="34"/>
        <v/>
      </c>
      <c r="AA310" s="314" t="str">
        <f t="shared" ca="1" si="31"/>
        <v/>
      </c>
    </row>
    <row r="311" spans="1:27" x14ac:dyDescent="0.3">
      <c r="A311" s="238"/>
      <c r="B311" s="241" t="str">
        <f t="shared" si="35"/>
        <v/>
      </c>
      <c r="C311" s="239"/>
      <c r="D311" s="240" t="str">
        <f>IF(C311&lt;&gt;"",VLOOKUP(C311,'BASE EQUIPOS'!$G$8:$H$22,2,0),"")</f>
        <v/>
      </c>
      <c r="E311" s="241" t="str">
        <f>IF(C311&lt;&gt;"",VLOOKUP(C311,'BASE EQUIPOS'!$G$8:$I$22,3,0),"")</f>
        <v/>
      </c>
      <c r="F311" s="241" t="str">
        <f>IF(C311&lt;&gt;"",VLOOKUP(C311,'BASE EQUIPOS'!$G$8:$J$22,4,0),"")</f>
        <v/>
      </c>
      <c r="G311" s="242"/>
      <c r="H311" s="233"/>
      <c r="I311" s="241"/>
      <c r="J311" s="241"/>
      <c r="K311" s="241"/>
      <c r="L311" s="239"/>
      <c r="M311" s="244"/>
      <c r="N311" s="245" t="str">
        <f t="shared" ca="1" si="29"/>
        <v/>
      </c>
      <c r="O311" s="239"/>
      <c r="P311" s="244"/>
      <c r="Q311" s="245" t="str">
        <f t="shared" si="30"/>
        <v/>
      </c>
      <c r="U311" s="246" t="str">
        <f>IFERROR(VLOOKUP(C311,'BASE EQUIPOS'!$G$8:$O$22,9,0)," ")</f>
        <v xml:space="preserve"> </v>
      </c>
      <c r="V311" s="232" t="str">
        <f t="shared" si="32"/>
        <v/>
      </c>
      <c r="W311" s="232" t="str">
        <f t="shared" si="33"/>
        <v/>
      </c>
      <c r="X311" s="232" t="str">
        <f>IFERROR(VLOOKUP(W311,Datos!$P$4:$Q$18,2,0),"")</f>
        <v/>
      </c>
      <c r="Y311" s="232" t="str">
        <f t="shared" si="34"/>
        <v/>
      </c>
      <c r="AA311" s="314" t="str">
        <f t="shared" ca="1" si="31"/>
        <v/>
      </c>
    </row>
    <row r="312" spans="1:27" x14ac:dyDescent="0.3">
      <c r="A312" s="238"/>
      <c r="B312" s="241" t="str">
        <f t="shared" si="35"/>
        <v/>
      </c>
      <c r="C312" s="239"/>
      <c r="D312" s="240" t="str">
        <f>IF(C312&lt;&gt;"",VLOOKUP(C312,'BASE EQUIPOS'!$G$8:$H$22,2,0),"")</f>
        <v/>
      </c>
      <c r="E312" s="241" t="str">
        <f>IF(C312&lt;&gt;"",VLOOKUP(C312,'BASE EQUIPOS'!$G$8:$I$22,3,0),"")</f>
        <v/>
      </c>
      <c r="F312" s="241" t="str">
        <f>IF(C312&lt;&gt;"",VLOOKUP(C312,'BASE EQUIPOS'!$G$8:$J$22,4,0),"")</f>
        <v/>
      </c>
      <c r="G312" s="242"/>
      <c r="H312" s="233"/>
      <c r="I312" s="241"/>
      <c r="J312" s="241"/>
      <c r="K312" s="241"/>
      <c r="L312" s="239"/>
      <c r="M312" s="244"/>
      <c r="N312" s="245" t="str">
        <f t="shared" ca="1" si="29"/>
        <v/>
      </c>
      <c r="O312" s="239"/>
      <c r="P312" s="244"/>
      <c r="Q312" s="245" t="str">
        <f t="shared" si="30"/>
        <v/>
      </c>
      <c r="U312" s="246" t="str">
        <f>IFERROR(VLOOKUP(C312,'BASE EQUIPOS'!$G$8:$O$22,9,0)," ")</f>
        <v xml:space="preserve"> </v>
      </c>
      <c r="V312" s="232" t="str">
        <f t="shared" si="32"/>
        <v/>
      </c>
      <c r="W312" s="232" t="str">
        <f t="shared" si="33"/>
        <v/>
      </c>
      <c r="X312" s="232" t="str">
        <f>IFERROR(VLOOKUP(W312,Datos!$P$4:$Q$18,2,0),"")</f>
        <v/>
      </c>
      <c r="Y312" s="232" t="str">
        <f t="shared" si="34"/>
        <v/>
      </c>
      <c r="AA312" s="314" t="str">
        <f t="shared" ca="1" si="31"/>
        <v/>
      </c>
    </row>
    <row r="313" spans="1:27" x14ac:dyDescent="0.3">
      <c r="A313" s="238"/>
      <c r="B313" s="241" t="str">
        <f t="shared" si="35"/>
        <v/>
      </c>
      <c r="C313" s="239"/>
      <c r="D313" s="240" t="str">
        <f>IF(C313&lt;&gt;"",VLOOKUP(C313,'BASE EQUIPOS'!$G$8:$H$22,2,0),"")</f>
        <v/>
      </c>
      <c r="E313" s="241" t="str">
        <f>IF(C313&lt;&gt;"",VLOOKUP(C313,'BASE EQUIPOS'!$G$8:$I$22,3,0),"")</f>
        <v/>
      </c>
      <c r="F313" s="241" t="str">
        <f>IF(C313&lt;&gt;"",VLOOKUP(C313,'BASE EQUIPOS'!$G$8:$J$22,4,0),"")</f>
        <v/>
      </c>
      <c r="G313" s="242"/>
      <c r="H313" s="233"/>
      <c r="I313" s="241"/>
      <c r="J313" s="241"/>
      <c r="K313" s="241"/>
      <c r="L313" s="239"/>
      <c r="M313" s="244"/>
      <c r="N313" s="245" t="str">
        <f t="shared" ca="1" si="29"/>
        <v/>
      </c>
      <c r="O313" s="239"/>
      <c r="P313" s="244"/>
      <c r="Q313" s="245" t="str">
        <f t="shared" si="30"/>
        <v/>
      </c>
      <c r="U313" s="246" t="str">
        <f>IFERROR(VLOOKUP(C313,'BASE EQUIPOS'!$G$8:$O$22,9,0)," ")</f>
        <v xml:space="preserve"> </v>
      </c>
      <c r="V313" s="232" t="str">
        <f t="shared" si="32"/>
        <v/>
      </c>
      <c r="W313" s="232" t="str">
        <f t="shared" si="33"/>
        <v/>
      </c>
      <c r="X313" s="232" t="str">
        <f>IFERROR(VLOOKUP(W313,Datos!$P$4:$Q$18,2,0),"")</f>
        <v/>
      </c>
      <c r="Y313" s="232" t="str">
        <f t="shared" si="34"/>
        <v/>
      </c>
      <c r="AA313" s="314" t="str">
        <f t="shared" ca="1" si="31"/>
        <v/>
      </c>
    </row>
    <row r="314" spans="1:27" x14ac:dyDescent="0.3">
      <c r="A314" s="238"/>
      <c r="B314" s="241" t="str">
        <f t="shared" si="35"/>
        <v/>
      </c>
      <c r="C314" s="239"/>
      <c r="D314" s="240" t="str">
        <f>IF(C314&lt;&gt;"",VLOOKUP(C314,'BASE EQUIPOS'!$G$8:$H$22,2,0),"")</f>
        <v/>
      </c>
      <c r="E314" s="241" t="str">
        <f>IF(C314&lt;&gt;"",VLOOKUP(C314,'BASE EQUIPOS'!$G$8:$I$22,3,0),"")</f>
        <v/>
      </c>
      <c r="F314" s="241" t="str">
        <f>IF(C314&lt;&gt;"",VLOOKUP(C314,'BASE EQUIPOS'!$G$8:$J$22,4,0),"")</f>
        <v/>
      </c>
      <c r="G314" s="242"/>
      <c r="H314" s="233"/>
      <c r="I314" s="241"/>
      <c r="J314" s="241"/>
      <c r="K314" s="241"/>
      <c r="L314" s="239"/>
      <c r="M314" s="244"/>
      <c r="N314" s="245" t="str">
        <f t="shared" ca="1" si="29"/>
        <v/>
      </c>
      <c r="O314" s="239"/>
      <c r="P314" s="244"/>
      <c r="Q314" s="245" t="str">
        <f t="shared" si="30"/>
        <v/>
      </c>
      <c r="U314" s="246" t="str">
        <f>IFERROR(VLOOKUP(C314,'BASE EQUIPOS'!$G$8:$O$22,9,0)," ")</f>
        <v xml:space="preserve"> </v>
      </c>
      <c r="V314" s="232" t="str">
        <f t="shared" si="32"/>
        <v/>
      </c>
      <c r="W314" s="232" t="str">
        <f t="shared" si="33"/>
        <v/>
      </c>
      <c r="X314" s="232" t="str">
        <f>IFERROR(VLOOKUP(W314,Datos!$P$4:$Q$18,2,0),"")</f>
        <v/>
      </c>
      <c r="Y314" s="232" t="str">
        <f t="shared" si="34"/>
        <v/>
      </c>
      <c r="AA314" s="314" t="str">
        <f t="shared" ca="1" si="31"/>
        <v/>
      </c>
    </row>
    <row r="315" spans="1:27" x14ac:dyDescent="0.3">
      <c r="A315" s="238"/>
      <c r="B315" s="241" t="str">
        <f t="shared" si="35"/>
        <v/>
      </c>
      <c r="C315" s="239"/>
      <c r="D315" s="240" t="str">
        <f>IF(C315&lt;&gt;"",VLOOKUP(C315,'BASE EQUIPOS'!$G$8:$H$22,2,0),"")</f>
        <v/>
      </c>
      <c r="E315" s="241" t="str">
        <f>IF(C315&lt;&gt;"",VLOOKUP(C315,'BASE EQUIPOS'!$G$8:$I$22,3,0),"")</f>
        <v/>
      </c>
      <c r="F315" s="241" t="str">
        <f>IF(C315&lt;&gt;"",VLOOKUP(C315,'BASE EQUIPOS'!$G$8:$J$22,4,0),"")</f>
        <v/>
      </c>
      <c r="G315" s="242"/>
      <c r="H315" s="233"/>
      <c r="I315" s="241"/>
      <c r="J315" s="241"/>
      <c r="K315" s="241"/>
      <c r="L315" s="239"/>
      <c r="M315" s="244"/>
      <c r="N315" s="245" t="str">
        <f t="shared" ca="1" si="29"/>
        <v/>
      </c>
      <c r="O315" s="239"/>
      <c r="P315" s="244"/>
      <c r="Q315" s="245" t="str">
        <f t="shared" si="30"/>
        <v/>
      </c>
      <c r="U315" s="246" t="str">
        <f>IFERROR(VLOOKUP(C315,'BASE EQUIPOS'!$G$8:$O$22,9,0)," ")</f>
        <v xml:space="preserve"> </v>
      </c>
      <c r="V315" s="232" t="str">
        <f t="shared" si="32"/>
        <v/>
      </c>
      <c r="W315" s="232" t="str">
        <f t="shared" si="33"/>
        <v/>
      </c>
      <c r="X315" s="232" t="str">
        <f>IFERROR(VLOOKUP(W315,Datos!$P$4:$Q$18,2,0),"")</f>
        <v/>
      </c>
      <c r="Y315" s="232" t="str">
        <f t="shared" si="34"/>
        <v/>
      </c>
      <c r="AA315" s="314" t="str">
        <f t="shared" ca="1" si="31"/>
        <v/>
      </c>
    </row>
    <row r="316" spans="1:27" x14ac:dyDescent="0.3">
      <c r="A316" s="238"/>
      <c r="B316" s="241" t="str">
        <f t="shared" si="35"/>
        <v/>
      </c>
      <c r="C316" s="239"/>
      <c r="D316" s="240" t="str">
        <f>IF(C316&lt;&gt;"",VLOOKUP(C316,'BASE EQUIPOS'!$G$8:$H$22,2,0),"")</f>
        <v/>
      </c>
      <c r="E316" s="241" t="str">
        <f>IF(C316&lt;&gt;"",VLOOKUP(C316,'BASE EQUIPOS'!$G$8:$I$22,3,0),"")</f>
        <v/>
      </c>
      <c r="F316" s="241" t="str">
        <f>IF(C316&lt;&gt;"",VLOOKUP(C316,'BASE EQUIPOS'!$G$8:$J$22,4,0),"")</f>
        <v/>
      </c>
      <c r="G316" s="242"/>
      <c r="H316" s="233"/>
      <c r="I316" s="241"/>
      <c r="J316" s="241"/>
      <c r="K316" s="241"/>
      <c r="L316" s="239"/>
      <c r="M316" s="244"/>
      <c r="N316" s="245" t="str">
        <f t="shared" ca="1" si="29"/>
        <v/>
      </c>
      <c r="O316" s="239"/>
      <c r="P316" s="244"/>
      <c r="Q316" s="245" t="str">
        <f t="shared" si="30"/>
        <v/>
      </c>
      <c r="U316" s="246" t="str">
        <f>IFERROR(VLOOKUP(C316,'BASE EQUIPOS'!$G$8:$O$22,9,0)," ")</f>
        <v xml:space="preserve"> </v>
      </c>
      <c r="V316" s="232" t="str">
        <f t="shared" si="32"/>
        <v/>
      </c>
      <c r="W316" s="232" t="str">
        <f t="shared" si="33"/>
        <v/>
      </c>
      <c r="X316" s="232" t="str">
        <f>IFERROR(VLOOKUP(W316,Datos!$P$4:$Q$18,2,0),"")</f>
        <v/>
      </c>
      <c r="Y316" s="232" t="str">
        <f t="shared" si="34"/>
        <v/>
      </c>
      <c r="AA316" s="314" t="str">
        <f t="shared" ca="1" si="31"/>
        <v/>
      </c>
    </row>
    <row r="317" spans="1:27" x14ac:dyDescent="0.3">
      <c r="A317" s="238"/>
      <c r="B317" s="241" t="str">
        <f t="shared" si="35"/>
        <v/>
      </c>
      <c r="C317" s="239"/>
      <c r="D317" s="240" t="str">
        <f>IF(C317&lt;&gt;"",VLOOKUP(C317,'BASE EQUIPOS'!$G$8:$H$22,2,0),"")</f>
        <v/>
      </c>
      <c r="E317" s="241" t="str">
        <f>IF(C317&lt;&gt;"",VLOOKUP(C317,'BASE EQUIPOS'!$G$8:$I$22,3,0),"")</f>
        <v/>
      </c>
      <c r="F317" s="241" t="str">
        <f>IF(C317&lt;&gt;"",VLOOKUP(C317,'BASE EQUIPOS'!$G$8:$J$22,4,0),"")</f>
        <v/>
      </c>
      <c r="G317" s="242"/>
      <c r="H317" s="233"/>
      <c r="I317" s="241"/>
      <c r="J317" s="241"/>
      <c r="K317" s="241"/>
      <c r="L317" s="239"/>
      <c r="M317" s="244"/>
      <c r="N317" s="245" t="str">
        <f t="shared" ca="1" si="29"/>
        <v/>
      </c>
      <c r="O317" s="239"/>
      <c r="P317" s="244"/>
      <c r="Q317" s="245" t="str">
        <f t="shared" si="30"/>
        <v/>
      </c>
      <c r="U317" s="246" t="str">
        <f>IFERROR(VLOOKUP(C317,'BASE EQUIPOS'!$G$8:$O$22,9,0)," ")</f>
        <v xml:space="preserve"> </v>
      </c>
      <c r="V317" s="232" t="str">
        <f t="shared" si="32"/>
        <v/>
      </c>
      <c r="W317" s="232" t="str">
        <f t="shared" si="33"/>
        <v/>
      </c>
      <c r="X317" s="232" t="str">
        <f>IFERROR(VLOOKUP(W317,Datos!$P$4:$Q$18,2,0),"")</f>
        <v/>
      </c>
      <c r="Y317" s="232" t="str">
        <f t="shared" si="34"/>
        <v/>
      </c>
      <c r="AA317" s="314" t="str">
        <f t="shared" ca="1" si="31"/>
        <v/>
      </c>
    </row>
    <row r="318" spans="1:27" x14ac:dyDescent="0.3">
      <c r="A318" s="238"/>
      <c r="B318" s="241" t="str">
        <f t="shared" si="35"/>
        <v/>
      </c>
      <c r="C318" s="239"/>
      <c r="D318" s="240" t="str">
        <f>IF(C318&lt;&gt;"",VLOOKUP(C318,'BASE EQUIPOS'!$G$8:$H$22,2,0),"")</f>
        <v/>
      </c>
      <c r="E318" s="241" t="str">
        <f>IF(C318&lt;&gt;"",VLOOKUP(C318,'BASE EQUIPOS'!$G$8:$I$22,3,0),"")</f>
        <v/>
      </c>
      <c r="F318" s="241" t="str">
        <f>IF(C318&lt;&gt;"",VLOOKUP(C318,'BASE EQUIPOS'!$G$8:$J$22,4,0),"")</f>
        <v/>
      </c>
      <c r="G318" s="242"/>
      <c r="H318" s="233"/>
      <c r="I318" s="241"/>
      <c r="J318" s="241"/>
      <c r="K318" s="241"/>
      <c r="L318" s="239"/>
      <c r="M318" s="244"/>
      <c r="N318" s="245" t="str">
        <f t="shared" ca="1" si="29"/>
        <v/>
      </c>
      <c r="O318" s="239"/>
      <c r="P318" s="244"/>
      <c r="Q318" s="245" t="str">
        <f t="shared" si="30"/>
        <v/>
      </c>
      <c r="U318" s="246" t="str">
        <f>IFERROR(VLOOKUP(C318,'BASE EQUIPOS'!$G$8:$O$22,9,0)," ")</f>
        <v xml:space="preserve"> </v>
      </c>
      <c r="V318" s="232" t="str">
        <f t="shared" si="32"/>
        <v/>
      </c>
      <c r="W318" s="232" t="str">
        <f t="shared" si="33"/>
        <v/>
      </c>
      <c r="X318" s="232" t="str">
        <f>IFERROR(VLOOKUP(W318,Datos!$P$4:$Q$18,2,0),"")</f>
        <v/>
      </c>
      <c r="Y318" s="232" t="str">
        <f t="shared" si="34"/>
        <v/>
      </c>
      <c r="AA318" s="314" t="str">
        <f t="shared" ca="1" si="31"/>
        <v/>
      </c>
    </row>
    <row r="319" spans="1:27" x14ac:dyDescent="0.3">
      <c r="A319" s="238"/>
      <c r="B319" s="241" t="str">
        <f t="shared" si="35"/>
        <v/>
      </c>
      <c r="C319" s="239"/>
      <c r="D319" s="240" t="str">
        <f>IF(C319&lt;&gt;"",VLOOKUP(C319,'BASE EQUIPOS'!$G$8:$H$22,2,0),"")</f>
        <v/>
      </c>
      <c r="E319" s="241" t="str">
        <f>IF(C319&lt;&gt;"",VLOOKUP(C319,'BASE EQUIPOS'!$G$8:$I$22,3,0),"")</f>
        <v/>
      </c>
      <c r="F319" s="241" t="str">
        <f>IF(C319&lt;&gt;"",VLOOKUP(C319,'BASE EQUIPOS'!$G$8:$J$22,4,0),"")</f>
        <v/>
      </c>
      <c r="G319" s="242"/>
      <c r="H319" s="233"/>
      <c r="I319" s="241"/>
      <c r="J319" s="241"/>
      <c r="K319" s="241"/>
      <c r="L319" s="239"/>
      <c r="M319" s="244"/>
      <c r="N319" s="245" t="str">
        <f t="shared" ca="1" si="29"/>
        <v/>
      </c>
      <c r="O319" s="239"/>
      <c r="P319" s="244"/>
      <c r="Q319" s="245" t="str">
        <f t="shared" si="30"/>
        <v/>
      </c>
      <c r="U319" s="246" t="str">
        <f>IFERROR(VLOOKUP(C319,'BASE EQUIPOS'!$G$8:$O$22,9,0)," ")</f>
        <v xml:space="preserve"> </v>
      </c>
      <c r="V319" s="232" t="str">
        <f t="shared" si="32"/>
        <v/>
      </c>
      <c r="W319" s="232" t="str">
        <f t="shared" si="33"/>
        <v/>
      </c>
      <c r="X319" s="232" t="str">
        <f>IFERROR(VLOOKUP(W319,Datos!$P$4:$Q$18,2,0),"")</f>
        <v/>
      </c>
      <c r="Y319" s="232" t="str">
        <f t="shared" si="34"/>
        <v/>
      </c>
      <c r="AA319" s="314" t="str">
        <f t="shared" ca="1" si="31"/>
        <v/>
      </c>
    </row>
    <row r="320" spans="1:27" x14ac:dyDescent="0.3">
      <c r="A320" s="238"/>
      <c r="B320" s="241" t="str">
        <f t="shared" si="35"/>
        <v/>
      </c>
      <c r="C320" s="239"/>
      <c r="D320" s="240" t="str">
        <f>IF(C320&lt;&gt;"",VLOOKUP(C320,'BASE EQUIPOS'!$G$8:$H$22,2,0),"")</f>
        <v/>
      </c>
      <c r="E320" s="241" t="str">
        <f>IF(C320&lt;&gt;"",VLOOKUP(C320,'BASE EQUIPOS'!$G$8:$I$22,3,0),"")</f>
        <v/>
      </c>
      <c r="F320" s="241" t="str">
        <f>IF(C320&lt;&gt;"",VLOOKUP(C320,'BASE EQUIPOS'!$G$8:$J$22,4,0),"")</f>
        <v/>
      </c>
      <c r="G320" s="242"/>
      <c r="H320" s="233"/>
      <c r="I320" s="241"/>
      <c r="J320" s="241"/>
      <c r="K320" s="241"/>
      <c r="L320" s="239"/>
      <c r="M320" s="244"/>
      <c r="N320" s="245" t="str">
        <f t="shared" ca="1" si="29"/>
        <v/>
      </c>
      <c r="O320" s="239"/>
      <c r="P320" s="244"/>
      <c r="Q320" s="245" t="str">
        <f t="shared" si="30"/>
        <v/>
      </c>
      <c r="U320" s="246" t="str">
        <f>IFERROR(VLOOKUP(C320,'BASE EQUIPOS'!$G$8:$O$22,9,0)," ")</f>
        <v xml:space="preserve"> </v>
      </c>
      <c r="V320" s="232" t="str">
        <f t="shared" si="32"/>
        <v/>
      </c>
      <c r="W320" s="232" t="str">
        <f t="shared" si="33"/>
        <v/>
      </c>
      <c r="X320" s="232" t="str">
        <f>IFERROR(VLOOKUP(W320,Datos!$P$4:$Q$18,2,0),"")</f>
        <v/>
      </c>
      <c r="Y320" s="232" t="str">
        <f t="shared" si="34"/>
        <v/>
      </c>
      <c r="AA320" s="314" t="str">
        <f t="shared" ca="1" si="31"/>
        <v/>
      </c>
    </row>
    <row r="321" spans="1:27" x14ac:dyDescent="0.3">
      <c r="A321" s="238"/>
      <c r="B321" s="241" t="str">
        <f t="shared" si="35"/>
        <v/>
      </c>
      <c r="C321" s="239"/>
      <c r="D321" s="240" t="str">
        <f>IF(C321&lt;&gt;"",VLOOKUP(C321,'BASE EQUIPOS'!$G$8:$H$22,2,0),"")</f>
        <v/>
      </c>
      <c r="E321" s="241" t="str">
        <f>IF(C321&lt;&gt;"",VLOOKUP(C321,'BASE EQUIPOS'!$G$8:$I$22,3,0),"")</f>
        <v/>
      </c>
      <c r="F321" s="241" t="str">
        <f>IF(C321&lt;&gt;"",VLOOKUP(C321,'BASE EQUIPOS'!$G$8:$J$22,4,0),"")</f>
        <v/>
      </c>
      <c r="G321" s="242"/>
      <c r="H321" s="233"/>
      <c r="I321" s="241"/>
      <c r="J321" s="241"/>
      <c r="K321" s="241"/>
      <c r="L321" s="239"/>
      <c r="M321" s="244"/>
      <c r="N321" s="245" t="str">
        <f t="shared" ca="1" si="29"/>
        <v/>
      </c>
      <c r="O321" s="239"/>
      <c r="P321" s="244"/>
      <c r="Q321" s="245" t="str">
        <f t="shared" si="30"/>
        <v/>
      </c>
      <c r="U321" s="246" t="str">
        <f>IFERROR(VLOOKUP(C321,'BASE EQUIPOS'!$G$8:$O$22,9,0)," ")</f>
        <v xml:space="preserve"> </v>
      </c>
      <c r="V321" s="232" t="str">
        <f t="shared" si="32"/>
        <v/>
      </c>
      <c r="W321" s="232" t="str">
        <f t="shared" si="33"/>
        <v/>
      </c>
      <c r="X321" s="232" t="str">
        <f>IFERROR(VLOOKUP(W321,Datos!$P$4:$Q$18,2,0),"")</f>
        <v/>
      </c>
      <c r="Y321" s="232" t="str">
        <f t="shared" si="34"/>
        <v/>
      </c>
      <c r="AA321" s="314" t="str">
        <f t="shared" ca="1" si="31"/>
        <v/>
      </c>
    </row>
    <row r="322" spans="1:27" x14ac:dyDescent="0.3">
      <c r="A322" s="238"/>
      <c r="B322" s="241" t="str">
        <f t="shared" si="35"/>
        <v/>
      </c>
      <c r="C322" s="239"/>
      <c r="D322" s="240" t="str">
        <f>IF(C322&lt;&gt;"",VLOOKUP(C322,'BASE EQUIPOS'!$G$8:$H$22,2,0),"")</f>
        <v/>
      </c>
      <c r="E322" s="241" t="str">
        <f>IF(C322&lt;&gt;"",VLOOKUP(C322,'BASE EQUIPOS'!$G$8:$I$22,3,0),"")</f>
        <v/>
      </c>
      <c r="F322" s="241" t="str">
        <f>IF(C322&lt;&gt;"",VLOOKUP(C322,'BASE EQUIPOS'!$G$8:$J$22,4,0),"")</f>
        <v/>
      </c>
      <c r="G322" s="242"/>
      <c r="H322" s="233"/>
      <c r="I322" s="241"/>
      <c r="J322" s="241"/>
      <c r="K322" s="241"/>
      <c r="L322" s="239"/>
      <c r="M322" s="244"/>
      <c r="N322" s="245" t="str">
        <f t="shared" ca="1" si="29"/>
        <v/>
      </c>
      <c r="O322" s="239"/>
      <c r="P322" s="244"/>
      <c r="Q322" s="245" t="str">
        <f t="shared" si="30"/>
        <v/>
      </c>
      <c r="U322" s="246" t="str">
        <f>IFERROR(VLOOKUP(C322,'BASE EQUIPOS'!$G$8:$O$22,9,0)," ")</f>
        <v xml:space="preserve"> </v>
      </c>
      <c r="V322" s="232" t="str">
        <f t="shared" si="32"/>
        <v/>
      </c>
      <c r="W322" s="232" t="str">
        <f t="shared" si="33"/>
        <v/>
      </c>
      <c r="X322" s="232" t="str">
        <f>IFERROR(VLOOKUP(W322,Datos!$P$4:$Q$18,2,0),"")</f>
        <v/>
      </c>
      <c r="Y322" s="232" t="str">
        <f t="shared" si="34"/>
        <v/>
      </c>
      <c r="AA322" s="314" t="str">
        <f t="shared" ca="1" si="31"/>
        <v/>
      </c>
    </row>
    <row r="323" spans="1:27" x14ac:dyDescent="0.3">
      <c r="A323" s="238"/>
      <c r="B323" s="241" t="str">
        <f t="shared" si="35"/>
        <v/>
      </c>
      <c r="C323" s="239"/>
      <c r="D323" s="240" t="str">
        <f>IF(C323&lt;&gt;"",VLOOKUP(C323,'BASE EQUIPOS'!$G$8:$H$22,2,0),"")</f>
        <v/>
      </c>
      <c r="E323" s="241" t="str">
        <f>IF(C323&lt;&gt;"",VLOOKUP(C323,'BASE EQUIPOS'!$G$8:$I$22,3,0),"")</f>
        <v/>
      </c>
      <c r="F323" s="241" t="str">
        <f>IF(C323&lt;&gt;"",VLOOKUP(C323,'BASE EQUIPOS'!$G$8:$J$22,4,0),"")</f>
        <v/>
      </c>
      <c r="G323" s="242"/>
      <c r="H323" s="233"/>
      <c r="I323" s="241"/>
      <c r="J323" s="241"/>
      <c r="K323" s="241"/>
      <c r="L323" s="239"/>
      <c r="M323" s="244"/>
      <c r="N323" s="245" t="str">
        <f t="shared" ca="1" si="29"/>
        <v/>
      </c>
      <c r="O323" s="239"/>
      <c r="P323" s="244"/>
      <c r="Q323" s="245" t="str">
        <f t="shared" si="30"/>
        <v/>
      </c>
      <c r="U323" s="246" t="str">
        <f>IFERROR(VLOOKUP(C323,'BASE EQUIPOS'!$G$8:$O$22,9,0)," ")</f>
        <v xml:space="preserve"> </v>
      </c>
      <c r="V323" s="232" t="str">
        <f t="shared" si="32"/>
        <v/>
      </c>
      <c r="W323" s="232" t="str">
        <f t="shared" si="33"/>
        <v/>
      </c>
      <c r="X323" s="232" t="str">
        <f>IFERROR(VLOOKUP(W323,Datos!$P$4:$Q$18,2,0),"")</f>
        <v/>
      </c>
      <c r="Y323" s="232" t="str">
        <f t="shared" si="34"/>
        <v/>
      </c>
      <c r="AA323" s="314" t="str">
        <f t="shared" ca="1" si="31"/>
        <v/>
      </c>
    </row>
    <row r="324" spans="1:27" x14ac:dyDescent="0.3">
      <c r="A324" s="238"/>
      <c r="B324" s="241" t="str">
        <f t="shared" si="35"/>
        <v/>
      </c>
      <c r="C324" s="239"/>
      <c r="D324" s="240" t="str">
        <f>IF(C324&lt;&gt;"",VLOOKUP(C324,'BASE EQUIPOS'!$G$8:$H$22,2,0),"")</f>
        <v/>
      </c>
      <c r="E324" s="241" t="str">
        <f>IF(C324&lt;&gt;"",VLOOKUP(C324,'BASE EQUIPOS'!$G$8:$I$22,3,0),"")</f>
        <v/>
      </c>
      <c r="F324" s="241" t="str">
        <f>IF(C324&lt;&gt;"",VLOOKUP(C324,'BASE EQUIPOS'!$G$8:$J$22,4,0),"")</f>
        <v/>
      </c>
      <c r="G324" s="242"/>
      <c r="H324" s="233"/>
      <c r="I324" s="241"/>
      <c r="J324" s="241"/>
      <c r="K324" s="241"/>
      <c r="L324" s="239"/>
      <c r="M324" s="244"/>
      <c r="N324" s="245" t="str">
        <f t="shared" ca="1" si="29"/>
        <v/>
      </c>
      <c r="O324" s="239"/>
      <c r="P324" s="244"/>
      <c r="Q324" s="245" t="str">
        <f t="shared" si="30"/>
        <v/>
      </c>
      <c r="U324" s="246" t="str">
        <f>IFERROR(VLOOKUP(C324,'BASE EQUIPOS'!$G$8:$O$22,9,0)," ")</f>
        <v xml:space="preserve"> </v>
      </c>
      <c r="V324" s="232" t="str">
        <f t="shared" si="32"/>
        <v/>
      </c>
      <c r="W324" s="232" t="str">
        <f t="shared" si="33"/>
        <v/>
      </c>
      <c r="X324" s="232" t="str">
        <f>IFERROR(VLOOKUP(W324,Datos!$P$4:$Q$18,2,0),"")</f>
        <v/>
      </c>
      <c r="Y324" s="232" t="str">
        <f t="shared" si="34"/>
        <v/>
      </c>
      <c r="AA324" s="314" t="str">
        <f t="shared" ca="1" si="31"/>
        <v/>
      </c>
    </row>
    <row r="325" spans="1:27" x14ac:dyDescent="0.3">
      <c r="A325" s="238"/>
      <c r="B325" s="241" t="str">
        <f t="shared" si="35"/>
        <v/>
      </c>
      <c r="C325" s="239"/>
      <c r="D325" s="240" t="str">
        <f>IF(C325&lt;&gt;"",VLOOKUP(C325,'BASE EQUIPOS'!$G$8:$H$22,2,0),"")</f>
        <v/>
      </c>
      <c r="E325" s="241" t="str">
        <f>IF(C325&lt;&gt;"",VLOOKUP(C325,'BASE EQUIPOS'!$G$8:$I$22,3,0),"")</f>
        <v/>
      </c>
      <c r="F325" s="241" t="str">
        <f>IF(C325&lt;&gt;"",VLOOKUP(C325,'BASE EQUIPOS'!$G$8:$J$22,4,0),"")</f>
        <v/>
      </c>
      <c r="G325" s="242"/>
      <c r="H325" s="233"/>
      <c r="I325" s="241"/>
      <c r="J325" s="241"/>
      <c r="K325" s="241"/>
      <c r="L325" s="239"/>
      <c r="M325" s="244"/>
      <c r="N325" s="245" t="str">
        <f t="shared" ca="1" si="29"/>
        <v/>
      </c>
      <c r="O325" s="239"/>
      <c r="P325" s="244"/>
      <c r="Q325" s="245" t="str">
        <f t="shared" si="30"/>
        <v/>
      </c>
      <c r="U325" s="246" t="str">
        <f>IFERROR(VLOOKUP(C325,'BASE EQUIPOS'!$G$8:$O$22,9,0)," ")</f>
        <v xml:space="preserve"> </v>
      </c>
      <c r="V325" s="232" t="str">
        <f t="shared" si="32"/>
        <v/>
      </c>
      <c r="W325" s="232" t="str">
        <f t="shared" si="33"/>
        <v/>
      </c>
      <c r="X325" s="232" t="str">
        <f>IFERROR(VLOOKUP(W325,Datos!$P$4:$Q$18,2,0),"")</f>
        <v/>
      </c>
      <c r="Y325" s="232" t="str">
        <f t="shared" si="34"/>
        <v/>
      </c>
      <c r="AA325" s="314" t="str">
        <f t="shared" ca="1" si="31"/>
        <v/>
      </c>
    </row>
    <row r="326" spans="1:27" x14ac:dyDescent="0.3">
      <c r="A326" s="238"/>
      <c r="B326" s="241" t="str">
        <f t="shared" si="35"/>
        <v/>
      </c>
      <c r="C326" s="239"/>
      <c r="D326" s="240" t="str">
        <f>IF(C326&lt;&gt;"",VLOOKUP(C326,'BASE EQUIPOS'!$G$8:$H$22,2,0),"")</f>
        <v/>
      </c>
      <c r="E326" s="241" t="str">
        <f>IF(C326&lt;&gt;"",VLOOKUP(C326,'BASE EQUIPOS'!$G$8:$I$22,3,0),"")</f>
        <v/>
      </c>
      <c r="F326" s="241" t="str">
        <f>IF(C326&lt;&gt;"",VLOOKUP(C326,'BASE EQUIPOS'!$G$8:$J$22,4,0),"")</f>
        <v/>
      </c>
      <c r="G326" s="242"/>
      <c r="H326" s="233"/>
      <c r="I326" s="241"/>
      <c r="J326" s="241"/>
      <c r="K326" s="241"/>
      <c r="L326" s="239"/>
      <c r="M326" s="244"/>
      <c r="N326" s="245" t="str">
        <f t="shared" ca="1" si="29"/>
        <v/>
      </c>
      <c r="O326" s="239"/>
      <c r="P326" s="244"/>
      <c r="Q326" s="245" t="str">
        <f t="shared" si="30"/>
        <v/>
      </c>
      <c r="U326" s="246" t="str">
        <f>IFERROR(VLOOKUP(C326,'BASE EQUIPOS'!$G$8:$O$22,9,0)," ")</f>
        <v xml:space="preserve"> </v>
      </c>
      <c r="V326" s="232" t="str">
        <f t="shared" si="32"/>
        <v/>
      </c>
      <c r="W326" s="232" t="str">
        <f t="shared" si="33"/>
        <v/>
      </c>
      <c r="X326" s="232" t="str">
        <f>IFERROR(VLOOKUP(W326,Datos!$P$4:$Q$18,2,0),"")</f>
        <v/>
      </c>
      <c r="Y326" s="232" t="str">
        <f t="shared" si="34"/>
        <v/>
      </c>
      <c r="AA326" s="314" t="str">
        <f t="shared" ca="1" si="31"/>
        <v/>
      </c>
    </row>
    <row r="327" spans="1:27" x14ac:dyDescent="0.3">
      <c r="A327" s="238"/>
      <c r="B327" s="241" t="str">
        <f t="shared" si="35"/>
        <v/>
      </c>
      <c r="C327" s="239"/>
      <c r="D327" s="240" t="str">
        <f>IF(C327&lt;&gt;"",VLOOKUP(C327,'BASE EQUIPOS'!$G$8:$H$22,2,0),"")</f>
        <v/>
      </c>
      <c r="E327" s="241" t="str">
        <f>IF(C327&lt;&gt;"",VLOOKUP(C327,'BASE EQUIPOS'!$G$8:$I$22,3,0),"")</f>
        <v/>
      </c>
      <c r="F327" s="241" t="str">
        <f>IF(C327&lt;&gt;"",VLOOKUP(C327,'BASE EQUIPOS'!$G$8:$J$22,4,0),"")</f>
        <v/>
      </c>
      <c r="G327" s="242"/>
      <c r="H327" s="233"/>
      <c r="I327" s="241"/>
      <c r="J327" s="241"/>
      <c r="K327" s="241"/>
      <c r="L327" s="239"/>
      <c r="M327" s="244"/>
      <c r="N327" s="245" t="str">
        <f t="shared" ca="1" si="29"/>
        <v/>
      </c>
      <c r="O327" s="239"/>
      <c r="P327" s="244"/>
      <c r="Q327" s="245" t="str">
        <f t="shared" si="30"/>
        <v/>
      </c>
      <c r="U327" s="246" t="str">
        <f>IFERROR(VLOOKUP(C327,'BASE EQUIPOS'!$G$8:$O$22,9,0)," ")</f>
        <v xml:space="preserve"> </v>
      </c>
      <c r="V327" s="232" t="str">
        <f t="shared" si="32"/>
        <v/>
      </c>
      <c r="W327" s="232" t="str">
        <f t="shared" si="33"/>
        <v/>
      </c>
      <c r="X327" s="232" t="str">
        <f>IFERROR(VLOOKUP(W327,Datos!$P$4:$Q$18,2,0),"")</f>
        <v/>
      </c>
      <c r="Y327" s="232" t="str">
        <f t="shared" si="34"/>
        <v/>
      </c>
      <c r="AA327" s="314" t="str">
        <f t="shared" ca="1" si="31"/>
        <v/>
      </c>
    </row>
    <row r="328" spans="1:27" x14ac:dyDescent="0.3">
      <c r="A328" s="238"/>
      <c r="B328" s="241" t="str">
        <f t="shared" si="35"/>
        <v/>
      </c>
      <c r="C328" s="239"/>
      <c r="D328" s="240" t="str">
        <f>IF(C328&lt;&gt;"",VLOOKUP(C328,'BASE EQUIPOS'!$G$8:$H$22,2,0),"")</f>
        <v/>
      </c>
      <c r="E328" s="241" t="str">
        <f>IF(C328&lt;&gt;"",VLOOKUP(C328,'BASE EQUIPOS'!$G$8:$I$22,3,0),"")</f>
        <v/>
      </c>
      <c r="F328" s="241" t="str">
        <f>IF(C328&lt;&gt;"",VLOOKUP(C328,'BASE EQUIPOS'!$G$8:$J$22,4,0),"")</f>
        <v/>
      </c>
      <c r="G328" s="242"/>
      <c r="H328" s="233"/>
      <c r="I328" s="241"/>
      <c r="J328" s="241"/>
      <c r="K328" s="241"/>
      <c r="L328" s="239"/>
      <c r="M328" s="244"/>
      <c r="N328" s="245" t="str">
        <f t="shared" ca="1" si="29"/>
        <v/>
      </c>
      <c r="O328" s="239"/>
      <c r="P328" s="244"/>
      <c r="Q328" s="245" t="str">
        <f t="shared" si="30"/>
        <v/>
      </c>
      <c r="U328" s="246" t="str">
        <f>IFERROR(VLOOKUP(C328,'BASE EQUIPOS'!$G$8:$O$22,9,0)," ")</f>
        <v xml:space="preserve"> </v>
      </c>
      <c r="V328" s="232" t="str">
        <f t="shared" si="32"/>
        <v/>
      </c>
      <c r="W328" s="232" t="str">
        <f t="shared" si="33"/>
        <v/>
      </c>
      <c r="X328" s="232" t="str">
        <f>IFERROR(VLOOKUP(W328,Datos!$P$4:$Q$18,2,0),"")</f>
        <v/>
      </c>
      <c r="Y328" s="232" t="str">
        <f t="shared" si="34"/>
        <v/>
      </c>
      <c r="AA328" s="314" t="str">
        <f t="shared" ca="1" si="31"/>
        <v/>
      </c>
    </row>
    <row r="329" spans="1:27" x14ac:dyDescent="0.3">
      <c r="A329" s="238"/>
      <c r="B329" s="241" t="str">
        <f t="shared" si="35"/>
        <v/>
      </c>
      <c r="C329" s="239"/>
      <c r="D329" s="240" t="str">
        <f>IF(C329&lt;&gt;"",VLOOKUP(C329,'BASE EQUIPOS'!$G$8:$H$22,2,0),"")</f>
        <v/>
      </c>
      <c r="E329" s="241" t="str">
        <f>IF(C329&lt;&gt;"",VLOOKUP(C329,'BASE EQUIPOS'!$G$8:$I$22,3,0),"")</f>
        <v/>
      </c>
      <c r="F329" s="241" t="str">
        <f>IF(C329&lt;&gt;"",VLOOKUP(C329,'BASE EQUIPOS'!$G$8:$J$22,4,0),"")</f>
        <v/>
      </c>
      <c r="G329" s="242"/>
      <c r="H329" s="233"/>
      <c r="I329" s="241"/>
      <c r="J329" s="241"/>
      <c r="K329" s="241"/>
      <c r="L329" s="239"/>
      <c r="M329" s="244"/>
      <c r="N329" s="245" t="str">
        <f t="shared" ca="1" si="29"/>
        <v/>
      </c>
      <c r="O329" s="239"/>
      <c r="P329" s="244"/>
      <c r="Q329" s="245" t="str">
        <f t="shared" si="30"/>
        <v/>
      </c>
      <c r="U329" s="246" t="str">
        <f>IFERROR(VLOOKUP(C329,'BASE EQUIPOS'!$G$8:$O$22,9,0)," ")</f>
        <v xml:space="preserve"> </v>
      </c>
      <c r="V329" s="232" t="str">
        <f t="shared" si="32"/>
        <v/>
      </c>
      <c r="W329" s="232" t="str">
        <f t="shared" si="33"/>
        <v/>
      </c>
      <c r="X329" s="232" t="str">
        <f>IFERROR(VLOOKUP(W329,Datos!$P$4:$Q$18,2,0),"")</f>
        <v/>
      </c>
      <c r="Y329" s="232" t="str">
        <f t="shared" si="34"/>
        <v/>
      </c>
      <c r="AA329" s="314" t="str">
        <f t="shared" ca="1" si="31"/>
        <v/>
      </c>
    </row>
    <row r="330" spans="1:27" x14ac:dyDescent="0.3">
      <c r="A330" s="238"/>
      <c r="B330" s="241" t="str">
        <f t="shared" si="35"/>
        <v/>
      </c>
      <c r="C330" s="239"/>
      <c r="D330" s="240" t="str">
        <f>IF(C330&lt;&gt;"",VLOOKUP(C330,'BASE EQUIPOS'!$G$8:$H$22,2,0),"")</f>
        <v/>
      </c>
      <c r="E330" s="241" t="str">
        <f>IF(C330&lt;&gt;"",VLOOKUP(C330,'BASE EQUIPOS'!$G$8:$I$22,3,0),"")</f>
        <v/>
      </c>
      <c r="F330" s="241" t="str">
        <f>IF(C330&lt;&gt;"",VLOOKUP(C330,'BASE EQUIPOS'!$G$8:$J$22,4,0),"")</f>
        <v/>
      </c>
      <c r="G330" s="242"/>
      <c r="H330" s="233"/>
      <c r="I330" s="241"/>
      <c r="J330" s="241"/>
      <c r="K330" s="241"/>
      <c r="L330" s="239"/>
      <c r="M330" s="244"/>
      <c r="N330" s="245" t="str">
        <f t="shared" ca="1" si="29"/>
        <v/>
      </c>
      <c r="O330" s="239"/>
      <c r="P330" s="244"/>
      <c r="Q330" s="245" t="str">
        <f t="shared" si="30"/>
        <v/>
      </c>
      <c r="U330" s="246" t="str">
        <f>IFERROR(VLOOKUP(C330,'BASE EQUIPOS'!$G$8:$O$22,9,0)," ")</f>
        <v xml:space="preserve"> </v>
      </c>
      <c r="V330" s="232" t="str">
        <f t="shared" si="32"/>
        <v/>
      </c>
      <c r="W330" s="232" t="str">
        <f t="shared" si="33"/>
        <v/>
      </c>
      <c r="X330" s="232" t="str">
        <f>IFERROR(VLOOKUP(W330,Datos!$P$4:$Q$18,2,0),"")</f>
        <v/>
      </c>
      <c r="Y330" s="232" t="str">
        <f t="shared" si="34"/>
        <v/>
      </c>
      <c r="AA330" s="314" t="str">
        <f t="shared" ca="1" si="31"/>
        <v/>
      </c>
    </row>
    <row r="331" spans="1:27" x14ac:dyDescent="0.3">
      <c r="A331" s="238"/>
      <c r="B331" s="241" t="str">
        <f t="shared" si="35"/>
        <v/>
      </c>
      <c r="C331" s="239"/>
      <c r="D331" s="240" t="str">
        <f>IF(C331&lt;&gt;"",VLOOKUP(C331,'BASE EQUIPOS'!$G$8:$H$22,2,0),"")</f>
        <v/>
      </c>
      <c r="E331" s="241" t="str">
        <f>IF(C331&lt;&gt;"",VLOOKUP(C331,'BASE EQUIPOS'!$G$8:$I$22,3,0),"")</f>
        <v/>
      </c>
      <c r="F331" s="241" t="str">
        <f>IF(C331&lt;&gt;"",VLOOKUP(C331,'BASE EQUIPOS'!$G$8:$J$22,4,0),"")</f>
        <v/>
      </c>
      <c r="G331" s="242"/>
      <c r="H331" s="233"/>
      <c r="I331" s="241"/>
      <c r="J331" s="241"/>
      <c r="K331" s="241"/>
      <c r="L331" s="239"/>
      <c r="M331" s="244"/>
      <c r="N331" s="245" t="str">
        <f t="shared" ca="1" si="29"/>
        <v/>
      </c>
      <c r="O331" s="239"/>
      <c r="P331" s="244"/>
      <c r="Q331" s="245" t="str">
        <f t="shared" si="30"/>
        <v/>
      </c>
      <c r="U331" s="246" t="str">
        <f>IFERROR(VLOOKUP(C331,'BASE EQUIPOS'!$G$8:$O$22,9,0)," ")</f>
        <v xml:space="preserve"> </v>
      </c>
      <c r="V331" s="232" t="str">
        <f t="shared" si="32"/>
        <v/>
      </c>
      <c r="W331" s="232" t="str">
        <f t="shared" si="33"/>
        <v/>
      </c>
      <c r="X331" s="232" t="str">
        <f>IFERROR(VLOOKUP(W331,Datos!$P$4:$Q$18,2,0),"")</f>
        <v/>
      </c>
      <c r="Y331" s="232" t="str">
        <f t="shared" si="34"/>
        <v/>
      </c>
      <c r="AA331" s="314" t="str">
        <f t="shared" ca="1" si="31"/>
        <v/>
      </c>
    </row>
    <row r="332" spans="1:27" x14ac:dyDescent="0.3">
      <c r="A332" s="238"/>
      <c r="B332" s="241" t="str">
        <f t="shared" si="35"/>
        <v/>
      </c>
      <c r="C332" s="239"/>
      <c r="D332" s="240" t="str">
        <f>IF(C332&lt;&gt;"",VLOOKUP(C332,'BASE EQUIPOS'!$G$8:$H$22,2,0),"")</f>
        <v/>
      </c>
      <c r="E332" s="241" t="str">
        <f>IF(C332&lt;&gt;"",VLOOKUP(C332,'BASE EQUIPOS'!$G$8:$I$22,3,0),"")</f>
        <v/>
      </c>
      <c r="F332" s="241" t="str">
        <f>IF(C332&lt;&gt;"",VLOOKUP(C332,'BASE EQUIPOS'!$G$8:$J$22,4,0),"")</f>
        <v/>
      </c>
      <c r="G332" s="242"/>
      <c r="H332" s="233"/>
      <c r="I332" s="241"/>
      <c r="J332" s="241"/>
      <c r="K332" s="241"/>
      <c r="L332" s="239"/>
      <c r="M332" s="244"/>
      <c r="N332" s="245" t="str">
        <f t="shared" ca="1" si="29"/>
        <v/>
      </c>
      <c r="O332" s="239"/>
      <c r="P332" s="244"/>
      <c r="Q332" s="245" t="str">
        <f t="shared" si="30"/>
        <v/>
      </c>
      <c r="U332" s="246" t="str">
        <f>IFERROR(VLOOKUP(C332,'BASE EQUIPOS'!$G$8:$O$22,9,0)," ")</f>
        <v xml:space="preserve"> </v>
      </c>
      <c r="V332" s="232" t="str">
        <f t="shared" si="32"/>
        <v/>
      </c>
      <c r="W332" s="232" t="str">
        <f t="shared" si="33"/>
        <v/>
      </c>
      <c r="X332" s="232" t="str">
        <f>IFERROR(VLOOKUP(W332,Datos!$P$4:$Q$18,2,0),"")</f>
        <v/>
      </c>
      <c r="Y332" s="232" t="str">
        <f t="shared" si="34"/>
        <v/>
      </c>
      <c r="AA332" s="314" t="str">
        <f t="shared" ca="1" si="31"/>
        <v/>
      </c>
    </row>
    <row r="333" spans="1:27" x14ac:dyDescent="0.3">
      <c r="A333" s="238"/>
      <c r="B333" s="241" t="str">
        <f t="shared" si="35"/>
        <v/>
      </c>
      <c r="C333" s="239"/>
      <c r="D333" s="240" t="str">
        <f>IF(C333&lt;&gt;"",VLOOKUP(C333,'BASE EQUIPOS'!$G$8:$H$22,2,0),"")</f>
        <v/>
      </c>
      <c r="E333" s="241" t="str">
        <f>IF(C333&lt;&gt;"",VLOOKUP(C333,'BASE EQUIPOS'!$G$8:$I$22,3,0),"")</f>
        <v/>
      </c>
      <c r="F333" s="241" t="str">
        <f>IF(C333&lt;&gt;"",VLOOKUP(C333,'BASE EQUIPOS'!$G$8:$J$22,4,0),"")</f>
        <v/>
      </c>
      <c r="G333" s="242"/>
      <c r="H333" s="233"/>
      <c r="I333" s="241"/>
      <c r="J333" s="241"/>
      <c r="K333" s="241"/>
      <c r="L333" s="239"/>
      <c r="M333" s="244"/>
      <c r="N333" s="245" t="str">
        <f t="shared" ca="1" si="29"/>
        <v/>
      </c>
      <c r="O333" s="239"/>
      <c r="P333" s="244"/>
      <c r="Q333" s="245" t="str">
        <f t="shared" si="30"/>
        <v/>
      </c>
      <c r="U333" s="246" t="str">
        <f>IFERROR(VLOOKUP(C333,'BASE EQUIPOS'!$G$8:$O$22,9,0)," ")</f>
        <v xml:space="preserve"> </v>
      </c>
      <c r="V333" s="232" t="str">
        <f t="shared" si="32"/>
        <v/>
      </c>
      <c r="W333" s="232" t="str">
        <f t="shared" si="33"/>
        <v/>
      </c>
      <c r="X333" s="232" t="str">
        <f>IFERROR(VLOOKUP(W333,Datos!$P$4:$Q$18,2,0),"")</f>
        <v/>
      </c>
      <c r="Y333" s="232" t="str">
        <f t="shared" si="34"/>
        <v/>
      </c>
      <c r="AA333" s="314" t="str">
        <f t="shared" ca="1" si="31"/>
        <v/>
      </c>
    </row>
    <row r="334" spans="1:27" x14ac:dyDescent="0.3">
      <c r="A334" s="238"/>
      <c r="B334" s="241" t="str">
        <f t="shared" si="35"/>
        <v/>
      </c>
      <c r="C334" s="239"/>
      <c r="D334" s="240" t="str">
        <f>IF(C334&lt;&gt;"",VLOOKUP(C334,'BASE EQUIPOS'!$G$8:$H$22,2,0),"")</f>
        <v/>
      </c>
      <c r="E334" s="241" t="str">
        <f>IF(C334&lt;&gt;"",VLOOKUP(C334,'BASE EQUIPOS'!$G$8:$I$22,3,0),"")</f>
        <v/>
      </c>
      <c r="F334" s="241" t="str">
        <f>IF(C334&lt;&gt;"",VLOOKUP(C334,'BASE EQUIPOS'!$G$8:$J$22,4,0),"")</f>
        <v/>
      </c>
      <c r="G334" s="242"/>
      <c r="H334" s="233"/>
      <c r="I334" s="241"/>
      <c r="J334" s="241"/>
      <c r="K334" s="241"/>
      <c r="L334" s="239"/>
      <c r="M334" s="244"/>
      <c r="N334" s="245" t="str">
        <f t="shared" ca="1" si="29"/>
        <v/>
      </c>
      <c r="O334" s="239"/>
      <c r="P334" s="244"/>
      <c r="Q334" s="245" t="str">
        <f t="shared" si="30"/>
        <v/>
      </c>
      <c r="U334" s="246" t="str">
        <f>IFERROR(VLOOKUP(C334,'BASE EQUIPOS'!$G$8:$O$22,9,0)," ")</f>
        <v xml:space="preserve"> </v>
      </c>
      <c r="V334" s="232" t="str">
        <f t="shared" si="32"/>
        <v/>
      </c>
      <c r="W334" s="232" t="str">
        <f t="shared" si="33"/>
        <v/>
      </c>
      <c r="X334" s="232" t="str">
        <f>IFERROR(VLOOKUP(W334,Datos!$P$4:$Q$18,2,0),"")</f>
        <v/>
      </c>
      <c r="Y334" s="232" t="str">
        <f t="shared" si="34"/>
        <v/>
      </c>
      <c r="AA334" s="314" t="str">
        <f t="shared" ca="1" si="31"/>
        <v/>
      </c>
    </row>
    <row r="335" spans="1:27" x14ac:dyDescent="0.3">
      <c r="A335" s="238"/>
      <c r="B335" s="241" t="str">
        <f t="shared" si="35"/>
        <v/>
      </c>
      <c r="C335" s="239"/>
      <c r="D335" s="240" t="str">
        <f>IF(C335&lt;&gt;"",VLOOKUP(C335,'BASE EQUIPOS'!$G$8:$H$22,2,0),"")</f>
        <v/>
      </c>
      <c r="E335" s="241" t="str">
        <f>IF(C335&lt;&gt;"",VLOOKUP(C335,'BASE EQUIPOS'!$G$8:$I$22,3,0),"")</f>
        <v/>
      </c>
      <c r="F335" s="241" t="str">
        <f>IF(C335&lt;&gt;"",VLOOKUP(C335,'BASE EQUIPOS'!$G$8:$J$22,4,0),"")</f>
        <v/>
      </c>
      <c r="G335" s="242"/>
      <c r="H335" s="233"/>
      <c r="I335" s="241"/>
      <c r="J335" s="241"/>
      <c r="K335" s="241"/>
      <c r="L335" s="239"/>
      <c r="M335" s="244"/>
      <c r="N335" s="245" t="str">
        <f t="shared" ca="1" si="29"/>
        <v/>
      </c>
      <c r="O335" s="239"/>
      <c r="P335" s="244"/>
      <c r="Q335" s="245" t="str">
        <f t="shared" si="30"/>
        <v/>
      </c>
      <c r="U335" s="246" t="str">
        <f>IFERROR(VLOOKUP(C335,'BASE EQUIPOS'!$G$8:$O$22,9,0)," ")</f>
        <v xml:space="preserve"> </v>
      </c>
      <c r="V335" s="232" t="str">
        <f t="shared" si="32"/>
        <v/>
      </c>
      <c r="W335" s="232" t="str">
        <f t="shared" si="33"/>
        <v/>
      </c>
      <c r="X335" s="232" t="str">
        <f>IFERROR(VLOOKUP(W335,Datos!$P$4:$Q$18,2,0),"")</f>
        <v/>
      </c>
      <c r="Y335" s="232" t="str">
        <f t="shared" si="34"/>
        <v/>
      </c>
      <c r="AA335" s="314" t="str">
        <f t="shared" ca="1" si="31"/>
        <v/>
      </c>
    </row>
    <row r="336" spans="1:27" x14ac:dyDescent="0.3">
      <c r="A336" s="238"/>
      <c r="B336" s="241" t="str">
        <f t="shared" si="35"/>
        <v/>
      </c>
      <c r="C336" s="239"/>
      <c r="D336" s="240" t="str">
        <f>IF(C336&lt;&gt;"",VLOOKUP(C336,'BASE EQUIPOS'!$G$8:$H$22,2,0),"")</f>
        <v/>
      </c>
      <c r="E336" s="241" t="str">
        <f>IF(C336&lt;&gt;"",VLOOKUP(C336,'BASE EQUIPOS'!$G$8:$I$22,3,0),"")</f>
        <v/>
      </c>
      <c r="F336" s="241" t="str">
        <f>IF(C336&lt;&gt;"",VLOOKUP(C336,'BASE EQUIPOS'!$G$8:$J$22,4,0),"")</f>
        <v/>
      </c>
      <c r="G336" s="242"/>
      <c r="H336" s="233"/>
      <c r="I336" s="241"/>
      <c r="J336" s="241"/>
      <c r="K336" s="241"/>
      <c r="L336" s="239"/>
      <c r="M336" s="244"/>
      <c r="N336" s="245" t="str">
        <f t="shared" ref="N336:N399" ca="1" si="36">IF(M336="","",IF(O336="",NOW()*24-(L336+M336)*24,"Mtto. Terminado"))</f>
        <v/>
      </c>
      <c r="O336" s="239"/>
      <c r="P336" s="244"/>
      <c r="Q336" s="245" t="str">
        <f t="shared" ref="Q336:Q399" si="37">IF(O336="","",IF(P336="","",(O336+P336)*24-(L336+M336)*24))</f>
        <v/>
      </c>
      <c r="U336" s="246" t="str">
        <f>IFERROR(VLOOKUP(C336,'BASE EQUIPOS'!$G$8:$O$22,9,0)," ")</f>
        <v xml:space="preserve"> </v>
      </c>
      <c r="V336" s="232" t="str">
        <f t="shared" si="32"/>
        <v/>
      </c>
      <c r="W336" s="232" t="str">
        <f t="shared" si="33"/>
        <v/>
      </c>
      <c r="X336" s="232" t="str">
        <f>IFERROR(VLOOKUP(W336,Datos!$P$4:$Q$18,2,0),"")</f>
        <v/>
      </c>
      <c r="Y336" s="232" t="str">
        <f t="shared" si="34"/>
        <v/>
      </c>
      <c r="AA336" s="314" t="str">
        <f t="shared" ca="1" si="31"/>
        <v/>
      </c>
    </row>
    <row r="337" spans="1:27" x14ac:dyDescent="0.3">
      <c r="A337" s="238"/>
      <c r="B337" s="241" t="str">
        <f t="shared" si="35"/>
        <v/>
      </c>
      <c r="C337" s="239"/>
      <c r="D337" s="240" t="str">
        <f>IF(C337&lt;&gt;"",VLOOKUP(C337,'BASE EQUIPOS'!$G$8:$H$22,2,0),"")</f>
        <v/>
      </c>
      <c r="E337" s="241" t="str">
        <f>IF(C337&lt;&gt;"",VLOOKUP(C337,'BASE EQUIPOS'!$G$8:$I$22,3,0),"")</f>
        <v/>
      </c>
      <c r="F337" s="241" t="str">
        <f>IF(C337&lt;&gt;"",VLOOKUP(C337,'BASE EQUIPOS'!$G$8:$J$22,4,0),"")</f>
        <v/>
      </c>
      <c r="G337" s="242"/>
      <c r="H337" s="233"/>
      <c r="I337" s="241"/>
      <c r="J337" s="241"/>
      <c r="K337" s="241"/>
      <c r="L337" s="239"/>
      <c r="M337" s="244"/>
      <c r="N337" s="245" t="str">
        <f t="shared" ca="1" si="36"/>
        <v/>
      </c>
      <c r="O337" s="239"/>
      <c r="P337" s="244"/>
      <c r="Q337" s="245" t="str">
        <f t="shared" si="37"/>
        <v/>
      </c>
      <c r="U337" s="246" t="str">
        <f>IFERROR(VLOOKUP(C337,'BASE EQUIPOS'!$G$8:$O$22,9,0)," ")</f>
        <v xml:space="preserve"> </v>
      </c>
      <c r="V337" s="232" t="str">
        <f t="shared" si="32"/>
        <v/>
      </c>
      <c r="W337" s="232" t="str">
        <f t="shared" si="33"/>
        <v/>
      </c>
      <c r="X337" s="232" t="str">
        <f>IFERROR(VLOOKUP(W337,Datos!$P$4:$Q$18,2,0),"")</f>
        <v/>
      </c>
      <c r="Y337" s="232" t="str">
        <f t="shared" si="34"/>
        <v/>
      </c>
      <c r="AA337" s="314" t="str">
        <f t="shared" ref="AA337:AA400" ca="1" si="38">IF(N337="Mtto. Terminado",1,"")</f>
        <v/>
      </c>
    </row>
    <row r="338" spans="1:27" x14ac:dyDescent="0.3">
      <c r="A338" s="238"/>
      <c r="B338" s="241" t="str">
        <f t="shared" si="35"/>
        <v/>
      </c>
      <c r="C338" s="239"/>
      <c r="D338" s="240" t="str">
        <f>IF(C338&lt;&gt;"",VLOOKUP(C338,'BASE EQUIPOS'!$G$8:$H$22,2,0),"")</f>
        <v/>
      </c>
      <c r="E338" s="241" t="str">
        <f>IF(C338&lt;&gt;"",VLOOKUP(C338,'BASE EQUIPOS'!$G$8:$I$22,3,0),"")</f>
        <v/>
      </c>
      <c r="F338" s="241" t="str">
        <f>IF(C338&lt;&gt;"",VLOOKUP(C338,'BASE EQUIPOS'!$G$8:$J$22,4,0),"")</f>
        <v/>
      </c>
      <c r="G338" s="242"/>
      <c r="H338" s="233"/>
      <c r="I338" s="241"/>
      <c r="J338" s="241"/>
      <c r="K338" s="241"/>
      <c r="L338" s="239"/>
      <c r="M338" s="244"/>
      <c r="N338" s="245" t="str">
        <f t="shared" ca="1" si="36"/>
        <v/>
      </c>
      <c r="O338" s="239"/>
      <c r="P338" s="244"/>
      <c r="Q338" s="245" t="str">
        <f t="shared" si="37"/>
        <v/>
      </c>
      <c r="U338" s="246" t="str">
        <f>IFERROR(VLOOKUP(C338,'BASE EQUIPOS'!$G$8:$O$22,9,0)," ")</f>
        <v xml:space="preserve"> </v>
      </c>
      <c r="V338" s="232" t="str">
        <f t="shared" si="32"/>
        <v/>
      </c>
      <c r="W338" s="232" t="str">
        <f t="shared" si="33"/>
        <v/>
      </c>
      <c r="X338" s="232" t="str">
        <f>IFERROR(VLOOKUP(W338,Datos!$P$4:$Q$18,2,0),"")</f>
        <v/>
      </c>
      <c r="Y338" s="232" t="str">
        <f t="shared" si="34"/>
        <v/>
      </c>
      <c r="AA338" s="314" t="str">
        <f t="shared" ca="1" si="38"/>
        <v/>
      </c>
    </row>
    <row r="339" spans="1:27" x14ac:dyDescent="0.3">
      <c r="A339" s="238"/>
      <c r="B339" s="241" t="str">
        <f t="shared" si="35"/>
        <v/>
      </c>
      <c r="C339" s="239"/>
      <c r="D339" s="240" t="str">
        <f>IF(C339&lt;&gt;"",VLOOKUP(C339,'BASE EQUIPOS'!$G$8:$H$22,2,0),"")</f>
        <v/>
      </c>
      <c r="E339" s="241" t="str">
        <f>IF(C339&lt;&gt;"",VLOOKUP(C339,'BASE EQUIPOS'!$G$8:$I$22,3,0),"")</f>
        <v/>
      </c>
      <c r="F339" s="241" t="str">
        <f>IF(C339&lt;&gt;"",VLOOKUP(C339,'BASE EQUIPOS'!$G$8:$J$22,4,0),"")</f>
        <v/>
      </c>
      <c r="G339" s="242"/>
      <c r="H339" s="233"/>
      <c r="I339" s="241"/>
      <c r="J339" s="241"/>
      <c r="K339" s="241"/>
      <c r="L339" s="239"/>
      <c r="M339" s="244"/>
      <c r="N339" s="245" t="str">
        <f t="shared" ca="1" si="36"/>
        <v/>
      </c>
      <c r="O339" s="239"/>
      <c r="P339" s="244"/>
      <c r="Q339" s="245" t="str">
        <f t="shared" si="37"/>
        <v/>
      </c>
      <c r="U339" s="246" t="str">
        <f>IFERROR(VLOOKUP(C339,'BASE EQUIPOS'!$G$8:$O$22,9,0)," ")</f>
        <v xml:space="preserve"> </v>
      </c>
      <c r="V339" s="232" t="str">
        <f t="shared" si="32"/>
        <v/>
      </c>
      <c r="W339" s="232" t="str">
        <f t="shared" si="33"/>
        <v/>
      </c>
      <c r="X339" s="232" t="str">
        <f>IFERROR(VLOOKUP(W339,Datos!$P$4:$Q$18,2,0),"")</f>
        <v/>
      </c>
      <c r="Y339" s="232" t="str">
        <f t="shared" si="34"/>
        <v/>
      </c>
      <c r="AA339" s="314" t="str">
        <f t="shared" ca="1" si="38"/>
        <v/>
      </c>
    </row>
    <row r="340" spans="1:27" x14ac:dyDescent="0.3">
      <c r="A340" s="238"/>
      <c r="B340" s="241" t="str">
        <f t="shared" si="35"/>
        <v/>
      </c>
      <c r="C340" s="239"/>
      <c r="D340" s="240" t="str">
        <f>IF(C340&lt;&gt;"",VLOOKUP(C340,'BASE EQUIPOS'!$G$8:$H$22,2,0),"")</f>
        <v/>
      </c>
      <c r="E340" s="241" t="str">
        <f>IF(C340&lt;&gt;"",VLOOKUP(C340,'BASE EQUIPOS'!$G$8:$I$22,3,0),"")</f>
        <v/>
      </c>
      <c r="F340" s="241" t="str">
        <f>IF(C340&lt;&gt;"",VLOOKUP(C340,'BASE EQUIPOS'!$G$8:$J$22,4,0),"")</f>
        <v/>
      </c>
      <c r="G340" s="242"/>
      <c r="H340" s="233"/>
      <c r="I340" s="241"/>
      <c r="J340" s="241"/>
      <c r="K340" s="241"/>
      <c r="L340" s="239"/>
      <c r="M340" s="244"/>
      <c r="N340" s="245" t="str">
        <f t="shared" ca="1" si="36"/>
        <v/>
      </c>
      <c r="O340" s="239"/>
      <c r="P340" s="244"/>
      <c r="Q340" s="245" t="str">
        <f t="shared" si="37"/>
        <v/>
      </c>
      <c r="U340" s="246" t="str">
        <f>IFERROR(VLOOKUP(C340,'BASE EQUIPOS'!$G$8:$O$22,9,0)," ")</f>
        <v xml:space="preserve"> </v>
      </c>
      <c r="V340" s="232" t="str">
        <f t="shared" si="32"/>
        <v/>
      </c>
      <c r="W340" s="232" t="str">
        <f t="shared" si="33"/>
        <v/>
      </c>
      <c r="X340" s="232" t="str">
        <f>IFERROR(VLOOKUP(W340,Datos!$P$4:$Q$18,2,0),"")</f>
        <v/>
      </c>
      <c r="Y340" s="232" t="str">
        <f t="shared" si="34"/>
        <v/>
      </c>
      <c r="AA340" s="314" t="str">
        <f t="shared" ca="1" si="38"/>
        <v/>
      </c>
    </row>
    <row r="341" spans="1:27" x14ac:dyDescent="0.3">
      <c r="A341" s="238"/>
      <c r="B341" s="241" t="str">
        <f t="shared" si="35"/>
        <v/>
      </c>
      <c r="C341" s="239"/>
      <c r="D341" s="240" t="str">
        <f>IF(C341&lt;&gt;"",VLOOKUP(C341,'BASE EQUIPOS'!$G$8:$H$22,2,0),"")</f>
        <v/>
      </c>
      <c r="E341" s="241" t="str">
        <f>IF(C341&lt;&gt;"",VLOOKUP(C341,'BASE EQUIPOS'!$G$8:$I$22,3,0),"")</f>
        <v/>
      </c>
      <c r="F341" s="241" t="str">
        <f>IF(C341&lt;&gt;"",VLOOKUP(C341,'BASE EQUIPOS'!$G$8:$J$22,4,0),"")</f>
        <v/>
      </c>
      <c r="G341" s="242"/>
      <c r="H341" s="233"/>
      <c r="I341" s="241"/>
      <c r="J341" s="241"/>
      <c r="K341" s="241"/>
      <c r="L341" s="239"/>
      <c r="M341" s="244"/>
      <c r="N341" s="245" t="str">
        <f t="shared" ca="1" si="36"/>
        <v/>
      </c>
      <c r="O341" s="239"/>
      <c r="P341" s="244"/>
      <c r="Q341" s="245" t="str">
        <f t="shared" si="37"/>
        <v/>
      </c>
      <c r="U341" s="246" t="str">
        <f>IFERROR(VLOOKUP(C341,'BASE EQUIPOS'!$G$8:$O$22,9,0)," ")</f>
        <v xml:space="preserve"> </v>
      </c>
      <c r="V341" s="232" t="str">
        <f t="shared" ref="V341:V404" si="39">IF(G341="MTTO. SISTEMÁTICO","PREVENTIVA",IF(G341="MTTO. PREDICTIVO","INSPECCIÓN",""))</f>
        <v/>
      </c>
      <c r="W341" s="232" t="str">
        <f t="shared" ref="W341:W404" si="40">CONCATENATE(D341,I341)</f>
        <v/>
      </c>
      <c r="X341" s="232" t="str">
        <f>IFERROR(VLOOKUP(W341,Datos!$P$4:$Q$18,2,0),"")</f>
        <v/>
      </c>
      <c r="Y341" s="232" t="str">
        <f t="shared" ref="Y341:Y404" si="41">IF(A341="OT CORRECTIVA",1,IF(A341="OT PREVENTIVA",2,IF(A341="HOJA INSPECCIÓN",3,"")))</f>
        <v/>
      </c>
      <c r="AA341" s="314" t="str">
        <f t="shared" ca="1" si="38"/>
        <v/>
      </c>
    </row>
    <row r="342" spans="1:27" x14ac:dyDescent="0.3">
      <c r="A342" s="238"/>
      <c r="B342" s="241" t="str">
        <f t="shared" si="35"/>
        <v/>
      </c>
      <c r="C342" s="239"/>
      <c r="D342" s="240" t="str">
        <f>IF(C342&lt;&gt;"",VLOOKUP(C342,'BASE EQUIPOS'!$G$8:$H$22,2,0),"")</f>
        <v/>
      </c>
      <c r="E342" s="241" t="str">
        <f>IF(C342&lt;&gt;"",VLOOKUP(C342,'BASE EQUIPOS'!$G$8:$I$22,3,0),"")</f>
        <v/>
      </c>
      <c r="F342" s="241" t="str">
        <f>IF(C342&lt;&gt;"",VLOOKUP(C342,'BASE EQUIPOS'!$G$8:$J$22,4,0),"")</f>
        <v/>
      </c>
      <c r="G342" s="242"/>
      <c r="H342" s="233"/>
      <c r="I342" s="241"/>
      <c r="J342" s="241"/>
      <c r="K342" s="241"/>
      <c r="L342" s="239"/>
      <c r="M342" s="244"/>
      <c r="N342" s="245" t="str">
        <f t="shared" ca="1" si="36"/>
        <v/>
      </c>
      <c r="O342" s="239"/>
      <c r="P342" s="244"/>
      <c r="Q342" s="245" t="str">
        <f t="shared" si="37"/>
        <v/>
      </c>
      <c r="U342" s="246" t="str">
        <f>IFERROR(VLOOKUP(C342,'BASE EQUIPOS'!$G$8:$O$22,9,0)," ")</f>
        <v xml:space="preserve"> </v>
      </c>
      <c r="V342" s="232" t="str">
        <f t="shared" si="39"/>
        <v/>
      </c>
      <c r="W342" s="232" t="str">
        <f t="shared" si="40"/>
        <v/>
      </c>
      <c r="X342" s="232" t="str">
        <f>IFERROR(VLOOKUP(W342,Datos!$P$4:$Q$18,2,0),"")</f>
        <v/>
      </c>
      <c r="Y342" s="232" t="str">
        <f t="shared" si="41"/>
        <v/>
      </c>
      <c r="AA342" s="314" t="str">
        <f t="shared" ca="1" si="38"/>
        <v/>
      </c>
    </row>
    <row r="343" spans="1:27" x14ac:dyDescent="0.3">
      <c r="A343" s="238"/>
      <c r="B343" s="241" t="str">
        <f t="shared" si="35"/>
        <v/>
      </c>
      <c r="C343" s="239"/>
      <c r="D343" s="240" t="str">
        <f>IF(C343&lt;&gt;"",VLOOKUP(C343,'BASE EQUIPOS'!$G$8:$H$22,2,0),"")</f>
        <v/>
      </c>
      <c r="E343" s="241" t="str">
        <f>IF(C343&lt;&gt;"",VLOOKUP(C343,'BASE EQUIPOS'!$G$8:$I$22,3,0),"")</f>
        <v/>
      </c>
      <c r="F343" s="241" t="str">
        <f>IF(C343&lt;&gt;"",VLOOKUP(C343,'BASE EQUIPOS'!$G$8:$J$22,4,0),"")</f>
        <v/>
      </c>
      <c r="G343" s="242"/>
      <c r="H343" s="233"/>
      <c r="I343" s="241"/>
      <c r="J343" s="241"/>
      <c r="K343" s="241"/>
      <c r="L343" s="239"/>
      <c r="M343" s="244"/>
      <c r="N343" s="245" t="str">
        <f t="shared" ca="1" si="36"/>
        <v/>
      </c>
      <c r="O343" s="239"/>
      <c r="P343" s="244"/>
      <c r="Q343" s="245" t="str">
        <f t="shared" si="37"/>
        <v/>
      </c>
      <c r="U343" s="246" t="str">
        <f>IFERROR(VLOOKUP(C343,'BASE EQUIPOS'!$G$8:$O$22,9,0)," ")</f>
        <v xml:space="preserve"> </v>
      </c>
      <c r="V343" s="232" t="str">
        <f t="shared" si="39"/>
        <v/>
      </c>
      <c r="W343" s="232" t="str">
        <f t="shared" si="40"/>
        <v/>
      </c>
      <c r="X343" s="232" t="str">
        <f>IFERROR(VLOOKUP(W343,Datos!$P$4:$Q$18,2,0),"")</f>
        <v/>
      </c>
      <c r="Y343" s="232" t="str">
        <f t="shared" si="41"/>
        <v/>
      </c>
      <c r="AA343" s="314" t="str">
        <f t="shared" ca="1" si="38"/>
        <v/>
      </c>
    </row>
    <row r="344" spans="1:27" x14ac:dyDescent="0.3">
      <c r="A344" s="238"/>
      <c r="B344" s="241" t="str">
        <f t="shared" si="35"/>
        <v/>
      </c>
      <c r="C344" s="239"/>
      <c r="D344" s="240" t="str">
        <f>IF(C344&lt;&gt;"",VLOOKUP(C344,'BASE EQUIPOS'!$G$8:$H$22,2,0),"")</f>
        <v/>
      </c>
      <c r="E344" s="241" t="str">
        <f>IF(C344&lt;&gt;"",VLOOKUP(C344,'BASE EQUIPOS'!$G$8:$I$22,3,0),"")</f>
        <v/>
      </c>
      <c r="F344" s="241" t="str">
        <f>IF(C344&lt;&gt;"",VLOOKUP(C344,'BASE EQUIPOS'!$G$8:$J$22,4,0),"")</f>
        <v/>
      </c>
      <c r="G344" s="242"/>
      <c r="H344" s="233"/>
      <c r="I344" s="241"/>
      <c r="J344" s="241"/>
      <c r="K344" s="241"/>
      <c r="L344" s="239"/>
      <c r="M344" s="244"/>
      <c r="N344" s="245" t="str">
        <f t="shared" ca="1" si="36"/>
        <v/>
      </c>
      <c r="O344" s="239"/>
      <c r="P344" s="244"/>
      <c r="Q344" s="245" t="str">
        <f t="shared" si="37"/>
        <v/>
      </c>
      <c r="U344" s="246" t="str">
        <f>IFERROR(VLOOKUP(C344,'BASE EQUIPOS'!$G$8:$O$22,9,0)," ")</f>
        <v xml:space="preserve"> </v>
      </c>
      <c r="V344" s="232" t="str">
        <f t="shared" si="39"/>
        <v/>
      </c>
      <c r="W344" s="232" t="str">
        <f t="shared" si="40"/>
        <v/>
      </c>
      <c r="X344" s="232" t="str">
        <f>IFERROR(VLOOKUP(W344,Datos!$P$4:$Q$18,2,0),"")</f>
        <v/>
      </c>
      <c r="Y344" s="232" t="str">
        <f t="shared" si="41"/>
        <v/>
      </c>
      <c r="AA344" s="314" t="str">
        <f t="shared" ca="1" si="38"/>
        <v/>
      </c>
    </row>
    <row r="345" spans="1:27" x14ac:dyDescent="0.3">
      <c r="A345" s="238"/>
      <c r="B345" s="241" t="str">
        <f t="shared" si="35"/>
        <v/>
      </c>
      <c r="C345" s="239"/>
      <c r="D345" s="240" t="str">
        <f>IF(C345&lt;&gt;"",VLOOKUP(C345,'BASE EQUIPOS'!$G$8:$H$22,2,0),"")</f>
        <v/>
      </c>
      <c r="E345" s="241" t="str">
        <f>IF(C345&lt;&gt;"",VLOOKUP(C345,'BASE EQUIPOS'!$G$8:$I$22,3,0),"")</f>
        <v/>
      </c>
      <c r="F345" s="241" t="str">
        <f>IF(C345&lt;&gt;"",VLOOKUP(C345,'BASE EQUIPOS'!$G$8:$J$22,4,0),"")</f>
        <v/>
      </c>
      <c r="G345" s="242"/>
      <c r="H345" s="233"/>
      <c r="I345" s="241"/>
      <c r="J345" s="241"/>
      <c r="K345" s="241"/>
      <c r="L345" s="239"/>
      <c r="M345" s="244"/>
      <c r="N345" s="245" t="str">
        <f t="shared" ca="1" si="36"/>
        <v/>
      </c>
      <c r="O345" s="239"/>
      <c r="P345" s="244"/>
      <c r="Q345" s="245" t="str">
        <f t="shared" si="37"/>
        <v/>
      </c>
      <c r="U345" s="246" t="str">
        <f>IFERROR(VLOOKUP(C345,'BASE EQUIPOS'!$G$8:$O$22,9,0)," ")</f>
        <v xml:space="preserve"> </v>
      </c>
      <c r="V345" s="232" t="str">
        <f t="shared" si="39"/>
        <v/>
      </c>
      <c r="W345" s="232" t="str">
        <f t="shared" si="40"/>
        <v/>
      </c>
      <c r="X345" s="232" t="str">
        <f>IFERROR(VLOOKUP(W345,Datos!$P$4:$Q$18,2,0),"")</f>
        <v/>
      </c>
      <c r="Y345" s="232" t="str">
        <f t="shared" si="41"/>
        <v/>
      </c>
      <c r="AA345" s="314" t="str">
        <f t="shared" ca="1" si="38"/>
        <v/>
      </c>
    </row>
    <row r="346" spans="1:27" x14ac:dyDescent="0.3">
      <c r="A346" s="238"/>
      <c r="B346" s="241" t="str">
        <f t="shared" si="35"/>
        <v/>
      </c>
      <c r="C346" s="239"/>
      <c r="D346" s="240" t="str">
        <f>IF(C346&lt;&gt;"",VLOOKUP(C346,'BASE EQUIPOS'!$G$8:$H$22,2,0),"")</f>
        <v/>
      </c>
      <c r="E346" s="241" t="str">
        <f>IF(C346&lt;&gt;"",VLOOKUP(C346,'BASE EQUIPOS'!$G$8:$I$22,3,0),"")</f>
        <v/>
      </c>
      <c r="F346" s="241" t="str">
        <f>IF(C346&lt;&gt;"",VLOOKUP(C346,'BASE EQUIPOS'!$G$8:$J$22,4,0),"")</f>
        <v/>
      </c>
      <c r="G346" s="242"/>
      <c r="H346" s="233"/>
      <c r="I346" s="241"/>
      <c r="J346" s="241"/>
      <c r="K346" s="241"/>
      <c r="L346" s="239"/>
      <c r="M346" s="244"/>
      <c r="N346" s="245" t="str">
        <f t="shared" ca="1" si="36"/>
        <v/>
      </c>
      <c r="O346" s="239"/>
      <c r="P346" s="244"/>
      <c r="Q346" s="245" t="str">
        <f t="shared" si="37"/>
        <v/>
      </c>
      <c r="U346" s="246" t="str">
        <f>IFERROR(VLOOKUP(C346,'BASE EQUIPOS'!$G$8:$O$22,9,0)," ")</f>
        <v xml:space="preserve"> </v>
      </c>
      <c r="V346" s="232" t="str">
        <f t="shared" si="39"/>
        <v/>
      </c>
      <c r="W346" s="232" t="str">
        <f t="shared" si="40"/>
        <v/>
      </c>
      <c r="X346" s="232" t="str">
        <f>IFERROR(VLOOKUP(W346,Datos!$P$4:$Q$18,2,0),"")</f>
        <v/>
      </c>
      <c r="Y346" s="232" t="str">
        <f t="shared" si="41"/>
        <v/>
      </c>
      <c r="AA346" s="314" t="str">
        <f t="shared" ca="1" si="38"/>
        <v/>
      </c>
    </row>
    <row r="347" spans="1:27" x14ac:dyDescent="0.3">
      <c r="A347" s="238"/>
      <c r="B347" s="241" t="str">
        <f t="shared" si="35"/>
        <v/>
      </c>
      <c r="C347" s="239"/>
      <c r="D347" s="240" t="str">
        <f>IF(C347&lt;&gt;"",VLOOKUP(C347,'BASE EQUIPOS'!$G$8:$H$22,2,0),"")</f>
        <v/>
      </c>
      <c r="E347" s="241" t="str">
        <f>IF(C347&lt;&gt;"",VLOOKUP(C347,'BASE EQUIPOS'!$G$8:$I$22,3,0),"")</f>
        <v/>
      </c>
      <c r="F347" s="241" t="str">
        <f>IF(C347&lt;&gt;"",VLOOKUP(C347,'BASE EQUIPOS'!$G$8:$J$22,4,0),"")</f>
        <v/>
      </c>
      <c r="G347" s="242"/>
      <c r="H347" s="233"/>
      <c r="I347" s="241"/>
      <c r="J347" s="241"/>
      <c r="K347" s="241"/>
      <c r="L347" s="239"/>
      <c r="M347" s="244"/>
      <c r="N347" s="245" t="str">
        <f t="shared" ca="1" si="36"/>
        <v/>
      </c>
      <c r="O347" s="239"/>
      <c r="P347" s="244"/>
      <c r="Q347" s="245" t="str">
        <f t="shared" si="37"/>
        <v/>
      </c>
      <c r="U347" s="246" t="str">
        <f>IFERROR(VLOOKUP(C347,'BASE EQUIPOS'!$G$8:$O$22,9,0)," ")</f>
        <v xml:space="preserve"> </v>
      </c>
      <c r="V347" s="232" t="str">
        <f t="shared" si="39"/>
        <v/>
      </c>
      <c r="W347" s="232" t="str">
        <f t="shared" si="40"/>
        <v/>
      </c>
      <c r="X347" s="232" t="str">
        <f>IFERROR(VLOOKUP(W347,Datos!$P$4:$Q$18,2,0),"")</f>
        <v/>
      </c>
      <c r="Y347" s="232" t="str">
        <f t="shared" si="41"/>
        <v/>
      </c>
      <c r="AA347" s="314" t="str">
        <f t="shared" ca="1" si="38"/>
        <v/>
      </c>
    </row>
    <row r="348" spans="1:27" x14ac:dyDescent="0.3">
      <c r="A348" s="238"/>
      <c r="B348" s="241" t="str">
        <f t="shared" ref="B348:B411" si="42">IF(C348&lt;&gt;"",B347+1,"")</f>
        <v/>
      </c>
      <c r="C348" s="239"/>
      <c r="D348" s="240" t="str">
        <f>IF(C348&lt;&gt;"",VLOOKUP(C348,'BASE EQUIPOS'!$G$8:$H$22,2,0),"")</f>
        <v/>
      </c>
      <c r="E348" s="241" t="str">
        <f>IF(C348&lt;&gt;"",VLOOKUP(C348,'BASE EQUIPOS'!$G$8:$I$22,3,0),"")</f>
        <v/>
      </c>
      <c r="F348" s="241" t="str">
        <f>IF(C348&lt;&gt;"",VLOOKUP(C348,'BASE EQUIPOS'!$G$8:$J$22,4,0),"")</f>
        <v/>
      </c>
      <c r="G348" s="242"/>
      <c r="H348" s="233"/>
      <c r="I348" s="241"/>
      <c r="J348" s="241"/>
      <c r="K348" s="241"/>
      <c r="L348" s="239"/>
      <c r="M348" s="244"/>
      <c r="N348" s="245" t="str">
        <f t="shared" ca="1" si="36"/>
        <v/>
      </c>
      <c r="O348" s="239"/>
      <c r="P348" s="244"/>
      <c r="Q348" s="245" t="str">
        <f t="shared" si="37"/>
        <v/>
      </c>
      <c r="U348" s="246" t="str">
        <f>IFERROR(VLOOKUP(C348,'BASE EQUIPOS'!$G$8:$O$22,9,0)," ")</f>
        <v xml:space="preserve"> </v>
      </c>
      <c r="V348" s="232" t="str">
        <f t="shared" si="39"/>
        <v/>
      </c>
      <c r="W348" s="232" t="str">
        <f t="shared" si="40"/>
        <v/>
      </c>
      <c r="X348" s="232" t="str">
        <f>IFERROR(VLOOKUP(W348,Datos!$P$4:$Q$18,2,0),"")</f>
        <v/>
      </c>
      <c r="Y348" s="232" t="str">
        <f t="shared" si="41"/>
        <v/>
      </c>
      <c r="AA348" s="314" t="str">
        <f t="shared" ca="1" si="38"/>
        <v/>
      </c>
    </row>
    <row r="349" spans="1:27" x14ac:dyDescent="0.3">
      <c r="A349" s="238"/>
      <c r="B349" s="241" t="str">
        <f t="shared" si="42"/>
        <v/>
      </c>
      <c r="C349" s="239"/>
      <c r="D349" s="240" t="str">
        <f>IF(C349&lt;&gt;"",VLOOKUP(C349,'BASE EQUIPOS'!$G$8:$H$22,2,0),"")</f>
        <v/>
      </c>
      <c r="E349" s="241" t="str">
        <f>IF(C349&lt;&gt;"",VLOOKUP(C349,'BASE EQUIPOS'!$G$8:$I$22,3,0),"")</f>
        <v/>
      </c>
      <c r="F349" s="241" t="str">
        <f>IF(C349&lt;&gt;"",VLOOKUP(C349,'BASE EQUIPOS'!$G$8:$J$22,4,0),"")</f>
        <v/>
      </c>
      <c r="G349" s="242"/>
      <c r="H349" s="233"/>
      <c r="I349" s="241"/>
      <c r="J349" s="241"/>
      <c r="K349" s="241"/>
      <c r="L349" s="239"/>
      <c r="M349" s="244"/>
      <c r="N349" s="245" t="str">
        <f t="shared" ca="1" si="36"/>
        <v/>
      </c>
      <c r="O349" s="239"/>
      <c r="P349" s="244"/>
      <c r="Q349" s="245" t="str">
        <f t="shared" si="37"/>
        <v/>
      </c>
      <c r="U349" s="246" t="str">
        <f>IFERROR(VLOOKUP(C349,'BASE EQUIPOS'!$G$8:$O$22,9,0)," ")</f>
        <v xml:space="preserve"> </v>
      </c>
      <c r="V349" s="232" t="str">
        <f t="shared" si="39"/>
        <v/>
      </c>
      <c r="W349" s="232" t="str">
        <f t="shared" si="40"/>
        <v/>
      </c>
      <c r="X349" s="232" t="str">
        <f>IFERROR(VLOOKUP(W349,Datos!$P$4:$Q$18,2,0),"")</f>
        <v/>
      </c>
      <c r="Y349" s="232" t="str">
        <f t="shared" si="41"/>
        <v/>
      </c>
      <c r="AA349" s="314" t="str">
        <f t="shared" ca="1" si="38"/>
        <v/>
      </c>
    </row>
    <row r="350" spans="1:27" x14ac:dyDescent="0.3">
      <c r="A350" s="238"/>
      <c r="B350" s="241" t="str">
        <f t="shared" si="42"/>
        <v/>
      </c>
      <c r="C350" s="239"/>
      <c r="D350" s="240" t="str">
        <f>IF(C350&lt;&gt;"",VLOOKUP(C350,'BASE EQUIPOS'!$G$8:$H$22,2,0),"")</f>
        <v/>
      </c>
      <c r="E350" s="241" t="str">
        <f>IF(C350&lt;&gt;"",VLOOKUP(C350,'BASE EQUIPOS'!$G$8:$I$22,3,0),"")</f>
        <v/>
      </c>
      <c r="F350" s="241" t="str">
        <f>IF(C350&lt;&gt;"",VLOOKUP(C350,'BASE EQUIPOS'!$G$8:$J$22,4,0),"")</f>
        <v/>
      </c>
      <c r="G350" s="242"/>
      <c r="H350" s="233"/>
      <c r="I350" s="241"/>
      <c r="J350" s="241"/>
      <c r="K350" s="241"/>
      <c r="L350" s="239"/>
      <c r="M350" s="244"/>
      <c r="N350" s="245" t="str">
        <f t="shared" ca="1" si="36"/>
        <v/>
      </c>
      <c r="O350" s="239"/>
      <c r="P350" s="244"/>
      <c r="Q350" s="245" t="str">
        <f t="shared" si="37"/>
        <v/>
      </c>
      <c r="U350" s="246" t="str">
        <f>IFERROR(VLOOKUP(C350,'BASE EQUIPOS'!$G$8:$O$22,9,0)," ")</f>
        <v xml:space="preserve"> </v>
      </c>
      <c r="V350" s="232" t="str">
        <f t="shared" si="39"/>
        <v/>
      </c>
      <c r="W350" s="232" t="str">
        <f t="shared" si="40"/>
        <v/>
      </c>
      <c r="X350" s="232" t="str">
        <f>IFERROR(VLOOKUP(W350,Datos!$P$4:$Q$18,2,0),"")</f>
        <v/>
      </c>
      <c r="Y350" s="232" t="str">
        <f t="shared" si="41"/>
        <v/>
      </c>
      <c r="AA350" s="314" t="str">
        <f t="shared" ca="1" si="38"/>
        <v/>
      </c>
    </row>
    <row r="351" spans="1:27" x14ac:dyDescent="0.3">
      <c r="A351" s="238"/>
      <c r="B351" s="241" t="str">
        <f t="shared" si="42"/>
        <v/>
      </c>
      <c r="C351" s="239"/>
      <c r="D351" s="240" t="str">
        <f>IF(C351&lt;&gt;"",VLOOKUP(C351,'BASE EQUIPOS'!$G$8:$H$22,2,0),"")</f>
        <v/>
      </c>
      <c r="E351" s="241" t="str">
        <f>IF(C351&lt;&gt;"",VLOOKUP(C351,'BASE EQUIPOS'!$G$8:$I$22,3,0),"")</f>
        <v/>
      </c>
      <c r="F351" s="241" t="str">
        <f>IF(C351&lt;&gt;"",VLOOKUP(C351,'BASE EQUIPOS'!$G$8:$J$22,4,0),"")</f>
        <v/>
      </c>
      <c r="G351" s="242"/>
      <c r="H351" s="233"/>
      <c r="I351" s="241"/>
      <c r="J351" s="241"/>
      <c r="K351" s="241"/>
      <c r="L351" s="239"/>
      <c r="M351" s="244"/>
      <c r="N351" s="245" t="str">
        <f t="shared" ca="1" si="36"/>
        <v/>
      </c>
      <c r="O351" s="239"/>
      <c r="P351" s="244"/>
      <c r="Q351" s="245" t="str">
        <f t="shared" si="37"/>
        <v/>
      </c>
      <c r="U351" s="246" t="str">
        <f>IFERROR(VLOOKUP(C351,'BASE EQUIPOS'!$G$8:$O$22,9,0)," ")</f>
        <v xml:space="preserve"> </v>
      </c>
      <c r="V351" s="232" t="str">
        <f t="shared" si="39"/>
        <v/>
      </c>
      <c r="W351" s="232" t="str">
        <f t="shared" si="40"/>
        <v/>
      </c>
      <c r="X351" s="232" t="str">
        <f>IFERROR(VLOOKUP(W351,Datos!$P$4:$Q$18,2,0),"")</f>
        <v/>
      </c>
      <c r="Y351" s="232" t="str">
        <f t="shared" si="41"/>
        <v/>
      </c>
      <c r="AA351" s="314" t="str">
        <f t="shared" ca="1" si="38"/>
        <v/>
      </c>
    </row>
    <row r="352" spans="1:27" x14ac:dyDescent="0.3">
      <c r="A352" s="238"/>
      <c r="B352" s="241" t="str">
        <f t="shared" si="42"/>
        <v/>
      </c>
      <c r="C352" s="239"/>
      <c r="D352" s="240" t="str">
        <f>IF(C352&lt;&gt;"",VLOOKUP(C352,'BASE EQUIPOS'!$G$8:$H$22,2,0),"")</f>
        <v/>
      </c>
      <c r="E352" s="241" t="str">
        <f>IF(C352&lt;&gt;"",VLOOKUP(C352,'BASE EQUIPOS'!$G$8:$I$22,3,0),"")</f>
        <v/>
      </c>
      <c r="F352" s="241" t="str">
        <f>IF(C352&lt;&gt;"",VLOOKUP(C352,'BASE EQUIPOS'!$G$8:$J$22,4,0),"")</f>
        <v/>
      </c>
      <c r="G352" s="242"/>
      <c r="H352" s="233"/>
      <c r="I352" s="241"/>
      <c r="J352" s="241"/>
      <c r="K352" s="241"/>
      <c r="L352" s="239"/>
      <c r="M352" s="244"/>
      <c r="N352" s="245" t="str">
        <f t="shared" ca="1" si="36"/>
        <v/>
      </c>
      <c r="O352" s="239"/>
      <c r="P352" s="244"/>
      <c r="Q352" s="245" t="str">
        <f t="shared" si="37"/>
        <v/>
      </c>
      <c r="U352" s="246" t="str">
        <f>IFERROR(VLOOKUP(C352,'BASE EQUIPOS'!$G$8:$O$22,9,0)," ")</f>
        <v xml:space="preserve"> </v>
      </c>
      <c r="V352" s="232" t="str">
        <f t="shared" si="39"/>
        <v/>
      </c>
      <c r="W352" s="232" t="str">
        <f t="shared" si="40"/>
        <v/>
      </c>
      <c r="X352" s="232" t="str">
        <f>IFERROR(VLOOKUP(W352,Datos!$P$4:$Q$18,2,0),"")</f>
        <v/>
      </c>
      <c r="Y352" s="232" t="str">
        <f t="shared" si="41"/>
        <v/>
      </c>
      <c r="AA352" s="314" t="str">
        <f t="shared" ca="1" si="38"/>
        <v/>
      </c>
    </row>
    <row r="353" spans="1:27" x14ac:dyDescent="0.3">
      <c r="A353" s="238"/>
      <c r="B353" s="241" t="str">
        <f t="shared" si="42"/>
        <v/>
      </c>
      <c r="C353" s="239"/>
      <c r="D353" s="240" t="str">
        <f>IF(C353&lt;&gt;"",VLOOKUP(C353,'BASE EQUIPOS'!$G$8:$H$22,2,0),"")</f>
        <v/>
      </c>
      <c r="E353" s="241" t="str">
        <f>IF(C353&lt;&gt;"",VLOOKUP(C353,'BASE EQUIPOS'!$G$8:$I$22,3,0),"")</f>
        <v/>
      </c>
      <c r="F353" s="241" t="str">
        <f>IF(C353&lt;&gt;"",VLOOKUP(C353,'BASE EQUIPOS'!$G$8:$J$22,4,0),"")</f>
        <v/>
      </c>
      <c r="G353" s="242"/>
      <c r="H353" s="233"/>
      <c r="I353" s="241"/>
      <c r="J353" s="241"/>
      <c r="K353" s="241"/>
      <c r="L353" s="239"/>
      <c r="M353" s="244"/>
      <c r="N353" s="245" t="str">
        <f t="shared" ca="1" si="36"/>
        <v/>
      </c>
      <c r="O353" s="239"/>
      <c r="P353" s="244"/>
      <c r="Q353" s="245" t="str">
        <f t="shared" si="37"/>
        <v/>
      </c>
      <c r="U353" s="246" t="str">
        <f>IFERROR(VLOOKUP(C353,'BASE EQUIPOS'!$G$8:$O$22,9,0)," ")</f>
        <v xml:space="preserve"> </v>
      </c>
      <c r="V353" s="232" t="str">
        <f t="shared" si="39"/>
        <v/>
      </c>
      <c r="W353" s="232" t="str">
        <f t="shared" si="40"/>
        <v/>
      </c>
      <c r="X353" s="232" t="str">
        <f>IFERROR(VLOOKUP(W353,Datos!$P$4:$Q$18,2,0),"")</f>
        <v/>
      </c>
      <c r="Y353" s="232" t="str">
        <f t="shared" si="41"/>
        <v/>
      </c>
      <c r="AA353" s="314" t="str">
        <f t="shared" ca="1" si="38"/>
        <v/>
      </c>
    </row>
    <row r="354" spans="1:27" x14ac:dyDescent="0.3">
      <c r="A354" s="238"/>
      <c r="B354" s="241" t="str">
        <f t="shared" si="42"/>
        <v/>
      </c>
      <c r="C354" s="239"/>
      <c r="D354" s="240" t="str">
        <f>IF(C354&lt;&gt;"",VLOOKUP(C354,'BASE EQUIPOS'!$G$8:$H$22,2,0),"")</f>
        <v/>
      </c>
      <c r="E354" s="241" t="str">
        <f>IF(C354&lt;&gt;"",VLOOKUP(C354,'BASE EQUIPOS'!$G$8:$I$22,3,0),"")</f>
        <v/>
      </c>
      <c r="F354" s="241" t="str">
        <f>IF(C354&lt;&gt;"",VLOOKUP(C354,'BASE EQUIPOS'!$G$8:$J$22,4,0),"")</f>
        <v/>
      </c>
      <c r="G354" s="242"/>
      <c r="H354" s="233"/>
      <c r="I354" s="241"/>
      <c r="J354" s="241"/>
      <c r="K354" s="241"/>
      <c r="L354" s="239"/>
      <c r="M354" s="244"/>
      <c r="N354" s="245" t="str">
        <f t="shared" ca="1" si="36"/>
        <v/>
      </c>
      <c r="O354" s="239"/>
      <c r="P354" s="244"/>
      <c r="Q354" s="245" t="str">
        <f t="shared" si="37"/>
        <v/>
      </c>
      <c r="U354" s="246" t="str">
        <f>IFERROR(VLOOKUP(C354,'BASE EQUIPOS'!$G$8:$O$22,9,0)," ")</f>
        <v xml:space="preserve"> </v>
      </c>
      <c r="V354" s="232" t="str">
        <f t="shared" si="39"/>
        <v/>
      </c>
      <c r="W354" s="232" t="str">
        <f t="shared" si="40"/>
        <v/>
      </c>
      <c r="X354" s="232" t="str">
        <f>IFERROR(VLOOKUP(W354,Datos!$P$4:$Q$18,2,0),"")</f>
        <v/>
      </c>
      <c r="Y354" s="232" t="str">
        <f t="shared" si="41"/>
        <v/>
      </c>
      <c r="AA354" s="314" t="str">
        <f t="shared" ca="1" si="38"/>
        <v/>
      </c>
    </row>
    <row r="355" spans="1:27" x14ac:dyDescent="0.3">
      <c r="A355" s="238"/>
      <c r="B355" s="241" t="str">
        <f t="shared" si="42"/>
        <v/>
      </c>
      <c r="C355" s="239"/>
      <c r="D355" s="240" t="str">
        <f>IF(C355&lt;&gt;"",VLOOKUP(C355,'BASE EQUIPOS'!$G$8:$H$22,2,0),"")</f>
        <v/>
      </c>
      <c r="E355" s="241" t="str">
        <f>IF(C355&lt;&gt;"",VLOOKUP(C355,'BASE EQUIPOS'!$G$8:$I$22,3,0),"")</f>
        <v/>
      </c>
      <c r="F355" s="241" t="str">
        <f>IF(C355&lt;&gt;"",VLOOKUP(C355,'BASE EQUIPOS'!$G$8:$J$22,4,0),"")</f>
        <v/>
      </c>
      <c r="G355" s="242"/>
      <c r="H355" s="233"/>
      <c r="I355" s="241"/>
      <c r="J355" s="241"/>
      <c r="K355" s="241"/>
      <c r="L355" s="239"/>
      <c r="M355" s="244"/>
      <c r="N355" s="245" t="str">
        <f t="shared" ca="1" si="36"/>
        <v/>
      </c>
      <c r="O355" s="239"/>
      <c r="P355" s="244"/>
      <c r="Q355" s="245" t="str">
        <f t="shared" si="37"/>
        <v/>
      </c>
      <c r="U355" s="246" t="str">
        <f>IFERROR(VLOOKUP(C355,'BASE EQUIPOS'!$G$8:$O$22,9,0)," ")</f>
        <v xml:space="preserve"> </v>
      </c>
      <c r="V355" s="232" t="str">
        <f t="shared" si="39"/>
        <v/>
      </c>
      <c r="W355" s="232" t="str">
        <f t="shared" si="40"/>
        <v/>
      </c>
      <c r="X355" s="232" t="str">
        <f>IFERROR(VLOOKUP(W355,Datos!$P$4:$Q$18,2,0),"")</f>
        <v/>
      </c>
      <c r="Y355" s="232" t="str">
        <f t="shared" si="41"/>
        <v/>
      </c>
      <c r="AA355" s="314" t="str">
        <f t="shared" ca="1" si="38"/>
        <v/>
      </c>
    </row>
    <row r="356" spans="1:27" x14ac:dyDescent="0.3">
      <c r="A356" s="238"/>
      <c r="B356" s="241" t="str">
        <f t="shared" si="42"/>
        <v/>
      </c>
      <c r="C356" s="239"/>
      <c r="D356" s="240" t="str">
        <f>IF(C356&lt;&gt;"",VLOOKUP(C356,'BASE EQUIPOS'!$G$8:$H$22,2,0),"")</f>
        <v/>
      </c>
      <c r="E356" s="241" t="str">
        <f>IF(C356&lt;&gt;"",VLOOKUP(C356,'BASE EQUIPOS'!$G$8:$I$22,3,0),"")</f>
        <v/>
      </c>
      <c r="F356" s="241" t="str">
        <f>IF(C356&lt;&gt;"",VLOOKUP(C356,'BASE EQUIPOS'!$G$8:$J$22,4,0),"")</f>
        <v/>
      </c>
      <c r="G356" s="242"/>
      <c r="H356" s="233"/>
      <c r="I356" s="241"/>
      <c r="J356" s="241"/>
      <c r="K356" s="241"/>
      <c r="L356" s="239"/>
      <c r="M356" s="244"/>
      <c r="N356" s="245" t="str">
        <f t="shared" ca="1" si="36"/>
        <v/>
      </c>
      <c r="O356" s="239"/>
      <c r="P356" s="244"/>
      <c r="Q356" s="245" t="str">
        <f t="shared" si="37"/>
        <v/>
      </c>
      <c r="U356" s="246" t="str">
        <f>IFERROR(VLOOKUP(C356,'BASE EQUIPOS'!$G$8:$O$22,9,0)," ")</f>
        <v xml:space="preserve"> </v>
      </c>
      <c r="V356" s="232" t="str">
        <f t="shared" si="39"/>
        <v/>
      </c>
      <c r="W356" s="232" t="str">
        <f t="shared" si="40"/>
        <v/>
      </c>
      <c r="X356" s="232" t="str">
        <f>IFERROR(VLOOKUP(W356,Datos!$P$4:$Q$18,2,0),"")</f>
        <v/>
      </c>
      <c r="Y356" s="232" t="str">
        <f t="shared" si="41"/>
        <v/>
      </c>
      <c r="AA356" s="314" t="str">
        <f t="shared" ca="1" si="38"/>
        <v/>
      </c>
    </row>
    <row r="357" spans="1:27" x14ac:dyDescent="0.3">
      <c r="A357" s="238"/>
      <c r="B357" s="241" t="str">
        <f t="shared" si="42"/>
        <v/>
      </c>
      <c r="C357" s="239"/>
      <c r="D357" s="240" t="str">
        <f>IF(C357&lt;&gt;"",VLOOKUP(C357,'BASE EQUIPOS'!$G$8:$H$22,2,0),"")</f>
        <v/>
      </c>
      <c r="E357" s="241" t="str">
        <f>IF(C357&lt;&gt;"",VLOOKUP(C357,'BASE EQUIPOS'!$G$8:$I$22,3,0),"")</f>
        <v/>
      </c>
      <c r="F357" s="241" t="str">
        <f>IF(C357&lt;&gt;"",VLOOKUP(C357,'BASE EQUIPOS'!$G$8:$J$22,4,0),"")</f>
        <v/>
      </c>
      <c r="G357" s="242"/>
      <c r="H357" s="233"/>
      <c r="I357" s="241"/>
      <c r="J357" s="241"/>
      <c r="K357" s="241"/>
      <c r="L357" s="239"/>
      <c r="M357" s="244"/>
      <c r="N357" s="245" t="str">
        <f t="shared" ca="1" si="36"/>
        <v/>
      </c>
      <c r="O357" s="239"/>
      <c r="P357" s="244"/>
      <c r="Q357" s="245" t="str">
        <f t="shared" si="37"/>
        <v/>
      </c>
      <c r="U357" s="246" t="str">
        <f>IFERROR(VLOOKUP(C357,'BASE EQUIPOS'!$G$8:$O$22,9,0)," ")</f>
        <v xml:space="preserve"> </v>
      </c>
      <c r="V357" s="232" t="str">
        <f t="shared" si="39"/>
        <v/>
      </c>
      <c r="W357" s="232" t="str">
        <f t="shared" si="40"/>
        <v/>
      </c>
      <c r="X357" s="232" t="str">
        <f>IFERROR(VLOOKUP(W357,Datos!$P$4:$Q$18,2,0),"")</f>
        <v/>
      </c>
      <c r="Y357" s="232" t="str">
        <f t="shared" si="41"/>
        <v/>
      </c>
      <c r="AA357" s="314" t="str">
        <f t="shared" ca="1" si="38"/>
        <v/>
      </c>
    </row>
    <row r="358" spans="1:27" x14ac:dyDescent="0.3">
      <c r="A358" s="238"/>
      <c r="B358" s="241" t="str">
        <f t="shared" si="42"/>
        <v/>
      </c>
      <c r="C358" s="239"/>
      <c r="D358" s="240" t="str">
        <f>IF(C358&lt;&gt;"",VLOOKUP(C358,'BASE EQUIPOS'!$G$8:$H$22,2,0),"")</f>
        <v/>
      </c>
      <c r="E358" s="241" t="str">
        <f>IF(C358&lt;&gt;"",VLOOKUP(C358,'BASE EQUIPOS'!$G$8:$I$22,3,0),"")</f>
        <v/>
      </c>
      <c r="F358" s="241" t="str">
        <f>IF(C358&lt;&gt;"",VLOOKUP(C358,'BASE EQUIPOS'!$G$8:$J$22,4,0),"")</f>
        <v/>
      </c>
      <c r="G358" s="242"/>
      <c r="H358" s="233"/>
      <c r="I358" s="241"/>
      <c r="J358" s="241"/>
      <c r="K358" s="241"/>
      <c r="L358" s="239"/>
      <c r="M358" s="244"/>
      <c r="N358" s="245" t="str">
        <f t="shared" ca="1" si="36"/>
        <v/>
      </c>
      <c r="O358" s="239"/>
      <c r="P358" s="244"/>
      <c r="Q358" s="245" t="str">
        <f t="shared" si="37"/>
        <v/>
      </c>
      <c r="U358" s="246" t="str">
        <f>IFERROR(VLOOKUP(C358,'BASE EQUIPOS'!$G$8:$O$22,9,0)," ")</f>
        <v xml:space="preserve"> </v>
      </c>
      <c r="V358" s="232" t="str">
        <f t="shared" si="39"/>
        <v/>
      </c>
      <c r="W358" s="232" t="str">
        <f t="shared" si="40"/>
        <v/>
      </c>
      <c r="X358" s="232" t="str">
        <f>IFERROR(VLOOKUP(W358,Datos!$P$4:$Q$18,2,0),"")</f>
        <v/>
      </c>
      <c r="Y358" s="232" t="str">
        <f t="shared" si="41"/>
        <v/>
      </c>
      <c r="AA358" s="314" t="str">
        <f t="shared" ca="1" si="38"/>
        <v/>
      </c>
    </row>
    <row r="359" spans="1:27" x14ac:dyDescent="0.3">
      <c r="A359" s="238"/>
      <c r="B359" s="241" t="str">
        <f t="shared" si="42"/>
        <v/>
      </c>
      <c r="C359" s="239"/>
      <c r="D359" s="240" t="str">
        <f>IF(C359&lt;&gt;"",VLOOKUP(C359,'BASE EQUIPOS'!$G$8:$H$22,2,0),"")</f>
        <v/>
      </c>
      <c r="E359" s="241" t="str">
        <f>IF(C359&lt;&gt;"",VLOOKUP(C359,'BASE EQUIPOS'!$G$8:$I$22,3,0),"")</f>
        <v/>
      </c>
      <c r="F359" s="241" t="str">
        <f>IF(C359&lt;&gt;"",VLOOKUP(C359,'BASE EQUIPOS'!$G$8:$J$22,4,0),"")</f>
        <v/>
      </c>
      <c r="G359" s="242"/>
      <c r="H359" s="233"/>
      <c r="I359" s="241"/>
      <c r="J359" s="241"/>
      <c r="K359" s="241"/>
      <c r="L359" s="239"/>
      <c r="M359" s="244"/>
      <c r="N359" s="245" t="str">
        <f t="shared" ca="1" si="36"/>
        <v/>
      </c>
      <c r="O359" s="239"/>
      <c r="P359" s="244"/>
      <c r="Q359" s="245" t="str">
        <f t="shared" si="37"/>
        <v/>
      </c>
      <c r="U359" s="246" t="str">
        <f>IFERROR(VLOOKUP(C359,'BASE EQUIPOS'!$G$8:$O$22,9,0)," ")</f>
        <v xml:space="preserve"> </v>
      </c>
      <c r="V359" s="232" t="str">
        <f t="shared" si="39"/>
        <v/>
      </c>
      <c r="W359" s="232" t="str">
        <f t="shared" si="40"/>
        <v/>
      </c>
      <c r="X359" s="232" t="str">
        <f>IFERROR(VLOOKUP(W359,Datos!$P$4:$Q$18,2,0),"")</f>
        <v/>
      </c>
      <c r="Y359" s="232" t="str">
        <f t="shared" si="41"/>
        <v/>
      </c>
      <c r="AA359" s="314" t="str">
        <f t="shared" ca="1" si="38"/>
        <v/>
      </c>
    </row>
    <row r="360" spans="1:27" x14ac:dyDescent="0.3">
      <c r="A360" s="238"/>
      <c r="B360" s="241" t="str">
        <f t="shared" si="42"/>
        <v/>
      </c>
      <c r="C360" s="239"/>
      <c r="D360" s="240" t="str">
        <f>IF(C360&lt;&gt;"",VLOOKUP(C360,'BASE EQUIPOS'!$G$8:$H$22,2,0),"")</f>
        <v/>
      </c>
      <c r="E360" s="241" t="str">
        <f>IF(C360&lt;&gt;"",VLOOKUP(C360,'BASE EQUIPOS'!$G$8:$I$22,3,0),"")</f>
        <v/>
      </c>
      <c r="F360" s="241" t="str">
        <f>IF(C360&lt;&gt;"",VLOOKUP(C360,'BASE EQUIPOS'!$G$8:$J$22,4,0),"")</f>
        <v/>
      </c>
      <c r="G360" s="242"/>
      <c r="H360" s="233"/>
      <c r="I360" s="241"/>
      <c r="J360" s="241"/>
      <c r="K360" s="241"/>
      <c r="L360" s="239"/>
      <c r="M360" s="244"/>
      <c r="N360" s="245" t="str">
        <f t="shared" ca="1" si="36"/>
        <v/>
      </c>
      <c r="O360" s="239"/>
      <c r="P360" s="244"/>
      <c r="Q360" s="245" t="str">
        <f t="shared" si="37"/>
        <v/>
      </c>
      <c r="U360" s="246" t="str">
        <f>IFERROR(VLOOKUP(C360,'BASE EQUIPOS'!$G$8:$O$22,9,0)," ")</f>
        <v xml:space="preserve"> </v>
      </c>
      <c r="V360" s="232" t="str">
        <f t="shared" si="39"/>
        <v/>
      </c>
      <c r="W360" s="232" t="str">
        <f t="shared" si="40"/>
        <v/>
      </c>
      <c r="X360" s="232" t="str">
        <f>IFERROR(VLOOKUP(W360,Datos!$P$4:$Q$18,2,0),"")</f>
        <v/>
      </c>
      <c r="Y360" s="232" t="str">
        <f t="shared" si="41"/>
        <v/>
      </c>
      <c r="AA360" s="314" t="str">
        <f t="shared" ca="1" si="38"/>
        <v/>
      </c>
    </row>
    <row r="361" spans="1:27" x14ac:dyDescent="0.3">
      <c r="A361" s="238"/>
      <c r="B361" s="241" t="str">
        <f t="shared" si="42"/>
        <v/>
      </c>
      <c r="C361" s="239"/>
      <c r="D361" s="240" t="str">
        <f>IF(C361&lt;&gt;"",VLOOKUP(C361,'BASE EQUIPOS'!$G$8:$H$22,2,0),"")</f>
        <v/>
      </c>
      <c r="E361" s="241" t="str">
        <f>IF(C361&lt;&gt;"",VLOOKUP(C361,'BASE EQUIPOS'!$G$8:$I$22,3,0),"")</f>
        <v/>
      </c>
      <c r="F361" s="241" t="str">
        <f>IF(C361&lt;&gt;"",VLOOKUP(C361,'BASE EQUIPOS'!$G$8:$J$22,4,0),"")</f>
        <v/>
      </c>
      <c r="G361" s="242"/>
      <c r="H361" s="233"/>
      <c r="I361" s="241"/>
      <c r="J361" s="241"/>
      <c r="K361" s="241"/>
      <c r="L361" s="239"/>
      <c r="M361" s="244"/>
      <c r="N361" s="245" t="str">
        <f t="shared" ca="1" si="36"/>
        <v/>
      </c>
      <c r="O361" s="239"/>
      <c r="P361" s="244"/>
      <c r="Q361" s="245" t="str">
        <f t="shared" si="37"/>
        <v/>
      </c>
      <c r="U361" s="246" t="str">
        <f>IFERROR(VLOOKUP(C361,'BASE EQUIPOS'!$G$8:$O$22,9,0)," ")</f>
        <v xml:space="preserve"> </v>
      </c>
      <c r="V361" s="232" t="str">
        <f t="shared" si="39"/>
        <v/>
      </c>
      <c r="W361" s="232" t="str">
        <f t="shared" si="40"/>
        <v/>
      </c>
      <c r="X361" s="232" t="str">
        <f>IFERROR(VLOOKUP(W361,Datos!$P$4:$Q$18,2,0),"")</f>
        <v/>
      </c>
      <c r="Y361" s="232" t="str">
        <f t="shared" si="41"/>
        <v/>
      </c>
      <c r="AA361" s="314" t="str">
        <f t="shared" ca="1" si="38"/>
        <v/>
      </c>
    </row>
    <row r="362" spans="1:27" x14ac:dyDescent="0.3">
      <c r="A362" s="238"/>
      <c r="B362" s="241" t="str">
        <f t="shared" si="42"/>
        <v/>
      </c>
      <c r="C362" s="239"/>
      <c r="D362" s="240" t="str">
        <f>IF(C362&lt;&gt;"",VLOOKUP(C362,'BASE EQUIPOS'!$G$8:$H$22,2,0),"")</f>
        <v/>
      </c>
      <c r="E362" s="241" t="str">
        <f>IF(C362&lt;&gt;"",VLOOKUP(C362,'BASE EQUIPOS'!$G$8:$I$22,3,0),"")</f>
        <v/>
      </c>
      <c r="F362" s="241" t="str">
        <f>IF(C362&lt;&gt;"",VLOOKUP(C362,'BASE EQUIPOS'!$G$8:$J$22,4,0),"")</f>
        <v/>
      </c>
      <c r="G362" s="242"/>
      <c r="H362" s="233"/>
      <c r="I362" s="241"/>
      <c r="J362" s="241"/>
      <c r="K362" s="241"/>
      <c r="L362" s="239"/>
      <c r="M362" s="244"/>
      <c r="N362" s="245" t="str">
        <f t="shared" ca="1" si="36"/>
        <v/>
      </c>
      <c r="O362" s="239"/>
      <c r="P362" s="244"/>
      <c r="Q362" s="245" t="str">
        <f t="shared" si="37"/>
        <v/>
      </c>
      <c r="U362" s="246" t="str">
        <f>IFERROR(VLOOKUP(C362,'BASE EQUIPOS'!$G$8:$O$22,9,0)," ")</f>
        <v xml:space="preserve"> </v>
      </c>
      <c r="V362" s="232" t="str">
        <f t="shared" si="39"/>
        <v/>
      </c>
      <c r="W362" s="232" t="str">
        <f t="shared" si="40"/>
        <v/>
      </c>
      <c r="X362" s="232" t="str">
        <f>IFERROR(VLOOKUP(W362,Datos!$P$4:$Q$18,2,0),"")</f>
        <v/>
      </c>
      <c r="Y362" s="232" t="str">
        <f t="shared" si="41"/>
        <v/>
      </c>
      <c r="AA362" s="314" t="str">
        <f t="shared" ca="1" si="38"/>
        <v/>
      </c>
    </row>
    <row r="363" spans="1:27" x14ac:dyDescent="0.3">
      <c r="A363" s="238"/>
      <c r="B363" s="241" t="str">
        <f t="shared" si="42"/>
        <v/>
      </c>
      <c r="C363" s="239"/>
      <c r="D363" s="240" t="str">
        <f>IF(C363&lt;&gt;"",VLOOKUP(C363,'BASE EQUIPOS'!$G$8:$H$22,2,0),"")</f>
        <v/>
      </c>
      <c r="E363" s="241" t="str">
        <f>IF(C363&lt;&gt;"",VLOOKUP(C363,'BASE EQUIPOS'!$G$8:$I$22,3,0),"")</f>
        <v/>
      </c>
      <c r="F363" s="241" t="str">
        <f>IF(C363&lt;&gt;"",VLOOKUP(C363,'BASE EQUIPOS'!$G$8:$J$22,4,0),"")</f>
        <v/>
      </c>
      <c r="G363" s="242"/>
      <c r="H363" s="233"/>
      <c r="I363" s="241"/>
      <c r="J363" s="241"/>
      <c r="K363" s="241"/>
      <c r="L363" s="239"/>
      <c r="M363" s="244"/>
      <c r="N363" s="245" t="str">
        <f t="shared" ca="1" si="36"/>
        <v/>
      </c>
      <c r="O363" s="239"/>
      <c r="P363" s="244"/>
      <c r="Q363" s="245" t="str">
        <f t="shared" si="37"/>
        <v/>
      </c>
      <c r="U363" s="246" t="str">
        <f>IFERROR(VLOOKUP(C363,'BASE EQUIPOS'!$G$8:$O$22,9,0)," ")</f>
        <v xml:space="preserve"> </v>
      </c>
      <c r="V363" s="232" t="str">
        <f t="shared" si="39"/>
        <v/>
      </c>
      <c r="W363" s="232" t="str">
        <f t="shared" si="40"/>
        <v/>
      </c>
      <c r="X363" s="232" t="str">
        <f>IFERROR(VLOOKUP(W363,Datos!$P$4:$Q$18,2,0),"")</f>
        <v/>
      </c>
      <c r="Y363" s="232" t="str">
        <f t="shared" si="41"/>
        <v/>
      </c>
      <c r="AA363" s="314" t="str">
        <f t="shared" ca="1" si="38"/>
        <v/>
      </c>
    </row>
    <row r="364" spans="1:27" x14ac:dyDescent="0.3">
      <c r="A364" s="238"/>
      <c r="B364" s="241" t="str">
        <f t="shared" si="42"/>
        <v/>
      </c>
      <c r="C364" s="239"/>
      <c r="D364" s="240" t="str">
        <f>IF(C364&lt;&gt;"",VLOOKUP(C364,'BASE EQUIPOS'!$G$8:$H$22,2,0),"")</f>
        <v/>
      </c>
      <c r="E364" s="241" t="str">
        <f>IF(C364&lt;&gt;"",VLOOKUP(C364,'BASE EQUIPOS'!$G$8:$I$22,3,0),"")</f>
        <v/>
      </c>
      <c r="F364" s="241" t="str">
        <f>IF(C364&lt;&gt;"",VLOOKUP(C364,'BASE EQUIPOS'!$G$8:$J$22,4,0),"")</f>
        <v/>
      </c>
      <c r="G364" s="242"/>
      <c r="H364" s="233"/>
      <c r="I364" s="241"/>
      <c r="J364" s="241"/>
      <c r="K364" s="241"/>
      <c r="L364" s="239"/>
      <c r="M364" s="244"/>
      <c r="N364" s="245" t="str">
        <f t="shared" ca="1" si="36"/>
        <v/>
      </c>
      <c r="O364" s="239"/>
      <c r="P364" s="244"/>
      <c r="Q364" s="245" t="str">
        <f t="shared" si="37"/>
        <v/>
      </c>
      <c r="U364" s="246" t="str">
        <f>IFERROR(VLOOKUP(C364,'BASE EQUIPOS'!$G$8:$O$22,9,0)," ")</f>
        <v xml:space="preserve"> </v>
      </c>
      <c r="V364" s="232" t="str">
        <f t="shared" si="39"/>
        <v/>
      </c>
      <c r="W364" s="232" t="str">
        <f t="shared" si="40"/>
        <v/>
      </c>
      <c r="X364" s="232" t="str">
        <f>IFERROR(VLOOKUP(W364,Datos!$P$4:$Q$18,2,0),"")</f>
        <v/>
      </c>
      <c r="Y364" s="232" t="str">
        <f t="shared" si="41"/>
        <v/>
      </c>
      <c r="AA364" s="314" t="str">
        <f t="shared" ca="1" si="38"/>
        <v/>
      </c>
    </row>
    <row r="365" spans="1:27" x14ac:dyDescent="0.3">
      <c r="A365" s="238"/>
      <c r="B365" s="241" t="str">
        <f t="shared" si="42"/>
        <v/>
      </c>
      <c r="C365" s="239"/>
      <c r="D365" s="240" t="str">
        <f>IF(C365&lt;&gt;"",VLOOKUP(C365,'BASE EQUIPOS'!$G$8:$H$22,2,0),"")</f>
        <v/>
      </c>
      <c r="E365" s="241" t="str">
        <f>IF(C365&lt;&gt;"",VLOOKUP(C365,'BASE EQUIPOS'!$G$8:$I$22,3,0),"")</f>
        <v/>
      </c>
      <c r="F365" s="241" t="str">
        <f>IF(C365&lt;&gt;"",VLOOKUP(C365,'BASE EQUIPOS'!$G$8:$J$22,4,0),"")</f>
        <v/>
      </c>
      <c r="G365" s="242"/>
      <c r="H365" s="233"/>
      <c r="I365" s="241"/>
      <c r="J365" s="241"/>
      <c r="K365" s="241"/>
      <c r="L365" s="239"/>
      <c r="M365" s="244"/>
      <c r="N365" s="245" t="str">
        <f t="shared" ca="1" si="36"/>
        <v/>
      </c>
      <c r="O365" s="239"/>
      <c r="P365" s="244"/>
      <c r="Q365" s="245" t="str">
        <f t="shared" si="37"/>
        <v/>
      </c>
      <c r="U365" s="246" t="str">
        <f>IFERROR(VLOOKUP(C365,'BASE EQUIPOS'!$G$8:$O$22,9,0)," ")</f>
        <v xml:space="preserve"> </v>
      </c>
      <c r="V365" s="232" t="str">
        <f t="shared" si="39"/>
        <v/>
      </c>
      <c r="W365" s="232" t="str">
        <f t="shared" si="40"/>
        <v/>
      </c>
      <c r="X365" s="232" t="str">
        <f>IFERROR(VLOOKUP(W365,Datos!$P$4:$Q$18,2,0),"")</f>
        <v/>
      </c>
      <c r="Y365" s="232" t="str">
        <f t="shared" si="41"/>
        <v/>
      </c>
      <c r="AA365" s="314" t="str">
        <f t="shared" ca="1" si="38"/>
        <v/>
      </c>
    </row>
    <row r="366" spans="1:27" x14ac:dyDescent="0.3">
      <c r="A366" s="238"/>
      <c r="B366" s="241" t="str">
        <f t="shared" si="42"/>
        <v/>
      </c>
      <c r="C366" s="239"/>
      <c r="D366" s="240" t="str">
        <f>IF(C366&lt;&gt;"",VLOOKUP(C366,'BASE EQUIPOS'!$G$8:$H$22,2,0),"")</f>
        <v/>
      </c>
      <c r="E366" s="241" t="str">
        <f>IF(C366&lt;&gt;"",VLOOKUP(C366,'BASE EQUIPOS'!$G$8:$I$22,3,0),"")</f>
        <v/>
      </c>
      <c r="F366" s="241" t="str">
        <f>IF(C366&lt;&gt;"",VLOOKUP(C366,'BASE EQUIPOS'!$G$8:$J$22,4,0),"")</f>
        <v/>
      </c>
      <c r="G366" s="242"/>
      <c r="H366" s="233"/>
      <c r="I366" s="241"/>
      <c r="J366" s="241"/>
      <c r="K366" s="241"/>
      <c r="L366" s="239"/>
      <c r="M366" s="244"/>
      <c r="N366" s="245" t="str">
        <f t="shared" ca="1" si="36"/>
        <v/>
      </c>
      <c r="O366" s="239"/>
      <c r="P366" s="244"/>
      <c r="Q366" s="245" t="str">
        <f t="shared" si="37"/>
        <v/>
      </c>
      <c r="U366" s="246" t="str">
        <f>IFERROR(VLOOKUP(C366,'BASE EQUIPOS'!$G$8:$O$22,9,0)," ")</f>
        <v xml:space="preserve"> </v>
      </c>
      <c r="V366" s="232" t="str">
        <f t="shared" si="39"/>
        <v/>
      </c>
      <c r="W366" s="232" t="str">
        <f t="shared" si="40"/>
        <v/>
      </c>
      <c r="X366" s="232" t="str">
        <f>IFERROR(VLOOKUP(W366,Datos!$P$4:$Q$18,2,0),"")</f>
        <v/>
      </c>
      <c r="Y366" s="232" t="str">
        <f t="shared" si="41"/>
        <v/>
      </c>
      <c r="AA366" s="314" t="str">
        <f t="shared" ca="1" si="38"/>
        <v/>
      </c>
    </row>
    <row r="367" spans="1:27" x14ac:dyDescent="0.3">
      <c r="A367" s="238"/>
      <c r="B367" s="241" t="str">
        <f t="shared" si="42"/>
        <v/>
      </c>
      <c r="C367" s="239"/>
      <c r="D367" s="240" t="str">
        <f>IF(C367&lt;&gt;"",VLOOKUP(C367,'BASE EQUIPOS'!$G$8:$H$22,2,0),"")</f>
        <v/>
      </c>
      <c r="E367" s="241" t="str">
        <f>IF(C367&lt;&gt;"",VLOOKUP(C367,'BASE EQUIPOS'!$G$8:$I$22,3,0),"")</f>
        <v/>
      </c>
      <c r="F367" s="241" t="str">
        <f>IF(C367&lt;&gt;"",VLOOKUP(C367,'BASE EQUIPOS'!$G$8:$J$22,4,0),"")</f>
        <v/>
      </c>
      <c r="G367" s="242"/>
      <c r="H367" s="233"/>
      <c r="I367" s="241"/>
      <c r="J367" s="241"/>
      <c r="K367" s="241"/>
      <c r="L367" s="239"/>
      <c r="M367" s="244"/>
      <c r="N367" s="245" t="str">
        <f t="shared" ca="1" si="36"/>
        <v/>
      </c>
      <c r="O367" s="239"/>
      <c r="P367" s="244"/>
      <c r="Q367" s="245" t="str">
        <f t="shared" si="37"/>
        <v/>
      </c>
      <c r="U367" s="246" t="str">
        <f>IFERROR(VLOOKUP(C367,'BASE EQUIPOS'!$G$8:$O$22,9,0)," ")</f>
        <v xml:space="preserve"> </v>
      </c>
      <c r="V367" s="232" t="str">
        <f t="shared" si="39"/>
        <v/>
      </c>
      <c r="W367" s="232" t="str">
        <f t="shared" si="40"/>
        <v/>
      </c>
      <c r="X367" s="232" t="str">
        <f>IFERROR(VLOOKUP(W367,Datos!$P$4:$Q$18,2,0),"")</f>
        <v/>
      </c>
      <c r="Y367" s="232" t="str">
        <f t="shared" si="41"/>
        <v/>
      </c>
      <c r="AA367" s="314" t="str">
        <f t="shared" ca="1" si="38"/>
        <v/>
      </c>
    </row>
    <row r="368" spans="1:27" x14ac:dyDescent="0.3">
      <c r="A368" s="238"/>
      <c r="B368" s="241" t="str">
        <f t="shared" si="42"/>
        <v/>
      </c>
      <c r="C368" s="239"/>
      <c r="D368" s="240" t="str">
        <f>IF(C368&lt;&gt;"",VLOOKUP(C368,'BASE EQUIPOS'!$G$8:$H$22,2,0),"")</f>
        <v/>
      </c>
      <c r="E368" s="241" t="str">
        <f>IF(C368&lt;&gt;"",VLOOKUP(C368,'BASE EQUIPOS'!$G$8:$I$22,3,0),"")</f>
        <v/>
      </c>
      <c r="F368" s="241" t="str">
        <f>IF(C368&lt;&gt;"",VLOOKUP(C368,'BASE EQUIPOS'!$G$8:$J$22,4,0),"")</f>
        <v/>
      </c>
      <c r="G368" s="242"/>
      <c r="H368" s="233"/>
      <c r="I368" s="241"/>
      <c r="J368" s="241"/>
      <c r="K368" s="241"/>
      <c r="L368" s="239"/>
      <c r="M368" s="244"/>
      <c r="N368" s="245" t="str">
        <f t="shared" ca="1" si="36"/>
        <v/>
      </c>
      <c r="O368" s="239"/>
      <c r="P368" s="244"/>
      <c r="Q368" s="245" t="str">
        <f t="shared" si="37"/>
        <v/>
      </c>
      <c r="U368" s="246" t="str">
        <f>IFERROR(VLOOKUP(C368,'BASE EQUIPOS'!$G$8:$O$22,9,0)," ")</f>
        <v xml:space="preserve"> </v>
      </c>
      <c r="V368" s="232" t="str">
        <f t="shared" si="39"/>
        <v/>
      </c>
      <c r="W368" s="232" t="str">
        <f t="shared" si="40"/>
        <v/>
      </c>
      <c r="X368" s="232" t="str">
        <f>IFERROR(VLOOKUP(W368,Datos!$P$4:$Q$18,2,0),"")</f>
        <v/>
      </c>
      <c r="Y368" s="232" t="str">
        <f t="shared" si="41"/>
        <v/>
      </c>
      <c r="AA368" s="314" t="str">
        <f t="shared" ca="1" si="38"/>
        <v/>
      </c>
    </row>
    <row r="369" spans="1:27" x14ac:dyDescent="0.3">
      <c r="A369" s="238"/>
      <c r="B369" s="241" t="str">
        <f t="shared" si="42"/>
        <v/>
      </c>
      <c r="C369" s="239"/>
      <c r="D369" s="240" t="str">
        <f>IF(C369&lt;&gt;"",VLOOKUP(C369,'BASE EQUIPOS'!$G$8:$H$22,2,0),"")</f>
        <v/>
      </c>
      <c r="E369" s="241" t="str">
        <f>IF(C369&lt;&gt;"",VLOOKUP(C369,'BASE EQUIPOS'!$G$8:$I$22,3,0),"")</f>
        <v/>
      </c>
      <c r="F369" s="241" t="str">
        <f>IF(C369&lt;&gt;"",VLOOKUP(C369,'BASE EQUIPOS'!$G$8:$J$22,4,0),"")</f>
        <v/>
      </c>
      <c r="G369" s="242"/>
      <c r="H369" s="233"/>
      <c r="I369" s="241"/>
      <c r="J369" s="241"/>
      <c r="K369" s="241"/>
      <c r="L369" s="239"/>
      <c r="M369" s="244"/>
      <c r="N369" s="245" t="str">
        <f t="shared" ca="1" si="36"/>
        <v/>
      </c>
      <c r="O369" s="239"/>
      <c r="P369" s="244"/>
      <c r="Q369" s="245" t="str">
        <f t="shared" si="37"/>
        <v/>
      </c>
      <c r="U369" s="246" t="str">
        <f>IFERROR(VLOOKUP(C369,'BASE EQUIPOS'!$G$8:$O$22,9,0)," ")</f>
        <v xml:space="preserve"> </v>
      </c>
      <c r="V369" s="232" t="str">
        <f t="shared" si="39"/>
        <v/>
      </c>
      <c r="W369" s="232" t="str">
        <f t="shared" si="40"/>
        <v/>
      </c>
      <c r="X369" s="232" t="str">
        <f>IFERROR(VLOOKUP(W369,Datos!$P$4:$Q$18,2,0),"")</f>
        <v/>
      </c>
      <c r="Y369" s="232" t="str">
        <f t="shared" si="41"/>
        <v/>
      </c>
      <c r="AA369" s="314" t="str">
        <f t="shared" ca="1" si="38"/>
        <v/>
      </c>
    </row>
    <row r="370" spans="1:27" x14ac:dyDescent="0.3">
      <c r="A370" s="238"/>
      <c r="B370" s="241" t="str">
        <f t="shared" si="42"/>
        <v/>
      </c>
      <c r="C370" s="239"/>
      <c r="D370" s="240" t="str">
        <f>IF(C370&lt;&gt;"",VLOOKUP(C370,'BASE EQUIPOS'!$G$8:$H$22,2,0),"")</f>
        <v/>
      </c>
      <c r="E370" s="241" t="str">
        <f>IF(C370&lt;&gt;"",VLOOKUP(C370,'BASE EQUIPOS'!$G$8:$I$22,3,0),"")</f>
        <v/>
      </c>
      <c r="F370" s="241" t="str">
        <f>IF(C370&lt;&gt;"",VLOOKUP(C370,'BASE EQUIPOS'!$G$8:$J$22,4,0),"")</f>
        <v/>
      </c>
      <c r="G370" s="242"/>
      <c r="H370" s="233"/>
      <c r="I370" s="241"/>
      <c r="J370" s="241"/>
      <c r="K370" s="241"/>
      <c r="L370" s="239"/>
      <c r="M370" s="244"/>
      <c r="N370" s="245" t="str">
        <f t="shared" ca="1" si="36"/>
        <v/>
      </c>
      <c r="O370" s="239"/>
      <c r="P370" s="244"/>
      <c r="Q370" s="245" t="str">
        <f t="shared" si="37"/>
        <v/>
      </c>
      <c r="U370" s="246" t="str">
        <f>IFERROR(VLOOKUP(C370,'BASE EQUIPOS'!$G$8:$O$22,9,0)," ")</f>
        <v xml:space="preserve"> </v>
      </c>
      <c r="V370" s="232" t="str">
        <f t="shared" si="39"/>
        <v/>
      </c>
      <c r="W370" s="232" t="str">
        <f t="shared" si="40"/>
        <v/>
      </c>
      <c r="X370" s="232" t="str">
        <f>IFERROR(VLOOKUP(W370,Datos!$P$4:$Q$18,2,0),"")</f>
        <v/>
      </c>
      <c r="Y370" s="232" t="str">
        <f t="shared" si="41"/>
        <v/>
      </c>
      <c r="AA370" s="314" t="str">
        <f t="shared" ca="1" si="38"/>
        <v/>
      </c>
    </row>
    <row r="371" spans="1:27" x14ac:dyDescent="0.3">
      <c r="A371" s="238"/>
      <c r="B371" s="241" t="str">
        <f t="shared" si="42"/>
        <v/>
      </c>
      <c r="C371" s="239"/>
      <c r="D371" s="240" t="str">
        <f>IF(C371&lt;&gt;"",VLOOKUP(C371,'BASE EQUIPOS'!$G$8:$H$22,2,0),"")</f>
        <v/>
      </c>
      <c r="E371" s="241" t="str">
        <f>IF(C371&lt;&gt;"",VLOOKUP(C371,'BASE EQUIPOS'!$G$8:$I$22,3,0),"")</f>
        <v/>
      </c>
      <c r="F371" s="241" t="str">
        <f>IF(C371&lt;&gt;"",VLOOKUP(C371,'BASE EQUIPOS'!$G$8:$J$22,4,0),"")</f>
        <v/>
      </c>
      <c r="G371" s="242"/>
      <c r="H371" s="233"/>
      <c r="I371" s="241"/>
      <c r="J371" s="241"/>
      <c r="K371" s="241"/>
      <c r="L371" s="239"/>
      <c r="M371" s="244"/>
      <c r="N371" s="245" t="str">
        <f t="shared" ca="1" si="36"/>
        <v/>
      </c>
      <c r="O371" s="239"/>
      <c r="P371" s="244"/>
      <c r="Q371" s="245" t="str">
        <f t="shared" si="37"/>
        <v/>
      </c>
      <c r="U371" s="246" t="str">
        <f>IFERROR(VLOOKUP(C371,'BASE EQUIPOS'!$G$8:$O$22,9,0)," ")</f>
        <v xml:space="preserve"> </v>
      </c>
      <c r="V371" s="232" t="str">
        <f t="shared" si="39"/>
        <v/>
      </c>
      <c r="W371" s="232" t="str">
        <f t="shared" si="40"/>
        <v/>
      </c>
      <c r="X371" s="232" t="str">
        <f>IFERROR(VLOOKUP(W371,Datos!$P$4:$Q$18,2,0),"")</f>
        <v/>
      </c>
      <c r="Y371" s="232" t="str">
        <f t="shared" si="41"/>
        <v/>
      </c>
      <c r="AA371" s="314" t="str">
        <f t="shared" ca="1" si="38"/>
        <v/>
      </c>
    </row>
    <row r="372" spans="1:27" x14ac:dyDescent="0.3">
      <c r="A372" s="238"/>
      <c r="B372" s="241" t="str">
        <f t="shared" si="42"/>
        <v/>
      </c>
      <c r="C372" s="239"/>
      <c r="D372" s="240" t="str">
        <f>IF(C372&lt;&gt;"",VLOOKUP(C372,'BASE EQUIPOS'!$G$8:$H$22,2,0),"")</f>
        <v/>
      </c>
      <c r="E372" s="241" t="str">
        <f>IF(C372&lt;&gt;"",VLOOKUP(C372,'BASE EQUIPOS'!$G$8:$I$22,3,0),"")</f>
        <v/>
      </c>
      <c r="F372" s="241" t="str">
        <f>IF(C372&lt;&gt;"",VLOOKUP(C372,'BASE EQUIPOS'!$G$8:$J$22,4,0),"")</f>
        <v/>
      </c>
      <c r="G372" s="242"/>
      <c r="H372" s="233"/>
      <c r="I372" s="241"/>
      <c r="J372" s="241"/>
      <c r="K372" s="241"/>
      <c r="L372" s="239"/>
      <c r="M372" s="244"/>
      <c r="N372" s="245" t="str">
        <f t="shared" ca="1" si="36"/>
        <v/>
      </c>
      <c r="O372" s="239"/>
      <c r="P372" s="244"/>
      <c r="Q372" s="245" t="str">
        <f t="shared" si="37"/>
        <v/>
      </c>
      <c r="U372" s="246" t="str">
        <f>IFERROR(VLOOKUP(C372,'BASE EQUIPOS'!$G$8:$O$22,9,0)," ")</f>
        <v xml:space="preserve"> </v>
      </c>
      <c r="V372" s="232" t="str">
        <f t="shared" si="39"/>
        <v/>
      </c>
      <c r="W372" s="232" t="str">
        <f t="shared" si="40"/>
        <v/>
      </c>
      <c r="X372" s="232" t="str">
        <f>IFERROR(VLOOKUP(W372,Datos!$P$4:$Q$18,2,0),"")</f>
        <v/>
      </c>
      <c r="Y372" s="232" t="str">
        <f t="shared" si="41"/>
        <v/>
      </c>
      <c r="AA372" s="314" t="str">
        <f t="shared" ca="1" si="38"/>
        <v/>
      </c>
    </row>
    <row r="373" spans="1:27" x14ac:dyDescent="0.3">
      <c r="A373" s="238"/>
      <c r="B373" s="241" t="str">
        <f t="shared" si="42"/>
        <v/>
      </c>
      <c r="C373" s="239"/>
      <c r="D373" s="240" t="str">
        <f>IF(C373&lt;&gt;"",VLOOKUP(C373,'BASE EQUIPOS'!$G$8:$H$22,2,0),"")</f>
        <v/>
      </c>
      <c r="E373" s="241" t="str">
        <f>IF(C373&lt;&gt;"",VLOOKUP(C373,'BASE EQUIPOS'!$G$8:$I$22,3,0),"")</f>
        <v/>
      </c>
      <c r="F373" s="241" t="str">
        <f>IF(C373&lt;&gt;"",VLOOKUP(C373,'BASE EQUIPOS'!$G$8:$J$22,4,0),"")</f>
        <v/>
      </c>
      <c r="G373" s="242"/>
      <c r="H373" s="233"/>
      <c r="I373" s="241"/>
      <c r="J373" s="241"/>
      <c r="K373" s="241"/>
      <c r="L373" s="239"/>
      <c r="M373" s="244"/>
      <c r="N373" s="245" t="str">
        <f t="shared" ca="1" si="36"/>
        <v/>
      </c>
      <c r="O373" s="239"/>
      <c r="P373" s="244"/>
      <c r="Q373" s="245" t="str">
        <f t="shared" si="37"/>
        <v/>
      </c>
      <c r="U373" s="246" t="str">
        <f>IFERROR(VLOOKUP(C373,'BASE EQUIPOS'!$G$8:$O$22,9,0)," ")</f>
        <v xml:space="preserve"> </v>
      </c>
      <c r="V373" s="232" t="str">
        <f t="shared" si="39"/>
        <v/>
      </c>
      <c r="W373" s="232" t="str">
        <f t="shared" si="40"/>
        <v/>
      </c>
      <c r="X373" s="232" t="str">
        <f>IFERROR(VLOOKUP(W373,Datos!$P$4:$Q$18,2,0),"")</f>
        <v/>
      </c>
      <c r="Y373" s="232" t="str">
        <f t="shared" si="41"/>
        <v/>
      </c>
      <c r="AA373" s="314" t="str">
        <f t="shared" ca="1" si="38"/>
        <v/>
      </c>
    </row>
    <row r="374" spans="1:27" x14ac:dyDescent="0.3">
      <c r="A374" s="238"/>
      <c r="B374" s="241" t="str">
        <f t="shared" si="42"/>
        <v/>
      </c>
      <c r="C374" s="239"/>
      <c r="D374" s="240" t="str">
        <f>IF(C374&lt;&gt;"",VLOOKUP(C374,'BASE EQUIPOS'!$G$8:$H$22,2,0),"")</f>
        <v/>
      </c>
      <c r="E374" s="241" t="str">
        <f>IF(C374&lt;&gt;"",VLOOKUP(C374,'BASE EQUIPOS'!$G$8:$I$22,3,0),"")</f>
        <v/>
      </c>
      <c r="F374" s="241" t="str">
        <f>IF(C374&lt;&gt;"",VLOOKUP(C374,'BASE EQUIPOS'!$G$8:$J$22,4,0),"")</f>
        <v/>
      </c>
      <c r="G374" s="242"/>
      <c r="H374" s="233"/>
      <c r="I374" s="241"/>
      <c r="J374" s="241"/>
      <c r="K374" s="241"/>
      <c r="L374" s="239"/>
      <c r="M374" s="244"/>
      <c r="N374" s="245" t="str">
        <f t="shared" ca="1" si="36"/>
        <v/>
      </c>
      <c r="O374" s="239"/>
      <c r="P374" s="244"/>
      <c r="Q374" s="245" t="str">
        <f t="shared" si="37"/>
        <v/>
      </c>
      <c r="U374" s="246" t="str">
        <f>IFERROR(VLOOKUP(C374,'BASE EQUIPOS'!$G$8:$O$22,9,0)," ")</f>
        <v xml:space="preserve"> </v>
      </c>
      <c r="V374" s="232" t="str">
        <f t="shared" si="39"/>
        <v/>
      </c>
      <c r="W374" s="232" t="str">
        <f t="shared" si="40"/>
        <v/>
      </c>
      <c r="X374" s="232" t="str">
        <f>IFERROR(VLOOKUP(W374,Datos!$P$4:$Q$18,2,0),"")</f>
        <v/>
      </c>
      <c r="Y374" s="232" t="str">
        <f t="shared" si="41"/>
        <v/>
      </c>
      <c r="AA374" s="314" t="str">
        <f t="shared" ca="1" si="38"/>
        <v/>
      </c>
    </row>
    <row r="375" spans="1:27" x14ac:dyDescent="0.3">
      <c r="A375" s="238"/>
      <c r="B375" s="241" t="str">
        <f t="shared" si="42"/>
        <v/>
      </c>
      <c r="C375" s="239"/>
      <c r="D375" s="240" t="str">
        <f>IF(C375&lt;&gt;"",VLOOKUP(C375,'BASE EQUIPOS'!$G$8:$H$22,2,0),"")</f>
        <v/>
      </c>
      <c r="E375" s="241" t="str">
        <f>IF(C375&lt;&gt;"",VLOOKUP(C375,'BASE EQUIPOS'!$G$8:$I$22,3,0),"")</f>
        <v/>
      </c>
      <c r="F375" s="241" t="str">
        <f>IF(C375&lt;&gt;"",VLOOKUP(C375,'BASE EQUIPOS'!$G$8:$J$22,4,0),"")</f>
        <v/>
      </c>
      <c r="G375" s="242"/>
      <c r="H375" s="233"/>
      <c r="I375" s="241"/>
      <c r="J375" s="241"/>
      <c r="K375" s="241"/>
      <c r="L375" s="239"/>
      <c r="M375" s="244"/>
      <c r="N375" s="245" t="str">
        <f t="shared" ca="1" si="36"/>
        <v/>
      </c>
      <c r="O375" s="239"/>
      <c r="P375" s="244"/>
      <c r="Q375" s="245" t="str">
        <f t="shared" si="37"/>
        <v/>
      </c>
      <c r="U375" s="246" t="str">
        <f>IFERROR(VLOOKUP(C375,'BASE EQUIPOS'!$G$8:$O$22,9,0)," ")</f>
        <v xml:space="preserve"> </v>
      </c>
      <c r="V375" s="232" t="str">
        <f t="shared" si="39"/>
        <v/>
      </c>
      <c r="W375" s="232" t="str">
        <f t="shared" si="40"/>
        <v/>
      </c>
      <c r="X375" s="232" t="str">
        <f>IFERROR(VLOOKUP(W375,Datos!$P$4:$Q$18,2,0),"")</f>
        <v/>
      </c>
      <c r="Y375" s="232" t="str">
        <f t="shared" si="41"/>
        <v/>
      </c>
      <c r="AA375" s="314" t="str">
        <f t="shared" ca="1" si="38"/>
        <v/>
      </c>
    </row>
    <row r="376" spans="1:27" x14ac:dyDescent="0.3">
      <c r="A376" s="238"/>
      <c r="B376" s="241" t="str">
        <f t="shared" si="42"/>
        <v/>
      </c>
      <c r="C376" s="239"/>
      <c r="D376" s="240" t="str">
        <f>IF(C376&lt;&gt;"",VLOOKUP(C376,'BASE EQUIPOS'!$G$8:$H$22,2,0),"")</f>
        <v/>
      </c>
      <c r="E376" s="241" t="str">
        <f>IF(C376&lt;&gt;"",VLOOKUP(C376,'BASE EQUIPOS'!$G$8:$I$22,3,0),"")</f>
        <v/>
      </c>
      <c r="F376" s="241" t="str">
        <f>IF(C376&lt;&gt;"",VLOOKUP(C376,'BASE EQUIPOS'!$G$8:$J$22,4,0),"")</f>
        <v/>
      </c>
      <c r="G376" s="242"/>
      <c r="H376" s="233"/>
      <c r="I376" s="241"/>
      <c r="J376" s="241"/>
      <c r="K376" s="241"/>
      <c r="L376" s="239"/>
      <c r="M376" s="244"/>
      <c r="N376" s="245" t="str">
        <f t="shared" ca="1" si="36"/>
        <v/>
      </c>
      <c r="O376" s="239"/>
      <c r="P376" s="244"/>
      <c r="Q376" s="245" t="str">
        <f t="shared" si="37"/>
        <v/>
      </c>
      <c r="U376" s="246" t="str">
        <f>IFERROR(VLOOKUP(C376,'BASE EQUIPOS'!$G$8:$O$22,9,0)," ")</f>
        <v xml:space="preserve"> </v>
      </c>
      <c r="V376" s="232" t="str">
        <f t="shared" si="39"/>
        <v/>
      </c>
      <c r="W376" s="232" t="str">
        <f t="shared" si="40"/>
        <v/>
      </c>
      <c r="X376" s="232" t="str">
        <f>IFERROR(VLOOKUP(W376,Datos!$P$4:$Q$18,2,0),"")</f>
        <v/>
      </c>
      <c r="Y376" s="232" t="str">
        <f t="shared" si="41"/>
        <v/>
      </c>
      <c r="AA376" s="314" t="str">
        <f t="shared" ca="1" si="38"/>
        <v/>
      </c>
    </row>
    <row r="377" spans="1:27" x14ac:dyDescent="0.3">
      <c r="A377" s="238"/>
      <c r="B377" s="241" t="str">
        <f t="shared" si="42"/>
        <v/>
      </c>
      <c r="C377" s="239"/>
      <c r="D377" s="240" t="str">
        <f>IF(C377&lt;&gt;"",VLOOKUP(C377,'BASE EQUIPOS'!$G$8:$H$22,2,0),"")</f>
        <v/>
      </c>
      <c r="E377" s="241" t="str">
        <f>IF(C377&lt;&gt;"",VLOOKUP(C377,'BASE EQUIPOS'!$G$8:$I$22,3,0),"")</f>
        <v/>
      </c>
      <c r="F377" s="241" t="str">
        <f>IF(C377&lt;&gt;"",VLOOKUP(C377,'BASE EQUIPOS'!$G$8:$J$22,4,0),"")</f>
        <v/>
      </c>
      <c r="G377" s="242"/>
      <c r="H377" s="233"/>
      <c r="I377" s="241"/>
      <c r="J377" s="241"/>
      <c r="K377" s="241"/>
      <c r="L377" s="239"/>
      <c r="M377" s="244"/>
      <c r="N377" s="245" t="str">
        <f t="shared" ca="1" si="36"/>
        <v/>
      </c>
      <c r="O377" s="239"/>
      <c r="P377" s="244"/>
      <c r="Q377" s="245" t="str">
        <f t="shared" si="37"/>
        <v/>
      </c>
      <c r="U377" s="246" t="str">
        <f>IFERROR(VLOOKUP(C377,'BASE EQUIPOS'!$G$8:$O$22,9,0)," ")</f>
        <v xml:space="preserve"> </v>
      </c>
      <c r="V377" s="232" t="str">
        <f t="shared" si="39"/>
        <v/>
      </c>
      <c r="W377" s="232" t="str">
        <f t="shared" si="40"/>
        <v/>
      </c>
      <c r="X377" s="232" t="str">
        <f>IFERROR(VLOOKUP(W377,Datos!$P$4:$Q$18,2,0),"")</f>
        <v/>
      </c>
      <c r="Y377" s="232" t="str">
        <f t="shared" si="41"/>
        <v/>
      </c>
      <c r="AA377" s="314" t="str">
        <f t="shared" ca="1" si="38"/>
        <v/>
      </c>
    </row>
    <row r="378" spans="1:27" x14ac:dyDescent="0.3">
      <c r="A378" s="238"/>
      <c r="B378" s="241" t="str">
        <f t="shared" si="42"/>
        <v/>
      </c>
      <c r="C378" s="239"/>
      <c r="D378" s="240" t="str">
        <f>IF(C378&lt;&gt;"",VLOOKUP(C378,'BASE EQUIPOS'!$G$8:$H$22,2,0),"")</f>
        <v/>
      </c>
      <c r="E378" s="241" t="str">
        <f>IF(C378&lt;&gt;"",VLOOKUP(C378,'BASE EQUIPOS'!$G$8:$I$22,3,0),"")</f>
        <v/>
      </c>
      <c r="F378" s="241" t="str">
        <f>IF(C378&lt;&gt;"",VLOOKUP(C378,'BASE EQUIPOS'!$G$8:$J$22,4,0),"")</f>
        <v/>
      </c>
      <c r="G378" s="242"/>
      <c r="H378" s="233"/>
      <c r="I378" s="241"/>
      <c r="J378" s="241"/>
      <c r="K378" s="241"/>
      <c r="L378" s="239"/>
      <c r="M378" s="244"/>
      <c r="N378" s="245" t="str">
        <f t="shared" ca="1" si="36"/>
        <v/>
      </c>
      <c r="O378" s="239"/>
      <c r="P378" s="244"/>
      <c r="Q378" s="245" t="str">
        <f t="shared" si="37"/>
        <v/>
      </c>
      <c r="U378" s="246" t="str">
        <f>IFERROR(VLOOKUP(C378,'BASE EQUIPOS'!$G$8:$O$22,9,0)," ")</f>
        <v xml:space="preserve"> </v>
      </c>
      <c r="V378" s="232" t="str">
        <f t="shared" si="39"/>
        <v/>
      </c>
      <c r="W378" s="232" t="str">
        <f t="shared" si="40"/>
        <v/>
      </c>
      <c r="X378" s="232" t="str">
        <f>IFERROR(VLOOKUP(W378,Datos!$P$4:$Q$18,2,0),"")</f>
        <v/>
      </c>
      <c r="Y378" s="232" t="str">
        <f t="shared" si="41"/>
        <v/>
      </c>
      <c r="AA378" s="314" t="str">
        <f t="shared" ca="1" si="38"/>
        <v/>
      </c>
    </row>
    <row r="379" spans="1:27" x14ac:dyDescent="0.3">
      <c r="A379" s="238"/>
      <c r="B379" s="241" t="str">
        <f t="shared" si="42"/>
        <v/>
      </c>
      <c r="C379" s="239"/>
      <c r="D379" s="240" t="str">
        <f>IF(C379&lt;&gt;"",VLOOKUP(C379,'BASE EQUIPOS'!$G$8:$H$22,2,0),"")</f>
        <v/>
      </c>
      <c r="E379" s="241" t="str">
        <f>IF(C379&lt;&gt;"",VLOOKUP(C379,'BASE EQUIPOS'!$G$8:$I$22,3,0),"")</f>
        <v/>
      </c>
      <c r="F379" s="241" t="str">
        <f>IF(C379&lt;&gt;"",VLOOKUP(C379,'BASE EQUIPOS'!$G$8:$J$22,4,0),"")</f>
        <v/>
      </c>
      <c r="G379" s="242"/>
      <c r="H379" s="233"/>
      <c r="I379" s="241"/>
      <c r="J379" s="241"/>
      <c r="K379" s="241"/>
      <c r="L379" s="239"/>
      <c r="M379" s="244"/>
      <c r="N379" s="245" t="str">
        <f t="shared" ca="1" si="36"/>
        <v/>
      </c>
      <c r="O379" s="239"/>
      <c r="P379" s="244"/>
      <c r="Q379" s="245" t="str">
        <f t="shared" si="37"/>
        <v/>
      </c>
      <c r="U379" s="246" t="str">
        <f>IFERROR(VLOOKUP(C379,'BASE EQUIPOS'!$G$8:$O$22,9,0)," ")</f>
        <v xml:space="preserve"> </v>
      </c>
      <c r="V379" s="232" t="str">
        <f t="shared" si="39"/>
        <v/>
      </c>
      <c r="W379" s="232" t="str">
        <f t="shared" si="40"/>
        <v/>
      </c>
      <c r="X379" s="232" t="str">
        <f>IFERROR(VLOOKUP(W379,Datos!$P$4:$Q$18,2,0),"")</f>
        <v/>
      </c>
      <c r="Y379" s="232" t="str">
        <f t="shared" si="41"/>
        <v/>
      </c>
      <c r="AA379" s="314" t="str">
        <f t="shared" ca="1" si="38"/>
        <v/>
      </c>
    </row>
    <row r="380" spans="1:27" x14ac:dyDescent="0.3">
      <c r="A380" s="238"/>
      <c r="B380" s="241" t="str">
        <f t="shared" si="42"/>
        <v/>
      </c>
      <c r="C380" s="239"/>
      <c r="D380" s="240" t="str">
        <f>IF(C380&lt;&gt;"",VLOOKUP(C380,'BASE EQUIPOS'!$G$8:$H$22,2,0),"")</f>
        <v/>
      </c>
      <c r="E380" s="241" t="str">
        <f>IF(C380&lt;&gt;"",VLOOKUP(C380,'BASE EQUIPOS'!$G$8:$I$22,3,0),"")</f>
        <v/>
      </c>
      <c r="F380" s="241" t="str">
        <f>IF(C380&lt;&gt;"",VLOOKUP(C380,'BASE EQUIPOS'!$G$8:$J$22,4,0),"")</f>
        <v/>
      </c>
      <c r="G380" s="242"/>
      <c r="H380" s="233"/>
      <c r="I380" s="241"/>
      <c r="J380" s="241"/>
      <c r="K380" s="241"/>
      <c r="L380" s="239"/>
      <c r="M380" s="244"/>
      <c r="N380" s="245" t="str">
        <f t="shared" ca="1" si="36"/>
        <v/>
      </c>
      <c r="O380" s="239"/>
      <c r="P380" s="244"/>
      <c r="Q380" s="245" t="str">
        <f t="shared" si="37"/>
        <v/>
      </c>
      <c r="U380" s="246" t="str">
        <f>IFERROR(VLOOKUP(C380,'BASE EQUIPOS'!$G$8:$O$22,9,0)," ")</f>
        <v xml:space="preserve"> </v>
      </c>
      <c r="V380" s="232" t="str">
        <f t="shared" si="39"/>
        <v/>
      </c>
      <c r="W380" s="232" t="str">
        <f t="shared" si="40"/>
        <v/>
      </c>
      <c r="X380" s="232" t="str">
        <f>IFERROR(VLOOKUP(W380,Datos!$P$4:$Q$18,2,0),"")</f>
        <v/>
      </c>
      <c r="Y380" s="232" t="str">
        <f t="shared" si="41"/>
        <v/>
      </c>
      <c r="AA380" s="314" t="str">
        <f t="shared" ca="1" si="38"/>
        <v/>
      </c>
    </row>
    <row r="381" spans="1:27" x14ac:dyDescent="0.3">
      <c r="A381" s="238"/>
      <c r="B381" s="241" t="str">
        <f t="shared" si="42"/>
        <v/>
      </c>
      <c r="C381" s="239"/>
      <c r="D381" s="240" t="str">
        <f>IF(C381&lt;&gt;"",VLOOKUP(C381,'BASE EQUIPOS'!$G$8:$H$22,2,0),"")</f>
        <v/>
      </c>
      <c r="E381" s="241" t="str">
        <f>IF(C381&lt;&gt;"",VLOOKUP(C381,'BASE EQUIPOS'!$G$8:$I$22,3,0),"")</f>
        <v/>
      </c>
      <c r="F381" s="241" t="str">
        <f>IF(C381&lt;&gt;"",VLOOKUP(C381,'BASE EQUIPOS'!$G$8:$J$22,4,0),"")</f>
        <v/>
      </c>
      <c r="G381" s="242"/>
      <c r="H381" s="233"/>
      <c r="I381" s="241"/>
      <c r="J381" s="241"/>
      <c r="K381" s="241"/>
      <c r="L381" s="239"/>
      <c r="M381" s="244"/>
      <c r="N381" s="245" t="str">
        <f t="shared" ca="1" si="36"/>
        <v/>
      </c>
      <c r="O381" s="239"/>
      <c r="P381" s="244"/>
      <c r="Q381" s="245" t="str">
        <f t="shared" si="37"/>
        <v/>
      </c>
      <c r="U381" s="246" t="str">
        <f>IFERROR(VLOOKUP(C381,'BASE EQUIPOS'!$G$8:$O$22,9,0)," ")</f>
        <v xml:space="preserve"> </v>
      </c>
      <c r="V381" s="232" t="str">
        <f t="shared" si="39"/>
        <v/>
      </c>
      <c r="W381" s="232" t="str">
        <f t="shared" si="40"/>
        <v/>
      </c>
      <c r="X381" s="232" t="str">
        <f>IFERROR(VLOOKUP(W381,Datos!$P$4:$Q$18,2,0),"")</f>
        <v/>
      </c>
      <c r="Y381" s="232" t="str">
        <f t="shared" si="41"/>
        <v/>
      </c>
      <c r="AA381" s="314" t="str">
        <f t="shared" ca="1" si="38"/>
        <v/>
      </c>
    </row>
    <row r="382" spans="1:27" x14ac:dyDescent="0.3">
      <c r="A382" s="238"/>
      <c r="B382" s="241" t="str">
        <f t="shared" si="42"/>
        <v/>
      </c>
      <c r="C382" s="239"/>
      <c r="D382" s="240" t="str">
        <f>IF(C382&lt;&gt;"",VLOOKUP(C382,'BASE EQUIPOS'!$G$8:$H$22,2,0),"")</f>
        <v/>
      </c>
      <c r="E382" s="241" t="str">
        <f>IF(C382&lt;&gt;"",VLOOKUP(C382,'BASE EQUIPOS'!$G$8:$I$22,3,0),"")</f>
        <v/>
      </c>
      <c r="F382" s="241" t="str">
        <f>IF(C382&lt;&gt;"",VLOOKUP(C382,'BASE EQUIPOS'!$G$8:$J$22,4,0),"")</f>
        <v/>
      </c>
      <c r="G382" s="242"/>
      <c r="H382" s="233"/>
      <c r="I382" s="241"/>
      <c r="J382" s="241"/>
      <c r="K382" s="241"/>
      <c r="L382" s="239"/>
      <c r="M382" s="244"/>
      <c r="N382" s="245" t="str">
        <f t="shared" ca="1" si="36"/>
        <v/>
      </c>
      <c r="O382" s="239"/>
      <c r="P382" s="244"/>
      <c r="Q382" s="245" t="str">
        <f t="shared" si="37"/>
        <v/>
      </c>
      <c r="U382" s="246" t="str">
        <f>IFERROR(VLOOKUP(C382,'BASE EQUIPOS'!$G$8:$O$22,9,0)," ")</f>
        <v xml:space="preserve"> </v>
      </c>
      <c r="V382" s="232" t="str">
        <f t="shared" si="39"/>
        <v/>
      </c>
      <c r="W382" s="232" t="str">
        <f t="shared" si="40"/>
        <v/>
      </c>
      <c r="X382" s="232" t="str">
        <f>IFERROR(VLOOKUP(W382,Datos!$P$4:$Q$18,2,0),"")</f>
        <v/>
      </c>
      <c r="Y382" s="232" t="str">
        <f t="shared" si="41"/>
        <v/>
      </c>
      <c r="AA382" s="314" t="str">
        <f t="shared" ca="1" si="38"/>
        <v/>
      </c>
    </row>
    <row r="383" spans="1:27" x14ac:dyDescent="0.3">
      <c r="A383" s="238"/>
      <c r="B383" s="241" t="str">
        <f t="shared" si="42"/>
        <v/>
      </c>
      <c r="C383" s="239"/>
      <c r="D383" s="240" t="str">
        <f>IF(C383&lt;&gt;"",VLOOKUP(C383,'BASE EQUIPOS'!$G$8:$H$22,2,0),"")</f>
        <v/>
      </c>
      <c r="E383" s="241" t="str">
        <f>IF(C383&lt;&gt;"",VLOOKUP(C383,'BASE EQUIPOS'!$G$8:$I$22,3,0),"")</f>
        <v/>
      </c>
      <c r="F383" s="241" t="str">
        <f>IF(C383&lt;&gt;"",VLOOKUP(C383,'BASE EQUIPOS'!$G$8:$J$22,4,0),"")</f>
        <v/>
      </c>
      <c r="G383" s="242"/>
      <c r="H383" s="233"/>
      <c r="I383" s="241"/>
      <c r="J383" s="241"/>
      <c r="K383" s="241"/>
      <c r="L383" s="239"/>
      <c r="M383" s="244"/>
      <c r="N383" s="245" t="str">
        <f t="shared" ca="1" si="36"/>
        <v/>
      </c>
      <c r="O383" s="239"/>
      <c r="P383" s="244"/>
      <c r="Q383" s="245" t="str">
        <f t="shared" si="37"/>
        <v/>
      </c>
      <c r="U383" s="246" t="str">
        <f>IFERROR(VLOOKUP(C383,'BASE EQUIPOS'!$G$8:$O$22,9,0)," ")</f>
        <v xml:space="preserve"> </v>
      </c>
      <c r="V383" s="232" t="str">
        <f t="shared" si="39"/>
        <v/>
      </c>
      <c r="W383" s="232" t="str">
        <f t="shared" si="40"/>
        <v/>
      </c>
      <c r="X383" s="232" t="str">
        <f>IFERROR(VLOOKUP(W383,Datos!$P$4:$Q$18,2,0),"")</f>
        <v/>
      </c>
      <c r="Y383" s="232" t="str">
        <f t="shared" si="41"/>
        <v/>
      </c>
      <c r="AA383" s="314" t="str">
        <f t="shared" ca="1" si="38"/>
        <v/>
      </c>
    </row>
    <row r="384" spans="1:27" x14ac:dyDescent="0.3">
      <c r="A384" s="238"/>
      <c r="B384" s="241" t="str">
        <f t="shared" si="42"/>
        <v/>
      </c>
      <c r="C384" s="239"/>
      <c r="D384" s="240" t="str">
        <f>IF(C384&lt;&gt;"",VLOOKUP(C384,'BASE EQUIPOS'!$G$8:$H$22,2,0),"")</f>
        <v/>
      </c>
      <c r="E384" s="241" t="str">
        <f>IF(C384&lt;&gt;"",VLOOKUP(C384,'BASE EQUIPOS'!$G$8:$I$22,3,0),"")</f>
        <v/>
      </c>
      <c r="F384" s="241" t="str">
        <f>IF(C384&lt;&gt;"",VLOOKUP(C384,'BASE EQUIPOS'!$G$8:$J$22,4,0),"")</f>
        <v/>
      </c>
      <c r="G384" s="242"/>
      <c r="H384" s="233"/>
      <c r="I384" s="241"/>
      <c r="J384" s="241"/>
      <c r="K384" s="241"/>
      <c r="L384" s="239"/>
      <c r="M384" s="244"/>
      <c r="N384" s="245" t="str">
        <f t="shared" ca="1" si="36"/>
        <v/>
      </c>
      <c r="O384" s="239"/>
      <c r="P384" s="244"/>
      <c r="Q384" s="245" t="str">
        <f t="shared" si="37"/>
        <v/>
      </c>
      <c r="U384" s="246" t="str">
        <f>IFERROR(VLOOKUP(C384,'BASE EQUIPOS'!$G$8:$O$22,9,0)," ")</f>
        <v xml:space="preserve"> </v>
      </c>
      <c r="V384" s="232" t="str">
        <f t="shared" si="39"/>
        <v/>
      </c>
      <c r="W384" s="232" t="str">
        <f t="shared" si="40"/>
        <v/>
      </c>
      <c r="X384" s="232" t="str">
        <f>IFERROR(VLOOKUP(W384,Datos!$P$4:$Q$18,2,0),"")</f>
        <v/>
      </c>
      <c r="Y384" s="232" t="str">
        <f t="shared" si="41"/>
        <v/>
      </c>
      <c r="AA384" s="314" t="str">
        <f t="shared" ca="1" si="38"/>
        <v/>
      </c>
    </row>
    <row r="385" spans="1:27" x14ac:dyDescent="0.3">
      <c r="A385" s="238"/>
      <c r="B385" s="241" t="str">
        <f t="shared" si="42"/>
        <v/>
      </c>
      <c r="C385" s="239"/>
      <c r="D385" s="240" t="str">
        <f>IF(C385&lt;&gt;"",VLOOKUP(C385,'BASE EQUIPOS'!$G$8:$H$22,2,0),"")</f>
        <v/>
      </c>
      <c r="E385" s="241" t="str">
        <f>IF(C385&lt;&gt;"",VLOOKUP(C385,'BASE EQUIPOS'!$G$8:$I$22,3,0),"")</f>
        <v/>
      </c>
      <c r="F385" s="241" t="str">
        <f>IF(C385&lt;&gt;"",VLOOKUP(C385,'BASE EQUIPOS'!$G$8:$J$22,4,0),"")</f>
        <v/>
      </c>
      <c r="G385" s="242"/>
      <c r="H385" s="233"/>
      <c r="I385" s="241"/>
      <c r="J385" s="241"/>
      <c r="K385" s="241"/>
      <c r="L385" s="239"/>
      <c r="M385" s="244"/>
      <c r="N385" s="245" t="str">
        <f t="shared" ca="1" si="36"/>
        <v/>
      </c>
      <c r="O385" s="239"/>
      <c r="P385" s="244"/>
      <c r="Q385" s="245" t="str">
        <f t="shared" si="37"/>
        <v/>
      </c>
      <c r="U385" s="246" t="str">
        <f>IFERROR(VLOOKUP(C385,'BASE EQUIPOS'!$G$8:$O$22,9,0)," ")</f>
        <v xml:space="preserve"> </v>
      </c>
      <c r="V385" s="232" t="str">
        <f t="shared" si="39"/>
        <v/>
      </c>
      <c r="W385" s="232" t="str">
        <f t="shared" si="40"/>
        <v/>
      </c>
      <c r="X385" s="232" t="str">
        <f>IFERROR(VLOOKUP(W385,Datos!$P$4:$Q$18,2,0),"")</f>
        <v/>
      </c>
      <c r="Y385" s="232" t="str">
        <f t="shared" si="41"/>
        <v/>
      </c>
      <c r="AA385" s="314" t="str">
        <f t="shared" ca="1" si="38"/>
        <v/>
      </c>
    </row>
    <row r="386" spans="1:27" x14ac:dyDescent="0.3">
      <c r="A386" s="238"/>
      <c r="B386" s="241" t="str">
        <f t="shared" si="42"/>
        <v/>
      </c>
      <c r="C386" s="239"/>
      <c r="D386" s="240" t="str">
        <f>IF(C386&lt;&gt;"",VLOOKUP(C386,'BASE EQUIPOS'!$G$8:$H$22,2,0),"")</f>
        <v/>
      </c>
      <c r="E386" s="241" t="str">
        <f>IF(C386&lt;&gt;"",VLOOKUP(C386,'BASE EQUIPOS'!$G$8:$I$22,3,0),"")</f>
        <v/>
      </c>
      <c r="F386" s="241" t="str">
        <f>IF(C386&lt;&gt;"",VLOOKUP(C386,'BASE EQUIPOS'!$G$8:$J$22,4,0),"")</f>
        <v/>
      </c>
      <c r="G386" s="242"/>
      <c r="H386" s="233"/>
      <c r="I386" s="241"/>
      <c r="J386" s="241"/>
      <c r="K386" s="241"/>
      <c r="L386" s="239"/>
      <c r="M386" s="244"/>
      <c r="N386" s="245" t="str">
        <f t="shared" ca="1" si="36"/>
        <v/>
      </c>
      <c r="O386" s="239"/>
      <c r="P386" s="244"/>
      <c r="Q386" s="245" t="str">
        <f t="shared" si="37"/>
        <v/>
      </c>
      <c r="U386" s="246" t="str">
        <f>IFERROR(VLOOKUP(C386,'BASE EQUIPOS'!$G$8:$O$22,9,0)," ")</f>
        <v xml:space="preserve"> </v>
      </c>
      <c r="V386" s="232" t="str">
        <f t="shared" si="39"/>
        <v/>
      </c>
      <c r="W386" s="232" t="str">
        <f t="shared" si="40"/>
        <v/>
      </c>
      <c r="X386" s="232" t="str">
        <f>IFERROR(VLOOKUP(W386,Datos!$P$4:$Q$18,2,0),"")</f>
        <v/>
      </c>
      <c r="Y386" s="232" t="str">
        <f t="shared" si="41"/>
        <v/>
      </c>
      <c r="AA386" s="314" t="str">
        <f t="shared" ca="1" si="38"/>
        <v/>
      </c>
    </row>
    <row r="387" spans="1:27" x14ac:dyDescent="0.3">
      <c r="A387" s="238"/>
      <c r="B387" s="241" t="str">
        <f t="shared" si="42"/>
        <v/>
      </c>
      <c r="C387" s="239"/>
      <c r="D387" s="240" t="str">
        <f>IF(C387&lt;&gt;"",VLOOKUP(C387,'BASE EQUIPOS'!$G$8:$H$22,2,0),"")</f>
        <v/>
      </c>
      <c r="E387" s="241" t="str">
        <f>IF(C387&lt;&gt;"",VLOOKUP(C387,'BASE EQUIPOS'!$G$8:$I$22,3,0),"")</f>
        <v/>
      </c>
      <c r="F387" s="241" t="str">
        <f>IF(C387&lt;&gt;"",VLOOKUP(C387,'BASE EQUIPOS'!$G$8:$J$22,4,0),"")</f>
        <v/>
      </c>
      <c r="G387" s="242"/>
      <c r="H387" s="233"/>
      <c r="I387" s="241"/>
      <c r="J387" s="241"/>
      <c r="K387" s="241"/>
      <c r="L387" s="239"/>
      <c r="M387" s="244"/>
      <c r="N387" s="245" t="str">
        <f t="shared" ca="1" si="36"/>
        <v/>
      </c>
      <c r="O387" s="239"/>
      <c r="P387" s="244"/>
      <c r="Q387" s="245" t="str">
        <f t="shared" si="37"/>
        <v/>
      </c>
      <c r="U387" s="246" t="str">
        <f>IFERROR(VLOOKUP(C387,'BASE EQUIPOS'!$G$8:$O$22,9,0)," ")</f>
        <v xml:space="preserve"> </v>
      </c>
      <c r="V387" s="232" t="str">
        <f t="shared" si="39"/>
        <v/>
      </c>
      <c r="W387" s="232" t="str">
        <f t="shared" si="40"/>
        <v/>
      </c>
      <c r="X387" s="232" t="str">
        <f>IFERROR(VLOOKUP(W387,Datos!$P$4:$Q$18,2,0),"")</f>
        <v/>
      </c>
      <c r="Y387" s="232" t="str">
        <f t="shared" si="41"/>
        <v/>
      </c>
      <c r="AA387" s="314" t="str">
        <f t="shared" ca="1" si="38"/>
        <v/>
      </c>
    </row>
    <row r="388" spans="1:27" x14ac:dyDescent="0.3">
      <c r="A388" s="238"/>
      <c r="B388" s="241" t="str">
        <f t="shared" si="42"/>
        <v/>
      </c>
      <c r="C388" s="239"/>
      <c r="D388" s="240" t="str">
        <f>IF(C388&lt;&gt;"",VLOOKUP(C388,'BASE EQUIPOS'!$G$8:$H$22,2,0),"")</f>
        <v/>
      </c>
      <c r="E388" s="241" t="str">
        <f>IF(C388&lt;&gt;"",VLOOKUP(C388,'BASE EQUIPOS'!$G$8:$I$22,3,0),"")</f>
        <v/>
      </c>
      <c r="F388" s="241" t="str">
        <f>IF(C388&lt;&gt;"",VLOOKUP(C388,'BASE EQUIPOS'!$G$8:$J$22,4,0),"")</f>
        <v/>
      </c>
      <c r="G388" s="242"/>
      <c r="H388" s="233"/>
      <c r="I388" s="241"/>
      <c r="J388" s="241"/>
      <c r="K388" s="241"/>
      <c r="L388" s="239"/>
      <c r="M388" s="244"/>
      <c r="N388" s="245" t="str">
        <f t="shared" ca="1" si="36"/>
        <v/>
      </c>
      <c r="O388" s="239"/>
      <c r="P388" s="244"/>
      <c r="Q388" s="245" t="str">
        <f t="shared" si="37"/>
        <v/>
      </c>
      <c r="U388" s="246" t="str">
        <f>IFERROR(VLOOKUP(C388,'BASE EQUIPOS'!$G$8:$O$22,9,0)," ")</f>
        <v xml:space="preserve"> </v>
      </c>
      <c r="V388" s="232" t="str">
        <f t="shared" si="39"/>
        <v/>
      </c>
      <c r="W388" s="232" t="str">
        <f t="shared" si="40"/>
        <v/>
      </c>
      <c r="X388" s="232" t="str">
        <f>IFERROR(VLOOKUP(W388,Datos!$P$4:$Q$18,2,0),"")</f>
        <v/>
      </c>
      <c r="Y388" s="232" t="str">
        <f t="shared" si="41"/>
        <v/>
      </c>
      <c r="AA388" s="314" t="str">
        <f t="shared" ca="1" si="38"/>
        <v/>
      </c>
    </row>
    <row r="389" spans="1:27" x14ac:dyDescent="0.3">
      <c r="A389" s="238"/>
      <c r="B389" s="241" t="str">
        <f t="shared" si="42"/>
        <v/>
      </c>
      <c r="C389" s="239"/>
      <c r="D389" s="240" t="str">
        <f>IF(C389&lt;&gt;"",VLOOKUP(C389,'BASE EQUIPOS'!$G$8:$H$22,2,0),"")</f>
        <v/>
      </c>
      <c r="E389" s="241" t="str">
        <f>IF(C389&lt;&gt;"",VLOOKUP(C389,'BASE EQUIPOS'!$G$8:$I$22,3,0),"")</f>
        <v/>
      </c>
      <c r="F389" s="241" t="str">
        <f>IF(C389&lt;&gt;"",VLOOKUP(C389,'BASE EQUIPOS'!$G$8:$J$22,4,0),"")</f>
        <v/>
      </c>
      <c r="G389" s="242"/>
      <c r="H389" s="233"/>
      <c r="I389" s="241"/>
      <c r="J389" s="241"/>
      <c r="K389" s="241"/>
      <c r="L389" s="239"/>
      <c r="M389" s="244"/>
      <c r="N389" s="245" t="str">
        <f t="shared" ca="1" si="36"/>
        <v/>
      </c>
      <c r="O389" s="239"/>
      <c r="P389" s="244"/>
      <c r="Q389" s="245" t="str">
        <f t="shared" si="37"/>
        <v/>
      </c>
      <c r="U389" s="246" t="str">
        <f>IFERROR(VLOOKUP(C389,'BASE EQUIPOS'!$G$8:$O$22,9,0)," ")</f>
        <v xml:space="preserve"> </v>
      </c>
      <c r="V389" s="232" t="str">
        <f t="shared" si="39"/>
        <v/>
      </c>
      <c r="W389" s="232" t="str">
        <f t="shared" si="40"/>
        <v/>
      </c>
      <c r="X389" s="232" t="str">
        <f>IFERROR(VLOOKUP(W389,Datos!$P$4:$Q$18,2,0),"")</f>
        <v/>
      </c>
      <c r="Y389" s="232" t="str">
        <f t="shared" si="41"/>
        <v/>
      </c>
      <c r="AA389" s="314" t="str">
        <f t="shared" ca="1" si="38"/>
        <v/>
      </c>
    </row>
    <row r="390" spans="1:27" x14ac:dyDescent="0.3">
      <c r="A390" s="238"/>
      <c r="B390" s="241" t="str">
        <f t="shared" si="42"/>
        <v/>
      </c>
      <c r="C390" s="239"/>
      <c r="D390" s="240" t="str">
        <f>IF(C390&lt;&gt;"",VLOOKUP(C390,'BASE EQUIPOS'!$G$8:$H$22,2,0),"")</f>
        <v/>
      </c>
      <c r="E390" s="241" t="str">
        <f>IF(C390&lt;&gt;"",VLOOKUP(C390,'BASE EQUIPOS'!$G$8:$I$22,3,0),"")</f>
        <v/>
      </c>
      <c r="F390" s="241" t="str">
        <f>IF(C390&lt;&gt;"",VLOOKUP(C390,'BASE EQUIPOS'!$G$8:$J$22,4,0),"")</f>
        <v/>
      </c>
      <c r="G390" s="242"/>
      <c r="H390" s="233"/>
      <c r="I390" s="241"/>
      <c r="J390" s="241"/>
      <c r="K390" s="241"/>
      <c r="L390" s="239"/>
      <c r="M390" s="244"/>
      <c r="N390" s="245" t="str">
        <f t="shared" ca="1" si="36"/>
        <v/>
      </c>
      <c r="O390" s="239"/>
      <c r="P390" s="244"/>
      <c r="Q390" s="245" t="str">
        <f t="shared" si="37"/>
        <v/>
      </c>
      <c r="U390" s="246" t="str">
        <f>IFERROR(VLOOKUP(C390,'BASE EQUIPOS'!$G$8:$O$22,9,0)," ")</f>
        <v xml:space="preserve"> </v>
      </c>
      <c r="V390" s="232" t="str">
        <f t="shared" si="39"/>
        <v/>
      </c>
      <c r="W390" s="232" t="str">
        <f t="shared" si="40"/>
        <v/>
      </c>
      <c r="X390" s="232" t="str">
        <f>IFERROR(VLOOKUP(W390,Datos!$P$4:$Q$18,2,0),"")</f>
        <v/>
      </c>
      <c r="Y390" s="232" t="str">
        <f t="shared" si="41"/>
        <v/>
      </c>
      <c r="AA390" s="314" t="str">
        <f t="shared" ca="1" si="38"/>
        <v/>
      </c>
    </row>
    <row r="391" spans="1:27" x14ac:dyDescent="0.3">
      <c r="A391" s="238"/>
      <c r="B391" s="241" t="str">
        <f t="shared" si="42"/>
        <v/>
      </c>
      <c r="C391" s="239"/>
      <c r="D391" s="240" t="str">
        <f>IF(C391&lt;&gt;"",VLOOKUP(C391,'BASE EQUIPOS'!$G$8:$H$22,2,0),"")</f>
        <v/>
      </c>
      <c r="E391" s="241" t="str">
        <f>IF(C391&lt;&gt;"",VLOOKUP(C391,'BASE EQUIPOS'!$G$8:$I$22,3,0),"")</f>
        <v/>
      </c>
      <c r="F391" s="241" t="str">
        <f>IF(C391&lt;&gt;"",VLOOKUP(C391,'BASE EQUIPOS'!$G$8:$J$22,4,0),"")</f>
        <v/>
      </c>
      <c r="G391" s="242"/>
      <c r="H391" s="233"/>
      <c r="I391" s="241"/>
      <c r="J391" s="241"/>
      <c r="K391" s="241"/>
      <c r="L391" s="239"/>
      <c r="M391" s="244"/>
      <c r="N391" s="245" t="str">
        <f t="shared" ca="1" si="36"/>
        <v/>
      </c>
      <c r="O391" s="239"/>
      <c r="P391" s="244"/>
      <c r="Q391" s="245" t="str">
        <f t="shared" si="37"/>
        <v/>
      </c>
      <c r="U391" s="246" t="str">
        <f>IFERROR(VLOOKUP(C391,'BASE EQUIPOS'!$G$8:$O$22,9,0)," ")</f>
        <v xml:space="preserve"> </v>
      </c>
      <c r="V391" s="232" t="str">
        <f t="shared" si="39"/>
        <v/>
      </c>
      <c r="W391" s="232" t="str">
        <f t="shared" si="40"/>
        <v/>
      </c>
      <c r="X391" s="232" t="str">
        <f>IFERROR(VLOOKUP(W391,Datos!$P$4:$Q$18,2,0),"")</f>
        <v/>
      </c>
      <c r="Y391" s="232" t="str">
        <f t="shared" si="41"/>
        <v/>
      </c>
      <c r="AA391" s="314" t="str">
        <f t="shared" ca="1" si="38"/>
        <v/>
      </c>
    </row>
    <row r="392" spans="1:27" x14ac:dyDescent="0.3">
      <c r="A392" s="238"/>
      <c r="B392" s="241" t="str">
        <f t="shared" si="42"/>
        <v/>
      </c>
      <c r="C392" s="239"/>
      <c r="D392" s="240" t="str">
        <f>IF(C392&lt;&gt;"",VLOOKUP(C392,'BASE EQUIPOS'!$G$8:$H$22,2,0),"")</f>
        <v/>
      </c>
      <c r="E392" s="241" t="str">
        <f>IF(C392&lt;&gt;"",VLOOKUP(C392,'BASE EQUIPOS'!$G$8:$I$22,3,0),"")</f>
        <v/>
      </c>
      <c r="F392" s="241" t="str">
        <f>IF(C392&lt;&gt;"",VLOOKUP(C392,'BASE EQUIPOS'!$G$8:$J$22,4,0),"")</f>
        <v/>
      </c>
      <c r="G392" s="242"/>
      <c r="H392" s="233"/>
      <c r="I392" s="241"/>
      <c r="J392" s="241"/>
      <c r="K392" s="241"/>
      <c r="L392" s="239"/>
      <c r="M392" s="244"/>
      <c r="N392" s="245" t="str">
        <f t="shared" ca="1" si="36"/>
        <v/>
      </c>
      <c r="O392" s="239"/>
      <c r="P392" s="244"/>
      <c r="Q392" s="245" t="str">
        <f t="shared" si="37"/>
        <v/>
      </c>
      <c r="U392" s="246" t="str">
        <f>IFERROR(VLOOKUP(C392,'BASE EQUIPOS'!$G$8:$O$22,9,0)," ")</f>
        <v xml:space="preserve"> </v>
      </c>
      <c r="V392" s="232" t="str">
        <f t="shared" si="39"/>
        <v/>
      </c>
      <c r="W392" s="232" t="str">
        <f t="shared" si="40"/>
        <v/>
      </c>
      <c r="X392" s="232" t="str">
        <f>IFERROR(VLOOKUP(W392,Datos!$P$4:$Q$18,2,0),"")</f>
        <v/>
      </c>
      <c r="Y392" s="232" t="str">
        <f t="shared" si="41"/>
        <v/>
      </c>
      <c r="AA392" s="314" t="str">
        <f t="shared" ca="1" si="38"/>
        <v/>
      </c>
    </row>
    <row r="393" spans="1:27" x14ac:dyDescent="0.3">
      <c r="A393" s="238"/>
      <c r="B393" s="241" t="str">
        <f t="shared" si="42"/>
        <v/>
      </c>
      <c r="C393" s="239"/>
      <c r="D393" s="240" t="str">
        <f>IF(C393&lt;&gt;"",VLOOKUP(C393,'BASE EQUIPOS'!$G$8:$H$22,2,0),"")</f>
        <v/>
      </c>
      <c r="E393" s="241" t="str">
        <f>IF(C393&lt;&gt;"",VLOOKUP(C393,'BASE EQUIPOS'!$G$8:$I$22,3,0),"")</f>
        <v/>
      </c>
      <c r="F393" s="241" t="str">
        <f>IF(C393&lt;&gt;"",VLOOKUP(C393,'BASE EQUIPOS'!$G$8:$J$22,4,0),"")</f>
        <v/>
      </c>
      <c r="G393" s="242"/>
      <c r="H393" s="233"/>
      <c r="I393" s="241"/>
      <c r="J393" s="241"/>
      <c r="K393" s="241"/>
      <c r="L393" s="239"/>
      <c r="M393" s="244"/>
      <c r="N393" s="245" t="str">
        <f t="shared" ca="1" si="36"/>
        <v/>
      </c>
      <c r="O393" s="239"/>
      <c r="P393" s="244"/>
      <c r="Q393" s="245" t="str">
        <f t="shared" si="37"/>
        <v/>
      </c>
      <c r="U393" s="246" t="str">
        <f>IFERROR(VLOOKUP(C393,'BASE EQUIPOS'!$G$8:$O$22,9,0)," ")</f>
        <v xml:space="preserve"> </v>
      </c>
      <c r="V393" s="232" t="str">
        <f t="shared" si="39"/>
        <v/>
      </c>
      <c r="W393" s="232" t="str">
        <f t="shared" si="40"/>
        <v/>
      </c>
      <c r="X393" s="232" t="str">
        <f>IFERROR(VLOOKUP(W393,Datos!$P$4:$Q$18,2,0),"")</f>
        <v/>
      </c>
      <c r="Y393" s="232" t="str">
        <f t="shared" si="41"/>
        <v/>
      </c>
      <c r="AA393" s="314" t="str">
        <f t="shared" ca="1" si="38"/>
        <v/>
      </c>
    </row>
    <row r="394" spans="1:27" x14ac:dyDescent="0.3">
      <c r="A394" s="238"/>
      <c r="B394" s="241" t="str">
        <f t="shared" si="42"/>
        <v/>
      </c>
      <c r="C394" s="239"/>
      <c r="D394" s="240" t="str">
        <f>IF(C394&lt;&gt;"",VLOOKUP(C394,'BASE EQUIPOS'!$G$8:$H$22,2,0),"")</f>
        <v/>
      </c>
      <c r="E394" s="241" t="str">
        <f>IF(C394&lt;&gt;"",VLOOKUP(C394,'BASE EQUIPOS'!$G$8:$I$22,3,0),"")</f>
        <v/>
      </c>
      <c r="F394" s="241" t="str">
        <f>IF(C394&lt;&gt;"",VLOOKUP(C394,'BASE EQUIPOS'!$G$8:$J$22,4,0),"")</f>
        <v/>
      </c>
      <c r="G394" s="242"/>
      <c r="H394" s="233"/>
      <c r="I394" s="241"/>
      <c r="J394" s="241"/>
      <c r="K394" s="241"/>
      <c r="L394" s="239"/>
      <c r="M394" s="244"/>
      <c r="N394" s="245" t="str">
        <f t="shared" ca="1" si="36"/>
        <v/>
      </c>
      <c r="O394" s="239"/>
      <c r="P394" s="244"/>
      <c r="Q394" s="245" t="str">
        <f t="shared" si="37"/>
        <v/>
      </c>
      <c r="U394" s="246" t="str">
        <f>IFERROR(VLOOKUP(C394,'BASE EQUIPOS'!$G$8:$O$22,9,0)," ")</f>
        <v xml:space="preserve"> </v>
      </c>
      <c r="V394" s="232" t="str">
        <f t="shared" si="39"/>
        <v/>
      </c>
      <c r="W394" s="232" t="str">
        <f t="shared" si="40"/>
        <v/>
      </c>
      <c r="X394" s="232" t="str">
        <f>IFERROR(VLOOKUP(W394,Datos!$P$4:$Q$18,2,0),"")</f>
        <v/>
      </c>
      <c r="Y394" s="232" t="str">
        <f t="shared" si="41"/>
        <v/>
      </c>
      <c r="AA394" s="314" t="str">
        <f t="shared" ca="1" si="38"/>
        <v/>
      </c>
    </row>
    <row r="395" spans="1:27" x14ac:dyDescent="0.3">
      <c r="A395" s="238"/>
      <c r="B395" s="241" t="str">
        <f t="shared" si="42"/>
        <v/>
      </c>
      <c r="C395" s="239"/>
      <c r="D395" s="240" t="str">
        <f>IF(C395&lt;&gt;"",VLOOKUP(C395,'BASE EQUIPOS'!$G$8:$H$22,2,0),"")</f>
        <v/>
      </c>
      <c r="E395" s="241" t="str">
        <f>IF(C395&lt;&gt;"",VLOOKUP(C395,'BASE EQUIPOS'!$G$8:$I$22,3,0),"")</f>
        <v/>
      </c>
      <c r="F395" s="241" t="str">
        <f>IF(C395&lt;&gt;"",VLOOKUP(C395,'BASE EQUIPOS'!$G$8:$J$22,4,0),"")</f>
        <v/>
      </c>
      <c r="G395" s="242"/>
      <c r="H395" s="233"/>
      <c r="I395" s="241"/>
      <c r="J395" s="241"/>
      <c r="K395" s="241"/>
      <c r="L395" s="239"/>
      <c r="M395" s="244"/>
      <c r="N395" s="245" t="str">
        <f t="shared" ca="1" si="36"/>
        <v/>
      </c>
      <c r="O395" s="239"/>
      <c r="P395" s="244"/>
      <c r="Q395" s="245" t="str">
        <f t="shared" si="37"/>
        <v/>
      </c>
      <c r="U395" s="246" t="str">
        <f>IFERROR(VLOOKUP(C395,'BASE EQUIPOS'!$G$8:$O$22,9,0)," ")</f>
        <v xml:space="preserve"> </v>
      </c>
      <c r="V395" s="232" t="str">
        <f t="shared" si="39"/>
        <v/>
      </c>
      <c r="W395" s="232" t="str">
        <f t="shared" si="40"/>
        <v/>
      </c>
      <c r="X395" s="232" t="str">
        <f>IFERROR(VLOOKUP(W395,Datos!$P$4:$Q$18,2,0),"")</f>
        <v/>
      </c>
      <c r="Y395" s="232" t="str">
        <f t="shared" si="41"/>
        <v/>
      </c>
      <c r="AA395" s="314" t="str">
        <f t="shared" ca="1" si="38"/>
        <v/>
      </c>
    </row>
    <row r="396" spans="1:27" x14ac:dyDescent="0.3">
      <c r="A396" s="238"/>
      <c r="B396" s="241" t="str">
        <f t="shared" si="42"/>
        <v/>
      </c>
      <c r="C396" s="239"/>
      <c r="D396" s="240" t="str">
        <f>IF(C396&lt;&gt;"",VLOOKUP(C396,'BASE EQUIPOS'!$G$8:$H$22,2,0),"")</f>
        <v/>
      </c>
      <c r="E396" s="241" t="str">
        <f>IF(C396&lt;&gt;"",VLOOKUP(C396,'BASE EQUIPOS'!$G$8:$I$22,3,0),"")</f>
        <v/>
      </c>
      <c r="F396" s="241" t="str">
        <f>IF(C396&lt;&gt;"",VLOOKUP(C396,'BASE EQUIPOS'!$G$8:$J$22,4,0),"")</f>
        <v/>
      </c>
      <c r="G396" s="242"/>
      <c r="H396" s="233"/>
      <c r="I396" s="241"/>
      <c r="J396" s="241"/>
      <c r="K396" s="241"/>
      <c r="L396" s="239"/>
      <c r="M396" s="244"/>
      <c r="N396" s="245" t="str">
        <f t="shared" ca="1" si="36"/>
        <v/>
      </c>
      <c r="O396" s="239"/>
      <c r="P396" s="244"/>
      <c r="Q396" s="245" t="str">
        <f t="shared" si="37"/>
        <v/>
      </c>
      <c r="U396" s="246" t="str">
        <f>IFERROR(VLOOKUP(C396,'BASE EQUIPOS'!$G$8:$O$22,9,0)," ")</f>
        <v xml:space="preserve"> </v>
      </c>
      <c r="V396" s="232" t="str">
        <f t="shared" si="39"/>
        <v/>
      </c>
      <c r="W396" s="232" t="str">
        <f t="shared" si="40"/>
        <v/>
      </c>
      <c r="X396" s="232" t="str">
        <f>IFERROR(VLOOKUP(W396,Datos!$P$4:$Q$18,2,0),"")</f>
        <v/>
      </c>
      <c r="Y396" s="232" t="str">
        <f t="shared" si="41"/>
        <v/>
      </c>
      <c r="AA396" s="314" t="str">
        <f t="shared" ca="1" si="38"/>
        <v/>
      </c>
    </row>
    <row r="397" spans="1:27" x14ac:dyDescent="0.3">
      <c r="A397" s="238"/>
      <c r="B397" s="241" t="str">
        <f t="shared" si="42"/>
        <v/>
      </c>
      <c r="C397" s="239"/>
      <c r="D397" s="240" t="str">
        <f>IF(C397&lt;&gt;"",VLOOKUP(C397,'BASE EQUIPOS'!$G$8:$H$22,2,0),"")</f>
        <v/>
      </c>
      <c r="E397" s="241" t="str">
        <f>IF(C397&lt;&gt;"",VLOOKUP(C397,'BASE EQUIPOS'!$G$8:$I$22,3,0),"")</f>
        <v/>
      </c>
      <c r="F397" s="241" t="str">
        <f>IF(C397&lt;&gt;"",VLOOKUP(C397,'BASE EQUIPOS'!$G$8:$J$22,4,0),"")</f>
        <v/>
      </c>
      <c r="G397" s="242"/>
      <c r="H397" s="233"/>
      <c r="I397" s="241"/>
      <c r="J397" s="241"/>
      <c r="K397" s="241"/>
      <c r="L397" s="239"/>
      <c r="M397" s="244"/>
      <c r="N397" s="245" t="str">
        <f t="shared" ca="1" si="36"/>
        <v/>
      </c>
      <c r="O397" s="239"/>
      <c r="P397" s="244"/>
      <c r="Q397" s="245" t="str">
        <f t="shared" si="37"/>
        <v/>
      </c>
      <c r="U397" s="246" t="str">
        <f>IFERROR(VLOOKUP(C397,'BASE EQUIPOS'!$G$8:$O$22,9,0)," ")</f>
        <v xml:space="preserve"> </v>
      </c>
      <c r="V397" s="232" t="str">
        <f t="shared" si="39"/>
        <v/>
      </c>
      <c r="W397" s="232" t="str">
        <f t="shared" si="40"/>
        <v/>
      </c>
      <c r="X397" s="232" t="str">
        <f>IFERROR(VLOOKUP(W397,Datos!$P$4:$Q$18,2,0),"")</f>
        <v/>
      </c>
      <c r="Y397" s="232" t="str">
        <f t="shared" si="41"/>
        <v/>
      </c>
      <c r="AA397" s="314" t="str">
        <f t="shared" ca="1" si="38"/>
        <v/>
      </c>
    </row>
    <row r="398" spans="1:27" x14ac:dyDescent="0.3">
      <c r="A398" s="238"/>
      <c r="B398" s="241" t="str">
        <f t="shared" si="42"/>
        <v/>
      </c>
      <c r="C398" s="239"/>
      <c r="D398" s="240" t="str">
        <f>IF(C398&lt;&gt;"",VLOOKUP(C398,'BASE EQUIPOS'!$G$8:$H$22,2,0),"")</f>
        <v/>
      </c>
      <c r="E398" s="241" t="str">
        <f>IF(C398&lt;&gt;"",VLOOKUP(C398,'BASE EQUIPOS'!$G$8:$I$22,3,0),"")</f>
        <v/>
      </c>
      <c r="F398" s="241" t="str">
        <f>IF(C398&lt;&gt;"",VLOOKUP(C398,'BASE EQUIPOS'!$G$8:$J$22,4,0),"")</f>
        <v/>
      </c>
      <c r="G398" s="242"/>
      <c r="H398" s="233"/>
      <c r="I398" s="241"/>
      <c r="J398" s="241"/>
      <c r="K398" s="241"/>
      <c r="L398" s="239"/>
      <c r="M398" s="244"/>
      <c r="N398" s="245" t="str">
        <f t="shared" ca="1" si="36"/>
        <v/>
      </c>
      <c r="O398" s="239"/>
      <c r="P398" s="244"/>
      <c r="Q398" s="245" t="str">
        <f t="shared" si="37"/>
        <v/>
      </c>
      <c r="U398" s="246" t="str">
        <f>IFERROR(VLOOKUP(C398,'BASE EQUIPOS'!$G$8:$O$22,9,0)," ")</f>
        <v xml:space="preserve"> </v>
      </c>
      <c r="V398" s="232" t="str">
        <f t="shared" si="39"/>
        <v/>
      </c>
      <c r="W398" s="232" t="str">
        <f t="shared" si="40"/>
        <v/>
      </c>
      <c r="X398" s="232" t="str">
        <f>IFERROR(VLOOKUP(W398,Datos!$P$4:$Q$18,2,0),"")</f>
        <v/>
      </c>
      <c r="Y398" s="232" t="str">
        <f t="shared" si="41"/>
        <v/>
      </c>
      <c r="AA398" s="314" t="str">
        <f t="shared" ca="1" si="38"/>
        <v/>
      </c>
    </row>
    <row r="399" spans="1:27" x14ac:dyDescent="0.3">
      <c r="A399" s="238"/>
      <c r="B399" s="241" t="str">
        <f t="shared" si="42"/>
        <v/>
      </c>
      <c r="C399" s="239"/>
      <c r="D399" s="240" t="str">
        <f>IF(C399&lt;&gt;"",VLOOKUP(C399,'BASE EQUIPOS'!$G$8:$H$22,2,0),"")</f>
        <v/>
      </c>
      <c r="E399" s="241" t="str">
        <f>IF(C399&lt;&gt;"",VLOOKUP(C399,'BASE EQUIPOS'!$G$8:$I$22,3,0),"")</f>
        <v/>
      </c>
      <c r="F399" s="241" t="str">
        <f>IF(C399&lt;&gt;"",VLOOKUP(C399,'BASE EQUIPOS'!$G$8:$J$22,4,0),"")</f>
        <v/>
      </c>
      <c r="G399" s="242"/>
      <c r="H399" s="233"/>
      <c r="I399" s="241"/>
      <c r="J399" s="241"/>
      <c r="K399" s="241"/>
      <c r="L399" s="239"/>
      <c r="M399" s="244"/>
      <c r="N399" s="245" t="str">
        <f t="shared" ca="1" si="36"/>
        <v/>
      </c>
      <c r="O399" s="239"/>
      <c r="P399" s="244"/>
      <c r="Q399" s="245" t="str">
        <f t="shared" si="37"/>
        <v/>
      </c>
      <c r="U399" s="246" t="str">
        <f>IFERROR(VLOOKUP(C399,'BASE EQUIPOS'!$G$8:$O$22,9,0)," ")</f>
        <v xml:space="preserve"> </v>
      </c>
      <c r="V399" s="232" t="str">
        <f t="shared" si="39"/>
        <v/>
      </c>
      <c r="W399" s="232" t="str">
        <f t="shared" si="40"/>
        <v/>
      </c>
      <c r="X399" s="232" t="str">
        <f>IFERROR(VLOOKUP(W399,Datos!$P$4:$Q$18,2,0),"")</f>
        <v/>
      </c>
      <c r="Y399" s="232" t="str">
        <f t="shared" si="41"/>
        <v/>
      </c>
      <c r="AA399" s="314" t="str">
        <f t="shared" ca="1" si="38"/>
        <v/>
      </c>
    </row>
    <row r="400" spans="1:27" x14ac:dyDescent="0.3">
      <c r="A400" s="238"/>
      <c r="B400" s="241" t="str">
        <f t="shared" si="42"/>
        <v/>
      </c>
      <c r="C400" s="239"/>
      <c r="D400" s="240" t="str">
        <f>IF(C400&lt;&gt;"",VLOOKUP(C400,'BASE EQUIPOS'!$G$8:$H$22,2,0),"")</f>
        <v/>
      </c>
      <c r="E400" s="241" t="str">
        <f>IF(C400&lt;&gt;"",VLOOKUP(C400,'BASE EQUIPOS'!$G$8:$I$22,3,0),"")</f>
        <v/>
      </c>
      <c r="F400" s="241" t="str">
        <f>IF(C400&lt;&gt;"",VLOOKUP(C400,'BASE EQUIPOS'!$G$8:$J$22,4,0),"")</f>
        <v/>
      </c>
      <c r="G400" s="242"/>
      <c r="H400" s="233"/>
      <c r="I400" s="241"/>
      <c r="J400" s="241"/>
      <c r="K400" s="241"/>
      <c r="L400" s="239"/>
      <c r="M400" s="244"/>
      <c r="N400" s="245" t="str">
        <f t="shared" ref="N400:N463" ca="1" si="43">IF(M400="","",IF(O400="",NOW()*24-(L400+M400)*24,"Mtto. Terminado"))</f>
        <v/>
      </c>
      <c r="O400" s="239"/>
      <c r="P400" s="244"/>
      <c r="Q400" s="245" t="str">
        <f t="shared" ref="Q400:Q463" si="44">IF(O400="","",IF(P400="","",(O400+P400)*24-(L400+M400)*24))</f>
        <v/>
      </c>
      <c r="U400" s="246" t="str">
        <f>IFERROR(VLOOKUP(C400,'BASE EQUIPOS'!$G$8:$O$22,9,0)," ")</f>
        <v xml:space="preserve"> </v>
      </c>
      <c r="V400" s="232" t="str">
        <f t="shared" si="39"/>
        <v/>
      </c>
      <c r="W400" s="232" t="str">
        <f t="shared" si="40"/>
        <v/>
      </c>
      <c r="X400" s="232" t="str">
        <f>IFERROR(VLOOKUP(W400,Datos!$P$4:$Q$18,2,0),"")</f>
        <v/>
      </c>
      <c r="Y400" s="232" t="str">
        <f t="shared" si="41"/>
        <v/>
      </c>
      <c r="AA400" s="314" t="str">
        <f t="shared" ca="1" si="38"/>
        <v/>
      </c>
    </row>
    <row r="401" spans="1:27" x14ac:dyDescent="0.3">
      <c r="A401" s="238"/>
      <c r="B401" s="241" t="str">
        <f t="shared" si="42"/>
        <v/>
      </c>
      <c r="C401" s="239"/>
      <c r="D401" s="240" t="str">
        <f>IF(C401&lt;&gt;"",VLOOKUP(C401,'BASE EQUIPOS'!$G$8:$H$22,2,0),"")</f>
        <v/>
      </c>
      <c r="E401" s="241" t="str">
        <f>IF(C401&lt;&gt;"",VLOOKUP(C401,'BASE EQUIPOS'!$G$8:$I$22,3,0),"")</f>
        <v/>
      </c>
      <c r="F401" s="241" t="str">
        <f>IF(C401&lt;&gt;"",VLOOKUP(C401,'BASE EQUIPOS'!$G$8:$J$22,4,0),"")</f>
        <v/>
      </c>
      <c r="G401" s="242"/>
      <c r="H401" s="233"/>
      <c r="I401" s="241"/>
      <c r="J401" s="241"/>
      <c r="K401" s="241"/>
      <c r="L401" s="239"/>
      <c r="M401" s="244"/>
      <c r="N401" s="245" t="str">
        <f t="shared" ca="1" si="43"/>
        <v/>
      </c>
      <c r="O401" s="239"/>
      <c r="P401" s="244"/>
      <c r="Q401" s="245" t="str">
        <f t="shared" si="44"/>
        <v/>
      </c>
      <c r="U401" s="246" t="str">
        <f>IFERROR(VLOOKUP(C401,'BASE EQUIPOS'!$G$8:$O$22,9,0)," ")</f>
        <v xml:space="preserve"> </v>
      </c>
      <c r="V401" s="232" t="str">
        <f t="shared" si="39"/>
        <v/>
      </c>
      <c r="W401" s="232" t="str">
        <f t="shared" si="40"/>
        <v/>
      </c>
      <c r="X401" s="232" t="str">
        <f>IFERROR(VLOOKUP(W401,Datos!$P$4:$Q$18,2,0),"")</f>
        <v/>
      </c>
      <c r="Y401" s="232" t="str">
        <f t="shared" si="41"/>
        <v/>
      </c>
      <c r="AA401" s="314" t="str">
        <f t="shared" ref="AA401:AA464" ca="1" si="45">IF(N401="Mtto. Terminado",1,"")</f>
        <v/>
      </c>
    </row>
    <row r="402" spans="1:27" x14ac:dyDescent="0.3">
      <c r="A402" s="238"/>
      <c r="B402" s="241" t="str">
        <f t="shared" si="42"/>
        <v/>
      </c>
      <c r="C402" s="239"/>
      <c r="D402" s="240" t="str">
        <f>IF(C402&lt;&gt;"",VLOOKUP(C402,'BASE EQUIPOS'!$G$8:$H$22,2,0),"")</f>
        <v/>
      </c>
      <c r="E402" s="241" t="str">
        <f>IF(C402&lt;&gt;"",VLOOKUP(C402,'BASE EQUIPOS'!$G$8:$I$22,3,0),"")</f>
        <v/>
      </c>
      <c r="F402" s="241" t="str">
        <f>IF(C402&lt;&gt;"",VLOOKUP(C402,'BASE EQUIPOS'!$G$8:$J$22,4,0),"")</f>
        <v/>
      </c>
      <c r="G402" s="242"/>
      <c r="H402" s="233"/>
      <c r="I402" s="241"/>
      <c r="J402" s="241"/>
      <c r="K402" s="241"/>
      <c r="L402" s="239"/>
      <c r="M402" s="244"/>
      <c r="N402" s="245" t="str">
        <f t="shared" ca="1" si="43"/>
        <v/>
      </c>
      <c r="O402" s="239"/>
      <c r="P402" s="244"/>
      <c r="Q402" s="245" t="str">
        <f t="shared" si="44"/>
        <v/>
      </c>
      <c r="U402" s="246" t="str">
        <f>IFERROR(VLOOKUP(C402,'BASE EQUIPOS'!$G$8:$O$22,9,0)," ")</f>
        <v xml:space="preserve"> </v>
      </c>
      <c r="V402" s="232" t="str">
        <f t="shared" si="39"/>
        <v/>
      </c>
      <c r="W402" s="232" t="str">
        <f t="shared" si="40"/>
        <v/>
      </c>
      <c r="X402" s="232" t="str">
        <f>IFERROR(VLOOKUP(W402,Datos!$P$4:$Q$18,2,0),"")</f>
        <v/>
      </c>
      <c r="Y402" s="232" t="str">
        <f t="shared" si="41"/>
        <v/>
      </c>
      <c r="AA402" s="314" t="str">
        <f t="shared" ca="1" si="45"/>
        <v/>
      </c>
    </row>
    <row r="403" spans="1:27" x14ac:dyDescent="0.3">
      <c r="A403" s="238"/>
      <c r="B403" s="241" t="str">
        <f t="shared" si="42"/>
        <v/>
      </c>
      <c r="C403" s="239"/>
      <c r="D403" s="240" t="str">
        <f>IF(C403&lt;&gt;"",VLOOKUP(C403,'BASE EQUIPOS'!$G$8:$H$22,2,0),"")</f>
        <v/>
      </c>
      <c r="E403" s="241" t="str">
        <f>IF(C403&lt;&gt;"",VLOOKUP(C403,'BASE EQUIPOS'!$G$8:$I$22,3,0),"")</f>
        <v/>
      </c>
      <c r="F403" s="241" t="str">
        <f>IF(C403&lt;&gt;"",VLOOKUP(C403,'BASE EQUIPOS'!$G$8:$J$22,4,0),"")</f>
        <v/>
      </c>
      <c r="G403" s="242"/>
      <c r="H403" s="233"/>
      <c r="I403" s="241"/>
      <c r="J403" s="241"/>
      <c r="K403" s="241"/>
      <c r="L403" s="239"/>
      <c r="M403" s="244"/>
      <c r="N403" s="245" t="str">
        <f t="shared" ca="1" si="43"/>
        <v/>
      </c>
      <c r="O403" s="239"/>
      <c r="P403" s="244"/>
      <c r="Q403" s="245" t="str">
        <f t="shared" si="44"/>
        <v/>
      </c>
      <c r="U403" s="246" t="str">
        <f>IFERROR(VLOOKUP(C403,'BASE EQUIPOS'!$G$8:$O$22,9,0)," ")</f>
        <v xml:space="preserve"> </v>
      </c>
      <c r="V403" s="232" t="str">
        <f t="shared" si="39"/>
        <v/>
      </c>
      <c r="W403" s="232" t="str">
        <f t="shared" si="40"/>
        <v/>
      </c>
      <c r="X403" s="232" t="str">
        <f>IFERROR(VLOOKUP(W403,Datos!$P$4:$Q$18,2,0),"")</f>
        <v/>
      </c>
      <c r="Y403" s="232" t="str">
        <f t="shared" si="41"/>
        <v/>
      </c>
      <c r="AA403" s="314" t="str">
        <f t="shared" ca="1" si="45"/>
        <v/>
      </c>
    </row>
    <row r="404" spans="1:27" x14ac:dyDescent="0.3">
      <c r="A404" s="238"/>
      <c r="B404" s="241" t="str">
        <f t="shared" si="42"/>
        <v/>
      </c>
      <c r="C404" s="239"/>
      <c r="D404" s="240" t="str">
        <f>IF(C404&lt;&gt;"",VLOOKUP(C404,'BASE EQUIPOS'!$G$8:$H$22,2,0),"")</f>
        <v/>
      </c>
      <c r="E404" s="241" t="str">
        <f>IF(C404&lt;&gt;"",VLOOKUP(C404,'BASE EQUIPOS'!$G$8:$I$22,3,0),"")</f>
        <v/>
      </c>
      <c r="F404" s="241" t="str">
        <f>IF(C404&lt;&gt;"",VLOOKUP(C404,'BASE EQUIPOS'!$G$8:$J$22,4,0),"")</f>
        <v/>
      </c>
      <c r="G404" s="242"/>
      <c r="H404" s="233"/>
      <c r="I404" s="241"/>
      <c r="J404" s="241"/>
      <c r="K404" s="241"/>
      <c r="L404" s="239"/>
      <c r="M404" s="244"/>
      <c r="N404" s="245" t="str">
        <f t="shared" ca="1" si="43"/>
        <v/>
      </c>
      <c r="O404" s="239"/>
      <c r="P404" s="244"/>
      <c r="Q404" s="245" t="str">
        <f t="shared" si="44"/>
        <v/>
      </c>
      <c r="U404" s="246" t="str">
        <f>IFERROR(VLOOKUP(C404,'BASE EQUIPOS'!$G$8:$O$22,9,0)," ")</f>
        <v xml:space="preserve"> </v>
      </c>
      <c r="V404" s="232" t="str">
        <f t="shared" si="39"/>
        <v/>
      </c>
      <c r="W404" s="232" t="str">
        <f t="shared" si="40"/>
        <v/>
      </c>
      <c r="X404" s="232" t="str">
        <f>IFERROR(VLOOKUP(W404,Datos!$P$4:$Q$18,2,0),"")</f>
        <v/>
      </c>
      <c r="Y404" s="232" t="str">
        <f t="shared" si="41"/>
        <v/>
      </c>
      <c r="AA404" s="314" t="str">
        <f t="shared" ca="1" si="45"/>
        <v/>
      </c>
    </row>
    <row r="405" spans="1:27" x14ac:dyDescent="0.3">
      <c r="A405" s="238"/>
      <c r="B405" s="241" t="str">
        <f t="shared" si="42"/>
        <v/>
      </c>
      <c r="C405" s="239"/>
      <c r="D405" s="240" t="str">
        <f>IF(C405&lt;&gt;"",VLOOKUP(C405,'BASE EQUIPOS'!$G$8:$H$22,2,0),"")</f>
        <v/>
      </c>
      <c r="E405" s="241" t="str">
        <f>IF(C405&lt;&gt;"",VLOOKUP(C405,'BASE EQUIPOS'!$G$8:$I$22,3,0),"")</f>
        <v/>
      </c>
      <c r="F405" s="241" t="str">
        <f>IF(C405&lt;&gt;"",VLOOKUP(C405,'BASE EQUIPOS'!$G$8:$J$22,4,0),"")</f>
        <v/>
      </c>
      <c r="G405" s="242"/>
      <c r="H405" s="233"/>
      <c r="I405" s="241"/>
      <c r="J405" s="241"/>
      <c r="K405" s="241"/>
      <c r="L405" s="239"/>
      <c r="M405" s="244"/>
      <c r="N405" s="245" t="str">
        <f t="shared" ca="1" si="43"/>
        <v/>
      </c>
      <c r="O405" s="239"/>
      <c r="P405" s="244"/>
      <c r="Q405" s="245" t="str">
        <f t="shared" si="44"/>
        <v/>
      </c>
      <c r="U405" s="246" t="str">
        <f>IFERROR(VLOOKUP(C405,'BASE EQUIPOS'!$G$8:$O$22,9,0)," ")</f>
        <v xml:space="preserve"> </v>
      </c>
      <c r="V405" s="232" t="str">
        <f t="shared" ref="V405:V468" si="46">IF(G405="MTTO. SISTEMÁTICO","PREVENTIVA",IF(G405="MTTO. PREDICTIVO","INSPECCIÓN",""))</f>
        <v/>
      </c>
      <c r="W405" s="232" t="str">
        <f t="shared" ref="W405:W468" si="47">CONCATENATE(D405,I405)</f>
        <v/>
      </c>
      <c r="X405" s="232" t="str">
        <f>IFERROR(VLOOKUP(W405,Datos!$P$4:$Q$18,2,0),"")</f>
        <v/>
      </c>
      <c r="Y405" s="232" t="str">
        <f t="shared" ref="Y405:Y468" si="48">IF(A405="OT CORRECTIVA",1,IF(A405="OT PREVENTIVA",2,IF(A405="HOJA INSPECCIÓN",3,"")))</f>
        <v/>
      </c>
      <c r="AA405" s="314" t="str">
        <f t="shared" ca="1" si="45"/>
        <v/>
      </c>
    </row>
    <row r="406" spans="1:27" x14ac:dyDescent="0.3">
      <c r="A406" s="238"/>
      <c r="B406" s="241" t="str">
        <f t="shared" si="42"/>
        <v/>
      </c>
      <c r="C406" s="239"/>
      <c r="D406" s="240" t="str">
        <f>IF(C406&lt;&gt;"",VLOOKUP(C406,'BASE EQUIPOS'!$G$8:$H$22,2,0),"")</f>
        <v/>
      </c>
      <c r="E406" s="241" t="str">
        <f>IF(C406&lt;&gt;"",VLOOKUP(C406,'BASE EQUIPOS'!$G$8:$I$22,3,0),"")</f>
        <v/>
      </c>
      <c r="F406" s="241" t="str">
        <f>IF(C406&lt;&gt;"",VLOOKUP(C406,'BASE EQUIPOS'!$G$8:$J$22,4,0),"")</f>
        <v/>
      </c>
      <c r="G406" s="242"/>
      <c r="H406" s="233"/>
      <c r="I406" s="241"/>
      <c r="J406" s="241"/>
      <c r="K406" s="241"/>
      <c r="L406" s="239"/>
      <c r="M406" s="244"/>
      <c r="N406" s="245" t="str">
        <f t="shared" ca="1" si="43"/>
        <v/>
      </c>
      <c r="O406" s="239"/>
      <c r="P406" s="244"/>
      <c r="Q406" s="245" t="str">
        <f t="shared" si="44"/>
        <v/>
      </c>
      <c r="U406" s="246" t="str">
        <f>IFERROR(VLOOKUP(C406,'BASE EQUIPOS'!$G$8:$O$22,9,0)," ")</f>
        <v xml:space="preserve"> </v>
      </c>
      <c r="V406" s="232" t="str">
        <f t="shared" si="46"/>
        <v/>
      </c>
      <c r="W406" s="232" t="str">
        <f t="shared" si="47"/>
        <v/>
      </c>
      <c r="X406" s="232" t="str">
        <f>IFERROR(VLOOKUP(W406,Datos!$P$4:$Q$18,2,0),"")</f>
        <v/>
      </c>
      <c r="Y406" s="232" t="str">
        <f t="shared" si="48"/>
        <v/>
      </c>
      <c r="AA406" s="314" t="str">
        <f t="shared" ca="1" si="45"/>
        <v/>
      </c>
    </row>
    <row r="407" spans="1:27" x14ac:dyDescent="0.3">
      <c r="A407" s="238"/>
      <c r="B407" s="241" t="str">
        <f t="shared" si="42"/>
        <v/>
      </c>
      <c r="C407" s="239"/>
      <c r="D407" s="240" t="str">
        <f>IF(C407&lt;&gt;"",VLOOKUP(C407,'BASE EQUIPOS'!$G$8:$H$22,2,0),"")</f>
        <v/>
      </c>
      <c r="E407" s="241" t="str">
        <f>IF(C407&lt;&gt;"",VLOOKUP(C407,'BASE EQUIPOS'!$G$8:$I$22,3,0),"")</f>
        <v/>
      </c>
      <c r="F407" s="241" t="str">
        <f>IF(C407&lt;&gt;"",VLOOKUP(C407,'BASE EQUIPOS'!$G$8:$J$22,4,0),"")</f>
        <v/>
      </c>
      <c r="G407" s="242"/>
      <c r="H407" s="233"/>
      <c r="I407" s="241"/>
      <c r="J407" s="241"/>
      <c r="K407" s="241"/>
      <c r="L407" s="239"/>
      <c r="M407" s="244"/>
      <c r="N407" s="245" t="str">
        <f t="shared" ca="1" si="43"/>
        <v/>
      </c>
      <c r="O407" s="239"/>
      <c r="P407" s="244"/>
      <c r="Q407" s="245" t="str">
        <f t="shared" si="44"/>
        <v/>
      </c>
      <c r="U407" s="246" t="str">
        <f>IFERROR(VLOOKUP(C407,'BASE EQUIPOS'!$G$8:$O$22,9,0)," ")</f>
        <v xml:space="preserve"> </v>
      </c>
      <c r="V407" s="232" t="str">
        <f t="shared" si="46"/>
        <v/>
      </c>
      <c r="W407" s="232" t="str">
        <f t="shared" si="47"/>
        <v/>
      </c>
      <c r="X407" s="232" t="str">
        <f>IFERROR(VLOOKUP(W407,Datos!$P$4:$Q$18,2,0),"")</f>
        <v/>
      </c>
      <c r="Y407" s="232" t="str">
        <f t="shared" si="48"/>
        <v/>
      </c>
      <c r="AA407" s="314" t="str">
        <f t="shared" ca="1" si="45"/>
        <v/>
      </c>
    </row>
    <row r="408" spans="1:27" x14ac:dyDescent="0.3">
      <c r="A408" s="238"/>
      <c r="B408" s="241" t="str">
        <f t="shared" si="42"/>
        <v/>
      </c>
      <c r="C408" s="239"/>
      <c r="D408" s="240" t="str">
        <f>IF(C408&lt;&gt;"",VLOOKUP(C408,'BASE EQUIPOS'!$G$8:$H$22,2,0),"")</f>
        <v/>
      </c>
      <c r="E408" s="241" t="str">
        <f>IF(C408&lt;&gt;"",VLOOKUP(C408,'BASE EQUIPOS'!$G$8:$I$22,3,0),"")</f>
        <v/>
      </c>
      <c r="F408" s="241" t="str">
        <f>IF(C408&lt;&gt;"",VLOOKUP(C408,'BASE EQUIPOS'!$G$8:$J$22,4,0),"")</f>
        <v/>
      </c>
      <c r="G408" s="242"/>
      <c r="H408" s="233"/>
      <c r="I408" s="241"/>
      <c r="J408" s="241"/>
      <c r="K408" s="241"/>
      <c r="L408" s="239"/>
      <c r="M408" s="244"/>
      <c r="N408" s="245" t="str">
        <f t="shared" ca="1" si="43"/>
        <v/>
      </c>
      <c r="O408" s="239"/>
      <c r="P408" s="244"/>
      <c r="Q408" s="245" t="str">
        <f t="shared" si="44"/>
        <v/>
      </c>
      <c r="U408" s="246" t="str">
        <f>IFERROR(VLOOKUP(C408,'BASE EQUIPOS'!$G$8:$O$22,9,0)," ")</f>
        <v xml:space="preserve"> </v>
      </c>
      <c r="V408" s="232" t="str">
        <f t="shared" si="46"/>
        <v/>
      </c>
      <c r="W408" s="232" t="str">
        <f t="shared" si="47"/>
        <v/>
      </c>
      <c r="X408" s="232" t="str">
        <f>IFERROR(VLOOKUP(W408,Datos!$P$4:$Q$18,2,0),"")</f>
        <v/>
      </c>
      <c r="Y408" s="232" t="str">
        <f t="shared" si="48"/>
        <v/>
      </c>
      <c r="AA408" s="314" t="str">
        <f t="shared" ca="1" si="45"/>
        <v/>
      </c>
    </row>
    <row r="409" spans="1:27" x14ac:dyDescent="0.3">
      <c r="A409" s="238"/>
      <c r="B409" s="241" t="str">
        <f t="shared" si="42"/>
        <v/>
      </c>
      <c r="C409" s="239"/>
      <c r="D409" s="240" t="str">
        <f>IF(C409&lt;&gt;"",VLOOKUP(C409,'BASE EQUIPOS'!$G$8:$H$22,2,0),"")</f>
        <v/>
      </c>
      <c r="E409" s="241" t="str">
        <f>IF(C409&lt;&gt;"",VLOOKUP(C409,'BASE EQUIPOS'!$G$8:$I$22,3,0),"")</f>
        <v/>
      </c>
      <c r="F409" s="241" t="str">
        <f>IF(C409&lt;&gt;"",VLOOKUP(C409,'BASE EQUIPOS'!$G$8:$J$22,4,0),"")</f>
        <v/>
      </c>
      <c r="G409" s="242"/>
      <c r="H409" s="233"/>
      <c r="I409" s="241"/>
      <c r="J409" s="241"/>
      <c r="K409" s="241"/>
      <c r="L409" s="239"/>
      <c r="M409" s="244"/>
      <c r="N409" s="245" t="str">
        <f t="shared" ca="1" si="43"/>
        <v/>
      </c>
      <c r="O409" s="239"/>
      <c r="P409" s="244"/>
      <c r="Q409" s="245" t="str">
        <f t="shared" si="44"/>
        <v/>
      </c>
      <c r="U409" s="246" t="str">
        <f>IFERROR(VLOOKUP(C409,'BASE EQUIPOS'!$G$8:$O$22,9,0)," ")</f>
        <v xml:space="preserve"> </v>
      </c>
      <c r="V409" s="232" t="str">
        <f t="shared" si="46"/>
        <v/>
      </c>
      <c r="W409" s="232" t="str">
        <f t="shared" si="47"/>
        <v/>
      </c>
      <c r="X409" s="232" t="str">
        <f>IFERROR(VLOOKUP(W409,Datos!$P$4:$Q$18,2,0),"")</f>
        <v/>
      </c>
      <c r="Y409" s="232" t="str">
        <f t="shared" si="48"/>
        <v/>
      </c>
      <c r="AA409" s="314" t="str">
        <f t="shared" ca="1" si="45"/>
        <v/>
      </c>
    </row>
    <row r="410" spans="1:27" x14ac:dyDescent="0.3">
      <c r="A410" s="238"/>
      <c r="B410" s="241" t="str">
        <f t="shared" si="42"/>
        <v/>
      </c>
      <c r="C410" s="239"/>
      <c r="D410" s="240" t="str">
        <f>IF(C410&lt;&gt;"",VLOOKUP(C410,'BASE EQUIPOS'!$G$8:$H$22,2,0),"")</f>
        <v/>
      </c>
      <c r="E410" s="241" t="str">
        <f>IF(C410&lt;&gt;"",VLOOKUP(C410,'BASE EQUIPOS'!$G$8:$I$22,3,0),"")</f>
        <v/>
      </c>
      <c r="F410" s="241" t="str">
        <f>IF(C410&lt;&gt;"",VLOOKUP(C410,'BASE EQUIPOS'!$G$8:$J$22,4,0),"")</f>
        <v/>
      </c>
      <c r="G410" s="242"/>
      <c r="H410" s="233"/>
      <c r="I410" s="241"/>
      <c r="J410" s="241"/>
      <c r="K410" s="241"/>
      <c r="L410" s="239"/>
      <c r="M410" s="244"/>
      <c r="N410" s="245" t="str">
        <f t="shared" ca="1" si="43"/>
        <v/>
      </c>
      <c r="O410" s="239"/>
      <c r="P410" s="244"/>
      <c r="Q410" s="245" t="str">
        <f t="shared" si="44"/>
        <v/>
      </c>
      <c r="U410" s="246" t="str">
        <f>IFERROR(VLOOKUP(C410,'BASE EQUIPOS'!$G$8:$O$22,9,0)," ")</f>
        <v xml:space="preserve"> </v>
      </c>
      <c r="V410" s="232" t="str">
        <f t="shared" si="46"/>
        <v/>
      </c>
      <c r="W410" s="232" t="str">
        <f t="shared" si="47"/>
        <v/>
      </c>
      <c r="X410" s="232" t="str">
        <f>IFERROR(VLOOKUP(W410,Datos!$P$4:$Q$18,2,0),"")</f>
        <v/>
      </c>
      <c r="Y410" s="232" t="str">
        <f t="shared" si="48"/>
        <v/>
      </c>
      <c r="AA410" s="314" t="str">
        <f t="shared" ca="1" si="45"/>
        <v/>
      </c>
    </row>
    <row r="411" spans="1:27" x14ac:dyDescent="0.3">
      <c r="A411" s="238"/>
      <c r="B411" s="241" t="str">
        <f t="shared" si="42"/>
        <v/>
      </c>
      <c r="C411" s="239"/>
      <c r="D411" s="240" t="str">
        <f>IF(C411&lt;&gt;"",VLOOKUP(C411,'BASE EQUIPOS'!$G$8:$H$22,2,0),"")</f>
        <v/>
      </c>
      <c r="E411" s="241" t="str">
        <f>IF(C411&lt;&gt;"",VLOOKUP(C411,'BASE EQUIPOS'!$G$8:$I$22,3,0),"")</f>
        <v/>
      </c>
      <c r="F411" s="241" t="str">
        <f>IF(C411&lt;&gt;"",VLOOKUP(C411,'BASE EQUIPOS'!$G$8:$J$22,4,0),"")</f>
        <v/>
      </c>
      <c r="G411" s="242"/>
      <c r="H411" s="233"/>
      <c r="I411" s="241"/>
      <c r="J411" s="241"/>
      <c r="K411" s="241"/>
      <c r="L411" s="239"/>
      <c r="M411" s="244"/>
      <c r="N411" s="245" t="str">
        <f t="shared" ca="1" si="43"/>
        <v/>
      </c>
      <c r="O411" s="239"/>
      <c r="P411" s="244"/>
      <c r="Q411" s="245" t="str">
        <f t="shared" si="44"/>
        <v/>
      </c>
      <c r="U411" s="246" t="str">
        <f>IFERROR(VLOOKUP(C411,'BASE EQUIPOS'!$G$8:$O$22,9,0)," ")</f>
        <v xml:space="preserve"> </v>
      </c>
      <c r="V411" s="232" t="str">
        <f t="shared" si="46"/>
        <v/>
      </c>
      <c r="W411" s="232" t="str">
        <f t="shared" si="47"/>
        <v/>
      </c>
      <c r="X411" s="232" t="str">
        <f>IFERROR(VLOOKUP(W411,Datos!$P$4:$Q$18,2,0),"")</f>
        <v/>
      </c>
      <c r="Y411" s="232" t="str">
        <f t="shared" si="48"/>
        <v/>
      </c>
      <c r="AA411" s="314" t="str">
        <f t="shared" ca="1" si="45"/>
        <v/>
      </c>
    </row>
    <row r="412" spans="1:27" x14ac:dyDescent="0.3">
      <c r="A412" s="238"/>
      <c r="B412" s="241" t="str">
        <f t="shared" ref="B412:B475" si="49">IF(C412&lt;&gt;"",B411+1,"")</f>
        <v/>
      </c>
      <c r="C412" s="239"/>
      <c r="D412" s="240" t="str">
        <f>IF(C412&lt;&gt;"",VLOOKUP(C412,'BASE EQUIPOS'!$G$8:$H$22,2,0),"")</f>
        <v/>
      </c>
      <c r="E412" s="241" t="str">
        <f>IF(C412&lt;&gt;"",VLOOKUP(C412,'BASE EQUIPOS'!$G$8:$I$22,3,0),"")</f>
        <v/>
      </c>
      <c r="F412" s="241" t="str">
        <f>IF(C412&lt;&gt;"",VLOOKUP(C412,'BASE EQUIPOS'!$G$8:$J$22,4,0),"")</f>
        <v/>
      </c>
      <c r="G412" s="242"/>
      <c r="H412" s="233"/>
      <c r="I412" s="241"/>
      <c r="J412" s="241"/>
      <c r="K412" s="241"/>
      <c r="L412" s="239"/>
      <c r="M412" s="244"/>
      <c r="N412" s="245" t="str">
        <f t="shared" ca="1" si="43"/>
        <v/>
      </c>
      <c r="O412" s="239"/>
      <c r="P412" s="244"/>
      <c r="Q412" s="245" t="str">
        <f t="shared" si="44"/>
        <v/>
      </c>
      <c r="U412" s="246" t="str">
        <f>IFERROR(VLOOKUP(C412,'BASE EQUIPOS'!$G$8:$O$22,9,0)," ")</f>
        <v xml:space="preserve"> </v>
      </c>
      <c r="V412" s="232" t="str">
        <f t="shared" si="46"/>
        <v/>
      </c>
      <c r="W412" s="232" t="str">
        <f t="shared" si="47"/>
        <v/>
      </c>
      <c r="X412" s="232" t="str">
        <f>IFERROR(VLOOKUP(W412,Datos!$P$4:$Q$18,2,0),"")</f>
        <v/>
      </c>
      <c r="Y412" s="232" t="str">
        <f t="shared" si="48"/>
        <v/>
      </c>
      <c r="AA412" s="314" t="str">
        <f t="shared" ca="1" si="45"/>
        <v/>
      </c>
    </row>
    <row r="413" spans="1:27" x14ac:dyDescent="0.3">
      <c r="A413" s="238"/>
      <c r="B413" s="241" t="str">
        <f t="shared" si="49"/>
        <v/>
      </c>
      <c r="C413" s="239"/>
      <c r="D413" s="240" t="str">
        <f>IF(C413&lt;&gt;"",VLOOKUP(C413,'BASE EQUIPOS'!$G$8:$H$22,2,0),"")</f>
        <v/>
      </c>
      <c r="E413" s="241" t="str">
        <f>IF(C413&lt;&gt;"",VLOOKUP(C413,'BASE EQUIPOS'!$G$8:$I$22,3,0),"")</f>
        <v/>
      </c>
      <c r="F413" s="241" t="str">
        <f>IF(C413&lt;&gt;"",VLOOKUP(C413,'BASE EQUIPOS'!$G$8:$J$22,4,0),"")</f>
        <v/>
      </c>
      <c r="G413" s="242"/>
      <c r="H413" s="233"/>
      <c r="I413" s="241"/>
      <c r="J413" s="241"/>
      <c r="K413" s="241"/>
      <c r="L413" s="239"/>
      <c r="M413" s="244"/>
      <c r="N413" s="245" t="str">
        <f t="shared" ca="1" si="43"/>
        <v/>
      </c>
      <c r="O413" s="239"/>
      <c r="P413" s="244"/>
      <c r="Q413" s="245" t="str">
        <f t="shared" si="44"/>
        <v/>
      </c>
      <c r="U413" s="246" t="str">
        <f>IFERROR(VLOOKUP(C413,'BASE EQUIPOS'!$G$8:$O$22,9,0)," ")</f>
        <v xml:space="preserve"> </v>
      </c>
      <c r="V413" s="232" t="str">
        <f t="shared" si="46"/>
        <v/>
      </c>
      <c r="W413" s="232" t="str">
        <f t="shared" si="47"/>
        <v/>
      </c>
      <c r="X413" s="232" t="str">
        <f>IFERROR(VLOOKUP(W413,Datos!$P$4:$Q$18,2,0),"")</f>
        <v/>
      </c>
      <c r="Y413" s="232" t="str">
        <f t="shared" si="48"/>
        <v/>
      </c>
      <c r="AA413" s="314" t="str">
        <f t="shared" ca="1" si="45"/>
        <v/>
      </c>
    </row>
    <row r="414" spans="1:27" x14ac:dyDescent="0.3">
      <c r="A414" s="238"/>
      <c r="B414" s="241" t="str">
        <f t="shared" si="49"/>
        <v/>
      </c>
      <c r="C414" s="239"/>
      <c r="D414" s="240" t="str">
        <f>IF(C414&lt;&gt;"",VLOOKUP(C414,'BASE EQUIPOS'!$G$8:$H$22,2,0),"")</f>
        <v/>
      </c>
      <c r="E414" s="241" t="str">
        <f>IF(C414&lt;&gt;"",VLOOKUP(C414,'BASE EQUIPOS'!$G$8:$I$22,3,0),"")</f>
        <v/>
      </c>
      <c r="F414" s="241" t="str">
        <f>IF(C414&lt;&gt;"",VLOOKUP(C414,'BASE EQUIPOS'!$G$8:$J$22,4,0),"")</f>
        <v/>
      </c>
      <c r="G414" s="242"/>
      <c r="H414" s="233"/>
      <c r="I414" s="241"/>
      <c r="J414" s="241"/>
      <c r="K414" s="241"/>
      <c r="L414" s="239"/>
      <c r="M414" s="244"/>
      <c r="N414" s="245" t="str">
        <f t="shared" ca="1" si="43"/>
        <v/>
      </c>
      <c r="O414" s="239"/>
      <c r="P414" s="244"/>
      <c r="Q414" s="245" t="str">
        <f t="shared" si="44"/>
        <v/>
      </c>
      <c r="U414" s="246" t="str">
        <f>IFERROR(VLOOKUP(C414,'BASE EQUIPOS'!$G$8:$O$22,9,0)," ")</f>
        <v xml:space="preserve"> </v>
      </c>
      <c r="V414" s="232" t="str">
        <f t="shared" si="46"/>
        <v/>
      </c>
      <c r="W414" s="232" t="str">
        <f t="shared" si="47"/>
        <v/>
      </c>
      <c r="X414" s="232" t="str">
        <f>IFERROR(VLOOKUP(W414,Datos!$P$4:$Q$18,2,0),"")</f>
        <v/>
      </c>
      <c r="Y414" s="232" t="str">
        <f t="shared" si="48"/>
        <v/>
      </c>
      <c r="AA414" s="314" t="str">
        <f t="shared" ca="1" si="45"/>
        <v/>
      </c>
    </row>
    <row r="415" spans="1:27" x14ac:dyDescent="0.3">
      <c r="A415" s="238"/>
      <c r="B415" s="241" t="str">
        <f t="shared" si="49"/>
        <v/>
      </c>
      <c r="C415" s="239"/>
      <c r="D415" s="240" t="str">
        <f>IF(C415&lt;&gt;"",VLOOKUP(C415,'BASE EQUIPOS'!$G$8:$H$22,2,0),"")</f>
        <v/>
      </c>
      <c r="E415" s="241" t="str">
        <f>IF(C415&lt;&gt;"",VLOOKUP(C415,'BASE EQUIPOS'!$G$8:$I$22,3,0),"")</f>
        <v/>
      </c>
      <c r="F415" s="241" t="str">
        <f>IF(C415&lt;&gt;"",VLOOKUP(C415,'BASE EQUIPOS'!$G$8:$J$22,4,0),"")</f>
        <v/>
      </c>
      <c r="G415" s="242"/>
      <c r="H415" s="233"/>
      <c r="I415" s="241"/>
      <c r="J415" s="241"/>
      <c r="K415" s="241"/>
      <c r="L415" s="239"/>
      <c r="M415" s="244"/>
      <c r="N415" s="245" t="str">
        <f t="shared" ca="1" si="43"/>
        <v/>
      </c>
      <c r="O415" s="239"/>
      <c r="P415" s="244"/>
      <c r="Q415" s="245" t="str">
        <f t="shared" si="44"/>
        <v/>
      </c>
      <c r="U415" s="246" t="str">
        <f>IFERROR(VLOOKUP(C415,'BASE EQUIPOS'!$G$8:$O$22,9,0)," ")</f>
        <v xml:space="preserve"> </v>
      </c>
      <c r="V415" s="232" t="str">
        <f t="shared" si="46"/>
        <v/>
      </c>
      <c r="W415" s="232" t="str">
        <f t="shared" si="47"/>
        <v/>
      </c>
      <c r="X415" s="232" t="str">
        <f>IFERROR(VLOOKUP(W415,Datos!$P$4:$Q$18,2,0),"")</f>
        <v/>
      </c>
      <c r="Y415" s="232" t="str">
        <f t="shared" si="48"/>
        <v/>
      </c>
      <c r="AA415" s="314" t="str">
        <f t="shared" ca="1" si="45"/>
        <v/>
      </c>
    </row>
    <row r="416" spans="1:27" x14ac:dyDescent="0.3">
      <c r="A416" s="238"/>
      <c r="B416" s="241" t="str">
        <f t="shared" si="49"/>
        <v/>
      </c>
      <c r="C416" s="239"/>
      <c r="D416" s="240" t="str">
        <f>IF(C416&lt;&gt;"",VLOOKUP(C416,'BASE EQUIPOS'!$G$8:$H$22,2,0),"")</f>
        <v/>
      </c>
      <c r="E416" s="241" t="str">
        <f>IF(C416&lt;&gt;"",VLOOKUP(C416,'BASE EQUIPOS'!$G$8:$I$22,3,0),"")</f>
        <v/>
      </c>
      <c r="F416" s="241" t="str">
        <f>IF(C416&lt;&gt;"",VLOOKUP(C416,'BASE EQUIPOS'!$G$8:$J$22,4,0),"")</f>
        <v/>
      </c>
      <c r="G416" s="242"/>
      <c r="H416" s="233"/>
      <c r="I416" s="241"/>
      <c r="J416" s="241"/>
      <c r="K416" s="241"/>
      <c r="L416" s="239"/>
      <c r="M416" s="244"/>
      <c r="N416" s="245" t="str">
        <f t="shared" ca="1" si="43"/>
        <v/>
      </c>
      <c r="O416" s="239"/>
      <c r="P416" s="244"/>
      <c r="Q416" s="245" t="str">
        <f t="shared" si="44"/>
        <v/>
      </c>
      <c r="U416" s="246" t="str">
        <f>IFERROR(VLOOKUP(C416,'BASE EQUIPOS'!$G$8:$O$22,9,0)," ")</f>
        <v xml:space="preserve"> </v>
      </c>
      <c r="V416" s="232" t="str">
        <f t="shared" si="46"/>
        <v/>
      </c>
      <c r="W416" s="232" t="str">
        <f t="shared" si="47"/>
        <v/>
      </c>
      <c r="X416" s="232" t="str">
        <f>IFERROR(VLOOKUP(W416,Datos!$P$4:$Q$18,2,0),"")</f>
        <v/>
      </c>
      <c r="Y416" s="232" t="str">
        <f t="shared" si="48"/>
        <v/>
      </c>
      <c r="AA416" s="314" t="str">
        <f t="shared" ca="1" si="45"/>
        <v/>
      </c>
    </row>
    <row r="417" spans="1:27" x14ac:dyDescent="0.3">
      <c r="A417" s="238"/>
      <c r="B417" s="241" t="str">
        <f t="shared" si="49"/>
        <v/>
      </c>
      <c r="C417" s="239"/>
      <c r="D417" s="240" t="str">
        <f>IF(C417&lt;&gt;"",VLOOKUP(C417,'BASE EQUIPOS'!$G$8:$H$22,2,0),"")</f>
        <v/>
      </c>
      <c r="E417" s="241" t="str">
        <f>IF(C417&lt;&gt;"",VLOOKUP(C417,'BASE EQUIPOS'!$G$8:$I$22,3,0),"")</f>
        <v/>
      </c>
      <c r="F417" s="241" t="str">
        <f>IF(C417&lt;&gt;"",VLOOKUP(C417,'BASE EQUIPOS'!$G$8:$J$22,4,0),"")</f>
        <v/>
      </c>
      <c r="G417" s="242"/>
      <c r="H417" s="233"/>
      <c r="I417" s="241"/>
      <c r="J417" s="241"/>
      <c r="K417" s="241"/>
      <c r="L417" s="239"/>
      <c r="M417" s="244"/>
      <c r="N417" s="245" t="str">
        <f t="shared" ca="1" si="43"/>
        <v/>
      </c>
      <c r="O417" s="239"/>
      <c r="P417" s="244"/>
      <c r="Q417" s="245" t="str">
        <f t="shared" si="44"/>
        <v/>
      </c>
      <c r="U417" s="246" t="str">
        <f>IFERROR(VLOOKUP(C417,'BASE EQUIPOS'!$G$8:$O$22,9,0)," ")</f>
        <v xml:space="preserve"> </v>
      </c>
      <c r="V417" s="232" t="str">
        <f t="shared" si="46"/>
        <v/>
      </c>
      <c r="W417" s="232" t="str">
        <f t="shared" si="47"/>
        <v/>
      </c>
      <c r="X417" s="232" t="str">
        <f>IFERROR(VLOOKUP(W417,Datos!$P$4:$Q$18,2,0),"")</f>
        <v/>
      </c>
      <c r="Y417" s="232" t="str">
        <f t="shared" si="48"/>
        <v/>
      </c>
      <c r="AA417" s="314" t="str">
        <f t="shared" ca="1" si="45"/>
        <v/>
      </c>
    </row>
    <row r="418" spans="1:27" x14ac:dyDescent="0.3">
      <c r="A418" s="238"/>
      <c r="B418" s="241" t="str">
        <f t="shared" si="49"/>
        <v/>
      </c>
      <c r="C418" s="239"/>
      <c r="D418" s="240" t="str">
        <f>IF(C418&lt;&gt;"",VLOOKUP(C418,'BASE EQUIPOS'!$G$8:$H$22,2,0),"")</f>
        <v/>
      </c>
      <c r="E418" s="241" t="str">
        <f>IF(C418&lt;&gt;"",VLOOKUP(C418,'BASE EQUIPOS'!$G$8:$I$22,3,0),"")</f>
        <v/>
      </c>
      <c r="F418" s="241" t="str">
        <f>IF(C418&lt;&gt;"",VLOOKUP(C418,'BASE EQUIPOS'!$G$8:$J$22,4,0),"")</f>
        <v/>
      </c>
      <c r="G418" s="242"/>
      <c r="H418" s="233"/>
      <c r="I418" s="241"/>
      <c r="J418" s="241"/>
      <c r="K418" s="241"/>
      <c r="L418" s="239"/>
      <c r="M418" s="244"/>
      <c r="N418" s="245" t="str">
        <f t="shared" ca="1" si="43"/>
        <v/>
      </c>
      <c r="O418" s="239"/>
      <c r="P418" s="244"/>
      <c r="Q418" s="245" t="str">
        <f t="shared" si="44"/>
        <v/>
      </c>
      <c r="U418" s="246" t="str">
        <f>IFERROR(VLOOKUP(C418,'BASE EQUIPOS'!$G$8:$O$22,9,0)," ")</f>
        <v xml:space="preserve"> </v>
      </c>
      <c r="V418" s="232" t="str">
        <f t="shared" si="46"/>
        <v/>
      </c>
      <c r="W418" s="232" t="str">
        <f t="shared" si="47"/>
        <v/>
      </c>
      <c r="X418" s="232" t="str">
        <f>IFERROR(VLOOKUP(W418,Datos!$P$4:$Q$18,2,0),"")</f>
        <v/>
      </c>
      <c r="Y418" s="232" t="str">
        <f t="shared" si="48"/>
        <v/>
      </c>
      <c r="AA418" s="314" t="str">
        <f t="shared" ca="1" si="45"/>
        <v/>
      </c>
    </row>
    <row r="419" spans="1:27" x14ac:dyDescent="0.3">
      <c r="A419" s="238"/>
      <c r="B419" s="241" t="str">
        <f t="shared" si="49"/>
        <v/>
      </c>
      <c r="C419" s="239"/>
      <c r="D419" s="240" t="str">
        <f>IF(C419&lt;&gt;"",VLOOKUP(C419,'BASE EQUIPOS'!$G$8:$H$22,2,0),"")</f>
        <v/>
      </c>
      <c r="E419" s="241" t="str">
        <f>IF(C419&lt;&gt;"",VLOOKUP(C419,'BASE EQUIPOS'!$G$8:$I$22,3,0),"")</f>
        <v/>
      </c>
      <c r="F419" s="241" t="str">
        <f>IF(C419&lt;&gt;"",VLOOKUP(C419,'BASE EQUIPOS'!$G$8:$J$22,4,0),"")</f>
        <v/>
      </c>
      <c r="G419" s="242"/>
      <c r="H419" s="233"/>
      <c r="I419" s="241"/>
      <c r="J419" s="241"/>
      <c r="K419" s="241"/>
      <c r="L419" s="239"/>
      <c r="M419" s="244"/>
      <c r="N419" s="245" t="str">
        <f t="shared" ca="1" si="43"/>
        <v/>
      </c>
      <c r="O419" s="239"/>
      <c r="P419" s="244"/>
      <c r="Q419" s="245" t="str">
        <f t="shared" si="44"/>
        <v/>
      </c>
      <c r="U419" s="246" t="str">
        <f>IFERROR(VLOOKUP(C419,'BASE EQUIPOS'!$G$8:$O$22,9,0)," ")</f>
        <v xml:space="preserve"> </v>
      </c>
      <c r="V419" s="232" t="str">
        <f t="shared" si="46"/>
        <v/>
      </c>
      <c r="W419" s="232" t="str">
        <f t="shared" si="47"/>
        <v/>
      </c>
      <c r="X419" s="232" t="str">
        <f>IFERROR(VLOOKUP(W419,Datos!$P$4:$Q$18,2,0),"")</f>
        <v/>
      </c>
      <c r="Y419" s="232" t="str">
        <f t="shared" si="48"/>
        <v/>
      </c>
      <c r="AA419" s="314" t="str">
        <f t="shared" ca="1" si="45"/>
        <v/>
      </c>
    </row>
    <row r="420" spans="1:27" x14ac:dyDescent="0.3">
      <c r="A420" s="238"/>
      <c r="B420" s="241" t="str">
        <f t="shared" si="49"/>
        <v/>
      </c>
      <c r="C420" s="239"/>
      <c r="D420" s="240" t="str">
        <f>IF(C420&lt;&gt;"",VLOOKUP(C420,'BASE EQUIPOS'!$G$8:$H$22,2,0),"")</f>
        <v/>
      </c>
      <c r="E420" s="241" t="str">
        <f>IF(C420&lt;&gt;"",VLOOKUP(C420,'BASE EQUIPOS'!$G$8:$I$22,3,0),"")</f>
        <v/>
      </c>
      <c r="F420" s="241" t="str">
        <f>IF(C420&lt;&gt;"",VLOOKUP(C420,'BASE EQUIPOS'!$G$8:$J$22,4,0),"")</f>
        <v/>
      </c>
      <c r="G420" s="242"/>
      <c r="H420" s="233"/>
      <c r="I420" s="241"/>
      <c r="J420" s="241"/>
      <c r="K420" s="241"/>
      <c r="L420" s="239"/>
      <c r="M420" s="244"/>
      <c r="N420" s="245" t="str">
        <f t="shared" ca="1" si="43"/>
        <v/>
      </c>
      <c r="O420" s="239"/>
      <c r="P420" s="244"/>
      <c r="Q420" s="245" t="str">
        <f t="shared" si="44"/>
        <v/>
      </c>
      <c r="U420" s="246" t="str">
        <f>IFERROR(VLOOKUP(C420,'BASE EQUIPOS'!$G$8:$O$22,9,0)," ")</f>
        <v xml:space="preserve"> </v>
      </c>
      <c r="V420" s="232" t="str">
        <f t="shared" si="46"/>
        <v/>
      </c>
      <c r="W420" s="232" t="str">
        <f t="shared" si="47"/>
        <v/>
      </c>
      <c r="X420" s="232" t="str">
        <f>IFERROR(VLOOKUP(W420,Datos!$P$4:$Q$18,2,0),"")</f>
        <v/>
      </c>
      <c r="Y420" s="232" t="str">
        <f t="shared" si="48"/>
        <v/>
      </c>
      <c r="AA420" s="314" t="str">
        <f t="shared" ca="1" si="45"/>
        <v/>
      </c>
    </row>
    <row r="421" spans="1:27" x14ac:dyDescent="0.3">
      <c r="A421" s="238"/>
      <c r="B421" s="241" t="str">
        <f t="shared" si="49"/>
        <v/>
      </c>
      <c r="C421" s="239"/>
      <c r="D421" s="240" t="str">
        <f>IF(C421&lt;&gt;"",VLOOKUP(C421,'BASE EQUIPOS'!$G$8:$H$22,2,0),"")</f>
        <v/>
      </c>
      <c r="E421" s="241" t="str">
        <f>IF(C421&lt;&gt;"",VLOOKUP(C421,'BASE EQUIPOS'!$G$8:$I$22,3,0),"")</f>
        <v/>
      </c>
      <c r="F421" s="241" t="str">
        <f>IF(C421&lt;&gt;"",VLOOKUP(C421,'BASE EQUIPOS'!$G$8:$J$22,4,0),"")</f>
        <v/>
      </c>
      <c r="G421" s="242"/>
      <c r="H421" s="233"/>
      <c r="I421" s="241"/>
      <c r="J421" s="241"/>
      <c r="K421" s="241"/>
      <c r="L421" s="239"/>
      <c r="M421" s="244"/>
      <c r="N421" s="245" t="str">
        <f t="shared" ca="1" si="43"/>
        <v/>
      </c>
      <c r="O421" s="239"/>
      <c r="P421" s="244"/>
      <c r="Q421" s="245" t="str">
        <f t="shared" si="44"/>
        <v/>
      </c>
      <c r="U421" s="246" t="str">
        <f>IFERROR(VLOOKUP(C421,'BASE EQUIPOS'!$G$8:$O$22,9,0)," ")</f>
        <v xml:space="preserve"> </v>
      </c>
      <c r="V421" s="232" t="str">
        <f t="shared" si="46"/>
        <v/>
      </c>
      <c r="W421" s="232" t="str">
        <f t="shared" si="47"/>
        <v/>
      </c>
      <c r="X421" s="232" t="str">
        <f>IFERROR(VLOOKUP(W421,Datos!$P$4:$Q$18,2,0),"")</f>
        <v/>
      </c>
      <c r="Y421" s="232" t="str">
        <f t="shared" si="48"/>
        <v/>
      </c>
      <c r="AA421" s="314" t="str">
        <f t="shared" ca="1" si="45"/>
        <v/>
      </c>
    </row>
    <row r="422" spans="1:27" x14ac:dyDescent="0.3">
      <c r="A422" s="238"/>
      <c r="B422" s="241" t="str">
        <f t="shared" si="49"/>
        <v/>
      </c>
      <c r="C422" s="239"/>
      <c r="D422" s="240" t="str">
        <f>IF(C422&lt;&gt;"",VLOOKUP(C422,'BASE EQUIPOS'!$G$8:$H$22,2,0),"")</f>
        <v/>
      </c>
      <c r="E422" s="241" t="str">
        <f>IF(C422&lt;&gt;"",VLOOKUP(C422,'BASE EQUIPOS'!$G$8:$I$22,3,0),"")</f>
        <v/>
      </c>
      <c r="F422" s="241" t="str">
        <f>IF(C422&lt;&gt;"",VLOOKUP(C422,'BASE EQUIPOS'!$G$8:$J$22,4,0),"")</f>
        <v/>
      </c>
      <c r="G422" s="242"/>
      <c r="H422" s="233"/>
      <c r="I422" s="241"/>
      <c r="J422" s="241"/>
      <c r="K422" s="241"/>
      <c r="L422" s="239"/>
      <c r="M422" s="244"/>
      <c r="N422" s="245" t="str">
        <f t="shared" ca="1" si="43"/>
        <v/>
      </c>
      <c r="O422" s="239"/>
      <c r="P422" s="244"/>
      <c r="Q422" s="245" t="str">
        <f t="shared" si="44"/>
        <v/>
      </c>
      <c r="U422" s="246" t="str">
        <f>IFERROR(VLOOKUP(C422,'BASE EQUIPOS'!$G$8:$O$22,9,0)," ")</f>
        <v xml:space="preserve"> </v>
      </c>
      <c r="V422" s="232" t="str">
        <f t="shared" si="46"/>
        <v/>
      </c>
      <c r="W422" s="232" t="str">
        <f t="shared" si="47"/>
        <v/>
      </c>
      <c r="X422" s="232" t="str">
        <f>IFERROR(VLOOKUP(W422,Datos!$P$4:$Q$18,2,0),"")</f>
        <v/>
      </c>
      <c r="Y422" s="232" t="str">
        <f t="shared" si="48"/>
        <v/>
      </c>
      <c r="AA422" s="314" t="str">
        <f t="shared" ca="1" si="45"/>
        <v/>
      </c>
    </row>
    <row r="423" spans="1:27" x14ac:dyDescent="0.3">
      <c r="A423" s="238"/>
      <c r="B423" s="241" t="str">
        <f t="shared" si="49"/>
        <v/>
      </c>
      <c r="C423" s="239"/>
      <c r="D423" s="240" t="str">
        <f>IF(C423&lt;&gt;"",VLOOKUP(C423,'BASE EQUIPOS'!$G$8:$H$22,2,0),"")</f>
        <v/>
      </c>
      <c r="E423" s="241" t="str">
        <f>IF(C423&lt;&gt;"",VLOOKUP(C423,'BASE EQUIPOS'!$G$8:$I$22,3,0),"")</f>
        <v/>
      </c>
      <c r="F423" s="241" t="str">
        <f>IF(C423&lt;&gt;"",VLOOKUP(C423,'BASE EQUIPOS'!$G$8:$J$22,4,0),"")</f>
        <v/>
      </c>
      <c r="G423" s="242"/>
      <c r="H423" s="233"/>
      <c r="I423" s="241"/>
      <c r="J423" s="241"/>
      <c r="K423" s="241"/>
      <c r="L423" s="239"/>
      <c r="M423" s="244"/>
      <c r="N423" s="245" t="str">
        <f t="shared" ca="1" si="43"/>
        <v/>
      </c>
      <c r="O423" s="239"/>
      <c r="P423" s="244"/>
      <c r="Q423" s="245" t="str">
        <f t="shared" si="44"/>
        <v/>
      </c>
      <c r="U423" s="246" t="str">
        <f>IFERROR(VLOOKUP(C423,'BASE EQUIPOS'!$G$8:$O$22,9,0)," ")</f>
        <v xml:space="preserve"> </v>
      </c>
      <c r="V423" s="232" t="str">
        <f t="shared" si="46"/>
        <v/>
      </c>
      <c r="W423" s="232" t="str">
        <f t="shared" si="47"/>
        <v/>
      </c>
      <c r="X423" s="232" t="str">
        <f>IFERROR(VLOOKUP(W423,Datos!$P$4:$Q$18,2,0),"")</f>
        <v/>
      </c>
      <c r="Y423" s="232" t="str">
        <f t="shared" si="48"/>
        <v/>
      </c>
      <c r="AA423" s="314" t="str">
        <f t="shared" ca="1" si="45"/>
        <v/>
      </c>
    </row>
    <row r="424" spans="1:27" x14ac:dyDescent="0.3">
      <c r="A424" s="238"/>
      <c r="B424" s="241" t="str">
        <f t="shared" si="49"/>
        <v/>
      </c>
      <c r="C424" s="239"/>
      <c r="D424" s="240" t="str">
        <f>IF(C424&lt;&gt;"",VLOOKUP(C424,'BASE EQUIPOS'!$G$8:$H$22,2,0),"")</f>
        <v/>
      </c>
      <c r="E424" s="241" t="str">
        <f>IF(C424&lt;&gt;"",VLOOKUP(C424,'BASE EQUIPOS'!$G$8:$I$22,3,0),"")</f>
        <v/>
      </c>
      <c r="F424" s="241" t="str">
        <f>IF(C424&lt;&gt;"",VLOOKUP(C424,'BASE EQUIPOS'!$G$8:$J$22,4,0),"")</f>
        <v/>
      </c>
      <c r="G424" s="242"/>
      <c r="H424" s="233"/>
      <c r="I424" s="241"/>
      <c r="J424" s="241"/>
      <c r="K424" s="241"/>
      <c r="L424" s="239"/>
      <c r="M424" s="244"/>
      <c r="N424" s="245" t="str">
        <f t="shared" ca="1" si="43"/>
        <v/>
      </c>
      <c r="O424" s="239"/>
      <c r="P424" s="244"/>
      <c r="Q424" s="245" t="str">
        <f t="shared" si="44"/>
        <v/>
      </c>
      <c r="U424" s="246" t="str">
        <f>IFERROR(VLOOKUP(C424,'BASE EQUIPOS'!$G$8:$O$22,9,0)," ")</f>
        <v xml:space="preserve"> </v>
      </c>
      <c r="V424" s="232" t="str">
        <f t="shared" si="46"/>
        <v/>
      </c>
      <c r="W424" s="232" t="str">
        <f t="shared" si="47"/>
        <v/>
      </c>
      <c r="X424" s="232" t="str">
        <f>IFERROR(VLOOKUP(W424,Datos!$P$4:$Q$18,2,0),"")</f>
        <v/>
      </c>
      <c r="Y424" s="232" t="str">
        <f t="shared" si="48"/>
        <v/>
      </c>
      <c r="AA424" s="314" t="str">
        <f t="shared" ca="1" si="45"/>
        <v/>
      </c>
    </row>
    <row r="425" spans="1:27" x14ac:dyDescent="0.3">
      <c r="A425" s="238"/>
      <c r="B425" s="241" t="str">
        <f t="shared" si="49"/>
        <v/>
      </c>
      <c r="C425" s="239"/>
      <c r="D425" s="240" t="str">
        <f>IF(C425&lt;&gt;"",VLOOKUP(C425,'BASE EQUIPOS'!$G$8:$H$22,2,0),"")</f>
        <v/>
      </c>
      <c r="E425" s="241" t="str">
        <f>IF(C425&lt;&gt;"",VLOOKUP(C425,'BASE EQUIPOS'!$G$8:$I$22,3,0),"")</f>
        <v/>
      </c>
      <c r="F425" s="241" t="str">
        <f>IF(C425&lt;&gt;"",VLOOKUP(C425,'BASE EQUIPOS'!$G$8:$J$22,4,0),"")</f>
        <v/>
      </c>
      <c r="G425" s="242"/>
      <c r="H425" s="233"/>
      <c r="I425" s="241"/>
      <c r="J425" s="241"/>
      <c r="K425" s="241"/>
      <c r="L425" s="239"/>
      <c r="M425" s="244"/>
      <c r="N425" s="245" t="str">
        <f t="shared" ca="1" si="43"/>
        <v/>
      </c>
      <c r="O425" s="239"/>
      <c r="P425" s="244"/>
      <c r="Q425" s="245" t="str">
        <f t="shared" si="44"/>
        <v/>
      </c>
      <c r="U425" s="246" t="str">
        <f>IFERROR(VLOOKUP(C425,'BASE EQUIPOS'!$G$8:$O$22,9,0)," ")</f>
        <v xml:space="preserve"> </v>
      </c>
      <c r="V425" s="232" t="str">
        <f t="shared" si="46"/>
        <v/>
      </c>
      <c r="W425" s="232" t="str">
        <f t="shared" si="47"/>
        <v/>
      </c>
      <c r="X425" s="232" t="str">
        <f>IFERROR(VLOOKUP(W425,Datos!$P$4:$Q$18,2,0),"")</f>
        <v/>
      </c>
      <c r="Y425" s="232" t="str">
        <f t="shared" si="48"/>
        <v/>
      </c>
      <c r="AA425" s="314" t="str">
        <f t="shared" ca="1" si="45"/>
        <v/>
      </c>
    </row>
    <row r="426" spans="1:27" x14ac:dyDescent="0.3">
      <c r="A426" s="238"/>
      <c r="B426" s="241" t="str">
        <f t="shared" si="49"/>
        <v/>
      </c>
      <c r="C426" s="239"/>
      <c r="D426" s="240" t="str">
        <f>IF(C426&lt;&gt;"",VLOOKUP(C426,'BASE EQUIPOS'!$G$8:$H$22,2,0),"")</f>
        <v/>
      </c>
      <c r="E426" s="241" t="str">
        <f>IF(C426&lt;&gt;"",VLOOKUP(C426,'BASE EQUIPOS'!$G$8:$I$22,3,0),"")</f>
        <v/>
      </c>
      <c r="F426" s="241" t="str">
        <f>IF(C426&lt;&gt;"",VLOOKUP(C426,'BASE EQUIPOS'!$G$8:$J$22,4,0),"")</f>
        <v/>
      </c>
      <c r="G426" s="242"/>
      <c r="H426" s="233"/>
      <c r="I426" s="241"/>
      <c r="J426" s="241"/>
      <c r="K426" s="241"/>
      <c r="L426" s="239"/>
      <c r="M426" s="244"/>
      <c r="N426" s="245" t="str">
        <f t="shared" ca="1" si="43"/>
        <v/>
      </c>
      <c r="O426" s="239"/>
      <c r="P426" s="244"/>
      <c r="Q426" s="245" t="str">
        <f t="shared" si="44"/>
        <v/>
      </c>
      <c r="U426" s="246" t="str">
        <f>IFERROR(VLOOKUP(C426,'BASE EQUIPOS'!$G$8:$O$22,9,0)," ")</f>
        <v xml:space="preserve"> </v>
      </c>
      <c r="V426" s="232" t="str">
        <f t="shared" si="46"/>
        <v/>
      </c>
      <c r="W426" s="232" t="str">
        <f t="shared" si="47"/>
        <v/>
      </c>
      <c r="X426" s="232" t="str">
        <f>IFERROR(VLOOKUP(W426,Datos!$P$4:$Q$18,2,0),"")</f>
        <v/>
      </c>
      <c r="Y426" s="232" t="str">
        <f t="shared" si="48"/>
        <v/>
      </c>
      <c r="AA426" s="314" t="str">
        <f t="shared" ca="1" si="45"/>
        <v/>
      </c>
    </row>
    <row r="427" spans="1:27" x14ac:dyDescent="0.3">
      <c r="A427" s="238"/>
      <c r="B427" s="241" t="str">
        <f t="shared" si="49"/>
        <v/>
      </c>
      <c r="C427" s="239"/>
      <c r="D427" s="240" t="str">
        <f>IF(C427&lt;&gt;"",VLOOKUP(C427,'BASE EQUIPOS'!$G$8:$H$22,2,0),"")</f>
        <v/>
      </c>
      <c r="E427" s="241" t="str">
        <f>IF(C427&lt;&gt;"",VLOOKUP(C427,'BASE EQUIPOS'!$G$8:$I$22,3,0),"")</f>
        <v/>
      </c>
      <c r="F427" s="241" t="str">
        <f>IF(C427&lt;&gt;"",VLOOKUP(C427,'BASE EQUIPOS'!$G$8:$J$22,4,0),"")</f>
        <v/>
      </c>
      <c r="G427" s="242"/>
      <c r="H427" s="233"/>
      <c r="I427" s="241"/>
      <c r="J427" s="241"/>
      <c r="K427" s="241"/>
      <c r="L427" s="239"/>
      <c r="M427" s="244"/>
      <c r="N427" s="245" t="str">
        <f t="shared" ca="1" si="43"/>
        <v/>
      </c>
      <c r="O427" s="239"/>
      <c r="P427" s="244"/>
      <c r="Q427" s="245" t="str">
        <f t="shared" si="44"/>
        <v/>
      </c>
      <c r="U427" s="246" t="str">
        <f>IFERROR(VLOOKUP(C427,'BASE EQUIPOS'!$G$8:$O$22,9,0)," ")</f>
        <v xml:space="preserve"> </v>
      </c>
      <c r="V427" s="232" t="str">
        <f t="shared" si="46"/>
        <v/>
      </c>
      <c r="W427" s="232" t="str">
        <f t="shared" si="47"/>
        <v/>
      </c>
      <c r="X427" s="232" t="str">
        <f>IFERROR(VLOOKUP(W427,Datos!$P$4:$Q$18,2,0),"")</f>
        <v/>
      </c>
      <c r="Y427" s="232" t="str">
        <f t="shared" si="48"/>
        <v/>
      </c>
      <c r="AA427" s="314" t="str">
        <f t="shared" ca="1" si="45"/>
        <v/>
      </c>
    </row>
    <row r="428" spans="1:27" x14ac:dyDescent="0.3">
      <c r="A428" s="238"/>
      <c r="B428" s="241" t="str">
        <f t="shared" si="49"/>
        <v/>
      </c>
      <c r="C428" s="239"/>
      <c r="D428" s="240" t="str">
        <f>IF(C428&lt;&gt;"",VLOOKUP(C428,'BASE EQUIPOS'!$G$8:$H$22,2,0),"")</f>
        <v/>
      </c>
      <c r="E428" s="241" t="str">
        <f>IF(C428&lt;&gt;"",VLOOKUP(C428,'BASE EQUIPOS'!$G$8:$I$22,3,0),"")</f>
        <v/>
      </c>
      <c r="F428" s="241" t="str">
        <f>IF(C428&lt;&gt;"",VLOOKUP(C428,'BASE EQUIPOS'!$G$8:$J$22,4,0),"")</f>
        <v/>
      </c>
      <c r="G428" s="242"/>
      <c r="H428" s="233"/>
      <c r="I428" s="241"/>
      <c r="J428" s="241"/>
      <c r="K428" s="241"/>
      <c r="L428" s="239"/>
      <c r="M428" s="244"/>
      <c r="N428" s="245" t="str">
        <f t="shared" ca="1" si="43"/>
        <v/>
      </c>
      <c r="O428" s="239"/>
      <c r="P428" s="244"/>
      <c r="Q428" s="245" t="str">
        <f t="shared" si="44"/>
        <v/>
      </c>
      <c r="U428" s="246" t="str">
        <f>IFERROR(VLOOKUP(C428,'BASE EQUIPOS'!$G$8:$O$22,9,0)," ")</f>
        <v xml:space="preserve"> </v>
      </c>
      <c r="V428" s="232" t="str">
        <f t="shared" si="46"/>
        <v/>
      </c>
      <c r="W428" s="232" t="str">
        <f t="shared" si="47"/>
        <v/>
      </c>
      <c r="X428" s="232" t="str">
        <f>IFERROR(VLOOKUP(W428,Datos!$P$4:$Q$18,2,0),"")</f>
        <v/>
      </c>
      <c r="Y428" s="232" t="str">
        <f t="shared" si="48"/>
        <v/>
      </c>
      <c r="AA428" s="314" t="str">
        <f t="shared" ca="1" si="45"/>
        <v/>
      </c>
    </row>
    <row r="429" spans="1:27" x14ac:dyDescent="0.3">
      <c r="A429" s="238"/>
      <c r="B429" s="241" t="str">
        <f t="shared" si="49"/>
        <v/>
      </c>
      <c r="C429" s="239"/>
      <c r="D429" s="240" t="str">
        <f>IF(C429&lt;&gt;"",VLOOKUP(C429,'BASE EQUIPOS'!$G$8:$H$22,2,0),"")</f>
        <v/>
      </c>
      <c r="E429" s="241" t="str">
        <f>IF(C429&lt;&gt;"",VLOOKUP(C429,'BASE EQUIPOS'!$G$8:$I$22,3,0),"")</f>
        <v/>
      </c>
      <c r="F429" s="241" t="str">
        <f>IF(C429&lt;&gt;"",VLOOKUP(C429,'BASE EQUIPOS'!$G$8:$J$22,4,0),"")</f>
        <v/>
      </c>
      <c r="G429" s="242"/>
      <c r="H429" s="233"/>
      <c r="I429" s="241"/>
      <c r="J429" s="241"/>
      <c r="K429" s="241"/>
      <c r="L429" s="239"/>
      <c r="M429" s="244"/>
      <c r="N429" s="245" t="str">
        <f t="shared" ca="1" si="43"/>
        <v/>
      </c>
      <c r="O429" s="239"/>
      <c r="P429" s="244"/>
      <c r="Q429" s="245" t="str">
        <f t="shared" si="44"/>
        <v/>
      </c>
      <c r="U429" s="246" t="str">
        <f>IFERROR(VLOOKUP(C429,'BASE EQUIPOS'!$G$8:$O$22,9,0)," ")</f>
        <v xml:space="preserve"> </v>
      </c>
      <c r="V429" s="232" t="str">
        <f t="shared" si="46"/>
        <v/>
      </c>
      <c r="W429" s="232" t="str">
        <f t="shared" si="47"/>
        <v/>
      </c>
      <c r="X429" s="232" t="str">
        <f>IFERROR(VLOOKUP(W429,Datos!$P$4:$Q$18,2,0),"")</f>
        <v/>
      </c>
      <c r="Y429" s="232" t="str">
        <f t="shared" si="48"/>
        <v/>
      </c>
      <c r="AA429" s="314" t="str">
        <f t="shared" ca="1" si="45"/>
        <v/>
      </c>
    </row>
    <row r="430" spans="1:27" x14ac:dyDescent="0.3">
      <c r="A430" s="238"/>
      <c r="B430" s="241" t="str">
        <f t="shared" si="49"/>
        <v/>
      </c>
      <c r="C430" s="239"/>
      <c r="D430" s="240" t="str">
        <f>IF(C430&lt;&gt;"",VLOOKUP(C430,'BASE EQUIPOS'!$G$8:$H$22,2,0),"")</f>
        <v/>
      </c>
      <c r="E430" s="241" t="str">
        <f>IF(C430&lt;&gt;"",VLOOKUP(C430,'BASE EQUIPOS'!$G$8:$I$22,3,0),"")</f>
        <v/>
      </c>
      <c r="F430" s="241" t="str">
        <f>IF(C430&lt;&gt;"",VLOOKUP(C430,'BASE EQUIPOS'!$G$8:$J$22,4,0),"")</f>
        <v/>
      </c>
      <c r="G430" s="242"/>
      <c r="H430" s="233"/>
      <c r="I430" s="241"/>
      <c r="J430" s="241"/>
      <c r="K430" s="241"/>
      <c r="L430" s="239"/>
      <c r="M430" s="244"/>
      <c r="N430" s="245" t="str">
        <f t="shared" ca="1" si="43"/>
        <v/>
      </c>
      <c r="O430" s="239"/>
      <c r="P430" s="244"/>
      <c r="Q430" s="245" t="str">
        <f t="shared" si="44"/>
        <v/>
      </c>
      <c r="U430" s="246" t="str">
        <f>IFERROR(VLOOKUP(C430,'BASE EQUIPOS'!$G$8:$O$22,9,0)," ")</f>
        <v xml:space="preserve"> </v>
      </c>
      <c r="V430" s="232" t="str">
        <f t="shared" si="46"/>
        <v/>
      </c>
      <c r="W430" s="232" t="str">
        <f t="shared" si="47"/>
        <v/>
      </c>
      <c r="X430" s="232" t="str">
        <f>IFERROR(VLOOKUP(W430,Datos!$P$4:$Q$18,2,0),"")</f>
        <v/>
      </c>
      <c r="Y430" s="232" t="str">
        <f t="shared" si="48"/>
        <v/>
      </c>
      <c r="AA430" s="314" t="str">
        <f t="shared" ca="1" si="45"/>
        <v/>
      </c>
    </row>
    <row r="431" spans="1:27" x14ac:dyDescent="0.3">
      <c r="A431" s="238"/>
      <c r="B431" s="241" t="str">
        <f t="shared" si="49"/>
        <v/>
      </c>
      <c r="C431" s="239"/>
      <c r="D431" s="240" t="str">
        <f>IF(C431&lt;&gt;"",VLOOKUP(C431,'BASE EQUIPOS'!$G$8:$H$22,2,0),"")</f>
        <v/>
      </c>
      <c r="E431" s="241" t="str">
        <f>IF(C431&lt;&gt;"",VLOOKUP(C431,'BASE EQUIPOS'!$G$8:$I$22,3,0),"")</f>
        <v/>
      </c>
      <c r="F431" s="241" t="str">
        <f>IF(C431&lt;&gt;"",VLOOKUP(C431,'BASE EQUIPOS'!$G$8:$J$22,4,0),"")</f>
        <v/>
      </c>
      <c r="G431" s="242"/>
      <c r="H431" s="233"/>
      <c r="I431" s="241"/>
      <c r="J431" s="241"/>
      <c r="K431" s="241"/>
      <c r="L431" s="239"/>
      <c r="M431" s="244"/>
      <c r="N431" s="245" t="str">
        <f t="shared" ca="1" si="43"/>
        <v/>
      </c>
      <c r="O431" s="239"/>
      <c r="P431" s="244"/>
      <c r="Q431" s="245" t="str">
        <f t="shared" si="44"/>
        <v/>
      </c>
      <c r="U431" s="246" t="str">
        <f>IFERROR(VLOOKUP(C431,'BASE EQUIPOS'!$G$8:$O$22,9,0)," ")</f>
        <v xml:space="preserve"> </v>
      </c>
      <c r="V431" s="232" t="str">
        <f t="shared" si="46"/>
        <v/>
      </c>
      <c r="W431" s="232" t="str">
        <f t="shared" si="47"/>
        <v/>
      </c>
      <c r="X431" s="232" t="str">
        <f>IFERROR(VLOOKUP(W431,Datos!$P$4:$Q$18,2,0),"")</f>
        <v/>
      </c>
      <c r="Y431" s="232" t="str">
        <f t="shared" si="48"/>
        <v/>
      </c>
      <c r="AA431" s="314" t="str">
        <f t="shared" ca="1" si="45"/>
        <v/>
      </c>
    </row>
    <row r="432" spans="1:27" x14ac:dyDescent="0.3">
      <c r="A432" s="238"/>
      <c r="B432" s="241" t="str">
        <f t="shared" si="49"/>
        <v/>
      </c>
      <c r="C432" s="239"/>
      <c r="D432" s="240" t="str">
        <f>IF(C432&lt;&gt;"",VLOOKUP(C432,'BASE EQUIPOS'!$G$8:$H$22,2,0),"")</f>
        <v/>
      </c>
      <c r="E432" s="241" t="str">
        <f>IF(C432&lt;&gt;"",VLOOKUP(C432,'BASE EQUIPOS'!$G$8:$I$22,3,0),"")</f>
        <v/>
      </c>
      <c r="F432" s="241" t="str">
        <f>IF(C432&lt;&gt;"",VLOOKUP(C432,'BASE EQUIPOS'!$G$8:$J$22,4,0),"")</f>
        <v/>
      </c>
      <c r="G432" s="242"/>
      <c r="H432" s="233"/>
      <c r="I432" s="241"/>
      <c r="J432" s="241"/>
      <c r="K432" s="241"/>
      <c r="L432" s="239"/>
      <c r="M432" s="244"/>
      <c r="N432" s="245" t="str">
        <f t="shared" ca="1" si="43"/>
        <v/>
      </c>
      <c r="O432" s="239"/>
      <c r="P432" s="244"/>
      <c r="Q432" s="245" t="str">
        <f t="shared" si="44"/>
        <v/>
      </c>
      <c r="U432" s="246" t="str">
        <f>IFERROR(VLOOKUP(C432,'BASE EQUIPOS'!$G$8:$O$22,9,0)," ")</f>
        <v xml:space="preserve"> </v>
      </c>
      <c r="V432" s="232" t="str">
        <f t="shared" si="46"/>
        <v/>
      </c>
      <c r="W432" s="232" t="str">
        <f t="shared" si="47"/>
        <v/>
      </c>
      <c r="X432" s="232" t="str">
        <f>IFERROR(VLOOKUP(W432,Datos!$P$4:$Q$18,2,0),"")</f>
        <v/>
      </c>
      <c r="Y432" s="232" t="str">
        <f t="shared" si="48"/>
        <v/>
      </c>
      <c r="AA432" s="314" t="str">
        <f t="shared" ca="1" si="45"/>
        <v/>
      </c>
    </row>
    <row r="433" spans="1:27" x14ac:dyDescent="0.3">
      <c r="A433" s="238"/>
      <c r="B433" s="241" t="str">
        <f t="shared" si="49"/>
        <v/>
      </c>
      <c r="C433" s="239"/>
      <c r="D433" s="240" t="str">
        <f>IF(C433&lt;&gt;"",VLOOKUP(C433,'BASE EQUIPOS'!$G$8:$H$22,2,0),"")</f>
        <v/>
      </c>
      <c r="E433" s="241" t="str">
        <f>IF(C433&lt;&gt;"",VLOOKUP(C433,'BASE EQUIPOS'!$G$8:$I$22,3,0),"")</f>
        <v/>
      </c>
      <c r="F433" s="241" t="str">
        <f>IF(C433&lt;&gt;"",VLOOKUP(C433,'BASE EQUIPOS'!$G$8:$J$22,4,0),"")</f>
        <v/>
      </c>
      <c r="G433" s="242"/>
      <c r="H433" s="233"/>
      <c r="I433" s="241"/>
      <c r="J433" s="241"/>
      <c r="K433" s="241"/>
      <c r="L433" s="239"/>
      <c r="M433" s="244"/>
      <c r="N433" s="245" t="str">
        <f t="shared" ca="1" si="43"/>
        <v/>
      </c>
      <c r="O433" s="239"/>
      <c r="P433" s="244"/>
      <c r="Q433" s="245" t="str">
        <f t="shared" si="44"/>
        <v/>
      </c>
      <c r="U433" s="246" t="str">
        <f>IFERROR(VLOOKUP(C433,'BASE EQUIPOS'!$G$8:$O$22,9,0)," ")</f>
        <v xml:space="preserve"> </v>
      </c>
      <c r="V433" s="232" t="str">
        <f t="shared" si="46"/>
        <v/>
      </c>
      <c r="W433" s="232" t="str">
        <f t="shared" si="47"/>
        <v/>
      </c>
      <c r="X433" s="232" t="str">
        <f>IFERROR(VLOOKUP(W433,Datos!$P$4:$Q$18,2,0),"")</f>
        <v/>
      </c>
      <c r="Y433" s="232" t="str">
        <f t="shared" si="48"/>
        <v/>
      </c>
      <c r="AA433" s="314" t="str">
        <f t="shared" ca="1" si="45"/>
        <v/>
      </c>
    </row>
    <row r="434" spans="1:27" x14ac:dyDescent="0.3">
      <c r="A434" s="238"/>
      <c r="B434" s="241" t="str">
        <f t="shared" si="49"/>
        <v/>
      </c>
      <c r="C434" s="239"/>
      <c r="D434" s="240" t="str">
        <f>IF(C434&lt;&gt;"",VLOOKUP(C434,'BASE EQUIPOS'!$G$8:$H$22,2,0),"")</f>
        <v/>
      </c>
      <c r="E434" s="241" t="str">
        <f>IF(C434&lt;&gt;"",VLOOKUP(C434,'BASE EQUIPOS'!$G$8:$I$22,3,0),"")</f>
        <v/>
      </c>
      <c r="F434" s="241" t="str">
        <f>IF(C434&lt;&gt;"",VLOOKUP(C434,'BASE EQUIPOS'!$G$8:$J$22,4,0),"")</f>
        <v/>
      </c>
      <c r="G434" s="242"/>
      <c r="H434" s="233"/>
      <c r="I434" s="241"/>
      <c r="J434" s="241"/>
      <c r="K434" s="241"/>
      <c r="L434" s="239"/>
      <c r="M434" s="244"/>
      <c r="N434" s="245" t="str">
        <f t="shared" ca="1" si="43"/>
        <v/>
      </c>
      <c r="O434" s="239"/>
      <c r="P434" s="244"/>
      <c r="Q434" s="245" t="str">
        <f t="shared" si="44"/>
        <v/>
      </c>
      <c r="U434" s="246" t="str">
        <f>IFERROR(VLOOKUP(C434,'BASE EQUIPOS'!$G$8:$O$22,9,0)," ")</f>
        <v xml:space="preserve"> </v>
      </c>
      <c r="V434" s="232" t="str">
        <f t="shared" si="46"/>
        <v/>
      </c>
      <c r="W434" s="232" t="str">
        <f t="shared" si="47"/>
        <v/>
      </c>
      <c r="X434" s="232" t="str">
        <f>IFERROR(VLOOKUP(W434,Datos!$P$4:$Q$18,2,0),"")</f>
        <v/>
      </c>
      <c r="Y434" s="232" t="str">
        <f t="shared" si="48"/>
        <v/>
      </c>
      <c r="AA434" s="314" t="str">
        <f t="shared" ca="1" si="45"/>
        <v/>
      </c>
    </row>
    <row r="435" spans="1:27" x14ac:dyDescent="0.3">
      <c r="A435" s="238"/>
      <c r="B435" s="241" t="str">
        <f t="shared" si="49"/>
        <v/>
      </c>
      <c r="C435" s="239"/>
      <c r="D435" s="240" t="str">
        <f>IF(C435&lt;&gt;"",VLOOKUP(C435,'BASE EQUIPOS'!$G$8:$H$22,2,0),"")</f>
        <v/>
      </c>
      <c r="E435" s="241" t="str">
        <f>IF(C435&lt;&gt;"",VLOOKUP(C435,'BASE EQUIPOS'!$G$8:$I$22,3,0),"")</f>
        <v/>
      </c>
      <c r="F435" s="241" t="str">
        <f>IF(C435&lt;&gt;"",VLOOKUP(C435,'BASE EQUIPOS'!$G$8:$J$22,4,0),"")</f>
        <v/>
      </c>
      <c r="G435" s="242"/>
      <c r="H435" s="233"/>
      <c r="I435" s="241"/>
      <c r="J435" s="241"/>
      <c r="K435" s="241"/>
      <c r="L435" s="239"/>
      <c r="M435" s="244"/>
      <c r="N435" s="245" t="str">
        <f t="shared" ca="1" si="43"/>
        <v/>
      </c>
      <c r="O435" s="239"/>
      <c r="P435" s="244"/>
      <c r="Q435" s="245" t="str">
        <f t="shared" si="44"/>
        <v/>
      </c>
      <c r="U435" s="246" t="str">
        <f>IFERROR(VLOOKUP(C435,'BASE EQUIPOS'!$G$8:$O$22,9,0)," ")</f>
        <v xml:space="preserve"> </v>
      </c>
      <c r="V435" s="232" t="str">
        <f t="shared" si="46"/>
        <v/>
      </c>
      <c r="W435" s="232" t="str">
        <f t="shared" si="47"/>
        <v/>
      </c>
      <c r="X435" s="232" t="str">
        <f>IFERROR(VLOOKUP(W435,Datos!$P$4:$Q$18,2,0),"")</f>
        <v/>
      </c>
      <c r="Y435" s="232" t="str">
        <f t="shared" si="48"/>
        <v/>
      </c>
      <c r="AA435" s="314" t="str">
        <f t="shared" ca="1" si="45"/>
        <v/>
      </c>
    </row>
    <row r="436" spans="1:27" x14ac:dyDescent="0.3">
      <c r="A436" s="238"/>
      <c r="B436" s="241" t="str">
        <f t="shared" si="49"/>
        <v/>
      </c>
      <c r="C436" s="239"/>
      <c r="D436" s="240" t="str">
        <f>IF(C436&lt;&gt;"",VLOOKUP(C436,'BASE EQUIPOS'!$G$8:$H$22,2,0),"")</f>
        <v/>
      </c>
      <c r="E436" s="241" t="str">
        <f>IF(C436&lt;&gt;"",VLOOKUP(C436,'BASE EQUIPOS'!$G$8:$I$22,3,0),"")</f>
        <v/>
      </c>
      <c r="F436" s="241" t="str">
        <f>IF(C436&lt;&gt;"",VLOOKUP(C436,'BASE EQUIPOS'!$G$8:$J$22,4,0),"")</f>
        <v/>
      </c>
      <c r="G436" s="242"/>
      <c r="H436" s="233"/>
      <c r="I436" s="241"/>
      <c r="J436" s="241"/>
      <c r="K436" s="241"/>
      <c r="L436" s="239"/>
      <c r="M436" s="244"/>
      <c r="N436" s="245" t="str">
        <f t="shared" ca="1" si="43"/>
        <v/>
      </c>
      <c r="O436" s="239"/>
      <c r="P436" s="244"/>
      <c r="Q436" s="245" t="str">
        <f t="shared" si="44"/>
        <v/>
      </c>
      <c r="U436" s="246" t="str">
        <f>IFERROR(VLOOKUP(C436,'BASE EQUIPOS'!$G$8:$O$22,9,0)," ")</f>
        <v xml:space="preserve"> </v>
      </c>
      <c r="V436" s="232" t="str">
        <f t="shared" si="46"/>
        <v/>
      </c>
      <c r="W436" s="232" t="str">
        <f t="shared" si="47"/>
        <v/>
      </c>
      <c r="X436" s="232" t="str">
        <f>IFERROR(VLOOKUP(W436,Datos!$P$4:$Q$18,2,0),"")</f>
        <v/>
      </c>
      <c r="Y436" s="232" t="str">
        <f t="shared" si="48"/>
        <v/>
      </c>
      <c r="AA436" s="314" t="str">
        <f t="shared" ca="1" si="45"/>
        <v/>
      </c>
    </row>
    <row r="437" spans="1:27" x14ac:dyDescent="0.3">
      <c r="A437" s="238"/>
      <c r="B437" s="241" t="str">
        <f t="shared" si="49"/>
        <v/>
      </c>
      <c r="C437" s="239"/>
      <c r="D437" s="240" t="str">
        <f>IF(C437&lt;&gt;"",VLOOKUP(C437,'BASE EQUIPOS'!$G$8:$H$22,2,0),"")</f>
        <v/>
      </c>
      <c r="E437" s="241" t="str">
        <f>IF(C437&lt;&gt;"",VLOOKUP(C437,'BASE EQUIPOS'!$G$8:$I$22,3,0),"")</f>
        <v/>
      </c>
      <c r="F437" s="241" t="str">
        <f>IF(C437&lt;&gt;"",VLOOKUP(C437,'BASE EQUIPOS'!$G$8:$J$22,4,0),"")</f>
        <v/>
      </c>
      <c r="G437" s="242"/>
      <c r="H437" s="233"/>
      <c r="I437" s="241"/>
      <c r="J437" s="241"/>
      <c r="K437" s="241"/>
      <c r="L437" s="239"/>
      <c r="M437" s="244"/>
      <c r="N437" s="245" t="str">
        <f t="shared" ca="1" si="43"/>
        <v/>
      </c>
      <c r="O437" s="239"/>
      <c r="P437" s="244"/>
      <c r="Q437" s="245" t="str">
        <f t="shared" si="44"/>
        <v/>
      </c>
      <c r="U437" s="246" t="str">
        <f>IFERROR(VLOOKUP(C437,'BASE EQUIPOS'!$G$8:$O$22,9,0)," ")</f>
        <v xml:space="preserve"> </v>
      </c>
      <c r="V437" s="232" t="str">
        <f t="shared" si="46"/>
        <v/>
      </c>
      <c r="W437" s="232" t="str">
        <f t="shared" si="47"/>
        <v/>
      </c>
      <c r="X437" s="232" t="str">
        <f>IFERROR(VLOOKUP(W437,Datos!$P$4:$Q$18,2,0),"")</f>
        <v/>
      </c>
      <c r="Y437" s="232" t="str">
        <f t="shared" si="48"/>
        <v/>
      </c>
      <c r="AA437" s="314" t="str">
        <f t="shared" ca="1" si="45"/>
        <v/>
      </c>
    </row>
    <row r="438" spans="1:27" x14ac:dyDescent="0.3">
      <c r="A438" s="238"/>
      <c r="B438" s="241" t="str">
        <f t="shared" si="49"/>
        <v/>
      </c>
      <c r="C438" s="239"/>
      <c r="D438" s="240" t="str">
        <f>IF(C438&lt;&gt;"",VLOOKUP(C438,'BASE EQUIPOS'!$G$8:$H$22,2,0),"")</f>
        <v/>
      </c>
      <c r="E438" s="241" t="str">
        <f>IF(C438&lt;&gt;"",VLOOKUP(C438,'BASE EQUIPOS'!$G$8:$I$22,3,0),"")</f>
        <v/>
      </c>
      <c r="F438" s="241" t="str">
        <f>IF(C438&lt;&gt;"",VLOOKUP(C438,'BASE EQUIPOS'!$G$8:$J$22,4,0),"")</f>
        <v/>
      </c>
      <c r="G438" s="242"/>
      <c r="H438" s="233"/>
      <c r="I438" s="241"/>
      <c r="J438" s="241"/>
      <c r="K438" s="241"/>
      <c r="L438" s="239"/>
      <c r="M438" s="244"/>
      <c r="N438" s="245" t="str">
        <f t="shared" ca="1" si="43"/>
        <v/>
      </c>
      <c r="O438" s="239"/>
      <c r="P438" s="244"/>
      <c r="Q438" s="245" t="str">
        <f t="shared" si="44"/>
        <v/>
      </c>
      <c r="U438" s="246" t="str">
        <f>IFERROR(VLOOKUP(C438,'BASE EQUIPOS'!$G$8:$O$22,9,0)," ")</f>
        <v xml:space="preserve"> </v>
      </c>
      <c r="V438" s="232" t="str">
        <f t="shared" si="46"/>
        <v/>
      </c>
      <c r="W438" s="232" t="str">
        <f t="shared" si="47"/>
        <v/>
      </c>
      <c r="X438" s="232" t="str">
        <f>IFERROR(VLOOKUP(W438,Datos!$P$4:$Q$18,2,0),"")</f>
        <v/>
      </c>
      <c r="Y438" s="232" t="str">
        <f t="shared" si="48"/>
        <v/>
      </c>
      <c r="AA438" s="314" t="str">
        <f t="shared" ca="1" si="45"/>
        <v/>
      </c>
    </row>
    <row r="439" spans="1:27" x14ac:dyDescent="0.3">
      <c r="A439" s="238"/>
      <c r="B439" s="241" t="str">
        <f t="shared" si="49"/>
        <v/>
      </c>
      <c r="C439" s="239"/>
      <c r="D439" s="240" t="str">
        <f>IF(C439&lt;&gt;"",VLOOKUP(C439,'BASE EQUIPOS'!$G$8:$H$22,2,0),"")</f>
        <v/>
      </c>
      <c r="E439" s="241" t="str">
        <f>IF(C439&lt;&gt;"",VLOOKUP(C439,'BASE EQUIPOS'!$G$8:$I$22,3,0),"")</f>
        <v/>
      </c>
      <c r="F439" s="241" t="str">
        <f>IF(C439&lt;&gt;"",VLOOKUP(C439,'BASE EQUIPOS'!$G$8:$J$22,4,0),"")</f>
        <v/>
      </c>
      <c r="G439" s="242"/>
      <c r="H439" s="233"/>
      <c r="I439" s="241"/>
      <c r="J439" s="241"/>
      <c r="K439" s="241"/>
      <c r="L439" s="239"/>
      <c r="M439" s="244"/>
      <c r="N439" s="245" t="str">
        <f t="shared" ca="1" si="43"/>
        <v/>
      </c>
      <c r="O439" s="239"/>
      <c r="P439" s="244"/>
      <c r="Q439" s="245" t="str">
        <f t="shared" si="44"/>
        <v/>
      </c>
      <c r="U439" s="246" t="str">
        <f>IFERROR(VLOOKUP(C439,'BASE EQUIPOS'!$G$8:$O$22,9,0)," ")</f>
        <v xml:space="preserve"> </v>
      </c>
      <c r="V439" s="232" t="str">
        <f t="shared" si="46"/>
        <v/>
      </c>
      <c r="W439" s="232" t="str">
        <f t="shared" si="47"/>
        <v/>
      </c>
      <c r="X439" s="232" t="str">
        <f>IFERROR(VLOOKUP(W439,Datos!$P$4:$Q$18,2,0),"")</f>
        <v/>
      </c>
      <c r="Y439" s="232" t="str">
        <f t="shared" si="48"/>
        <v/>
      </c>
      <c r="AA439" s="314" t="str">
        <f t="shared" ca="1" si="45"/>
        <v/>
      </c>
    </row>
    <row r="440" spans="1:27" x14ac:dyDescent="0.3">
      <c r="A440" s="238"/>
      <c r="B440" s="241" t="str">
        <f t="shared" si="49"/>
        <v/>
      </c>
      <c r="C440" s="239"/>
      <c r="D440" s="240" t="str">
        <f>IF(C440&lt;&gt;"",VLOOKUP(C440,'BASE EQUIPOS'!$G$8:$H$22,2,0),"")</f>
        <v/>
      </c>
      <c r="E440" s="241" t="str">
        <f>IF(C440&lt;&gt;"",VLOOKUP(C440,'BASE EQUIPOS'!$G$8:$I$22,3,0),"")</f>
        <v/>
      </c>
      <c r="F440" s="241" t="str">
        <f>IF(C440&lt;&gt;"",VLOOKUP(C440,'BASE EQUIPOS'!$G$8:$J$22,4,0),"")</f>
        <v/>
      </c>
      <c r="G440" s="242"/>
      <c r="H440" s="233"/>
      <c r="I440" s="241"/>
      <c r="J440" s="241"/>
      <c r="K440" s="241"/>
      <c r="L440" s="239"/>
      <c r="M440" s="244"/>
      <c r="N440" s="245" t="str">
        <f t="shared" ca="1" si="43"/>
        <v/>
      </c>
      <c r="O440" s="239"/>
      <c r="P440" s="244"/>
      <c r="Q440" s="245" t="str">
        <f t="shared" si="44"/>
        <v/>
      </c>
      <c r="U440" s="246" t="str">
        <f>IFERROR(VLOOKUP(C440,'BASE EQUIPOS'!$G$8:$O$22,9,0)," ")</f>
        <v xml:space="preserve"> </v>
      </c>
      <c r="V440" s="232" t="str">
        <f t="shared" si="46"/>
        <v/>
      </c>
      <c r="W440" s="232" t="str">
        <f t="shared" si="47"/>
        <v/>
      </c>
      <c r="X440" s="232" t="str">
        <f>IFERROR(VLOOKUP(W440,Datos!$P$4:$Q$18,2,0),"")</f>
        <v/>
      </c>
      <c r="Y440" s="232" t="str">
        <f t="shared" si="48"/>
        <v/>
      </c>
      <c r="AA440" s="314" t="str">
        <f t="shared" ca="1" si="45"/>
        <v/>
      </c>
    </row>
    <row r="441" spans="1:27" x14ac:dyDescent="0.3">
      <c r="A441" s="238"/>
      <c r="B441" s="241" t="str">
        <f t="shared" si="49"/>
        <v/>
      </c>
      <c r="C441" s="239"/>
      <c r="D441" s="240" t="str">
        <f>IF(C441&lt;&gt;"",VLOOKUP(C441,'BASE EQUIPOS'!$G$8:$H$22,2,0),"")</f>
        <v/>
      </c>
      <c r="E441" s="241" t="str">
        <f>IF(C441&lt;&gt;"",VLOOKUP(C441,'BASE EQUIPOS'!$G$8:$I$22,3,0),"")</f>
        <v/>
      </c>
      <c r="F441" s="241" t="str">
        <f>IF(C441&lt;&gt;"",VLOOKUP(C441,'BASE EQUIPOS'!$G$8:$J$22,4,0),"")</f>
        <v/>
      </c>
      <c r="G441" s="242"/>
      <c r="H441" s="233"/>
      <c r="I441" s="241"/>
      <c r="J441" s="241"/>
      <c r="K441" s="241"/>
      <c r="L441" s="239"/>
      <c r="M441" s="244"/>
      <c r="N441" s="245" t="str">
        <f t="shared" ca="1" si="43"/>
        <v/>
      </c>
      <c r="O441" s="239"/>
      <c r="P441" s="244"/>
      <c r="Q441" s="245" t="str">
        <f t="shared" si="44"/>
        <v/>
      </c>
      <c r="U441" s="246" t="str">
        <f>IFERROR(VLOOKUP(C441,'BASE EQUIPOS'!$G$8:$O$22,9,0)," ")</f>
        <v xml:space="preserve"> </v>
      </c>
      <c r="V441" s="232" t="str">
        <f t="shared" si="46"/>
        <v/>
      </c>
      <c r="W441" s="232" t="str">
        <f t="shared" si="47"/>
        <v/>
      </c>
      <c r="X441" s="232" t="str">
        <f>IFERROR(VLOOKUP(W441,Datos!$P$4:$Q$18,2,0),"")</f>
        <v/>
      </c>
      <c r="Y441" s="232" t="str">
        <f t="shared" si="48"/>
        <v/>
      </c>
      <c r="AA441" s="314" t="str">
        <f t="shared" ca="1" si="45"/>
        <v/>
      </c>
    </row>
    <row r="442" spans="1:27" x14ac:dyDescent="0.3">
      <c r="A442" s="238"/>
      <c r="B442" s="241" t="str">
        <f t="shared" si="49"/>
        <v/>
      </c>
      <c r="C442" s="239"/>
      <c r="D442" s="240" t="str">
        <f>IF(C442&lt;&gt;"",VLOOKUP(C442,'BASE EQUIPOS'!$G$8:$H$22,2,0),"")</f>
        <v/>
      </c>
      <c r="E442" s="241" t="str">
        <f>IF(C442&lt;&gt;"",VLOOKUP(C442,'BASE EQUIPOS'!$G$8:$I$22,3,0),"")</f>
        <v/>
      </c>
      <c r="F442" s="241" t="str">
        <f>IF(C442&lt;&gt;"",VLOOKUP(C442,'BASE EQUIPOS'!$G$8:$J$22,4,0),"")</f>
        <v/>
      </c>
      <c r="G442" s="242"/>
      <c r="H442" s="233"/>
      <c r="I442" s="241"/>
      <c r="J442" s="241"/>
      <c r="K442" s="241"/>
      <c r="L442" s="239"/>
      <c r="M442" s="244"/>
      <c r="N442" s="245" t="str">
        <f t="shared" ca="1" si="43"/>
        <v/>
      </c>
      <c r="O442" s="239"/>
      <c r="P442" s="244"/>
      <c r="Q442" s="245" t="str">
        <f t="shared" si="44"/>
        <v/>
      </c>
      <c r="U442" s="246" t="str">
        <f>IFERROR(VLOOKUP(C442,'BASE EQUIPOS'!$G$8:$O$22,9,0)," ")</f>
        <v xml:space="preserve"> </v>
      </c>
      <c r="V442" s="232" t="str">
        <f t="shared" si="46"/>
        <v/>
      </c>
      <c r="W442" s="232" t="str">
        <f t="shared" si="47"/>
        <v/>
      </c>
      <c r="X442" s="232" t="str">
        <f>IFERROR(VLOOKUP(W442,Datos!$P$4:$Q$18,2,0),"")</f>
        <v/>
      </c>
      <c r="Y442" s="232" t="str">
        <f t="shared" si="48"/>
        <v/>
      </c>
      <c r="AA442" s="314" t="str">
        <f t="shared" ca="1" si="45"/>
        <v/>
      </c>
    </row>
    <row r="443" spans="1:27" x14ac:dyDescent="0.3">
      <c r="A443" s="238"/>
      <c r="B443" s="241" t="str">
        <f t="shared" si="49"/>
        <v/>
      </c>
      <c r="C443" s="239"/>
      <c r="D443" s="240" t="str">
        <f>IF(C443&lt;&gt;"",VLOOKUP(C443,'BASE EQUIPOS'!$G$8:$H$22,2,0),"")</f>
        <v/>
      </c>
      <c r="E443" s="241" t="str">
        <f>IF(C443&lt;&gt;"",VLOOKUP(C443,'BASE EQUIPOS'!$G$8:$I$22,3,0),"")</f>
        <v/>
      </c>
      <c r="F443" s="241" t="str">
        <f>IF(C443&lt;&gt;"",VLOOKUP(C443,'BASE EQUIPOS'!$G$8:$J$22,4,0),"")</f>
        <v/>
      </c>
      <c r="G443" s="242"/>
      <c r="H443" s="233"/>
      <c r="I443" s="241"/>
      <c r="J443" s="241"/>
      <c r="K443" s="241"/>
      <c r="L443" s="239"/>
      <c r="M443" s="244"/>
      <c r="N443" s="245" t="str">
        <f t="shared" ca="1" si="43"/>
        <v/>
      </c>
      <c r="O443" s="239"/>
      <c r="P443" s="244"/>
      <c r="Q443" s="245" t="str">
        <f t="shared" si="44"/>
        <v/>
      </c>
      <c r="U443" s="246" t="str">
        <f>IFERROR(VLOOKUP(C443,'BASE EQUIPOS'!$G$8:$O$22,9,0)," ")</f>
        <v xml:space="preserve"> </v>
      </c>
      <c r="V443" s="232" t="str">
        <f t="shared" si="46"/>
        <v/>
      </c>
      <c r="W443" s="232" t="str">
        <f t="shared" si="47"/>
        <v/>
      </c>
      <c r="X443" s="232" t="str">
        <f>IFERROR(VLOOKUP(W443,Datos!$P$4:$Q$18,2,0),"")</f>
        <v/>
      </c>
      <c r="Y443" s="232" t="str">
        <f t="shared" si="48"/>
        <v/>
      </c>
      <c r="AA443" s="314" t="str">
        <f t="shared" ca="1" si="45"/>
        <v/>
      </c>
    </row>
    <row r="444" spans="1:27" x14ac:dyDescent="0.3">
      <c r="A444" s="238"/>
      <c r="B444" s="241" t="str">
        <f t="shared" si="49"/>
        <v/>
      </c>
      <c r="C444" s="239"/>
      <c r="D444" s="240" t="str">
        <f>IF(C444&lt;&gt;"",VLOOKUP(C444,'BASE EQUIPOS'!$G$8:$H$22,2,0),"")</f>
        <v/>
      </c>
      <c r="E444" s="241" t="str">
        <f>IF(C444&lt;&gt;"",VLOOKUP(C444,'BASE EQUIPOS'!$G$8:$I$22,3,0),"")</f>
        <v/>
      </c>
      <c r="F444" s="241" t="str">
        <f>IF(C444&lt;&gt;"",VLOOKUP(C444,'BASE EQUIPOS'!$G$8:$J$22,4,0),"")</f>
        <v/>
      </c>
      <c r="G444" s="242"/>
      <c r="H444" s="233"/>
      <c r="I444" s="241"/>
      <c r="J444" s="241"/>
      <c r="K444" s="241"/>
      <c r="L444" s="239"/>
      <c r="M444" s="244"/>
      <c r="N444" s="245" t="str">
        <f t="shared" ca="1" si="43"/>
        <v/>
      </c>
      <c r="O444" s="239"/>
      <c r="P444" s="244"/>
      <c r="Q444" s="245" t="str">
        <f t="shared" si="44"/>
        <v/>
      </c>
      <c r="U444" s="246" t="str">
        <f>IFERROR(VLOOKUP(C444,'BASE EQUIPOS'!$G$8:$O$22,9,0)," ")</f>
        <v xml:space="preserve"> </v>
      </c>
      <c r="V444" s="232" t="str">
        <f t="shared" si="46"/>
        <v/>
      </c>
      <c r="W444" s="232" t="str">
        <f t="shared" si="47"/>
        <v/>
      </c>
      <c r="X444" s="232" t="str">
        <f>IFERROR(VLOOKUP(W444,Datos!$P$4:$Q$18,2,0),"")</f>
        <v/>
      </c>
      <c r="Y444" s="232" t="str">
        <f t="shared" si="48"/>
        <v/>
      </c>
      <c r="AA444" s="314" t="str">
        <f t="shared" ca="1" si="45"/>
        <v/>
      </c>
    </row>
    <row r="445" spans="1:27" x14ac:dyDescent="0.3">
      <c r="A445" s="238"/>
      <c r="B445" s="241" t="str">
        <f t="shared" si="49"/>
        <v/>
      </c>
      <c r="C445" s="239"/>
      <c r="D445" s="240" t="str">
        <f>IF(C445&lt;&gt;"",VLOOKUP(C445,'BASE EQUIPOS'!$G$8:$H$22,2,0),"")</f>
        <v/>
      </c>
      <c r="E445" s="241" t="str">
        <f>IF(C445&lt;&gt;"",VLOOKUP(C445,'BASE EQUIPOS'!$G$8:$I$22,3,0),"")</f>
        <v/>
      </c>
      <c r="F445" s="241" t="str">
        <f>IF(C445&lt;&gt;"",VLOOKUP(C445,'BASE EQUIPOS'!$G$8:$J$22,4,0),"")</f>
        <v/>
      </c>
      <c r="G445" s="242"/>
      <c r="H445" s="233"/>
      <c r="I445" s="241"/>
      <c r="J445" s="241"/>
      <c r="K445" s="241"/>
      <c r="L445" s="239"/>
      <c r="M445" s="244"/>
      <c r="N445" s="245" t="str">
        <f t="shared" ca="1" si="43"/>
        <v/>
      </c>
      <c r="O445" s="239"/>
      <c r="P445" s="244"/>
      <c r="Q445" s="245" t="str">
        <f t="shared" si="44"/>
        <v/>
      </c>
      <c r="U445" s="246" t="str">
        <f>IFERROR(VLOOKUP(C445,'BASE EQUIPOS'!$G$8:$O$22,9,0)," ")</f>
        <v xml:space="preserve"> </v>
      </c>
      <c r="V445" s="232" t="str">
        <f t="shared" si="46"/>
        <v/>
      </c>
      <c r="W445" s="232" t="str">
        <f t="shared" si="47"/>
        <v/>
      </c>
      <c r="X445" s="232" t="str">
        <f>IFERROR(VLOOKUP(W445,Datos!$P$4:$Q$18,2,0),"")</f>
        <v/>
      </c>
      <c r="Y445" s="232" t="str">
        <f t="shared" si="48"/>
        <v/>
      </c>
      <c r="AA445" s="314" t="str">
        <f t="shared" ca="1" si="45"/>
        <v/>
      </c>
    </row>
    <row r="446" spans="1:27" x14ac:dyDescent="0.3">
      <c r="A446" s="238"/>
      <c r="B446" s="241" t="str">
        <f t="shared" si="49"/>
        <v/>
      </c>
      <c r="C446" s="239"/>
      <c r="D446" s="240" t="str">
        <f>IF(C446&lt;&gt;"",VLOOKUP(C446,'BASE EQUIPOS'!$G$8:$H$22,2,0),"")</f>
        <v/>
      </c>
      <c r="E446" s="241" t="str">
        <f>IF(C446&lt;&gt;"",VLOOKUP(C446,'BASE EQUIPOS'!$G$8:$I$22,3,0),"")</f>
        <v/>
      </c>
      <c r="F446" s="241" t="str">
        <f>IF(C446&lt;&gt;"",VLOOKUP(C446,'BASE EQUIPOS'!$G$8:$J$22,4,0),"")</f>
        <v/>
      </c>
      <c r="G446" s="242"/>
      <c r="H446" s="233"/>
      <c r="I446" s="241"/>
      <c r="J446" s="241"/>
      <c r="K446" s="241"/>
      <c r="L446" s="239"/>
      <c r="M446" s="244"/>
      <c r="N446" s="245" t="str">
        <f t="shared" ca="1" si="43"/>
        <v/>
      </c>
      <c r="O446" s="239"/>
      <c r="P446" s="244"/>
      <c r="Q446" s="245" t="str">
        <f t="shared" si="44"/>
        <v/>
      </c>
      <c r="U446" s="246" t="str">
        <f>IFERROR(VLOOKUP(C446,'BASE EQUIPOS'!$G$8:$O$22,9,0)," ")</f>
        <v xml:space="preserve"> </v>
      </c>
      <c r="V446" s="232" t="str">
        <f t="shared" si="46"/>
        <v/>
      </c>
      <c r="W446" s="232" t="str">
        <f t="shared" si="47"/>
        <v/>
      </c>
      <c r="X446" s="232" t="str">
        <f>IFERROR(VLOOKUP(W446,Datos!$P$4:$Q$18,2,0),"")</f>
        <v/>
      </c>
      <c r="Y446" s="232" t="str">
        <f t="shared" si="48"/>
        <v/>
      </c>
      <c r="AA446" s="314" t="str">
        <f t="shared" ca="1" si="45"/>
        <v/>
      </c>
    </row>
    <row r="447" spans="1:27" x14ac:dyDescent="0.3">
      <c r="A447" s="238"/>
      <c r="B447" s="241" t="str">
        <f t="shared" si="49"/>
        <v/>
      </c>
      <c r="C447" s="239"/>
      <c r="D447" s="240" t="str">
        <f>IF(C447&lt;&gt;"",VLOOKUP(C447,'BASE EQUIPOS'!$G$8:$H$22,2,0),"")</f>
        <v/>
      </c>
      <c r="E447" s="241" t="str">
        <f>IF(C447&lt;&gt;"",VLOOKUP(C447,'BASE EQUIPOS'!$G$8:$I$22,3,0),"")</f>
        <v/>
      </c>
      <c r="F447" s="241" t="str">
        <f>IF(C447&lt;&gt;"",VLOOKUP(C447,'BASE EQUIPOS'!$G$8:$J$22,4,0),"")</f>
        <v/>
      </c>
      <c r="G447" s="242"/>
      <c r="H447" s="233"/>
      <c r="I447" s="241"/>
      <c r="J447" s="241"/>
      <c r="K447" s="241"/>
      <c r="L447" s="239"/>
      <c r="M447" s="244"/>
      <c r="N447" s="245" t="str">
        <f t="shared" ca="1" si="43"/>
        <v/>
      </c>
      <c r="O447" s="239"/>
      <c r="P447" s="244"/>
      <c r="Q447" s="245" t="str">
        <f t="shared" si="44"/>
        <v/>
      </c>
      <c r="U447" s="246" t="str">
        <f>IFERROR(VLOOKUP(C447,'BASE EQUIPOS'!$G$8:$O$22,9,0)," ")</f>
        <v xml:space="preserve"> </v>
      </c>
      <c r="V447" s="232" t="str">
        <f t="shared" si="46"/>
        <v/>
      </c>
      <c r="W447" s="232" t="str">
        <f t="shared" si="47"/>
        <v/>
      </c>
      <c r="X447" s="232" t="str">
        <f>IFERROR(VLOOKUP(W447,Datos!$P$4:$Q$18,2,0),"")</f>
        <v/>
      </c>
      <c r="Y447" s="232" t="str">
        <f t="shared" si="48"/>
        <v/>
      </c>
      <c r="AA447" s="314" t="str">
        <f t="shared" ca="1" si="45"/>
        <v/>
      </c>
    </row>
    <row r="448" spans="1:27" x14ac:dyDescent="0.3">
      <c r="A448" s="238"/>
      <c r="B448" s="241" t="str">
        <f t="shared" si="49"/>
        <v/>
      </c>
      <c r="C448" s="239"/>
      <c r="D448" s="240" t="str">
        <f>IF(C448&lt;&gt;"",VLOOKUP(C448,'BASE EQUIPOS'!$G$8:$H$22,2,0),"")</f>
        <v/>
      </c>
      <c r="E448" s="241" t="str">
        <f>IF(C448&lt;&gt;"",VLOOKUP(C448,'BASE EQUIPOS'!$G$8:$I$22,3,0),"")</f>
        <v/>
      </c>
      <c r="F448" s="241" t="str">
        <f>IF(C448&lt;&gt;"",VLOOKUP(C448,'BASE EQUIPOS'!$G$8:$J$22,4,0),"")</f>
        <v/>
      </c>
      <c r="G448" s="242"/>
      <c r="H448" s="233"/>
      <c r="I448" s="241"/>
      <c r="J448" s="241"/>
      <c r="K448" s="241"/>
      <c r="L448" s="239"/>
      <c r="M448" s="244"/>
      <c r="N448" s="245" t="str">
        <f t="shared" ca="1" si="43"/>
        <v/>
      </c>
      <c r="O448" s="239"/>
      <c r="P448" s="244"/>
      <c r="Q448" s="245" t="str">
        <f t="shared" si="44"/>
        <v/>
      </c>
      <c r="U448" s="246" t="str">
        <f>IFERROR(VLOOKUP(C448,'BASE EQUIPOS'!$G$8:$O$22,9,0)," ")</f>
        <v xml:space="preserve"> </v>
      </c>
      <c r="V448" s="232" t="str">
        <f t="shared" si="46"/>
        <v/>
      </c>
      <c r="W448" s="232" t="str">
        <f t="shared" si="47"/>
        <v/>
      </c>
      <c r="X448" s="232" t="str">
        <f>IFERROR(VLOOKUP(W448,Datos!$P$4:$Q$18,2,0),"")</f>
        <v/>
      </c>
      <c r="Y448" s="232" t="str">
        <f t="shared" si="48"/>
        <v/>
      </c>
      <c r="AA448" s="314" t="str">
        <f t="shared" ca="1" si="45"/>
        <v/>
      </c>
    </row>
    <row r="449" spans="1:27" x14ac:dyDescent="0.3">
      <c r="A449" s="238"/>
      <c r="B449" s="241" t="str">
        <f t="shared" si="49"/>
        <v/>
      </c>
      <c r="C449" s="239"/>
      <c r="D449" s="240" t="str">
        <f>IF(C449&lt;&gt;"",VLOOKUP(C449,'BASE EQUIPOS'!$G$8:$H$22,2,0),"")</f>
        <v/>
      </c>
      <c r="E449" s="241" t="str">
        <f>IF(C449&lt;&gt;"",VLOOKUP(C449,'BASE EQUIPOS'!$G$8:$I$22,3,0),"")</f>
        <v/>
      </c>
      <c r="F449" s="241" t="str">
        <f>IF(C449&lt;&gt;"",VLOOKUP(C449,'BASE EQUIPOS'!$G$8:$J$22,4,0),"")</f>
        <v/>
      </c>
      <c r="G449" s="242"/>
      <c r="H449" s="233"/>
      <c r="I449" s="241"/>
      <c r="J449" s="241"/>
      <c r="K449" s="241"/>
      <c r="L449" s="239"/>
      <c r="M449" s="244"/>
      <c r="N449" s="245" t="str">
        <f t="shared" ca="1" si="43"/>
        <v/>
      </c>
      <c r="O449" s="239"/>
      <c r="P449" s="244"/>
      <c r="Q449" s="245" t="str">
        <f t="shared" si="44"/>
        <v/>
      </c>
      <c r="U449" s="246" t="str">
        <f>IFERROR(VLOOKUP(C449,'BASE EQUIPOS'!$G$8:$O$22,9,0)," ")</f>
        <v xml:space="preserve"> </v>
      </c>
      <c r="V449" s="232" t="str">
        <f t="shared" si="46"/>
        <v/>
      </c>
      <c r="W449" s="232" t="str">
        <f t="shared" si="47"/>
        <v/>
      </c>
      <c r="X449" s="232" t="str">
        <f>IFERROR(VLOOKUP(W449,Datos!$P$4:$Q$18,2,0),"")</f>
        <v/>
      </c>
      <c r="Y449" s="232" t="str">
        <f t="shared" si="48"/>
        <v/>
      </c>
      <c r="AA449" s="314" t="str">
        <f t="shared" ca="1" si="45"/>
        <v/>
      </c>
    </row>
    <row r="450" spans="1:27" x14ac:dyDescent="0.3">
      <c r="A450" s="238"/>
      <c r="B450" s="241" t="str">
        <f t="shared" si="49"/>
        <v/>
      </c>
      <c r="C450" s="239"/>
      <c r="D450" s="240" t="str">
        <f>IF(C450&lt;&gt;"",VLOOKUP(C450,'BASE EQUIPOS'!$G$8:$H$22,2,0),"")</f>
        <v/>
      </c>
      <c r="E450" s="241" t="str">
        <f>IF(C450&lt;&gt;"",VLOOKUP(C450,'BASE EQUIPOS'!$G$8:$I$22,3,0),"")</f>
        <v/>
      </c>
      <c r="F450" s="241" t="str">
        <f>IF(C450&lt;&gt;"",VLOOKUP(C450,'BASE EQUIPOS'!$G$8:$J$22,4,0),"")</f>
        <v/>
      </c>
      <c r="G450" s="242"/>
      <c r="H450" s="233"/>
      <c r="I450" s="241"/>
      <c r="J450" s="241"/>
      <c r="K450" s="241"/>
      <c r="L450" s="239"/>
      <c r="M450" s="244"/>
      <c r="N450" s="245" t="str">
        <f t="shared" ca="1" si="43"/>
        <v/>
      </c>
      <c r="O450" s="239"/>
      <c r="P450" s="244"/>
      <c r="Q450" s="245" t="str">
        <f t="shared" si="44"/>
        <v/>
      </c>
      <c r="U450" s="246" t="str">
        <f>IFERROR(VLOOKUP(C450,'BASE EQUIPOS'!$G$8:$O$22,9,0)," ")</f>
        <v xml:space="preserve"> </v>
      </c>
      <c r="V450" s="232" t="str">
        <f t="shared" si="46"/>
        <v/>
      </c>
      <c r="W450" s="232" t="str">
        <f t="shared" si="47"/>
        <v/>
      </c>
      <c r="X450" s="232" t="str">
        <f>IFERROR(VLOOKUP(W450,Datos!$P$4:$Q$18,2,0),"")</f>
        <v/>
      </c>
      <c r="Y450" s="232" t="str">
        <f t="shared" si="48"/>
        <v/>
      </c>
      <c r="AA450" s="314" t="str">
        <f t="shared" ca="1" si="45"/>
        <v/>
      </c>
    </row>
    <row r="451" spans="1:27" x14ac:dyDescent="0.3">
      <c r="A451" s="238"/>
      <c r="B451" s="241" t="str">
        <f t="shared" si="49"/>
        <v/>
      </c>
      <c r="C451" s="239"/>
      <c r="D451" s="240" t="str">
        <f>IF(C451&lt;&gt;"",VLOOKUP(C451,'BASE EQUIPOS'!$G$8:$H$22,2,0),"")</f>
        <v/>
      </c>
      <c r="E451" s="241" t="str">
        <f>IF(C451&lt;&gt;"",VLOOKUP(C451,'BASE EQUIPOS'!$G$8:$I$22,3,0),"")</f>
        <v/>
      </c>
      <c r="F451" s="241" t="str">
        <f>IF(C451&lt;&gt;"",VLOOKUP(C451,'BASE EQUIPOS'!$G$8:$J$22,4,0),"")</f>
        <v/>
      </c>
      <c r="G451" s="242"/>
      <c r="H451" s="233"/>
      <c r="I451" s="241"/>
      <c r="J451" s="241"/>
      <c r="K451" s="241"/>
      <c r="L451" s="239"/>
      <c r="M451" s="244"/>
      <c r="N451" s="245" t="str">
        <f t="shared" ca="1" si="43"/>
        <v/>
      </c>
      <c r="O451" s="239"/>
      <c r="P451" s="244"/>
      <c r="Q451" s="245" t="str">
        <f t="shared" si="44"/>
        <v/>
      </c>
      <c r="U451" s="246" t="str">
        <f>IFERROR(VLOOKUP(C451,'BASE EQUIPOS'!$G$8:$O$22,9,0)," ")</f>
        <v xml:space="preserve"> </v>
      </c>
      <c r="V451" s="232" t="str">
        <f t="shared" si="46"/>
        <v/>
      </c>
      <c r="W451" s="232" t="str">
        <f t="shared" si="47"/>
        <v/>
      </c>
      <c r="X451" s="232" t="str">
        <f>IFERROR(VLOOKUP(W451,Datos!$P$4:$Q$18,2,0),"")</f>
        <v/>
      </c>
      <c r="Y451" s="232" t="str">
        <f t="shared" si="48"/>
        <v/>
      </c>
      <c r="AA451" s="314" t="str">
        <f t="shared" ca="1" si="45"/>
        <v/>
      </c>
    </row>
    <row r="452" spans="1:27" x14ac:dyDescent="0.3">
      <c r="A452" s="238"/>
      <c r="B452" s="241" t="str">
        <f t="shared" si="49"/>
        <v/>
      </c>
      <c r="C452" s="239"/>
      <c r="D452" s="240" t="str">
        <f>IF(C452&lt;&gt;"",VLOOKUP(C452,'BASE EQUIPOS'!$G$8:$H$22,2,0),"")</f>
        <v/>
      </c>
      <c r="E452" s="241" t="str">
        <f>IF(C452&lt;&gt;"",VLOOKUP(C452,'BASE EQUIPOS'!$G$8:$I$22,3,0),"")</f>
        <v/>
      </c>
      <c r="F452" s="241" t="str">
        <f>IF(C452&lt;&gt;"",VLOOKUP(C452,'BASE EQUIPOS'!$G$8:$J$22,4,0),"")</f>
        <v/>
      </c>
      <c r="G452" s="242"/>
      <c r="H452" s="233"/>
      <c r="I452" s="241"/>
      <c r="J452" s="241"/>
      <c r="K452" s="241"/>
      <c r="L452" s="239"/>
      <c r="M452" s="244"/>
      <c r="N452" s="245" t="str">
        <f t="shared" ca="1" si="43"/>
        <v/>
      </c>
      <c r="O452" s="239"/>
      <c r="P452" s="244"/>
      <c r="Q452" s="245" t="str">
        <f t="shared" si="44"/>
        <v/>
      </c>
      <c r="U452" s="246" t="str">
        <f>IFERROR(VLOOKUP(C452,'BASE EQUIPOS'!$G$8:$O$22,9,0)," ")</f>
        <v xml:space="preserve"> </v>
      </c>
      <c r="V452" s="232" t="str">
        <f t="shared" si="46"/>
        <v/>
      </c>
      <c r="W452" s="232" t="str">
        <f t="shared" si="47"/>
        <v/>
      </c>
      <c r="X452" s="232" t="str">
        <f>IFERROR(VLOOKUP(W452,Datos!$P$4:$Q$18,2,0),"")</f>
        <v/>
      </c>
      <c r="Y452" s="232" t="str">
        <f t="shared" si="48"/>
        <v/>
      </c>
      <c r="AA452" s="314" t="str">
        <f t="shared" ca="1" si="45"/>
        <v/>
      </c>
    </row>
    <row r="453" spans="1:27" x14ac:dyDescent="0.3">
      <c r="A453" s="238"/>
      <c r="B453" s="241" t="str">
        <f t="shared" si="49"/>
        <v/>
      </c>
      <c r="C453" s="239"/>
      <c r="D453" s="240" t="str">
        <f>IF(C453&lt;&gt;"",VLOOKUP(C453,'BASE EQUIPOS'!$G$8:$H$22,2,0),"")</f>
        <v/>
      </c>
      <c r="E453" s="241" t="str">
        <f>IF(C453&lt;&gt;"",VLOOKUP(C453,'BASE EQUIPOS'!$G$8:$I$22,3,0),"")</f>
        <v/>
      </c>
      <c r="F453" s="241" t="str">
        <f>IF(C453&lt;&gt;"",VLOOKUP(C453,'BASE EQUIPOS'!$G$8:$J$22,4,0),"")</f>
        <v/>
      </c>
      <c r="G453" s="242"/>
      <c r="H453" s="233"/>
      <c r="I453" s="241"/>
      <c r="J453" s="241"/>
      <c r="K453" s="241"/>
      <c r="L453" s="239"/>
      <c r="M453" s="244"/>
      <c r="N453" s="245" t="str">
        <f t="shared" ca="1" si="43"/>
        <v/>
      </c>
      <c r="O453" s="239"/>
      <c r="P453" s="244"/>
      <c r="Q453" s="245" t="str">
        <f t="shared" si="44"/>
        <v/>
      </c>
      <c r="U453" s="246" t="str">
        <f>IFERROR(VLOOKUP(C453,'BASE EQUIPOS'!$G$8:$O$22,9,0)," ")</f>
        <v xml:space="preserve"> </v>
      </c>
      <c r="V453" s="232" t="str">
        <f t="shared" si="46"/>
        <v/>
      </c>
      <c r="W453" s="232" t="str">
        <f t="shared" si="47"/>
        <v/>
      </c>
      <c r="X453" s="232" t="str">
        <f>IFERROR(VLOOKUP(W453,Datos!$P$4:$Q$18,2,0),"")</f>
        <v/>
      </c>
      <c r="Y453" s="232" t="str">
        <f t="shared" si="48"/>
        <v/>
      </c>
      <c r="AA453" s="314" t="str">
        <f t="shared" ca="1" si="45"/>
        <v/>
      </c>
    </row>
    <row r="454" spans="1:27" x14ac:dyDescent="0.3">
      <c r="A454" s="238"/>
      <c r="B454" s="241" t="str">
        <f t="shared" si="49"/>
        <v/>
      </c>
      <c r="C454" s="239"/>
      <c r="D454" s="240" t="str">
        <f>IF(C454&lt;&gt;"",VLOOKUP(C454,'BASE EQUIPOS'!$G$8:$H$22,2,0),"")</f>
        <v/>
      </c>
      <c r="E454" s="241" t="str">
        <f>IF(C454&lt;&gt;"",VLOOKUP(C454,'BASE EQUIPOS'!$G$8:$I$22,3,0),"")</f>
        <v/>
      </c>
      <c r="F454" s="241" t="str">
        <f>IF(C454&lt;&gt;"",VLOOKUP(C454,'BASE EQUIPOS'!$G$8:$J$22,4,0),"")</f>
        <v/>
      </c>
      <c r="G454" s="242"/>
      <c r="H454" s="233"/>
      <c r="I454" s="241"/>
      <c r="J454" s="241"/>
      <c r="K454" s="241"/>
      <c r="L454" s="239"/>
      <c r="M454" s="244"/>
      <c r="N454" s="245" t="str">
        <f t="shared" ca="1" si="43"/>
        <v/>
      </c>
      <c r="O454" s="239"/>
      <c r="P454" s="244"/>
      <c r="Q454" s="245" t="str">
        <f t="shared" si="44"/>
        <v/>
      </c>
      <c r="U454" s="246" t="str">
        <f>IFERROR(VLOOKUP(C454,'BASE EQUIPOS'!$G$8:$O$22,9,0)," ")</f>
        <v xml:space="preserve"> </v>
      </c>
      <c r="V454" s="232" t="str">
        <f t="shared" si="46"/>
        <v/>
      </c>
      <c r="W454" s="232" t="str">
        <f t="shared" si="47"/>
        <v/>
      </c>
      <c r="X454" s="232" t="str">
        <f>IFERROR(VLOOKUP(W454,Datos!$P$4:$Q$18,2,0),"")</f>
        <v/>
      </c>
      <c r="Y454" s="232" t="str">
        <f t="shared" si="48"/>
        <v/>
      </c>
      <c r="AA454" s="314" t="str">
        <f t="shared" ca="1" si="45"/>
        <v/>
      </c>
    </row>
    <row r="455" spans="1:27" x14ac:dyDescent="0.3">
      <c r="A455" s="238"/>
      <c r="B455" s="241" t="str">
        <f t="shared" si="49"/>
        <v/>
      </c>
      <c r="C455" s="239"/>
      <c r="D455" s="240" t="str">
        <f>IF(C455&lt;&gt;"",VLOOKUP(C455,'BASE EQUIPOS'!$G$8:$H$22,2,0),"")</f>
        <v/>
      </c>
      <c r="E455" s="241" t="str">
        <f>IF(C455&lt;&gt;"",VLOOKUP(C455,'BASE EQUIPOS'!$G$8:$I$22,3,0),"")</f>
        <v/>
      </c>
      <c r="F455" s="241" t="str">
        <f>IF(C455&lt;&gt;"",VLOOKUP(C455,'BASE EQUIPOS'!$G$8:$J$22,4,0),"")</f>
        <v/>
      </c>
      <c r="G455" s="242"/>
      <c r="H455" s="233"/>
      <c r="I455" s="241"/>
      <c r="J455" s="241"/>
      <c r="K455" s="241"/>
      <c r="L455" s="239"/>
      <c r="M455" s="244"/>
      <c r="N455" s="245" t="str">
        <f t="shared" ca="1" si="43"/>
        <v/>
      </c>
      <c r="O455" s="239"/>
      <c r="P455" s="244"/>
      <c r="Q455" s="245" t="str">
        <f t="shared" si="44"/>
        <v/>
      </c>
      <c r="U455" s="246" t="str">
        <f>IFERROR(VLOOKUP(C455,'BASE EQUIPOS'!$G$8:$O$22,9,0)," ")</f>
        <v xml:space="preserve"> </v>
      </c>
      <c r="V455" s="232" t="str">
        <f t="shared" si="46"/>
        <v/>
      </c>
      <c r="W455" s="232" t="str">
        <f t="shared" si="47"/>
        <v/>
      </c>
      <c r="X455" s="232" t="str">
        <f>IFERROR(VLOOKUP(W455,Datos!$P$4:$Q$18,2,0),"")</f>
        <v/>
      </c>
      <c r="Y455" s="232" t="str">
        <f t="shared" si="48"/>
        <v/>
      </c>
      <c r="AA455" s="314" t="str">
        <f t="shared" ca="1" si="45"/>
        <v/>
      </c>
    </row>
    <row r="456" spans="1:27" x14ac:dyDescent="0.3">
      <c r="A456" s="238"/>
      <c r="B456" s="241" t="str">
        <f t="shared" si="49"/>
        <v/>
      </c>
      <c r="C456" s="239"/>
      <c r="D456" s="240" t="str">
        <f>IF(C456&lt;&gt;"",VLOOKUP(C456,'BASE EQUIPOS'!$G$8:$H$22,2,0),"")</f>
        <v/>
      </c>
      <c r="E456" s="241" t="str">
        <f>IF(C456&lt;&gt;"",VLOOKUP(C456,'BASE EQUIPOS'!$G$8:$I$22,3,0),"")</f>
        <v/>
      </c>
      <c r="F456" s="241" t="str">
        <f>IF(C456&lt;&gt;"",VLOOKUP(C456,'BASE EQUIPOS'!$G$8:$J$22,4,0),"")</f>
        <v/>
      </c>
      <c r="G456" s="242"/>
      <c r="H456" s="233"/>
      <c r="I456" s="241"/>
      <c r="J456" s="241"/>
      <c r="K456" s="241"/>
      <c r="L456" s="239"/>
      <c r="M456" s="244"/>
      <c r="N456" s="245" t="str">
        <f t="shared" ca="1" si="43"/>
        <v/>
      </c>
      <c r="O456" s="239"/>
      <c r="P456" s="244"/>
      <c r="Q456" s="245" t="str">
        <f t="shared" si="44"/>
        <v/>
      </c>
      <c r="U456" s="246" t="str">
        <f>IFERROR(VLOOKUP(C456,'BASE EQUIPOS'!$G$8:$O$22,9,0)," ")</f>
        <v xml:space="preserve"> </v>
      </c>
      <c r="V456" s="232" t="str">
        <f t="shared" si="46"/>
        <v/>
      </c>
      <c r="W456" s="232" t="str">
        <f t="shared" si="47"/>
        <v/>
      </c>
      <c r="X456" s="232" t="str">
        <f>IFERROR(VLOOKUP(W456,Datos!$P$4:$Q$18,2,0),"")</f>
        <v/>
      </c>
      <c r="Y456" s="232" t="str">
        <f t="shared" si="48"/>
        <v/>
      </c>
      <c r="AA456" s="314" t="str">
        <f t="shared" ca="1" si="45"/>
        <v/>
      </c>
    </row>
    <row r="457" spans="1:27" x14ac:dyDescent="0.3">
      <c r="A457" s="238"/>
      <c r="B457" s="241" t="str">
        <f t="shared" si="49"/>
        <v/>
      </c>
      <c r="C457" s="239"/>
      <c r="D457" s="240" t="str">
        <f>IF(C457&lt;&gt;"",VLOOKUP(C457,'BASE EQUIPOS'!$G$8:$H$22,2,0),"")</f>
        <v/>
      </c>
      <c r="E457" s="241" t="str">
        <f>IF(C457&lt;&gt;"",VLOOKUP(C457,'BASE EQUIPOS'!$G$8:$I$22,3,0),"")</f>
        <v/>
      </c>
      <c r="F457" s="241" t="str">
        <f>IF(C457&lt;&gt;"",VLOOKUP(C457,'BASE EQUIPOS'!$G$8:$J$22,4,0),"")</f>
        <v/>
      </c>
      <c r="G457" s="242"/>
      <c r="H457" s="233"/>
      <c r="I457" s="241"/>
      <c r="J457" s="241"/>
      <c r="K457" s="241"/>
      <c r="L457" s="239"/>
      <c r="M457" s="244"/>
      <c r="N457" s="245" t="str">
        <f t="shared" ca="1" si="43"/>
        <v/>
      </c>
      <c r="O457" s="239"/>
      <c r="P457" s="244"/>
      <c r="Q457" s="245" t="str">
        <f t="shared" si="44"/>
        <v/>
      </c>
      <c r="U457" s="246" t="str">
        <f>IFERROR(VLOOKUP(C457,'BASE EQUIPOS'!$G$8:$O$22,9,0)," ")</f>
        <v xml:space="preserve"> </v>
      </c>
      <c r="V457" s="232" t="str">
        <f t="shared" si="46"/>
        <v/>
      </c>
      <c r="W457" s="232" t="str">
        <f t="shared" si="47"/>
        <v/>
      </c>
      <c r="X457" s="232" t="str">
        <f>IFERROR(VLOOKUP(W457,Datos!$P$4:$Q$18,2,0),"")</f>
        <v/>
      </c>
      <c r="Y457" s="232" t="str">
        <f t="shared" si="48"/>
        <v/>
      </c>
      <c r="AA457" s="314" t="str">
        <f t="shared" ca="1" si="45"/>
        <v/>
      </c>
    </row>
    <row r="458" spans="1:27" x14ac:dyDescent="0.3">
      <c r="A458" s="238"/>
      <c r="B458" s="241" t="str">
        <f t="shared" si="49"/>
        <v/>
      </c>
      <c r="C458" s="239"/>
      <c r="D458" s="240" t="str">
        <f>IF(C458&lt;&gt;"",VLOOKUP(C458,'BASE EQUIPOS'!$G$8:$H$22,2,0),"")</f>
        <v/>
      </c>
      <c r="E458" s="241" t="str">
        <f>IF(C458&lt;&gt;"",VLOOKUP(C458,'BASE EQUIPOS'!$G$8:$I$22,3,0),"")</f>
        <v/>
      </c>
      <c r="F458" s="241" t="str">
        <f>IF(C458&lt;&gt;"",VLOOKUP(C458,'BASE EQUIPOS'!$G$8:$J$22,4,0),"")</f>
        <v/>
      </c>
      <c r="G458" s="242"/>
      <c r="H458" s="233"/>
      <c r="I458" s="241"/>
      <c r="J458" s="241"/>
      <c r="K458" s="241"/>
      <c r="L458" s="239"/>
      <c r="M458" s="244"/>
      <c r="N458" s="245" t="str">
        <f t="shared" ca="1" si="43"/>
        <v/>
      </c>
      <c r="O458" s="239"/>
      <c r="P458" s="244"/>
      <c r="Q458" s="245" t="str">
        <f t="shared" si="44"/>
        <v/>
      </c>
      <c r="U458" s="246" t="str">
        <f>IFERROR(VLOOKUP(C458,'BASE EQUIPOS'!$G$8:$O$22,9,0)," ")</f>
        <v xml:space="preserve"> </v>
      </c>
      <c r="V458" s="232" t="str">
        <f t="shared" si="46"/>
        <v/>
      </c>
      <c r="W458" s="232" t="str">
        <f t="shared" si="47"/>
        <v/>
      </c>
      <c r="X458" s="232" t="str">
        <f>IFERROR(VLOOKUP(W458,Datos!$P$4:$Q$18,2,0),"")</f>
        <v/>
      </c>
      <c r="Y458" s="232" t="str">
        <f t="shared" si="48"/>
        <v/>
      </c>
      <c r="AA458" s="314" t="str">
        <f t="shared" ca="1" si="45"/>
        <v/>
      </c>
    </row>
    <row r="459" spans="1:27" x14ac:dyDescent="0.3">
      <c r="A459" s="238"/>
      <c r="B459" s="241" t="str">
        <f t="shared" si="49"/>
        <v/>
      </c>
      <c r="C459" s="239"/>
      <c r="D459" s="240" t="str">
        <f>IF(C459&lt;&gt;"",VLOOKUP(C459,'BASE EQUIPOS'!$G$8:$H$22,2,0),"")</f>
        <v/>
      </c>
      <c r="E459" s="241" t="str">
        <f>IF(C459&lt;&gt;"",VLOOKUP(C459,'BASE EQUIPOS'!$G$8:$I$22,3,0),"")</f>
        <v/>
      </c>
      <c r="F459" s="241" t="str">
        <f>IF(C459&lt;&gt;"",VLOOKUP(C459,'BASE EQUIPOS'!$G$8:$J$22,4,0),"")</f>
        <v/>
      </c>
      <c r="G459" s="242"/>
      <c r="H459" s="233"/>
      <c r="I459" s="241"/>
      <c r="J459" s="241"/>
      <c r="K459" s="241"/>
      <c r="L459" s="239"/>
      <c r="M459" s="244"/>
      <c r="N459" s="245" t="str">
        <f t="shared" ca="1" si="43"/>
        <v/>
      </c>
      <c r="O459" s="239"/>
      <c r="P459" s="244"/>
      <c r="Q459" s="245" t="str">
        <f t="shared" si="44"/>
        <v/>
      </c>
      <c r="U459" s="246" t="str">
        <f>IFERROR(VLOOKUP(C459,'BASE EQUIPOS'!$G$8:$O$22,9,0)," ")</f>
        <v xml:space="preserve"> </v>
      </c>
      <c r="V459" s="232" t="str">
        <f t="shared" si="46"/>
        <v/>
      </c>
      <c r="W459" s="232" t="str">
        <f t="shared" si="47"/>
        <v/>
      </c>
      <c r="X459" s="232" t="str">
        <f>IFERROR(VLOOKUP(W459,Datos!$P$4:$Q$18,2,0),"")</f>
        <v/>
      </c>
      <c r="Y459" s="232" t="str">
        <f t="shared" si="48"/>
        <v/>
      </c>
      <c r="AA459" s="314" t="str">
        <f t="shared" ca="1" si="45"/>
        <v/>
      </c>
    </row>
    <row r="460" spans="1:27" x14ac:dyDescent="0.3">
      <c r="A460" s="238"/>
      <c r="B460" s="241" t="str">
        <f t="shared" si="49"/>
        <v/>
      </c>
      <c r="C460" s="239"/>
      <c r="D460" s="240" t="str">
        <f>IF(C460&lt;&gt;"",VLOOKUP(C460,'BASE EQUIPOS'!$G$8:$H$22,2,0),"")</f>
        <v/>
      </c>
      <c r="E460" s="241" t="str">
        <f>IF(C460&lt;&gt;"",VLOOKUP(C460,'BASE EQUIPOS'!$G$8:$I$22,3,0),"")</f>
        <v/>
      </c>
      <c r="F460" s="241" t="str">
        <f>IF(C460&lt;&gt;"",VLOOKUP(C460,'BASE EQUIPOS'!$G$8:$J$22,4,0),"")</f>
        <v/>
      </c>
      <c r="G460" s="242"/>
      <c r="H460" s="233"/>
      <c r="I460" s="241"/>
      <c r="J460" s="241"/>
      <c r="K460" s="241"/>
      <c r="L460" s="239"/>
      <c r="M460" s="244"/>
      <c r="N460" s="245" t="str">
        <f t="shared" ca="1" si="43"/>
        <v/>
      </c>
      <c r="O460" s="239"/>
      <c r="P460" s="244"/>
      <c r="Q460" s="245" t="str">
        <f t="shared" si="44"/>
        <v/>
      </c>
      <c r="U460" s="246" t="str">
        <f>IFERROR(VLOOKUP(C460,'BASE EQUIPOS'!$G$8:$O$22,9,0)," ")</f>
        <v xml:space="preserve"> </v>
      </c>
      <c r="V460" s="232" t="str">
        <f t="shared" si="46"/>
        <v/>
      </c>
      <c r="W460" s="232" t="str">
        <f t="shared" si="47"/>
        <v/>
      </c>
      <c r="X460" s="232" t="str">
        <f>IFERROR(VLOOKUP(W460,Datos!$P$4:$Q$18,2,0),"")</f>
        <v/>
      </c>
      <c r="Y460" s="232" t="str">
        <f t="shared" si="48"/>
        <v/>
      </c>
      <c r="AA460" s="314" t="str">
        <f t="shared" ca="1" si="45"/>
        <v/>
      </c>
    </row>
    <row r="461" spans="1:27" x14ac:dyDescent="0.3">
      <c r="A461" s="238"/>
      <c r="B461" s="241" t="str">
        <f t="shared" si="49"/>
        <v/>
      </c>
      <c r="C461" s="239"/>
      <c r="D461" s="240" t="str">
        <f>IF(C461&lt;&gt;"",VLOOKUP(C461,'BASE EQUIPOS'!$G$8:$H$22,2,0),"")</f>
        <v/>
      </c>
      <c r="E461" s="241" t="str">
        <f>IF(C461&lt;&gt;"",VLOOKUP(C461,'BASE EQUIPOS'!$G$8:$I$22,3,0),"")</f>
        <v/>
      </c>
      <c r="F461" s="241" t="str">
        <f>IF(C461&lt;&gt;"",VLOOKUP(C461,'BASE EQUIPOS'!$G$8:$J$22,4,0),"")</f>
        <v/>
      </c>
      <c r="G461" s="242"/>
      <c r="H461" s="233"/>
      <c r="I461" s="241"/>
      <c r="J461" s="241"/>
      <c r="K461" s="241"/>
      <c r="L461" s="239"/>
      <c r="M461" s="244"/>
      <c r="N461" s="245" t="str">
        <f t="shared" ca="1" si="43"/>
        <v/>
      </c>
      <c r="O461" s="239"/>
      <c r="P461" s="244"/>
      <c r="Q461" s="245" t="str">
        <f t="shared" si="44"/>
        <v/>
      </c>
      <c r="U461" s="246" t="str">
        <f>IFERROR(VLOOKUP(C461,'BASE EQUIPOS'!$G$8:$O$22,9,0)," ")</f>
        <v xml:space="preserve"> </v>
      </c>
      <c r="V461" s="232" t="str">
        <f t="shared" si="46"/>
        <v/>
      </c>
      <c r="W461" s="232" t="str">
        <f t="shared" si="47"/>
        <v/>
      </c>
      <c r="X461" s="232" t="str">
        <f>IFERROR(VLOOKUP(W461,Datos!$P$4:$Q$18,2,0),"")</f>
        <v/>
      </c>
      <c r="Y461" s="232" t="str">
        <f t="shared" si="48"/>
        <v/>
      </c>
      <c r="AA461" s="314" t="str">
        <f t="shared" ca="1" si="45"/>
        <v/>
      </c>
    </row>
    <row r="462" spans="1:27" x14ac:dyDescent="0.3">
      <c r="A462" s="238"/>
      <c r="B462" s="241" t="str">
        <f t="shared" si="49"/>
        <v/>
      </c>
      <c r="C462" s="239"/>
      <c r="D462" s="240" t="str">
        <f>IF(C462&lt;&gt;"",VLOOKUP(C462,'BASE EQUIPOS'!$G$8:$H$22,2,0),"")</f>
        <v/>
      </c>
      <c r="E462" s="241" t="str">
        <f>IF(C462&lt;&gt;"",VLOOKUP(C462,'BASE EQUIPOS'!$G$8:$I$22,3,0),"")</f>
        <v/>
      </c>
      <c r="F462" s="241" t="str">
        <f>IF(C462&lt;&gt;"",VLOOKUP(C462,'BASE EQUIPOS'!$G$8:$J$22,4,0),"")</f>
        <v/>
      </c>
      <c r="G462" s="242"/>
      <c r="H462" s="233"/>
      <c r="I462" s="241"/>
      <c r="J462" s="241"/>
      <c r="K462" s="241"/>
      <c r="L462" s="239"/>
      <c r="M462" s="244"/>
      <c r="N462" s="245" t="str">
        <f t="shared" ca="1" si="43"/>
        <v/>
      </c>
      <c r="O462" s="239"/>
      <c r="P462" s="244"/>
      <c r="Q462" s="245" t="str">
        <f t="shared" si="44"/>
        <v/>
      </c>
      <c r="U462" s="246" t="str">
        <f>IFERROR(VLOOKUP(C462,'BASE EQUIPOS'!$G$8:$O$22,9,0)," ")</f>
        <v xml:space="preserve"> </v>
      </c>
      <c r="V462" s="232" t="str">
        <f t="shared" si="46"/>
        <v/>
      </c>
      <c r="W462" s="232" t="str">
        <f t="shared" si="47"/>
        <v/>
      </c>
      <c r="X462" s="232" t="str">
        <f>IFERROR(VLOOKUP(W462,Datos!$P$4:$Q$18,2,0),"")</f>
        <v/>
      </c>
      <c r="Y462" s="232" t="str">
        <f t="shared" si="48"/>
        <v/>
      </c>
      <c r="AA462" s="314" t="str">
        <f t="shared" ca="1" si="45"/>
        <v/>
      </c>
    </row>
    <row r="463" spans="1:27" x14ac:dyDescent="0.3">
      <c r="A463" s="238"/>
      <c r="B463" s="241" t="str">
        <f t="shared" si="49"/>
        <v/>
      </c>
      <c r="C463" s="239"/>
      <c r="D463" s="240" t="str">
        <f>IF(C463&lt;&gt;"",VLOOKUP(C463,'BASE EQUIPOS'!$G$8:$H$22,2,0),"")</f>
        <v/>
      </c>
      <c r="E463" s="241" t="str">
        <f>IF(C463&lt;&gt;"",VLOOKUP(C463,'BASE EQUIPOS'!$G$8:$I$22,3,0),"")</f>
        <v/>
      </c>
      <c r="F463" s="241" t="str">
        <f>IF(C463&lt;&gt;"",VLOOKUP(C463,'BASE EQUIPOS'!$G$8:$J$22,4,0),"")</f>
        <v/>
      </c>
      <c r="G463" s="242"/>
      <c r="H463" s="233"/>
      <c r="I463" s="241"/>
      <c r="J463" s="241"/>
      <c r="K463" s="241"/>
      <c r="L463" s="239"/>
      <c r="M463" s="244"/>
      <c r="N463" s="245" t="str">
        <f t="shared" ca="1" si="43"/>
        <v/>
      </c>
      <c r="O463" s="239"/>
      <c r="P463" s="244"/>
      <c r="Q463" s="245" t="str">
        <f t="shared" si="44"/>
        <v/>
      </c>
      <c r="U463" s="246" t="str">
        <f>IFERROR(VLOOKUP(C463,'BASE EQUIPOS'!$G$8:$O$22,9,0)," ")</f>
        <v xml:space="preserve"> </v>
      </c>
      <c r="V463" s="232" t="str">
        <f t="shared" si="46"/>
        <v/>
      </c>
      <c r="W463" s="232" t="str">
        <f t="shared" si="47"/>
        <v/>
      </c>
      <c r="X463" s="232" t="str">
        <f>IFERROR(VLOOKUP(W463,Datos!$P$4:$Q$18,2,0),"")</f>
        <v/>
      </c>
      <c r="Y463" s="232" t="str">
        <f t="shared" si="48"/>
        <v/>
      </c>
      <c r="AA463" s="314" t="str">
        <f t="shared" ca="1" si="45"/>
        <v/>
      </c>
    </row>
    <row r="464" spans="1:27" x14ac:dyDescent="0.3">
      <c r="A464" s="238"/>
      <c r="B464" s="241" t="str">
        <f t="shared" si="49"/>
        <v/>
      </c>
      <c r="C464" s="239"/>
      <c r="D464" s="240" t="str">
        <f>IF(C464&lt;&gt;"",VLOOKUP(C464,'BASE EQUIPOS'!$G$8:$H$22,2,0),"")</f>
        <v/>
      </c>
      <c r="E464" s="241" t="str">
        <f>IF(C464&lt;&gt;"",VLOOKUP(C464,'BASE EQUIPOS'!$G$8:$I$22,3,0),"")</f>
        <v/>
      </c>
      <c r="F464" s="241" t="str">
        <f>IF(C464&lt;&gt;"",VLOOKUP(C464,'BASE EQUIPOS'!$G$8:$J$22,4,0),"")</f>
        <v/>
      </c>
      <c r="G464" s="242"/>
      <c r="H464" s="233"/>
      <c r="I464" s="241"/>
      <c r="J464" s="241"/>
      <c r="K464" s="241"/>
      <c r="L464" s="239"/>
      <c r="M464" s="244"/>
      <c r="N464" s="245" t="str">
        <f t="shared" ref="N464:N527" ca="1" si="50">IF(M464="","",IF(O464="",NOW()*24-(L464+M464)*24,"Mtto. Terminado"))</f>
        <v/>
      </c>
      <c r="O464" s="239"/>
      <c r="P464" s="244"/>
      <c r="Q464" s="245" t="str">
        <f t="shared" ref="Q464:Q527" si="51">IF(O464="","",IF(P464="","",(O464+P464)*24-(L464+M464)*24))</f>
        <v/>
      </c>
      <c r="U464" s="246" t="str">
        <f>IFERROR(VLOOKUP(C464,'BASE EQUIPOS'!$G$8:$O$22,9,0)," ")</f>
        <v xml:space="preserve"> </v>
      </c>
      <c r="V464" s="232" t="str">
        <f t="shared" si="46"/>
        <v/>
      </c>
      <c r="W464" s="232" t="str">
        <f t="shared" si="47"/>
        <v/>
      </c>
      <c r="X464" s="232" t="str">
        <f>IFERROR(VLOOKUP(W464,Datos!$P$4:$Q$18,2,0),"")</f>
        <v/>
      </c>
      <c r="Y464" s="232" t="str">
        <f t="shared" si="48"/>
        <v/>
      </c>
      <c r="AA464" s="314" t="str">
        <f t="shared" ca="1" si="45"/>
        <v/>
      </c>
    </row>
    <row r="465" spans="1:27" x14ac:dyDescent="0.3">
      <c r="A465" s="238"/>
      <c r="B465" s="241" t="str">
        <f t="shared" si="49"/>
        <v/>
      </c>
      <c r="C465" s="239"/>
      <c r="D465" s="240" t="str">
        <f>IF(C465&lt;&gt;"",VLOOKUP(C465,'BASE EQUIPOS'!$G$8:$H$22,2,0),"")</f>
        <v/>
      </c>
      <c r="E465" s="241" t="str">
        <f>IF(C465&lt;&gt;"",VLOOKUP(C465,'BASE EQUIPOS'!$G$8:$I$22,3,0),"")</f>
        <v/>
      </c>
      <c r="F465" s="241" t="str">
        <f>IF(C465&lt;&gt;"",VLOOKUP(C465,'BASE EQUIPOS'!$G$8:$J$22,4,0),"")</f>
        <v/>
      </c>
      <c r="G465" s="242"/>
      <c r="H465" s="233"/>
      <c r="I465" s="241"/>
      <c r="J465" s="241"/>
      <c r="K465" s="241"/>
      <c r="L465" s="239"/>
      <c r="M465" s="244"/>
      <c r="N465" s="245" t="str">
        <f t="shared" ca="1" si="50"/>
        <v/>
      </c>
      <c r="O465" s="239"/>
      <c r="P465" s="244"/>
      <c r="Q465" s="245" t="str">
        <f t="shared" si="51"/>
        <v/>
      </c>
      <c r="U465" s="246" t="str">
        <f>IFERROR(VLOOKUP(C465,'BASE EQUIPOS'!$G$8:$O$22,9,0)," ")</f>
        <v xml:space="preserve"> </v>
      </c>
      <c r="V465" s="232" t="str">
        <f t="shared" si="46"/>
        <v/>
      </c>
      <c r="W465" s="232" t="str">
        <f t="shared" si="47"/>
        <v/>
      </c>
      <c r="X465" s="232" t="str">
        <f>IFERROR(VLOOKUP(W465,Datos!$P$4:$Q$18,2,0),"")</f>
        <v/>
      </c>
      <c r="Y465" s="232" t="str">
        <f t="shared" si="48"/>
        <v/>
      </c>
      <c r="AA465" s="314" t="str">
        <f t="shared" ref="AA465:AA528" ca="1" si="52">IF(N465="Mtto. Terminado",1,"")</f>
        <v/>
      </c>
    </row>
    <row r="466" spans="1:27" x14ac:dyDescent="0.3">
      <c r="A466" s="238"/>
      <c r="B466" s="241" t="str">
        <f t="shared" si="49"/>
        <v/>
      </c>
      <c r="C466" s="239"/>
      <c r="D466" s="240" t="str">
        <f>IF(C466&lt;&gt;"",VLOOKUP(C466,'BASE EQUIPOS'!$G$8:$H$22,2,0),"")</f>
        <v/>
      </c>
      <c r="E466" s="241" t="str">
        <f>IF(C466&lt;&gt;"",VLOOKUP(C466,'BASE EQUIPOS'!$G$8:$I$22,3,0),"")</f>
        <v/>
      </c>
      <c r="F466" s="241" t="str">
        <f>IF(C466&lt;&gt;"",VLOOKUP(C466,'BASE EQUIPOS'!$G$8:$J$22,4,0),"")</f>
        <v/>
      </c>
      <c r="G466" s="242"/>
      <c r="H466" s="233"/>
      <c r="I466" s="241"/>
      <c r="J466" s="241"/>
      <c r="K466" s="241"/>
      <c r="L466" s="239"/>
      <c r="M466" s="244"/>
      <c r="N466" s="245" t="str">
        <f t="shared" ca="1" si="50"/>
        <v/>
      </c>
      <c r="O466" s="239"/>
      <c r="P466" s="244"/>
      <c r="Q466" s="245" t="str">
        <f t="shared" si="51"/>
        <v/>
      </c>
      <c r="U466" s="246" t="str">
        <f>IFERROR(VLOOKUP(C466,'BASE EQUIPOS'!$G$8:$O$22,9,0)," ")</f>
        <v xml:space="preserve"> </v>
      </c>
      <c r="V466" s="232" t="str">
        <f t="shared" si="46"/>
        <v/>
      </c>
      <c r="W466" s="232" t="str">
        <f t="shared" si="47"/>
        <v/>
      </c>
      <c r="X466" s="232" t="str">
        <f>IFERROR(VLOOKUP(W466,Datos!$P$4:$Q$18,2,0),"")</f>
        <v/>
      </c>
      <c r="Y466" s="232" t="str">
        <f t="shared" si="48"/>
        <v/>
      </c>
      <c r="AA466" s="314" t="str">
        <f t="shared" ca="1" si="52"/>
        <v/>
      </c>
    </row>
    <row r="467" spans="1:27" x14ac:dyDescent="0.3">
      <c r="A467" s="238"/>
      <c r="B467" s="241" t="str">
        <f t="shared" si="49"/>
        <v/>
      </c>
      <c r="C467" s="239"/>
      <c r="D467" s="240" t="str">
        <f>IF(C467&lt;&gt;"",VLOOKUP(C467,'BASE EQUIPOS'!$G$8:$H$22,2,0),"")</f>
        <v/>
      </c>
      <c r="E467" s="241" t="str">
        <f>IF(C467&lt;&gt;"",VLOOKUP(C467,'BASE EQUIPOS'!$G$8:$I$22,3,0),"")</f>
        <v/>
      </c>
      <c r="F467" s="241" t="str">
        <f>IF(C467&lt;&gt;"",VLOOKUP(C467,'BASE EQUIPOS'!$G$8:$J$22,4,0),"")</f>
        <v/>
      </c>
      <c r="G467" s="242"/>
      <c r="H467" s="233"/>
      <c r="I467" s="241"/>
      <c r="J467" s="241"/>
      <c r="K467" s="241"/>
      <c r="L467" s="239"/>
      <c r="M467" s="244"/>
      <c r="N467" s="245" t="str">
        <f t="shared" ca="1" si="50"/>
        <v/>
      </c>
      <c r="O467" s="239"/>
      <c r="P467" s="244"/>
      <c r="Q467" s="245" t="str">
        <f t="shared" si="51"/>
        <v/>
      </c>
      <c r="U467" s="246" t="str">
        <f>IFERROR(VLOOKUP(C467,'BASE EQUIPOS'!$G$8:$O$22,9,0)," ")</f>
        <v xml:space="preserve"> </v>
      </c>
      <c r="V467" s="232" t="str">
        <f t="shared" si="46"/>
        <v/>
      </c>
      <c r="W467" s="232" t="str">
        <f t="shared" si="47"/>
        <v/>
      </c>
      <c r="X467" s="232" t="str">
        <f>IFERROR(VLOOKUP(W467,Datos!$P$4:$Q$18,2,0),"")</f>
        <v/>
      </c>
      <c r="Y467" s="232" t="str">
        <f t="shared" si="48"/>
        <v/>
      </c>
      <c r="AA467" s="314" t="str">
        <f t="shared" ca="1" si="52"/>
        <v/>
      </c>
    </row>
    <row r="468" spans="1:27" x14ac:dyDescent="0.3">
      <c r="A468" s="238"/>
      <c r="B468" s="241" t="str">
        <f t="shared" si="49"/>
        <v/>
      </c>
      <c r="C468" s="239"/>
      <c r="D468" s="240" t="str">
        <f>IF(C468&lt;&gt;"",VLOOKUP(C468,'BASE EQUIPOS'!$G$8:$H$22,2,0),"")</f>
        <v/>
      </c>
      <c r="E468" s="241" t="str">
        <f>IF(C468&lt;&gt;"",VLOOKUP(C468,'BASE EQUIPOS'!$G$8:$I$22,3,0),"")</f>
        <v/>
      </c>
      <c r="F468" s="241" t="str">
        <f>IF(C468&lt;&gt;"",VLOOKUP(C468,'BASE EQUIPOS'!$G$8:$J$22,4,0),"")</f>
        <v/>
      </c>
      <c r="G468" s="242"/>
      <c r="H468" s="233"/>
      <c r="I468" s="241"/>
      <c r="J468" s="241"/>
      <c r="K468" s="241"/>
      <c r="L468" s="239"/>
      <c r="M468" s="244"/>
      <c r="N468" s="245" t="str">
        <f t="shared" ca="1" si="50"/>
        <v/>
      </c>
      <c r="O468" s="239"/>
      <c r="P468" s="244"/>
      <c r="Q468" s="245" t="str">
        <f t="shared" si="51"/>
        <v/>
      </c>
      <c r="U468" s="246" t="str">
        <f>IFERROR(VLOOKUP(C468,'BASE EQUIPOS'!$G$8:$O$22,9,0)," ")</f>
        <v xml:space="preserve"> </v>
      </c>
      <c r="V468" s="232" t="str">
        <f t="shared" si="46"/>
        <v/>
      </c>
      <c r="W468" s="232" t="str">
        <f t="shared" si="47"/>
        <v/>
      </c>
      <c r="X468" s="232" t="str">
        <f>IFERROR(VLOOKUP(W468,Datos!$P$4:$Q$18,2,0),"")</f>
        <v/>
      </c>
      <c r="Y468" s="232" t="str">
        <f t="shared" si="48"/>
        <v/>
      </c>
      <c r="AA468" s="314" t="str">
        <f t="shared" ca="1" si="52"/>
        <v/>
      </c>
    </row>
    <row r="469" spans="1:27" x14ac:dyDescent="0.3">
      <c r="A469" s="238"/>
      <c r="B469" s="241" t="str">
        <f t="shared" si="49"/>
        <v/>
      </c>
      <c r="C469" s="239"/>
      <c r="D469" s="240" t="str">
        <f>IF(C469&lt;&gt;"",VLOOKUP(C469,'BASE EQUIPOS'!$G$8:$H$22,2,0),"")</f>
        <v/>
      </c>
      <c r="E469" s="241" t="str">
        <f>IF(C469&lt;&gt;"",VLOOKUP(C469,'BASE EQUIPOS'!$G$8:$I$22,3,0),"")</f>
        <v/>
      </c>
      <c r="F469" s="241" t="str">
        <f>IF(C469&lt;&gt;"",VLOOKUP(C469,'BASE EQUIPOS'!$G$8:$J$22,4,0),"")</f>
        <v/>
      </c>
      <c r="G469" s="242"/>
      <c r="H469" s="233"/>
      <c r="I469" s="241"/>
      <c r="J469" s="241"/>
      <c r="K469" s="241"/>
      <c r="L469" s="239"/>
      <c r="M469" s="244"/>
      <c r="N469" s="245" t="str">
        <f t="shared" ca="1" si="50"/>
        <v/>
      </c>
      <c r="O469" s="239"/>
      <c r="P469" s="244"/>
      <c r="Q469" s="245" t="str">
        <f t="shared" si="51"/>
        <v/>
      </c>
      <c r="U469" s="246" t="str">
        <f>IFERROR(VLOOKUP(C469,'BASE EQUIPOS'!$G$8:$O$22,9,0)," ")</f>
        <v xml:space="preserve"> </v>
      </c>
      <c r="V469" s="232" t="str">
        <f t="shared" ref="V469:V532" si="53">IF(G469="MTTO. SISTEMÁTICO","PREVENTIVA",IF(G469="MTTO. PREDICTIVO","INSPECCIÓN",""))</f>
        <v/>
      </c>
      <c r="W469" s="232" t="str">
        <f t="shared" ref="W469:W532" si="54">CONCATENATE(D469,I469)</f>
        <v/>
      </c>
      <c r="X469" s="232" t="str">
        <f>IFERROR(VLOOKUP(W469,Datos!$P$4:$Q$18,2,0),"")</f>
        <v/>
      </c>
      <c r="Y469" s="232" t="str">
        <f t="shared" ref="Y469:Y532" si="55">IF(A469="OT CORRECTIVA",1,IF(A469="OT PREVENTIVA",2,IF(A469="HOJA INSPECCIÓN",3,"")))</f>
        <v/>
      </c>
      <c r="AA469" s="314" t="str">
        <f t="shared" ca="1" si="52"/>
        <v/>
      </c>
    </row>
    <row r="470" spans="1:27" x14ac:dyDescent="0.3">
      <c r="A470" s="238"/>
      <c r="B470" s="241" t="str">
        <f t="shared" si="49"/>
        <v/>
      </c>
      <c r="C470" s="239"/>
      <c r="D470" s="240" t="str">
        <f>IF(C470&lt;&gt;"",VLOOKUP(C470,'BASE EQUIPOS'!$G$8:$H$22,2,0),"")</f>
        <v/>
      </c>
      <c r="E470" s="241" t="str">
        <f>IF(C470&lt;&gt;"",VLOOKUP(C470,'BASE EQUIPOS'!$G$8:$I$22,3,0),"")</f>
        <v/>
      </c>
      <c r="F470" s="241" t="str">
        <f>IF(C470&lt;&gt;"",VLOOKUP(C470,'BASE EQUIPOS'!$G$8:$J$22,4,0),"")</f>
        <v/>
      </c>
      <c r="G470" s="242"/>
      <c r="H470" s="233"/>
      <c r="I470" s="241"/>
      <c r="J470" s="241"/>
      <c r="K470" s="241"/>
      <c r="L470" s="239"/>
      <c r="M470" s="244"/>
      <c r="N470" s="245" t="str">
        <f t="shared" ca="1" si="50"/>
        <v/>
      </c>
      <c r="O470" s="239"/>
      <c r="P470" s="244"/>
      <c r="Q470" s="245" t="str">
        <f t="shared" si="51"/>
        <v/>
      </c>
      <c r="U470" s="246" t="str">
        <f>IFERROR(VLOOKUP(C470,'BASE EQUIPOS'!$G$8:$O$22,9,0)," ")</f>
        <v xml:space="preserve"> </v>
      </c>
      <c r="V470" s="232" t="str">
        <f t="shared" si="53"/>
        <v/>
      </c>
      <c r="W470" s="232" t="str">
        <f t="shared" si="54"/>
        <v/>
      </c>
      <c r="X470" s="232" t="str">
        <f>IFERROR(VLOOKUP(W470,Datos!$P$4:$Q$18,2,0),"")</f>
        <v/>
      </c>
      <c r="Y470" s="232" t="str">
        <f t="shared" si="55"/>
        <v/>
      </c>
      <c r="AA470" s="314" t="str">
        <f t="shared" ca="1" si="52"/>
        <v/>
      </c>
    </row>
    <row r="471" spans="1:27" x14ac:dyDescent="0.3">
      <c r="A471" s="238"/>
      <c r="B471" s="241" t="str">
        <f t="shared" si="49"/>
        <v/>
      </c>
      <c r="C471" s="239"/>
      <c r="D471" s="240" t="str">
        <f>IF(C471&lt;&gt;"",VLOOKUP(C471,'BASE EQUIPOS'!$G$8:$H$22,2,0),"")</f>
        <v/>
      </c>
      <c r="E471" s="241" t="str">
        <f>IF(C471&lt;&gt;"",VLOOKUP(C471,'BASE EQUIPOS'!$G$8:$I$22,3,0),"")</f>
        <v/>
      </c>
      <c r="F471" s="241" t="str">
        <f>IF(C471&lt;&gt;"",VLOOKUP(C471,'BASE EQUIPOS'!$G$8:$J$22,4,0),"")</f>
        <v/>
      </c>
      <c r="G471" s="242"/>
      <c r="H471" s="233"/>
      <c r="I471" s="241"/>
      <c r="J471" s="241"/>
      <c r="K471" s="241"/>
      <c r="L471" s="239"/>
      <c r="M471" s="244"/>
      <c r="N471" s="245" t="str">
        <f t="shared" ca="1" si="50"/>
        <v/>
      </c>
      <c r="O471" s="239"/>
      <c r="P471" s="244"/>
      <c r="Q471" s="245" t="str">
        <f t="shared" si="51"/>
        <v/>
      </c>
      <c r="U471" s="246" t="str">
        <f>IFERROR(VLOOKUP(C471,'BASE EQUIPOS'!$G$8:$O$22,9,0)," ")</f>
        <v xml:space="preserve"> </v>
      </c>
      <c r="V471" s="232" t="str">
        <f t="shared" si="53"/>
        <v/>
      </c>
      <c r="W471" s="232" t="str">
        <f t="shared" si="54"/>
        <v/>
      </c>
      <c r="X471" s="232" t="str">
        <f>IFERROR(VLOOKUP(W471,Datos!$P$4:$Q$18,2,0),"")</f>
        <v/>
      </c>
      <c r="Y471" s="232" t="str">
        <f t="shared" si="55"/>
        <v/>
      </c>
      <c r="AA471" s="314" t="str">
        <f t="shared" ca="1" si="52"/>
        <v/>
      </c>
    </row>
    <row r="472" spans="1:27" x14ac:dyDescent="0.3">
      <c r="A472" s="238"/>
      <c r="B472" s="241" t="str">
        <f t="shared" si="49"/>
        <v/>
      </c>
      <c r="C472" s="239"/>
      <c r="D472" s="240" t="str">
        <f>IF(C472&lt;&gt;"",VLOOKUP(C472,'BASE EQUIPOS'!$G$8:$H$22,2,0),"")</f>
        <v/>
      </c>
      <c r="E472" s="241" t="str">
        <f>IF(C472&lt;&gt;"",VLOOKUP(C472,'BASE EQUIPOS'!$G$8:$I$22,3,0),"")</f>
        <v/>
      </c>
      <c r="F472" s="241" t="str">
        <f>IF(C472&lt;&gt;"",VLOOKUP(C472,'BASE EQUIPOS'!$G$8:$J$22,4,0),"")</f>
        <v/>
      </c>
      <c r="G472" s="242"/>
      <c r="H472" s="233"/>
      <c r="I472" s="241"/>
      <c r="J472" s="241"/>
      <c r="K472" s="241"/>
      <c r="L472" s="239"/>
      <c r="M472" s="244"/>
      <c r="N472" s="245" t="str">
        <f t="shared" ca="1" si="50"/>
        <v/>
      </c>
      <c r="O472" s="239"/>
      <c r="P472" s="244"/>
      <c r="Q472" s="245" t="str">
        <f t="shared" si="51"/>
        <v/>
      </c>
      <c r="U472" s="246" t="str">
        <f>IFERROR(VLOOKUP(C472,'BASE EQUIPOS'!$G$8:$O$22,9,0)," ")</f>
        <v xml:space="preserve"> </v>
      </c>
      <c r="V472" s="232" t="str">
        <f t="shared" si="53"/>
        <v/>
      </c>
      <c r="W472" s="232" t="str">
        <f t="shared" si="54"/>
        <v/>
      </c>
      <c r="X472" s="232" t="str">
        <f>IFERROR(VLOOKUP(W472,Datos!$P$4:$Q$18,2,0),"")</f>
        <v/>
      </c>
      <c r="Y472" s="232" t="str">
        <f t="shared" si="55"/>
        <v/>
      </c>
      <c r="AA472" s="314" t="str">
        <f t="shared" ca="1" si="52"/>
        <v/>
      </c>
    </row>
    <row r="473" spans="1:27" x14ac:dyDescent="0.3">
      <c r="A473" s="238"/>
      <c r="B473" s="241" t="str">
        <f t="shared" si="49"/>
        <v/>
      </c>
      <c r="C473" s="239"/>
      <c r="D473" s="240" t="str">
        <f>IF(C473&lt;&gt;"",VLOOKUP(C473,'BASE EQUIPOS'!$G$8:$H$22,2,0),"")</f>
        <v/>
      </c>
      <c r="E473" s="241" t="str">
        <f>IF(C473&lt;&gt;"",VLOOKUP(C473,'BASE EQUIPOS'!$G$8:$I$22,3,0),"")</f>
        <v/>
      </c>
      <c r="F473" s="241" t="str">
        <f>IF(C473&lt;&gt;"",VLOOKUP(C473,'BASE EQUIPOS'!$G$8:$J$22,4,0),"")</f>
        <v/>
      </c>
      <c r="G473" s="242"/>
      <c r="H473" s="233"/>
      <c r="I473" s="241"/>
      <c r="J473" s="241"/>
      <c r="K473" s="241"/>
      <c r="L473" s="239"/>
      <c r="M473" s="244"/>
      <c r="N473" s="245" t="str">
        <f t="shared" ca="1" si="50"/>
        <v/>
      </c>
      <c r="O473" s="239"/>
      <c r="P473" s="244"/>
      <c r="Q473" s="245" t="str">
        <f t="shared" si="51"/>
        <v/>
      </c>
      <c r="U473" s="246" t="str">
        <f>IFERROR(VLOOKUP(C473,'BASE EQUIPOS'!$G$8:$O$22,9,0)," ")</f>
        <v xml:space="preserve"> </v>
      </c>
      <c r="V473" s="232" t="str">
        <f t="shared" si="53"/>
        <v/>
      </c>
      <c r="W473" s="232" t="str">
        <f t="shared" si="54"/>
        <v/>
      </c>
      <c r="X473" s="232" t="str">
        <f>IFERROR(VLOOKUP(W473,Datos!$P$4:$Q$18,2,0),"")</f>
        <v/>
      </c>
      <c r="Y473" s="232" t="str">
        <f t="shared" si="55"/>
        <v/>
      </c>
      <c r="AA473" s="314" t="str">
        <f t="shared" ca="1" si="52"/>
        <v/>
      </c>
    </row>
    <row r="474" spans="1:27" x14ac:dyDescent="0.3">
      <c r="A474" s="238"/>
      <c r="B474" s="241" t="str">
        <f t="shared" si="49"/>
        <v/>
      </c>
      <c r="C474" s="239"/>
      <c r="D474" s="240" t="str">
        <f>IF(C474&lt;&gt;"",VLOOKUP(C474,'BASE EQUIPOS'!$G$8:$H$22,2,0),"")</f>
        <v/>
      </c>
      <c r="E474" s="241" t="str">
        <f>IF(C474&lt;&gt;"",VLOOKUP(C474,'BASE EQUIPOS'!$G$8:$I$22,3,0),"")</f>
        <v/>
      </c>
      <c r="F474" s="241" t="str">
        <f>IF(C474&lt;&gt;"",VLOOKUP(C474,'BASE EQUIPOS'!$G$8:$J$22,4,0),"")</f>
        <v/>
      </c>
      <c r="G474" s="242"/>
      <c r="H474" s="233"/>
      <c r="I474" s="241"/>
      <c r="J474" s="241"/>
      <c r="K474" s="241"/>
      <c r="L474" s="239"/>
      <c r="M474" s="244"/>
      <c r="N474" s="245" t="str">
        <f t="shared" ca="1" si="50"/>
        <v/>
      </c>
      <c r="O474" s="239"/>
      <c r="P474" s="244"/>
      <c r="Q474" s="245" t="str">
        <f t="shared" si="51"/>
        <v/>
      </c>
      <c r="U474" s="246" t="str">
        <f>IFERROR(VLOOKUP(C474,'BASE EQUIPOS'!$G$8:$O$22,9,0)," ")</f>
        <v xml:space="preserve"> </v>
      </c>
      <c r="V474" s="232" t="str">
        <f t="shared" si="53"/>
        <v/>
      </c>
      <c r="W474" s="232" t="str">
        <f t="shared" si="54"/>
        <v/>
      </c>
      <c r="X474" s="232" t="str">
        <f>IFERROR(VLOOKUP(W474,Datos!$P$4:$Q$18,2,0),"")</f>
        <v/>
      </c>
      <c r="Y474" s="232" t="str">
        <f t="shared" si="55"/>
        <v/>
      </c>
      <c r="AA474" s="314" t="str">
        <f t="shared" ca="1" si="52"/>
        <v/>
      </c>
    </row>
    <row r="475" spans="1:27" x14ac:dyDescent="0.3">
      <c r="A475" s="238"/>
      <c r="B475" s="241" t="str">
        <f t="shared" si="49"/>
        <v/>
      </c>
      <c r="C475" s="239"/>
      <c r="D475" s="240" t="str">
        <f>IF(C475&lt;&gt;"",VLOOKUP(C475,'BASE EQUIPOS'!$G$8:$H$22,2,0),"")</f>
        <v/>
      </c>
      <c r="E475" s="241" t="str">
        <f>IF(C475&lt;&gt;"",VLOOKUP(C475,'BASE EQUIPOS'!$G$8:$I$22,3,0),"")</f>
        <v/>
      </c>
      <c r="F475" s="241" t="str">
        <f>IF(C475&lt;&gt;"",VLOOKUP(C475,'BASE EQUIPOS'!$G$8:$J$22,4,0),"")</f>
        <v/>
      </c>
      <c r="G475" s="242"/>
      <c r="H475" s="233"/>
      <c r="I475" s="241"/>
      <c r="J475" s="241"/>
      <c r="K475" s="241"/>
      <c r="L475" s="239"/>
      <c r="M475" s="244"/>
      <c r="N475" s="245" t="str">
        <f t="shared" ca="1" si="50"/>
        <v/>
      </c>
      <c r="O475" s="239"/>
      <c r="P475" s="244"/>
      <c r="Q475" s="245" t="str">
        <f t="shared" si="51"/>
        <v/>
      </c>
      <c r="U475" s="246" t="str">
        <f>IFERROR(VLOOKUP(C475,'BASE EQUIPOS'!$G$8:$O$22,9,0)," ")</f>
        <v xml:space="preserve"> </v>
      </c>
      <c r="V475" s="232" t="str">
        <f t="shared" si="53"/>
        <v/>
      </c>
      <c r="W475" s="232" t="str">
        <f t="shared" si="54"/>
        <v/>
      </c>
      <c r="X475" s="232" t="str">
        <f>IFERROR(VLOOKUP(W475,Datos!$P$4:$Q$18,2,0),"")</f>
        <v/>
      </c>
      <c r="Y475" s="232" t="str">
        <f t="shared" si="55"/>
        <v/>
      </c>
      <c r="AA475" s="314" t="str">
        <f t="shared" ca="1" si="52"/>
        <v/>
      </c>
    </row>
    <row r="476" spans="1:27" x14ac:dyDescent="0.3">
      <c r="A476" s="238"/>
      <c r="B476" s="241" t="str">
        <f t="shared" ref="B476:B539" si="56">IF(C476&lt;&gt;"",B475+1,"")</f>
        <v/>
      </c>
      <c r="C476" s="239"/>
      <c r="D476" s="240" t="str">
        <f>IF(C476&lt;&gt;"",VLOOKUP(C476,'BASE EQUIPOS'!$G$8:$H$22,2,0),"")</f>
        <v/>
      </c>
      <c r="E476" s="241" t="str">
        <f>IF(C476&lt;&gt;"",VLOOKUP(C476,'BASE EQUIPOS'!$G$8:$I$22,3,0),"")</f>
        <v/>
      </c>
      <c r="F476" s="241" t="str">
        <f>IF(C476&lt;&gt;"",VLOOKUP(C476,'BASE EQUIPOS'!$G$8:$J$22,4,0),"")</f>
        <v/>
      </c>
      <c r="G476" s="242"/>
      <c r="H476" s="233"/>
      <c r="I476" s="241"/>
      <c r="J476" s="241"/>
      <c r="K476" s="241"/>
      <c r="L476" s="239"/>
      <c r="M476" s="244"/>
      <c r="N476" s="245" t="str">
        <f t="shared" ca="1" si="50"/>
        <v/>
      </c>
      <c r="O476" s="239"/>
      <c r="P476" s="244"/>
      <c r="Q476" s="245" t="str">
        <f t="shared" si="51"/>
        <v/>
      </c>
      <c r="U476" s="246" t="str">
        <f>IFERROR(VLOOKUP(C476,'BASE EQUIPOS'!$G$8:$O$22,9,0)," ")</f>
        <v xml:space="preserve"> </v>
      </c>
      <c r="V476" s="232" t="str">
        <f t="shared" si="53"/>
        <v/>
      </c>
      <c r="W476" s="232" t="str">
        <f t="shared" si="54"/>
        <v/>
      </c>
      <c r="X476" s="232" t="str">
        <f>IFERROR(VLOOKUP(W476,Datos!$P$4:$Q$18,2,0),"")</f>
        <v/>
      </c>
      <c r="Y476" s="232" t="str">
        <f t="shared" si="55"/>
        <v/>
      </c>
      <c r="AA476" s="314" t="str">
        <f t="shared" ca="1" si="52"/>
        <v/>
      </c>
    </row>
    <row r="477" spans="1:27" x14ac:dyDescent="0.3">
      <c r="A477" s="238"/>
      <c r="B477" s="241" t="str">
        <f t="shared" si="56"/>
        <v/>
      </c>
      <c r="C477" s="239"/>
      <c r="D477" s="240" t="str">
        <f>IF(C477&lt;&gt;"",VLOOKUP(C477,'BASE EQUIPOS'!$G$8:$H$22,2,0),"")</f>
        <v/>
      </c>
      <c r="E477" s="241" t="str">
        <f>IF(C477&lt;&gt;"",VLOOKUP(C477,'BASE EQUIPOS'!$G$8:$I$22,3,0),"")</f>
        <v/>
      </c>
      <c r="F477" s="241" t="str">
        <f>IF(C477&lt;&gt;"",VLOOKUP(C477,'BASE EQUIPOS'!$G$8:$J$22,4,0),"")</f>
        <v/>
      </c>
      <c r="G477" s="242"/>
      <c r="H477" s="233"/>
      <c r="I477" s="241"/>
      <c r="J477" s="241"/>
      <c r="K477" s="241"/>
      <c r="L477" s="239"/>
      <c r="M477" s="244"/>
      <c r="N477" s="245" t="str">
        <f t="shared" ca="1" si="50"/>
        <v/>
      </c>
      <c r="O477" s="239"/>
      <c r="P477" s="244"/>
      <c r="Q477" s="245" t="str">
        <f t="shared" si="51"/>
        <v/>
      </c>
      <c r="U477" s="246" t="str">
        <f>IFERROR(VLOOKUP(C477,'BASE EQUIPOS'!$G$8:$O$22,9,0)," ")</f>
        <v xml:space="preserve"> </v>
      </c>
      <c r="V477" s="232" t="str">
        <f t="shared" si="53"/>
        <v/>
      </c>
      <c r="W477" s="232" t="str">
        <f t="shared" si="54"/>
        <v/>
      </c>
      <c r="X477" s="232" t="str">
        <f>IFERROR(VLOOKUP(W477,Datos!$P$4:$Q$18,2,0),"")</f>
        <v/>
      </c>
      <c r="Y477" s="232" t="str">
        <f t="shared" si="55"/>
        <v/>
      </c>
      <c r="AA477" s="314" t="str">
        <f t="shared" ca="1" si="52"/>
        <v/>
      </c>
    </row>
    <row r="478" spans="1:27" x14ac:dyDescent="0.3">
      <c r="A478" s="238"/>
      <c r="B478" s="241" t="str">
        <f t="shared" si="56"/>
        <v/>
      </c>
      <c r="C478" s="239"/>
      <c r="D478" s="240" t="str">
        <f>IF(C478&lt;&gt;"",VLOOKUP(C478,'BASE EQUIPOS'!$G$8:$H$22,2,0),"")</f>
        <v/>
      </c>
      <c r="E478" s="241" t="str">
        <f>IF(C478&lt;&gt;"",VLOOKUP(C478,'BASE EQUIPOS'!$G$8:$I$22,3,0),"")</f>
        <v/>
      </c>
      <c r="F478" s="241" t="str">
        <f>IF(C478&lt;&gt;"",VLOOKUP(C478,'BASE EQUIPOS'!$G$8:$J$22,4,0),"")</f>
        <v/>
      </c>
      <c r="G478" s="242"/>
      <c r="H478" s="233"/>
      <c r="I478" s="241"/>
      <c r="J478" s="241"/>
      <c r="K478" s="241"/>
      <c r="L478" s="239"/>
      <c r="M478" s="244"/>
      <c r="N478" s="245" t="str">
        <f t="shared" ca="1" si="50"/>
        <v/>
      </c>
      <c r="O478" s="239"/>
      <c r="P478" s="244"/>
      <c r="Q478" s="245" t="str">
        <f t="shared" si="51"/>
        <v/>
      </c>
      <c r="U478" s="246" t="str">
        <f>IFERROR(VLOOKUP(C478,'BASE EQUIPOS'!$G$8:$O$22,9,0)," ")</f>
        <v xml:space="preserve"> </v>
      </c>
      <c r="V478" s="232" t="str">
        <f t="shared" si="53"/>
        <v/>
      </c>
      <c r="W478" s="232" t="str">
        <f t="shared" si="54"/>
        <v/>
      </c>
      <c r="X478" s="232" t="str">
        <f>IFERROR(VLOOKUP(W478,Datos!$P$4:$Q$18,2,0),"")</f>
        <v/>
      </c>
      <c r="Y478" s="232" t="str">
        <f t="shared" si="55"/>
        <v/>
      </c>
      <c r="AA478" s="314" t="str">
        <f t="shared" ca="1" si="52"/>
        <v/>
      </c>
    </row>
    <row r="479" spans="1:27" x14ac:dyDescent="0.3">
      <c r="A479" s="238"/>
      <c r="B479" s="241" t="str">
        <f t="shared" si="56"/>
        <v/>
      </c>
      <c r="C479" s="239"/>
      <c r="D479" s="240" t="str">
        <f>IF(C479&lt;&gt;"",VLOOKUP(C479,'BASE EQUIPOS'!$G$8:$H$22,2,0),"")</f>
        <v/>
      </c>
      <c r="E479" s="241" t="str">
        <f>IF(C479&lt;&gt;"",VLOOKUP(C479,'BASE EQUIPOS'!$G$8:$I$22,3,0),"")</f>
        <v/>
      </c>
      <c r="F479" s="241" t="str">
        <f>IF(C479&lt;&gt;"",VLOOKUP(C479,'BASE EQUIPOS'!$G$8:$J$22,4,0),"")</f>
        <v/>
      </c>
      <c r="G479" s="242"/>
      <c r="H479" s="233"/>
      <c r="I479" s="241"/>
      <c r="J479" s="241"/>
      <c r="K479" s="241"/>
      <c r="L479" s="239"/>
      <c r="M479" s="244"/>
      <c r="N479" s="245" t="str">
        <f t="shared" ca="1" si="50"/>
        <v/>
      </c>
      <c r="O479" s="239"/>
      <c r="P479" s="244"/>
      <c r="Q479" s="245" t="str">
        <f t="shared" si="51"/>
        <v/>
      </c>
      <c r="U479" s="246" t="str">
        <f>IFERROR(VLOOKUP(C479,'BASE EQUIPOS'!$G$8:$O$22,9,0)," ")</f>
        <v xml:space="preserve"> </v>
      </c>
      <c r="V479" s="232" t="str">
        <f t="shared" si="53"/>
        <v/>
      </c>
      <c r="W479" s="232" t="str">
        <f t="shared" si="54"/>
        <v/>
      </c>
      <c r="X479" s="232" t="str">
        <f>IFERROR(VLOOKUP(W479,Datos!$P$4:$Q$18,2,0),"")</f>
        <v/>
      </c>
      <c r="Y479" s="232" t="str">
        <f t="shared" si="55"/>
        <v/>
      </c>
      <c r="AA479" s="314" t="str">
        <f t="shared" ca="1" si="52"/>
        <v/>
      </c>
    </row>
    <row r="480" spans="1:27" x14ac:dyDescent="0.3">
      <c r="A480" s="238"/>
      <c r="B480" s="241" t="str">
        <f t="shared" si="56"/>
        <v/>
      </c>
      <c r="C480" s="239"/>
      <c r="D480" s="240" t="str">
        <f>IF(C480&lt;&gt;"",VLOOKUP(C480,'BASE EQUIPOS'!$G$8:$H$22,2,0),"")</f>
        <v/>
      </c>
      <c r="E480" s="241" t="str">
        <f>IF(C480&lt;&gt;"",VLOOKUP(C480,'BASE EQUIPOS'!$G$8:$I$22,3,0),"")</f>
        <v/>
      </c>
      <c r="F480" s="241" t="str">
        <f>IF(C480&lt;&gt;"",VLOOKUP(C480,'BASE EQUIPOS'!$G$8:$J$22,4,0),"")</f>
        <v/>
      </c>
      <c r="G480" s="242"/>
      <c r="H480" s="233"/>
      <c r="I480" s="241"/>
      <c r="J480" s="241"/>
      <c r="K480" s="241"/>
      <c r="L480" s="239"/>
      <c r="M480" s="244"/>
      <c r="N480" s="245" t="str">
        <f t="shared" ca="1" si="50"/>
        <v/>
      </c>
      <c r="O480" s="239"/>
      <c r="P480" s="244"/>
      <c r="Q480" s="245" t="str">
        <f t="shared" si="51"/>
        <v/>
      </c>
      <c r="U480" s="246" t="str">
        <f>IFERROR(VLOOKUP(C480,'BASE EQUIPOS'!$G$8:$O$22,9,0)," ")</f>
        <v xml:space="preserve"> </v>
      </c>
      <c r="V480" s="232" t="str">
        <f t="shared" si="53"/>
        <v/>
      </c>
      <c r="W480" s="232" t="str">
        <f t="shared" si="54"/>
        <v/>
      </c>
      <c r="X480" s="232" t="str">
        <f>IFERROR(VLOOKUP(W480,Datos!$P$4:$Q$18,2,0),"")</f>
        <v/>
      </c>
      <c r="Y480" s="232" t="str">
        <f t="shared" si="55"/>
        <v/>
      </c>
      <c r="AA480" s="314" t="str">
        <f t="shared" ca="1" si="52"/>
        <v/>
      </c>
    </row>
    <row r="481" spans="1:27" x14ac:dyDescent="0.3">
      <c r="A481" s="238"/>
      <c r="B481" s="241" t="str">
        <f t="shared" si="56"/>
        <v/>
      </c>
      <c r="C481" s="239"/>
      <c r="D481" s="240" t="str">
        <f>IF(C481&lt;&gt;"",VLOOKUP(C481,'BASE EQUIPOS'!$G$8:$H$22,2,0),"")</f>
        <v/>
      </c>
      <c r="E481" s="241" t="str">
        <f>IF(C481&lt;&gt;"",VLOOKUP(C481,'BASE EQUIPOS'!$G$8:$I$22,3,0),"")</f>
        <v/>
      </c>
      <c r="F481" s="241" t="str">
        <f>IF(C481&lt;&gt;"",VLOOKUP(C481,'BASE EQUIPOS'!$G$8:$J$22,4,0),"")</f>
        <v/>
      </c>
      <c r="G481" s="242"/>
      <c r="H481" s="233"/>
      <c r="I481" s="241"/>
      <c r="J481" s="241"/>
      <c r="K481" s="241"/>
      <c r="L481" s="239"/>
      <c r="M481" s="244"/>
      <c r="N481" s="245" t="str">
        <f t="shared" ca="1" si="50"/>
        <v/>
      </c>
      <c r="O481" s="239"/>
      <c r="P481" s="244"/>
      <c r="Q481" s="245" t="str">
        <f t="shared" si="51"/>
        <v/>
      </c>
      <c r="U481" s="246" t="str">
        <f>IFERROR(VLOOKUP(C481,'BASE EQUIPOS'!$G$8:$O$22,9,0)," ")</f>
        <v xml:space="preserve"> </v>
      </c>
      <c r="V481" s="232" t="str">
        <f t="shared" si="53"/>
        <v/>
      </c>
      <c r="W481" s="232" t="str">
        <f t="shared" si="54"/>
        <v/>
      </c>
      <c r="X481" s="232" t="str">
        <f>IFERROR(VLOOKUP(W481,Datos!$P$4:$Q$18,2,0),"")</f>
        <v/>
      </c>
      <c r="Y481" s="232" t="str">
        <f t="shared" si="55"/>
        <v/>
      </c>
      <c r="AA481" s="314" t="str">
        <f t="shared" ca="1" si="52"/>
        <v/>
      </c>
    </row>
    <row r="482" spans="1:27" x14ac:dyDescent="0.3">
      <c r="A482" s="238"/>
      <c r="B482" s="241" t="str">
        <f t="shared" si="56"/>
        <v/>
      </c>
      <c r="C482" s="239"/>
      <c r="D482" s="240" t="str">
        <f>IF(C482&lt;&gt;"",VLOOKUP(C482,'BASE EQUIPOS'!$G$8:$H$22,2,0),"")</f>
        <v/>
      </c>
      <c r="E482" s="241" t="str">
        <f>IF(C482&lt;&gt;"",VLOOKUP(C482,'BASE EQUIPOS'!$G$8:$I$22,3,0),"")</f>
        <v/>
      </c>
      <c r="F482" s="241" t="str">
        <f>IF(C482&lt;&gt;"",VLOOKUP(C482,'BASE EQUIPOS'!$G$8:$J$22,4,0),"")</f>
        <v/>
      </c>
      <c r="G482" s="242"/>
      <c r="H482" s="233"/>
      <c r="I482" s="241"/>
      <c r="J482" s="241"/>
      <c r="K482" s="241"/>
      <c r="L482" s="239"/>
      <c r="M482" s="244"/>
      <c r="N482" s="245" t="str">
        <f t="shared" ca="1" si="50"/>
        <v/>
      </c>
      <c r="O482" s="239"/>
      <c r="P482" s="244"/>
      <c r="Q482" s="245" t="str">
        <f t="shared" si="51"/>
        <v/>
      </c>
      <c r="U482" s="246" t="str">
        <f>IFERROR(VLOOKUP(C482,'BASE EQUIPOS'!$G$8:$O$22,9,0)," ")</f>
        <v xml:space="preserve"> </v>
      </c>
      <c r="V482" s="232" t="str">
        <f t="shared" si="53"/>
        <v/>
      </c>
      <c r="W482" s="232" t="str">
        <f t="shared" si="54"/>
        <v/>
      </c>
      <c r="X482" s="232" t="str">
        <f>IFERROR(VLOOKUP(W482,Datos!$P$4:$Q$18,2,0),"")</f>
        <v/>
      </c>
      <c r="Y482" s="232" t="str">
        <f t="shared" si="55"/>
        <v/>
      </c>
      <c r="AA482" s="314" t="str">
        <f t="shared" ca="1" si="52"/>
        <v/>
      </c>
    </row>
    <row r="483" spans="1:27" x14ac:dyDescent="0.3">
      <c r="A483" s="238"/>
      <c r="B483" s="241" t="str">
        <f t="shared" si="56"/>
        <v/>
      </c>
      <c r="C483" s="239"/>
      <c r="D483" s="240" t="str">
        <f>IF(C483&lt;&gt;"",VLOOKUP(C483,'BASE EQUIPOS'!$G$8:$H$22,2,0),"")</f>
        <v/>
      </c>
      <c r="E483" s="241" t="str">
        <f>IF(C483&lt;&gt;"",VLOOKUP(C483,'BASE EQUIPOS'!$G$8:$I$22,3,0),"")</f>
        <v/>
      </c>
      <c r="F483" s="241" t="str">
        <f>IF(C483&lt;&gt;"",VLOOKUP(C483,'BASE EQUIPOS'!$G$8:$J$22,4,0),"")</f>
        <v/>
      </c>
      <c r="G483" s="242"/>
      <c r="H483" s="233"/>
      <c r="I483" s="241"/>
      <c r="J483" s="241"/>
      <c r="K483" s="241"/>
      <c r="L483" s="239"/>
      <c r="M483" s="244"/>
      <c r="N483" s="245" t="str">
        <f t="shared" ca="1" si="50"/>
        <v/>
      </c>
      <c r="O483" s="239"/>
      <c r="P483" s="244"/>
      <c r="Q483" s="245" t="str">
        <f t="shared" si="51"/>
        <v/>
      </c>
      <c r="U483" s="246" t="str">
        <f>IFERROR(VLOOKUP(C483,'BASE EQUIPOS'!$G$8:$O$22,9,0)," ")</f>
        <v xml:space="preserve"> </v>
      </c>
      <c r="V483" s="232" t="str">
        <f t="shared" si="53"/>
        <v/>
      </c>
      <c r="W483" s="232" t="str">
        <f t="shared" si="54"/>
        <v/>
      </c>
      <c r="X483" s="232" t="str">
        <f>IFERROR(VLOOKUP(W483,Datos!$P$4:$Q$18,2,0),"")</f>
        <v/>
      </c>
      <c r="Y483" s="232" t="str">
        <f t="shared" si="55"/>
        <v/>
      </c>
      <c r="AA483" s="314" t="str">
        <f t="shared" ca="1" si="52"/>
        <v/>
      </c>
    </row>
    <row r="484" spans="1:27" x14ac:dyDescent="0.3">
      <c r="A484" s="238"/>
      <c r="B484" s="241" t="str">
        <f t="shared" si="56"/>
        <v/>
      </c>
      <c r="C484" s="239"/>
      <c r="D484" s="240" t="str">
        <f>IF(C484&lt;&gt;"",VLOOKUP(C484,'BASE EQUIPOS'!$G$8:$H$22,2,0),"")</f>
        <v/>
      </c>
      <c r="E484" s="241" t="str">
        <f>IF(C484&lt;&gt;"",VLOOKUP(C484,'BASE EQUIPOS'!$G$8:$I$22,3,0),"")</f>
        <v/>
      </c>
      <c r="F484" s="241" t="str">
        <f>IF(C484&lt;&gt;"",VLOOKUP(C484,'BASE EQUIPOS'!$G$8:$J$22,4,0),"")</f>
        <v/>
      </c>
      <c r="G484" s="242"/>
      <c r="H484" s="233"/>
      <c r="I484" s="241"/>
      <c r="J484" s="241"/>
      <c r="K484" s="241"/>
      <c r="L484" s="239"/>
      <c r="M484" s="244"/>
      <c r="N484" s="245" t="str">
        <f t="shared" ca="1" si="50"/>
        <v/>
      </c>
      <c r="O484" s="239"/>
      <c r="P484" s="244"/>
      <c r="Q484" s="245" t="str">
        <f t="shared" si="51"/>
        <v/>
      </c>
      <c r="U484" s="246" t="str">
        <f>IFERROR(VLOOKUP(C484,'BASE EQUIPOS'!$G$8:$O$22,9,0)," ")</f>
        <v xml:space="preserve"> </v>
      </c>
      <c r="V484" s="232" t="str">
        <f t="shared" si="53"/>
        <v/>
      </c>
      <c r="W484" s="232" t="str">
        <f t="shared" si="54"/>
        <v/>
      </c>
      <c r="X484" s="232" t="str">
        <f>IFERROR(VLOOKUP(W484,Datos!$P$4:$Q$18,2,0),"")</f>
        <v/>
      </c>
      <c r="Y484" s="232" t="str">
        <f t="shared" si="55"/>
        <v/>
      </c>
      <c r="AA484" s="314" t="str">
        <f t="shared" ca="1" si="52"/>
        <v/>
      </c>
    </row>
    <row r="485" spans="1:27" x14ac:dyDescent="0.3">
      <c r="A485" s="238"/>
      <c r="B485" s="241" t="str">
        <f t="shared" si="56"/>
        <v/>
      </c>
      <c r="C485" s="239"/>
      <c r="D485" s="240" t="str">
        <f>IF(C485&lt;&gt;"",VLOOKUP(C485,'BASE EQUIPOS'!$G$8:$H$22,2,0),"")</f>
        <v/>
      </c>
      <c r="E485" s="241" t="str">
        <f>IF(C485&lt;&gt;"",VLOOKUP(C485,'BASE EQUIPOS'!$G$8:$I$22,3,0),"")</f>
        <v/>
      </c>
      <c r="F485" s="241" t="str">
        <f>IF(C485&lt;&gt;"",VLOOKUP(C485,'BASE EQUIPOS'!$G$8:$J$22,4,0),"")</f>
        <v/>
      </c>
      <c r="G485" s="242"/>
      <c r="H485" s="233"/>
      <c r="I485" s="241"/>
      <c r="J485" s="241"/>
      <c r="K485" s="241"/>
      <c r="L485" s="239"/>
      <c r="M485" s="244"/>
      <c r="N485" s="245" t="str">
        <f t="shared" ca="1" si="50"/>
        <v/>
      </c>
      <c r="O485" s="239"/>
      <c r="P485" s="244"/>
      <c r="Q485" s="245" t="str">
        <f t="shared" si="51"/>
        <v/>
      </c>
      <c r="U485" s="246" t="str">
        <f>IFERROR(VLOOKUP(C485,'BASE EQUIPOS'!$G$8:$O$22,9,0)," ")</f>
        <v xml:space="preserve"> </v>
      </c>
      <c r="V485" s="232" t="str">
        <f t="shared" si="53"/>
        <v/>
      </c>
      <c r="W485" s="232" t="str">
        <f t="shared" si="54"/>
        <v/>
      </c>
      <c r="X485" s="232" t="str">
        <f>IFERROR(VLOOKUP(W485,Datos!$P$4:$Q$18,2,0),"")</f>
        <v/>
      </c>
      <c r="Y485" s="232" t="str">
        <f t="shared" si="55"/>
        <v/>
      </c>
      <c r="AA485" s="314" t="str">
        <f t="shared" ca="1" si="52"/>
        <v/>
      </c>
    </row>
    <row r="486" spans="1:27" x14ac:dyDescent="0.3">
      <c r="A486" s="238"/>
      <c r="B486" s="241" t="str">
        <f t="shared" si="56"/>
        <v/>
      </c>
      <c r="C486" s="239"/>
      <c r="D486" s="240" t="str">
        <f>IF(C486&lt;&gt;"",VLOOKUP(C486,'BASE EQUIPOS'!$G$8:$H$22,2,0),"")</f>
        <v/>
      </c>
      <c r="E486" s="241" t="str">
        <f>IF(C486&lt;&gt;"",VLOOKUP(C486,'BASE EQUIPOS'!$G$8:$I$22,3,0),"")</f>
        <v/>
      </c>
      <c r="F486" s="241" t="str">
        <f>IF(C486&lt;&gt;"",VLOOKUP(C486,'BASE EQUIPOS'!$G$8:$J$22,4,0),"")</f>
        <v/>
      </c>
      <c r="G486" s="242"/>
      <c r="H486" s="233"/>
      <c r="I486" s="241"/>
      <c r="J486" s="241"/>
      <c r="K486" s="241"/>
      <c r="L486" s="239"/>
      <c r="M486" s="244"/>
      <c r="N486" s="245" t="str">
        <f t="shared" ca="1" si="50"/>
        <v/>
      </c>
      <c r="O486" s="239"/>
      <c r="P486" s="244"/>
      <c r="Q486" s="245" t="str">
        <f t="shared" si="51"/>
        <v/>
      </c>
      <c r="U486" s="246" t="str">
        <f>IFERROR(VLOOKUP(C486,'BASE EQUIPOS'!$G$8:$O$22,9,0)," ")</f>
        <v xml:space="preserve"> </v>
      </c>
      <c r="V486" s="232" t="str">
        <f t="shared" si="53"/>
        <v/>
      </c>
      <c r="W486" s="232" t="str">
        <f t="shared" si="54"/>
        <v/>
      </c>
      <c r="X486" s="232" t="str">
        <f>IFERROR(VLOOKUP(W486,Datos!$P$4:$Q$18,2,0),"")</f>
        <v/>
      </c>
      <c r="Y486" s="232" t="str">
        <f t="shared" si="55"/>
        <v/>
      </c>
      <c r="AA486" s="314" t="str">
        <f t="shared" ca="1" si="52"/>
        <v/>
      </c>
    </row>
    <row r="487" spans="1:27" x14ac:dyDescent="0.3">
      <c r="A487" s="238"/>
      <c r="B487" s="241" t="str">
        <f t="shared" si="56"/>
        <v/>
      </c>
      <c r="C487" s="239"/>
      <c r="D487" s="240" t="str">
        <f>IF(C487&lt;&gt;"",VLOOKUP(C487,'BASE EQUIPOS'!$G$8:$H$22,2,0),"")</f>
        <v/>
      </c>
      <c r="E487" s="241" t="str">
        <f>IF(C487&lt;&gt;"",VLOOKUP(C487,'BASE EQUIPOS'!$G$8:$I$22,3,0),"")</f>
        <v/>
      </c>
      <c r="F487" s="241" t="str">
        <f>IF(C487&lt;&gt;"",VLOOKUP(C487,'BASE EQUIPOS'!$G$8:$J$22,4,0),"")</f>
        <v/>
      </c>
      <c r="G487" s="242"/>
      <c r="H487" s="233"/>
      <c r="I487" s="241"/>
      <c r="J487" s="241"/>
      <c r="K487" s="241"/>
      <c r="L487" s="239"/>
      <c r="M487" s="244"/>
      <c r="N487" s="245" t="str">
        <f t="shared" ca="1" si="50"/>
        <v/>
      </c>
      <c r="O487" s="239"/>
      <c r="P487" s="244"/>
      <c r="Q487" s="245" t="str">
        <f t="shared" si="51"/>
        <v/>
      </c>
      <c r="U487" s="246" t="str">
        <f>IFERROR(VLOOKUP(C487,'BASE EQUIPOS'!$G$8:$O$22,9,0)," ")</f>
        <v xml:space="preserve"> </v>
      </c>
      <c r="V487" s="232" t="str">
        <f t="shared" si="53"/>
        <v/>
      </c>
      <c r="W487" s="232" t="str">
        <f t="shared" si="54"/>
        <v/>
      </c>
      <c r="X487" s="232" t="str">
        <f>IFERROR(VLOOKUP(W487,Datos!$P$4:$Q$18,2,0),"")</f>
        <v/>
      </c>
      <c r="Y487" s="232" t="str">
        <f t="shared" si="55"/>
        <v/>
      </c>
      <c r="AA487" s="314" t="str">
        <f t="shared" ca="1" si="52"/>
        <v/>
      </c>
    </row>
    <row r="488" spans="1:27" x14ac:dyDescent="0.3">
      <c r="A488" s="238"/>
      <c r="B488" s="241" t="str">
        <f t="shared" si="56"/>
        <v/>
      </c>
      <c r="C488" s="239"/>
      <c r="D488" s="240" t="str">
        <f>IF(C488&lt;&gt;"",VLOOKUP(C488,'BASE EQUIPOS'!$G$8:$H$22,2,0),"")</f>
        <v/>
      </c>
      <c r="E488" s="241" t="str">
        <f>IF(C488&lt;&gt;"",VLOOKUP(C488,'BASE EQUIPOS'!$G$8:$I$22,3,0),"")</f>
        <v/>
      </c>
      <c r="F488" s="241" t="str">
        <f>IF(C488&lt;&gt;"",VLOOKUP(C488,'BASE EQUIPOS'!$G$8:$J$22,4,0),"")</f>
        <v/>
      </c>
      <c r="G488" s="242"/>
      <c r="H488" s="233"/>
      <c r="I488" s="241"/>
      <c r="J488" s="241"/>
      <c r="K488" s="241"/>
      <c r="L488" s="239"/>
      <c r="M488" s="244"/>
      <c r="N488" s="245" t="str">
        <f t="shared" ca="1" si="50"/>
        <v/>
      </c>
      <c r="O488" s="239"/>
      <c r="P488" s="244"/>
      <c r="Q488" s="245" t="str">
        <f t="shared" si="51"/>
        <v/>
      </c>
      <c r="U488" s="246" t="str">
        <f>IFERROR(VLOOKUP(C488,'BASE EQUIPOS'!$G$8:$O$22,9,0)," ")</f>
        <v xml:space="preserve"> </v>
      </c>
      <c r="V488" s="232" t="str">
        <f t="shared" si="53"/>
        <v/>
      </c>
      <c r="W488" s="232" t="str">
        <f t="shared" si="54"/>
        <v/>
      </c>
      <c r="X488" s="232" t="str">
        <f>IFERROR(VLOOKUP(W488,Datos!$P$4:$Q$18,2,0),"")</f>
        <v/>
      </c>
      <c r="Y488" s="232" t="str">
        <f t="shared" si="55"/>
        <v/>
      </c>
      <c r="AA488" s="314" t="str">
        <f t="shared" ca="1" si="52"/>
        <v/>
      </c>
    </row>
    <row r="489" spans="1:27" x14ac:dyDescent="0.3">
      <c r="A489" s="238"/>
      <c r="B489" s="241" t="str">
        <f t="shared" si="56"/>
        <v/>
      </c>
      <c r="C489" s="239"/>
      <c r="D489" s="240" t="str">
        <f>IF(C489&lt;&gt;"",VLOOKUP(C489,'BASE EQUIPOS'!$G$8:$H$22,2,0),"")</f>
        <v/>
      </c>
      <c r="E489" s="241" t="str">
        <f>IF(C489&lt;&gt;"",VLOOKUP(C489,'BASE EQUIPOS'!$G$8:$I$22,3,0),"")</f>
        <v/>
      </c>
      <c r="F489" s="241" t="str">
        <f>IF(C489&lt;&gt;"",VLOOKUP(C489,'BASE EQUIPOS'!$G$8:$J$22,4,0),"")</f>
        <v/>
      </c>
      <c r="G489" s="242"/>
      <c r="H489" s="233"/>
      <c r="I489" s="241"/>
      <c r="J489" s="241"/>
      <c r="K489" s="241"/>
      <c r="L489" s="239"/>
      <c r="M489" s="244"/>
      <c r="N489" s="245" t="str">
        <f t="shared" ca="1" si="50"/>
        <v/>
      </c>
      <c r="O489" s="239"/>
      <c r="P489" s="244"/>
      <c r="Q489" s="245" t="str">
        <f t="shared" si="51"/>
        <v/>
      </c>
      <c r="U489" s="246" t="str">
        <f>IFERROR(VLOOKUP(C489,'BASE EQUIPOS'!$G$8:$O$22,9,0)," ")</f>
        <v xml:space="preserve"> </v>
      </c>
      <c r="V489" s="232" t="str">
        <f t="shared" si="53"/>
        <v/>
      </c>
      <c r="W489" s="232" t="str">
        <f t="shared" si="54"/>
        <v/>
      </c>
      <c r="X489" s="232" t="str">
        <f>IFERROR(VLOOKUP(W489,Datos!$P$4:$Q$18,2,0),"")</f>
        <v/>
      </c>
      <c r="Y489" s="232" t="str">
        <f t="shared" si="55"/>
        <v/>
      </c>
      <c r="AA489" s="314" t="str">
        <f t="shared" ca="1" si="52"/>
        <v/>
      </c>
    </row>
    <row r="490" spans="1:27" x14ac:dyDescent="0.3">
      <c r="A490" s="238"/>
      <c r="B490" s="241" t="str">
        <f t="shared" si="56"/>
        <v/>
      </c>
      <c r="C490" s="239"/>
      <c r="D490" s="240" t="str">
        <f>IF(C490&lt;&gt;"",VLOOKUP(C490,'BASE EQUIPOS'!$G$8:$H$22,2,0),"")</f>
        <v/>
      </c>
      <c r="E490" s="241" t="str">
        <f>IF(C490&lt;&gt;"",VLOOKUP(C490,'BASE EQUIPOS'!$G$8:$I$22,3,0),"")</f>
        <v/>
      </c>
      <c r="F490" s="241" t="str">
        <f>IF(C490&lt;&gt;"",VLOOKUP(C490,'BASE EQUIPOS'!$G$8:$J$22,4,0),"")</f>
        <v/>
      </c>
      <c r="G490" s="242"/>
      <c r="H490" s="233"/>
      <c r="I490" s="241"/>
      <c r="J490" s="241"/>
      <c r="K490" s="241"/>
      <c r="L490" s="239"/>
      <c r="M490" s="244"/>
      <c r="N490" s="245" t="str">
        <f t="shared" ca="1" si="50"/>
        <v/>
      </c>
      <c r="O490" s="239"/>
      <c r="P490" s="244"/>
      <c r="Q490" s="245" t="str">
        <f t="shared" si="51"/>
        <v/>
      </c>
      <c r="U490" s="246" t="str">
        <f>IFERROR(VLOOKUP(C490,'BASE EQUIPOS'!$G$8:$O$22,9,0)," ")</f>
        <v xml:space="preserve"> </v>
      </c>
      <c r="V490" s="232" t="str">
        <f t="shared" si="53"/>
        <v/>
      </c>
      <c r="W490" s="232" t="str">
        <f t="shared" si="54"/>
        <v/>
      </c>
      <c r="X490" s="232" t="str">
        <f>IFERROR(VLOOKUP(W490,Datos!$P$4:$Q$18,2,0),"")</f>
        <v/>
      </c>
      <c r="Y490" s="232" t="str">
        <f t="shared" si="55"/>
        <v/>
      </c>
      <c r="AA490" s="314" t="str">
        <f t="shared" ca="1" si="52"/>
        <v/>
      </c>
    </row>
    <row r="491" spans="1:27" x14ac:dyDescent="0.3">
      <c r="A491" s="238"/>
      <c r="B491" s="241" t="str">
        <f t="shared" si="56"/>
        <v/>
      </c>
      <c r="C491" s="239"/>
      <c r="D491" s="240" t="str">
        <f>IF(C491&lt;&gt;"",VLOOKUP(C491,'BASE EQUIPOS'!$G$8:$H$22,2,0),"")</f>
        <v/>
      </c>
      <c r="E491" s="241" t="str">
        <f>IF(C491&lt;&gt;"",VLOOKUP(C491,'BASE EQUIPOS'!$G$8:$I$22,3,0),"")</f>
        <v/>
      </c>
      <c r="F491" s="241" t="str">
        <f>IF(C491&lt;&gt;"",VLOOKUP(C491,'BASE EQUIPOS'!$G$8:$J$22,4,0),"")</f>
        <v/>
      </c>
      <c r="G491" s="242"/>
      <c r="H491" s="233"/>
      <c r="I491" s="241"/>
      <c r="J491" s="241"/>
      <c r="K491" s="241"/>
      <c r="L491" s="239"/>
      <c r="M491" s="244"/>
      <c r="N491" s="245" t="str">
        <f t="shared" ca="1" si="50"/>
        <v/>
      </c>
      <c r="O491" s="239"/>
      <c r="P491" s="244"/>
      <c r="Q491" s="245" t="str">
        <f t="shared" si="51"/>
        <v/>
      </c>
      <c r="U491" s="246" t="str">
        <f>IFERROR(VLOOKUP(C491,'BASE EQUIPOS'!$G$8:$O$22,9,0)," ")</f>
        <v xml:space="preserve"> </v>
      </c>
      <c r="V491" s="232" t="str">
        <f t="shared" si="53"/>
        <v/>
      </c>
      <c r="W491" s="232" t="str">
        <f t="shared" si="54"/>
        <v/>
      </c>
      <c r="X491" s="232" t="str">
        <f>IFERROR(VLOOKUP(W491,Datos!$P$4:$Q$18,2,0),"")</f>
        <v/>
      </c>
      <c r="Y491" s="232" t="str">
        <f t="shared" si="55"/>
        <v/>
      </c>
      <c r="AA491" s="314" t="str">
        <f t="shared" ca="1" si="52"/>
        <v/>
      </c>
    </row>
    <row r="492" spans="1:27" x14ac:dyDescent="0.3">
      <c r="A492" s="238"/>
      <c r="B492" s="241" t="str">
        <f t="shared" si="56"/>
        <v/>
      </c>
      <c r="C492" s="239"/>
      <c r="D492" s="240" t="str">
        <f>IF(C492&lt;&gt;"",VLOOKUP(C492,'BASE EQUIPOS'!$G$8:$H$22,2,0),"")</f>
        <v/>
      </c>
      <c r="E492" s="241" t="str">
        <f>IF(C492&lt;&gt;"",VLOOKUP(C492,'BASE EQUIPOS'!$G$8:$I$22,3,0),"")</f>
        <v/>
      </c>
      <c r="F492" s="241" t="str">
        <f>IF(C492&lt;&gt;"",VLOOKUP(C492,'BASE EQUIPOS'!$G$8:$J$22,4,0),"")</f>
        <v/>
      </c>
      <c r="G492" s="242"/>
      <c r="H492" s="233"/>
      <c r="I492" s="241"/>
      <c r="J492" s="241"/>
      <c r="K492" s="241"/>
      <c r="L492" s="239"/>
      <c r="M492" s="244"/>
      <c r="N492" s="245" t="str">
        <f t="shared" ca="1" si="50"/>
        <v/>
      </c>
      <c r="O492" s="239"/>
      <c r="P492" s="244"/>
      <c r="Q492" s="245" t="str">
        <f t="shared" si="51"/>
        <v/>
      </c>
      <c r="U492" s="246" t="str">
        <f>IFERROR(VLOOKUP(C492,'BASE EQUIPOS'!$G$8:$O$22,9,0)," ")</f>
        <v xml:space="preserve"> </v>
      </c>
      <c r="V492" s="232" t="str">
        <f t="shared" si="53"/>
        <v/>
      </c>
      <c r="W492" s="232" t="str">
        <f t="shared" si="54"/>
        <v/>
      </c>
      <c r="X492" s="232" t="str">
        <f>IFERROR(VLOOKUP(W492,Datos!$P$4:$Q$18,2,0),"")</f>
        <v/>
      </c>
      <c r="Y492" s="232" t="str">
        <f t="shared" si="55"/>
        <v/>
      </c>
      <c r="AA492" s="314" t="str">
        <f t="shared" ca="1" si="52"/>
        <v/>
      </c>
    </row>
    <row r="493" spans="1:27" x14ac:dyDescent="0.3">
      <c r="A493" s="238"/>
      <c r="B493" s="241" t="str">
        <f t="shared" si="56"/>
        <v/>
      </c>
      <c r="C493" s="239"/>
      <c r="D493" s="240" t="str">
        <f>IF(C493&lt;&gt;"",VLOOKUP(C493,'BASE EQUIPOS'!$G$8:$H$22,2,0),"")</f>
        <v/>
      </c>
      <c r="E493" s="241" t="str">
        <f>IF(C493&lt;&gt;"",VLOOKUP(C493,'BASE EQUIPOS'!$G$8:$I$22,3,0),"")</f>
        <v/>
      </c>
      <c r="F493" s="241" t="str">
        <f>IF(C493&lt;&gt;"",VLOOKUP(C493,'BASE EQUIPOS'!$G$8:$J$22,4,0),"")</f>
        <v/>
      </c>
      <c r="G493" s="242"/>
      <c r="H493" s="233"/>
      <c r="I493" s="241"/>
      <c r="J493" s="241"/>
      <c r="K493" s="241"/>
      <c r="L493" s="239"/>
      <c r="M493" s="244"/>
      <c r="N493" s="245" t="str">
        <f t="shared" ca="1" si="50"/>
        <v/>
      </c>
      <c r="O493" s="239"/>
      <c r="P493" s="244"/>
      <c r="Q493" s="245" t="str">
        <f t="shared" si="51"/>
        <v/>
      </c>
      <c r="U493" s="246" t="str">
        <f>IFERROR(VLOOKUP(C493,'BASE EQUIPOS'!$G$8:$O$22,9,0)," ")</f>
        <v xml:space="preserve"> </v>
      </c>
      <c r="V493" s="232" t="str">
        <f t="shared" si="53"/>
        <v/>
      </c>
      <c r="W493" s="232" t="str">
        <f t="shared" si="54"/>
        <v/>
      </c>
      <c r="X493" s="232" t="str">
        <f>IFERROR(VLOOKUP(W493,Datos!$P$4:$Q$18,2,0),"")</f>
        <v/>
      </c>
      <c r="Y493" s="232" t="str">
        <f t="shared" si="55"/>
        <v/>
      </c>
      <c r="AA493" s="314" t="str">
        <f t="shared" ca="1" si="52"/>
        <v/>
      </c>
    </row>
    <row r="494" spans="1:27" x14ac:dyDescent="0.3">
      <c r="A494" s="238"/>
      <c r="B494" s="241" t="str">
        <f t="shared" si="56"/>
        <v/>
      </c>
      <c r="C494" s="239"/>
      <c r="D494" s="240" t="str">
        <f>IF(C494&lt;&gt;"",VLOOKUP(C494,'BASE EQUIPOS'!$G$8:$H$22,2,0),"")</f>
        <v/>
      </c>
      <c r="E494" s="241" t="str">
        <f>IF(C494&lt;&gt;"",VLOOKUP(C494,'BASE EQUIPOS'!$G$8:$I$22,3,0),"")</f>
        <v/>
      </c>
      <c r="F494" s="241" t="str">
        <f>IF(C494&lt;&gt;"",VLOOKUP(C494,'BASE EQUIPOS'!$G$8:$J$22,4,0),"")</f>
        <v/>
      </c>
      <c r="G494" s="242"/>
      <c r="H494" s="233"/>
      <c r="I494" s="241"/>
      <c r="J494" s="241"/>
      <c r="K494" s="241"/>
      <c r="L494" s="239"/>
      <c r="M494" s="244"/>
      <c r="N494" s="245" t="str">
        <f t="shared" ca="1" si="50"/>
        <v/>
      </c>
      <c r="O494" s="239"/>
      <c r="P494" s="244"/>
      <c r="Q494" s="245" t="str">
        <f t="shared" si="51"/>
        <v/>
      </c>
      <c r="U494" s="246" t="str">
        <f>IFERROR(VLOOKUP(C494,'BASE EQUIPOS'!$G$8:$O$22,9,0)," ")</f>
        <v xml:space="preserve"> </v>
      </c>
      <c r="V494" s="232" t="str">
        <f t="shared" si="53"/>
        <v/>
      </c>
      <c r="W494" s="232" t="str">
        <f t="shared" si="54"/>
        <v/>
      </c>
      <c r="X494" s="232" t="str">
        <f>IFERROR(VLOOKUP(W494,Datos!$P$4:$Q$18,2,0),"")</f>
        <v/>
      </c>
      <c r="Y494" s="232" t="str">
        <f t="shared" si="55"/>
        <v/>
      </c>
      <c r="AA494" s="314" t="str">
        <f t="shared" ca="1" si="52"/>
        <v/>
      </c>
    </row>
    <row r="495" spans="1:27" x14ac:dyDescent="0.3">
      <c r="A495" s="238"/>
      <c r="B495" s="241" t="str">
        <f t="shared" si="56"/>
        <v/>
      </c>
      <c r="C495" s="239"/>
      <c r="D495" s="240" t="str">
        <f>IF(C495&lt;&gt;"",VLOOKUP(C495,'BASE EQUIPOS'!$G$8:$H$22,2,0),"")</f>
        <v/>
      </c>
      <c r="E495" s="241" t="str">
        <f>IF(C495&lt;&gt;"",VLOOKUP(C495,'BASE EQUIPOS'!$G$8:$I$22,3,0),"")</f>
        <v/>
      </c>
      <c r="F495" s="241" t="str">
        <f>IF(C495&lt;&gt;"",VLOOKUP(C495,'BASE EQUIPOS'!$G$8:$J$22,4,0),"")</f>
        <v/>
      </c>
      <c r="G495" s="242"/>
      <c r="H495" s="233"/>
      <c r="I495" s="241"/>
      <c r="J495" s="241"/>
      <c r="K495" s="241"/>
      <c r="L495" s="239"/>
      <c r="M495" s="244"/>
      <c r="N495" s="245" t="str">
        <f t="shared" ca="1" si="50"/>
        <v/>
      </c>
      <c r="O495" s="239"/>
      <c r="P495" s="244"/>
      <c r="Q495" s="245" t="str">
        <f t="shared" si="51"/>
        <v/>
      </c>
      <c r="U495" s="246" t="str">
        <f>IFERROR(VLOOKUP(C495,'BASE EQUIPOS'!$G$8:$O$22,9,0)," ")</f>
        <v xml:space="preserve"> </v>
      </c>
      <c r="V495" s="232" t="str">
        <f t="shared" si="53"/>
        <v/>
      </c>
      <c r="W495" s="232" t="str">
        <f t="shared" si="54"/>
        <v/>
      </c>
      <c r="X495" s="232" t="str">
        <f>IFERROR(VLOOKUP(W495,Datos!$P$4:$Q$18,2,0),"")</f>
        <v/>
      </c>
      <c r="Y495" s="232" t="str">
        <f t="shared" si="55"/>
        <v/>
      </c>
      <c r="AA495" s="314" t="str">
        <f t="shared" ca="1" si="52"/>
        <v/>
      </c>
    </row>
    <row r="496" spans="1:27" x14ac:dyDescent="0.3">
      <c r="A496" s="238"/>
      <c r="B496" s="241" t="str">
        <f t="shared" si="56"/>
        <v/>
      </c>
      <c r="C496" s="239"/>
      <c r="D496" s="240" t="str">
        <f>IF(C496&lt;&gt;"",VLOOKUP(C496,'BASE EQUIPOS'!$G$8:$H$22,2,0),"")</f>
        <v/>
      </c>
      <c r="E496" s="241" t="str">
        <f>IF(C496&lt;&gt;"",VLOOKUP(C496,'BASE EQUIPOS'!$G$8:$I$22,3,0),"")</f>
        <v/>
      </c>
      <c r="F496" s="241" t="str">
        <f>IF(C496&lt;&gt;"",VLOOKUP(C496,'BASE EQUIPOS'!$G$8:$J$22,4,0),"")</f>
        <v/>
      </c>
      <c r="G496" s="242"/>
      <c r="H496" s="233"/>
      <c r="I496" s="241"/>
      <c r="J496" s="241"/>
      <c r="K496" s="241"/>
      <c r="L496" s="239"/>
      <c r="M496" s="244"/>
      <c r="N496" s="245" t="str">
        <f t="shared" ca="1" si="50"/>
        <v/>
      </c>
      <c r="O496" s="239"/>
      <c r="P496" s="244"/>
      <c r="Q496" s="245" t="str">
        <f t="shared" si="51"/>
        <v/>
      </c>
      <c r="U496" s="246" t="str">
        <f>IFERROR(VLOOKUP(C496,'BASE EQUIPOS'!$G$8:$O$22,9,0)," ")</f>
        <v xml:space="preserve"> </v>
      </c>
      <c r="V496" s="232" t="str">
        <f t="shared" si="53"/>
        <v/>
      </c>
      <c r="W496" s="232" t="str">
        <f t="shared" si="54"/>
        <v/>
      </c>
      <c r="X496" s="232" t="str">
        <f>IFERROR(VLOOKUP(W496,Datos!$P$4:$Q$18,2,0),"")</f>
        <v/>
      </c>
      <c r="Y496" s="232" t="str">
        <f t="shared" si="55"/>
        <v/>
      </c>
      <c r="AA496" s="314" t="str">
        <f t="shared" ca="1" si="52"/>
        <v/>
      </c>
    </row>
    <row r="497" spans="1:27" x14ac:dyDescent="0.3">
      <c r="A497" s="238"/>
      <c r="B497" s="241" t="str">
        <f t="shared" si="56"/>
        <v/>
      </c>
      <c r="C497" s="239"/>
      <c r="D497" s="240" t="str">
        <f>IF(C497&lt;&gt;"",VLOOKUP(C497,'BASE EQUIPOS'!$G$8:$H$22,2,0),"")</f>
        <v/>
      </c>
      <c r="E497" s="241" t="str">
        <f>IF(C497&lt;&gt;"",VLOOKUP(C497,'BASE EQUIPOS'!$G$8:$I$22,3,0),"")</f>
        <v/>
      </c>
      <c r="F497" s="241" t="str">
        <f>IF(C497&lt;&gt;"",VLOOKUP(C497,'BASE EQUIPOS'!$G$8:$J$22,4,0),"")</f>
        <v/>
      </c>
      <c r="G497" s="242"/>
      <c r="H497" s="233"/>
      <c r="I497" s="241"/>
      <c r="J497" s="241"/>
      <c r="K497" s="241"/>
      <c r="L497" s="239"/>
      <c r="M497" s="244"/>
      <c r="N497" s="245" t="str">
        <f t="shared" ca="1" si="50"/>
        <v/>
      </c>
      <c r="O497" s="239"/>
      <c r="P497" s="244"/>
      <c r="Q497" s="245" t="str">
        <f t="shared" si="51"/>
        <v/>
      </c>
      <c r="U497" s="246" t="str">
        <f>IFERROR(VLOOKUP(C497,'BASE EQUIPOS'!$G$8:$O$22,9,0)," ")</f>
        <v xml:space="preserve"> </v>
      </c>
      <c r="V497" s="232" t="str">
        <f t="shared" si="53"/>
        <v/>
      </c>
      <c r="W497" s="232" t="str">
        <f t="shared" si="54"/>
        <v/>
      </c>
      <c r="X497" s="232" t="str">
        <f>IFERROR(VLOOKUP(W497,Datos!$P$4:$Q$18,2,0),"")</f>
        <v/>
      </c>
      <c r="Y497" s="232" t="str">
        <f t="shared" si="55"/>
        <v/>
      </c>
      <c r="AA497" s="314" t="str">
        <f t="shared" ca="1" si="52"/>
        <v/>
      </c>
    </row>
    <row r="498" spans="1:27" x14ac:dyDescent="0.3">
      <c r="A498" s="238"/>
      <c r="B498" s="241" t="str">
        <f t="shared" si="56"/>
        <v/>
      </c>
      <c r="C498" s="239"/>
      <c r="D498" s="240" t="str">
        <f>IF(C498&lt;&gt;"",VLOOKUP(C498,'BASE EQUIPOS'!$G$8:$H$22,2,0),"")</f>
        <v/>
      </c>
      <c r="E498" s="241" t="str">
        <f>IF(C498&lt;&gt;"",VLOOKUP(C498,'BASE EQUIPOS'!$G$8:$I$22,3,0),"")</f>
        <v/>
      </c>
      <c r="F498" s="241" t="str">
        <f>IF(C498&lt;&gt;"",VLOOKUP(C498,'BASE EQUIPOS'!$G$8:$J$22,4,0),"")</f>
        <v/>
      </c>
      <c r="G498" s="242"/>
      <c r="H498" s="233"/>
      <c r="I498" s="241"/>
      <c r="J498" s="241"/>
      <c r="K498" s="241"/>
      <c r="L498" s="239"/>
      <c r="M498" s="244"/>
      <c r="N498" s="245" t="str">
        <f t="shared" ca="1" si="50"/>
        <v/>
      </c>
      <c r="O498" s="239"/>
      <c r="P498" s="244"/>
      <c r="Q498" s="245" t="str">
        <f t="shared" si="51"/>
        <v/>
      </c>
      <c r="U498" s="246" t="str">
        <f>IFERROR(VLOOKUP(C498,'BASE EQUIPOS'!$G$8:$O$22,9,0)," ")</f>
        <v xml:space="preserve"> </v>
      </c>
      <c r="V498" s="232" t="str">
        <f t="shared" si="53"/>
        <v/>
      </c>
      <c r="W498" s="232" t="str">
        <f t="shared" si="54"/>
        <v/>
      </c>
      <c r="X498" s="232" t="str">
        <f>IFERROR(VLOOKUP(W498,Datos!$P$4:$Q$18,2,0),"")</f>
        <v/>
      </c>
      <c r="Y498" s="232" t="str">
        <f t="shared" si="55"/>
        <v/>
      </c>
      <c r="AA498" s="314" t="str">
        <f t="shared" ca="1" si="52"/>
        <v/>
      </c>
    </row>
    <row r="499" spans="1:27" x14ac:dyDescent="0.3">
      <c r="A499" s="238"/>
      <c r="B499" s="241" t="str">
        <f t="shared" si="56"/>
        <v/>
      </c>
      <c r="C499" s="239"/>
      <c r="D499" s="240" t="str">
        <f>IF(C499&lt;&gt;"",VLOOKUP(C499,'BASE EQUIPOS'!$G$8:$H$22,2,0),"")</f>
        <v/>
      </c>
      <c r="E499" s="241" t="str">
        <f>IF(C499&lt;&gt;"",VLOOKUP(C499,'BASE EQUIPOS'!$G$8:$I$22,3,0),"")</f>
        <v/>
      </c>
      <c r="F499" s="241" t="str">
        <f>IF(C499&lt;&gt;"",VLOOKUP(C499,'BASE EQUIPOS'!$G$8:$J$22,4,0),"")</f>
        <v/>
      </c>
      <c r="G499" s="242"/>
      <c r="H499" s="233"/>
      <c r="I499" s="241"/>
      <c r="J499" s="241"/>
      <c r="K499" s="241"/>
      <c r="L499" s="239"/>
      <c r="M499" s="244"/>
      <c r="N499" s="245" t="str">
        <f t="shared" ca="1" si="50"/>
        <v/>
      </c>
      <c r="O499" s="239"/>
      <c r="P499" s="244"/>
      <c r="Q499" s="245" t="str">
        <f t="shared" si="51"/>
        <v/>
      </c>
      <c r="U499" s="246" t="str">
        <f>IFERROR(VLOOKUP(C499,'BASE EQUIPOS'!$G$8:$O$22,9,0)," ")</f>
        <v xml:space="preserve"> </v>
      </c>
      <c r="V499" s="232" t="str">
        <f t="shared" si="53"/>
        <v/>
      </c>
      <c r="W499" s="232" t="str">
        <f t="shared" si="54"/>
        <v/>
      </c>
      <c r="X499" s="232" t="str">
        <f>IFERROR(VLOOKUP(W499,Datos!$P$4:$Q$18,2,0),"")</f>
        <v/>
      </c>
      <c r="Y499" s="232" t="str">
        <f t="shared" si="55"/>
        <v/>
      </c>
      <c r="AA499" s="314" t="str">
        <f t="shared" ca="1" si="52"/>
        <v/>
      </c>
    </row>
    <row r="500" spans="1:27" x14ac:dyDescent="0.3">
      <c r="A500" s="238"/>
      <c r="B500" s="241" t="str">
        <f t="shared" si="56"/>
        <v/>
      </c>
      <c r="C500" s="239"/>
      <c r="D500" s="240" t="str">
        <f>IF(C500&lt;&gt;"",VLOOKUP(C500,'BASE EQUIPOS'!$G$8:$H$22,2,0),"")</f>
        <v/>
      </c>
      <c r="E500" s="241" t="str">
        <f>IF(C500&lt;&gt;"",VLOOKUP(C500,'BASE EQUIPOS'!$G$8:$I$22,3,0),"")</f>
        <v/>
      </c>
      <c r="F500" s="241" t="str">
        <f>IF(C500&lt;&gt;"",VLOOKUP(C500,'BASE EQUIPOS'!$G$8:$J$22,4,0),"")</f>
        <v/>
      </c>
      <c r="G500" s="242"/>
      <c r="H500" s="233"/>
      <c r="I500" s="241"/>
      <c r="J500" s="241"/>
      <c r="K500" s="241"/>
      <c r="L500" s="239"/>
      <c r="M500" s="244"/>
      <c r="N500" s="245" t="str">
        <f t="shared" ca="1" si="50"/>
        <v/>
      </c>
      <c r="O500" s="239"/>
      <c r="P500" s="244"/>
      <c r="Q500" s="245" t="str">
        <f t="shared" si="51"/>
        <v/>
      </c>
      <c r="U500" s="246" t="str">
        <f>IFERROR(VLOOKUP(C500,'BASE EQUIPOS'!$G$8:$O$22,9,0)," ")</f>
        <v xml:space="preserve"> </v>
      </c>
      <c r="V500" s="232" t="str">
        <f t="shared" si="53"/>
        <v/>
      </c>
      <c r="W500" s="232" t="str">
        <f t="shared" si="54"/>
        <v/>
      </c>
      <c r="X500" s="232" t="str">
        <f>IFERROR(VLOOKUP(W500,Datos!$P$4:$Q$18,2,0),"")</f>
        <v/>
      </c>
      <c r="Y500" s="232" t="str">
        <f t="shared" si="55"/>
        <v/>
      </c>
      <c r="AA500" s="314" t="str">
        <f t="shared" ca="1" si="52"/>
        <v/>
      </c>
    </row>
    <row r="501" spans="1:27" x14ac:dyDescent="0.3">
      <c r="A501" s="238"/>
      <c r="B501" s="241" t="str">
        <f t="shared" si="56"/>
        <v/>
      </c>
      <c r="C501" s="239"/>
      <c r="D501" s="240" t="str">
        <f>IF(C501&lt;&gt;"",VLOOKUP(C501,'BASE EQUIPOS'!$G$8:$H$22,2,0),"")</f>
        <v/>
      </c>
      <c r="E501" s="241" t="str">
        <f>IF(C501&lt;&gt;"",VLOOKUP(C501,'BASE EQUIPOS'!$G$8:$I$22,3,0),"")</f>
        <v/>
      </c>
      <c r="F501" s="241" t="str">
        <f>IF(C501&lt;&gt;"",VLOOKUP(C501,'BASE EQUIPOS'!$G$8:$J$22,4,0),"")</f>
        <v/>
      </c>
      <c r="G501" s="242"/>
      <c r="H501" s="233"/>
      <c r="I501" s="241"/>
      <c r="J501" s="241"/>
      <c r="K501" s="241"/>
      <c r="L501" s="239"/>
      <c r="M501" s="244"/>
      <c r="N501" s="245" t="str">
        <f t="shared" ca="1" si="50"/>
        <v/>
      </c>
      <c r="O501" s="239"/>
      <c r="P501" s="244"/>
      <c r="Q501" s="245" t="str">
        <f t="shared" si="51"/>
        <v/>
      </c>
      <c r="U501" s="246" t="str">
        <f>IFERROR(VLOOKUP(C501,'BASE EQUIPOS'!$G$8:$O$22,9,0)," ")</f>
        <v xml:space="preserve"> </v>
      </c>
      <c r="V501" s="232" t="str">
        <f t="shared" si="53"/>
        <v/>
      </c>
      <c r="W501" s="232" t="str">
        <f t="shared" si="54"/>
        <v/>
      </c>
      <c r="X501" s="232" t="str">
        <f>IFERROR(VLOOKUP(W501,Datos!$P$4:$Q$18,2,0),"")</f>
        <v/>
      </c>
      <c r="Y501" s="232" t="str">
        <f t="shared" si="55"/>
        <v/>
      </c>
      <c r="AA501" s="314" t="str">
        <f t="shared" ca="1" si="52"/>
        <v/>
      </c>
    </row>
    <row r="502" spans="1:27" x14ac:dyDescent="0.3">
      <c r="A502" s="238"/>
      <c r="B502" s="241" t="str">
        <f t="shared" si="56"/>
        <v/>
      </c>
      <c r="C502" s="239"/>
      <c r="D502" s="240" t="str">
        <f>IF(C502&lt;&gt;"",VLOOKUP(C502,'BASE EQUIPOS'!$G$8:$H$22,2,0),"")</f>
        <v/>
      </c>
      <c r="E502" s="241" t="str">
        <f>IF(C502&lt;&gt;"",VLOOKUP(C502,'BASE EQUIPOS'!$G$8:$I$22,3,0),"")</f>
        <v/>
      </c>
      <c r="F502" s="241" t="str">
        <f>IF(C502&lt;&gt;"",VLOOKUP(C502,'BASE EQUIPOS'!$G$8:$J$22,4,0),"")</f>
        <v/>
      </c>
      <c r="G502" s="242"/>
      <c r="H502" s="233"/>
      <c r="I502" s="241"/>
      <c r="J502" s="241"/>
      <c r="K502" s="241"/>
      <c r="L502" s="239"/>
      <c r="M502" s="244"/>
      <c r="N502" s="245" t="str">
        <f t="shared" ca="1" si="50"/>
        <v/>
      </c>
      <c r="O502" s="239"/>
      <c r="P502" s="244"/>
      <c r="Q502" s="245" t="str">
        <f t="shared" si="51"/>
        <v/>
      </c>
      <c r="U502" s="246" t="str">
        <f>IFERROR(VLOOKUP(C502,'BASE EQUIPOS'!$G$8:$O$22,9,0)," ")</f>
        <v xml:space="preserve"> </v>
      </c>
      <c r="V502" s="232" t="str">
        <f t="shared" si="53"/>
        <v/>
      </c>
      <c r="W502" s="232" t="str">
        <f t="shared" si="54"/>
        <v/>
      </c>
      <c r="X502" s="232" t="str">
        <f>IFERROR(VLOOKUP(W502,Datos!$P$4:$Q$18,2,0),"")</f>
        <v/>
      </c>
      <c r="Y502" s="232" t="str">
        <f t="shared" si="55"/>
        <v/>
      </c>
      <c r="AA502" s="314" t="str">
        <f t="shared" ca="1" si="52"/>
        <v/>
      </c>
    </row>
    <row r="503" spans="1:27" x14ac:dyDescent="0.3">
      <c r="A503" s="238"/>
      <c r="B503" s="241" t="str">
        <f t="shared" si="56"/>
        <v/>
      </c>
      <c r="C503" s="239"/>
      <c r="D503" s="240" t="str">
        <f>IF(C503&lt;&gt;"",VLOOKUP(C503,'BASE EQUIPOS'!$G$8:$H$22,2,0),"")</f>
        <v/>
      </c>
      <c r="E503" s="241" t="str">
        <f>IF(C503&lt;&gt;"",VLOOKUP(C503,'BASE EQUIPOS'!$G$8:$I$22,3,0),"")</f>
        <v/>
      </c>
      <c r="F503" s="241" t="str">
        <f>IF(C503&lt;&gt;"",VLOOKUP(C503,'BASE EQUIPOS'!$G$8:$J$22,4,0),"")</f>
        <v/>
      </c>
      <c r="G503" s="242"/>
      <c r="H503" s="233"/>
      <c r="I503" s="241"/>
      <c r="J503" s="241"/>
      <c r="K503" s="241"/>
      <c r="L503" s="239"/>
      <c r="M503" s="244"/>
      <c r="N503" s="245" t="str">
        <f t="shared" ca="1" si="50"/>
        <v/>
      </c>
      <c r="O503" s="239"/>
      <c r="P503" s="244"/>
      <c r="Q503" s="245" t="str">
        <f t="shared" si="51"/>
        <v/>
      </c>
      <c r="U503" s="246" t="str">
        <f>IFERROR(VLOOKUP(C503,'BASE EQUIPOS'!$G$8:$O$22,9,0)," ")</f>
        <v xml:space="preserve"> </v>
      </c>
      <c r="V503" s="232" t="str">
        <f t="shared" si="53"/>
        <v/>
      </c>
      <c r="W503" s="232" t="str">
        <f t="shared" si="54"/>
        <v/>
      </c>
      <c r="X503" s="232" t="str">
        <f>IFERROR(VLOOKUP(W503,Datos!$P$4:$Q$18,2,0),"")</f>
        <v/>
      </c>
      <c r="Y503" s="232" t="str">
        <f t="shared" si="55"/>
        <v/>
      </c>
      <c r="AA503" s="314" t="str">
        <f t="shared" ca="1" si="52"/>
        <v/>
      </c>
    </row>
    <row r="504" spans="1:27" x14ac:dyDescent="0.3">
      <c r="A504" s="238"/>
      <c r="B504" s="241" t="str">
        <f t="shared" si="56"/>
        <v/>
      </c>
      <c r="C504" s="239"/>
      <c r="D504" s="240" t="str">
        <f>IF(C504&lt;&gt;"",VLOOKUP(C504,'BASE EQUIPOS'!$G$8:$H$22,2,0),"")</f>
        <v/>
      </c>
      <c r="E504" s="241" t="str">
        <f>IF(C504&lt;&gt;"",VLOOKUP(C504,'BASE EQUIPOS'!$G$8:$I$22,3,0),"")</f>
        <v/>
      </c>
      <c r="F504" s="241" t="str">
        <f>IF(C504&lt;&gt;"",VLOOKUP(C504,'BASE EQUIPOS'!$G$8:$J$22,4,0),"")</f>
        <v/>
      </c>
      <c r="G504" s="242"/>
      <c r="H504" s="233"/>
      <c r="I504" s="241"/>
      <c r="J504" s="241"/>
      <c r="K504" s="241"/>
      <c r="L504" s="239"/>
      <c r="M504" s="244"/>
      <c r="N504" s="245" t="str">
        <f t="shared" ca="1" si="50"/>
        <v/>
      </c>
      <c r="O504" s="239"/>
      <c r="P504" s="244"/>
      <c r="Q504" s="245" t="str">
        <f t="shared" si="51"/>
        <v/>
      </c>
      <c r="U504" s="246" t="str">
        <f>IFERROR(VLOOKUP(C504,'BASE EQUIPOS'!$G$8:$O$22,9,0)," ")</f>
        <v xml:space="preserve"> </v>
      </c>
      <c r="V504" s="232" t="str">
        <f t="shared" si="53"/>
        <v/>
      </c>
      <c r="W504" s="232" t="str">
        <f t="shared" si="54"/>
        <v/>
      </c>
      <c r="X504" s="232" t="str">
        <f>IFERROR(VLOOKUP(W504,Datos!$P$4:$Q$18,2,0),"")</f>
        <v/>
      </c>
      <c r="Y504" s="232" t="str">
        <f t="shared" si="55"/>
        <v/>
      </c>
      <c r="AA504" s="314" t="str">
        <f t="shared" ca="1" si="52"/>
        <v/>
      </c>
    </row>
    <row r="505" spans="1:27" x14ac:dyDescent="0.3">
      <c r="A505" s="238"/>
      <c r="B505" s="241" t="str">
        <f t="shared" si="56"/>
        <v/>
      </c>
      <c r="C505" s="239"/>
      <c r="D505" s="240" t="str">
        <f>IF(C505&lt;&gt;"",VLOOKUP(C505,'BASE EQUIPOS'!$G$8:$H$22,2,0),"")</f>
        <v/>
      </c>
      <c r="E505" s="241" t="str">
        <f>IF(C505&lt;&gt;"",VLOOKUP(C505,'BASE EQUIPOS'!$G$8:$I$22,3,0),"")</f>
        <v/>
      </c>
      <c r="F505" s="241" t="str">
        <f>IF(C505&lt;&gt;"",VLOOKUP(C505,'BASE EQUIPOS'!$G$8:$J$22,4,0),"")</f>
        <v/>
      </c>
      <c r="G505" s="242"/>
      <c r="H505" s="233"/>
      <c r="I505" s="241"/>
      <c r="J505" s="241"/>
      <c r="K505" s="241"/>
      <c r="L505" s="239"/>
      <c r="M505" s="244"/>
      <c r="N505" s="245" t="str">
        <f t="shared" ca="1" si="50"/>
        <v/>
      </c>
      <c r="O505" s="239"/>
      <c r="P505" s="244"/>
      <c r="Q505" s="245" t="str">
        <f t="shared" si="51"/>
        <v/>
      </c>
      <c r="U505" s="246" t="str">
        <f>IFERROR(VLOOKUP(C505,'BASE EQUIPOS'!$G$8:$O$22,9,0)," ")</f>
        <v xml:space="preserve"> </v>
      </c>
      <c r="V505" s="232" t="str">
        <f t="shared" si="53"/>
        <v/>
      </c>
      <c r="W505" s="232" t="str">
        <f t="shared" si="54"/>
        <v/>
      </c>
      <c r="X505" s="232" t="str">
        <f>IFERROR(VLOOKUP(W505,Datos!$P$4:$Q$18,2,0),"")</f>
        <v/>
      </c>
      <c r="Y505" s="232" t="str">
        <f t="shared" si="55"/>
        <v/>
      </c>
      <c r="AA505" s="314" t="str">
        <f t="shared" ca="1" si="52"/>
        <v/>
      </c>
    </row>
    <row r="506" spans="1:27" x14ac:dyDescent="0.3">
      <c r="A506" s="238"/>
      <c r="B506" s="241" t="str">
        <f t="shared" si="56"/>
        <v/>
      </c>
      <c r="C506" s="239"/>
      <c r="D506" s="240" t="str">
        <f>IF(C506&lt;&gt;"",VLOOKUP(C506,'BASE EQUIPOS'!$G$8:$H$22,2,0),"")</f>
        <v/>
      </c>
      <c r="E506" s="241" t="str">
        <f>IF(C506&lt;&gt;"",VLOOKUP(C506,'BASE EQUIPOS'!$G$8:$I$22,3,0),"")</f>
        <v/>
      </c>
      <c r="F506" s="241" t="str">
        <f>IF(C506&lt;&gt;"",VLOOKUP(C506,'BASE EQUIPOS'!$G$8:$J$22,4,0),"")</f>
        <v/>
      </c>
      <c r="G506" s="242"/>
      <c r="H506" s="233"/>
      <c r="I506" s="241"/>
      <c r="J506" s="241"/>
      <c r="K506" s="241"/>
      <c r="L506" s="239"/>
      <c r="M506" s="244"/>
      <c r="N506" s="245" t="str">
        <f t="shared" ca="1" si="50"/>
        <v/>
      </c>
      <c r="O506" s="239"/>
      <c r="P506" s="244"/>
      <c r="Q506" s="245" t="str">
        <f t="shared" si="51"/>
        <v/>
      </c>
      <c r="U506" s="246" t="str">
        <f>IFERROR(VLOOKUP(C506,'BASE EQUIPOS'!$G$8:$O$22,9,0)," ")</f>
        <v xml:space="preserve"> </v>
      </c>
      <c r="V506" s="232" t="str">
        <f t="shared" si="53"/>
        <v/>
      </c>
      <c r="W506" s="232" t="str">
        <f t="shared" si="54"/>
        <v/>
      </c>
      <c r="X506" s="232" t="str">
        <f>IFERROR(VLOOKUP(W506,Datos!$P$4:$Q$18,2,0),"")</f>
        <v/>
      </c>
      <c r="Y506" s="232" t="str">
        <f t="shared" si="55"/>
        <v/>
      </c>
      <c r="AA506" s="314" t="str">
        <f t="shared" ca="1" si="52"/>
        <v/>
      </c>
    </row>
    <row r="507" spans="1:27" x14ac:dyDescent="0.3">
      <c r="A507" s="238"/>
      <c r="B507" s="241" t="str">
        <f t="shared" si="56"/>
        <v/>
      </c>
      <c r="C507" s="239"/>
      <c r="D507" s="240" t="str">
        <f>IF(C507&lt;&gt;"",VLOOKUP(C507,'BASE EQUIPOS'!$G$8:$H$22,2,0),"")</f>
        <v/>
      </c>
      <c r="E507" s="241" t="str">
        <f>IF(C507&lt;&gt;"",VLOOKUP(C507,'BASE EQUIPOS'!$G$8:$I$22,3,0),"")</f>
        <v/>
      </c>
      <c r="F507" s="241" t="str">
        <f>IF(C507&lt;&gt;"",VLOOKUP(C507,'BASE EQUIPOS'!$G$8:$J$22,4,0),"")</f>
        <v/>
      </c>
      <c r="G507" s="242"/>
      <c r="H507" s="233"/>
      <c r="I507" s="241"/>
      <c r="J507" s="241"/>
      <c r="K507" s="241"/>
      <c r="L507" s="239"/>
      <c r="M507" s="244"/>
      <c r="N507" s="245" t="str">
        <f t="shared" ca="1" si="50"/>
        <v/>
      </c>
      <c r="O507" s="239"/>
      <c r="P507" s="244"/>
      <c r="Q507" s="245" t="str">
        <f t="shared" si="51"/>
        <v/>
      </c>
      <c r="U507" s="246" t="str">
        <f>IFERROR(VLOOKUP(C507,'BASE EQUIPOS'!$G$8:$O$22,9,0)," ")</f>
        <v xml:space="preserve"> </v>
      </c>
      <c r="V507" s="232" t="str">
        <f t="shared" si="53"/>
        <v/>
      </c>
      <c r="W507" s="232" t="str">
        <f t="shared" si="54"/>
        <v/>
      </c>
      <c r="X507" s="232" t="str">
        <f>IFERROR(VLOOKUP(W507,Datos!$P$4:$Q$18,2,0),"")</f>
        <v/>
      </c>
      <c r="Y507" s="232" t="str">
        <f t="shared" si="55"/>
        <v/>
      </c>
      <c r="AA507" s="314" t="str">
        <f t="shared" ca="1" si="52"/>
        <v/>
      </c>
    </row>
    <row r="508" spans="1:27" x14ac:dyDescent="0.3">
      <c r="A508" s="238"/>
      <c r="B508" s="241" t="str">
        <f t="shared" si="56"/>
        <v/>
      </c>
      <c r="C508" s="239"/>
      <c r="D508" s="240" t="str">
        <f>IF(C508&lt;&gt;"",VLOOKUP(C508,'BASE EQUIPOS'!$G$8:$H$22,2,0),"")</f>
        <v/>
      </c>
      <c r="E508" s="241" t="str">
        <f>IF(C508&lt;&gt;"",VLOOKUP(C508,'BASE EQUIPOS'!$G$8:$I$22,3,0),"")</f>
        <v/>
      </c>
      <c r="F508" s="241" t="str">
        <f>IF(C508&lt;&gt;"",VLOOKUP(C508,'BASE EQUIPOS'!$G$8:$J$22,4,0),"")</f>
        <v/>
      </c>
      <c r="G508" s="242"/>
      <c r="H508" s="233"/>
      <c r="I508" s="241"/>
      <c r="J508" s="241"/>
      <c r="K508" s="241"/>
      <c r="L508" s="239"/>
      <c r="M508" s="244"/>
      <c r="N508" s="245" t="str">
        <f t="shared" ca="1" si="50"/>
        <v/>
      </c>
      <c r="O508" s="239"/>
      <c r="P508" s="244"/>
      <c r="Q508" s="245" t="str">
        <f t="shared" si="51"/>
        <v/>
      </c>
      <c r="U508" s="246" t="str">
        <f>IFERROR(VLOOKUP(C508,'BASE EQUIPOS'!$G$8:$O$22,9,0)," ")</f>
        <v xml:space="preserve"> </v>
      </c>
      <c r="V508" s="232" t="str">
        <f t="shared" si="53"/>
        <v/>
      </c>
      <c r="W508" s="232" t="str">
        <f t="shared" si="54"/>
        <v/>
      </c>
      <c r="X508" s="232" t="str">
        <f>IFERROR(VLOOKUP(W508,Datos!$P$4:$Q$18,2,0),"")</f>
        <v/>
      </c>
      <c r="Y508" s="232" t="str">
        <f t="shared" si="55"/>
        <v/>
      </c>
      <c r="AA508" s="314" t="str">
        <f t="shared" ca="1" si="52"/>
        <v/>
      </c>
    </row>
    <row r="509" spans="1:27" x14ac:dyDescent="0.3">
      <c r="A509" s="238"/>
      <c r="B509" s="241" t="str">
        <f t="shared" si="56"/>
        <v/>
      </c>
      <c r="C509" s="239"/>
      <c r="D509" s="240" t="str">
        <f>IF(C509&lt;&gt;"",VLOOKUP(C509,'BASE EQUIPOS'!$G$8:$H$22,2,0),"")</f>
        <v/>
      </c>
      <c r="E509" s="241" t="str">
        <f>IF(C509&lt;&gt;"",VLOOKUP(C509,'BASE EQUIPOS'!$G$8:$I$22,3,0),"")</f>
        <v/>
      </c>
      <c r="F509" s="241" t="str">
        <f>IF(C509&lt;&gt;"",VLOOKUP(C509,'BASE EQUIPOS'!$G$8:$J$22,4,0),"")</f>
        <v/>
      </c>
      <c r="G509" s="242"/>
      <c r="H509" s="233"/>
      <c r="I509" s="241"/>
      <c r="J509" s="241"/>
      <c r="K509" s="241"/>
      <c r="L509" s="239"/>
      <c r="M509" s="244"/>
      <c r="N509" s="245" t="str">
        <f t="shared" ca="1" si="50"/>
        <v/>
      </c>
      <c r="O509" s="239"/>
      <c r="P509" s="244"/>
      <c r="Q509" s="245" t="str">
        <f t="shared" si="51"/>
        <v/>
      </c>
      <c r="U509" s="246" t="str">
        <f>IFERROR(VLOOKUP(C509,'BASE EQUIPOS'!$G$8:$O$22,9,0)," ")</f>
        <v xml:space="preserve"> </v>
      </c>
      <c r="V509" s="232" t="str">
        <f t="shared" si="53"/>
        <v/>
      </c>
      <c r="W509" s="232" t="str">
        <f t="shared" si="54"/>
        <v/>
      </c>
      <c r="X509" s="232" t="str">
        <f>IFERROR(VLOOKUP(W509,Datos!$P$4:$Q$18,2,0),"")</f>
        <v/>
      </c>
      <c r="Y509" s="232" t="str">
        <f t="shared" si="55"/>
        <v/>
      </c>
      <c r="AA509" s="314" t="str">
        <f t="shared" ca="1" si="52"/>
        <v/>
      </c>
    </row>
    <row r="510" spans="1:27" x14ac:dyDescent="0.3">
      <c r="A510" s="238"/>
      <c r="B510" s="241" t="str">
        <f t="shared" si="56"/>
        <v/>
      </c>
      <c r="C510" s="239"/>
      <c r="D510" s="240" t="str">
        <f>IF(C510&lt;&gt;"",VLOOKUP(C510,'BASE EQUIPOS'!$G$8:$H$22,2,0),"")</f>
        <v/>
      </c>
      <c r="E510" s="241" t="str">
        <f>IF(C510&lt;&gt;"",VLOOKUP(C510,'BASE EQUIPOS'!$G$8:$I$22,3,0),"")</f>
        <v/>
      </c>
      <c r="F510" s="241" t="str">
        <f>IF(C510&lt;&gt;"",VLOOKUP(C510,'BASE EQUIPOS'!$G$8:$J$22,4,0),"")</f>
        <v/>
      </c>
      <c r="G510" s="242"/>
      <c r="H510" s="233"/>
      <c r="I510" s="241"/>
      <c r="J510" s="241"/>
      <c r="K510" s="241"/>
      <c r="L510" s="239"/>
      <c r="M510" s="244"/>
      <c r="N510" s="245" t="str">
        <f t="shared" ca="1" si="50"/>
        <v/>
      </c>
      <c r="O510" s="239"/>
      <c r="P510" s="244"/>
      <c r="Q510" s="245" t="str">
        <f t="shared" si="51"/>
        <v/>
      </c>
      <c r="U510" s="246" t="str">
        <f>IFERROR(VLOOKUP(C510,'BASE EQUIPOS'!$G$8:$O$22,9,0)," ")</f>
        <v xml:space="preserve"> </v>
      </c>
      <c r="V510" s="232" t="str">
        <f t="shared" si="53"/>
        <v/>
      </c>
      <c r="W510" s="232" t="str">
        <f t="shared" si="54"/>
        <v/>
      </c>
      <c r="X510" s="232" t="str">
        <f>IFERROR(VLOOKUP(W510,Datos!$P$4:$Q$18,2,0),"")</f>
        <v/>
      </c>
      <c r="Y510" s="232" t="str">
        <f t="shared" si="55"/>
        <v/>
      </c>
      <c r="AA510" s="314" t="str">
        <f t="shared" ca="1" si="52"/>
        <v/>
      </c>
    </row>
    <row r="511" spans="1:27" x14ac:dyDescent="0.3">
      <c r="A511" s="238"/>
      <c r="B511" s="241" t="str">
        <f t="shared" si="56"/>
        <v/>
      </c>
      <c r="C511" s="239"/>
      <c r="D511" s="240" t="str">
        <f>IF(C511&lt;&gt;"",VLOOKUP(C511,'BASE EQUIPOS'!$G$8:$H$22,2,0),"")</f>
        <v/>
      </c>
      <c r="E511" s="241" t="str">
        <f>IF(C511&lt;&gt;"",VLOOKUP(C511,'BASE EQUIPOS'!$G$8:$I$22,3,0),"")</f>
        <v/>
      </c>
      <c r="F511" s="241" t="str">
        <f>IF(C511&lt;&gt;"",VLOOKUP(C511,'BASE EQUIPOS'!$G$8:$J$22,4,0),"")</f>
        <v/>
      </c>
      <c r="G511" s="242"/>
      <c r="H511" s="233"/>
      <c r="I511" s="241"/>
      <c r="J511" s="241"/>
      <c r="K511" s="241"/>
      <c r="L511" s="239"/>
      <c r="M511" s="244"/>
      <c r="N511" s="245" t="str">
        <f t="shared" ca="1" si="50"/>
        <v/>
      </c>
      <c r="O511" s="239"/>
      <c r="P511" s="244"/>
      <c r="Q511" s="245" t="str">
        <f t="shared" si="51"/>
        <v/>
      </c>
      <c r="U511" s="246" t="str">
        <f>IFERROR(VLOOKUP(C511,'BASE EQUIPOS'!$G$8:$O$22,9,0)," ")</f>
        <v xml:space="preserve"> </v>
      </c>
      <c r="V511" s="232" t="str">
        <f t="shared" si="53"/>
        <v/>
      </c>
      <c r="W511" s="232" t="str">
        <f t="shared" si="54"/>
        <v/>
      </c>
      <c r="X511" s="232" t="str">
        <f>IFERROR(VLOOKUP(W511,Datos!$P$4:$Q$18,2,0),"")</f>
        <v/>
      </c>
      <c r="Y511" s="232" t="str">
        <f t="shared" si="55"/>
        <v/>
      </c>
      <c r="AA511" s="314" t="str">
        <f t="shared" ca="1" si="52"/>
        <v/>
      </c>
    </row>
    <row r="512" spans="1:27" x14ac:dyDescent="0.3">
      <c r="A512" s="238"/>
      <c r="B512" s="241" t="str">
        <f t="shared" si="56"/>
        <v/>
      </c>
      <c r="C512" s="239"/>
      <c r="D512" s="240" t="str">
        <f>IF(C512&lt;&gt;"",VLOOKUP(C512,'BASE EQUIPOS'!$G$8:$H$22,2,0),"")</f>
        <v/>
      </c>
      <c r="E512" s="241" t="str">
        <f>IF(C512&lt;&gt;"",VLOOKUP(C512,'BASE EQUIPOS'!$G$8:$I$22,3,0),"")</f>
        <v/>
      </c>
      <c r="F512" s="241" t="str">
        <f>IF(C512&lt;&gt;"",VLOOKUP(C512,'BASE EQUIPOS'!$G$8:$J$22,4,0),"")</f>
        <v/>
      </c>
      <c r="G512" s="242"/>
      <c r="H512" s="233"/>
      <c r="I512" s="241"/>
      <c r="J512" s="241"/>
      <c r="K512" s="241"/>
      <c r="L512" s="239"/>
      <c r="M512" s="244"/>
      <c r="N512" s="245" t="str">
        <f t="shared" ca="1" si="50"/>
        <v/>
      </c>
      <c r="O512" s="239"/>
      <c r="P512" s="244"/>
      <c r="Q512" s="245" t="str">
        <f t="shared" si="51"/>
        <v/>
      </c>
      <c r="U512" s="246" t="str">
        <f>IFERROR(VLOOKUP(C512,'BASE EQUIPOS'!$G$8:$O$22,9,0)," ")</f>
        <v xml:space="preserve"> </v>
      </c>
      <c r="V512" s="232" t="str">
        <f t="shared" si="53"/>
        <v/>
      </c>
      <c r="W512" s="232" t="str">
        <f t="shared" si="54"/>
        <v/>
      </c>
      <c r="X512" s="232" t="str">
        <f>IFERROR(VLOOKUP(W512,Datos!$P$4:$Q$18,2,0),"")</f>
        <v/>
      </c>
      <c r="Y512" s="232" t="str">
        <f t="shared" si="55"/>
        <v/>
      </c>
      <c r="AA512" s="314" t="str">
        <f t="shared" ca="1" si="52"/>
        <v/>
      </c>
    </row>
    <row r="513" spans="1:27" x14ac:dyDescent="0.3">
      <c r="A513" s="238"/>
      <c r="B513" s="241" t="str">
        <f t="shared" si="56"/>
        <v/>
      </c>
      <c r="C513" s="239"/>
      <c r="D513" s="240" t="str">
        <f>IF(C513&lt;&gt;"",VLOOKUP(C513,'BASE EQUIPOS'!$G$8:$H$22,2,0),"")</f>
        <v/>
      </c>
      <c r="E513" s="241" t="str">
        <f>IF(C513&lt;&gt;"",VLOOKUP(C513,'BASE EQUIPOS'!$G$8:$I$22,3,0),"")</f>
        <v/>
      </c>
      <c r="F513" s="241" t="str">
        <f>IF(C513&lt;&gt;"",VLOOKUP(C513,'BASE EQUIPOS'!$G$8:$J$22,4,0),"")</f>
        <v/>
      </c>
      <c r="G513" s="242"/>
      <c r="H513" s="233"/>
      <c r="I513" s="241"/>
      <c r="J513" s="241"/>
      <c r="K513" s="241"/>
      <c r="L513" s="239"/>
      <c r="M513" s="244"/>
      <c r="N513" s="245" t="str">
        <f t="shared" ca="1" si="50"/>
        <v/>
      </c>
      <c r="O513" s="239"/>
      <c r="P513" s="244"/>
      <c r="Q513" s="245" t="str">
        <f t="shared" si="51"/>
        <v/>
      </c>
      <c r="U513" s="246" t="str">
        <f>IFERROR(VLOOKUP(C513,'BASE EQUIPOS'!$G$8:$O$22,9,0)," ")</f>
        <v xml:space="preserve"> </v>
      </c>
      <c r="V513" s="232" t="str">
        <f t="shared" si="53"/>
        <v/>
      </c>
      <c r="W513" s="232" t="str">
        <f t="shared" si="54"/>
        <v/>
      </c>
      <c r="X513" s="232" t="str">
        <f>IFERROR(VLOOKUP(W513,Datos!$P$4:$Q$18,2,0),"")</f>
        <v/>
      </c>
      <c r="Y513" s="232" t="str">
        <f t="shared" si="55"/>
        <v/>
      </c>
      <c r="AA513" s="314" t="str">
        <f t="shared" ca="1" si="52"/>
        <v/>
      </c>
    </row>
    <row r="514" spans="1:27" x14ac:dyDescent="0.3">
      <c r="A514" s="238"/>
      <c r="B514" s="241" t="str">
        <f t="shared" si="56"/>
        <v/>
      </c>
      <c r="C514" s="239"/>
      <c r="D514" s="240" t="str">
        <f>IF(C514&lt;&gt;"",VLOOKUP(C514,'BASE EQUIPOS'!$G$8:$H$22,2,0),"")</f>
        <v/>
      </c>
      <c r="E514" s="241" t="str">
        <f>IF(C514&lt;&gt;"",VLOOKUP(C514,'BASE EQUIPOS'!$G$8:$I$22,3,0),"")</f>
        <v/>
      </c>
      <c r="F514" s="241" t="str">
        <f>IF(C514&lt;&gt;"",VLOOKUP(C514,'BASE EQUIPOS'!$G$8:$J$22,4,0),"")</f>
        <v/>
      </c>
      <c r="G514" s="242"/>
      <c r="H514" s="233"/>
      <c r="I514" s="241"/>
      <c r="J514" s="241"/>
      <c r="K514" s="241"/>
      <c r="L514" s="239"/>
      <c r="M514" s="244"/>
      <c r="N514" s="245" t="str">
        <f t="shared" ca="1" si="50"/>
        <v/>
      </c>
      <c r="O514" s="239"/>
      <c r="P514" s="244"/>
      <c r="Q514" s="245" t="str">
        <f t="shared" si="51"/>
        <v/>
      </c>
      <c r="U514" s="246" t="str">
        <f>IFERROR(VLOOKUP(C514,'BASE EQUIPOS'!$G$8:$O$22,9,0)," ")</f>
        <v xml:space="preserve"> </v>
      </c>
      <c r="V514" s="232" t="str">
        <f t="shared" si="53"/>
        <v/>
      </c>
      <c r="W514" s="232" t="str">
        <f t="shared" si="54"/>
        <v/>
      </c>
      <c r="X514" s="232" t="str">
        <f>IFERROR(VLOOKUP(W514,Datos!$P$4:$Q$18,2,0),"")</f>
        <v/>
      </c>
      <c r="Y514" s="232" t="str">
        <f t="shared" si="55"/>
        <v/>
      </c>
      <c r="AA514" s="314" t="str">
        <f t="shared" ca="1" si="52"/>
        <v/>
      </c>
    </row>
    <row r="515" spans="1:27" x14ac:dyDescent="0.3">
      <c r="A515" s="238"/>
      <c r="B515" s="241" t="str">
        <f t="shared" si="56"/>
        <v/>
      </c>
      <c r="C515" s="239"/>
      <c r="D515" s="240" t="str">
        <f>IF(C515&lt;&gt;"",VLOOKUP(C515,'BASE EQUIPOS'!$G$8:$H$22,2,0),"")</f>
        <v/>
      </c>
      <c r="E515" s="241" t="str">
        <f>IF(C515&lt;&gt;"",VLOOKUP(C515,'BASE EQUIPOS'!$G$8:$I$22,3,0),"")</f>
        <v/>
      </c>
      <c r="F515" s="241" t="str">
        <f>IF(C515&lt;&gt;"",VLOOKUP(C515,'BASE EQUIPOS'!$G$8:$J$22,4,0),"")</f>
        <v/>
      </c>
      <c r="G515" s="242"/>
      <c r="H515" s="233"/>
      <c r="I515" s="241"/>
      <c r="J515" s="241"/>
      <c r="K515" s="241"/>
      <c r="L515" s="239"/>
      <c r="M515" s="244"/>
      <c r="N515" s="245" t="str">
        <f t="shared" ca="1" si="50"/>
        <v/>
      </c>
      <c r="O515" s="239"/>
      <c r="P515" s="244"/>
      <c r="Q515" s="245" t="str">
        <f t="shared" si="51"/>
        <v/>
      </c>
      <c r="U515" s="246" t="str">
        <f>IFERROR(VLOOKUP(C515,'BASE EQUIPOS'!$G$8:$O$22,9,0)," ")</f>
        <v xml:space="preserve"> </v>
      </c>
      <c r="V515" s="232" t="str">
        <f t="shared" si="53"/>
        <v/>
      </c>
      <c r="W515" s="232" t="str">
        <f t="shared" si="54"/>
        <v/>
      </c>
      <c r="X515" s="232" t="str">
        <f>IFERROR(VLOOKUP(W515,Datos!$P$4:$Q$18,2,0),"")</f>
        <v/>
      </c>
      <c r="Y515" s="232" t="str">
        <f t="shared" si="55"/>
        <v/>
      </c>
      <c r="AA515" s="314" t="str">
        <f t="shared" ca="1" si="52"/>
        <v/>
      </c>
    </row>
    <row r="516" spans="1:27" x14ac:dyDescent="0.3">
      <c r="A516" s="238"/>
      <c r="B516" s="241" t="str">
        <f t="shared" si="56"/>
        <v/>
      </c>
      <c r="C516" s="239"/>
      <c r="D516" s="240" t="str">
        <f>IF(C516&lt;&gt;"",VLOOKUP(C516,'BASE EQUIPOS'!$G$8:$H$22,2,0),"")</f>
        <v/>
      </c>
      <c r="E516" s="241" t="str">
        <f>IF(C516&lt;&gt;"",VLOOKUP(C516,'BASE EQUIPOS'!$G$8:$I$22,3,0),"")</f>
        <v/>
      </c>
      <c r="F516" s="241" t="str">
        <f>IF(C516&lt;&gt;"",VLOOKUP(C516,'BASE EQUIPOS'!$G$8:$J$22,4,0),"")</f>
        <v/>
      </c>
      <c r="G516" s="242"/>
      <c r="H516" s="233"/>
      <c r="I516" s="241"/>
      <c r="J516" s="241"/>
      <c r="K516" s="241"/>
      <c r="L516" s="239"/>
      <c r="M516" s="244"/>
      <c r="N516" s="245" t="str">
        <f t="shared" ca="1" si="50"/>
        <v/>
      </c>
      <c r="O516" s="239"/>
      <c r="P516" s="244"/>
      <c r="Q516" s="245" t="str">
        <f t="shared" si="51"/>
        <v/>
      </c>
      <c r="U516" s="246" t="str">
        <f>IFERROR(VLOOKUP(C516,'BASE EQUIPOS'!$G$8:$O$22,9,0)," ")</f>
        <v xml:space="preserve"> </v>
      </c>
      <c r="V516" s="232" t="str">
        <f t="shared" si="53"/>
        <v/>
      </c>
      <c r="W516" s="232" t="str">
        <f t="shared" si="54"/>
        <v/>
      </c>
      <c r="X516" s="232" t="str">
        <f>IFERROR(VLOOKUP(W516,Datos!$P$4:$Q$18,2,0),"")</f>
        <v/>
      </c>
      <c r="Y516" s="232" t="str">
        <f t="shared" si="55"/>
        <v/>
      </c>
      <c r="AA516" s="314" t="str">
        <f t="shared" ca="1" si="52"/>
        <v/>
      </c>
    </row>
    <row r="517" spans="1:27" x14ac:dyDescent="0.3">
      <c r="A517" s="238"/>
      <c r="B517" s="241" t="str">
        <f t="shared" si="56"/>
        <v/>
      </c>
      <c r="C517" s="239"/>
      <c r="D517" s="240" t="str">
        <f>IF(C517&lt;&gt;"",VLOOKUP(C517,'BASE EQUIPOS'!$G$8:$H$22,2,0),"")</f>
        <v/>
      </c>
      <c r="E517" s="241" t="str">
        <f>IF(C517&lt;&gt;"",VLOOKUP(C517,'BASE EQUIPOS'!$G$8:$I$22,3,0),"")</f>
        <v/>
      </c>
      <c r="F517" s="241" t="str">
        <f>IF(C517&lt;&gt;"",VLOOKUP(C517,'BASE EQUIPOS'!$G$8:$J$22,4,0),"")</f>
        <v/>
      </c>
      <c r="G517" s="242"/>
      <c r="H517" s="233"/>
      <c r="I517" s="241"/>
      <c r="J517" s="241"/>
      <c r="K517" s="241"/>
      <c r="L517" s="239"/>
      <c r="M517" s="244"/>
      <c r="N517" s="245" t="str">
        <f t="shared" ca="1" si="50"/>
        <v/>
      </c>
      <c r="O517" s="239"/>
      <c r="P517" s="244"/>
      <c r="Q517" s="245" t="str">
        <f t="shared" si="51"/>
        <v/>
      </c>
      <c r="U517" s="246" t="str">
        <f>IFERROR(VLOOKUP(C517,'BASE EQUIPOS'!$G$8:$O$22,9,0)," ")</f>
        <v xml:space="preserve"> </v>
      </c>
      <c r="V517" s="232" t="str">
        <f t="shared" si="53"/>
        <v/>
      </c>
      <c r="W517" s="232" t="str">
        <f t="shared" si="54"/>
        <v/>
      </c>
      <c r="X517" s="232" t="str">
        <f>IFERROR(VLOOKUP(W517,Datos!$P$4:$Q$18,2,0),"")</f>
        <v/>
      </c>
      <c r="Y517" s="232" t="str">
        <f t="shared" si="55"/>
        <v/>
      </c>
      <c r="AA517" s="314" t="str">
        <f t="shared" ca="1" si="52"/>
        <v/>
      </c>
    </row>
    <row r="518" spans="1:27" x14ac:dyDescent="0.3">
      <c r="A518" s="238"/>
      <c r="B518" s="241" t="str">
        <f t="shared" si="56"/>
        <v/>
      </c>
      <c r="C518" s="239"/>
      <c r="D518" s="240" t="str">
        <f>IF(C518&lt;&gt;"",VLOOKUP(C518,'BASE EQUIPOS'!$G$8:$H$22,2,0),"")</f>
        <v/>
      </c>
      <c r="E518" s="241" t="str">
        <f>IF(C518&lt;&gt;"",VLOOKUP(C518,'BASE EQUIPOS'!$G$8:$I$22,3,0),"")</f>
        <v/>
      </c>
      <c r="F518" s="241" t="str">
        <f>IF(C518&lt;&gt;"",VLOOKUP(C518,'BASE EQUIPOS'!$G$8:$J$22,4,0),"")</f>
        <v/>
      </c>
      <c r="G518" s="242"/>
      <c r="H518" s="233"/>
      <c r="I518" s="241"/>
      <c r="J518" s="241"/>
      <c r="K518" s="241"/>
      <c r="L518" s="239"/>
      <c r="M518" s="244"/>
      <c r="N518" s="245" t="str">
        <f t="shared" ca="1" si="50"/>
        <v/>
      </c>
      <c r="O518" s="239"/>
      <c r="P518" s="244"/>
      <c r="Q518" s="245" t="str">
        <f t="shared" si="51"/>
        <v/>
      </c>
      <c r="U518" s="246" t="str">
        <f>IFERROR(VLOOKUP(C518,'BASE EQUIPOS'!$G$8:$O$22,9,0)," ")</f>
        <v xml:space="preserve"> </v>
      </c>
      <c r="V518" s="232" t="str">
        <f t="shared" si="53"/>
        <v/>
      </c>
      <c r="W518" s="232" t="str">
        <f t="shared" si="54"/>
        <v/>
      </c>
      <c r="X518" s="232" t="str">
        <f>IFERROR(VLOOKUP(W518,Datos!$P$4:$Q$18,2,0),"")</f>
        <v/>
      </c>
      <c r="Y518" s="232" t="str">
        <f t="shared" si="55"/>
        <v/>
      </c>
      <c r="AA518" s="314" t="str">
        <f t="shared" ca="1" si="52"/>
        <v/>
      </c>
    </row>
    <row r="519" spans="1:27" x14ac:dyDescent="0.3">
      <c r="A519" s="238"/>
      <c r="B519" s="241" t="str">
        <f t="shared" si="56"/>
        <v/>
      </c>
      <c r="C519" s="239"/>
      <c r="D519" s="240" t="str">
        <f>IF(C519&lt;&gt;"",VLOOKUP(C519,'BASE EQUIPOS'!$G$8:$H$22,2,0),"")</f>
        <v/>
      </c>
      <c r="E519" s="241" t="str">
        <f>IF(C519&lt;&gt;"",VLOOKUP(C519,'BASE EQUIPOS'!$G$8:$I$22,3,0),"")</f>
        <v/>
      </c>
      <c r="F519" s="241" t="str">
        <f>IF(C519&lt;&gt;"",VLOOKUP(C519,'BASE EQUIPOS'!$G$8:$J$22,4,0),"")</f>
        <v/>
      </c>
      <c r="G519" s="242"/>
      <c r="H519" s="233"/>
      <c r="I519" s="241"/>
      <c r="J519" s="241"/>
      <c r="K519" s="241"/>
      <c r="L519" s="239"/>
      <c r="M519" s="244"/>
      <c r="N519" s="245" t="str">
        <f t="shared" ca="1" si="50"/>
        <v/>
      </c>
      <c r="O519" s="239"/>
      <c r="P519" s="244"/>
      <c r="Q519" s="245" t="str">
        <f t="shared" si="51"/>
        <v/>
      </c>
      <c r="U519" s="246" t="str">
        <f>IFERROR(VLOOKUP(C519,'BASE EQUIPOS'!$G$8:$O$22,9,0)," ")</f>
        <v xml:space="preserve"> </v>
      </c>
      <c r="V519" s="232" t="str">
        <f t="shared" si="53"/>
        <v/>
      </c>
      <c r="W519" s="232" t="str">
        <f t="shared" si="54"/>
        <v/>
      </c>
      <c r="X519" s="232" t="str">
        <f>IFERROR(VLOOKUP(W519,Datos!$P$4:$Q$18,2,0),"")</f>
        <v/>
      </c>
      <c r="Y519" s="232" t="str">
        <f t="shared" si="55"/>
        <v/>
      </c>
      <c r="AA519" s="314" t="str">
        <f t="shared" ca="1" si="52"/>
        <v/>
      </c>
    </row>
    <row r="520" spans="1:27" x14ac:dyDescent="0.3">
      <c r="A520" s="238"/>
      <c r="B520" s="241" t="str">
        <f t="shared" si="56"/>
        <v/>
      </c>
      <c r="C520" s="239"/>
      <c r="D520" s="240" t="str">
        <f>IF(C520&lt;&gt;"",VLOOKUP(C520,'BASE EQUIPOS'!$G$8:$H$22,2,0),"")</f>
        <v/>
      </c>
      <c r="E520" s="241" t="str">
        <f>IF(C520&lt;&gt;"",VLOOKUP(C520,'BASE EQUIPOS'!$G$8:$I$22,3,0),"")</f>
        <v/>
      </c>
      <c r="F520" s="241" t="str">
        <f>IF(C520&lt;&gt;"",VLOOKUP(C520,'BASE EQUIPOS'!$G$8:$J$22,4,0),"")</f>
        <v/>
      </c>
      <c r="G520" s="242"/>
      <c r="H520" s="233"/>
      <c r="I520" s="241"/>
      <c r="J520" s="241"/>
      <c r="K520" s="241"/>
      <c r="L520" s="239"/>
      <c r="M520" s="244"/>
      <c r="N520" s="245" t="str">
        <f t="shared" ca="1" si="50"/>
        <v/>
      </c>
      <c r="O520" s="239"/>
      <c r="P520" s="244"/>
      <c r="Q520" s="245" t="str">
        <f t="shared" si="51"/>
        <v/>
      </c>
      <c r="U520" s="246" t="str">
        <f>IFERROR(VLOOKUP(C520,'BASE EQUIPOS'!$G$8:$O$22,9,0)," ")</f>
        <v xml:space="preserve"> </v>
      </c>
      <c r="V520" s="232" t="str">
        <f t="shared" si="53"/>
        <v/>
      </c>
      <c r="W520" s="232" t="str">
        <f t="shared" si="54"/>
        <v/>
      </c>
      <c r="X520" s="232" t="str">
        <f>IFERROR(VLOOKUP(W520,Datos!$P$4:$Q$18,2,0),"")</f>
        <v/>
      </c>
      <c r="Y520" s="232" t="str">
        <f t="shared" si="55"/>
        <v/>
      </c>
      <c r="AA520" s="314" t="str">
        <f t="shared" ca="1" si="52"/>
        <v/>
      </c>
    </row>
    <row r="521" spans="1:27" x14ac:dyDescent="0.3">
      <c r="A521" s="238"/>
      <c r="B521" s="241" t="str">
        <f t="shared" si="56"/>
        <v/>
      </c>
      <c r="C521" s="239"/>
      <c r="D521" s="240" t="str">
        <f>IF(C521&lt;&gt;"",VLOOKUP(C521,'BASE EQUIPOS'!$G$8:$H$22,2,0),"")</f>
        <v/>
      </c>
      <c r="E521" s="241" t="str">
        <f>IF(C521&lt;&gt;"",VLOOKUP(C521,'BASE EQUIPOS'!$G$8:$I$22,3,0),"")</f>
        <v/>
      </c>
      <c r="F521" s="241" t="str">
        <f>IF(C521&lt;&gt;"",VLOOKUP(C521,'BASE EQUIPOS'!$G$8:$J$22,4,0),"")</f>
        <v/>
      </c>
      <c r="G521" s="242"/>
      <c r="H521" s="233"/>
      <c r="I521" s="241"/>
      <c r="J521" s="241"/>
      <c r="K521" s="241"/>
      <c r="L521" s="239"/>
      <c r="M521" s="244"/>
      <c r="N521" s="245" t="str">
        <f t="shared" ca="1" si="50"/>
        <v/>
      </c>
      <c r="O521" s="239"/>
      <c r="P521" s="244"/>
      <c r="Q521" s="245" t="str">
        <f t="shared" si="51"/>
        <v/>
      </c>
      <c r="U521" s="246" t="str">
        <f>IFERROR(VLOOKUP(C521,'BASE EQUIPOS'!$G$8:$O$22,9,0)," ")</f>
        <v xml:space="preserve"> </v>
      </c>
      <c r="V521" s="232" t="str">
        <f t="shared" si="53"/>
        <v/>
      </c>
      <c r="W521" s="232" t="str">
        <f t="shared" si="54"/>
        <v/>
      </c>
      <c r="X521" s="232" t="str">
        <f>IFERROR(VLOOKUP(W521,Datos!$P$4:$Q$18,2,0),"")</f>
        <v/>
      </c>
      <c r="Y521" s="232" t="str">
        <f t="shared" si="55"/>
        <v/>
      </c>
      <c r="AA521" s="314" t="str">
        <f t="shared" ca="1" si="52"/>
        <v/>
      </c>
    </row>
    <row r="522" spans="1:27" x14ac:dyDescent="0.3">
      <c r="A522" s="238"/>
      <c r="B522" s="241" t="str">
        <f t="shared" si="56"/>
        <v/>
      </c>
      <c r="C522" s="239"/>
      <c r="D522" s="240" t="str">
        <f>IF(C522&lt;&gt;"",VLOOKUP(C522,'BASE EQUIPOS'!$G$8:$H$22,2,0),"")</f>
        <v/>
      </c>
      <c r="E522" s="241" t="str">
        <f>IF(C522&lt;&gt;"",VLOOKUP(C522,'BASE EQUIPOS'!$G$8:$I$22,3,0),"")</f>
        <v/>
      </c>
      <c r="F522" s="241" t="str">
        <f>IF(C522&lt;&gt;"",VLOOKUP(C522,'BASE EQUIPOS'!$G$8:$J$22,4,0),"")</f>
        <v/>
      </c>
      <c r="G522" s="242"/>
      <c r="H522" s="233"/>
      <c r="I522" s="241"/>
      <c r="J522" s="241"/>
      <c r="K522" s="241"/>
      <c r="L522" s="239"/>
      <c r="M522" s="244"/>
      <c r="N522" s="245" t="str">
        <f t="shared" ca="1" si="50"/>
        <v/>
      </c>
      <c r="O522" s="239"/>
      <c r="P522" s="244"/>
      <c r="Q522" s="245" t="str">
        <f t="shared" si="51"/>
        <v/>
      </c>
      <c r="U522" s="246" t="str">
        <f>IFERROR(VLOOKUP(C522,'BASE EQUIPOS'!$G$8:$O$22,9,0)," ")</f>
        <v xml:space="preserve"> </v>
      </c>
      <c r="V522" s="232" t="str">
        <f t="shared" si="53"/>
        <v/>
      </c>
      <c r="W522" s="232" t="str">
        <f t="shared" si="54"/>
        <v/>
      </c>
      <c r="X522" s="232" t="str">
        <f>IFERROR(VLOOKUP(W522,Datos!$P$4:$Q$18,2,0),"")</f>
        <v/>
      </c>
      <c r="Y522" s="232" t="str">
        <f t="shared" si="55"/>
        <v/>
      </c>
      <c r="AA522" s="314" t="str">
        <f t="shared" ca="1" si="52"/>
        <v/>
      </c>
    </row>
    <row r="523" spans="1:27" x14ac:dyDescent="0.3">
      <c r="A523" s="238"/>
      <c r="B523" s="241" t="str">
        <f t="shared" si="56"/>
        <v/>
      </c>
      <c r="C523" s="239"/>
      <c r="D523" s="240" t="str">
        <f>IF(C523&lt;&gt;"",VLOOKUP(C523,'BASE EQUIPOS'!$G$8:$H$22,2,0),"")</f>
        <v/>
      </c>
      <c r="E523" s="241" t="str">
        <f>IF(C523&lt;&gt;"",VLOOKUP(C523,'BASE EQUIPOS'!$G$8:$I$22,3,0),"")</f>
        <v/>
      </c>
      <c r="F523" s="241" t="str">
        <f>IF(C523&lt;&gt;"",VLOOKUP(C523,'BASE EQUIPOS'!$G$8:$J$22,4,0),"")</f>
        <v/>
      </c>
      <c r="G523" s="242"/>
      <c r="H523" s="233"/>
      <c r="I523" s="241"/>
      <c r="J523" s="241"/>
      <c r="K523" s="241"/>
      <c r="L523" s="239"/>
      <c r="M523" s="244"/>
      <c r="N523" s="245" t="str">
        <f t="shared" ca="1" si="50"/>
        <v/>
      </c>
      <c r="O523" s="239"/>
      <c r="P523" s="244"/>
      <c r="Q523" s="245" t="str">
        <f t="shared" si="51"/>
        <v/>
      </c>
      <c r="U523" s="246" t="str">
        <f>IFERROR(VLOOKUP(C523,'BASE EQUIPOS'!$G$8:$O$22,9,0)," ")</f>
        <v xml:space="preserve"> </v>
      </c>
      <c r="V523" s="232" t="str">
        <f t="shared" si="53"/>
        <v/>
      </c>
      <c r="W523" s="232" t="str">
        <f t="shared" si="54"/>
        <v/>
      </c>
      <c r="X523" s="232" t="str">
        <f>IFERROR(VLOOKUP(W523,Datos!$P$4:$Q$18,2,0),"")</f>
        <v/>
      </c>
      <c r="Y523" s="232" t="str">
        <f t="shared" si="55"/>
        <v/>
      </c>
      <c r="AA523" s="314" t="str">
        <f t="shared" ca="1" si="52"/>
        <v/>
      </c>
    </row>
    <row r="524" spans="1:27" x14ac:dyDescent="0.3">
      <c r="A524" s="238"/>
      <c r="B524" s="241" t="str">
        <f t="shared" si="56"/>
        <v/>
      </c>
      <c r="C524" s="239"/>
      <c r="D524" s="240" t="str">
        <f>IF(C524&lt;&gt;"",VLOOKUP(C524,'BASE EQUIPOS'!$G$8:$H$22,2,0),"")</f>
        <v/>
      </c>
      <c r="E524" s="241" t="str">
        <f>IF(C524&lt;&gt;"",VLOOKUP(C524,'BASE EQUIPOS'!$G$8:$I$22,3,0),"")</f>
        <v/>
      </c>
      <c r="F524" s="241" t="str">
        <f>IF(C524&lt;&gt;"",VLOOKUP(C524,'BASE EQUIPOS'!$G$8:$J$22,4,0),"")</f>
        <v/>
      </c>
      <c r="G524" s="242"/>
      <c r="H524" s="233"/>
      <c r="I524" s="241"/>
      <c r="J524" s="241"/>
      <c r="K524" s="241"/>
      <c r="L524" s="239"/>
      <c r="M524" s="244"/>
      <c r="N524" s="245" t="str">
        <f t="shared" ca="1" si="50"/>
        <v/>
      </c>
      <c r="O524" s="239"/>
      <c r="P524" s="244"/>
      <c r="Q524" s="245" t="str">
        <f t="shared" si="51"/>
        <v/>
      </c>
      <c r="U524" s="246" t="str">
        <f>IFERROR(VLOOKUP(C524,'BASE EQUIPOS'!$G$8:$O$22,9,0)," ")</f>
        <v xml:space="preserve"> </v>
      </c>
      <c r="V524" s="232" t="str">
        <f t="shared" si="53"/>
        <v/>
      </c>
      <c r="W524" s="232" t="str">
        <f t="shared" si="54"/>
        <v/>
      </c>
      <c r="X524" s="232" t="str">
        <f>IFERROR(VLOOKUP(W524,Datos!$P$4:$Q$18,2,0),"")</f>
        <v/>
      </c>
      <c r="Y524" s="232" t="str">
        <f t="shared" si="55"/>
        <v/>
      </c>
      <c r="AA524" s="314" t="str">
        <f t="shared" ca="1" si="52"/>
        <v/>
      </c>
    </row>
    <row r="525" spans="1:27" x14ac:dyDescent="0.3">
      <c r="A525" s="238"/>
      <c r="B525" s="241" t="str">
        <f t="shared" si="56"/>
        <v/>
      </c>
      <c r="C525" s="239"/>
      <c r="D525" s="240" t="str">
        <f>IF(C525&lt;&gt;"",VLOOKUP(C525,'BASE EQUIPOS'!$G$8:$H$22,2,0),"")</f>
        <v/>
      </c>
      <c r="E525" s="241" t="str">
        <f>IF(C525&lt;&gt;"",VLOOKUP(C525,'BASE EQUIPOS'!$G$8:$I$22,3,0),"")</f>
        <v/>
      </c>
      <c r="F525" s="241" t="str">
        <f>IF(C525&lt;&gt;"",VLOOKUP(C525,'BASE EQUIPOS'!$G$8:$J$22,4,0),"")</f>
        <v/>
      </c>
      <c r="G525" s="242"/>
      <c r="H525" s="233"/>
      <c r="I525" s="241"/>
      <c r="J525" s="241"/>
      <c r="K525" s="241"/>
      <c r="L525" s="239"/>
      <c r="M525" s="244"/>
      <c r="N525" s="245" t="str">
        <f t="shared" ca="1" si="50"/>
        <v/>
      </c>
      <c r="O525" s="239"/>
      <c r="P525" s="244"/>
      <c r="Q525" s="245" t="str">
        <f t="shared" si="51"/>
        <v/>
      </c>
      <c r="U525" s="246" t="str">
        <f>IFERROR(VLOOKUP(C525,'BASE EQUIPOS'!$G$8:$O$22,9,0)," ")</f>
        <v xml:space="preserve"> </v>
      </c>
      <c r="V525" s="232" t="str">
        <f t="shared" si="53"/>
        <v/>
      </c>
      <c r="W525" s="232" t="str">
        <f t="shared" si="54"/>
        <v/>
      </c>
      <c r="X525" s="232" t="str">
        <f>IFERROR(VLOOKUP(W525,Datos!$P$4:$Q$18,2,0),"")</f>
        <v/>
      </c>
      <c r="Y525" s="232" t="str">
        <f t="shared" si="55"/>
        <v/>
      </c>
      <c r="AA525" s="314" t="str">
        <f t="shared" ca="1" si="52"/>
        <v/>
      </c>
    </row>
    <row r="526" spans="1:27" x14ac:dyDescent="0.3">
      <c r="A526" s="238"/>
      <c r="B526" s="241" t="str">
        <f t="shared" si="56"/>
        <v/>
      </c>
      <c r="C526" s="239"/>
      <c r="D526" s="240" t="str">
        <f>IF(C526&lt;&gt;"",VLOOKUP(C526,'BASE EQUIPOS'!$G$8:$H$22,2,0),"")</f>
        <v/>
      </c>
      <c r="E526" s="241" t="str">
        <f>IF(C526&lt;&gt;"",VLOOKUP(C526,'BASE EQUIPOS'!$G$8:$I$22,3,0),"")</f>
        <v/>
      </c>
      <c r="F526" s="241" t="str">
        <f>IF(C526&lt;&gt;"",VLOOKUP(C526,'BASE EQUIPOS'!$G$8:$J$22,4,0),"")</f>
        <v/>
      </c>
      <c r="G526" s="242"/>
      <c r="H526" s="233"/>
      <c r="I526" s="241"/>
      <c r="J526" s="241"/>
      <c r="K526" s="241"/>
      <c r="L526" s="239"/>
      <c r="M526" s="244"/>
      <c r="N526" s="245" t="str">
        <f t="shared" ca="1" si="50"/>
        <v/>
      </c>
      <c r="O526" s="239"/>
      <c r="P526" s="244"/>
      <c r="Q526" s="245" t="str">
        <f t="shared" si="51"/>
        <v/>
      </c>
      <c r="U526" s="246" t="str">
        <f>IFERROR(VLOOKUP(C526,'BASE EQUIPOS'!$G$8:$O$22,9,0)," ")</f>
        <v xml:space="preserve"> </v>
      </c>
      <c r="V526" s="232" t="str">
        <f t="shared" si="53"/>
        <v/>
      </c>
      <c r="W526" s="232" t="str">
        <f t="shared" si="54"/>
        <v/>
      </c>
      <c r="X526" s="232" t="str">
        <f>IFERROR(VLOOKUP(W526,Datos!$P$4:$Q$18,2,0),"")</f>
        <v/>
      </c>
      <c r="Y526" s="232" t="str">
        <f t="shared" si="55"/>
        <v/>
      </c>
      <c r="AA526" s="314" t="str">
        <f t="shared" ca="1" si="52"/>
        <v/>
      </c>
    </row>
    <row r="527" spans="1:27" x14ac:dyDescent="0.3">
      <c r="A527" s="238"/>
      <c r="B527" s="241" t="str">
        <f t="shared" si="56"/>
        <v/>
      </c>
      <c r="C527" s="239"/>
      <c r="D527" s="240" t="str">
        <f>IF(C527&lt;&gt;"",VLOOKUP(C527,'BASE EQUIPOS'!$G$8:$H$22,2,0),"")</f>
        <v/>
      </c>
      <c r="E527" s="241" t="str">
        <f>IF(C527&lt;&gt;"",VLOOKUP(C527,'BASE EQUIPOS'!$G$8:$I$22,3,0),"")</f>
        <v/>
      </c>
      <c r="F527" s="241" t="str">
        <f>IF(C527&lt;&gt;"",VLOOKUP(C527,'BASE EQUIPOS'!$G$8:$J$22,4,0),"")</f>
        <v/>
      </c>
      <c r="G527" s="242"/>
      <c r="H527" s="233"/>
      <c r="I527" s="241"/>
      <c r="J527" s="241"/>
      <c r="K527" s="241"/>
      <c r="L527" s="239"/>
      <c r="M527" s="244"/>
      <c r="N527" s="245" t="str">
        <f t="shared" ca="1" si="50"/>
        <v/>
      </c>
      <c r="O527" s="239"/>
      <c r="P527" s="244"/>
      <c r="Q527" s="245" t="str">
        <f t="shared" si="51"/>
        <v/>
      </c>
      <c r="U527" s="246" t="str">
        <f>IFERROR(VLOOKUP(C527,'BASE EQUIPOS'!$G$8:$O$22,9,0)," ")</f>
        <v xml:space="preserve"> </v>
      </c>
      <c r="V527" s="232" t="str">
        <f t="shared" si="53"/>
        <v/>
      </c>
      <c r="W527" s="232" t="str">
        <f t="shared" si="54"/>
        <v/>
      </c>
      <c r="X527" s="232" t="str">
        <f>IFERROR(VLOOKUP(W527,Datos!$P$4:$Q$18,2,0),"")</f>
        <v/>
      </c>
      <c r="Y527" s="232" t="str">
        <f t="shared" si="55"/>
        <v/>
      </c>
      <c r="AA527" s="314" t="str">
        <f t="shared" ca="1" si="52"/>
        <v/>
      </c>
    </row>
    <row r="528" spans="1:27" x14ac:dyDescent="0.3">
      <c r="A528" s="238"/>
      <c r="B528" s="241" t="str">
        <f t="shared" si="56"/>
        <v/>
      </c>
      <c r="C528" s="239"/>
      <c r="D528" s="240" t="str">
        <f>IF(C528&lt;&gt;"",VLOOKUP(C528,'BASE EQUIPOS'!$G$8:$H$22,2,0),"")</f>
        <v/>
      </c>
      <c r="E528" s="241" t="str">
        <f>IF(C528&lt;&gt;"",VLOOKUP(C528,'BASE EQUIPOS'!$G$8:$I$22,3,0),"")</f>
        <v/>
      </c>
      <c r="F528" s="241" t="str">
        <f>IF(C528&lt;&gt;"",VLOOKUP(C528,'BASE EQUIPOS'!$G$8:$J$22,4,0),"")</f>
        <v/>
      </c>
      <c r="G528" s="242"/>
      <c r="H528" s="233"/>
      <c r="I528" s="241"/>
      <c r="J528" s="241"/>
      <c r="K528" s="241"/>
      <c r="L528" s="239"/>
      <c r="M528" s="244"/>
      <c r="N528" s="245" t="str">
        <f t="shared" ref="N528:N591" ca="1" si="57">IF(M528="","",IF(O528="",NOW()*24-(L528+M528)*24,"Mtto. Terminado"))</f>
        <v/>
      </c>
      <c r="O528" s="239"/>
      <c r="P528" s="244"/>
      <c r="Q528" s="245" t="str">
        <f t="shared" ref="Q528:Q591" si="58">IF(O528="","",IF(P528="","",(O528+P528)*24-(L528+M528)*24))</f>
        <v/>
      </c>
      <c r="U528" s="246" t="str">
        <f>IFERROR(VLOOKUP(C528,'BASE EQUIPOS'!$G$8:$O$22,9,0)," ")</f>
        <v xml:space="preserve"> </v>
      </c>
      <c r="V528" s="232" t="str">
        <f t="shared" si="53"/>
        <v/>
      </c>
      <c r="W528" s="232" t="str">
        <f t="shared" si="54"/>
        <v/>
      </c>
      <c r="X528" s="232" t="str">
        <f>IFERROR(VLOOKUP(W528,Datos!$P$4:$Q$18,2,0),"")</f>
        <v/>
      </c>
      <c r="Y528" s="232" t="str">
        <f t="shared" si="55"/>
        <v/>
      </c>
      <c r="AA528" s="314" t="str">
        <f t="shared" ca="1" si="52"/>
        <v/>
      </c>
    </row>
    <row r="529" spans="1:27" x14ac:dyDescent="0.3">
      <c r="A529" s="238"/>
      <c r="B529" s="241" t="str">
        <f t="shared" si="56"/>
        <v/>
      </c>
      <c r="C529" s="239"/>
      <c r="D529" s="240" t="str">
        <f>IF(C529&lt;&gt;"",VLOOKUP(C529,'BASE EQUIPOS'!$G$8:$H$22,2,0),"")</f>
        <v/>
      </c>
      <c r="E529" s="241" t="str">
        <f>IF(C529&lt;&gt;"",VLOOKUP(C529,'BASE EQUIPOS'!$G$8:$I$22,3,0),"")</f>
        <v/>
      </c>
      <c r="F529" s="241" t="str">
        <f>IF(C529&lt;&gt;"",VLOOKUP(C529,'BASE EQUIPOS'!$G$8:$J$22,4,0),"")</f>
        <v/>
      </c>
      <c r="G529" s="242"/>
      <c r="H529" s="233"/>
      <c r="I529" s="241"/>
      <c r="J529" s="241"/>
      <c r="K529" s="241"/>
      <c r="L529" s="239"/>
      <c r="M529" s="244"/>
      <c r="N529" s="245" t="str">
        <f t="shared" ca="1" si="57"/>
        <v/>
      </c>
      <c r="O529" s="239"/>
      <c r="P529" s="244"/>
      <c r="Q529" s="245" t="str">
        <f t="shared" si="58"/>
        <v/>
      </c>
      <c r="U529" s="246" t="str">
        <f>IFERROR(VLOOKUP(C529,'BASE EQUIPOS'!$G$8:$O$22,9,0)," ")</f>
        <v xml:space="preserve"> </v>
      </c>
      <c r="V529" s="232" t="str">
        <f t="shared" si="53"/>
        <v/>
      </c>
      <c r="W529" s="232" t="str">
        <f t="shared" si="54"/>
        <v/>
      </c>
      <c r="X529" s="232" t="str">
        <f>IFERROR(VLOOKUP(W529,Datos!$P$4:$Q$18,2,0),"")</f>
        <v/>
      </c>
      <c r="Y529" s="232" t="str">
        <f t="shared" si="55"/>
        <v/>
      </c>
      <c r="AA529" s="314" t="str">
        <f t="shared" ref="AA529:AA592" ca="1" si="59">IF(N529="Mtto. Terminado",1,"")</f>
        <v/>
      </c>
    </row>
    <row r="530" spans="1:27" x14ac:dyDescent="0.3">
      <c r="A530" s="238"/>
      <c r="B530" s="241" t="str">
        <f t="shared" si="56"/>
        <v/>
      </c>
      <c r="C530" s="239"/>
      <c r="D530" s="240" t="str">
        <f>IF(C530&lt;&gt;"",VLOOKUP(C530,'BASE EQUIPOS'!$G$8:$H$22,2,0),"")</f>
        <v/>
      </c>
      <c r="E530" s="241" t="str">
        <f>IF(C530&lt;&gt;"",VLOOKUP(C530,'BASE EQUIPOS'!$G$8:$I$22,3,0),"")</f>
        <v/>
      </c>
      <c r="F530" s="241" t="str">
        <f>IF(C530&lt;&gt;"",VLOOKUP(C530,'BASE EQUIPOS'!$G$8:$J$22,4,0),"")</f>
        <v/>
      </c>
      <c r="G530" s="242"/>
      <c r="H530" s="233"/>
      <c r="I530" s="241"/>
      <c r="J530" s="241"/>
      <c r="K530" s="241"/>
      <c r="L530" s="239"/>
      <c r="M530" s="244"/>
      <c r="N530" s="245" t="str">
        <f t="shared" ca="1" si="57"/>
        <v/>
      </c>
      <c r="O530" s="239"/>
      <c r="P530" s="244"/>
      <c r="Q530" s="245" t="str">
        <f t="shared" si="58"/>
        <v/>
      </c>
      <c r="U530" s="246" t="str">
        <f>IFERROR(VLOOKUP(C530,'BASE EQUIPOS'!$G$8:$O$22,9,0)," ")</f>
        <v xml:space="preserve"> </v>
      </c>
      <c r="V530" s="232" t="str">
        <f t="shared" si="53"/>
        <v/>
      </c>
      <c r="W530" s="232" t="str">
        <f t="shared" si="54"/>
        <v/>
      </c>
      <c r="X530" s="232" t="str">
        <f>IFERROR(VLOOKUP(W530,Datos!$P$4:$Q$18,2,0),"")</f>
        <v/>
      </c>
      <c r="Y530" s="232" t="str">
        <f t="shared" si="55"/>
        <v/>
      </c>
      <c r="AA530" s="314" t="str">
        <f t="shared" ca="1" si="59"/>
        <v/>
      </c>
    </row>
    <row r="531" spans="1:27" x14ac:dyDescent="0.3">
      <c r="A531" s="238"/>
      <c r="B531" s="241" t="str">
        <f t="shared" si="56"/>
        <v/>
      </c>
      <c r="C531" s="239"/>
      <c r="D531" s="240" t="str">
        <f>IF(C531&lt;&gt;"",VLOOKUP(C531,'BASE EQUIPOS'!$G$8:$H$22,2,0),"")</f>
        <v/>
      </c>
      <c r="E531" s="241" t="str">
        <f>IF(C531&lt;&gt;"",VLOOKUP(C531,'BASE EQUIPOS'!$G$8:$I$22,3,0),"")</f>
        <v/>
      </c>
      <c r="F531" s="241" t="str">
        <f>IF(C531&lt;&gt;"",VLOOKUP(C531,'BASE EQUIPOS'!$G$8:$J$22,4,0),"")</f>
        <v/>
      </c>
      <c r="G531" s="242"/>
      <c r="H531" s="233"/>
      <c r="I531" s="241"/>
      <c r="J531" s="241"/>
      <c r="K531" s="241"/>
      <c r="L531" s="239"/>
      <c r="M531" s="244"/>
      <c r="N531" s="245" t="str">
        <f t="shared" ca="1" si="57"/>
        <v/>
      </c>
      <c r="O531" s="239"/>
      <c r="P531" s="244"/>
      <c r="Q531" s="245" t="str">
        <f t="shared" si="58"/>
        <v/>
      </c>
      <c r="U531" s="246" t="str">
        <f>IFERROR(VLOOKUP(C531,'BASE EQUIPOS'!$G$8:$O$22,9,0)," ")</f>
        <v xml:space="preserve"> </v>
      </c>
      <c r="V531" s="232" t="str">
        <f t="shared" si="53"/>
        <v/>
      </c>
      <c r="W531" s="232" t="str">
        <f t="shared" si="54"/>
        <v/>
      </c>
      <c r="X531" s="232" t="str">
        <f>IFERROR(VLOOKUP(W531,Datos!$P$4:$Q$18,2,0),"")</f>
        <v/>
      </c>
      <c r="Y531" s="232" t="str">
        <f t="shared" si="55"/>
        <v/>
      </c>
      <c r="AA531" s="314" t="str">
        <f t="shared" ca="1" si="59"/>
        <v/>
      </c>
    </row>
    <row r="532" spans="1:27" x14ac:dyDescent="0.3">
      <c r="A532" s="238"/>
      <c r="B532" s="241" t="str">
        <f t="shared" si="56"/>
        <v/>
      </c>
      <c r="C532" s="239"/>
      <c r="D532" s="240" t="str">
        <f>IF(C532&lt;&gt;"",VLOOKUP(C532,'BASE EQUIPOS'!$G$8:$H$22,2,0),"")</f>
        <v/>
      </c>
      <c r="E532" s="241" t="str">
        <f>IF(C532&lt;&gt;"",VLOOKUP(C532,'BASE EQUIPOS'!$G$8:$I$22,3,0),"")</f>
        <v/>
      </c>
      <c r="F532" s="241" t="str">
        <f>IF(C532&lt;&gt;"",VLOOKUP(C532,'BASE EQUIPOS'!$G$8:$J$22,4,0),"")</f>
        <v/>
      </c>
      <c r="G532" s="242"/>
      <c r="H532" s="233"/>
      <c r="I532" s="241"/>
      <c r="J532" s="241"/>
      <c r="K532" s="241"/>
      <c r="L532" s="239"/>
      <c r="M532" s="244"/>
      <c r="N532" s="245" t="str">
        <f t="shared" ca="1" si="57"/>
        <v/>
      </c>
      <c r="O532" s="239"/>
      <c r="P532" s="244"/>
      <c r="Q532" s="245" t="str">
        <f t="shared" si="58"/>
        <v/>
      </c>
      <c r="U532" s="246" t="str">
        <f>IFERROR(VLOOKUP(C532,'BASE EQUIPOS'!$G$8:$O$22,9,0)," ")</f>
        <v xml:space="preserve"> </v>
      </c>
      <c r="V532" s="232" t="str">
        <f t="shared" si="53"/>
        <v/>
      </c>
      <c r="W532" s="232" t="str">
        <f t="shared" si="54"/>
        <v/>
      </c>
      <c r="X532" s="232" t="str">
        <f>IFERROR(VLOOKUP(W532,Datos!$P$4:$Q$18,2,0),"")</f>
        <v/>
      </c>
      <c r="Y532" s="232" t="str">
        <f t="shared" si="55"/>
        <v/>
      </c>
      <c r="AA532" s="314" t="str">
        <f t="shared" ca="1" si="59"/>
        <v/>
      </c>
    </row>
    <row r="533" spans="1:27" x14ac:dyDescent="0.3">
      <c r="A533" s="238"/>
      <c r="B533" s="241" t="str">
        <f t="shared" si="56"/>
        <v/>
      </c>
      <c r="C533" s="239"/>
      <c r="D533" s="240" t="str">
        <f>IF(C533&lt;&gt;"",VLOOKUP(C533,'BASE EQUIPOS'!$G$8:$H$22,2,0),"")</f>
        <v/>
      </c>
      <c r="E533" s="241" t="str">
        <f>IF(C533&lt;&gt;"",VLOOKUP(C533,'BASE EQUIPOS'!$G$8:$I$22,3,0),"")</f>
        <v/>
      </c>
      <c r="F533" s="241" t="str">
        <f>IF(C533&lt;&gt;"",VLOOKUP(C533,'BASE EQUIPOS'!$G$8:$J$22,4,0),"")</f>
        <v/>
      </c>
      <c r="G533" s="242"/>
      <c r="H533" s="233"/>
      <c r="I533" s="241"/>
      <c r="J533" s="241"/>
      <c r="K533" s="241"/>
      <c r="L533" s="239"/>
      <c r="M533" s="244"/>
      <c r="N533" s="245" t="str">
        <f t="shared" ca="1" si="57"/>
        <v/>
      </c>
      <c r="O533" s="239"/>
      <c r="P533" s="244"/>
      <c r="Q533" s="245" t="str">
        <f t="shared" si="58"/>
        <v/>
      </c>
      <c r="U533" s="246" t="str">
        <f>IFERROR(VLOOKUP(C533,'BASE EQUIPOS'!$G$8:$O$22,9,0)," ")</f>
        <v xml:space="preserve"> </v>
      </c>
      <c r="V533" s="232" t="str">
        <f t="shared" ref="V533:V596" si="60">IF(G533="MTTO. SISTEMÁTICO","PREVENTIVA",IF(G533="MTTO. PREDICTIVO","INSPECCIÓN",""))</f>
        <v/>
      </c>
      <c r="W533" s="232" t="str">
        <f t="shared" ref="W533:W596" si="61">CONCATENATE(D533,I533)</f>
        <v/>
      </c>
      <c r="X533" s="232" t="str">
        <f>IFERROR(VLOOKUP(W533,Datos!$P$4:$Q$18,2,0),"")</f>
        <v/>
      </c>
      <c r="Y533" s="232" t="str">
        <f t="shared" ref="Y533:Y596" si="62">IF(A533="OT CORRECTIVA",1,IF(A533="OT PREVENTIVA",2,IF(A533="HOJA INSPECCIÓN",3,"")))</f>
        <v/>
      </c>
      <c r="AA533" s="314" t="str">
        <f t="shared" ca="1" si="59"/>
        <v/>
      </c>
    </row>
    <row r="534" spans="1:27" x14ac:dyDescent="0.3">
      <c r="A534" s="238"/>
      <c r="B534" s="241" t="str">
        <f t="shared" si="56"/>
        <v/>
      </c>
      <c r="C534" s="239"/>
      <c r="D534" s="240" t="str">
        <f>IF(C534&lt;&gt;"",VLOOKUP(C534,'BASE EQUIPOS'!$G$8:$H$22,2,0),"")</f>
        <v/>
      </c>
      <c r="E534" s="241" t="str">
        <f>IF(C534&lt;&gt;"",VLOOKUP(C534,'BASE EQUIPOS'!$G$8:$I$22,3,0),"")</f>
        <v/>
      </c>
      <c r="F534" s="241" t="str">
        <f>IF(C534&lt;&gt;"",VLOOKUP(C534,'BASE EQUIPOS'!$G$8:$J$22,4,0),"")</f>
        <v/>
      </c>
      <c r="G534" s="242"/>
      <c r="H534" s="233"/>
      <c r="I534" s="241"/>
      <c r="J534" s="241"/>
      <c r="K534" s="241"/>
      <c r="L534" s="239"/>
      <c r="M534" s="244"/>
      <c r="N534" s="245" t="str">
        <f t="shared" ca="1" si="57"/>
        <v/>
      </c>
      <c r="O534" s="239"/>
      <c r="P534" s="244"/>
      <c r="Q534" s="245" t="str">
        <f t="shared" si="58"/>
        <v/>
      </c>
      <c r="U534" s="246" t="str">
        <f>IFERROR(VLOOKUP(C534,'BASE EQUIPOS'!$G$8:$O$22,9,0)," ")</f>
        <v xml:space="preserve"> </v>
      </c>
      <c r="V534" s="232" t="str">
        <f t="shared" si="60"/>
        <v/>
      </c>
      <c r="W534" s="232" t="str">
        <f t="shared" si="61"/>
        <v/>
      </c>
      <c r="X534" s="232" t="str">
        <f>IFERROR(VLOOKUP(W534,Datos!$P$4:$Q$18,2,0),"")</f>
        <v/>
      </c>
      <c r="Y534" s="232" t="str">
        <f t="shared" si="62"/>
        <v/>
      </c>
      <c r="AA534" s="314" t="str">
        <f t="shared" ca="1" si="59"/>
        <v/>
      </c>
    </row>
    <row r="535" spans="1:27" x14ac:dyDescent="0.3">
      <c r="A535" s="238"/>
      <c r="B535" s="241" t="str">
        <f t="shared" si="56"/>
        <v/>
      </c>
      <c r="C535" s="239"/>
      <c r="D535" s="240" t="str">
        <f>IF(C535&lt;&gt;"",VLOOKUP(C535,'BASE EQUIPOS'!$G$8:$H$22,2,0),"")</f>
        <v/>
      </c>
      <c r="E535" s="241" t="str">
        <f>IF(C535&lt;&gt;"",VLOOKUP(C535,'BASE EQUIPOS'!$G$8:$I$22,3,0),"")</f>
        <v/>
      </c>
      <c r="F535" s="241" t="str">
        <f>IF(C535&lt;&gt;"",VLOOKUP(C535,'BASE EQUIPOS'!$G$8:$J$22,4,0),"")</f>
        <v/>
      </c>
      <c r="G535" s="242"/>
      <c r="H535" s="233"/>
      <c r="I535" s="241"/>
      <c r="J535" s="241"/>
      <c r="K535" s="241"/>
      <c r="L535" s="239"/>
      <c r="M535" s="244"/>
      <c r="N535" s="245" t="str">
        <f t="shared" ca="1" si="57"/>
        <v/>
      </c>
      <c r="O535" s="239"/>
      <c r="P535" s="244"/>
      <c r="Q535" s="245" t="str">
        <f t="shared" si="58"/>
        <v/>
      </c>
      <c r="U535" s="246" t="str">
        <f>IFERROR(VLOOKUP(C535,'BASE EQUIPOS'!$G$8:$O$22,9,0)," ")</f>
        <v xml:space="preserve"> </v>
      </c>
      <c r="V535" s="232" t="str">
        <f t="shared" si="60"/>
        <v/>
      </c>
      <c r="W535" s="232" t="str">
        <f t="shared" si="61"/>
        <v/>
      </c>
      <c r="X535" s="232" t="str">
        <f>IFERROR(VLOOKUP(W535,Datos!$P$4:$Q$18,2,0),"")</f>
        <v/>
      </c>
      <c r="Y535" s="232" t="str">
        <f t="shared" si="62"/>
        <v/>
      </c>
      <c r="AA535" s="314" t="str">
        <f t="shared" ca="1" si="59"/>
        <v/>
      </c>
    </row>
    <row r="536" spans="1:27" x14ac:dyDescent="0.3">
      <c r="A536" s="238"/>
      <c r="B536" s="241" t="str">
        <f t="shared" si="56"/>
        <v/>
      </c>
      <c r="C536" s="239"/>
      <c r="D536" s="240" t="str">
        <f>IF(C536&lt;&gt;"",VLOOKUP(C536,'BASE EQUIPOS'!$G$8:$H$22,2,0),"")</f>
        <v/>
      </c>
      <c r="E536" s="241" t="str">
        <f>IF(C536&lt;&gt;"",VLOOKUP(C536,'BASE EQUIPOS'!$G$8:$I$22,3,0),"")</f>
        <v/>
      </c>
      <c r="F536" s="241" t="str">
        <f>IF(C536&lt;&gt;"",VLOOKUP(C536,'BASE EQUIPOS'!$G$8:$J$22,4,0),"")</f>
        <v/>
      </c>
      <c r="G536" s="242"/>
      <c r="H536" s="233"/>
      <c r="I536" s="241"/>
      <c r="J536" s="241"/>
      <c r="K536" s="241"/>
      <c r="L536" s="239"/>
      <c r="M536" s="244"/>
      <c r="N536" s="245" t="str">
        <f t="shared" ca="1" si="57"/>
        <v/>
      </c>
      <c r="O536" s="239"/>
      <c r="P536" s="244"/>
      <c r="Q536" s="245" t="str">
        <f t="shared" si="58"/>
        <v/>
      </c>
      <c r="U536" s="246" t="str">
        <f>IFERROR(VLOOKUP(C536,'BASE EQUIPOS'!$G$8:$O$22,9,0)," ")</f>
        <v xml:space="preserve"> </v>
      </c>
      <c r="V536" s="232" t="str">
        <f t="shared" si="60"/>
        <v/>
      </c>
      <c r="W536" s="232" t="str">
        <f t="shared" si="61"/>
        <v/>
      </c>
      <c r="X536" s="232" t="str">
        <f>IFERROR(VLOOKUP(W536,Datos!$P$4:$Q$18,2,0),"")</f>
        <v/>
      </c>
      <c r="Y536" s="232" t="str">
        <f t="shared" si="62"/>
        <v/>
      </c>
      <c r="AA536" s="314" t="str">
        <f t="shared" ca="1" si="59"/>
        <v/>
      </c>
    </row>
    <row r="537" spans="1:27" x14ac:dyDescent="0.3">
      <c r="A537" s="238"/>
      <c r="B537" s="241" t="str">
        <f t="shared" si="56"/>
        <v/>
      </c>
      <c r="C537" s="239"/>
      <c r="D537" s="240" t="str">
        <f>IF(C537&lt;&gt;"",VLOOKUP(C537,'BASE EQUIPOS'!$G$8:$H$22,2,0),"")</f>
        <v/>
      </c>
      <c r="E537" s="241" t="str">
        <f>IF(C537&lt;&gt;"",VLOOKUP(C537,'BASE EQUIPOS'!$G$8:$I$22,3,0),"")</f>
        <v/>
      </c>
      <c r="F537" s="241" t="str">
        <f>IF(C537&lt;&gt;"",VLOOKUP(C537,'BASE EQUIPOS'!$G$8:$J$22,4,0),"")</f>
        <v/>
      </c>
      <c r="G537" s="242"/>
      <c r="H537" s="233"/>
      <c r="I537" s="241"/>
      <c r="J537" s="241"/>
      <c r="K537" s="241"/>
      <c r="L537" s="239"/>
      <c r="M537" s="244"/>
      <c r="N537" s="245" t="str">
        <f t="shared" ca="1" si="57"/>
        <v/>
      </c>
      <c r="O537" s="239"/>
      <c r="P537" s="244"/>
      <c r="Q537" s="245" t="str">
        <f t="shared" si="58"/>
        <v/>
      </c>
      <c r="U537" s="246" t="str">
        <f>IFERROR(VLOOKUP(C537,'BASE EQUIPOS'!$G$8:$O$22,9,0)," ")</f>
        <v xml:space="preserve"> </v>
      </c>
      <c r="V537" s="232" t="str">
        <f t="shared" si="60"/>
        <v/>
      </c>
      <c r="W537" s="232" t="str">
        <f t="shared" si="61"/>
        <v/>
      </c>
      <c r="X537" s="232" t="str">
        <f>IFERROR(VLOOKUP(W537,Datos!$P$4:$Q$18,2,0),"")</f>
        <v/>
      </c>
      <c r="Y537" s="232" t="str">
        <f t="shared" si="62"/>
        <v/>
      </c>
      <c r="AA537" s="314" t="str">
        <f t="shared" ca="1" si="59"/>
        <v/>
      </c>
    </row>
    <row r="538" spans="1:27" x14ac:dyDescent="0.3">
      <c r="A538" s="238"/>
      <c r="B538" s="241" t="str">
        <f t="shared" si="56"/>
        <v/>
      </c>
      <c r="C538" s="239"/>
      <c r="D538" s="240" t="str">
        <f>IF(C538&lt;&gt;"",VLOOKUP(C538,'BASE EQUIPOS'!$G$8:$H$22,2,0),"")</f>
        <v/>
      </c>
      <c r="E538" s="241" t="str">
        <f>IF(C538&lt;&gt;"",VLOOKUP(C538,'BASE EQUIPOS'!$G$8:$I$22,3,0),"")</f>
        <v/>
      </c>
      <c r="F538" s="241" t="str">
        <f>IF(C538&lt;&gt;"",VLOOKUP(C538,'BASE EQUIPOS'!$G$8:$J$22,4,0),"")</f>
        <v/>
      </c>
      <c r="G538" s="242"/>
      <c r="H538" s="233"/>
      <c r="I538" s="241"/>
      <c r="J538" s="241"/>
      <c r="K538" s="241"/>
      <c r="L538" s="239"/>
      <c r="M538" s="244"/>
      <c r="N538" s="245" t="str">
        <f t="shared" ca="1" si="57"/>
        <v/>
      </c>
      <c r="O538" s="239"/>
      <c r="P538" s="244"/>
      <c r="Q538" s="245" t="str">
        <f t="shared" si="58"/>
        <v/>
      </c>
      <c r="U538" s="246" t="str">
        <f>IFERROR(VLOOKUP(C538,'BASE EQUIPOS'!$G$8:$O$22,9,0)," ")</f>
        <v xml:space="preserve"> </v>
      </c>
      <c r="V538" s="232" t="str">
        <f t="shared" si="60"/>
        <v/>
      </c>
      <c r="W538" s="232" t="str">
        <f t="shared" si="61"/>
        <v/>
      </c>
      <c r="X538" s="232" t="str">
        <f>IFERROR(VLOOKUP(W538,Datos!$P$4:$Q$18,2,0),"")</f>
        <v/>
      </c>
      <c r="Y538" s="232" t="str">
        <f t="shared" si="62"/>
        <v/>
      </c>
      <c r="AA538" s="314" t="str">
        <f t="shared" ca="1" si="59"/>
        <v/>
      </c>
    </row>
    <row r="539" spans="1:27" x14ac:dyDescent="0.3">
      <c r="A539" s="238"/>
      <c r="B539" s="241" t="str">
        <f t="shared" si="56"/>
        <v/>
      </c>
      <c r="C539" s="239"/>
      <c r="D539" s="240" t="str">
        <f>IF(C539&lt;&gt;"",VLOOKUP(C539,'BASE EQUIPOS'!$G$8:$H$22,2,0),"")</f>
        <v/>
      </c>
      <c r="E539" s="241" t="str">
        <f>IF(C539&lt;&gt;"",VLOOKUP(C539,'BASE EQUIPOS'!$G$8:$I$22,3,0),"")</f>
        <v/>
      </c>
      <c r="F539" s="241" t="str">
        <f>IF(C539&lt;&gt;"",VLOOKUP(C539,'BASE EQUIPOS'!$G$8:$J$22,4,0),"")</f>
        <v/>
      </c>
      <c r="G539" s="242"/>
      <c r="H539" s="233"/>
      <c r="I539" s="241"/>
      <c r="J539" s="241"/>
      <c r="K539" s="241"/>
      <c r="L539" s="239"/>
      <c r="M539" s="244"/>
      <c r="N539" s="245" t="str">
        <f t="shared" ca="1" si="57"/>
        <v/>
      </c>
      <c r="O539" s="239"/>
      <c r="P539" s="244"/>
      <c r="Q539" s="245" t="str">
        <f t="shared" si="58"/>
        <v/>
      </c>
      <c r="U539" s="246" t="str">
        <f>IFERROR(VLOOKUP(C539,'BASE EQUIPOS'!$G$8:$O$22,9,0)," ")</f>
        <v xml:space="preserve"> </v>
      </c>
      <c r="V539" s="232" t="str">
        <f t="shared" si="60"/>
        <v/>
      </c>
      <c r="W539" s="232" t="str">
        <f t="shared" si="61"/>
        <v/>
      </c>
      <c r="X539" s="232" t="str">
        <f>IFERROR(VLOOKUP(W539,Datos!$P$4:$Q$18,2,0),"")</f>
        <v/>
      </c>
      <c r="Y539" s="232" t="str">
        <f t="shared" si="62"/>
        <v/>
      </c>
      <c r="AA539" s="314" t="str">
        <f t="shared" ca="1" si="59"/>
        <v/>
      </c>
    </row>
    <row r="540" spans="1:27" x14ac:dyDescent="0.3">
      <c r="A540" s="238"/>
      <c r="B540" s="241" t="str">
        <f t="shared" ref="B540:B603" si="63">IF(C540&lt;&gt;"",B539+1,"")</f>
        <v/>
      </c>
      <c r="C540" s="239"/>
      <c r="D540" s="240" t="str">
        <f>IF(C540&lt;&gt;"",VLOOKUP(C540,'BASE EQUIPOS'!$G$8:$H$22,2,0),"")</f>
        <v/>
      </c>
      <c r="E540" s="241" t="str">
        <f>IF(C540&lt;&gt;"",VLOOKUP(C540,'BASE EQUIPOS'!$G$8:$I$22,3,0),"")</f>
        <v/>
      </c>
      <c r="F540" s="241" t="str">
        <f>IF(C540&lt;&gt;"",VLOOKUP(C540,'BASE EQUIPOS'!$G$8:$J$22,4,0),"")</f>
        <v/>
      </c>
      <c r="G540" s="242"/>
      <c r="H540" s="233"/>
      <c r="I540" s="241"/>
      <c r="J540" s="241"/>
      <c r="K540" s="241"/>
      <c r="L540" s="239"/>
      <c r="M540" s="244"/>
      <c r="N540" s="245" t="str">
        <f t="shared" ca="1" si="57"/>
        <v/>
      </c>
      <c r="O540" s="239"/>
      <c r="P540" s="244"/>
      <c r="Q540" s="245" t="str">
        <f t="shared" si="58"/>
        <v/>
      </c>
      <c r="U540" s="246" t="str">
        <f>IFERROR(VLOOKUP(C540,'BASE EQUIPOS'!$G$8:$O$22,9,0)," ")</f>
        <v xml:space="preserve"> </v>
      </c>
      <c r="V540" s="232" t="str">
        <f t="shared" si="60"/>
        <v/>
      </c>
      <c r="W540" s="232" t="str">
        <f t="shared" si="61"/>
        <v/>
      </c>
      <c r="X540" s="232" t="str">
        <f>IFERROR(VLOOKUP(W540,Datos!$P$4:$Q$18,2,0),"")</f>
        <v/>
      </c>
      <c r="Y540" s="232" t="str">
        <f t="shared" si="62"/>
        <v/>
      </c>
      <c r="AA540" s="314" t="str">
        <f t="shared" ca="1" si="59"/>
        <v/>
      </c>
    </row>
    <row r="541" spans="1:27" x14ac:dyDescent="0.3">
      <c r="A541" s="238"/>
      <c r="B541" s="241" t="str">
        <f t="shared" si="63"/>
        <v/>
      </c>
      <c r="C541" s="239"/>
      <c r="D541" s="240" t="str">
        <f>IF(C541&lt;&gt;"",VLOOKUP(C541,'BASE EQUIPOS'!$G$8:$H$22,2,0),"")</f>
        <v/>
      </c>
      <c r="E541" s="241" t="str">
        <f>IF(C541&lt;&gt;"",VLOOKUP(C541,'BASE EQUIPOS'!$G$8:$I$22,3,0),"")</f>
        <v/>
      </c>
      <c r="F541" s="241" t="str">
        <f>IF(C541&lt;&gt;"",VLOOKUP(C541,'BASE EQUIPOS'!$G$8:$J$22,4,0),"")</f>
        <v/>
      </c>
      <c r="G541" s="242"/>
      <c r="H541" s="233"/>
      <c r="I541" s="241"/>
      <c r="J541" s="241"/>
      <c r="K541" s="241"/>
      <c r="L541" s="239"/>
      <c r="M541" s="244"/>
      <c r="N541" s="245" t="str">
        <f t="shared" ca="1" si="57"/>
        <v/>
      </c>
      <c r="O541" s="239"/>
      <c r="P541" s="244"/>
      <c r="Q541" s="245" t="str">
        <f t="shared" si="58"/>
        <v/>
      </c>
      <c r="U541" s="246" t="str">
        <f>IFERROR(VLOOKUP(C541,'BASE EQUIPOS'!$G$8:$O$22,9,0)," ")</f>
        <v xml:space="preserve"> </v>
      </c>
      <c r="V541" s="232" t="str">
        <f t="shared" si="60"/>
        <v/>
      </c>
      <c r="W541" s="232" t="str">
        <f t="shared" si="61"/>
        <v/>
      </c>
      <c r="X541" s="232" t="str">
        <f>IFERROR(VLOOKUP(W541,Datos!$P$4:$Q$18,2,0),"")</f>
        <v/>
      </c>
      <c r="Y541" s="232" t="str">
        <f t="shared" si="62"/>
        <v/>
      </c>
      <c r="AA541" s="314" t="str">
        <f t="shared" ca="1" si="59"/>
        <v/>
      </c>
    </row>
    <row r="542" spans="1:27" x14ac:dyDescent="0.3">
      <c r="A542" s="238"/>
      <c r="B542" s="241" t="str">
        <f t="shared" si="63"/>
        <v/>
      </c>
      <c r="C542" s="239"/>
      <c r="D542" s="240" t="str">
        <f>IF(C542&lt;&gt;"",VLOOKUP(C542,'BASE EQUIPOS'!$G$8:$H$22,2,0),"")</f>
        <v/>
      </c>
      <c r="E542" s="241" t="str">
        <f>IF(C542&lt;&gt;"",VLOOKUP(C542,'BASE EQUIPOS'!$G$8:$I$22,3,0),"")</f>
        <v/>
      </c>
      <c r="F542" s="241" t="str">
        <f>IF(C542&lt;&gt;"",VLOOKUP(C542,'BASE EQUIPOS'!$G$8:$J$22,4,0),"")</f>
        <v/>
      </c>
      <c r="G542" s="242"/>
      <c r="H542" s="233"/>
      <c r="I542" s="241"/>
      <c r="J542" s="241"/>
      <c r="K542" s="241"/>
      <c r="L542" s="239"/>
      <c r="M542" s="244"/>
      <c r="N542" s="245" t="str">
        <f t="shared" ca="1" si="57"/>
        <v/>
      </c>
      <c r="O542" s="239"/>
      <c r="P542" s="244"/>
      <c r="Q542" s="245" t="str">
        <f t="shared" si="58"/>
        <v/>
      </c>
      <c r="U542" s="246" t="str">
        <f>IFERROR(VLOOKUP(C542,'BASE EQUIPOS'!$G$8:$O$22,9,0)," ")</f>
        <v xml:space="preserve"> </v>
      </c>
      <c r="V542" s="232" t="str">
        <f t="shared" si="60"/>
        <v/>
      </c>
      <c r="W542" s="232" t="str">
        <f t="shared" si="61"/>
        <v/>
      </c>
      <c r="X542" s="232" t="str">
        <f>IFERROR(VLOOKUP(W542,Datos!$P$4:$Q$18,2,0),"")</f>
        <v/>
      </c>
      <c r="Y542" s="232" t="str">
        <f t="shared" si="62"/>
        <v/>
      </c>
      <c r="AA542" s="314" t="str">
        <f t="shared" ca="1" si="59"/>
        <v/>
      </c>
    </row>
    <row r="543" spans="1:27" x14ac:dyDescent="0.3">
      <c r="A543" s="238"/>
      <c r="B543" s="241" t="str">
        <f t="shared" si="63"/>
        <v/>
      </c>
      <c r="C543" s="239"/>
      <c r="D543" s="240" t="str">
        <f>IF(C543&lt;&gt;"",VLOOKUP(C543,'BASE EQUIPOS'!$G$8:$H$22,2,0),"")</f>
        <v/>
      </c>
      <c r="E543" s="241" t="str">
        <f>IF(C543&lt;&gt;"",VLOOKUP(C543,'BASE EQUIPOS'!$G$8:$I$22,3,0),"")</f>
        <v/>
      </c>
      <c r="F543" s="241" t="str">
        <f>IF(C543&lt;&gt;"",VLOOKUP(C543,'BASE EQUIPOS'!$G$8:$J$22,4,0),"")</f>
        <v/>
      </c>
      <c r="G543" s="242"/>
      <c r="H543" s="233"/>
      <c r="I543" s="241"/>
      <c r="J543" s="241"/>
      <c r="K543" s="241"/>
      <c r="L543" s="239"/>
      <c r="M543" s="244"/>
      <c r="N543" s="245" t="str">
        <f t="shared" ca="1" si="57"/>
        <v/>
      </c>
      <c r="O543" s="239"/>
      <c r="P543" s="244"/>
      <c r="Q543" s="245" t="str">
        <f t="shared" si="58"/>
        <v/>
      </c>
      <c r="U543" s="246" t="str">
        <f>IFERROR(VLOOKUP(C543,'BASE EQUIPOS'!$G$8:$O$22,9,0)," ")</f>
        <v xml:space="preserve"> </v>
      </c>
      <c r="V543" s="232" t="str">
        <f t="shared" si="60"/>
        <v/>
      </c>
      <c r="W543" s="232" t="str">
        <f t="shared" si="61"/>
        <v/>
      </c>
      <c r="X543" s="232" t="str">
        <f>IFERROR(VLOOKUP(W543,Datos!$P$4:$Q$18,2,0),"")</f>
        <v/>
      </c>
      <c r="Y543" s="232" t="str">
        <f t="shared" si="62"/>
        <v/>
      </c>
      <c r="AA543" s="314" t="str">
        <f t="shared" ca="1" si="59"/>
        <v/>
      </c>
    </row>
    <row r="544" spans="1:27" x14ac:dyDescent="0.3">
      <c r="A544" s="238"/>
      <c r="B544" s="241" t="str">
        <f t="shared" si="63"/>
        <v/>
      </c>
      <c r="C544" s="239"/>
      <c r="D544" s="240" t="str">
        <f>IF(C544&lt;&gt;"",VLOOKUP(C544,'BASE EQUIPOS'!$G$8:$H$22,2,0),"")</f>
        <v/>
      </c>
      <c r="E544" s="241" t="str">
        <f>IF(C544&lt;&gt;"",VLOOKUP(C544,'BASE EQUIPOS'!$G$8:$I$22,3,0),"")</f>
        <v/>
      </c>
      <c r="F544" s="241" t="str">
        <f>IF(C544&lt;&gt;"",VLOOKUP(C544,'BASE EQUIPOS'!$G$8:$J$22,4,0),"")</f>
        <v/>
      </c>
      <c r="G544" s="242"/>
      <c r="H544" s="233"/>
      <c r="I544" s="241"/>
      <c r="J544" s="241"/>
      <c r="K544" s="241"/>
      <c r="L544" s="239"/>
      <c r="M544" s="244"/>
      <c r="N544" s="245" t="str">
        <f t="shared" ca="1" si="57"/>
        <v/>
      </c>
      <c r="O544" s="239"/>
      <c r="P544" s="244"/>
      <c r="Q544" s="245" t="str">
        <f t="shared" si="58"/>
        <v/>
      </c>
      <c r="U544" s="246" t="str">
        <f>IFERROR(VLOOKUP(C544,'BASE EQUIPOS'!$G$8:$O$22,9,0)," ")</f>
        <v xml:space="preserve"> </v>
      </c>
      <c r="V544" s="232" t="str">
        <f t="shared" si="60"/>
        <v/>
      </c>
      <c r="W544" s="232" t="str">
        <f t="shared" si="61"/>
        <v/>
      </c>
      <c r="X544" s="232" t="str">
        <f>IFERROR(VLOOKUP(W544,Datos!$P$4:$Q$18,2,0),"")</f>
        <v/>
      </c>
      <c r="Y544" s="232" t="str">
        <f t="shared" si="62"/>
        <v/>
      </c>
      <c r="AA544" s="314" t="str">
        <f t="shared" ca="1" si="59"/>
        <v/>
      </c>
    </row>
    <row r="545" spans="1:27" x14ac:dyDescent="0.3">
      <c r="A545" s="238"/>
      <c r="B545" s="241" t="str">
        <f t="shared" si="63"/>
        <v/>
      </c>
      <c r="C545" s="239"/>
      <c r="D545" s="240" t="str">
        <f>IF(C545&lt;&gt;"",VLOOKUP(C545,'BASE EQUIPOS'!$G$8:$H$22,2,0),"")</f>
        <v/>
      </c>
      <c r="E545" s="241" t="str">
        <f>IF(C545&lt;&gt;"",VLOOKUP(C545,'BASE EQUIPOS'!$G$8:$I$22,3,0),"")</f>
        <v/>
      </c>
      <c r="F545" s="241" t="str">
        <f>IF(C545&lt;&gt;"",VLOOKUP(C545,'BASE EQUIPOS'!$G$8:$J$22,4,0),"")</f>
        <v/>
      </c>
      <c r="G545" s="242"/>
      <c r="H545" s="233"/>
      <c r="I545" s="241"/>
      <c r="J545" s="241"/>
      <c r="K545" s="241"/>
      <c r="L545" s="239"/>
      <c r="M545" s="244"/>
      <c r="N545" s="245" t="str">
        <f t="shared" ca="1" si="57"/>
        <v/>
      </c>
      <c r="O545" s="239"/>
      <c r="P545" s="244"/>
      <c r="Q545" s="245" t="str">
        <f t="shared" si="58"/>
        <v/>
      </c>
      <c r="U545" s="246" t="str">
        <f>IFERROR(VLOOKUP(C545,'BASE EQUIPOS'!$G$8:$O$22,9,0)," ")</f>
        <v xml:space="preserve"> </v>
      </c>
      <c r="V545" s="232" t="str">
        <f t="shared" si="60"/>
        <v/>
      </c>
      <c r="W545" s="232" t="str">
        <f t="shared" si="61"/>
        <v/>
      </c>
      <c r="X545" s="232" t="str">
        <f>IFERROR(VLOOKUP(W545,Datos!$P$4:$Q$18,2,0),"")</f>
        <v/>
      </c>
      <c r="Y545" s="232" t="str">
        <f t="shared" si="62"/>
        <v/>
      </c>
      <c r="AA545" s="314" t="str">
        <f t="shared" ca="1" si="59"/>
        <v/>
      </c>
    </row>
    <row r="546" spans="1:27" x14ac:dyDescent="0.3">
      <c r="A546" s="238"/>
      <c r="B546" s="241" t="str">
        <f t="shared" si="63"/>
        <v/>
      </c>
      <c r="C546" s="239"/>
      <c r="D546" s="240" t="str">
        <f>IF(C546&lt;&gt;"",VLOOKUP(C546,'BASE EQUIPOS'!$G$8:$H$22,2,0),"")</f>
        <v/>
      </c>
      <c r="E546" s="241" t="str">
        <f>IF(C546&lt;&gt;"",VLOOKUP(C546,'BASE EQUIPOS'!$G$8:$I$22,3,0),"")</f>
        <v/>
      </c>
      <c r="F546" s="241" t="str">
        <f>IF(C546&lt;&gt;"",VLOOKUP(C546,'BASE EQUIPOS'!$G$8:$J$22,4,0),"")</f>
        <v/>
      </c>
      <c r="G546" s="242"/>
      <c r="H546" s="233"/>
      <c r="I546" s="241"/>
      <c r="J546" s="241"/>
      <c r="K546" s="241"/>
      <c r="L546" s="239"/>
      <c r="M546" s="244"/>
      <c r="N546" s="245" t="str">
        <f t="shared" ca="1" si="57"/>
        <v/>
      </c>
      <c r="O546" s="239"/>
      <c r="P546" s="244"/>
      <c r="Q546" s="245" t="str">
        <f t="shared" si="58"/>
        <v/>
      </c>
      <c r="U546" s="246" t="str">
        <f>IFERROR(VLOOKUP(C546,'BASE EQUIPOS'!$G$8:$O$22,9,0)," ")</f>
        <v xml:space="preserve"> </v>
      </c>
      <c r="V546" s="232" t="str">
        <f t="shared" si="60"/>
        <v/>
      </c>
      <c r="W546" s="232" t="str">
        <f t="shared" si="61"/>
        <v/>
      </c>
      <c r="X546" s="232" t="str">
        <f>IFERROR(VLOOKUP(W546,Datos!$P$4:$Q$18,2,0),"")</f>
        <v/>
      </c>
      <c r="Y546" s="232" t="str">
        <f t="shared" si="62"/>
        <v/>
      </c>
      <c r="AA546" s="314" t="str">
        <f t="shared" ca="1" si="59"/>
        <v/>
      </c>
    </row>
    <row r="547" spans="1:27" x14ac:dyDescent="0.3">
      <c r="A547" s="238"/>
      <c r="B547" s="241" t="str">
        <f t="shared" si="63"/>
        <v/>
      </c>
      <c r="C547" s="239"/>
      <c r="D547" s="240" t="str">
        <f>IF(C547&lt;&gt;"",VLOOKUP(C547,'BASE EQUIPOS'!$G$8:$H$22,2,0),"")</f>
        <v/>
      </c>
      <c r="E547" s="241" t="str">
        <f>IF(C547&lt;&gt;"",VLOOKUP(C547,'BASE EQUIPOS'!$G$8:$I$22,3,0),"")</f>
        <v/>
      </c>
      <c r="F547" s="241" t="str">
        <f>IF(C547&lt;&gt;"",VLOOKUP(C547,'BASE EQUIPOS'!$G$8:$J$22,4,0),"")</f>
        <v/>
      </c>
      <c r="G547" s="242"/>
      <c r="H547" s="233"/>
      <c r="I547" s="241"/>
      <c r="J547" s="241"/>
      <c r="K547" s="241"/>
      <c r="L547" s="239"/>
      <c r="M547" s="244"/>
      <c r="N547" s="245" t="str">
        <f t="shared" ca="1" si="57"/>
        <v/>
      </c>
      <c r="O547" s="239"/>
      <c r="P547" s="244"/>
      <c r="Q547" s="245" t="str">
        <f t="shared" si="58"/>
        <v/>
      </c>
      <c r="U547" s="246" t="str">
        <f>IFERROR(VLOOKUP(C547,'BASE EQUIPOS'!$G$8:$O$22,9,0)," ")</f>
        <v xml:space="preserve"> </v>
      </c>
      <c r="V547" s="232" t="str">
        <f t="shared" si="60"/>
        <v/>
      </c>
      <c r="W547" s="232" t="str">
        <f t="shared" si="61"/>
        <v/>
      </c>
      <c r="X547" s="232" t="str">
        <f>IFERROR(VLOOKUP(W547,Datos!$P$4:$Q$18,2,0),"")</f>
        <v/>
      </c>
      <c r="Y547" s="232" t="str">
        <f t="shared" si="62"/>
        <v/>
      </c>
      <c r="AA547" s="314" t="str">
        <f t="shared" ca="1" si="59"/>
        <v/>
      </c>
    </row>
    <row r="548" spans="1:27" x14ac:dyDescent="0.3">
      <c r="A548" s="238"/>
      <c r="B548" s="241" t="str">
        <f t="shared" si="63"/>
        <v/>
      </c>
      <c r="C548" s="239"/>
      <c r="D548" s="240" t="str">
        <f>IF(C548&lt;&gt;"",VLOOKUP(C548,'BASE EQUIPOS'!$G$8:$H$22,2,0),"")</f>
        <v/>
      </c>
      <c r="E548" s="241" t="str">
        <f>IF(C548&lt;&gt;"",VLOOKUP(C548,'BASE EQUIPOS'!$G$8:$I$22,3,0),"")</f>
        <v/>
      </c>
      <c r="F548" s="241" t="str">
        <f>IF(C548&lt;&gt;"",VLOOKUP(C548,'BASE EQUIPOS'!$G$8:$J$22,4,0),"")</f>
        <v/>
      </c>
      <c r="G548" s="242"/>
      <c r="H548" s="233"/>
      <c r="I548" s="241"/>
      <c r="J548" s="241"/>
      <c r="K548" s="241"/>
      <c r="L548" s="239"/>
      <c r="M548" s="244"/>
      <c r="N548" s="245" t="str">
        <f t="shared" ca="1" si="57"/>
        <v/>
      </c>
      <c r="O548" s="239"/>
      <c r="P548" s="244"/>
      <c r="Q548" s="245" t="str">
        <f t="shared" si="58"/>
        <v/>
      </c>
      <c r="U548" s="246" t="str">
        <f>IFERROR(VLOOKUP(C548,'BASE EQUIPOS'!$G$8:$O$22,9,0)," ")</f>
        <v xml:space="preserve"> </v>
      </c>
      <c r="V548" s="232" t="str">
        <f t="shared" si="60"/>
        <v/>
      </c>
      <c r="W548" s="232" t="str">
        <f t="shared" si="61"/>
        <v/>
      </c>
      <c r="X548" s="232" t="str">
        <f>IFERROR(VLOOKUP(W548,Datos!$P$4:$Q$18,2,0),"")</f>
        <v/>
      </c>
      <c r="Y548" s="232" t="str">
        <f t="shared" si="62"/>
        <v/>
      </c>
      <c r="AA548" s="314" t="str">
        <f t="shared" ca="1" si="59"/>
        <v/>
      </c>
    </row>
    <row r="549" spans="1:27" x14ac:dyDescent="0.3">
      <c r="A549" s="238"/>
      <c r="B549" s="241" t="str">
        <f t="shared" si="63"/>
        <v/>
      </c>
      <c r="C549" s="239"/>
      <c r="D549" s="240" t="str">
        <f>IF(C549&lt;&gt;"",VLOOKUP(C549,'BASE EQUIPOS'!$G$8:$H$22,2,0),"")</f>
        <v/>
      </c>
      <c r="E549" s="241" t="str">
        <f>IF(C549&lt;&gt;"",VLOOKUP(C549,'BASE EQUIPOS'!$G$8:$I$22,3,0),"")</f>
        <v/>
      </c>
      <c r="F549" s="241" t="str">
        <f>IF(C549&lt;&gt;"",VLOOKUP(C549,'BASE EQUIPOS'!$G$8:$J$22,4,0),"")</f>
        <v/>
      </c>
      <c r="G549" s="242"/>
      <c r="H549" s="233"/>
      <c r="I549" s="241"/>
      <c r="J549" s="241"/>
      <c r="K549" s="241"/>
      <c r="L549" s="239"/>
      <c r="M549" s="244"/>
      <c r="N549" s="245" t="str">
        <f t="shared" ca="1" si="57"/>
        <v/>
      </c>
      <c r="O549" s="239"/>
      <c r="P549" s="244"/>
      <c r="Q549" s="245" t="str">
        <f t="shared" si="58"/>
        <v/>
      </c>
      <c r="U549" s="246" t="str">
        <f>IFERROR(VLOOKUP(C549,'BASE EQUIPOS'!$G$8:$O$22,9,0)," ")</f>
        <v xml:space="preserve"> </v>
      </c>
      <c r="V549" s="232" t="str">
        <f t="shared" si="60"/>
        <v/>
      </c>
      <c r="W549" s="232" t="str">
        <f t="shared" si="61"/>
        <v/>
      </c>
      <c r="X549" s="232" t="str">
        <f>IFERROR(VLOOKUP(W549,Datos!$P$4:$Q$18,2,0),"")</f>
        <v/>
      </c>
      <c r="Y549" s="232" t="str">
        <f t="shared" si="62"/>
        <v/>
      </c>
      <c r="AA549" s="314" t="str">
        <f t="shared" ca="1" si="59"/>
        <v/>
      </c>
    </row>
    <row r="550" spans="1:27" x14ac:dyDescent="0.3">
      <c r="A550" s="238"/>
      <c r="B550" s="241" t="str">
        <f t="shared" si="63"/>
        <v/>
      </c>
      <c r="C550" s="239"/>
      <c r="D550" s="240" t="str">
        <f>IF(C550&lt;&gt;"",VLOOKUP(C550,'BASE EQUIPOS'!$G$8:$H$22,2,0),"")</f>
        <v/>
      </c>
      <c r="E550" s="241" t="str">
        <f>IF(C550&lt;&gt;"",VLOOKUP(C550,'BASE EQUIPOS'!$G$8:$I$22,3,0),"")</f>
        <v/>
      </c>
      <c r="F550" s="241" t="str">
        <f>IF(C550&lt;&gt;"",VLOOKUP(C550,'BASE EQUIPOS'!$G$8:$J$22,4,0),"")</f>
        <v/>
      </c>
      <c r="G550" s="242"/>
      <c r="H550" s="233"/>
      <c r="I550" s="241"/>
      <c r="J550" s="241"/>
      <c r="K550" s="241"/>
      <c r="L550" s="239"/>
      <c r="M550" s="244"/>
      <c r="N550" s="245" t="str">
        <f t="shared" ca="1" si="57"/>
        <v/>
      </c>
      <c r="O550" s="239"/>
      <c r="P550" s="244"/>
      <c r="Q550" s="245" t="str">
        <f t="shared" si="58"/>
        <v/>
      </c>
      <c r="U550" s="246" t="str">
        <f>IFERROR(VLOOKUP(C550,'BASE EQUIPOS'!$G$8:$O$22,9,0)," ")</f>
        <v xml:space="preserve"> </v>
      </c>
      <c r="V550" s="232" t="str">
        <f t="shared" si="60"/>
        <v/>
      </c>
      <c r="W550" s="232" t="str">
        <f t="shared" si="61"/>
        <v/>
      </c>
      <c r="X550" s="232" t="str">
        <f>IFERROR(VLOOKUP(W550,Datos!$P$4:$Q$18,2,0),"")</f>
        <v/>
      </c>
      <c r="Y550" s="232" t="str">
        <f t="shared" si="62"/>
        <v/>
      </c>
      <c r="AA550" s="314" t="str">
        <f t="shared" ca="1" si="59"/>
        <v/>
      </c>
    </row>
    <row r="551" spans="1:27" x14ac:dyDescent="0.3">
      <c r="A551" s="238"/>
      <c r="B551" s="241" t="str">
        <f t="shared" si="63"/>
        <v/>
      </c>
      <c r="C551" s="239"/>
      <c r="D551" s="240" t="str">
        <f>IF(C551&lt;&gt;"",VLOOKUP(C551,'BASE EQUIPOS'!$G$8:$H$22,2,0),"")</f>
        <v/>
      </c>
      <c r="E551" s="241" t="str">
        <f>IF(C551&lt;&gt;"",VLOOKUP(C551,'BASE EQUIPOS'!$G$8:$I$22,3,0),"")</f>
        <v/>
      </c>
      <c r="F551" s="241" t="str">
        <f>IF(C551&lt;&gt;"",VLOOKUP(C551,'BASE EQUIPOS'!$G$8:$J$22,4,0),"")</f>
        <v/>
      </c>
      <c r="G551" s="242"/>
      <c r="H551" s="233"/>
      <c r="I551" s="241"/>
      <c r="J551" s="241"/>
      <c r="K551" s="241"/>
      <c r="L551" s="239"/>
      <c r="M551" s="244"/>
      <c r="N551" s="245" t="str">
        <f t="shared" ca="1" si="57"/>
        <v/>
      </c>
      <c r="O551" s="239"/>
      <c r="P551" s="244"/>
      <c r="Q551" s="245" t="str">
        <f t="shared" si="58"/>
        <v/>
      </c>
      <c r="U551" s="246" t="str">
        <f>IFERROR(VLOOKUP(C551,'BASE EQUIPOS'!$G$8:$O$22,9,0)," ")</f>
        <v xml:space="preserve"> </v>
      </c>
      <c r="V551" s="232" t="str">
        <f t="shared" si="60"/>
        <v/>
      </c>
      <c r="W551" s="232" t="str">
        <f t="shared" si="61"/>
        <v/>
      </c>
      <c r="X551" s="232" t="str">
        <f>IFERROR(VLOOKUP(W551,Datos!$P$4:$Q$18,2,0),"")</f>
        <v/>
      </c>
      <c r="Y551" s="232" t="str">
        <f t="shared" si="62"/>
        <v/>
      </c>
      <c r="AA551" s="314" t="str">
        <f t="shared" ca="1" si="59"/>
        <v/>
      </c>
    </row>
    <row r="552" spans="1:27" x14ac:dyDescent="0.3">
      <c r="A552" s="238"/>
      <c r="B552" s="241" t="str">
        <f t="shared" si="63"/>
        <v/>
      </c>
      <c r="C552" s="239"/>
      <c r="D552" s="240" t="str">
        <f>IF(C552&lt;&gt;"",VLOOKUP(C552,'BASE EQUIPOS'!$G$8:$H$22,2,0),"")</f>
        <v/>
      </c>
      <c r="E552" s="241" t="str">
        <f>IF(C552&lt;&gt;"",VLOOKUP(C552,'BASE EQUIPOS'!$G$8:$I$22,3,0),"")</f>
        <v/>
      </c>
      <c r="F552" s="241" t="str">
        <f>IF(C552&lt;&gt;"",VLOOKUP(C552,'BASE EQUIPOS'!$G$8:$J$22,4,0),"")</f>
        <v/>
      </c>
      <c r="G552" s="242"/>
      <c r="H552" s="233"/>
      <c r="I552" s="241"/>
      <c r="J552" s="241"/>
      <c r="K552" s="241"/>
      <c r="L552" s="239"/>
      <c r="M552" s="244"/>
      <c r="N552" s="245" t="str">
        <f t="shared" ca="1" si="57"/>
        <v/>
      </c>
      <c r="O552" s="239"/>
      <c r="P552" s="244"/>
      <c r="Q552" s="245" t="str">
        <f t="shared" si="58"/>
        <v/>
      </c>
      <c r="U552" s="246" t="str">
        <f>IFERROR(VLOOKUP(C552,'BASE EQUIPOS'!$G$8:$O$22,9,0)," ")</f>
        <v xml:space="preserve"> </v>
      </c>
      <c r="V552" s="232" t="str">
        <f t="shared" si="60"/>
        <v/>
      </c>
      <c r="W552" s="232" t="str">
        <f t="shared" si="61"/>
        <v/>
      </c>
      <c r="X552" s="232" t="str">
        <f>IFERROR(VLOOKUP(W552,Datos!$P$4:$Q$18,2,0),"")</f>
        <v/>
      </c>
      <c r="Y552" s="232" t="str">
        <f t="shared" si="62"/>
        <v/>
      </c>
      <c r="AA552" s="314" t="str">
        <f t="shared" ca="1" si="59"/>
        <v/>
      </c>
    </row>
    <row r="553" spans="1:27" x14ac:dyDescent="0.3">
      <c r="A553" s="238"/>
      <c r="B553" s="241" t="str">
        <f t="shared" si="63"/>
        <v/>
      </c>
      <c r="C553" s="239"/>
      <c r="D553" s="240" t="str">
        <f>IF(C553&lt;&gt;"",VLOOKUP(C553,'BASE EQUIPOS'!$G$8:$H$22,2,0),"")</f>
        <v/>
      </c>
      <c r="E553" s="241" t="str">
        <f>IF(C553&lt;&gt;"",VLOOKUP(C553,'BASE EQUIPOS'!$G$8:$I$22,3,0),"")</f>
        <v/>
      </c>
      <c r="F553" s="241" t="str">
        <f>IF(C553&lt;&gt;"",VLOOKUP(C553,'BASE EQUIPOS'!$G$8:$J$22,4,0),"")</f>
        <v/>
      </c>
      <c r="G553" s="242"/>
      <c r="H553" s="233"/>
      <c r="I553" s="241"/>
      <c r="J553" s="241"/>
      <c r="K553" s="241"/>
      <c r="L553" s="239"/>
      <c r="M553" s="244"/>
      <c r="N553" s="245" t="str">
        <f t="shared" ca="1" si="57"/>
        <v/>
      </c>
      <c r="O553" s="239"/>
      <c r="P553" s="244"/>
      <c r="Q553" s="245" t="str">
        <f t="shared" si="58"/>
        <v/>
      </c>
      <c r="U553" s="246" t="str">
        <f>IFERROR(VLOOKUP(C553,'BASE EQUIPOS'!$G$8:$O$22,9,0)," ")</f>
        <v xml:space="preserve"> </v>
      </c>
      <c r="V553" s="232" t="str">
        <f t="shared" si="60"/>
        <v/>
      </c>
      <c r="W553" s="232" t="str">
        <f t="shared" si="61"/>
        <v/>
      </c>
      <c r="X553" s="232" t="str">
        <f>IFERROR(VLOOKUP(W553,Datos!$P$4:$Q$18,2,0),"")</f>
        <v/>
      </c>
      <c r="Y553" s="232" t="str">
        <f t="shared" si="62"/>
        <v/>
      </c>
      <c r="AA553" s="314" t="str">
        <f t="shared" ca="1" si="59"/>
        <v/>
      </c>
    </row>
    <row r="554" spans="1:27" x14ac:dyDescent="0.3">
      <c r="A554" s="238"/>
      <c r="B554" s="241" t="str">
        <f t="shared" si="63"/>
        <v/>
      </c>
      <c r="C554" s="239"/>
      <c r="D554" s="240" t="str">
        <f>IF(C554&lt;&gt;"",VLOOKUP(C554,'BASE EQUIPOS'!$G$8:$H$22,2,0),"")</f>
        <v/>
      </c>
      <c r="E554" s="241" t="str">
        <f>IF(C554&lt;&gt;"",VLOOKUP(C554,'BASE EQUIPOS'!$G$8:$I$22,3,0),"")</f>
        <v/>
      </c>
      <c r="F554" s="241" t="str">
        <f>IF(C554&lt;&gt;"",VLOOKUP(C554,'BASE EQUIPOS'!$G$8:$J$22,4,0),"")</f>
        <v/>
      </c>
      <c r="G554" s="242"/>
      <c r="H554" s="233"/>
      <c r="I554" s="241"/>
      <c r="J554" s="241"/>
      <c r="K554" s="241"/>
      <c r="L554" s="239"/>
      <c r="M554" s="244"/>
      <c r="N554" s="245" t="str">
        <f t="shared" ca="1" si="57"/>
        <v/>
      </c>
      <c r="O554" s="239"/>
      <c r="P554" s="244"/>
      <c r="Q554" s="245" t="str">
        <f t="shared" si="58"/>
        <v/>
      </c>
      <c r="U554" s="246" t="str">
        <f>IFERROR(VLOOKUP(C554,'BASE EQUIPOS'!$G$8:$O$22,9,0)," ")</f>
        <v xml:space="preserve"> </v>
      </c>
      <c r="V554" s="232" t="str">
        <f t="shared" si="60"/>
        <v/>
      </c>
      <c r="W554" s="232" t="str">
        <f t="shared" si="61"/>
        <v/>
      </c>
      <c r="X554" s="232" t="str">
        <f>IFERROR(VLOOKUP(W554,Datos!$P$4:$Q$18,2,0),"")</f>
        <v/>
      </c>
      <c r="Y554" s="232" t="str">
        <f t="shared" si="62"/>
        <v/>
      </c>
      <c r="AA554" s="314" t="str">
        <f t="shared" ca="1" si="59"/>
        <v/>
      </c>
    </row>
    <row r="555" spans="1:27" x14ac:dyDescent="0.3">
      <c r="A555" s="238"/>
      <c r="B555" s="241" t="str">
        <f t="shared" si="63"/>
        <v/>
      </c>
      <c r="C555" s="239"/>
      <c r="D555" s="240" t="str">
        <f>IF(C555&lt;&gt;"",VLOOKUP(C555,'BASE EQUIPOS'!$G$8:$H$22,2,0),"")</f>
        <v/>
      </c>
      <c r="E555" s="241" t="str">
        <f>IF(C555&lt;&gt;"",VLOOKUP(C555,'BASE EQUIPOS'!$G$8:$I$22,3,0),"")</f>
        <v/>
      </c>
      <c r="F555" s="241" t="str">
        <f>IF(C555&lt;&gt;"",VLOOKUP(C555,'BASE EQUIPOS'!$G$8:$J$22,4,0),"")</f>
        <v/>
      </c>
      <c r="G555" s="242"/>
      <c r="H555" s="233"/>
      <c r="I555" s="241"/>
      <c r="J555" s="241"/>
      <c r="K555" s="241"/>
      <c r="L555" s="239"/>
      <c r="M555" s="244"/>
      <c r="N555" s="245" t="str">
        <f t="shared" ca="1" si="57"/>
        <v/>
      </c>
      <c r="O555" s="239"/>
      <c r="P555" s="244"/>
      <c r="Q555" s="245" t="str">
        <f t="shared" si="58"/>
        <v/>
      </c>
      <c r="U555" s="246" t="str">
        <f>IFERROR(VLOOKUP(C555,'BASE EQUIPOS'!$G$8:$O$22,9,0)," ")</f>
        <v xml:space="preserve"> </v>
      </c>
      <c r="V555" s="232" t="str">
        <f t="shared" si="60"/>
        <v/>
      </c>
      <c r="W555" s="232" t="str">
        <f t="shared" si="61"/>
        <v/>
      </c>
      <c r="X555" s="232" t="str">
        <f>IFERROR(VLOOKUP(W555,Datos!$P$4:$Q$18,2,0),"")</f>
        <v/>
      </c>
      <c r="Y555" s="232" t="str">
        <f t="shared" si="62"/>
        <v/>
      </c>
      <c r="AA555" s="314" t="str">
        <f t="shared" ca="1" si="59"/>
        <v/>
      </c>
    </row>
    <row r="556" spans="1:27" x14ac:dyDescent="0.3">
      <c r="A556" s="238"/>
      <c r="B556" s="241" t="str">
        <f t="shared" si="63"/>
        <v/>
      </c>
      <c r="C556" s="239"/>
      <c r="D556" s="240" t="str">
        <f>IF(C556&lt;&gt;"",VLOOKUP(C556,'BASE EQUIPOS'!$G$8:$H$22,2,0),"")</f>
        <v/>
      </c>
      <c r="E556" s="241" t="str">
        <f>IF(C556&lt;&gt;"",VLOOKUP(C556,'BASE EQUIPOS'!$G$8:$I$22,3,0),"")</f>
        <v/>
      </c>
      <c r="F556" s="241" t="str">
        <f>IF(C556&lt;&gt;"",VLOOKUP(C556,'BASE EQUIPOS'!$G$8:$J$22,4,0),"")</f>
        <v/>
      </c>
      <c r="G556" s="242"/>
      <c r="H556" s="233"/>
      <c r="I556" s="241"/>
      <c r="J556" s="241"/>
      <c r="K556" s="241"/>
      <c r="L556" s="239"/>
      <c r="M556" s="244"/>
      <c r="N556" s="245" t="str">
        <f t="shared" ca="1" si="57"/>
        <v/>
      </c>
      <c r="O556" s="239"/>
      <c r="P556" s="244"/>
      <c r="Q556" s="245" t="str">
        <f t="shared" si="58"/>
        <v/>
      </c>
      <c r="U556" s="246" t="str">
        <f>IFERROR(VLOOKUP(C556,'BASE EQUIPOS'!$G$8:$O$22,9,0)," ")</f>
        <v xml:space="preserve"> </v>
      </c>
      <c r="V556" s="232" t="str">
        <f t="shared" si="60"/>
        <v/>
      </c>
      <c r="W556" s="232" t="str">
        <f t="shared" si="61"/>
        <v/>
      </c>
      <c r="X556" s="232" t="str">
        <f>IFERROR(VLOOKUP(W556,Datos!$P$4:$Q$18,2,0),"")</f>
        <v/>
      </c>
      <c r="Y556" s="232" t="str">
        <f t="shared" si="62"/>
        <v/>
      </c>
      <c r="AA556" s="314" t="str">
        <f t="shared" ca="1" si="59"/>
        <v/>
      </c>
    </row>
    <row r="557" spans="1:27" x14ac:dyDescent="0.3">
      <c r="A557" s="238"/>
      <c r="B557" s="241" t="str">
        <f t="shared" si="63"/>
        <v/>
      </c>
      <c r="C557" s="239"/>
      <c r="D557" s="240" t="str">
        <f>IF(C557&lt;&gt;"",VLOOKUP(C557,'BASE EQUIPOS'!$G$8:$H$22,2,0),"")</f>
        <v/>
      </c>
      <c r="E557" s="241" t="str">
        <f>IF(C557&lt;&gt;"",VLOOKUP(C557,'BASE EQUIPOS'!$G$8:$I$22,3,0),"")</f>
        <v/>
      </c>
      <c r="F557" s="241" t="str">
        <f>IF(C557&lt;&gt;"",VLOOKUP(C557,'BASE EQUIPOS'!$G$8:$J$22,4,0),"")</f>
        <v/>
      </c>
      <c r="G557" s="242"/>
      <c r="H557" s="233"/>
      <c r="I557" s="241"/>
      <c r="J557" s="241"/>
      <c r="K557" s="241"/>
      <c r="L557" s="239"/>
      <c r="M557" s="244"/>
      <c r="N557" s="245" t="str">
        <f t="shared" ca="1" si="57"/>
        <v/>
      </c>
      <c r="O557" s="239"/>
      <c r="P557" s="244"/>
      <c r="Q557" s="245" t="str">
        <f t="shared" si="58"/>
        <v/>
      </c>
      <c r="U557" s="246" t="str">
        <f>IFERROR(VLOOKUP(C557,'BASE EQUIPOS'!$G$8:$O$22,9,0)," ")</f>
        <v xml:space="preserve"> </v>
      </c>
      <c r="V557" s="232" t="str">
        <f t="shared" si="60"/>
        <v/>
      </c>
      <c r="W557" s="232" t="str">
        <f t="shared" si="61"/>
        <v/>
      </c>
      <c r="X557" s="232" t="str">
        <f>IFERROR(VLOOKUP(W557,Datos!$P$4:$Q$18,2,0),"")</f>
        <v/>
      </c>
      <c r="Y557" s="232" t="str">
        <f t="shared" si="62"/>
        <v/>
      </c>
      <c r="AA557" s="314" t="str">
        <f t="shared" ca="1" si="59"/>
        <v/>
      </c>
    </row>
    <row r="558" spans="1:27" x14ac:dyDescent="0.3">
      <c r="A558" s="238"/>
      <c r="B558" s="241" t="str">
        <f t="shared" si="63"/>
        <v/>
      </c>
      <c r="C558" s="239"/>
      <c r="D558" s="240" t="str">
        <f>IF(C558&lt;&gt;"",VLOOKUP(C558,'BASE EQUIPOS'!$G$8:$H$22,2,0),"")</f>
        <v/>
      </c>
      <c r="E558" s="241" t="str">
        <f>IF(C558&lt;&gt;"",VLOOKUP(C558,'BASE EQUIPOS'!$G$8:$I$22,3,0),"")</f>
        <v/>
      </c>
      <c r="F558" s="241" t="str">
        <f>IF(C558&lt;&gt;"",VLOOKUP(C558,'BASE EQUIPOS'!$G$8:$J$22,4,0),"")</f>
        <v/>
      </c>
      <c r="G558" s="242"/>
      <c r="H558" s="233"/>
      <c r="I558" s="241"/>
      <c r="J558" s="241"/>
      <c r="K558" s="241"/>
      <c r="L558" s="239"/>
      <c r="M558" s="244"/>
      <c r="N558" s="245" t="str">
        <f t="shared" ca="1" si="57"/>
        <v/>
      </c>
      <c r="O558" s="239"/>
      <c r="P558" s="244"/>
      <c r="Q558" s="245" t="str">
        <f t="shared" si="58"/>
        <v/>
      </c>
      <c r="U558" s="246" t="str">
        <f>IFERROR(VLOOKUP(C558,'BASE EQUIPOS'!$G$8:$O$22,9,0)," ")</f>
        <v xml:space="preserve"> </v>
      </c>
      <c r="V558" s="232" t="str">
        <f t="shared" si="60"/>
        <v/>
      </c>
      <c r="W558" s="232" t="str">
        <f t="shared" si="61"/>
        <v/>
      </c>
      <c r="X558" s="232" t="str">
        <f>IFERROR(VLOOKUP(W558,Datos!$P$4:$Q$18,2,0),"")</f>
        <v/>
      </c>
      <c r="Y558" s="232" t="str">
        <f t="shared" si="62"/>
        <v/>
      </c>
      <c r="AA558" s="314" t="str">
        <f t="shared" ca="1" si="59"/>
        <v/>
      </c>
    </row>
    <row r="559" spans="1:27" x14ac:dyDescent="0.3">
      <c r="A559" s="238"/>
      <c r="B559" s="241" t="str">
        <f t="shared" si="63"/>
        <v/>
      </c>
      <c r="C559" s="239"/>
      <c r="D559" s="240" t="str">
        <f>IF(C559&lt;&gt;"",VLOOKUP(C559,'BASE EQUIPOS'!$G$8:$H$22,2,0),"")</f>
        <v/>
      </c>
      <c r="E559" s="241" t="str">
        <f>IF(C559&lt;&gt;"",VLOOKUP(C559,'BASE EQUIPOS'!$G$8:$I$22,3,0),"")</f>
        <v/>
      </c>
      <c r="F559" s="241" t="str">
        <f>IF(C559&lt;&gt;"",VLOOKUP(C559,'BASE EQUIPOS'!$G$8:$J$22,4,0),"")</f>
        <v/>
      </c>
      <c r="G559" s="242"/>
      <c r="H559" s="233"/>
      <c r="I559" s="241"/>
      <c r="J559" s="241"/>
      <c r="K559" s="241"/>
      <c r="L559" s="239"/>
      <c r="M559" s="244"/>
      <c r="N559" s="245" t="str">
        <f t="shared" ca="1" si="57"/>
        <v/>
      </c>
      <c r="O559" s="239"/>
      <c r="P559" s="244"/>
      <c r="Q559" s="245" t="str">
        <f t="shared" si="58"/>
        <v/>
      </c>
      <c r="U559" s="246" t="str">
        <f>IFERROR(VLOOKUP(C559,'BASE EQUIPOS'!$G$8:$O$22,9,0)," ")</f>
        <v xml:space="preserve"> </v>
      </c>
      <c r="V559" s="232" t="str">
        <f t="shared" si="60"/>
        <v/>
      </c>
      <c r="W559" s="232" t="str">
        <f t="shared" si="61"/>
        <v/>
      </c>
      <c r="X559" s="232" t="str">
        <f>IFERROR(VLOOKUP(W559,Datos!$P$4:$Q$18,2,0),"")</f>
        <v/>
      </c>
      <c r="Y559" s="232" t="str">
        <f t="shared" si="62"/>
        <v/>
      </c>
      <c r="AA559" s="314" t="str">
        <f t="shared" ca="1" si="59"/>
        <v/>
      </c>
    </row>
    <row r="560" spans="1:27" x14ac:dyDescent="0.3">
      <c r="A560" s="238"/>
      <c r="B560" s="241" t="str">
        <f t="shared" si="63"/>
        <v/>
      </c>
      <c r="C560" s="239"/>
      <c r="D560" s="240" t="str">
        <f>IF(C560&lt;&gt;"",VLOOKUP(C560,'BASE EQUIPOS'!$G$8:$H$22,2,0),"")</f>
        <v/>
      </c>
      <c r="E560" s="241" t="str">
        <f>IF(C560&lt;&gt;"",VLOOKUP(C560,'BASE EQUIPOS'!$G$8:$I$22,3,0),"")</f>
        <v/>
      </c>
      <c r="F560" s="241" t="str">
        <f>IF(C560&lt;&gt;"",VLOOKUP(C560,'BASE EQUIPOS'!$G$8:$J$22,4,0),"")</f>
        <v/>
      </c>
      <c r="G560" s="242"/>
      <c r="H560" s="233"/>
      <c r="I560" s="241"/>
      <c r="J560" s="241"/>
      <c r="K560" s="241"/>
      <c r="L560" s="239"/>
      <c r="M560" s="244"/>
      <c r="N560" s="245" t="str">
        <f t="shared" ca="1" si="57"/>
        <v/>
      </c>
      <c r="O560" s="239"/>
      <c r="P560" s="244"/>
      <c r="Q560" s="245" t="str">
        <f t="shared" si="58"/>
        <v/>
      </c>
      <c r="U560" s="246" t="str">
        <f>IFERROR(VLOOKUP(C560,'BASE EQUIPOS'!$G$8:$O$22,9,0)," ")</f>
        <v xml:space="preserve"> </v>
      </c>
      <c r="V560" s="232" t="str">
        <f t="shared" si="60"/>
        <v/>
      </c>
      <c r="W560" s="232" t="str">
        <f t="shared" si="61"/>
        <v/>
      </c>
      <c r="X560" s="232" t="str">
        <f>IFERROR(VLOOKUP(W560,Datos!$P$4:$Q$18,2,0),"")</f>
        <v/>
      </c>
      <c r="Y560" s="232" t="str">
        <f t="shared" si="62"/>
        <v/>
      </c>
      <c r="AA560" s="314" t="str">
        <f t="shared" ca="1" si="59"/>
        <v/>
      </c>
    </row>
    <row r="561" spans="1:27" x14ac:dyDescent="0.3">
      <c r="A561" s="238"/>
      <c r="B561" s="241" t="str">
        <f t="shared" si="63"/>
        <v/>
      </c>
      <c r="C561" s="239"/>
      <c r="D561" s="240" t="str">
        <f>IF(C561&lt;&gt;"",VLOOKUP(C561,'BASE EQUIPOS'!$G$8:$H$22,2,0),"")</f>
        <v/>
      </c>
      <c r="E561" s="241" t="str">
        <f>IF(C561&lt;&gt;"",VLOOKUP(C561,'BASE EQUIPOS'!$G$8:$I$22,3,0),"")</f>
        <v/>
      </c>
      <c r="F561" s="241" t="str">
        <f>IF(C561&lt;&gt;"",VLOOKUP(C561,'BASE EQUIPOS'!$G$8:$J$22,4,0),"")</f>
        <v/>
      </c>
      <c r="G561" s="242"/>
      <c r="H561" s="233"/>
      <c r="I561" s="241"/>
      <c r="J561" s="241"/>
      <c r="K561" s="241"/>
      <c r="L561" s="239"/>
      <c r="M561" s="244"/>
      <c r="N561" s="245" t="str">
        <f t="shared" ca="1" si="57"/>
        <v/>
      </c>
      <c r="O561" s="239"/>
      <c r="P561" s="244"/>
      <c r="Q561" s="245" t="str">
        <f t="shared" si="58"/>
        <v/>
      </c>
      <c r="U561" s="246" t="str">
        <f>IFERROR(VLOOKUP(C561,'BASE EQUIPOS'!$G$8:$O$22,9,0)," ")</f>
        <v xml:space="preserve"> </v>
      </c>
      <c r="V561" s="232" t="str">
        <f t="shared" si="60"/>
        <v/>
      </c>
      <c r="W561" s="232" t="str">
        <f t="shared" si="61"/>
        <v/>
      </c>
      <c r="X561" s="232" t="str">
        <f>IFERROR(VLOOKUP(W561,Datos!$P$4:$Q$18,2,0),"")</f>
        <v/>
      </c>
      <c r="Y561" s="232" t="str">
        <f t="shared" si="62"/>
        <v/>
      </c>
      <c r="AA561" s="314" t="str">
        <f t="shared" ca="1" si="59"/>
        <v/>
      </c>
    </row>
    <row r="562" spans="1:27" x14ac:dyDescent="0.3">
      <c r="A562" s="238"/>
      <c r="B562" s="241" t="str">
        <f t="shared" si="63"/>
        <v/>
      </c>
      <c r="C562" s="239"/>
      <c r="D562" s="240" t="str">
        <f>IF(C562&lt;&gt;"",VLOOKUP(C562,'BASE EQUIPOS'!$G$8:$H$22,2,0),"")</f>
        <v/>
      </c>
      <c r="E562" s="241" t="str">
        <f>IF(C562&lt;&gt;"",VLOOKUP(C562,'BASE EQUIPOS'!$G$8:$I$22,3,0),"")</f>
        <v/>
      </c>
      <c r="F562" s="241" t="str">
        <f>IF(C562&lt;&gt;"",VLOOKUP(C562,'BASE EQUIPOS'!$G$8:$J$22,4,0),"")</f>
        <v/>
      </c>
      <c r="G562" s="242"/>
      <c r="H562" s="233"/>
      <c r="I562" s="241"/>
      <c r="J562" s="241"/>
      <c r="K562" s="241"/>
      <c r="L562" s="239"/>
      <c r="M562" s="244"/>
      <c r="N562" s="245" t="str">
        <f t="shared" ca="1" si="57"/>
        <v/>
      </c>
      <c r="O562" s="239"/>
      <c r="P562" s="244"/>
      <c r="Q562" s="245" t="str">
        <f t="shared" si="58"/>
        <v/>
      </c>
      <c r="U562" s="246" t="str">
        <f>IFERROR(VLOOKUP(C562,'BASE EQUIPOS'!$G$8:$O$22,9,0)," ")</f>
        <v xml:space="preserve"> </v>
      </c>
      <c r="V562" s="232" t="str">
        <f t="shared" si="60"/>
        <v/>
      </c>
      <c r="W562" s="232" t="str">
        <f t="shared" si="61"/>
        <v/>
      </c>
      <c r="X562" s="232" t="str">
        <f>IFERROR(VLOOKUP(W562,Datos!$P$4:$Q$18,2,0),"")</f>
        <v/>
      </c>
      <c r="Y562" s="232" t="str">
        <f t="shared" si="62"/>
        <v/>
      </c>
      <c r="AA562" s="314" t="str">
        <f t="shared" ca="1" si="59"/>
        <v/>
      </c>
    </row>
    <row r="563" spans="1:27" x14ac:dyDescent="0.3">
      <c r="A563" s="238"/>
      <c r="B563" s="241" t="str">
        <f t="shared" si="63"/>
        <v/>
      </c>
      <c r="C563" s="239"/>
      <c r="D563" s="240" t="str">
        <f>IF(C563&lt;&gt;"",VLOOKUP(C563,'BASE EQUIPOS'!$G$8:$H$22,2,0),"")</f>
        <v/>
      </c>
      <c r="E563" s="241" t="str">
        <f>IF(C563&lt;&gt;"",VLOOKUP(C563,'BASE EQUIPOS'!$G$8:$I$22,3,0),"")</f>
        <v/>
      </c>
      <c r="F563" s="241" t="str">
        <f>IF(C563&lt;&gt;"",VLOOKUP(C563,'BASE EQUIPOS'!$G$8:$J$22,4,0),"")</f>
        <v/>
      </c>
      <c r="G563" s="242"/>
      <c r="H563" s="233"/>
      <c r="I563" s="241"/>
      <c r="J563" s="241"/>
      <c r="K563" s="241"/>
      <c r="L563" s="239"/>
      <c r="M563" s="244"/>
      <c r="N563" s="245" t="str">
        <f t="shared" ca="1" si="57"/>
        <v/>
      </c>
      <c r="O563" s="239"/>
      <c r="P563" s="244"/>
      <c r="Q563" s="245" t="str">
        <f t="shared" si="58"/>
        <v/>
      </c>
      <c r="U563" s="246" t="str">
        <f>IFERROR(VLOOKUP(C563,'BASE EQUIPOS'!$G$8:$O$22,9,0)," ")</f>
        <v xml:space="preserve"> </v>
      </c>
      <c r="V563" s="232" t="str">
        <f t="shared" si="60"/>
        <v/>
      </c>
      <c r="W563" s="232" t="str">
        <f t="shared" si="61"/>
        <v/>
      </c>
      <c r="X563" s="232" t="str">
        <f>IFERROR(VLOOKUP(W563,Datos!$P$4:$Q$18,2,0),"")</f>
        <v/>
      </c>
      <c r="Y563" s="232" t="str">
        <f t="shared" si="62"/>
        <v/>
      </c>
      <c r="AA563" s="314" t="str">
        <f t="shared" ca="1" si="59"/>
        <v/>
      </c>
    </row>
    <row r="564" spans="1:27" x14ac:dyDescent="0.3">
      <c r="A564" s="238"/>
      <c r="B564" s="241" t="str">
        <f t="shared" si="63"/>
        <v/>
      </c>
      <c r="C564" s="239"/>
      <c r="D564" s="240" t="str">
        <f>IF(C564&lt;&gt;"",VLOOKUP(C564,'BASE EQUIPOS'!$G$8:$H$22,2,0),"")</f>
        <v/>
      </c>
      <c r="E564" s="241" t="str">
        <f>IF(C564&lt;&gt;"",VLOOKUP(C564,'BASE EQUIPOS'!$G$8:$I$22,3,0),"")</f>
        <v/>
      </c>
      <c r="F564" s="241" t="str">
        <f>IF(C564&lt;&gt;"",VLOOKUP(C564,'BASE EQUIPOS'!$G$8:$J$22,4,0),"")</f>
        <v/>
      </c>
      <c r="G564" s="242"/>
      <c r="H564" s="233"/>
      <c r="I564" s="241"/>
      <c r="J564" s="241"/>
      <c r="K564" s="241"/>
      <c r="L564" s="239"/>
      <c r="M564" s="244"/>
      <c r="N564" s="245" t="str">
        <f t="shared" ca="1" si="57"/>
        <v/>
      </c>
      <c r="O564" s="239"/>
      <c r="P564" s="244"/>
      <c r="Q564" s="245" t="str">
        <f t="shared" si="58"/>
        <v/>
      </c>
      <c r="U564" s="246" t="str">
        <f>IFERROR(VLOOKUP(C564,'BASE EQUIPOS'!$G$8:$O$22,9,0)," ")</f>
        <v xml:space="preserve"> </v>
      </c>
      <c r="V564" s="232" t="str">
        <f t="shared" si="60"/>
        <v/>
      </c>
      <c r="W564" s="232" t="str">
        <f t="shared" si="61"/>
        <v/>
      </c>
      <c r="X564" s="232" t="str">
        <f>IFERROR(VLOOKUP(W564,Datos!$P$4:$Q$18,2,0),"")</f>
        <v/>
      </c>
      <c r="Y564" s="232" t="str">
        <f t="shared" si="62"/>
        <v/>
      </c>
      <c r="AA564" s="314" t="str">
        <f t="shared" ca="1" si="59"/>
        <v/>
      </c>
    </row>
    <row r="565" spans="1:27" x14ac:dyDescent="0.3">
      <c r="A565" s="238"/>
      <c r="B565" s="241" t="str">
        <f t="shared" si="63"/>
        <v/>
      </c>
      <c r="C565" s="239"/>
      <c r="D565" s="240" t="str">
        <f>IF(C565&lt;&gt;"",VLOOKUP(C565,'BASE EQUIPOS'!$G$8:$H$22,2,0),"")</f>
        <v/>
      </c>
      <c r="E565" s="241" t="str">
        <f>IF(C565&lt;&gt;"",VLOOKUP(C565,'BASE EQUIPOS'!$G$8:$I$22,3,0),"")</f>
        <v/>
      </c>
      <c r="F565" s="241" t="str">
        <f>IF(C565&lt;&gt;"",VLOOKUP(C565,'BASE EQUIPOS'!$G$8:$J$22,4,0),"")</f>
        <v/>
      </c>
      <c r="G565" s="242"/>
      <c r="H565" s="233"/>
      <c r="I565" s="241"/>
      <c r="J565" s="241"/>
      <c r="K565" s="241"/>
      <c r="L565" s="239"/>
      <c r="M565" s="244"/>
      <c r="N565" s="245" t="str">
        <f t="shared" ca="1" si="57"/>
        <v/>
      </c>
      <c r="O565" s="239"/>
      <c r="P565" s="244"/>
      <c r="Q565" s="245" t="str">
        <f t="shared" si="58"/>
        <v/>
      </c>
      <c r="U565" s="246" t="str">
        <f>IFERROR(VLOOKUP(C565,'BASE EQUIPOS'!$G$8:$O$22,9,0)," ")</f>
        <v xml:space="preserve"> </v>
      </c>
      <c r="V565" s="232" t="str">
        <f t="shared" si="60"/>
        <v/>
      </c>
      <c r="W565" s="232" t="str">
        <f t="shared" si="61"/>
        <v/>
      </c>
      <c r="X565" s="232" t="str">
        <f>IFERROR(VLOOKUP(W565,Datos!$P$4:$Q$18,2,0),"")</f>
        <v/>
      </c>
      <c r="Y565" s="232" t="str">
        <f t="shared" si="62"/>
        <v/>
      </c>
      <c r="AA565" s="314" t="str">
        <f t="shared" ca="1" si="59"/>
        <v/>
      </c>
    </row>
    <row r="566" spans="1:27" x14ac:dyDescent="0.3">
      <c r="A566" s="238"/>
      <c r="B566" s="241" t="str">
        <f t="shared" si="63"/>
        <v/>
      </c>
      <c r="C566" s="239"/>
      <c r="D566" s="240" t="str">
        <f>IF(C566&lt;&gt;"",VLOOKUP(C566,'BASE EQUIPOS'!$G$8:$H$22,2,0),"")</f>
        <v/>
      </c>
      <c r="E566" s="241" t="str">
        <f>IF(C566&lt;&gt;"",VLOOKUP(C566,'BASE EQUIPOS'!$G$8:$I$22,3,0),"")</f>
        <v/>
      </c>
      <c r="F566" s="241" t="str">
        <f>IF(C566&lt;&gt;"",VLOOKUP(C566,'BASE EQUIPOS'!$G$8:$J$22,4,0),"")</f>
        <v/>
      </c>
      <c r="G566" s="242"/>
      <c r="H566" s="233"/>
      <c r="I566" s="241"/>
      <c r="J566" s="241"/>
      <c r="K566" s="241"/>
      <c r="L566" s="239"/>
      <c r="M566" s="244"/>
      <c r="N566" s="245" t="str">
        <f t="shared" ca="1" si="57"/>
        <v/>
      </c>
      <c r="O566" s="239"/>
      <c r="P566" s="244"/>
      <c r="Q566" s="245" t="str">
        <f t="shared" si="58"/>
        <v/>
      </c>
      <c r="U566" s="246" t="str">
        <f>IFERROR(VLOOKUP(C566,'BASE EQUIPOS'!$G$8:$O$22,9,0)," ")</f>
        <v xml:space="preserve"> </v>
      </c>
      <c r="V566" s="232" t="str">
        <f t="shared" si="60"/>
        <v/>
      </c>
      <c r="W566" s="232" t="str">
        <f t="shared" si="61"/>
        <v/>
      </c>
      <c r="X566" s="232" t="str">
        <f>IFERROR(VLOOKUP(W566,Datos!$P$4:$Q$18,2,0),"")</f>
        <v/>
      </c>
      <c r="Y566" s="232" t="str">
        <f t="shared" si="62"/>
        <v/>
      </c>
      <c r="AA566" s="314" t="str">
        <f t="shared" ca="1" si="59"/>
        <v/>
      </c>
    </row>
    <row r="567" spans="1:27" x14ac:dyDescent="0.3">
      <c r="A567" s="238"/>
      <c r="B567" s="241" t="str">
        <f t="shared" si="63"/>
        <v/>
      </c>
      <c r="C567" s="239"/>
      <c r="D567" s="240" t="str">
        <f>IF(C567&lt;&gt;"",VLOOKUP(C567,'BASE EQUIPOS'!$G$8:$H$22,2,0),"")</f>
        <v/>
      </c>
      <c r="E567" s="241" t="str">
        <f>IF(C567&lt;&gt;"",VLOOKUP(C567,'BASE EQUIPOS'!$G$8:$I$22,3,0),"")</f>
        <v/>
      </c>
      <c r="F567" s="241" t="str">
        <f>IF(C567&lt;&gt;"",VLOOKUP(C567,'BASE EQUIPOS'!$G$8:$J$22,4,0),"")</f>
        <v/>
      </c>
      <c r="G567" s="242"/>
      <c r="H567" s="233"/>
      <c r="I567" s="241"/>
      <c r="J567" s="241"/>
      <c r="K567" s="241"/>
      <c r="L567" s="239"/>
      <c r="M567" s="244"/>
      <c r="N567" s="245" t="str">
        <f t="shared" ca="1" si="57"/>
        <v/>
      </c>
      <c r="O567" s="239"/>
      <c r="P567" s="244"/>
      <c r="Q567" s="245" t="str">
        <f t="shared" si="58"/>
        <v/>
      </c>
      <c r="U567" s="246" t="str">
        <f>IFERROR(VLOOKUP(C567,'BASE EQUIPOS'!$G$8:$O$22,9,0)," ")</f>
        <v xml:space="preserve"> </v>
      </c>
      <c r="V567" s="232" t="str">
        <f t="shared" si="60"/>
        <v/>
      </c>
      <c r="W567" s="232" t="str">
        <f t="shared" si="61"/>
        <v/>
      </c>
      <c r="X567" s="232" t="str">
        <f>IFERROR(VLOOKUP(W567,Datos!$P$4:$Q$18,2,0),"")</f>
        <v/>
      </c>
      <c r="Y567" s="232" t="str">
        <f t="shared" si="62"/>
        <v/>
      </c>
      <c r="AA567" s="314" t="str">
        <f t="shared" ca="1" si="59"/>
        <v/>
      </c>
    </row>
    <row r="568" spans="1:27" x14ac:dyDescent="0.3">
      <c r="A568" s="238"/>
      <c r="B568" s="241" t="str">
        <f t="shared" si="63"/>
        <v/>
      </c>
      <c r="C568" s="239"/>
      <c r="D568" s="240" t="str">
        <f>IF(C568&lt;&gt;"",VLOOKUP(C568,'BASE EQUIPOS'!$G$8:$H$22,2,0),"")</f>
        <v/>
      </c>
      <c r="E568" s="241" t="str">
        <f>IF(C568&lt;&gt;"",VLOOKUP(C568,'BASE EQUIPOS'!$G$8:$I$22,3,0),"")</f>
        <v/>
      </c>
      <c r="F568" s="241" t="str">
        <f>IF(C568&lt;&gt;"",VLOOKUP(C568,'BASE EQUIPOS'!$G$8:$J$22,4,0),"")</f>
        <v/>
      </c>
      <c r="G568" s="242"/>
      <c r="H568" s="233"/>
      <c r="I568" s="241"/>
      <c r="J568" s="241"/>
      <c r="K568" s="241"/>
      <c r="L568" s="239"/>
      <c r="M568" s="244"/>
      <c r="N568" s="245" t="str">
        <f t="shared" ca="1" si="57"/>
        <v/>
      </c>
      <c r="O568" s="239"/>
      <c r="P568" s="244"/>
      <c r="Q568" s="245" t="str">
        <f t="shared" si="58"/>
        <v/>
      </c>
      <c r="U568" s="246" t="str">
        <f>IFERROR(VLOOKUP(C568,'BASE EQUIPOS'!$G$8:$O$22,9,0)," ")</f>
        <v xml:space="preserve"> </v>
      </c>
      <c r="V568" s="232" t="str">
        <f t="shared" si="60"/>
        <v/>
      </c>
      <c r="W568" s="232" t="str">
        <f t="shared" si="61"/>
        <v/>
      </c>
      <c r="X568" s="232" t="str">
        <f>IFERROR(VLOOKUP(W568,Datos!$P$4:$Q$18,2,0),"")</f>
        <v/>
      </c>
      <c r="Y568" s="232" t="str">
        <f t="shared" si="62"/>
        <v/>
      </c>
      <c r="AA568" s="314" t="str">
        <f t="shared" ca="1" si="59"/>
        <v/>
      </c>
    </row>
    <row r="569" spans="1:27" x14ac:dyDescent="0.3">
      <c r="A569" s="238"/>
      <c r="B569" s="241" t="str">
        <f t="shared" si="63"/>
        <v/>
      </c>
      <c r="C569" s="239"/>
      <c r="D569" s="240" t="str">
        <f>IF(C569&lt;&gt;"",VLOOKUP(C569,'BASE EQUIPOS'!$G$8:$H$22,2,0),"")</f>
        <v/>
      </c>
      <c r="E569" s="241" t="str">
        <f>IF(C569&lt;&gt;"",VLOOKUP(C569,'BASE EQUIPOS'!$G$8:$I$22,3,0),"")</f>
        <v/>
      </c>
      <c r="F569" s="241" t="str">
        <f>IF(C569&lt;&gt;"",VLOOKUP(C569,'BASE EQUIPOS'!$G$8:$J$22,4,0),"")</f>
        <v/>
      </c>
      <c r="G569" s="242"/>
      <c r="H569" s="233"/>
      <c r="I569" s="241"/>
      <c r="J569" s="241"/>
      <c r="K569" s="241"/>
      <c r="L569" s="239"/>
      <c r="M569" s="244"/>
      <c r="N569" s="245" t="str">
        <f t="shared" ca="1" si="57"/>
        <v/>
      </c>
      <c r="O569" s="239"/>
      <c r="P569" s="244"/>
      <c r="Q569" s="245" t="str">
        <f t="shared" si="58"/>
        <v/>
      </c>
      <c r="U569" s="246" t="str">
        <f>IFERROR(VLOOKUP(C569,'BASE EQUIPOS'!$G$8:$O$22,9,0)," ")</f>
        <v xml:space="preserve"> </v>
      </c>
      <c r="V569" s="232" t="str">
        <f t="shared" si="60"/>
        <v/>
      </c>
      <c r="W569" s="232" t="str">
        <f t="shared" si="61"/>
        <v/>
      </c>
      <c r="X569" s="232" t="str">
        <f>IFERROR(VLOOKUP(W569,Datos!$P$4:$Q$18,2,0),"")</f>
        <v/>
      </c>
      <c r="Y569" s="232" t="str">
        <f t="shared" si="62"/>
        <v/>
      </c>
      <c r="AA569" s="314" t="str">
        <f t="shared" ca="1" si="59"/>
        <v/>
      </c>
    </row>
    <row r="570" spans="1:27" x14ac:dyDescent="0.3">
      <c r="A570" s="238"/>
      <c r="B570" s="241" t="str">
        <f t="shared" si="63"/>
        <v/>
      </c>
      <c r="C570" s="239"/>
      <c r="D570" s="240" t="str">
        <f>IF(C570&lt;&gt;"",VLOOKUP(C570,'BASE EQUIPOS'!$G$8:$H$22,2,0),"")</f>
        <v/>
      </c>
      <c r="E570" s="241" t="str">
        <f>IF(C570&lt;&gt;"",VLOOKUP(C570,'BASE EQUIPOS'!$G$8:$I$22,3,0),"")</f>
        <v/>
      </c>
      <c r="F570" s="241" t="str">
        <f>IF(C570&lt;&gt;"",VLOOKUP(C570,'BASE EQUIPOS'!$G$8:$J$22,4,0),"")</f>
        <v/>
      </c>
      <c r="G570" s="242"/>
      <c r="H570" s="233"/>
      <c r="I570" s="241"/>
      <c r="J570" s="241"/>
      <c r="K570" s="241"/>
      <c r="L570" s="239"/>
      <c r="M570" s="244"/>
      <c r="N570" s="245" t="str">
        <f t="shared" ca="1" si="57"/>
        <v/>
      </c>
      <c r="O570" s="239"/>
      <c r="P570" s="244"/>
      <c r="Q570" s="245" t="str">
        <f t="shared" si="58"/>
        <v/>
      </c>
      <c r="U570" s="246" t="str">
        <f>IFERROR(VLOOKUP(C570,'BASE EQUIPOS'!$G$8:$O$22,9,0)," ")</f>
        <v xml:space="preserve"> </v>
      </c>
      <c r="V570" s="232" t="str">
        <f t="shared" si="60"/>
        <v/>
      </c>
      <c r="W570" s="232" t="str">
        <f t="shared" si="61"/>
        <v/>
      </c>
      <c r="X570" s="232" t="str">
        <f>IFERROR(VLOOKUP(W570,Datos!$P$4:$Q$18,2,0),"")</f>
        <v/>
      </c>
      <c r="Y570" s="232" t="str">
        <f t="shared" si="62"/>
        <v/>
      </c>
      <c r="AA570" s="314" t="str">
        <f t="shared" ca="1" si="59"/>
        <v/>
      </c>
    </row>
    <row r="571" spans="1:27" x14ac:dyDescent="0.3">
      <c r="A571" s="238"/>
      <c r="B571" s="241" t="str">
        <f t="shared" si="63"/>
        <v/>
      </c>
      <c r="C571" s="239"/>
      <c r="D571" s="240" t="str">
        <f>IF(C571&lt;&gt;"",VLOOKUP(C571,'BASE EQUIPOS'!$G$8:$H$22,2,0),"")</f>
        <v/>
      </c>
      <c r="E571" s="241" t="str">
        <f>IF(C571&lt;&gt;"",VLOOKUP(C571,'BASE EQUIPOS'!$G$8:$I$22,3,0),"")</f>
        <v/>
      </c>
      <c r="F571" s="241" t="str">
        <f>IF(C571&lt;&gt;"",VLOOKUP(C571,'BASE EQUIPOS'!$G$8:$J$22,4,0),"")</f>
        <v/>
      </c>
      <c r="G571" s="242"/>
      <c r="H571" s="233"/>
      <c r="I571" s="241"/>
      <c r="J571" s="241"/>
      <c r="K571" s="241"/>
      <c r="L571" s="239"/>
      <c r="M571" s="244"/>
      <c r="N571" s="245" t="str">
        <f t="shared" ca="1" si="57"/>
        <v/>
      </c>
      <c r="O571" s="239"/>
      <c r="P571" s="244"/>
      <c r="Q571" s="245" t="str">
        <f t="shared" si="58"/>
        <v/>
      </c>
      <c r="U571" s="246" t="str">
        <f>IFERROR(VLOOKUP(C571,'BASE EQUIPOS'!$G$8:$O$22,9,0)," ")</f>
        <v xml:space="preserve"> </v>
      </c>
      <c r="V571" s="232" t="str">
        <f t="shared" si="60"/>
        <v/>
      </c>
      <c r="W571" s="232" t="str">
        <f t="shared" si="61"/>
        <v/>
      </c>
      <c r="X571" s="232" t="str">
        <f>IFERROR(VLOOKUP(W571,Datos!$P$4:$Q$18,2,0),"")</f>
        <v/>
      </c>
      <c r="Y571" s="232" t="str">
        <f t="shared" si="62"/>
        <v/>
      </c>
      <c r="AA571" s="314" t="str">
        <f t="shared" ca="1" si="59"/>
        <v/>
      </c>
    </row>
    <row r="572" spans="1:27" x14ac:dyDescent="0.3">
      <c r="A572" s="238"/>
      <c r="B572" s="241" t="str">
        <f t="shared" si="63"/>
        <v/>
      </c>
      <c r="C572" s="239"/>
      <c r="D572" s="240" t="str">
        <f>IF(C572&lt;&gt;"",VLOOKUP(C572,'BASE EQUIPOS'!$G$8:$H$22,2,0),"")</f>
        <v/>
      </c>
      <c r="E572" s="241" t="str">
        <f>IF(C572&lt;&gt;"",VLOOKUP(C572,'BASE EQUIPOS'!$G$8:$I$22,3,0),"")</f>
        <v/>
      </c>
      <c r="F572" s="241" t="str">
        <f>IF(C572&lt;&gt;"",VLOOKUP(C572,'BASE EQUIPOS'!$G$8:$J$22,4,0),"")</f>
        <v/>
      </c>
      <c r="G572" s="242"/>
      <c r="H572" s="233"/>
      <c r="I572" s="241"/>
      <c r="J572" s="241"/>
      <c r="K572" s="241"/>
      <c r="L572" s="239"/>
      <c r="M572" s="244"/>
      <c r="N572" s="245" t="str">
        <f t="shared" ca="1" si="57"/>
        <v/>
      </c>
      <c r="O572" s="239"/>
      <c r="P572" s="244"/>
      <c r="Q572" s="245" t="str">
        <f t="shared" si="58"/>
        <v/>
      </c>
      <c r="U572" s="246" t="str">
        <f>IFERROR(VLOOKUP(C572,'BASE EQUIPOS'!$G$8:$O$22,9,0)," ")</f>
        <v xml:space="preserve"> </v>
      </c>
      <c r="V572" s="232" t="str">
        <f t="shared" si="60"/>
        <v/>
      </c>
      <c r="W572" s="232" t="str">
        <f t="shared" si="61"/>
        <v/>
      </c>
      <c r="X572" s="232" t="str">
        <f>IFERROR(VLOOKUP(W572,Datos!$P$4:$Q$18,2,0),"")</f>
        <v/>
      </c>
      <c r="Y572" s="232" t="str">
        <f t="shared" si="62"/>
        <v/>
      </c>
      <c r="AA572" s="314" t="str">
        <f t="shared" ca="1" si="59"/>
        <v/>
      </c>
    </row>
    <row r="573" spans="1:27" x14ac:dyDescent="0.3">
      <c r="A573" s="238"/>
      <c r="B573" s="241" t="str">
        <f t="shared" si="63"/>
        <v/>
      </c>
      <c r="C573" s="239"/>
      <c r="D573" s="240" t="str">
        <f>IF(C573&lt;&gt;"",VLOOKUP(C573,'BASE EQUIPOS'!$G$8:$H$22,2,0),"")</f>
        <v/>
      </c>
      <c r="E573" s="241" t="str">
        <f>IF(C573&lt;&gt;"",VLOOKUP(C573,'BASE EQUIPOS'!$G$8:$I$22,3,0),"")</f>
        <v/>
      </c>
      <c r="F573" s="241" t="str">
        <f>IF(C573&lt;&gt;"",VLOOKUP(C573,'BASE EQUIPOS'!$G$8:$J$22,4,0),"")</f>
        <v/>
      </c>
      <c r="G573" s="242"/>
      <c r="H573" s="233"/>
      <c r="I573" s="241"/>
      <c r="J573" s="241"/>
      <c r="K573" s="241"/>
      <c r="L573" s="239"/>
      <c r="M573" s="244"/>
      <c r="N573" s="245" t="str">
        <f t="shared" ca="1" si="57"/>
        <v/>
      </c>
      <c r="O573" s="239"/>
      <c r="P573" s="244"/>
      <c r="Q573" s="245" t="str">
        <f t="shared" si="58"/>
        <v/>
      </c>
      <c r="U573" s="246" t="str">
        <f>IFERROR(VLOOKUP(C573,'BASE EQUIPOS'!$G$8:$O$22,9,0)," ")</f>
        <v xml:space="preserve"> </v>
      </c>
      <c r="V573" s="232" t="str">
        <f t="shared" si="60"/>
        <v/>
      </c>
      <c r="W573" s="232" t="str">
        <f t="shared" si="61"/>
        <v/>
      </c>
      <c r="X573" s="232" t="str">
        <f>IFERROR(VLOOKUP(W573,Datos!$P$4:$Q$18,2,0),"")</f>
        <v/>
      </c>
      <c r="Y573" s="232" t="str">
        <f t="shared" si="62"/>
        <v/>
      </c>
      <c r="AA573" s="314" t="str">
        <f t="shared" ca="1" si="59"/>
        <v/>
      </c>
    </row>
    <row r="574" spans="1:27" x14ac:dyDescent="0.3">
      <c r="A574" s="238"/>
      <c r="B574" s="241" t="str">
        <f t="shared" si="63"/>
        <v/>
      </c>
      <c r="C574" s="239"/>
      <c r="D574" s="240" t="str">
        <f>IF(C574&lt;&gt;"",VLOOKUP(C574,'BASE EQUIPOS'!$G$8:$H$22,2,0),"")</f>
        <v/>
      </c>
      <c r="E574" s="241" t="str">
        <f>IF(C574&lt;&gt;"",VLOOKUP(C574,'BASE EQUIPOS'!$G$8:$I$22,3,0),"")</f>
        <v/>
      </c>
      <c r="F574" s="241" t="str">
        <f>IF(C574&lt;&gt;"",VLOOKUP(C574,'BASE EQUIPOS'!$G$8:$J$22,4,0),"")</f>
        <v/>
      </c>
      <c r="G574" s="242"/>
      <c r="H574" s="233"/>
      <c r="I574" s="241"/>
      <c r="J574" s="241"/>
      <c r="K574" s="241"/>
      <c r="L574" s="239"/>
      <c r="M574" s="244"/>
      <c r="N574" s="245" t="str">
        <f t="shared" ca="1" si="57"/>
        <v/>
      </c>
      <c r="O574" s="239"/>
      <c r="P574" s="244"/>
      <c r="Q574" s="245" t="str">
        <f t="shared" si="58"/>
        <v/>
      </c>
      <c r="U574" s="246" t="str">
        <f>IFERROR(VLOOKUP(C574,'BASE EQUIPOS'!$G$8:$O$22,9,0)," ")</f>
        <v xml:space="preserve"> </v>
      </c>
      <c r="V574" s="232" t="str">
        <f t="shared" si="60"/>
        <v/>
      </c>
      <c r="W574" s="232" t="str">
        <f t="shared" si="61"/>
        <v/>
      </c>
      <c r="X574" s="232" t="str">
        <f>IFERROR(VLOOKUP(W574,Datos!$P$4:$Q$18,2,0),"")</f>
        <v/>
      </c>
      <c r="Y574" s="232" t="str">
        <f t="shared" si="62"/>
        <v/>
      </c>
      <c r="AA574" s="314" t="str">
        <f t="shared" ca="1" si="59"/>
        <v/>
      </c>
    </row>
    <row r="575" spans="1:27" x14ac:dyDescent="0.3">
      <c r="A575" s="238"/>
      <c r="B575" s="241" t="str">
        <f t="shared" si="63"/>
        <v/>
      </c>
      <c r="C575" s="239"/>
      <c r="D575" s="240" t="str">
        <f>IF(C575&lt;&gt;"",VLOOKUP(C575,'BASE EQUIPOS'!$G$8:$H$22,2,0),"")</f>
        <v/>
      </c>
      <c r="E575" s="241" t="str">
        <f>IF(C575&lt;&gt;"",VLOOKUP(C575,'BASE EQUIPOS'!$G$8:$I$22,3,0),"")</f>
        <v/>
      </c>
      <c r="F575" s="241" t="str">
        <f>IF(C575&lt;&gt;"",VLOOKUP(C575,'BASE EQUIPOS'!$G$8:$J$22,4,0),"")</f>
        <v/>
      </c>
      <c r="G575" s="242"/>
      <c r="H575" s="233"/>
      <c r="I575" s="241"/>
      <c r="J575" s="241"/>
      <c r="K575" s="241"/>
      <c r="L575" s="239"/>
      <c r="M575" s="244"/>
      <c r="N575" s="245" t="str">
        <f t="shared" ca="1" si="57"/>
        <v/>
      </c>
      <c r="O575" s="239"/>
      <c r="P575" s="244"/>
      <c r="Q575" s="245" t="str">
        <f t="shared" si="58"/>
        <v/>
      </c>
      <c r="U575" s="246" t="str">
        <f>IFERROR(VLOOKUP(C575,'BASE EQUIPOS'!$G$8:$O$22,9,0)," ")</f>
        <v xml:space="preserve"> </v>
      </c>
      <c r="V575" s="232" t="str">
        <f t="shared" si="60"/>
        <v/>
      </c>
      <c r="W575" s="232" t="str">
        <f t="shared" si="61"/>
        <v/>
      </c>
      <c r="X575" s="232" t="str">
        <f>IFERROR(VLOOKUP(W575,Datos!$P$4:$Q$18,2,0),"")</f>
        <v/>
      </c>
      <c r="Y575" s="232" t="str">
        <f t="shared" si="62"/>
        <v/>
      </c>
      <c r="AA575" s="314" t="str">
        <f t="shared" ca="1" si="59"/>
        <v/>
      </c>
    </row>
    <row r="576" spans="1:27" x14ac:dyDescent="0.3">
      <c r="A576" s="238"/>
      <c r="B576" s="241" t="str">
        <f t="shared" si="63"/>
        <v/>
      </c>
      <c r="C576" s="239"/>
      <c r="D576" s="240" t="str">
        <f>IF(C576&lt;&gt;"",VLOOKUP(C576,'BASE EQUIPOS'!$G$8:$H$22,2,0),"")</f>
        <v/>
      </c>
      <c r="E576" s="241" t="str">
        <f>IF(C576&lt;&gt;"",VLOOKUP(C576,'BASE EQUIPOS'!$G$8:$I$22,3,0),"")</f>
        <v/>
      </c>
      <c r="F576" s="241" t="str">
        <f>IF(C576&lt;&gt;"",VLOOKUP(C576,'BASE EQUIPOS'!$G$8:$J$22,4,0),"")</f>
        <v/>
      </c>
      <c r="G576" s="242"/>
      <c r="H576" s="233"/>
      <c r="I576" s="241"/>
      <c r="J576" s="241"/>
      <c r="K576" s="241"/>
      <c r="L576" s="239"/>
      <c r="M576" s="244"/>
      <c r="N576" s="245" t="str">
        <f t="shared" ca="1" si="57"/>
        <v/>
      </c>
      <c r="O576" s="239"/>
      <c r="P576" s="244"/>
      <c r="Q576" s="245" t="str">
        <f t="shared" si="58"/>
        <v/>
      </c>
      <c r="U576" s="246" t="str">
        <f>IFERROR(VLOOKUP(C576,'BASE EQUIPOS'!$G$8:$O$22,9,0)," ")</f>
        <v xml:space="preserve"> </v>
      </c>
      <c r="V576" s="232" t="str">
        <f t="shared" si="60"/>
        <v/>
      </c>
      <c r="W576" s="232" t="str">
        <f t="shared" si="61"/>
        <v/>
      </c>
      <c r="X576" s="232" t="str">
        <f>IFERROR(VLOOKUP(W576,Datos!$P$4:$Q$18,2,0),"")</f>
        <v/>
      </c>
      <c r="Y576" s="232" t="str">
        <f t="shared" si="62"/>
        <v/>
      </c>
      <c r="AA576" s="314" t="str">
        <f t="shared" ca="1" si="59"/>
        <v/>
      </c>
    </row>
    <row r="577" spans="1:27" x14ac:dyDescent="0.3">
      <c r="A577" s="238"/>
      <c r="B577" s="241" t="str">
        <f t="shared" si="63"/>
        <v/>
      </c>
      <c r="C577" s="239"/>
      <c r="D577" s="240" t="str">
        <f>IF(C577&lt;&gt;"",VLOOKUP(C577,'BASE EQUIPOS'!$G$8:$H$22,2,0),"")</f>
        <v/>
      </c>
      <c r="E577" s="241" t="str">
        <f>IF(C577&lt;&gt;"",VLOOKUP(C577,'BASE EQUIPOS'!$G$8:$I$22,3,0),"")</f>
        <v/>
      </c>
      <c r="F577" s="241" t="str">
        <f>IF(C577&lt;&gt;"",VLOOKUP(C577,'BASE EQUIPOS'!$G$8:$J$22,4,0),"")</f>
        <v/>
      </c>
      <c r="G577" s="242"/>
      <c r="H577" s="233"/>
      <c r="I577" s="241"/>
      <c r="J577" s="241"/>
      <c r="K577" s="241"/>
      <c r="L577" s="239"/>
      <c r="M577" s="244"/>
      <c r="N577" s="245" t="str">
        <f t="shared" ca="1" si="57"/>
        <v/>
      </c>
      <c r="O577" s="239"/>
      <c r="P577" s="244"/>
      <c r="Q577" s="245" t="str">
        <f t="shared" si="58"/>
        <v/>
      </c>
      <c r="U577" s="246" t="str">
        <f>IFERROR(VLOOKUP(C577,'BASE EQUIPOS'!$G$8:$O$22,9,0)," ")</f>
        <v xml:space="preserve"> </v>
      </c>
      <c r="V577" s="232" t="str">
        <f t="shared" si="60"/>
        <v/>
      </c>
      <c r="W577" s="232" t="str">
        <f t="shared" si="61"/>
        <v/>
      </c>
      <c r="X577" s="232" t="str">
        <f>IFERROR(VLOOKUP(W577,Datos!$P$4:$Q$18,2,0),"")</f>
        <v/>
      </c>
      <c r="Y577" s="232" t="str">
        <f t="shared" si="62"/>
        <v/>
      </c>
      <c r="AA577" s="314" t="str">
        <f t="shared" ca="1" si="59"/>
        <v/>
      </c>
    </row>
    <row r="578" spans="1:27" x14ac:dyDescent="0.3">
      <c r="A578" s="238"/>
      <c r="B578" s="241" t="str">
        <f t="shared" si="63"/>
        <v/>
      </c>
      <c r="C578" s="239"/>
      <c r="D578" s="240" t="str">
        <f>IF(C578&lt;&gt;"",VLOOKUP(C578,'BASE EQUIPOS'!$G$8:$H$22,2,0),"")</f>
        <v/>
      </c>
      <c r="E578" s="241" t="str">
        <f>IF(C578&lt;&gt;"",VLOOKUP(C578,'BASE EQUIPOS'!$G$8:$I$22,3,0),"")</f>
        <v/>
      </c>
      <c r="F578" s="241" t="str">
        <f>IF(C578&lt;&gt;"",VLOOKUP(C578,'BASE EQUIPOS'!$G$8:$J$22,4,0),"")</f>
        <v/>
      </c>
      <c r="G578" s="242"/>
      <c r="H578" s="233"/>
      <c r="I578" s="241"/>
      <c r="J578" s="241"/>
      <c r="K578" s="241"/>
      <c r="L578" s="239"/>
      <c r="M578" s="244"/>
      <c r="N578" s="245" t="str">
        <f t="shared" ca="1" si="57"/>
        <v/>
      </c>
      <c r="O578" s="239"/>
      <c r="P578" s="244"/>
      <c r="Q578" s="245" t="str">
        <f t="shared" si="58"/>
        <v/>
      </c>
      <c r="U578" s="246" t="str">
        <f>IFERROR(VLOOKUP(C578,'BASE EQUIPOS'!$G$8:$O$22,9,0)," ")</f>
        <v xml:space="preserve"> </v>
      </c>
      <c r="V578" s="232" t="str">
        <f t="shared" si="60"/>
        <v/>
      </c>
      <c r="W578" s="232" t="str">
        <f t="shared" si="61"/>
        <v/>
      </c>
      <c r="X578" s="232" t="str">
        <f>IFERROR(VLOOKUP(W578,Datos!$P$4:$Q$18,2,0),"")</f>
        <v/>
      </c>
      <c r="Y578" s="232" t="str">
        <f t="shared" si="62"/>
        <v/>
      </c>
      <c r="AA578" s="314" t="str">
        <f t="shared" ca="1" si="59"/>
        <v/>
      </c>
    </row>
    <row r="579" spans="1:27" x14ac:dyDescent="0.3">
      <c r="A579" s="238"/>
      <c r="B579" s="241" t="str">
        <f t="shared" si="63"/>
        <v/>
      </c>
      <c r="C579" s="239"/>
      <c r="D579" s="240" t="str">
        <f>IF(C579&lt;&gt;"",VLOOKUP(C579,'BASE EQUIPOS'!$G$8:$H$22,2,0),"")</f>
        <v/>
      </c>
      <c r="E579" s="241" t="str">
        <f>IF(C579&lt;&gt;"",VLOOKUP(C579,'BASE EQUIPOS'!$G$8:$I$22,3,0),"")</f>
        <v/>
      </c>
      <c r="F579" s="241" t="str">
        <f>IF(C579&lt;&gt;"",VLOOKUP(C579,'BASE EQUIPOS'!$G$8:$J$22,4,0),"")</f>
        <v/>
      </c>
      <c r="G579" s="242"/>
      <c r="H579" s="233"/>
      <c r="I579" s="241"/>
      <c r="J579" s="241"/>
      <c r="K579" s="241"/>
      <c r="L579" s="239"/>
      <c r="M579" s="244"/>
      <c r="N579" s="245" t="str">
        <f t="shared" ca="1" si="57"/>
        <v/>
      </c>
      <c r="O579" s="239"/>
      <c r="P579" s="244"/>
      <c r="Q579" s="245" t="str">
        <f t="shared" si="58"/>
        <v/>
      </c>
      <c r="U579" s="246" t="str">
        <f>IFERROR(VLOOKUP(C579,'BASE EQUIPOS'!$G$8:$O$22,9,0)," ")</f>
        <v xml:space="preserve"> </v>
      </c>
      <c r="V579" s="232" t="str">
        <f t="shared" si="60"/>
        <v/>
      </c>
      <c r="W579" s="232" t="str">
        <f t="shared" si="61"/>
        <v/>
      </c>
      <c r="X579" s="232" t="str">
        <f>IFERROR(VLOOKUP(W579,Datos!$P$4:$Q$18,2,0),"")</f>
        <v/>
      </c>
      <c r="Y579" s="232" t="str">
        <f t="shared" si="62"/>
        <v/>
      </c>
      <c r="AA579" s="314" t="str">
        <f t="shared" ca="1" si="59"/>
        <v/>
      </c>
    </row>
    <row r="580" spans="1:27" x14ac:dyDescent="0.3">
      <c r="A580" s="238"/>
      <c r="B580" s="241" t="str">
        <f t="shared" si="63"/>
        <v/>
      </c>
      <c r="C580" s="239"/>
      <c r="D580" s="240" t="str">
        <f>IF(C580&lt;&gt;"",VLOOKUP(C580,'BASE EQUIPOS'!$G$8:$H$22,2,0),"")</f>
        <v/>
      </c>
      <c r="E580" s="241" t="str">
        <f>IF(C580&lt;&gt;"",VLOOKUP(C580,'BASE EQUIPOS'!$G$8:$I$22,3,0),"")</f>
        <v/>
      </c>
      <c r="F580" s="241" t="str">
        <f>IF(C580&lt;&gt;"",VLOOKUP(C580,'BASE EQUIPOS'!$G$8:$J$22,4,0),"")</f>
        <v/>
      </c>
      <c r="G580" s="242"/>
      <c r="H580" s="233"/>
      <c r="I580" s="241"/>
      <c r="J580" s="241"/>
      <c r="K580" s="241"/>
      <c r="L580" s="239"/>
      <c r="M580" s="244"/>
      <c r="N580" s="245" t="str">
        <f t="shared" ca="1" si="57"/>
        <v/>
      </c>
      <c r="O580" s="239"/>
      <c r="P580" s="244"/>
      <c r="Q580" s="245" t="str">
        <f t="shared" si="58"/>
        <v/>
      </c>
      <c r="U580" s="246" t="str">
        <f>IFERROR(VLOOKUP(C580,'BASE EQUIPOS'!$G$8:$O$22,9,0)," ")</f>
        <v xml:space="preserve"> </v>
      </c>
      <c r="V580" s="232" t="str">
        <f t="shared" si="60"/>
        <v/>
      </c>
      <c r="W580" s="232" t="str">
        <f t="shared" si="61"/>
        <v/>
      </c>
      <c r="X580" s="232" t="str">
        <f>IFERROR(VLOOKUP(W580,Datos!$P$4:$Q$18,2,0),"")</f>
        <v/>
      </c>
      <c r="Y580" s="232" t="str">
        <f t="shared" si="62"/>
        <v/>
      </c>
      <c r="AA580" s="314" t="str">
        <f t="shared" ca="1" si="59"/>
        <v/>
      </c>
    </row>
    <row r="581" spans="1:27" x14ac:dyDescent="0.3">
      <c r="A581" s="238"/>
      <c r="B581" s="241" t="str">
        <f t="shared" si="63"/>
        <v/>
      </c>
      <c r="C581" s="239"/>
      <c r="D581" s="240" t="str">
        <f>IF(C581&lt;&gt;"",VLOOKUP(C581,'BASE EQUIPOS'!$G$8:$H$22,2,0),"")</f>
        <v/>
      </c>
      <c r="E581" s="241" t="str">
        <f>IF(C581&lt;&gt;"",VLOOKUP(C581,'BASE EQUIPOS'!$G$8:$I$22,3,0),"")</f>
        <v/>
      </c>
      <c r="F581" s="241" t="str">
        <f>IF(C581&lt;&gt;"",VLOOKUP(C581,'BASE EQUIPOS'!$G$8:$J$22,4,0),"")</f>
        <v/>
      </c>
      <c r="G581" s="242"/>
      <c r="H581" s="233"/>
      <c r="I581" s="241"/>
      <c r="J581" s="241"/>
      <c r="K581" s="241"/>
      <c r="L581" s="239"/>
      <c r="M581" s="244"/>
      <c r="N581" s="245" t="str">
        <f t="shared" ca="1" si="57"/>
        <v/>
      </c>
      <c r="O581" s="239"/>
      <c r="P581" s="244"/>
      <c r="Q581" s="245" t="str">
        <f t="shared" si="58"/>
        <v/>
      </c>
      <c r="U581" s="246" t="str">
        <f>IFERROR(VLOOKUP(C581,'BASE EQUIPOS'!$G$8:$O$22,9,0)," ")</f>
        <v xml:space="preserve"> </v>
      </c>
      <c r="V581" s="232" t="str">
        <f t="shared" si="60"/>
        <v/>
      </c>
      <c r="W581" s="232" t="str">
        <f t="shared" si="61"/>
        <v/>
      </c>
      <c r="X581" s="232" t="str">
        <f>IFERROR(VLOOKUP(W581,Datos!$P$4:$Q$18,2,0),"")</f>
        <v/>
      </c>
      <c r="Y581" s="232" t="str">
        <f t="shared" si="62"/>
        <v/>
      </c>
      <c r="AA581" s="314" t="str">
        <f t="shared" ca="1" si="59"/>
        <v/>
      </c>
    </row>
    <row r="582" spans="1:27" x14ac:dyDescent="0.3">
      <c r="A582" s="238"/>
      <c r="B582" s="241" t="str">
        <f t="shared" si="63"/>
        <v/>
      </c>
      <c r="C582" s="239"/>
      <c r="D582" s="240" t="str">
        <f>IF(C582&lt;&gt;"",VLOOKUP(C582,'BASE EQUIPOS'!$G$8:$H$22,2,0),"")</f>
        <v/>
      </c>
      <c r="E582" s="241" t="str">
        <f>IF(C582&lt;&gt;"",VLOOKUP(C582,'BASE EQUIPOS'!$G$8:$I$22,3,0),"")</f>
        <v/>
      </c>
      <c r="F582" s="241" t="str">
        <f>IF(C582&lt;&gt;"",VLOOKUP(C582,'BASE EQUIPOS'!$G$8:$J$22,4,0),"")</f>
        <v/>
      </c>
      <c r="G582" s="242"/>
      <c r="H582" s="233"/>
      <c r="I582" s="241"/>
      <c r="J582" s="241"/>
      <c r="K582" s="241"/>
      <c r="L582" s="239"/>
      <c r="M582" s="244"/>
      <c r="N582" s="245" t="str">
        <f t="shared" ca="1" si="57"/>
        <v/>
      </c>
      <c r="O582" s="239"/>
      <c r="P582" s="244"/>
      <c r="Q582" s="245" t="str">
        <f t="shared" si="58"/>
        <v/>
      </c>
      <c r="U582" s="246" t="str">
        <f>IFERROR(VLOOKUP(C582,'BASE EQUIPOS'!$G$8:$O$22,9,0)," ")</f>
        <v xml:space="preserve"> </v>
      </c>
      <c r="V582" s="232" t="str">
        <f t="shared" si="60"/>
        <v/>
      </c>
      <c r="W582" s="232" t="str">
        <f t="shared" si="61"/>
        <v/>
      </c>
      <c r="X582" s="232" t="str">
        <f>IFERROR(VLOOKUP(W582,Datos!$P$4:$Q$18,2,0),"")</f>
        <v/>
      </c>
      <c r="Y582" s="232" t="str">
        <f t="shared" si="62"/>
        <v/>
      </c>
      <c r="AA582" s="314" t="str">
        <f t="shared" ca="1" si="59"/>
        <v/>
      </c>
    </row>
    <row r="583" spans="1:27" x14ac:dyDescent="0.3">
      <c r="A583" s="238"/>
      <c r="B583" s="241" t="str">
        <f t="shared" si="63"/>
        <v/>
      </c>
      <c r="C583" s="239"/>
      <c r="D583" s="240" t="str">
        <f>IF(C583&lt;&gt;"",VLOOKUP(C583,'BASE EQUIPOS'!$G$8:$H$22,2,0),"")</f>
        <v/>
      </c>
      <c r="E583" s="241" t="str">
        <f>IF(C583&lt;&gt;"",VLOOKUP(C583,'BASE EQUIPOS'!$G$8:$I$22,3,0),"")</f>
        <v/>
      </c>
      <c r="F583" s="241" t="str">
        <f>IF(C583&lt;&gt;"",VLOOKUP(C583,'BASE EQUIPOS'!$G$8:$J$22,4,0),"")</f>
        <v/>
      </c>
      <c r="G583" s="242"/>
      <c r="H583" s="233"/>
      <c r="I583" s="241"/>
      <c r="J583" s="241"/>
      <c r="K583" s="241"/>
      <c r="L583" s="239"/>
      <c r="M583" s="244"/>
      <c r="N583" s="245" t="str">
        <f t="shared" ca="1" si="57"/>
        <v/>
      </c>
      <c r="O583" s="239"/>
      <c r="P583" s="244"/>
      <c r="Q583" s="245" t="str">
        <f t="shared" si="58"/>
        <v/>
      </c>
      <c r="U583" s="246" t="str">
        <f>IFERROR(VLOOKUP(C583,'BASE EQUIPOS'!$G$8:$O$22,9,0)," ")</f>
        <v xml:space="preserve"> </v>
      </c>
      <c r="V583" s="232" t="str">
        <f t="shared" si="60"/>
        <v/>
      </c>
      <c r="W583" s="232" t="str">
        <f t="shared" si="61"/>
        <v/>
      </c>
      <c r="X583" s="232" t="str">
        <f>IFERROR(VLOOKUP(W583,Datos!$P$4:$Q$18,2,0),"")</f>
        <v/>
      </c>
      <c r="Y583" s="232" t="str">
        <f t="shared" si="62"/>
        <v/>
      </c>
      <c r="AA583" s="314" t="str">
        <f t="shared" ca="1" si="59"/>
        <v/>
      </c>
    </row>
    <row r="584" spans="1:27" x14ac:dyDescent="0.3">
      <c r="A584" s="238"/>
      <c r="B584" s="241" t="str">
        <f t="shared" si="63"/>
        <v/>
      </c>
      <c r="C584" s="239"/>
      <c r="D584" s="240" t="str">
        <f>IF(C584&lt;&gt;"",VLOOKUP(C584,'BASE EQUIPOS'!$G$8:$H$22,2,0),"")</f>
        <v/>
      </c>
      <c r="E584" s="241" t="str">
        <f>IF(C584&lt;&gt;"",VLOOKUP(C584,'BASE EQUIPOS'!$G$8:$I$22,3,0),"")</f>
        <v/>
      </c>
      <c r="F584" s="241" t="str">
        <f>IF(C584&lt;&gt;"",VLOOKUP(C584,'BASE EQUIPOS'!$G$8:$J$22,4,0),"")</f>
        <v/>
      </c>
      <c r="G584" s="242"/>
      <c r="H584" s="233"/>
      <c r="I584" s="241"/>
      <c r="J584" s="241"/>
      <c r="K584" s="241"/>
      <c r="L584" s="239"/>
      <c r="M584" s="244"/>
      <c r="N584" s="245" t="str">
        <f t="shared" ca="1" si="57"/>
        <v/>
      </c>
      <c r="O584" s="239"/>
      <c r="P584" s="244"/>
      <c r="Q584" s="245" t="str">
        <f t="shared" si="58"/>
        <v/>
      </c>
      <c r="U584" s="246" t="str">
        <f>IFERROR(VLOOKUP(C584,'BASE EQUIPOS'!$G$8:$O$22,9,0)," ")</f>
        <v xml:space="preserve"> </v>
      </c>
      <c r="V584" s="232" t="str">
        <f t="shared" si="60"/>
        <v/>
      </c>
      <c r="W584" s="232" t="str">
        <f t="shared" si="61"/>
        <v/>
      </c>
      <c r="X584" s="232" t="str">
        <f>IFERROR(VLOOKUP(W584,Datos!$P$4:$Q$18,2,0),"")</f>
        <v/>
      </c>
      <c r="Y584" s="232" t="str">
        <f t="shared" si="62"/>
        <v/>
      </c>
      <c r="AA584" s="314" t="str">
        <f t="shared" ca="1" si="59"/>
        <v/>
      </c>
    </row>
    <row r="585" spans="1:27" x14ac:dyDescent="0.3">
      <c r="A585" s="238"/>
      <c r="B585" s="241" t="str">
        <f t="shared" si="63"/>
        <v/>
      </c>
      <c r="C585" s="239"/>
      <c r="D585" s="240" t="str">
        <f>IF(C585&lt;&gt;"",VLOOKUP(C585,'BASE EQUIPOS'!$G$8:$H$22,2,0),"")</f>
        <v/>
      </c>
      <c r="E585" s="241" t="str">
        <f>IF(C585&lt;&gt;"",VLOOKUP(C585,'BASE EQUIPOS'!$G$8:$I$22,3,0),"")</f>
        <v/>
      </c>
      <c r="F585" s="241" t="str">
        <f>IF(C585&lt;&gt;"",VLOOKUP(C585,'BASE EQUIPOS'!$G$8:$J$22,4,0),"")</f>
        <v/>
      </c>
      <c r="G585" s="242"/>
      <c r="H585" s="233"/>
      <c r="I585" s="241"/>
      <c r="J585" s="241"/>
      <c r="K585" s="241"/>
      <c r="L585" s="239"/>
      <c r="M585" s="244"/>
      <c r="N585" s="245" t="str">
        <f t="shared" ca="1" si="57"/>
        <v/>
      </c>
      <c r="O585" s="239"/>
      <c r="P585" s="244"/>
      <c r="Q585" s="245" t="str">
        <f t="shared" si="58"/>
        <v/>
      </c>
      <c r="U585" s="246" t="str">
        <f>IFERROR(VLOOKUP(C585,'BASE EQUIPOS'!$G$8:$O$22,9,0)," ")</f>
        <v xml:space="preserve"> </v>
      </c>
      <c r="V585" s="232" t="str">
        <f t="shared" si="60"/>
        <v/>
      </c>
      <c r="W585" s="232" t="str">
        <f t="shared" si="61"/>
        <v/>
      </c>
      <c r="X585" s="232" t="str">
        <f>IFERROR(VLOOKUP(W585,Datos!$P$4:$Q$18,2,0),"")</f>
        <v/>
      </c>
      <c r="Y585" s="232" t="str">
        <f t="shared" si="62"/>
        <v/>
      </c>
      <c r="AA585" s="314" t="str">
        <f t="shared" ca="1" si="59"/>
        <v/>
      </c>
    </row>
    <row r="586" spans="1:27" x14ac:dyDescent="0.3">
      <c r="A586" s="238"/>
      <c r="B586" s="241" t="str">
        <f t="shared" si="63"/>
        <v/>
      </c>
      <c r="C586" s="239"/>
      <c r="D586" s="240" t="str">
        <f>IF(C586&lt;&gt;"",VLOOKUP(C586,'BASE EQUIPOS'!$G$8:$H$22,2,0),"")</f>
        <v/>
      </c>
      <c r="E586" s="241" t="str">
        <f>IF(C586&lt;&gt;"",VLOOKUP(C586,'BASE EQUIPOS'!$G$8:$I$22,3,0),"")</f>
        <v/>
      </c>
      <c r="F586" s="241" t="str">
        <f>IF(C586&lt;&gt;"",VLOOKUP(C586,'BASE EQUIPOS'!$G$8:$J$22,4,0),"")</f>
        <v/>
      </c>
      <c r="G586" s="242"/>
      <c r="H586" s="233"/>
      <c r="I586" s="241"/>
      <c r="J586" s="241"/>
      <c r="K586" s="241"/>
      <c r="L586" s="239"/>
      <c r="M586" s="244"/>
      <c r="N586" s="245" t="str">
        <f t="shared" ca="1" si="57"/>
        <v/>
      </c>
      <c r="O586" s="239"/>
      <c r="P586" s="244"/>
      <c r="Q586" s="245" t="str">
        <f t="shared" si="58"/>
        <v/>
      </c>
      <c r="U586" s="246" t="str">
        <f>IFERROR(VLOOKUP(C586,'BASE EQUIPOS'!$G$8:$O$22,9,0)," ")</f>
        <v xml:space="preserve"> </v>
      </c>
      <c r="V586" s="232" t="str">
        <f t="shared" si="60"/>
        <v/>
      </c>
      <c r="W586" s="232" t="str">
        <f t="shared" si="61"/>
        <v/>
      </c>
      <c r="X586" s="232" t="str">
        <f>IFERROR(VLOOKUP(W586,Datos!$P$4:$Q$18,2,0),"")</f>
        <v/>
      </c>
      <c r="Y586" s="232" t="str">
        <f t="shared" si="62"/>
        <v/>
      </c>
      <c r="AA586" s="314" t="str">
        <f t="shared" ca="1" si="59"/>
        <v/>
      </c>
    </row>
    <row r="587" spans="1:27" x14ac:dyDescent="0.3">
      <c r="A587" s="238"/>
      <c r="B587" s="241" t="str">
        <f t="shared" si="63"/>
        <v/>
      </c>
      <c r="C587" s="239"/>
      <c r="D587" s="240" t="str">
        <f>IF(C587&lt;&gt;"",VLOOKUP(C587,'BASE EQUIPOS'!$G$8:$H$22,2,0),"")</f>
        <v/>
      </c>
      <c r="E587" s="241" t="str">
        <f>IF(C587&lt;&gt;"",VLOOKUP(C587,'BASE EQUIPOS'!$G$8:$I$22,3,0),"")</f>
        <v/>
      </c>
      <c r="F587" s="241" t="str">
        <f>IF(C587&lt;&gt;"",VLOOKUP(C587,'BASE EQUIPOS'!$G$8:$J$22,4,0),"")</f>
        <v/>
      </c>
      <c r="G587" s="242"/>
      <c r="H587" s="233"/>
      <c r="I587" s="241"/>
      <c r="J587" s="241"/>
      <c r="K587" s="241"/>
      <c r="L587" s="239"/>
      <c r="M587" s="244"/>
      <c r="N587" s="245" t="str">
        <f t="shared" ca="1" si="57"/>
        <v/>
      </c>
      <c r="O587" s="239"/>
      <c r="P587" s="244"/>
      <c r="Q587" s="245" t="str">
        <f t="shared" si="58"/>
        <v/>
      </c>
      <c r="U587" s="246" t="str">
        <f>IFERROR(VLOOKUP(C587,'BASE EQUIPOS'!$G$8:$O$22,9,0)," ")</f>
        <v xml:space="preserve"> </v>
      </c>
      <c r="V587" s="232" t="str">
        <f t="shared" si="60"/>
        <v/>
      </c>
      <c r="W587" s="232" t="str">
        <f t="shared" si="61"/>
        <v/>
      </c>
      <c r="X587" s="232" t="str">
        <f>IFERROR(VLOOKUP(W587,Datos!$P$4:$Q$18,2,0),"")</f>
        <v/>
      </c>
      <c r="Y587" s="232" t="str">
        <f t="shared" si="62"/>
        <v/>
      </c>
      <c r="AA587" s="314" t="str">
        <f t="shared" ca="1" si="59"/>
        <v/>
      </c>
    </row>
    <row r="588" spans="1:27" x14ac:dyDescent="0.3">
      <c r="A588" s="238"/>
      <c r="B588" s="241" t="str">
        <f t="shared" si="63"/>
        <v/>
      </c>
      <c r="C588" s="239"/>
      <c r="D588" s="240" t="str">
        <f>IF(C588&lt;&gt;"",VLOOKUP(C588,'BASE EQUIPOS'!$G$8:$H$22,2,0),"")</f>
        <v/>
      </c>
      <c r="E588" s="241" t="str">
        <f>IF(C588&lt;&gt;"",VLOOKUP(C588,'BASE EQUIPOS'!$G$8:$I$22,3,0),"")</f>
        <v/>
      </c>
      <c r="F588" s="241" t="str">
        <f>IF(C588&lt;&gt;"",VLOOKUP(C588,'BASE EQUIPOS'!$G$8:$J$22,4,0),"")</f>
        <v/>
      </c>
      <c r="G588" s="242"/>
      <c r="H588" s="233"/>
      <c r="I588" s="241"/>
      <c r="J588" s="241"/>
      <c r="K588" s="241"/>
      <c r="L588" s="239"/>
      <c r="M588" s="244"/>
      <c r="N588" s="245" t="str">
        <f t="shared" ca="1" si="57"/>
        <v/>
      </c>
      <c r="O588" s="239"/>
      <c r="P588" s="244"/>
      <c r="Q588" s="245" t="str">
        <f t="shared" si="58"/>
        <v/>
      </c>
      <c r="U588" s="246" t="str">
        <f>IFERROR(VLOOKUP(C588,'BASE EQUIPOS'!$G$8:$O$22,9,0)," ")</f>
        <v xml:space="preserve"> </v>
      </c>
      <c r="V588" s="232" t="str">
        <f t="shared" si="60"/>
        <v/>
      </c>
      <c r="W588" s="232" t="str">
        <f t="shared" si="61"/>
        <v/>
      </c>
      <c r="X588" s="232" t="str">
        <f>IFERROR(VLOOKUP(W588,Datos!$P$4:$Q$18,2,0),"")</f>
        <v/>
      </c>
      <c r="Y588" s="232" t="str">
        <f t="shared" si="62"/>
        <v/>
      </c>
      <c r="AA588" s="314" t="str">
        <f t="shared" ca="1" si="59"/>
        <v/>
      </c>
    </row>
    <row r="589" spans="1:27" x14ac:dyDescent="0.3">
      <c r="A589" s="238"/>
      <c r="B589" s="241" t="str">
        <f t="shared" si="63"/>
        <v/>
      </c>
      <c r="C589" s="239"/>
      <c r="D589" s="240" t="str">
        <f>IF(C589&lt;&gt;"",VLOOKUP(C589,'BASE EQUIPOS'!$G$8:$H$22,2,0),"")</f>
        <v/>
      </c>
      <c r="E589" s="241" t="str">
        <f>IF(C589&lt;&gt;"",VLOOKUP(C589,'BASE EQUIPOS'!$G$8:$I$22,3,0),"")</f>
        <v/>
      </c>
      <c r="F589" s="241" t="str">
        <f>IF(C589&lt;&gt;"",VLOOKUP(C589,'BASE EQUIPOS'!$G$8:$J$22,4,0),"")</f>
        <v/>
      </c>
      <c r="G589" s="242"/>
      <c r="H589" s="233"/>
      <c r="I589" s="241"/>
      <c r="J589" s="241"/>
      <c r="K589" s="241"/>
      <c r="L589" s="239"/>
      <c r="M589" s="244"/>
      <c r="N589" s="245" t="str">
        <f t="shared" ca="1" si="57"/>
        <v/>
      </c>
      <c r="O589" s="239"/>
      <c r="P589" s="244"/>
      <c r="Q589" s="245" t="str">
        <f t="shared" si="58"/>
        <v/>
      </c>
      <c r="U589" s="246" t="str">
        <f>IFERROR(VLOOKUP(C589,'BASE EQUIPOS'!$G$8:$O$22,9,0)," ")</f>
        <v xml:space="preserve"> </v>
      </c>
      <c r="V589" s="232" t="str">
        <f t="shared" si="60"/>
        <v/>
      </c>
      <c r="W589" s="232" t="str">
        <f t="shared" si="61"/>
        <v/>
      </c>
      <c r="X589" s="232" t="str">
        <f>IFERROR(VLOOKUP(W589,Datos!$P$4:$Q$18,2,0),"")</f>
        <v/>
      </c>
      <c r="Y589" s="232" t="str">
        <f t="shared" si="62"/>
        <v/>
      </c>
      <c r="AA589" s="314" t="str">
        <f t="shared" ca="1" si="59"/>
        <v/>
      </c>
    </row>
    <row r="590" spans="1:27" x14ac:dyDescent="0.3">
      <c r="A590" s="238"/>
      <c r="B590" s="241" t="str">
        <f t="shared" si="63"/>
        <v/>
      </c>
      <c r="C590" s="239"/>
      <c r="D590" s="240" t="str">
        <f>IF(C590&lt;&gt;"",VLOOKUP(C590,'BASE EQUIPOS'!$G$8:$H$22,2,0),"")</f>
        <v/>
      </c>
      <c r="E590" s="241" t="str">
        <f>IF(C590&lt;&gt;"",VLOOKUP(C590,'BASE EQUIPOS'!$G$8:$I$22,3,0),"")</f>
        <v/>
      </c>
      <c r="F590" s="241" t="str">
        <f>IF(C590&lt;&gt;"",VLOOKUP(C590,'BASE EQUIPOS'!$G$8:$J$22,4,0),"")</f>
        <v/>
      </c>
      <c r="G590" s="242"/>
      <c r="H590" s="233"/>
      <c r="I590" s="241"/>
      <c r="J590" s="241"/>
      <c r="K590" s="241"/>
      <c r="L590" s="239"/>
      <c r="M590" s="244"/>
      <c r="N590" s="245" t="str">
        <f t="shared" ca="1" si="57"/>
        <v/>
      </c>
      <c r="O590" s="239"/>
      <c r="P590" s="244"/>
      <c r="Q590" s="245" t="str">
        <f t="shared" si="58"/>
        <v/>
      </c>
      <c r="U590" s="246" t="str">
        <f>IFERROR(VLOOKUP(C590,'BASE EQUIPOS'!$G$8:$O$22,9,0)," ")</f>
        <v xml:space="preserve"> </v>
      </c>
      <c r="V590" s="232" t="str">
        <f t="shared" si="60"/>
        <v/>
      </c>
      <c r="W590" s="232" t="str">
        <f t="shared" si="61"/>
        <v/>
      </c>
      <c r="X590" s="232" t="str">
        <f>IFERROR(VLOOKUP(W590,Datos!$P$4:$Q$18,2,0),"")</f>
        <v/>
      </c>
      <c r="Y590" s="232" t="str">
        <f t="shared" si="62"/>
        <v/>
      </c>
      <c r="AA590" s="314" t="str">
        <f t="shared" ca="1" si="59"/>
        <v/>
      </c>
    </row>
    <row r="591" spans="1:27" x14ac:dyDescent="0.3">
      <c r="A591" s="238"/>
      <c r="B591" s="241" t="str">
        <f t="shared" si="63"/>
        <v/>
      </c>
      <c r="C591" s="239"/>
      <c r="D591" s="240" t="str">
        <f>IF(C591&lt;&gt;"",VLOOKUP(C591,'BASE EQUIPOS'!$G$8:$H$22,2,0),"")</f>
        <v/>
      </c>
      <c r="E591" s="241" t="str">
        <f>IF(C591&lt;&gt;"",VLOOKUP(C591,'BASE EQUIPOS'!$G$8:$I$22,3,0),"")</f>
        <v/>
      </c>
      <c r="F591" s="241" t="str">
        <f>IF(C591&lt;&gt;"",VLOOKUP(C591,'BASE EQUIPOS'!$G$8:$J$22,4,0),"")</f>
        <v/>
      </c>
      <c r="G591" s="242"/>
      <c r="H591" s="233"/>
      <c r="I591" s="241"/>
      <c r="J591" s="241"/>
      <c r="K591" s="241"/>
      <c r="L591" s="239"/>
      <c r="M591" s="244"/>
      <c r="N591" s="245" t="str">
        <f t="shared" ca="1" si="57"/>
        <v/>
      </c>
      <c r="O591" s="239"/>
      <c r="P591" s="244"/>
      <c r="Q591" s="245" t="str">
        <f t="shared" si="58"/>
        <v/>
      </c>
      <c r="U591" s="246" t="str">
        <f>IFERROR(VLOOKUP(C591,'BASE EQUIPOS'!$G$8:$O$22,9,0)," ")</f>
        <v xml:space="preserve"> </v>
      </c>
      <c r="V591" s="232" t="str">
        <f t="shared" si="60"/>
        <v/>
      </c>
      <c r="W591" s="232" t="str">
        <f t="shared" si="61"/>
        <v/>
      </c>
      <c r="X591" s="232" t="str">
        <f>IFERROR(VLOOKUP(W591,Datos!$P$4:$Q$18,2,0),"")</f>
        <v/>
      </c>
      <c r="Y591" s="232" t="str">
        <f t="shared" si="62"/>
        <v/>
      </c>
      <c r="AA591" s="314" t="str">
        <f t="shared" ca="1" si="59"/>
        <v/>
      </c>
    </row>
    <row r="592" spans="1:27" x14ac:dyDescent="0.3">
      <c r="A592" s="238"/>
      <c r="B592" s="241" t="str">
        <f t="shared" si="63"/>
        <v/>
      </c>
      <c r="C592" s="239"/>
      <c r="D592" s="240" t="str">
        <f>IF(C592&lt;&gt;"",VLOOKUP(C592,'BASE EQUIPOS'!$G$8:$H$22,2,0),"")</f>
        <v/>
      </c>
      <c r="E592" s="241" t="str">
        <f>IF(C592&lt;&gt;"",VLOOKUP(C592,'BASE EQUIPOS'!$G$8:$I$22,3,0),"")</f>
        <v/>
      </c>
      <c r="F592" s="241" t="str">
        <f>IF(C592&lt;&gt;"",VLOOKUP(C592,'BASE EQUIPOS'!$G$8:$J$22,4,0),"")</f>
        <v/>
      </c>
      <c r="G592" s="242"/>
      <c r="H592" s="233"/>
      <c r="I592" s="241"/>
      <c r="J592" s="241"/>
      <c r="K592" s="241"/>
      <c r="L592" s="239"/>
      <c r="M592" s="244"/>
      <c r="N592" s="245" t="str">
        <f t="shared" ref="N592:N655" ca="1" si="64">IF(M592="","",IF(O592="",NOW()*24-(L592+M592)*24,"Mtto. Terminado"))</f>
        <v/>
      </c>
      <c r="O592" s="239"/>
      <c r="P592" s="244"/>
      <c r="Q592" s="245" t="str">
        <f t="shared" ref="Q592:Q655" si="65">IF(O592="","",IF(P592="","",(O592+P592)*24-(L592+M592)*24))</f>
        <v/>
      </c>
      <c r="U592" s="246" t="str">
        <f>IFERROR(VLOOKUP(C592,'BASE EQUIPOS'!$G$8:$O$22,9,0)," ")</f>
        <v xml:space="preserve"> </v>
      </c>
      <c r="V592" s="232" t="str">
        <f t="shared" si="60"/>
        <v/>
      </c>
      <c r="W592" s="232" t="str">
        <f t="shared" si="61"/>
        <v/>
      </c>
      <c r="X592" s="232" t="str">
        <f>IFERROR(VLOOKUP(W592,Datos!$P$4:$Q$18,2,0),"")</f>
        <v/>
      </c>
      <c r="Y592" s="232" t="str">
        <f t="shared" si="62"/>
        <v/>
      </c>
      <c r="AA592" s="314" t="str">
        <f t="shared" ca="1" si="59"/>
        <v/>
      </c>
    </row>
    <row r="593" spans="1:27" x14ac:dyDescent="0.3">
      <c r="A593" s="238"/>
      <c r="B593" s="241" t="str">
        <f t="shared" si="63"/>
        <v/>
      </c>
      <c r="C593" s="239"/>
      <c r="D593" s="240" t="str">
        <f>IF(C593&lt;&gt;"",VLOOKUP(C593,'BASE EQUIPOS'!$G$8:$H$22,2,0),"")</f>
        <v/>
      </c>
      <c r="E593" s="241" t="str">
        <f>IF(C593&lt;&gt;"",VLOOKUP(C593,'BASE EQUIPOS'!$G$8:$I$22,3,0),"")</f>
        <v/>
      </c>
      <c r="F593" s="241" t="str">
        <f>IF(C593&lt;&gt;"",VLOOKUP(C593,'BASE EQUIPOS'!$G$8:$J$22,4,0),"")</f>
        <v/>
      </c>
      <c r="G593" s="242"/>
      <c r="H593" s="233"/>
      <c r="I593" s="241"/>
      <c r="J593" s="241"/>
      <c r="K593" s="241"/>
      <c r="L593" s="239"/>
      <c r="M593" s="244"/>
      <c r="N593" s="245" t="str">
        <f t="shared" ca="1" si="64"/>
        <v/>
      </c>
      <c r="O593" s="239"/>
      <c r="P593" s="244"/>
      <c r="Q593" s="245" t="str">
        <f t="shared" si="65"/>
        <v/>
      </c>
      <c r="U593" s="246" t="str">
        <f>IFERROR(VLOOKUP(C593,'BASE EQUIPOS'!$G$8:$O$22,9,0)," ")</f>
        <v xml:space="preserve"> </v>
      </c>
      <c r="V593" s="232" t="str">
        <f t="shared" si="60"/>
        <v/>
      </c>
      <c r="W593" s="232" t="str">
        <f t="shared" si="61"/>
        <v/>
      </c>
      <c r="X593" s="232" t="str">
        <f>IFERROR(VLOOKUP(W593,Datos!$P$4:$Q$18,2,0),"")</f>
        <v/>
      </c>
      <c r="Y593" s="232" t="str">
        <f t="shared" si="62"/>
        <v/>
      </c>
      <c r="AA593" s="314" t="str">
        <f t="shared" ref="AA593:AA656" ca="1" si="66">IF(N593="Mtto. Terminado",1,"")</f>
        <v/>
      </c>
    </row>
    <row r="594" spans="1:27" x14ac:dyDescent="0.3">
      <c r="A594" s="238"/>
      <c r="B594" s="241" t="str">
        <f t="shared" si="63"/>
        <v/>
      </c>
      <c r="C594" s="239"/>
      <c r="D594" s="240" t="str">
        <f>IF(C594&lt;&gt;"",VLOOKUP(C594,'BASE EQUIPOS'!$G$8:$H$22,2,0),"")</f>
        <v/>
      </c>
      <c r="E594" s="241" t="str">
        <f>IF(C594&lt;&gt;"",VLOOKUP(C594,'BASE EQUIPOS'!$G$8:$I$22,3,0),"")</f>
        <v/>
      </c>
      <c r="F594" s="241" t="str">
        <f>IF(C594&lt;&gt;"",VLOOKUP(C594,'BASE EQUIPOS'!$G$8:$J$22,4,0),"")</f>
        <v/>
      </c>
      <c r="G594" s="242"/>
      <c r="H594" s="233"/>
      <c r="I594" s="241"/>
      <c r="J594" s="241"/>
      <c r="K594" s="241"/>
      <c r="L594" s="239"/>
      <c r="M594" s="244"/>
      <c r="N594" s="245" t="str">
        <f t="shared" ca="1" si="64"/>
        <v/>
      </c>
      <c r="O594" s="239"/>
      <c r="P594" s="244"/>
      <c r="Q594" s="245" t="str">
        <f t="shared" si="65"/>
        <v/>
      </c>
      <c r="U594" s="246" t="str">
        <f>IFERROR(VLOOKUP(C594,'BASE EQUIPOS'!$G$8:$O$22,9,0)," ")</f>
        <v xml:space="preserve"> </v>
      </c>
      <c r="V594" s="232" t="str">
        <f t="shared" si="60"/>
        <v/>
      </c>
      <c r="W594" s="232" t="str">
        <f t="shared" si="61"/>
        <v/>
      </c>
      <c r="X594" s="232" t="str">
        <f>IFERROR(VLOOKUP(W594,Datos!$P$4:$Q$18,2,0),"")</f>
        <v/>
      </c>
      <c r="Y594" s="232" t="str">
        <f t="shared" si="62"/>
        <v/>
      </c>
      <c r="AA594" s="314" t="str">
        <f t="shared" ca="1" si="66"/>
        <v/>
      </c>
    </row>
    <row r="595" spans="1:27" x14ac:dyDescent="0.3">
      <c r="A595" s="238"/>
      <c r="B595" s="241" t="str">
        <f t="shared" si="63"/>
        <v/>
      </c>
      <c r="C595" s="239"/>
      <c r="D595" s="240" t="str">
        <f>IF(C595&lt;&gt;"",VLOOKUP(C595,'BASE EQUIPOS'!$G$8:$H$22,2,0),"")</f>
        <v/>
      </c>
      <c r="E595" s="241" t="str">
        <f>IF(C595&lt;&gt;"",VLOOKUP(C595,'BASE EQUIPOS'!$G$8:$I$22,3,0),"")</f>
        <v/>
      </c>
      <c r="F595" s="241" t="str">
        <f>IF(C595&lt;&gt;"",VLOOKUP(C595,'BASE EQUIPOS'!$G$8:$J$22,4,0),"")</f>
        <v/>
      </c>
      <c r="G595" s="242"/>
      <c r="H595" s="233"/>
      <c r="I595" s="241"/>
      <c r="J595" s="241"/>
      <c r="K595" s="241"/>
      <c r="L595" s="239"/>
      <c r="M595" s="244"/>
      <c r="N595" s="245" t="str">
        <f t="shared" ca="1" si="64"/>
        <v/>
      </c>
      <c r="O595" s="239"/>
      <c r="P595" s="244"/>
      <c r="Q595" s="245" t="str">
        <f t="shared" si="65"/>
        <v/>
      </c>
      <c r="U595" s="246" t="str">
        <f>IFERROR(VLOOKUP(C595,'BASE EQUIPOS'!$G$8:$O$22,9,0)," ")</f>
        <v xml:space="preserve"> </v>
      </c>
      <c r="V595" s="232" t="str">
        <f t="shared" si="60"/>
        <v/>
      </c>
      <c r="W595" s="232" t="str">
        <f t="shared" si="61"/>
        <v/>
      </c>
      <c r="X595" s="232" t="str">
        <f>IFERROR(VLOOKUP(W595,Datos!$P$4:$Q$18,2,0),"")</f>
        <v/>
      </c>
      <c r="Y595" s="232" t="str">
        <f t="shared" si="62"/>
        <v/>
      </c>
      <c r="AA595" s="314" t="str">
        <f t="shared" ca="1" si="66"/>
        <v/>
      </c>
    </row>
    <row r="596" spans="1:27" x14ac:dyDescent="0.3">
      <c r="A596" s="238"/>
      <c r="B596" s="241" t="str">
        <f t="shared" si="63"/>
        <v/>
      </c>
      <c r="C596" s="239"/>
      <c r="D596" s="240" t="str">
        <f>IF(C596&lt;&gt;"",VLOOKUP(C596,'BASE EQUIPOS'!$G$8:$H$22,2,0),"")</f>
        <v/>
      </c>
      <c r="E596" s="241" t="str">
        <f>IF(C596&lt;&gt;"",VLOOKUP(C596,'BASE EQUIPOS'!$G$8:$I$22,3,0),"")</f>
        <v/>
      </c>
      <c r="F596" s="241" t="str">
        <f>IF(C596&lt;&gt;"",VLOOKUP(C596,'BASE EQUIPOS'!$G$8:$J$22,4,0),"")</f>
        <v/>
      </c>
      <c r="G596" s="242"/>
      <c r="H596" s="233"/>
      <c r="I596" s="241"/>
      <c r="J596" s="241"/>
      <c r="K596" s="241"/>
      <c r="L596" s="239"/>
      <c r="M596" s="244"/>
      <c r="N596" s="245" t="str">
        <f t="shared" ca="1" si="64"/>
        <v/>
      </c>
      <c r="O596" s="239"/>
      <c r="P596" s="244"/>
      <c r="Q596" s="245" t="str">
        <f t="shared" si="65"/>
        <v/>
      </c>
      <c r="U596" s="246" t="str">
        <f>IFERROR(VLOOKUP(C596,'BASE EQUIPOS'!$G$8:$O$22,9,0)," ")</f>
        <v xml:space="preserve"> </v>
      </c>
      <c r="V596" s="232" t="str">
        <f t="shared" si="60"/>
        <v/>
      </c>
      <c r="W596" s="232" t="str">
        <f t="shared" si="61"/>
        <v/>
      </c>
      <c r="X596" s="232" t="str">
        <f>IFERROR(VLOOKUP(W596,Datos!$P$4:$Q$18,2,0),"")</f>
        <v/>
      </c>
      <c r="Y596" s="232" t="str">
        <f t="shared" si="62"/>
        <v/>
      </c>
      <c r="AA596" s="314" t="str">
        <f t="shared" ca="1" si="66"/>
        <v/>
      </c>
    </row>
    <row r="597" spans="1:27" x14ac:dyDescent="0.3">
      <c r="A597" s="238"/>
      <c r="B597" s="241" t="str">
        <f t="shared" si="63"/>
        <v/>
      </c>
      <c r="C597" s="239"/>
      <c r="D597" s="240" t="str">
        <f>IF(C597&lt;&gt;"",VLOOKUP(C597,'BASE EQUIPOS'!$G$8:$H$22,2,0),"")</f>
        <v/>
      </c>
      <c r="E597" s="241" t="str">
        <f>IF(C597&lt;&gt;"",VLOOKUP(C597,'BASE EQUIPOS'!$G$8:$I$22,3,0),"")</f>
        <v/>
      </c>
      <c r="F597" s="241" t="str">
        <f>IF(C597&lt;&gt;"",VLOOKUP(C597,'BASE EQUIPOS'!$G$8:$J$22,4,0),"")</f>
        <v/>
      </c>
      <c r="G597" s="242"/>
      <c r="H597" s="233"/>
      <c r="I597" s="241"/>
      <c r="J597" s="241"/>
      <c r="K597" s="241"/>
      <c r="L597" s="239"/>
      <c r="M597" s="244"/>
      <c r="N597" s="245" t="str">
        <f t="shared" ca="1" si="64"/>
        <v/>
      </c>
      <c r="O597" s="239"/>
      <c r="P597" s="244"/>
      <c r="Q597" s="245" t="str">
        <f t="shared" si="65"/>
        <v/>
      </c>
      <c r="U597" s="246" t="str">
        <f>IFERROR(VLOOKUP(C597,'BASE EQUIPOS'!$G$8:$O$22,9,0)," ")</f>
        <v xml:space="preserve"> </v>
      </c>
      <c r="V597" s="232" t="str">
        <f t="shared" ref="V597:V660" si="67">IF(G597="MTTO. SISTEMÁTICO","PREVENTIVA",IF(G597="MTTO. PREDICTIVO","INSPECCIÓN",""))</f>
        <v/>
      </c>
      <c r="W597" s="232" t="str">
        <f t="shared" ref="W597:W660" si="68">CONCATENATE(D597,I597)</f>
        <v/>
      </c>
      <c r="X597" s="232" t="str">
        <f>IFERROR(VLOOKUP(W597,Datos!$P$4:$Q$18,2,0),"")</f>
        <v/>
      </c>
      <c r="Y597" s="232" t="str">
        <f t="shared" ref="Y597:Y660" si="69">IF(A597="OT CORRECTIVA",1,IF(A597="OT PREVENTIVA",2,IF(A597="HOJA INSPECCIÓN",3,"")))</f>
        <v/>
      </c>
      <c r="AA597" s="314" t="str">
        <f t="shared" ca="1" si="66"/>
        <v/>
      </c>
    </row>
    <row r="598" spans="1:27" x14ac:dyDescent="0.3">
      <c r="A598" s="238"/>
      <c r="B598" s="241" t="str">
        <f t="shared" si="63"/>
        <v/>
      </c>
      <c r="C598" s="239"/>
      <c r="D598" s="240" t="str">
        <f>IF(C598&lt;&gt;"",VLOOKUP(C598,'BASE EQUIPOS'!$G$8:$H$22,2,0),"")</f>
        <v/>
      </c>
      <c r="E598" s="241" t="str">
        <f>IF(C598&lt;&gt;"",VLOOKUP(C598,'BASE EQUIPOS'!$G$8:$I$22,3,0),"")</f>
        <v/>
      </c>
      <c r="F598" s="241" t="str">
        <f>IF(C598&lt;&gt;"",VLOOKUP(C598,'BASE EQUIPOS'!$G$8:$J$22,4,0),"")</f>
        <v/>
      </c>
      <c r="G598" s="242"/>
      <c r="H598" s="233"/>
      <c r="I598" s="241"/>
      <c r="J598" s="241"/>
      <c r="K598" s="241"/>
      <c r="L598" s="239"/>
      <c r="M598" s="244"/>
      <c r="N598" s="245" t="str">
        <f t="shared" ca="1" si="64"/>
        <v/>
      </c>
      <c r="O598" s="239"/>
      <c r="P598" s="244"/>
      <c r="Q598" s="245" t="str">
        <f t="shared" si="65"/>
        <v/>
      </c>
      <c r="U598" s="246" t="str">
        <f>IFERROR(VLOOKUP(C598,'BASE EQUIPOS'!$G$8:$O$22,9,0)," ")</f>
        <v xml:space="preserve"> </v>
      </c>
      <c r="V598" s="232" t="str">
        <f t="shared" si="67"/>
        <v/>
      </c>
      <c r="W598" s="232" t="str">
        <f t="shared" si="68"/>
        <v/>
      </c>
      <c r="X598" s="232" t="str">
        <f>IFERROR(VLOOKUP(W598,Datos!$P$4:$Q$18,2,0),"")</f>
        <v/>
      </c>
      <c r="Y598" s="232" t="str">
        <f t="shared" si="69"/>
        <v/>
      </c>
      <c r="AA598" s="314" t="str">
        <f t="shared" ca="1" si="66"/>
        <v/>
      </c>
    </row>
    <row r="599" spans="1:27" x14ac:dyDescent="0.3">
      <c r="A599" s="238"/>
      <c r="B599" s="241" t="str">
        <f t="shared" si="63"/>
        <v/>
      </c>
      <c r="C599" s="239"/>
      <c r="D599" s="240" t="str">
        <f>IF(C599&lt;&gt;"",VLOOKUP(C599,'BASE EQUIPOS'!$G$8:$H$22,2,0),"")</f>
        <v/>
      </c>
      <c r="E599" s="241" t="str">
        <f>IF(C599&lt;&gt;"",VLOOKUP(C599,'BASE EQUIPOS'!$G$8:$I$22,3,0),"")</f>
        <v/>
      </c>
      <c r="F599" s="241" t="str">
        <f>IF(C599&lt;&gt;"",VLOOKUP(C599,'BASE EQUIPOS'!$G$8:$J$22,4,0),"")</f>
        <v/>
      </c>
      <c r="G599" s="242"/>
      <c r="H599" s="233"/>
      <c r="I599" s="241"/>
      <c r="J599" s="241"/>
      <c r="K599" s="241"/>
      <c r="L599" s="239"/>
      <c r="M599" s="244"/>
      <c r="N599" s="245" t="str">
        <f t="shared" ca="1" si="64"/>
        <v/>
      </c>
      <c r="O599" s="239"/>
      <c r="P599" s="244"/>
      <c r="Q599" s="245" t="str">
        <f t="shared" si="65"/>
        <v/>
      </c>
      <c r="U599" s="246" t="str">
        <f>IFERROR(VLOOKUP(C599,'BASE EQUIPOS'!$G$8:$O$22,9,0)," ")</f>
        <v xml:space="preserve"> </v>
      </c>
      <c r="V599" s="232" t="str">
        <f t="shared" si="67"/>
        <v/>
      </c>
      <c r="W599" s="232" t="str">
        <f t="shared" si="68"/>
        <v/>
      </c>
      <c r="X599" s="232" t="str">
        <f>IFERROR(VLOOKUP(W599,Datos!$P$4:$Q$18,2,0),"")</f>
        <v/>
      </c>
      <c r="Y599" s="232" t="str">
        <f t="shared" si="69"/>
        <v/>
      </c>
      <c r="AA599" s="314" t="str">
        <f t="shared" ca="1" si="66"/>
        <v/>
      </c>
    </row>
    <row r="600" spans="1:27" x14ac:dyDescent="0.3">
      <c r="A600" s="238"/>
      <c r="B600" s="241" t="str">
        <f t="shared" si="63"/>
        <v/>
      </c>
      <c r="C600" s="239"/>
      <c r="D600" s="240" t="str">
        <f>IF(C600&lt;&gt;"",VLOOKUP(C600,'BASE EQUIPOS'!$G$8:$H$22,2,0),"")</f>
        <v/>
      </c>
      <c r="E600" s="241" t="str">
        <f>IF(C600&lt;&gt;"",VLOOKUP(C600,'BASE EQUIPOS'!$G$8:$I$22,3,0),"")</f>
        <v/>
      </c>
      <c r="F600" s="241" t="str">
        <f>IF(C600&lt;&gt;"",VLOOKUP(C600,'BASE EQUIPOS'!$G$8:$J$22,4,0),"")</f>
        <v/>
      </c>
      <c r="G600" s="242"/>
      <c r="H600" s="233"/>
      <c r="I600" s="241"/>
      <c r="J600" s="241"/>
      <c r="K600" s="241"/>
      <c r="L600" s="239"/>
      <c r="M600" s="244"/>
      <c r="N600" s="245" t="str">
        <f t="shared" ca="1" si="64"/>
        <v/>
      </c>
      <c r="O600" s="239"/>
      <c r="P600" s="244"/>
      <c r="Q600" s="245" t="str">
        <f t="shared" si="65"/>
        <v/>
      </c>
      <c r="U600" s="246" t="str">
        <f>IFERROR(VLOOKUP(C600,'BASE EQUIPOS'!$G$8:$O$22,9,0)," ")</f>
        <v xml:space="preserve"> </v>
      </c>
      <c r="V600" s="232" t="str">
        <f t="shared" si="67"/>
        <v/>
      </c>
      <c r="W600" s="232" t="str">
        <f t="shared" si="68"/>
        <v/>
      </c>
      <c r="X600" s="232" t="str">
        <f>IFERROR(VLOOKUP(W600,Datos!$P$4:$Q$18,2,0),"")</f>
        <v/>
      </c>
      <c r="Y600" s="232" t="str">
        <f t="shared" si="69"/>
        <v/>
      </c>
      <c r="AA600" s="314" t="str">
        <f t="shared" ca="1" si="66"/>
        <v/>
      </c>
    </row>
    <row r="601" spans="1:27" x14ac:dyDescent="0.3">
      <c r="A601" s="238"/>
      <c r="B601" s="241" t="str">
        <f t="shared" si="63"/>
        <v/>
      </c>
      <c r="C601" s="239"/>
      <c r="D601" s="240" t="str">
        <f>IF(C601&lt;&gt;"",VLOOKUP(C601,'BASE EQUIPOS'!$G$8:$H$22,2,0),"")</f>
        <v/>
      </c>
      <c r="E601" s="241" t="str">
        <f>IF(C601&lt;&gt;"",VLOOKUP(C601,'BASE EQUIPOS'!$G$8:$I$22,3,0),"")</f>
        <v/>
      </c>
      <c r="F601" s="241" t="str">
        <f>IF(C601&lt;&gt;"",VLOOKUP(C601,'BASE EQUIPOS'!$G$8:$J$22,4,0),"")</f>
        <v/>
      </c>
      <c r="G601" s="242"/>
      <c r="H601" s="233"/>
      <c r="I601" s="241"/>
      <c r="J601" s="241"/>
      <c r="K601" s="241"/>
      <c r="L601" s="239"/>
      <c r="M601" s="244"/>
      <c r="N601" s="245" t="str">
        <f t="shared" ca="1" si="64"/>
        <v/>
      </c>
      <c r="O601" s="239"/>
      <c r="P601" s="244"/>
      <c r="Q601" s="245" t="str">
        <f t="shared" si="65"/>
        <v/>
      </c>
      <c r="U601" s="246" t="str">
        <f>IFERROR(VLOOKUP(C601,'BASE EQUIPOS'!$G$8:$O$22,9,0)," ")</f>
        <v xml:space="preserve"> </v>
      </c>
      <c r="V601" s="232" t="str">
        <f t="shared" si="67"/>
        <v/>
      </c>
      <c r="W601" s="232" t="str">
        <f t="shared" si="68"/>
        <v/>
      </c>
      <c r="X601" s="232" t="str">
        <f>IFERROR(VLOOKUP(W601,Datos!$P$4:$Q$18,2,0),"")</f>
        <v/>
      </c>
      <c r="Y601" s="232" t="str">
        <f t="shared" si="69"/>
        <v/>
      </c>
      <c r="AA601" s="314" t="str">
        <f t="shared" ca="1" si="66"/>
        <v/>
      </c>
    </row>
    <row r="602" spans="1:27" x14ac:dyDescent="0.3">
      <c r="A602" s="238"/>
      <c r="B602" s="241" t="str">
        <f t="shared" si="63"/>
        <v/>
      </c>
      <c r="C602" s="239"/>
      <c r="D602" s="240" t="str">
        <f>IF(C602&lt;&gt;"",VLOOKUP(C602,'BASE EQUIPOS'!$G$8:$H$22,2,0),"")</f>
        <v/>
      </c>
      <c r="E602" s="241" t="str">
        <f>IF(C602&lt;&gt;"",VLOOKUP(C602,'BASE EQUIPOS'!$G$8:$I$22,3,0),"")</f>
        <v/>
      </c>
      <c r="F602" s="241" t="str">
        <f>IF(C602&lt;&gt;"",VLOOKUP(C602,'BASE EQUIPOS'!$G$8:$J$22,4,0),"")</f>
        <v/>
      </c>
      <c r="G602" s="242"/>
      <c r="H602" s="233"/>
      <c r="I602" s="241"/>
      <c r="J602" s="241"/>
      <c r="K602" s="241"/>
      <c r="L602" s="239"/>
      <c r="M602" s="244"/>
      <c r="N602" s="245" t="str">
        <f t="shared" ca="1" si="64"/>
        <v/>
      </c>
      <c r="O602" s="239"/>
      <c r="P602" s="244"/>
      <c r="Q602" s="245" t="str">
        <f t="shared" si="65"/>
        <v/>
      </c>
      <c r="U602" s="246" t="str">
        <f>IFERROR(VLOOKUP(C602,'BASE EQUIPOS'!$G$8:$O$22,9,0)," ")</f>
        <v xml:space="preserve"> </v>
      </c>
      <c r="V602" s="232" t="str">
        <f t="shared" si="67"/>
        <v/>
      </c>
      <c r="W602" s="232" t="str">
        <f t="shared" si="68"/>
        <v/>
      </c>
      <c r="X602" s="232" t="str">
        <f>IFERROR(VLOOKUP(W602,Datos!$P$4:$Q$18,2,0),"")</f>
        <v/>
      </c>
      <c r="Y602" s="232" t="str">
        <f t="shared" si="69"/>
        <v/>
      </c>
      <c r="AA602" s="314" t="str">
        <f t="shared" ca="1" si="66"/>
        <v/>
      </c>
    </row>
    <row r="603" spans="1:27" x14ac:dyDescent="0.3">
      <c r="A603" s="238"/>
      <c r="B603" s="241" t="str">
        <f t="shared" si="63"/>
        <v/>
      </c>
      <c r="C603" s="239"/>
      <c r="D603" s="240" t="str">
        <f>IF(C603&lt;&gt;"",VLOOKUP(C603,'BASE EQUIPOS'!$G$8:$H$22,2,0),"")</f>
        <v/>
      </c>
      <c r="E603" s="241" t="str">
        <f>IF(C603&lt;&gt;"",VLOOKUP(C603,'BASE EQUIPOS'!$G$8:$I$22,3,0),"")</f>
        <v/>
      </c>
      <c r="F603" s="241" t="str">
        <f>IF(C603&lt;&gt;"",VLOOKUP(C603,'BASE EQUIPOS'!$G$8:$J$22,4,0),"")</f>
        <v/>
      </c>
      <c r="G603" s="242"/>
      <c r="H603" s="233"/>
      <c r="I603" s="241"/>
      <c r="J603" s="241"/>
      <c r="K603" s="241"/>
      <c r="L603" s="239"/>
      <c r="M603" s="244"/>
      <c r="N603" s="245" t="str">
        <f t="shared" ca="1" si="64"/>
        <v/>
      </c>
      <c r="O603" s="239"/>
      <c r="P603" s="244"/>
      <c r="Q603" s="245" t="str">
        <f t="shared" si="65"/>
        <v/>
      </c>
      <c r="U603" s="246" t="str">
        <f>IFERROR(VLOOKUP(C603,'BASE EQUIPOS'!$G$8:$O$22,9,0)," ")</f>
        <v xml:space="preserve"> </v>
      </c>
      <c r="V603" s="232" t="str">
        <f t="shared" si="67"/>
        <v/>
      </c>
      <c r="W603" s="232" t="str">
        <f t="shared" si="68"/>
        <v/>
      </c>
      <c r="X603" s="232" t="str">
        <f>IFERROR(VLOOKUP(W603,Datos!$P$4:$Q$18,2,0),"")</f>
        <v/>
      </c>
      <c r="Y603" s="232" t="str">
        <f t="shared" si="69"/>
        <v/>
      </c>
      <c r="AA603" s="314" t="str">
        <f t="shared" ca="1" si="66"/>
        <v/>
      </c>
    </row>
    <row r="604" spans="1:27" x14ac:dyDescent="0.3">
      <c r="A604" s="238"/>
      <c r="B604" s="241" t="str">
        <f t="shared" ref="B604:B667" si="70">IF(C604&lt;&gt;"",B603+1,"")</f>
        <v/>
      </c>
      <c r="C604" s="239"/>
      <c r="D604" s="240" t="str">
        <f>IF(C604&lt;&gt;"",VLOOKUP(C604,'BASE EQUIPOS'!$G$8:$H$22,2,0),"")</f>
        <v/>
      </c>
      <c r="E604" s="241" t="str">
        <f>IF(C604&lt;&gt;"",VLOOKUP(C604,'BASE EQUIPOS'!$G$8:$I$22,3,0),"")</f>
        <v/>
      </c>
      <c r="F604" s="241" t="str">
        <f>IF(C604&lt;&gt;"",VLOOKUP(C604,'BASE EQUIPOS'!$G$8:$J$22,4,0),"")</f>
        <v/>
      </c>
      <c r="G604" s="242"/>
      <c r="H604" s="233"/>
      <c r="I604" s="241"/>
      <c r="J604" s="241"/>
      <c r="K604" s="241"/>
      <c r="L604" s="239"/>
      <c r="M604" s="244"/>
      <c r="N604" s="245" t="str">
        <f t="shared" ca="1" si="64"/>
        <v/>
      </c>
      <c r="O604" s="239"/>
      <c r="P604" s="244"/>
      <c r="Q604" s="245" t="str">
        <f t="shared" si="65"/>
        <v/>
      </c>
      <c r="U604" s="246" t="str">
        <f>IFERROR(VLOOKUP(C604,'BASE EQUIPOS'!$G$8:$O$22,9,0)," ")</f>
        <v xml:space="preserve"> </v>
      </c>
      <c r="V604" s="232" t="str">
        <f t="shared" si="67"/>
        <v/>
      </c>
      <c r="W604" s="232" t="str">
        <f t="shared" si="68"/>
        <v/>
      </c>
      <c r="X604" s="232" t="str">
        <f>IFERROR(VLOOKUP(W604,Datos!$P$4:$Q$18,2,0),"")</f>
        <v/>
      </c>
      <c r="Y604" s="232" t="str">
        <f t="shared" si="69"/>
        <v/>
      </c>
      <c r="AA604" s="314" t="str">
        <f t="shared" ca="1" si="66"/>
        <v/>
      </c>
    </row>
    <row r="605" spans="1:27" x14ac:dyDescent="0.3">
      <c r="A605" s="238"/>
      <c r="B605" s="241" t="str">
        <f t="shared" si="70"/>
        <v/>
      </c>
      <c r="C605" s="239"/>
      <c r="D605" s="240" t="str">
        <f>IF(C605&lt;&gt;"",VLOOKUP(C605,'BASE EQUIPOS'!$G$8:$H$22,2,0),"")</f>
        <v/>
      </c>
      <c r="E605" s="241" t="str">
        <f>IF(C605&lt;&gt;"",VLOOKUP(C605,'BASE EQUIPOS'!$G$8:$I$22,3,0),"")</f>
        <v/>
      </c>
      <c r="F605" s="241" t="str">
        <f>IF(C605&lt;&gt;"",VLOOKUP(C605,'BASE EQUIPOS'!$G$8:$J$22,4,0),"")</f>
        <v/>
      </c>
      <c r="G605" s="242"/>
      <c r="H605" s="233"/>
      <c r="I605" s="241"/>
      <c r="J605" s="241"/>
      <c r="K605" s="241"/>
      <c r="L605" s="239"/>
      <c r="M605" s="244"/>
      <c r="N605" s="245" t="str">
        <f t="shared" ca="1" si="64"/>
        <v/>
      </c>
      <c r="O605" s="239"/>
      <c r="P605" s="244"/>
      <c r="Q605" s="245" t="str">
        <f t="shared" si="65"/>
        <v/>
      </c>
      <c r="U605" s="246" t="str">
        <f>IFERROR(VLOOKUP(C605,'BASE EQUIPOS'!$G$8:$O$22,9,0)," ")</f>
        <v xml:space="preserve"> </v>
      </c>
      <c r="V605" s="232" t="str">
        <f t="shared" si="67"/>
        <v/>
      </c>
      <c r="W605" s="232" t="str">
        <f t="shared" si="68"/>
        <v/>
      </c>
      <c r="X605" s="232" t="str">
        <f>IFERROR(VLOOKUP(W605,Datos!$P$4:$Q$18,2,0),"")</f>
        <v/>
      </c>
      <c r="Y605" s="232" t="str">
        <f t="shared" si="69"/>
        <v/>
      </c>
      <c r="AA605" s="314" t="str">
        <f t="shared" ca="1" si="66"/>
        <v/>
      </c>
    </row>
    <row r="606" spans="1:27" x14ac:dyDescent="0.3">
      <c r="A606" s="238"/>
      <c r="B606" s="241" t="str">
        <f t="shared" si="70"/>
        <v/>
      </c>
      <c r="C606" s="239"/>
      <c r="D606" s="240" t="str">
        <f>IF(C606&lt;&gt;"",VLOOKUP(C606,'BASE EQUIPOS'!$G$8:$H$22,2,0),"")</f>
        <v/>
      </c>
      <c r="E606" s="241" t="str">
        <f>IF(C606&lt;&gt;"",VLOOKUP(C606,'BASE EQUIPOS'!$G$8:$I$22,3,0),"")</f>
        <v/>
      </c>
      <c r="F606" s="241" t="str">
        <f>IF(C606&lt;&gt;"",VLOOKUP(C606,'BASE EQUIPOS'!$G$8:$J$22,4,0),"")</f>
        <v/>
      </c>
      <c r="G606" s="242"/>
      <c r="H606" s="233"/>
      <c r="I606" s="241"/>
      <c r="J606" s="241"/>
      <c r="K606" s="241"/>
      <c r="L606" s="239"/>
      <c r="M606" s="244"/>
      <c r="N606" s="245" t="str">
        <f t="shared" ca="1" si="64"/>
        <v/>
      </c>
      <c r="O606" s="239"/>
      <c r="P606" s="244"/>
      <c r="Q606" s="245" t="str">
        <f t="shared" si="65"/>
        <v/>
      </c>
      <c r="U606" s="246" t="str">
        <f>IFERROR(VLOOKUP(C606,'BASE EQUIPOS'!$G$8:$O$22,9,0)," ")</f>
        <v xml:space="preserve"> </v>
      </c>
      <c r="V606" s="232" t="str">
        <f t="shared" si="67"/>
        <v/>
      </c>
      <c r="W606" s="232" t="str">
        <f t="shared" si="68"/>
        <v/>
      </c>
      <c r="X606" s="232" t="str">
        <f>IFERROR(VLOOKUP(W606,Datos!$P$4:$Q$18,2,0),"")</f>
        <v/>
      </c>
      <c r="Y606" s="232" t="str">
        <f t="shared" si="69"/>
        <v/>
      </c>
      <c r="AA606" s="314" t="str">
        <f t="shared" ca="1" si="66"/>
        <v/>
      </c>
    </row>
    <row r="607" spans="1:27" x14ac:dyDescent="0.3">
      <c r="A607" s="238"/>
      <c r="B607" s="241" t="str">
        <f t="shared" si="70"/>
        <v/>
      </c>
      <c r="C607" s="239"/>
      <c r="D607" s="240" t="str">
        <f>IF(C607&lt;&gt;"",VLOOKUP(C607,'BASE EQUIPOS'!$G$8:$H$22,2,0),"")</f>
        <v/>
      </c>
      <c r="E607" s="241" t="str">
        <f>IF(C607&lt;&gt;"",VLOOKUP(C607,'BASE EQUIPOS'!$G$8:$I$22,3,0),"")</f>
        <v/>
      </c>
      <c r="F607" s="241" t="str">
        <f>IF(C607&lt;&gt;"",VLOOKUP(C607,'BASE EQUIPOS'!$G$8:$J$22,4,0),"")</f>
        <v/>
      </c>
      <c r="G607" s="242"/>
      <c r="H607" s="233"/>
      <c r="I607" s="241"/>
      <c r="J607" s="241"/>
      <c r="K607" s="241"/>
      <c r="L607" s="239"/>
      <c r="M607" s="244"/>
      <c r="N607" s="245" t="str">
        <f t="shared" ca="1" si="64"/>
        <v/>
      </c>
      <c r="O607" s="239"/>
      <c r="P607" s="244"/>
      <c r="Q607" s="245" t="str">
        <f t="shared" si="65"/>
        <v/>
      </c>
      <c r="U607" s="246" t="str">
        <f>IFERROR(VLOOKUP(C607,'BASE EQUIPOS'!$G$8:$O$22,9,0)," ")</f>
        <v xml:space="preserve"> </v>
      </c>
      <c r="V607" s="232" t="str">
        <f t="shared" si="67"/>
        <v/>
      </c>
      <c r="W607" s="232" t="str">
        <f t="shared" si="68"/>
        <v/>
      </c>
      <c r="X607" s="232" t="str">
        <f>IFERROR(VLOOKUP(W607,Datos!$P$4:$Q$18,2,0),"")</f>
        <v/>
      </c>
      <c r="Y607" s="232" t="str">
        <f t="shared" si="69"/>
        <v/>
      </c>
      <c r="AA607" s="314" t="str">
        <f t="shared" ca="1" si="66"/>
        <v/>
      </c>
    </row>
    <row r="608" spans="1:27" x14ac:dyDescent="0.3">
      <c r="A608" s="238"/>
      <c r="B608" s="241" t="str">
        <f t="shared" si="70"/>
        <v/>
      </c>
      <c r="C608" s="239"/>
      <c r="D608" s="240" t="str">
        <f>IF(C608&lt;&gt;"",VLOOKUP(C608,'BASE EQUIPOS'!$G$8:$H$22,2,0),"")</f>
        <v/>
      </c>
      <c r="E608" s="241" t="str">
        <f>IF(C608&lt;&gt;"",VLOOKUP(C608,'BASE EQUIPOS'!$G$8:$I$22,3,0),"")</f>
        <v/>
      </c>
      <c r="F608" s="241" t="str">
        <f>IF(C608&lt;&gt;"",VLOOKUP(C608,'BASE EQUIPOS'!$G$8:$J$22,4,0),"")</f>
        <v/>
      </c>
      <c r="G608" s="242"/>
      <c r="H608" s="233"/>
      <c r="I608" s="241"/>
      <c r="J608" s="241"/>
      <c r="K608" s="241"/>
      <c r="L608" s="239"/>
      <c r="M608" s="244"/>
      <c r="N608" s="245" t="str">
        <f t="shared" ca="1" si="64"/>
        <v/>
      </c>
      <c r="O608" s="239"/>
      <c r="P608" s="244"/>
      <c r="Q608" s="245" t="str">
        <f t="shared" si="65"/>
        <v/>
      </c>
      <c r="U608" s="246" t="str">
        <f>IFERROR(VLOOKUP(C608,'BASE EQUIPOS'!$G$8:$O$22,9,0)," ")</f>
        <v xml:space="preserve"> </v>
      </c>
      <c r="V608" s="232" t="str">
        <f t="shared" si="67"/>
        <v/>
      </c>
      <c r="W608" s="232" t="str">
        <f t="shared" si="68"/>
        <v/>
      </c>
      <c r="X608" s="232" t="str">
        <f>IFERROR(VLOOKUP(W608,Datos!$P$4:$Q$18,2,0),"")</f>
        <v/>
      </c>
      <c r="Y608" s="232" t="str">
        <f t="shared" si="69"/>
        <v/>
      </c>
      <c r="AA608" s="314" t="str">
        <f t="shared" ca="1" si="66"/>
        <v/>
      </c>
    </row>
    <row r="609" spans="1:27" x14ac:dyDescent="0.3">
      <c r="A609" s="238"/>
      <c r="B609" s="241" t="str">
        <f t="shared" si="70"/>
        <v/>
      </c>
      <c r="C609" s="239"/>
      <c r="D609" s="240" t="str">
        <f>IF(C609&lt;&gt;"",VLOOKUP(C609,'BASE EQUIPOS'!$G$8:$H$22,2,0),"")</f>
        <v/>
      </c>
      <c r="E609" s="241" t="str">
        <f>IF(C609&lt;&gt;"",VLOOKUP(C609,'BASE EQUIPOS'!$G$8:$I$22,3,0),"")</f>
        <v/>
      </c>
      <c r="F609" s="241" t="str">
        <f>IF(C609&lt;&gt;"",VLOOKUP(C609,'BASE EQUIPOS'!$G$8:$J$22,4,0),"")</f>
        <v/>
      </c>
      <c r="G609" s="242"/>
      <c r="H609" s="233"/>
      <c r="I609" s="241"/>
      <c r="J609" s="241"/>
      <c r="K609" s="241"/>
      <c r="L609" s="239"/>
      <c r="M609" s="244"/>
      <c r="N609" s="245" t="str">
        <f t="shared" ca="1" si="64"/>
        <v/>
      </c>
      <c r="O609" s="239"/>
      <c r="P609" s="244"/>
      <c r="Q609" s="245" t="str">
        <f t="shared" si="65"/>
        <v/>
      </c>
      <c r="U609" s="246" t="str">
        <f>IFERROR(VLOOKUP(C609,'BASE EQUIPOS'!$G$8:$O$22,9,0)," ")</f>
        <v xml:space="preserve"> </v>
      </c>
      <c r="V609" s="232" t="str">
        <f t="shared" si="67"/>
        <v/>
      </c>
      <c r="W609" s="232" t="str">
        <f t="shared" si="68"/>
        <v/>
      </c>
      <c r="X609" s="232" t="str">
        <f>IFERROR(VLOOKUP(W609,Datos!$P$4:$Q$18,2,0),"")</f>
        <v/>
      </c>
      <c r="Y609" s="232" t="str">
        <f t="shared" si="69"/>
        <v/>
      </c>
      <c r="AA609" s="314" t="str">
        <f t="shared" ca="1" si="66"/>
        <v/>
      </c>
    </row>
    <row r="610" spans="1:27" x14ac:dyDescent="0.3">
      <c r="A610" s="238"/>
      <c r="B610" s="241" t="str">
        <f t="shared" si="70"/>
        <v/>
      </c>
      <c r="C610" s="239"/>
      <c r="D610" s="240" t="str">
        <f>IF(C610&lt;&gt;"",VLOOKUP(C610,'BASE EQUIPOS'!$G$8:$H$22,2,0),"")</f>
        <v/>
      </c>
      <c r="E610" s="241" t="str">
        <f>IF(C610&lt;&gt;"",VLOOKUP(C610,'BASE EQUIPOS'!$G$8:$I$22,3,0),"")</f>
        <v/>
      </c>
      <c r="F610" s="241" t="str">
        <f>IF(C610&lt;&gt;"",VLOOKUP(C610,'BASE EQUIPOS'!$G$8:$J$22,4,0),"")</f>
        <v/>
      </c>
      <c r="G610" s="242"/>
      <c r="H610" s="233"/>
      <c r="I610" s="241"/>
      <c r="J610" s="241"/>
      <c r="K610" s="241"/>
      <c r="L610" s="239"/>
      <c r="M610" s="244"/>
      <c r="N610" s="245" t="str">
        <f t="shared" ca="1" si="64"/>
        <v/>
      </c>
      <c r="O610" s="239"/>
      <c r="P610" s="244"/>
      <c r="Q610" s="245" t="str">
        <f t="shared" si="65"/>
        <v/>
      </c>
      <c r="U610" s="246" t="str">
        <f>IFERROR(VLOOKUP(C610,'BASE EQUIPOS'!$G$8:$O$22,9,0)," ")</f>
        <v xml:space="preserve"> </v>
      </c>
      <c r="V610" s="232" t="str">
        <f t="shared" si="67"/>
        <v/>
      </c>
      <c r="W610" s="232" t="str">
        <f t="shared" si="68"/>
        <v/>
      </c>
      <c r="X610" s="232" t="str">
        <f>IFERROR(VLOOKUP(W610,Datos!$P$4:$Q$18,2,0),"")</f>
        <v/>
      </c>
      <c r="Y610" s="232" t="str">
        <f t="shared" si="69"/>
        <v/>
      </c>
      <c r="AA610" s="314" t="str">
        <f t="shared" ca="1" si="66"/>
        <v/>
      </c>
    </row>
    <row r="611" spans="1:27" x14ac:dyDescent="0.3">
      <c r="A611" s="238"/>
      <c r="B611" s="241" t="str">
        <f t="shared" si="70"/>
        <v/>
      </c>
      <c r="C611" s="239"/>
      <c r="D611" s="240" t="str">
        <f>IF(C611&lt;&gt;"",VLOOKUP(C611,'BASE EQUIPOS'!$G$8:$H$22,2,0),"")</f>
        <v/>
      </c>
      <c r="E611" s="241" t="str">
        <f>IF(C611&lt;&gt;"",VLOOKUP(C611,'BASE EQUIPOS'!$G$8:$I$22,3,0),"")</f>
        <v/>
      </c>
      <c r="F611" s="241" t="str">
        <f>IF(C611&lt;&gt;"",VLOOKUP(C611,'BASE EQUIPOS'!$G$8:$J$22,4,0),"")</f>
        <v/>
      </c>
      <c r="G611" s="242"/>
      <c r="H611" s="233"/>
      <c r="I611" s="241"/>
      <c r="J611" s="241"/>
      <c r="K611" s="241"/>
      <c r="L611" s="239"/>
      <c r="M611" s="244"/>
      <c r="N611" s="245" t="str">
        <f t="shared" ca="1" si="64"/>
        <v/>
      </c>
      <c r="O611" s="239"/>
      <c r="P611" s="244"/>
      <c r="Q611" s="245" t="str">
        <f t="shared" si="65"/>
        <v/>
      </c>
      <c r="U611" s="246" t="str">
        <f>IFERROR(VLOOKUP(C611,'BASE EQUIPOS'!$G$8:$O$22,9,0)," ")</f>
        <v xml:space="preserve"> </v>
      </c>
      <c r="V611" s="232" t="str">
        <f t="shared" si="67"/>
        <v/>
      </c>
      <c r="W611" s="232" t="str">
        <f t="shared" si="68"/>
        <v/>
      </c>
      <c r="X611" s="232" t="str">
        <f>IFERROR(VLOOKUP(W611,Datos!$P$4:$Q$18,2,0),"")</f>
        <v/>
      </c>
      <c r="Y611" s="232" t="str">
        <f t="shared" si="69"/>
        <v/>
      </c>
      <c r="AA611" s="314" t="str">
        <f t="shared" ca="1" si="66"/>
        <v/>
      </c>
    </row>
    <row r="612" spans="1:27" x14ac:dyDescent="0.3">
      <c r="A612" s="238"/>
      <c r="B612" s="241" t="str">
        <f t="shared" si="70"/>
        <v/>
      </c>
      <c r="C612" s="239"/>
      <c r="D612" s="240" t="str">
        <f>IF(C612&lt;&gt;"",VLOOKUP(C612,'BASE EQUIPOS'!$G$8:$H$22,2,0),"")</f>
        <v/>
      </c>
      <c r="E612" s="241" t="str">
        <f>IF(C612&lt;&gt;"",VLOOKUP(C612,'BASE EQUIPOS'!$G$8:$I$22,3,0),"")</f>
        <v/>
      </c>
      <c r="F612" s="241" t="str">
        <f>IF(C612&lt;&gt;"",VLOOKUP(C612,'BASE EQUIPOS'!$G$8:$J$22,4,0),"")</f>
        <v/>
      </c>
      <c r="G612" s="242"/>
      <c r="H612" s="233"/>
      <c r="I612" s="241"/>
      <c r="J612" s="241"/>
      <c r="K612" s="241"/>
      <c r="L612" s="239"/>
      <c r="M612" s="244"/>
      <c r="N612" s="245" t="str">
        <f t="shared" ca="1" si="64"/>
        <v/>
      </c>
      <c r="O612" s="239"/>
      <c r="P612" s="244"/>
      <c r="Q612" s="245" t="str">
        <f t="shared" si="65"/>
        <v/>
      </c>
      <c r="U612" s="246" t="str">
        <f>IFERROR(VLOOKUP(C612,'BASE EQUIPOS'!$G$8:$O$22,9,0)," ")</f>
        <v xml:space="preserve"> </v>
      </c>
      <c r="V612" s="232" t="str">
        <f t="shared" si="67"/>
        <v/>
      </c>
      <c r="W612" s="232" t="str">
        <f t="shared" si="68"/>
        <v/>
      </c>
      <c r="X612" s="232" t="str">
        <f>IFERROR(VLOOKUP(W612,Datos!$P$4:$Q$18,2,0),"")</f>
        <v/>
      </c>
      <c r="Y612" s="232" t="str">
        <f t="shared" si="69"/>
        <v/>
      </c>
      <c r="AA612" s="314" t="str">
        <f t="shared" ca="1" si="66"/>
        <v/>
      </c>
    </row>
    <row r="613" spans="1:27" x14ac:dyDescent="0.3">
      <c r="A613" s="238"/>
      <c r="B613" s="241" t="str">
        <f t="shared" si="70"/>
        <v/>
      </c>
      <c r="C613" s="239"/>
      <c r="D613" s="240" t="str">
        <f>IF(C613&lt;&gt;"",VLOOKUP(C613,'BASE EQUIPOS'!$G$8:$H$22,2,0),"")</f>
        <v/>
      </c>
      <c r="E613" s="241" t="str">
        <f>IF(C613&lt;&gt;"",VLOOKUP(C613,'BASE EQUIPOS'!$G$8:$I$22,3,0),"")</f>
        <v/>
      </c>
      <c r="F613" s="241" t="str">
        <f>IF(C613&lt;&gt;"",VLOOKUP(C613,'BASE EQUIPOS'!$G$8:$J$22,4,0),"")</f>
        <v/>
      </c>
      <c r="G613" s="242"/>
      <c r="H613" s="233"/>
      <c r="I613" s="241"/>
      <c r="J613" s="241"/>
      <c r="K613" s="241"/>
      <c r="L613" s="239"/>
      <c r="M613" s="244"/>
      <c r="N613" s="245" t="str">
        <f t="shared" ca="1" si="64"/>
        <v/>
      </c>
      <c r="O613" s="239"/>
      <c r="P613" s="244"/>
      <c r="Q613" s="245" t="str">
        <f t="shared" si="65"/>
        <v/>
      </c>
      <c r="U613" s="246" t="str">
        <f>IFERROR(VLOOKUP(C613,'BASE EQUIPOS'!$G$8:$O$22,9,0)," ")</f>
        <v xml:space="preserve"> </v>
      </c>
      <c r="V613" s="232" t="str">
        <f t="shared" si="67"/>
        <v/>
      </c>
      <c r="W613" s="232" t="str">
        <f t="shared" si="68"/>
        <v/>
      </c>
      <c r="X613" s="232" t="str">
        <f>IFERROR(VLOOKUP(W613,Datos!$P$4:$Q$18,2,0),"")</f>
        <v/>
      </c>
      <c r="Y613" s="232" t="str">
        <f t="shared" si="69"/>
        <v/>
      </c>
      <c r="AA613" s="314" t="str">
        <f t="shared" ca="1" si="66"/>
        <v/>
      </c>
    </row>
    <row r="614" spans="1:27" x14ac:dyDescent="0.3">
      <c r="A614" s="238"/>
      <c r="B614" s="241" t="str">
        <f t="shared" si="70"/>
        <v/>
      </c>
      <c r="C614" s="239"/>
      <c r="D614" s="240" t="str">
        <f>IF(C614&lt;&gt;"",VLOOKUP(C614,'BASE EQUIPOS'!$G$8:$H$22,2,0),"")</f>
        <v/>
      </c>
      <c r="E614" s="241" t="str">
        <f>IF(C614&lt;&gt;"",VLOOKUP(C614,'BASE EQUIPOS'!$G$8:$I$22,3,0),"")</f>
        <v/>
      </c>
      <c r="F614" s="241" t="str">
        <f>IF(C614&lt;&gt;"",VLOOKUP(C614,'BASE EQUIPOS'!$G$8:$J$22,4,0),"")</f>
        <v/>
      </c>
      <c r="G614" s="242"/>
      <c r="H614" s="233"/>
      <c r="I614" s="241"/>
      <c r="J614" s="241"/>
      <c r="K614" s="241"/>
      <c r="L614" s="239"/>
      <c r="M614" s="244"/>
      <c r="N614" s="245" t="str">
        <f t="shared" ca="1" si="64"/>
        <v/>
      </c>
      <c r="O614" s="239"/>
      <c r="P614" s="244"/>
      <c r="Q614" s="245" t="str">
        <f t="shared" si="65"/>
        <v/>
      </c>
      <c r="U614" s="246" t="str">
        <f>IFERROR(VLOOKUP(C614,'BASE EQUIPOS'!$G$8:$O$22,9,0)," ")</f>
        <v xml:space="preserve"> </v>
      </c>
      <c r="V614" s="232" t="str">
        <f t="shared" si="67"/>
        <v/>
      </c>
      <c r="W614" s="232" t="str">
        <f t="shared" si="68"/>
        <v/>
      </c>
      <c r="X614" s="232" t="str">
        <f>IFERROR(VLOOKUP(W614,Datos!$P$4:$Q$18,2,0),"")</f>
        <v/>
      </c>
      <c r="Y614" s="232" t="str">
        <f t="shared" si="69"/>
        <v/>
      </c>
      <c r="AA614" s="314" t="str">
        <f t="shared" ca="1" si="66"/>
        <v/>
      </c>
    </row>
    <row r="615" spans="1:27" x14ac:dyDescent="0.3">
      <c r="A615" s="238"/>
      <c r="B615" s="241" t="str">
        <f t="shared" si="70"/>
        <v/>
      </c>
      <c r="C615" s="239"/>
      <c r="D615" s="240" t="str">
        <f>IF(C615&lt;&gt;"",VLOOKUP(C615,'BASE EQUIPOS'!$G$8:$H$22,2,0),"")</f>
        <v/>
      </c>
      <c r="E615" s="241" t="str">
        <f>IF(C615&lt;&gt;"",VLOOKUP(C615,'BASE EQUIPOS'!$G$8:$I$22,3,0),"")</f>
        <v/>
      </c>
      <c r="F615" s="241" t="str">
        <f>IF(C615&lt;&gt;"",VLOOKUP(C615,'BASE EQUIPOS'!$G$8:$J$22,4,0),"")</f>
        <v/>
      </c>
      <c r="G615" s="242"/>
      <c r="H615" s="233"/>
      <c r="I615" s="241"/>
      <c r="J615" s="241"/>
      <c r="K615" s="241"/>
      <c r="L615" s="239"/>
      <c r="M615" s="244"/>
      <c r="N615" s="245" t="str">
        <f t="shared" ca="1" si="64"/>
        <v/>
      </c>
      <c r="O615" s="239"/>
      <c r="P615" s="244"/>
      <c r="Q615" s="245" t="str">
        <f t="shared" si="65"/>
        <v/>
      </c>
      <c r="U615" s="246" t="str">
        <f>IFERROR(VLOOKUP(C615,'BASE EQUIPOS'!$G$8:$O$22,9,0)," ")</f>
        <v xml:space="preserve"> </v>
      </c>
      <c r="V615" s="232" t="str">
        <f t="shared" si="67"/>
        <v/>
      </c>
      <c r="W615" s="232" t="str">
        <f t="shared" si="68"/>
        <v/>
      </c>
      <c r="X615" s="232" t="str">
        <f>IFERROR(VLOOKUP(W615,Datos!$P$4:$Q$18,2,0),"")</f>
        <v/>
      </c>
      <c r="Y615" s="232" t="str">
        <f t="shared" si="69"/>
        <v/>
      </c>
      <c r="AA615" s="314" t="str">
        <f t="shared" ca="1" si="66"/>
        <v/>
      </c>
    </row>
    <row r="616" spans="1:27" x14ac:dyDescent="0.3">
      <c r="A616" s="238"/>
      <c r="B616" s="241" t="str">
        <f t="shared" si="70"/>
        <v/>
      </c>
      <c r="C616" s="239"/>
      <c r="D616" s="240" t="str">
        <f>IF(C616&lt;&gt;"",VLOOKUP(C616,'BASE EQUIPOS'!$G$8:$H$22,2,0),"")</f>
        <v/>
      </c>
      <c r="E616" s="241" t="str">
        <f>IF(C616&lt;&gt;"",VLOOKUP(C616,'BASE EQUIPOS'!$G$8:$I$22,3,0),"")</f>
        <v/>
      </c>
      <c r="F616" s="241" t="str">
        <f>IF(C616&lt;&gt;"",VLOOKUP(C616,'BASE EQUIPOS'!$G$8:$J$22,4,0),"")</f>
        <v/>
      </c>
      <c r="G616" s="242"/>
      <c r="H616" s="233"/>
      <c r="I616" s="241"/>
      <c r="J616" s="241"/>
      <c r="K616" s="241"/>
      <c r="L616" s="239"/>
      <c r="M616" s="244"/>
      <c r="N616" s="245" t="str">
        <f t="shared" ca="1" si="64"/>
        <v/>
      </c>
      <c r="O616" s="239"/>
      <c r="P616" s="244"/>
      <c r="Q616" s="245" t="str">
        <f t="shared" si="65"/>
        <v/>
      </c>
      <c r="U616" s="246" t="str">
        <f>IFERROR(VLOOKUP(C616,'BASE EQUIPOS'!$G$8:$O$22,9,0)," ")</f>
        <v xml:space="preserve"> </v>
      </c>
      <c r="V616" s="232" t="str">
        <f t="shared" si="67"/>
        <v/>
      </c>
      <c r="W616" s="232" t="str">
        <f t="shared" si="68"/>
        <v/>
      </c>
      <c r="X616" s="232" t="str">
        <f>IFERROR(VLOOKUP(W616,Datos!$P$4:$Q$18,2,0),"")</f>
        <v/>
      </c>
      <c r="Y616" s="232" t="str">
        <f t="shared" si="69"/>
        <v/>
      </c>
      <c r="AA616" s="314" t="str">
        <f t="shared" ca="1" si="66"/>
        <v/>
      </c>
    </row>
    <row r="617" spans="1:27" x14ac:dyDescent="0.3">
      <c r="A617" s="238"/>
      <c r="B617" s="241" t="str">
        <f t="shared" si="70"/>
        <v/>
      </c>
      <c r="C617" s="239"/>
      <c r="D617" s="240" t="str">
        <f>IF(C617&lt;&gt;"",VLOOKUP(C617,'BASE EQUIPOS'!$G$8:$H$22,2,0),"")</f>
        <v/>
      </c>
      <c r="E617" s="241" t="str">
        <f>IF(C617&lt;&gt;"",VLOOKUP(C617,'BASE EQUIPOS'!$G$8:$I$22,3,0),"")</f>
        <v/>
      </c>
      <c r="F617" s="241" t="str">
        <f>IF(C617&lt;&gt;"",VLOOKUP(C617,'BASE EQUIPOS'!$G$8:$J$22,4,0),"")</f>
        <v/>
      </c>
      <c r="G617" s="242"/>
      <c r="H617" s="233"/>
      <c r="I617" s="241"/>
      <c r="J617" s="241"/>
      <c r="K617" s="241"/>
      <c r="L617" s="239"/>
      <c r="M617" s="244"/>
      <c r="N617" s="245" t="str">
        <f t="shared" ca="1" si="64"/>
        <v/>
      </c>
      <c r="O617" s="239"/>
      <c r="P617" s="244"/>
      <c r="Q617" s="245" t="str">
        <f t="shared" si="65"/>
        <v/>
      </c>
      <c r="U617" s="246" t="str">
        <f>IFERROR(VLOOKUP(C617,'BASE EQUIPOS'!$G$8:$O$22,9,0)," ")</f>
        <v xml:space="preserve"> </v>
      </c>
      <c r="V617" s="232" t="str">
        <f t="shared" si="67"/>
        <v/>
      </c>
      <c r="W617" s="232" t="str">
        <f t="shared" si="68"/>
        <v/>
      </c>
      <c r="X617" s="232" t="str">
        <f>IFERROR(VLOOKUP(W617,Datos!$P$4:$Q$18,2,0),"")</f>
        <v/>
      </c>
      <c r="Y617" s="232" t="str">
        <f t="shared" si="69"/>
        <v/>
      </c>
      <c r="AA617" s="314" t="str">
        <f t="shared" ca="1" si="66"/>
        <v/>
      </c>
    </row>
    <row r="618" spans="1:27" x14ac:dyDescent="0.3">
      <c r="A618" s="238"/>
      <c r="B618" s="241" t="str">
        <f t="shared" si="70"/>
        <v/>
      </c>
      <c r="C618" s="239"/>
      <c r="D618" s="240" t="str">
        <f>IF(C618&lt;&gt;"",VLOOKUP(C618,'BASE EQUIPOS'!$G$8:$H$22,2,0),"")</f>
        <v/>
      </c>
      <c r="E618" s="241" t="str">
        <f>IF(C618&lt;&gt;"",VLOOKUP(C618,'BASE EQUIPOS'!$G$8:$I$22,3,0),"")</f>
        <v/>
      </c>
      <c r="F618" s="241" t="str">
        <f>IF(C618&lt;&gt;"",VLOOKUP(C618,'BASE EQUIPOS'!$G$8:$J$22,4,0),"")</f>
        <v/>
      </c>
      <c r="G618" s="242"/>
      <c r="H618" s="233"/>
      <c r="I618" s="241"/>
      <c r="J618" s="241"/>
      <c r="K618" s="241"/>
      <c r="L618" s="239"/>
      <c r="M618" s="244"/>
      <c r="N618" s="245" t="str">
        <f t="shared" ca="1" si="64"/>
        <v/>
      </c>
      <c r="O618" s="239"/>
      <c r="P618" s="244"/>
      <c r="Q618" s="245" t="str">
        <f t="shared" si="65"/>
        <v/>
      </c>
      <c r="U618" s="246" t="str">
        <f>IFERROR(VLOOKUP(C618,'BASE EQUIPOS'!$G$8:$O$22,9,0)," ")</f>
        <v xml:space="preserve"> </v>
      </c>
      <c r="V618" s="232" t="str">
        <f t="shared" si="67"/>
        <v/>
      </c>
      <c r="W618" s="232" t="str">
        <f t="shared" si="68"/>
        <v/>
      </c>
      <c r="X618" s="232" t="str">
        <f>IFERROR(VLOOKUP(W618,Datos!$P$4:$Q$18,2,0),"")</f>
        <v/>
      </c>
      <c r="Y618" s="232" t="str">
        <f t="shared" si="69"/>
        <v/>
      </c>
      <c r="AA618" s="314" t="str">
        <f t="shared" ca="1" si="66"/>
        <v/>
      </c>
    </row>
    <row r="619" spans="1:27" x14ac:dyDescent="0.3">
      <c r="A619" s="238"/>
      <c r="B619" s="241" t="str">
        <f t="shared" si="70"/>
        <v/>
      </c>
      <c r="C619" s="239"/>
      <c r="D619" s="240" t="str">
        <f>IF(C619&lt;&gt;"",VLOOKUP(C619,'BASE EQUIPOS'!$G$8:$H$22,2,0),"")</f>
        <v/>
      </c>
      <c r="E619" s="241" t="str">
        <f>IF(C619&lt;&gt;"",VLOOKUP(C619,'BASE EQUIPOS'!$G$8:$I$22,3,0),"")</f>
        <v/>
      </c>
      <c r="F619" s="241" t="str">
        <f>IF(C619&lt;&gt;"",VLOOKUP(C619,'BASE EQUIPOS'!$G$8:$J$22,4,0),"")</f>
        <v/>
      </c>
      <c r="G619" s="242"/>
      <c r="H619" s="233"/>
      <c r="I619" s="241"/>
      <c r="J619" s="241"/>
      <c r="K619" s="241"/>
      <c r="L619" s="239"/>
      <c r="M619" s="244"/>
      <c r="N619" s="245" t="str">
        <f t="shared" ca="1" si="64"/>
        <v/>
      </c>
      <c r="O619" s="239"/>
      <c r="P619" s="244"/>
      <c r="Q619" s="245" t="str">
        <f t="shared" si="65"/>
        <v/>
      </c>
      <c r="U619" s="246" t="str">
        <f>IFERROR(VLOOKUP(C619,'BASE EQUIPOS'!$G$8:$O$22,9,0)," ")</f>
        <v xml:space="preserve"> </v>
      </c>
      <c r="V619" s="232" t="str">
        <f t="shared" si="67"/>
        <v/>
      </c>
      <c r="W619" s="232" t="str">
        <f t="shared" si="68"/>
        <v/>
      </c>
      <c r="X619" s="232" t="str">
        <f>IFERROR(VLOOKUP(W619,Datos!$P$4:$Q$18,2,0),"")</f>
        <v/>
      </c>
      <c r="Y619" s="232" t="str">
        <f t="shared" si="69"/>
        <v/>
      </c>
      <c r="AA619" s="314" t="str">
        <f t="shared" ca="1" si="66"/>
        <v/>
      </c>
    </row>
    <row r="620" spans="1:27" x14ac:dyDescent="0.3">
      <c r="A620" s="238"/>
      <c r="B620" s="241" t="str">
        <f t="shared" si="70"/>
        <v/>
      </c>
      <c r="C620" s="239"/>
      <c r="D620" s="240" t="str">
        <f>IF(C620&lt;&gt;"",VLOOKUP(C620,'BASE EQUIPOS'!$G$8:$H$22,2,0),"")</f>
        <v/>
      </c>
      <c r="E620" s="241" t="str">
        <f>IF(C620&lt;&gt;"",VLOOKUP(C620,'BASE EQUIPOS'!$G$8:$I$22,3,0),"")</f>
        <v/>
      </c>
      <c r="F620" s="241" t="str">
        <f>IF(C620&lt;&gt;"",VLOOKUP(C620,'BASE EQUIPOS'!$G$8:$J$22,4,0),"")</f>
        <v/>
      </c>
      <c r="G620" s="242"/>
      <c r="H620" s="233"/>
      <c r="I620" s="241"/>
      <c r="J620" s="241"/>
      <c r="K620" s="241"/>
      <c r="L620" s="239"/>
      <c r="M620" s="244"/>
      <c r="N620" s="245" t="str">
        <f t="shared" ca="1" si="64"/>
        <v/>
      </c>
      <c r="O620" s="239"/>
      <c r="P620" s="244"/>
      <c r="Q620" s="245" t="str">
        <f t="shared" si="65"/>
        <v/>
      </c>
      <c r="U620" s="246" t="str">
        <f>IFERROR(VLOOKUP(C620,'BASE EQUIPOS'!$G$8:$O$22,9,0)," ")</f>
        <v xml:space="preserve"> </v>
      </c>
      <c r="V620" s="232" t="str">
        <f t="shared" si="67"/>
        <v/>
      </c>
      <c r="W620" s="232" t="str">
        <f t="shared" si="68"/>
        <v/>
      </c>
      <c r="X620" s="232" t="str">
        <f>IFERROR(VLOOKUP(W620,Datos!$P$4:$Q$18,2,0),"")</f>
        <v/>
      </c>
      <c r="Y620" s="232" t="str">
        <f t="shared" si="69"/>
        <v/>
      </c>
      <c r="AA620" s="314" t="str">
        <f t="shared" ca="1" si="66"/>
        <v/>
      </c>
    </row>
    <row r="621" spans="1:27" x14ac:dyDescent="0.3">
      <c r="A621" s="238"/>
      <c r="B621" s="241" t="str">
        <f t="shared" si="70"/>
        <v/>
      </c>
      <c r="C621" s="239"/>
      <c r="D621" s="240" t="str">
        <f>IF(C621&lt;&gt;"",VLOOKUP(C621,'BASE EQUIPOS'!$G$8:$H$22,2,0),"")</f>
        <v/>
      </c>
      <c r="E621" s="241" t="str">
        <f>IF(C621&lt;&gt;"",VLOOKUP(C621,'BASE EQUIPOS'!$G$8:$I$22,3,0),"")</f>
        <v/>
      </c>
      <c r="F621" s="241" t="str">
        <f>IF(C621&lt;&gt;"",VLOOKUP(C621,'BASE EQUIPOS'!$G$8:$J$22,4,0),"")</f>
        <v/>
      </c>
      <c r="G621" s="242"/>
      <c r="H621" s="233"/>
      <c r="I621" s="241"/>
      <c r="J621" s="241"/>
      <c r="K621" s="241"/>
      <c r="L621" s="239"/>
      <c r="M621" s="244"/>
      <c r="N621" s="245" t="str">
        <f t="shared" ca="1" si="64"/>
        <v/>
      </c>
      <c r="O621" s="239"/>
      <c r="P621" s="244"/>
      <c r="Q621" s="245" t="str">
        <f t="shared" si="65"/>
        <v/>
      </c>
      <c r="U621" s="246" t="str">
        <f>IFERROR(VLOOKUP(C621,'BASE EQUIPOS'!$G$8:$O$22,9,0)," ")</f>
        <v xml:space="preserve"> </v>
      </c>
      <c r="V621" s="232" t="str">
        <f t="shared" si="67"/>
        <v/>
      </c>
      <c r="W621" s="232" t="str">
        <f t="shared" si="68"/>
        <v/>
      </c>
      <c r="X621" s="232" t="str">
        <f>IFERROR(VLOOKUP(W621,Datos!$P$4:$Q$18,2,0),"")</f>
        <v/>
      </c>
      <c r="Y621" s="232" t="str">
        <f t="shared" si="69"/>
        <v/>
      </c>
      <c r="AA621" s="314" t="str">
        <f t="shared" ca="1" si="66"/>
        <v/>
      </c>
    </row>
    <row r="622" spans="1:27" x14ac:dyDescent="0.3">
      <c r="A622" s="238"/>
      <c r="B622" s="241" t="str">
        <f t="shared" si="70"/>
        <v/>
      </c>
      <c r="C622" s="239"/>
      <c r="D622" s="240" t="str">
        <f>IF(C622&lt;&gt;"",VLOOKUP(C622,'BASE EQUIPOS'!$G$8:$H$22,2,0),"")</f>
        <v/>
      </c>
      <c r="E622" s="241" t="str">
        <f>IF(C622&lt;&gt;"",VLOOKUP(C622,'BASE EQUIPOS'!$G$8:$I$22,3,0),"")</f>
        <v/>
      </c>
      <c r="F622" s="241" t="str">
        <f>IF(C622&lt;&gt;"",VLOOKUP(C622,'BASE EQUIPOS'!$G$8:$J$22,4,0),"")</f>
        <v/>
      </c>
      <c r="G622" s="242"/>
      <c r="H622" s="233"/>
      <c r="I622" s="241"/>
      <c r="J622" s="241"/>
      <c r="K622" s="241"/>
      <c r="L622" s="239"/>
      <c r="M622" s="244"/>
      <c r="N622" s="245" t="str">
        <f t="shared" ca="1" si="64"/>
        <v/>
      </c>
      <c r="O622" s="239"/>
      <c r="P622" s="244"/>
      <c r="Q622" s="245" t="str">
        <f t="shared" si="65"/>
        <v/>
      </c>
      <c r="U622" s="246" t="str">
        <f>IFERROR(VLOOKUP(C622,'BASE EQUIPOS'!$G$8:$O$22,9,0)," ")</f>
        <v xml:space="preserve"> </v>
      </c>
      <c r="V622" s="232" t="str">
        <f t="shared" si="67"/>
        <v/>
      </c>
      <c r="W622" s="232" t="str">
        <f t="shared" si="68"/>
        <v/>
      </c>
      <c r="X622" s="232" t="str">
        <f>IFERROR(VLOOKUP(W622,Datos!$P$4:$Q$18,2,0),"")</f>
        <v/>
      </c>
      <c r="Y622" s="232" t="str">
        <f t="shared" si="69"/>
        <v/>
      </c>
      <c r="AA622" s="314" t="str">
        <f t="shared" ca="1" si="66"/>
        <v/>
      </c>
    </row>
    <row r="623" spans="1:27" x14ac:dyDescent="0.3">
      <c r="A623" s="238"/>
      <c r="B623" s="241" t="str">
        <f t="shared" si="70"/>
        <v/>
      </c>
      <c r="C623" s="239"/>
      <c r="D623" s="240" t="str">
        <f>IF(C623&lt;&gt;"",VLOOKUP(C623,'BASE EQUIPOS'!$G$8:$H$22,2,0),"")</f>
        <v/>
      </c>
      <c r="E623" s="241" t="str">
        <f>IF(C623&lt;&gt;"",VLOOKUP(C623,'BASE EQUIPOS'!$G$8:$I$22,3,0),"")</f>
        <v/>
      </c>
      <c r="F623" s="241" t="str">
        <f>IF(C623&lt;&gt;"",VLOOKUP(C623,'BASE EQUIPOS'!$G$8:$J$22,4,0),"")</f>
        <v/>
      </c>
      <c r="G623" s="242"/>
      <c r="H623" s="233"/>
      <c r="I623" s="241"/>
      <c r="J623" s="241"/>
      <c r="K623" s="241"/>
      <c r="L623" s="239"/>
      <c r="M623" s="244"/>
      <c r="N623" s="245" t="str">
        <f t="shared" ca="1" si="64"/>
        <v/>
      </c>
      <c r="O623" s="239"/>
      <c r="P623" s="244"/>
      <c r="Q623" s="245" t="str">
        <f t="shared" si="65"/>
        <v/>
      </c>
      <c r="U623" s="246" t="str">
        <f>IFERROR(VLOOKUP(C623,'BASE EQUIPOS'!$G$8:$O$22,9,0)," ")</f>
        <v xml:space="preserve"> </v>
      </c>
      <c r="V623" s="232" t="str">
        <f t="shared" si="67"/>
        <v/>
      </c>
      <c r="W623" s="232" t="str">
        <f t="shared" si="68"/>
        <v/>
      </c>
      <c r="X623" s="232" t="str">
        <f>IFERROR(VLOOKUP(W623,Datos!$P$4:$Q$18,2,0),"")</f>
        <v/>
      </c>
      <c r="Y623" s="232" t="str">
        <f t="shared" si="69"/>
        <v/>
      </c>
      <c r="AA623" s="314" t="str">
        <f t="shared" ca="1" si="66"/>
        <v/>
      </c>
    </row>
    <row r="624" spans="1:27" x14ac:dyDescent="0.3">
      <c r="A624" s="238"/>
      <c r="B624" s="241" t="str">
        <f t="shared" si="70"/>
        <v/>
      </c>
      <c r="C624" s="239"/>
      <c r="D624" s="240" t="str">
        <f>IF(C624&lt;&gt;"",VLOOKUP(C624,'BASE EQUIPOS'!$G$8:$H$22,2,0),"")</f>
        <v/>
      </c>
      <c r="E624" s="241" t="str">
        <f>IF(C624&lt;&gt;"",VLOOKUP(C624,'BASE EQUIPOS'!$G$8:$I$22,3,0),"")</f>
        <v/>
      </c>
      <c r="F624" s="241" t="str">
        <f>IF(C624&lt;&gt;"",VLOOKUP(C624,'BASE EQUIPOS'!$G$8:$J$22,4,0),"")</f>
        <v/>
      </c>
      <c r="G624" s="242"/>
      <c r="H624" s="233"/>
      <c r="I624" s="241"/>
      <c r="J624" s="241"/>
      <c r="K624" s="241"/>
      <c r="L624" s="239"/>
      <c r="M624" s="244"/>
      <c r="N624" s="245" t="str">
        <f t="shared" ca="1" si="64"/>
        <v/>
      </c>
      <c r="O624" s="239"/>
      <c r="P624" s="244"/>
      <c r="Q624" s="245" t="str">
        <f t="shared" si="65"/>
        <v/>
      </c>
      <c r="U624" s="246" t="str">
        <f>IFERROR(VLOOKUP(C624,'BASE EQUIPOS'!$G$8:$O$22,9,0)," ")</f>
        <v xml:space="preserve"> </v>
      </c>
      <c r="V624" s="232" t="str">
        <f t="shared" si="67"/>
        <v/>
      </c>
      <c r="W624" s="232" t="str">
        <f t="shared" si="68"/>
        <v/>
      </c>
      <c r="X624" s="232" t="str">
        <f>IFERROR(VLOOKUP(W624,Datos!$P$4:$Q$18,2,0),"")</f>
        <v/>
      </c>
      <c r="Y624" s="232" t="str">
        <f t="shared" si="69"/>
        <v/>
      </c>
      <c r="AA624" s="314" t="str">
        <f t="shared" ca="1" si="66"/>
        <v/>
      </c>
    </row>
    <row r="625" spans="1:27" x14ac:dyDescent="0.3">
      <c r="A625" s="238"/>
      <c r="B625" s="241" t="str">
        <f t="shared" si="70"/>
        <v/>
      </c>
      <c r="C625" s="239"/>
      <c r="D625" s="240" t="str">
        <f>IF(C625&lt;&gt;"",VLOOKUP(C625,'BASE EQUIPOS'!$G$8:$H$22,2,0),"")</f>
        <v/>
      </c>
      <c r="E625" s="241" t="str">
        <f>IF(C625&lt;&gt;"",VLOOKUP(C625,'BASE EQUIPOS'!$G$8:$I$22,3,0),"")</f>
        <v/>
      </c>
      <c r="F625" s="241" t="str">
        <f>IF(C625&lt;&gt;"",VLOOKUP(C625,'BASE EQUIPOS'!$G$8:$J$22,4,0),"")</f>
        <v/>
      </c>
      <c r="G625" s="242"/>
      <c r="H625" s="233"/>
      <c r="I625" s="241"/>
      <c r="J625" s="241"/>
      <c r="K625" s="241"/>
      <c r="L625" s="239"/>
      <c r="M625" s="244"/>
      <c r="N625" s="245" t="str">
        <f t="shared" ca="1" si="64"/>
        <v/>
      </c>
      <c r="O625" s="239"/>
      <c r="P625" s="244"/>
      <c r="Q625" s="245" t="str">
        <f t="shared" si="65"/>
        <v/>
      </c>
      <c r="U625" s="246" t="str">
        <f>IFERROR(VLOOKUP(C625,'BASE EQUIPOS'!$G$8:$O$22,9,0)," ")</f>
        <v xml:space="preserve"> </v>
      </c>
      <c r="V625" s="232" t="str">
        <f t="shared" si="67"/>
        <v/>
      </c>
      <c r="W625" s="232" t="str">
        <f t="shared" si="68"/>
        <v/>
      </c>
      <c r="X625" s="232" t="str">
        <f>IFERROR(VLOOKUP(W625,Datos!$P$4:$Q$18,2,0),"")</f>
        <v/>
      </c>
      <c r="Y625" s="232" t="str">
        <f t="shared" si="69"/>
        <v/>
      </c>
      <c r="AA625" s="314" t="str">
        <f t="shared" ca="1" si="66"/>
        <v/>
      </c>
    </row>
    <row r="626" spans="1:27" x14ac:dyDescent="0.3">
      <c r="A626" s="238"/>
      <c r="B626" s="241" t="str">
        <f t="shared" si="70"/>
        <v/>
      </c>
      <c r="C626" s="239"/>
      <c r="D626" s="240" t="str">
        <f>IF(C626&lt;&gt;"",VLOOKUP(C626,'BASE EQUIPOS'!$G$8:$H$22,2,0),"")</f>
        <v/>
      </c>
      <c r="E626" s="241" t="str">
        <f>IF(C626&lt;&gt;"",VLOOKUP(C626,'BASE EQUIPOS'!$G$8:$I$22,3,0),"")</f>
        <v/>
      </c>
      <c r="F626" s="241" t="str">
        <f>IF(C626&lt;&gt;"",VLOOKUP(C626,'BASE EQUIPOS'!$G$8:$J$22,4,0),"")</f>
        <v/>
      </c>
      <c r="G626" s="242"/>
      <c r="H626" s="233"/>
      <c r="I626" s="241"/>
      <c r="J626" s="241"/>
      <c r="K626" s="241"/>
      <c r="L626" s="239"/>
      <c r="M626" s="244"/>
      <c r="N626" s="245" t="str">
        <f t="shared" ca="1" si="64"/>
        <v/>
      </c>
      <c r="O626" s="239"/>
      <c r="P626" s="244"/>
      <c r="Q626" s="245" t="str">
        <f t="shared" si="65"/>
        <v/>
      </c>
      <c r="U626" s="246" t="str">
        <f>IFERROR(VLOOKUP(C626,'BASE EQUIPOS'!$G$8:$O$22,9,0)," ")</f>
        <v xml:space="preserve"> </v>
      </c>
      <c r="V626" s="232" t="str">
        <f t="shared" si="67"/>
        <v/>
      </c>
      <c r="W626" s="232" t="str">
        <f t="shared" si="68"/>
        <v/>
      </c>
      <c r="X626" s="232" t="str">
        <f>IFERROR(VLOOKUP(W626,Datos!$P$4:$Q$18,2,0),"")</f>
        <v/>
      </c>
      <c r="Y626" s="232" t="str">
        <f t="shared" si="69"/>
        <v/>
      </c>
      <c r="AA626" s="314" t="str">
        <f t="shared" ca="1" si="66"/>
        <v/>
      </c>
    </row>
    <row r="627" spans="1:27" x14ac:dyDescent="0.3">
      <c r="A627" s="238"/>
      <c r="B627" s="241" t="str">
        <f t="shared" si="70"/>
        <v/>
      </c>
      <c r="C627" s="239"/>
      <c r="D627" s="240" t="str">
        <f>IF(C627&lt;&gt;"",VLOOKUP(C627,'BASE EQUIPOS'!$G$8:$H$22,2,0),"")</f>
        <v/>
      </c>
      <c r="E627" s="241" t="str">
        <f>IF(C627&lt;&gt;"",VLOOKUP(C627,'BASE EQUIPOS'!$G$8:$I$22,3,0),"")</f>
        <v/>
      </c>
      <c r="F627" s="241" t="str">
        <f>IF(C627&lt;&gt;"",VLOOKUP(C627,'BASE EQUIPOS'!$G$8:$J$22,4,0),"")</f>
        <v/>
      </c>
      <c r="G627" s="242"/>
      <c r="H627" s="233"/>
      <c r="I627" s="241"/>
      <c r="J627" s="241"/>
      <c r="K627" s="241"/>
      <c r="L627" s="239"/>
      <c r="M627" s="244"/>
      <c r="N627" s="245" t="str">
        <f t="shared" ca="1" si="64"/>
        <v/>
      </c>
      <c r="O627" s="239"/>
      <c r="P627" s="244"/>
      <c r="Q627" s="245" t="str">
        <f t="shared" si="65"/>
        <v/>
      </c>
      <c r="U627" s="246" t="str">
        <f>IFERROR(VLOOKUP(C627,'BASE EQUIPOS'!$G$8:$O$22,9,0)," ")</f>
        <v xml:space="preserve"> </v>
      </c>
      <c r="V627" s="232" t="str">
        <f t="shared" si="67"/>
        <v/>
      </c>
      <c r="W627" s="232" t="str">
        <f t="shared" si="68"/>
        <v/>
      </c>
      <c r="X627" s="232" t="str">
        <f>IFERROR(VLOOKUP(W627,Datos!$P$4:$Q$18,2,0),"")</f>
        <v/>
      </c>
      <c r="Y627" s="232" t="str">
        <f t="shared" si="69"/>
        <v/>
      </c>
      <c r="AA627" s="314" t="str">
        <f t="shared" ca="1" si="66"/>
        <v/>
      </c>
    </row>
    <row r="628" spans="1:27" x14ac:dyDescent="0.3">
      <c r="A628" s="238"/>
      <c r="B628" s="241" t="str">
        <f t="shared" si="70"/>
        <v/>
      </c>
      <c r="C628" s="239"/>
      <c r="D628" s="240" t="str">
        <f>IF(C628&lt;&gt;"",VLOOKUP(C628,'BASE EQUIPOS'!$G$8:$H$22,2,0),"")</f>
        <v/>
      </c>
      <c r="E628" s="241" t="str">
        <f>IF(C628&lt;&gt;"",VLOOKUP(C628,'BASE EQUIPOS'!$G$8:$I$22,3,0),"")</f>
        <v/>
      </c>
      <c r="F628" s="241" t="str">
        <f>IF(C628&lt;&gt;"",VLOOKUP(C628,'BASE EQUIPOS'!$G$8:$J$22,4,0),"")</f>
        <v/>
      </c>
      <c r="G628" s="242"/>
      <c r="H628" s="233"/>
      <c r="I628" s="241"/>
      <c r="J628" s="241"/>
      <c r="K628" s="241"/>
      <c r="L628" s="239"/>
      <c r="M628" s="244"/>
      <c r="N628" s="245" t="str">
        <f t="shared" ca="1" si="64"/>
        <v/>
      </c>
      <c r="O628" s="239"/>
      <c r="P628" s="244"/>
      <c r="Q628" s="245" t="str">
        <f t="shared" si="65"/>
        <v/>
      </c>
      <c r="U628" s="246" t="str">
        <f>IFERROR(VLOOKUP(C628,'BASE EQUIPOS'!$G$8:$O$22,9,0)," ")</f>
        <v xml:space="preserve"> </v>
      </c>
      <c r="V628" s="232" t="str">
        <f t="shared" si="67"/>
        <v/>
      </c>
      <c r="W628" s="232" t="str">
        <f t="shared" si="68"/>
        <v/>
      </c>
      <c r="X628" s="232" t="str">
        <f>IFERROR(VLOOKUP(W628,Datos!$P$4:$Q$18,2,0),"")</f>
        <v/>
      </c>
      <c r="Y628" s="232" t="str">
        <f t="shared" si="69"/>
        <v/>
      </c>
      <c r="AA628" s="314" t="str">
        <f t="shared" ca="1" si="66"/>
        <v/>
      </c>
    </row>
    <row r="629" spans="1:27" x14ac:dyDescent="0.3">
      <c r="A629" s="238"/>
      <c r="B629" s="241" t="str">
        <f t="shared" si="70"/>
        <v/>
      </c>
      <c r="C629" s="239"/>
      <c r="D629" s="240" t="str">
        <f>IF(C629&lt;&gt;"",VLOOKUP(C629,'BASE EQUIPOS'!$G$8:$H$22,2,0),"")</f>
        <v/>
      </c>
      <c r="E629" s="241" t="str">
        <f>IF(C629&lt;&gt;"",VLOOKUP(C629,'BASE EQUIPOS'!$G$8:$I$22,3,0),"")</f>
        <v/>
      </c>
      <c r="F629" s="241" t="str">
        <f>IF(C629&lt;&gt;"",VLOOKUP(C629,'BASE EQUIPOS'!$G$8:$J$22,4,0),"")</f>
        <v/>
      </c>
      <c r="G629" s="242"/>
      <c r="H629" s="233"/>
      <c r="I629" s="241"/>
      <c r="J629" s="241"/>
      <c r="K629" s="241"/>
      <c r="L629" s="239"/>
      <c r="M629" s="244"/>
      <c r="N629" s="245" t="str">
        <f t="shared" ca="1" si="64"/>
        <v/>
      </c>
      <c r="O629" s="239"/>
      <c r="P629" s="244"/>
      <c r="Q629" s="245" t="str">
        <f t="shared" si="65"/>
        <v/>
      </c>
      <c r="U629" s="246" t="str">
        <f>IFERROR(VLOOKUP(C629,'BASE EQUIPOS'!$G$8:$O$22,9,0)," ")</f>
        <v xml:space="preserve"> </v>
      </c>
      <c r="V629" s="232" t="str">
        <f t="shared" si="67"/>
        <v/>
      </c>
      <c r="W629" s="232" t="str">
        <f t="shared" si="68"/>
        <v/>
      </c>
      <c r="X629" s="232" t="str">
        <f>IFERROR(VLOOKUP(W629,Datos!$P$4:$Q$18,2,0),"")</f>
        <v/>
      </c>
      <c r="Y629" s="232" t="str">
        <f t="shared" si="69"/>
        <v/>
      </c>
      <c r="AA629" s="314" t="str">
        <f t="shared" ca="1" si="66"/>
        <v/>
      </c>
    </row>
    <row r="630" spans="1:27" x14ac:dyDescent="0.3">
      <c r="A630" s="238"/>
      <c r="B630" s="241" t="str">
        <f t="shared" si="70"/>
        <v/>
      </c>
      <c r="C630" s="239"/>
      <c r="D630" s="240" t="str">
        <f>IF(C630&lt;&gt;"",VLOOKUP(C630,'BASE EQUIPOS'!$G$8:$H$22,2,0),"")</f>
        <v/>
      </c>
      <c r="E630" s="241" t="str">
        <f>IF(C630&lt;&gt;"",VLOOKUP(C630,'BASE EQUIPOS'!$G$8:$I$22,3,0),"")</f>
        <v/>
      </c>
      <c r="F630" s="241" t="str">
        <f>IF(C630&lt;&gt;"",VLOOKUP(C630,'BASE EQUIPOS'!$G$8:$J$22,4,0),"")</f>
        <v/>
      </c>
      <c r="G630" s="242"/>
      <c r="H630" s="233"/>
      <c r="I630" s="241"/>
      <c r="J630" s="241"/>
      <c r="K630" s="241"/>
      <c r="L630" s="239"/>
      <c r="M630" s="244"/>
      <c r="N630" s="245" t="str">
        <f t="shared" ca="1" si="64"/>
        <v/>
      </c>
      <c r="O630" s="239"/>
      <c r="P630" s="244"/>
      <c r="Q630" s="245" t="str">
        <f t="shared" si="65"/>
        <v/>
      </c>
      <c r="U630" s="246" t="str">
        <f>IFERROR(VLOOKUP(C630,'BASE EQUIPOS'!$G$8:$O$22,9,0)," ")</f>
        <v xml:space="preserve"> </v>
      </c>
      <c r="V630" s="232" t="str">
        <f t="shared" si="67"/>
        <v/>
      </c>
      <c r="W630" s="232" t="str">
        <f t="shared" si="68"/>
        <v/>
      </c>
      <c r="X630" s="232" t="str">
        <f>IFERROR(VLOOKUP(W630,Datos!$P$4:$Q$18,2,0),"")</f>
        <v/>
      </c>
      <c r="Y630" s="232" t="str">
        <f t="shared" si="69"/>
        <v/>
      </c>
      <c r="AA630" s="314" t="str">
        <f t="shared" ca="1" si="66"/>
        <v/>
      </c>
    </row>
    <row r="631" spans="1:27" x14ac:dyDescent="0.3">
      <c r="A631" s="238"/>
      <c r="B631" s="241" t="str">
        <f t="shared" si="70"/>
        <v/>
      </c>
      <c r="C631" s="239"/>
      <c r="D631" s="240" t="str">
        <f>IF(C631&lt;&gt;"",VLOOKUP(C631,'BASE EQUIPOS'!$G$8:$H$22,2,0),"")</f>
        <v/>
      </c>
      <c r="E631" s="241" t="str">
        <f>IF(C631&lt;&gt;"",VLOOKUP(C631,'BASE EQUIPOS'!$G$8:$I$22,3,0),"")</f>
        <v/>
      </c>
      <c r="F631" s="241" t="str">
        <f>IF(C631&lt;&gt;"",VLOOKUP(C631,'BASE EQUIPOS'!$G$8:$J$22,4,0),"")</f>
        <v/>
      </c>
      <c r="G631" s="242"/>
      <c r="H631" s="233"/>
      <c r="I631" s="241"/>
      <c r="J631" s="241"/>
      <c r="K631" s="241"/>
      <c r="L631" s="239"/>
      <c r="M631" s="244"/>
      <c r="N631" s="245" t="str">
        <f t="shared" ca="1" si="64"/>
        <v/>
      </c>
      <c r="O631" s="239"/>
      <c r="P631" s="244"/>
      <c r="Q631" s="245" t="str">
        <f t="shared" si="65"/>
        <v/>
      </c>
      <c r="U631" s="246" t="str">
        <f>IFERROR(VLOOKUP(C631,'BASE EQUIPOS'!$G$8:$O$22,9,0)," ")</f>
        <v xml:space="preserve"> </v>
      </c>
      <c r="V631" s="232" t="str">
        <f t="shared" si="67"/>
        <v/>
      </c>
      <c r="W631" s="232" t="str">
        <f t="shared" si="68"/>
        <v/>
      </c>
      <c r="X631" s="232" t="str">
        <f>IFERROR(VLOOKUP(W631,Datos!$P$4:$Q$18,2,0),"")</f>
        <v/>
      </c>
      <c r="Y631" s="232" t="str">
        <f t="shared" si="69"/>
        <v/>
      </c>
      <c r="AA631" s="314" t="str">
        <f t="shared" ca="1" si="66"/>
        <v/>
      </c>
    </row>
    <row r="632" spans="1:27" x14ac:dyDescent="0.3">
      <c r="A632" s="238"/>
      <c r="B632" s="241" t="str">
        <f t="shared" si="70"/>
        <v/>
      </c>
      <c r="C632" s="239"/>
      <c r="D632" s="240" t="str">
        <f>IF(C632&lt;&gt;"",VLOOKUP(C632,'BASE EQUIPOS'!$G$8:$H$22,2,0),"")</f>
        <v/>
      </c>
      <c r="E632" s="241" t="str">
        <f>IF(C632&lt;&gt;"",VLOOKUP(C632,'BASE EQUIPOS'!$G$8:$I$22,3,0),"")</f>
        <v/>
      </c>
      <c r="F632" s="241" t="str">
        <f>IF(C632&lt;&gt;"",VLOOKUP(C632,'BASE EQUIPOS'!$G$8:$J$22,4,0),"")</f>
        <v/>
      </c>
      <c r="G632" s="242"/>
      <c r="H632" s="233"/>
      <c r="I632" s="241"/>
      <c r="J632" s="241"/>
      <c r="K632" s="241"/>
      <c r="L632" s="239"/>
      <c r="M632" s="244"/>
      <c r="N632" s="245" t="str">
        <f t="shared" ca="1" si="64"/>
        <v/>
      </c>
      <c r="O632" s="239"/>
      <c r="P632" s="244"/>
      <c r="Q632" s="245" t="str">
        <f t="shared" si="65"/>
        <v/>
      </c>
      <c r="U632" s="246" t="str">
        <f>IFERROR(VLOOKUP(C632,'BASE EQUIPOS'!$G$8:$O$22,9,0)," ")</f>
        <v xml:space="preserve"> </v>
      </c>
      <c r="V632" s="232" t="str">
        <f t="shared" si="67"/>
        <v/>
      </c>
      <c r="W632" s="232" t="str">
        <f t="shared" si="68"/>
        <v/>
      </c>
      <c r="X632" s="232" t="str">
        <f>IFERROR(VLOOKUP(W632,Datos!$P$4:$Q$18,2,0),"")</f>
        <v/>
      </c>
      <c r="Y632" s="232" t="str">
        <f t="shared" si="69"/>
        <v/>
      </c>
      <c r="AA632" s="314" t="str">
        <f t="shared" ca="1" si="66"/>
        <v/>
      </c>
    </row>
    <row r="633" spans="1:27" x14ac:dyDescent="0.3">
      <c r="A633" s="238"/>
      <c r="B633" s="241" t="str">
        <f t="shared" si="70"/>
        <v/>
      </c>
      <c r="C633" s="239"/>
      <c r="D633" s="240" t="str">
        <f>IF(C633&lt;&gt;"",VLOOKUP(C633,'BASE EQUIPOS'!$G$8:$H$22,2,0),"")</f>
        <v/>
      </c>
      <c r="E633" s="241" t="str">
        <f>IF(C633&lt;&gt;"",VLOOKUP(C633,'BASE EQUIPOS'!$G$8:$I$22,3,0),"")</f>
        <v/>
      </c>
      <c r="F633" s="241" t="str">
        <f>IF(C633&lt;&gt;"",VLOOKUP(C633,'BASE EQUIPOS'!$G$8:$J$22,4,0),"")</f>
        <v/>
      </c>
      <c r="G633" s="242"/>
      <c r="H633" s="233"/>
      <c r="I633" s="241"/>
      <c r="J633" s="241"/>
      <c r="K633" s="241"/>
      <c r="L633" s="239"/>
      <c r="M633" s="244"/>
      <c r="N633" s="245" t="str">
        <f t="shared" ca="1" si="64"/>
        <v/>
      </c>
      <c r="O633" s="239"/>
      <c r="P633" s="244"/>
      <c r="Q633" s="245" t="str">
        <f t="shared" si="65"/>
        <v/>
      </c>
      <c r="U633" s="246" t="str">
        <f>IFERROR(VLOOKUP(C633,'BASE EQUIPOS'!$G$8:$O$22,9,0)," ")</f>
        <v xml:space="preserve"> </v>
      </c>
      <c r="V633" s="232" t="str">
        <f t="shared" si="67"/>
        <v/>
      </c>
      <c r="W633" s="232" t="str">
        <f t="shared" si="68"/>
        <v/>
      </c>
      <c r="X633" s="232" t="str">
        <f>IFERROR(VLOOKUP(W633,Datos!$P$4:$Q$18,2,0),"")</f>
        <v/>
      </c>
      <c r="Y633" s="232" t="str">
        <f t="shared" si="69"/>
        <v/>
      </c>
      <c r="AA633" s="314" t="str">
        <f t="shared" ca="1" si="66"/>
        <v/>
      </c>
    </row>
    <row r="634" spans="1:27" x14ac:dyDescent="0.3">
      <c r="A634" s="238"/>
      <c r="B634" s="241" t="str">
        <f t="shared" si="70"/>
        <v/>
      </c>
      <c r="C634" s="239"/>
      <c r="D634" s="240" t="str">
        <f>IF(C634&lt;&gt;"",VLOOKUP(C634,'BASE EQUIPOS'!$G$8:$H$22,2,0),"")</f>
        <v/>
      </c>
      <c r="E634" s="241" t="str">
        <f>IF(C634&lt;&gt;"",VLOOKUP(C634,'BASE EQUIPOS'!$G$8:$I$22,3,0),"")</f>
        <v/>
      </c>
      <c r="F634" s="241" t="str">
        <f>IF(C634&lt;&gt;"",VLOOKUP(C634,'BASE EQUIPOS'!$G$8:$J$22,4,0),"")</f>
        <v/>
      </c>
      <c r="G634" s="242"/>
      <c r="H634" s="233"/>
      <c r="I634" s="241"/>
      <c r="J634" s="241"/>
      <c r="K634" s="241"/>
      <c r="L634" s="239"/>
      <c r="M634" s="244"/>
      <c r="N634" s="245" t="str">
        <f t="shared" ca="1" si="64"/>
        <v/>
      </c>
      <c r="O634" s="239"/>
      <c r="P634" s="244"/>
      <c r="Q634" s="245" t="str">
        <f t="shared" si="65"/>
        <v/>
      </c>
      <c r="U634" s="246" t="str">
        <f>IFERROR(VLOOKUP(C634,'BASE EQUIPOS'!$G$8:$O$22,9,0)," ")</f>
        <v xml:space="preserve"> </v>
      </c>
      <c r="V634" s="232" t="str">
        <f t="shared" si="67"/>
        <v/>
      </c>
      <c r="W634" s="232" t="str">
        <f t="shared" si="68"/>
        <v/>
      </c>
      <c r="X634" s="232" t="str">
        <f>IFERROR(VLOOKUP(W634,Datos!$P$4:$Q$18,2,0),"")</f>
        <v/>
      </c>
      <c r="Y634" s="232" t="str">
        <f t="shared" si="69"/>
        <v/>
      </c>
      <c r="AA634" s="314" t="str">
        <f t="shared" ca="1" si="66"/>
        <v/>
      </c>
    </row>
    <row r="635" spans="1:27" x14ac:dyDescent="0.3">
      <c r="A635" s="238"/>
      <c r="B635" s="241" t="str">
        <f t="shared" si="70"/>
        <v/>
      </c>
      <c r="C635" s="239"/>
      <c r="D635" s="240" t="str">
        <f>IF(C635&lt;&gt;"",VLOOKUP(C635,'BASE EQUIPOS'!$G$8:$H$22,2,0),"")</f>
        <v/>
      </c>
      <c r="E635" s="241" t="str">
        <f>IF(C635&lt;&gt;"",VLOOKUP(C635,'BASE EQUIPOS'!$G$8:$I$22,3,0),"")</f>
        <v/>
      </c>
      <c r="F635" s="241" t="str">
        <f>IF(C635&lt;&gt;"",VLOOKUP(C635,'BASE EQUIPOS'!$G$8:$J$22,4,0),"")</f>
        <v/>
      </c>
      <c r="G635" s="242"/>
      <c r="H635" s="233"/>
      <c r="I635" s="241"/>
      <c r="J635" s="241"/>
      <c r="K635" s="241"/>
      <c r="L635" s="239"/>
      <c r="M635" s="244"/>
      <c r="N635" s="245" t="str">
        <f t="shared" ca="1" si="64"/>
        <v/>
      </c>
      <c r="O635" s="239"/>
      <c r="P635" s="244"/>
      <c r="Q635" s="245" t="str">
        <f t="shared" si="65"/>
        <v/>
      </c>
      <c r="U635" s="246" t="str">
        <f>IFERROR(VLOOKUP(C635,'BASE EQUIPOS'!$G$8:$O$22,9,0)," ")</f>
        <v xml:space="preserve"> </v>
      </c>
      <c r="V635" s="232" t="str">
        <f t="shared" si="67"/>
        <v/>
      </c>
      <c r="W635" s="232" t="str">
        <f t="shared" si="68"/>
        <v/>
      </c>
      <c r="X635" s="232" t="str">
        <f>IFERROR(VLOOKUP(W635,Datos!$P$4:$Q$18,2,0),"")</f>
        <v/>
      </c>
      <c r="Y635" s="232" t="str">
        <f t="shared" si="69"/>
        <v/>
      </c>
      <c r="AA635" s="314" t="str">
        <f t="shared" ca="1" si="66"/>
        <v/>
      </c>
    </row>
    <row r="636" spans="1:27" x14ac:dyDescent="0.3">
      <c r="A636" s="238"/>
      <c r="B636" s="241" t="str">
        <f t="shared" si="70"/>
        <v/>
      </c>
      <c r="C636" s="239"/>
      <c r="D636" s="240" t="str">
        <f>IF(C636&lt;&gt;"",VLOOKUP(C636,'BASE EQUIPOS'!$G$8:$H$22,2,0),"")</f>
        <v/>
      </c>
      <c r="E636" s="241" t="str">
        <f>IF(C636&lt;&gt;"",VLOOKUP(C636,'BASE EQUIPOS'!$G$8:$I$22,3,0),"")</f>
        <v/>
      </c>
      <c r="F636" s="241" t="str">
        <f>IF(C636&lt;&gt;"",VLOOKUP(C636,'BASE EQUIPOS'!$G$8:$J$22,4,0),"")</f>
        <v/>
      </c>
      <c r="G636" s="242"/>
      <c r="H636" s="233"/>
      <c r="I636" s="241"/>
      <c r="J636" s="241"/>
      <c r="K636" s="241"/>
      <c r="L636" s="239"/>
      <c r="M636" s="244"/>
      <c r="N636" s="245" t="str">
        <f t="shared" ca="1" si="64"/>
        <v/>
      </c>
      <c r="O636" s="239"/>
      <c r="P636" s="244"/>
      <c r="Q636" s="245" t="str">
        <f t="shared" si="65"/>
        <v/>
      </c>
      <c r="U636" s="246" t="str">
        <f>IFERROR(VLOOKUP(C636,'BASE EQUIPOS'!$G$8:$O$22,9,0)," ")</f>
        <v xml:space="preserve"> </v>
      </c>
      <c r="V636" s="232" t="str">
        <f t="shared" si="67"/>
        <v/>
      </c>
      <c r="W636" s="232" t="str">
        <f t="shared" si="68"/>
        <v/>
      </c>
      <c r="X636" s="232" t="str">
        <f>IFERROR(VLOOKUP(W636,Datos!$P$4:$Q$18,2,0),"")</f>
        <v/>
      </c>
      <c r="Y636" s="232" t="str">
        <f t="shared" si="69"/>
        <v/>
      </c>
      <c r="AA636" s="314" t="str">
        <f t="shared" ca="1" si="66"/>
        <v/>
      </c>
    </row>
    <row r="637" spans="1:27" x14ac:dyDescent="0.3">
      <c r="A637" s="238"/>
      <c r="B637" s="241" t="str">
        <f t="shared" si="70"/>
        <v/>
      </c>
      <c r="C637" s="239"/>
      <c r="D637" s="240" t="str">
        <f>IF(C637&lt;&gt;"",VLOOKUP(C637,'BASE EQUIPOS'!$G$8:$H$22,2,0),"")</f>
        <v/>
      </c>
      <c r="E637" s="241" t="str">
        <f>IF(C637&lt;&gt;"",VLOOKUP(C637,'BASE EQUIPOS'!$G$8:$I$22,3,0),"")</f>
        <v/>
      </c>
      <c r="F637" s="241" t="str">
        <f>IF(C637&lt;&gt;"",VLOOKUP(C637,'BASE EQUIPOS'!$G$8:$J$22,4,0),"")</f>
        <v/>
      </c>
      <c r="G637" s="242"/>
      <c r="H637" s="233"/>
      <c r="I637" s="241"/>
      <c r="J637" s="241"/>
      <c r="K637" s="241"/>
      <c r="L637" s="239"/>
      <c r="M637" s="244"/>
      <c r="N637" s="245" t="str">
        <f t="shared" ca="1" si="64"/>
        <v/>
      </c>
      <c r="O637" s="239"/>
      <c r="P637" s="244"/>
      <c r="Q637" s="245" t="str">
        <f t="shared" si="65"/>
        <v/>
      </c>
      <c r="U637" s="246" t="str">
        <f>IFERROR(VLOOKUP(C637,'BASE EQUIPOS'!$G$8:$O$22,9,0)," ")</f>
        <v xml:space="preserve"> </v>
      </c>
      <c r="V637" s="232" t="str">
        <f t="shared" si="67"/>
        <v/>
      </c>
      <c r="W637" s="232" t="str">
        <f t="shared" si="68"/>
        <v/>
      </c>
      <c r="X637" s="232" t="str">
        <f>IFERROR(VLOOKUP(W637,Datos!$P$4:$Q$18,2,0),"")</f>
        <v/>
      </c>
      <c r="Y637" s="232" t="str">
        <f t="shared" si="69"/>
        <v/>
      </c>
      <c r="AA637" s="314" t="str">
        <f t="shared" ca="1" si="66"/>
        <v/>
      </c>
    </row>
    <row r="638" spans="1:27" x14ac:dyDescent="0.3">
      <c r="A638" s="238"/>
      <c r="B638" s="241" t="str">
        <f t="shared" si="70"/>
        <v/>
      </c>
      <c r="C638" s="239"/>
      <c r="D638" s="240" t="str">
        <f>IF(C638&lt;&gt;"",VLOOKUP(C638,'BASE EQUIPOS'!$G$8:$H$22,2,0),"")</f>
        <v/>
      </c>
      <c r="E638" s="241" t="str">
        <f>IF(C638&lt;&gt;"",VLOOKUP(C638,'BASE EQUIPOS'!$G$8:$I$22,3,0),"")</f>
        <v/>
      </c>
      <c r="F638" s="241" t="str">
        <f>IF(C638&lt;&gt;"",VLOOKUP(C638,'BASE EQUIPOS'!$G$8:$J$22,4,0),"")</f>
        <v/>
      </c>
      <c r="G638" s="242"/>
      <c r="H638" s="233"/>
      <c r="I638" s="241"/>
      <c r="J638" s="241"/>
      <c r="K638" s="241"/>
      <c r="L638" s="239"/>
      <c r="M638" s="244"/>
      <c r="N638" s="245" t="str">
        <f t="shared" ca="1" si="64"/>
        <v/>
      </c>
      <c r="O638" s="239"/>
      <c r="P638" s="244"/>
      <c r="Q638" s="245" t="str">
        <f t="shared" si="65"/>
        <v/>
      </c>
      <c r="U638" s="246" t="str">
        <f>IFERROR(VLOOKUP(C638,'BASE EQUIPOS'!$G$8:$O$22,9,0)," ")</f>
        <v xml:space="preserve"> </v>
      </c>
      <c r="V638" s="232" t="str">
        <f t="shared" si="67"/>
        <v/>
      </c>
      <c r="W638" s="232" t="str">
        <f t="shared" si="68"/>
        <v/>
      </c>
      <c r="X638" s="232" t="str">
        <f>IFERROR(VLOOKUP(W638,Datos!$P$4:$Q$18,2,0),"")</f>
        <v/>
      </c>
      <c r="Y638" s="232" t="str">
        <f t="shared" si="69"/>
        <v/>
      </c>
      <c r="AA638" s="314" t="str">
        <f t="shared" ca="1" si="66"/>
        <v/>
      </c>
    </row>
    <row r="639" spans="1:27" x14ac:dyDescent="0.3">
      <c r="A639" s="238"/>
      <c r="B639" s="241" t="str">
        <f t="shared" si="70"/>
        <v/>
      </c>
      <c r="C639" s="239"/>
      <c r="D639" s="240" t="str">
        <f>IF(C639&lt;&gt;"",VLOOKUP(C639,'BASE EQUIPOS'!$G$8:$H$22,2,0),"")</f>
        <v/>
      </c>
      <c r="E639" s="241" t="str">
        <f>IF(C639&lt;&gt;"",VLOOKUP(C639,'BASE EQUIPOS'!$G$8:$I$22,3,0),"")</f>
        <v/>
      </c>
      <c r="F639" s="241" t="str">
        <f>IF(C639&lt;&gt;"",VLOOKUP(C639,'BASE EQUIPOS'!$G$8:$J$22,4,0),"")</f>
        <v/>
      </c>
      <c r="G639" s="242"/>
      <c r="H639" s="233"/>
      <c r="I639" s="241"/>
      <c r="J639" s="241"/>
      <c r="K639" s="241"/>
      <c r="L639" s="239"/>
      <c r="M639" s="244"/>
      <c r="N639" s="245" t="str">
        <f t="shared" ca="1" si="64"/>
        <v/>
      </c>
      <c r="O639" s="239"/>
      <c r="P639" s="244"/>
      <c r="Q639" s="245" t="str">
        <f t="shared" si="65"/>
        <v/>
      </c>
      <c r="U639" s="246" t="str">
        <f>IFERROR(VLOOKUP(C639,'BASE EQUIPOS'!$G$8:$O$22,9,0)," ")</f>
        <v xml:space="preserve"> </v>
      </c>
      <c r="V639" s="232" t="str">
        <f t="shared" si="67"/>
        <v/>
      </c>
      <c r="W639" s="232" t="str">
        <f t="shared" si="68"/>
        <v/>
      </c>
      <c r="X639" s="232" t="str">
        <f>IFERROR(VLOOKUP(W639,Datos!$P$4:$Q$18,2,0),"")</f>
        <v/>
      </c>
      <c r="Y639" s="232" t="str">
        <f t="shared" si="69"/>
        <v/>
      </c>
      <c r="AA639" s="314" t="str">
        <f t="shared" ca="1" si="66"/>
        <v/>
      </c>
    </row>
    <row r="640" spans="1:27" x14ac:dyDescent="0.3">
      <c r="A640" s="238"/>
      <c r="B640" s="241" t="str">
        <f t="shared" si="70"/>
        <v/>
      </c>
      <c r="C640" s="239"/>
      <c r="D640" s="240" t="str">
        <f>IF(C640&lt;&gt;"",VLOOKUP(C640,'BASE EQUIPOS'!$G$8:$H$22,2,0),"")</f>
        <v/>
      </c>
      <c r="E640" s="241" t="str">
        <f>IF(C640&lt;&gt;"",VLOOKUP(C640,'BASE EQUIPOS'!$G$8:$I$22,3,0),"")</f>
        <v/>
      </c>
      <c r="F640" s="241" t="str">
        <f>IF(C640&lt;&gt;"",VLOOKUP(C640,'BASE EQUIPOS'!$G$8:$J$22,4,0),"")</f>
        <v/>
      </c>
      <c r="G640" s="242"/>
      <c r="H640" s="233"/>
      <c r="I640" s="241"/>
      <c r="J640" s="241"/>
      <c r="K640" s="241"/>
      <c r="L640" s="239"/>
      <c r="M640" s="244"/>
      <c r="N640" s="245" t="str">
        <f t="shared" ca="1" si="64"/>
        <v/>
      </c>
      <c r="O640" s="239"/>
      <c r="P640" s="244"/>
      <c r="Q640" s="245" t="str">
        <f t="shared" si="65"/>
        <v/>
      </c>
      <c r="U640" s="246" t="str">
        <f>IFERROR(VLOOKUP(C640,'BASE EQUIPOS'!$G$8:$O$22,9,0)," ")</f>
        <v xml:space="preserve"> </v>
      </c>
      <c r="V640" s="232" t="str">
        <f t="shared" si="67"/>
        <v/>
      </c>
      <c r="W640" s="232" t="str">
        <f t="shared" si="68"/>
        <v/>
      </c>
      <c r="X640" s="232" t="str">
        <f>IFERROR(VLOOKUP(W640,Datos!$P$4:$Q$18,2,0),"")</f>
        <v/>
      </c>
      <c r="Y640" s="232" t="str">
        <f t="shared" si="69"/>
        <v/>
      </c>
      <c r="AA640" s="314" t="str">
        <f t="shared" ca="1" si="66"/>
        <v/>
      </c>
    </row>
    <row r="641" spans="1:27" x14ac:dyDescent="0.3">
      <c r="A641" s="238"/>
      <c r="B641" s="241" t="str">
        <f t="shared" si="70"/>
        <v/>
      </c>
      <c r="C641" s="239"/>
      <c r="D641" s="240" t="str">
        <f>IF(C641&lt;&gt;"",VLOOKUP(C641,'BASE EQUIPOS'!$G$8:$H$22,2,0),"")</f>
        <v/>
      </c>
      <c r="E641" s="241" t="str">
        <f>IF(C641&lt;&gt;"",VLOOKUP(C641,'BASE EQUIPOS'!$G$8:$I$22,3,0),"")</f>
        <v/>
      </c>
      <c r="F641" s="241" t="str">
        <f>IF(C641&lt;&gt;"",VLOOKUP(C641,'BASE EQUIPOS'!$G$8:$J$22,4,0),"")</f>
        <v/>
      </c>
      <c r="G641" s="242"/>
      <c r="H641" s="233"/>
      <c r="I641" s="241"/>
      <c r="J641" s="241"/>
      <c r="K641" s="241"/>
      <c r="L641" s="239"/>
      <c r="M641" s="244"/>
      <c r="N641" s="245" t="str">
        <f t="shared" ca="1" si="64"/>
        <v/>
      </c>
      <c r="O641" s="239"/>
      <c r="P641" s="244"/>
      <c r="Q641" s="245" t="str">
        <f t="shared" si="65"/>
        <v/>
      </c>
      <c r="U641" s="246" t="str">
        <f>IFERROR(VLOOKUP(C641,'BASE EQUIPOS'!$G$8:$O$22,9,0)," ")</f>
        <v xml:space="preserve"> </v>
      </c>
      <c r="V641" s="232" t="str">
        <f t="shared" si="67"/>
        <v/>
      </c>
      <c r="W641" s="232" t="str">
        <f t="shared" si="68"/>
        <v/>
      </c>
      <c r="X641" s="232" t="str">
        <f>IFERROR(VLOOKUP(W641,Datos!$P$4:$Q$18,2,0),"")</f>
        <v/>
      </c>
      <c r="Y641" s="232" t="str">
        <f t="shared" si="69"/>
        <v/>
      </c>
      <c r="AA641" s="314" t="str">
        <f t="shared" ca="1" si="66"/>
        <v/>
      </c>
    </row>
    <row r="642" spans="1:27" x14ac:dyDescent="0.3">
      <c r="A642" s="238"/>
      <c r="B642" s="241" t="str">
        <f t="shared" si="70"/>
        <v/>
      </c>
      <c r="C642" s="239"/>
      <c r="D642" s="240" t="str">
        <f>IF(C642&lt;&gt;"",VLOOKUP(C642,'BASE EQUIPOS'!$G$8:$H$22,2,0),"")</f>
        <v/>
      </c>
      <c r="E642" s="241" t="str">
        <f>IF(C642&lt;&gt;"",VLOOKUP(C642,'BASE EQUIPOS'!$G$8:$I$22,3,0),"")</f>
        <v/>
      </c>
      <c r="F642" s="241" t="str">
        <f>IF(C642&lt;&gt;"",VLOOKUP(C642,'BASE EQUIPOS'!$G$8:$J$22,4,0),"")</f>
        <v/>
      </c>
      <c r="G642" s="242"/>
      <c r="H642" s="233"/>
      <c r="I642" s="241"/>
      <c r="J642" s="241"/>
      <c r="K642" s="241"/>
      <c r="L642" s="239"/>
      <c r="M642" s="244"/>
      <c r="N642" s="245" t="str">
        <f t="shared" ca="1" si="64"/>
        <v/>
      </c>
      <c r="O642" s="239"/>
      <c r="P642" s="244"/>
      <c r="Q642" s="245" t="str">
        <f t="shared" si="65"/>
        <v/>
      </c>
      <c r="U642" s="246" t="str">
        <f>IFERROR(VLOOKUP(C642,'BASE EQUIPOS'!$G$8:$O$22,9,0)," ")</f>
        <v xml:space="preserve"> </v>
      </c>
      <c r="V642" s="232" t="str">
        <f t="shared" si="67"/>
        <v/>
      </c>
      <c r="W642" s="232" t="str">
        <f t="shared" si="68"/>
        <v/>
      </c>
      <c r="X642" s="232" t="str">
        <f>IFERROR(VLOOKUP(W642,Datos!$P$4:$Q$18,2,0),"")</f>
        <v/>
      </c>
      <c r="Y642" s="232" t="str">
        <f t="shared" si="69"/>
        <v/>
      </c>
      <c r="AA642" s="314" t="str">
        <f t="shared" ca="1" si="66"/>
        <v/>
      </c>
    </row>
    <row r="643" spans="1:27" x14ac:dyDescent="0.3">
      <c r="A643" s="238"/>
      <c r="B643" s="241" t="str">
        <f t="shared" si="70"/>
        <v/>
      </c>
      <c r="C643" s="239"/>
      <c r="D643" s="240" t="str">
        <f>IF(C643&lt;&gt;"",VLOOKUP(C643,'BASE EQUIPOS'!$G$8:$H$22,2,0),"")</f>
        <v/>
      </c>
      <c r="E643" s="241" t="str">
        <f>IF(C643&lt;&gt;"",VLOOKUP(C643,'BASE EQUIPOS'!$G$8:$I$22,3,0),"")</f>
        <v/>
      </c>
      <c r="F643" s="241" t="str">
        <f>IF(C643&lt;&gt;"",VLOOKUP(C643,'BASE EQUIPOS'!$G$8:$J$22,4,0),"")</f>
        <v/>
      </c>
      <c r="G643" s="242"/>
      <c r="H643" s="233"/>
      <c r="I643" s="241"/>
      <c r="J643" s="241"/>
      <c r="K643" s="241"/>
      <c r="L643" s="239"/>
      <c r="M643" s="244"/>
      <c r="N643" s="245" t="str">
        <f t="shared" ca="1" si="64"/>
        <v/>
      </c>
      <c r="O643" s="239"/>
      <c r="P643" s="244"/>
      <c r="Q643" s="245" t="str">
        <f t="shared" si="65"/>
        <v/>
      </c>
      <c r="U643" s="246" t="str">
        <f>IFERROR(VLOOKUP(C643,'BASE EQUIPOS'!$G$8:$O$22,9,0)," ")</f>
        <v xml:space="preserve"> </v>
      </c>
      <c r="V643" s="232" t="str">
        <f t="shared" si="67"/>
        <v/>
      </c>
      <c r="W643" s="232" t="str">
        <f t="shared" si="68"/>
        <v/>
      </c>
      <c r="X643" s="232" t="str">
        <f>IFERROR(VLOOKUP(W643,Datos!$P$4:$Q$18,2,0),"")</f>
        <v/>
      </c>
      <c r="Y643" s="232" t="str">
        <f t="shared" si="69"/>
        <v/>
      </c>
      <c r="AA643" s="314" t="str">
        <f t="shared" ca="1" si="66"/>
        <v/>
      </c>
    </row>
    <row r="644" spans="1:27" x14ac:dyDescent="0.3">
      <c r="A644" s="238"/>
      <c r="B644" s="241" t="str">
        <f t="shared" si="70"/>
        <v/>
      </c>
      <c r="C644" s="239"/>
      <c r="D644" s="240" t="str">
        <f>IF(C644&lt;&gt;"",VLOOKUP(C644,'BASE EQUIPOS'!$G$8:$H$22,2,0),"")</f>
        <v/>
      </c>
      <c r="E644" s="241" t="str">
        <f>IF(C644&lt;&gt;"",VLOOKUP(C644,'BASE EQUIPOS'!$G$8:$I$22,3,0),"")</f>
        <v/>
      </c>
      <c r="F644" s="241" t="str">
        <f>IF(C644&lt;&gt;"",VLOOKUP(C644,'BASE EQUIPOS'!$G$8:$J$22,4,0),"")</f>
        <v/>
      </c>
      <c r="G644" s="242"/>
      <c r="H644" s="233"/>
      <c r="I644" s="241"/>
      <c r="J644" s="241"/>
      <c r="K644" s="241"/>
      <c r="L644" s="239"/>
      <c r="M644" s="244"/>
      <c r="N644" s="245" t="str">
        <f t="shared" ca="1" si="64"/>
        <v/>
      </c>
      <c r="O644" s="239"/>
      <c r="P644" s="244"/>
      <c r="Q644" s="245" t="str">
        <f t="shared" si="65"/>
        <v/>
      </c>
      <c r="U644" s="246" t="str">
        <f>IFERROR(VLOOKUP(C644,'BASE EQUIPOS'!$G$8:$O$22,9,0)," ")</f>
        <v xml:space="preserve"> </v>
      </c>
      <c r="V644" s="232" t="str">
        <f t="shared" si="67"/>
        <v/>
      </c>
      <c r="W644" s="232" t="str">
        <f t="shared" si="68"/>
        <v/>
      </c>
      <c r="X644" s="232" t="str">
        <f>IFERROR(VLOOKUP(W644,Datos!$P$4:$Q$18,2,0),"")</f>
        <v/>
      </c>
      <c r="Y644" s="232" t="str">
        <f t="shared" si="69"/>
        <v/>
      </c>
      <c r="AA644" s="314" t="str">
        <f t="shared" ca="1" si="66"/>
        <v/>
      </c>
    </row>
    <row r="645" spans="1:27" x14ac:dyDescent="0.3">
      <c r="A645" s="238"/>
      <c r="B645" s="241" t="str">
        <f t="shared" si="70"/>
        <v/>
      </c>
      <c r="C645" s="239"/>
      <c r="D645" s="240" t="str">
        <f>IF(C645&lt;&gt;"",VLOOKUP(C645,'BASE EQUIPOS'!$G$8:$H$22,2,0),"")</f>
        <v/>
      </c>
      <c r="E645" s="241" t="str">
        <f>IF(C645&lt;&gt;"",VLOOKUP(C645,'BASE EQUIPOS'!$G$8:$I$22,3,0),"")</f>
        <v/>
      </c>
      <c r="F645" s="241" t="str">
        <f>IF(C645&lt;&gt;"",VLOOKUP(C645,'BASE EQUIPOS'!$G$8:$J$22,4,0),"")</f>
        <v/>
      </c>
      <c r="G645" s="242"/>
      <c r="H645" s="233"/>
      <c r="I645" s="241"/>
      <c r="J645" s="241"/>
      <c r="K645" s="241"/>
      <c r="L645" s="239"/>
      <c r="M645" s="244"/>
      <c r="N645" s="245" t="str">
        <f t="shared" ca="1" si="64"/>
        <v/>
      </c>
      <c r="O645" s="239"/>
      <c r="P645" s="244"/>
      <c r="Q645" s="245" t="str">
        <f t="shared" si="65"/>
        <v/>
      </c>
      <c r="U645" s="246" t="str">
        <f>IFERROR(VLOOKUP(C645,'BASE EQUIPOS'!$G$8:$O$22,9,0)," ")</f>
        <v xml:space="preserve"> </v>
      </c>
      <c r="V645" s="232" t="str">
        <f t="shared" si="67"/>
        <v/>
      </c>
      <c r="W645" s="232" t="str">
        <f t="shared" si="68"/>
        <v/>
      </c>
      <c r="X645" s="232" t="str">
        <f>IFERROR(VLOOKUP(W645,Datos!$P$4:$Q$18,2,0),"")</f>
        <v/>
      </c>
      <c r="Y645" s="232" t="str">
        <f t="shared" si="69"/>
        <v/>
      </c>
      <c r="AA645" s="314" t="str">
        <f t="shared" ca="1" si="66"/>
        <v/>
      </c>
    </row>
    <row r="646" spans="1:27" x14ac:dyDescent="0.3">
      <c r="A646" s="238"/>
      <c r="B646" s="241" t="str">
        <f t="shared" si="70"/>
        <v/>
      </c>
      <c r="C646" s="239"/>
      <c r="D646" s="240" t="str">
        <f>IF(C646&lt;&gt;"",VLOOKUP(C646,'BASE EQUIPOS'!$G$8:$H$22,2,0),"")</f>
        <v/>
      </c>
      <c r="E646" s="241" t="str">
        <f>IF(C646&lt;&gt;"",VLOOKUP(C646,'BASE EQUIPOS'!$G$8:$I$22,3,0),"")</f>
        <v/>
      </c>
      <c r="F646" s="241" t="str">
        <f>IF(C646&lt;&gt;"",VLOOKUP(C646,'BASE EQUIPOS'!$G$8:$J$22,4,0),"")</f>
        <v/>
      </c>
      <c r="G646" s="242"/>
      <c r="H646" s="233"/>
      <c r="I646" s="241"/>
      <c r="J646" s="241"/>
      <c r="K646" s="241"/>
      <c r="L646" s="239"/>
      <c r="M646" s="244"/>
      <c r="N646" s="245" t="str">
        <f t="shared" ca="1" si="64"/>
        <v/>
      </c>
      <c r="O646" s="239"/>
      <c r="P646" s="244"/>
      <c r="Q646" s="245" t="str">
        <f t="shared" si="65"/>
        <v/>
      </c>
      <c r="U646" s="246" t="str">
        <f>IFERROR(VLOOKUP(C646,'BASE EQUIPOS'!$G$8:$O$22,9,0)," ")</f>
        <v xml:space="preserve"> </v>
      </c>
      <c r="V646" s="232" t="str">
        <f t="shared" si="67"/>
        <v/>
      </c>
      <c r="W646" s="232" t="str">
        <f t="shared" si="68"/>
        <v/>
      </c>
      <c r="X646" s="232" t="str">
        <f>IFERROR(VLOOKUP(W646,Datos!$P$4:$Q$18,2,0),"")</f>
        <v/>
      </c>
      <c r="Y646" s="232" t="str">
        <f t="shared" si="69"/>
        <v/>
      </c>
      <c r="AA646" s="314" t="str">
        <f t="shared" ca="1" si="66"/>
        <v/>
      </c>
    </row>
    <row r="647" spans="1:27" x14ac:dyDescent="0.3">
      <c r="A647" s="238"/>
      <c r="B647" s="241" t="str">
        <f t="shared" si="70"/>
        <v/>
      </c>
      <c r="C647" s="239"/>
      <c r="D647" s="240" t="str">
        <f>IF(C647&lt;&gt;"",VLOOKUP(C647,'BASE EQUIPOS'!$G$8:$H$22,2,0),"")</f>
        <v/>
      </c>
      <c r="E647" s="241" t="str">
        <f>IF(C647&lt;&gt;"",VLOOKUP(C647,'BASE EQUIPOS'!$G$8:$I$22,3,0),"")</f>
        <v/>
      </c>
      <c r="F647" s="241" t="str">
        <f>IF(C647&lt;&gt;"",VLOOKUP(C647,'BASE EQUIPOS'!$G$8:$J$22,4,0),"")</f>
        <v/>
      </c>
      <c r="G647" s="242"/>
      <c r="H647" s="233"/>
      <c r="I647" s="241"/>
      <c r="J647" s="241"/>
      <c r="K647" s="241"/>
      <c r="L647" s="239"/>
      <c r="M647" s="244"/>
      <c r="N647" s="245" t="str">
        <f t="shared" ca="1" si="64"/>
        <v/>
      </c>
      <c r="O647" s="239"/>
      <c r="P647" s="244"/>
      <c r="Q647" s="245" t="str">
        <f t="shared" si="65"/>
        <v/>
      </c>
      <c r="U647" s="246" t="str">
        <f>IFERROR(VLOOKUP(C647,'BASE EQUIPOS'!$G$8:$O$22,9,0)," ")</f>
        <v xml:space="preserve"> </v>
      </c>
      <c r="V647" s="232" t="str">
        <f t="shared" si="67"/>
        <v/>
      </c>
      <c r="W647" s="232" t="str">
        <f t="shared" si="68"/>
        <v/>
      </c>
      <c r="X647" s="232" t="str">
        <f>IFERROR(VLOOKUP(W647,Datos!$P$4:$Q$18,2,0),"")</f>
        <v/>
      </c>
      <c r="Y647" s="232" t="str">
        <f t="shared" si="69"/>
        <v/>
      </c>
      <c r="AA647" s="314" t="str">
        <f t="shared" ca="1" si="66"/>
        <v/>
      </c>
    </row>
    <row r="648" spans="1:27" x14ac:dyDescent="0.3">
      <c r="A648" s="238"/>
      <c r="B648" s="241" t="str">
        <f t="shared" si="70"/>
        <v/>
      </c>
      <c r="C648" s="239"/>
      <c r="D648" s="240" t="str">
        <f>IF(C648&lt;&gt;"",VLOOKUP(C648,'BASE EQUIPOS'!$G$8:$H$22,2,0),"")</f>
        <v/>
      </c>
      <c r="E648" s="241" t="str">
        <f>IF(C648&lt;&gt;"",VLOOKUP(C648,'BASE EQUIPOS'!$G$8:$I$22,3,0),"")</f>
        <v/>
      </c>
      <c r="F648" s="241" t="str">
        <f>IF(C648&lt;&gt;"",VLOOKUP(C648,'BASE EQUIPOS'!$G$8:$J$22,4,0),"")</f>
        <v/>
      </c>
      <c r="G648" s="242"/>
      <c r="H648" s="233"/>
      <c r="I648" s="241"/>
      <c r="J648" s="241"/>
      <c r="K648" s="241"/>
      <c r="L648" s="239"/>
      <c r="M648" s="244"/>
      <c r="N648" s="245" t="str">
        <f t="shared" ca="1" si="64"/>
        <v/>
      </c>
      <c r="O648" s="239"/>
      <c r="P648" s="244"/>
      <c r="Q648" s="245" t="str">
        <f t="shared" si="65"/>
        <v/>
      </c>
      <c r="U648" s="246" t="str">
        <f>IFERROR(VLOOKUP(C648,'BASE EQUIPOS'!$G$8:$O$22,9,0)," ")</f>
        <v xml:space="preserve"> </v>
      </c>
      <c r="V648" s="232" t="str">
        <f t="shared" si="67"/>
        <v/>
      </c>
      <c r="W648" s="232" t="str">
        <f t="shared" si="68"/>
        <v/>
      </c>
      <c r="X648" s="232" t="str">
        <f>IFERROR(VLOOKUP(W648,Datos!$P$4:$Q$18,2,0),"")</f>
        <v/>
      </c>
      <c r="Y648" s="232" t="str">
        <f t="shared" si="69"/>
        <v/>
      </c>
      <c r="AA648" s="314" t="str">
        <f t="shared" ca="1" si="66"/>
        <v/>
      </c>
    </row>
    <row r="649" spans="1:27" x14ac:dyDescent="0.3">
      <c r="A649" s="238"/>
      <c r="B649" s="241" t="str">
        <f t="shared" si="70"/>
        <v/>
      </c>
      <c r="C649" s="239"/>
      <c r="D649" s="240" t="str">
        <f>IF(C649&lt;&gt;"",VLOOKUP(C649,'BASE EQUIPOS'!$G$8:$H$22,2,0),"")</f>
        <v/>
      </c>
      <c r="E649" s="241" t="str">
        <f>IF(C649&lt;&gt;"",VLOOKUP(C649,'BASE EQUIPOS'!$G$8:$I$22,3,0),"")</f>
        <v/>
      </c>
      <c r="F649" s="241" t="str">
        <f>IF(C649&lt;&gt;"",VLOOKUP(C649,'BASE EQUIPOS'!$G$8:$J$22,4,0),"")</f>
        <v/>
      </c>
      <c r="G649" s="242"/>
      <c r="H649" s="233"/>
      <c r="I649" s="241"/>
      <c r="J649" s="241"/>
      <c r="K649" s="241"/>
      <c r="L649" s="239"/>
      <c r="M649" s="244"/>
      <c r="N649" s="245" t="str">
        <f t="shared" ca="1" si="64"/>
        <v/>
      </c>
      <c r="O649" s="239"/>
      <c r="P649" s="244"/>
      <c r="Q649" s="245" t="str">
        <f t="shared" si="65"/>
        <v/>
      </c>
      <c r="U649" s="246" t="str">
        <f>IFERROR(VLOOKUP(C649,'BASE EQUIPOS'!$G$8:$O$22,9,0)," ")</f>
        <v xml:space="preserve"> </v>
      </c>
      <c r="V649" s="232" t="str">
        <f t="shared" si="67"/>
        <v/>
      </c>
      <c r="W649" s="232" t="str">
        <f t="shared" si="68"/>
        <v/>
      </c>
      <c r="X649" s="232" t="str">
        <f>IFERROR(VLOOKUP(W649,Datos!$P$4:$Q$18,2,0),"")</f>
        <v/>
      </c>
      <c r="Y649" s="232" t="str">
        <f t="shared" si="69"/>
        <v/>
      </c>
      <c r="AA649" s="314" t="str">
        <f t="shared" ca="1" si="66"/>
        <v/>
      </c>
    </row>
    <row r="650" spans="1:27" x14ac:dyDescent="0.3">
      <c r="A650" s="238"/>
      <c r="B650" s="241" t="str">
        <f t="shared" si="70"/>
        <v/>
      </c>
      <c r="C650" s="239"/>
      <c r="D650" s="240" t="str">
        <f>IF(C650&lt;&gt;"",VLOOKUP(C650,'BASE EQUIPOS'!$G$8:$H$22,2,0),"")</f>
        <v/>
      </c>
      <c r="E650" s="241" t="str">
        <f>IF(C650&lt;&gt;"",VLOOKUP(C650,'BASE EQUIPOS'!$G$8:$I$22,3,0),"")</f>
        <v/>
      </c>
      <c r="F650" s="241" t="str">
        <f>IF(C650&lt;&gt;"",VLOOKUP(C650,'BASE EQUIPOS'!$G$8:$J$22,4,0),"")</f>
        <v/>
      </c>
      <c r="G650" s="242"/>
      <c r="H650" s="233"/>
      <c r="I650" s="241"/>
      <c r="J650" s="241"/>
      <c r="K650" s="241"/>
      <c r="L650" s="239"/>
      <c r="M650" s="244"/>
      <c r="N650" s="245" t="str">
        <f t="shared" ca="1" si="64"/>
        <v/>
      </c>
      <c r="O650" s="239"/>
      <c r="P650" s="244"/>
      <c r="Q650" s="245" t="str">
        <f t="shared" si="65"/>
        <v/>
      </c>
      <c r="U650" s="246" t="str">
        <f>IFERROR(VLOOKUP(C650,'BASE EQUIPOS'!$G$8:$O$22,9,0)," ")</f>
        <v xml:space="preserve"> </v>
      </c>
      <c r="V650" s="232" t="str">
        <f t="shared" si="67"/>
        <v/>
      </c>
      <c r="W650" s="232" t="str">
        <f t="shared" si="68"/>
        <v/>
      </c>
      <c r="X650" s="232" t="str">
        <f>IFERROR(VLOOKUP(W650,Datos!$P$4:$Q$18,2,0),"")</f>
        <v/>
      </c>
      <c r="Y650" s="232" t="str">
        <f t="shared" si="69"/>
        <v/>
      </c>
      <c r="AA650" s="314" t="str">
        <f t="shared" ca="1" si="66"/>
        <v/>
      </c>
    </row>
    <row r="651" spans="1:27" x14ac:dyDescent="0.3">
      <c r="A651" s="238"/>
      <c r="B651" s="241" t="str">
        <f t="shared" si="70"/>
        <v/>
      </c>
      <c r="C651" s="239"/>
      <c r="D651" s="240" t="str">
        <f>IF(C651&lt;&gt;"",VLOOKUP(C651,'BASE EQUIPOS'!$G$8:$H$22,2,0),"")</f>
        <v/>
      </c>
      <c r="E651" s="241" t="str">
        <f>IF(C651&lt;&gt;"",VLOOKUP(C651,'BASE EQUIPOS'!$G$8:$I$22,3,0),"")</f>
        <v/>
      </c>
      <c r="F651" s="241" t="str">
        <f>IF(C651&lt;&gt;"",VLOOKUP(C651,'BASE EQUIPOS'!$G$8:$J$22,4,0),"")</f>
        <v/>
      </c>
      <c r="G651" s="242"/>
      <c r="H651" s="233"/>
      <c r="I651" s="241"/>
      <c r="J651" s="241"/>
      <c r="K651" s="241"/>
      <c r="L651" s="239"/>
      <c r="M651" s="244"/>
      <c r="N651" s="245" t="str">
        <f t="shared" ca="1" si="64"/>
        <v/>
      </c>
      <c r="O651" s="239"/>
      <c r="P651" s="244"/>
      <c r="Q651" s="245" t="str">
        <f t="shared" si="65"/>
        <v/>
      </c>
      <c r="U651" s="246" t="str">
        <f>IFERROR(VLOOKUP(C651,'BASE EQUIPOS'!$G$8:$O$22,9,0)," ")</f>
        <v xml:space="preserve"> </v>
      </c>
      <c r="V651" s="232" t="str">
        <f t="shared" si="67"/>
        <v/>
      </c>
      <c r="W651" s="232" t="str">
        <f t="shared" si="68"/>
        <v/>
      </c>
      <c r="X651" s="232" t="str">
        <f>IFERROR(VLOOKUP(W651,Datos!$P$4:$Q$18,2,0),"")</f>
        <v/>
      </c>
      <c r="Y651" s="232" t="str">
        <f t="shared" si="69"/>
        <v/>
      </c>
      <c r="AA651" s="314" t="str">
        <f t="shared" ca="1" si="66"/>
        <v/>
      </c>
    </row>
    <row r="652" spans="1:27" x14ac:dyDescent="0.3">
      <c r="A652" s="238"/>
      <c r="B652" s="241" t="str">
        <f t="shared" si="70"/>
        <v/>
      </c>
      <c r="C652" s="239"/>
      <c r="D652" s="240" t="str">
        <f>IF(C652&lt;&gt;"",VLOOKUP(C652,'BASE EQUIPOS'!$G$8:$H$22,2,0),"")</f>
        <v/>
      </c>
      <c r="E652" s="241" t="str">
        <f>IF(C652&lt;&gt;"",VLOOKUP(C652,'BASE EQUIPOS'!$G$8:$I$22,3,0),"")</f>
        <v/>
      </c>
      <c r="F652" s="241" t="str">
        <f>IF(C652&lt;&gt;"",VLOOKUP(C652,'BASE EQUIPOS'!$G$8:$J$22,4,0),"")</f>
        <v/>
      </c>
      <c r="G652" s="242"/>
      <c r="H652" s="233"/>
      <c r="I652" s="241"/>
      <c r="J652" s="241"/>
      <c r="K652" s="241"/>
      <c r="L652" s="239"/>
      <c r="M652" s="244"/>
      <c r="N652" s="245" t="str">
        <f t="shared" ca="1" si="64"/>
        <v/>
      </c>
      <c r="O652" s="239"/>
      <c r="P652" s="244"/>
      <c r="Q652" s="245" t="str">
        <f t="shared" si="65"/>
        <v/>
      </c>
      <c r="U652" s="246" t="str">
        <f>IFERROR(VLOOKUP(C652,'BASE EQUIPOS'!$G$8:$O$22,9,0)," ")</f>
        <v xml:space="preserve"> </v>
      </c>
      <c r="V652" s="232" t="str">
        <f t="shared" si="67"/>
        <v/>
      </c>
      <c r="W652" s="232" t="str">
        <f t="shared" si="68"/>
        <v/>
      </c>
      <c r="X652" s="232" t="str">
        <f>IFERROR(VLOOKUP(W652,Datos!$P$4:$Q$18,2,0),"")</f>
        <v/>
      </c>
      <c r="Y652" s="232" t="str">
        <f t="shared" si="69"/>
        <v/>
      </c>
      <c r="AA652" s="314" t="str">
        <f t="shared" ca="1" si="66"/>
        <v/>
      </c>
    </row>
    <row r="653" spans="1:27" x14ac:dyDescent="0.3">
      <c r="A653" s="238"/>
      <c r="B653" s="241" t="str">
        <f t="shared" si="70"/>
        <v/>
      </c>
      <c r="C653" s="239"/>
      <c r="D653" s="240" t="str">
        <f>IF(C653&lt;&gt;"",VLOOKUP(C653,'BASE EQUIPOS'!$G$8:$H$22,2,0),"")</f>
        <v/>
      </c>
      <c r="E653" s="241" t="str">
        <f>IF(C653&lt;&gt;"",VLOOKUP(C653,'BASE EQUIPOS'!$G$8:$I$22,3,0),"")</f>
        <v/>
      </c>
      <c r="F653" s="241" t="str">
        <f>IF(C653&lt;&gt;"",VLOOKUP(C653,'BASE EQUIPOS'!$G$8:$J$22,4,0),"")</f>
        <v/>
      </c>
      <c r="G653" s="242"/>
      <c r="H653" s="233"/>
      <c r="I653" s="241"/>
      <c r="J653" s="241"/>
      <c r="K653" s="241"/>
      <c r="L653" s="239"/>
      <c r="M653" s="244"/>
      <c r="N653" s="245" t="str">
        <f t="shared" ca="1" si="64"/>
        <v/>
      </c>
      <c r="O653" s="239"/>
      <c r="P653" s="244"/>
      <c r="Q653" s="245" t="str">
        <f t="shared" si="65"/>
        <v/>
      </c>
      <c r="U653" s="246" t="str">
        <f>IFERROR(VLOOKUP(C653,'BASE EQUIPOS'!$G$8:$O$22,9,0)," ")</f>
        <v xml:space="preserve"> </v>
      </c>
      <c r="V653" s="232" t="str">
        <f t="shared" si="67"/>
        <v/>
      </c>
      <c r="W653" s="232" t="str">
        <f t="shared" si="68"/>
        <v/>
      </c>
      <c r="X653" s="232" t="str">
        <f>IFERROR(VLOOKUP(W653,Datos!$P$4:$Q$18,2,0),"")</f>
        <v/>
      </c>
      <c r="Y653" s="232" t="str">
        <f t="shared" si="69"/>
        <v/>
      </c>
      <c r="AA653" s="314" t="str">
        <f t="shared" ca="1" si="66"/>
        <v/>
      </c>
    </row>
    <row r="654" spans="1:27" x14ac:dyDescent="0.3">
      <c r="A654" s="238"/>
      <c r="B654" s="241" t="str">
        <f t="shared" si="70"/>
        <v/>
      </c>
      <c r="C654" s="239"/>
      <c r="D654" s="240" t="str">
        <f>IF(C654&lt;&gt;"",VLOOKUP(C654,'BASE EQUIPOS'!$G$8:$H$22,2,0),"")</f>
        <v/>
      </c>
      <c r="E654" s="241" t="str">
        <f>IF(C654&lt;&gt;"",VLOOKUP(C654,'BASE EQUIPOS'!$G$8:$I$22,3,0),"")</f>
        <v/>
      </c>
      <c r="F654" s="241" t="str">
        <f>IF(C654&lt;&gt;"",VLOOKUP(C654,'BASE EQUIPOS'!$G$8:$J$22,4,0),"")</f>
        <v/>
      </c>
      <c r="G654" s="242"/>
      <c r="H654" s="233"/>
      <c r="I654" s="241"/>
      <c r="J654" s="241"/>
      <c r="K654" s="241"/>
      <c r="L654" s="239"/>
      <c r="M654" s="244"/>
      <c r="N654" s="245" t="str">
        <f t="shared" ca="1" si="64"/>
        <v/>
      </c>
      <c r="O654" s="239"/>
      <c r="P654" s="244"/>
      <c r="Q654" s="245" t="str">
        <f t="shared" si="65"/>
        <v/>
      </c>
      <c r="U654" s="246" t="str">
        <f>IFERROR(VLOOKUP(C654,'BASE EQUIPOS'!$G$8:$O$22,9,0)," ")</f>
        <v xml:space="preserve"> </v>
      </c>
      <c r="V654" s="232" t="str">
        <f t="shared" si="67"/>
        <v/>
      </c>
      <c r="W654" s="232" t="str">
        <f t="shared" si="68"/>
        <v/>
      </c>
      <c r="X654" s="232" t="str">
        <f>IFERROR(VLOOKUP(W654,Datos!$P$4:$Q$18,2,0),"")</f>
        <v/>
      </c>
      <c r="Y654" s="232" t="str">
        <f t="shared" si="69"/>
        <v/>
      </c>
      <c r="AA654" s="314" t="str">
        <f t="shared" ca="1" si="66"/>
        <v/>
      </c>
    </row>
    <row r="655" spans="1:27" x14ac:dyDescent="0.3">
      <c r="A655" s="238"/>
      <c r="B655" s="241" t="str">
        <f t="shared" si="70"/>
        <v/>
      </c>
      <c r="C655" s="239"/>
      <c r="D655" s="240" t="str">
        <f>IF(C655&lt;&gt;"",VLOOKUP(C655,'BASE EQUIPOS'!$G$8:$H$22,2,0),"")</f>
        <v/>
      </c>
      <c r="E655" s="241" t="str">
        <f>IF(C655&lt;&gt;"",VLOOKUP(C655,'BASE EQUIPOS'!$G$8:$I$22,3,0),"")</f>
        <v/>
      </c>
      <c r="F655" s="241" t="str">
        <f>IF(C655&lt;&gt;"",VLOOKUP(C655,'BASE EQUIPOS'!$G$8:$J$22,4,0),"")</f>
        <v/>
      </c>
      <c r="G655" s="242"/>
      <c r="H655" s="233"/>
      <c r="I655" s="241"/>
      <c r="J655" s="241"/>
      <c r="K655" s="241"/>
      <c r="L655" s="239"/>
      <c r="M655" s="244"/>
      <c r="N655" s="245" t="str">
        <f t="shared" ca="1" si="64"/>
        <v/>
      </c>
      <c r="O655" s="239"/>
      <c r="P655" s="244"/>
      <c r="Q655" s="245" t="str">
        <f t="shared" si="65"/>
        <v/>
      </c>
      <c r="U655" s="246" t="str">
        <f>IFERROR(VLOOKUP(C655,'BASE EQUIPOS'!$G$8:$O$22,9,0)," ")</f>
        <v xml:space="preserve"> </v>
      </c>
      <c r="V655" s="232" t="str">
        <f t="shared" si="67"/>
        <v/>
      </c>
      <c r="W655" s="232" t="str">
        <f t="shared" si="68"/>
        <v/>
      </c>
      <c r="X655" s="232" t="str">
        <f>IFERROR(VLOOKUP(W655,Datos!$P$4:$Q$18,2,0),"")</f>
        <v/>
      </c>
      <c r="Y655" s="232" t="str">
        <f t="shared" si="69"/>
        <v/>
      </c>
      <c r="AA655" s="314" t="str">
        <f t="shared" ca="1" si="66"/>
        <v/>
      </c>
    </row>
    <row r="656" spans="1:27" x14ac:dyDescent="0.3">
      <c r="A656" s="238"/>
      <c r="B656" s="241" t="str">
        <f t="shared" si="70"/>
        <v/>
      </c>
      <c r="C656" s="239"/>
      <c r="D656" s="240" t="str">
        <f>IF(C656&lt;&gt;"",VLOOKUP(C656,'BASE EQUIPOS'!$G$8:$H$22,2,0),"")</f>
        <v/>
      </c>
      <c r="E656" s="241" t="str">
        <f>IF(C656&lt;&gt;"",VLOOKUP(C656,'BASE EQUIPOS'!$G$8:$I$22,3,0),"")</f>
        <v/>
      </c>
      <c r="F656" s="241" t="str">
        <f>IF(C656&lt;&gt;"",VLOOKUP(C656,'BASE EQUIPOS'!$G$8:$J$22,4,0),"")</f>
        <v/>
      </c>
      <c r="G656" s="242"/>
      <c r="H656" s="233"/>
      <c r="I656" s="241"/>
      <c r="J656" s="241"/>
      <c r="K656" s="241"/>
      <c r="L656" s="239"/>
      <c r="M656" s="244"/>
      <c r="N656" s="245" t="str">
        <f t="shared" ref="N656:N719" ca="1" si="71">IF(M656="","",IF(O656="",NOW()*24-(L656+M656)*24,"Mtto. Terminado"))</f>
        <v/>
      </c>
      <c r="O656" s="239"/>
      <c r="P656" s="244"/>
      <c r="Q656" s="245" t="str">
        <f t="shared" ref="Q656:Q719" si="72">IF(O656="","",IF(P656="","",(O656+P656)*24-(L656+M656)*24))</f>
        <v/>
      </c>
      <c r="U656" s="246" t="str">
        <f>IFERROR(VLOOKUP(C656,'BASE EQUIPOS'!$G$8:$O$22,9,0)," ")</f>
        <v xml:space="preserve"> </v>
      </c>
      <c r="V656" s="232" t="str">
        <f t="shared" si="67"/>
        <v/>
      </c>
      <c r="W656" s="232" t="str">
        <f t="shared" si="68"/>
        <v/>
      </c>
      <c r="X656" s="232" t="str">
        <f>IFERROR(VLOOKUP(W656,Datos!$P$4:$Q$18,2,0),"")</f>
        <v/>
      </c>
      <c r="Y656" s="232" t="str">
        <f t="shared" si="69"/>
        <v/>
      </c>
      <c r="AA656" s="314" t="str">
        <f t="shared" ca="1" si="66"/>
        <v/>
      </c>
    </row>
    <row r="657" spans="1:27" x14ac:dyDescent="0.3">
      <c r="A657" s="238"/>
      <c r="B657" s="241" t="str">
        <f t="shared" si="70"/>
        <v/>
      </c>
      <c r="C657" s="239"/>
      <c r="D657" s="240" t="str">
        <f>IF(C657&lt;&gt;"",VLOOKUP(C657,'BASE EQUIPOS'!$G$8:$H$22,2,0),"")</f>
        <v/>
      </c>
      <c r="E657" s="241" t="str">
        <f>IF(C657&lt;&gt;"",VLOOKUP(C657,'BASE EQUIPOS'!$G$8:$I$22,3,0),"")</f>
        <v/>
      </c>
      <c r="F657" s="241" t="str">
        <f>IF(C657&lt;&gt;"",VLOOKUP(C657,'BASE EQUIPOS'!$G$8:$J$22,4,0),"")</f>
        <v/>
      </c>
      <c r="G657" s="242"/>
      <c r="H657" s="233"/>
      <c r="I657" s="241"/>
      <c r="J657" s="241"/>
      <c r="K657" s="241"/>
      <c r="L657" s="239"/>
      <c r="M657" s="244"/>
      <c r="N657" s="245" t="str">
        <f t="shared" ca="1" si="71"/>
        <v/>
      </c>
      <c r="O657" s="239"/>
      <c r="P657" s="244"/>
      <c r="Q657" s="245" t="str">
        <f t="shared" si="72"/>
        <v/>
      </c>
      <c r="U657" s="246" t="str">
        <f>IFERROR(VLOOKUP(C657,'BASE EQUIPOS'!$G$8:$O$22,9,0)," ")</f>
        <v xml:space="preserve"> </v>
      </c>
      <c r="V657" s="232" t="str">
        <f t="shared" si="67"/>
        <v/>
      </c>
      <c r="W657" s="232" t="str">
        <f t="shared" si="68"/>
        <v/>
      </c>
      <c r="X657" s="232" t="str">
        <f>IFERROR(VLOOKUP(W657,Datos!$P$4:$Q$18,2,0),"")</f>
        <v/>
      </c>
      <c r="Y657" s="232" t="str">
        <f t="shared" si="69"/>
        <v/>
      </c>
      <c r="AA657" s="314" t="str">
        <f t="shared" ref="AA657:AA720" ca="1" si="73">IF(N657="Mtto. Terminado",1,"")</f>
        <v/>
      </c>
    </row>
    <row r="658" spans="1:27" x14ac:dyDescent="0.3">
      <c r="A658" s="238"/>
      <c r="B658" s="241" t="str">
        <f t="shared" si="70"/>
        <v/>
      </c>
      <c r="C658" s="239"/>
      <c r="D658" s="240" t="str">
        <f>IF(C658&lt;&gt;"",VLOOKUP(C658,'BASE EQUIPOS'!$G$8:$H$22,2,0),"")</f>
        <v/>
      </c>
      <c r="E658" s="241" t="str">
        <f>IF(C658&lt;&gt;"",VLOOKUP(C658,'BASE EQUIPOS'!$G$8:$I$22,3,0),"")</f>
        <v/>
      </c>
      <c r="F658" s="241" t="str">
        <f>IF(C658&lt;&gt;"",VLOOKUP(C658,'BASE EQUIPOS'!$G$8:$J$22,4,0),"")</f>
        <v/>
      </c>
      <c r="G658" s="242"/>
      <c r="H658" s="233"/>
      <c r="I658" s="241"/>
      <c r="J658" s="241"/>
      <c r="K658" s="241"/>
      <c r="L658" s="239"/>
      <c r="M658" s="244"/>
      <c r="N658" s="245" t="str">
        <f t="shared" ca="1" si="71"/>
        <v/>
      </c>
      <c r="O658" s="239"/>
      <c r="P658" s="244"/>
      <c r="Q658" s="245" t="str">
        <f t="shared" si="72"/>
        <v/>
      </c>
      <c r="U658" s="246" t="str">
        <f>IFERROR(VLOOKUP(C658,'BASE EQUIPOS'!$G$8:$O$22,9,0)," ")</f>
        <v xml:space="preserve"> </v>
      </c>
      <c r="V658" s="232" t="str">
        <f t="shared" si="67"/>
        <v/>
      </c>
      <c r="W658" s="232" t="str">
        <f t="shared" si="68"/>
        <v/>
      </c>
      <c r="X658" s="232" t="str">
        <f>IFERROR(VLOOKUP(W658,Datos!$P$4:$Q$18,2,0),"")</f>
        <v/>
      </c>
      <c r="Y658" s="232" t="str">
        <f t="shared" si="69"/>
        <v/>
      </c>
      <c r="AA658" s="314" t="str">
        <f t="shared" ca="1" si="73"/>
        <v/>
      </c>
    </row>
    <row r="659" spans="1:27" x14ac:dyDescent="0.3">
      <c r="A659" s="238"/>
      <c r="B659" s="241" t="str">
        <f t="shared" si="70"/>
        <v/>
      </c>
      <c r="C659" s="239"/>
      <c r="D659" s="240" t="str">
        <f>IF(C659&lt;&gt;"",VLOOKUP(C659,'BASE EQUIPOS'!$G$8:$H$22,2,0),"")</f>
        <v/>
      </c>
      <c r="E659" s="241" t="str">
        <f>IF(C659&lt;&gt;"",VLOOKUP(C659,'BASE EQUIPOS'!$G$8:$I$22,3,0),"")</f>
        <v/>
      </c>
      <c r="F659" s="241" t="str">
        <f>IF(C659&lt;&gt;"",VLOOKUP(C659,'BASE EQUIPOS'!$G$8:$J$22,4,0),"")</f>
        <v/>
      </c>
      <c r="G659" s="242"/>
      <c r="H659" s="233"/>
      <c r="I659" s="241"/>
      <c r="J659" s="241"/>
      <c r="K659" s="241"/>
      <c r="L659" s="239"/>
      <c r="M659" s="244"/>
      <c r="N659" s="245" t="str">
        <f t="shared" ca="1" si="71"/>
        <v/>
      </c>
      <c r="O659" s="239"/>
      <c r="P659" s="244"/>
      <c r="Q659" s="245" t="str">
        <f t="shared" si="72"/>
        <v/>
      </c>
      <c r="U659" s="246" t="str">
        <f>IFERROR(VLOOKUP(C659,'BASE EQUIPOS'!$G$8:$O$22,9,0)," ")</f>
        <v xml:space="preserve"> </v>
      </c>
      <c r="V659" s="232" t="str">
        <f t="shared" si="67"/>
        <v/>
      </c>
      <c r="W659" s="232" t="str">
        <f t="shared" si="68"/>
        <v/>
      </c>
      <c r="X659" s="232" t="str">
        <f>IFERROR(VLOOKUP(W659,Datos!$P$4:$Q$18,2,0),"")</f>
        <v/>
      </c>
      <c r="Y659" s="232" t="str">
        <f t="shared" si="69"/>
        <v/>
      </c>
      <c r="AA659" s="314" t="str">
        <f t="shared" ca="1" si="73"/>
        <v/>
      </c>
    </row>
    <row r="660" spans="1:27" x14ac:dyDescent="0.3">
      <c r="A660" s="238"/>
      <c r="B660" s="241" t="str">
        <f t="shared" si="70"/>
        <v/>
      </c>
      <c r="C660" s="239"/>
      <c r="D660" s="240" t="str">
        <f>IF(C660&lt;&gt;"",VLOOKUP(C660,'BASE EQUIPOS'!$G$8:$H$22,2,0),"")</f>
        <v/>
      </c>
      <c r="E660" s="241" t="str">
        <f>IF(C660&lt;&gt;"",VLOOKUP(C660,'BASE EQUIPOS'!$G$8:$I$22,3,0),"")</f>
        <v/>
      </c>
      <c r="F660" s="241" t="str">
        <f>IF(C660&lt;&gt;"",VLOOKUP(C660,'BASE EQUIPOS'!$G$8:$J$22,4,0),"")</f>
        <v/>
      </c>
      <c r="G660" s="242"/>
      <c r="H660" s="233"/>
      <c r="I660" s="241"/>
      <c r="J660" s="241"/>
      <c r="K660" s="241"/>
      <c r="L660" s="239"/>
      <c r="M660" s="244"/>
      <c r="N660" s="245" t="str">
        <f t="shared" ca="1" si="71"/>
        <v/>
      </c>
      <c r="O660" s="239"/>
      <c r="P660" s="244"/>
      <c r="Q660" s="245" t="str">
        <f t="shared" si="72"/>
        <v/>
      </c>
      <c r="U660" s="246" t="str">
        <f>IFERROR(VLOOKUP(C660,'BASE EQUIPOS'!$G$8:$O$22,9,0)," ")</f>
        <v xml:space="preserve"> </v>
      </c>
      <c r="V660" s="232" t="str">
        <f t="shared" si="67"/>
        <v/>
      </c>
      <c r="W660" s="232" t="str">
        <f t="shared" si="68"/>
        <v/>
      </c>
      <c r="X660" s="232" t="str">
        <f>IFERROR(VLOOKUP(W660,Datos!$P$4:$Q$18,2,0),"")</f>
        <v/>
      </c>
      <c r="Y660" s="232" t="str">
        <f t="shared" si="69"/>
        <v/>
      </c>
      <c r="AA660" s="314" t="str">
        <f t="shared" ca="1" si="73"/>
        <v/>
      </c>
    </row>
    <row r="661" spans="1:27" x14ac:dyDescent="0.3">
      <c r="A661" s="238"/>
      <c r="B661" s="241" t="str">
        <f t="shared" si="70"/>
        <v/>
      </c>
      <c r="C661" s="239"/>
      <c r="D661" s="240" t="str">
        <f>IF(C661&lt;&gt;"",VLOOKUP(C661,'BASE EQUIPOS'!$G$8:$H$22,2,0),"")</f>
        <v/>
      </c>
      <c r="E661" s="241" t="str">
        <f>IF(C661&lt;&gt;"",VLOOKUP(C661,'BASE EQUIPOS'!$G$8:$I$22,3,0),"")</f>
        <v/>
      </c>
      <c r="F661" s="241" t="str">
        <f>IF(C661&lt;&gt;"",VLOOKUP(C661,'BASE EQUIPOS'!$G$8:$J$22,4,0),"")</f>
        <v/>
      </c>
      <c r="G661" s="242"/>
      <c r="H661" s="233"/>
      <c r="I661" s="241"/>
      <c r="J661" s="241"/>
      <c r="K661" s="241"/>
      <c r="L661" s="239"/>
      <c r="M661" s="244"/>
      <c r="N661" s="245" t="str">
        <f t="shared" ca="1" si="71"/>
        <v/>
      </c>
      <c r="O661" s="239"/>
      <c r="P661" s="244"/>
      <c r="Q661" s="245" t="str">
        <f t="shared" si="72"/>
        <v/>
      </c>
      <c r="U661" s="246" t="str">
        <f>IFERROR(VLOOKUP(C661,'BASE EQUIPOS'!$G$8:$O$22,9,0)," ")</f>
        <v xml:space="preserve"> </v>
      </c>
      <c r="V661" s="232" t="str">
        <f t="shared" ref="V661:V724" si="74">IF(G661="MTTO. SISTEMÁTICO","PREVENTIVA",IF(G661="MTTO. PREDICTIVO","INSPECCIÓN",""))</f>
        <v/>
      </c>
      <c r="W661" s="232" t="str">
        <f t="shared" ref="W661:W724" si="75">CONCATENATE(D661,I661)</f>
        <v/>
      </c>
      <c r="X661" s="232" t="str">
        <f>IFERROR(VLOOKUP(W661,Datos!$P$4:$Q$18,2,0),"")</f>
        <v/>
      </c>
      <c r="Y661" s="232" t="str">
        <f t="shared" ref="Y661:Y724" si="76">IF(A661="OT CORRECTIVA",1,IF(A661="OT PREVENTIVA",2,IF(A661="HOJA INSPECCIÓN",3,"")))</f>
        <v/>
      </c>
      <c r="AA661" s="314" t="str">
        <f t="shared" ca="1" si="73"/>
        <v/>
      </c>
    </row>
    <row r="662" spans="1:27" x14ac:dyDescent="0.3">
      <c r="A662" s="238"/>
      <c r="B662" s="241" t="str">
        <f t="shared" si="70"/>
        <v/>
      </c>
      <c r="C662" s="239"/>
      <c r="D662" s="240" t="str">
        <f>IF(C662&lt;&gt;"",VLOOKUP(C662,'BASE EQUIPOS'!$G$8:$H$22,2,0),"")</f>
        <v/>
      </c>
      <c r="E662" s="241" t="str">
        <f>IF(C662&lt;&gt;"",VLOOKUP(C662,'BASE EQUIPOS'!$G$8:$I$22,3,0),"")</f>
        <v/>
      </c>
      <c r="F662" s="241" t="str">
        <f>IF(C662&lt;&gt;"",VLOOKUP(C662,'BASE EQUIPOS'!$G$8:$J$22,4,0),"")</f>
        <v/>
      </c>
      <c r="G662" s="242"/>
      <c r="H662" s="233"/>
      <c r="I662" s="241"/>
      <c r="J662" s="241"/>
      <c r="K662" s="241"/>
      <c r="L662" s="239"/>
      <c r="M662" s="244"/>
      <c r="N662" s="245" t="str">
        <f t="shared" ca="1" si="71"/>
        <v/>
      </c>
      <c r="O662" s="239"/>
      <c r="P662" s="244"/>
      <c r="Q662" s="245" t="str">
        <f t="shared" si="72"/>
        <v/>
      </c>
      <c r="U662" s="246" t="str">
        <f>IFERROR(VLOOKUP(C662,'BASE EQUIPOS'!$G$8:$O$22,9,0)," ")</f>
        <v xml:space="preserve"> </v>
      </c>
      <c r="V662" s="232" t="str">
        <f t="shared" si="74"/>
        <v/>
      </c>
      <c r="W662" s="232" t="str">
        <f t="shared" si="75"/>
        <v/>
      </c>
      <c r="X662" s="232" t="str">
        <f>IFERROR(VLOOKUP(W662,Datos!$P$4:$Q$18,2,0),"")</f>
        <v/>
      </c>
      <c r="Y662" s="232" t="str">
        <f t="shared" si="76"/>
        <v/>
      </c>
      <c r="AA662" s="314" t="str">
        <f t="shared" ca="1" si="73"/>
        <v/>
      </c>
    </row>
    <row r="663" spans="1:27" x14ac:dyDescent="0.3">
      <c r="A663" s="238"/>
      <c r="B663" s="241" t="str">
        <f t="shared" si="70"/>
        <v/>
      </c>
      <c r="C663" s="239"/>
      <c r="D663" s="240" t="str">
        <f>IF(C663&lt;&gt;"",VLOOKUP(C663,'BASE EQUIPOS'!$G$8:$H$22,2,0),"")</f>
        <v/>
      </c>
      <c r="E663" s="241" t="str">
        <f>IF(C663&lt;&gt;"",VLOOKUP(C663,'BASE EQUIPOS'!$G$8:$I$22,3,0),"")</f>
        <v/>
      </c>
      <c r="F663" s="241" t="str">
        <f>IF(C663&lt;&gt;"",VLOOKUP(C663,'BASE EQUIPOS'!$G$8:$J$22,4,0),"")</f>
        <v/>
      </c>
      <c r="G663" s="242"/>
      <c r="H663" s="233"/>
      <c r="I663" s="241"/>
      <c r="J663" s="241"/>
      <c r="K663" s="241"/>
      <c r="L663" s="239"/>
      <c r="M663" s="244"/>
      <c r="N663" s="245" t="str">
        <f t="shared" ca="1" si="71"/>
        <v/>
      </c>
      <c r="O663" s="239"/>
      <c r="P663" s="244"/>
      <c r="Q663" s="245" t="str">
        <f t="shared" si="72"/>
        <v/>
      </c>
      <c r="U663" s="246" t="str">
        <f>IFERROR(VLOOKUP(C663,'BASE EQUIPOS'!$G$8:$O$22,9,0)," ")</f>
        <v xml:space="preserve"> </v>
      </c>
      <c r="V663" s="232" t="str">
        <f t="shared" si="74"/>
        <v/>
      </c>
      <c r="W663" s="232" t="str">
        <f t="shared" si="75"/>
        <v/>
      </c>
      <c r="X663" s="232" t="str">
        <f>IFERROR(VLOOKUP(W663,Datos!$P$4:$Q$18,2,0),"")</f>
        <v/>
      </c>
      <c r="Y663" s="232" t="str">
        <f t="shared" si="76"/>
        <v/>
      </c>
      <c r="AA663" s="314" t="str">
        <f t="shared" ca="1" si="73"/>
        <v/>
      </c>
    </row>
    <row r="664" spans="1:27" x14ac:dyDescent="0.3">
      <c r="A664" s="238"/>
      <c r="B664" s="241" t="str">
        <f t="shared" si="70"/>
        <v/>
      </c>
      <c r="C664" s="239"/>
      <c r="D664" s="240" t="str">
        <f>IF(C664&lt;&gt;"",VLOOKUP(C664,'BASE EQUIPOS'!$G$8:$H$22,2,0),"")</f>
        <v/>
      </c>
      <c r="E664" s="241" t="str">
        <f>IF(C664&lt;&gt;"",VLOOKUP(C664,'BASE EQUIPOS'!$G$8:$I$22,3,0),"")</f>
        <v/>
      </c>
      <c r="F664" s="241" t="str">
        <f>IF(C664&lt;&gt;"",VLOOKUP(C664,'BASE EQUIPOS'!$G$8:$J$22,4,0),"")</f>
        <v/>
      </c>
      <c r="G664" s="242"/>
      <c r="H664" s="233"/>
      <c r="I664" s="241"/>
      <c r="J664" s="241"/>
      <c r="K664" s="241"/>
      <c r="L664" s="239"/>
      <c r="M664" s="244"/>
      <c r="N664" s="245" t="str">
        <f t="shared" ca="1" si="71"/>
        <v/>
      </c>
      <c r="O664" s="239"/>
      <c r="P664" s="244"/>
      <c r="Q664" s="245" t="str">
        <f t="shared" si="72"/>
        <v/>
      </c>
      <c r="U664" s="246" t="str">
        <f>IFERROR(VLOOKUP(C664,'BASE EQUIPOS'!$G$8:$O$22,9,0)," ")</f>
        <v xml:space="preserve"> </v>
      </c>
      <c r="V664" s="232" t="str">
        <f t="shared" si="74"/>
        <v/>
      </c>
      <c r="W664" s="232" t="str">
        <f t="shared" si="75"/>
        <v/>
      </c>
      <c r="X664" s="232" t="str">
        <f>IFERROR(VLOOKUP(W664,Datos!$P$4:$Q$18,2,0),"")</f>
        <v/>
      </c>
      <c r="Y664" s="232" t="str">
        <f t="shared" si="76"/>
        <v/>
      </c>
      <c r="AA664" s="314" t="str">
        <f t="shared" ca="1" si="73"/>
        <v/>
      </c>
    </row>
    <row r="665" spans="1:27" x14ac:dyDescent="0.3">
      <c r="A665" s="238"/>
      <c r="B665" s="241" t="str">
        <f t="shared" si="70"/>
        <v/>
      </c>
      <c r="C665" s="239"/>
      <c r="D665" s="240" t="str">
        <f>IF(C665&lt;&gt;"",VLOOKUP(C665,'BASE EQUIPOS'!$G$8:$H$22,2,0),"")</f>
        <v/>
      </c>
      <c r="E665" s="241" t="str">
        <f>IF(C665&lt;&gt;"",VLOOKUP(C665,'BASE EQUIPOS'!$G$8:$I$22,3,0),"")</f>
        <v/>
      </c>
      <c r="F665" s="241" t="str">
        <f>IF(C665&lt;&gt;"",VLOOKUP(C665,'BASE EQUIPOS'!$G$8:$J$22,4,0),"")</f>
        <v/>
      </c>
      <c r="G665" s="242"/>
      <c r="H665" s="233"/>
      <c r="I665" s="241"/>
      <c r="J665" s="241"/>
      <c r="K665" s="241"/>
      <c r="L665" s="239"/>
      <c r="M665" s="244"/>
      <c r="N665" s="245" t="str">
        <f t="shared" ca="1" si="71"/>
        <v/>
      </c>
      <c r="O665" s="239"/>
      <c r="P665" s="244"/>
      <c r="Q665" s="245" t="str">
        <f t="shared" si="72"/>
        <v/>
      </c>
      <c r="U665" s="246" t="str">
        <f>IFERROR(VLOOKUP(C665,'BASE EQUIPOS'!$G$8:$O$22,9,0)," ")</f>
        <v xml:space="preserve"> </v>
      </c>
      <c r="V665" s="232" t="str">
        <f t="shared" si="74"/>
        <v/>
      </c>
      <c r="W665" s="232" t="str">
        <f t="shared" si="75"/>
        <v/>
      </c>
      <c r="X665" s="232" t="str">
        <f>IFERROR(VLOOKUP(W665,Datos!$P$4:$Q$18,2,0),"")</f>
        <v/>
      </c>
      <c r="Y665" s="232" t="str">
        <f t="shared" si="76"/>
        <v/>
      </c>
      <c r="AA665" s="314" t="str">
        <f t="shared" ca="1" si="73"/>
        <v/>
      </c>
    </row>
    <row r="666" spans="1:27" x14ac:dyDescent="0.3">
      <c r="A666" s="238"/>
      <c r="B666" s="241" t="str">
        <f t="shared" si="70"/>
        <v/>
      </c>
      <c r="C666" s="239"/>
      <c r="D666" s="240" t="str">
        <f>IF(C666&lt;&gt;"",VLOOKUP(C666,'BASE EQUIPOS'!$G$8:$H$22,2,0),"")</f>
        <v/>
      </c>
      <c r="E666" s="241" t="str">
        <f>IF(C666&lt;&gt;"",VLOOKUP(C666,'BASE EQUIPOS'!$G$8:$I$22,3,0),"")</f>
        <v/>
      </c>
      <c r="F666" s="241" t="str">
        <f>IF(C666&lt;&gt;"",VLOOKUP(C666,'BASE EQUIPOS'!$G$8:$J$22,4,0),"")</f>
        <v/>
      </c>
      <c r="G666" s="242"/>
      <c r="H666" s="233"/>
      <c r="I666" s="241"/>
      <c r="J666" s="241"/>
      <c r="K666" s="241"/>
      <c r="L666" s="239"/>
      <c r="M666" s="244"/>
      <c r="N666" s="245" t="str">
        <f t="shared" ca="1" si="71"/>
        <v/>
      </c>
      <c r="O666" s="239"/>
      <c r="P666" s="244"/>
      <c r="Q666" s="245" t="str">
        <f t="shared" si="72"/>
        <v/>
      </c>
      <c r="U666" s="246" t="str">
        <f>IFERROR(VLOOKUP(C666,'BASE EQUIPOS'!$G$8:$O$22,9,0)," ")</f>
        <v xml:space="preserve"> </v>
      </c>
      <c r="V666" s="232" t="str">
        <f t="shared" si="74"/>
        <v/>
      </c>
      <c r="W666" s="232" t="str">
        <f t="shared" si="75"/>
        <v/>
      </c>
      <c r="X666" s="232" t="str">
        <f>IFERROR(VLOOKUP(W666,Datos!$P$4:$Q$18,2,0),"")</f>
        <v/>
      </c>
      <c r="Y666" s="232" t="str">
        <f t="shared" si="76"/>
        <v/>
      </c>
      <c r="AA666" s="314" t="str">
        <f t="shared" ca="1" si="73"/>
        <v/>
      </c>
    </row>
    <row r="667" spans="1:27" x14ac:dyDescent="0.3">
      <c r="A667" s="238"/>
      <c r="B667" s="241" t="str">
        <f t="shared" si="70"/>
        <v/>
      </c>
      <c r="C667" s="239"/>
      <c r="D667" s="240" t="str">
        <f>IF(C667&lt;&gt;"",VLOOKUP(C667,'BASE EQUIPOS'!$G$8:$H$22,2,0),"")</f>
        <v/>
      </c>
      <c r="E667" s="241" t="str">
        <f>IF(C667&lt;&gt;"",VLOOKUP(C667,'BASE EQUIPOS'!$G$8:$I$22,3,0),"")</f>
        <v/>
      </c>
      <c r="F667" s="241" t="str">
        <f>IF(C667&lt;&gt;"",VLOOKUP(C667,'BASE EQUIPOS'!$G$8:$J$22,4,0),"")</f>
        <v/>
      </c>
      <c r="G667" s="242"/>
      <c r="H667" s="233"/>
      <c r="I667" s="241"/>
      <c r="J667" s="241"/>
      <c r="K667" s="241"/>
      <c r="L667" s="239"/>
      <c r="M667" s="244"/>
      <c r="N667" s="245" t="str">
        <f t="shared" ca="1" si="71"/>
        <v/>
      </c>
      <c r="O667" s="239"/>
      <c r="P667" s="244"/>
      <c r="Q667" s="245" t="str">
        <f t="shared" si="72"/>
        <v/>
      </c>
      <c r="U667" s="246" t="str">
        <f>IFERROR(VLOOKUP(C667,'BASE EQUIPOS'!$G$8:$O$22,9,0)," ")</f>
        <v xml:space="preserve"> </v>
      </c>
      <c r="V667" s="232" t="str">
        <f t="shared" si="74"/>
        <v/>
      </c>
      <c r="W667" s="232" t="str">
        <f t="shared" si="75"/>
        <v/>
      </c>
      <c r="X667" s="232" t="str">
        <f>IFERROR(VLOOKUP(W667,Datos!$P$4:$Q$18,2,0),"")</f>
        <v/>
      </c>
      <c r="Y667" s="232" t="str">
        <f t="shared" si="76"/>
        <v/>
      </c>
      <c r="AA667" s="314" t="str">
        <f t="shared" ca="1" si="73"/>
        <v/>
      </c>
    </row>
    <row r="668" spans="1:27" x14ac:dyDescent="0.3">
      <c r="A668" s="238"/>
      <c r="B668" s="241" t="str">
        <f t="shared" ref="B668:B731" si="77">IF(C668&lt;&gt;"",B667+1,"")</f>
        <v/>
      </c>
      <c r="C668" s="239"/>
      <c r="D668" s="240" t="str">
        <f>IF(C668&lt;&gt;"",VLOOKUP(C668,'BASE EQUIPOS'!$G$8:$H$22,2,0),"")</f>
        <v/>
      </c>
      <c r="E668" s="241" t="str">
        <f>IF(C668&lt;&gt;"",VLOOKUP(C668,'BASE EQUIPOS'!$G$8:$I$22,3,0),"")</f>
        <v/>
      </c>
      <c r="F668" s="241" t="str">
        <f>IF(C668&lt;&gt;"",VLOOKUP(C668,'BASE EQUIPOS'!$G$8:$J$22,4,0),"")</f>
        <v/>
      </c>
      <c r="G668" s="242"/>
      <c r="H668" s="233"/>
      <c r="I668" s="241"/>
      <c r="J668" s="241"/>
      <c r="K668" s="241"/>
      <c r="L668" s="239"/>
      <c r="M668" s="244"/>
      <c r="N668" s="245" t="str">
        <f t="shared" ca="1" si="71"/>
        <v/>
      </c>
      <c r="O668" s="239"/>
      <c r="P668" s="244"/>
      <c r="Q668" s="245" t="str">
        <f t="shared" si="72"/>
        <v/>
      </c>
      <c r="U668" s="246" t="str">
        <f>IFERROR(VLOOKUP(C668,'BASE EQUIPOS'!$G$8:$O$22,9,0)," ")</f>
        <v xml:space="preserve"> </v>
      </c>
      <c r="V668" s="232" t="str">
        <f t="shared" si="74"/>
        <v/>
      </c>
      <c r="W668" s="232" t="str">
        <f t="shared" si="75"/>
        <v/>
      </c>
      <c r="X668" s="232" t="str">
        <f>IFERROR(VLOOKUP(W668,Datos!$P$4:$Q$18,2,0),"")</f>
        <v/>
      </c>
      <c r="Y668" s="232" t="str">
        <f t="shared" si="76"/>
        <v/>
      </c>
      <c r="AA668" s="314" t="str">
        <f t="shared" ca="1" si="73"/>
        <v/>
      </c>
    </row>
    <row r="669" spans="1:27" x14ac:dyDescent="0.3">
      <c r="A669" s="238"/>
      <c r="B669" s="241" t="str">
        <f t="shared" si="77"/>
        <v/>
      </c>
      <c r="C669" s="239"/>
      <c r="D669" s="240" t="str">
        <f>IF(C669&lt;&gt;"",VLOOKUP(C669,'BASE EQUIPOS'!$G$8:$H$22,2,0),"")</f>
        <v/>
      </c>
      <c r="E669" s="241" t="str">
        <f>IF(C669&lt;&gt;"",VLOOKUP(C669,'BASE EQUIPOS'!$G$8:$I$22,3,0),"")</f>
        <v/>
      </c>
      <c r="F669" s="241" t="str">
        <f>IF(C669&lt;&gt;"",VLOOKUP(C669,'BASE EQUIPOS'!$G$8:$J$22,4,0),"")</f>
        <v/>
      </c>
      <c r="G669" s="242"/>
      <c r="H669" s="233"/>
      <c r="I669" s="241"/>
      <c r="J669" s="241"/>
      <c r="K669" s="241"/>
      <c r="L669" s="239"/>
      <c r="M669" s="244"/>
      <c r="N669" s="245" t="str">
        <f t="shared" ca="1" si="71"/>
        <v/>
      </c>
      <c r="O669" s="239"/>
      <c r="P669" s="244"/>
      <c r="Q669" s="245" t="str">
        <f t="shared" si="72"/>
        <v/>
      </c>
      <c r="U669" s="246" t="str">
        <f>IFERROR(VLOOKUP(C669,'BASE EQUIPOS'!$G$8:$O$22,9,0)," ")</f>
        <v xml:space="preserve"> </v>
      </c>
      <c r="V669" s="232" t="str">
        <f t="shared" si="74"/>
        <v/>
      </c>
      <c r="W669" s="232" t="str">
        <f t="shared" si="75"/>
        <v/>
      </c>
      <c r="X669" s="232" t="str">
        <f>IFERROR(VLOOKUP(W669,Datos!$P$4:$Q$18,2,0),"")</f>
        <v/>
      </c>
      <c r="Y669" s="232" t="str">
        <f t="shared" si="76"/>
        <v/>
      </c>
      <c r="AA669" s="314" t="str">
        <f t="shared" ca="1" si="73"/>
        <v/>
      </c>
    </row>
    <row r="670" spans="1:27" x14ac:dyDescent="0.3">
      <c r="A670" s="238"/>
      <c r="B670" s="241" t="str">
        <f t="shared" si="77"/>
        <v/>
      </c>
      <c r="C670" s="239"/>
      <c r="D670" s="240" t="str">
        <f>IF(C670&lt;&gt;"",VLOOKUP(C670,'BASE EQUIPOS'!$G$8:$H$22,2,0),"")</f>
        <v/>
      </c>
      <c r="E670" s="241" t="str">
        <f>IF(C670&lt;&gt;"",VLOOKUP(C670,'BASE EQUIPOS'!$G$8:$I$22,3,0),"")</f>
        <v/>
      </c>
      <c r="F670" s="241" t="str">
        <f>IF(C670&lt;&gt;"",VLOOKUP(C670,'BASE EQUIPOS'!$G$8:$J$22,4,0),"")</f>
        <v/>
      </c>
      <c r="G670" s="242"/>
      <c r="H670" s="233"/>
      <c r="I670" s="241"/>
      <c r="J670" s="241"/>
      <c r="K670" s="241"/>
      <c r="L670" s="239"/>
      <c r="M670" s="244"/>
      <c r="N670" s="245" t="str">
        <f t="shared" ca="1" si="71"/>
        <v/>
      </c>
      <c r="O670" s="239"/>
      <c r="P670" s="244"/>
      <c r="Q670" s="245" t="str">
        <f t="shared" si="72"/>
        <v/>
      </c>
      <c r="U670" s="246" t="str">
        <f>IFERROR(VLOOKUP(C670,'BASE EQUIPOS'!$G$8:$O$22,9,0)," ")</f>
        <v xml:space="preserve"> </v>
      </c>
      <c r="V670" s="232" t="str">
        <f t="shared" si="74"/>
        <v/>
      </c>
      <c r="W670" s="232" t="str">
        <f t="shared" si="75"/>
        <v/>
      </c>
      <c r="X670" s="232" t="str">
        <f>IFERROR(VLOOKUP(W670,Datos!$P$4:$Q$18,2,0),"")</f>
        <v/>
      </c>
      <c r="Y670" s="232" t="str">
        <f t="shared" si="76"/>
        <v/>
      </c>
      <c r="AA670" s="314" t="str">
        <f t="shared" ca="1" si="73"/>
        <v/>
      </c>
    </row>
    <row r="671" spans="1:27" x14ac:dyDescent="0.3">
      <c r="A671" s="238"/>
      <c r="B671" s="241" t="str">
        <f t="shared" si="77"/>
        <v/>
      </c>
      <c r="C671" s="239"/>
      <c r="D671" s="240" t="str">
        <f>IF(C671&lt;&gt;"",VLOOKUP(C671,'BASE EQUIPOS'!$G$8:$H$22,2,0),"")</f>
        <v/>
      </c>
      <c r="E671" s="241" t="str">
        <f>IF(C671&lt;&gt;"",VLOOKUP(C671,'BASE EQUIPOS'!$G$8:$I$22,3,0),"")</f>
        <v/>
      </c>
      <c r="F671" s="241" t="str">
        <f>IF(C671&lt;&gt;"",VLOOKUP(C671,'BASE EQUIPOS'!$G$8:$J$22,4,0),"")</f>
        <v/>
      </c>
      <c r="G671" s="242"/>
      <c r="H671" s="233"/>
      <c r="I671" s="241"/>
      <c r="J671" s="241"/>
      <c r="K671" s="241"/>
      <c r="L671" s="239"/>
      <c r="M671" s="244"/>
      <c r="N671" s="245" t="str">
        <f t="shared" ca="1" si="71"/>
        <v/>
      </c>
      <c r="O671" s="239"/>
      <c r="P671" s="244"/>
      <c r="Q671" s="245" t="str">
        <f t="shared" si="72"/>
        <v/>
      </c>
      <c r="U671" s="246" t="str">
        <f>IFERROR(VLOOKUP(C671,'BASE EQUIPOS'!$G$8:$O$22,9,0)," ")</f>
        <v xml:space="preserve"> </v>
      </c>
      <c r="V671" s="232" t="str">
        <f t="shared" si="74"/>
        <v/>
      </c>
      <c r="W671" s="232" t="str">
        <f t="shared" si="75"/>
        <v/>
      </c>
      <c r="X671" s="232" t="str">
        <f>IFERROR(VLOOKUP(W671,Datos!$P$4:$Q$18,2,0),"")</f>
        <v/>
      </c>
      <c r="Y671" s="232" t="str">
        <f t="shared" si="76"/>
        <v/>
      </c>
      <c r="AA671" s="314" t="str">
        <f t="shared" ca="1" si="73"/>
        <v/>
      </c>
    </row>
    <row r="672" spans="1:27" x14ac:dyDescent="0.3">
      <c r="A672" s="238"/>
      <c r="B672" s="241" t="str">
        <f t="shared" si="77"/>
        <v/>
      </c>
      <c r="C672" s="239"/>
      <c r="D672" s="240" t="str">
        <f>IF(C672&lt;&gt;"",VLOOKUP(C672,'BASE EQUIPOS'!$G$8:$H$22,2,0),"")</f>
        <v/>
      </c>
      <c r="E672" s="241" t="str">
        <f>IF(C672&lt;&gt;"",VLOOKUP(C672,'BASE EQUIPOS'!$G$8:$I$22,3,0),"")</f>
        <v/>
      </c>
      <c r="F672" s="241" t="str">
        <f>IF(C672&lt;&gt;"",VLOOKUP(C672,'BASE EQUIPOS'!$G$8:$J$22,4,0),"")</f>
        <v/>
      </c>
      <c r="G672" s="242"/>
      <c r="H672" s="233"/>
      <c r="I672" s="241"/>
      <c r="J672" s="241"/>
      <c r="K672" s="241"/>
      <c r="L672" s="239"/>
      <c r="M672" s="244"/>
      <c r="N672" s="245" t="str">
        <f t="shared" ca="1" si="71"/>
        <v/>
      </c>
      <c r="O672" s="239"/>
      <c r="P672" s="244"/>
      <c r="Q672" s="245" t="str">
        <f t="shared" si="72"/>
        <v/>
      </c>
      <c r="U672" s="246" t="str">
        <f>IFERROR(VLOOKUP(C672,'BASE EQUIPOS'!$G$8:$O$22,9,0)," ")</f>
        <v xml:space="preserve"> </v>
      </c>
      <c r="V672" s="232" t="str">
        <f t="shared" si="74"/>
        <v/>
      </c>
      <c r="W672" s="232" t="str">
        <f t="shared" si="75"/>
        <v/>
      </c>
      <c r="X672" s="232" t="str">
        <f>IFERROR(VLOOKUP(W672,Datos!$P$4:$Q$18,2,0),"")</f>
        <v/>
      </c>
      <c r="Y672" s="232" t="str">
        <f t="shared" si="76"/>
        <v/>
      </c>
      <c r="AA672" s="314" t="str">
        <f t="shared" ca="1" si="73"/>
        <v/>
      </c>
    </row>
    <row r="673" spans="1:27" x14ac:dyDescent="0.3">
      <c r="A673" s="238"/>
      <c r="B673" s="241" t="str">
        <f t="shared" si="77"/>
        <v/>
      </c>
      <c r="C673" s="239"/>
      <c r="D673" s="240" t="str">
        <f>IF(C673&lt;&gt;"",VLOOKUP(C673,'BASE EQUIPOS'!$G$8:$H$22,2,0),"")</f>
        <v/>
      </c>
      <c r="E673" s="241" t="str">
        <f>IF(C673&lt;&gt;"",VLOOKUP(C673,'BASE EQUIPOS'!$G$8:$I$22,3,0),"")</f>
        <v/>
      </c>
      <c r="F673" s="241" t="str">
        <f>IF(C673&lt;&gt;"",VLOOKUP(C673,'BASE EQUIPOS'!$G$8:$J$22,4,0),"")</f>
        <v/>
      </c>
      <c r="G673" s="242"/>
      <c r="H673" s="233"/>
      <c r="I673" s="241"/>
      <c r="J673" s="241"/>
      <c r="K673" s="241"/>
      <c r="L673" s="239"/>
      <c r="M673" s="244"/>
      <c r="N673" s="245" t="str">
        <f t="shared" ca="1" si="71"/>
        <v/>
      </c>
      <c r="O673" s="239"/>
      <c r="P673" s="244"/>
      <c r="Q673" s="245" t="str">
        <f t="shared" si="72"/>
        <v/>
      </c>
      <c r="U673" s="246" t="str">
        <f>IFERROR(VLOOKUP(C673,'BASE EQUIPOS'!$G$8:$O$22,9,0)," ")</f>
        <v xml:space="preserve"> </v>
      </c>
      <c r="V673" s="232" t="str">
        <f t="shared" si="74"/>
        <v/>
      </c>
      <c r="W673" s="232" t="str">
        <f t="shared" si="75"/>
        <v/>
      </c>
      <c r="X673" s="232" t="str">
        <f>IFERROR(VLOOKUP(W673,Datos!$P$4:$Q$18,2,0),"")</f>
        <v/>
      </c>
      <c r="Y673" s="232" t="str">
        <f t="shared" si="76"/>
        <v/>
      </c>
      <c r="AA673" s="314" t="str">
        <f t="shared" ca="1" si="73"/>
        <v/>
      </c>
    </row>
    <row r="674" spans="1:27" x14ac:dyDescent="0.3">
      <c r="A674" s="238"/>
      <c r="B674" s="241" t="str">
        <f t="shared" si="77"/>
        <v/>
      </c>
      <c r="C674" s="239"/>
      <c r="D674" s="240" t="str">
        <f>IF(C674&lt;&gt;"",VLOOKUP(C674,'BASE EQUIPOS'!$G$8:$H$22,2,0),"")</f>
        <v/>
      </c>
      <c r="E674" s="241" t="str">
        <f>IF(C674&lt;&gt;"",VLOOKUP(C674,'BASE EQUIPOS'!$G$8:$I$22,3,0),"")</f>
        <v/>
      </c>
      <c r="F674" s="241" t="str">
        <f>IF(C674&lt;&gt;"",VLOOKUP(C674,'BASE EQUIPOS'!$G$8:$J$22,4,0),"")</f>
        <v/>
      </c>
      <c r="G674" s="242"/>
      <c r="H674" s="233"/>
      <c r="I674" s="241"/>
      <c r="J674" s="241"/>
      <c r="K674" s="241"/>
      <c r="L674" s="239"/>
      <c r="M674" s="244"/>
      <c r="N674" s="245" t="str">
        <f t="shared" ca="1" si="71"/>
        <v/>
      </c>
      <c r="O674" s="239"/>
      <c r="P674" s="244"/>
      <c r="Q674" s="245" t="str">
        <f t="shared" si="72"/>
        <v/>
      </c>
      <c r="U674" s="246" t="str">
        <f>IFERROR(VLOOKUP(C674,'BASE EQUIPOS'!$G$8:$O$22,9,0)," ")</f>
        <v xml:space="preserve"> </v>
      </c>
      <c r="V674" s="232" t="str">
        <f t="shared" si="74"/>
        <v/>
      </c>
      <c r="W674" s="232" t="str">
        <f t="shared" si="75"/>
        <v/>
      </c>
      <c r="X674" s="232" t="str">
        <f>IFERROR(VLOOKUP(W674,Datos!$P$4:$Q$18,2,0),"")</f>
        <v/>
      </c>
      <c r="Y674" s="232" t="str">
        <f t="shared" si="76"/>
        <v/>
      </c>
      <c r="AA674" s="314" t="str">
        <f t="shared" ca="1" si="73"/>
        <v/>
      </c>
    </row>
    <row r="675" spans="1:27" x14ac:dyDescent="0.3">
      <c r="A675" s="238"/>
      <c r="B675" s="241" t="str">
        <f t="shared" si="77"/>
        <v/>
      </c>
      <c r="C675" s="239"/>
      <c r="D675" s="240" t="str">
        <f>IF(C675&lt;&gt;"",VLOOKUP(C675,'BASE EQUIPOS'!$G$8:$H$22,2,0),"")</f>
        <v/>
      </c>
      <c r="E675" s="241" t="str">
        <f>IF(C675&lt;&gt;"",VLOOKUP(C675,'BASE EQUIPOS'!$G$8:$I$22,3,0),"")</f>
        <v/>
      </c>
      <c r="F675" s="241" t="str">
        <f>IF(C675&lt;&gt;"",VLOOKUP(C675,'BASE EQUIPOS'!$G$8:$J$22,4,0),"")</f>
        <v/>
      </c>
      <c r="G675" s="242"/>
      <c r="H675" s="233"/>
      <c r="I675" s="241"/>
      <c r="J675" s="241"/>
      <c r="K675" s="241"/>
      <c r="L675" s="239"/>
      <c r="M675" s="244"/>
      <c r="N675" s="245" t="str">
        <f t="shared" ca="1" si="71"/>
        <v/>
      </c>
      <c r="O675" s="239"/>
      <c r="P675" s="244"/>
      <c r="Q675" s="245" t="str">
        <f t="shared" si="72"/>
        <v/>
      </c>
      <c r="U675" s="246" t="str">
        <f>IFERROR(VLOOKUP(C675,'BASE EQUIPOS'!$G$8:$O$22,9,0)," ")</f>
        <v xml:space="preserve"> </v>
      </c>
      <c r="V675" s="232" t="str">
        <f t="shared" si="74"/>
        <v/>
      </c>
      <c r="W675" s="232" t="str">
        <f t="shared" si="75"/>
        <v/>
      </c>
      <c r="X675" s="232" t="str">
        <f>IFERROR(VLOOKUP(W675,Datos!$P$4:$Q$18,2,0),"")</f>
        <v/>
      </c>
      <c r="Y675" s="232" t="str">
        <f t="shared" si="76"/>
        <v/>
      </c>
      <c r="AA675" s="314" t="str">
        <f t="shared" ca="1" si="73"/>
        <v/>
      </c>
    </row>
    <row r="676" spans="1:27" x14ac:dyDescent="0.3">
      <c r="A676" s="238"/>
      <c r="B676" s="241" t="str">
        <f t="shared" si="77"/>
        <v/>
      </c>
      <c r="C676" s="239"/>
      <c r="D676" s="240" t="str">
        <f>IF(C676&lt;&gt;"",VLOOKUP(C676,'BASE EQUIPOS'!$G$8:$H$22,2,0),"")</f>
        <v/>
      </c>
      <c r="E676" s="241" t="str">
        <f>IF(C676&lt;&gt;"",VLOOKUP(C676,'BASE EQUIPOS'!$G$8:$I$22,3,0),"")</f>
        <v/>
      </c>
      <c r="F676" s="241" t="str">
        <f>IF(C676&lt;&gt;"",VLOOKUP(C676,'BASE EQUIPOS'!$G$8:$J$22,4,0),"")</f>
        <v/>
      </c>
      <c r="G676" s="242"/>
      <c r="H676" s="233"/>
      <c r="I676" s="241"/>
      <c r="J676" s="241"/>
      <c r="K676" s="241"/>
      <c r="L676" s="239"/>
      <c r="M676" s="244"/>
      <c r="N676" s="245" t="str">
        <f t="shared" ca="1" si="71"/>
        <v/>
      </c>
      <c r="O676" s="239"/>
      <c r="P676" s="244"/>
      <c r="Q676" s="245" t="str">
        <f t="shared" si="72"/>
        <v/>
      </c>
      <c r="U676" s="246" t="str">
        <f>IFERROR(VLOOKUP(C676,'BASE EQUIPOS'!$G$8:$O$22,9,0)," ")</f>
        <v xml:space="preserve"> </v>
      </c>
      <c r="V676" s="232" t="str">
        <f t="shared" si="74"/>
        <v/>
      </c>
      <c r="W676" s="232" t="str">
        <f t="shared" si="75"/>
        <v/>
      </c>
      <c r="X676" s="232" t="str">
        <f>IFERROR(VLOOKUP(W676,Datos!$P$4:$Q$18,2,0),"")</f>
        <v/>
      </c>
      <c r="Y676" s="232" t="str">
        <f t="shared" si="76"/>
        <v/>
      </c>
      <c r="AA676" s="314" t="str">
        <f t="shared" ca="1" si="73"/>
        <v/>
      </c>
    </row>
    <row r="677" spans="1:27" x14ac:dyDescent="0.3">
      <c r="A677" s="238"/>
      <c r="B677" s="241" t="str">
        <f t="shared" si="77"/>
        <v/>
      </c>
      <c r="C677" s="239"/>
      <c r="D677" s="240" t="str">
        <f>IF(C677&lt;&gt;"",VLOOKUP(C677,'BASE EQUIPOS'!$G$8:$H$22,2,0),"")</f>
        <v/>
      </c>
      <c r="E677" s="241" t="str">
        <f>IF(C677&lt;&gt;"",VLOOKUP(C677,'BASE EQUIPOS'!$G$8:$I$22,3,0),"")</f>
        <v/>
      </c>
      <c r="F677" s="241" t="str">
        <f>IF(C677&lt;&gt;"",VLOOKUP(C677,'BASE EQUIPOS'!$G$8:$J$22,4,0),"")</f>
        <v/>
      </c>
      <c r="G677" s="242"/>
      <c r="H677" s="233"/>
      <c r="I677" s="241"/>
      <c r="J677" s="241"/>
      <c r="K677" s="241"/>
      <c r="L677" s="239"/>
      <c r="M677" s="244"/>
      <c r="N677" s="245" t="str">
        <f t="shared" ca="1" si="71"/>
        <v/>
      </c>
      <c r="O677" s="239"/>
      <c r="P677" s="244"/>
      <c r="Q677" s="245" t="str">
        <f t="shared" si="72"/>
        <v/>
      </c>
      <c r="U677" s="246" t="str">
        <f>IFERROR(VLOOKUP(C677,'BASE EQUIPOS'!$G$8:$O$22,9,0)," ")</f>
        <v xml:space="preserve"> </v>
      </c>
      <c r="V677" s="232" t="str">
        <f t="shared" si="74"/>
        <v/>
      </c>
      <c r="W677" s="232" t="str">
        <f t="shared" si="75"/>
        <v/>
      </c>
      <c r="X677" s="232" t="str">
        <f>IFERROR(VLOOKUP(W677,Datos!$P$4:$Q$18,2,0),"")</f>
        <v/>
      </c>
      <c r="Y677" s="232" t="str">
        <f t="shared" si="76"/>
        <v/>
      </c>
      <c r="AA677" s="314" t="str">
        <f t="shared" ca="1" si="73"/>
        <v/>
      </c>
    </row>
    <row r="678" spans="1:27" x14ac:dyDescent="0.3">
      <c r="A678" s="238"/>
      <c r="B678" s="241" t="str">
        <f t="shared" si="77"/>
        <v/>
      </c>
      <c r="C678" s="239"/>
      <c r="D678" s="240" t="str">
        <f>IF(C678&lt;&gt;"",VLOOKUP(C678,'BASE EQUIPOS'!$G$8:$H$22,2,0),"")</f>
        <v/>
      </c>
      <c r="E678" s="241" t="str">
        <f>IF(C678&lt;&gt;"",VLOOKUP(C678,'BASE EQUIPOS'!$G$8:$I$22,3,0),"")</f>
        <v/>
      </c>
      <c r="F678" s="241" t="str">
        <f>IF(C678&lt;&gt;"",VLOOKUP(C678,'BASE EQUIPOS'!$G$8:$J$22,4,0),"")</f>
        <v/>
      </c>
      <c r="G678" s="242"/>
      <c r="H678" s="233"/>
      <c r="I678" s="241"/>
      <c r="J678" s="241"/>
      <c r="K678" s="241"/>
      <c r="L678" s="239"/>
      <c r="M678" s="244"/>
      <c r="N678" s="245" t="str">
        <f t="shared" ca="1" si="71"/>
        <v/>
      </c>
      <c r="O678" s="239"/>
      <c r="P678" s="244"/>
      <c r="Q678" s="245" t="str">
        <f t="shared" si="72"/>
        <v/>
      </c>
      <c r="U678" s="246" t="str">
        <f>IFERROR(VLOOKUP(C678,'BASE EQUIPOS'!$G$8:$O$22,9,0)," ")</f>
        <v xml:space="preserve"> </v>
      </c>
      <c r="V678" s="232" t="str">
        <f t="shared" si="74"/>
        <v/>
      </c>
      <c r="W678" s="232" t="str">
        <f t="shared" si="75"/>
        <v/>
      </c>
      <c r="X678" s="232" t="str">
        <f>IFERROR(VLOOKUP(W678,Datos!$P$4:$Q$18,2,0),"")</f>
        <v/>
      </c>
      <c r="Y678" s="232" t="str">
        <f t="shared" si="76"/>
        <v/>
      </c>
      <c r="AA678" s="314" t="str">
        <f t="shared" ca="1" si="73"/>
        <v/>
      </c>
    </row>
    <row r="679" spans="1:27" x14ac:dyDescent="0.3">
      <c r="A679" s="238"/>
      <c r="B679" s="241" t="str">
        <f t="shared" si="77"/>
        <v/>
      </c>
      <c r="C679" s="239"/>
      <c r="D679" s="240" t="str">
        <f>IF(C679&lt;&gt;"",VLOOKUP(C679,'BASE EQUIPOS'!$G$8:$H$22,2,0),"")</f>
        <v/>
      </c>
      <c r="E679" s="241" t="str">
        <f>IF(C679&lt;&gt;"",VLOOKUP(C679,'BASE EQUIPOS'!$G$8:$I$22,3,0),"")</f>
        <v/>
      </c>
      <c r="F679" s="241" t="str">
        <f>IF(C679&lt;&gt;"",VLOOKUP(C679,'BASE EQUIPOS'!$G$8:$J$22,4,0),"")</f>
        <v/>
      </c>
      <c r="G679" s="242"/>
      <c r="H679" s="233"/>
      <c r="I679" s="241"/>
      <c r="J679" s="241"/>
      <c r="K679" s="241"/>
      <c r="L679" s="239"/>
      <c r="M679" s="244"/>
      <c r="N679" s="245" t="str">
        <f t="shared" ca="1" si="71"/>
        <v/>
      </c>
      <c r="O679" s="239"/>
      <c r="P679" s="244"/>
      <c r="Q679" s="245" t="str">
        <f t="shared" si="72"/>
        <v/>
      </c>
      <c r="U679" s="246" t="str">
        <f>IFERROR(VLOOKUP(C679,'BASE EQUIPOS'!$G$8:$O$22,9,0)," ")</f>
        <v xml:space="preserve"> </v>
      </c>
      <c r="V679" s="232" t="str">
        <f t="shared" si="74"/>
        <v/>
      </c>
      <c r="W679" s="232" t="str">
        <f t="shared" si="75"/>
        <v/>
      </c>
      <c r="X679" s="232" t="str">
        <f>IFERROR(VLOOKUP(W679,Datos!$P$4:$Q$18,2,0),"")</f>
        <v/>
      </c>
      <c r="Y679" s="232" t="str">
        <f t="shared" si="76"/>
        <v/>
      </c>
      <c r="AA679" s="314" t="str">
        <f t="shared" ca="1" si="73"/>
        <v/>
      </c>
    </row>
    <row r="680" spans="1:27" x14ac:dyDescent="0.3">
      <c r="A680" s="238"/>
      <c r="B680" s="241" t="str">
        <f t="shared" si="77"/>
        <v/>
      </c>
      <c r="C680" s="239"/>
      <c r="D680" s="240" t="str">
        <f>IF(C680&lt;&gt;"",VLOOKUP(C680,'BASE EQUIPOS'!$G$8:$H$22,2,0),"")</f>
        <v/>
      </c>
      <c r="E680" s="241" t="str">
        <f>IF(C680&lt;&gt;"",VLOOKUP(C680,'BASE EQUIPOS'!$G$8:$I$22,3,0),"")</f>
        <v/>
      </c>
      <c r="F680" s="241" t="str">
        <f>IF(C680&lt;&gt;"",VLOOKUP(C680,'BASE EQUIPOS'!$G$8:$J$22,4,0),"")</f>
        <v/>
      </c>
      <c r="G680" s="242"/>
      <c r="H680" s="233"/>
      <c r="I680" s="241"/>
      <c r="J680" s="241"/>
      <c r="K680" s="241"/>
      <c r="L680" s="239"/>
      <c r="M680" s="244"/>
      <c r="N680" s="245" t="str">
        <f t="shared" ca="1" si="71"/>
        <v/>
      </c>
      <c r="O680" s="239"/>
      <c r="P680" s="244"/>
      <c r="Q680" s="245" t="str">
        <f t="shared" si="72"/>
        <v/>
      </c>
      <c r="U680" s="246" t="str">
        <f>IFERROR(VLOOKUP(C680,'BASE EQUIPOS'!$G$8:$O$22,9,0)," ")</f>
        <v xml:space="preserve"> </v>
      </c>
      <c r="V680" s="232" t="str">
        <f t="shared" si="74"/>
        <v/>
      </c>
      <c r="W680" s="232" t="str">
        <f t="shared" si="75"/>
        <v/>
      </c>
      <c r="X680" s="232" t="str">
        <f>IFERROR(VLOOKUP(W680,Datos!$P$4:$Q$18,2,0),"")</f>
        <v/>
      </c>
      <c r="Y680" s="232" t="str">
        <f t="shared" si="76"/>
        <v/>
      </c>
      <c r="AA680" s="314" t="str">
        <f t="shared" ca="1" si="73"/>
        <v/>
      </c>
    </row>
    <row r="681" spans="1:27" x14ac:dyDescent="0.3">
      <c r="A681" s="238"/>
      <c r="B681" s="241" t="str">
        <f t="shared" si="77"/>
        <v/>
      </c>
      <c r="C681" s="239"/>
      <c r="D681" s="240" t="str">
        <f>IF(C681&lt;&gt;"",VLOOKUP(C681,'BASE EQUIPOS'!$G$8:$H$22,2,0),"")</f>
        <v/>
      </c>
      <c r="E681" s="241" t="str">
        <f>IF(C681&lt;&gt;"",VLOOKUP(C681,'BASE EQUIPOS'!$G$8:$I$22,3,0),"")</f>
        <v/>
      </c>
      <c r="F681" s="241" t="str">
        <f>IF(C681&lt;&gt;"",VLOOKUP(C681,'BASE EQUIPOS'!$G$8:$J$22,4,0),"")</f>
        <v/>
      </c>
      <c r="G681" s="242"/>
      <c r="H681" s="233"/>
      <c r="I681" s="241"/>
      <c r="J681" s="241"/>
      <c r="K681" s="241"/>
      <c r="L681" s="239"/>
      <c r="M681" s="244"/>
      <c r="N681" s="245" t="str">
        <f t="shared" ca="1" si="71"/>
        <v/>
      </c>
      <c r="O681" s="239"/>
      <c r="P681" s="244"/>
      <c r="Q681" s="245" t="str">
        <f t="shared" si="72"/>
        <v/>
      </c>
      <c r="U681" s="246" t="str">
        <f>IFERROR(VLOOKUP(C681,'BASE EQUIPOS'!$G$8:$O$22,9,0)," ")</f>
        <v xml:space="preserve"> </v>
      </c>
      <c r="V681" s="232" t="str">
        <f t="shared" si="74"/>
        <v/>
      </c>
      <c r="W681" s="232" t="str">
        <f t="shared" si="75"/>
        <v/>
      </c>
      <c r="X681" s="232" t="str">
        <f>IFERROR(VLOOKUP(W681,Datos!$P$4:$Q$18,2,0),"")</f>
        <v/>
      </c>
      <c r="Y681" s="232" t="str">
        <f t="shared" si="76"/>
        <v/>
      </c>
      <c r="AA681" s="314" t="str">
        <f t="shared" ca="1" si="73"/>
        <v/>
      </c>
    </row>
    <row r="682" spans="1:27" x14ac:dyDescent="0.3">
      <c r="A682" s="238"/>
      <c r="B682" s="241" t="str">
        <f t="shared" si="77"/>
        <v/>
      </c>
      <c r="C682" s="239"/>
      <c r="D682" s="240" t="str">
        <f>IF(C682&lt;&gt;"",VLOOKUP(C682,'BASE EQUIPOS'!$G$8:$H$22,2,0),"")</f>
        <v/>
      </c>
      <c r="E682" s="241" t="str">
        <f>IF(C682&lt;&gt;"",VLOOKUP(C682,'BASE EQUIPOS'!$G$8:$I$22,3,0),"")</f>
        <v/>
      </c>
      <c r="F682" s="241" t="str">
        <f>IF(C682&lt;&gt;"",VLOOKUP(C682,'BASE EQUIPOS'!$G$8:$J$22,4,0),"")</f>
        <v/>
      </c>
      <c r="G682" s="242"/>
      <c r="H682" s="233"/>
      <c r="I682" s="241"/>
      <c r="J682" s="241"/>
      <c r="K682" s="241"/>
      <c r="L682" s="239"/>
      <c r="M682" s="244"/>
      <c r="N682" s="245" t="str">
        <f t="shared" ca="1" si="71"/>
        <v/>
      </c>
      <c r="O682" s="239"/>
      <c r="P682" s="244"/>
      <c r="Q682" s="245" t="str">
        <f t="shared" si="72"/>
        <v/>
      </c>
      <c r="U682" s="246" t="str">
        <f>IFERROR(VLOOKUP(C682,'BASE EQUIPOS'!$G$8:$O$22,9,0)," ")</f>
        <v xml:space="preserve"> </v>
      </c>
      <c r="V682" s="232" t="str">
        <f t="shared" si="74"/>
        <v/>
      </c>
      <c r="W682" s="232" t="str">
        <f t="shared" si="75"/>
        <v/>
      </c>
      <c r="X682" s="232" t="str">
        <f>IFERROR(VLOOKUP(W682,Datos!$P$4:$Q$18,2,0),"")</f>
        <v/>
      </c>
      <c r="Y682" s="232" t="str">
        <f t="shared" si="76"/>
        <v/>
      </c>
      <c r="AA682" s="314" t="str">
        <f t="shared" ca="1" si="73"/>
        <v/>
      </c>
    </row>
    <row r="683" spans="1:27" x14ac:dyDescent="0.3">
      <c r="A683" s="238"/>
      <c r="B683" s="241" t="str">
        <f t="shared" si="77"/>
        <v/>
      </c>
      <c r="C683" s="239"/>
      <c r="D683" s="240" t="str">
        <f>IF(C683&lt;&gt;"",VLOOKUP(C683,'BASE EQUIPOS'!$G$8:$H$22,2,0),"")</f>
        <v/>
      </c>
      <c r="E683" s="241" t="str">
        <f>IF(C683&lt;&gt;"",VLOOKUP(C683,'BASE EQUIPOS'!$G$8:$I$22,3,0),"")</f>
        <v/>
      </c>
      <c r="F683" s="241" t="str">
        <f>IF(C683&lt;&gt;"",VLOOKUP(C683,'BASE EQUIPOS'!$G$8:$J$22,4,0),"")</f>
        <v/>
      </c>
      <c r="G683" s="242"/>
      <c r="H683" s="233"/>
      <c r="I683" s="241"/>
      <c r="J683" s="241"/>
      <c r="K683" s="241"/>
      <c r="L683" s="239"/>
      <c r="M683" s="244"/>
      <c r="N683" s="245" t="str">
        <f t="shared" ca="1" si="71"/>
        <v/>
      </c>
      <c r="O683" s="239"/>
      <c r="P683" s="244"/>
      <c r="Q683" s="245" t="str">
        <f t="shared" si="72"/>
        <v/>
      </c>
      <c r="U683" s="246" t="str">
        <f>IFERROR(VLOOKUP(C683,'BASE EQUIPOS'!$G$8:$O$22,9,0)," ")</f>
        <v xml:space="preserve"> </v>
      </c>
      <c r="V683" s="232" t="str">
        <f t="shared" si="74"/>
        <v/>
      </c>
      <c r="W683" s="232" t="str">
        <f t="shared" si="75"/>
        <v/>
      </c>
      <c r="X683" s="232" t="str">
        <f>IFERROR(VLOOKUP(W683,Datos!$P$4:$Q$18,2,0),"")</f>
        <v/>
      </c>
      <c r="Y683" s="232" t="str">
        <f t="shared" si="76"/>
        <v/>
      </c>
      <c r="AA683" s="314" t="str">
        <f t="shared" ca="1" si="73"/>
        <v/>
      </c>
    </row>
    <row r="684" spans="1:27" x14ac:dyDescent="0.3">
      <c r="A684" s="238"/>
      <c r="B684" s="241" t="str">
        <f t="shared" si="77"/>
        <v/>
      </c>
      <c r="C684" s="239"/>
      <c r="D684" s="240" t="str">
        <f>IF(C684&lt;&gt;"",VLOOKUP(C684,'BASE EQUIPOS'!$G$8:$H$22,2,0),"")</f>
        <v/>
      </c>
      <c r="E684" s="241" t="str">
        <f>IF(C684&lt;&gt;"",VLOOKUP(C684,'BASE EQUIPOS'!$G$8:$I$22,3,0),"")</f>
        <v/>
      </c>
      <c r="F684" s="241" t="str">
        <f>IF(C684&lt;&gt;"",VLOOKUP(C684,'BASE EQUIPOS'!$G$8:$J$22,4,0),"")</f>
        <v/>
      </c>
      <c r="G684" s="242"/>
      <c r="H684" s="233"/>
      <c r="I684" s="241"/>
      <c r="J684" s="241"/>
      <c r="K684" s="241"/>
      <c r="L684" s="239"/>
      <c r="M684" s="244"/>
      <c r="N684" s="245" t="str">
        <f t="shared" ca="1" si="71"/>
        <v/>
      </c>
      <c r="O684" s="239"/>
      <c r="P684" s="244"/>
      <c r="Q684" s="245" t="str">
        <f t="shared" si="72"/>
        <v/>
      </c>
      <c r="U684" s="246" t="str">
        <f>IFERROR(VLOOKUP(C684,'BASE EQUIPOS'!$G$8:$O$22,9,0)," ")</f>
        <v xml:space="preserve"> </v>
      </c>
      <c r="V684" s="232" t="str">
        <f t="shared" si="74"/>
        <v/>
      </c>
      <c r="W684" s="232" t="str">
        <f t="shared" si="75"/>
        <v/>
      </c>
      <c r="X684" s="232" t="str">
        <f>IFERROR(VLOOKUP(W684,Datos!$P$4:$Q$18,2,0),"")</f>
        <v/>
      </c>
      <c r="Y684" s="232" t="str">
        <f t="shared" si="76"/>
        <v/>
      </c>
      <c r="AA684" s="314" t="str">
        <f t="shared" ca="1" si="73"/>
        <v/>
      </c>
    </row>
    <row r="685" spans="1:27" x14ac:dyDescent="0.3">
      <c r="A685" s="238"/>
      <c r="B685" s="241" t="str">
        <f t="shared" si="77"/>
        <v/>
      </c>
      <c r="C685" s="239"/>
      <c r="D685" s="240" t="str">
        <f>IF(C685&lt;&gt;"",VLOOKUP(C685,'BASE EQUIPOS'!$G$8:$H$22,2,0),"")</f>
        <v/>
      </c>
      <c r="E685" s="241" t="str">
        <f>IF(C685&lt;&gt;"",VLOOKUP(C685,'BASE EQUIPOS'!$G$8:$I$22,3,0),"")</f>
        <v/>
      </c>
      <c r="F685" s="241" t="str">
        <f>IF(C685&lt;&gt;"",VLOOKUP(C685,'BASE EQUIPOS'!$G$8:$J$22,4,0),"")</f>
        <v/>
      </c>
      <c r="G685" s="242"/>
      <c r="H685" s="233"/>
      <c r="I685" s="241"/>
      <c r="J685" s="241"/>
      <c r="K685" s="241"/>
      <c r="L685" s="239"/>
      <c r="M685" s="244"/>
      <c r="N685" s="245" t="str">
        <f t="shared" ca="1" si="71"/>
        <v/>
      </c>
      <c r="O685" s="239"/>
      <c r="P685" s="244"/>
      <c r="Q685" s="245" t="str">
        <f t="shared" si="72"/>
        <v/>
      </c>
      <c r="U685" s="246" t="str">
        <f>IFERROR(VLOOKUP(C685,'BASE EQUIPOS'!$G$8:$O$22,9,0)," ")</f>
        <v xml:space="preserve"> </v>
      </c>
      <c r="V685" s="232" t="str">
        <f t="shared" si="74"/>
        <v/>
      </c>
      <c r="W685" s="232" t="str">
        <f t="shared" si="75"/>
        <v/>
      </c>
      <c r="X685" s="232" t="str">
        <f>IFERROR(VLOOKUP(W685,Datos!$P$4:$Q$18,2,0),"")</f>
        <v/>
      </c>
      <c r="Y685" s="232" t="str">
        <f t="shared" si="76"/>
        <v/>
      </c>
      <c r="AA685" s="314" t="str">
        <f t="shared" ca="1" si="73"/>
        <v/>
      </c>
    </row>
    <row r="686" spans="1:27" x14ac:dyDescent="0.3">
      <c r="A686" s="238"/>
      <c r="B686" s="241" t="str">
        <f t="shared" si="77"/>
        <v/>
      </c>
      <c r="C686" s="239"/>
      <c r="D686" s="240" t="str">
        <f>IF(C686&lt;&gt;"",VLOOKUP(C686,'BASE EQUIPOS'!$G$8:$H$22,2,0),"")</f>
        <v/>
      </c>
      <c r="E686" s="241" t="str">
        <f>IF(C686&lt;&gt;"",VLOOKUP(C686,'BASE EQUIPOS'!$G$8:$I$22,3,0),"")</f>
        <v/>
      </c>
      <c r="F686" s="241" t="str">
        <f>IF(C686&lt;&gt;"",VLOOKUP(C686,'BASE EQUIPOS'!$G$8:$J$22,4,0),"")</f>
        <v/>
      </c>
      <c r="G686" s="242"/>
      <c r="H686" s="233"/>
      <c r="I686" s="241"/>
      <c r="J686" s="241"/>
      <c r="K686" s="241"/>
      <c r="L686" s="239"/>
      <c r="M686" s="244"/>
      <c r="N686" s="245" t="str">
        <f t="shared" ca="1" si="71"/>
        <v/>
      </c>
      <c r="O686" s="239"/>
      <c r="P686" s="244"/>
      <c r="Q686" s="245" t="str">
        <f t="shared" si="72"/>
        <v/>
      </c>
      <c r="U686" s="246" t="str">
        <f>IFERROR(VLOOKUP(C686,'BASE EQUIPOS'!$G$8:$O$22,9,0)," ")</f>
        <v xml:space="preserve"> </v>
      </c>
      <c r="V686" s="232" t="str">
        <f t="shared" si="74"/>
        <v/>
      </c>
      <c r="W686" s="232" t="str">
        <f t="shared" si="75"/>
        <v/>
      </c>
      <c r="X686" s="232" t="str">
        <f>IFERROR(VLOOKUP(W686,Datos!$P$4:$Q$18,2,0),"")</f>
        <v/>
      </c>
      <c r="Y686" s="232" t="str">
        <f t="shared" si="76"/>
        <v/>
      </c>
      <c r="AA686" s="314" t="str">
        <f t="shared" ca="1" si="73"/>
        <v/>
      </c>
    </row>
    <row r="687" spans="1:27" x14ac:dyDescent="0.3">
      <c r="A687" s="238"/>
      <c r="B687" s="241" t="str">
        <f t="shared" si="77"/>
        <v/>
      </c>
      <c r="C687" s="239"/>
      <c r="D687" s="240" t="str">
        <f>IF(C687&lt;&gt;"",VLOOKUP(C687,'BASE EQUIPOS'!$G$8:$H$22,2,0),"")</f>
        <v/>
      </c>
      <c r="E687" s="241" t="str">
        <f>IF(C687&lt;&gt;"",VLOOKUP(C687,'BASE EQUIPOS'!$G$8:$I$22,3,0),"")</f>
        <v/>
      </c>
      <c r="F687" s="241" t="str">
        <f>IF(C687&lt;&gt;"",VLOOKUP(C687,'BASE EQUIPOS'!$G$8:$J$22,4,0),"")</f>
        <v/>
      </c>
      <c r="G687" s="242"/>
      <c r="H687" s="233"/>
      <c r="I687" s="241"/>
      <c r="J687" s="241"/>
      <c r="K687" s="241"/>
      <c r="L687" s="239"/>
      <c r="M687" s="244"/>
      <c r="N687" s="245" t="str">
        <f t="shared" ca="1" si="71"/>
        <v/>
      </c>
      <c r="O687" s="239"/>
      <c r="P687" s="244"/>
      <c r="Q687" s="245" t="str">
        <f t="shared" si="72"/>
        <v/>
      </c>
      <c r="U687" s="246" t="str">
        <f>IFERROR(VLOOKUP(C687,'BASE EQUIPOS'!$G$8:$O$22,9,0)," ")</f>
        <v xml:space="preserve"> </v>
      </c>
      <c r="V687" s="232" t="str">
        <f t="shared" si="74"/>
        <v/>
      </c>
      <c r="W687" s="232" t="str">
        <f t="shared" si="75"/>
        <v/>
      </c>
      <c r="X687" s="232" t="str">
        <f>IFERROR(VLOOKUP(W687,Datos!$P$4:$Q$18,2,0),"")</f>
        <v/>
      </c>
      <c r="Y687" s="232" t="str">
        <f t="shared" si="76"/>
        <v/>
      </c>
      <c r="AA687" s="314" t="str">
        <f t="shared" ca="1" si="73"/>
        <v/>
      </c>
    </row>
    <row r="688" spans="1:27" x14ac:dyDescent="0.3">
      <c r="A688" s="238"/>
      <c r="B688" s="241" t="str">
        <f t="shared" si="77"/>
        <v/>
      </c>
      <c r="C688" s="239"/>
      <c r="D688" s="240" t="str">
        <f>IF(C688&lt;&gt;"",VLOOKUP(C688,'BASE EQUIPOS'!$G$8:$H$22,2,0),"")</f>
        <v/>
      </c>
      <c r="E688" s="241" t="str">
        <f>IF(C688&lt;&gt;"",VLOOKUP(C688,'BASE EQUIPOS'!$G$8:$I$22,3,0),"")</f>
        <v/>
      </c>
      <c r="F688" s="241" t="str">
        <f>IF(C688&lt;&gt;"",VLOOKUP(C688,'BASE EQUIPOS'!$G$8:$J$22,4,0),"")</f>
        <v/>
      </c>
      <c r="G688" s="242"/>
      <c r="H688" s="233"/>
      <c r="I688" s="241"/>
      <c r="J688" s="241"/>
      <c r="K688" s="241"/>
      <c r="L688" s="239"/>
      <c r="M688" s="244"/>
      <c r="N688" s="245" t="str">
        <f t="shared" ca="1" si="71"/>
        <v/>
      </c>
      <c r="O688" s="239"/>
      <c r="P688" s="244"/>
      <c r="Q688" s="245" t="str">
        <f t="shared" si="72"/>
        <v/>
      </c>
      <c r="U688" s="246" t="str">
        <f>IFERROR(VLOOKUP(C688,'BASE EQUIPOS'!$G$8:$O$22,9,0)," ")</f>
        <v xml:space="preserve"> </v>
      </c>
      <c r="V688" s="232" t="str">
        <f t="shared" si="74"/>
        <v/>
      </c>
      <c r="W688" s="232" t="str">
        <f t="shared" si="75"/>
        <v/>
      </c>
      <c r="X688" s="232" t="str">
        <f>IFERROR(VLOOKUP(W688,Datos!$P$4:$Q$18,2,0),"")</f>
        <v/>
      </c>
      <c r="Y688" s="232" t="str">
        <f t="shared" si="76"/>
        <v/>
      </c>
      <c r="AA688" s="314" t="str">
        <f t="shared" ca="1" si="73"/>
        <v/>
      </c>
    </row>
    <row r="689" spans="1:27" x14ac:dyDescent="0.3">
      <c r="A689" s="238"/>
      <c r="B689" s="241" t="str">
        <f t="shared" si="77"/>
        <v/>
      </c>
      <c r="C689" s="239"/>
      <c r="D689" s="240" t="str">
        <f>IF(C689&lt;&gt;"",VLOOKUP(C689,'BASE EQUIPOS'!$G$8:$H$22,2,0),"")</f>
        <v/>
      </c>
      <c r="E689" s="241" t="str">
        <f>IF(C689&lt;&gt;"",VLOOKUP(C689,'BASE EQUIPOS'!$G$8:$I$22,3,0),"")</f>
        <v/>
      </c>
      <c r="F689" s="241" t="str">
        <f>IF(C689&lt;&gt;"",VLOOKUP(C689,'BASE EQUIPOS'!$G$8:$J$22,4,0),"")</f>
        <v/>
      </c>
      <c r="G689" s="242"/>
      <c r="H689" s="233"/>
      <c r="I689" s="241"/>
      <c r="J689" s="241"/>
      <c r="K689" s="241"/>
      <c r="L689" s="239"/>
      <c r="M689" s="244"/>
      <c r="N689" s="245" t="str">
        <f t="shared" ca="1" si="71"/>
        <v/>
      </c>
      <c r="O689" s="239"/>
      <c r="P689" s="244"/>
      <c r="Q689" s="245" t="str">
        <f t="shared" si="72"/>
        <v/>
      </c>
      <c r="U689" s="246" t="str">
        <f>IFERROR(VLOOKUP(C689,'BASE EQUIPOS'!$G$8:$O$22,9,0)," ")</f>
        <v xml:space="preserve"> </v>
      </c>
      <c r="V689" s="232" t="str">
        <f t="shared" si="74"/>
        <v/>
      </c>
      <c r="W689" s="232" t="str">
        <f t="shared" si="75"/>
        <v/>
      </c>
      <c r="X689" s="232" t="str">
        <f>IFERROR(VLOOKUP(W689,Datos!$P$4:$Q$18,2,0),"")</f>
        <v/>
      </c>
      <c r="Y689" s="232" t="str">
        <f t="shared" si="76"/>
        <v/>
      </c>
      <c r="AA689" s="314" t="str">
        <f t="shared" ca="1" si="73"/>
        <v/>
      </c>
    </row>
    <row r="690" spans="1:27" x14ac:dyDescent="0.3">
      <c r="A690" s="238"/>
      <c r="B690" s="241" t="str">
        <f t="shared" si="77"/>
        <v/>
      </c>
      <c r="C690" s="239"/>
      <c r="D690" s="240" t="str">
        <f>IF(C690&lt;&gt;"",VLOOKUP(C690,'BASE EQUIPOS'!$G$8:$H$22,2,0),"")</f>
        <v/>
      </c>
      <c r="E690" s="241" t="str">
        <f>IF(C690&lt;&gt;"",VLOOKUP(C690,'BASE EQUIPOS'!$G$8:$I$22,3,0),"")</f>
        <v/>
      </c>
      <c r="F690" s="241" t="str">
        <f>IF(C690&lt;&gt;"",VLOOKUP(C690,'BASE EQUIPOS'!$G$8:$J$22,4,0),"")</f>
        <v/>
      </c>
      <c r="G690" s="242"/>
      <c r="H690" s="233"/>
      <c r="I690" s="241"/>
      <c r="J690" s="241"/>
      <c r="K690" s="241"/>
      <c r="L690" s="239"/>
      <c r="M690" s="244"/>
      <c r="N690" s="245" t="str">
        <f t="shared" ca="1" si="71"/>
        <v/>
      </c>
      <c r="O690" s="239"/>
      <c r="P690" s="244"/>
      <c r="Q690" s="245" t="str">
        <f t="shared" si="72"/>
        <v/>
      </c>
      <c r="U690" s="246" t="str">
        <f>IFERROR(VLOOKUP(C690,'BASE EQUIPOS'!$G$8:$O$22,9,0)," ")</f>
        <v xml:space="preserve"> </v>
      </c>
      <c r="V690" s="232" t="str">
        <f t="shared" si="74"/>
        <v/>
      </c>
      <c r="W690" s="232" t="str">
        <f t="shared" si="75"/>
        <v/>
      </c>
      <c r="X690" s="232" t="str">
        <f>IFERROR(VLOOKUP(W690,Datos!$P$4:$Q$18,2,0),"")</f>
        <v/>
      </c>
      <c r="Y690" s="232" t="str">
        <f t="shared" si="76"/>
        <v/>
      </c>
      <c r="AA690" s="314" t="str">
        <f t="shared" ca="1" si="73"/>
        <v/>
      </c>
    </row>
    <row r="691" spans="1:27" x14ac:dyDescent="0.3">
      <c r="A691" s="238"/>
      <c r="B691" s="241" t="str">
        <f t="shared" si="77"/>
        <v/>
      </c>
      <c r="C691" s="239"/>
      <c r="D691" s="240" t="str">
        <f>IF(C691&lt;&gt;"",VLOOKUP(C691,'BASE EQUIPOS'!$G$8:$H$22,2,0),"")</f>
        <v/>
      </c>
      <c r="E691" s="241" t="str">
        <f>IF(C691&lt;&gt;"",VLOOKUP(C691,'BASE EQUIPOS'!$G$8:$I$22,3,0),"")</f>
        <v/>
      </c>
      <c r="F691" s="241" t="str">
        <f>IF(C691&lt;&gt;"",VLOOKUP(C691,'BASE EQUIPOS'!$G$8:$J$22,4,0),"")</f>
        <v/>
      </c>
      <c r="G691" s="242"/>
      <c r="H691" s="233"/>
      <c r="I691" s="241"/>
      <c r="J691" s="241"/>
      <c r="K691" s="241"/>
      <c r="L691" s="239"/>
      <c r="M691" s="244"/>
      <c r="N691" s="245" t="str">
        <f t="shared" ca="1" si="71"/>
        <v/>
      </c>
      <c r="O691" s="239"/>
      <c r="P691" s="244"/>
      <c r="Q691" s="245" t="str">
        <f t="shared" si="72"/>
        <v/>
      </c>
      <c r="U691" s="246" t="str">
        <f>IFERROR(VLOOKUP(C691,'BASE EQUIPOS'!$G$8:$O$22,9,0)," ")</f>
        <v xml:space="preserve"> </v>
      </c>
      <c r="V691" s="232" t="str">
        <f t="shared" si="74"/>
        <v/>
      </c>
      <c r="W691" s="232" t="str">
        <f t="shared" si="75"/>
        <v/>
      </c>
      <c r="X691" s="232" t="str">
        <f>IFERROR(VLOOKUP(W691,Datos!$P$4:$Q$18,2,0),"")</f>
        <v/>
      </c>
      <c r="Y691" s="232" t="str">
        <f t="shared" si="76"/>
        <v/>
      </c>
      <c r="AA691" s="314" t="str">
        <f t="shared" ca="1" si="73"/>
        <v/>
      </c>
    </row>
    <row r="692" spans="1:27" x14ac:dyDescent="0.3">
      <c r="A692" s="238"/>
      <c r="B692" s="241" t="str">
        <f t="shared" si="77"/>
        <v/>
      </c>
      <c r="C692" s="239"/>
      <c r="D692" s="240" t="str">
        <f>IF(C692&lt;&gt;"",VLOOKUP(C692,'BASE EQUIPOS'!$G$8:$H$22,2,0),"")</f>
        <v/>
      </c>
      <c r="E692" s="241" t="str">
        <f>IF(C692&lt;&gt;"",VLOOKUP(C692,'BASE EQUIPOS'!$G$8:$I$22,3,0),"")</f>
        <v/>
      </c>
      <c r="F692" s="241" t="str">
        <f>IF(C692&lt;&gt;"",VLOOKUP(C692,'BASE EQUIPOS'!$G$8:$J$22,4,0),"")</f>
        <v/>
      </c>
      <c r="G692" s="242"/>
      <c r="H692" s="233"/>
      <c r="I692" s="241"/>
      <c r="J692" s="241"/>
      <c r="K692" s="241"/>
      <c r="L692" s="239"/>
      <c r="M692" s="244"/>
      <c r="N692" s="245" t="str">
        <f t="shared" ca="1" si="71"/>
        <v/>
      </c>
      <c r="O692" s="239"/>
      <c r="P692" s="244"/>
      <c r="Q692" s="245" t="str">
        <f t="shared" si="72"/>
        <v/>
      </c>
      <c r="U692" s="246" t="str">
        <f>IFERROR(VLOOKUP(C692,'BASE EQUIPOS'!$G$8:$O$22,9,0)," ")</f>
        <v xml:space="preserve"> </v>
      </c>
      <c r="V692" s="232" t="str">
        <f t="shared" si="74"/>
        <v/>
      </c>
      <c r="W692" s="232" t="str">
        <f t="shared" si="75"/>
        <v/>
      </c>
      <c r="X692" s="232" t="str">
        <f>IFERROR(VLOOKUP(W692,Datos!$P$4:$Q$18,2,0),"")</f>
        <v/>
      </c>
      <c r="Y692" s="232" t="str">
        <f t="shared" si="76"/>
        <v/>
      </c>
      <c r="AA692" s="314" t="str">
        <f t="shared" ca="1" si="73"/>
        <v/>
      </c>
    </row>
    <row r="693" spans="1:27" x14ac:dyDescent="0.3">
      <c r="A693" s="238"/>
      <c r="B693" s="241" t="str">
        <f t="shared" si="77"/>
        <v/>
      </c>
      <c r="C693" s="239"/>
      <c r="D693" s="240" t="str">
        <f>IF(C693&lt;&gt;"",VLOOKUP(C693,'BASE EQUIPOS'!$G$8:$H$22,2,0),"")</f>
        <v/>
      </c>
      <c r="E693" s="241" t="str">
        <f>IF(C693&lt;&gt;"",VLOOKUP(C693,'BASE EQUIPOS'!$G$8:$I$22,3,0),"")</f>
        <v/>
      </c>
      <c r="F693" s="241" t="str">
        <f>IF(C693&lt;&gt;"",VLOOKUP(C693,'BASE EQUIPOS'!$G$8:$J$22,4,0),"")</f>
        <v/>
      </c>
      <c r="G693" s="242"/>
      <c r="H693" s="233"/>
      <c r="I693" s="241"/>
      <c r="J693" s="241"/>
      <c r="K693" s="241"/>
      <c r="L693" s="239"/>
      <c r="M693" s="244"/>
      <c r="N693" s="245" t="str">
        <f t="shared" ca="1" si="71"/>
        <v/>
      </c>
      <c r="O693" s="239"/>
      <c r="P693" s="244"/>
      <c r="Q693" s="245" t="str">
        <f t="shared" si="72"/>
        <v/>
      </c>
      <c r="U693" s="246" t="str">
        <f>IFERROR(VLOOKUP(C693,'BASE EQUIPOS'!$G$8:$O$22,9,0)," ")</f>
        <v xml:space="preserve"> </v>
      </c>
      <c r="V693" s="232" t="str">
        <f t="shared" si="74"/>
        <v/>
      </c>
      <c r="W693" s="232" t="str">
        <f t="shared" si="75"/>
        <v/>
      </c>
      <c r="X693" s="232" t="str">
        <f>IFERROR(VLOOKUP(W693,Datos!$P$4:$Q$18,2,0),"")</f>
        <v/>
      </c>
      <c r="Y693" s="232" t="str">
        <f t="shared" si="76"/>
        <v/>
      </c>
      <c r="AA693" s="314" t="str">
        <f t="shared" ca="1" si="73"/>
        <v/>
      </c>
    </row>
    <row r="694" spans="1:27" x14ac:dyDescent="0.3">
      <c r="A694" s="238"/>
      <c r="B694" s="241" t="str">
        <f t="shared" si="77"/>
        <v/>
      </c>
      <c r="C694" s="239"/>
      <c r="D694" s="240" t="str">
        <f>IF(C694&lt;&gt;"",VLOOKUP(C694,'BASE EQUIPOS'!$G$8:$H$22,2,0),"")</f>
        <v/>
      </c>
      <c r="E694" s="241" t="str">
        <f>IF(C694&lt;&gt;"",VLOOKUP(C694,'BASE EQUIPOS'!$G$8:$I$22,3,0),"")</f>
        <v/>
      </c>
      <c r="F694" s="241" t="str">
        <f>IF(C694&lt;&gt;"",VLOOKUP(C694,'BASE EQUIPOS'!$G$8:$J$22,4,0),"")</f>
        <v/>
      </c>
      <c r="G694" s="242"/>
      <c r="H694" s="233"/>
      <c r="I694" s="241"/>
      <c r="J694" s="241"/>
      <c r="K694" s="241"/>
      <c r="L694" s="239"/>
      <c r="M694" s="244"/>
      <c r="N694" s="245" t="str">
        <f t="shared" ca="1" si="71"/>
        <v/>
      </c>
      <c r="O694" s="239"/>
      <c r="P694" s="244"/>
      <c r="Q694" s="245" t="str">
        <f t="shared" si="72"/>
        <v/>
      </c>
      <c r="U694" s="246" t="str">
        <f>IFERROR(VLOOKUP(C694,'BASE EQUIPOS'!$G$8:$O$22,9,0)," ")</f>
        <v xml:space="preserve"> </v>
      </c>
      <c r="V694" s="232" t="str">
        <f t="shared" si="74"/>
        <v/>
      </c>
      <c r="W694" s="232" t="str">
        <f t="shared" si="75"/>
        <v/>
      </c>
      <c r="X694" s="232" t="str">
        <f>IFERROR(VLOOKUP(W694,Datos!$P$4:$Q$18,2,0),"")</f>
        <v/>
      </c>
      <c r="Y694" s="232" t="str">
        <f t="shared" si="76"/>
        <v/>
      </c>
      <c r="AA694" s="314" t="str">
        <f t="shared" ca="1" si="73"/>
        <v/>
      </c>
    </row>
    <row r="695" spans="1:27" x14ac:dyDescent="0.3">
      <c r="A695" s="238"/>
      <c r="B695" s="241" t="str">
        <f t="shared" si="77"/>
        <v/>
      </c>
      <c r="C695" s="239"/>
      <c r="D695" s="240" t="str">
        <f>IF(C695&lt;&gt;"",VLOOKUP(C695,'BASE EQUIPOS'!$G$8:$H$22,2,0),"")</f>
        <v/>
      </c>
      <c r="E695" s="241" t="str">
        <f>IF(C695&lt;&gt;"",VLOOKUP(C695,'BASE EQUIPOS'!$G$8:$I$22,3,0),"")</f>
        <v/>
      </c>
      <c r="F695" s="241" t="str">
        <f>IF(C695&lt;&gt;"",VLOOKUP(C695,'BASE EQUIPOS'!$G$8:$J$22,4,0),"")</f>
        <v/>
      </c>
      <c r="G695" s="242"/>
      <c r="H695" s="233"/>
      <c r="I695" s="241"/>
      <c r="J695" s="241"/>
      <c r="K695" s="241"/>
      <c r="L695" s="239"/>
      <c r="M695" s="244"/>
      <c r="N695" s="245" t="str">
        <f t="shared" ca="1" si="71"/>
        <v/>
      </c>
      <c r="O695" s="239"/>
      <c r="P695" s="244"/>
      <c r="Q695" s="245" t="str">
        <f t="shared" si="72"/>
        <v/>
      </c>
      <c r="U695" s="246" t="str">
        <f>IFERROR(VLOOKUP(C695,'BASE EQUIPOS'!$G$8:$O$22,9,0)," ")</f>
        <v xml:space="preserve"> </v>
      </c>
      <c r="V695" s="232" t="str">
        <f t="shared" si="74"/>
        <v/>
      </c>
      <c r="W695" s="232" t="str">
        <f t="shared" si="75"/>
        <v/>
      </c>
      <c r="X695" s="232" t="str">
        <f>IFERROR(VLOOKUP(W695,Datos!$P$4:$Q$18,2,0),"")</f>
        <v/>
      </c>
      <c r="Y695" s="232" t="str">
        <f t="shared" si="76"/>
        <v/>
      </c>
      <c r="AA695" s="314" t="str">
        <f t="shared" ca="1" si="73"/>
        <v/>
      </c>
    </row>
    <row r="696" spans="1:27" x14ac:dyDescent="0.3">
      <c r="A696" s="238"/>
      <c r="B696" s="241" t="str">
        <f t="shared" si="77"/>
        <v/>
      </c>
      <c r="C696" s="239"/>
      <c r="D696" s="240" t="str">
        <f>IF(C696&lt;&gt;"",VLOOKUP(C696,'BASE EQUIPOS'!$G$8:$H$22,2,0),"")</f>
        <v/>
      </c>
      <c r="E696" s="241" t="str">
        <f>IF(C696&lt;&gt;"",VLOOKUP(C696,'BASE EQUIPOS'!$G$8:$I$22,3,0),"")</f>
        <v/>
      </c>
      <c r="F696" s="241" t="str">
        <f>IF(C696&lt;&gt;"",VLOOKUP(C696,'BASE EQUIPOS'!$G$8:$J$22,4,0),"")</f>
        <v/>
      </c>
      <c r="G696" s="242"/>
      <c r="H696" s="233"/>
      <c r="I696" s="241"/>
      <c r="J696" s="241"/>
      <c r="K696" s="241"/>
      <c r="L696" s="239"/>
      <c r="M696" s="244"/>
      <c r="N696" s="245" t="str">
        <f t="shared" ca="1" si="71"/>
        <v/>
      </c>
      <c r="O696" s="239"/>
      <c r="P696" s="244"/>
      <c r="Q696" s="245" t="str">
        <f t="shared" si="72"/>
        <v/>
      </c>
      <c r="U696" s="246" t="str">
        <f>IFERROR(VLOOKUP(C696,'BASE EQUIPOS'!$G$8:$O$22,9,0)," ")</f>
        <v xml:space="preserve"> </v>
      </c>
      <c r="V696" s="232" t="str">
        <f t="shared" si="74"/>
        <v/>
      </c>
      <c r="W696" s="232" t="str">
        <f t="shared" si="75"/>
        <v/>
      </c>
      <c r="X696" s="232" t="str">
        <f>IFERROR(VLOOKUP(W696,Datos!$P$4:$Q$18,2,0),"")</f>
        <v/>
      </c>
      <c r="Y696" s="232" t="str">
        <f t="shared" si="76"/>
        <v/>
      </c>
      <c r="AA696" s="314" t="str">
        <f t="shared" ca="1" si="73"/>
        <v/>
      </c>
    </row>
    <row r="697" spans="1:27" x14ac:dyDescent="0.3">
      <c r="A697" s="238"/>
      <c r="B697" s="241" t="str">
        <f t="shared" si="77"/>
        <v/>
      </c>
      <c r="C697" s="239"/>
      <c r="D697" s="240" t="str">
        <f>IF(C697&lt;&gt;"",VLOOKUP(C697,'BASE EQUIPOS'!$G$8:$H$22,2,0),"")</f>
        <v/>
      </c>
      <c r="E697" s="241" t="str">
        <f>IF(C697&lt;&gt;"",VLOOKUP(C697,'BASE EQUIPOS'!$G$8:$I$22,3,0),"")</f>
        <v/>
      </c>
      <c r="F697" s="241" t="str">
        <f>IF(C697&lt;&gt;"",VLOOKUP(C697,'BASE EQUIPOS'!$G$8:$J$22,4,0),"")</f>
        <v/>
      </c>
      <c r="G697" s="242"/>
      <c r="H697" s="233"/>
      <c r="I697" s="241"/>
      <c r="J697" s="241"/>
      <c r="K697" s="241"/>
      <c r="L697" s="239"/>
      <c r="M697" s="244"/>
      <c r="N697" s="245" t="str">
        <f t="shared" ca="1" si="71"/>
        <v/>
      </c>
      <c r="O697" s="239"/>
      <c r="P697" s="244"/>
      <c r="Q697" s="245" t="str">
        <f t="shared" si="72"/>
        <v/>
      </c>
      <c r="U697" s="246" t="str">
        <f>IFERROR(VLOOKUP(C697,'BASE EQUIPOS'!$G$8:$O$22,9,0)," ")</f>
        <v xml:space="preserve"> </v>
      </c>
      <c r="V697" s="232" t="str">
        <f t="shared" si="74"/>
        <v/>
      </c>
      <c r="W697" s="232" t="str">
        <f t="shared" si="75"/>
        <v/>
      </c>
      <c r="X697" s="232" t="str">
        <f>IFERROR(VLOOKUP(W697,Datos!$P$4:$Q$18,2,0),"")</f>
        <v/>
      </c>
      <c r="Y697" s="232" t="str">
        <f t="shared" si="76"/>
        <v/>
      </c>
      <c r="AA697" s="314" t="str">
        <f t="shared" ca="1" si="73"/>
        <v/>
      </c>
    </row>
    <row r="698" spans="1:27" x14ac:dyDescent="0.3">
      <c r="A698" s="238"/>
      <c r="B698" s="241" t="str">
        <f t="shared" si="77"/>
        <v/>
      </c>
      <c r="C698" s="239"/>
      <c r="D698" s="240" t="str">
        <f>IF(C698&lt;&gt;"",VLOOKUP(C698,'BASE EQUIPOS'!$G$8:$H$22,2,0),"")</f>
        <v/>
      </c>
      <c r="E698" s="241" t="str">
        <f>IF(C698&lt;&gt;"",VLOOKUP(C698,'BASE EQUIPOS'!$G$8:$I$22,3,0),"")</f>
        <v/>
      </c>
      <c r="F698" s="241" t="str">
        <f>IF(C698&lt;&gt;"",VLOOKUP(C698,'BASE EQUIPOS'!$G$8:$J$22,4,0),"")</f>
        <v/>
      </c>
      <c r="G698" s="242"/>
      <c r="H698" s="233"/>
      <c r="I698" s="241"/>
      <c r="J698" s="241"/>
      <c r="K698" s="241"/>
      <c r="L698" s="239"/>
      <c r="M698" s="244"/>
      <c r="N698" s="245" t="str">
        <f t="shared" ca="1" si="71"/>
        <v/>
      </c>
      <c r="O698" s="239"/>
      <c r="P698" s="244"/>
      <c r="Q698" s="245" t="str">
        <f t="shared" si="72"/>
        <v/>
      </c>
      <c r="U698" s="246" t="str">
        <f>IFERROR(VLOOKUP(C698,'BASE EQUIPOS'!$G$8:$O$22,9,0)," ")</f>
        <v xml:space="preserve"> </v>
      </c>
      <c r="V698" s="232" t="str">
        <f t="shared" si="74"/>
        <v/>
      </c>
      <c r="W698" s="232" t="str">
        <f t="shared" si="75"/>
        <v/>
      </c>
      <c r="X698" s="232" t="str">
        <f>IFERROR(VLOOKUP(W698,Datos!$P$4:$Q$18,2,0),"")</f>
        <v/>
      </c>
      <c r="Y698" s="232" t="str">
        <f t="shared" si="76"/>
        <v/>
      </c>
      <c r="AA698" s="314" t="str">
        <f t="shared" ca="1" si="73"/>
        <v/>
      </c>
    </row>
    <row r="699" spans="1:27" x14ac:dyDescent="0.3">
      <c r="A699" s="238"/>
      <c r="B699" s="241" t="str">
        <f t="shared" si="77"/>
        <v/>
      </c>
      <c r="C699" s="239"/>
      <c r="D699" s="240" t="str">
        <f>IF(C699&lt;&gt;"",VLOOKUP(C699,'BASE EQUIPOS'!$G$8:$H$22,2,0),"")</f>
        <v/>
      </c>
      <c r="E699" s="241" t="str">
        <f>IF(C699&lt;&gt;"",VLOOKUP(C699,'BASE EQUIPOS'!$G$8:$I$22,3,0),"")</f>
        <v/>
      </c>
      <c r="F699" s="241" t="str">
        <f>IF(C699&lt;&gt;"",VLOOKUP(C699,'BASE EQUIPOS'!$G$8:$J$22,4,0),"")</f>
        <v/>
      </c>
      <c r="G699" s="242"/>
      <c r="H699" s="233"/>
      <c r="I699" s="241"/>
      <c r="J699" s="241"/>
      <c r="K699" s="241"/>
      <c r="L699" s="239"/>
      <c r="M699" s="244"/>
      <c r="N699" s="245" t="str">
        <f t="shared" ca="1" si="71"/>
        <v/>
      </c>
      <c r="O699" s="239"/>
      <c r="P699" s="244"/>
      <c r="Q699" s="245" t="str">
        <f t="shared" si="72"/>
        <v/>
      </c>
      <c r="U699" s="246" t="str">
        <f>IFERROR(VLOOKUP(C699,'BASE EQUIPOS'!$G$8:$O$22,9,0)," ")</f>
        <v xml:space="preserve"> </v>
      </c>
      <c r="V699" s="232" t="str">
        <f t="shared" si="74"/>
        <v/>
      </c>
      <c r="W699" s="232" t="str">
        <f t="shared" si="75"/>
        <v/>
      </c>
      <c r="X699" s="232" t="str">
        <f>IFERROR(VLOOKUP(W699,Datos!$P$4:$Q$18,2,0),"")</f>
        <v/>
      </c>
      <c r="Y699" s="232" t="str">
        <f t="shared" si="76"/>
        <v/>
      </c>
      <c r="AA699" s="314" t="str">
        <f t="shared" ca="1" si="73"/>
        <v/>
      </c>
    </row>
    <row r="700" spans="1:27" x14ac:dyDescent="0.3">
      <c r="A700" s="238"/>
      <c r="B700" s="241" t="str">
        <f t="shared" si="77"/>
        <v/>
      </c>
      <c r="C700" s="239"/>
      <c r="D700" s="240" t="str">
        <f>IF(C700&lt;&gt;"",VLOOKUP(C700,'BASE EQUIPOS'!$G$8:$H$22,2,0),"")</f>
        <v/>
      </c>
      <c r="E700" s="241" t="str">
        <f>IF(C700&lt;&gt;"",VLOOKUP(C700,'BASE EQUIPOS'!$G$8:$I$22,3,0),"")</f>
        <v/>
      </c>
      <c r="F700" s="241" t="str">
        <f>IF(C700&lt;&gt;"",VLOOKUP(C700,'BASE EQUIPOS'!$G$8:$J$22,4,0),"")</f>
        <v/>
      </c>
      <c r="G700" s="242"/>
      <c r="H700" s="233"/>
      <c r="I700" s="241"/>
      <c r="J700" s="241"/>
      <c r="K700" s="241"/>
      <c r="L700" s="239"/>
      <c r="M700" s="244"/>
      <c r="N700" s="245" t="str">
        <f t="shared" ca="1" si="71"/>
        <v/>
      </c>
      <c r="O700" s="239"/>
      <c r="P700" s="244"/>
      <c r="Q700" s="245" t="str">
        <f t="shared" si="72"/>
        <v/>
      </c>
      <c r="U700" s="246" t="str">
        <f>IFERROR(VLOOKUP(C700,'BASE EQUIPOS'!$G$8:$O$22,9,0)," ")</f>
        <v xml:space="preserve"> </v>
      </c>
      <c r="V700" s="232" t="str">
        <f t="shared" si="74"/>
        <v/>
      </c>
      <c r="W700" s="232" t="str">
        <f t="shared" si="75"/>
        <v/>
      </c>
      <c r="X700" s="232" t="str">
        <f>IFERROR(VLOOKUP(W700,Datos!$P$4:$Q$18,2,0),"")</f>
        <v/>
      </c>
      <c r="Y700" s="232" t="str">
        <f t="shared" si="76"/>
        <v/>
      </c>
      <c r="AA700" s="314" t="str">
        <f t="shared" ca="1" si="73"/>
        <v/>
      </c>
    </row>
    <row r="701" spans="1:27" x14ac:dyDescent="0.3">
      <c r="A701" s="238"/>
      <c r="B701" s="241" t="str">
        <f t="shared" si="77"/>
        <v/>
      </c>
      <c r="C701" s="239"/>
      <c r="D701" s="240" t="str">
        <f>IF(C701&lt;&gt;"",VLOOKUP(C701,'BASE EQUIPOS'!$G$8:$H$22,2,0),"")</f>
        <v/>
      </c>
      <c r="E701" s="241" t="str">
        <f>IF(C701&lt;&gt;"",VLOOKUP(C701,'BASE EQUIPOS'!$G$8:$I$22,3,0),"")</f>
        <v/>
      </c>
      <c r="F701" s="241" t="str">
        <f>IF(C701&lt;&gt;"",VLOOKUP(C701,'BASE EQUIPOS'!$G$8:$J$22,4,0),"")</f>
        <v/>
      </c>
      <c r="G701" s="242"/>
      <c r="H701" s="233"/>
      <c r="I701" s="241"/>
      <c r="J701" s="241"/>
      <c r="K701" s="241"/>
      <c r="L701" s="239"/>
      <c r="M701" s="244"/>
      <c r="N701" s="245" t="str">
        <f t="shared" ca="1" si="71"/>
        <v/>
      </c>
      <c r="O701" s="239"/>
      <c r="P701" s="244"/>
      <c r="Q701" s="245" t="str">
        <f t="shared" si="72"/>
        <v/>
      </c>
      <c r="U701" s="246" t="str">
        <f>IFERROR(VLOOKUP(C701,'BASE EQUIPOS'!$G$8:$O$22,9,0)," ")</f>
        <v xml:space="preserve"> </v>
      </c>
      <c r="V701" s="232" t="str">
        <f t="shared" si="74"/>
        <v/>
      </c>
      <c r="W701" s="232" t="str">
        <f t="shared" si="75"/>
        <v/>
      </c>
      <c r="X701" s="232" t="str">
        <f>IFERROR(VLOOKUP(W701,Datos!$P$4:$Q$18,2,0),"")</f>
        <v/>
      </c>
      <c r="Y701" s="232" t="str">
        <f t="shared" si="76"/>
        <v/>
      </c>
      <c r="AA701" s="314" t="str">
        <f t="shared" ca="1" si="73"/>
        <v/>
      </c>
    </row>
    <row r="702" spans="1:27" x14ac:dyDescent="0.3">
      <c r="A702" s="238"/>
      <c r="B702" s="241" t="str">
        <f t="shared" si="77"/>
        <v/>
      </c>
      <c r="C702" s="239"/>
      <c r="D702" s="240" t="str">
        <f>IF(C702&lt;&gt;"",VLOOKUP(C702,'BASE EQUIPOS'!$G$8:$H$22,2,0),"")</f>
        <v/>
      </c>
      <c r="E702" s="241" t="str">
        <f>IF(C702&lt;&gt;"",VLOOKUP(C702,'BASE EQUIPOS'!$G$8:$I$22,3,0),"")</f>
        <v/>
      </c>
      <c r="F702" s="241" t="str">
        <f>IF(C702&lt;&gt;"",VLOOKUP(C702,'BASE EQUIPOS'!$G$8:$J$22,4,0),"")</f>
        <v/>
      </c>
      <c r="G702" s="242"/>
      <c r="H702" s="233"/>
      <c r="I702" s="241"/>
      <c r="J702" s="241"/>
      <c r="K702" s="241"/>
      <c r="L702" s="239"/>
      <c r="M702" s="244"/>
      <c r="N702" s="245" t="str">
        <f t="shared" ca="1" si="71"/>
        <v/>
      </c>
      <c r="O702" s="239"/>
      <c r="P702" s="244"/>
      <c r="Q702" s="245" t="str">
        <f t="shared" si="72"/>
        <v/>
      </c>
      <c r="U702" s="246" t="str">
        <f>IFERROR(VLOOKUP(C702,'BASE EQUIPOS'!$G$8:$O$22,9,0)," ")</f>
        <v xml:space="preserve"> </v>
      </c>
      <c r="V702" s="232" t="str">
        <f t="shared" si="74"/>
        <v/>
      </c>
      <c r="W702" s="232" t="str">
        <f t="shared" si="75"/>
        <v/>
      </c>
      <c r="X702" s="232" t="str">
        <f>IFERROR(VLOOKUP(W702,Datos!$P$4:$Q$18,2,0),"")</f>
        <v/>
      </c>
      <c r="Y702" s="232" t="str">
        <f t="shared" si="76"/>
        <v/>
      </c>
      <c r="AA702" s="314" t="str">
        <f t="shared" ca="1" si="73"/>
        <v/>
      </c>
    </row>
    <row r="703" spans="1:27" x14ac:dyDescent="0.3">
      <c r="A703" s="238"/>
      <c r="B703" s="241" t="str">
        <f t="shared" si="77"/>
        <v/>
      </c>
      <c r="C703" s="239"/>
      <c r="D703" s="240" t="str">
        <f>IF(C703&lt;&gt;"",VLOOKUP(C703,'BASE EQUIPOS'!$G$8:$H$22,2,0),"")</f>
        <v/>
      </c>
      <c r="E703" s="241" t="str">
        <f>IF(C703&lt;&gt;"",VLOOKUP(C703,'BASE EQUIPOS'!$G$8:$I$22,3,0),"")</f>
        <v/>
      </c>
      <c r="F703" s="241" t="str">
        <f>IF(C703&lt;&gt;"",VLOOKUP(C703,'BASE EQUIPOS'!$G$8:$J$22,4,0),"")</f>
        <v/>
      </c>
      <c r="G703" s="242"/>
      <c r="H703" s="233"/>
      <c r="I703" s="241"/>
      <c r="J703" s="241"/>
      <c r="K703" s="241"/>
      <c r="L703" s="239"/>
      <c r="M703" s="244"/>
      <c r="N703" s="245" t="str">
        <f t="shared" ca="1" si="71"/>
        <v/>
      </c>
      <c r="O703" s="239"/>
      <c r="P703" s="244"/>
      <c r="Q703" s="245" t="str">
        <f t="shared" si="72"/>
        <v/>
      </c>
      <c r="U703" s="246" t="str">
        <f>IFERROR(VLOOKUP(C703,'BASE EQUIPOS'!$G$8:$O$22,9,0)," ")</f>
        <v xml:space="preserve"> </v>
      </c>
      <c r="V703" s="232" t="str">
        <f t="shared" si="74"/>
        <v/>
      </c>
      <c r="W703" s="232" t="str">
        <f t="shared" si="75"/>
        <v/>
      </c>
      <c r="X703" s="232" t="str">
        <f>IFERROR(VLOOKUP(W703,Datos!$P$4:$Q$18,2,0),"")</f>
        <v/>
      </c>
      <c r="Y703" s="232" t="str">
        <f t="shared" si="76"/>
        <v/>
      </c>
      <c r="AA703" s="314" t="str">
        <f t="shared" ca="1" si="73"/>
        <v/>
      </c>
    </row>
    <row r="704" spans="1:27" x14ac:dyDescent="0.3">
      <c r="A704" s="238"/>
      <c r="B704" s="241" t="str">
        <f t="shared" si="77"/>
        <v/>
      </c>
      <c r="C704" s="239"/>
      <c r="D704" s="240" t="str">
        <f>IF(C704&lt;&gt;"",VLOOKUP(C704,'BASE EQUIPOS'!$G$8:$H$22,2,0),"")</f>
        <v/>
      </c>
      <c r="E704" s="241" t="str">
        <f>IF(C704&lt;&gt;"",VLOOKUP(C704,'BASE EQUIPOS'!$G$8:$I$22,3,0),"")</f>
        <v/>
      </c>
      <c r="F704" s="241" t="str">
        <f>IF(C704&lt;&gt;"",VLOOKUP(C704,'BASE EQUIPOS'!$G$8:$J$22,4,0),"")</f>
        <v/>
      </c>
      <c r="G704" s="242"/>
      <c r="H704" s="233"/>
      <c r="I704" s="241"/>
      <c r="J704" s="241"/>
      <c r="K704" s="241"/>
      <c r="L704" s="239"/>
      <c r="M704" s="244"/>
      <c r="N704" s="245" t="str">
        <f t="shared" ca="1" si="71"/>
        <v/>
      </c>
      <c r="O704" s="239"/>
      <c r="P704" s="244"/>
      <c r="Q704" s="245" t="str">
        <f t="shared" si="72"/>
        <v/>
      </c>
      <c r="U704" s="246" t="str">
        <f>IFERROR(VLOOKUP(C704,'BASE EQUIPOS'!$G$8:$O$22,9,0)," ")</f>
        <v xml:space="preserve"> </v>
      </c>
      <c r="V704" s="232" t="str">
        <f t="shared" si="74"/>
        <v/>
      </c>
      <c r="W704" s="232" t="str">
        <f t="shared" si="75"/>
        <v/>
      </c>
      <c r="X704" s="232" t="str">
        <f>IFERROR(VLOOKUP(W704,Datos!$P$4:$Q$18,2,0),"")</f>
        <v/>
      </c>
      <c r="Y704" s="232" t="str">
        <f t="shared" si="76"/>
        <v/>
      </c>
      <c r="AA704" s="314" t="str">
        <f t="shared" ca="1" si="73"/>
        <v/>
      </c>
    </row>
    <row r="705" spans="1:27" x14ac:dyDescent="0.3">
      <c r="A705" s="238"/>
      <c r="B705" s="241" t="str">
        <f t="shared" si="77"/>
        <v/>
      </c>
      <c r="C705" s="239"/>
      <c r="D705" s="240" t="str">
        <f>IF(C705&lt;&gt;"",VLOOKUP(C705,'BASE EQUIPOS'!$G$8:$H$22,2,0),"")</f>
        <v/>
      </c>
      <c r="E705" s="241" t="str">
        <f>IF(C705&lt;&gt;"",VLOOKUP(C705,'BASE EQUIPOS'!$G$8:$I$22,3,0),"")</f>
        <v/>
      </c>
      <c r="F705" s="241" t="str">
        <f>IF(C705&lt;&gt;"",VLOOKUP(C705,'BASE EQUIPOS'!$G$8:$J$22,4,0),"")</f>
        <v/>
      </c>
      <c r="G705" s="242"/>
      <c r="H705" s="233"/>
      <c r="I705" s="241"/>
      <c r="J705" s="241"/>
      <c r="K705" s="241"/>
      <c r="L705" s="239"/>
      <c r="M705" s="244"/>
      <c r="N705" s="245" t="str">
        <f t="shared" ca="1" si="71"/>
        <v/>
      </c>
      <c r="O705" s="239"/>
      <c r="P705" s="244"/>
      <c r="Q705" s="245" t="str">
        <f t="shared" si="72"/>
        <v/>
      </c>
      <c r="U705" s="246" t="str">
        <f>IFERROR(VLOOKUP(C705,'BASE EQUIPOS'!$G$8:$O$22,9,0)," ")</f>
        <v xml:space="preserve"> </v>
      </c>
      <c r="V705" s="232" t="str">
        <f t="shared" si="74"/>
        <v/>
      </c>
      <c r="W705" s="232" t="str">
        <f t="shared" si="75"/>
        <v/>
      </c>
      <c r="X705" s="232" t="str">
        <f>IFERROR(VLOOKUP(W705,Datos!$P$4:$Q$18,2,0),"")</f>
        <v/>
      </c>
      <c r="Y705" s="232" t="str">
        <f t="shared" si="76"/>
        <v/>
      </c>
      <c r="AA705" s="314" t="str">
        <f t="shared" ca="1" si="73"/>
        <v/>
      </c>
    </row>
    <row r="706" spans="1:27" x14ac:dyDescent="0.3">
      <c r="A706" s="238"/>
      <c r="B706" s="241" t="str">
        <f t="shared" si="77"/>
        <v/>
      </c>
      <c r="C706" s="239"/>
      <c r="D706" s="240" t="str">
        <f>IF(C706&lt;&gt;"",VLOOKUP(C706,'BASE EQUIPOS'!$G$8:$H$22,2,0),"")</f>
        <v/>
      </c>
      <c r="E706" s="241" t="str">
        <f>IF(C706&lt;&gt;"",VLOOKUP(C706,'BASE EQUIPOS'!$G$8:$I$22,3,0),"")</f>
        <v/>
      </c>
      <c r="F706" s="241" t="str">
        <f>IF(C706&lt;&gt;"",VLOOKUP(C706,'BASE EQUIPOS'!$G$8:$J$22,4,0),"")</f>
        <v/>
      </c>
      <c r="G706" s="242"/>
      <c r="H706" s="233"/>
      <c r="I706" s="241"/>
      <c r="J706" s="241"/>
      <c r="K706" s="241"/>
      <c r="L706" s="239"/>
      <c r="M706" s="244"/>
      <c r="N706" s="245" t="str">
        <f t="shared" ca="1" si="71"/>
        <v/>
      </c>
      <c r="O706" s="239"/>
      <c r="P706" s="244"/>
      <c r="Q706" s="245" t="str">
        <f t="shared" si="72"/>
        <v/>
      </c>
      <c r="U706" s="246" t="str">
        <f>IFERROR(VLOOKUP(C706,'BASE EQUIPOS'!$G$8:$O$22,9,0)," ")</f>
        <v xml:space="preserve"> </v>
      </c>
      <c r="V706" s="232" t="str">
        <f t="shared" si="74"/>
        <v/>
      </c>
      <c r="W706" s="232" t="str">
        <f t="shared" si="75"/>
        <v/>
      </c>
      <c r="X706" s="232" t="str">
        <f>IFERROR(VLOOKUP(W706,Datos!$P$4:$Q$18,2,0),"")</f>
        <v/>
      </c>
      <c r="Y706" s="232" t="str">
        <f t="shared" si="76"/>
        <v/>
      </c>
      <c r="AA706" s="314" t="str">
        <f t="shared" ca="1" si="73"/>
        <v/>
      </c>
    </row>
    <row r="707" spans="1:27" x14ac:dyDescent="0.3">
      <c r="A707" s="238"/>
      <c r="B707" s="241" t="str">
        <f t="shared" si="77"/>
        <v/>
      </c>
      <c r="C707" s="239"/>
      <c r="D707" s="240" t="str">
        <f>IF(C707&lt;&gt;"",VLOOKUP(C707,'BASE EQUIPOS'!$G$8:$H$22,2,0),"")</f>
        <v/>
      </c>
      <c r="E707" s="241" t="str">
        <f>IF(C707&lt;&gt;"",VLOOKUP(C707,'BASE EQUIPOS'!$G$8:$I$22,3,0),"")</f>
        <v/>
      </c>
      <c r="F707" s="241" t="str">
        <f>IF(C707&lt;&gt;"",VLOOKUP(C707,'BASE EQUIPOS'!$G$8:$J$22,4,0),"")</f>
        <v/>
      </c>
      <c r="G707" s="242"/>
      <c r="H707" s="233"/>
      <c r="I707" s="241"/>
      <c r="J707" s="241"/>
      <c r="K707" s="241"/>
      <c r="L707" s="239"/>
      <c r="M707" s="244"/>
      <c r="N707" s="245" t="str">
        <f t="shared" ca="1" si="71"/>
        <v/>
      </c>
      <c r="O707" s="239"/>
      <c r="P707" s="244"/>
      <c r="Q707" s="245" t="str">
        <f t="shared" si="72"/>
        <v/>
      </c>
      <c r="U707" s="246" t="str">
        <f>IFERROR(VLOOKUP(C707,'BASE EQUIPOS'!$G$8:$O$22,9,0)," ")</f>
        <v xml:space="preserve"> </v>
      </c>
      <c r="V707" s="232" t="str">
        <f t="shared" si="74"/>
        <v/>
      </c>
      <c r="W707" s="232" t="str">
        <f t="shared" si="75"/>
        <v/>
      </c>
      <c r="X707" s="232" t="str">
        <f>IFERROR(VLOOKUP(W707,Datos!$P$4:$Q$18,2,0),"")</f>
        <v/>
      </c>
      <c r="Y707" s="232" t="str">
        <f t="shared" si="76"/>
        <v/>
      </c>
      <c r="AA707" s="314" t="str">
        <f t="shared" ca="1" si="73"/>
        <v/>
      </c>
    </row>
    <row r="708" spans="1:27" x14ac:dyDescent="0.3">
      <c r="A708" s="238"/>
      <c r="B708" s="241" t="str">
        <f t="shared" si="77"/>
        <v/>
      </c>
      <c r="C708" s="239"/>
      <c r="D708" s="240" t="str">
        <f>IF(C708&lt;&gt;"",VLOOKUP(C708,'BASE EQUIPOS'!$G$8:$H$22,2,0),"")</f>
        <v/>
      </c>
      <c r="E708" s="241" t="str">
        <f>IF(C708&lt;&gt;"",VLOOKUP(C708,'BASE EQUIPOS'!$G$8:$I$22,3,0),"")</f>
        <v/>
      </c>
      <c r="F708" s="241" t="str">
        <f>IF(C708&lt;&gt;"",VLOOKUP(C708,'BASE EQUIPOS'!$G$8:$J$22,4,0),"")</f>
        <v/>
      </c>
      <c r="G708" s="242"/>
      <c r="H708" s="233"/>
      <c r="I708" s="241"/>
      <c r="J708" s="241"/>
      <c r="K708" s="241"/>
      <c r="L708" s="239"/>
      <c r="M708" s="244"/>
      <c r="N708" s="245" t="str">
        <f t="shared" ca="1" si="71"/>
        <v/>
      </c>
      <c r="O708" s="239"/>
      <c r="P708" s="244"/>
      <c r="Q708" s="245" t="str">
        <f t="shared" si="72"/>
        <v/>
      </c>
      <c r="U708" s="246" t="str">
        <f>IFERROR(VLOOKUP(C708,'BASE EQUIPOS'!$G$8:$O$22,9,0)," ")</f>
        <v xml:space="preserve"> </v>
      </c>
      <c r="V708" s="232" t="str">
        <f t="shared" si="74"/>
        <v/>
      </c>
      <c r="W708" s="232" t="str">
        <f t="shared" si="75"/>
        <v/>
      </c>
      <c r="X708" s="232" t="str">
        <f>IFERROR(VLOOKUP(W708,Datos!$P$4:$Q$18,2,0),"")</f>
        <v/>
      </c>
      <c r="Y708" s="232" t="str">
        <f t="shared" si="76"/>
        <v/>
      </c>
      <c r="AA708" s="314" t="str">
        <f t="shared" ca="1" si="73"/>
        <v/>
      </c>
    </row>
    <row r="709" spans="1:27" x14ac:dyDescent="0.3">
      <c r="A709" s="238"/>
      <c r="B709" s="241" t="str">
        <f t="shared" si="77"/>
        <v/>
      </c>
      <c r="C709" s="239"/>
      <c r="D709" s="240" t="str">
        <f>IF(C709&lt;&gt;"",VLOOKUP(C709,'BASE EQUIPOS'!$G$8:$H$22,2,0),"")</f>
        <v/>
      </c>
      <c r="E709" s="241" t="str">
        <f>IF(C709&lt;&gt;"",VLOOKUP(C709,'BASE EQUIPOS'!$G$8:$I$22,3,0),"")</f>
        <v/>
      </c>
      <c r="F709" s="241" t="str">
        <f>IF(C709&lt;&gt;"",VLOOKUP(C709,'BASE EQUIPOS'!$G$8:$J$22,4,0),"")</f>
        <v/>
      </c>
      <c r="G709" s="242"/>
      <c r="H709" s="233"/>
      <c r="I709" s="241"/>
      <c r="J709" s="241"/>
      <c r="K709" s="241"/>
      <c r="L709" s="239"/>
      <c r="M709" s="244"/>
      <c r="N709" s="245" t="str">
        <f t="shared" ca="1" si="71"/>
        <v/>
      </c>
      <c r="O709" s="239"/>
      <c r="P709" s="244"/>
      <c r="Q709" s="245" t="str">
        <f t="shared" si="72"/>
        <v/>
      </c>
      <c r="U709" s="246" t="str">
        <f>IFERROR(VLOOKUP(C709,'BASE EQUIPOS'!$G$8:$O$22,9,0)," ")</f>
        <v xml:space="preserve"> </v>
      </c>
      <c r="V709" s="232" t="str">
        <f t="shared" si="74"/>
        <v/>
      </c>
      <c r="W709" s="232" t="str">
        <f t="shared" si="75"/>
        <v/>
      </c>
      <c r="X709" s="232" t="str">
        <f>IFERROR(VLOOKUP(W709,Datos!$P$4:$Q$18,2,0),"")</f>
        <v/>
      </c>
      <c r="Y709" s="232" t="str">
        <f t="shared" si="76"/>
        <v/>
      </c>
      <c r="AA709" s="314" t="str">
        <f t="shared" ca="1" si="73"/>
        <v/>
      </c>
    </row>
    <row r="710" spans="1:27" x14ac:dyDescent="0.3">
      <c r="A710" s="238"/>
      <c r="B710" s="241" t="str">
        <f t="shared" si="77"/>
        <v/>
      </c>
      <c r="C710" s="239"/>
      <c r="D710" s="240" t="str">
        <f>IF(C710&lt;&gt;"",VLOOKUP(C710,'BASE EQUIPOS'!$G$8:$H$22,2,0),"")</f>
        <v/>
      </c>
      <c r="E710" s="241" t="str">
        <f>IF(C710&lt;&gt;"",VLOOKUP(C710,'BASE EQUIPOS'!$G$8:$I$22,3,0),"")</f>
        <v/>
      </c>
      <c r="F710" s="241" t="str">
        <f>IF(C710&lt;&gt;"",VLOOKUP(C710,'BASE EQUIPOS'!$G$8:$J$22,4,0),"")</f>
        <v/>
      </c>
      <c r="G710" s="242"/>
      <c r="H710" s="233"/>
      <c r="I710" s="241"/>
      <c r="J710" s="241"/>
      <c r="K710" s="241"/>
      <c r="L710" s="239"/>
      <c r="M710" s="244"/>
      <c r="N710" s="245" t="str">
        <f t="shared" ca="1" si="71"/>
        <v/>
      </c>
      <c r="O710" s="239"/>
      <c r="P710" s="244"/>
      <c r="Q710" s="245" t="str">
        <f t="shared" si="72"/>
        <v/>
      </c>
      <c r="U710" s="246" t="str">
        <f>IFERROR(VLOOKUP(C710,'BASE EQUIPOS'!$G$8:$O$22,9,0)," ")</f>
        <v xml:space="preserve"> </v>
      </c>
      <c r="V710" s="232" t="str">
        <f t="shared" si="74"/>
        <v/>
      </c>
      <c r="W710" s="232" t="str">
        <f t="shared" si="75"/>
        <v/>
      </c>
      <c r="X710" s="232" t="str">
        <f>IFERROR(VLOOKUP(W710,Datos!$P$4:$Q$18,2,0),"")</f>
        <v/>
      </c>
      <c r="Y710" s="232" t="str">
        <f t="shared" si="76"/>
        <v/>
      </c>
      <c r="AA710" s="314" t="str">
        <f t="shared" ca="1" si="73"/>
        <v/>
      </c>
    </row>
    <row r="711" spans="1:27" x14ac:dyDescent="0.3">
      <c r="A711" s="238"/>
      <c r="B711" s="241" t="str">
        <f t="shared" si="77"/>
        <v/>
      </c>
      <c r="C711" s="239"/>
      <c r="D711" s="240" t="str">
        <f>IF(C711&lt;&gt;"",VLOOKUP(C711,'BASE EQUIPOS'!$G$8:$H$22,2,0),"")</f>
        <v/>
      </c>
      <c r="E711" s="241" t="str">
        <f>IF(C711&lt;&gt;"",VLOOKUP(C711,'BASE EQUIPOS'!$G$8:$I$22,3,0),"")</f>
        <v/>
      </c>
      <c r="F711" s="241" t="str">
        <f>IF(C711&lt;&gt;"",VLOOKUP(C711,'BASE EQUIPOS'!$G$8:$J$22,4,0),"")</f>
        <v/>
      </c>
      <c r="G711" s="242"/>
      <c r="H711" s="233"/>
      <c r="I711" s="241"/>
      <c r="J711" s="241"/>
      <c r="K711" s="241"/>
      <c r="L711" s="239"/>
      <c r="M711" s="244"/>
      <c r="N711" s="245" t="str">
        <f t="shared" ca="1" si="71"/>
        <v/>
      </c>
      <c r="O711" s="239"/>
      <c r="P711" s="244"/>
      <c r="Q711" s="245" t="str">
        <f t="shared" si="72"/>
        <v/>
      </c>
      <c r="U711" s="246" t="str">
        <f>IFERROR(VLOOKUP(C711,'BASE EQUIPOS'!$G$8:$O$22,9,0)," ")</f>
        <v xml:space="preserve"> </v>
      </c>
      <c r="V711" s="232" t="str">
        <f t="shared" si="74"/>
        <v/>
      </c>
      <c r="W711" s="232" t="str">
        <f t="shared" si="75"/>
        <v/>
      </c>
      <c r="X711" s="232" t="str">
        <f>IFERROR(VLOOKUP(W711,Datos!$P$4:$Q$18,2,0),"")</f>
        <v/>
      </c>
      <c r="Y711" s="232" t="str">
        <f t="shared" si="76"/>
        <v/>
      </c>
      <c r="AA711" s="314" t="str">
        <f t="shared" ca="1" si="73"/>
        <v/>
      </c>
    </row>
    <row r="712" spans="1:27" x14ac:dyDescent="0.3">
      <c r="A712" s="238"/>
      <c r="B712" s="241" t="str">
        <f t="shared" si="77"/>
        <v/>
      </c>
      <c r="C712" s="239"/>
      <c r="D712" s="240" t="str">
        <f>IF(C712&lt;&gt;"",VLOOKUP(C712,'BASE EQUIPOS'!$G$8:$H$22,2,0),"")</f>
        <v/>
      </c>
      <c r="E712" s="241" t="str">
        <f>IF(C712&lt;&gt;"",VLOOKUP(C712,'BASE EQUIPOS'!$G$8:$I$22,3,0),"")</f>
        <v/>
      </c>
      <c r="F712" s="241" t="str">
        <f>IF(C712&lt;&gt;"",VLOOKUP(C712,'BASE EQUIPOS'!$G$8:$J$22,4,0),"")</f>
        <v/>
      </c>
      <c r="G712" s="242"/>
      <c r="H712" s="233"/>
      <c r="I712" s="241"/>
      <c r="J712" s="241"/>
      <c r="K712" s="241"/>
      <c r="L712" s="239"/>
      <c r="M712" s="244"/>
      <c r="N712" s="245" t="str">
        <f t="shared" ca="1" si="71"/>
        <v/>
      </c>
      <c r="O712" s="239"/>
      <c r="P712" s="244"/>
      <c r="Q712" s="245" t="str">
        <f t="shared" si="72"/>
        <v/>
      </c>
      <c r="U712" s="246" t="str">
        <f>IFERROR(VLOOKUP(C712,'BASE EQUIPOS'!$G$8:$O$22,9,0)," ")</f>
        <v xml:space="preserve"> </v>
      </c>
      <c r="V712" s="232" t="str">
        <f t="shared" si="74"/>
        <v/>
      </c>
      <c r="W712" s="232" t="str">
        <f t="shared" si="75"/>
        <v/>
      </c>
      <c r="X712" s="232" t="str">
        <f>IFERROR(VLOOKUP(W712,Datos!$P$4:$Q$18,2,0),"")</f>
        <v/>
      </c>
      <c r="Y712" s="232" t="str">
        <f t="shared" si="76"/>
        <v/>
      </c>
      <c r="AA712" s="314" t="str">
        <f t="shared" ca="1" si="73"/>
        <v/>
      </c>
    </row>
    <row r="713" spans="1:27" x14ac:dyDescent="0.3">
      <c r="A713" s="238"/>
      <c r="B713" s="241" t="str">
        <f t="shared" si="77"/>
        <v/>
      </c>
      <c r="C713" s="239"/>
      <c r="D713" s="240" t="str">
        <f>IF(C713&lt;&gt;"",VLOOKUP(C713,'BASE EQUIPOS'!$G$8:$H$22,2,0),"")</f>
        <v/>
      </c>
      <c r="E713" s="241" t="str">
        <f>IF(C713&lt;&gt;"",VLOOKUP(C713,'BASE EQUIPOS'!$G$8:$I$22,3,0),"")</f>
        <v/>
      </c>
      <c r="F713" s="241" t="str">
        <f>IF(C713&lt;&gt;"",VLOOKUP(C713,'BASE EQUIPOS'!$G$8:$J$22,4,0),"")</f>
        <v/>
      </c>
      <c r="G713" s="242"/>
      <c r="H713" s="233"/>
      <c r="I713" s="241"/>
      <c r="J713" s="241"/>
      <c r="K713" s="241"/>
      <c r="L713" s="239"/>
      <c r="M713" s="244"/>
      <c r="N713" s="245" t="str">
        <f t="shared" ca="1" si="71"/>
        <v/>
      </c>
      <c r="O713" s="239"/>
      <c r="P713" s="244"/>
      <c r="Q713" s="245" t="str">
        <f t="shared" si="72"/>
        <v/>
      </c>
      <c r="U713" s="246" t="str">
        <f>IFERROR(VLOOKUP(C713,'BASE EQUIPOS'!$G$8:$O$22,9,0)," ")</f>
        <v xml:space="preserve"> </v>
      </c>
      <c r="V713" s="232" t="str">
        <f t="shared" si="74"/>
        <v/>
      </c>
      <c r="W713" s="232" t="str">
        <f t="shared" si="75"/>
        <v/>
      </c>
      <c r="X713" s="232" t="str">
        <f>IFERROR(VLOOKUP(W713,Datos!$P$4:$Q$18,2,0),"")</f>
        <v/>
      </c>
      <c r="Y713" s="232" t="str">
        <f t="shared" si="76"/>
        <v/>
      </c>
      <c r="AA713" s="314" t="str">
        <f t="shared" ca="1" si="73"/>
        <v/>
      </c>
    </row>
    <row r="714" spans="1:27" x14ac:dyDescent="0.3">
      <c r="A714" s="238"/>
      <c r="B714" s="241" t="str">
        <f t="shared" si="77"/>
        <v/>
      </c>
      <c r="C714" s="239"/>
      <c r="D714" s="240" t="str">
        <f>IF(C714&lt;&gt;"",VLOOKUP(C714,'BASE EQUIPOS'!$G$8:$H$22,2,0),"")</f>
        <v/>
      </c>
      <c r="E714" s="241" t="str">
        <f>IF(C714&lt;&gt;"",VLOOKUP(C714,'BASE EQUIPOS'!$G$8:$I$22,3,0),"")</f>
        <v/>
      </c>
      <c r="F714" s="241" t="str">
        <f>IF(C714&lt;&gt;"",VLOOKUP(C714,'BASE EQUIPOS'!$G$8:$J$22,4,0),"")</f>
        <v/>
      </c>
      <c r="G714" s="242"/>
      <c r="H714" s="233"/>
      <c r="I714" s="241"/>
      <c r="J714" s="241"/>
      <c r="K714" s="241"/>
      <c r="L714" s="239"/>
      <c r="M714" s="244"/>
      <c r="N714" s="245" t="str">
        <f t="shared" ca="1" si="71"/>
        <v/>
      </c>
      <c r="O714" s="239"/>
      <c r="P714" s="244"/>
      <c r="Q714" s="245" t="str">
        <f t="shared" si="72"/>
        <v/>
      </c>
      <c r="U714" s="246" t="str">
        <f>IFERROR(VLOOKUP(C714,'BASE EQUIPOS'!$G$8:$O$22,9,0)," ")</f>
        <v xml:space="preserve"> </v>
      </c>
      <c r="V714" s="232" t="str">
        <f t="shared" si="74"/>
        <v/>
      </c>
      <c r="W714" s="232" t="str">
        <f t="shared" si="75"/>
        <v/>
      </c>
      <c r="X714" s="232" t="str">
        <f>IFERROR(VLOOKUP(W714,Datos!$P$4:$Q$18,2,0),"")</f>
        <v/>
      </c>
      <c r="Y714" s="232" t="str">
        <f t="shared" si="76"/>
        <v/>
      </c>
      <c r="AA714" s="314" t="str">
        <f t="shared" ca="1" si="73"/>
        <v/>
      </c>
    </row>
    <row r="715" spans="1:27" x14ac:dyDescent="0.3">
      <c r="A715" s="238"/>
      <c r="B715" s="241" t="str">
        <f t="shared" si="77"/>
        <v/>
      </c>
      <c r="C715" s="239"/>
      <c r="D715" s="240" t="str">
        <f>IF(C715&lt;&gt;"",VLOOKUP(C715,'BASE EQUIPOS'!$G$8:$H$22,2,0),"")</f>
        <v/>
      </c>
      <c r="E715" s="241" t="str">
        <f>IF(C715&lt;&gt;"",VLOOKUP(C715,'BASE EQUIPOS'!$G$8:$I$22,3,0),"")</f>
        <v/>
      </c>
      <c r="F715" s="241" t="str">
        <f>IF(C715&lt;&gt;"",VLOOKUP(C715,'BASE EQUIPOS'!$G$8:$J$22,4,0),"")</f>
        <v/>
      </c>
      <c r="G715" s="242"/>
      <c r="H715" s="233"/>
      <c r="I715" s="241"/>
      <c r="J715" s="241"/>
      <c r="K715" s="241"/>
      <c r="L715" s="239"/>
      <c r="M715" s="244"/>
      <c r="N715" s="245" t="str">
        <f t="shared" ca="1" si="71"/>
        <v/>
      </c>
      <c r="O715" s="239"/>
      <c r="P715" s="244"/>
      <c r="Q715" s="245" t="str">
        <f t="shared" si="72"/>
        <v/>
      </c>
      <c r="U715" s="246" t="str">
        <f>IFERROR(VLOOKUP(C715,'BASE EQUIPOS'!$G$8:$O$22,9,0)," ")</f>
        <v xml:space="preserve"> </v>
      </c>
      <c r="V715" s="232" t="str">
        <f t="shared" si="74"/>
        <v/>
      </c>
      <c r="W715" s="232" t="str">
        <f t="shared" si="75"/>
        <v/>
      </c>
      <c r="X715" s="232" t="str">
        <f>IFERROR(VLOOKUP(W715,Datos!$P$4:$Q$18,2,0),"")</f>
        <v/>
      </c>
      <c r="Y715" s="232" t="str">
        <f t="shared" si="76"/>
        <v/>
      </c>
      <c r="AA715" s="314" t="str">
        <f t="shared" ca="1" si="73"/>
        <v/>
      </c>
    </row>
    <row r="716" spans="1:27" x14ac:dyDescent="0.3">
      <c r="A716" s="238"/>
      <c r="B716" s="241" t="str">
        <f t="shared" si="77"/>
        <v/>
      </c>
      <c r="C716" s="239"/>
      <c r="D716" s="240" t="str">
        <f>IF(C716&lt;&gt;"",VLOOKUP(C716,'BASE EQUIPOS'!$G$8:$H$22,2,0),"")</f>
        <v/>
      </c>
      <c r="E716" s="241" t="str">
        <f>IF(C716&lt;&gt;"",VLOOKUP(C716,'BASE EQUIPOS'!$G$8:$I$22,3,0),"")</f>
        <v/>
      </c>
      <c r="F716" s="241" t="str">
        <f>IF(C716&lt;&gt;"",VLOOKUP(C716,'BASE EQUIPOS'!$G$8:$J$22,4,0),"")</f>
        <v/>
      </c>
      <c r="G716" s="242"/>
      <c r="H716" s="233"/>
      <c r="I716" s="241"/>
      <c r="J716" s="241"/>
      <c r="K716" s="241"/>
      <c r="L716" s="239"/>
      <c r="M716" s="244"/>
      <c r="N716" s="245" t="str">
        <f t="shared" ca="1" si="71"/>
        <v/>
      </c>
      <c r="O716" s="239"/>
      <c r="P716" s="244"/>
      <c r="Q716" s="245" t="str">
        <f t="shared" si="72"/>
        <v/>
      </c>
      <c r="U716" s="246" t="str">
        <f>IFERROR(VLOOKUP(C716,'BASE EQUIPOS'!$G$8:$O$22,9,0)," ")</f>
        <v xml:space="preserve"> </v>
      </c>
      <c r="V716" s="232" t="str">
        <f t="shared" si="74"/>
        <v/>
      </c>
      <c r="W716" s="232" t="str">
        <f t="shared" si="75"/>
        <v/>
      </c>
      <c r="X716" s="232" t="str">
        <f>IFERROR(VLOOKUP(W716,Datos!$P$4:$Q$18,2,0),"")</f>
        <v/>
      </c>
      <c r="Y716" s="232" t="str">
        <f t="shared" si="76"/>
        <v/>
      </c>
      <c r="AA716" s="314" t="str">
        <f t="shared" ca="1" si="73"/>
        <v/>
      </c>
    </row>
    <row r="717" spans="1:27" x14ac:dyDescent="0.3">
      <c r="A717" s="238"/>
      <c r="B717" s="241" t="str">
        <f t="shared" si="77"/>
        <v/>
      </c>
      <c r="C717" s="239"/>
      <c r="D717" s="240" t="str">
        <f>IF(C717&lt;&gt;"",VLOOKUP(C717,'BASE EQUIPOS'!$G$8:$H$22,2,0),"")</f>
        <v/>
      </c>
      <c r="E717" s="241" t="str">
        <f>IF(C717&lt;&gt;"",VLOOKUP(C717,'BASE EQUIPOS'!$G$8:$I$22,3,0),"")</f>
        <v/>
      </c>
      <c r="F717" s="241" t="str">
        <f>IF(C717&lt;&gt;"",VLOOKUP(C717,'BASE EQUIPOS'!$G$8:$J$22,4,0),"")</f>
        <v/>
      </c>
      <c r="G717" s="242"/>
      <c r="H717" s="233"/>
      <c r="I717" s="241"/>
      <c r="J717" s="241"/>
      <c r="K717" s="241"/>
      <c r="L717" s="239"/>
      <c r="M717" s="244"/>
      <c r="N717" s="245" t="str">
        <f t="shared" ca="1" si="71"/>
        <v/>
      </c>
      <c r="O717" s="239"/>
      <c r="P717" s="244"/>
      <c r="Q717" s="245" t="str">
        <f t="shared" si="72"/>
        <v/>
      </c>
      <c r="U717" s="246" t="str">
        <f>IFERROR(VLOOKUP(C717,'BASE EQUIPOS'!$G$8:$O$22,9,0)," ")</f>
        <v xml:space="preserve"> </v>
      </c>
      <c r="V717" s="232" t="str">
        <f t="shared" si="74"/>
        <v/>
      </c>
      <c r="W717" s="232" t="str">
        <f t="shared" si="75"/>
        <v/>
      </c>
      <c r="X717" s="232" t="str">
        <f>IFERROR(VLOOKUP(W717,Datos!$P$4:$Q$18,2,0),"")</f>
        <v/>
      </c>
      <c r="Y717" s="232" t="str">
        <f t="shared" si="76"/>
        <v/>
      </c>
      <c r="AA717" s="314" t="str">
        <f t="shared" ca="1" si="73"/>
        <v/>
      </c>
    </row>
    <row r="718" spans="1:27" x14ac:dyDescent="0.3">
      <c r="A718" s="238"/>
      <c r="B718" s="241" t="str">
        <f t="shared" si="77"/>
        <v/>
      </c>
      <c r="C718" s="239"/>
      <c r="D718" s="240" t="str">
        <f>IF(C718&lt;&gt;"",VLOOKUP(C718,'BASE EQUIPOS'!$G$8:$H$22,2,0),"")</f>
        <v/>
      </c>
      <c r="E718" s="241" t="str">
        <f>IF(C718&lt;&gt;"",VLOOKUP(C718,'BASE EQUIPOS'!$G$8:$I$22,3,0),"")</f>
        <v/>
      </c>
      <c r="F718" s="241" t="str">
        <f>IF(C718&lt;&gt;"",VLOOKUP(C718,'BASE EQUIPOS'!$G$8:$J$22,4,0),"")</f>
        <v/>
      </c>
      <c r="G718" s="242"/>
      <c r="H718" s="233"/>
      <c r="I718" s="241"/>
      <c r="J718" s="241"/>
      <c r="K718" s="241"/>
      <c r="L718" s="239"/>
      <c r="M718" s="244"/>
      <c r="N718" s="245" t="str">
        <f t="shared" ca="1" si="71"/>
        <v/>
      </c>
      <c r="O718" s="239"/>
      <c r="P718" s="244"/>
      <c r="Q718" s="245" t="str">
        <f t="shared" si="72"/>
        <v/>
      </c>
      <c r="U718" s="246" t="str">
        <f>IFERROR(VLOOKUP(C718,'BASE EQUIPOS'!$G$8:$O$22,9,0)," ")</f>
        <v xml:space="preserve"> </v>
      </c>
      <c r="V718" s="232" t="str">
        <f t="shared" si="74"/>
        <v/>
      </c>
      <c r="W718" s="232" t="str">
        <f t="shared" si="75"/>
        <v/>
      </c>
      <c r="X718" s="232" t="str">
        <f>IFERROR(VLOOKUP(W718,Datos!$P$4:$Q$18,2,0),"")</f>
        <v/>
      </c>
      <c r="Y718" s="232" t="str">
        <f t="shared" si="76"/>
        <v/>
      </c>
      <c r="AA718" s="314" t="str">
        <f t="shared" ca="1" si="73"/>
        <v/>
      </c>
    </row>
    <row r="719" spans="1:27" x14ac:dyDescent="0.3">
      <c r="A719" s="238"/>
      <c r="B719" s="241" t="str">
        <f t="shared" si="77"/>
        <v/>
      </c>
      <c r="C719" s="239"/>
      <c r="D719" s="240" t="str">
        <f>IF(C719&lt;&gt;"",VLOOKUP(C719,'BASE EQUIPOS'!$G$8:$H$22,2,0),"")</f>
        <v/>
      </c>
      <c r="E719" s="241" t="str">
        <f>IF(C719&lt;&gt;"",VLOOKUP(C719,'BASE EQUIPOS'!$G$8:$I$22,3,0),"")</f>
        <v/>
      </c>
      <c r="F719" s="241" t="str">
        <f>IF(C719&lt;&gt;"",VLOOKUP(C719,'BASE EQUIPOS'!$G$8:$J$22,4,0),"")</f>
        <v/>
      </c>
      <c r="G719" s="242"/>
      <c r="H719" s="233"/>
      <c r="I719" s="241"/>
      <c r="J719" s="241"/>
      <c r="K719" s="241"/>
      <c r="L719" s="239"/>
      <c r="M719" s="244"/>
      <c r="N719" s="245" t="str">
        <f t="shared" ca="1" si="71"/>
        <v/>
      </c>
      <c r="O719" s="239"/>
      <c r="P719" s="244"/>
      <c r="Q719" s="245" t="str">
        <f t="shared" si="72"/>
        <v/>
      </c>
      <c r="U719" s="246" t="str">
        <f>IFERROR(VLOOKUP(C719,'BASE EQUIPOS'!$G$8:$O$22,9,0)," ")</f>
        <v xml:space="preserve"> </v>
      </c>
      <c r="V719" s="232" t="str">
        <f t="shared" si="74"/>
        <v/>
      </c>
      <c r="W719" s="232" t="str">
        <f t="shared" si="75"/>
        <v/>
      </c>
      <c r="X719" s="232" t="str">
        <f>IFERROR(VLOOKUP(W719,Datos!$P$4:$Q$18,2,0),"")</f>
        <v/>
      </c>
      <c r="Y719" s="232" t="str">
        <f t="shared" si="76"/>
        <v/>
      </c>
      <c r="AA719" s="314" t="str">
        <f t="shared" ca="1" si="73"/>
        <v/>
      </c>
    </row>
    <row r="720" spans="1:27" x14ac:dyDescent="0.3">
      <c r="A720" s="238"/>
      <c r="B720" s="241" t="str">
        <f t="shared" si="77"/>
        <v/>
      </c>
      <c r="C720" s="239"/>
      <c r="D720" s="240" t="str">
        <f>IF(C720&lt;&gt;"",VLOOKUP(C720,'BASE EQUIPOS'!$G$8:$H$22,2,0),"")</f>
        <v/>
      </c>
      <c r="E720" s="241" t="str">
        <f>IF(C720&lt;&gt;"",VLOOKUP(C720,'BASE EQUIPOS'!$G$8:$I$22,3,0),"")</f>
        <v/>
      </c>
      <c r="F720" s="241" t="str">
        <f>IF(C720&lt;&gt;"",VLOOKUP(C720,'BASE EQUIPOS'!$G$8:$J$22,4,0),"")</f>
        <v/>
      </c>
      <c r="G720" s="242"/>
      <c r="H720" s="233"/>
      <c r="I720" s="241"/>
      <c r="J720" s="241"/>
      <c r="K720" s="241"/>
      <c r="L720" s="239"/>
      <c r="M720" s="244"/>
      <c r="N720" s="245" t="str">
        <f t="shared" ref="N720:N783" ca="1" si="78">IF(M720="","",IF(O720="",NOW()*24-(L720+M720)*24,"Mtto. Terminado"))</f>
        <v/>
      </c>
      <c r="O720" s="239"/>
      <c r="P720" s="244"/>
      <c r="Q720" s="245" t="str">
        <f t="shared" ref="Q720:Q783" si="79">IF(O720="","",IF(P720="","",(O720+P720)*24-(L720+M720)*24))</f>
        <v/>
      </c>
      <c r="U720" s="246" t="str">
        <f>IFERROR(VLOOKUP(C720,'BASE EQUIPOS'!$G$8:$O$22,9,0)," ")</f>
        <v xml:space="preserve"> </v>
      </c>
      <c r="V720" s="232" t="str">
        <f t="shared" si="74"/>
        <v/>
      </c>
      <c r="W720" s="232" t="str">
        <f t="shared" si="75"/>
        <v/>
      </c>
      <c r="X720" s="232" t="str">
        <f>IFERROR(VLOOKUP(W720,Datos!$P$4:$Q$18,2,0),"")</f>
        <v/>
      </c>
      <c r="Y720" s="232" t="str">
        <f t="shared" si="76"/>
        <v/>
      </c>
      <c r="AA720" s="314" t="str">
        <f t="shared" ca="1" si="73"/>
        <v/>
      </c>
    </row>
    <row r="721" spans="1:27" x14ac:dyDescent="0.3">
      <c r="A721" s="238"/>
      <c r="B721" s="241" t="str">
        <f t="shared" si="77"/>
        <v/>
      </c>
      <c r="C721" s="239"/>
      <c r="D721" s="240" t="str">
        <f>IF(C721&lt;&gt;"",VLOOKUP(C721,'BASE EQUIPOS'!$G$8:$H$22,2,0),"")</f>
        <v/>
      </c>
      <c r="E721" s="241" t="str">
        <f>IF(C721&lt;&gt;"",VLOOKUP(C721,'BASE EQUIPOS'!$G$8:$I$22,3,0),"")</f>
        <v/>
      </c>
      <c r="F721" s="241" t="str">
        <f>IF(C721&lt;&gt;"",VLOOKUP(C721,'BASE EQUIPOS'!$G$8:$J$22,4,0),"")</f>
        <v/>
      </c>
      <c r="G721" s="242"/>
      <c r="H721" s="233"/>
      <c r="I721" s="241"/>
      <c r="J721" s="241"/>
      <c r="K721" s="241"/>
      <c r="L721" s="239"/>
      <c r="M721" s="244"/>
      <c r="N721" s="245" t="str">
        <f t="shared" ca="1" si="78"/>
        <v/>
      </c>
      <c r="O721" s="239"/>
      <c r="P721" s="244"/>
      <c r="Q721" s="245" t="str">
        <f t="shared" si="79"/>
        <v/>
      </c>
      <c r="U721" s="246" t="str">
        <f>IFERROR(VLOOKUP(C721,'BASE EQUIPOS'!$G$8:$O$22,9,0)," ")</f>
        <v xml:space="preserve"> </v>
      </c>
      <c r="V721" s="232" t="str">
        <f t="shared" si="74"/>
        <v/>
      </c>
      <c r="W721" s="232" t="str">
        <f t="shared" si="75"/>
        <v/>
      </c>
      <c r="X721" s="232" t="str">
        <f>IFERROR(VLOOKUP(W721,Datos!$P$4:$Q$18,2,0),"")</f>
        <v/>
      </c>
      <c r="Y721" s="232" t="str">
        <f t="shared" si="76"/>
        <v/>
      </c>
      <c r="AA721" s="314" t="str">
        <f t="shared" ref="AA721:AA784" ca="1" si="80">IF(N721="Mtto. Terminado",1,"")</f>
        <v/>
      </c>
    </row>
    <row r="722" spans="1:27" x14ac:dyDescent="0.3">
      <c r="A722" s="238"/>
      <c r="B722" s="241" t="str">
        <f t="shared" si="77"/>
        <v/>
      </c>
      <c r="C722" s="239"/>
      <c r="D722" s="240" t="str">
        <f>IF(C722&lt;&gt;"",VLOOKUP(C722,'BASE EQUIPOS'!$G$8:$H$22,2,0),"")</f>
        <v/>
      </c>
      <c r="E722" s="241" t="str">
        <f>IF(C722&lt;&gt;"",VLOOKUP(C722,'BASE EQUIPOS'!$G$8:$I$22,3,0),"")</f>
        <v/>
      </c>
      <c r="F722" s="241" t="str">
        <f>IF(C722&lt;&gt;"",VLOOKUP(C722,'BASE EQUIPOS'!$G$8:$J$22,4,0),"")</f>
        <v/>
      </c>
      <c r="G722" s="242"/>
      <c r="H722" s="233"/>
      <c r="I722" s="241"/>
      <c r="J722" s="241"/>
      <c r="K722" s="241"/>
      <c r="L722" s="239"/>
      <c r="M722" s="244"/>
      <c r="N722" s="245" t="str">
        <f t="shared" ca="1" si="78"/>
        <v/>
      </c>
      <c r="O722" s="239"/>
      <c r="P722" s="244"/>
      <c r="Q722" s="245" t="str">
        <f t="shared" si="79"/>
        <v/>
      </c>
      <c r="U722" s="246" t="str">
        <f>IFERROR(VLOOKUP(C722,'BASE EQUIPOS'!$G$8:$O$22,9,0)," ")</f>
        <v xml:space="preserve"> </v>
      </c>
      <c r="V722" s="232" t="str">
        <f t="shared" si="74"/>
        <v/>
      </c>
      <c r="W722" s="232" t="str">
        <f t="shared" si="75"/>
        <v/>
      </c>
      <c r="X722" s="232" t="str">
        <f>IFERROR(VLOOKUP(W722,Datos!$P$4:$Q$18,2,0),"")</f>
        <v/>
      </c>
      <c r="Y722" s="232" t="str">
        <f t="shared" si="76"/>
        <v/>
      </c>
      <c r="AA722" s="314" t="str">
        <f t="shared" ca="1" si="80"/>
        <v/>
      </c>
    </row>
    <row r="723" spans="1:27" x14ac:dyDescent="0.3">
      <c r="A723" s="238"/>
      <c r="B723" s="241" t="str">
        <f t="shared" si="77"/>
        <v/>
      </c>
      <c r="C723" s="239"/>
      <c r="D723" s="240" t="str">
        <f>IF(C723&lt;&gt;"",VLOOKUP(C723,'BASE EQUIPOS'!$G$8:$H$22,2,0),"")</f>
        <v/>
      </c>
      <c r="E723" s="241" t="str">
        <f>IF(C723&lt;&gt;"",VLOOKUP(C723,'BASE EQUIPOS'!$G$8:$I$22,3,0),"")</f>
        <v/>
      </c>
      <c r="F723" s="241" t="str">
        <f>IF(C723&lt;&gt;"",VLOOKUP(C723,'BASE EQUIPOS'!$G$8:$J$22,4,0),"")</f>
        <v/>
      </c>
      <c r="G723" s="242"/>
      <c r="H723" s="233"/>
      <c r="I723" s="241"/>
      <c r="J723" s="241"/>
      <c r="K723" s="241"/>
      <c r="L723" s="239"/>
      <c r="M723" s="244"/>
      <c r="N723" s="245" t="str">
        <f t="shared" ca="1" si="78"/>
        <v/>
      </c>
      <c r="O723" s="239"/>
      <c r="P723" s="244"/>
      <c r="Q723" s="245" t="str">
        <f t="shared" si="79"/>
        <v/>
      </c>
      <c r="U723" s="246" t="str">
        <f>IFERROR(VLOOKUP(C723,'BASE EQUIPOS'!$G$8:$O$22,9,0)," ")</f>
        <v xml:space="preserve"> </v>
      </c>
      <c r="V723" s="232" t="str">
        <f t="shared" si="74"/>
        <v/>
      </c>
      <c r="W723" s="232" t="str">
        <f t="shared" si="75"/>
        <v/>
      </c>
      <c r="X723" s="232" t="str">
        <f>IFERROR(VLOOKUP(W723,Datos!$P$4:$Q$18,2,0),"")</f>
        <v/>
      </c>
      <c r="Y723" s="232" t="str">
        <f t="shared" si="76"/>
        <v/>
      </c>
      <c r="AA723" s="314" t="str">
        <f t="shared" ca="1" si="80"/>
        <v/>
      </c>
    </row>
    <row r="724" spans="1:27" x14ac:dyDescent="0.3">
      <c r="A724" s="238"/>
      <c r="B724" s="241" t="str">
        <f t="shared" si="77"/>
        <v/>
      </c>
      <c r="C724" s="239"/>
      <c r="D724" s="240" t="str">
        <f>IF(C724&lt;&gt;"",VLOOKUP(C724,'BASE EQUIPOS'!$G$8:$H$22,2,0),"")</f>
        <v/>
      </c>
      <c r="E724" s="241" t="str">
        <f>IF(C724&lt;&gt;"",VLOOKUP(C724,'BASE EQUIPOS'!$G$8:$I$22,3,0),"")</f>
        <v/>
      </c>
      <c r="F724" s="241" t="str">
        <f>IF(C724&lt;&gt;"",VLOOKUP(C724,'BASE EQUIPOS'!$G$8:$J$22,4,0),"")</f>
        <v/>
      </c>
      <c r="G724" s="242"/>
      <c r="H724" s="233"/>
      <c r="I724" s="241"/>
      <c r="J724" s="241"/>
      <c r="K724" s="241"/>
      <c r="L724" s="239"/>
      <c r="M724" s="244"/>
      <c r="N724" s="245" t="str">
        <f t="shared" ca="1" si="78"/>
        <v/>
      </c>
      <c r="O724" s="239"/>
      <c r="P724" s="244"/>
      <c r="Q724" s="245" t="str">
        <f t="shared" si="79"/>
        <v/>
      </c>
      <c r="U724" s="246" t="str">
        <f>IFERROR(VLOOKUP(C724,'BASE EQUIPOS'!$G$8:$O$22,9,0)," ")</f>
        <v xml:space="preserve"> </v>
      </c>
      <c r="V724" s="232" t="str">
        <f t="shared" si="74"/>
        <v/>
      </c>
      <c r="W724" s="232" t="str">
        <f t="shared" si="75"/>
        <v/>
      </c>
      <c r="X724" s="232" t="str">
        <f>IFERROR(VLOOKUP(W724,Datos!$P$4:$Q$18,2,0),"")</f>
        <v/>
      </c>
      <c r="Y724" s="232" t="str">
        <f t="shared" si="76"/>
        <v/>
      </c>
      <c r="AA724" s="314" t="str">
        <f t="shared" ca="1" si="80"/>
        <v/>
      </c>
    </row>
    <row r="725" spans="1:27" x14ac:dyDescent="0.3">
      <c r="A725" s="238"/>
      <c r="B725" s="241" t="str">
        <f t="shared" si="77"/>
        <v/>
      </c>
      <c r="C725" s="239"/>
      <c r="D725" s="240" t="str">
        <f>IF(C725&lt;&gt;"",VLOOKUP(C725,'BASE EQUIPOS'!$G$8:$H$22,2,0),"")</f>
        <v/>
      </c>
      <c r="E725" s="241" t="str">
        <f>IF(C725&lt;&gt;"",VLOOKUP(C725,'BASE EQUIPOS'!$G$8:$I$22,3,0),"")</f>
        <v/>
      </c>
      <c r="F725" s="241" t="str">
        <f>IF(C725&lt;&gt;"",VLOOKUP(C725,'BASE EQUIPOS'!$G$8:$J$22,4,0),"")</f>
        <v/>
      </c>
      <c r="G725" s="242"/>
      <c r="H725" s="233"/>
      <c r="I725" s="241"/>
      <c r="J725" s="241"/>
      <c r="K725" s="241"/>
      <c r="L725" s="239"/>
      <c r="M725" s="244"/>
      <c r="N725" s="245" t="str">
        <f t="shared" ca="1" si="78"/>
        <v/>
      </c>
      <c r="O725" s="239"/>
      <c r="P725" s="244"/>
      <c r="Q725" s="245" t="str">
        <f t="shared" si="79"/>
        <v/>
      </c>
      <c r="U725" s="246" t="str">
        <f>IFERROR(VLOOKUP(C725,'BASE EQUIPOS'!$G$8:$O$22,9,0)," ")</f>
        <v xml:space="preserve"> </v>
      </c>
      <c r="V725" s="232" t="str">
        <f t="shared" ref="V725:V788" si="81">IF(G725="MTTO. SISTEMÁTICO","PREVENTIVA",IF(G725="MTTO. PREDICTIVO","INSPECCIÓN",""))</f>
        <v/>
      </c>
      <c r="W725" s="232" t="str">
        <f t="shared" ref="W725:W788" si="82">CONCATENATE(D725,I725)</f>
        <v/>
      </c>
      <c r="X725" s="232" t="str">
        <f>IFERROR(VLOOKUP(W725,Datos!$P$4:$Q$18,2,0),"")</f>
        <v/>
      </c>
      <c r="Y725" s="232" t="str">
        <f t="shared" ref="Y725:Y788" si="83">IF(A725="OT CORRECTIVA",1,IF(A725="OT PREVENTIVA",2,IF(A725="HOJA INSPECCIÓN",3,"")))</f>
        <v/>
      </c>
      <c r="AA725" s="314" t="str">
        <f t="shared" ca="1" si="80"/>
        <v/>
      </c>
    </row>
    <row r="726" spans="1:27" x14ac:dyDescent="0.3">
      <c r="A726" s="238"/>
      <c r="B726" s="241" t="str">
        <f t="shared" si="77"/>
        <v/>
      </c>
      <c r="C726" s="239"/>
      <c r="D726" s="240" t="str">
        <f>IF(C726&lt;&gt;"",VLOOKUP(C726,'BASE EQUIPOS'!$G$8:$H$22,2,0),"")</f>
        <v/>
      </c>
      <c r="E726" s="241" t="str">
        <f>IF(C726&lt;&gt;"",VLOOKUP(C726,'BASE EQUIPOS'!$G$8:$I$22,3,0),"")</f>
        <v/>
      </c>
      <c r="F726" s="241" t="str">
        <f>IF(C726&lt;&gt;"",VLOOKUP(C726,'BASE EQUIPOS'!$G$8:$J$22,4,0),"")</f>
        <v/>
      </c>
      <c r="G726" s="242"/>
      <c r="H726" s="233"/>
      <c r="I726" s="241"/>
      <c r="J726" s="241"/>
      <c r="K726" s="241"/>
      <c r="L726" s="239"/>
      <c r="M726" s="244"/>
      <c r="N726" s="245" t="str">
        <f t="shared" ca="1" si="78"/>
        <v/>
      </c>
      <c r="O726" s="239"/>
      <c r="P726" s="244"/>
      <c r="Q726" s="245" t="str">
        <f t="shared" si="79"/>
        <v/>
      </c>
      <c r="U726" s="246" t="str">
        <f>IFERROR(VLOOKUP(C726,'BASE EQUIPOS'!$G$8:$O$22,9,0)," ")</f>
        <v xml:space="preserve"> </v>
      </c>
      <c r="V726" s="232" t="str">
        <f t="shared" si="81"/>
        <v/>
      </c>
      <c r="W726" s="232" t="str">
        <f t="shared" si="82"/>
        <v/>
      </c>
      <c r="X726" s="232" t="str">
        <f>IFERROR(VLOOKUP(W726,Datos!$P$4:$Q$18,2,0),"")</f>
        <v/>
      </c>
      <c r="Y726" s="232" t="str">
        <f t="shared" si="83"/>
        <v/>
      </c>
      <c r="AA726" s="314" t="str">
        <f t="shared" ca="1" si="80"/>
        <v/>
      </c>
    </row>
    <row r="727" spans="1:27" x14ac:dyDescent="0.3">
      <c r="A727" s="238"/>
      <c r="B727" s="241" t="str">
        <f t="shared" si="77"/>
        <v/>
      </c>
      <c r="C727" s="239"/>
      <c r="D727" s="240" t="str">
        <f>IF(C727&lt;&gt;"",VLOOKUP(C727,'BASE EQUIPOS'!$G$8:$H$22,2,0),"")</f>
        <v/>
      </c>
      <c r="E727" s="241" t="str">
        <f>IF(C727&lt;&gt;"",VLOOKUP(C727,'BASE EQUIPOS'!$G$8:$I$22,3,0),"")</f>
        <v/>
      </c>
      <c r="F727" s="241" t="str">
        <f>IF(C727&lt;&gt;"",VLOOKUP(C727,'BASE EQUIPOS'!$G$8:$J$22,4,0),"")</f>
        <v/>
      </c>
      <c r="G727" s="242"/>
      <c r="H727" s="233"/>
      <c r="I727" s="241"/>
      <c r="J727" s="241"/>
      <c r="K727" s="241"/>
      <c r="L727" s="239"/>
      <c r="M727" s="244"/>
      <c r="N727" s="245" t="str">
        <f t="shared" ca="1" si="78"/>
        <v/>
      </c>
      <c r="O727" s="239"/>
      <c r="P727" s="244"/>
      <c r="Q727" s="245" t="str">
        <f t="shared" si="79"/>
        <v/>
      </c>
      <c r="U727" s="246" t="str">
        <f>IFERROR(VLOOKUP(C727,'BASE EQUIPOS'!$G$8:$O$22,9,0)," ")</f>
        <v xml:space="preserve"> </v>
      </c>
      <c r="V727" s="232" t="str">
        <f t="shared" si="81"/>
        <v/>
      </c>
      <c r="W727" s="232" t="str">
        <f t="shared" si="82"/>
        <v/>
      </c>
      <c r="X727" s="232" t="str">
        <f>IFERROR(VLOOKUP(W727,Datos!$P$4:$Q$18,2,0),"")</f>
        <v/>
      </c>
      <c r="Y727" s="232" t="str">
        <f t="shared" si="83"/>
        <v/>
      </c>
      <c r="AA727" s="314" t="str">
        <f t="shared" ca="1" si="80"/>
        <v/>
      </c>
    </row>
    <row r="728" spans="1:27" x14ac:dyDescent="0.3">
      <c r="A728" s="238"/>
      <c r="B728" s="241" t="str">
        <f t="shared" si="77"/>
        <v/>
      </c>
      <c r="C728" s="239"/>
      <c r="D728" s="240" t="str">
        <f>IF(C728&lt;&gt;"",VLOOKUP(C728,'BASE EQUIPOS'!$G$8:$H$22,2,0),"")</f>
        <v/>
      </c>
      <c r="E728" s="241" t="str">
        <f>IF(C728&lt;&gt;"",VLOOKUP(C728,'BASE EQUIPOS'!$G$8:$I$22,3,0),"")</f>
        <v/>
      </c>
      <c r="F728" s="241" t="str">
        <f>IF(C728&lt;&gt;"",VLOOKUP(C728,'BASE EQUIPOS'!$G$8:$J$22,4,0),"")</f>
        <v/>
      </c>
      <c r="G728" s="242"/>
      <c r="H728" s="233"/>
      <c r="I728" s="241"/>
      <c r="J728" s="241"/>
      <c r="K728" s="241"/>
      <c r="L728" s="239"/>
      <c r="M728" s="244"/>
      <c r="N728" s="245" t="str">
        <f t="shared" ca="1" si="78"/>
        <v/>
      </c>
      <c r="O728" s="239"/>
      <c r="P728" s="244"/>
      <c r="Q728" s="245" t="str">
        <f t="shared" si="79"/>
        <v/>
      </c>
      <c r="U728" s="246" t="str">
        <f>IFERROR(VLOOKUP(C728,'BASE EQUIPOS'!$G$8:$O$22,9,0)," ")</f>
        <v xml:space="preserve"> </v>
      </c>
      <c r="V728" s="232" t="str">
        <f t="shared" si="81"/>
        <v/>
      </c>
      <c r="W728" s="232" t="str">
        <f t="shared" si="82"/>
        <v/>
      </c>
      <c r="X728" s="232" t="str">
        <f>IFERROR(VLOOKUP(W728,Datos!$P$4:$Q$18,2,0),"")</f>
        <v/>
      </c>
      <c r="Y728" s="232" t="str">
        <f t="shared" si="83"/>
        <v/>
      </c>
      <c r="AA728" s="314" t="str">
        <f t="shared" ca="1" si="80"/>
        <v/>
      </c>
    </row>
    <row r="729" spans="1:27" x14ac:dyDescent="0.3">
      <c r="A729" s="238"/>
      <c r="B729" s="241" t="str">
        <f t="shared" si="77"/>
        <v/>
      </c>
      <c r="C729" s="239"/>
      <c r="D729" s="240" t="str">
        <f>IF(C729&lt;&gt;"",VLOOKUP(C729,'BASE EQUIPOS'!$G$8:$H$22,2,0),"")</f>
        <v/>
      </c>
      <c r="E729" s="241" t="str">
        <f>IF(C729&lt;&gt;"",VLOOKUP(C729,'BASE EQUIPOS'!$G$8:$I$22,3,0),"")</f>
        <v/>
      </c>
      <c r="F729" s="241" t="str">
        <f>IF(C729&lt;&gt;"",VLOOKUP(C729,'BASE EQUIPOS'!$G$8:$J$22,4,0),"")</f>
        <v/>
      </c>
      <c r="G729" s="242"/>
      <c r="H729" s="233"/>
      <c r="I729" s="241"/>
      <c r="J729" s="241"/>
      <c r="K729" s="241"/>
      <c r="L729" s="239"/>
      <c r="M729" s="244"/>
      <c r="N729" s="245" t="str">
        <f t="shared" ca="1" si="78"/>
        <v/>
      </c>
      <c r="O729" s="239"/>
      <c r="P729" s="244"/>
      <c r="Q729" s="245" t="str">
        <f t="shared" si="79"/>
        <v/>
      </c>
      <c r="U729" s="246" t="str">
        <f>IFERROR(VLOOKUP(C729,'BASE EQUIPOS'!$G$8:$O$22,9,0)," ")</f>
        <v xml:space="preserve"> </v>
      </c>
      <c r="V729" s="232" t="str">
        <f t="shared" si="81"/>
        <v/>
      </c>
      <c r="W729" s="232" t="str">
        <f t="shared" si="82"/>
        <v/>
      </c>
      <c r="X729" s="232" t="str">
        <f>IFERROR(VLOOKUP(W729,Datos!$P$4:$Q$18,2,0),"")</f>
        <v/>
      </c>
      <c r="Y729" s="232" t="str">
        <f t="shared" si="83"/>
        <v/>
      </c>
      <c r="AA729" s="314" t="str">
        <f t="shared" ca="1" si="80"/>
        <v/>
      </c>
    </row>
    <row r="730" spans="1:27" x14ac:dyDescent="0.3">
      <c r="A730" s="238"/>
      <c r="B730" s="241" t="str">
        <f t="shared" si="77"/>
        <v/>
      </c>
      <c r="C730" s="239"/>
      <c r="D730" s="240" t="str">
        <f>IF(C730&lt;&gt;"",VLOOKUP(C730,'BASE EQUIPOS'!$G$8:$H$22,2,0),"")</f>
        <v/>
      </c>
      <c r="E730" s="241" t="str">
        <f>IF(C730&lt;&gt;"",VLOOKUP(C730,'BASE EQUIPOS'!$G$8:$I$22,3,0),"")</f>
        <v/>
      </c>
      <c r="F730" s="241" t="str">
        <f>IF(C730&lt;&gt;"",VLOOKUP(C730,'BASE EQUIPOS'!$G$8:$J$22,4,0),"")</f>
        <v/>
      </c>
      <c r="G730" s="242"/>
      <c r="H730" s="233"/>
      <c r="I730" s="241"/>
      <c r="J730" s="241"/>
      <c r="K730" s="241"/>
      <c r="L730" s="239"/>
      <c r="M730" s="244"/>
      <c r="N730" s="245" t="str">
        <f t="shared" ca="1" si="78"/>
        <v/>
      </c>
      <c r="O730" s="239"/>
      <c r="P730" s="244"/>
      <c r="Q730" s="245" t="str">
        <f t="shared" si="79"/>
        <v/>
      </c>
      <c r="U730" s="246" t="str">
        <f>IFERROR(VLOOKUP(C730,'BASE EQUIPOS'!$G$8:$O$22,9,0)," ")</f>
        <v xml:space="preserve"> </v>
      </c>
      <c r="V730" s="232" t="str">
        <f t="shared" si="81"/>
        <v/>
      </c>
      <c r="W730" s="232" t="str">
        <f t="shared" si="82"/>
        <v/>
      </c>
      <c r="X730" s="232" t="str">
        <f>IFERROR(VLOOKUP(W730,Datos!$P$4:$Q$18,2,0),"")</f>
        <v/>
      </c>
      <c r="Y730" s="232" t="str">
        <f t="shared" si="83"/>
        <v/>
      </c>
      <c r="AA730" s="314" t="str">
        <f t="shared" ca="1" si="80"/>
        <v/>
      </c>
    </row>
    <row r="731" spans="1:27" x14ac:dyDescent="0.3">
      <c r="A731" s="238"/>
      <c r="B731" s="241" t="str">
        <f t="shared" si="77"/>
        <v/>
      </c>
      <c r="C731" s="239"/>
      <c r="D731" s="240" t="str">
        <f>IF(C731&lt;&gt;"",VLOOKUP(C731,'BASE EQUIPOS'!$G$8:$H$22,2,0),"")</f>
        <v/>
      </c>
      <c r="E731" s="241" t="str">
        <f>IF(C731&lt;&gt;"",VLOOKUP(C731,'BASE EQUIPOS'!$G$8:$I$22,3,0),"")</f>
        <v/>
      </c>
      <c r="F731" s="241" t="str">
        <f>IF(C731&lt;&gt;"",VLOOKUP(C731,'BASE EQUIPOS'!$G$8:$J$22,4,0),"")</f>
        <v/>
      </c>
      <c r="G731" s="242"/>
      <c r="H731" s="233"/>
      <c r="I731" s="241"/>
      <c r="J731" s="241"/>
      <c r="K731" s="241"/>
      <c r="L731" s="239"/>
      <c r="M731" s="244"/>
      <c r="N731" s="245" t="str">
        <f t="shared" ca="1" si="78"/>
        <v/>
      </c>
      <c r="O731" s="239"/>
      <c r="P731" s="244"/>
      <c r="Q731" s="245" t="str">
        <f t="shared" si="79"/>
        <v/>
      </c>
      <c r="U731" s="246" t="str">
        <f>IFERROR(VLOOKUP(C731,'BASE EQUIPOS'!$G$8:$O$22,9,0)," ")</f>
        <v xml:space="preserve"> </v>
      </c>
      <c r="V731" s="232" t="str">
        <f t="shared" si="81"/>
        <v/>
      </c>
      <c r="W731" s="232" t="str">
        <f t="shared" si="82"/>
        <v/>
      </c>
      <c r="X731" s="232" t="str">
        <f>IFERROR(VLOOKUP(W731,Datos!$P$4:$Q$18,2,0),"")</f>
        <v/>
      </c>
      <c r="Y731" s="232" t="str">
        <f t="shared" si="83"/>
        <v/>
      </c>
      <c r="AA731" s="314" t="str">
        <f t="shared" ca="1" si="80"/>
        <v/>
      </c>
    </row>
    <row r="732" spans="1:27" x14ac:dyDescent="0.3">
      <c r="A732" s="238"/>
      <c r="B732" s="241" t="str">
        <f t="shared" ref="B732:B795" si="84">IF(C732&lt;&gt;"",B731+1,"")</f>
        <v/>
      </c>
      <c r="C732" s="239"/>
      <c r="D732" s="240" t="str">
        <f>IF(C732&lt;&gt;"",VLOOKUP(C732,'BASE EQUIPOS'!$G$8:$H$22,2,0),"")</f>
        <v/>
      </c>
      <c r="E732" s="241" t="str">
        <f>IF(C732&lt;&gt;"",VLOOKUP(C732,'BASE EQUIPOS'!$G$8:$I$22,3,0),"")</f>
        <v/>
      </c>
      <c r="F732" s="241" t="str">
        <f>IF(C732&lt;&gt;"",VLOOKUP(C732,'BASE EQUIPOS'!$G$8:$J$22,4,0),"")</f>
        <v/>
      </c>
      <c r="G732" s="242"/>
      <c r="H732" s="233"/>
      <c r="I732" s="241"/>
      <c r="J732" s="241"/>
      <c r="K732" s="241"/>
      <c r="L732" s="239"/>
      <c r="M732" s="244"/>
      <c r="N732" s="245" t="str">
        <f t="shared" ca="1" si="78"/>
        <v/>
      </c>
      <c r="O732" s="239"/>
      <c r="P732" s="244"/>
      <c r="Q732" s="245" t="str">
        <f t="shared" si="79"/>
        <v/>
      </c>
      <c r="U732" s="246" t="str">
        <f>IFERROR(VLOOKUP(C732,'BASE EQUIPOS'!$G$8:$O$22,9,0)," ")</f>
        <v xml:space="preserve"> </v>
      </c>
      <c r="V732" s="232" t="str">
        <f t="shared" si="81"/>
        <v/>
      </c>
      <c r="W732" s="232" t="str">
        <f t="shared" si="82"/>
        <v/>
      </c>
      <c r="X732" s="232" t="str">
        <f>IFERROR(VLOOKUP(W732,Datos!$P$4:$Q$18,2,0),"")</f>
        <v/>
      </c>
      <c r="Y732" s="232" t="str">
        <f t="shared" si="83"/>
        <v/>
      </c>
      <c r="AA732" s="314" t="str">
        <f t="shared" ca="1" si="80"/>
        <v/>
      </c>
    </row>
    <row r="733" spans="1:27" x14ac:dyDescent="0.3">
      <c r="A733" s="238"/>
      <c r="B733" s="241" t="str">
        <f t="shared" si="84"/>
        <v/>
      </c>
      <c r="C733" s="239"/>
      <c r="D733" s="240" t="str">
        <f>IF(C733&lt;&gt;"",VLOOKUP(C733,'BASE EQUIPOS'!$G$8:$H$22,2,0),"")</f>
        <v/>
      </c>
      <c r="E733" s="241" t="str">
        <f>IF(C733&lt;&gt;"",VLOOKUP(C733,'BASE EQUIPOS'!$G$8:$I$22,3,0),"")</f>
        <v/>
      </c>
      <c r="F733" s="241" t="str">
        <f>IF(C733&lt;&gt;"",VLOOKUP(C733,'BASE EQUIPOS'!$G$8:$J$22,4,0),"")</f>
        <v/>
      </c>
      <c r="G733" s="242"/>
      <c r="H733" s="233"/>
      <c r="I733" s="241"/>
      <c r="J733" s="241"/>
      <c r="K733" s="241"/>
      <c r="L733" s="239"/>
      <c r="M733" s="244"/>
      <c r="N733" s="245" t="str">
        <f t="shared" ca="1" si="78"/>
        <v/>
      </c>
      <c r="O733" s="239"/>
      <c r="P733" s="244"/>
      <c r="Q733" s="245" t="str">
        <f t="shared" si="79"/>
        <v/>
      </c>
      <c r="U733" s="246" t="str">
        <f>IFERROR(VLOOKUP(C733,'BASE EQUIPOS'!$G$8:$O$22,9,0)," ")</f>
        <v xml:space="preserve"> </v>
      </c>
      <c r="V733" s="232" t="str">
        <f t="shared" si="81"/>
        <v/>
      </c>
      <c r="W733" s="232" t="str">
        <f t="shared" si="82"/>
        <v/>
      </c>
      <c r="X733" s="232" t="str">
        <f>IFERROR(VLOOKUP(W733,Datos!$P$4:$Q$18,2,0),"")</f>
        <v/>
      </c>
      <c r="Y733" s="232" t="str">
        <f t="shared" si="83"/>
        <v/>
      </c>
      <c r="AA733" s="314" t="str">
        <f t="shared" ca="1" si="80"/>
        <v/>
      </c>
    </row>
    <row r="734" spans="1:27" x14ac:dyDescent="0.3">
      <c r="A734" s="238"/>
      <c r="B734" s="241" t="str">
        <f t="shared" si="84"/>
        <v/>
      </c>
      <c r="C734" s="239"/>
      <c r="D734" s="240" t="str">
        <f>IF(C734&lt;&gt;"",VLOOKUP(C734,'BASE EQUIPOS'!$G$8:$H$22,2,0),"")</f>
        <v/>
      </c>
      <c r="E734" s="241" t="str">
        <f>IF(C734&lt;&gt;"",VLOOKUP(C734,'BASE EQUIPOS'!$G$8:$I$22,3,0),"")</f>
        <v/>
      </c>
      <c r="F734" s="241" t="str">
        <f>IF(C734&lt;&gt;"",VLOOKUP(C734,'BASE EQUIPOS'!$G$8:$J$22,4,0),"")</f>
        <v/>
      </c>
      <c r="G734" s="242"/>
      <c r="H734" s="233"/>
      <c r="I734" s="241"/>
      <c r="J734" s="241"/>
      <c r="K734" s="241"/>
      <c r="L734" s="239"/>
      <c r="M734" s="244"/>
      <c r="N734" s="245" t="str">
        <f t="shared" ca="1" si="78"/>
        <v/>
      </c>
      <c r="O734" s="239"/>
      <c r="P734" s="244"/>
      <c r="Q734" s="245" t="str">
        <f t="shared" si="79"/>
        <v/>
      </c>
      <c r="U734" s="246" t="str">
        <f>IFERROR(VLOOKUP(C734,'BASE EQUIPOS'!$G$8:$O$22,9,0)," ")</f>
        <v xml:space="preserve"> </v>
      </c>
      <c r="V734" s="232" t="str">
        <f t="shared" si="81"/>
        <v/>
      </c>
      <c r="W734" s="232" t="str">
        <f t="shared" si="82"/>
        <v/>
      </c>
      <c r="X734" s="232" t="str">
        <f>IFERROR(VLOOKUP(W734,Datos!$P$4:$Q$18,2,0),"")</f>
        <v/>
      </c>
      <c r="Y734" s="232" t="str">
        <f t="shared" si="83"/>
        <v/>
      </c>
      <c r="AA734" s="314" t="str">
        <f t="shared" ca="1" si="80"/>
        <v/>
      </c>
    </row>
    <row r="735" spans="1:27" x14ac:dyDescent="0.3">
      <c r="A735" s="238"/>
      <c r="B735" s="241" t="str">
        <f t="shared" si="84"/>
        <v/>
      </c>
      <c r="C735" s="239"/>
      <c r="D735" s="240" t="str">
        <f>IF(C735&lt;&gt;"",VLOOKUP(C735,'BASE EQUIPOS'!$G$8:$H$22,2,0),"")</f>
        <v/>
      </c>
      <c r="E735" s="241" t="str">
        <f>IF(C735&lt;&gt;"",VLOOKUP(C735,'BASE EQUIPOS'!$G$8:$I$22,3,0),"")</f>
        <v/>
      </c>
      <c r="F735" s="241" t="str">
        <f>IF(C735&lt;&gt;"",VLOOKUP(C735,'BASE EQUIPOS'!$G$8:$J$22,4,0),"")</f>
        <v/>
      </c>
      <c r="G735" s="242"/>
      <c r="H735" s="233"/>
      <c r="I735" s="241"/>
      <c r="J735" s="241"/>
      <c r="K735" s="241"/>
      <c r="L735" s="239"/>
      <c r="M735" s="244"/>
      <c r="N735" s="245" t="str">
        <f t="shared" ca="1" si="78"/>
        <v/>
      </c>
      <c r="O735" s="239"/>
      <c r="P735" s="244"/>
      <c r="Q735" s="245" t="str">
        <f t="shared" si="79"/>
        <v/>
      </c>
      <c r="U735" s="246" t="str">
        <f>IFERROR(VLOOKUP(C735,'BASE EQUIPOS'!$G$8:$O$22,9,0)," ")</f>
        <v xml:space="preserve"> </v>
      </c>
      <c r="V735" s="232" t="str">
        <f t="shared" si="81"/>
        <v/>
      </c>
      <c r="W735" s="232" t="str">
        <f t="shared" si="82"/>
        <v/>
      </c>
      <c r="X735" s="232" t="str">
        <f>IFERROR(VLOOKUP(W735,Datos!$P$4:$Q$18,2,0),"")</f>
        <v/>
      </c>
      <c r="Y735" s="232" t="str">
        <f t="shared" si="83"/>
        <v/>
      </c>
      <c r="AA735" s="314" t="str">
        <f t="shared" ca="1" si="80"/>
        <v/>
      </c>
    </row>
    <row r="736" spans="1:27" x14ac:dyDescent="0.3">
      <c r="A736" s="238"/>
      <c r="B736" s="241" t="str">
        <f t="shared" si="84"/>
        <v/>
      </c>
      <c r="C736" s="239"/>
      <c r="D736" s="240" t="str">
        <f>IF(C736&lt;&gt;"",VLOOKUP(C736,'BASE EQUIPOS'!$G$8:$H$22,2,0),"")</f>
        <v/>
      </c>
      <c r="E736" s="241" t="str">
        <f>IF(C736&lt;&gt;"",VLOOKUP(C736,'BASE EQUIPOS'!$G$8:$I$22,3,0),"")</f>
        <v/>
      </c>
      <c r="F736" s="241" t="str">
        <f>IF(C736&lt;&gt;"",VLOOKUP(C736,'BASE EQUIPOS'!$G$8:$J$22,4,0),"")</f>
        <v/>
      </c>
      <c r="G736" s="242"/>
      <c r="H736" s="233"/>
      <c r="I736" s="241"/>
      <c r="J736" s="241"/>
      <c r="K736" s="241"/>
      <c r="L736" s="239"/>
      <c r="M736" s="244"/>
      <c r="N736" s="245" t="str">
        <f t="shared" ca="1" si="78"/>
        <v/>
      </c>
      <c r="O736" s="239"/>
      <c r="P736" s="244"/>
      <c r="Q736" s="245" t="str">
        <f t="shared" si="79"/>
        <v/>
      </c>
      <c r="U736" s="246" t="str">
        <f>IFERROR(VLOOKUP(C736,'BASE EQUIPOS'!$G$8:$O$22,9,0)," ")</f>
        <v xml:space="preserve"> </v>
      </c>
      <c r="V736" s="232" t="str">
        <f t="shared" si="81"/>
        <v/>
      </c>
      <c r="W736" s="232" t="str">
        <f t="shared" si="82"/>
        <v/>
      </c>
      <c r="X736" s="232" t="str">
        <f>IFERROR(VLOOKUP(W736,Datos!$P$4:$Q$18,2,0),"")</f>
        <v/>
      </c>
      <c r="Y736" s="232" t="str">
        <f t="shared" si="83"/>
        <v/>
      </c>
      <c r="AA736" s="314" t="str">
        <f t="shared" ca="1" si="80"/>
        <v/>
      </c>
    </row>
    <row r="737" spans="1:27" x14ac:dyDescent="0.3">
      <c r="A737" s="238"/>
      <c r="B737" s="241" t="str">
        <f t="shared" si="84"/>
        <v/>
      </c>
      <c r="C737" s="239"/>
      <c r="D737" s="240" t="str">
        <f>IF(C737&lt;&gt;"",VLOOKUP(C737,'BASE EQUIPOS'!$G$8:$H$22,2,0),"")</f>
        <v/>
      </c>
      <c r="E737" s="241" t="str">
        <f>IF(C737&lt;&gt;"",VLOOKUP(C737,'BASE EQUIPOS'!$G$8:$I$22,3,0),"")</f>
        <v/>
      </c>
      <c r="F737" s="241" t="str">
        <f>IF(C737&lt;&gt;"",VLOOKUP(C737,'BASE EQUIPOS'!$G$8:$J$22,4,0),"")</f>
        <v/>
      </c>
      <c r="G737" s="242"/>
      <c r="H737" s="233"/>
      <c r="I737" s="241"/>
      <c r="J737" s="241"/>
      <c r="K737" s="241"/>
      <c r="L737" s="239"/>
      <c r="M737" s="244"/>
      <c r="N737" s="245" t="str">
        <f t="shared" ca="1" si="78"/>
        <v/>
      </c>
      <c r="O737" s="239"/>
      <c r="P737" s="244"/>
      <c r="Q737" s="245" t="str">
        <f t="shared" si="79"/>
        <v/>
      </c>
      <c r="U737" s="246" t="str">
        <f>IFERROR(VLOOKUP(C737,'BASE EQUIPOS'!$G$8:$O$22,9,0)," ")</f>
        <v xml:space="preserve"> </v>
      </c>
      <c r="V737" s="232" t="str">
        <f t="shared" si="81"/>
        <v/>
      </c>
      <c r="W737" s="232" t="str">
        <f t="shared" si="82"/>
        <v/>
      </c>
      <c r="X737" s="232" t="str">
        <f>IFERROR(VLOOKUP(W737,Datos!$P$4:$Q$18,2,0),"")</f>
        <v/>
      </c>
      <c r="Y737" s="232" t="str">
        <f t="shared" si="83"/>
        <v/>
      </c>
      <c r="AA737" s="314" t="str">
        <f t="shared" ca="1" si="80"/>
        <v/>
      </c>
    </row>
    <row r="738" spans="1:27" x14ac:dyDescent="0.3">
      <c r="A738" s="238"/>
      <c r="B738" s="241" t="str">
        <f t="shared" si="84"/>
        <v/>
      </c>
      <c r="C738" s="239"/>
      <c r="D738" s="240" t="str">
        <f>IF(C738&lt;&gt;"",VLOOKUP(C738,'BASE EQUIPOS'!$G$8:$H$22,2,0),"")</f>
        <v/>
      </c>
      <c r="E738" s="241" t="str">
        <f>IF(C738&lt;&gt;"",VLOOKUP(C738,'BASE EQUIPOS'!$G$8:$I$22,3,0),"")</f>
        <v/>
      </c>
      <c r="F738" s="241" t="str">
        <f>IF(C738&lt;&gt;"",VLOOKUP(C738,'BASE EQUIPOS'!$G$8:$J$22,4,0),"")</f>
        <v/>
      </c>
      <c r="G738" s="242"/>
      <c r="H738" s="233"/>
      <c r="I738" s="241"/>
      <c r="J738" s="241"/>
      <c r="K738" s="241"/>
      <c r="L738" s="239"/>
      <c r="M738" s="244"/>
      <c r="N738" s="245" t="str">
        <f t="shared" ca="1" si="78"/>
        <v/>
      </c>
      <c r="O738" s="239"/>
      <c r="P738" s="244"/>
      <c r="Q738" s="245" t="str">
        <f t="shared" si="79"/>
        <v/>
      </c>
      <c r="U738" s="246" t="str">
        <f>IFERROR(VLOOKUP(C738,'BASE EQUIPOS'!$G$8:$O$22,9,0)," ")</f>
        <v xml:space="preserve"> </v>
      </c>
      <c r="V738" s="232" t="str">
        <f t="shared" si="81"/>
        <v/>
      </c>
      <c r="W738" s="232" t="str">
        <f t="shared" si="82"/>
        <v/>
      </c>
      <c r="X738" s="232" t="str">
        <f>IFERROR(VLOOKUP(W738,Datos!$P$4:$Q$18,2,0),"")</f>
        <v/>
      </c>
      <c r="Y738" s="232" t="str">
        <f t="shared" si="83"/>
        <v/>
      </c>
      <c r="AA738" s="314" t="str">
        <f t="shared" ca="1" si="80"/>
        <v/>
      </c>
    </row>
    <row r="739" spans="1:27" x14ac:dyDescent="0.3">
      <c r="A739" s="238"/>
      <c r="B739" s="241" t="str">
        <f t="shared" si="84"/>
        <v/>
      </c>
      <c r="C739" s="239"/>
      <c r="D739" s="240" t="str">
        <f>IF(C739&lt;&gt;"",VLOOKUP(C739,'BASE EQUIPOS'!$G$8:$H$22,2,0),"")</f>
        <v/>
      </c>
      <c r="E739" s="241" t="str">
        <f>IF(C739&lt;&gt;"",VLOOKUP(C739,'BASE EQUIPOS'!$G$8:$I$22,3,0),"")</f>
        <v/>
      </c>
      <c r="F739" s="241" t="str">
        <f>IF(C739&lt;&gt;"",VLOOKUP(C739,'BASE EQUIPOS'!$G$8:$J$22,4,0),"")</f>
        <v/>
      </c>
      <c r="G739" s="242"/>
      <c r="H739" s="233"/>
      <c r="I739" s="241"/>
      <c r="J739" s="241"/>
      <c r="K739" s="241"/>
      <c r="L739" s="239"/>
      <c r="M739" s="244"/>
      <c r="N739" s="245" t="str">
        <f t="shared" ca="1" si="78"/>
        <v/>
      </c>
      <c r="O739" s="239"/>
      <c r="P739" s="244"/>
      <c r="Q739" s="245" t="str">
        <f t="shared" si="79"/>
        <v/>
      </c>
      <c r="U739" s="246" t="str">
        <f>IFERROR(VLOOKUP(C739,'BASE EQUIPOS'!$G$8:$O$22,9,0)," ")</f>
        <v xml:space="preserve"> </v>
      </c>
      <c r="V739" s="232" t="str">
        <f t="shared" si="81"/>
        <v/>
      </c>
      <c r="W739" s="232" t="str">
        <f t="shared" si="82"/>
        <v/>
      </c>
      <c r="X739" s="232" t="str">
        <f>IFERROR(VLOOKUP(W739,Datos!$P$4:$Q$18,2,0),"")</f>
        <v/>
      </c>
      <c r="Y739" s="232" t="str">
        <f t="shared" si="83"/>
        <v/>
      </c>
      <c r="AA739" s="314" t="str">
        <f t="shared" ca="1" si="80"/>
        <v/>
      </c>
    </row>
    <row r="740" spans="1:27" x14ac:dyDescent="0.3">
      <c r="A740" s="238"/>
      <c r="B740" s="241" t="str">
        <f t="shared" si="84"/>
        <v/>
      </c>
      <c r="C740" s="239"/>
      <c r="D740" s="240" t="str">
        <f>IF(C740&lt;&gt;"",VLOOKUP(C740,'BASE EQUIPOS'!$G$8:$H$22,2,0),"")</f>
        <v/>
      </c>
      <c r="E740" s="241" t="str">
        <f>IF(C740&lt;&gt;"",VLOOKUP(C740,'BASE EQUIPOS'!$G$8:$I$22,3,0),"")</f>
        <v/>
      </c>
      <c r="F740" s="241" t="str">
        <f>IF(C740&lt;&gt;"",VLOOKUP(C740,'BASE EQUIPOS'!$G$8:$J$22,4,0),"")</f>
        <v/>
      </c>
      <c r="G740" s="242"/>
      <c r="H740" s="233"/>
      <c r="I740" s="241"/>
      <c r="J740" s="241"/>
      <c r="K740" s="241"/>
      <c r="L740" s="239"/>
      <c r="M740" s="244"/>
      <c r="N740" s="245" t="str">
        <f t="shared" ca="1" si="78"/>
        <v/>
      </c>
      <c r="O740" s="239"/>
      <c r="P740" s="244"/>
      <c r="Q740" s="245" t="str">
        <f t="shared" si="79"/>
        <v/>
      </c>
      <c r="U740" s="246" t="str">
        <f>IFERROR(VLOOKUP(C740,'BASE EQUIPOS'!$G$8:$O$22,9,0)," ")</f>
        <v xml:space="preserve"> </v>
      </c>
      <c r="V740" s="232" t="str">
        <f t="shared" si="81"/>
        <v/>
      </c>
      <c r="W740" s="232" t="str">
        <f t="shared" si="82"/>
        <v/>
      </c>
      <c r="X740" s="232" t="str">
        <f>IFERROR(VLOOKUP(W740,Datos!$P$4:$Q$18,2,0),"")</f>
        <v/>
      </c>
      <c r="Y740" s="232" t="str">
        <f t="shared" si="83"/>
        <v/>
      </c>
      <c r="AA740" s="314" t="str">
        <f t="shared" ca="1" si="80"/>
        <v/>
      </c>
    </row>
    <row r="741" spans="1:27" x14ac:dyDescent="0.3">
      <c r="A741" s="238"/>
      <c r="B741" s="241" t="str">
        <f t="shared" si="84"/>
        <v/>
      </c>
      <c r="C741" s="239"/>
      <c r="D741" s="240" t="str">
        <f>IF(C741&lt;&gt;"",VLOOKUP(C741,'BASE EQUIPOS'!$G$8:$H$22,2,0),"")</f>
        <v/>
      </c>
      <c r="E741" s="241" t="str">
        <f>IF(C741&lt;&gt;"",VLOOKUP(C741,'BASE EQUIPOS'!$G$8:$I$22,3,0),"")</f>
        <v/>
      </c>
      <c r="F741" s="241" t="str">
        <f>IF(C741&lt;&gt;"",VLOOKUP(C741,'BASE EQUIPOS'!$G$8:$J$22,4,0),"")</f>
        <v/>
      </c>
      <c r="G741" s="242"/>
      <c r="H741" s="233"/>
      <c r="I741" s="241"/>
      <c r="J741" s="241"/>
      <c r="K741" s="241"/>
      <c r="L741" s="239"/>
      <c r="M741" s="244"/>
      <c r="N741" s="245" t="str">
        <f t="shared" ca="1" si="78"/>
        <v/>
      </c>
      <c r="O741" s="239"/>
      <c r="P741" s="244"/>
      <c r="Q741" s="245" t="str">
        <f t="shared" si="79"/>
        <v/>
      </c>
      <c r="U741" s="246" t="str">
        <f>IFERROR(VLOOKUP(C741,'BASE EQUIPOS'!$G$8:$O$22,9,0)," ")</f>
        <v xml:space="preserve"> </v>
      </c>
      <c r="V741" s="232" t="str">
        <f t="shared" si="81"/>
        <v/>
      </c>
      <c r="W741" s="232" t="str">
        <f t="shared" si="82"/>
        <v/>
      </c>
      <c r="X741" s="232" t="str">
        <f>IFERROR(VLOOKUP(W741,Datos!$P$4:$Q$18,2,0),"")</f>
        <v/>
      </c>
      <c r="Y741" s="232" t="str">
        <f t="shared" si="83"/>
        <v/>
      </c>
      <c r="AA741" s="314" t="str">
        <f t="shared" ca="1" si="80"/>
        <v/>
      </c>
    </row>
    <row r="742" spans="1:27" x14ac:dyDescent="0.3">
      <c r="A742" s="238"/>
      <c r="B742" s="241" t="str">
        <f t="shared" si="84"/>
        <v/>
      </c>
      <c r="C742" s="239"/>
      <c r="D742" s="240" t="str">
        <f>IF(C742&lt;&gt;"",VLOOKUP(C742,'BASE EQUIPOS'!$G$8:$H$22,2,0),"")</f>
        <v/>
      </c>
      <c r="E742" s="241" t="str">
        <f>IF(C742&lt;&gt;"",VLOOKUP(C742,'BASE EQUIPOS'!$G$8:$I$22,3,0),"")</f>
        <v/>
      </c>
      <c r="F742" s="241" t="str">
        <f>IF(C742&lt;&gt;"",VLOOKUP(C742,'BASE EQUIPOS'!$G$8:$J$22,4,0),"")</f>
        <v/>
      </c>
      <c r="G742" s="242"/>
      <c r="H742" s="233"/>
      <c r="I742" s="241"/>
      <c r="J742" s="241"/>
      <c r="K742" s="241"/>
      <c r="L742" s="239"/>
      <c r="M742" s="244"/>
      <c r="N742" s="245" t="str">
        <f t="shared" ca="1" si="78"/>
        <v/>
      </c>
      <c r="O742" s="239"/>
      <c r="P742" s="244"/>
      <c r="Q742" s="245" t="str">
        <f t="shared" si="79"/>
        <v/>
      </c>
      <c r="U742" s="246" t="str">
        <f>IFERROR(VLOOKUP(C742,'BASE EQUIPOS'!$G$8:$O$22,9,0)," ")</f>
        <v xml:space="preserve"> </v>
      </c>
      <c r="V742" s="232" t="str">
        <f t="shared" si="81"/>
        <v/>
      </c>
      <c r="W742" s="232" t="str">
        <f t="shared" si="82"/>
        <v/>
      </c>
      <c r="X742" s="232" t="str">
        <f>IFERROR(VLOOKUP(W742,Datos!$P$4:$Q$18,2,0),"")</f>
        <v/>
      </c>
      <c r="Y742" s="232" t="str">
        <f t="shared" si="83"/>
        <v/>
      </c>
      <c r="AA742" s="314" t="str">
        <f t="shared" ca="1" si="80"/>
        <v/>
      </c>
    </row>
    <row r="743" spans="1:27" x14ac:dyDescent="0.3">
      <c r="A743" s="238"/>
      <c r="B743" s="241" t="str">
        <f t="shared" si="84"/>
        <v/>
      </c>
      <c r="C743" s="239"/>
      <c r="D743" s="240" t="str">
        <f>IF(C743&lt;&gt;"",VLOOKUP(C743,'BASE EQUIPOS'!$G$8:$H$22,2,0),"")</f>
        <v/>
      </c>
      <c r="E743" s="241" t="str">
        <f>IF(C743&lt;&gt;"",VLOOKUP(C743,'BASE EQUIPOS'!$G$8:$I$22,3,0),"")</f>
        <v/>
      </c>
      <c r="F743" s="241" t="str">
        <f>IF(C743&lt;&gt;"",VLOOKUP(C743,'BASE EQUIPOS'!$G$8:$J$22,4,0),"")</f>
        <v/>
      </c>
      <c r="G743" s="242"/>
      <c r="H743" s="233"/>
      <c r="I743" s="241"/>
      <c r="J743" s="241"/>
      <c r="K743" s="241"/>
      <c r="L743" s="239"/>
      <c r="M743" s="244"/>
      <c r="N743" s="245" t="str">
        <f t="shared" ca="1" si="78"/>
        <v/>
      </c>
      <c r="O743" s="239"/>
      <c r="P743" s="244"/>
      <c r="Q743" s="245" t="str">
        <f t="shared" si="79"/>
        <v/>
      </c>
      <c r="U743" s="246" t="str">
        <f>IFERROR(VLOOKUP(C743,'BASE EQUIPOS'!$G$8:$O$22,9,0)," ")</f>
        <v xml:space="preserve"> </v>
      </c>
      <c r="V743" s="232" t="str">
        <f t="shared" si="81"/>
        <v/>
      </c>
      <c r="W743" s="232" t="str">
        <f t="shared" si="82"/>
        <v/>
      </c>
      <c r="X743" s="232" t="str">
        <f>IFERROR(VLOOKUP(W743,Datos!$P$4:$Q$18,2,0),"")</f>
        <v/>
      </c>
      <c r="Y743" s="232" t="str">
        <f t="shared" si="83"/>
        <v/>
      </c>
      <c r="AA743" s="314" t="str">
        <f t="shared" ca="1" si="80"/>
        <v/>
      </c>
    </row>
    <row r="744" spans="1:27" x14ac:dyDescent="0.3">
      <c r="A744" s="238"/>
      <c r="B744" s="241" t="str">
        <f t="shared" si="84"/>
        <v/>
      </c>
      <c r="C744" s="239"/>
      <c r="D744" s="240" t="str">
        <f>IF(C744&lt;&gt;"",VLOOKUP(C744,'BASE EQUIPOS'!$G$8:$H$22,2,0),"")</f>
        <v/>
      </c>
      <c r="E744" s="241" t="str">
        <f>IF(C744&lt;&gt;"",VLOOKUP(C744,'BASE EQUIPOS'!$G$8:$I$22,3,0),"")</f>
        <v/>
      </c>
      <c r="F744" s="241" t="str">
        <f>IF(C744&lt;&gt;"",VLOOKUP(C744,'BASE EQUIPOS'!$G$8:$J$22,4,0),"")</f>
        <v/>
      </c>
      <c r="G744" s="242"/>
      <c r="H744" s="233"/>
      <c r="I744" s="241"/>
      <c r="J744" s="241"/>
      <c r="K744" s="241"/>
      <c r="L744" s="239"/>
      <c r="M744" s="244"/>
      <c r="N744" s="245" t="str">
        <f t="shared" ca="1" si="78"/>
        <v/>
      </c>
      <c r="O744" s="239"/>
      <c r="P744" s="244"/>
      <c r="Q744" s="245" t="str">
        <f t="shared" si="79"/>
        <v/>
      </c>
      <c r="U744" s="246" t="str">
        <f>IFERROR(VLOOKUP(C744,'BASE EQUIPOS'!$G$8:$O$22,9,0)," ")</f>
        <v xml:space="preserve"> </v>
      </c>
      <c r="V744" s="232" t="str">
        <f t="shared" si="81"/>
        <v/>
      </c>
      <c r="W744" s="232" t="str">
        <f t="shared" si="82"/>
        <v/>
      </c>
      <c r="X744" s="232" t="str">
        <f>IFERROR(VLOOKUP(W744,Datos!$P$4:$Q$18,2,0),"")</f>
        <v/>
      </c>
      <c r="Y744" s="232" t="str">
        <f t="shared" si="83"/>
        <v/>
      </c>
      <c r="AA744" s="314" t="str">
        <f t="shared" ca="1" si="80"/>
        <v/>
      </c>
    </row>
    <row r="745" spans="1:27" x14ac:dyDescent="0.3">
      <c r="A745" s="238"/>
      <c r="B745" s="241" t="str">
        <f t="shared" si="84"/>
        <v/>
      </c>
      <c r="C745" s="239"/>
      <c r="D745" s="240" t="str">
        <f>IF(C745&lt;&gt;"",VLOOKUP(C745,'BASE EQUIPOS'!$G$8:$H$22,2,0),"")</f>
        <v/>
      </c>
      <c r="E745" s="241" t="str">
        <f>IF(C745&lt;&gt;"",VLOOKUP(C745,'BASE EQUIPOS'!$G$8:$I$22,3,0),"")</f>
        <v/>
      </c>
      <c r="F745" s="241" t="str">
        <f>IF(C745&lt;&gt;"",VLOOKUP(C745,'BASE EQUIPOS'!$G$8:$J$22,4,0),"")</f>
        <v/>
      </c>
      <c r="G745" s="242"/>
      <c r="H745" s="233"/>
      <c r="I745" s="241"/>
      <c r="J745" s="241"/>
      <c r="K745" s="241"/>
      <c r="L745" s="239"/>
      <c r="M745" s="244"/>
      <c r="N745" s="245" t="str">
        <f t="shared" ca="1" si="78"/>
        <v/>
      </c>
      <c r="O745" s="239"/>
      <c r="P745" s="244"/>
      <c r="Q745" s="245" t="str">
        <f t="shared" si="79"/>
        <v/>
      </c>
      <c r="U745" s="246" t="str">
        <f>IFERROR(VLOOKUP(C745,'BASE EQUIPOS'!$G$8:$O$22,9,0)," ")</f>
        <v xml:space="preserve"> </v>
      </c>
      <c r="V745" s="232" t="str">
        <f t="shared" si="81"/>
        <v/>
      </c>
      <c r="W745" s="232" t="str">
        <f t="shared" si="82"/>
        <v/>
      </c>
      <c r="X745" s="232" t="str">
        <f>IFERROR(VLOOKUP(W745,Datos!$P$4:$Q$18,2,0),"")</f>
        <v/>
      </c>
      <c r="Y745" s="232" t="str">
        <f t="shared" si="83"/>
        <v/>
      </c>
      <c r="AA745" s="314" t="str">
        <f t="shared" ca="1" si="80"/>
        <v/>
      </c>
    </row>
    <row r="746" spans="1:27" x14ac:dyDescent="0.3">
      <c r="A746" s="238"/>
      <c r="B746" s="241" t="str">
        <f t="shared" si="84"/>
        <v/>
      </c>
      <c r="C746" s="239"/>
      <c r="D746" s="240" t="str">
        <f>IF(C746&lt;&gt;"",VLOOKUP(C746,'BASE EQUIPOS'!$G$8:$H$22,2,0),"")</f>
        <v/>
      </c>
      <c r="E746" s="241" t="str">
        <f>IF(C746&lt;&gt;"",VLOOKUP(C746,'BASE EQUIPOS'!$G$8:$I$22,3,0),"")</f>
        <v/>
      </c>
      <c r="F746" s="241" t="str">
        <f>IF(C746&lt;&gt;"",VLOOKUP(C746,'BASE EQUIPOS'!$G$8:$J$22,4,0),"")</f>
        <v/>
      </c>
      <c r="G746" s="242"/>
      <c r="H746" s="233"/>
      <c r="I746" s="241"/>
      <c r="J746" s="241"/>
      <c r="K746" s="241"/>
      <c r="L746" s="239"/>
      <c r="M746" s="244"/>
      <c r="N746" s="245" t="str">
        <f t="shared" ca="1" si="78"/>
        <v/>
      </c>
      <c r="O746" s="239"/>
      <c r="P746" s="244"/>
      <c r="Q746" s="245" t="str">
        <f t="shared" si="79"/>
        <v/>
      </c>
      <c r="U746" s="246" t="str">
        <f>IFERROR(VLOOKUP(C746,'BASE EQUIPOS'!$G$8:$O$22,9,0)," ")</f>
        <v xml:space="preserve"> </v>
      </c>
      <c r="V746" s="232" t="str">
        <f t="shared" si="81"/>
        <v/>
      </c>
      <c r="W746" s="232" t="str">
        <f t="shared" si="82"/>
        <v/>
      </c>
      <c r="X746" s="232" t="str">
        <f>IFERROR(VLOOKUP(W746,Datos!$P$4:$Q$18,2,0),"")</f>
        <v/>
      </c>
      <c r="Y746" s="232" t="str">
        <f t="shared" si="83"/>
        <v/>
      </c>
      <c r="AA746" s="314" t="str">
        <f t="shared" ca="1" si="80"/>
        <v/>
      </c>
    </row>
    <row r="747" spans="1:27" x14ac:dyDescent="0.3">
      <c r="A747" s="238"/>
      <c r="B747" s="241" t="str">
        <f t="shared" si="84"/>
        <v/>
      </c>
      <c r="C747" s="239"/>
      <c r="D747" s="240" t="str">
        <f>IF(C747&lt;&gt;"",VLOOKUP(C747,'BASE EQUIPOS'!$G$8:$H$22,2,0),"")</f>
        <v/>
      </c>
      <c r="E747" s="241" t="str">
        <f>IF(C747&lt;&gt;"",VLOOKUP(C747,'BASE EQUIPOS'!$G$8:$I$22,3,0),"")</f>
        <v/>
      </c>
      <c r="F747" s="241" t="str">
        <f>IF(C747&lt;&gt;"",VLOOKUP(C747,'BASE EQUIPOS'!$G$8:$J$22,4,0),"")</f>
        <v/>
      </c>
      <c r="G747" s="242"/>
      <c r="H747" s="233"/>
      <c r="I747" s="241"/>
      <c r="J747" s="241"/>
      <c r="K747" s="241"/>
      <c r="L747" s="239"/>
      <c r="M747" s="244"/>
      <c r="N747" s="245" t="str">
        <f t="shared" ca="1" si="78"/>
        <v/>
      </c>
      <c r="O747" s="239"/>
      <c r="P747" s="244"/>
      <c r="Q747" s="245" t="str">
        <f t="shared" si="79"/>
        <v/>
      </c>
      <c r="U747" s="246" t="str">
        <f>IFERROR(VLOOKUP(C747,'BASE EQUIPOS'!$G$8:$O$22,9,0)," ")</f>
        <v xml:space="preserve"> </v>
      </c>
      <c r="V747" s="232" t="str">
        <f t="shared" si="81"/>
        <v/>
      </c>
      <c r="W747" s="232" t="str">
        <f t="shared" si="82"/>
        <v/>
      </c>
      <c r="X747" s="232" t="str">
        <f>IFERROR(VLOOKUP(W747,Datos!$P$4:$Q$18,2,0),"")</f>
        <v/>
      </c>
      <c r="Y747" s="232" t="str">
        <f t="shared" si="83"/>
        <v/>
      </c>
      <c r="AA747" s="314" t="str">
        <f t="shared" ca="1" si="80"/>
        <v/>
      </c>
    </row>
    <row r="748" spans="1:27" x14ac:dyDescent="0.3">
      <c r="A748" s="238"/>
      <c r="B748" s="241" t="str">
        <f t="shared" si="84"/>
        <v/>
      </c>
      <c r="C748" s="239"/>
      <c r="D748" s="240" t="str">
        <f>IF(C748&lt;&gt;"",VLOOKUP(C748,'BASE EQUIPOS'!$G$8:$H$22,2,0),"")</f>
        <v/>
      </c>
      <c r="E748" s="241" t="str">
        <f>IF(C748&lt;&gt;"",VLOOKUP(C748,'BASE EQUIPOS'!$G$8:$I$22,3,0),"")</f>
        <v/>
      </c>
      <c r="F748" s="241" t="str">
        <f>IF(C748&lt;&gt;"",VLOOKUP(C748,'BASE EQUIPOS'!$G$8:$J$22,4,0),"")</f>
        <v/>
      </c>
      <c r="G748" s="242"/>
      <c r="H748" s="233"/>
      <c r="I748" s="241"/>
      <c r="J748" s="241"/>
      <c r="K748" s="241"/>
      <c r="L748" s="239"/>
      <c r="M748" s="244"/>
      <c r="N748" s="245" t="str">
        <f t="shared" ca="1" si="78"/>
        <v/>
      </c>
      <c r="O748" s="239"/>
      <c r="P748" s="244"/>
      <c r="Q748" s="245" t="str">
        <f t="shared" si="79"/>
        <v/>
      </c>
      <c r="U748" s="246" t="str">
        <f>IFERROR(VLOOKUP(C748,'BASE EQUIPOS'!$G$8:$O$22,9,0)," ")</f>
        <v xml:space="preserve"> </v>
      </c>
      <c r="V748" s="232" t="str">
        <f t="shared" si="81"/>
        <v/>
      </c>
      <c r="W748" s="232" t="str">
        <f t="shared" si="82"/>
        <v/>
      </c>
      <c r="X748" s="232" t="str">
        <f>IFERROR(VLOOKUP(W748,Datos!$P$4:$Q$18,2,0),"")</f>
        <v/>
      </c>
      <c r="Y748" s="232" t="str">
        <f t="shared" si="83"/>
        <v/>
      </c>
      <c r="AA748" s="314" t="str">
        <f t="shared" ca="1" si="80"/>
        <v/>
      </c>
    </row>
    <row r="749" spans="1:27" x14ac:dyDescent="0.3">
      <c r="A749" s="238"/>
      <c r="B749" s="241" t="str">
        <f t="shared" si="84"/>
        <v/>
      </c>
      <c r="C749" s="239"/>
      <c r="D749" s="240" t="str">
        <f>IF(C749&lt;&gt;"",VLOOKUP(C749,'BASE EQUIPOS'!$G$8:$H$22,2,0),"")</f>
        <v/>
      </c>
      <c r="E749" s="241" t="str">
        <f>IF(C749&lt;&gt;"",VLOOKUP(C749,'BASE EQUIPOS'!$G$8:$I$22,3,0),"")</f>
        <v/>
      </c>
      <c r="F749" s="241" t="str">
        <f>IF(C749&lt;&gt;"",VLOOKUP(C749,'BASE EQUIPOS'!$G$8:$J$22,4,0),"")</f>
        <v/>
      </c>
      <c r="G749" s="242"/>
      <c r="H749" s="233"/>
      <c r="I749" s="241"/>
      <c r="J749" s="241"/>
      <c r="K749" s="241"/>
      <c r="L749" s="239"/>
      <c r="M749" s="244"/>
      <c r="N749" s="245" t="str">
        <f t="shared" ca="1" si="78"/>
        <v/>
      </c>
      <c r="O749" s="239"/>
      <c r="P749" s="244"/>
      <c r="Q749" s="245" t="str">
        <f t="shared" si="79"/>
        <v/>
      </c>
      <c r="U749" s="246" t="str">
        <f>IFERROR(VLOOKUP(C749,'BASE EQUIPOS'!$G$8:$O$22,9,0)," ")</f>
        <v xml:space="preserve"> </v>
      </c>
      <c r="V749" s="232" t="str">
        <f t="shared" si="81"/>
        <v/>
      </c>
      <c r="W749" s="232" t="str">
        <f t="shared" si="82"/>
        <v/>
      </c>
      <c r="X749" s="232" t="str">
        <f>IFERROR(VLOOKUP(W749,Datos!$P$4:$Q$18,2,0),"")</f>
        <v/>
      </c>
      <c r="Y749" s="232" t="str">
        <f t="shared" si="83"/>
        <v/>
      </c>
      <c r="AA749" s="314" t="str">
        <f t="shared" ca="1" si="80"/>
        <v/>
      </c>
    </row>
    <row r="750" spans="1:27" x14ac:dyDescent="0.3">
      <c r="A750" s="238"/>
      <c r="B750" s="241" t="str">
        <f t="shared" si="84"/>
        <v/>
      </c>
      <c r="C750" s="239"/>
      <c r="D750" s="240" t="str">
        <f>IF(C750&lt;&gt;"",VLOOKUP(C750,'BASE EQUIPOS'!$G$8:$H$22,2,0),"")</f>
        <v/>
      </c>
      <c r="E750" s="241" t="str">
        <f>IF(C750&lt;&gt;"",VLOOKUP(C750,'BASE EQUIPOS'!$G$8:$I$22,3,0),"")</f>
        <v/>
      </c>
      <c r="F750" s="241" t="str">
        <f>IF(C750&lt;&gt;"",VLOOKUP(C750,'BASE EQUIPOS'!$G$8:$J$22,4,0),"")</f>
        <v/>
      </c>
      <c r="G750" s="242"/>
      <c r="H750" s="233"/>
      <c r="I750" s="241"/>
      <c r="J750" s="241"/>
      <c r="K750" s="241"/>
      <c r="L750" s="239"/>
      <c r="M750" s="244"/>
      <c r="N750" s="245" t="str">
        <f t="shared" ca="1" si="78"/>
        <v/>
      </c>
      <c r="O750" s="239"/>
      <c r="P750" s="244"/>
      <c r="Q750" s="245" t="str">
        <f t="shared" si="79"/>
        <v/>
      </c>
      <c r="U750" s="246" t="str">
        <f>IFERROR(VLOOKUP(C750,'BASE EQUIPOS'!$G$8:$O$22,9,0)," ")</f>
        <v xml:space="preserve"> </v>
      </c>
      <c r="V750" s="232" t="str">
        <f t="shared" si="81"/>
        <v/>
      </c>
      <c r="W750" s="232" t="str">
        <f t="shared" si="82"/>
        <v/>
      </c>
      <c r="X750" s="232" t="str">
        <f>IFERROR(VLOOKUP(W750,Datos!$P$4:$Q$18,2,0),"")</f>
        <v/>
      </c>
      <c r="Y750" s="232" t="str">
        <f t="shared" si="83"/>
        <v/>
      </c>
      <c r="AA750" s="314" t="str">
        <f t="shared" ca="1" si="80"/>
        <v/>
      </c>
    </row>
    <row r="751" spans="1:27" x14ac:dyDescent="0.3">
      <c r="A751" s="238"/>
      <c r="B751" s="241" t="str">
        <f t="shared" si="84"/>
        <v/>
      </c>
      <c r="C751" s="239"/>
      <c r="D751" s="240" t="str">
        <f>IF(C751&lt;&gt;"",VLOOKUP(C751,'BASE EQUIPOS'!$G$8:$H$22,2,0),"")</f>
        <v/>
      </c>
      <c r="E751" s="241" t="str">
        <f>IF(C751&lt;&gt;"",VLOOKUP(C751,'BASE EQUIPOS'!$G$8:$I$22,3,0),"")</f>
        <v/>
      </c>
      <c r="F751" s="241" t="str">
        <f>IF(C751&lt;&gt;"",VLOOKUP(C751,'BASE EQUIPOS'!$G$8:$J$22,4,0),"")</f>
        <v/>
      </c>
      <c r="G751" s="242"/>
      <c r="H751" s="233"/>
      <c r="I751" s="241"/>
      <c r="J751" s="241"/>
      <c r="K751" s="241"/>
      <c r="L751" s="239"/>
      <c r="M751" s="244"/>
      <c r="N751" s="245" t="str">
        <f t="shared" ca="1" si="78"/>
        <v/>
      </c>
      <c r="O751" s="239"/>
      <c r="P751" s="244"/>
      <c r="Q751" s="245" t="str">
        <f t="shared" si="79"/>
        <v/>
      </c>
      <c r="U751" s="246" t="str">
        <f>IFERROR(VLOOKUP(C751,'BASE EQUIPOS'!$G$8:$O$22,9,0)," ")</f>
        <v xml:space="preserve"> </v>
      </c>
      <c r="V751" s="232" t="str">
        <f t="shared" si="81"/>
        <v/>
      </c>
      <c r="W751" s="232" t="str">
        <f t="shared" si="82"/>
        <v/>
      </c>
      <c r="X751" s="232" t="str">
        <f>IFERROR(VLOOKUP(W751,Datos!$P$4:$Q$18,2,0),"")</f>
        <v/>
      </c>
      <c r="Y751" s="232" t="str">
        <f t="shared" si="83"/>
        <v/>
      </c>
      <c r="AA751" s="314" t="str">
        <f t="shared" ca="1" si="80"/>
        <v/>
      </c>
    </row>
    <row r="752" spans="1:27" x14ac:dyDescent="0.3">
      <c r="A752" s="238"/>
      <c r="B752" s="241" t="str">
        <f t="shared" si="84"/>
        <v/>
      </c>
      <c r="C752" s="239"/>
      <c r="D752" s="240" t="str">
        <f>IF(C752&lt;&gt;"",VLOOKUP(C752,'BASE EQUIPOS'!$G$8:$H$22,2,0),"")</f>
        <v/>
      </c>
      <c r="E752" s="241" t="str">
        <f>IF(C752&lt;&gt;"",VLOOKUP(C752,'BASE EQUIPOS'!$G$8:$I$22,3,0),"")</f>
        <v/>
      </c>
      <c r="F752" s="241" t="str">
        <f>IF(C752&lt;&gt;"",VLOOKUP(C752,'BASE EQUIPOS'!$G$8:$J$22,4,0),"")</f>
        <v/>
      </c>
      <c r="G752" s="242"/>
      <c r="H752" s="233"/>
      <c r="I752" s="241"/>
      <c r="J752" s="241"/>
      <c r="K752" s="241"/>
      <c r="L752" s="239"/>
      <c r="M752" s="244"/>
      <c r="N752" s="245" t="str">
        <f t="shared" ca="1" si="78"/>
        <v/>
      </c>
      <c r="O752" s="239"/>
      <c r="P752" s="244"/>
      <c r="Q752" s="245" t="str">
        <f t="shared" si="79"/>
        <v/>
      </c>
      <c r="U752" s="246" t="str">
        <f>IFERROR(VLOOKUP(C752,'BASE EQUIPOS'!$G$8:$O$22,9,0)," ")</f>
        <v xml:space="preserve"> </v>
      </c>
      <c r="V752" s="232" t="str">
        <f t="shared" si="81"/>
        <v/>
      </c>
      <c r="W752" s="232" t="str">
        <f t="shared" si="82"/>
        <v/>
      </c>
      <c r="X752" s="232" t="str">
        <f>IFERROR(VLOOKUP(W752,Datos!$P$4:$Q$18,2,0),"")</f>
        <v/>
      </c>
      <c r="Y752" s="232" t="str">
        <f t="shared" si="83"/>
        <v/>
      </c>
      <c r="AA752" s="314" t="str">
        <f t="shared" ca="1" si="80"/>
        <v/>
      </c>
    </row>
    <row r="753" spans="1:27" x14ac:dyDescent="0.3">
      <c r="A753" s="238"/>
      <c r="B753" s="241" t="str">
        <f t="shared" si="84"/>
        <v/>
      </c>
      <c r="C753" s="239"/>
      <c r="D753" s="240" t="str">
        <f>IF(C753&lt;&gt;"",VLOOKUP(C753,'BASE EQUIPOS'!$G$8:$H$22,2,0),"")</f>
        <v/>
      </c>
      <c r="E753" s="241" t="str">
        <f>IF(C753&lt;&gt;"",VLOOKUP(C753,'BASE EQUIPOS'!$G$8:$I$22,3,0),"")</f>
        <v/>
      </c>
      <c r="F753" s="241" t="str">
        <f>IF(C753&lt;&gt;"",VLOOKUP(C753,'BASE EQUIPOS'!$G$8:$J$22,4,0),"")</f>
        <v/>
      </c>
      <c r="G753" s="242"/>
      <c r="H753" s="233"/>
      <c r="I753" s="241"/>
      <c r="J753" s="241"/>
      <c r="K753" s="241"/>
      <c r="L753" s="239"/>
      <c r="M753" s="244"/>
      <c r="N753" s="245" t="str">
        <f t="shared" ca="1" si="78"/>
        <v/>
      </c>
      <c r="O753" s="239"/>
      <c r="P753" s="244"/>
      <c r="Q753" s="245" t="str">
        <f t="shared" si="79"/>
        <v/>
      </c>
      <c r="U753" s="246" t="str">
        <f>IFERROR(VLOOKUP(C753,'BASE EQUIPOS'!$G$8:$O$22,9,0)," ")</f>
        <v xml:space="preserve"> </v>
      </c>
      <c r="V753" s="232" t="str">
        <f t="shared" si="81"/>
        <v/>
      </c>
      <c r="W753" s="232" t="str">
        <f t="shared" si="82"/>
        <v/>
      </c>
      <c r="X753" s="232" t="str">
        <f>IFERROR(VLOOKUP(W753,Datos!$P$4:$Q$18,2,0),"")</f>
        <v/>
      </c>
      <c r="Y753" s="232" t="str">
        <f t="shared" si="83"/>
        <v/>
      </c>
      <c r="AA753" s="314" t="str">
        <f t="shared" ca="1" si="80"/>
        <v/>
      </c>
    </row>
    <row r="754" spans="1:27" x14ac:dyDescent="0.3">
      <c r="A754" s="238"/>
      <c r="B754" s="241" t="str">
        <f t="shared" si="84"/>
        <v/>
      </c>
      <c r="C754" s="239"/>
      <c r="D754" s="240" t="str">
        <f>IF(C754&lt;&gt;"",VLOOKUP(C754,'BASE EQUIPOS'!$G$8:$H$22,2,0),"")</f>
        <v/>
      </c>
      <c r="E754" s="241" t="str">
        <f>IF(C754&lt;&gt;"",VLOOKUP(C754,'BASE EQUIPOS'!$G$8:$I$22,3,0),"")</f>
        <v/>
      </c>
      <c r="F754" s="241" t="str">
        <f>IF(C754&lt;&gt;"",VLOOKUP(C754,'BASE EQUIPOS'!$G$8:$J$22,4,0),"")</f>
        <v/>
      </c>
      <c r="G754" s="242"/>
      <c r="H754" s="233"/>
      <c r="I754" s="241"/>
      <c r="J754" s="241"/>
      <c r="K754" s="241"/>
      <c r="L754" s="239"/>
      <c r="M754" s="244"/>
      <c r="N754" s="245" t="str">
        <f t="shared" ca="1" si="78"/>
        <v/>
      </c>
      <c r="O754" s="239"/>
      <c r="P754" s="244"/>
      <c r="Q754" s="245" t="str">
        <f t="shared" si="79"/>
        <v/>
      </c>
      <c r="U754" s="246" t="str">
        <f>IFERROR(VLOOKUP(C754,'BASE EQUIPOS'!$G$8:$O$22,9,0)," ")</f>
        <v xml:space="preserve"> </v>
      </c>
      <c r="V754" s="232" t="str">
        <f t="shared" si="81"/>
        <v/>
      </c>
      <c r="W754" s="232" t="str">
        <f t="shared" si="82"/>
        <v/>
      </c>
      <c r="X754" s="232" t="str">
        <f>IFERROR(VLOOKUP(W754,Datos!$P$4:$Q$18,2,0),"")</f>
        <v/>
      </c>
      <c r="Y754" s="232" t="str">
        <f t="shared" si="83"/>
        <v/>
      </c>
      <c r="AA754" s="314" t="str">
        <f t="shared" ca="1" si="80"/>
        <v/>
      </c>
    </row>
    <row r="755" spans="1:27" x14ac:dyDescent="0.3">
      <c r="A755" s="238"/>
      <c r="B755" s="241" t="str">
        <f t="shared" si="84"/>
        <v/>
      </c>
      <c r="C755" s="239"/>
      <c r="D755" s="240" t="str">
        <f>IF(C755&lt;&gt;"",VLOOKUP(C755,'BASE EQUIPOS'!$G$8:$H$22,2,0),"")</f>
        <v/>
      </c>
      <c r="E755" s="241" t="str">
        <f>IF(C755&lt;&gt;"",VLOOKUP(C755,'BASE EQUIPOS'!$G$8:$I$22,3,0),"")</f>
        <v/>
      </c>
      <c r="F755" s="241" t="str">
        <f>IF(C755&lt;&gt;"",VLOOKUP(C755,'BASE EQUIPOS'!$G$8:$J$22,4,0),"")</f>
        <v/>
      </c>
      <c r="G755" s="242"/>
      <c r="H755" s="233"/>
      <c r="I755" s="241"/>
      <c r="J755" s="241"/>
      <c r="K755" s="241"/>
      <c r="L755" s="239"/>
      <c r="M755" s="244"/>
      <c r="N755" s="245" t="str">
        <f t="shared" ca="1" si="78"/>
        <v/>
      </c>
      <c r="O755" s="239"/>
      <c r="P755" s="244"/>
      <c r="Q755" s="245" t="str">
        <f t="shared" si="79"/>
        <v/>
      </c>
      <c r="U755" s="246" t="str">
        <f>IFERROR(VLOOKUP(C755,'BASE EQUIPOS'!$G$8:$O$22,9,0)," ")</f>
        <v xml:space="preserve"> </v>
      </c>
      <c r="V755" s="232" t="str">
        <f t="shared" si="81"/>
        <v/>
      </c>
      <c r="W755" s="232" t="str">
        <f t="shared" si="82"/>
        <v/>
      </c>
      <c r="X755" s="232" t="str">
        <f>IFERROR(VLOOKUP(W755,Datos!$P$4:$Q$18,2,0),"")</f>
        <v/>
      </c>
      <c r="Y755" s="232" t="str">
        <f t="shared" si="83"/>
        <v/>
      </c>
      <c r="AA755" s="314" t="str">
        <f t="shared" ca="1" si="80"/>
        <v/>
      </c>
    </row>
    <row r="756" spans="1:27" x14ac:dyDescent="0.3">
      <c r="A756" s="238"/>
      <c r="B756" s="241" t="str">
        <f t="shared" si="84"/>
        <v/>
      </c>
      <c r="C756" s="239"/>
      <c r="D756" s="240" t="str">
        <f>IF(C756&lt;&gt;"",VLOOKUP(C756,'BASE EQUIPOS'!$G$8:$H$22,2,0),"")</f>
        <v/>
      </c>
      <c r="E756" s="241" t="str">
        <f>IF(C756&lt;&gt;"",VLOOKUP(C756,'BASE EQUIPOS'!$G$8:$I$22,3,0),"")</f>
        <v/>
      </c>
      <c r="F756" s="241" t="str">
        <f>IF(C756&lt;&gt;"",VLOOKUP(C756,'BASE EQUIPOS'!$G$8:$J$22,4,0),"")</f>
        <v/>
      </c>
      <c r="G756" s="242"/>
      <c r="H756" s="233"/>
      <c r="I756" s="241"/>
      <c r="J756" s="241"/>
      <c r="K756" s="241"/>
      <c r="L756" s="239"/>
      <c r="M756" s="244"/>
      <c r="N756" s="245" t="str">
        <f t="shared" ca="1" si="78"/>
        <v/>
      </c>
      <c r="O756" s="239"/>
      <c r="P756" s="244"/>
      <c r="Q756" s="245" t="str">
        <f t="shared" si="79"/>
        <v/>
      </c>
      <c r="U756" s="246" t="str">
        <f>IFERROR(VLOOKUP(C756,'BASE EQUIPOS'!$G$8:$O$22,9,0)," ")</f>
        <v xml:space="preserve"> </v>
      </c>
      <c r="V756" s="232" t="str">
        <f t="shared" si="81"/>
        <v/>
      </c>
      <c r="W756" s="232" t="str">
        <f t="shared" si="82"/>
        <v/>
      </c>
      <c r="X756" s="232" t="str">
        <f>IFERROR(VLOOKUP(W756,Datos!$P$4:$Q$18,2,0),"")</f>
        <v/>
      </c>
      <c r="Y756" s="232" t="str">
        <f t="shared" si="83"/>
        <v/>
      </c>
      <c r="AA756" s="314" t="str">
        <f t="shared" ca="1" si="80"/>
        <v/>
      </c>
    </row>
    <row r="757" spans="1:27" x14ac:dyDescent="0.3">
      <c r="A757" s="238"/>
      <c r="B757" s="241" t="str">
        <f t="shared" si="84"/>
        <v/>
      </c>
      <c r="C757" s="239"/>
      <c r="D757" s="240" t="str">
        <f>IF(C757&lt;&gt;"",VLOOKUP(C757,'BASE EQUIPOS'!$G$8:$H$22,2,0),"")</f>
        <v/>
      </c>
      <c r="E757" s="241" t="str">
        <f>IF(C757&lt;&gt;"",VLOOKUP(C757,'BASE EQUIPOS'!$G$8:$I$22,3,0),"")</f>
        <v/>
      </c>
      <c r="F757" s="241" t="str">
        <f>IF(C757&lt;&gt;"",VLOOKUP(C757,'BASE EQUIPOS'!$G$8:$J$22,4,0),"")</f>
        <v/>
      </c>
      <c r="G757" s="242"/>
      <c r="H757" s="233"/>
      <c r="I757" s="241"/>
      <c r="J757" s="241"/>
      <c r="K757" s="241"/>
      <c r="L757" s="239"/>
      <c r="M757" s="244"/>
      <c r="N757" s="245" t="str">
        <f t="shared" ca="1" si="78"/>
        <v/>
      </c>
      <c r="O757" s="239"/>
      <c r="P757" s="244"/>
      <c r="Q757" s="245" t="str">
        <f t="shared" si="79"/>
        <v/>
      </c>
      <c r="U757" s="246" t="str">
        <f>IFERROR(VLOOKUP(C757,'BASE EQUIPOS'!$G$8:$O$22,9,0)," ")</f>
        <v xml:space="preserve"> </v>
      </c>
      <c r="V757" s="232" t="str">
        <f t="shared" si="81"/>
        <v/>
      </c>
      <c r="W757" s="232" t="str">
        <f t="shared" si="82"/>
        <v/>
      </c>
      <c r="X757" s="232" t="str">
        <f>IFERROR(VLOOKUP(W757,Datos!$P$4:$Q$18,2,0),"")</f>
        <v/>
      </c>
      <c r="Y757" s="232" t="str">
        <f t="shared" si="83"/>
        <v/>
      </c>
      <c r="AA757" s="314" t="str">
        <f t="shared" ca="1" si="80"/>
        <v/>
      </c>
    </row>
    <row r="758" spans="1:27" x14ac:dyDescent="0.3">
      <c r="A758" s="238"/>
      <c r="B758" s="241" t="str">
        <f t="shared" si="84"/>
        <v/>
      </c>
      <c r="C758" s="239"/>
      <c r="D758" s="240" t="str">
        <f>IF(C758&lt;&gt;"",VLOOKUP(C758,'BASE EQUIPOS'!$G$8:$H$22,2,0),"")</f>
        <v/>
      </c>
      <c r="E758" s="241" t="str">
        <f>IF(C758&lt;&gt;"",VLOOKUP(C758,'BASE EQUIPOS'!$G$8:$I$22,3,0),"")</f>
        <v/>
      </c>
      <c r="F758" s="241" t="str">
        <f>IF(C758&lt;&gt;"",VLOOKUP(C758,'BASE EQUIPOS'!$G$8:$J$22,4,0),"")</f>
        <v/>
      </c>
      <c r="G758" s="242"/>
      <c r="H758" s="233"/>
      <c r="I758" s="241"/>
      <c r="J758" s="241"/>
      <c r="K758" s="241"/>
      <c r="L758" s="239"/>
      <c r="M758" s="244"/>
      <c r="N758" s="245" t="str">
        <f t="shared" ca="1" si="78"/>
        <v/>
      </c>
      <c r="O758" s="239"/>
      <c r="P758" s="244"/>
      <c r="Q758" s="245" t="str">
        <f t="shared" si="79"/>
        <v/>
      </c>
      <c r="U758" s="246" t="str">
        <f>IFERROR(VLOOKUP(C758,'BASE EQUIPOS'!$G$8:$O$22,9,0)," ")</f>
        <v xml:space="preserve"> </v>
      </c>
      <c r="V758" s="232" t="str">
        <f t="shared" si="81"/>
        <v/>
      </c>
      <c r="W758" s="232" t="str">
        <f t="shared" si="82"/>
        <v/>
      </c>
      <c r="X758" s="232" t="str">
        <f>IFERROR(VLOOKUP(W758,Datos!$P$4:$Q$18,2,0),"")</f>
        <v/>
      </c>
      <c r="Y758" s="232" t="str">
        <f t="shared" si="83"/>
        <v/>
      </c>
      <c r="AA758" s="314" t="str">
        <f t="shared" ca="1" si="80"/>
        <v/>
      </c>
    </row>
    <row r="759" spans="1:27" x14ac:dyDescent="0.3">
      <c r="A759" s="238"/>
      <c r="B759" s="241" t="str">
        <f t="shared" si="84"/>
        <v/>
      </c>
      <c r="C759" s="239"/>
      <c r="D759" s="240" t="str">
        <f>IF(C759&lt;&gt;"",VLOOKUP(C759,'BASE EQUIPOS'!$G$8:$H$22,2,0),"")</f>
        <v/>
      </c>
      <c r="E759" s="241" t="str">
        <f>IF(C759&lt;&gt;"",VLOOKUP(C759,'BASE EQUIPOS'!$G$8:$I$22,3,0),"")</f>
        <v/>
      </c>
      <c r="F759" s="241" t="str">
        <f>IF(C759&lt;&gt;"",VLOOKUP(C759,'BASE EQUIPOS'!$G$8:$J$22,4,0),"")</f>
        <v/>
      </c>
      <c r="G759" s="242"/>
      <c r="H759" s="233"/>
      <c r="I759" s="241"/>
      <c r="J759" s="241"/>
      <c r="K759" s="241"/>
      <c r="L759" s="239"/>
      <c r="M759" s="244"/>
      <c r="N759" s="245" t="str">
        <f t="shared" ca="1" si="78"/>
        <v/>
      </c>
      <c r="O759" s="239"/>
      <c r="P759" s="244"/>
      <c r="Q759" s="245" t="str">
        <f t="shared" si="79"/>
        <v/>
      </c>
      <c r="U759" s="246" t="str">
        <f>IFERROR(VLOOKUP(C759,'BASE EQUIPOS'!$G$8:$O$22,9,0)," ")</f>
        <v xml:space="preserve"> </v>
      </c>
      <c r="V759" s="232" t="str">
        <f t="shared" si="81"/>
        <v/>
      </c>
      <c r="W759" s="232" t="str">
        <f t="shared" si="82"/>
        <v/>
      </c>
      <c r="X759" s="232" t="str">
        <f>IFERROR(VLOOKUP(W759,Datos!$P$4:$Q$18,2,0),"")</f>
        <v/>
      </c>
      <c r="Y759" s="232" t="str">
        <f t="shared" si="83"/>
        <v/>
      </c>
      <c r="AA759" s="314" t="str">
        <f t="shared" ca="1" si="80"/>
        <v/>
      </c>
    </row>
    <row r="760" spans="1:27" x14ac:dyDescent="0.3">
      <c r="A760" s="238"/>
      <c r="B760" s="241" t="str">
        <f t="shared" si="84"/>
        <v/>
      </c>
      <c r="C760" s="239"/>
      <c r="D760" s="240" t="str">
        <f>IF(C760&lt;&gt;"",VLOOKUP(C760,'BASE EQUIPOS'!$G$8:$H$22,2,0),"")</f>
        <v/>
      </c>
      <c r="E760" s="241" t="str">
        <f>IF(C760&lt;&gt;"",VLOOKUP(C760,'BASE EQUIPOS'!$G$8:$I$22,3,0),"")</f>
        <v/>
      </c>
      <c r="F760" s="241" t="str">
        <f>IF(C760&lt;&gt;"",VLOOKUP(C760,'BASE EQUIPOS'!$G$8:$J$22,4,0),"")</f>
        <v/>
      </c>
      <c r="G760" s="242"/>
      <c r="H760" s="233"/>
      <c r="I760" s="241"/>
      <c r="J760" s="241"/>
      <c r="K760" s="241"/>
      <c r="L760" s="239"/>
      <c r="M760" s="244"/>
      <c r="N760" s="245" t="str">
        <f t="shared" ca="1" si="78"/>
        <v/>
      </c>
      <c r="O760" s="239"/>
      <c r="P760" s="244"/>
      <c r="Q760" s="245" t="str">
        <f t="shared" si="79"/>
        <v/>
      </c>
      <c r="U760" s="246" t="str">
        <f>IFERROR(VLOOKUP(C760,'BASE EQUIPOS'!$G$8:$O$22,9,0)," ")</f>
        <v xml:space="preserve"> </v>
      </c>
      <c r="V760" s="232" t="str">
        <f t="shared" si="81"/>
        <v/>
      </c>
      <c r="W760" s="232" t="str">
        <f t="shared" si="82"/>
        <v/>
      </c>
      <c r="X760" s="232" t="str">
        <f>IFERROR(VLOOKUP(W760,Datos!$P$4:$Q$18,2,0),"")</f>
        <v/>
      </c>
      <c r="Y760" s="232" t="str">
        <f t="shared" si="83"/>
        <v/>
      </c>
      <c r="AA760" s="314" t="str">
        <f t="shared" ca="1" si="80"/>
        <v/>
      </c>
    </row>
    <row r="761" spans="1:27" x14ac:dyDescent="0.3">
      <c r="A761" s="238"/>
      <c r="B761" s="241" t="str">
        <f t="shared" si="84"/>
        <v/>
      </c>
      <c r="C761" s="239"/>
      <c r="D761" s="240" t="str">
        <f>IF(C761&lt;&gt;"",VLOOKUP(C761,'BASE EQUIPOS'!$G$8:$H$22,2,0),"")</f>
        <v/>
      </c>
      <c r="E761" s="241" t="str">
        <f>IF(C761&lt;&gt;"",VLOOKUP(C761,'BASE EQUIPOS'!$G$8:$I$22,3,0),"")</f>
        <v/>
      </c>
      <c r="F761" s="241" t="str">
        <f>IF(C761&lt;&gt;"",VLOOKUP(C761,'BASE EQUIPOS'!$G$8:$J$22,4,0),"")</f>
        <v/>
      </c>
      <c r="G761" s="242"/>
      <c r="H761" s="233"/>
      <c r="I761" s="241"/>
      <c r="J761" s="241"/>
      <c r="K761" s="241"/>
      <c r="L761" s="239"/>
      <c r="M761" s="244"/>
      <c r="N761" s="245" t="str">
        <f t="shared" ca="1" si="78"/>
        <v/>
      </c>
      <c r="O761" s="239"/>
      <c r="P761" s="244"/>
      <c r="Q761" s="245" t="str">
        <f t="shared" si="79"/>
        <v/>
      </c>
      <c r="U761" s="246" t="str">
        <f>IFERROR(VLOOKUP(C761,'BASE EQUIPOS'!$G$8:$O$22,9,0)," ")</f>
        <v xml:space="preserve"> </v>
      </c>
      <c r="V761" s="232" t="str">
        <f t="shared" si="81"/>
        <v/>
      </c>
      <c r="W761" s="232" t="str">
        <f t="shared" si="82"/>
        <v/>
      </c>
      <c r="X761" s="232" t="str">
        <f>IFERROR(VLOOKUP(W761,Datos!$P$4:$Q$18,2,0),"")</f>
        <v/>
      </c>
      <c r="Y761" s="232" t="str">
        <f t="shared" si="83"/>
        <v/>
      </c>
      <c r="AA761" s="314" t="str">
        <f t="shared" ca="1" si="80"/>
        <v/>
      </c>
    </row>
    <row r="762" spans="1:27" x14ac:dyDescent="0.3">
      <c r="A762" s="238"/>
      <c r="B762" s="241" t="str">
        <f t="shared" si="84"/>
        <v/>
      </c>
      <c r="C762" s="239"/>
      <c r="D762" s="240" t="str">
        <f>IF(C762&lt;&gt;"",VLOOKUP(C762,'BASE EQUIPOS'!$G$8:$H$22,2,0),"")</f>
        <v/>
      </c>
      <c r="E762" s="241" t="str">
        <f>IF(C762&lt;&gt;"",VLOOKUP(C762,'BASE EQUIPOS'!$G$8:$I$22,3,0),"")</f>
        <v/>
      </c>
      <c r="F762" s="241" t="str">
        <f>IF(C762&lt;&gt;"",VLOOKUP(C762,'BASE EQUIPOS'!$G$8:$J$22,4,0),"")</f>
        <v/>
      </c>
      <c r="G762" s="242"/>
      <c r="H762" s="233"/>
      <c r="I762" s="241"/>
      <c r="J762" s="241"/>
      <c r="K762" s="241"/>
      <c r="L762" s="239"/>
      <c r="M762" s="244"/>
      <c r="N762" s="245" t="str">
        <f t="shared" ca="1" si="78"/>
        <v/>
      </c>
      <c r="O762" s="239"/>
      <c r="P762" s="244"/>
      <c r="Q762" s="245" t="str">
        <f t="shared" si="79"/>
        <v/>
      </c>
      <c r="U762" s="246" t="str">
        <f>IFERROR(VLOOKUP(C762,'BASE EQUIPOS'!$G$8:$O$22,9,0)," ")</f>
        <v xml:space="preserve"> </v>
      </c>
      <c r="V762" s="232" t="str">
        <f t="shared" si="81"/>
        <v/>
      </c>
      <c r="W762" s="232" t="str">
        <f t="shared" si="82"/>
        <v/>
      </c>
      <c r="X762" s="232" t="str">
        <f>IFERROR(VLOOKUP(W762,Datos!$P$4:$Q$18,2,0),"")</f>
        <v/>
      </c>
      <c r="Y762" s="232" t="str">
        <f t="shared" si="83"/>
        <v/>
      </c>
      <c r="AA762" s="314" t="str">
        <f t="shared" ca="1" si="80"/>
        <v/>
      </c>
    </row>
    <row r="763" spans="1:27" x14ac:dyDescent="0.3">
      <c r="A763" s="238"/>
      <c r="B763" s="241" t="str">
        <f t="shared" si="84"/>
        <v/>
      </c>
      <c r="C763" s="239"/>
      <c r="D763" s="240" t="str">
        <f>IF(C763&lt;&gt;"",VLOOKUP(C763,'BASE EQUIPOS'!$G$8:$H$22,2,0),"")</f>
        <v/>
      </c>
      <c r="E763" s="241" t="str">
        <f>IF(C763&lt;&gt;"",VLOOKUP(C763,'BASE EQUIPOS'!$G$8:$I$22,3,0),"")</f>
        <v/>
      </c>
      <c r="F763" s="241" t="str">
        <f>IF(C763&lt;&gt;"",VLOOKUP(C763,'BASE EQUIPOS'!$G$8:$J$22,4,0),"")</f>
        <v/>
      </c>
      <c r="G763" s="242"/>
      <c r="H763" s="233"/>
      <c r="I763" s="241"/>
      <c r="J763" s="241"/>
      <c r="K763" s="241"/>
      <c r="L763" s="239"/>
      <c r="M763" s="244"/>
      <c r="N763" s="245" t="str">
        <f t="shared" ca="1" si="78"/>
        <v/>
      </c>
      <c r="O763" s="239"/>
      <c r="P763" s="244"/>
      <c r="Q763" s="245" t="str">
        <f t="shared" si="79"/>
        <v/>
      </c>
      <c r="U763" s="246" t="str">
        <f>IFERROR(VLOOKUP(C763,'BASE EQUIPOS'!$G$8:$O$22,9,0)," ")</f>
        <v xml:space="preserve"> </v>
      </c>
      <c r="V763" s="232" t="str">
        <f t="shared" si="81"/>
        <v/>
      </c>
      <c r="W763" s="232" t="str">
        <f t="shared" si="82"/>
        <v/>
      </c>
      <c r="X763" s="232" t="str">
        <f>IFERROR(VLOOKUP(W763,Datos!$P$4:$Q$18,2,0),"")</f>
        <v/>
      </c>
      <c r="Y763" s="232" t="str">
        <f t="shared" si="83"/>
        <v/>
      </c>
      <c r="AA763" s="314" t="str">
        <f t="shared" ca="1" si="80"/>
        <v/>
      </c>
    </row>
    <row r="764" spans="1:27" x14ac:dyDescent="0.3">
      <c r="A764" s="238"/>
      <c r="B764" s="241" t="str">
        <f t="shared" si="84"/>
        <v/>
      </c>
      <c r="C764" s="239"/>
      <c r="D764" s="240" t="str">
        <f>IF(C764&lt;&gt;"",VLOOKUP(C764,'BASE EQUIPOS'!$G$8:$H$22,2,0),"")</f>
        <v/>
      </c>
      <c r="E764" s="241" t="str">
        <f>IF(C764&lt;&gt;"",VLOOKUP(C764,'BASE EQUIPOS'!$G$8:$I$22,3,0),"")</f>
        <v/>
      </c>
      <c r="F764" s="241" t="str">
        <f>IF(C764&lt;&gt;"",VLOOKUP(C764,'BASE EQUIPOS'!$G$8:$J$22,4,0),"")</f>
        <v/>
      </c>
      <c r="G764" s="242"/>
      <c r="H764" s="233"/>
      <c r="I764" s="241"/>
      <c r="J764" s="241"/>
      <c r="K764" s="241"/>
      <c r="L764" s="239"/>
      <c r="M764" s="244"/>
      <c r="N764" s="245" t="str">
        <f t="shared" ca="1" si="78"/>
        <v/>
      </c>
      <c r="O764" s="239"/>
      <c r="P764" s="244"/>
      <c r="Q764" s="245" t="str">
        <f t="shared" si="79"/>
        <v/>
      </c>
      <c r="U764" s="246" t="str">
        <f>IFERROR(VLOOKUP(C764,'BASE EQUIPOS'!$G$8:$O$22,9,0)," ")</f>
        <v xml:space="preserve"> </v>
      </c>
      <c r="V764" s="232" t="str">
        <f t="shared" si="81"/>
        <v/>
      </c>
      <c r="W764" s="232" t="str">
        <f t="shared" si="82"/>
        <v/>
      </c>
      <c r="X764" s="232" t="str">
        <f>IFERROR(VLOOKUP(W764,Datos!$P$4:$Q$18,2,0),"")</f>
        <v/>
      </c>
      <c r="Y764" s="232" t="str">
        <f t="shared" si="83"/>
        <v/>
      </c>
      <c r="AA764" s="314" t="str">
        <f t="shared" ca="1" si="80"/>
        <v/>
      </c>
    </row>
    <row r="765" spans="1:27" x14ac:dyDescent="0.3">
      <c r="A765" s="238"/>
      <c r="B765" s="241" t="str">
        <f t="shared" si="84"/>
        <v/>
      </c>
      <c r="C765" s="239"/>
      <c r="D765" s="240" t="str">
        <f>IF(C765&lt;&gt;"",VLOOKUP(C765,'BASE EQUIPOS'!$G$8:$H$22,2,0),"")</f>
        <v/>
      </c>
      <c r="E765" s="241" t="str">
        <f>IF(C765&lt;&gt;"",VLOOKUP(C765,'BASE EQUIPOS'!$G$8:$I$22,3,0),"")</f>
        <v/>
      </c>
      <c r="F765" s="241" t="str">
        <f>IF(C765&lt;&gt;"",VLOOKUP(C765,'BASE EQUIPOS'!$G$8:$J$22,4,0),"")</f>
        <v/>
      </c>
      <c r="G765" s="242"/>
      <c r="H765" s="233"/>
      <c r="I765" s="241"/>
      <c r="J765" s="241"/>
      <c r="K765" s="241"/>
      <c r="L765" s="239"/>
      <c r="M765" s="244"/>
      <c r="N765" s="245" t="str">
        <f t="shared" ca="1" si="78"/>
        <v/>
      </c>
      <c r="O765" s="239"/>
      <c r="P765" s="244"/>
      <c r="Q765" s="245" t="str">
        <f t="shared" si="79"/>
        <v/>
      </c>
      <c r="U765" s="246" t="str">
        <f>IFERROR(VLOOKUP(C765,'BASE EQUIPOS'!$G$8:$O$22,9,0)," ")</f>
        <v xml:space="preserve"> </v>
      </c>
      <c r="V765" s="232" t="str">
        <f t="shared" si="81"/>
        <v/>
      </c>
      <c r="W765" s="232" t="str">
        <f t="shared" si="82"/>
        <v/>
      </c>
      <c r="X765" s="232" t="str">
        <f>IFERROR(VLOOKUP(W765,Datos!$P$4:$Q$18,2,0),"")</f>
        <v/>
      </c>
      <c r="Y765" s="232" t="str">
        <f t="shared" si="83"/>
        <v/>
      </c>
      <c r="AA765" s="314" t="str">
        <f t="shared" ca="1" si="80"/>
        <v/>
      </c>
    </row>
    <row r="766" spans="1:27" x14ac:dyDescent="0.3">
      <c r="A766" s="238"/>
      <c r="B766" s="241" t="str">
        <f t="shared" si="84"/>
        <v/>
      </c>
      <c r="C766" s="239"/>
      <c r="D766" s="240" t="str">
        <f>IF(C766&lt;&gt;"",VLOOKUP(C766,'BASE EQUIPOS'!$G$8:$H$22,2,0),"")</f>
        <v/>
      </c>
      <c r="E766" s="241" t="str">
        <f>IF(C766&lt;&gt;"",VLOOKUP(C766,'BASE EQUIPOS'!$G$8:$I$22,3,0),"")</f>
        <v/>
      </c>
      <c r="F766" s="241" t="str">
        <f>IF(C766&lt;&gt;"",VLOOKUP(C766,'BASE EQUIPOS'!$G$8:$J$22,4,0),"")</f>
        <v/>
      </c>
      <c r="G766" s="242"/>
      <c r="H766" s="233"/>
      <c r="I766" s="241"/>
      <c r="J766" s="241"/>
      <c r="K766" s="241"/>
      <c r="L766" s="239"/>
      <c r="M766" s="244"/>
      <c r="N766" s="245" t="str">
        <f t="shared" ca="1" si="78"/>
        <v/>
      </c>
      <c r="O766" s="239"/>
      <c r="P766" s="244"/>
      <c r="Q766" s="245" t="str">
        <f t="shared" si="79"/>
        <v/>
      </c>
      <c r="U766" s="246" t="str">
        <f>IFERROR(VLOOKUP(C766,'BASE EQUIPOS'!$G$8:$O$22,9,0)," ")</f>
        <v xml:space="preserve"> </v>
      </c>
      <c r="V766" s="232" t="str">
        <f t="shared" si="81"/>
        <v/>
      </c>
      <c r="W766" s="232" t="str">
        <f t="shared" si="82"/>
        <v/>
      </c>
      <c r="X766" s="232" t="str">
        <f>IFERROR(VLOOKUP(W766,Datos!$P$4:$Q$18,2,0),"")</f>
        <v/>
      </c>
      <c r="Y766" s="232" t="str">
        <f t="shared" si="83"/>
        <v/>
      </c>
      <c r="AA766" s="314" t="str">
        <f t="shared" ca="1" si="80"/>
        <v/>
      </c>
    </row>
    <row r="767" spans="1:27" x14ac:dyDescent="0.3">
      <c r="A767" s="238"/>
      <c r="B767" s="241" t="str">
        <f t="shared" si="84"/>
        <v/>
      </c>
      <c r="C767" s="239"/>
      <c r="D767" s="240" t="str">
        <f>IF(C767&lt;&gt;"",VLOOKUP(C767,'BASE EQUIPOS'!$G$8:$H$22,2,0),"")</f>
        <v/>
      </c>
      <c r="E767" s="241" t="str">
        <f>IF(C767&lt;&gt;"",VLOOKUP(C767,'BASE EQUIPOS'!$G$8:$I$22,3,0),"")</f>
        <v/>
      </c>
      <c r="F767" s="241" t="str">
        <f>IF(C767&lt;&gt;"",VLOOKUP(C767,'BASE EQUIPOS'!$G$8:$J$22,4,0),"")</f>
        <v/>
      </c>
      <c r="G767" s="242"/>
      <c r="H767" s="233"/>
      <c r="I767" s="241"/>
      <c r="J767" s="241"/>
      <c r="K767" s="241"/>
      <c r="L767" s="239"/>
      <c r="M767" s="244"/>
      <c r="N767" s="245" t="str">
        <f t="shared" ca="1" si="78"/>
        <v/>
      </c>
      <c r="O767" s="239"/>
      <c r="P767" s="244"/>
      <c r="Q767" s="245" t="str">
        <f t="shared" si="79"/>
        <v/>
      </c>
      <c r="U767" s="246" t="str">
        <f>IFERROR(VLOOKUP(C767,'BASE EQUIPOS'!$G$8:$O$22,9,0)," ")</f>
        <v xml:space="preserve"> </v>
      </c>
      <c r="V767" s="232" t="str">
        <f t="shared" si="81"/>
        <v/>
      </c>
      <c r="W767" s="232" t="str">
        <f t="shared" si="82"/>
        <v/>
      </c>
      <c r="X767" s="232" t="str">
        <f>IFERROR(VLOOKUP(W767,Datos!$P$4:$Q$18,2,0),"")</f>
        <v/>
      </c>
      <c r="Y767" s="232" t="str">
        <f t="shared" si="83"/>
        <v/>
      </c>
      <c r="AA767" s="314" t="str">
        <f t="shared" ca="1" si="80"/>
        <v/>
      </c>
    </row>
    <row r="768" spans="1:27" x14ac:dyDescent="0.3">
      <c r="A768" s="238"/>
      <c r="B768" s="241" t="str">
        <f t="shared" si="84"/>
        <v/>
      </c>
      <c r="C768" s="239"/>
      <c r="D768" s="240" t="str">
        <f>IF(C768&lt;&gt;"",VLOOKUP(C768,'BASE EQUIPOS'!$G$8:$H$22,2,0),"")</f>
        <v/>
      </c>
      <c r="E768" s="241" t="str">
        <f>IF(C768&lt;&gt;"",VLOOKUP(C768,'BASE EQUIPOS'!$G$8:$I$22,3,0),"")</f>
        <v/>
      </c>
      <c r="F768" s="241" t="str">
        <f>IF(C768&lt;&gt;"",VLOOKUP(C768,'BASE EQUIPOS'!$G$8:$J$22,4,0),"")</f>
        <v/>
      </c>
      <c r="G768" s="242"/>
      <c r="H768" s="233"/>
      <c r="I768" s="241"/>
      <c r="J768" s="241"/>
      <c r="K768" s="241"/>
      <c r="L768" s="239"/>
      <c r="M768" s="244"/>
      <c r="N768" s="245" t="str">
        <f t="shared" ca="1" si="78"/>
        <v/>
      </c>
      <c r="O768" s="239"/>
      <c r="P768" s="244"/>
      <c r="Q768" s="245" t="str">
        <f t="shared" si="79"/>
        <v/>
      </c>
      <c r="U768" s="246" t="str">
        <f>IFERROR(VLOOKUP(C768,'BASE EQUIPOS'!$G$8:$O$22,9,0)," ")</f>
        <v xml:space="preserve"> </v>
      </c>
      <c r="V768" s="232" t="str">
        <f t="shared" si="81"/>
        <v/>
      </c>
      <c r="W768" s="232" t="str">
        <f t="shared" si="82"/>
        <v/>
      </c>
      <c r="X768" s="232" t="str">
        <f>IFERROR(VLOOKUP(W768,Datos!$P$4:$Q$18,2,0),"")</f>
        <v/>
      </c>
      <c r="Y768" s="232" t="str">
        <f t="shared" si="83"/>
        <v/>
      </c>
      <c r="AA768" s="314" t="str">
        <f t="shared" ca="1" si="80"/>
        <v/>
      </c>
    </row>
    <row r="769" spans="1:27" x14ac:dyDescent="0.3">
      <c r="A769" s="238"/>
      <c r="B769" s="241" t="str">
        <f t="shared" si="84"/>
        <v/>
      </c>
      <c r="C769" s="239"/>
      <c r="D769" s="240" t="str">
        <f>IF(C769&lt;&gt;"",VLOOKUP(C769,'BASE EQUIPOS'!$G$8:$H$22,2,0),"")</f>
        <v/>
      </c>
      <c r="E769" s="241" t="str">
        <f>IF(C769&lt;&gt;"",VLOOKUP(C769,'BASE EQUIPOS'!$G$8:$I$22,3,0),"")</f>
        <v/>
      </c>
      <c r="F769" s="241" t="str">
        <f>IF(C769&lt;&gt;"",VLOOKUP(C769,'BASE EQUIPOS'!$G$8:$J$22,4,0),"")</f>
        <v/>
      </c>
      <c r="G769" s="242"/>
      <c r="H769" s="233"/>
      <c r="I769" s="241"/>
      <c r="J769" s="241"/>
      <c r="K769" s="241"/>
      <c r="L769" s="239"/>
      <c r="M769" s="244"/>
      <c r="N769" s="245" t="str">
        <f t="shared" ca="1" si="78"/>
        <v/>
      </c>
      <c r="O769" s="239"/>
      <c r="P769" s="244"/>
      <c r="Q769" s="245" t="str">
        <f t="shared" si="79"/>
        <v/>
      </c>
      <c r="U769" s="246" t="str">
        <f>IFERROR(VLOOKUP(C769,'BASE EQUIPOS'!$G$8:$O$22,9,0)," ")</f>
        <v xml:space="preserve"> </v>
      </c>
      <c r="V769" s="232" t="str">
        <f t="shared" si="81"/>
        <v/>
      </c>
      <c r="W769" s="232" t="str">
        <f t="shared" si="82"/>
        <v/>
      </c>
      <c r="X769" s="232" t="str">
        <f>IFERROR(VLOOKUP(W769,Datos!$P$4:$Q$18,2,0),"")</f>
        <v/>
      </c>
      <c r="Y769" s="232" t="str">
        <f t="shared" si="83"/>
        <v/>
      </c>
      <c r="AA769" s="314" t="str">
        <f t="shared" ca="1" si="80"/>
        <v/>
      </c>
    </row>
    <row r="770" spans="1:27" x14ac:dyDescent="0.3">
      <c r="A770" s="238"/>
      <c r="B770" s="241" t="str">
        <f t="shared" si="84"/>
        <v/>
      </c>
      <c r="C770" s="239"/>
      <c r="D770" s="240" t="str">
        <f>IF(C770&lt;&gt;"",VLOOKUP(C770,'BASE EQUIPOS'!$G$8:$H$22,2,0),"")</f>
        <v/>
      </c>
      <c r="E770" s="241" t="str">
        <f>IF(C770&lt;&gt;"",VLOOKUP(C770,'BASE EQUIPOS'!$G$8:$I$22,3,0),"")</f>
        <v/>
      </c>
      <c r="F770" s="241" t="str">
        <f>IF(C770&lt;&gt;"",VLOOKUP(C770,'BASE EQUIPOS'!$G$8:$J$22,4,0),"")</f>
        <v/>
      </c>
      <c r="G770" s="242"/>
      <c r="H770" s="233"/>
      <c r="I770" s="241"/>
      <c r="J770" s="241"/>
      <c r="K770" s="241"/>
      <c r="L770" s="239"/>
      <c r="M770" s="244"/>
      <c r="N770" s="245" t="str">
        <f t="shared" ca="1" si="78"/>
        <v/>
      </c>
      <c r="O770" s="239"/>
      <c r="P770" s="244"/>
      <c r="Q770" s="245" t="str">
        <f t="shared" si="79"/>
        <v/>
      </c>
      <c r="U770" s="246" t="str">
        <f>IFERROR(VLOOKUP(C770,'BASE EQUIPOS'!$G$8:$O$22,9,0)," ")</f>
        <v xml:space="preserve"> </v>
      </c>
      <c r="V770" s="232" t="str">
        <f t="shared" si="81"/>
        <v/>
      </c>
      <c r="W770" s="232" t="str">
        <f t="shared" si="82"/>
        <v/>
      </c>
      <c r="X770" s="232" t="str">
        <f>IFERROR(VLOOKUP(W770,Datos!$P$4:$Q$18,2,0),"")</f>
        <v/>
      </c>
      <c r="Y770" s="232" t="str">
        <f t="shared" si="83"/>
        <v/>
      </c>
      <c r="AA770" s="314" t="str">
        <f t="shared" ca="1" si="80"/>
        <v/>
      </c>
    </row>
    <row r="771" spans="1:27" x14ac:dyDescent="0.3">
      <c r="A771" s="238"/>
      <c r="B771" s="241" t="str">
        <f t="shared" si="84"/>
        <v/>
      </c>
      <c r="C771" s="239"/>
      <c r="D771" s="240" t="str">
        <f>IF(C771&lt;&gt;"",VLOOKUP(C771,'BASE EQUIPOS'!$G$8:$H$22,2,0),"")</f>
        <v/>
      </c>
      <c r="E771" s="241" t="str">
        <f>IF(C771&lt;&gt;"",VLOOKUP(C771,'BASE EQUIPOS'!$G$8:$I$22,3,0),"")</f>
        <v/>
      </c>
      <c r="F771" s="241" t="str">
        <f>IF(C771&lt;&gt;"",VLOOKUP(C771,'BASE EQUIPOS'!$G$8:$J$22,4,0),"")</f>
        <v/>
      </c>
      <c r="G771" s="242"/>
      <c r="H771" s="233"/>
      <c r="I771" s="241"/>
      <c r="J771" s="241"/>
      <c r="K771" s="241"/>
      <c r="L771" s="239"/>
      <c r="M771" s="244"/>
      <c r="N771" s="245" t="str">
        <f t="shared" ca="1" si="78"/>
        <v/>
      </c>
      <c r="O771" s="239"/>
      <c r="P771" s="244"/>
      <c r="Q771" s="245" t="str">
        <f t="shared" si="79"/>
        <v/>
      </c>
      <c r="U771" s="246" t="str">
        <f>IFERROR(VLOOKUP(C771,'BASE EQUIPOS'!$G$8:$O$22,9,0)," ")</f>
        <v xml:space="preserve"> </v>
      </c>
      <c r="V771" s="232" t="str">
        <f t="shared" si="81"/>
        <v/>
      </c>
      <c r="W771" s="232" t="str">
        <f t="shared" si="82"/>
        <v/>
      </c>
      <c r="X771" s="232" t="str">
        <f>IFERROR(VLOOKUP(W771,Datos!$P$4:$Q$18,2,0),"")</f>
        <v/>
      </c>
      <c r="Y771" s="232" t="str">
        <f t="shared" si="83"/>
        <v/>
      </c>
      <c r="AA771" s="314" t="str">
        <f t="shared" ca="1" si="80"/>
        <v/>
      </c>
    </row>
    <row r="772" spans="1:27" x14ac:dyDescent="0.3">
      <c r="A772" s="238"/>
      <c r="B772" s="241" t="str">
        <f t="shared" si="84"/>
        <v/>
      </c>
      <c r="C772" s="239"/>
      <c r="D772" s="240" t="str">
        <f>IF(C772&lt;&gt;"",VLOOKUP(C772,'BASE EQUIPOS'!$G$8:$H$22,2,0),"")</f>
        <v/>
      </c>
      <c r="E772" s="241" t="str">
        <f>IF(C772&lt;&gt;"",VLOOKUP(C772,'BASE EQUIPOS'!$G$8:$I$22,3,0),"")</f>
        <v/>
      </c>
      <c r="F772" s="241" t="str">
        <f>IF(C772&lt;&gt;"",VLOOKUP(C772,'BASE EQUIPOS'!$G$8:$J$22,4,0),"")</f>
        <v/>
      </c>
      <c r="G772" s="242"/>
      <c r="H772" s="233"/>
      <c r="I772" s="241"/>
      <c r="J772" s="241"/>
      <c r="K772" s="241"/>
      <c r="L772" s="239"/>
      <c r="M772" s="244"/>
      <c r="N772" s="245" t="str">
        <f t="shared" ca="1" si="78"/>
        <v/>
      </c>
      <c r="O772" s="239"/>
      <c r="P772" s="244"/>
      <c r="Q772" s="245" t="str">
        <f t="shared" si="79"/>
        <v/>
      </c>
      <c r="U772" s="246" t="str">
        <f>IFERROR(VLOOKUP(C772,'BASE EQUIPOS'!$G$8:$O$22,9,0)," ")</f>
        <v xml:space="preserve"> </v>
      </c>
      <c r="V772" s="232" t="str">
        <f t="shared" si="81"/>
        <v/>
      </c>
      <c r="W772" s="232" t="str">
        <f t="shared" si="82"/>
        <v/>
      </c>
      <c r="X772" s="232" t="str">
        <f>IFERROR(VLOOKUP(W772,Datos!$P$4:$Q$18,2,0),"")</f>
        <v/>
      </c>
      <c r="Y772" s="232" t="str">
        <f t="shared" si="83"/>
        <v/>
      </c>
      <c r="AA772" s="314" t="str">
        <f t="shared" ca="1" si="80"/>
        <v/>
      </c>
    </row>
    <row r="773" spans="1:27" x14ac:dyDescent="0.3">
      <c r="A773" s="238"/>
      <c r="B773" s="241" t="str">
        <f t="shared" si="84"/>
        <v/>
      </c>
      <c r="C773" s="239"/>
      <c r="D773" s="240" t="str">
        <f>IF(C773&lt;&gt;"",VLOOKUP(C773,'BASE EQUIPOS'!$G$8:$H$22,2,0),"")</f>
        <v/>
      </c>
      <c r="E773" s="241" t="str">
        <f>IF(C773&lt;&gt;"",VLOOKUP(C773,'BASE EQUIPOS'!$G$8:$I$22,3,0),"")</f>
        <v/>
      </c>
      <c r="F773" s="241" t="str">
        <f>IF(C773&lt;&gt;"",VLOOKUP(C773,'BASE EQUIPOS'!$G$8:$J$22,4,0),"")</f>
        <v/>
      </c>
      <c r="G773" s="242"/>
      <c r="H773" s="233"/>
      <c r="I773" s="241"/>
      <c r="J773" s="241"/>
      <c r="K773" s="241"/>
      <c r="L773" s="239"/>
      <c r="M773" s="244"/>
      <c r="N773" s="245" t="str">
        <f t="shared" ca="1" si="78"/>
        <v/>
      </c>
      <c r="O773" s="239"/>
      <c r="P773" s="244"/>
      <c r="Q773" s="245" t="str">
        <f t="shared" si="79"/>
        <v/>
      </c>
      <c r="U773" s="246" t="str">
        <f>IFERROR(VLOOKUP(C773,'BASE EQUIPOS'!$G$8:$O$22,9,0)," ")</f>
        <v xml:space="preserve"> </v>
      </c>
      <c r="V773" s="232" t="str">
        <f t="shared" si="81"/>
        <v/>
      </c>
      <c r="W773" s="232" t="str">
        <f t="shared" si="82"/>
        <v/>
      </c>
      <c r="X773" s="232" t="str">
        <f>IFERROR(VLOOKUP(W773,Datos!$P$4:$Q$18,2,0),"")</f>
        <v/>
      </c>
      <c r="Y773" s="232" t="str">
        <f t="shared" si="83"/>
        <v/>
      </c>
      <c r="AA773" s="314" t="str">
        <f t="shared" ca="1" si="80"/>
        <v/>
      </c>
    </row>
    <row r="774" spans="1:27" x14ac:dyDescent="0.3">
      <c r="A774" s="238"/>
      <c r="B774" s="241" t="str">
        <f t="shared" si="84"/>
        <v/>
      </c>
      <c r="C774" s="239"/>
      <c r="D774" s="240" t="str">
        <f>IF(C774&lt;&gt;"",VLOOKUP(C774,'BASE EQUIPOS'!$G$8:$H$22,2,0),"")</f>
        <v/>
      </c>
      <c r="E774" s="241" t="str">
        <f>IF(C774&lt;&gt;"",VLOOKUP(C774,'BASE EQUIPOS'!$G$8:$I$22,3,0),"")</f>
        <v/>
      </c>
      <c r="F774" s="241" t="str">
        <f>IF(C774&lt;&gt;"",VLOOKUP(C774,'BASE EQUIPOS'!$G$8:$J$22,4,0),"")</f>
        <v/>
      </c>
      <c r="G774" s="242"/>
      <c r="H774" s="233"/>
      <c r="I774" s="241"/>
      <c r="J774" s="241"/>
      <c r="K774" s="241"/>
      <c r="L774" s="239"/>
      <c r="M774" s="244"/>
      <c r="N774" s="245" t="str">
        <f t="shared" ca="1" si="78"/>
        <v/>
      </c>
      <c r="O774" s="239"/>
      <c r="P774" s="244"/>
      <c r="Q774" s="245" t="str">
        <f t="shared" si="79"/>
        <v/>
      </c>
      <c r="U774" s="246" t="str">
        <f>IFERROR(VLOOKUP(C774,'BASE EQUIPOS'!$G$8:$O$22,9,0)," ")</f>
        <v xml:space="preserve"> </v>
      </c>
      <c r="V774" s="232" t="str">
        <f t="shared" si="81"/>
        <v/>
      </c>
      <c r="W774" s="232" t="str">
        <f t="shared" si="82"/>
        <v/>
      </c>
      <c r="X774" s="232" t="str">
        <f>IFERROR(VLOOKUP(W774,Datos!$P$4:$Q$18,2,0),"")</f>
        <v/>
      </c>
      <c r="Y774" s="232" t="str">
        <f t="shared" si="83"/>
        <v/>
      </c>
      <c r="AA774" s="314" t="str">
        <f t="shared" ca="1" si="80"/>
        <v/>
      </c>
    </row>
    <row r="775" spans="1:27" x14ac:dyDescent="0.3">
      <c r="A775" s="238"/>
      <c r="B775" s="241" t="str">
        <f t="shared" si="84"/>
        <v/>
      </c>
      <c r="C775" s="239"/>
      <c r="D775" s="240" t="str">
        <f>IF(C775&lt;&gt;"",VLOOKUP(C775,'BASE EQUIPOS'!$G$8:$H$22,2,0),"")</f>
        <v/>
      </c>
      <c r="E775" s="241" t="str">
        <f>IF(C775&lt;&gt;"",VLOOKUP(C775,'BASE EQUIPOS'!$G$8:$I$22,3,0),"")</f>
        <v/>
      </c>
      <c r="F775" s="241" t="str">
        <f>IF(C775&lt;&gt;"",VLOOKUP(C775,'BASE EQUIPOS'!$G$8:$J$22,4,0),"")</f>
        <v/>
      </c>
      <c r="G775" s="242"/>
      <c r="H775" s="233"/>
      <c r="I775" s="241"/>
      <c r="J775" s="241"/>
      <c r="K775" s="241"/>
      <c r="L775" s="239"/>
      <c r="M775" s="244"/>
      <c r="N775" s="245" t="str">
        <f t="shared" ca="1" si="78"/>
        <v/>
      </c>
      <c r="O775" s="239"/>
      <c r="P775" s="244"/>
      <c r="Q775" s="245" t="str">
        <f t="shared" si="79"/>
        <v/>
      </c>
      <c r="U775" s="246" t="str">
        <f>IFERROR(VLOOKUP(C775,'BASE EQUIPOS'!$G$8:$O$22,9,0)," ")</f>
        <v xml:space="preserve"> </v>
      </c>
      <c r="V775" s="232" t="str">
        <f t="shared" si="81"/>
        <v/>
      </c>
      <c r="W775" s="232" t="str">
        <f t="shared" si="82"/>
        <v/>
      </c>
      <c r="X775" s="232" t="str">
        <f>IFERROR(VLOOKUP(W775,Datos!$P$4:$Q$18,2,0),"")</f>
        <v/>
      </c>
      <c r="Y775" s="232" t="str">
        <f t="shared" si="83"/>
        <v/>
      </c>
      <c r="AA775" s="314" t="str">
        <f t="shared" ca="1" si="80"/>
        <v/>
      </c>
    </row>
    <row r="776" spans="1:27" x14ac:dyDescent="0.3">
      <c r="A776" s="238"/>
      <c r="B776" s="241" t="str">
        <f t="shared" si="84"/>
        <v/>
      </c>
      <c r="C776" s="239"/>
      <c r="D776" s="240" t="str">
        <f>IF(C776&lt;&gt;"",VLOOKUP(C776,'BASE EQUIPOS'!$G$8:$H$22,2,0),"")</f>
        <v/>
      </c>
      <c r="E776" s="241" t="str">
        <f>IF(C776&lt;&gt;"",VLOOKUP(C776,'BASE EQUIPOS'!$G$8:$I$22,3,0),"")</f>
        <v/>
      </c>
      <c r="F776" s="241" t="str">
        <f>IF(C776&lt;&gt;"",VLOOKUP(C776,'BASE EQUIPOS'!$G$8:$J$22,4,0),"")</f>
        <v/>
      </c>
      <c r="G776" s="242"/>
      <c r="H776" s="233"/>
      <c r="I776" s="241"/>
      <c r="J776" s="241"/>
      <c r="K776" s="241"/>
      <c r="L776" s="239"/>
      <c r="M776" s="244"/>
      <c r="N776" s="245" t="str">
        <f t="shared" ca="1" si="78"/>
        <v/>
      </c>
      <c r="O776" s="239"/>
      <c r="P776" s="244"/>
      <c r="Q776" s="245" t="str">
        <f t="shared" si="79"/>
        <v/>
      </c>
      <c r="U776" s="246" t="str">
        <f>IFERROR(VLOOKUP(C776,'BASE EQUIPOS'!$G$8:$O$22,9,0)," ")</f>
        <v xml:space="preserve"> </v>
      </c>
      <c r="V776" s="232" t="str">
        <f t="shared" si="81"/>
        <v/>
      </c>
      <c r="W776" s="232" t="str">
        <f t="shared" si="82"/>
        <v/>
      </c>
      <c r="X776" s="232" t="str">
        <f>IFERROR(VLOOKUP(W776,Datos!$P$4:$Q$18,2,0),"")</f>
        <v/>
      </c>
      <c r="Y776" s="232" t="str">
        <f t="shared" si="83"/>
        <v/>
      </c>
      <c r="AA776" s="314" t="str">
        <f t="shared" ca="1" si="80"/>
        <v/>
      </c>
    </row>
    <row r="777" spans="1:27" x14ac:dyDescent="0.3">
      <c r="A777" s="238"/>
      <c r="B777" s="241" t="str">
        <f t="shared" si="84"/>
        <v/>
      </c>
      <c r="C777" s="239"/>
      <c r="D777" s="240" t="str">
        <f>IF(C777&lt;&gt;"",VLOOKUP(C777,'BASE EQUIPOS'!$G$8:$H$22,2,0),"")</f>
        <v/>
      </c>
      <c r="E777" s="241" t="str">
        <f>IF(C777&lt;&gt;"",VLOOKUP(C777,'BASE EQUIPOS'!$G$8:$I$22,3,0),"")</f>
        <v/>
      </c>
      <c r="F777" s="241" t="str">
        <f>IF(C777&lt;&gt;"",VLOOKUP(C777,'BASE EQUIPOS'!$G$8:$J$22,4,0),"")</f>
        <v/>
      </c>
      <c r="G777" s="242"/>
      <c r="H777" s="233"/>
      <c r="I777" s="241"/>
      <c r="J777" s="241"/>
      <c r="K777" s="241"/>
      <c r="L777" s="239"/>
      <c r="M777" s="244"/>
      <c r="N777" s="245" t="str">
        <f t="shared" ca="1" si="78"/>
        <v/>
      </c>
      <c r="O777" s="239"/>
      <c r="P777" s="244"/>
      <c r="Q777" s="245" t="str">
        <f t="shared" si="79"/>
        <v/>
      </c>
      <c r="U777" s="246" t="str">
        <f>IFERROR(VLOOKUP(C777,'BASE EQUIPOS'!$G$8:$O$22,9,0)," ")</f>
        <v xml:space="preserve"> </v>
      </c>
      <c r="V777" s="232" t="str">
        <f t="shared" si="81"/>
        <v/>
      </c>
      <c r="W777" s="232" t="str">
        <f t="shared" si="82"/>
        <v/>
      </c>
      <c r="X777" s="232" t="str">
        <f>IFERROR(VLOOKUP(W777,Datos!$P$4:$Q$18,2,0),"")</f>
        <v/>
      </c>
      <c r="Y777" s="232" t="str">
        <f t="shared" si="83"/>
        <v/>
      </c>
      <c r="AA777" s="314" t="str">
        <f t="shared" ca="1" si="80"/>
        <v/>
      </c>
    </row>
    <row r="778" spans="1:27" x14ac:dyDescent="0.3">
      <c r="A778" s="238"/>
      <c r="B778" s="241" t="str">
        <f t="shared" si="84"/>
        <v/>
      </c>
      <c r="C778" s="239"/>
      <c r="D778" s="240" t="str">
        <f>IF(C778&lt;&gt;"",VLOOKUP(C778,'BASE EQUIPOS'!$G$8:$H$22,2,0),"")</f>
        <v/>
      </c>
      <c r="E778" s="241" t="str">
        <f>IF(C778&lt;&gt;"",VLOOKUP(C778,'BASE EQUIPOS'!$G$8:$I$22,3,0),"")</f>
        <v/>
      </c>
      <c r="F778" s="241" t="str">
        <f>IF(C778&lt;&gt;"",VLOOKUP(C778,'BASE EQUIPOS'!$G$8:$J$22,4,0),"")</f>
        <v/>
      </c>
      <c r="G778" s="242"/>
      <c r="H778" s="233"/>
      <c r="I778" s="241"/>
      <c r="J778" s="241"/>
      <c r="K778" s="241"/>
      <c r="L778" s="239"/>
      <c r="M778" s="244"/>
      <c r="N778" s="245" t="str">
        <f t="shared" ca="1" si="78"/>
        <v/>
      </c>
      <c r="O778" s="239"/>
      <c r="P778" s="244"/>
      <c r="Q778" s="245" t="str">
        <f t="shared" si="79"/>
        <v/>
      </c>
      <c r="U778" s="246" t="str">
        <f>IFERROR(VLOOKUP(C778,'BASE EQUIPOS'!$G$8:$O$22,9,0)," ")</f>
        <v xml:space="preserve"> </v>
      </c>
      <c r="V778" s="232" t="str">
        <f t="shared" si="81"/>
        <v/>
      </c>
      <c r="W778" s="232" t="str">
        <f t="shared" si="82"/>
        <v/>
      </c>
      <c r="X778" s="232" t="str">
        <f>IFERROR(VLOOKUP(W778,Datos!$P$4:$Q$18,2,0),"")</f>
        <v/>
      </c>
      <c r="Y778" s="232" t="str">
        <f t="shared" si="83"/>
        <v/>
      </c>
      <c r="AA778" s="314" t="str">
        <f t="shared" ca="1" si="80"/>
        <v/>
      </c>
    </row>
    <row r="779" spans="1:27" x14ac:dyDescent="0.3">
      <c r="A779" s="238"/>
      <c r="B779" s="241" t="str">
        <f t="shared" si="84"/>
        <v/>
      </c>
      <c r="C779" s="239"/>
      <c r="D779" s="240" t="str">
        <f>IF(C779&lt;&gt;"",VLOOKUP(C779,'BASE EQUIPOS'!$G$8:$H$22,2,0),"")</f>
        <v/>
      </c>
      <c r="E779" s="241" t="str">
        <f>IF(C779&lt;&gt;"",VLOOKUP(C779,'BASE EQUIPOS'!$G$8:$I$22,3,0),"")</f>
        <v/>
      </c>
      <c r="F779" s="241" t="str">
        <f>IF(C779&lt;&gt;"",VLOOKUP(C779,'BASE EQUIPOS'!$G$8:$J$22,4,0),"")</f>
        <v/>
      </c>
      <c r="G779" s="242"/>
      <c r="H779" s="233"/>
      <c r="I779" s="241"/>
      <c r="J779" s="241"/>
      <c r="K779" s="241"/>
      <c r="L779" s="239"/>
      <c r="M779" s="244"/>
      <c r="N779" s="245" t="str">
        <f t="shared" ca="1" si="78"/>
        <v/>
      </c>
      <c r="O779" s="239"/>
      <c r="P779" s="244"/>
      <c r="Q779" s="245" t="str">
        <f t="shared" si="79"/>
        <v/>
      </c>
      <c r="U779" s="246" t="str">
        <f>IFERROR(VLOOKUP(C779,'BASE EQUIPOS'!$G$8:$O$22,9,0)," ")</f>
        <v xml:space="preserve"> </v>
      </c>
      <c r="V779" s="232" t="str">
        <f t="shared" si="81"/>
        <v/>
      </c>
      <c r="W779" s="232" t="str">
        <f t="shared" si="82"/>
        <v/>
      </c>
      <c r="X779" s="232" t="str">
        <f>IFERROR(VLOOKUP(W779,Datos!$P$4:$Q$18,2,0),"")</f>
        <v/>
      </c>
      <c r="Y779" s="232" t="str">
        <f t="shared" si="83"/>
        <v/>
      </c>
      <c r="AA779" s="314" t="str">
        <f t="shared" ca="1" si="80"/>
        <v/>
      </c>
    </row>
    <row r="780" spans="1:27" x14ac:dyDescent="0.3">
      <c r="A780" s="238"/>
      <c r="B780" s="241" t="str">
        <f t="shared" si="84"/>
        <v/>
      </c>
      <c r="C780" s="239"/>
      <c r="D780" s="240" t="str">
        <f>IF(C780&lt;&gt;"",VLOOKUP(C780,'BASE EQUIPOS'!$G$8:$H$22,2,0),"")</f>
        <v/>
      </c>
      <c r="E780" s="241" t="str">
        <f>IF(C780&lt;&gt;"",VLOOKUP(C780,'BASE EQUIPOS'!$G$8:$I$22,3,0),"")</f>
        <v/>
      </c>
      <c r="F780" s="241" t="str">
        <f>IF(C780&lt;&gt;"",VLOOKUP(C780,'BASE EQUIPOS'!$G$8:$J$22,4,0),"")</f>
        <v/>
      </c>
      <c r="G780" s="242"/>
      <c r="H780" s="233"/>
      <c r="I780" s="241"/>
      <c r="J780" s="241"/>
      <c r="K780" s="241"/>
      <c r="L780" s="239"/>
      <c r="M780" s="244"/>
      <c r="N780" s="245" t="str">
        <f t="shared" ca="1" si="78"/>
        <v/>
      </c>
      <c r="O780" s="239"/>
      <c r="P780" s="244"/>
      <c r="Q780" s="245" t="str">
        <f t="shared" si="79"/>
        <v/>
      </c>
      <c r="U780" s="246" t="str">
        <f>IFERROR(VLOOKUP(C780,'BASE EQUIPOS'!$G$8:$O$22,9,0)," ")</f>
        <v xml:space="preserve"> </v>
      </c>
      <c r="V780" s="232" t="str">
        <f t="shared" si="81"/>
        <v/>
      </c>
      <c r="W780" s="232" t="str">
        <f t="shared" si="82"/>
        <v/>
      </c>
      <c r="X780" s="232" t="str">
        <f>IFERROR(VLOOKUP(W780,Datos!$P$4:$Q$18,2,0),"")</f>
        <v/>
      </c>
      <c r="Y780" s="232" t="str">
        <f t="shared" si="83"/>
        <v/>
      </c>
      <c r="AA780" s="314" t="str">
        <f t="shared" ca="1" si="80"/>
        <v/>
      </c>
    </row>
    <row r="781" spans="1:27" x14ac:dyDescent="0.3">
      <c r="A781" s="238"/>
      <c r="B781" s="241" t="str">
        <f t="shared" si="84"/>
        <v/>
      </c>
      <c r="C781" s="239"/>
      <c r="D781" s="240" t="str">
        <f>IF(C781&lt;&gt;"",VLOOKUP(C781,'BASE EQUIPOS'!$G$8:$H$22,2,0),"")</f>
        <v/>
      </c>
      <c r="E781" s="241" t="str">
        <f>IF(C781&lt;&gt;"",VLOOKUP(C781,'BASE EQUIPOS'!$G$8:$I$22,3,0),"")</f>
        <v/>
      </c>
      <c r="F781" s="241" t="str">
        <f>IF(C781&lt;&gt;"",VLOOKUP(C781,'BASE EQUIPOS'!$G$8:$J$22,4,0),"")</f>
        <v/>
      </c>
      <c r="G781" s="242"/>
      <c r="H781" s="233"/>
      <c r="I781" s="241"/>
      <c r="J781" s="241"/>
      <c r="K781" s="241"/>
      <c r="L781" s="239"/>
      <c r="M781" s="244"/>
      <c r="N781" s="245" t="str">
        <f t="shared" ca="1" si="78"/>
        <v/>
      </c>
      <c r="O781" s="239"/>
      <c r="P781" s="244"/>
      <c r="Q781" s="245" t="str">
        <f t="shared" si="79"/>
        <v/>
      </c>
      <c r="U781" s="246" t="str">
        <f>IFERROR(VLOOKUP(C781,'BASE EQUIPOS'!$G$8:$O$22,9,0)," ")</f>
        <v xml:space="preserve"> </v>
      </c>
      <c r="V781" s="232" t="str">
        <f t="shared" si="81"/>
        <v/>
      </c>
      <c r="W781" s="232" t="str">
        <f t="shared" si="82"/>
        <v/>
      </c>
      <c r="X781" s="232" t="str">
        <f>IFERROR(VLOOKUP(W781,Datos!$P$4:$Q$18,2,0),"")</f>
        <v/>
      </c>
      <c r="Y781" s="232" t="str">
        <f t="shared" si="83"/>
        <v/>
      </c>
      <c r="AA781" s="314" t="str">
        <f t="shared" ca="1" si="80"/>
        <v/>
      </c>
    </row>
    <row r="782" spans="1:27" x14ac:dyDescent="0.3">
      <c r="A782" s="238"/>
      <c r="B782" s="241" t="str">
        <f t="shared" si="84"/>
        <v/>
      </c>
      <c r="C782" s="239"/>
      <c r="D782" s="240" t="str">
        <f>IF(C782&lt;&gt;"",VLOOKUP(C782,'BASE EQUIPOS'!$G$8:$H$22,2,0),"")</f>
        <v/>
      </c>
      <c r="E782" s="241" t="str">
        <f>IF(C782&lt;&gt;"",VLOOKUP(C782,'BASE EQUIPOS'!$G$8:$I$22,3,0),"")</f>
        <v/>
      </c>
      <c r="F782" s="241" t="str">
        <f>IF(C782&lt;&gt;"",VLOOKUP(C782,'BASE EQUIPOS'!$G$8:$J$22,4,0),"")</f>
        <v/>
      </c>
      <c r="G782" s="242"/>
      <c r="H782" s="233"/>
      <c r="I782" s="241"/>
      <c r="J782" s="241"/>
      <c r="K782" s="241"/>
      <c r="L782" s="239"/>
      <c r="M782" s="244"/>
      <c r="N782" s="245" t="str">
        <f t="shared" ca="1" si="78"/>
        <v/>
      </c>
      <c r="O782" s="239"/>
      <c r="P782" s="244"/>
      <c r="Q782" s="245" t="str">
        <f t="shared" si="79"/>
        <v/>
      </c>
      <c r="U782" s="246" t="str">
        <f>IFERROR(VLOOKUP(C782,'BASE EQUIPOS'!$G$8:$O$22,9,0)," ")</f>
        <v xml:space="preserve"> </v>
      </c>
      <c r="V782" s="232" t="str">
        <f t="shared" si="81"/>
        <v/>
      </c>
      <c r="W782" s="232" t="str">
        <f t="shared" si="82"/>
        <v/>
      </c>
      <c r="X782" s="232" t="str">
        <f>IFERROR(VLOOKUP(W782,Datos!$P$4:$Q$18,2,0),"")</f>
        <v/>
      </c>
      <c r="Y782" s="232" t="str">
        <f t="shared" si="83"/>
        <v/>
      </c>
      <c r="AA782" s="314" t="str">
        <f t="shared" ca="1" si="80"/>
        <v/>
      </c>
    </row>
    <row r="783" spans="1:27" x14ac:dyDescent="0.3">
      <c r="A783" s="238"/>
      <c r="B783" s="241" t="str">
        <f t="shared" si="84"/>
        <v/>
      </c>
      <c r="C783" s="239"/>
      <c r="D783" s="240" t="str">
        <f>IF(C783&lt;&gt;"",VLOOKUP(C783,'BASE EQUIPOS'!$G$8:$H$22,2,0),"")</f>
        <v/>
      </c>
      <c r="E783" s="241" t="str">
        <f>IF(C783&lt;&gt;"",VLOOKUP(C783,'BASE EQUIPOS'!$G$8:$I$22,3,0),"")</f>
        <v/>
      </c>
      <c r="F783" s="241" t="str">
        <f>IF(C783&lt;&gt;"",VLOOKUP(C783,'BASE EQUIPOS'!$G$8:$J$22,4,0),"")</f>
        <v/>
      </c>
      <c r="G783" s="242"/>
      <c r="H783" s="233"/>
      <c r="I783" s="241"/>
      <c r="J783" s="241"/>
      <c r="K783" s="241"/>
      <c r="L783" s="239"/>
      <c r="M783" s="244"/>
      <c r="N783" s="245" t="str">
        <f t="shared" ca="1" si="78"/>
        <v/>
      </c>
      <c r="O783" s="239"/>
      <c r="P783" s="244"/>
      <c r="Q783" s="245" t="str">
        <f t="shared" si="79"/>
        <v/>
      </c>
      <c r="U783" s="246" t="str">
        <f>IFERROR(VLOOKUP(C783,'BASE EQUIPOS'!$G$8:$O$22,9,0)," ")</f>
        <v xml:space="preserve"> </v>
      </c>
      <c r="V783" s="232" t="str">
        <f t="shared" si="81"/>
        <v/>
      </c>
      <c r="W783" s="232" t="str">
        <f t="shared" si="82"/>
        <v/>
      </c>
      <c r="X783" s="232" t="str">
        <f>IFERROR(VLOOKUP(W783,Datos!$P$4:$Q$18,2,0),"")</f>
        <v/>
      </c>
      <c r="Y783" s="232" t="str">
        <f t="shared" si="83"/>
        <v/>
      </c>
      <c r="AA783" s="314" t="str">
        <f t="shared" ca="1" si="80"/>
        <v/>
      </c>
    </row>
    <row r="784" spans="1:27" x14ac:dyDescent="0.3">
      <c r="A784" s="238"/>
      <c r="B784" s="241" t="str">
        <f t="shared" si="84"/>
        <v/>
      </c>
      <c r="C784" s="239"/>
      <c r="D784" s="240" t="str">
        <f>IF(C784&lt;&gt;"",VLOOKUP(C784,'BASE EQUIPOS'!$G$8:$H$22,2,0),"")</f>
        <v/>
      </c>
      <c r="E784" s="241" t="str">
        <f>IF(C784&lt;&gt;"",VLOOKUP(C784,'BASE EQUIPOS'!$G$8:$I$22,3,0),"")</f>
        <v/>
      </c>
      <c r="F784" s="241" t="str">
        <f>IF(C784&lt;&gt;"",VLOOKUP(C784,'BASE EQUIPOS'!$G$8:$J$22,4,0),"")</f>
        <v/>
      </c>
      <c r="G784" s="242"/>
      <c r="H784" s="233"/>
      <c r="I784" s="241"/>
      <c r="J784" s="241"/>
      <c r="K784" s="241"/>
      <c r="L784" s="239"/>
      <c r="M784" s="244"/>
      <c r="N784" s="245" t="str">
        <f t="shared" ref="N784:N847" ca="1" si="85">IF(M784="","",IF(O784="",NOW()*24-(L784+M784)*24,"Mtto. Terminado"))</f>
        <v/>
      </c>
      <c r="O784" s="239"/>
      <c r="P784" s="244"/>
      <c r="Q784" s="245" t="str">
        <f t="shared" ref="Q784:Q847" si="86">IF(O784="","",IF(P784="","",(O784+P784)*24-(L784+M784)*24))</f>
        <v/>
      </c>
      <c r="U784" s="246" t="str">
        <f>IFERROR(VLOOKUP(C784,'BASE EQUIPOS'!$G$8:$O$22,9,0)," ")</f>
        <v xml:space="preserve"> </v>
      </c>
      <c r="V784" s="232" t="str">
        <f t="shared" si="81"/>
        <v/>
      </c>
      <c r="W784" s="232" t="str">
        <f t="shared" si="82"/>
        <v/>
      </c>
      <c r="X784" s="232" t="str">
        <f>IFERROR(VLOOKUP(W784,Datos!$P$4:$Q$18,2,0),"")</f>
        <v/>
      </c>
      <c r="Y784" s="232" t="str">
        <f t="shared" si="83"/>
        <v/>
      </c>
      <c r="AA784" s="314" t="str">
        <f t="shared" ca="1" si="80"/>
        <v/>
      </c>
    </row>
    <row r="785" spans="1:27" x14ac:dyDescent="0.3">
      <c r="A785" s="238"/>
      <c r="B785" s="241" t="str">
        <f t="shared" si="84"/>
        <v/>
      </c>
      <c r="C785" s="239"/>
      <c r="D785" s="240" t="str">
        <f>IF(C785&lt;&gt;"",VLOOKUP(C785,'BASE EQUIPOS'!$G$8:$H$22,2,0),"")</f>
        <v/>
      </c>
      <c r="E785" s="241" t="str">
        <f>IF(C785&lt;&gt;"",VLOOKUP(C785,'BASE EQUIPOS'!$G$8:$I$22,3,0),"")</f>
        <v/>
      </c>
      <c r="F785" s="241" t="str">
        <f>IF(C785&lt;&gt;"",VLOOKUP(C785,'BASE EQUIPOS'!$G$8:$J$22,4,0),"")</f>
        <v/>
      </c>
      <c r="G785" s="242"/>
      <c r="H785" s="233"/>
      <c r="I785" s="241"/>
      <c r="J785" s="241"/>
      <c r="K785" s="241"/>
      <c r="L785" s="239"/>
      <c r="M785" s="244"/>
      <c r="N785" s="245" t="str">
        <f t="shared" ca="1" si="85"/>
        <v/>
      </c>
      <c r="O785" s="239"/>
      <c r="P785" s="244"/>
      <c r="Q785" s="245" t="str">
        <f t="shared" si="86"/>
        <v/>
      </c>
      <c r="U785" s="246" t="str">
        <f>IFERROR(VLOOKUP(C785,'BASE EQUIPOS'!$G$8:$O$22,9,0)," ")</f>
        <v xml:space="preserve"> </v>
      </c>
      <c r="V785" s="232" t="str">
        <f t="shared" si="81"/>
        <v/>
      </c>
      <c r="W785" s="232" t="str">
        <f t="shared" si="82"/>
        <v/>
      </c>
      <c r="X785" s="232" t="str">
        <f>IFERROR(VLOOKUP(W785,Datos!$P$4:$Q$18,2,0),"")</f>
        <v/>
      </c>
      <c r="Y785" s="232" t="str">
        <f t="shared" si="83"/>
        <v/>
      </c>
      <c r="AA785" s="314" t="str">
        <f t="shared" ref="AA785:AA848" ca="1" si="87">IF(N785="Mtto. Terminado",1,"")</f>
        <v/>
      </c>
    </row>
    <row r="786" spans="1:27" x14ac:dyDescent="0.3">
      <c r="A786" s="238"/>
      <c r="B786" s="241" t="str">
        <f t="shared" si="84"/>
        <v/>
      </c>
      <c r="C786" s="239"/>
      <c r="D786" s="240" t="str">
        <f>IF(C786&lt;&gt;"",VLOOKUP(C786,'BASE EQUIPOS'!$G$8:$H$22,2,0),"")</f>
        <v/>
      </c>
      <c r="E786" s="241" t="str">
        <f>IF(C786&lt;&gt;"",VLOOKUP(C786,'BASE EQUIPOS'!$G$8:$I$22,3,0),"")</f>
        <v/>
      </c>
      <c r="F786" s="241" t="str">
        <f>IF(C786&lt;&gt;"",VLOOKUP(C786,'BASE EQUIPOS'!$G$8:$J$22,4,0),"")</f>
        <v/>
      </c>
      <c r="G786" s="242"/>
      <c r="H786" s="233"/>
      <c r="I786" s="241"/>
      <c r="J786" s="241"/>
      <c r="K786" s="241"/>
      <c r="L786" s="239"/>
      <c r="M786" s="244"/>
      <c r="N786" s="245" t="str">
        <f t="shared" ca="1" si="85"/>
        <v/>
      </c>
      <c r="O786" s="239"/>
      <c r="P786" s="244"/>
      <c r="Q786" s="245" t="str">
        <f t="shared" si="86"/>
        <v/>
      </c>
      <c r="U786" s="246" t="str">
        <f>IFERROR(VLOOKUP(C786,'BASE EQUIPOS'!$G$8:$O$22,9,0)," ")</f>
        <v xml:space="preserve"> </v>
      </c>
      <c r="V786" s="232" t="str">
        <f t="shared" si="81"/>
        <v/>
      </c>
      <c r="W786" s="232" t="str">
        <f t="shared" si="82"/>
        <v/>
      </c>
      <c r="X786" s="232" t="str">
        <f>IFERROR(VLOOKUP(W786,Datos!$P$4:$Q$18,2,0),"")</f>
        <v/>
      </c>
      <c r="Y786" s="232" t="str">
        <f t="shared" si="83"/>
        <v/>
      </c>
      <c r="AA786" s="314" t="str">
        <f t="shared" ca="1" si="87"/>
        <v/>
      </c>
    </row>
    <row r="787" spans="1:27" x14ac:dyDescent="0.3">
      <c r="A787" s="238"/>
      <c r="B787" s="241" t="str">
        <f t="shared" si="84"/>
        <v/>
      </c>
      <c r="C787" s="239"/>
      <c r="D787" s="240" t="str">
        <f>IF(C787&lt;&gt;"",VLOOKUP(C787,'BASE EQUIPOS'!$G$8:$H$22,2,0),"")</f>
        <v/>
      </c>
      <c r="E787" s="241" t="str">
        <f>IF(C787&lt;&gt;"",VLOOKUP(C787,'BASE EQUIPOS'!$G$8:$I$22,3,0),"")</f>
        <v/>
      </c>
      <c r="F787" s="241" t="str">
        <f>IF(C787&lt;&gt;"",VLOOKUP(C787,'BASE EQUIPOS'!$G$8:$J$22,4,0),"")</f>
        <v/>
      </c>
      <c r="G787" s="242"/>
      <c r="H787" s="233"/>
      <c r="I787" s="241"/>
      <c r="J787" s="241"/>
      <c r="K787" s="241"/>
      <c r="L787" s="239"/>
      <c r="M787" s="244"/>
      <c r="N787" s="245" t="str">
        <f t="shared" ca="1" si="85"/>
        <v/>
      </c>
      <c r="O787" s="239"/>
      <c r="P787" s="244"/>
      <c r="Q787" s="245" t="str">
        <f t="shared" si="86"/>
        <v/>
      </c>
      <c r="U787" s="246" t="str">
        <f>IFERROR(VLOOKUP(C787,'BASE EQUIPOS'!$G$8:$O$22,9,0)," ")</f>
        <v xml:space="preserve"> </v>
      </c>
      <c r="V787" s="232" t="str">
        <f t="shared" si="81"/>
        <v/>
      </c>
      <c r="W787" s="232" t="str">
        <f t="shared" si="82"/>
        <v/>
      </c>
      <c r="X787" s="232" t="str">
        <f>IFERROR(VLOOKUP(W787,Datos!$P$4:$Q$18,2,0),"")</f>
        <v/>
      </c>
      <c r="Y787" s="232" t="str">
        <f t="shared" si="83"/>
        <v/>
      </c>
      <c r="AA787" s="314" t="str">
        <f t="shared" ca="1" si="87"/>
        <v/>
      </c>
    </row>
    <row r="788" spans="1:27" x14ac:dyDescent="0.3">
      <c r="A788" s="238"/>
      <c r="B788" s="241" t="str">
        <f t="shared" si="84"/>
        <v/>
      </c>
      <c r="C788" s="239"/>
      <c r="D788" s="240" t="str">
        <f>IF(C788&lt;&gt;"",VLOOKUP(C788,'BASE EQUIPOS'!$G$8:$H$22,2,0),"")</f>
        <v/>
      </c>
      <c r="E788" s="241" t="str">
        <f>IF(C788&lt;&gt;"",VLOOKUP(C788,'BASE EQUIPOS'!$G$8:$I$22,3,0),"")</f>
        <v/>
      </c>
      <c r="F788" s="241" t="str">
        <f>IF(C788&lt;&gt;"",VLOOKUP(C788,'BASE EQUIPOS'!$G$8:$J$22,4,0),"")</f>
        <v/>
      </c>
      <c r="G788" s="242"/>
      <c r="H788" s="233"/>
      <c r="I788" s="241"/>
      <c r="J788" s="241"/>
      <c r="K788" s="241"/>
      <c r="L788" s="239"/>
      <c r="M788" s="244"/>
      <c r="N788" s="245" t="str">
        <f t="shared" ca="1" si="85"/>
        <v/>
      </c>
      <c r="O788" s="239"/>
      <c r="P788" s="244"/>
      <c r="Q788" s="245" t="str">
        <f t="shared" si="86"/>
        <v/>
      </c>
      <c r="U788" s="246" t="str">
        <f>IFERROR(VLOOKUP(C788,'BASE EQUIPOS'!$G$8:$O$22,9,0)," ")</f>
        <v xml:space="preserve"> </v>
      </c>
      <c r="V788" s="232" t="str">
        <f t="shared" si="81"/>
        <v/>
      </c>
      <c r="W788" s="232" t="str">
        <f t="shared" si="82"/>
        <v/>
      </c>
      <c r="X788" s="232" t="str">
        <f>IFERROR(VLOOKUP(W788,Datos!$P$4:$Q$18,2,0),"")</f>
        <v/>
      </c>
      <c r="Y788" s="232" t="str">
        <f t="shared" si="83"/>
        <v/>
      </c>
      <c r="AA788" s="314" t="str">
        <f t="shared" ca="1" si="87"/>
        <v/>
      </c>
    </row>
    <row r="789" spans="1:27" x14ac:dyDescent="0.3">
      <c r="A789" s="238"/>
      <c r="B789" s="241" t="str">
        <f t="shared" si="84"/>
        <v/>
      </c>
      <c r="C789" s="239"/>
      <c r="D789" s="240" t="str">
        <f>IF(C789&lt;&gt;"",VLOOKUP(C789,'BASE EQUIPOS'!$G$8:$H$22,2,0),"")</f>
        <v/>
      </c>
      <c r="E789" s="241" t="str">
        <f>IF(C789&lt;&gt;"",VLOOKUP(C789,'BASE EQUIPOS'!$G$8:$I$22,3,0),"")</f>
        <v/>
      </c>
      <c r="F789" s="241" t="str">
        <f>IF(C789&lt;&gt;"",VLOOKUP(C789,'BASE EQUIPOS'!$G$8:$J$22,4,0),"")</f>
        <v/>
      </c>
      <c r="G789" s="242"/>
      <c r="H789" s="233"/>
      <c r="I789" s="241"/>
      <c r="J789" s="241"/>
      <c r="K789" s="241"/>
      <c r="L789" s="239"/>
      <c r="M789" s="244"/>
      <c r="N789" s="245" t="str">
        <f t="shared" ca="1" si="85"/>
        <v/>
      </c>
      <c r="O789" s="239"/>
      <c r="P789" s="244"/>
      <c r="Q789" s="245" t="str">
        <f t="shared" si="86"/>
        <v/>
      </c>
      <c r="U789" s="246" t="str">
        <f>IFERROR(VLOOKUP(C789,'BASE EQUIPOS'!$G$8:$O$22,9,0)," ")</f>
        <v xml:space="preserve"> </v>
      </c>
      <c r="V789" s="232" t="str">
        <f t="shared" ref="V789:V852" si="88">IF(G789="MTTO. SISTEMÁTICO","PREVENTIVA",IF(G789="MTTO. PREDICTIVO","INSPECCIÓN",""))</f>
        <v/>
      </c>
      <c r="W789" s="232" t="str">
        <f t="shared" ref="W789:W852" si="89">CONCATENATE(D789,I789)</f>
        <v/>
      </c>
      <c r="X789" s="232" t="str">
        <f>IFERROR(VLOOKUP(W789,Datos!$P$4:$Q$18,2,0),"")</f>
        <v/>
      </c>
      <c r="Y789" s="232" t="str">
        <f t="shared" ref="Y789:Y852" si="90">IF(A789="OT CORRECTIVA",1,IF(A789="OT PREVENTIVA",2,IF(A789="HOJA INSPECCIÓN",3,"")))</f>
        <v/>
      </c>
      <c r="AA789" s="314" t="str">
        <f t="shared" ca="1" si="87"/>
        <v/>
      </c>
    </row>
    <row r="790" spans="1:27" x14ac:dyDescent="0.3">
      <c r="A790" s="238"/>
      <c r="B790" s="241" t="str">
        <f t="shared" si="84"/>
        <v/>
      </c>
      <c r="C790" s="239"/>
      <c r="D790" s="240" t="str">
        <f>IF(C790&lt;&gt;"",VLOOKUP(C790,'BASE EQUIPOS'!$G$8:$H$22,2,0),"")</f>
        <v/>
      </c>
      <c r="E790" s="241" t="str">
        <f>IF(C790&lt;&gt;"",VLOOKUP(C790,'BASE EQUIPOS'!$G$8:$I$22,3,0),"")</f>
        <v/>
      </c>
      <c r="F790" s="241" t="str">
        <f>IF(C790&lt;&gt;"",VLOOKUP(C790,'BASE EQUIPOS'!$G$8:$J$22,4,0),"")</f>
        <v/>
      </c>
      <c r="G790" s="242"/>
      <c r="H790" s="233"/>
      <c r="I790" s="241"/>
      <c r="J790" s="241"/>
      <c r="K790" s="241"/>
      <c r="L790" s="239"/>
      <c r="M790" s="244"/>
      <c r="N790" s="245" t="str">
        <f t="shared" ca="1" si="85"/>
        <v/>
      </c>
      <c r="O790" s="239"/>
      <c r="P790" s="244"/>
      <c r="Q790" s="245" t="str">
        <f t="shared" si="86"/>
        <v/>
      </c>
      <c r="U790" s="246" t="str">
        <f>IFERROR(VLOOKUP(C790,'BASE EQUIPOS'!$G$8:$O$22,9,0)," ")</f>
        <v xml:space="preserve"> </v>
      </c>
      <c r="V790" s="232" t="str">
        <f t="shared" si="88"/>
        <v/>
      </c>
      <c r="W790" s="232" t="str">
        <f t="shared" si="89"/>
        <v/>
      </c>
      <c r="X790" s="232" t="str">
        <f>IFERROR(VLOOKUP(W790,Datos!$P$4:$Q$18,2,0),"")</f>
        <v/>
      </c>
      <c r="Y790" s="232" t="str">
        <f t="shared" si="90"/>
        <v/>
      </c>
      <c r="AA790" s="314" t="str">
        <f t="shared" ca="1" si="87"/>
        <v/>
      </c>
    </row>
    <row r="791" spans="1:27" x14ac:dyDescent="0.3">
      <c r="A791" s="238"/>
      <c r="B791" s="241" t="str">
        <f t="shared" si="84"/>
        <v/>
      </c>
      <c r="C791" s="239"/>
      <c r="D791" s="240" t="str">
        <f>IF(C791&lt;&gt;"",VLOOKUP(C791,'BASE EQUIPOS'!$G$8:$H$22,2,0),"")</f>
        <v/>
      </c>
      <c r="E791" s="241" t="str">
        <f>IF(C791&lt;&gt;"",VLOOKUP(C791,'BASE EQUIPOS'!$G$8:$I$22,3,0),"")</f>
        <v/>
      </c>
      <c r="F791" s="241" t="str">
        <f>IF(C791&lt;&gt;"",VLOOKUP(C791,'BASE EQUIPOS'!$G$8:$J$22,4,0),"")</f>
        <v/>
      </c>
      <c r="G791" s="242"/>
      <c r="H791" s="233"/>
      <c r="I791" s="241"/>
      <c r="J791" s="241"/>
      <c r="K791" s="241"/>
      <c r="L791" s="239"/>
      <c r="M791" s="244"/>
      <c r="N791" s="245" t="str">
        <f t="shared" ca="1" si="85"/>
        <v/>
      </c>
      <c r="O791" s="239"/>
      <c r="P791" s="244"/>
      <c r="Q791" s="245" t="str">
        <f t="shared" si="86"/>
        <v/>
      </c>
      <c r="U791" s="246" t="str">
        <f>IFERROR(VLOOKUP(C791,'BASE EQUIPOS'!$G$8:$O$22,9,0)," ")</f>
        <v xml:space="preserve"> </v>
      </c>
      <c r="V791" s="232" t="str">
        <f t="shared" si="88"/>
        <v/>
      </c>
      <c r="W791" s="232" t="str">
        <f t="shared" si="89"/>
        <v/>
      </c>
      <c r="X791" s="232" t="str">
        <f>IFERROR(VLOOKUP(W791,Datos!$P$4:$Q$18,2,0),"")</f>
        <v/>
      </c>
      <c r="Y791" s="232" t="str">
        <f t="shared" si="90"/>
        <v/>
      </c>
      <c r="AA791" s="314" t="str">
        <f t="shared" ca="1" si="87"/>
        <v/>
      </c>
    </row>
    <row r="792" spans="1:27" x14ac:dyDescent="0.3">
      <c r="A792" s="238"/>
      <c r="B792" s="241" t="str">
        <f t="shared" si="84"/>
        <v/>
      </c>
      <c r="C792" s="239"/>
      <c r="D792" s="240" t="str">
        <f>IF(C792&lt;&gt;"",VLOOKUP(C792,'BASE EQUIPOS'!$G$8:$H$22,2,0),"")</f>
        <v/>
      </c>
      <c r="E792" s="241" t="str">
        <f>IF(C792&lt;&gt;"",VLOOKUP(C792,'BASE EQUIPOS'!$G$8:$I$22,3,0),"")</f>
        <v/>
      </c>
      <c r="F792" s="241" t="str">
        <f>IF(C792&lt;&gt;"",VLOOKUP(C792,'BASE EQUIPOS'!$G$8:$J$22,4,0),"")</f>
        <v/>
      </c>
      <c r="G792" s="242"/>
      <c r="H792" s="233"/>
      <c r="I792" s="241"/>
      <c r="J792" s="241"/>
      <c r="K792" s="241"/>
      <c r="L792" s="239"/>
      <c r="M792" s="244"/>
      <c r="N792" s="245" t="str">
        <f t="shared" ca="1" si="85"/>
        <v/>
      </c>
      <c r="O792" s="239"/>
      <c r="P792" s="244"/>
      <c r="Q792" s="245" t="str">
        <f t="shared" si="86"/>
        <v/>
      </c>
      <c r="U792" s="246" t="str">
        <f>IFERROR(VLOOKUP(C792,'BASE EQUIPOS'!$G$8:$O$22,9,0)," ")</f>
        <v xml:space="preserve"> </v>
      </c>
      <c r="V792" s="232" t="str">
        <f t="shared" si="88"/>
        <v/>
      </c>
      <c r="W792" s="232" t="str">
        <f t="shared" si="89"/>
        <v/>
      </c>
      <c r="X792" s="232" t="str">
        <f>IFERROR(VLOOKUP(W792,Datos!$P$4:$Q$18,2,0),"")</f>
        <v/>
      </c>
      <c r="Y792" s="232" t="str">
        <f t="shared" si="90"/>
        <v/>
      </c>
      <c r="AA792" s="314" t="str">
        <f t="shared" ca="1" si="87"/>
        <v/>
      </c>
    </row>
    <row r="793" spans="1:27" x14ac:dyDescent="0.3">
      <c r="A793" s="238"/>
      <c r="B793" s="241" t="str">
        <f t="shared" si="84"/>
        <v/>
      </c>
      <c r="C793" s="239"/>
      <c r="D793" s="240" t="str">
        <f>IF(C793&lt;&gt;"",VLOOKUP(C793,'BASE EQUIPOS'!$G$8:$H$22,2,0),"")</f>
        <v/>
      </c>
      <c r="E793" s="241" t="str">
        <f>IF(C793&lt;&gt;"",VLOOKUP(C793,'BASE EQUIPOS'!$G$8:$I$22,3,0),"")</f>
        <v/>
      </c>
      <c r="F793" s="241" t="str">
        <f>IF(C793&lt;&gt;"",VLOOKUP(C793,'BASE EQUIPOS'!$G$8:$J$22,4,0),"")</f>
        <v/>
      </c>
      <c r="G793" s="242"/>
      <c r="H793" s="233"/>
      <c r="I793" s="241"/>
      <c r="J793" s="241"/>
      <c r="K793" s="241"/>
      <c r="L793" s="239"/>
      <c r="M793" s="244"/>
      <c r="N793" s="245" t="str">
        <f t="shared" ca="1" si="85"/>
        <v/>
      </c>
      <c r="O793" s="239"/>
      <c r="P793" s="244"/>
      <c r="Q793" s="245" t="str">
        <f t="shared" si="86"/>
        <v/>
      </c>
      <c r="U793" s="246" t="str">
        <f>IFERROR(VLOOKUP(C793,'BASE EQUIPOS'!$G$8:$O$22,9,0)," ")</f>
        <v xml:space="preserve"> </v>
      </c>
      <c r="V793" s="232" t="str">
        <f t="shared" si="88"/>
        <v/>
      </c>
      <c r="W793" s="232" t="str">
        <f t="shared" si="89"/>
        <v/>
      </c>
      <c r="X793" s="232" t="str">
        <f>IFERROR(VLOOKUP(W793,Datos!$P$4:$Q$18,2,0),"")</f>
        <v/>
      </c>
      <c r="Y793" s="232" t="str">
        <f t="shared" si="90"/>
        <v/>
      </c>
      <c r="AA793" s="314" t="str">
        <f t="shared" ca="1" si="87"/>
        <v/>
      </c>
    </row>
    <row r="794" spans="1:27" x14ac:dyDescent="0.3">
      <c r="A794" s="238"/>
      <c r="B794" s="241" t="str">
        <f t="shared" si="84"/>
        <v/>
      </c>
      <c r="C794" s="239"/>
      <c r="D794" s="240" t="str">
        <f>IF(C794&lt;&gt;"",VLOOKUP(C794,'BASE EQUIPOS'!$G$8:$H$22,2,0),"")</f>
        <v/>
      </c>
      <c r="E794" s="241" t="str">
        <f>IF(C794&lt;&gt;"",VLOOKUP(C794,'BASE EQUIPOS'!$G$8:$I$22,3,0),"")</f>
        <v/>
      </c>
      <c r="F794" s="241" t="str">
        <f>IF(C794&lt;&gt;"",VLOOKUP(C794,'BASE EQUIPOS'!$G$8:$J$22,4,0),"")</f>
        <v/>
      </c>
      <c r="G794" s="242"/>
      <c r="H794" s="233"/>
      <c r="I794" s="241"/>
      <c r="J794" s="241"/>
      <c r="K794" s="241"/>
      <c r="L794" s="239"/>
      <c r="M794" s="244"/>
      <c r="N794" s="245" t="str">
        <f t="shared" ca="1" si="85"/>
        <v/>
      </c>
      <c r="O794" s="239"/>
      <c r="P794" s="244"/>
      <c r="Q794" s="245" t="str">
        <f t="shared" si="86"/>
        <v/>
      </c>
      <c r="U794" s="246" t="str">
        <f>IFERROR(VLOOKUP(C794,'BASE EQUIPOS'!$G$8:$O$22,9,0)," ")</f>
        <v xml:space="preserve"> </v>
      </c>
      <c r="V794" s="232" t="str">
        <f t="shared" si="88"/>
        <v/>
      </c>
      <c r="W794" s="232" t="str">
        <f t="shared" si="89"/>
        <v/>
      </c>
      <c r="X794" s="232" t="str">
        <f>IFERROR(VLOOKUP(W794,Datos!$P$4:$Q$18,2,0),"")</f>
        <v/>
      </c>
      <c r="Y794" s="232" t="str">
        <f t="shared" si="90"/>
        <v/>
      </c>
      <c r="AA794" s="314" t="str">
        <f t="shared" ca="1" si="87"/>
        <v/>
      </c>
    </row>
    <row r="795" spans="1:27" x14ac:dyDescent="0.3">
      <c r="A795" s="238"/>
      <c r="B795" s="241" t="str">
        <f t="shared" si="84"/>
        <v/>
      </c>
      <c r="C795" s="239"/>
      <c r="D795" s="240" t="str">
        <f>IF(C795&lt;&gt;"",VLOOKUP(C795,'BASE EQUIPOS'!$G$8:$H$22,2,0),"")</f>
        <v/>
      </c>
      <c r="E795" s="241" t="str">
        <f>IF(C795&lt;&gt;"",VLOOKUP(C795,'BASE EQUIPOS'!$G$8:$I$22,3,0),"")</f>
        <v/>
      </c>
      <c r="F795" s="241" t="str">
        <f>IF(C795&lt;&gt;"",VLOOKUP(C795,'BASE EQUIPOS'!$G$8:$J$22,4,0),"")</f>
        <v/>
      </c>
      <c r="G795" s="242"/>
      <c r="H795" s="233"/>
      <c r="I795" s="241"/>
      <c r="J795" s="241"/>
      <c r="K795" s="241"/>
      <c r="L795" s="239"/>
      <c r="M795" s="244"/>
      <c r="N795" s="245" t="str">
        <f t="shared" ca="1" si="85"/>
        <v/>
      </c>
      <c r="O795" s="239"/>
      <c r="P795" s="244"/>
      <c r="Q795" s="245" t="str">
        <f t="shared" si="86"/>
        <v/>
      </c>
      <c r="U795" s="246" t="str">
        <f>IFERROR(VLOOKUP(C795,'BASE EQUIPOS'!$G$8:$O$22,9,0)," ")</f>
        <v xml:space="preserve"> </v>
      </c>
      <c r="V795" s="232" t="str">
        <f t="shared" si="88"/>
        <v/>
      </c>
      <c r="W795" s="232" t="str">
        <f t="shared" si="89"/>
        <v/>
      </c>
      <c r="X795" s="232" t="str">
        <f>IFERROR(VLOOKUP(W795,Datos!$P$4:$Q$18,2,0),"")</f>
        <v/>
      </c>
      <c r="Y795" s="232" t="str">
        <f t="shared" si="90"/>
        <v/>
      </c>
      <c r="AA795" s="314" t="str">
        <f t="shared" ca="1" si="87"/>
        <v/>
      </c>
    </row>
    <row r="796" spans="1:27" x14ac:dyDescent="0.3">
      <c r="A796" s="238"/>
      <c r="B796" s="241" t="str">
        <f t="shared" ref="B796:B859" si="91">IF(C796&lt;&gt;"",B795+1,"")</f>
        <v/>
      </c>
      <c r="C796" s="239"/>
      <c r="D796" s="240" t="str">
        <f>IF(C796&lt;&gt;"",VLOOKUP(C796,'BASE EQUIPOS'!$G$8:$H$22,2,0),"")</f>
        <v/>
      </c>
      <c r="E796" s="241" t="str">
        <f>IF(C796&lt;&gt;"",VLOOKUP(C796,'BASE EQUIPOS'!$G$8:$I$22,3,0),"")</f>
        <v/>
      </c>
      <c r="F796" s="241" t="str">
        <f>IF(C796&lt;&gt;"",VLOOKUP(C796,'BASE EQUIPOS'!$G$8:$J$22,4,0),"")</f>
        <v/>
      </c>
      <c r="G796" s="242"/>
      <c r="H796" s="233"/>
      <c r="I796" s="241"/>
      <c r="J796" s="241"/>
      <c r="K796" s="241"/>
      <c r="L796" s="239"/>
      <c r="M796" s="244"/>
      <c r="N796" s="245" t="str">
        <f t="shared" ca="1" si="85"/>
        <v/>
      </c>
      <c r="O796" s="239"/>
      <c r="P796" s="244"/>
      <c r="Q796" s="245" t="str">
        <f t="shared" si="86"/>
        <v/>
      </c>
      <c r="U796" s="246" t="str">
        <f>IFERROR(VLOOKUP(C796,'BASE EQUIPOS'!$G$8:$O$22,9,0)," ")</f>
        <v xml:space="preserve"> </v>
      </c>
      <c r="V796" s="232" t="str">
        <f t="shared" si="88"/>
        <v/>
      </c>
      <c r="W796" s="232" t="str">
        <f t="shared" si="89"/>
        <v/>
      </c>
      <c r="X796" s="232" t="str">
        <f>IFERROR(VLOOKUP(W796,Datos!$P$4:$Q$18,2,0),"")</f>
        <v/>
      </c>
      <c r="Y796" s="232" t="str">
        <f t="shared" si="90"/>
        <v/>
      </c>
      <c r="AA796" s="314" t="str">
        <f t="shared" ca="1" si="87"/>
        <v/>
      </c>
    </row>
    <row r="797" spans="1:27" x14ac:dyDescent="0.3">
      <c r="A797" s="238"/>
      <c r="B797" s="241" t="str">
        <f t="shared" si="91"/>
        <v/>
      </c>
      <c r="C797" s="239"/>
      <c r="D797" s="240" t="str">
        <f>IF(C797&lt;&gt;"",VLOOKUP(C797,'BASE EQUIPOS'!$G$8:$H$22,2,0),"")</f>
        <v/>
      </c>
      <c r="E797" s="241" t="str">
        <f>IF(C797&lt;&gt;"",VLOOKUP(C797,'BASE EQUIPOS'!$G$8:$I$22,3,0),"")</f>
        <v/>
      </c>
      <c r="F797" s="241" t="str">
        <f>IF(C797&lt;&gt;"",VLOOKUP(C797,'BASE EQUIPOS'!$G$8:$J$22,4,0),"")</f>
        <v/>
      </c>
      <c r="G797" s="242"/>
      <c r="H797" s="233"/>
      <c r="I797" s="241"/>
      <c r="J797" s="241"/>
      <c r="K797" s="241"/>
      <c r="L797" s="239"/>
      <c r="M797" s="244"/>
      <c r="N797" s="245" t="str">
        <f t="shared" ca="1" si="85"/>
        <v/>
      </c>
      <c r="O797" s="239"/>
      <c r="P797" s="244"/>
      <c r="Q797" s="245" t="str">
        <f t="shared" si="86"/>
        <v/>
      </c>
      <c r="U797" s="246" t="str">
        <f>IFERROR(VLOOKUP(C797,'BASE EQUIPOS'!$G$8:$O$22,9,0)," ")</f>
        <v xml:space="preserve"> </v>
      </c>
      <c r="V797" s="232" t="str">
        <f t="shared" si="88"/>
        <v/>
      </c>
      <c r="W797" s="232" t="str">
        <f t="shared" si="89"/>
        <v/>
      </c>
      <c r="X797" s="232" t="str">
        <f>IFERROR(VLOOKUP(W797,Datos!$P$4:$Q$18,2,0),"")</f>
        <v/>
      </c>
      <c r="Y797" s="232" t="str">
        <f t="shared" si="90"/>
        <v/>
      </c>
      <c r="AA797" s="314" t="str">
        <f t="shared" ca="1" si="87"/>
        <v/>
      </c>
    </row>
    <row r="798" spans="1:27" x14ac:dyDescent="0.3">
      <c r="A798" s="238"/>
      <c r="B798" s="241" t="str">
        <f t="shared" si="91"/>
        <v/>
      </c>
      <c r="C798" s="239"/>
      <c r="D798" s="240" t="str">
        <f>IF(C798&lt;&gt;"",VLOOKUP(C798,'BASE EQUIPOS'!$G$8:$H$22,2,0),"")</f>
        <v/>
      </c>
      <c r="E798" s="241" t="str">
        <f>IF(C798&lt;&gt;"",VLOOKUP(C798,'BASE EQUIPOS'!$G$8:$I$22,3,0),"")</f>
        <v/>
      </c>
      <c r="F798" s="241" t="str">
        <f>IF(C798&lt;&gt;"",VLOOKUP(C798,'BASE EQUIPOS'!$G$8:$J$22,4,0),"")</f>
        <v/>
      </c>
      <c r="G798" s="242"/>
      <c r="H798" s="233"/>
      <c r="I798" s="241"/>
      <c r="J798" s="241"/>
      <c r="K798" s="241"/>
      <c r="L798" s="239"/>
      <c r="M798" s="244"/>
      <c r="N798" s="245" t="str">
        <f t="shared" ca="1" si="85"/>
        <v/>
      </c>
      <c r="O798" s="239"/>
      <c r="P798" s="244"/>
      <c r="Q798" s="245" t="str">
        <f t="shared" si="86"/>
        <v/>
      </c>
      <c r="U798" s="246" t="str">
        <f>IFERROR(VLOOKUP(C798,'BASE EQUIPOS'!$G$8:$O$22,9,0)," ")</f>
        <v xml:space="preserve"> </v>
      </c>
      <c r="V798" s="232" t="str">
        <f t="shared" si="88"/>
        <v/>
      </c>
      <c r="W798" s="232" t="str">
        <f t="shared" si="89"/>
        <v/>
      </c>
      <c r="X798" s="232" t="str">
        <f>IFERROR(VLOOKUP(W798,Datos!$P$4:$Q$18,2,0),"")</f>
        <v/>
      </c>
      <c r="Y798" s="232" t="str">
        <f t="shared" si="90"/>
        <v/>
      </c>
      <c r="AA798" s="314" t="str">
        <f t="shared" ca="1" si="87"/>
        <v/>
      </c>
    </row>
    <row r="799" spans="1:27" x14ac:dyDescent="0.3">
      <c r="A799" s="238"/>
      <c r="B799" s="241" t="str">
        <f t="shared" si="91"/>
        <v/>
      </c>
      <c r="C799" s="239"/>
      <c r="D799" s="240" t="str">
        <f>IF(C799&lt;&gt;"",VLOOKUP(C799,'BASE EQUIPOS'!$G$8:$H$22,2,0),"")</f>
        <v/>
      </c>
      <c r="E799" s="241" t="str">
        <f>IF(C799&lt;&gt;"",VLOOKUP(C799,'BASE EQUIPOS'!$G$8:$I$22,3,0),"")</f>
        <v/>
      </c>
      <c r="F799" s="241" t="str">
        <f>IF(C799&lt;&gt;"",VLOOKUP(C799,'BASE EQUIPOS'!$G$8:$J$22,4,0),"")</f>
        <v/>
      </c>
      <c r="G799" s="242"/>
      <c r="H799" s="233"/>
      <c r="I799" s="241"/>
      <c r="J799" s="241"/>
      <c r="K799" s="241"/>
      <c r="L799" s="239"/>
      <c r="M799" s="244"/>
      <c r="N799" s="245" t="str">
        <f t="shared" ca="1" si="85"/>
        <v/>
      </c>
      <c r="O799" s="239"/>
      <c r="P799" s="244"/>
      <c r="Q799" s="245" t="str">
        <f t="shared" si="86"/>
        <v/>
      </c>
      <c r="U799" s="246" t="str">
        <f>IFERROR(VLOOKUP(C799,'BASE EQUIPOS'!$G$8:$O$22,9,0)," ")</f>
        <v xml:space="preserve"> </v>
      </c>
      <c r="V799" s="232" t="str">
        <f t="shared" si="88"/>
        <v/>
      </c>
      <c r="W799" s="232" t="str">
        <f t="shared" si="89"/>
        <v/>
      </c>
      <c r="X799" s="232" t="str">
        <f>IFERROR(VLOOKUP(W799,Datos!$P$4:$Q$18,2,0),"")</f>
        <v/>
      </c>
      <c r="Y799" s="232" t="str">
        <f t="shared" si="90"/>
        <v/>
      </c>
      <c r="AA799" s="314" t="str">
        <f t="shared" ca="1" si="87"/>
        <v/>
      </c>
    </row>
    <row r="800" spans="1:27" x14ac:dyDescent="0.3">
      <c r="A800" s="238"/>
      <c r="B800" s="241" t="str">
        <f t="shared" si="91"/>
        <v/>
      </c>
      <c r="C800" s="239"/>
      <c r="D800" s="240" t="str">
        <f>IF(C800&lt;&gt;"",VLOOKUP(C800,'BASE EQUIPOS'!$G$8:$H$22,2,0),"")</f>
        <v/>
      </c>
      <c r="E800" s="241" t="str">
        <f>IF(C800&lt;&gt;"",VLOOKUP(C800,'BASE EQUIPOS'!$G$8:$I$22,3,0),"")</f>
        <v/>
      </c>
      <c r="F800" s="241" t="str">
        <f>IF(C800&lt;&gt;"",VLOOKUP(C800,'BASE EQUIPOS'!$G$8:$J$22,4,0),"")</f>
        <v/>
      </c>
      <c r="G800" s="242"/>
      <c r="H800" s="233"/>
      <c r="I800" s="241"/>
      <c r="J800" s="241"/>
      <c r="K800" s="241"/>
      <c r="L800" s="239"/>
      <c r="M800" s="244"/>
      <c r="N800" s="245" t="str">
        <f t="shared" ca="1" si="85"/>
        <v/>
      </c>
      <c r="O800" s="239"/>
      <c r="P800" s="244"/>
      <c r="Q800" s="245" t="str">
        <f t="shared" si="86"/>
        <v/>
      </c>
      <c r="U800" s="246" t="str">
        <f>IFERROR(VLOOKUP(C800,'BASE EQUIPOS'!$G$8:$O$22,9,0)," ")</f>
        <v xml:space="preserve"> </v>
      </c>
      <c r="V800" s="232" t="str">
        <f t="shared" si="88"/>
        <v/>
      </c>
      <c r="W800" s="232" t="str">
        <f t="shared" si="89"/>
        <v/>
      </c>
      <c r="X800" s="232" t="str">
        <f>IFERROR(VLOOKUP(W800,Datos!$P$4:$Q$18,2,0),"")</f>
        <v/>
      </c>
      <c r="Y800" s="232" t="str">
        <f t="shared" si="90"/>
        <v/>
      </c>
      <c r="AA800" s="314" t="str">
        <f t="shared" ca="1" si="87"/>
        <v/>
      </c>
    </row>
    <row r="801" spans="1:27" x14ac:dyDescent="0.3">
      <c r="A801" s="238"/>
      <c r="B801" s="241" t="str">
        <f t="shared" si="91"/>
        <v/>
      </c>
      <c r="C801" s="239"/>
      <c r="D801" s="240" t="str">
        <f>IF(C801&lt;&gt;"",VLOOKUP(C801,'BASE EQUIPOS'!$G$8:$H$22,2,0),"")</f>
        <v/>
      </c>
      <c r="E801" s="241" t="str">
        <f>IF(C801&lt;&gt;"",VLOOKUP(C801,'BASE EQUIPOS'!$G$8:$I$22,3,0),"")</f>
        <v/>
      </c>
      <c r="F801" s="241" t="str">
        <f>IF(C801&lt;&gt;"",VLOOKUP(C801,'BASE EQUIPOS'!$G$8:$J$22,4,0),"")</f>
        <v/>
      </c>
      <c r="G801" s="242"/>
      <c r="H801" s="233"/>
      <c r="I801" s="241"/>
      <c r="J801" s="241"/>
      <c r="K801" s="241"/>
      <c r="L801" s="239"/>
      <c r="M801" s="244"/>
      <c r="N801" s="245" t="str">
        <f t="shared" ca="1" si="85"/>
        <v/>
      </c>
      <c r="O801" s="239"/>
      <c r="P801" s="244"/>
      <c r="Q801" s="245" t="str">
        <f t="shared" si="86"/>
        <v/>
      </c>
      <c r="U801" s="246" t="str">
        <f>IFERROR(VLOOKUP(C801,'BASE EQUIPOS'!$G$8:$O$22,9,0)," ")</f>
        <v xml:space="preserve"> </v>
      </c>
      <c r="V801" s="232" t="str">
        <f t="shared" si="88"/>
        <v/>
      </c>
      <c r="W801" s="232" t="str">
        <f t="shared" si="89"/>
        <v/>
      </c>
      <c r="X801" s="232" t="str">
        <f>IFERROR(VLOOKUP(W801,Datos!$P$4:$Q$18,2,0),"")</f>
        <v/>
      </c>
      <c r="Y801" s="232" t="str">
        <f t="shared" si="90"/>
        <v/>
      </c>
      <c r="AA801" s="314" t="str">
        <f t="shared" ca="1" si="87"/>
        <v/>
      </c>
    </row>
    <row r="802" spans="1:27" x14ac:dyDescent="0.3">
      <c r="A802" s="238"/>
      <c r="B802" s="241" t="str">
        <f t="shared" si="91"/>
        <v/>
      </c>
      <c r="C802" s="239"/>
      <c r="D802" s="240" t="str">
        <f>IF(C802&lt;&gt;"",VLOOKUP(C802,'BASE EQUIPOS'!$G$8:$H$22,2,0),"")</f>
        <v/>
      </c>
      <c r="E802" s="241" t="str">
        <f>IF(C802&lt;&gt;"",VLOOKUP(C802,'BASE EQUIPOS'!$G$8:$I$22,3,0),"")</f>
        <v/>
      </c>
      <c r="F802" s="241" t="str">
        <f>IF(C802&lt;&gt;"",VLOOKUP(C802,'BASE EQUIPOS'!$G$8:$J$22,4,0),"")</f>
        <v/>
      </c>
      <c r="G802" s="242"/>
      <c r="H802" s="233"/>
      <c r="I802" s="241"/>
      <c r="J802" s="241"/>
      <c r="K802" s="241"/>
      <c r="L802" s="239"/>
      <c r="M802" s="244"/>
      <c r="N802" s="245" t="str">
        <f t="shared" ca="1" si="85"/>
        <v/>
      </c>
      <c r="O802" s="239"/>
      <c r="P802" s="244"/>
      <c r="Q802" s="245" t="str">
        <f t="shared" si="86"/>
        <v/>
      </c>
      <c r="U802" s="246" t="str">
        <f>IFERROR(VLOOKUP(C802,'BASE EQUIPOS'!$G$8:$O$22,9,0)," ")</f>
        <v xml:space="preserve"> </v>
      </c>
      <c r="V802" s="232" t="str">
        <f t="shared" si="88"/>
        <v/>
      </c>
      <c r="W802" s="232" t="str">
        <f t="shared" si="89"/>
        <v/>
      </c>
      <c r="X802" s="232" t="str">
        <f>IFERROR(VLOOKUP(W802,Datos!$P$4:$Q$18,2,0),"")</f>
        <v/>
      </c>
      <c r="Y802" s="232" t="str">
        <f t="shared" si="90"/>
        <v/>
      </c>
      <c r="AA802" s="314" t="str">
        <f t="shared" ca="1" si="87"/>
        <v/>
      </c>
    </row>
    <row r="803" spans="1:27" x14ac:dyDescent="0.3">
      <c r="A803" s="238"/>
      <c r="B803" s="241" t="str">
        <f t="shared" si="91"/>
        <v/>
      </c>
      <c r="C803" s="239"/>
      <c r="D803" s="240" t="str">
        <f>IF(C803&lt;&gt;"",VLOOKUP(C803,'BASE EQUIPOS'!$G$8:$H$22,2,0),"")</f>
        <v/>
      </c>
      <c r="E803" s="241" t="str">
        <f>IF(C803&lt;&gt;"",VLOOKUP(C803,'BASE EQUIPOS'!$G$8:$I$22,3,0),"")</f>
        <v/>
      </c>
      <c r="F803" s="241" t="str">
        <f>IF(C803&lt;&gt;"",VLOOKUP(C803,'BASE EQUIPOS'!$G$8:$J$22,4,0),"")</f>
        <v/>
      </c>
      <c r="G803" s="242"/>
      <c r="H803" s="233"/>
      <c r="I803" s="241"/>
      <c r="J803" s="241"/>
      <c r="K803" s="241"/>
      <c r="L803" s="239"/>
      <c r="M803" s="244"/>
      <c r="N803" s="245" t="str">
        <f t="shared" ca="1" si="85"/>
        <v/>
      </c>
      <c r="O803" s="239"/>
      <c r="P803" s="244"/>
      <c r="Q803" s="245" t="str">
        <f t="shared" si="86"/>
        <v/>
      </c>
      <c r="U803" s="246" t="str">
        <f>IFERROR(VLOOKUP(C803,'BASE EQUIPOS'!$G$8:$O$22,9,0)," ")</f>
        <v xml:space="preserve"> </v>
      </c>
      <c r="V803" s="232" t="str">
        <f t="shared" si="88"/>
        <v/>
      </c>
      <c r="W803" s="232" t="str">
        <f t="shared" si="89"/>
        <v/>
      </c>
      <c r="X803" s="232" t="str">
        <f>IFERROR(VLOOKUP(W803,Datos!$P$4:$Q$18,2,0),"")</f>
        <v/>
      </c>
      <c r="Y803" s="232" t="str">
        <f t="shared" si="90"/>
        <v/>
      </c>
      <c r="AA803" s="314" t="str">
        <f t="shared" ca="1" si="87"/>
        <v/>
      </c>
    </row>
    <row r="804" spans="1:27" x14ac:dyDescent="0.3">
      <c r="A804" s="238"/>
      <c r="B804" s="241" t="str">
        <f t="shared" si="91"/>
        <v/>
      </c>
      <c r="C804" s="239"/>
      <c r="D804" s="240" t="str">
        <f>IF(C804&lt;&gt;"",VLOOKUP(C804,'BASE EQUIPOS'!$G$8:$H$22,2,0),"")</f>
        <v/>
      </c>
      <c r="E804" s="241" t="str">
        <f>IF(C804&lt;&gt;"",VLOOKUP(C804,'BASE EQUIPOS'!$G$8:$I$22,3,0),"")</f>
        <v/>
      </c>
      <c r="F804" s="241" t="str">
        <f>IF(C804&lt;&gt;"",VLOOKUP(C804,'BASE EQUIPOS'!$G$8:$J$22,4,0),"")</f>
        <v/>
      </c>
      <c r="G804" s="242"/>
      <c r="H804" s="233"/>
      <c r="I804" s="241"/>
      <c r="J804" s="241"/>
      <c r="K804" s="241"/>
      <c r="L804" s="239"/>
      <c r="M804" s="244"/>
      <c r="N804" s="245" t="str">
        <f t="shared" ca="1" si="85"/>
        <v/>
      </c>
      <c r="O804" s="239"/>
      <c r="P804" s="244"/>
      <c r="Q804" s="245" t="str">
        <f t="shared" si="86"/>
        <v/>
      </c>
      <c r="U804" s="246" t="str">
        <f>IFERROR(VLOOKUP(C804,'BASE EQUIPOS'!$G$8:$O$22,9,0)," ")</f>
        <v xml:space="preserve"> </v>
      </c>
      <c r="V804" s="232" t="str">
        <f t="shared" si="88"/>
        <v/>
      </c>
      <c r="W804" s="232" t="str">
        <f t="shared" si="89"/>
        <v/>
      </c>
      <c r="X804" s="232" t="str">
        <f>IFERROR(VLOOKUP(W804,Datos!$P$4:$Q$18,2,0),"")</f>
        <v/>
      </c>
      <c r="Y804" s="232" t="str">
        <f t="shared" si="90"/>
        <v/>
      </c>
      <c r="AA804" s="314" t="str">
        <f t="shared" ca="1" si="87"/>
        <v/>
      </c>
    </row>
    <row r="805" spans="1:27" x14ac:dyDescent="0.3">
      <c r="A805" s="238"/>
      <c r="B805" s="241" t="str">
        <f t="shared" si="91"/>
        <v/>
      </c>
      <c r="C805" s="239"/>
      <c r="D805" s="240" t="str">
        <f>IF(C805&lt;&gt;"",VLOOKUP(C805,'BASE EQUIPOS'!$G$8:$H$22,2,0),"")</f>
        <v/>
      </c>
      <c r="E805" s="241" t="str">
        <f>IF(C805&lt;&gt;"",VLOOKUP(C805,'BASE EQUIPOS'!$G$8:$I$22,3,0),"")</f>
        <v/>
      </c>
      <c r="F805" s="241" t="str">
        <f>IF(C805&lt;&gt;"",VLOOKUP(C805,'BASE EQUIPOS'!$G$8:$J$22,4,0),"")</f>
        <v/>
      </c>
      <c r="G805" s="242"/>
      <c r="H805" s="233"/>
      <c r="I805" s="241"/>
      <c r="J805" s="241"/>
      <c r="K805" s="241"/>
      <c r="L805" s="239"/>
      <c r="M805" s="244"/>
      <c r="N805" s="245" t="str">
        <f t="shared" ca="1" si="85"/>
        <v/>
      </c>
      <c r="O805" s="239"/>
      <c r="P805" s="244"/>
      <c r="Q805" s="245" t="str">
        <f t="shared" si="86"/>
        <v/>
      </c>
      <c r="U805" s="246" t="str">
        <f>IFERROR(VLOOKUP(C805,'BASE EQUIPOS'!$G$8:$O$22,9,0)," ")</f>
        <v xml:space="preserve"> </v>
      </c>
      <c r="V805" s="232" t="str">
        <f t="shared" si="88"/>
        <v/>
      </c>
      <c r="W805" s="232" t="str">
        <f t="shared" si="89"/>
        <v/>
      </c>
      <c r="X805" s="232" t="str">
        <f>IFERROR(VLOOKUP(W805,Datos!$P$4:$Q$18,2,0),"")</f>
        <v/>
      </c>
      <c r="Y805" s="232" t="str">
        <f t="shared" si="90"/>
        <v/>
      </c>
      <c r="AA805" s="314" t="str">
        <f t="shared" ca="1" si="87"/>
        <v/>
      </c>
    </row>
    <row r="806" spans="1:27" x14ac:dyDescent="0.3">
      <c r="A806" s="238"/>
      <c r="B806" s="241" t="str">
        <f t="shared" si="91"/>
        <v/>
      </c>
      <c r="C806" s="239"/>
      <c r="D806" s="240" t="str">
        <f>IF(C806&lt;&gt;"",VLOOKUP(C806,'BASE EQUIPOS'!$G$8:$H$22,2,0),"")</f>
        <v/>
      </c>
      <c r="E806" s="241" t="str">
        <f>IF(C806&lt;&gt;"",VLOOKUP(C806,'BASE EQUIPOS'!$G$8:$I$22,3,0),"")</f>
        <v/>
      </c>
      <c r="F806" s="241" t="str">
        <f>IF(C806&lt;&gt;"",VLOOKUP(C806,'BASE EQUIPOS'!$G$8:$J$22,4,0),"")</f>
        <v/>
      </c>
      <c r="G806" s="242"/>
      <c r="H806" s="233"/>
      <c r="I806" s="241"/>
      <c r="J806" s="241"/>
      <c r="K806" s="241"/>
      <c r="L806" s="239"/>
      <c r="M806" s="244"/>
      <c r="N806" s="245" t="str">
        <f t="shared" ca="1" si="85"/>
        <v/>
      </c>
      <c r="O806" s="239"/>
      <c r="P806" s="244"/>
      <c r="Q806" s="245" t="str">
        <f t="shared" si="86"/>
        <v/>
      </c>
      <c r="U806" s="246" t="str">
        <f>IFERROR(VLOOKUP(C806,'BASE EQUIPOS'!$G$8:$O$22,9,0)," ")</f>
        <v xml:space="preserve"> </v>
      </c>
      <c r="V806" s="232" t="str">
        <f t="shared" si="88"/>
        <v/>
      </c>
      <c r="W806" s="232" t="str">
        <f t="shared" si="89"/>
        <v/>
      </c>
      <c r="X806" s="232" t="str">
        <f>IFERROR(VLOOKUP(W806,Datos!$P$4:$Q$18,2,0),"")</f>
        <v/>
      </c>
      <c r="Y806" s="232" t="str">
        <f t="shared" si="90"/>
        <v/>
      </c>
      <c r="AA806" s="314" t="str">
        <f t="shared" ca="1" si="87"/>
        <v/>
      </c>
    </row>
    <row r="807" spans="1:27" x14ac:dyDescent="0.3">
      <c r="A807" s="238"/>
      <c r="B807" s="241" t="str">
        <f t="shared" si="91"/>
        <v/>
      </c>
      <c r="C807" s="239"/>
      <c r="D807" s="240" t="str">
        <f>IF(C807&lt;&gt;"",VLOOKUP(C807,'BASE EQUIPOS'!$G$8:$H$22,2,0),"")</f>
        <v/>
      </c>
      <c r="E807" s="241" t="str">
        <f>IF(C807&lt;&gt;"",VLOOKUP(C807,'BASE EQUIPOS'!$G$8:$I$22,3,0),"")</f>
        <v/>
      </c>
      <c r="F807" s="241" t="str">
        <f>IF(C807&lt;&gt;"",VLOOKUP(C807,'BASE EQUIPOS'!$G$8:$J$22,4,0),"")</f>
        <v/>
      </c>
      <c r="G807" s="242"/>
      <c r="H807" s="233"/>
      <c r="I807" s="241"/>
      <c r="J807" s="241"/>
      <c r="K807" s="241"/>
      <c r="L807" s="239"/>
      <c r="M807" s="244"/>
      <c r="N807" s="245" t="str">
        <f t="shared" ca="1" si="85"/>
        <v/>
      </c>
      <c r="O807" s="239"/>
      <c r="P807" s="244"/>
      <c r="Q807" s="245" t="str">
        <f t="shared" si="86"/>
        <v/>
      </c>
      <c r="U807" s="246" t="str">
        <f>IFERROR(VLOOKUP(C807,'BASE EQUIPOS'!$G$8:$O$22,9,0)," ")</f>
        <v xml:space="preserve"> </v>
      </c>
      <c r="V807" s="232" t="str">
        <f t="shared" si="88"/>
        <v/>
      </c>
      <c r="W807" s="232" t="str">
        <f t="shared" si="89"/>
        <v/>
      </c>
      <c r="X807" s="232" t="str">
        <f>IFERROR(VLOOKUP(W807,Datos!$P$4:$Q$18,2,0),"")</f>
        <v/>
      </c>
      <c r="Y807" s="232" t="str">
        <f t="shared" si="90"/>
        <v/>
      </c>
      <c r="AA807" s="314" t="str">
        <f t="shared" ca="1" si="87"/>
        <v/>
      </c>
    </row>
    <row r="808" spans="1:27" x14ac:dyDescent="0.3">
      <c r="A808" s="238"/>
      <c r="B808" s="241" t="str">
        <f t="shared" si="91"/>
        <v/>
      </c>
      <c r="C808" s="239"/>
      <c r="D808" s="240" t="str">
        <f>IF(C808&lt;&gt;"",VLOOKUP(C808,'BASE EQUIPOS'!$G$8:$H$22,2,0),"")</f>
        <v/>
      </c>
      <c r="E808" s="241" t="str">
        <f>IF(C808&lt;&gt;"",VLOOKUP(C808,'BASE EQUIPOS'!$G$8:$I$22,3,0),"")</f>
        <v/>
      </c>
      <c r="F808" s="241" t="str">
        <f>IF(C808&lt;&gt;"",VLOOKUP(C808,'BASE EQUIPOS'!$G$8:$J$22,4,0),"")</f>
        <v/>
      </c>
      <c r="G808" s="242"/>
      <c r="H808" s="233"/>
      <c r="I808" s="241"/>
      <c r="J808" s="241"/>
      <c r="K808" s="241"/>
      <c r="L808" s="239"/>
      <c r="M808" s="244"/>
      <c r="N808" s="245" t="str">
        <f t="shared" ca="1" si="85"/>
        <v/>
      </c>
      <c r="O808" s="239"/>
      <c r="P808" s="244"/>
      <c r="Q808" s="245" t="str">
        <f t="shared" si="86"/>
        <v/>
      </c>
      <c r="U808" s="246" t="str">
        <f>IFERROR(VLOOKUP(C808,'BASE EQUIPOS'!$G$8:$O$22,9,0)," ")</f>
        <v xml:space="preserve"> </v>
      </c>
      <c r="V808" s="232" t="str">
        <f t="shared" si="88"/>
        <v/>
      </c>
      <c r="W808" s="232" t="str">
        <f t="shared" si="89"/>
        <v/>
      </c>
      <c r="X808" s="232" t="str">
        <f>IFERROR(VLOOKUP(W808,Datos!$P$4:$Q$18,2,0),"")</f>
        <v/>
      </c>
      <c r="Y808" s="232" t="str">
        <f t="shared" si="90"/>
        <v/>
      </c>
      <c r="AA808" s="314" t="str">
        <f t="shared" ca="1" si="87"/>
        <v/>
      </c>
    </row>
    <row r="809" spans="1:27" x14ac:dyDescent="0.3">
      <c r="A809" s="238"/>
      <c r="B809" s="241" t="str">
        <f t="shared" si="91"/>
        <v/>
      </c>
      <c r="C809" s="239"/>
      <c r="D809" s="240" t="str">
        <f>IF(C809&lt;&gt;"",VLOOKUP(C809,'BASE EQUIPOS'!$G$8:$H$22,2,0),"")</f>
        <v/>
      </c>
      <c r="E809" s="241" t="str">
        <f>IF(C809&lt;&gt;"",VLOOKUP(C809,'BASE EQUIPOS'!$G$8:$I$22,3,0),"")</f>
        <v/>
      </c>
      <c r="F809" s="241" t="str">
        <f>IF(C809&lt;&gt;"",VLOOKUP(C809,'BASE EQUIPOS'!$G$8:$J$22,4,0),"")</f>
        <v/>
      </c>
      <c r="G809" s="242"/>
      <c r="H809" s="233"/>
      <c r="I809" s="241"/>
      <c r="J809" s="241"/>
      <c r="K809" s="241"/>
      <c r="L809" s="239"/>
      <c r="M809" s="244"/>
      <c r="N809" s="245" t="str">
        <f t="shared" ca="1" si="85"/>
        <v/>
      </c>
      <c r="O809" s="239"/>
      <c r="P809" s="244"/>
      <c r="Q809" s="245" t="str">
        <f t="shared" si="86"/>
        <v/>
      </c>
      <c r="U809" s="246" t="str">
        <f>IFERROR(VLOOKUP(C809,'BASE EQUIPOS'!$G$8:$O$22,9,0)," ")</f>
        <v xml:space="preserve"> </v>
      </c>
      <c r="V809" s="232" t="str">
        <f t="shared" si="88"/>
        <v/>
      </c>
      <c r="W809" s="232" t="str">
        <f t="shared" si="89"/>
        <v/>
      </c>
      <c r="X809" s="232" t="str">
        <f>IFERROR(VLOOKUP(W809,Datos!$P$4:$Q$18,2,0),"")</f>
        <v/>
      </c>
      <c r="Y809" s="232" t="str">
        <f t="shared" si="90"/>
        <v/>
      </c>
      <c r="AA809" s="314" t="str">
        <f t="shared" ca="1" si="87"/>
        <v/>
      </c>
    </row>
    <row r="810" spans="1:27" x14ac:dyDescent="0.3">
      <c r="A810" s="238"/>
      <c r="B810" s="241" t="str">
        <f t="shared" si="91"/>
        <v/>
      </c>
      <c r="C810" s="239"/>
      <c r="D810" s="240" t="str">
        <f>IF(C810&lt;&gt;"",VLOOKUP(C810,'BASE EQUIPOS'!$G$8:$H$22,2,0),"")</f>
        <v/>
      </c>
      <c r="E810" s="241" t="str">
        <f>IF(C810&lt;&gt;"",VLOOKUP(C810,'BASE EQUIPOS'!$G$8:$I$22,3,0),"")</f>
        <v/>
      </c>
      <c r="F810" s="241" t="str">
        <f>IF(C810&lt;&gt;"",VLOOKUP(C810,'BASE EQUIPOS'!$G$8:$J$22,4,0),"")</f>
        <v/>
      </c>
      <c r="G810" s="242"/>
      <c r="H810" s="233"/>
      <c r="I810" s="241"/>
      <c r="J810" s="241"/>
      <c r="K810" s="241"/>
      <c r="L810" s="239"/>
      <c r="M810" s="244"/>
      <c r="N810" s="245" t="str">
        <f t="shared" ca="1" si="85"/>
        <v/>
      </c>
      <c r="O810" s="239"/>
      <c r="P810" s="244"/>
      <c r="Q810" s="245" t="str">
        <f t="shared" si="86"/>
        <v/>
      </c>
      <c r="U810" s="246" t="str">
        <f>IFERROR(VLOOKUP(C810,'BASE EQUIPOS'!$G$8:$O$22,9,0)," ")</f>
        <v xml:space="preserve"> </v>
      </c>
      <c r="V810" s="232" t="str">
        <f t="shared" si="88"/>
        <v/>
      </c>
      <c r="W810" s="232" t="str">
        <f t="shared" si="89"/>
        <v/>
      </c>
      <c r="X810" s="232" t="str">
        <f>IFERROR(VLOOKUP(W810,Datos!$P$4:$Q$18,2,0),"")</f>
        <v/>
      </c>
      <c r="Y810" s="232" t="str">
        <f t="shared" si="90"/>
        <v/>
      </c>
      <c r="AA810" s="314" t="str">
        <f t="shared" ca="1" si="87"/>
        <v/>
      </c>
    </row>
    <row r="811" spans="1:27" x14ac:dyDescent="0.3">
      <c r="A811" s="238"/>
      <c r="B811" s="241" t="str">
        <f t="shared" si="91"/>
        <v/>
      </c>
      <c r="C811" s="239"/>
      <c r="D811" s="240" t="str">
        <f>IF(C811&lt;&gt;"",VLOOKUP(C811,'BASE EQUIPOS'!$G$8:$H$22,2,0),"")</f>
        <v/>
      </c>
      <c r="E811" s="241" t="str">
        <f>IF(C811&lt;&gt;"",VLOOKUP(C811,'BASE EQUIPOS'!$G$8:$I$22,3,0),"")</f>
        <v/>
      </c>
      <c r="F811" s="241" t="str">
        <f>IF(C811&lt;&gt;"",VLOOKUP(C811,'BASE EQUIPOS'!$G$8:$J$22,4,0),"")</f>
        <v/>
      </c>
      <c r="G811" s="242"/>
      <c r="H811" s="233"/>
      <c r="I811" s="241"/>
      <c r="J811" s="241"/>
      <c r="K811" s="241"/>
      <c r="L811" s="239"/>
      <c r="M811" s="244"/>
      <c r="N811" s="245" t="str">
        <f t="shared" ca="1" si="85"/>
        <v/>
      </c>
      <c r="O811" s="239"/>
      <c r="P811" s="244"/>
      <c r="Q811" s="245" t="str">
        <f t="shared" si="86"/>
        <v/>
      </c>
      <c r="U811" s="246" t="str">
        <f>IFERROR(VLOOKUP(C811,'BASE EQUIPOS'!$G$8:$O$22,9,0)," ")</f>
        <v xml:space="preserve"> </v>
      </c>
      <c r="V811" s="232" t="str">
        <f t="shared" si="88"/>
        <v/>
      </c>
      <c r="W811" s="232" t="str">
        <f t="shared" si="89"/>
        <v/>
      </c>
      <c r="X811" s="232" t="str">
        <f>IFERROR(VLOOKUP(W811,Datos!$P$4:$Q$18,2,0),"")</f>
        <v/>
      </c>
      <c r="Y811" s="232" t="str">
        <f t="shared" si="90"/>
        <v/>
      </c>
      <c r="AA811" s="314" t="str">
        <f t="shared" ca="1" si="87"/>
        <v/>
      </c>
    </row>
    <row r="812" spans="1:27" x14ac:dyDescent="0.3">
      <c r="A812" s="238"/>
      <c r="B812" s="241" t="str">
        <f t="shared" si="91"/>
        <v/>
      </c>
      <c r="C812" s="239"/>
      <c r="D812" s="240" t="str">
        <f>IF(C812&lt;&gt;"",VLOOKUP(C812,'BASE EQUIPOS'!$G$8:$H$22,2,0),"")</f>
        <v/>
      </c>
      <c r="E812" s="241" t="str">
        <f>IF(C812&lt;&gt;"",VLOOKUP(C812,'BASE EQUIPOS'!$G$8:$I$22,3,0),"")</f>
        <v/>
      </c>
      <c r="F812" s="241" t="str">
        <f>IF(C812&lt;&gt;"",VLOOKUP(C812,'BASE EQUIPOS'!$G$8:$J$22,4,0),"")</f>
        <v/>
      </c>
      <c r="G812" s="242"/>
      <c r="H812" s="233"/>
      <c r="I812" s="241"/>
      <c r="J812" s="241"/>
      <c r="K812" s="241"/>
      <c r="L812" s="239"/>
      <c r="M812" s="244"/>
      <c r="N812" s="245" t="str">
        <f t="shared" ca="1" si="85"/>
        <v/>
      </c>
      <c r="O812" s="239"/>
      <c r="P812" s="244"/>
      <c r="Q812" s="245" t="str">
        <f t="shared" si="86"/>
        <v/>
      </c>
      <c r="U812" s="246" t="str">
        <f>IFERROR(VLOOKUP(C812,'BASE EQUIPOS'!$G$8:$O$22,9,0)," ")</f>
        <v xml:space="preserve"> </v>
      </c>
      <c r="V812" s="232" t="str">
        <f t="shared" si="88"/>
        <v/>
      </c>
      <c r="W812" s="232" t="str">
        <f t="shared" si="89"/>
        <v/>
      </c>
      <c r="X812" s="232" t="str">
        <f>IFERROR(VLOOKUP(W812,Datos!$P$4:$Q$18,2,0),"")</f>
        <v/>
      </c>
      <c r="Y812" s="232" t="str">
        <f t="shared" si="90"/>
        <v/>
      </c>
      <c r="AA812" s="314" t="str">
        <f t="shared" ca="1" si="87"/>
        <v/>
      </c>
    </row>
    <row r="813" spans="1:27" x14ac:dyDescent="0.3">
      <c r="A813" s="238"/>
      <c r="B813" s="241" t="str">
        <f t="shared" si="91"/>
        <v/>
      </c>
      <c r="C813" s="239"/>
      <c r="D813" s="240" t="str">
        <f>IF(C813&lt;&gt;"",VLOOKUP(C813,'BASE EQUIPOS'!$G$8:$H$22,2,0),"")</f>
        <v/>
      </c>
      <c r="E813" s="241" t="str">
        <f>IF(C813&lt;&gt;"",VLOOKUP(C813,'BASE EQUIPOS'!$G$8:$I$22,3,0),"")</f>
        <v/>
      </c>
      <c r="F813" s="241" t="str">
        <f>IF(C813&lt;&gt;"",VLOOKUP(C813,'BASE EQUIPOS'!$G$8:$J$22,4,0),"")</f>
        <v/>
      </c>
      <c r="G813" s="242"/>
      <c r="H813" s="233"/>
      <c r="I813" s="241"/>
      <c r="J813" s="241"/>
      <c r="K813" s="241"/>
      <c r="L813" s="239"/>
      <c r="M813" s="244"/>
      <c r="N813" s="245" t="str">
        <f t="shared" ca="1" si="85"/>
        <v/>
      </c>
      <c r="O813" s="239"/>
      <c r="P813" s="244"/>
      <c r="Q813" s="245" t="str">
        <f t="shared" si="86"/>
        <v/>
      </c>
      <c r="U813" s="246" t="str">
        <f>IFERROR(VLOOKUP(C813,'BASE EQUIPOS'!$G$8:$O$22,9,0)," ")</f>
        <v xml:space="preserve"> </v>
      </c>
      <c r="V813" s="232" t="str">
        <f t="shared" si="88"/>
        <v/>
      </c>
      <c r="W813" s="232" t="str">
        <f t="shared" si="89"/>
        <v/>
      </c>
      <c r="X813" s="232" t="str">
        <f>IFERROR(VLOOKUP(W813,Datos!$P$4:$Q$18,2,0),"")</f>
        <v/>
      </c>
      <c r="Y813" s="232" t="str">
        <f t="shared" si="90"/>
        <v/>
      </c>
      <c r="AA813" s="314" t="str">
        <f t="shared" ca="1" si="87"/>
        <v/>
      </c>
    </row>
    <row r="814" spans="1:27" x14ac:dyDescent="0.3">
      <c r="A814" s="238"/>
      <c r="B814" s="241" t="str">
        <f t="shared" si="91"/>
        <v/>
      </c>
      <c r="C814" s="239"/>
      <c r="D814" s="240" t="str">
        <f>IF(C814&lt;&gt;"",VLOOKUP(C814,'BASE EQUIPOS'!$G$8:$H$22,2,0),"")</f>
        <v/>
      </c>
      <c r="E814" s="241" t="str">
        <f>IF(C814&lt;&gt;"",VLOOKUP(C814,'BASE EQUIPOS'!$G$8:$I$22,3,0),"")</f>
        <v/>
      </c>
      <c r="F814" s="241" t="str">
        <f>IF(C814&lt;&gt;"",VLOOKUP(C814,'BASE EQUIPOS'!$G$8:$J$22,4,0),"")</f>
        <v/>
      </c>
      <c r="G814" s="242"/>
      <c r="H814" s="233"/>
      <c r="I814" s="241"/>
      <c r="J814" s="241"/>
      <c r="K814" s="241"/>
      <c r="L814" s="239"/>
      <c r="M814" s="244"/>
      <c r="N814" s="245" t="str">
        <f t="shared" ca="1" si="85"/>
        <v/>
      </c>
      <c r="O814" s="239"/>
      <c r="P814" s="244"/>
      <c r="Q814" s="245" t="str">
        <f t="shared" si="86"/>
        <v/>
      </c>
      <c r="U814" s="246" t="str">
        <f>IFERROR(VLOOKUP(C814,'BASE EQUIPOS'!$G$8:$O$22,9,0)," ")</f>
        <v xml:space="preserve"> </v>
      </c>
      <c r="V814" s="232" t="str">
        <f t="shared" si="88"/>
        <v/>
      </c>
      <c r="W814" s="232" t="str">
        <f t="shared" si="89"/>
        <v/>
      </c>
      <c r="X814" s="232" t="str">
        <f>IFERROR(VLOOKUP(W814,Datos!$P$4:$Q$18,2,0),"")</f>
        <v/>
      </c>
      <c r="Y814" s="232" t="str">
        <f t="shared" si="90"/>
        <v/>
      </c>
      <c r="AA814" s="314" t="str">
        <f t="shared" ca="1" si="87"/>
        <v/>
      </c>
    </row>
    <row r="815" spans="1:27" x14ac:dyDescent="0.3">
      <c r="A815" s="238"/>
      <c r="B815" s="241" t="str">
        <f t="shared" si="91"/>
        <v/>
      </c>
      <c r="C815" s="239"/>
      <c r="D815" s="240" t="str">
        <f>IF(C815&lt;&gt;"",VLOOKUP(C815,'BASE EQUIPOS'!$G$8:$H$22,2,0),"")</f>
        <v/>
      </c>
      <c r="E815" s="241" t="str">
        <f>IF(C815&lt;&gt;"",VLOOKUP(C815,'BASE EQUIPOS'!$G$8:$I$22,3,0),"")</f>
        <v/>
      </c>
      <c r="F815" s="241" t="str">
        <f>IF(C815&lt;&gt;"",VLOOKUP(C815,'BASE EQUIPOS'!$G$8:$J$22,4,0),"")</f>
        <v/>
      </c>
      <c r="G815" s="242"/>
      <c r="H815" s="233"/>
      <c r="I815" s="241"/>
      <c r="J815" s="241"/>
      <c r="K815" s="241"/>
      <c r="L815" s="239"/>
      <c r="M815" s="244"/>
      <c r="N815" s="245" t="str">
        <f t="shared" ca="1" si="85"/>
        <v/>
      </c>
      <c r="O815" s="239"/>
      <c r="P815" s="244"/>
      <c r="Q815" s="245" t="str">
        <f t="shared" si="86"/>
        <v/>
      </c>
      <c r="U815" s="246" t="str">
        <f>IFERROR(VLOOKUP(C815,'BASE EQUIPOS'!$G$8:$O$22,9,0)," ")</f>
        <v xml:space="preserve"> </v>
      </c>
      <c r="V815" s="232" t="str">
        <f t="shared" si="88"/>
        <v/>
      </c>
      <c r="W815" s="232" t="str">
        <f t="shared" si="89"/>
        <v/>
      </c>
      <c r="X815" s="232" t="str">
        <f>IFERROR(VLOOKUP(W815,Datos!$P$4:$Q$18,2,0),"")</f>
        <v/>
      </c>
      <c r="Y815" s="232" t="str">
        <f t="shared" si="90"/>
        <v/>
      </c>
      <c r="AA815" s="314" t="str">
        <f t="shared" ca="1" si="87"/>
        <v/>
      </c>
    </row>
    <row r="816" spans="1:27" x14ac:dyDescent="0.3">
      <c r="A816" s="238"/>
      <c r="B816" s="241" t="str">
        <f t="shared" si="91"/>
        <v/>
      </c>
      <c r="C816" s="239"/>
      <c r="D816" s="240" t="str">
        <f>IF(C816&lt;&gt;"",VLOOKUP(C816,'BASE EQUIPOS'!$G$8:$H$22,2,0),"")</f>
        <v/>
      </c>
      <c r="E816" s="241" t="str">
        <f>IF(C816&lt;&gt;"",VLOOKUP(C816,'BASE EQUIPOS'!$G$8:$I$22,3,0),"")</f>
        <v/>
      </c>
      <c r="F816" s="241" t="str">
        <f>IF(C816&lt;&gt;"",VLOOKUP(C816,'BASE EQUIPOS'!$G$8:$J$22,4,0),"")</f>
        <v/>
      </c>
      <c r="G816" s="242"/>
      <c r="H816" s="233"/>
      <c r="I816" s="241"/>
      <c r="J816" s="241"/>
      <c r="K816" s="241"/>
      <c r="L816" s="239"/>
      <c r="M816" s="244"/>
      <c r="N816" s="245" t="str">
        <f t="shared" ca="1" si="85"/>
        <v/>
      </c>
      <c r="O816" s="239"/>
      <c r="P816" s="244"/>
      <c r="Q816" s="245" t="str">
        <f t="shared" si="86"/>
        <v/>
      </c>
      <c r="U816" s="246" t="str">
        <f>IFERROR(VLOOKUP(C816,'BASE EQUIPOS'!$G$8:$O$22,9,0)," ")</f>
        <v xml:space="preserve"> </v>
      </c>
      <c r="V816" s="232" t="str">
        <f t="shared" si="88"/>
        <v/>
      </c>
      <c r="W816" s="232" t="str">
        <f t="shared" si="89"/>
        <v/>
      </c>
      <c r="X816" s="232" t="str">
        <f>IFERROR(VLOOKUP(W816,Datos!$P$4:$Q$18,2,0),"")</f>
        <v/>
      </c>
      <c r="Y816" s="232" t="str">
        <f t="shared" si="90"/>
        <v/>
      </c>
      <c r="AA816" s="314" t="str">
        <f t="shared" ca="1" si="87"/>
        <v/>
      </c>
    </row>
    <row r="817" spans="1:27" x14ac:dyDescent="0.3">
      <c r="A817" s="238"/>
      <c r="B817" s="241" t="str">
        <f t="shared" si="91"/>
        <v/>
      </c>
      <c r="C817" s="239"/>
      <c r="D817" s="240" t="str">
        <f>IF(C817&lt;&gt;"",VLOOKUP(C817,'BASE EQUIPOS'!$G$8:$H$22,2,0),"")</f>
        <v/>
      </c>
      <c r="E817" s="241" t="str">
        <f>IF(C817&lt;&gt;"",VLOOKUP(C817,'BASE EQUIPOS'!$G$8:$I$22,3,0),"")</f>
        <v/>
      </c>
      <c r="F817" s="241" t="str">
        <f>IF(C817&lt;&gt;"",VLOOKUP(C817,'BASE EQUIPOS'!$G$8:$J$22,4,0),"")</f>
        <v/>
      </c>
      <c r="G817" s="242"/>
      <c r="H817" s="233"/>
      <c r="I817" s="241"/>
      <c r="J817" s="241"/>
      <c r="K817" s="241"/>
      <c r="L817" s="239"/>
      <c r="M817" s="244"/>
      <c r="N817" s="245" t="str">
        <f t="shared" ca="1" si="85"/>
        <v/>
      </c>
      <c r="O817" s="239"/>
      <c r="P817" s="244"/>
      <c r="Q817" s="245" t="str">
        <f t="shared" si="86"/>
        <v/>
      </c>
      <c r="U817" s="246" t="str">
        <f>IFERROR(VLOOKUP(C817,'BASE EQUIPOS'!$G$8:$O$22,9,0)," ")</f>
        <v xml:space="preserve"> </v>
      </c>
      <c r="V817" s="232" t="str">
        <f t="shared" si="88"/>
        <v/>
      </c>
      <c r="W817" s="232" t="str">
        <f t="shared" si="89"/>
        <v/>
      </c>
      <c r="X817" s="232" t="str">
        <f>IFERROR(VLOOKUP(W817,Datos!$P$4:$Q$18,2,0),"")</f>
        <v/>
      </c>
      <c r="Y817" s="232" t="str">
        <f t="shared" si="90"/>
        <v/>
      </c>
      <c r="AA817" s="314" t="str">
        <f t="shared" ca="1" si="87"/>
        <v/>
      </c>
    </row>
    <row r="818" spans="1:27" x14ac:dyDescent="0.3">
      <c r="A818" s="238"/>
      <c r="B818" s="241" t="str">
        <f t="shared" si="91"/>
        <v/>
      </c>
      <c r="C818" s="239"/>
      <c r="D818" s="240" t="str">
        <f>IF(C818&lt;&gt;"",VLOOKUP(C818,'BASE EQUIPOS'!$G$8:$H$22,2,0),"")</f>
        <v/>
      </c>
      <c r="E818" s="241" t="str">
        <f>IF(C818&lt;&gt;"",VLOOKUP(C818,'BASE EQUIPOS'!$G$8:$I$22,3,0),"")</f>
        <v/>
      </c>
      <c r="F818" s="241" t="str">
        <f>IF(C818&lt;&gt;"",VLOOKUP(C818,'BASE EQUIPOS'!$G$8:$J$22,4,0),"")</f>
        <v/>
      </c>
      <c r="G818" s="242"/>
      <c r="H818" s="233"/>
      <c r="I818" s="241"/>
      <c r="J818" s="241"/>
      <c r="K818" s="241"/>
      <c r="L818" s="239"/>
      <c r="M818" s="244"/>
      <c r="N818" s="245" t="str">
        <f t="shared" ca="1" si="85"/>
        <v/>
      </c>
      <c r="O818" s="239"/>
      <c r="P818" s="244"/>
      <c r="Q818" s="245" t="str">
        <f t="shared" si="86"/>
        <v/>
      </c>
      <c r="U818" s="246" t="str">
        <f>IFERROR(VLOOKUP(C818,'BASE EQUIPOS'!$G$8:$O$22,9,0)," ")</f>
        <v xml:space="preserve"> </v>
      </c>
      <c r="V818" s="232" t="str">
        <f t="shared" si="88"/>
        <v/>
      </c>
      <c r="W818" s="232" t="str">
        <f t="shared" si="89"/>
        <v/>
      </c>
      <c r="X818" s="232" t="str">
        <f>IFERROR(VLOOKUP(W818,Datos!$P$4:$Q$18,2,0),"")</f>
        <v/>
      </c>
      <c r="Y818" s="232" t="str">
        <f t="shared" si="90"/>
        <v/>
      </c>
      <c r="AA818" s="314" t="str">
        <f t="shared" ca="1" si="87"/>
        <v/>
      </c>
    </row>
    <row r="819" spans="1:27" x14ac:dyDescent="0.3">
      <c r="A819" s="238"/>
      <c r="B819" s="241" t="str">
        <f t="shared" si="91"/>
        <v/>
      </c>
      <c r="C819" s="239"/>
      <c r="D819" s="240" t="str">
        <f>IF(C819&lt;&gt;"",VLOOKUP(C819,'BASE EQUIPOS'!$G$8:$H$22,2,0),"")</f>
        <v/>
      </c>
      <c r="E819" s="241" t="str">
        <f>IF(C819&lt;&gt;"",VLOOKUP(C819,'BASE EQUIPOS'!$G$8:$I$22,3,0),"")</f>
        <v/>
      </c>
      <c r="F819" s="241" t="str">
        <f>IF(C819&lt;&gt;"",VLOOKUP(C819,'BASE EQUIPOS'!$G$8:$J$22,4,0),"")</f>
        <v/>
      </c>
      <c r="G819" s="242"/>
      <c r="H819" s="233"/>
      <c r="I819" s="241"/>
      <c r="J819" s="241"/>
      <c r="K819" s="241"/>
      <c r="L819" s="239"/>
      <c r="M819" s="244"/>
      <c r="N819" s="245" t="str">
        <f t="shared" ca="1" si="85"/>
        <v/>
      </c>
      <c r="O819" s="239"/>
      <c r="P819" s="244"/>
      <c r="Q819" s="245" t="str">
        <f t="shared" si="86"/>
        <v/>
      </c>
      <c r="U819" s="246" t="str">
        <f>IFERROR(VLOOKUP(C819,'BASE EQUIPOS'!$G$8:$O$22,9,0)," ")</f>
        <v xml:space="preserve"> </v>
      </c>
      <c r="V819" s="232" t="str">
        <f t="shared" si="88"/>
        <v/>
      </c>
      <c r="W819" s="232" t="str">
        <f t="shared" si="89"/>
        <v/>
      </c>
      <c r="X819" s="232" t="str">
        <f>IFERROR(VLOOKUP(W819,Datos!$P$4:$Q$18,2,0),"")</f>
        <v/>
      </c>
      <c r="Y819" s="232" t="str">
        <f t="shared" si="90"/>
        <v/>
      </c>
      <c r="AA819" s="314" t="str">
        <f t="shared" ca="1" si="87"/>
        <v/>
      </c>
    </row>
    <row r="820" spans="1:27" x14ac:dyDescent="0.3">
      <c r="A820" s="238"/>
      <c r="B820" s="241" t="str">
        <f t="shared" si="91"/>
        <v/>
      </c>
      <c r="C820" s="239"/>
      <c r="D820" s="240" t="str">
        <f>IF(C820&lt;&gt;"",VLOOKUP(C820,'BASE EQUIPOS'!$G$8:$H$22,2,0),"")</f>
        <v/>
      </c>
      <c r="E820" s="241" t="str">
        <f>IF(C820&lt;&gt;"",VLOOKUP(C820,'BASE EQUIPOS'!$G$8:$I$22,3,0),"")</f>
        <v/>
      </c>
      <c r="F820" s="241" t="str">
        <f>IF(C820&lt;&gt;"",VLOOKUP(C820,'BASE EQUIPOS'!$G$8:$J$22,4,0),"")</f>
        <v/>
      </c>
      <c r="G820" s="242"/>
      <c r="H820" s="233"/>
      <c r="I820" s="241"/>
      <c r="J820" s="241"/>
      <c r="K820" s="241"/>
      <c r="L820" s="239"/>
      <c r="M820" s="244"/>
      <c r="N820" s="245" t="str">
        <f t="shared" ca="1" si="85"/>
        <v/>
      </c>
      <c r="O820" s="239"/>
      <c r="P820" s="244"/>
      <c r="Q820" s="245" t="str">
        <f t="shared" si="86"/>
        <v/>
      </c>
      <c r="U820" s="246" t="str">
        <f>IFERROR(VLOOKUP(C820,'BASE EQUIPOS'!$G$8:$O$22,9,0)," ")</f>
        <v xml:space="preserve"> </v>
      </c>
      <c r="V820" s="232" t="str">
        <f t="shared" si="88"/>
        <v/>
      </c>
      <c r="W820" s="232" t="str">
        <f t="shared" si="89"/>
        <v/>
      </c>
      <c r="X820" s="232" t="str">
        <f>IFERROR(VLOOKUP(W820,Datos!$P$4:$Q$18,2,0),"")</f>
        <v/>
      </c>
      <c r="Y820" s="232" t="str">
        <f t="shared" si="90"/>
        <v/>
      </c>
      <c r="AA820" s="314" t="str">
        <f t="shared" ca="1" si="87"/>
        <v/>
      </c>
    </row>
    <row r="821" spans="1:27" x14ac:dyDescent="0.3">
      <c r="A821" s="238"/>
      <c r="B821" s="241" t="str">
        <f t="shared" si="91"/>
        <v/>
      </c>
      <c r="C821" s="239"/>
      <c r="D821" s="240" t="str">
        <f>IF(C821&lt;&gt;"",VLOOKUP(C821,'BASE EQUIPOS'!$G$8:$H$22,2,0),"")</f>
        <v/>
      </c>
      <c r="E821" s="241" t="str">
        <f>IF(C821&lt;&gt;"",VLOOKUP(C821,'BASE EQUIPOS'!$G$8:$I$22,3,0),"")</f>
        <v/>
      </c>
      <c r="F821" s="241" t="str">
        <f>IF(C821&lt;&gt;"",VLOOKUP(C821,'BASE EQUIPOS'!$G$8:$J$22,4,0),"")</f>
        <v/>
      </c>
      <c r="G821" s="242"/>
      <c r="H821" s="233"/>
      <c r="I821" s="241"/>
      <c r="J821" s="241"/>
      <c r="K821" s="241"/>
      <c r="L821" s="239"/>
      <c r="M821" s="244"/>
      <c r="N821" s="245" t="str">
        <f t="shared" ca="1" si="85"/>
        <v/>
      </c>
      <c r="O821" s="239"/>
      <c r="P821" s="244"/>
      <c r="Q821" s="245" t="str">
        <f t="shared" si="86"/>
        <v/>
      </c>
      <c r="U821" s="246" t="str">
        <f>IFERROR(VLOOKUP(C821,'BASE EQUIPOS'!$G$8:$O$22,9,0)," ")</f>
        <v xml:space="preserve"> </v>
      </c>
      <c r="V821" s="232" t="str">
        <f t="shared" si="88"/>
        <v/>
      </c>
      <c r="W821" s="232" t="str">
        <f t="shared" si="89"/>
        <v/>
      </c>
      <c r="X821" s="232" t="str">
        <f>IFERROR(VLOOKUP(W821,Datos!$P$4:$Q$18,2,0),"")</f>
        <v/>
      </c>
      <c r="Y821" s="232" t="str">
        <f t="shared" si="90"/>
        <v/>
      </c>
      <c r="AA821" s="314" t="str">
        <f t="shared" ca="1" si="87"/>
        <v/>
      </c>
    </row>
    <row r="822" spans="1:27" x14ac:dyDescent="0.3">
      <c r="A822" s="238"/>
      <c r="B822" s="241" t="str">
        <f t="shared" si="91"/>
        <v/>
      </c>
      <c r="C822" s="239"/>
      <c r="D822" s="240" t="str">
        <f>IF(C822&lt;&gt;"",VLOOKUP(C822,'BASE EQUIPOS'!$G$8:$H$22,2,0),"")</f>
        <v/>
      </c>
      <c r="E822" s="241" t="str">
        <f>IF(C822&lt;&gt;"",VLOOKUP(C822,'BASE EQUIPOS'!$G$8:$I$22,3,0),"")</f>
        <v/>
      </c>
      <c r="F822" s="241" t="str">
        <f>IF(C822&lt;&gt;"",VLOOKUP(C822,'BASE EQUIPOS'!$G$8:$J$22,4,0),"")</f>
        <v/>
      </c>
      <c r="G822" s="242"/>
      <c r="H822" s="233"/>
      <c r="I822" s="241"/>
      <c r="J822" s="241"/>
      <c r="K822" s="241"/>
      <c r="L822" s="239"/>
      <c r="M822" s="244"/>
      <c r="N822" s="245" t="str">
        <f t="shared" ca="1" si="85"/>
        <v/>
      </c>
      <c r="O822" s="239"/>
      <c r="P822" s="244"/>
      <c r="Q822" s="245" t="str">
        <f t="shared" si="86"/>
        <v/>
      </c>
      <c r="U822" s="246" t="str">
        <f>IFERROR(VLOOKUP(C822,'BASE EQUIPOS'!$G$8:$O$22,9,0)," ")</f>
        <v xml:space="preserve"> </v>
      </c>
      <c r="V822" s="232" t="str">
        <f t="shared" si="88"/>
        <v/>
      </c>
      <c r="W822" s="232" t="str">
        <f t="shared" si="89"/>
        <v/>
      </c>
      <c r="X822" s="232" t="str">
        <f>IFERROR(VLOOKUP(W822,Datos!$P$4:$Q$18,2,0),"")</f>
        <v/>
      </c>
      <c r="Y822" s="232" t="str">
        <f t="shared" si="90"/>
        <v/>
      </c>
      <c r="AA822" s="314" t="str">
        <f t="shared" ca="1" si="87"/>
        <v/>
      </c>
    </row>
    <row r="823" spans="1:27" x14ac:dyDescent="0.3">
      <c r="A823" s="238"/>
      <c r="B823" s="241" t="str">
        <f t="shared" si="91"/>
        <v/>
      </c>
      <c r="C823" s="239"/>
      <c r="D823" s="240" t="str">
        <f>IF(C823&lt;&gt;"",VLOOKUP(C823,'BASE EQUIPOS'!$G$8:$H$22,2,0),"")</f>
        <v/>
      </c>
      <c r="E823" s="241" t="str">
        <f>IF(C823&lt;&gt;"",VLOOKUP(C823,'BASE EQUIPOS'!$G$8:$I$22,3,0),"")</f>
        <v/>
      </c>
      <c r="F823" s="241" t="str">
        <f>IF(C823&lt;&gt;"",VLOOKUP(C823,'BASE EQUIPOS'!$G$8:$J$22,4,0),"")</f>
        <v/>
      </c>
      <c r="G823" s="242"/>
      <c r="H823" s="233"/>
      <c r="I823" s="241"/>
      <c r="J823" s="241"/>
      <c r="K823" s="241"/>
      <c r="L823" s="239"/>
      <c r="M823" s="244"/>
      <c r="N823" s="245" t="str">
        <f t="shared" ca="1" si="85"/>
        <v/>
      </c>
      <c r="O823" s="239"/>
      <c r="P823" s="244"/>
      <c r="Q823" s="245" t="str">
        <f t="shared" si="86"/>
        <v/>
      </c>
      <c r="U823" s="246" t="str">
        <f>IFERROR(VLOOKUP(C823,'BASE EQUIPOS'!$G$8:$O$22,9,0)," ")</f>
        <v xml:space="preserve"> </v>
      </c>
      <c r="V823" s="232" t="str">
        <f t="shared" si="88"/>
        <v/>
      </c>
      <c r="W823" s="232" t="str">
        <f t="shared" si="89"/>
        <v/>
      </c>
      <c r="X823" s="232" t="str">
        <f>IFERROR(VLOOKUP(W823,Datos!$P$4:$Q$18,2,0),"")</f>
        <v/>
      </c>
      <c r="Y823" s="232" t="str">
        <f t="shared" si="90"/>
        <v/>
      </c>
      <c r="AA823" s="314" t="str">
        <f t="shared" ca="1" si="87"/>
        <v/>
      </c>
    </row>
    <row r="824" spans="1:27" x14ac:dyDescent="0.3">
      <c r="A824" s="238"/>
      <c r="B824" s="241" t="str">
        <f t="shared" si="91"/>
        <v/>
      </c>
      <c r="C824" s="239"/>
      <c r="D824" s="240" t="str">
        <f>IF(C824&lt;&gt;"",VLOOKUP(C824,'BASE EQUIPOS'!$G$8:$H$22,2,0),"")</f>
        <v/>
      </c>
      <c r="E824" s="241" t="str">
        <f>IF(C824&lt;&gt;"",VLOOKUP(C824,'BASE EQUIPOS'!$G$8:$I$22,3,0),"")</f>
        <v/>
      </c>
      <c r="F824" s="241" t="str">
        <f>IF(C824&lt;&gt;"",VLOOKUP(C824,'BASE EQUIPOS'!$G$8:$J$22,4,0),"")</f>
        <v/>
      </c>
      <c r="G824" s="242"/>
      <c r="H824" s="233"/>
      <c r="I824" s="241"/>
      <c r="J824" s="241"/>
      <c r="K824" s="241"/>
      <c r="L824" s="239"/>
      <c r="M824" s="244"/>
      <c r="N824" s="245" t="str">
        <f t="shared" ca="1" si="85"/>
        <v/>
      </c>
      <c r="O824" s="239"/>
      <c r="P824" s="244"/>
      <c r="Q824" s="245" t="str">
        <f t="shared" si="86"/>
        <v/>
      </c>
      <c r="U824" s="246" t="str">
        <f>IFERROR(VLOOKUP(C824,'BASE EQUIPOS'!$G$8:$O$22,9,0)," ")</f>
        <v xml:space="preserve"> </v>
      </c>
      <c r="V824" s="232" t="str">
        <f t="shared" si="88"/>
        <v/>
      </c>
      <c r="W824" s="232" t="str">
        <f t="shared" si="89"/>
        <v/>
      </c>
      <c r="X824" s="232" t="str">
        <f>IFERROR(VLOOKUP(W824,Datos!$P$4:$Q$18,2,0),"")</f>
        <v/>
      </c>
      <c r="Y824" s="232" t="str">
        <f t="shared" si="90"/>
        <v/>
      </c>
      <c r="AA824" s="314" t="str">
        <f t="shared" ca="1" si="87"/>
        <v/>
      </c>
    </row>
    <row r="825" spans="1:27" x14ac:dyDescent="0.3">
      <c r="A825" s="238"/>
      <c r="B825" s="241" t="str">
        <f t="shared" si="91"/>
        <v/>
      </c>
      <c r="C825" s="239"/>
      <c r="D825" s="240" t="str">
        <f>IF(C825&lt;&gt;"",VLOOKUP(C825,'BASE EQUIPOS'!$G$8:$H$22,2,0),"")</f>
        <v/>
      </c>
      <c r="E825" s="241" t="str">
        <f>IF(C825&lt;&gt;"",VLOOKUP(C825,'BASE EQUIPOS'!$G$8:$I$22,3,0),"")</f>
        <v/>
      </c>
      <c r="F825" s="241" t="str">
        <f>IF(C825&lt;&gt;"",VLOOKUP(C825,'BASE EQUIPOS'!$G$8:$J$22,4,0),"")</f>
        <v/>
      </c>
      <c r="G825" s="242"/>
      <c r="H825" s="233"/>
      <c r="I825" s="241"/>
      <c r="J825" s="241"/>
      <c r="K825" s="241"/>
      <c r="L825" s="239"/>
      <c r="M825" s="244"/>
      <c r="N825" s="245" t="str">
        <f t="shared" ca="1" si="85"/>
        <v/>
      </c>
      <c r="O825" s="239"/>
      <c r="P825" s="244"/>
      <c r="Q825" s="245" t="str">
        <f t="shared" si="86"/>
        <v/>
      </c>
      <c r="U825" s="246" t="str">
        <f>IFERROR(VLOOKUP(C825,'BASE EQUIPOS'!$G$8:$O$22,9,0)," ")</f>
        <v xml:space="preserve"> </v>
      </c>
      <c r="V825" s="232" t="str">
        <f t="shared" si="88"/>
        <v/>
      </c>
      <c r="W825" s="232" t="str">
        <f t="shared" si="89"/>
        <v/>
      </c>
      <c r="X825" s="232" t="str">
        <f>IFERROR(VLOOKUP(W825,Datos!$P$4:$Q$18,2,0),"")</f>
        <v/>
      </c>
      <c r="Y825" s="232" t="str">
        <f t="shared" si="90"/>
        <v/>
      </c>
      <c r="AA825" s="314" t="str">
        <f t="shared" ca="1" si="87"/>
        <v/>
      </c>
    </row>
    <row r="826" spans="1:27" x14ac:dyDescent="0.3">
      <c r="A826" s="238"/>
      <c r="B826" s="241" t="str">
        <f t="shared" si="91"/>
        <v/>
      </c>
      <c r="C826" s="239"/>
      <c r="D826" s="240" t="str">
        <f>IF(C826&lt;&gt;"",VLOOKUP(C826,'BASE EQUIPOS'!$G$8:$H$22,2,0),"")</f>
        <v/>
      </c>
      <c r="E826" s="241" t="str">
        <f>IF(C826&lt;&gt;"",VLOOKUP(C826,'BASE EQUIPOS'!$G$8:$I$22,3,0),"")</f>
        <v/>
      </c>
      <c r="F826" s="241" t="str">
        <f>IF(C826&lt;&gt;"",VLOOKUP(C826,'BASE EQUIPOS'!$G$8:$J$22,4,0),"")</f>
        <v/>
      </c>
      <c r="G826" s="242"/>
      <c r="H826" s="233"/>
      <c r="I826" s="241"/>
      <c r="J826" s="241"/>
      <c r="K826" s="241"/>
      <c r="L826" s="239"/>
      <c r="M826" s="244"/>
      <c r="N826" s="245" t="str">
        <f t="shared" ca="1" si="85"/>
        <v/>
      </c>
      <c r="O826" s="239"/>
      <c r="P826" s="244"/>
      <c r="Q826" s="245" t="str">
        <f t="shared" si="86"/>
        <v/>
      </c>
      <c r="U826" s="246" t="str">
        <f>IFERROR(VLOOKUP(C826,'BASE EQUIPOS'!$G$8:$O$22,9,0)," ")</f>
        <v xml:space="preserve"> </v>
      </c>
      <c r="V826" s="232" t="str">
        <f t="shared" si="88"/>
        <v/>
      </c>
      <c r="W826" s="232" t="str">
        <f t="shared" si="89"/>
        <v/>
      </c>
      <c r="X826" s="232" t="str">
        <f>IFERROR(VLOOKUP(W826,Datos!$P$4:$Q$18,2,0),"")</f>
        <v/>
      </c>
      <c r="Y826" s="232" t="str">
        <f t="shared" si="90"/>
        <v/>
      </c>
      <c r="AA826" s="314" t="str">
        <f t="shared" ca="1" si="87"/>
        <v/>
      </c>
    </row>
    <row r="827" spans="1:27" x14ac:dyDescent="0.3">
      <c r="A827" s="238"/>
      <c r="B827" s="241" t="str">
        <f t="shared" si="91"/>
        <v/>
      </c>
      <c r="C827" s="239"/>
      <c r="D827" s="240" t="str">
        <f>IF(C827&lt;&gt;"",VLOOKUP(C827,'BASE EQUIPOS'!$G$8:$H$22,2,0),"")</f>
        <v/>
      </c>
      <c r="E827" s="241" t="str">
        <f>IF(C827&lt;&gt;"",VLOOKUP(C827,'BASE EQUIPOS'!$G$8:$I$22,3,0),"")</f>
        <v/>
      </c>
      <c r="F827" s="241" t="str">
        <f>IF(C827&lt;&gt;"",VLOOKUP(C827,'BASE EQUIPOS'!$G$8:$J$22,4,0),"")</f>
        <v/>
      </c>
      <c r="G827" s="242"/>
      <c r="H827" s="233"/>
      <c r="I827" s="241"/>
      <c r="J827" s="241"/>
      <c r="K827" s="241"/>
      <c r="L827" s="239"/>
      <c r="M827" s="244"/>
      <c r="N827" s="245" t="str">
        <f t="shared" ca="1" si="85"/>
        <v/>
      </c>
      <c r="O827" s="239"/>
      <c r="P827" s="244"/>
      <c r="Q827" s="245" t="str">
        <f t="shared" si="86"/>
        <v/>
      </c>
      <c r="U827" s="246" t="str">
        <f>IFERROR(VLOOKUP(C827,'BASE EQUIPOS'!$G$8:$O$22,9,0)," ")</f>
        <v xml:space="preserve"> </v>
      </c>
      <c r="V827" s="232" t="str">
        <f t="shared" si="88"/>
        <v/>
      </c>
      <c r="W827" s="232" t="str">
        <f t="shared" si="89"/>
        <v/>
      </c>
      <c r="X827" s="232" t="str">
        <f>IFERROR(VLOOKUP(W827,Datos!$P$4:$Q$18,2,0),"")</f>
        <v/>
      </c>
      <c r="Y827" s="232" t="str">
        <f t="shared" si="90"/>
        <v/>
      </c>
      <c r="AA827" s="314" t="str">
        <f t="shared" ca="1" si="87"/>
        <v/>
      </c>
    </row>
    <row r="828" spans="1:27" x14ac:dyDescent="0.3">
      <c r="A828" s="238"/>
      <c r="B828" s="241" t="str">
        <f t="shared" si="91"/>
        <v/>
      </c>
      <c r="C828" s="239"/>
      <c r="D828" s="240" t="str">
        <f>IF(C828&lt;&gt;"",VLOOKUP(C828,'BASE EQUIPOS'!$G$8:$H$22,2,0),"")</f>
        <v/>
      </c>
      <c r="E828" s="241" t="str">
        <f>IF(C828&lt;&gt;"",VLOOKUP(C828,'BASE EQUIPOS'!$G$8:$I$22,3,0),"")</f>
        <v/>
      </c>
      <c r="F828" s="241" t="str">
        <f>IF(C828&lt;&gt;"",VLOOKUP(C828,'BASE EQUIPOS'!$G$8:$J$22,4,0),"")</f>
        <v/>
      </c>
      <c r="G828" s="242"/>
      <c r="H828" s="233"/>
      <c r="I828" s="241"/>
      <c r="J828" s="241"/>
      <c r="K828" s="241"/>
      <c r="L828" s="239"/>
      <c r="M828" s="244"/>
      <c r="N828" s="245" t="str">
        <f t="shared" ca="1" si="85"/>
        <v/>
      </c>
      <c r="O828" s="239"/>
      <c r="P828" s="244"/>
      <c r="Q828" s="245" t="str">
        <f t="shared" si="86"/>
        <v/>
      </c>
      <c r="U828" s="246" t="str">
        <f>IFERROR(VLOOKUP(C828,'BASE EQUIPOS'!$G$8:$O$22,9,0)," ")</f>
        <v xml:space="preserve"> </v>
      </c>
      <c r="V828" s="232" t="str">
        <f t="shared" si="88"/>
        <v/>
      </c>
      <c r="W828" s="232" t="str">
        <f t="shared" si="89"/>
        <v/>
      </c>
      <c r="X828" s="232" t="str">
        <f>IFERROR(VLOOKUP(W828,Datos!$P$4:$Q$18,2,0),"")</f>
        <v/>
      </c>
      <c r="Y828" s="232" t="str">
        <f t="shared" si="90"/>
        <v/>
      </c>
      <c r="AA828" s="314" t="str">
        <f t="shared" ca="1" si="87"/>
        <v/>
      </c>
    </row>
    <row r="829" spans="1:27" x14ac:dyDescent="0.3">
      <c r="A829" s="238"/>
      <c r="B829" s="241" t="str">
        <f t="shared" si="91"/>
        <v/>
      </c>
      <c r="C829" s="239"/>
      <c r="D829" s="240" t="str">
        <f>IF(C829&lt;&gt;"",VLOOKUP(C829,'BASE EQUIPOS'!$G$8:$H$22,2,0),"")</f>
        <v/>
      </c>
      <c r="E829" s="241" t="str">
        <f>IF(C829&lt;&gt;"",VLOOKUP(C829,'BASE EQUIPOS'!$G$8:$I$22,3,0),"")</f>
        <v/>
      </c>
      <c r="F829" s="241" t="str">
        <f>IF(C829&lt;&gt;"",VLOOKUP(C829,'BASE EQUIPOS'!$G$8:$J$22,4,0),"")</f>
        <v/>
      </c>
      <c r="G829" s="242"/>
      <c r="H829" s="233"/>
      <c r="I829" s="241"/>
      <c r="J829" s="241"/>
      <c r="K829" s="241"/>
      <c r="L829" s="239"/>
      <c r="M829" s="244"/>
      <c r="N829" s="245" t="str">
        <f t="shared" ca="1" si="85"/>
        <v/>
      </c>
      <c r="O829" s="239"/>
      <c r="P829" s="244"/>
      <c r="Q829" s="245" t="str">
        <f t="shared" si="86"/>
        <v/>
      </c>
      <c r="U829" s="246" t="str">
        <f>IFERROR(VLOOKUP(C829,'BASE EQUIPOS'!$G$8:$O$22,9,0)," ")</f>
        <v xml:space="preserve"> </v>
      </c>
      <c r="V829" s="232" t="str">
        <f t="shared" si="88"/>
        <v/>
      </c>
      <c r="W829" s="232" t="str">
        <f t="shared" si="89"/>
        <v/>
      </c>
      <c r="X829" s="232" t="str">
        <f>IFERROR(VLOOKUP(W829,Datos!$P$4:$Q$18,2,0),"")</f>
        <v/>
      </c>
      <c r="Y829" s="232" t="str">
        <f t="shared" si="90"/>
        <v/>
      </c>
      <c r="AA829" s="314" t="str">
        <f t="shared" ca="1" si="87"/>
        <v/>
      </c>
    </row>
    <row r="830" spans="1:27" x14ac:dyDescent="0.3">
      <c r="A830" s="238"/>
      <c r="B830" s="241" t="str">
        <f t="shared" si="91"/>
        <v/>
      </c>
      <c r="C830" s="239"/>
      <c r="D830" s="240" t="str">
        <f>IF(C830&lt;&gt;"",VLOOKUP(C830,'BASE EQUIPOS'!$G$8:$H$22,2,0),"")</f>
        <v/>
      </c>
      <c r="E830" s="241" t="str">
        <f>IF(C830&lt;&gt;"",VLOOKUP(C830,'BASE EQUIPOS'!$G$8:$I$22,3,0),"")</f>
        <v/>
      </c>
      <c r="F830" s="241" t="str">
        <f>IF(C830&lt;&gt;"",VLOOKUP(C830,'BASE EQUIPOS'!$G$8:$J$22,4,0),"")</f>
        <v/>
      </c>
      <c r="G830" s="242"/>
      <c r="H830" s="233"/>
      <c r="I830" s="241"/>
      <c r="J830" s="241"/>
      <c r="K830" s="241"/>
      <c r="L830" s="239"/>
      <c r="M830" s="244"/>
      <c r="N830" s="245" t="str">
        <f t="shared" ca="1" si="85"/>
        <v/>
      </c>
      <c r="O830" s="239"/>
      <c r="P830" s="244"/>
      <c r="Q830" s="245" t="str">
        <f t="shared" si="86"/>
        <v/>
      </c>
      <c r="U830" s="246" t="str">
        <f>IFERROR(VLOOKUP(C830,'BASE EQUIPOS'!$G$8:$O$22,9,0)," ")</f>
        <v xml:space="preserve"> </v>
      </c>
      <c r="V830" s="232" t="str">
        <f t="shared" si="88"/>
        <v/>
      </c>
      <c r="W830" s="232" t="str">
        <f t="shared" si="89"/>
        <v/>
      </c>
      <c r="X830" s="232" t="str">
        <f>IFERROR(VLOOKUP(W830,Datos!$P$4:$Q$18,2,0),"")</f>
        <v/>
      </c>
      <c r="Y830" s="232" t="str">
        <f t="shared" si="90"/>
        <v/>
      </c>
      <c r="AA830" s="314" t="str">
        <f t="shared" ca="1" si="87"/>
        <v/>
      </c>
    </row>
    <row r="831" spans="1:27" x14ac:dyDescent="0.3">
      <c r="A831" s="238"/>
      <c r="B831" s="241" t="str">
        <f t="shared" si="91"/>
        <v/>
      </c>
      <c r="C831" s="239"/>
      <c r="D831" s="240" t="str">
        <f>IF(C831&lt;&gt;"",VLOOKUP(C831,'BASE EQUIPOS'!$G$8:$H$22,2,0),"")</f>
        <v/>
      </c>
      <c r="E831" s="241" t="str">
        <f>IF(C831&lt;&gt;"",VLOOKUP(C831,'BASE EQUIPOS'!$G$8:$I$22,3,0),"")</f>
        <v/>
      </c>
      <c r="F831" s="241" t="str">
        <f>IF(C831&lt;&gt;"",VLOOKUP(C831,'BASE EQUIPOS'!$G$8:$J$22,4,0),"")</f>
        <v/>
      </c>
      <c r="G831" s="242"/>
      <c r="H831" s="233"/>
      <c r="I831" s="241"/>
      <c r="J831" s="241"/>
      <c r="K831" s="241"/>
      <c r="L831" s="239"/>
      <c r="M831" s="244"/>
      <c r="N831" s="245" t="str">
        <f t="shared" ca="1" si="85"/>
        <v/>
      </c>
      <c r="O831" s="239"/>
      <c r="P831" s="244"/>
      <c r="Q831" s="245" t="str">
        <f t="shared" si="86"/>
        <v/>
      </c>
      <c r="U831" s="246" t="str">
        <f>IFERROR(VLOOKUP(C831,'BASE EQUIPOS'!$G$8:$O$22,9,0)," ")</f>
        <v xml:space="preserve"> </v>
      </c>
      <c r="V831" s="232" t="str">
        <f t="shared" si="88"/>
        <v/>
      </c>
      <c r="W831" s="232" t="str">
        <f t="shared" si="89"/>
        <v/>
      </c>
      <c r="X831" s="232" t="str">
        <f>IFERROR(VLOOKUP(W831,Datos!$P$4:$Q$18,2,0),"")</f>
        <v/>
      </c>
      <c r="Y831" s="232" t="str">
        <f t="shared" si="90"/>
        <v/>
      </c>
      <c r="AA831" s="314" t="str">
        <f t="shared" ca="1" si="87"/>
        <v/>
      </c>
    </row>
    <row r="832" spans="1:27" x14ac:dyDescent="0.3">
      <c r="A832" s="238"/>
      <c r="B832" s="241" t="str">
        <f t="shared" si="91"/>
        <v/>
      </c>
      <c r="C832" s="239"/>
      <c r="D832" s="240" t="str">
        <f>IF(C832&lt;&gt;"",VLOOKUP(C832,'BASE EQUIPOS'!$G$8:$H$22,2,0),"")</f>
        <v/>
      </c>
      <c r="E832" s="241" t="str">
        <f>IF(C832&lt;&gt;"",VLOOKUP(C832,'BASE EQUIPOS'!$G$8:$I$22,3,0),"")</f>
        <v/>
      </c>
      <c r="F832" s="241" t="str">
        <f>IF(C832&lt;&gt;"",VLOOKUP(C832,'BASE EQUIPOS'!$G$8:$J$22,4,0),"")</f>
        <v/>
      </c>
      <c r="G832" s="242"/>
      <c r="H832" s="233"/>
      <c r="I832" s="241"/>
      <c r="J832" s="241"/>
      <c r="K832" s="241"/>
      <c r="L832" s="239"/>
      <c r="M832" s="244"/>
      <c r="N832" s="245" t="str">
        <f t="shared" ca="1" si="85"/>
        <v/>
      </c>
      <c r="O832" s="239"/>
      <c r="P832" s="244"/>
      <c r="Q832" s="245" t="str">
        <f t="shared" si="86"/>
        <v/>
      </c>
      <c r="U832" s="246" t="str">
        <f>IFERROR(VLOOKUP(C832,'BASE EQUIPOS'!$G$8:$O$22,9,0)," ")</f>
        <v xml:space="preserve"> </v>
      </c>
      <c r="V832" s="232" t="str">
        <f t="shared" si="88"/>
        <v/>
      </c>
      <c r="W832" s="232" t="str">
        <f t="shared" si="89"/>
        <v/>
      </c>
      <c r="X832" s="232" t="str">
        <f>IFERROR(VLOOKUP(W832,Datos!$P$4:$Q$18,2,0),"")</f>
        <v/>
      </c>
      <c r="Y832" s="232" t="str">
        <f t="shared" si="90"/>
        <v/>
      </c>
      <c r="AA832" s="314" t="str">
        <f t="shared" ca="1" si="87"/>
        <v/>
      </c>
    </row>
    <row r="833" spans="1:27" x14ac:dyDescent="0.3">
      <c r="A833" s="238"/>
      <c r="B833" s="241" t="str">
        <f t="shared" si="91"/>
        <v/>
      </c>
      <c r="C833" s="239"/>
      <c r="D833" s="240" t="str">
        <f>IF(C833&lt;&gt;"",VLOOKUP(C833,'BASE EQUIPOS'!$G$8:$H$22,2,0),"")</f>
        <v/>
      </c>
      <c r="E833" s="241" t="str">
        <f>IF(C833&lt;&gt;"",VLOOKUP(C833,'BASE EQUIPOS'!$G$8:$I$22,3,0),"")</f>
        <v/>
      </c>
      <c r="F833" s="241" t="str">
        <f>IF(C833&lt;&gt;"",VLOOKUP(C833,'BASE EQUIPOS'!$G$8:$J$22,4,0),"")</f>
        <v/>
      </c>
      <c r="G833" s="242"/>
      <c r="H833" s="233"/>
      <c r="I833" s="241"/>
      <c r="J833" s="241"/>
      <c r="K833" s="241"/>
      <c r="L833" s="239"/>
      <c r="M833" s="244"/>
      <c r="N833" s="245" t="str">
        <f t="shared" ca="1" si="85"/>
        <v/>
      </c>
      <c r="O833" s="239"/>
      <c r="P833" s="244"/>
      <c r="Q833" s="245" t="str">
        <f t="shared" si="86"/>
        <v/>
      </c>
      <c r="U833" s="246" t="str">
        <f>IFERROR(VLOOKUP(C833,'BASE EQUIPOS'!$G$8:$O$22,9,0)," ")</f>
        <v xml:space="preserve"> </v>
      </c>
      <c r="V833" s="232" t="str">
        <f t="shared" si="88"/>
        <v/>
      </c>
      <c r="W833" s="232" t="str">
        <f t="shared" si="89"/>
        <v/>
      </c>
      <c r="X833" s="232" t="str">
        <f>IFERROR(VLOOKUP(W833,Datos!$P$4:$Q$18,2,0),"")</f>
        <v/>
      </c>
      <c r="Y833" s="232" t="str">
        <f t="shared" si="90"/>
        <v/>
      </c>
      <c r="AA833" s="314" t="str">
        <f t="shared" ca="1" si="87"/>
        <v/>
      </c>
    </row>
    <row r="834" spans="1:27" x14ac:dyDescent="0.3">
      <c r="A834" s="238"/>
      <c r="B834" s="241" t="str">
        <f t="shared" si="91"/>
        <v/>
      </c>
      <c r="C834" s="239"/>
      <c r="D834" s="240" t="str">
        <f>IF(C834&lt;&gt;"",VLOOKUP(C834,'BASE EQUIPOS'!$G$8:$H$22,2,0),"")</f>
        <v/>
      </c>
      <c r="E834" s="241" t="str">
        <f>IF(C834&lt;&gt;"",VLOOKUP(C834,'BASE EQUIPOS'!$G$8:$I$22,3,0),"")</f>
        <v/>
      </c>
      <c r="F834" s="241" t="str">
        <f>IF(C834&lt;&gt;"",VLOOKUP(C834,'BASE EQUIPOS'!$G$8:$J$22,4,0),"")</f>
        <v/>
      </c>
      <c r="G834" s="242"/>
      <c r="H834" s="233"/>
      <c r="I834" s="241"/>
      <c r="J834" s="241"/>
      <c r="K834" s="241"/>
      <c r="L834" s="239"/>
      <c r="M834" s="244"/>
      <c r="N834" s="245" t="str">
        <f t="shared" ca="1" si="85"/>
        <v/>
      </c>
      <c r="O834" s="239"/>
      <c r="P834" s="244"/>
      <c r="Q834" s="245" t="str">
        <f t="shared" si="86"/>
        <v/>
      </c>
      <c r="U834" s="246" t="str">
        <f>IFERROR(VLOOKUP(C834,'BASE EQUIPOS'!$G$8:$O$22,9,0)," ")</f>
        <v xml:space="preserve"> </v>
      </c>
      <c r="V834" s="232" t="str">
        <f t="shared" si="88"/>
        <v/>
      </c>
      <c r="W834" s="232" t="str">
        <f t="shared" si="89"/>
        <v/>
      </c>
      <c r="X834" s="232" t="str">
        <f>IFERROR(VLOOKUP(W834,Datos!$P$4:$Q$18,2,0),"")</f>
        <v/>
      </c>
      <c r="Y834" s="232" t="str">
        <f t="shared" si="90"/>
        <v/>
      </c>
      <c r="AA834" s="314" t="str">
        <f t="shared" ca="1" si="87"/>
        <v/>
      </c>
    </row>
    <row r="835" spans="1:27" x14ac:dyDescent="0.3">
      <c r="A835" s="238"/>
      <c r="B835" s="241" t="str">
        <f t="shared" si="91"/>
        <v/>
      </c>
      <c r="C835" s="239"/>
      <c r="D835" s="240" t="str">
        <f>IF(C835&lt;&gt;"",VLOOKUP(C835,'BASE EQUIPOS'!$G$8:$H$22,2,0),"")</f>
        <v/>
      </c>
      <c r="E835" s="241" t="str">
        <f>IF(C835&lt;&gt;"",VLOOKUP(C835,'BASE EQUIPOS'!$G$8:$I$22,3,0),"")</f>
        <v/>
      </c>
      <c r="F835" s="241" t="str">
        <f>IF(C835&lt;&gt;"",VLOOKUP(C835,'BASE EQUIPOS'!$G$8:$J$22,4,0),"")</f>
        <v/>
      </c>
      <c r="G835" s="242"/>
      <c r="H835" s="233"/>
      <c r="I835" s="241"/>
      <c r="J835" s="241"/>
      <c r="K835" s="241"/>
      <c r="L835" s="239"/>
      <c r="M835" s="244"/>
      <c r="N835" s="245" t="str">
        <f t="shared" ca="1" si="85"/>
        <v/>
      </c>
      <c r="O835" s="239"/>
      <c r="P835" s="244"/>
      <c r="Q835" s="245" t="str">
        <f t="shared" si="86"/>
        <v/>
      </c>
      <c r="U835" s="246" t="str">
        <f>IFERROR(VLOOKUP(C835,'BASE EQUIPOS'!$G$8:$O$22,9,0)," ")</f>
        <v xml:space="preserve"> </v>
      </c>
      <c r="V835" s="232" t="str">
        <f t="shared" si="88"/>
        <v/>
      </c>
      <c r="W835" s="232" t="str">
        <f t="shared" si="89"/>
        <v/>
      </c>
      <c r="X835" s="232" t="str">
        <f>IFERROR(VLOOKUP(W835,Datos!$P$4:$Q$18,2,0),"")</f>
        <v/>
      </c>
      <c r="Y835" s="232" t="str">
        <f t="shared" si="90"/>
        <v/>
      </c>
      <c r="AA835" s="314" t="str">
        <f t="shared" ca="1" si="87"/>
        <v/>
      </c>
    </row>
    <row r="836" spans="1:27" x14ac:dyDescent="0.3">
      <c r="A836" s="238"/>
      <c r="B836" s="241" t="str">
        <f t="shared" si="91"/>
        <v/>
      </c>
      <c r="C836" s="239"/>
      <c r="D836" s="240" t="str">
        <f>IF(C836&lt;&gt;"",VLOOKUP(C836,'BASE EQUIPOS'!$G$8:$H$22,2,0),"")</f>
        <v/>
      </c>
      <c r="E836" s="241" t="str">
        <f>IF(C836&lt;&gt;"",VLOOKUP(C836,'BASE EQUIPOS'!$G$8:$I$22,3,0),"")</f>
        <v/>
      </c>
      <c r="F836" s="241" t="str">
        <f>IF(C836&lt;&gt;"",VLOOKUP(C836,'BASE EQUIPOS'!$G$8:$J$22,4,0),"")</f>
        <v/>
      </c>
      <c r="G836" s="242"/>
      <c r="H836" s="233"/>
      <c r="I836" s="241"/>
      <c r="J836" s="241"/>
      <c r="K836" s="241"/>
      <c r="L836" s="239"/>
      <c r="M836" s="244"/>
      <c r="N836" s="245" t="str">
        <f t="shared" ca="1" si="85"/>
        <v/>
      </c>
      <c r="O836" s="239"/>
      <c r="P836" s="244"/>
      <c r="Q836" s="245" t="str">
        <f t="shared" si="86"/>
        <v/>
      </c>
      <c r="U836" s="246" t="str">
        <f>IFERROR(VLOOKUP(C836,'BASE EQUIPOS'!$G$8:$O$22,9,0)," ")</f>
        <v xml:space="preserve"> </v>
      </c>
      <c r="V836" s="232" t="str">
        <f t="shared" si="88"/>
        <v/>
      </c>
      <c r="W836" s="232" t="str">
        <f t="shared" si="89"/>
        <v/>
      </c>
      <c r="X836" s="232" t="str">
        <f>IFERROR(VLOOKUP(W836,Datos!$P$4:$Q$18,2,0),"")</f>
        <v/>
      </c>
      <c r="Y836" s="232" t="str">
        <f t="shared" si="90"/>
        <v/>
      </c>
      <c r="AA836" s="314" t="str">
        <f t="shared" ca="1" si="87"/>
        <v/>
      </c>
    </row>
    <row r="837" spans="1:27" x14ac:dyDescent="0.3">
      <c r="A837" s="238"/>
      <c r="B837" s="241" t="str">
        <f t="shared" si="91"/>
        <v/>
      </c>
      <c r="C837" s="239"/>
      <c r="D837" s="240" t="str">
        <f>IF(C837&lt;&gt;"",VLOOKUP(C837,'BASE EQUIPOS'!$G$8:$H$22,2,0),"")</f>
        <v/>
      </c>
      <c r="E837" s="241" t="str">
        <f>IF(C837&lt;&gt;"",VLOOKUP(C837,'BASE EQUIPOS'!$G$8:$I$22,3,0),"")</f>
        <v/>
      </c>
      <c r="F837" s="241" t="str">
        <f>IF(C837&lt;&gt;"",VLOOKUP(C837,'BASE EQUIPOS'!$G$8:$J$22,4,0),"")</f>
        <v/>
      </c>
      <c r="G837" s="242"/>
      <c r="H837" s="233"/>
      <c r="I837" s="241"/>
      <c r="J837" s="241"/>
      <c r="K837" s="241"/>
      <c r="L837" s="239"/>
      <c r="M837" s="244"/>
      <c r="N837" s="245" t="str">
        <f t="shared" ca="1" si="85"/>
        <v/>
      </c>
      <c r="O837" s="239"/>
      <c r="P837" s="244"/>
      <c r="Q837" s="245" t="str">
        <f t="shared" si="86"/>
        <v/>
      </c>
      <c r="U837" s="246" t="str">
        <f>IFERROR(VLOOKUP(C837,'BASE EQUIPOS'!$G$8:$O$22,9,0)," ")</f>
        <v xml:space="preserve"> </v>
      </c>
      <c r="V837" s="232" t="str">
        <f t="shared" si="88"/>
        <v/>
      </c>
      <c r="W837" s="232" t="str">
        <f t="shared" si="89"/>
        <v/>
      </c>
      <c r="X837" s="232" t="str">
        <f>IFERROR(VLOOKUP(W837,Datos!$P$4:$Q$18,2,0),"")</f>
        <v/>
      </c>
      <c r="Y837" s="232" t="str">
        <f t="shared" si="90"/>
        <v/>
      </c>
      <c r="AA837" s="314" t="str">
        <f t="shared" ca="1" si="87"/>
        <v/>
      </c>
    </row>
    <row r="838" spans="1:27" x14ac:dyDescent="0.3">
      <c r="A838" s="238"/>
      <c r="B838" s="241" t="str">
        <f t="shared" si="91"/>
        <v/>
      </c>
      <c r="C838" s="239"/>
      <c r="D838" s="240" t="str">
        <f>IF(C838&lt;&gt;"",VLOOKUP(C838,'BASE EQUIPOS'!$G$8:$H$22,2,0),"")</f>
        <v/>
      </c>
      <c r="E838" s="241" t="str">
        <f>IF(C838&lt;&gt;"",VLOOKUP(C838,'BASE EQUIPOS'!$G$8:$I$22,3,0),"")</f>
        <v/>
      </c>
      <c r="F838" s="241" t="str">
        <f>IF(C838&lt;&gt;"",VLOOKUP(C838,'BASE EQUIPOS'!$G$8:$J$22,4,0),"")</f>
        <v/>
      </c>
      <c r="G838" s="242"/>
      <c r="H838" s="233"/>
      <c r="I838" s="241"/>
      <c r="J838" s="241"/>
      <c r="K838" s="241"/>
      <c r="L838" s="239"/>
      <c r="M838" s="244"/>
      <c r="N838" s="245" t="str">
        <f t="shared" ca="1" si="85"/>
        <v/>
      </c>
      <c r="O838" s="239"/>
      <c r="P838" s="244"/>
      <c r="Q838" s="245" t="str">
        <f t="shared" si="86"/>
        <v/>
      </c>
      <c r="U838" s="246" t="str">
        <f>IFERROR(VLOOKUP(C838,'BASE EQUIPOS'!$G$8:$O$22,9,0)," ")</f>
        <v xml:space="preserve"> </v>
      </c>
      <c r="V838" s="232" t="str">
        <f t="shared" si="88"/>
        <v/>
      </c>
      <c r="W838" s="232" t="str">
        <f t="shared" si="89"/>
        <v/>
      </c>
      <c r="X838" s="232" t="str">
        <f>IFERROR(VLOOKUP(W838,Datos!$P$4:$Q$18,2,0),"")</f>
        <v/>
      </c>
      <c r="Y838" s="232" t="str">
        <f t="shared" si="90"/>
        <v/>
      </c>
      <c r="AA838" s="314" t="str">
        <f t="shared" ca="1" si="87"/>
        <v/>
      </c>
    </row>
    <row r="839" spans="1:27" x14ac:dyDescent="0.3">
      <c r="A839" s="238"/>
      <c r="B839" s="241" t="str">
        <f t="shared" si="91"/>
        <v/>
      </c>
      <c r="C839" s="239"/>
      <c r="D839" s="240" t="str">
        <f>IF(C839&lt;&gt;"",VLOOKUP(C839,'BASE EQUIPOS'!$G$8:$H$22,2,0),"")</f>
        <v/>
      </c>
      <c r="E839" s="241" t="str">
        <f>IF(C839&lt;&gt;"",VLOOKUP(C839,'BASE EQUIPOS'!$G$8:$I$22,3,0),"")</f>
        <v/>
      </c>
      <c r="F839" s="241" t="str">
        <f>IF(C839&lt;&gt;"",VLOOKUP(C839,'BASE EQUIPOS'!$G$8:$J$22,4,0),"")</f>
        <v/>
      </c>
      <c r="G839" s="242"/>
      <c r="H839" s="233"/>
      <c r="I839" s="241"/>
      <c r="J839" s="241"/>
      <c r="K839" s="241"/>
      <c r="L839" s="239"/>
      <c r="M839" s="244"/>
      <c r="N839" s="245" t="str">
        <f t="shared" ca="1" si="85"/>
        <v/>
      </c>
      <c r="O839" s="239"/>
      <c r="P839" s="244"/>
      <c r="Q839" s="245" t="str">
        <f t="shared" si="86"/>
        <v/>
      </c>
      <c r="U839" s="246" t="str">
        <f>IFERROR(VLOOKUP(C839,'BASE EQUIPOS'!$G$8:$O$22,9,0)," ")</f>
        <v xml:space="preserve"> </v>
      </c>
      <c r="V839" s="232" t="str">
        <f t="shared" si="88"/>
        <v/>
      </c>
      <c r="W839" s="232" t="str">
        <f t="shared" si="89"/>
        <v/>
      </c>
      <c r="X839" s="232" t="str">
        <f>IFERROR(VLOOKUP(W839,Datos!$P$4:$Q$18,2,0),"")</f>
        <v/>
      </c>
      <c r="Y839" s="232" t="str">
        <f t="shared" si="90"/>
        <v/>
      </c>
      <c r="AA839" s="314" t="str">
        <f t="shared" ca="1" si="87"/>
        <v/>
      </c>
    </row>
    <row r="840" spans="1:27" x14ac:dyDescent="0.3">
      <c r="A840" s="238"/>
      <c r="B840" s="241" t="str">
        <f t="shared" si="91"/>
        <v/>
      </c>
      <c r="C840" s="239"/>
      <c r="D840" s="240" t="str">
        <f>IF(C840&lt;&gt;"",VLOOKUP(C840,'BASE EQUIPOS'!$G$8:$H$22,2,0),"")</f>
        <v/>
      </c>
      <c r="E840" s="241" t="str">
        <f>IF(C840&lt;&gt;"",VLOOKUP(C840,'BASE EQUIPOS'!$G$8:$I$22,3,0),"")</f>
        <v/>
      </c>
      <c r="F840" s="241" t="str">
        <f>IF(C840&lt;&gt;"",VLOOKUP(C840,'BASE EQUIPOS'!$G$8:$J$22,4,0),"")</f>
        <v/>
      </c>
      <c r="G840" s="242"/>
      <c r="H840" s="233"/>
      <c r="I840" s="241"/>
      <c r="J840" s="241"/>
      <c r="K840" s="241"/>
      <c r="L840" s="239"/>
      <c r="M840" s="244"/>
      <c r="N840" s="245" t="str">
        <f t="shared" ca="1" si="85"/>
        <v/>
      </c>
      <c r="O840" s="239"/>
      <c r="P840" s="244"/>
      <c r="Q840" s="245" t="str">
        <f t="shared" si="86"/>
        <v/>
      </c>
      <c r="U840" s="246" t="str">
        <f>IFERROR(VLOOKUP(C840,'BASE EQUIPOS'!$G$8:$O$22,9,0)," ")</f>
        <v xml:space="preserve"> </v>
      </c>
      <c r="V840" s="232" t="str">
        <f t="shared" si="88"/>
        <v/>
      </c>
      <c r="W840" s="232" t="str">
        <f t="shared" si="89"/>
        <v/>
      </c>
      <c r="X840" s="232" t="str">
        <f>IFERROR(VLOOKUP(W840,Datos!$P$4:$Q$18,2,0),"")</f>
        <v/>
      </c>
      <c r="Y840" s="232" t="str">
        <f t="shared" si="90"/>
        <v/>
      </c>
      <c r="AA840" s="314" t="str">
        <f t="shared" ca="1" si="87"/>
        <v/>
      </c>
    </row>
    <row r="841" spans="1:27" x14ac:dyDescent="0.3">
      <c r="A841" s="238"/>
      <c r="B841" s="241" t="str">
        <f t="shared" si="91"/>
        <v/>
      </c>
      <c r="C841" s="239"/>
      <c r="D841" s="240" t="str">
        <f>IF(C841&lt;&gt;"",VLOOKUP(C841,'BASE EQUIPOS'!$G$8:$H$22,2,0),"")</f>
        <v/>
      </c>
      <c r="E841" s="241" t="str">
        <f>IF(C841&lt;&gt;"",VLOOKUP(C841,'BASE EQUIPOS'!$G$8:$I$22,3,0),"")</f>
        <v/>
      </c>
      <c r="F841" s="241" t="str">
        <f>IF(C841&lt;&gt;"",VLOOKUP(C841,'BASE EQUIPOS'!$G$8:$J$22,4,0),"")</f>
        <v/>
      </c>
      <c r="G841" s="242"/>
      <c r="H841" s="233"/>
      <c r="I841" s="241"/>
      <c r="J841" s="241"/>
      <c r="K841" s="241"/>
      <c r="L841" s="239"/>
      <c r="M841" s="244"/>
      <c r="N841" s="245" t="str">
        <f t="shared" ca="1" si="85"/>
        <v/>
      </c>
      <c r="O841" s="239"/>
      <c r="P841" s="244"/>
      <c r="Q841" s="245" t="str">
        <f t="shared" si="86"/>
        <v/>
      </c>
      <c r="U841" s="246" t="str">
        <f>IFERROR(VLOOKUP(C841,'BASE EQUIPOS'!$G$8:$O$22,9,0)," ")</f>
        <v xml:space="preserve"> </v>
      </c>
      <c r="V841" s="232" t="str">
        <f t="shared" si="88"/>
        <v/>
      </c>
      <c r="W841" s="232" t="str">
        <f t="shared" si="89"/>
        <v/>
      </c>
      <c r="X841" s="232" t="str">
        <f>IFERROR(VLOOKUP(W841,Datos!$P$4:$Q$18,2,0),"")</f>
        <v/>
      </c>
      <c r="Y841" s="232" t="str">
        <f t="shared" si="90"/>
        <v/>
      </c>
      <c r="AA841" s="314" t="str">
        <f t="shared" ca="1" si="87"/>
        <v/>
      </c>
    </row>
    <row r="842" spans="1:27" x14ac:dyDescent="0.3">
      <c r="A842" s="238"/>
      <c r="B842" s="241" t="str">
        <f t="shared" si="91"/>
        <v/>
      </c>
      <c r="C842" s="239"/>
      <c r="D842" s="240" t="str">
        <f>IF(C842&lt;&gt;"",VLOOKUP(C842,'BASE EQUIPOS'!$G$8:$H$22,2,0),"")</f>
        <v/>
      </c>
      <c r="E842" s="241" t="str">
        <f>IF(C842&lt;&gt;"",VLOOKUP(C842,'BASE EQUIPOS'!$G$8:$I$22,3,0),"")</f>
        <v/>
      </c>
      <c r="F842" s="241" t="str">
        <f>IF(C842&lt;&gt;"",VLOOKUP(C842,'BASE EQUIPOS'!$G$8:$J$22,4,0),"")</f>
        <v/>
      </c>
      <c r="G842" s="242"/>
      <c r="H842" s="233"/>
      <c r="I842" s="241"/>
      <c r="J842" s="241"/>
      <c r="K842" s="241"/>
      <c r="L842" s="239"/>
      <c r="M842" s="244"/>
      <c r="N842" s="245" t="str">
        <f t="shared" ca="1" si="85"/>
        <v/>
      </c>
      <c r="O842" s="239"/>
      <c r="P842" s="244"/>
      <c r="Q842" s="245" t="str">
        <f t="shared" si="86"/>
        <v/>
      </c>
      <c r="U842" s="246" t="str">
        <f>IFERROR(VLOOKUP(C842,'BASE EQUIPOS'!$G$8:$O$22,9,0)," ")</f>
        <v xml:space="preserve"> </v>
      </c>
      <c r="V842" s="232" t="str">
        <f t="shared" si="88"/>
        <v/>
      </c>
      <c r="W842" s="232" t="str">
        <f t="shared" si="89"/>
        <v/>
      </c>
      <c r="X842" s="232" t="str">
        <f>IFERROR(VLOOKUP(W842,Datos!$P$4:$Q$18,2,0),"")</f>
        <v/>
      </c>
      <c r="Y842" s="232" t="str">
        <f t="shared" si="90"/>
        <v/>
      </c>
      <c r="AA842" s="314" t="str">
        <f t="shared" ca="1" si="87"/>
        <v/>
      </c>
    </row>
    <row r="843" spans="1:27" x14ac:dyDescent="0.3">
      <c r="A843" s="238"/>
      <c r="B843" s="241" t="str">
        <f t="shared" si="91"/>
        <v/>
      </c>
      <c r="C843" s="239"/>
      <c r="D843" s="240" t="str">
        <f>IF(C843&lt;&gt;"",VLOOKUP(C843,'BASE EQUIPOS'!$G$8:$H$22,2,0),"")</f>
        <v/>
      </c>
      <c r="E843" s="241" t="str">
        <f>IF(C843&lt;&gt;"",VLOOKUP(C843,'BASE EQUIPOS'!$G$8:$I$22,3,0),"")</f>
        <v/>
      </c>
      <c r="F843" s="241" t="str">
        <f>IF(C843&lt;&gt;"",VLOOKUP(C843,'BASE EQUIPOS'!$G$8:$J$22,4,0),"")</f>
        <v/>
      </c>
      <c r="G843" s="242"/>
      <c r="H843" s="233"/>
      <c r="I843" s="241"/>
      <c r="J843" s="241"/>
      <c r="K843" s="241"/>
      <c r="L843" s="239"/>
      <c r="M843" s="244"/>
      <c r="N843" s="245" t="str">
        <f t="shared" ca="1" si="85"/>
        <v/>
      </c>
      <c r="O843" s="239"/>
      <c r="P843" s="244"/>
      <c r="Q843" s="245" t="str">
        <f t="shared" si="86"/>
        <v/>
      </c>
      <c r="U843" s="246" t="str">
        <f>IFERROR(VLOOKUP(C843,'BASE EQUIPOS'!$G$8:$O$22,9,0)," ")</f>
        <v xml:space="preserve"> </v>
      </c>
      <c r="V843" s="232" t="str">
        <f t="shared" si="88"/>
        <v/>
      </c>
      <c r="W843" s="232" t="str">
        <f t="shared" si="89"/>
        <v/>
      </c>
      <c r="X843" s="232" t="str">
        <f>IFERROR(VLOOKUP(W843,Datos!$P$4:$Q$18,2,0),"")</f>
        <v/>
      </c>
      <c r="Y843" s="232" t="str">
        <f t="shared" si="90"/>
        <v/>
      </c>
      <c r="AA843" s="314" t="str">
        <f t="shared" ca="1" si="87"/>
        <v/>
      </c>
    </row>
    <row r="844" spans="1:27" x14ac:dyDescent="0.3">
      <c r="A844" s="238"/>
      <c r="B844" s="241" t="str">
        <f t="shared" si="91"/>
        <v/>
      </c>
      <c r="C844" s="239"/>
      <c r="D844" s="240" t="str">
        <f>IF(C844&lt;&gt;"",VLOOKUP(C844,'BASE EQUIPOS'!$G$8:$H$22,2,0),"")</f>
        <v/>
      </c>
      <c r="E844" s="241" t="str">
        <f>IF(C844&lt;&gt;"",VLOOKUP(C844,'BASE EQUIPOS'!$G$8:$I$22,3,0),"")</f>
        <v/>
      </c>
      <c r="F844" s="241" t="str">
        <f>IF(C844&lt;&gt;"",VLOOKUP(C844,'BASE EQUIPOS'!$G$8:$J$22,4,0),"")</f>
        <v/>
      </c>
      <c r="G844" s="242"/>
      <c r="H844" s="233"/>
      <c r="I844" s="241"/>
      <c r="J844" s="241"/>
      <c r="K844" s="241"/>
      <c r="L844" s="239"/>
      <c r="M844" s="244"/>
      <c r="N844" s="245" t="str">
        <f t="shared" ca="1" si="85"/>
        <v/>
      </c>
      <c r="O844" s="239"/>
      <c r="P844" s="244"/>
      <c r="Q844" s="245" t="str">
        <f t="shared" si="86"/>
        <v/>
      </c>
      <c r="U844" s="246" t="str">
        <f>IFERROR(VLOOKUP(C844,'BASE EQUIPOS'!$G$8:$O$22,9,0)," ")</f>
        <v xml:space="preserve"> </v>
      </c>
      <c r="V844" s="232" t="str">
        <f t="shared" si="88"/>
        <v/>
      </c>
      <c r="W844" s="232" t="str">
        <f t="shared" si="89"/>
        <v/>
      </c>
      <c r="X844" s="232" t="str">
        <f>IFERROR(VLOOKUP(W844,Datos!$P$4:$Q$18,2,0),"")</f>
        <v/>
      </c>
      <c r="Y844" s="232" t="str">
        <f t="shared" si="90"/>
        <v/>
      </c>
      <c r="AA844" s="314" t="str">
        <f t="shared" ca="1" si="87"/>
        <v/>
      </c>
    </row>
    <row r="845" spans="1:27" x14ac:dyDescent="0.3">
      <c r="A845" s="238"/>
      <c r="B845" s="241" t="str">
        <f t="shared" si="91"/>
        <v/>
      </c>
      <c r="C845" s="239"/>
      <c r="D845" s="240" t="str">
        <f>IF(C845&lt;&gt;"",VLOOKUP(C845,'BASE EQUIPOS'!$G$8:$H$22,2,0),"")</f>
        <v/>
      </c>
      <c r="E845" s="241" t="str">
        <f>IF(C845&lt;&gt;"",VLOOKUP(C845,'BASE EQUIPOS'!$G$8:$I$22,3,0),"")</f>
        <v/>
      </c>
      <c r="F845" s="241" t="str">
        <f>IF(C845&lt;&gt;"",VLOOKUP(C845,'BASE EQUIPOS'!$G$8:$J$22,4,0),"")</f>
        <v/>
      </c>
      <c r="G845" s="242"/>
      <c r="H845" s="233"/>
      <c r="I845" s="241"/>
      <c r="J845" s="241"/>
      <c r="K845" s="241"/>
      <c r="L845" s="239"/>
      <c r="M845" s="244"/>
      <c r="N845" s="245" t="str">
        <f t="shared" ca="1" si="85"/>
        <v/>
      </c>
      <c r="O845" s="239"/>
      <c r="P845" s="244"/>
      <c r="Q845" s="245" t="str">
        <f t="shared" si="86"/>
        <v/>
      </c>
      <c r="U845" s="246" t="str">
        <f>IFERROR(VLOOKUP(C845,'BASE EQUIPOS'!$G$8:$O$22,9,0)," ")</f>
        <v xml:space="preserve"> </v>
      </c>
      <c r="V845" s="232" t="str">
        <f t="shared" si="88"/>
        <v/>
      </c>
      <c r="W845" s="232" t="str">
        <f t="shared" si="89"/>
        <v/>
      </c>
      <c r="X845" s="232" t="str">
        <f>IFERROR(VLOOKUP(W845,Datos!$P$4:$Q$18,2,0),"")</f>
        <v/>
      </c>
      <c r="Y845" s="232" t="str">
        <f t="shared" si="90"/>
        <v/>
      </c>
      <c r="AA845" s="314" t="str">
        <f t="shared" ca="1" si="87"/>
        <v/>
      </c>
    </row>
    <row r="846" spans="1:27" x14ac:dyDescent="0.3">
      <c r="A846" s="238"/>
      <c r="B846" s="241" t="str">
        <f t="shared" si="91"/>
        <v/>
      </c>
      <c r="C846" s="239"/>
      <c r="D846" s="240" t="str">
        <f>IF(C846&lt;&gt;"",VLOOKUP(C846,'BASE EQUIPOS'!$G$8:$H$22,2,0),"")</f>
        <v/>
      </c>
      <c r="E846" s="241" t="str">
        <f>IF(C846&lt;&gt;"",VLOOKUP(C846,'BASE EQUIPOS'!$G$8:$I$22,3,0),"")</f>
        <v/>
      </c>
      <c r="F846" s="241" t="str">
        <f>IF(C846&lt;&gt;"",VLOOKUP(C846,'BASE EQUIPOS'!$G$8:$J$22,4,0),"")</f>
        <v/>
      </c>
      <c r="G846" s="242"/>
      <c r="H846" s="233"/>
      <c r="I846" s="241"/>
      <c r="J846" s="241"/>
      <c r="K846" s="241"/>
      <c r="L846" s="239"/>
      <c r="M846" s="244"/>
      <c r="N846" s="245" t="str">
        <f t="shared" ca="1" si="85"/>
        <v/>
      </c>
      <c r="O846" s="239"/>
      <c r="P846" s="244"/>
      <c r="Q846" s="245" t="str">
        <f t="shared" si="86"/>
        <v/>
      </c>
      <c r="U846" s="246" t="str">
        <f>IFERROR(VLOOKUP(C846,'BASE EQUIPOS'!$G$8:$O$22,9,0)," ")</f>
        <v xml:space="preserve"> </v>
      </c>
      <c r="V846" s="232" t="str">
        <f t="shared" si="88"/>
        <v/>
      </c>
      <c r="W846" s="232" t="str">
        <f t="shared" si="89"/>
        <v/>
      </c>
      <c r="X846" s="232" t="str">
        <f>IFERROR(VLOOKUP(W846,Datos!$P$4:$Q$18,2,0),"")</f>
        <v/>
      </c>
      <c r="Y846" s="232" t="str">
        <f t="shared" si="90"/>
        <v/>
      </c>
      <c r="AA846" s="314" t="str">
        <f t="shared" ca="1" si="87"/>
        <v/>
      </c>
    </row>
    <row r="847" spans="1:27" x14ac:dyDescent="0.3">
      <c r="A847" s="238"/>
      <c r="B847" s="241" t="str">
        <f t="shared" si="91"/>
        <v/>
      </c>
      <c r="C847" s="239"/>
      <c r="D847" s="240" t="str">
        <f>IF(C847&lt;&gt;"",VLOOKUP(C847,'BASE EQUIPOS'!$G$8:$H$22,2,0),"")</f>
        <v/>
      </c>
      <c r="E847" s="241" t="str">
        <f>IF(C847&lt;&gt;"",VLOOKUP(C847,'BASE EQUIPOS'!$G$8:$I$22,3,0),"")</f>
        <v/>
      </c>
      <c r="F847" s="241" t="str">
        <f>IF(C847&lt;&gt;"",VLOOKUP(C847,'BASE EQUIPOS'!$G$8:$J$22,4,0),"")</f>
        <v/>
      </c>
      <c r="G847" s="242"/>
      <c r="H847" s="233"/>
      <c r="I847" s="241"/>
      <c r="J847" s="241"/>
      <c r="K847" s="241"/>
      <c r="L847" s="239"/>
      <c r="M847" s="244"/>
      <c r="N847" s="245" t="str">
        <f t="shared" ca="1" si="85"/>
        <v/>
      </c>
      <c r="O847" s="239"/>
      <c r="P847" s="244"/>
      <c r="Q847" s="245" t="str">
        <f t="shared" si="86"/>
        <v/>
      </c>
      <c r="U847" s="246" t="str">
        <f>IFERROR(VLOOKUP(C847,'BASE EQUIPOS'!$G$8:$O$22,9,0)," ")</f>
        <v xml:space="preserve"> </v>
      </c>
      <c r="V847" s="232" t="str">
        <f t="shared" si="88"/>
        <v/>
      </c>
      <c r="W847" s="232" t="str">
        <f t="shared" si="89"/>
        <v/>
      </c>
      <c r="X847" s="232" t="str">
        <f>IFERROR(VLOOKUP(W847,Datos!$P$4:$Q$18,2,0),"")</f>
        <v/>
      </c>
      <c r="Y847" s="232" t="str">
        <f t="shared" si="90"/>
        <v/>
      </c>
      <c r="AA847" s="314" t="str">
        <f t="shared" ca="1" si="87"/>
        <v/>
      </c>
    </row>
    <row r="848" spans="1:27" x14ac:dyDescent="0.3">
      <c r="A848" s="238"/>
      <c r="B848" s="241" t="str">
        <f t="shared" si="91"/>
        <v/>
      </c>
      <c r="C848" s="239"/>
      <c r="D848" s="240" t="str">
        <f>IF(C848&lt;&gt;"",VLOOKUP(C848,'BASE EQUIPOS'!$G$8:$H$22,2,0),"")</f>
        <v/>
      </c>
      <c r="E848" s="241" t="str">
        <f>IF(C848&lt;&gt;"",VLOOKUP(C848,'BASE EQUIPOS'!$G$8:$I$22,3,0),"")</f>
        <v/>
      </c>
      <c r="F848" s="241" t="str">
        <f>IF(C848&lt;&gt;"",VLOOKUP(C848,'BASE EQUIPOS'!$G$8:$J$22,4,0),"")</f>
        <v/>
      </c>
      <c r="G848" s="242"/>
      <c r="H848" s="233"/>
      <c r="I848" s="241"/>
      <c r="J848" s="241"/>
      <c r="K848" s="241"/>
      <c r="L848" s="239"/>
      <c r="M848" s="244"/>
      <c r="N848" s="245" t="str">
        <f t="shared" ref="N848:N911" ca="1" si="92">IF(M848="","",IF(O848="",NOW()*24-(L848+M848)*24,"Mtto. Terminado"))</f>
        <v/>
      </c>
      <c r="O848" s="239"/>
      <c r="P848" s="244"/>
      <c r="Q848" s="245" t="str">
        <f t="shared" ref="Q848:Q911" si="93">IF(O848="","",IF(P848="","",(O848+P848)*24-(L848+M848)*24))</f>
        <v/>
      </c>
      <c r="U848" s="246" t="str">
        <f>IFERROR(VLOOKUP(C848,'BASE EQUIPOS'!$G$8:$O$22,9,0)," ")</f>
        <v xml:space="preserve"> </v>
      </c>
      <c r="V848" s="232" t="str">
        <f t="shared" si="88"/>
        <v/>
      </c>
      <c r="W848" s="232" t="str">
        <f t="shared" si="89"/>
        <v/>
      </c>
      <c r="X848" s="232" t="str">
        <f>IFERROR(VLOOKUP(W848,Datos!$P$4:$Q$18,2,0),"")</f>
        <v/>
      </c>
      <c r="Y848" s="232" t="str">
        <f t="shared" si="90"/>
        <v/>
      </c>
      <c r="AA848" s="314" t="str">
        <f t="shared" ca="1" si="87"/>
        <v/>
      </c>
    </row>
    <row r="849" spans="1:27" x14ac:dyDescent="0.3">
      <c r="A849" s="238"/>
      <c r="B849" s="241" t="str">
        <f t="shared" si="91"/>
        <v/>
      </c>
      <c r="C849" s="239"/>
      <c r="D849" s="240" t="str">
        <f>IF(C849&lt;&gt;"",VLOOKUP(C849,'BASE EQUIPOS'!$G$8:$H$22,2,0),"")</f>
        <v/>
      </c>
      <c r="E849" s="241" t="str">
        <f>IF(C849&lt;&gt;"",VLOOKUP(C849,'BASE EQUIPOS'!$G$8:$I$22,3,0),"")</f>
        <v/>
      </c>
      <c r="F849" s="241" t="str">
        <f>IF(C849&lt;&gt;"",VLOOKUP(C849,'BASE EQUIPOS'!$G$8:$J$22,4,0),"")</f>
        <v/>
      </c>
      <c r="G849" s="242"/>
      <c r="H849" s="233"/>
      <c r="I849" s="241"/>
      <c r="J849" s="241"/>
      <c r="K849" s="241"/>
      <c r="L849" s="239"/>
      <c r="M849" s="244"/>
      <c r="N849" s="245" t="str">
        <f t="shared" ca="1" si="92"/>
        <v/>
      </c>
      <c r="O849" s="239"/>
      <c r="P849" s="244"/>
      <c r="Q849" s="245" t="str">
        <f t="shared" si="93"/>
        <v/>
      </c>
      <c r="U849" s="246" t="str">
        <f>IFERROR(VLOOKUP(C849,'BASE EQUIPOS'!$G$8:$O$22,9,0)," ")</f>
        <v xml:space="preserve"> </v>
      </c>
      <c r="V849" s="232" t="str">
        <f t="shared" si="88"/>
        <v/>
      </c>
      <c r="W849" s="232" t="str">
        <f t="shared" si="89"/>
        <v/>
      </c>
      <c r="X849" s="232" t="str">
        <f>IFERROR(VLOOKUP(W849,Datos!$P$4:$Q$18,2,0),"")</f>
        <v/>
      </c>
      <c r="Y849" s="232" t="str">
        <f t="shared" si="90"/>
        <v/>
      </c>
      <c r="AA849" s="314" t="str">
        <f t="shared" ref="AA849:AA912" ca="1" si="94">IF(N849="Mtto. Terminado",1,"")</f>
        <v/>
      </c>
    </row>
    <row r="850" spans="1:27" x14ac:dyDescent="0.3">
      <c r="A850" s="238"/>
      <c r="B850" s="241" t="str">
        <f t="shared" si="91"/>
        <v/>
      </c>
      <c r="C850" s="239"/>
      <c r="D850" s="240" t="str">
        <f>IF(C850&lt;&gt;"",VLOOKUP(C850,'BASE EQUIPOS'!$G$8:$H$22,2,0),"")</f>
        <v/>
      </c>
      <c r="E850" s="241" t="str">
        <f>IF(C850&lt;&gt;"",VLOOKUP(C850,'BASE EQUIPOS'!$G$8:$I$22,3,0),"")</f>
        <v/>
      </c>
      <c r="F850" s="241" t="str">
        <f>IF(C850&lt;&gt;"",VLOOKUP(C850,'BASE EQUIPOS'!$G$8:$J$22,4,0),"")</f>
        <v/>
      </c>
      <c r="G850" s="242"/>
      <c r="H850" s="233"/>
      <c r="I850" s="241"/>
      <c r="J850" s="241"/>
      <c r="K850" s="241"/>
      <c r="L850" s="239"/>
      <c r="M850" s="244"/>
      <c r="N850" s="245" t="str">
        <f t="shared" ca="1" si="92"/>
        <v/>
      </c>
      <c r="O850" s="239"/>
      <c r="P850" s="244"/>
      <c r="Q850" s="245" t="str">
        <f t="shared" si="93"/>
        <v/>
      </c>
      <c r="U850" s="246" t="str">
        <f>IFERROR(VLOOKUP(C850,'BASE EQUIPOS'!$G$8:$O$22,9,0)," ")</f>
        <v xml:space="preserve"> </v>
      </c>
      <c r="V850" s="232" t="str">
        <f t="shared" si="88"/>
        <v/>
      </c>
      <c r="W850" s="232" t="str">
        <f t="shared" si="89"/>
        <v/>
      </c>
      <c r="X850" s="232" t="str">
        <f>IFERROR(VLOOKUP(W850,Datos!$P$4:$Q$18,2,0),"")</f>
        <v/>
      </c>
      <c r="Y850" s="232" t="str">
        <f t="shared" si="90"/>
        <v/>
      </c>
      <c r="AA850" s="314" t="str">
        <f t="shared" ca="1" si="94"/>
        <v/>
      </c>
    </row>
    <row r="851" spans="1:27" x14ac:dyDescent="0.3">
      <c r="A851" s="238"/>
      <c r="B851" s="241" t="str">
        <f t="shared" si="91"/>
        <v/>
      </c>
      <c r="C851" s="239"/>
      <c r="D851" s="240" t="str">
        <f>IF(C851&lt;&gt;"",VLOOKUP(C851,'BASE EQUIPOS'!$G$8:$H$22,2,0),"")</f>
        <v/>
      </c>
      <c r="E851" s="241" t="str">
        <f>IF(C851&lt;&gt;"",VLOOKUP(C851,'BASE EQUIPOS'!$G$8:$I$22,3,0),"")</f>
        <v/>
      </c>
      <c r="F851" s="241" t="str">
        <f>IF(C851&lt;&gt;"",VLOOKUP(C851,'BASE EQUIPOS'!$G$8:$J$22,4,0),"")</f>
        <v/>
      </c>
      <c r="G851" s="242"/>
      <c r="H851" s="233"/>
      <c r="I851" s="241"/>
      <c r="J851" s="241"/>
      <c r="K851" s="241"/>
      <c r="L851" s="239"/>
      <c r="M851" s="244"/>
      <c r="N851" s="245" t="str">
        <f t="shared" ca="1" si="92"/>
        <v/>
      </c>
      <c r="O851" s="239"/>
      <c r="P851" s="244"/>
      <c r="Q851" s="245" t="str">
        <f t="shared" si="93"/>
        <v/>
      </c>
      <c r="U851" s="246" t="str">
        <f>IFERROR(VLOOKUP(C851,'BASE EQUIPOS'!$G$8:$O$22,9,0)," ")</f>
        <v xml:space="preserve"> </v>
      </c>
      <c r="V851" s="232" t="str">
        <f t="shared" si="88"/>
        <v/>
      </c>
      <c r="W851" s="232" t="str">
        <f t="shared" si="89"/>
        <v/>
      </c>
      <c r="X851" s="232" t="str">
        <f>IFERROR(VLOOKUP(W851,Datos!$P$4:$Q$18,2,0),"")</f>
        <v/>
      </c>
      <c r="Y851" s="232" t="str">
        <f t="shared" si="90"/>
        <v/>
      </c>
      <c r="AA851" s="314" t="str">
        <f t="shared" ca="1" si="94"/>
        <v/>
      </c>
    </row>
    <row r="852" spans="1:27" x14ac:dyDescent="0.3">
      <c r="A852" s="238"/>
      <c r="B852" s="241" t="str">
        <f t="shared" si="91"/>
        <v/>
      </c>
      <c r="C852" s="239"/>
      <c r="D852" s="240" t="str">
        <f>IF(C852&lt;&gt;"",VLOOKUP(C852,'BASE EQUIPOS'!$G$8:$H$22,2,0),"")</f>
        <v/>
      </c>
      <c r="E852" s="241" t="str">
        <f>IF(C852&lt;&gt;"",VLOOKUP(C852,'BASE EQUIPOS'!$G$8:$I$22,3,0),"")</f>
        <v/>
      </c>
      <c r="F852" s="241" t="str">
        <f>IF(C852&lt;&gt;"",VLOOKUP(C852,'BASE EQUIPOS'!$G$8:$J$22,4,0),"")</f>
        <v/>
      </c>
      <c r="G852" s="242"/>
      <c r="H852" s="233"/>
      <c r="I852" s="241"/>
      <c r="J852" s="241"/>
      <c r="K852" s="241"/>
      <c r="L852" s="239"/>
      <c r="M852" s="244"/>
      <c r="N852" s="245" t="str">
        <f t="shared" ca="1" si="92"/>
        <v/>
      </c>
      <c r="O852" s="239"/>
      <c r="P852" s="244"/>
      <c r="Q852" s="245" t="str">
        <f t="shared" si="93"/>
        <v/>
      </c>
      <c r="U852" s="246" t="str">
        <f>IFERROR(VLOOKUP(C852,'BASE EQUIPOS'!$G$8:$O$22,9,0)," ")</f>
        <v xml:space="preserve"> </v>
      </c>
      <c r="V852" s="232" t="str">
        <f t="shared" si="88"/>
        <v/>
      </c>
      <c r="W852" s="232" t="str">
        <f t="shared" si="89"/>
        <v/>
      </c>
      <c r="X852" s="232" t="str">
        <f>IFERROR(VLOOKUP(W852,Datos!$P$4:$Q$18,2,0),"")</f>
        <v/>
      </c>
      <c r="Y852" s="232" t="str">
        <f t="shared" si="90"/>
        <v/>
      </c>
      <c r="AA852" s="314" t="str">
        <f t="shared" ca="1" si="94"/>
        <v/>
      </c>
    </row>
    <row r="853" spans="1:27" x14ac:dyDescent="0.3">
      <c r="A853" s="238"/>
      <c r="B853" s="241" t="str">
        <f t="shared" si="91"/>
        <v/>
      </c>
      <c r="C853" s="239"/>
      <c r="D853" s="240" t="str">
        <f>IF(C853&lt;&gt;"",VLOOKUP(C853,'BASE EQUIPOS'!$G$8:$H$22,2,0),"")</f>
        <v/>
      </c>
      <c r="E853" s="241" t="str">
        <f>IF(C853&lt;&gt;"",VLOOKUP(C853,'BASE EQUIPOS'!$G$8:$I$22,3,0),"")</f>
        <v/>
      </c>
      <c r="F853" s="241" t="str">
        <f>IF(C853&lt;&gt;"",VLOOKUP(C853,'BASE EQUIPOS'!$G$8:$J$22,4,0),"")</f>
        <v/>
      </c>
      <c r="G853" s="242"/>
      <c r="H853" s="233"/>
      <c r="I853" s="241"/>
      <c r="J853" s="241"/>
      <c r="K853" s="241"/>
      <c r="L853" s="239"/>
      <c r="M853" s="244"/>
      <c r="N853" s="245" t="str">
        <f t="shared" ca="1" si="92"/>
        <v/>
      </c>
      <c r="O853" s="239"/>
      <c r="P853" s="244"/>
      <c r="Q853" s="245" t="str">
        <f t="shared" si="93"/>
        <v/>
      </c>
      <c r="U853" s="246" t="str">
        <f>IFERROR(VLOOKUP(C853,'BASE EQUIPOS'!$G$8:$O$22,9,0)," ")</f>
        <v xml:space="preserve"> </v>
      </c>
      <c r="V853" s="232" t="str">
        <f t="shared" ref="V853:V916" si="95">IF(G853="MTTO. SISTEMÁTICO","PREVENTIVA",IF(G853="MTTO. PREDICTIVO","INSPECCIÓN",""))</f>
        <v/>
      </c>
      <c r="W853" s="232" t="str">
        <f t="shared" ref="W853:W916" si="96">CONCATENATE(D853,I853)</f>
        <v/>
      </c>
      <c r="X853" s="232" t="str">
        <f>IFERROR(VLOOKUP(W853,Datos!$P$4:$Q$18,2,0),"")</f>
        <v/>
      </c>
      <c r="Y853" s="232" t="str">
        <f t="shared" ref="Y853:Y916" si="97">IF(A853="OT CORRECTIVA",1,IF(A853="OT PREVENTIVA",2,IF(A853="HOJA INSPECCIÓN",3,"")))</f>
        <v/>
      </c>
      <c r="AA853" s="314" t="str">
        <f t="shared" ca="1" si="94"/>
        <v/>
      </c>
    </row>
    <row r="854" spans="1:27" x14ac:dyDescent="0.3">
      <c r="A854" s="238"/>
      <c r="B854" s="241" t="str">
        <f t="shared" si="91"/>
        <v/>
      </c>
      <c r="C854" s="239"/>
      <c r="D854" s="240" t="str">
        <f>IF(C854&lt;&gt;"",VLOOKUP(C854,'BASE EQUIPOS'!$G$8:$H$22,2,0),"")</f>
        <v/>
      </c>
      <c r="E854" s="241" t="str">
        <f>IF(C854&lt;&gt;"",VLOOKUP(C854,'BASE EQUIPOS'!$G$8:$I$22,3,0),"")</f>
        <v/>
      </c>
      <c r="F854" s="241" t="str">
        <f>IF(C854&lt;&gt;"",VLOOKUP(C854,'BASE EQUIPOS'!$G$8:$J$22,4,0),"")</f>
        <v/>
      </c>
      <c r="G854" s="242"/>
      <c r="H854" s="233"/>
      <c r="I854" s="241"/>
      <c r="J854" s="241"/>
      <c r="K854" s="241"/>
      <c r="L854" s="239"/>
      <c r="M854" s="244"/>
      <c r="N854" s="245" t="str">
        <f t="shared" ca="1" si="92"/>
        <v/>
      </c>
      <c r="O854" s="239"/>
      <c r="P854" s="244"/>
      <c r="Q854" s="245" t="str">
        <f t="shared" si="93"/>
        <v/>
      </c>
      <c r="U854" s="246" t="str">
        <f>IFERROR(VLOOKUP(C854,'BASE EQUIPOS'!$G$8:$O$22,9,0)," ")</f>
        <v xml:space="preserve"> </v>
      </c>
      <c r="V854" s="232" t="str">
        <f t="shared" si="95"/>
        <v/>
      </c>
      <c r="W854" s="232" t="str">
        <f t="shared" si="96"/>
        <v/>
      </c>
      <c r="X854" s="232" t="str">
        <f>IFERROR(VLOOKUP(W854,Datos!$P$4:$Q$18,2,0),"")</f>
        <v/>
      </c>
      <c r="Y854" s="232" t="str">
        <f t="shared" si="97"/>
        <v/>
      </c>
      <c r="AA854" s="314" t="str">
        <f t="shared" ca="1" si="94"/>
        <v/>
      </c>
    </row>
    <row r="855" spans="1:27" x14ac:dyDescent="0.3">
      <c r="A855" s="238"/>
      <c r="B855" s="241" t="str">
        <f t="shared" si="91"/>
        <v/>
      </c>
      <c r="C855" s="239"/>
      <c r="D855" s="240" t="str">
        <f>IF(C855&lt;&gt;"",VLOOKUP(C855,'BASE EQUIPOS'!$G$8:$H$22,2,0),"")</f>
        <v/>
      </c>
      <c r="E855" s="241" t="str">
        <f>IF(C855&lt;&gt;"",VLOOKUP(C855,'BASE EQUIPOS'!$G$8:$I$22,3,0),"")</f>
        <v/>
      </c>
      <c r="F855" s="241" t="str">
        <f>IF(C855&lt;&gt;"",VLOOKUP(C855,'BASE EQUIPOS'!$G$8:$J$22,4,0),"")</f>
        <v/>
      </c>
      <c r="G855" s="242"/>
      <c r="H855" s="233"/>
      <c r="I855" s="241"/>
      <c r="J855" s="241"/>
      <c r="K855" s="241"/>
      <c r="L855" s="239"/>
      <c r="M855" s="244"/>
      <c r="N855" s="245" t="str">
        <f t="shared" ca="1" si="92"/>
        <v/>
      </c>
      <c r="O855" s="239"/>
      <c r="P855" s="244"/>
      <c r="Q855" s="245" t="str">
        <f t="shared" si="93"/>
        <v/>
      </c>
      <c r="U855" s="246" t="str">
        <f>IFERROR(VLOOKUP(C855,'BASE EQUIPOS'!$G$8:$O$22,9,0)," ")</f>
        <v xml:space="preserve"> </v>
      </c>
      <c r="V855" s="232" t="str">
        <f t="shared" si="95"/>
        <v/>
      </c>
      <c r="W855" s="232" t="str">
        <f t="shared" si="96"/>
        <v/>
      </c>
      <c r="X855" s="232" t="str">
        <f>IFERROR(VLOOKUP(W855,Datos!$P$4:$Q$18,2,0),"")</f>
        <v/>
      </c>
      <c r="Y855" s="232" t="str">
        <f t="shared" si="97"/>
        <v/>
      </c>
      <c r="AA855" s="314" t="str">
        <f t="shared" ca="1" si="94"/>
        <v/>
      </c>
    </row>
    <row r="856" spans="1:27" x14ac:dyDescent="0.3">
      <c r="A856" s="238"/>
      <c r="B856" s="241" t="str">
        <f t="shared" si="91"/>
        <v/>
      </c>
      <c r="C856" s="239"/>
      <c r="D856" s="240" t="str">
        <f>IF(C856&lt;&gt;"",VLOOKUP(C856,'BASE EQUIPOS'!$G$8:$H$22,2,0),"")</f>
        <v/>
      </c>
      <c r="E856" s="241" t="str">
        <f>IF(C856&lt;&gt;"",VLOOKUP(C856,'BASE EQUIPOS'!$G$8:$I$22,3,0),"")</f>
        <v/>
      </c>
      <c r="F856" s="241" t="str">
        <f>IF(C856&lt;&gt;"",VLOOKUP(C856,'BASE EQUIPOS'!$G$8:$J$22,4,0),"")</f>
        <v/>
      </c>
      <c r="G856" s="242"/>
      <c r="H856" s="233"/>
      <c r="I856" s="241"/>
      <c r="J856" s="241"/>
      <c r="K856" s="241"/>
      <c r="L856" s="239"/>
      <c r="M856" s="244"/>
      <c r="N856" s="245" t="str">
        <f t="shared" ca="1" si="92"/>
        <v/>
      </c>
      <c r="O856" s="239"/>
      <c r="P856" s="244"/>
      <c r="Q856" s="245" t="str">
        <f t="shared" si="93"/>
        <v/>
      </c>
      <c r="U856" s="246" t="str">
        <f>IFERROR(VLOOKUP(C856,'BASE EQUIPOS'!$G$8:$O$22,9,0)," ")</f>
        <v xml:space="preserve"> </v>
      </c>
      <c r="V856" s="232" t="str">
        <f t="shared" si="95"/>
        <v/>
      </c>
      <c r="W856" s="232" t="str">
        <f t="shared" si="96"/>
        <v/>
      </c>
      <c r="X856" s="232" t="str">
        <f>IFERROR(VLOOKUP(W856,Datos!$P$4:$Q$18,2,0),"")</f>
        <v/>
      </c>
      <c r="Y856" s="232" t="str">
        <f t="shared" si="97"/>
        <v/>
      </c>
      <c r="AA856" s="314" t="str">
        <f t="shared" ca="1" si="94"/>
        <v/>
      </c>
    </row>
    <row r="857" spans="1:27" x14ac:dyDescent="0.3">
      <c r="A857" s="238"/>
      <c r="B857" s="241" t="str">
        <f t="shared" si="91"/>
        <v/>
      </c>
      <c r="C857" s="239"/>
      <c r="D857" s="240" t="str">
        <f>IF(C857&lt;&gt;"",VLOOKUP(C857,'BASE EQUIPOS'!$G$8:$H$22,2,0),"")</f>
        <v/>
      </c>
      <c r="E857" s="241" t="str">
        <f>IF(C857&lt;&gt;"",VLOOKUP(C857,'BASE EQUIPOS'!$G$8:$I$22,3,0),"")</f>
        <v/>
      </c>
      <c r="F857" s="241" t="str">
        <f>IF(C857&lt;&gt;"",VLOOKUP(C857,'BASE EQUIPOS'!$G$8:$J$22,4,0),"")</f>
        <v/>
      </c>
      <c r="G857" s="242"/>
      <c r="H857" s="233"/>
      <c r="I857" s="241"/>
      <c r="J857" s="241"/>
      <c r="K857" s="241"/>
      <c r="L857" s="239"/>
      <c r="M857" s="244"/>
      <c r="N857" s="245" t="str">
        <f t="shared" ca="1" si="92"/>
        <v/>
      </c>
      <c r="O857" s="239"/>
      <c r="P857" s="244"/>
      <c r="Q857" s="245" t="str">
        <f t="shared" si="93"/>
        <v/>
      </c>
      <c r="U857" s="246" t="str">
        <f>IFERROR(VLOOKUP(C857,'BASE EQUIPOS'!$G$8:$O$22,9,0)," ")</f>
        <v xml:space="preserve"> </v>
      </c>
      <c r="V857" s="232" t="str">
        <f t="shared" si="95"/>
        <v/>
      </c>
      <c r="W857" s="232" t="str">
        <f t="shared" si="96"/>
        <v/>
      </c>
      <c r="X857" s="232" t="str">
        <f>IFERROR(VLOOKUP(W857,Datos!$P$4:$Q$18,2,0),"")</f>
        <v/>
      </c>
      <c r="Y857" s="232" t="str">
        <f t="shared" si="97"/>
        <v/>
      </c>
      <c r="AA857" s="314" t="str">
        <f t="shared" ca="1" si="94"/>
        <v/>
      </c>
    </row>
    <row r="858" spans="1:27" x14ac:dyDescent="0.3">
      <c r="A858" s="238"/>
      <c r="B858" s="241" t="str">
        <f t="shared" si="91"/>
        <v/>
      </c>
      <c r="C858" s="239"/>
      <c r="D858" s="240" t="str">
        <f>IF(C858&lt;&gt;"",VLOOKUP(C858,'BASE EQUIPOS'!$G$8:$H$22,2,0),"")</f>
        <v/>
      </c>
      <c r="E858" s="241" t="str">
        <f>IF(C858&lt;&gt;"",VLOOKUP(C858,'BASE EQUIPOS'!$G$8:$I$22,3,0),"")</f>
        <v/>
      </c>
      <c r="F858" s="241" t="str">
        <f>IF(C858&lt;&gt;"",VLOOKUP(C858,'BASE EQUIPOS'!$G$8:$J$22,4,0),"")</f>
        <v/>
      </c>
      <c r="G858" s="242"/>
      <c r="H858" s="233"/>
      <c r="I858" s="241"/>
      <c r="J858" s="241"/>
      <c r="K858" s="241"/>
      <c r="L858" s="239"/>
      <c r="M858" s="244"/>
      <c r="N858" s="245" t="str">
        <f t="shared" ca="1" si="92"/>
        <v/>
      </c>
      <c r="O858" s="239"/>
      <c r="P858" s="244"/>
      <c r="Q858" s="245" t="str">
        <f t="shared" si="93"/>
        <v/>
      </c>
      <c r="U858" s="246" t="str">
        <f>IFERROR(VLOOKUP(C858,'BASE EQUIPOS'!$G$8:$O$22,9,0)," ")</f>
        <v xml:space="preserve"> </v>
      </c>
      <c r="V858" s="232" t="str">
        <f t="shared" si="95"/>
        <v/>
      </c>
      <c r="W858" s="232" t="str">
        <f t="shared" si="96"/>
        <v/>
      </c>
      <c r="X858" s="232" t="str">
        <f>IFERROR(VLOOKUP(W858,Datos!$P$4:$Q$18,2,0),"")</f>
        <v/>
      </c>
      <c r="Y858" s="232" t="str">
        <f t="shared" si="97"/>
        <v/>
      </c>
      <c r="AA858" s="314" t="str">
        <f t="shared" ca="1" si="94"/>
        <v/>
      </c>
    </row>
    <row r="859" spans="1:27" x14ac:dyDescent="0.3">
      <c r="A859" s="238"/>
      <c r="B859" s="241" t="str">
        <f t="shared" si="91"/>
        <v/>
      </c>
      <c r="C859" s="239"/>
      <c r="D859" s="240" t="str">
        <f>IF(C859&lt;&gt;"",VLOOKUP(C859,'BASE EQUIPOS'!$G$8:$H$22,2,0),"")</f>
        <v/>
      </c>
      <c r="E859" s="241" t="str">
        <f>IF(C859&lt;&gt;"",VLOOKUP(C859,'BASE EQUIPOS'!$G$8:$I$22,3,0),"")</f>
        <v/>
      </c>
      <c r="F859" s="241" t="str">
        <f>IF(C859&lt;&gt;"",VLOOKUP(C859,'BASE EQUIPOS'!$G$8:$J$22,4,0),"")</f>
        <v/>
      </c>
      <c r="G859" s="242"/>
      <c r="H859" s="233"/>
      <c r="I859" s="241"/>
      <c r="J859" s="241"/>
      <c r="K859" s="241"/>
      <c r="L859" s="239"/>
      <c r="M859" s="244"/>
      <c r="N859" s="245" t="str">
        <f t="shared" ca="1" si="92"/>
        <v/>
      </c>
      <c r="O859" s="239"/>
      <c r="P859" s="244"/>
      <c r="Q859" s="245" t="str">
        <f t="shared" si="93"/>
        <v/>
      </c>
      <c r="U859" s="246" t="str">
        <f>IFERROR(VLOOKUP(C859,'BASE EQUIPOS'!$G$8:$O$22,9,0)," ")</f>
        <v xml:space="preserve"> </v>
      </c>
      <c r="V859" s="232" t="str">
        <f t="shared" si="95"/>
        <v/>
      </c>
      <c r="W859" s="232" t="str">
        <f t="shared" si="96"/>
        <v/>
      </c>
      <c r="X859" s="232" t="str">
        <f>IFERROR(VLOOKUP(W859,Datos!$P$4:$Q$18,2,0),"")</f>
        <v/>
      </c>
      <c r="Y859" s="232" t="str">
        <f t="shared" si="97"/>
        <v/>
      </c>
      <c r="AA859" s="314" t="str">
        <f t="shared" ca="1" si="94"/>
        <v/>
      </c>
    </row>
    <row r="860" spans="1:27" x14ac:dyDescent="0.3">
      <c r="A860" s="238"/>
      <c r="B860" s="241" t="str">
        <f t="shared" ref="B860:B923" si="98">IF(C860&lt;&gt;"",B859+1,"")</f>
        <v/>
      </c>
      <c r="C860" s="239"/>
      <c r="D860" s="240" t="str">
        <f>IF(C860&lt;&gt;"",VLOOKUP(C860,'BASE EQUIPOS'!$G$8:$H$22,2,0),"")</f>
        <v/>
      </c>
      <c r="E860" s="241" t="str">
        <f>IF(C860&lt;&gt;"",VLOOKUP(C860,'BASE EQUIPOS'!$G$8:$I$22,3,0),"")</f>
        <v/>
      </c>
      <c r="F860" s="241" t="str">
        <f>IF(C860&lt;&gt;"",VLOOKUP(C860,'BASE EQUIPOS'!$G$8:$J$22,4,0),"")</f>
        <v/>
      </c>
      <c r="G860" s="242"/>
      <c r="H860" s="233"/>
      <c r="I860" s="241"/>
      <c r="J860" s="241"/>
      <c r="K860" s="241"/>
      <c r="L860" s="239"/>
      <c r="M860" s="244"/>
      <c r="N860" s="245" t="str">
        <f t="shared" ca="1" si="92"/>
        <v/>
      </c>
      <c r="O860" s="239"/>
      <c r="P860" s="244"/>
      <c r="Q860" s="245" t="str">
        <f t="shared" si="93"/>
        <v/>
      </c>
      <c r="U860" s="246" t="str">
        <f>IFERROR(VLOOKUP(C860,'BASE EQUIPOS'!$G$8:$O$22,9,0)," ")</f>
        <v xml:space="preserve"> </v>
      </c>
      <c r="V860" s="232" t="str">
        <f t="shared" si="95"/>
        <v/>
      </c>
      <c r="W860" s="232" t="str">
        <f t="shared" si="96"/>
        <v/>
      </c>
      <c r="X860" s="232" t="str">
        <f>IFERROR(VLOOKUP(W860,Datos!$P$4:$Q$18,2,0),"")</f>
        <v/>
      </c>
      <c r="Y860" s="232" t="str">
        <f t="shared" si="97"/>
        <v/>
      </c>
      <c r="AA860" s="314" t="str">
        <f t="shared" ca="1" si="94"/>
        <v/>
      </c>
    </row>
    <row r="861" spans="1:27" x14ac:dyDescent="0.3">
      <c r="A861" s="238"/>
      <c r="B861" s="241" t="str">
        <f t="shared" si="98"/>
        <v/>
      </c>
      <c r="C861" s="239"/>
      <c r="D861" s="240" t="str">
        <f>IF(C861&lt;&gt;"",VLOOKUP(C861,'BASE EQUIPOS'!$G$8:$H$22,2,0),"")</f>
        <v/>
      </c>
      <c r="E861" s="241" t="str">
        <f>IF(C861&lt;&gt;"",VLOOKUP(C861,'BASE EQUIPOS'!$G$8:$I$22,3,0),"")</f>
        <v/>
      </c>
      <c r="F861" s="241" t="str">
        <f>IF(C861&lt;&gt;"",VLOOKUP(C861,'BASE EQUIPOS'!$G$8:$J$22,4,0),"")</f>
        <v/>
      </c>
      <c r="G861" s="242"/>
      <c r="H861" s="233"/>
      <c r="I861" s="241"/>
      <c r="J861" s="241"/>
      <c r="K861" s="241"/>
      <c r="L861" s="239"/>
      <c r="M861" s="244"/>
      <c r="N861" s="245" t="str">
        <f t="shared" ca="1" si="92"/>
        <v/>
      </c>
      <c r="O861" s="239"/>
      <c r="P861" s="244"/>
      <c r="Q861" s="245" t="str">
        <f t="shared" si="93"/>
        <v/>
      </c>
      <c r="U861" s="246" t="str">
        <f>IFERROR(VLOOKUP(C861,'BASE EQUIPOS'!$G$8:$O$22,9,0)," ")</f>
        <v xml:space="preserve"> </v>
      </c>
      <c r="V861" s="232" t="str">
        <f t="shared" si="95"/>
        <v/>
      </c>
      <c r="W861" s="232" t="str">
        <f t="shared" si="96"/>
        <v/>
      </c>
      <c r="X861" s="232" t="str">
        <f>IFERROR(VLOOKUP(W861,Datos!$P$4:$Q$18,2,0),"")</f>
        <v/>
      </c>
      <c r="Y861" s="232" t="str">
        <f t="shared" si="97"/>
        <v/>
      </c>
      <c r="AA861" s="314" t="str">
        <f t="shared" ca="1" si="94"/>
        <v/>
      </c>
    </row>
    <row r="862" spans="1:27" x14ac:dyDescent="0.3">
      <c r="A862" s="238"/>
      <c r="B862" s="241" t="str">
        <f t="shared" si="98"/>
        <v/>
      </c>
      <c r="C862" s="239"/>
      <c r="D862" s="240" t="str">
        <f>IF(C862&lt;&gt;"",VLOOKUP(C862,'BASE EQUIPOS'!$G$8:$H$22,2,0),"")</f>
        <v/>
      </c>
      <c r="E862" s="241" t="str">
        <f>IF(C862&lt;&gt;"",VLOOKUP(C862,'BASE EQUIPOS'!$G$8:$I$22,3,0),"")</f>
        <v/>
      </c>
      <c r="F862" s="241" t="str">
        <f>IF(C862&lt;&gt;"",VLOOKUP(C862,'BASE EQUIPOS'!$G$8:$J$22,4,0),"")</f>
        <v/>
      </c>
      <c r="G862" s="242"/>
      <c r="H862" s="233"/>
      <c r="I862" s="241"/>
      <c r="J862" s="241"/>
      <c r="K862" s="241"/>
      <c r="L862" s="239"/>
      <c r="M862" s="244"/>
      <c r="N862" s="245" t="str">
        <f t="shared" ca="1" si="92"/>
        <v/>
      </c>
      <c r="O862" s="239"/>
      <c r="P862" s="244"/>
      <c r="Q862" s="245" t="str">
        <f t="shared" si="93"/>
        <v/>
      </c>
      <c r="U862" s="246" t="str">
        <f>IFERROR(VLOOKUP(C862,'BASE EQUIPOS'!$G$8:$O$22,9,0)," ")</f>
        <v xml:space="preserve"> </v>
      </c>
      <c r="V862" s="232" t="str">
        <f t="shared" si="95"/>
        <v/>
      </c>
      <c r="W862" s="232" t="str">
        <f t="shared" si="96"/>
        <v/>
      </c>
      <c r="X862" s="232" t="str">
        <f>IFERROR(VLOOKUP(W862,Datos!$P$4:$Q$18,2,0),"")</f>
        <v/>
      </c>
      <c r="Y862" s="232" t="str">
        <f t="shared" si="97"/>
        <v/>
      </c>
      <c r="AA862" s="314" t="str">
        <f t="shared" ca="1" si="94"/>
        <v/>
      </c>
    </row>
    <row r="863" spans="1:27" x14ac:dyDescent="0.3">
      <c r="A863" s="238"/>
      <c r="B863" s="241" t="str">
        <f t="shared" si="98"/>
        <v/>
      </c>
      <c r="C863" s="239"/>
      <c r="D863" s="240" t="str">
        <f>IF(C863&lt;&gt;"",VLOOKUP(C863,'BASE EQUIPOS'!$G$8:$H$22,2,0),"")</f>
        <v/>
      </c>
      <c r="E863" s="241" t="str">
        <f>IF(C863&lt;&gt;"",VLOOKUP(C863,'BASE EQUIPOS'!$G$8:$I$22,3,0),"")</f>
        <v/>
      </c>
      <c r="F863" s="241" t="str">
        <f>IF(C863&lt;&gt;"",VLOOKUP(C863,'BASE EQUIPOS'!$G$8:$J$22,4,0),"")</f>
        <v/>
      </c>
      <c r="G863" s="242"/>
      <c r="H863" s="233"/>
      <c r="I863" s="241"/>
      <c r="J863" s="241"/>
      <c r="K863" s="241"/>
      <c r="L863" s="239"/>
      <c r="M863" s="244"/>
      <c r="N863" s="245" t="str">
        <f t="shared" ca="1" si="92"/>
        <v/>
      </c>
      <c r="O863" s="239"/>
      <c r="P863" s="244"/>
      <c r="Q863" s="245" t="str">
        <f t="shared" si="93"/>
        <v/>
      </c>
      <c r="U863" s="246" t="str">
        <f>IFERROR(VLOOKUP(C863,'BASE EQUIPOS'!$G$8:$O$22,9,0)," ")</f>
        <v xml:space="preserve"> </v>
      </c>
      <c r="V863" s="232" t="str">
        <f t="shared" si="95"/>
        <v/>
      </c>
      <c r="W863" s="232" t="str">
        <f t="shared" si="96"/>
        <v/>
      </c>
      <c r="X863" s="232" t="str">
        <f>IFERROR(VLOOKUP(W863,Datos!$P$4:$Q$18,2,0),"")</f>
        <v/>
      </c>
      <c r="Y863" s="232" t="str">
        <f t="shared" si="97"/>
        <v/>
      </c>
      <c r="AA863" s="314" t="str">
        <f t="shared" ca="1" si="94"/>
        <v/>
      </c>
    </row>
    <row r="864" spans="1:27" x14ac:dyDescent="0.3">
      <c r="A864" s="238"/>
      <c r="B864" s="241" t="str">
        <f t="shared" si="98"/>
        <v/>
      </c>
      <c r="C864" s="239"/>
      <c r="D864" s="240" t="str">
        <f>IF(C864&lt;&gt;"",VLOOKUP(C864,'BASE EQUIPOS'!$G$8:$H$22,2,0),"")</f>
        <v/>
      </c>
      <c r="E864" s="241" t="str">
        <f>IF(C864&lt;&gt;"",VLOOKUP(C864,'BASE EQUIPOS'!$G$8:$I$22,3,0),"")</f>
        <v/>
      </c>
      <c r="F864" s="241" t="str">
        <f>IF(C864&lt;&gt;"",VLOOKUP(C864,'BASE EQUIPOS'!$G$8:$J$22,4,0),"")</f>
        <v/>
      </c>
      <c r="G864" s="242"/>
      <c r="H864" s="233"/>
      <c r="I864" s="241"/>
      <c r="J864" s="241"/>
      <c r="K864" s="241"/>
      <c r="L864" s="239"/>
      <c r="M864" s="244"/>
      <c r="N864" s="245" t="str">
        <f t="shared" ca="1" si="92"/>
        <v/>
      </c>
      <c r="O864" s="239"/>
      <c r="P864" s="244"/>
      <c r="Q864" s="245" t="str">
        <f t="shared" si="93"/>
        <v/>
      </c>
      <c r="U864" s="246" t="str">
        <f>IFERROR(VLOOKUP(C864,'BASE EQUIPOS'!$G$8:$O$22,9,0)," ")</f>
        <v xml:space="preserve"> </v>
      </c>
      <c r="V864" s="232" t="str">
        <f t="shared" si="95"/>
        <v/>
      </c>
      <c r="W864" s="232" t="str">
        <f t="shared" si="96"/>
        <v/>
      </c>
      <c r="X864" s="232" t="str">
        <f>IFERROR(VLOOKUP(W864,Datos!$P$4:$Q$18,2,0),"")</f>
        <v/>
      </c>
      <c r="Y864" s="232" t="str">
        <f t="shared" si="97"/>
        <v/>
      </c>
      <c r="AA864" s="314" t="str">
        <f t="shared" ca="1" si="94"/>
        <v/>
      </c>
    </row>
    <row r="865" spans="1:27" x14ac:dyDescent="0.3">
      <c r="A865" s="238"/>
      <c r="B865" s="241" t="str">
        <f t="shared" si="98"/>
        <v/>
      </c>
      <c r="C865" s="239"/>
      <c r="D865" s="240" t="str">
        <f>IF(C865&lt;&gt;"",VLOOKUP(C865,'BASE EQUIPOS'!$G$8:$H$22,2,0),"")</f>
        <v/>
      </c>
      <c r="E865" s="241" t="str">
        <f>IF(C865&lt;&gt;"",VLOOKUP(C865,'BASE EQUIPOS'!$G$8:$I$22,3,0),"")</f>
        <v/>
      </c>
      <c r="F865" s="241" t="str">
        <f>IF(C865&lt;&gt;"",VLOOKUP(C865,'BASE EQUIPOS'!$G$8:$J$22,4,0),"")</f>
        <v/>
      </c>
      <c r="G865" s="242"/>
      <c r="H865" s="233"/>
      <c r="I865" s="241"/>
      <c r="J865" s="241"/>
      <c r="K865" s="241"/>
      <c r="L865" s="239"/>
      <c r="M865" s="244"/>
      <c r="N865" s="245" t="str">
        <f t="shared" ca="1" si="92"/>
        <v/>
      </c>
      <c r="O865" s="239"/>
      <c r="P865" s="244"/>
      <c r="Q865" s="245" t="str">
        <f t="shared" si="93"/>
        <v/>
      </c>
      <c r="U865" s="246" t="str">
        <f>IFERROR(VLOOKUP(C865,'BASE EQUIPOS'!$G$8:$O$22,9,0)," ")</f>
        <v xml:space="preserve"> </v>
      </c>
      <c r="V865" s="232" t="str">
        <f t="shared" si="95"/>
        <v/>
      </c>
      <c r="W865" s="232" t="str">
        <f t="shared" si="96"/>
        <v/>
      </c>
      <c r="X865" s="232" t="str">
        <f>IFERROR(VLOOKUP(W865,Datos!$P$4:$Q$18,2,0),"")</f>
        <v/>
      </c>
      <c r="Y865" s="232" t="str">
        <f t="shared" si="97"/>
        <v/>
      </c>
      <c r="AA865" s="314" t="str">
        <f t="shared" ca="1" si="94"/>
        <v/>
      </c>
    </row>
    <row r="866" spans="1:27" x14ac:dyDescent="0.3">
      <c r="A866" s="238"/>
      <c r="B866" s="241" t="str">
        <f t="shared" si="98"/>
        <v/>
      </c>
      <c r="C866" s="239"/>
      <c r="D866" s="240" t="str">
        <f>IF(C866&lt;&gt;"",VLOOKUP(C866,'BASE EQUIPOS'!$G$8:$H$22,2,0),"")</f>
        <v/>
      </c>
      <c r="E866" s="241" t="str">
        <f>IF(C866&lt;&gt;"",VLOOKUP(C866,'BASE EQUIPOS'!$G$8:$I$22,3,0),"")</f>
        <v/>
      </c>
      <c r="F866" s="241" t="str">
        <f>IF(C866&lt;&gt;"",VLOOKUP(C866,'BASE EQUIPOS'!$G$8:$J$22,4,0),"")</f>
        <v/>
      </c>
      <c r="G866" s="242"/>
      <c r="H866" s="233"/>
      <c r="I866" s="241"/>
      <c r="J866" s="241"/>
      <c r="K866" s="241"/>
      <c r="L866" s="239"/>
      <c r="M866" s="244"/>
      <c r="N866" s="245" t="str">
        <f t="shared" ca="1" si="92"/>
        <v/>
      </c>
      <c r="O866" s="239"/>
      <c r="P866" s="244"/>
      <c r="Q866" s="245" t="str">
        <f t="shared" si="93"/>
        <v/>
      </c>
      <c r="U866" s="246" t="str">
        <f>IFERROR(VLOOKUP(C866,'BASE EQUIPOS'!$G$8:$O$22,9,0)," ")</f>
        <v xml:space="preserve"> </v>
      </c>
      <c r="V866" s="232" t="str">
        <f t="shared" si="95"/>
        <v/>
      </c>
      <c r="W866" s="232" t="str">
        <f t="shared" si="96"/>
        <v/>
      </c>
      <c r="X866" s="232" t="str">
        <f>IFERROR(VLOOKUP(W866,Datos!$P$4:$Q$18,2,0),"")</f>
        <v/>
      </c>
      <c r="Y866" s="232" t="str">
        <f t="shared" si="97"/>
        <v/>
      </c>
      <c r="AA866" s="314" t="str">
        <f t="shared" ca="1" si="94"/>
        <v/>
      </c>
    </row>
    <row r="867" spans="1:27" x14ac:dyDescent="0.3">
      <c r="A867" s="238"/>
      <c r="B867" s="241" t="str">
        <f t="shared" si="98"/>
        <v/>
      </c>
      <c r="C867" s="239"/>
      <c r="D867" s="240" t="str">
        <f>IF(C867&lt;&gt;"",VLOOKUP(C867,'BASE EQUIPOS'!$G$8:$H$22,2,0),"")</f>
        <v/>
      </c>
      <c r="E867" s="241" t="str">
        <f>IF(C867&lt;&gt;"",VLOOKUP(C867,'BASE EQUIPOS'!$G$8:$I$22,3,0),"")</f>
        <v/>
      </c>
      <c r="F867" s="241" t="str">
        <f>IF(C867&lt;&gt;"",VLOOKUP(C867,'BASE EQUIPOS'!$G$8:$J$22,4,0),"")</f>
        <v/>
      </c>
      <c r="G867" s="242"/>
      <c r="H867" s="233"/>
      <c r="I867" s="241"/>
      <c r="J867" s="241"/>
      <c r="K867" s="241"/>
      <c r="L867" s="239"/>
      <c r="M867" s="244"/>
      <c r="N867" s="245" t="str">
        <f t="shared" ca="1" si="92"/>
        <v/>
      </c>
      <c r="O867" s="239"/>
      <c r="P867" s="244"/>
      <c r="Q867" s="245" t="str">
        <f t="shared" si="93"/>
        <v/>
      </c>
      <c r="U867" s="246" t="str">
        <f>IFERROR(VLOOKUP(C867,'BASE EQUIPOS'!$G$8:$O$22,9,0)," ")</f>
        <v xml:space="preserve"> </v>
      </c>
      <c r="V867" s="232" t="str">
        <f t="shared" si="95"/>
        <v/>
      </c>
      <c r="W867" s="232" t="str">
        <f t="shared" si="96"/>
        <v/>
      </c>
      <c r="X867" s="232" t="str">
        <f>IFERROR(VLOOKUP(W867,Datos!$P$4:$Q$18,2,0),"")</f>
        <v/>
      </c>
      <c r="Y867" s="232" t="str">
        <f t="shared" si="97"/>
        <v/>
      </c>
      <c r="AA867" s="314" t="str">
        <f t="shared" ca="1" si="94"/>
        <v/>
      </c>
    </row>
    <row r="868" spans="1:27" x14ac:dyDescent="0.3">
      <c r="A868" s="238"/>
      <c r="B868" s="241" t="str">
        <f t="shared" si="98"/>
        <v/>
      </c>
      <c r="C868" s="239"/>
      <c r="D868" s="240" t="str">
        <f>IF(C868&lt;&gt;"",VLOOKUP(C868,'BASE EQUIPOS'!$G$8:$H$22,2,0),"")</f>
        <v/>
      </c>
      <c r="E868" s="241" t="str">
        <f>IF(C868&lt;&gt;"",VLOOKUP(C868,'BASE EQUIPOS'!$G$8:$I$22,3,0),"")</f>
        <v/>
      </c>
      <c r="F868" s="241" t="str">
        <f>IF(C868&lt;&gt;"",VLOOKUP(C868,'BASE EQUIPOS'!$G$8:$J$22,4,0),"")</f>
        <v/>
      </c>
      <c r="G868" s="242"/>
      <c r="H868" s="233"/>
      <c r="I868" s="241"/>
      <c r="J868" s="241"/>
      <c r="K868" s="241"/>
      <c r="L868" s="239"/>
      <c r="M868" s="244"/>
      <c r="N868" s="245" t="str">
        <f t="shared" ca="1" si="92"/>
        <v/>
      </c>
      <c r="O868" s="239"/>
      <c r="P868" s="244"/>
      <c r="Q868" s="245" t="str">
        <f t="shared" si="93"/>
        <v/>
      </c>
      <c r="U868" s="246" t="str">
        <f>IFERROR(VLOOKUP(C868,'BASE EQUIPOS'!$G$8:$O$22,9,0)," ")</f>
        <v xml:space="preserve"> </v>
      </c>
      <c r="V868" s="232" t="str">
        <f t="shared" si="95"/>
        <v/>
      </c>
      <c r="W868" s="232" t="str">
        <f t="shared" si="96"/>
        <v/>
      </c>
      <c r="X868" s="232" t="str">
        <f>IFERROR(VLOOKUP(W868,Datos!$P$4:$Q$18,2,0),"")</f>
        <v/>
      </c>
      <c r="Y868" s="232" t="str">
        <f t="shared" si="97"/>
        <v/>
      </c>
      <c r="AA868" s="314" t="str">
        <f t="shared" ca="1" si="94"/>
        <v/>
      </c>
    </row>
    <row r="869" spans="1:27" x14ac:dyDescent="0.3">
      <c r="A869" s="238"/>
      <c r="B869" s="241" t="str">
        <f t="shared" si="98"/>
        <v/>
      </c>
      <c r="C869" s="239"/>
      <c r="D869" s="240" t="str">
        <f>IF(C869&lt;&gt;"",VLOOKUP(C869,'BASE EQUIPOS'!$G$8:$H$22,2,0),"")</f>
        <v/>
      </c>
      <c r="E869" s="241" t="str">
        <f>IF(C869&lt;&gt;"",VLOOKUP(C869,'BASE EQUIPOS'!$G$8:$I$22,3,0),"")</f>
        <v/>
      </c>
      <c r="F869" s="241" t="str">
        <f>IF(C869&lt;&gt;"",VLOOKUP(C869,'BASE EQUIPOS'!$G$8:$J$22,4,0),"")</f>
        <v/>
      </c>
      <c r="G869" s="242"/>
      <c r="H869" s="233"/>
      <c r="I869" s="241"/>
      <c r="J869" s="241"/>
      <c r="K869" s="241"/>
      <c r="L869" s="239"/>
      <c r="M869" s="244"/>
      <c r="N869" s="245" t="str">
        <f t="shared" ca="1" si="92"/>
        <v/>
      </c>
      <c r="O869" s="239"/>
      <c r="P869" s="244"/>
      <c r="Q869" s="245" t="str">
        <f t="shared" si="93"/>
        <v/>
      </c>
      <c r="U869" s="246" t="str">
        <f>IFERROR(VLOOKUP(C869,'BASE EQUIPOS'!$G$8:$O$22,9,0)," ")</f>
        <v xml:space="preserve"> </v>
      </c>
      <c r="V869" s="232" t="str">
        <f t="shared" si="95"/>
        <v/>
      </c>
      <c r="W869" s="232" t="str">
        <f t="shared" si="96"/>
        <v/>
      </c>
      <c r="X869" s="232" t="str">
        <f>IFERROR(VLOOKUP(W869,Datos!$P$4:$Q$18,2,0),"")</f>
        <v/>
      </c>
      <c r="Y869" s="232" t="str">
        <f t="shared" si="97"/>
        <v/>
      </c>
      <c r="AA869" s="314" t="str">
        <f t="shared" ca="1" si="94"/>
        <v/>
      </c>
    </row>
    <row r="870" spans="1:27" x14ac:dyDescent="0.3">
      <c r="A870" s="238"/>
      <c r="B870" s="241" t="str">
        <f t="shared" si="98"/>
        <v/>
      </c>
      <c r="C870" s="239"/>
      <c r="D870" s="240" t="str">
        <f>IF(C870&lt;&gt;"",VLOOKUP(C870,'BASE EQUIPOS'!$G$8:$H$22,2,0),"")</f>
        <v/>
      </c>
      <c r="E870" s="241" t="str">
        <f>IF(C870&lt;&gt;"",VLOOKUP(C870,'BASE EQUIPOS'!$G$8:$I$22,3,0),"")</f>
        <v/>
      </c>
      <c r="F870" s="241" t="str">
        <f>IF(C870&lt;&gt;"",VLOOKUP(C870,'BASE EQUIPOS'!$G$8:$J$22,4,0),"")</f>
        <v/>
      </c>
      <c r="G870" s="242"/>
      <c r="H870" s="233"/>
      <c r="I870" s="241"/>
      <c r="J870" s="241"/>
      <c r="K870" s="241"/>
      <c r="L870" s="239"/>
      <c r="M870" s="244"/>
      <c r="N870" s="245" t="str">
        <f t="shared" ca="1" si="92"/>
        <v/>
      </c>
      <c r="O870" s="239"/>
      <c r="P870" s="244"/>
      <c r="Q870" s="245" t="str">
        <f t="shared" si="93"/>
        <v/>
      </c>
      <c r="U870" s="246" t="str">
        <f>IFERROR(VLOOKUP(C870,'BASE EQUIPOS'!$G$8:$O$22,9,0)," ")</f>
        <v xml:space="preserve"> </v>
      </c>
      <c r="V870" s="232" t="str">
        <f t="shared" si="95"/>
        <v/>
      </c>
      <c r="W870" s="232" t="str">
        <f t="shared" si="96"/>
        <v/>
      </c>
      <c r="X870" s="232" t="str">
        <f>IFERROR(VLOOKUP(W870,Datos!$P$4:$Q$18,2,0),"")</f>
        <v/>
      </c>
      <c r="Y870" s="232" t="str">
        <f t="shared" si="97"/>
        <v/>
      </c>
      <c r="AA870" s="314" t="str">
        <f t="shared" ca="1" si="94"/>
        <v/>
      </c>
    </row>
    <row r="871" spans="1:27" x14ac:dyDescent="0.3">
      <c r="A871" s="238"/>
      <c r="B871" s="241" t="str">
        <f t="shared" si="98"/>
        <v/>
      </c>
      <c r="C871" s="239"/>
      <c r="D871" s="240" t="str">
        <f>IF(C871&lt;&gt;"",VLOOKUP(C871,'BASE EQUIPOS'!$G$8:$H$22,2,0),"")</f>
        <v/>
      </c>
      <c r="E871" s="241" t="str">
        <f>IF(C871&lt;&gt;"",VLOOKUP(C871,'BASE EQUIPOS'!$G$8:$I$22,3,0),"")</f>
        <v/>
      </c>
      <c r="F871" s="241" t="str">
        <f>IF(C871&lt;&gt;"",VLOOKUP(C871,'BASE EQUIPOS'!$G$8:$J$22,4,0),"")</f>
        <v/>
      </c>
      <c r="G871" s="242"/>
      <c r="H871" s="233"/>
      <c r="I871" s="241"/>
      <c r="J871" s="241"/>
      <c r="K871" s="241"/>
      <c r="L871" s="239"/>
      <c r="M871" s="244"/>
      <c r="N871" s="245" t="str">
        <f t="shared" ca="1" si="92"/>
        <v/>
      </c>
      <c r="O871" s="239"/>
      <c r="P871" s="244"/>
      <c r="Q871" s="245" t="str">
        <f t="shared" si="93"/>
        <v/>
      </c>
      <c r="U871" s="246" t="str">
        <f>IFERROR(VLOOKUP(C871,'BASE EQUIPOS'!$G$8:$O$22,9,0)," ")</f>
        <v xml:space="preserve"> </v>
      </c>
      <c r="V871" s="232" t="str">
        <f t="shared" si="95"/>
        <v/>
      </c>
      <c r="W871" s="232" t="str">
        <f t="shared" si="96"/>
        <v/>
      </c>
      <c r="X871" s="232" t="str">
        <f>IFERROR(VLOOKUP(W871,Datos!$P$4:$Q$18,2,0),"")</f>
        <v/>
      </c>
      <c r="Y871" s="232" t="str">
        <f t="shared" si="97"/>
        <v/>
      </c>
      <c r="AA871" s="314" t="str">
        <f t="shared" ca="1" si="94"/>
        <v/>
      </c>
    </row>
    <row r="872" spans="1:27" x14ac:dyDescent="0.3">
      <c r="A872" s="238"/>
      <c r="B872" s="241" t="str">
        <f t="shared" si="98"/>
        <v/>
      </c>
      <c r="C872" s="239"/>
      <c r="D872" s="240" t="str">
        <f>IF(C872&lt;&gt;"",VLOOKUP(C872,'BASE EQUIPOS'!$G$8:$H$22,2,0),"")</f>
        <v/>
      </c>
      <c r="E872" s="241" t="str">
        <f>IF(C872&lt;&gt;"",VLOOKUP(C872,'BASE EQUIPOS'!$G$8:$I$22,3,0),"")</f>
        <v/>
      </c>
      <c r="F872" s="241" t="str">
        <f>IF(C872&lt;&gt;"",VLOOKUP(C872,'BASE EQUIPOS'!$G$8:$J$22,4,0),"")</f>
        <v/>
      </c>
      <c r="G872" s="242"/>
      <c r="H872" s="233"/>
      <c r="I872" s="241"/>
      <c r="J872" s="241"/>
      <c r="K872" s="241"/>
      <c r="L872" s="239"/>
      <c r="M872" s="244"/>
      <c r="N872" s="245" t="str">
        <f t="shared" ca="1" si="92"/>
        <v/>
      </c>
      <c r="O872" s="239"/>
      <c r="P872" s="244"/>
      <c r="Q872" s="245" t="str">
        <f t="shared" si="93"/>
        <v/>
      </c>
      <c r="U872" s="246" t="str">
        <f>IFERROR(VLOOKUP(C872,'BASE EQUIPOS'!$G$8:$O$22,9,0)," ")</f>
        <v xml:space="preserve"> </v>
      </c>
      <c r="V872" s="232" t="str">
        <f t="shared" si="95"/>
        <v/>
      </c>
      <c r="W872" s="232" t="str">
        <f t="shared" si="96"/>
        <v/>
      </c>
      <c r="X872" s="232" t="str">
        <f>IFERROR(VLOOKUP(W872,Datos!$P$4:$Q$18,2,0),"")</f>
        <v/>
      </c>
      <c r="Y872" s="232" t="str">
        <f t="shared" si="97"/>
        <v/>
      </c>
      <c r="AA872" s="314" t="str">
        <f t="shared" ca="1" si="94"/>
        <v/>
      </c>
    </row>
    <row r="873" spans="1:27" x14ac:dyDescent="0.3">
      <c r="A873" s="238"/>
      <c r="B873" s="241" t="str">
        <f t="shared" si="98"/>
        <v/>
      </c>
      <c r="C873" s="239"/>
      <c r="D873" s="240" t="str">
        <f>IF(C873&lt;&gt;"",VLOOKUP(C873,'BASE EQUIPOS'!$G$8:$H$22,2,0),"")</f>
        <v/>
      </c>
      <c r="E873" s="241" t="str">
        <f>IF(C873&lt;&gt;"",VLOOKUP(C873,'BASE EQUIPOS'!$G$8:$I$22,3,0),"")</f>
        <v/>
      </c>
      <c r="F873" s="241" t="str">
        <f>IF(C873&lt;&gt;"",VLOOKUP(C873,'BASE EQUIPOS'!$G$8:$J$22,4,0),"")</f>
        <v/>
      </c>
      <c r="G873" s="242"/>
      <c r="H873" s="233"/>
      <c r="I873" s="241"/>
      <c r="J873" s="241"/>
      <c r="K873" s="241"/>
      <c r="L873" s="239"/>
      <c r="M873" s="244"/>
      <c r="N873" s="245" t="str">
        <f t="shared" ca="1" si="92"/>
        <v/>
      </c>
      <c r="O873" s="239"/>
      <c r="P873" s="244"/>
      <c r="Q873" s="245" t="str">
        <f t="shared" si="93"/>
        <v/>
      </c>
      <c r="U873" s="246" t="str">
        <f>IFERROR(VLOOKUP(C873,'BASE EQUIPOS'!$G$8:$O$22,9,0)," ")</f>
        <v xml:space="preserve"> </v>
      </c>
      <c r="V873" s="232" t="str">
        <f t="shared" si="95"/>
        <v/>
      </c>
      <c r="W873" s="232" t="str">
        <f t="shared" si="96"/>
        <v/>
      </c>
      <c r="X873" s="232" t="str">
        <f>IFERROR(VLOOKUP(W873,Datos!$P$4:$Q$18,2,0),"")</f>
        <v/>
      </c>
      <c r="Y873" s="232" t="str">
        <f t="shared" si="97"/>
        <v/>
      </c>
      <c r="AA873" s="314" t="str">
        <f t="shared" ca="1" si="94"/>
        <v/>
      </c>
    </row>
    <row r="874" spans="1:27" x14ac:dyDescent="0.3">
      <c r="A874" s="238"/>
      <c r="B874" s="241" t="str">
        <f t="shared" si="98"/>
        <v/>
      </c>
      <c r="C874" s="239"/>
      <c r="D874" s="240" t="str">
        <f>IF(C874&lt;&gt;"",VLOOKUP(C874,'BASE EQUIPOS'!$G$8:$H$22,2,0),"")</f>
        <v/>
      </c>
      <c r="E874" s="241" t="str">
        <f>IF(C874&lt;&gt;"",VLOOKUP(C874,'BASE EQUIPOS'!$G$8:$I$22,3,0),"")</f>
        <v/>
      </c>
      <c r="F874" s="241" t="str">
        <f>IF(C874&lt;&gt;"",VLOOKUP(C874,'BASE EQUIPOS'!$G$8:$J$22,4,0),"")</f>
        <v/>
      </c>
      <c r="G874" s="242"/>
      <c r="H874" s="233"/>
      <c r="I874" s="241"/>
      <c r="J874" s="241"/>
      <c r="K874" s="241"/>
      <c r="L874" s="239"/>
      <c r="M874" s="244"/>
      <c r="N874" s="245" t="str">
        <f t="shared" ca="1" si="92"/>
        <v/>
      </c>
      <c r="O874" s="239"/>
      <c r="P874" s="244"/>
      <c r="Q874" s="245" t="str">
        <f t="shared" si="93"/>
        <v/>
      </c>
      <c r="U874" s="246" t="str">
        <f>IFERROR(VLOOKUP(C874,'BASE EQUIPOS'!$G$8:$O$22,9,0)," ")</f>
        <v xml:space="preserve"> </v>
      </c>
      <c r="V874" s="232" t="str">
        <f t="shared" si="95"/>
        <v/>
      </c>
      <c r="W874" s="232" t="str">
        <f t="shared" si="96"/>
        <v/>
      </c>
      <c r="X874" s="232" t="str">
        <f>IFERROR(VLOOKUP(W874,Datos!$P$4:$Q$18,2,0),"")</f>
        <v/>
      </c>
      <c r="Y874" s="232" t="str">
        <f t="shared" si="97"/>
        <v/>
      </c>
      <c r="AA874" s="314" t="str">
        <f t="shared" ca="1" si="94"/>
        <v/>
      </c>
    </row>
    <row r="875" spans="1:27" x14ac:dyDescent="0.3">
      <c r="A875" s="238"/>
      <c r="B875" s="241" t="str">
        <f t="shared" si="98"/>
        <v/>
      </c>
      <c r="C875" s="239"/>
      <c r="D875" s="240" t="str">
        <f>IF(C875&lt;&gt;"",VLOOKUP(C875,'BASE EQUIPOS'!$G$8:$H$22,2,0),"")</f>
        <v/>
      </c>
      <c r="E875" s="241" t="str">
        <f>IF(C875&lt;&gt;"",VLOOKUP(C875,'BASE EQUIPOS'!$G$8:$I$22,3,0),"")</f>
        <v/>
      </c>
      <c r="F875" s="241" t="str">
        <f>IF(C875&lt;&gt;"",VLOOKUP(C875,'BASE EQUIPOS'!$G$8:$J$22,4,0),"")</f>
        <v/>
      </c>
      <c r="G875" s="242"/>
      <c r="H875" s="233"/>
      <c r="I875" s="241"/>
      <c r="J875" s="241"/>
      <c r="K875" s="241"/>
      <c r="L875" s="239"/>
      <c r="M875" s="244"/>
      <c r="N875" s="245" t="str">
        <f t="shared" ca="1" si="92"/>
        <v/>
      </c>
      <c r="O875" s="239"/>
      <c r="P875" s="244"/>
      <c r="Q875" s="245" t="str">
        <f t="shared" si="93"/>
        <v/>
      </c>
      <c r="U875" s="246" t="str">
        <f>IFERROR(VLOOKUP(C875,'BASE EQUIPOS'!$G$8:$O$22,9,0)," ")</f>
        <v xml:space="preserve"> </v>
      </c>
      <c r="V875" s="232" t="str">
        <f t="shared" si="95"/>
        <v/>
      </c>
      <c r="W875" s="232" t="str">
        <f t="shared" si="96"/>
        <v/>
      </c>
      <c r="X875" s="232" t="str">
        <f>IFERROR(VLOOKUP(W875,Datos!$P$4:$Q$18,2,0),"")</f>
        <v/>
      </c>
      <c r="Y875" s="232" t="str">
        <f t="shared" si="97"/>
        <v/>
      </c>
      <c r="AA875" s="314" t="str">
        <f t="shared" ca="1" si="94"/>
        <v/>
      </c>
    </row>
    <row r="876" spans="1:27" x14ac:dyDescent="0.3">
      <c r="A876" s="238"/>
      <c r="B876" s="241" t="str">
        <f t="shared" si="98"/>
        <v/>
      </c>
      <c r="C876" s="239"/>
      <c r="D876" s="240" t="str">
        <f>IF(C876&lt;&gt;"",VLOOKUP(C876,'BASE EQUIPOS'!$G$8:$H$22,2,0),"")</f>
        <v/>
      </c>
      <c r="E876" s="241" t="str">
        <f>IF(C876&lt;&gt;"",VLOOKUP(C876,'BASE EQUIPOS'!$G$8:$I$22,3,0),"")</f>
        <v/>
      </c>
      <c r="F876" s="241" t="str">
        <f>IF(C876&lt;&gt;"",VLOOKUP(C876,'BASE EQUIPOS'!$G$8:$J$22,4,0),"")</f>
        <v/>
      </c>
      <c r="G876" s="242"/>
      <c r="H876" s="233"/>
      <c r="I876" s="241"/>
      <c r="J876" s="241"/>
      <c r="K876" s="241"/>
      <c r="L876" s="239"/>
      <c r="M876" s="244"/>
      <c r="N876" s="245" t="str">
        <f t="shared" ca="1" si="92"/>
        <v/>
      </c>
      <c r="O876" s="239"/>
      <c r="P876" s="244"/>
      <c r="Q876" s="245" t="str">
        <f t="shared" si="93"/>
        <v/>
      </c>
      <c r="U876" s="246" t="str">
        <f>IFERROR(VLOOKUP(C876,'BASE EQUIPOS'!$G$8:$O$22,9,0)," ")</f>
        <v xml:space="preserve"> </v>
      </c>
      <c r="V876" s="232" t="str">
        <f t="shared" si="95"/>
        <v/>
      </c>
      <c r="W876" s="232" t="str">
        <f t="shared" si="96"/>
        <v/>
      </c>
      <c r="X876" s="232" t="str">
        <f>IFERROR(VLOOKUP(W876,Datos!$P$4:$Q$18,2,0),"")</f>
        <v/>
      </c>
      <c r="Y876" s="232" t="str">
        <f t="shared" si="97"/>
        <v/>
      </c>
      <c r="AA876" s="314" t="str">
        <f t="shared" ca="1" si="94"/>
        <v/>
      </c>
    </row>
    <row r="877" spans="1:27" x14ac:dyDescent="0.3">
      <c r="A877" s="238"/>
      <c r="B877" s="241" t="str">
        <f t="shared" si="98"/>
        <v/>
      </c>
      <c r="C877" s="239"/>
      <c r="D877" s="240" t="str">
        <f>IF(C877&lt;&gt;"",VLOOKUP(C877,'BASE EQUIPOS'!$G$8:$H$22,2,0),"")</f>
        <v/>
      </c>
      <c r="E877" s="241" t="str">
        <f>IF(C877&lt;&gt;"",VLOOKUP(C877,'BASE EQUIPOS'!$G$8:$I$22,3,0),"")</f>
        <v/>
      </c>
      <c r="F877" s="241" t="str">
        <f>IF(C877&lt;&gt;"",VLOOKUP(C877,'BASE EQUIPOS'!$G$8:$J$22,4,0),"")</f>
        <v/>
      </c>
      <c r="G877" s="242"/>
      <c r="H877" s="233"/>
      <c r="I877" s="241"/>
      <c r="J877" s="241"/>
      <c r="K877" s="241"/>
      <c r="L877" s="239"/>
      <c r="M877" s="244"/>
      <c r="N877" s="245" t="str">
        <f t="shared" ca="1" si="92"/>
        <v/>
      </c>
      <c r="O877" s="239"/>
      <c r="P877" s="244"/>
      <c r="Q877" s="245" t="str">
        <f t="shared" si="93"/>
        <v/>
      </c>
      <c r="U877" s="246" t="str">
        <f>IFERROR(VLOOKUP(C877,'BASE EQUIPOS'!$G$8:$O$22,9,0)," ")</f>
        <v xml:space="preserve"> </v>
      </c>
      <c r="V877" s="232" t="str">
        <f t="shared" si="95"/>
        <v/>
      </c>
      <c r="W877" s="232" t="str">
        <f t="shared" si="96"/>
        <v/>
      </c>
      <c r="X877" s="232" t="str">
        <f>IFERROR(VLOOKUP(W877,Datos!$P$4:$Q$18,2,0),"")</f>
        <v/>
      </c>
      <c r="Y877" s="232" t="str">
        <f t="shared" si="97"/>
        <v/>
      </c>
      <c r="AA877" s="314" t="str">
        <f t="shared" ca="1" si="94"/>
        <v/>
      </c>
    </row>
    <row r="878" spans="1:27" x14ac:dyDescent="0.3">
      <c r="A878" s="238"/>
      <c r="B878" s="241" t="str">
        <f t="shared" si="98"/>
        <v/>
      </c>
      <c r="C878" s="239"/>
      <c r="D878" s="240" t="str">
        <f>IF(C878&lt;&gt;"",VLOOKUP(C878,'BASE EQUIPOS'!$G$8:$H$22,2,0),"")</f>
        <v/>
      </c>
      <c r="E878" s="241" t="str">
        <f>IF(C878&lt;&gt;"",VLOOKUP(C878,'BASE EQUIPOS'!$G$8:$I$22,3,0),"")</f>
        <v/>
      </c>
      <c r="F878" s="241" t="str">
        <f>IF(C878&lt;&gt;"",VLOOKUP(C878,'BASE EQUIPOS'!$G$8:$J$22,4,0),"")</f>
        <v/>
      </c>
      <c r="G878" s="242"/>
      <c r="H878" s="233"/>
      <c r="I878" s="241"/>
      <c r="J878" s="241"/>
      <c r="K878" s="241"/>
      <c r="L878" s="239"/>
      <c r="M878" s="244"/>
      <c r="N878" s="245" t="str">
        <f t="shared" ca="1" si="92"/>
        <v/>
      </c>
      <c r="O878" s="239"/>
      <c r="P878" s="244"/>
      <c r="Q878" s="245" t="str">
        <f t="shared" si="93"/>
        <v/>
      </c>
      <c r="U878" s="246" t="str">
        <f>IFERROR(VLOOKUP(C878,'BASE EQUIPOS'!$G$8:$O$22,9,0)," ")</f>
        <v xml:space="preserve"> </v>
      </c>
      <c r="V878" s="232" t="str">
        <f t="shared" si="95"/>
        <v/>
      </c>
      <c r="W878" s="232" t="str">
        <f t="shared" si="96"/>
        <v/>
      </c>
      <c r="X878" s="232" t="str">
        <f>IFERROR(VLOOKUP(W878,Datos!$P$4:$Q$18,2,0),"")</f>
        <v/>
      </c>
      <c r="Y878" s="232" t="str">
        <f t="shared" si="97"/>
        <v/>
      </c>
      <c r="AA878" s="314" t="str">
        <f t="shared" ca="1" si="94"/>
        <v/>
      </c>
    </row>
    <row r="879" spans="1:27" x14ac:dyDescent="0.3">
      <c r="A879" s="238"/>
      <c r="B879" s="241" t="str">
        <f t="shared" si="98"/>
        <v/>
      </c>
      <c r="C879" s="239"/>
      <c r="D879" s="240" t="str">
        <f>IF(C879&lt;&gt;"",VLOOKUP(C879,'BASE EQUIPOS'!$G$8:$H$22,2,0),"")</f>
        <v/>
      </c>
      <c r="E879" s="241" t="str">
        <f>IF(C879&lt;&gt;"",VLOOKUP(C879,'BASE EQUIPOS'!$G$8:$I$22,3,0),"")</f>
        <v/>
      </c>
      <c r="F879" s="241" t="str">
        <f>IF(C879&lt;&gt;"",VLOOKUP(C879,'BASE EQUIPOS'!$G$8:$J$22,4,0),"")</f>
        <v/>
      </c>
      <c r="G879" s="242"/>
      <c r="H879" s="233"/>
      <c r="I879" s="241"/>
      <c r="J879" s="241"/>
      <c r="K879" s="241"/>
      <c r="L879" s="239"/>
      <c r="M879" s="244"/>
      <c r="N879" s="245" t="str">
        <f t="shared" ca="1" si="92"/>
        <v/>
      </c>
      <c r="O879" s="239"/>
      <c r="P879" s="244"/>
      <c r="Q879" s="245" t="str">
        <f t="shared" si="93"/>
        <v/>
      </c>
      <c r="U879" s="246" t="str">
        <f>IFERROR(VLOOKUP(C879,'BASE EQUIPOS'!$G$8:$O$22,9,0)," ")</f>
        <v xml:space="preserve"> </v>
      </c>
      <c r="V879" s="232" t="str">
        <f t="shared" si="95"/>
        <v/>
      </c>
      <c r="W879" s="232" t="str">
        <f t="shared" si="96"/>
        <v/>
      </c>
      <c r="X879" s="232" t="str">
        <f>IFERROR(VLOOKUP(W879,Datos!$P$4:$Q$18,2,0),"")</f>
        <v/>
      </c>
      <c r="Y879" s="232" t="str">
        <f t="shared" si="97"/>
        <v/>
      </c>
      <c r="AA879" s="314" t="str">
        <f t="shared" ca="1" si="94"/>
        <v/>
      </c>
    </row>
    <row r="880" spans="1:27" x14ac:dyDescent="0.3">
      <c r="A880" s="238"/>
      <c r="B880" s="241" t="str">
        <f t="shared" si="98"/>
        <v/>
      </c>
      <c r="C880" s="239"/>
      <c r="D880" s="240" t="str">
        <f>IF(C880&lt;&gt;"",VLOOKUP(C880,'BASE EQUIPOS'!$G$8:$H$22,2,0),"")</f>
        <v/>
      </c>
      <c r="E880" s="241" t="str">
        <f>IF(C880&lt;&gt;"",VLOOKUP(C880,'BASE EQUIPOS'!$G$8:$I$22,3,0),"")</f>
        <v/>
      </c>
      <c r="F880" s="241" t="str">
        <f>IF(C880&lt;&gt;"",VLOOKUP(C880,'BASE EQUIPOS'!$G$8:$J$22,4,0),"")</f>
        <v/>
      </c>
      <c r="G880" s="242"/>
      <c r="H880" s="233"/>
      <c r="I880" s="241"/>
      <c r="J880" s="241"/>
      <c r="K880" s="241"/>
      <c r="L880" s="239"/>
      <c r="M880" s="244"/>
      <c r="N880" s="245" t="str">
        <f t="shared" ca="1" si="92"/>
        <v/>
      </c>
      <c r="O880" s="239"/>
      <c r="P880" s="244"/>
      <c r="Q880" s="245" t="str">
        <f t="shared" si="93"/>
        <v/>
      </c>
      <c r="U880" s="246" t="str">
        <f>IFERROR(VLOOKUP(C880,'BASE EQUIPOS'!$G$8:$O$22,9,0)," ")</f>
        <v xml:space="preserve"> </v>
      </c>
      <c r="V880" s="232" t="str">
        <f t="shared" si="95"/>
        <v/>
      </c>
      <c r="W880" s="232" t="str">
        <f t="shared" si="96"/>
        <v/>
      </c>
      <c r="X880" s="232" t="str">
        <f>IFERROR(VLOOKUP(W880,Datos!$P$4:$Q$18,2,0),"")</f>
        <v/>
      </c>
      <c r="Y880" s="232" t="str">
        <f t="shared" si="97"/>
        <v/>
      </c>
      <c r="AA880" s="314" t="str">
        <f t="shared" ca="1" si="94"/>
        <v/>
      </c>
    </row>
    <row r="881" spans="1:27" x14ac:dyDescent="0.3">
      <c r="A881" s="238"/>
      <c r="B881" s="241" t="str">
        <f t="shared" si="98"/>
        <v/>
      </c>
      <c r="C881" s="239"/>
      <c r="D881" s="240" t="str">
        <f>IF(C881&lt;&gt;"",VLOOKUP(C881,'BASE EQUIPOS'!$G$8:$H$22,2,0),"")</f>
        <v/>
      </c>
      <c r="E881" s="241" t="str">
        <f>IF(C881&lt;&gt;"",VLOOKUP(C881,'BASE EQUIPOS'!$G$8:$I$22,3,0),"")</f>
        <v/>
      </c>
      <c r="F881" s="241" t="str">
        <f>IF(C881&lt;&gt;"",VLOOKUP(C881,'BASE EQUIPOS'!$G$8:$J$22,4,0),"")</f>
        <v/>
      </c>
      <c r="G881" s="242"/>
      <c r="H881" s="233"/>
      <c r="I881" s="241"/>
      <c r="J881" s="241"/>
      <c r="K881" s="241"/>
      <c r="L881" s="239"/>
      <c r="M881" s="244"/>
      <c r="N881" s="245" t="str">
        <f t="shared" ca="1" si="92"/>
        <v/>
      </c>
      <c r="O881" s="239"/>
      <c r="P881" s="244"/>
      <c r="Q881" s="245" t="str">
        <f t="shared" si="93"/>
        <v/>
      </c>
      <c r="U881" s="246" t="str">
        <f>IFERROR(VLOOKUP(C881,'BASE EQUIPOS'!$G$8:$O$22,9,0)," ")</f>
        <v xml:space="preserve"> </v>
      </c>
      <c r="V881" s="232" t="str">
        <f t="shared" si="95"/>
        <v/>
      </c>
      <c r="W881" s="232" t="str">
        <f t="shared" si="96"/>
        <v/>
      </c>
      <c r="X881" s="232" t="str">
        <f>IFERROR(VLOOKUP(W881,Datos!$P$4:$Q$18,2,0),"")</f>
        <v/>
      </c>
      <c r="Y881" s="232" t="str">
        <f t="shared" si="97"/>
        <v/>
      </c>
      <c r="AA881" s="314" t="str">
        <f t="shared" ca="1" si="94"/>
        <v/>
      </c>
    </row>
    <row r="882" spans="1:27" x14ac:dyDescent="0.3">
      <c r="A882" s="238"/>
      <c r="B882" s="241" t="str">
        <f t="shared" si="98"/>
        <v/>
      </c>
      <c r="C882" s="239"/>
      <c r="D882" s="240" t="str">
        <f>IF(C882&lt;&gt;"",VLOOKUP(C882,'BASE EQUIPOS'!$G$8:$H$22,2,0),"")</f>
        <v/>
      </c>
      <c r="E882" s="241" t="str">
        <f>IF(C882&lt;&gt;"",VLOOKUP(C882,'BASE EQUIPOS'!$G$8:$I$22,3,0),"")</f>
        <v/>
      </c>
      <c r="F882" s="241" t="str">
        <f>IF(C882&lt;&gt;"",VLOOKUP(C882,'BASE EQUIPOS'!$G$8:$J$22,4,0),"")</f>
        <v/>
      </c>
      <c r="G882" s="242"/>
      <c r="H882" s="233"/>
      <c r="I882" s="241"/>
      <c r="J882" s="241"/>
      <c r="K882" s="241"/>
      <c r="L882" s="239"/>
      <c r="M882" s="244"/>
      <c r="N882" s="245" t="str">
        <f t="shared" ca="1" si="92"/>
        <v/>
      </c>
      <c r="O882" s="239"/>
      <c r="P882" s="244"/>
      <c r="Q882" s="245" t="str">
        <f t="shared" si="93"/>
        <v/>
      </c>
      <c r="U882" s="246" t="str">
        <f>IFERROR(VLOOKUP(C882,'BASE EQUIPOS'!$G$8:$O$22,9,0)," ")</f>
        <v xml:space="preserve"> </v>
      </c>
      <c r="V882" s="232" t="str">
        <f t="shared" si="95"/>
        <v/>
      </c>
      <c r="W882" s="232" t="str">
        <f t="shared" si="96"/>
        <v/>
      </c>
      <c r="X882" s="232" t="str">
        <f>IFERROR(VLOOKUP(W882,Datos!$P$4:$Q$18,2,0),"")</f>
        <v/>
      </c>
      <c r="Y882" s="232" t="str">
        <f t="shared" si="97"/>
        <v/>
      </c>
      <c r="AA882" s="314" t="str">
        <f t="shared" ca="1" si="94"/>
        <v/>
      </c>
    </row>
    <row r="883" spans="1:27" x14ac:dyDescent="0.3">
      <c r="A883" s="238"/>
      <c r="B883" s="241" t="str">
        <f t="shared" si="98"/>
        <v/>
      </c>
      <c r="C883" s="239"/>
      <c r="D883" s="240" t="str">
        <f>IF(C883&lt;&gt;"",VLOOKUP(C883,'BASE EQUIPOS'!$G$8:$H$22,2,0),"")</f>
        <v/>
      </c>
      <c r="E883" s="241" t="str">
        <f>IF(C883&lt;&gt;"",VLOOKUP(C883,'BASE EQUIPOS'!$G$8:$I$22,3,0),"")</f>
        <v/>
      </c>
      <c r="F883" s="241" t="str">
        <f>IF(C883&lt;&gt;"",VLOOKUP(C883,'BASE EQUIPOS'!$G$8:$J$22,4,0),"")</f>
        <v/>
      </c>
      <c r="G883" s="242"/>
      <c r="H883" s="233"/>
      <c r="I883" s="241"/>
      <c r="J883" s="241"/>
      <c r="K883" s="241"/>
      <c r="L883" s="239"/>
      <c r="M883" s="244"/>
      <c r="N883" s="245" t="str">
        <f t="shared" ca="1" si="92"/>
        <v/>
      </c>
      <c r="O883" s="239"/>
      <c r="P883" s="244"/>
      <c r="Q883" s="245" t="str">
        <f t="shared" si="93"/>
        <v/>
      </c>
      <c r="U883" s="246" t="str">
        <f>IFERROR(VLOOKUP(C883,'BASE EQUIPOS'!$G$8:$O$22,9,0)," ")</f>
        <v xml:space="preserve"> </v>
      </c>
      <c r="V883" s="232" t="str">
        <f t="shared" si="95"/>
        <v/>
      </c>
      <c r="W883" s="232" t="str">
        <f t="shared" si="96"/>
        <v/>
      </c>
      <c r="X883" s="232" t="str">
        <f>IFERROR(VLOOKUP(W883,Datos!$P$4:$Q$18,2,0),"")</f>
        <v/>
      </c>
      <c r="Y883" s="232" t="str">
        <f t="shared" si="97"/>
        <v/>
      </c>
      <c r="AA883" s="314" t="str">
        <f t="shared" ca="1" si="94"/>
        <v/>
      </c>
    </row>
    <row r="884" spans="1:27" x14ac:dyDescent="0.3">
      <c r="A884" s="238"/>
      <c r="B884" s="241" t="str">
        <f t="shared" si="98"/>
        <v/>
      </c>
      <c r="C884" s="239"/>
      <c r="D884" s="240" t="str">
        <f>IF(C884&lt;&gt;"",VLOOKUP(C884,'BASE EQUIPOS'!$G$8:$H$22,2,0),"")</f>
        <v/>
      </c>
      <c r="E884" s="241" t="str">
        <f>IF(C884&lt;&gt;"",VLOOKUP(C884,'BASE EQUIPOS'!$G$8:$I$22,3,0),"")</f>
        <v/>
      </c>
      <c r="F884" s="241" t="str">
        <f>IF(C884&lt;&gt;"",VLOOKUP(C884,'BASE EQUIPOS'!$G$8:$J$22,4,0),"")</f>
        <v/>
      </c>
      <c r="G884" s="242"/>
      <c r="H884" s="233"/>
      <c r="I884" s="241"/>
      <c r="J884" s="241"/>
      <c r="K884" s="241"/>
      <c r="L884" s="239"/>
      <c r="M884" s="244"/>
      <c r="N884" s="245" t="str">
        <f t="shared" ca="1" si="92"/>
        <v/>
      </c>
      <c r="O884" s="239"/>
      <c r="P884" s="244"/>
      <c r="Q884" s="245" t="str">
        <f t="shared" si="93"/>
        <v/>
      </c>
      <c r="U884" s="246" t="str">
        <f>IFERROR(VLOOKUP(C884,'BASE EQUIPOS'!$G$8:$O$22,9,0)," ")</f>
        <v xml:space="preserve"> </v>
      </c>
      <c r="V884" s="232" t="str">
        <f t="shared" si="95"/>
        <v/>
      </c>
      <c r="W884" s="232" t="str">
        <f t="shared" si="96"/>
        <v/>
      </c>
      <c r="X884" s="232" t="str">
        <f>IFERROR(VLOOKUP(W884,Datos!$P$4:$Q$18,2,0),"")</f>
        <v/>
      </c>
      <c r="Y884" s="232" t="str">
        <f t="shared" si="97"/>
        <v/>
      </c>
      <c r="AA884" s="314" t="str">
        <f t="shared" ca="1" si="94"/>
        <v/>
      </c>
    </row>
    <row r="885" spans="1:27" x14ac:dyDescent="0.3">
      <c r="A885" s="238"/>
      <c r="B885" s="241" t="str">
        <f t="shared" si="98"/>
        <v/>
      </c>
      <c r="C885" s="239"/>
      <c r="D885" s="240" t="str">
        <f>IF(C885&lt;&gt;"",VLOOKUP(C885,'BASE EQUIPOS'!$G$8:$H$22,2,0),"")</f>
        <v/>
      </c>
      <c r="E885" s="241" t="str">
        <f>IF(C885&lt;&gt;"",VLOOKUP(C885,'BASE EQUIPOS'!$G$8:$I$22,3,0),"")</f>
        <v/>
      </c>
      <c r="F885" s="241" t="str">
        <f>IF(C885&lt;&gt;"",VLOOKUP(C885,'BASE EQUIPOS'!$G$8:$J$22,4,0),"")</f>
        <v/>
      </c>
      <c r="G885" s="242"/>
      <c r="H885" s="233"/>
      <c r="I885" s="241"/>
      <c r="J885" s="241"/>
      <c r="K885" s="241"/>
      <c r="L885" s="239"/>
      <c r="M885" s="244"/>
      <c r="N885" s="245" t="str">
        <f t="shared" ca="1" si="92"/>
        <v/>
      </c>
      <c r="O885" s="239"/>
      <c r="P885" s="244"/>
      <c r="Q885" s="245" t="str">
        <f t="shared" si="93"/>
        <v/>
      </c>
      <c r="U885" s="246" t="str">
        <f>IFERROR(VLOOKUP(C885,'BASE EQUIPOS'!$G$8:$O$22,9,0)," ")</f>
        <v xml:space="preserve"> </v>
      </c>
      <c r="V885" s="232" t="str">
        <f t="shared" si="95"/>
        <v/>
      </c>
      <c r="W885" s="232" t="str">
        <f t="shared" si="96"/>
        <v/>
      </c>
      <c r="X885" s="232" t="str">
        <f>IFERROR(VLOOKUP(W885,Datos!$P$4:$Q$18,2,0),"")</f>
        <v/>
      </c>
      <c r="Y885" s="232" t="str">
        <f t="shared" si="97"/>
        <v/>
      </c>
      <c r="AA885" s="314" t="str">
        <f t="shared" ca="1" si="94"/>
        <v/>
      </c>
    </row>
    <row r="886" spans="1:27" x14ac:dyDescent="0.3">
      <c r="A886" s="238"/>
      <c r="B886" s="241" t="str">
        <f t="shared" si="98"/>
        <v/>
      </c>
      <c r="C886" s="239"/>
      <c r="D886" s="240" t="str">
        <f>IF(C886&lt;&gt;"",VLOOKUP(C886,'BASE EQUIPOS'!$G$8:$H$22,2,0),"")</f>
        <v/>
      </c>
      <c r="E886" s="241" t="str">
        <f>IF(C886&lt;&gt;"",VLOOKUP(C886,'BASE EQUIPOS'!$G$8:$I$22,3,0),"")</f>
        <v/>
      </c>
      <c r="F886" s="241" t="str">
        <f>IF(C886&lt;&gt;"",VLOOKUP(C886,'BASE EQUIPOS'!$G$8:$J$22,4,0),"")</f>
        <v/>
      </c>
      <c r="G886" s="242"/>
      <c r="H886" s="233"/>
      <c r="I886" s="241"/>
      <c r="J886" s="241"/>
      <c r="K886" s="241"/>
      <c r="L886" s="239"/>
      <c r="M886" s="244"/>
      <c r="N886" s="245" t="str">
        <f t="shared" ca="1" si="92"/>
        <v/>
      </c>
      <c r="O886" s="239"/>
      <c r="P886" s="244"/>
      <c r="Q886" s="245" t="str">
        <f t="shared" si="93"/>
        <v/>
      </c>
      <c r="U886" s="246" t="str">
        <f>IFERROR(VLOOKUP(C886,'BASE EQUIPOS'!$G$8:$O$22,9,0)," ")</f>
        <v xml:space="preserve"> </v>
      </c>
      <c r="V886" s="232" t="str">
        <f t="shared" si="95"/>
        <v/>
      </c>
      <c r="W886" s="232" t="str">
        <f t="shared" si="96"/>
        <v/>
      </c>
      <c r="X886" s="232" t="str">
        <f>IFERROR(VLOOKUP(W886,Datos!$P$4:$Q$18,2,0),"")</f>
        <v/>
      </c>
      <c r="Y886" s="232" t="str">
        <f t="shared" si="97"/>
        <v/>
      </c>
      <c r="AA886" s="314" t="str">
        <f t="shared" ca="1" si="94"/>
        <v/>
      </c>
    </row>
    <row r="887" spans="1:27" x14ac:dyDescent="0.3">
      <c r="A887" s="238"/>
      <c r="B887" s="241" t="str">
        <f t="shared" si="98"/>
        <v/>
      </c>
      <c r="C887" s="239"/>
      <c r="D887" s="240" t="str">
        <f>IF(C887&lt;&gt;"",VLOOKUP(C887,'BASE EQUIPOS'!$G$8:$H$22,2,0),"")</f>
        <v/>
      </c>
      <c r="E887" s="241" t="str">
        <f>IF(C887&lt;&gt;"",VLOOKUP(C887,'BASE EQUIPOS'!$G$8:$I$22,3,0),"")</f>
        <v/>
      </c>
      <c r="F887" s="241" t="str">
        <f>IF(C887&lt;&gt;"",VLOOKUP(C887,'BASE EQUIPOS'!$G$8:$J$22,4,0),"")</f>
        <v/>
      </c>
      <c r="G887" s="242"/>
      <c r="H887" s="233"/>
      <c r="I887" s="241"/>
      <c r="J887" s="241"/>
      <c r="K887" s="241"/>
      <c r="L887" s="239"/>
      <c r="M887" s="244"/>
      <c r="N887" s="245" t="str">
        <f t="shared" ca="1" si="92"/>
        <v/>
      </c>
      <c r="O887" s="239"/>
      <c r="P887" s="244"/>
      <c r="Q887" s="245" t="str">
        <f t="shared" si="93"/>
        <v/>
      </c>
      <c r="U887" s="246" t="str">
        <f>IFERROR(VLOOKUP(C887,'BASE EQUIPOS'!$G$8:$O$22,9,0)," ")</f>
        <v xml:space="preserve"> </v>
      </c>
      <c r="V887" s="232" t="str">
        <f t="shared" si="95"/>
        <v/>
      </c>
      <c r="W887" s="232" t="str">
        <f t="shared" si="96"/>
        <v/>
      </c>
      <c r="X887" s="232" t="str">
        <f>IFERROR(VLOOKUP(W887,Datos!$P$4:$Q$18,2,0),"")</f>
        <v/>
      </c>
      <c r="Y887" s="232" t="str">
        <f t="shared" si="97"/>
        <v/>
      </c>
      <c r="AA887" s="314" t="str">
        <f t="shared" ca="1" si="94"/>
        <v/>
      </c>
    </row>
    <row r="888" spans="1:27" x14ac:dyDescent="0.3">
      <c r="A888" s="238"/>
      <c r="B888" s="241" t="str">
        <f t="shared" si="98"/>
        <v/>
      </c>
      <c r="C888" s="239"/>
      <c r="D888" s="240" t="str">
        <f>IF(C888&lt;&gt;"",VLOOKUP(C888,'BASE EQUIPOS'!$G$8:$H$22,2,0),"")</f>
        <v/>
      </c>
      <c r="E888" s="241" t="str">
        <f>IF(C888&lt;&gt;"",VLOOKUP(C888,'BASE EQUIPOS'!$G$8:$I$22,3,0),"")</f>
        <v/>
      </c>
      <c r="F888" s="241" t="str">
        <f>IF(C888&lt;&gt;"",VLOOKUP(C888,'BASE EQUIPOS'!$G$8:$J$22,4,0),"")</f>
        <v/>
      </c>
      <c r="G888" s="242"/>
      <c r="H888" s="233"/>
      <c r="I888" s="241"/>
      <c r="J888" s="241"/>
      <c r="K888" s="241"/>
      <c r="L888" s="239"/>
      <c r="M888" s="244"/>
      <c r="N888" s="245" t="str">
        <f t="shared" ca="1" si="92"/>
        <v/>
      </c>
      <c r="O888" s="239"/>
      <c r="P888" s="244"/>
      <c r="Q888" s="245" t="str">
        <f t="shared" si="93"/>
        <v/>
      </c>
      <c r="U888" s="246" t="str">
        <f>IFERROR(VLOOKUP(C888,'BASE EQUIPOS'!$G$8:$O$22,9,0)," ")</f>
        <v xml:space="preserve"> </v>
      </c>
      <c r="V888" s="232" t="str">
        <f t="shared" si="95"/>
        <v/>
      </c>
      <c r="W888" s="232" t="str">
        <f t="shared" si="96"/>
        <v/>
      </c>
      <c r="X888" s="232" t="str">
        <f>IFERROR(VLOOKUP(W888,Datos!$P$4:$Q$18,2,0),"")</f>
        <v/>
      </c>
      <c r="Y888" s="232" t="str">
        <f t="shared" si="97"/>
        <v/>
      </c>
      <c r="AA888" s="314" t="str">
        <f t="shared" ca="1" si="94"/>
        <v/>
      </c>
    </row>
    <row r="889" spans="1:27" x14ac:dyDescent="0.3">
      <c r="A889" s="238"/>
      <c r="B889" s="241" t="str">
        <f t="shared" si="98"/>
        <v/>
      </c>
      <c r="C889" s="239"/>
      <c r="D889" s="240" t="str">
        <f>IF(C889&lt;&gt;"",VLOOKUP(C889,'BASE EQUIPOS'!$G$8:$H$22,2,0),"")</f>
        <v/>
      </c>
      <c r="E889" s="241" t="str">
        <f>IF(C889&lt;&gt;"",VLOOKUP(C889,'BASE EQUIPOS'!$G$8:$I$22,3,0),"")</f>
        <v/>
      </c>
      <c r="F889" s="241" t="str">
        <f>IF(C889&lt;&gt;"",VLOOKUP(C889,'BASE EQUIPOS'!$G$8:$J$22,4,0),"")</f>
        <v/>
      </c>
      <c r="G889" s="242"/>
      <c r="H889" s="233"/>
      <c r="I889" s="241"/>
      <c r="J889" s="241"/>
      <c r="K889" s="241"/>
      <c r="L889" s="239"/>
      <c r="M889" s="244"/>
      <c r="N889" s="245" t="str">
        <f t="shared" ca="1" si="92"/>
        <v/>
      </c>
      <c r="O889" s="239"/>
      <c r="P889" s="244"/>
      <c r="Q889" s="245" t="str">
        <f t="shared" si="93"/>
        <v/>
      </c>
      <c r="U889" s="246" t="str">
        <f>IFERROR(VLOOKUP(C889,'BASE EQUIPOS'!$G$8:$O$22,9,0)," ")</f>
        <v xml:space="preserve"> </v>
      </c>
      <c r="V889" s="232" t="str">
        <f t="shared" si="95"/>
        <v/>
      </c>
      <c r="W889" s="232" t="str">
        <f t="shared" si="96"/>
        <v/>
      </c>
      <c r="X889" s="232" t="str">
        <f>IFERROR(VLOOKUP(W889,Datos!$P$4:$Q$18,2,0),"")</f>
        <v/>
      </c>
      <c r="Y889" s="232" t="str">
        <f t="shared" si="97"/>
        <v/>
      </c>
      <c r="AA889" s="314" t="str">
        <f t="shared" ca="1" si="94"/>
        <v/>
      </c>
    </row>
    <row r="890" spans="1:27" x14ac:dyDescent="0.3">
      <c r="A890" s="238"/>
      <c r="B890" s="241" t="str">
        <f t="shared" si="98"/>
        <v/>
      </c>
      <c r="C890" s="239"/>
      <c r="D890" s="240" t="str">
        <f>IF(C890&lt;&gt;"",VLOOKUP(C890,'BASE EQUIPOS'!$G$8:$H$22,2,0),"")</f>
        <v/>
      </c>
      <c r="E890" s="241" t="str">
        <f>IF(C890&lt;&gt;"",VLOOKUP(C890,'BASE EQUIPOS'!$G$8:$I$22,3,0),"")</f>
        <v/>
      </c>
      <c r="F890" s="241" t="str">
        <f>IF(C890&lt;&gt;"",VLOOKUP(C890,'BASE EQUIPOS'!$G$8:$J$22,4,0),"")</f>
        <v/>
      </c>
      <c r="G890" s="242"/>
      <c r="H890" s="233"/>
      <c r="I890" s="241"/>
      <c r="J890" s="241"/>
      <c r="K890" s="241"/>
      <c r="L890" s="239"/>
      <c r="M890" s="244"/>
      <c r="N890" s="245" t="str">
        <f t="shared" ca="1" si="92"/>
        <v/>
      </c>
      <c r="O890" s="239"/>
      <c r="P890" s="244"/>
      <c r="Q890" s="245" t="str">
        <f t="shared" si="93"/>
        <v/>
      </c>
      <c r="U890" s="246" t="str">
        <f>IFERROR(VLOOKUP(C890,'BASE EQUIPOS'!$G$8:$O$22,9,0)," ")</f>
        <v xml:space="preserve"> </v>
      </c>
      <c r="V890" s="232" t="str">
        <f t="shared" si="95"/>
        <v/>
      </c>
      <c r="W890" s="232" t="str">
        <f t="shared" si="96"/>
        <v/>
      </c>
      <c r="X890" s="232" t="str">
        <f>IFERROR(VLOOKUP(W890,Datos!$P$4:$Q$18,2,0),"")</f>
        <v/>
      </c>
      <c r="Y890" s="232" t="str">
        <f t="shared" si="97"/>
        <v/>
      </c>
      <c r="AA890" s="314" t="str">
        <f t="shared" ca="1" si="94"/>
        <v/>
      </c>
    </row>
    <row r="891" spans="1:27" x14ac:dyDescent="0.3">
      <c r="A891" s="238"/>
      <c r="B891" s="241" t="str">
        <f t="shared" si="98"/>
        <v/>
      </c>
      <c r="C891" s="239"/>
      <c r="D891" s="240" t="str">
        <f>IF(C891&lt;&gt;"",VLOOKUP(C891,'BASE EQUIPOS'!$G$8:$H$22,2,0),"")</f>
        <v/>
      </c>
      <c r="E891" s="241" t="str">
        <f>IF(C891&lt;&gt;"",VLOOKUP(C891,'BASE EQUIPOS'!$G$8:$I$22,3,0),"")</f>
        <v/>
      </c>
      <c r="F891" s="241" t="str">
        <f>IF(C891&lt;&gt;"",VLOOKUP(C891,'BASE EQUIPOS'!$G$8:$J$22,4,0),"")</f>
        <v/>
      </c>
      <c r="G891" s="242"/>
      <c r="H891" s="233"/>
      <c r="I891" s="241"/>
      <c r="J891" s="241"/>
      <c r="K891" s="241"/>
      <c r="L891" s="239"/>
      <c r="M891" s="244"/>
      <c r="N891" s="245" t="str">
        <f t="shared" ca="1" si="92"/>
        <v/>
      </c>
      <c r="O891" s="239"/>
      <c r="P891" s="244"/>
      <c r="Q891" s="245" t="str">
        <f t="shared" si="93"/>
        <v/>
      </c>
      <c r="U891" s="246" t="str">
        <f>IFERROR(VLOOKUP(C891,'BASE EQUIPOS'!$G$8:$O$22,9,0)," ")</f>
        <v xml:space="preserve"> </v>
      </c>
      <c r="V891" s="232" t="str">
        <f t="shared" si="95"/>
        <v/>
      </c>
      <c r="W891" s="232" t="str">
        <f t="shared" si="96"/>
        <v/>
      </c>
      <c r="X891" s="232" t="str">
        <f>IFERROR(VLOOKUP(W891,Datos!$P$4:$Q$18,2,0),"")</f>
        <v/>
      </c>
      <c r="Y891" s="232" t="str">
        <f t="shared" si="97"/>
        <v/>
      </c>
      <c r="AA891" s="314" t="str">
        <f t="shared" ca="1" si="94"/>
        <v/>
      </c>
    </row>
    <row r="892" spans="1:27" x14ac:dyDescent="0.3">
      <c r="A892" s="238"/>
      <c r="B892" s="241" t="str">
        <f t="shared" si="98"/>
        <v/>
      </c>
      <c r="C892" s="239"/>
      <c r="D892" s="240" t="str">
        <f>IF(C892&lt;&gt;"",VLOOKUP(C892,'BASE EQUIPOS'!$G$8:$H$22,2,0),"")</f>
        <v/>
      </c>
      <c r="E892" s="241" t="str">
        <f>IF(C892&lt;&gt;"",VLOOKUP(C892,'BASE EQUIPOS'!$G$8:$I$22,3,0),"")</f>
        <v/>
      </c>
      <c r="F892" s="241" t="str">
        <f>IF(C892&lt;&gt;"",VLOOKUP(C892,'BASE EQUIPOS'!$G$8:$J$22,4,0),"")</f>
        <v/>
      </c>
      <c r="G892" s="242"/>
      <c r="H892" s="233"/>
      <c r="I892" s="241"/>
      <c r="J892" s="241"/>
      <c r="K892" s="241"/>
      <c r="L892" s="239"/>
      <c r="M892" s="244"/>
      <c r="N892" s="245" t="str">
        <f t="shared" ca="1" si="92"/>
        <v/>
      </c>
      <c r="O892" s="239"/>
      <c r="P892" s="244"/>
      <c r="Q892" s="245" t="str">
        <f t="shared" si="93"/>
        <v/>
      </c>
      <c r="U892" s="246" t="str">
        <f>IFERROR(VLOOKUP(C892,'BASE EQUIPOS'!$G$8:$O$22,9,0)," ")</f>
        <v xml:space="preserve"> </v>
      </c>
      <c r="V892" s="232" t="str">
        <f t="shared" si="95"/>
        <v/>
      </c>
      <c r="W892" s="232" t="str">
        <f t="shared" si="96"/>
        <v/>
      </c>
      <c r="X892" s="232" t="str">
        <f>IFERROR(VLOOKUP(W892,Datos!$P$4:$Q$18,2,0),"")</f>
        <v/>
      </c>
      <c r="Y892" s="232" t="str">
        <f t="shared" si="97"/>
        <v/>
      </c>
      <c r="AA892" s="314" t="str">
        <f t="shared" ca="1" si="94"/>
        <v/>
      </c>
    </row>
    <row r="893" spans="1:27" x14ac:dyDescent="0.3">
      <c r="A893" s="238"/>
      <c r="B893" s="241" t="str">
        <f t="shared" si="98"/>
        <v/>
      </c>
      <c r="C893" s="239"/>
      <c r="D893" s="240" t="str">
        <f>IF(C893&lt;&gt;"",VLOOKUP(C893,'BASE EQUIPOS'!$G$8:$H$22,2,0),"")</f>
        <v/>
      </c>
      <c r="E893" s="241" t="str">
        <f>IF(C893&lt;&gt;"",VLOOKUP(C893,'BASE EQUIPOS'!$G$8:$I$22,3,0),"")</f>
        <v/>
      </c>
      <c r="F893" s="241" t="str">
        <f>IF(C893&lt;&gt;"",VLOOKUP(C893,'BASE EQUIPOS'!$G$8:$J$22,4,0),"")</f>
        <v/>
      </c>
      <c r="G893" s="242"/>
      <c r="H893" s="233"/>
      <c r="I893" s="241"/>
      <c r="J893" s="241"/>
      <c r="K893" s="241"/>
      <c r="L893" s="239"/>
      <c r="M893" s="244"/>
      <c r="N893" s="245" t="str">
        <f t="shared" ca="1" si="92"/>
        <v/>
      </c>
      <c r="O893" s="239"/>
      <c r="P893" s="244"/>
      <c r="Q893" s="245" t="str">
        <f t="shared" si="93"/>
        <v/>
      </c>
      <c r="U893" s="246" t="str">
        <f>IFERROR(VLOOKUP(C893,'BASE EQUIPOS'!$G$8:$O$22,9,0)," ")</f>
        <v xml:space="preserve"> </v>
      </c>
      <c r="V893" s="232" t="str">
        <f t="shared" si="95"/>
        <v/>
      </c>
      <c r="W893" s="232" t="str">
        <f t="shared" si="96"/>
        <v/>
      </c>
      <c r="X893" s="232" t="str">
        <f>IFERROR(VLOOKUP(W893,Datos!$P$4:$Q$18,2,0),"")</f>
        <v/>
      </c>
      <c r="Y893" s="232" t="str">
        <f t="shared" si="97"/>
        <v/>
      </c>
      <c r="AA893" s="314" t="str">
        <f t="shared" ca="1" si="94"/>
        <v/>
      </c>
    </row>
    <row r="894" spans="1:27" x14ac:dyDescent="0.3">
      <c r="A894" s="238"/>
      <c r="B894" s="241" t="str">
        <f t="shared" si="98"/>
        <v/>
      </c>
      <c r="C894" s="239"/>
      <c r="D894" s="240" t="str">
        <f>IF(C894&lt;&gt;"",VLOOKUP(C894,'BASE EQUIPOS'!$G$8:$H$22,2,0),"")</f>
        <v/>
      </c>
      <c r="E894" s="241" t="str">
        <f>IF(C894&lt;&gt;"",VLOOKUP(C894,'BASE EQUIPOS'!$G$8:$I$22,3,0),"")</f>
        <v/>
      </c>
      <c r="F894" s="241" t="str">
        <f>IF(C894&lt;&gt;"",VLOOKUP(C894,'BASE EQUIPOS'!$G$8:$J$22,4,0),"")</f>
        <v/>
      </c>
      <c r="G894" s="242"/>
      <c r="H894" s="233"/>
      <c r="I894" s="241"/>
      <c r="J894" s="241"/>
      <c r="K894" s="241"/>
      <c r="L894" s="239"/>
      <c r="M894" s="244"/>
      <c r="N894" s="245" t="str">
        <f t="shared" ca="1" si="92"/>
        <v/>
      </c>
      <c r="O894" s="239"/>
      <c r="P894" s="244"/>
      <c r="Q894" s="245" t="str">
        <f t="shared" si="93"/>
        <v/>
      </c>
      <c r="U894" s="246" t="str">
        <f>IFERROR(VLOOKUP(C894,'BASE EQUIPOS'!$G$8:$O$22,9,0)," ")</f>
        <v xml:space="preserve"> </v>
      </c>
      <c r="V894" s="232" t="str">
        <f t="shared" si="95"/>
        <v/>
      </c>
      <c r="W894" s="232" t="str">
        <f t="shared" si="96"/>
        <v/>
      </c>
      <c r="X894" s="232" t="str">
        <f>IFERROR(VLOOKUP(W894,Datos!$P$4:$Q$18,2,0),"")</f>
        <v/>
      </c>
      <c r="Y894" s="232" t="str">
        <f t="shared" si="97"/>
        <v/>
      </c>
      <c r="AA894" s="314" t="str">
        <f t="shared" ca="1" si="94"/>
        <v/>
      </c>
    </row>
    <row r="895" spans="1:27" x14ac:dyDescent="0.3">
      <c r="A895" s="238"/>
      <c r="B895" s="241" t="str">
        <f t="shared" si="98"/>
        <v/>
      </c>
      <c r="C895" s="239"/>
      <c r="D895" s="240" t="str">
        <f>IF(C895&lt;&gt;"",VLOOKUP(C895,'BASE EQUIPOS'!$G$8:$H$22,2,0),"")</f>
        <v/>
      </c>
      <c r="E895" s="241" t="str">
        <f>IF(C895&lt;&gt;"",VLOOKUP(C895,'BASE EQUIPOS'!$G$8:$I$22,3,0),"")</f>
        <v/>
      </c>
      <c r="F895" s="241" t="str">
        <f>IF(C895&lt;&gt;"",VLOOKUP(C895,'BASE EQUIPOS'!$G$8:$J$22,4,0),"")</f>
        <v/>
      </c>
      <c r="G895" s="242"/>
      <c r="H895" s="233"/>
      <c r="I895" s="241"/>
      <c r="J895" s="241"/>
      <c r="K895" s="241"/>
      <c r="L895" s="239"/>
      <c r="M895" s="244"/>
      <c r="N895" s="245" t="str">
        <f t="shared" ca="1" si="92"/>
        <v/>
      </c>
      <c r="O895" s="239"/>
      <c r="P895" s="244"/>
      <c r="Q895" s="245" t="str">
        <f t="shared" si="93"/>
        <v/>
      </c>
      <c r="U895" s="246" t="str">
        <f>IFERROR(VLOOKUP(C895,'BASE EQUIPOS'!$G$8:$O$22,9,0)," ")</f>
        <v xml:space="preserve"> </v>
      </c>
      <c r="V895" s="232" t="str">
        <f t="shared" si="95"/>
        <v/>
      </c>
      <c r="W895" s="232" t="str">
        <f t="shared" si="96"/>
        <v/>
      </c>
      <c r="X895" s="232" t="str">
        <f>IFERROR(VLOOKUP(W895,Datos!$P$4:$Q$18,2,0),"")</f>
        <v/>
      </c>
      <c r="Y895" s="232" t="str">
        <f t="shared" si="97"/>
        <v/>
      </c>
      <c r="AA895" s="314" t="str">
        <f t="shared" ca="1" si="94"/>
        <v/>
      </c>
    </row>
    <row r="896" spans="1:27" x14ac:dyDescent="0.3">
      <c r="A896" s="238"/>
      <c r="B896" s="241" t="str">
        <f t="shared" si="98"/>
        <v/>
      </c>
      <c r="C896" s="239"/>
      <c r="D896" s="240" t="str">
        <f>IF(C896&lt;&gt;"",VLOOKUP(C896,'BASE EQUIPOS'!$G$8:$H$22,2,0),"")</f>
        <v/>
      </c>
      <c r="E896" s="241" t="str">
        <f>IF(C896&lt;&gt;"",VLOOKUP(C896,'BASE EQUIPOS'!$G$8:$I$22,3,0),"")</f>
        <v/>
      </c>
      <c r="F896" s="241" t="str">
        <f>IF(C896&lt;&gt;"",VLOOKUP(C896,'BASE EQUIPOS'!$G$8:$J$22,4,0),"")</f>
        <v/>
      </c>
      <c r="G896" s="242"/>
      <c r="H896" s="233"/>
      <c r="I896" s="241"/>
      <c r="J896" s="241"/>
      <c r="K896" s="241"/>
      <c r="L896" s="239"/>
      <c r="M896" s="244"/>
      <c r="N896" s="245" t="str">
        <f t="shared" ca="1" si="92"/>
        <v/>
      </c>
      <c r="O896" s="239"/>
      <c r="P896" s="244"/>
      <c r="Q896" s="245" t="str">
        <f t="shared" si="93"/>
        <v/>
      </c>
      <c r="U896" s="246" t="str">
        <f>IFERROR(VLOOKUP(C896,'BASE EQUIPOS'!$G$8:$O$22,9,0)," ")</f>
        <v xml:space="preserve"> </v>
      </c>
      <c r="V896" s="232" t="str">
        <f t="shared" si="95"/>
        <v/>
      </c>
      <c r="W896" s="232" t="str">
        <f t="shared" si="96"/>
        <v/>
      </c>
      <c r="X896" s="232" t="str">
        <f>IFERROR(VLOOKUP(W896,Datos!$P$4:$Q$18,2,0),"")</f>
        <v/>
      </c>
      <c r="Y896" s="232" t="str">
        <f t="shared" si="97"/>
        <v/>
      </c>
      <c r="AA896" s="314" t="str">
        <f t="shared" ca="1" si="94"/>
        <v/>
      </c>
    </row>
    <row r="897" spans="1:27" x14ac:dyDescent="0.3">
      <c r="A897" s="238"/>
      <c r="B897" s="241" t="str">
        <f t="shared" si="98"/>
        <v/>
      </c>
      <c r="C897" s="239"/>
      <c r="D897" s="240" t="str">
        <f>IF(C897&lt;&gt;"",VLOOKUP(C897,'BASE EQUIPOS'!$G$8:$H$22,2,0),"")</f>
        <v/>
      </c>
      <c r="E897" s="241" t="str">
        <f>IF(C897&lt;&gt;"",VLOOKUP(C897,'BASE EQUIPOS'!$G$8:$I$22,3,0),"")</f>
        <v/>
      </c>
      <c r="F897" s="241" t="str">
        <f>IF(C897&lt;&gt;"",VLOOKUP(C897,'BASE EQUIPOS'!$G$8:$J$22,4,0),"")</f>
        <v/>
      </c>
      <c r="G897" s="242"/>
      <c r="H897" s="233"/>
      <c r="I897" s="241"/>
      <c r="J897" s="241"/>
      <c r="K897" s="241"/>
      <c r="L897" s="239"/>
      <c r="M897" s="244"/>
      <c r="N897" s="245" t="str">
        <f t="shared" ca="1" si="92"/>
        <v/>
      </c>
      <c r="O897" s="239"/>
      <c r="P897" s="244"/>
      <c r="Q897" s="245" t="str">
        <f t="shared" si="93"/>
        <v/>
      </c>
      <c r="U897" s="246" t="str">
        <f>IFERROR(VLOOKUP(C897,'BASE EQUIPOS'!$G$8:$O$22,9,0)," ")</f>
        <v xml:space="preserve"> </v>
      </c>
      <c r="V897" s="232" t="str">
        <f t="shared" si="95"/>
        <v/>
      </c>
      <c r="W897" s="232" t="str">
        <f t="shared" si="96"/>
        <v/>
      </c>
      <c r="X897" s="232" t="str">
        <f>IFERROR(VLOOKUP(W897,Datos!$P$4:$Q$18,2,0),"")</f>
        <v/>
      </c>
      <c r="Y897" s="232" t="str">
        <f t="shared" si="97"/>
        <v/>
      </c>
      <c r="AA897" s="314" t="str">
        <f t="shared" ca="1" si="94"/>
        <v/>
      </c>
    </row>
    <row r="898" spans="1:27" x14ac:dyDescent="0.3">
      <c r="A898" s="238"/>
      <c r="B898" s="241" t="str">
        <f t="shared" si="98"/>
        <v/>
      </c>
      <c r="C898" s="239"/>
      <c r="D898" s="240" t="str">
        <f>IF(C898&lt;&gt;"",VLOOKUP(C898,'BASE EQUIPOS'!$G$8:$H$22,2,0),"")</f>
        <v/>
      </c>
      <c r="E898" s="241" t="str">
        <f>IF(C898&lt;&gt;"",VLOOKUP(C898,'BASE EQUIPOS'!$G$8:$I$22,3,0),"")</f>
        <v/>
      </c>
      <c r="F898" s="241" t="str">
        <f>IF(C898&lt;&gt;"",VLOOKUP(C898,'BASE EQUIPOS'!$G$8:$J$22,4,0),"")</f>
        <v/>
      </c>
      <c r="G898" s="242"/>
      <c r="H898" s="233"/>
      <c r="I898" s="241"/>
      <c r="J898" s="241"/>
      <c r="K898" s="241"/>
      <c r="L898" s="239"/>
      <c r="M898" s="244"/>
      <c r="N898" s="245" t="str">
        <f t="shared" ca="1" si="92"/>
        <v/>
      </c>
      <c r="O898" s="239"/>
      <c r="P898" s="244"/>
      <c r="Q898" s="245" t="str">
        <f t="shared" si="93"/>
        <v/>
      </c>
      <c r="U898" s="246" t="str">
        <f>IFERROR(VLOOKUP(C898,'BASE EQUIPOS'!$G$8:$O$22,9,0)," ")</f>
        <v xml:space="preserve"> </v>
      </c>
      <c r="V898" s="232" t="str">
        <f t="shared" si="95"/>
        <v/>
      </c>
      <c r="W898" s="232" t="str">
        <f t="shared" si="96"/>
        <v/>
      </c>
      <c r="X898" s="232" t="str">
        <f>IFERROR(VLOOKUP(W898,Datos!$P$4:$Q$18,2,0),"")</f>
        <v/>
      </c>
      <c r="Y898" s="232" t="str">
        <f t="shared" si="97"/>
        <v/>
      </c>
      <c r="AA898" s="314" t="str">
        <f t="shared" ca="1" si="94"/>
        <v/>
      </c>
    </row>
    <row r="899" spans="1:27" x14ac:dyDescent="0.3">
      <c r="A899" s="238"/>
      <c r="B899" s="241" t="str">
        <f t="shared" si="98"/>
        <v/>
      </c>
      <c r="C899" s="239"/>
      <c r="D899" s="240" t="str">
        <f>IF(C899&lt;&gt;"",VLOOKUP(C899,'BASE EQUIPOS'!$G$8:$H$22,2,0),"")</f>
        <v/>
      </c>
      <c r="E899" s="241" t="str">
        <f>IF(C899&lt;&gt;"",VLOOKUP(C899,'BASE EQUIPOS'!$G$8:$I$22,3,0),"")</f>
        <v/>
      </c>
      <c r="F899" s="241" t="str">
        <f>IF(C899&lt;&gt;"",VLOOKUP(C899,'BASE EQUIPOS'!$G$8:$J$22,4,0),"")</f>
        <v/>
      </c>
      <c r="G899" s="242"/>
      <c r="H899" s="233"/>
      <c r="I899" s="241"/>
      <c r="J899" s="241"/>
      <c r="K899" s="241"/>
      <c r="L899" s="239"/>
      <c r="M899" s="244"/>
      <c r="N899" s="245" t="str">
        <f t="shared" ca="1" si="92"/>
        <v/>
      </c>
      <c r="O899" s="239"/>
      <c r="P899" s="244"/>
      <c r="Q899" s="245" t="str">
        <f t="shared" si="93"/>
        <v/>
      </c>
      <c r="U899" s="246" t="str">
        <f>IFERROR(VLOOKUP(C899,'BASE EQUIPOS'!$G$8:$O$22,9,0)," ")</f>
        <v xml:space="preserve"> </v>
      </c>
      <c r="V899" s="232" t="str">
        <f t="shared" si="95"/>
        <v/>
      </c>
      <c r="W899" s="232" t="str">
        <f t="shared" si="96"/>
        <v/>
      </c>
      <c r="X899" s="232" t="str">
        <f>IFERROR(VLOOKUP(W899,Datos!$P$4:$Q$18,2,0),"")</f>
        <v/>
      </c>
      <c r="Y899" s="232" t="str">
        <f t="shared" si="97"/>
        <v/>
      </c>
      <c r="AA899" s="314" t="str">
        <f t="shared" ca="1" si="94"/>
        <v/>
      </c>
    </row>
    <row r="900" spans="1:27" x14ac:dyDescent="0.3">
      <c r="A900" s="238"/>
      <c r="B900" s="241" t="str">
        <f t="shared" si="98"/>
        <v/>
      </c>
      <c r="C900" s="239"/>
      <c r="D900" s="240" t="str">
        <f>IF(C900&lt;&gt;"",VLOOKUP(C900,'BASE EQUIPOS'!$G$8:$H$22,2,0),"")</f>
        <v/>
      </c>
      <c r="E900" s="241" t="str">
        <f>IF(C900&lt;&gt;"",VLOOKUP(C900,'BASE EQUIPOS'!$G$8:$I$22,3,0),"")</f>
        <v/>
      </c>
      <c r="F900" s="241" t="str">
        <f>IF(C900&lt;&gt;"",VLOOKUP(C900,'BASE EQUIPOS'!$G$8:$J$22,4,0),"")</f>
        <v/>
      </c>
      <c r="G900" s="242"/>
      <c r="H900" s="233"/>
      <c r="I900" s="241"/>
      <c r="J900" s="241"/>
      <c r="K900" s="241"/>
      <c r="L900" s="239"/>
      <c r="M900" s="244"/>
      <c r="N900" s="245" t="str">
        <f t="shared" ca="1" si="92"/>
        <v/>
      </c>
      <c r="O900" s="239"/>
      <c r="P900" s="244"/>
      <c r="Q900" s="245" t="str">
        <f t="shared" si="93"/>
        <v/>
      </c>
      <c r="U900" s="246" t="str">
        <f>IFERROR(VLOOKUP(C900,'BASE EQUIPOS'!$G$8:$O$22,9,0)," ")</f>
        <v xml:space="preserve"> </v>
      </c>
      <c r="V900" s="232" t="str">
        <f t="shared" si="95"/>
        <v/>
      </c>
      <c r="W900" s="232" t="str">
        <f t="shared" si="96"/>
        <v/>
      </c>
      <c r="X900" s="232" t="str">
        <f>IFERROR(VLOOKUP(W900,Datos!$P$4:$Q$18,2,0),"")</f>
        <v/>
      </c>
      <c r="Y900" s="232" t="str">
        <f t="shared" si="97"/>
        <v/>
      </c>
      <c r="AA900" s="314" t="str">
        <f t="shared" ca="1" si="94"/>
        <v/>
      </c>
    </row>
    <row r="901" spans="1:27" x14ac:dyDescent="0.3">
      <c r="A901" s="238"/>
      <c r="B901" s="241" t="str">
        <f t="shared" si="98"/>
        <v/>
      </c>
      <c r="C901" s="239"/>
      <c r="D901" s="240" t="str">
        <f>IF(C901&lt;&gt;"",VLOOKUP(C901,'BASE EQUIPOS'!$G$8:$H$22,2,0),"")</f>
        <v/>
      </c>
      <c r="E901" s="241" t="str">
        <f>IF(C901&lt;&gt;"",VLOOKUP(C901,'BASE EQUIPOS'!$G$8:$I$22,3,0),"")</f>
        <v/>
      </c>
      <c r="F901" s="241" t="str">
        <f>IF(C901&lt;&gt;"",VLOOKUP(C901,'BASE EQUIPOS'!$G$8:$J$22,4,0),"")</f>
        <v/>
      </c>
      <c r="G901" s="242"/>
      <c r="H901" s="233"/>
      <c r="I901" s="241"/>
      <c r="J901" s="241"/>
      <c r="K901" s="241"/>
      <c r="L901" s="239"/>
      <c r="M901" s="244"/>
      <c r="N901" s="245" t="str">
        <f t="shared" ca="1" si="92"/>
        <v/>
      </c>
      <c r="O901" s="239"/>
      <c r="P901" s="244"/>
      <c r="Q901" s="245" t="str">
        <f t="shared" si="93"/>
        <v/>
      </c>
      <c r="U901" s="246" t="str">
        <f>IFERROR(VLOOKUP(C901,'BASE EQUIPOS'!$G$8:$O$22,9,0)," ")</f>
        <v xml:space="preserve"> </v>
      </c>
      <c r="V901" s="232" t="str">
        <f t="shared" si="95"/>
        <v/>
      </c>
      <c r="W901" s="232" t="str">
        <f t="shared" si="96"/>
        <v/>
      </c>
      <c r="X901" s="232" t="str">
        <f>IFERROR(VLOOKUP(W901,Datos!$P$4:$Q$18,2,0),"")</f>
        <v/>
      </c>
      <c r="Y901" s="232" t="str">
        <f t="shared" si="97"/>
        <v/>
      </c>
      <c r="AA901" s="314" t="str">
        <f t="shared" ca="1" si="94"/>
        <v/>
      </c>
    </row>
    <row r="902" spans="1:27" x14ac:dyDescent="0.3">
      <c r="A902" s="238"/>
      <c r="B902" s="241" t="str">
        <f t="shared" si="98"/>
        <v/>
      </c>
      <c r="C902" s="239"/>
      <c r="D902" s="240" t="str">
        <f>IF(C902&lt;&gt;"",VLOOKUP(C902,'BASE EQUIPOS'!$G$8:$H$22,2,0),"")</f>
        <v/>
      </c>
      <c r="E902" s="241" t="str">
        <f>IF(C902&lt;&gt;"",VLOOKUP(C902,'BASE EQUIPOS'!$G$8:$I$22,3,0),"")</f>
        <v/>
      </c>
      <c r="F902" s="241" t="str">
        <f>IF(C902&lt;&gt;"",VLOOKUP(C902,'BASE EQUIPOS'!$G$8:$J$22,4,0),"")</f>
        <v/>
      </c>
      <c r="G902" s="242"/>
      <c r="H902" s="233"/>
      <c r="I902" s="241"/>
      <c r="J902" s="241"/>
      <c r="K902" s="241"/>
      <c r="L902" s="239"/>
      <c r="M902" s="244"/>
      <c r="N902" s="245" t="str">
        <f t="shared" ca="1" si="92"/>
        <v/>
      </c>
      <c r="O902" s="239"/>
      <c r="P902" s="244"/>
      <c r="Q902" s="245" t="str">
        <f t="shared" si="93"/>
        <v/>
      </c>
      <c r="U902" s="246" t="str">
        <f>IFERROR(VLOOKUP(C902,'BASE EQUIPOS'!$G$8:$O$22,9,0)," ")</f>
        <v xml:space="preserve"> </v>
      </c>
      <c r="V902" s="232" t="str">
        <f t="shared" si="95"/>
        <v/>
      </c>
      <c r="W902" s="232" t="str">
        <f t="shared" si="96"/>
        <v/>
      </c>
      <c r="X902" s="232" t="str">
        <f>IFERROR(VLOOKUP(W902,Datos!$P$4:$Q$18,2,0),"")</f>
        <v/>
      </c>
      <c r="Y902" s="232" t="str">
        <f t="shared" si="97"/>
        <v/>
      </c>
      <c r="AA902" s="314" t="str">
        <f t="shared" ca="1" si="94"/>
        <v/>
      </c>
    </row>
    <row r="903" spans="1:27" x14ac:dyDescent="0.3">
      <c r="A903" s="238"/>
      <c r="B903" s="241" t="str">
        <f t="shared" si="98"/>
        <v/>
      </c>
      <c r="C903" s="239"/>
      <c r="D903" s="240" t="str">
        <f>IF(C903&lt;&gt;"",VLOOKUP(C903,'BASE EQUIPOS'!$G$8:$H$22,2,0),"")</f>
        <v/>
      </c>
      <c r="E903" s="241" t="str">
        <f>IF(C903&lt;&gt;"",VLOOKUP(C903,'BASE EQUIPOS'!$G$8:$I$22,3,0),"")</f>
        <v/>
      </c>
      <c r="F903" s="241" t="str">
        <f>IF(C903&lt;&gt;"",VLOOKUP(C903,'BASE EQUIPOS'!$G$8:$J$22,4,0),"")</f>
        <v/>
      </c>
      <c r="G903" s="242"/>
      <c r="H903" s="233"/>
      <c r="I903" s="241"/>
      <c r="J903" s="241"/>
      <c r="K903" s="241"/>
      <c r="L903" s="239"/>
      <c r="M903" s="244"/>
      <c r="N903" s="245" t="str">
        <f t="shared" ca="1" si="92"/>
        <v/>
      </c>
      <c r="O903" s="239"/>
      <c r="P903" s="244"/>
      <c r="Q903" s="245" t="str">
        <f t="shared" si="93"/>
        <v/>
      </c>
      <c r="U903" s="246" t="str">
        <f>IFERROR(VLOOKUP(C903,'BASE EQUIPOS'!$G$8:$O$22,9,0)," ")</f>
        <v xml:space="preserve"> </v>
      </c>
      <c r="V903" s="232" t="str">
        <f t="shared" si="95"/>
        <v/>
      </c>
      <c r="W903" s="232" t="str">
        <f t="shared" si="96"/>
        <v/>
      </c>
      <c r="X903" s="232" t="str">
        <f>IFERROR(VLOOKUP(W903,Datos!$P$4:$Q$18,2,0),"")</f>
        <v/>
      </c>
      <c r="Y903" s="232" t="str">
        <f t="shared" si="97"/>
        <v/>
      </c>
      <c r="AA903" s="314" t="str">
        <f t="shared" ca="1" si="94"/>
        <v/>
      </c>
    </row>
    <row r="904" spans="1:27" x14ac:dyDescent="0.3">
      <c r="A904" s="238"/>
      <c r="B904" s="241" t="str">
        <f t="shared" si="98"/>
        <v/>
      </c>
      <c r="C904" s="239"/>
      <c r="D904" s="240" t="str">
        <f>IF(C904&lt;&gt;"",VLOOKUP(C904,'BASE EQUIPOS'!$G$8:$H$22,2,0),"")</f>
        <v/>
      </c>
      <c r="E904" s="241" t="str">
        <f>IF(C904&lt;&gt;"",VLOOKUP(C904,'BASE EQUIPOS'!$G$8:$I$22,3,0),"")</f>
        <v/>
      </c>
      <c r="F904" s="241" t="str">
        <f>IF(C904&lt;&gt;"",VLOOKUP(C904,'BASE EQUIPOS'!$G$8:$J$22,4,0),"")</f>
        <v/>
      </c>
      <c r="G904" s="242"/>
      <c r="H904" s="233"/>
      <c r="I904" s="241"/>
      <c r="J904" s="241"/>
      <c r="K904" s="241"/>
      <c r="L904" s="239"/>
      <c r="M904" s="244"/>
      <c r="N904" s="245" t="str">
        <f t="shared" ca="1" si="92"/>
        <v/>
      </c>
      <c r="O904" s="239"/>
      <c r="P904" s="244"/>
      <c r="Q904" s="245" t="str">
        <f t="shared" si="93"/>
        <v/>
      </c>
      <c r="U904" s="246" t="str">
        <f>IFERROR(VLOOKUP(C904,'BASE EQUIPOS'!$G$8:$O$22,9,0)," ")</f>
        <v xml:space="preserve"> </v>
      </c>
      <c r="V904" s="232" t="str">
        <f t="shared" si="95"/>
        <v/>
      </c>
      <c r="W904" s="232" t="str">
        <f t="shared" si="96"/>
        <v/>
      </c>
      <c r="X904" s="232" t="str">
        <f>IFERROR(VLOOKUP(W904,Datos!$P$4:$Q$18,2,0),"")</f>
        <v/>
      </c>
      <c r="Y904" s="232" t="str">
        <f t="shared" si="97"/>
        <v/>
      </c>
      <c r="AA904" s="314" t="str">
        <f t="shared" ca="1" si="94"/>
        <v/>
      </c>
    </row>
    <row r="905" spans="1:27" x14ac:dyDescent="0.3">
      <c r="A905" s="238"/>
      <c r="B905" s="241" t="str">
        <f t="shared" si="98"/>
        <v/>
      </c>
      <c r="C905" s="239"/>
      <c r="D905" s="240" t="str">
        <f>IF(C905&lt;&gt;"",VLOOKUP(C905,'BASE EQUIPOS'!$G$8:$H$22,2,0),"")</f>
        <v/>
      </c>
      <c r="E905" s="241" t="str">
        <f>IF(C905&lt;&gt;"",VLOOKUP(C905,'BASE EQUIPOS'!$G$8:$I$22,3,0),"")</f>
        <v/>
      </c>
      <c r="F905" s="241" t="str">
        <f>IF(C905&lt;&gt;"",VLOOKUP(C905,'BASE EQUIPOS'!$G$8:$J$22,4,0),"")</f>
        <v/>
      </c>
      <c r="G905" s="242"/>
      <c r="H905" s="233"/>
      <c r="I905" s="241"/>
      <c r="J905" s="241"/>
      <c r="K905" s="241"/>
      <c r="L905" s="239"/>
      <c r="M905" s="244"/>
      <c r="N905" s="245" t="str">
        <f t="shared" ca="1" si="92"/>
        <v/>
      </c>
      <c r="O905" s="239"/>
      <c r="P905" s="244"/>
      <c r="Q905" s="245" t="str">
        <f t="shared" si="93"/>
        <v/>
      </c>
      <c r="U905" s="246" t="str">
        <f>IFERROR(VLOOKUP(C905,'BASE EQUIPOS'!$G$8:$O$22,9,0)," ")</f>
        <v xml:space="preserve"> </v>
      </c>
      <c r="V905" s="232" t="str">
        <f t="shared" si="95"/>
        <v/>
      </c>
      <c r="W905" s="232" t="str">
        <f t="shared" si="96"/>
        <v/>
      </c>
      <c r="X905" s="232" t="str">
        <f>IFERROR(VLOOKUP(W905,Datos!$P$4:$Q$18,2,0),"")</f>
        <v/>
      </c>
      <c r="Y905" s="232" t="str">
        <f t="shared" si="97"/>
        <v/>
      </c>
      <c r="AA905" s="314" t="str">
        <f t="shared" ca="1" si="94"/>
        <v/>
      </c>
    </row>
    <row r="906" spans="1:27" x14ac:dyDescent="0.3">
      <c r="A906" s="238"/>
      <c r="B906" s="241" t="str">
        <f t="shared" si="98"/>
        <v/>
      </c>
      <c r="C906" s="239"/>
      <c r="D906" s="240" t="str">
        <f>IF(C906&lt;&gt;"",VLOOKUP(C906,'BASE EQUIPOS'!$G$8:$H$22,2,0),"")</f>
        <v/>
      </c>
      <c r="E906" s="241" t="str">
        <f>IF(C906&lt;&gt;"",VLOOKUP(C906,'BASE EQUIPOS'!$G$8:$I$22,3,0),"")</f>
        <v/>
      </c>
      <c r="F906" s="241" t="str">
        <f>IF(C906&lt;&gt;"",VLOOKUP(C906,'BASE EQUIPOS'!$G$8:$J$22,4,0),"")</f>
        <v/>
      </c>
      <c r="G906" s="242"/>
      <c r="H906" s="233"/>
      <c r="I906" s="241"/>
      <c r="J906" s="241"/>
      <c r="K906" s="241"/>
      <c r="L906" s="239"/>
      <c r="M906" s="244"/>
      <c r="N906" s="245" t="str">
        <f t="shared" ca="1" si="92"/>
        <v/>
      </c>
      <c r="O906" s="239"/>
      <c r="P906" s="244"/>
      <c r="Q906" s="245" t="str">
        <f t="shared" si="93"/>
        <v/>
      </c>
      <c r="U906" s="246" t="str">
        <f>IFERROR(VLOOKUP(C906,'BASE EQUIPOS'!$G$8:$O$22,9,0)," ")</f>
        <v xml:space="preserve"> </v>
      </c>
      <c r="V906" s="232" t="str">
        <f t="shared" si="95"/>
        <v/>
      </c>
      <c r="W906" s="232" t="str">
        <f t="shared" si="96"/>
        <v/>
      </c>
      <c r="X906" s="232" t="str">
        <f>IFERROR(VLOOKUP(W906,Datos!$P$4:$Q$18,2,0),"")</f>
        <v/>
      </c>
      <c r="Y906" s="232" t="str">
        <f t="shared" si="97"/>
        <v/>
      </c>
      <c r="AA906" s="314" t="str">
        <f t="shared" ca="1" si="94"/>
        <v/>
      </c>
    </row>
    <row r="907" spans="1:27" x14ac:dyDescent="0.3">
      <c r="A907" s="238"/>
      <c r="B907" s="241" t="str">
        <f t="shared" si="98"/>
        <v/>
      </c>
      <c r="C907" s="239"/>
      <c r="D907" s="240" t="str">
        <f>IF(C907&lt;&gt;"",VLOOKUP(C907,'BASE EQUIPOS'!$G$8:$H$22,2,0),"")</f>
        <v/>
      </c>
      <c r="E907" s="241" t="str">
        <f>IF(C907&lt;&gt;"",VLOOKUP(C907,'BASE EQUIPOS'!$G$8:$I$22,3,0),"")</f>
        <v/>
      </c>
      <c r="F907" s="241" t="str">
        <f>IF(C907&lt;&gt;"",VLOOKUP(C907,'BASE EQUIPOS'!$G$8:$J$22,4,0),"")</f>
        <v/>
      </c>
      <c r="G907" s="242"/>
      <c r="H907" s="233"/>
      <c r="I907" s="241"/>
      <c r="J907" s="241"/>
      <c r="K907" s="241"/>
      <c r="L907" s="239"/>
      <c r="M907" s="244"/>
      <c r="N907" s="245" t="str">
        <f t="shared" ca="1" si="92"/>
        <v/>
      </c>
      <c r="O907" s="239"/>
      <c r="P907" s="244"/>
      <c r="Q907" s="245" t="str">
        <f t="shared" si="93"/>
        <v/>
      </c>
      <c r="U907" s="246" t="str">
        <f>IFERROR(VLOOKUP(C907,'BASE EQUIPOS'!$G$8:$O$22,9,0)," ")</f>
        <v xml:space="preserve"> </v>
      </c>
      <c r="V907" s="232" t="str">
        <f t="shared" si="95"/>
        <v/>
      </c>
      <c r="W907" s="232" t="str">
        <f t="shared" si="96"/>
        <v/>
      </c>
      <c r="X907" s="232" t="str">
        <f>IFERROR(VLOOKUP(W907,Datos!$P$4:$Q$18,2,0),"")</f>
        <v/>
      </c>
      <c r="Y907" s="232" t="str">
        <f t="shared" si="97"/>
        <v/>
      </c>
      <c r="AA907" s="314" t="str">
        <f t="shared" ca="1" si="94"/>
        <v/>
      </c>
    </row>
    <row r="908" spans="1:27" x14ac:dyDescent="0.3">
      <c r="A908" s="238"/>
      <c r="B908" s="241" t="str">
        <f t="shared" si="98"/>
        <v/>
      </c>
      <c r="C908" s="239"/>
      <c r="D908" s="240" t="str">
        <f>IF(C908&lt;&gt;"",VLOOKUP(C908,'BASE EQUIPOS'!$G$8:$H$22,2,0),"")</f>
        <v/>
      </c>
      <c r="E908" s="241" t="str">
        <f>IF(C908&lt;&gt;"",VLOOKUP(C908,'BASE EQUIPOS'!$G$8:$I$22,3,0),"")</f>
        <v/>
      </c>
      <c r="F908" s="241" t="str">
        <f>IF(C908&lt;&gt;"",VLOOKUP(C908,'BASE EQUIPOS'!$G$8:$J$22,4,0),"")</f>
        <v/>
      </c>
      <c r="G908" s="242"/>
      <c r="H908" s="233"/>
      <c r="I908" s="241"/>
      <c r="J908" s="241"/>
      <c r="K908" s="241"/>
      <c r="L908" s="239"/>
      <c r="M908" s="244"/>
      <c r="N908" s="245" t="str">
        <f t="shared" ca="1" si="92"/>
        <v/>
      </c>
      <c r="O908" s="239"/>
      <c r="P908" s="244"/>
      <c r="Q908" s="245" t="str">
        <f t="shared" si="93"/>
        <v/>
      </c>
      <c r="U908" s="246" t="str">
        <f>IFERROR(VLOOKUP(C908,'BASE EQUIPOS'!$G$8:$O$22,9,0)," ")</f>
        <v xml:space="preserve"> </v>
      </c>
      <c r="V908" s="232" t="str">
        <f t="shared" si="95"/>
        <v/>
      </c>
      <c r="W908" s="232" t="str">
        <f t="shared" si="96"/>
        <v/>
      </c>
      <c r="X908" s="232" t="str">
        <f>IFERROR(VLOOKUP(W908,Datos!$P$4:$Q$18,2,0),"")</f>
        <v/>
      </c>
      <c r="Y908" s="232" t="str">
        <f t="shared" si="97"/>
        <v/>
      </c>
      <c r="AA908" s="314" t="str">
        <f t="shared" ca="1" si="94"/>
        <v/>
      </c>
    </row>
    <row r="909" spans="1:27" x14ac:dyDescent="0.3">
      <c r="A909" s="238"/>
      <c r="B909" s="241" t="str">
        <f t="shared" si="98"/>
        <v/>
      </c>
      <c r="C909" s="239"/>
      <c r="D909" s="240" t="str">
        <f>IF(C909&lt;&gt;"",VLOOKUP(C909,'BASE EQUIPOS'!$G$8:$H$22,2,0),"")</f>
        <v/>
      </c>
      <c r="E909" s="241" t="str">
        <f>IF(C909&lt;&gt;"",VLOOKUP(C909,'BASE EQUIPOS'!$G$8:$I$22,3,0),"")</f>
        <v/>
      </c>
      <c r="F909" s="241" t="str">
        <f>IF(C909&lt;&gt;"",VLOOKUP(C909,'BASE EQUIPOS'!$G$8:$J$22,4,0),"")</f>
        <v/>
      </c>
      <c r="G909" s="242"/>
      <c r="H909" s="233"/>
      <c r="I909" s="241"/>
      <c r="J909" s="241"/>
      <c r="K909" s="241"/>
      <c r="L909" s="239"/>
      <c r="M909" s="244"/>
      <c r="N909" s="245" t="str">
        <f t="shared" ca="1" si="92"/>
        <v/>
      </c>
      <c r="O909" s="239"/>
      <c r="P909" s="244"/>
      <c r="Q909" s="245" t="str">
        <f t="shared" si="93"/>
        <v/>
      </c>
      <c r="U909" s="246" t="str">
        <f>IFERROR(VLOOKUP(C909,'BASE EQUIPOS'!$G$8:$O$22,9,0)," ")</f>
        <v xml:space="preserve"> </v>
      </c>
      <c r="V909" s="232" t="str">
        <f t="shared" si="95"/>
        <v/>
      </c>
      <c r="W909" s="232" t="str">
        <f t="shared" si="96"/>
        <v/>
      </c>
      <c r="X909" s="232" t="str">
        <f>IFERROR(VLOOKUP(W909,Datos!$P$4:$Q$18,2,0),"")</f>
        <v/>
      </c>
      <c r="Y909" s="232" t="str">
        <f t="shared" si="97"/>
        <v/>
      </c>
      <c r="AA909" s="314" t="str">
        <f t="shared" ca="1" si="94"/>
        <v/>
      </c>
    </row>
    <row r="910" spans="1:27" x14ac:dyDescent="0.3">
      <c r="A910" s="238"/>
      <c r="B910" s="241" t="str">
        <f t="shared" si="98"/>
        <v/>
      </c>
      <c r="C910" s="239"/>
      <c r="D910" s="240" t="str">
        <f>IF(C910&lt;&gt;"",VLOOKUP(C910,'BASE EQUIPOS'!$G$8:$H$22,2,0),"")</f>
        <v/>
      </c>
      <c r="E910" s="241" t="str">
        <f>IF(C910&lt;&gt;"",VLOOKUP(C910,'BASE EQUIPOS'!$G$8:$I$22,3,0),"")</f>
        <v/>
      </c>
      <c r="F910" s="241" t="str">
        <f>IF(C910&lt;&gt;"",VLOOKUP(C910,'BASE EQUIPOS'!$G$8:$J$22,4,0),"")</f>
        <v/>
      </c>
      <c r="G910" s="242"/>
      <c r="H910" s="233"/>
      <c r="I910" s="241"/>
      <c r="J910" s="241"/>
      <c r="K910" s="241"/>
      <c r="L910" s="239"/>
      <c r="M910" s="244"/>
      <c r="N910" s="245" t="str">
        <f t="shared" ca="1" si="92"/>
        <v/>
      </c>
      <c r="O910" s="239"/>
      <c r="P910" s="244"/>
      <c r="Q910" s="245" t="str">
        <f t="shared" si="93"/>
        <v/>
      </c>
      <c r="U910" s="246" t="str">
        <f>IFERROR(VLOOKUP(C910,'BASE EQUIPOS'!$G$8:$O$22,9,0)," ")</f>
        <v xml:space="preserve"> </v>
      </c>
      <c r="V910" s="232" t="str">
        <f t="shared" si="95"/>
        <v/>
      </c>
      <c r="W910" s="232" t="str">
        <f t="shared" si="96"/>
        <v/>
      </c>
      <c r="X910" s="232" t="str">
        <f>IFERROR(VLOOKUP(W910,Datos!$P$4:$Q$18,2,0),"")</f>
        <v/>
      </c>
      <c r="Y910" s="232" t="str">
        <f t="shared" si="97"/>
        <v/>
      </c>
      <c r="AA910" s="314" t="str">
        <f t="shared" ca="1" si="94"/>
        <v/>
      </c>
    </row>
    <row r="911" spans="1:27" x14ac:dyDescent="0.3">
      <c r="A911" s="238"/>
      <c r="B911" s="241" t="str">
        <f t="shared" si="98"/>
        <v/>
      </c>
      <c r="C911" s="239"/>
      <c r="D911" s="240" t="str">
        <f>IF(C911&lt;&gt;"",VLOOKUP(C911,'BASE EQUIPOS'!$G$8:$H$22,2,0),"")</f>
        <v/>
      </c>
      <c r="E911" s="241" t="str">
        <f>IF(C911&lt;&gt;"",VLOOKUP(C911,'BASE EQUIPOS'!$G$8:$I$22,3,0),"")</f>
        <v/>
      </c>
      <c r="F911" s="241" t="str">
        <f>IF(C911&lt;&gt;"",VLOOKUP(C911,'BASE EQUIPOS'!$G$8:$J$22,4,0),"")</f>
        <v/>
      </c>
      <c r="G911" s="242"/>
      <c r="H911" s="233"/>
      <c r="I911" s="241"/>
      <c r="J911" s="241"/>
      <c r="K911" s="241"/>
      <c r="L911" s="239"/>
      <c r="M911" s="244"/>
      <c r="N911" s="245" t="str">
        <f t="shared" ca="1" si="92"/>
        <v/>
      </c>
      <c r="O911" s="239"/>
      <c r="P911" s="244"/>
      <c r="Q911" s="245" t="str">
        <f t="shared" si="93"/>
        <v/>
      </c>
      <c r="U911" s="246" t="str">
        <f>IFERROR(VLOOKUP(C911,'BASE EQUIPOS'!$G$8:$O$22,9,0)," ")</f>
        <v xml:space="preserve"> </v>
      </c>
      <c r="V911" s="232" t="str">
        <f t="shared" si="95"/>
        <v/>
      </c>
      <c r="W911" s="232" t="str">
        <f t="shared" si="96"/>
        <v/>
      </c>
      <c r="X911" s="232" t="str">
        <f>IFERROR(VLOOKUP(W911,Datos!$P$4:$Q$18,2,0),"")</f>
        <v/>
      </c>
      <c r="Y911" s="232" t="str">
        <f t="shared" si="97"/>
        <v/>
      </c>
      <c r="AA911" s="314" t="str">
        <f t="shared" ca="1" si="94"/>
        <v/>
      </c>
    </row>
    <row r="912" spans="1:27" x14ac:dyDescent="0.3">
      <c r="A912" s="238"/>
      <c r="B912" s="241" t="str">
        <f t="shared" si="98"/>
        <v/>
      </c>
      <c r="C912" s="239"/>
      <c r="D912" s="240" t="str">
        <f>IF(C912&lt;&gt;"",VLOOKUP(C912,'BASE EQUIPOS'!$G$8:$H$22,2,0),"")</f>
        <v/>
      </c>
      <c r="E912" s="241" t="str">
        <f>IF(C912&lt;&gt;"",VLOOKUP(C912,'BASE EQUIPOS'!$G$8:$I$22,3,0),"")</f>
        <v/>
      </c>
      <c r="F912" s="241" t="str">
        <f>IF(C912&lt;&gt;"",VLOOKUP(C912,'BASE EQUIPOS'!$G$8:$J$22,4,0),"")</f>
        <v/>
      </c>
      <c r="G912" s="242"/>
      <c r="H912" s="233"/>
      <c r="I912" s="241"/>
      <c r="J912" s="241"/>
      <c r="K912" s="241"/>
      <c r="L912" s="239"/>
      <c r="M912" s="244"/>
      <c r="N912" s="245" t="str">
        <f t="shared" ref="N912:N975" ca="1" si="99">IF(M912="","",IF(O912="",NOW()*24-(L912+M912)*24,"Mtto. Terminado"))</f>
        <v/>
      </c>
      <c r="O912" s="239"/>
      <c r="P912" s="244"/>
      <c r="Q912" s="245" t="str">
        <f t="shared" ref="Q912:Q975" si="100">IF(O912="","",IF(P912="","",(O912+P912)*24-(L912+M912)*24))</f>
        <v/>
      </c>
      <c r="U912" s="246" t="str">
        <f>IFERROR(VLOOKUP(C912,'BASE EQUIPOS'!$G$8:$O$22,9,0)," ")</f>
        <v xml:space="preserve"> </v>
      </c>
      <c r="V912" s="232" t="str">
        <f t="shared" si="95"/>
        <v/>
      </c>
      <c r="W912" s="232" t="str">
        <f t="shared" si="96"/>
        <v/>
      </c>
      <c r="X912" s="232" t="str">
        <f>IFERROR(VLOOKUP(W912,Datos!$P$4:$Q$18,2,0),"")</f>
        <v/>
      </c>
      <c r="Y912" s="232" t="str">
        <f t="shared" si="97"/>
        <v/>
      </c>
      <c r="AA912" s="314" t="str">
        <f t="shared" ca="1" si="94"/>
        <v/>
      </c>
    </row>
    <row r="913" spans="1:27" x14ac:dyDescent="0.3">
      <c r="A913" s="238"/>
      <c r="B913" s="241" t="str">
        <f t="shared" si="98"/>
        <v/>
      </c>
      <c r="C913" s="239"/>
      <c r="D913" s="240" t="str">
        <f>IF(C913&lt;&gt;"",VLOOKUP(C913,'BASE EQUIPOS'!$G$8:$H$22,2,0),"")</f>
        <v/>
      </c>
      <c r="E913" s="241" t="str">
        <f>IF(C913&lt;&gt;"",VLOOKUP(C913,'BASE EQUIPOS'!$G$8:$I$22,3,0),"")</f>
        <v/>
      </c>
      <c r="F913" s="241" t="str">
        <f>IF(C913&lt;&gt;"",VLOOKUP(C913,'BASE EQUIPOS'!$G$8:$J$22,4,0),"")</f>
        <v/>
      </c>
      <c r="G913" s="242"/>
      <c r="H913" s="233"/>
      <c r="I913" s="241"/>
      <c r="J913" s="241"/>
      <c r="K913" s="241"/>
      <c r="L913" s="239"/>
      <c r="M913" s="244"/>
      <c r="N913" s="245" t="str">
        <f t="shared" ca="1" si="99"/>
        <v/>
      </c>
      <c r="O913" s="239"/>
      <c r="P913" s="244"/>
      <c r="Q913" s="245" t="str">
        <f t="shared" si="100"/>
        <v/>
      </c>
      <c r="U913" s="246" t="str">
        <f>IFERROR(VLOOKUP(C913,'BASE EQUIPOS'!$G$8:$O$22,9,0)," ")</f>
        <v xml:space="preserve"> </v>
      </c>
      <c r="V913" s="232" t="str">
        <f t="shared" si="95"/>
        <v/>
      </c>
      <c r="W913" s="232" t="str">
        <f t="shared" si="96"/>
        <v/>
      </c>
      <c r="X913" s="232" t="str">
        <f>IFERROR(VLOOKUP(W913,Datos!$P$4:$Q$18,2,0),"")</f>
        <v/>
      </c>
      <c r="Y913" s="232" t="str">
        <f t="shared" si="97"/>
        <v/>
      </c>
      <c r="AA913" s="314" t="str">
        <f t="shared" ref="AA913:AA976" ca="1" si="101">IF(N913="Mtto. Terminado",1,"")</f>
        <v/>
      </c>
    </row>
    <row r="914" spans="1:27" x14ac:dyDescent="0.3">
      <c r="A914" s="238"/>
      <c r="B914" s="241" t="str">
        <f t="shared" si="98"/>
        <v/>
      </c>
      <c r="C914" s="239"/>
      <c r="D914" s="240" t="str">
        <f>IF(C914&lt;&gt;"",VLOOKUP(C914,'BASE EQUIPOS'!$G$8:$H$22,2,0),"")</f>
        <v/>
      </c>
      <c r="E914" s="241" t="str">
        <f>IF(C914&lt;&gt;"",VLOOKUP(C914,'BASE EQUIPOS'!$G$8:$I$22,3,0),"")</f>
        <v/>
      </c>
      <c r="F914" s="241" t="str">
        <f>IF(C914&lt;&gt;"",VLOOKUP(C914,'BASE EQUIPOS'!$G$8:$J$22,4,0),"")</f>
        <v/>
      </c>
      <c r="G914" s="242"/>
      <c r="H914" s="233"/>
      <c r="I914" s="241"/>
      <c r="J914" s="241"/>
      <c r="K914" s="241"/>
      <c r="L914" s="239"/>
      <c r="M914" s="244"/>
      <c r="N914" s="245" t="str">
        <f t="shared" ca="1" si="99"/>
        <v/>
      </c>
      <c r="O914" s="239"/>
      <c r="P914" s="244"/>
      <c r="Q914" s="245" t="str">
        <f t="shared" si="100"/>
        <v/>
      </c>
      <c r="U914" s="246" t="str">
        <f>IFERROR(VLOOKUP(C914,'BASE EQUIPOS'!$G$8:$O$22,9,0)," ")</f>
        <v xml:space="preserve"> </v>
      </c>
      <c r="V914" s="232" t="str">
        <f t="shared" si="95"/>
        <v/>
      </c>
      <c r="W914" s="232" t="str">
        <f t="shared" si="96"/>
        <v/>
      </c>
      <c r="X914" s="232" t="str">
        <f>IFERROR(VLOOKUP(W914,Datos!$P$4:$Q$18,2,0),"")</f>
        <v/>
      </c>
      <c r="Y914" s="232" t="str">
        <f t="shared" si="97"/>
        <v/>
      </c>
      <c r="AA914" s="314" t="str">
        <f t="shared" ca="1" si="101"/>
        <v/>
      </c>
    </row>
    <row r="915" spans="1:27" x14ac:dyDescent="0.3">
      <c r="A915" s="238"/>
      <c r="B915" s="241" t="str">
        <f t="shared" si="98"/>
        <v/>
      </c>
      <c r="C915" s="239"/>
      <c r="D915" s="240" t="str">
        <f>IF(C915&lt;&gt;"",VLOOKUP(C915,'BASE EQUIPOS'!$G$8:$H$22,2,0),"")</f>
        <v/>
      </c>
      <c r="E915" s="241" t="str">
        <f>IF(C915&lt;&gt;"",VLOOKUP(C915,'BASE EQUIPOS'!$G$8:$I$22,3,0),"")</f>
        <v/>
      </c>
      <c r="F915" s="241" t="str">
        <f>IF(C915&lt;&gt;"",VLOOKUP(C915,'BASE EQUIPOS'!$G$8:$J$22,4,0),"")</f>
        <v/>
      </c>
      <c r="G915" s="242"/>
      <c r="H915" s="233"/>
      <c r="I915" s="241"/>
      <c r="J915" s="241"/>
      <c r="K915" s="241"/>
      <c r="L915" s="239"/>
      <c r="M915" s="244"/>
      <c r="N915" s="245" t="str">
        <f t="shared" ca="1" si="99"/>
        <v/>
      </c>
      <c r="O915" s="239"/>
      <c r="P915" s="244"/>
      <c r="Q915" s="245" t="str">
        <f t="shared" si="100"/>
        <v/>
      </c>
      <c r="U915" s="246" t="str">
        <f>IFERROR(VLOOKUP(C915,'BASE EQUIPOS'!$G$8:$O$22,9,0)," ")</f>
        <v xml:space="preserve"> </v>
      </c>
      <c r="V915" s="232" t="str">
        <f t="shared" si="95"/>
        <v/>
      </c>
      <c r="W915" s="232" t="str">
        <f t="shared" si="96"/>
        <v/>
      </c>
      <c r="X915" s="232" t="str">
        <f>IFERROR(VLOOKUP(W915,Datos!$P$4:$Q$18,2,0),"")</f>
        <v/>
      </c>
      <c r="Y915" s="232" t="str">
        <f t="shared" si="97"/>
        <v/>
      </c>
      <c r="AA915" s="314" t="str">
        <f t="shared" ca="1" si="101"/>
        <v/>
      </c>
    </row>
    <row r="916" spans="1:27" x14ac:dyDescent="0.3">
      <c r="A916" s="238"/>
      <c r="B916" s="241" t="str">
        <f t="shared" si="98"/>
        <v/>
      </c>
      <c r="C916" s="239"/>
      <c r="D916" s="240" t="str">
        <f>IF(C916&lt;&gt;"",VLOOKUP(C916,'BASE EQUIPOS'!$G$8:$H$22,2,0),"")</f>
        <v/>
      </c>
      <c r="E916" s="241" t="str">
        <f>IF(C916&lt;&gt;"",VLOOKUP(C916,'BASE EQUIPOS'!$G$8:$I$22,3,0),"")</f>
        <v/>
      </c>
      <c r="F916" s="241" t="str">
        <f>IF(C916&lt;&gt;"",VLOOKUP(C916,'BASE EQUIPOS'!$G$8:$J$22,4,0),"")</f>
        <v/>
      </c>
      <c r="G916" s="242"/>
      <c r="H916" s="233"/>
      <c r="I916" s="241"/>
      <c r="J916" s="241"/>
      <c r="K916" s="241"/>
      <c r="L916" s="239"/>
      <c r="M916" s="244"/>
      <c r="N916" s="245" t="str">
        <f t="shared" ca="1" si="99"/>
        <v/>
      </c>
      <c r="O916" s="239"/>
      <c r="P916" s="244"/>
      <c r="Q916" s="245" t="str">
        <f t="shared" si="100"/>
        <v/>
      </c>
      <c r="U916" s="246" t="str">
        <f>IFERROR(VLOOKUP(C916,'BASE EQUIPOS'!$G$8:$O$22,9,0)," ")</f>
        <v xml:space="preserve"> </v>
      </c>
      <c r="V916" s="232" t="str">
        <f t="shared" si="95"/>
        <v/>
      </c>
      <c r="W916" s="232" t="str">
        <f t="shared" si="96"/>
        <v/>
      </c>
      <c r="X916" s="232" t="str">
        <f>IFERROR(VLOOKUP(W916,Datos!$P$4:$Q$18,2,0),"")</f>
        <v/>
      </c>
      <c r="Y916" s="232" t="str">
        <f t="shared" si="97"/>
        <v/>
      </c>
      <c r="AA916" s="314" t="str">
        <f t="shared" ca="1" si="101"/>
        <v/>
      </c>
    </row>
    <row r="917" spans="1:27" x14ac:dyDescent="0.3">
      <c r="A917" s="238"/>
      <c r="B917" s="241" t="str">
        <f t="shared" si="98"/>
        <v/>
      </c>
      <c r="C917" s="239"/>
      <c r="D917" s="240" t="str">
        <f>IF(C917&lt;&gt;"",VLOOKUP(C917,'BASE EQUIPOS'!$G$8:$H$22,2,0),"")</f>
        <v/>
      </c>
      <c r="E917" s="241" t="str">
        <f>IF(C917&lt;&gt;"",VLOOKUP(C917,'BASE EQUIPOS'!$G$8:$I$22,3,0),"")</f>
        <v/>
      </c>
      <c r="F917" s="241" t="str">
        <f>IF(C917&lt;&gt;"",VLOOKUP(C917,'BASE EQUIPOS'!$G$8:$J$22,4,0),"")</f>
        <v/>
      </c>
      <c r="G917" s="242"/>
      <c r="H917" s="233"/>
      <c r="I917" s="241"/>
      <c r="J917" s="241"/>
      <c r="K917" s="241"/>
      <c r="L917" s="239"/>
      <c r="M917" s="244"/>
      <c r="N917" s="245" t="str">
        <f t="shared" ca="1" si="99"/>
        <v/>
      </c>
      <c r="O917" s="239"/>
      <c r="P917" s="244"/>
      <c r="Q917" s="245" t="str">
        <f t="shared" si="100"/>
        <v/>
      </c>
      <c r="U917" s="246" t="str">
        <f>IFERROR(VLOOKUP(C917,'BASE EQUIPOS'!$G$8:$O$22,9,0)," ")</f>
        <v xml:space="preserve"> </v>
      </c>
      <c r="V917" s="232" t="str">
        <f t="shared" ref="V917:V980" si="102">IF(G917="MTTO. SISTEMÁTICO","PREVENTIVA",IF(G917="MTTO. PREDICTIVO","INSPECCIÓN",""))</f>
        <v/>
      </c>
      <c r="W917" s="232" t="str">
        <f t="shared" ref="W917:W980" si="103">CONCATENATE(D917,I917)</f>
        <v/>
      </c>
      <c r="X917" s="232" t="str">
        <f>IFERROR(VLOOKUP(W917,Datos!$P$4:$Q$18,2,0),"")</f>
        <v/>
      </c>
      <c r="Y917" s="232" t="str">
        <f t="shared" ref="Y917:Y980" si="104">IF(A917="OT CORRECTIVA",1,IF(A917="OT PREVENTIVA",2,IF(A917="HOJA INSPECCIÓN",3,"")))</f>
        <v/>
      </c>
      <c r="AA917" s="314" t="str">
        <f t="shared" ca="1" si="101"/>
        <v/>
      </c>
    </row>
    <row r="918" spans="1:27" x14ac:dyDescent="0.3">
      <c r="A918" s="238"/>
      <c r="B918" s="241" t="str">
        <f t="shared" si="98"/>
        <v/>
      </c>
      <c r="C918" s="239"/>
      <c r="D918" s="240" t="str">
        <f>IF(C918&lt;&gt;"",VLOOKUP(C918,'BASE EQUIPOS'!$G$8:$H$22,2,0),"")</f>
        <v/>
      </c>
      <c r="E918" s="241" t="str">
        <f>IF(C918&lt;&gt;"",VLOOKUP(C918,'BASE EQUIPOS'!$G$8:$I$22,3,0),"")</f>
        <v/>
      </c>
      <c r="F918" s="241" t="str">
        <f>IF(C918&lt;&gt;"",VLOOKUP(C918,'BASE EQUIPOS'!$G$8:$J$22,4,0),"")</f>
        <v/>
      </c>
      <c r="G918" s="242"/>
      <c r="H918" s="233"/>
      <c r="I918" s="241"/>
      <c r="J918" s="241"/>
      <c r="K918" s="241"/>
      <c r="L918" s="239"/>
      <c r="M918" s="244"/>
      <c r="N918" s="245" t="str">
        <f t="shared" ca="1" si="99"/>
        <v/>
      </c>
      <c r="O918" s="239"/>
      <c r="P918" s="244"/>
      <c r="Q918" s="245" t="str">
        <f t="shared" si="100"/>
        <v/>
      </c>
      <c r="U918" s="246" t="str">
        <f>IFERROR(VLOOKUP(C918,'BASE EQUIPOS'!$G$8:$O$22,9,0)," ")</f>
        <v xml:space="preserve"> </v>
      </c>
      <c r="V918" s="232" t="str">
        <f t="shared" si="102"/>
        <v/>
      </c>
      <c r="W918" s="232" t="str">
        <f t="shared" si="103"/>
        <v/>
      </c>
      <c r="X918" s="232" t="str">
        <f>IFERROR(VLOOKUP(W918,Datos!$P$4:$Q$18,2,0),"")</f>
        <v/>
      </c>
      <c r="Y918" s="232" t="str">
        <f t="shared" si="104"/>
        <v/>
      </c>
      <c r="AA918" s="314" t="str">
        <f t="shared" ca="1" si="101"/>
        <v/>
      </c>
    </row>
    <row r="919" spans="1:27" x14ac:dyDescent="0.3">
      <c r="A919" s="238"/>
      <c r="B919" s="241" t="str">
        <f t="shared" si="98"/>
        <v/>
      </c>
      <c r="C919" s="239"/>
      <c r="D919" s="240" t="str">
        <f>IF(C919&lt;&gt;"",VLOOKUP(C919,'BASE EQUIPOS'!$G$8:$H$22,2,0),"")</f>
        <v/>
      </c>
      <c r="E919" s="241" t="str">
        <f>IF(C919&lt;&gt;"",VLOOKUP(C919,'BASE EQUIPOS'!$G$8:$I$22,3,0),"")</f>
        <v/>
      </c>
      <c r="F919" s="241" t="str">
        <f>IF(C919&lt;&gt;"",VLOOKUP(C919,'BASE EQUIPOS'!$G$8:$J$22,4,0),"")</f>
        <v/>
      </c>
      <c r="G919" s="242"/>
      <c r="H919" s="233"/>
      <c r="I919" s="241"/>
      <c r="J919" s="241"/>
      <c r="K919" s="241"/>
      <c r="L919" s="239"/>
      <c r="M919" s="244"/>
      <c r="N919" s="245" t="str">
        <f t="shared" ca="1" si="99"/>
        <v/>
      </c>
      <c r="O919" s="239"/>
      <c r="P919" s="244"/>
      <c r="Q919" s="245" t="str">
        <f t="shared" si="100"/>
        <v/>
      </c>
      <c r="U919" s="246" t="str">
        <f>IFERROR(VLOOKUP(C919,'BASE EQUIPOS'!$G$8:$O$22,9,0)," ")</f>
        <v xml:space="preserve"> </v>
      </c>
      <c r="V919" s="232" t="str">
        <f t="shared" si="102"/>
        <v/>
      </c>
      <c r="W919" s="232" t="str">
        <f t="shared" si="103"/>
        <v/>
      </c>
      <c r="X919" s="232" t="str">
        <f>IFERROR(VLOOKUP(W919,Datos!$P$4:$Q$18,2,0),"")</f>
        <v/>
      </c>
      <c r="Y919" s="232" t="str">
        <f t="shared" si="104"/>
        <v/>
      </c>
      <c r="AA919" s="314" t="str">
        <f t="shared" ca="1" si="101"/>
        <v/>
      </c>
    </row>
    <row r="920" spans="1:27" x14ac:dyDescent="0.3">
      <c r="A920" s="238"/>
      <c r="B920" s="241" t="str">
        <f t="shared" si="98"/>
        <v/>
      </c>
      <c r="C920" s="239"/>
      <c r="D920" s="240" t="str">
        <f>IF(C920&lt;&gt;"",VLOOKUP(C920,'BASE EQUIPOS'!$G$8:$H$22,2,0),"")</f>
        <v/>
      </c>
      <c r="E920" s="241" t="str">
        <f>IF(C920&lt;&gt;"",VLOOKUP(C920,'BASE EQUIPOS'!$G$8:$I$22,3,0),"")</f>
        <v/>
      </c>
      <c r="F920" s="241" t="str">
        <f>IF(C920&lt;&gt;"",VLOOKUP(C920,'BASE EQUIPOS'!$G$8:$J$22,4,0),"")</f>
        <v/>
      </c>
      <c r="G920" s="242"/>
      <c r="H920" s="233"/>
      <c r="I920" s="241"/>
      <c r="J920" s="241"/>
      <c r="K920" s="241"/>
      <c r="L920" s="239"/>
      <c r="M920" s="244"/>
      <c r="N920" s="245" t="str">
        <f t="shared" ca="1" si="99"/>
        <v/>
      </c>
      <c r="O920" s="239"/>
      <c r="P920" s="244"/>
      <c r="Q920" s="245" t="str">
        <f t="shared" si="100"/>
        <v/>
      </c>
      <c r="U920" s="246" t="str">
        <f>IFERROR(VLOOKUP(C920,'BASE EQUIPOS'!$G$8:$O$22,9,0)," ")</f>
        <v xml:space="preserve"> </v>
      </c>
      <c r="V920" s="232" t="str">
        <f t="shared" si="102"/>
        <v/>
      </c>
      <c r="W920" s="232" t="str">
        <f t="shared" si="103"/>
        <v/>
      </c>
      <c r="X920" s="232" t="str">
        <f>IFERROR(VLOOKUP(W920,Datos!$P$4:$Q$18,2,0),"")</f>
        <v/>
      </c>
      <c r="Y920" s="232" t="str">
        <f t="shared" si="104"/>
        <v/>
      </c>
      <c r="AA920" s="314" t="str">
        <f t="shared" ca="1" si="101"/>
        <v/>
      </c>
    </row>
    <row r="921" spans="1:27" x14ac:dyDescent="0.3">
      <c r="A921" s="238"/>
      <c r="B921" s="241" t="str">
        <f t="shared" si="98"/>
        <v/>
      </c>
      <c r="C921" s="239"/>
      <c r="D921" s="240" t="str">
        <f>IF(C921&lt;&gt;"",VLOOKUP(C921,'BASE EQUIPOS'!$G$8:$H$22,2,0),"")</f>
        <v/>
      </c>
      <c r="E921" s="241" t="str">
        <f>IF(C921&lt;&gt;"",VLOOKUP(C921,'BASE EQUIPOS'!$G$8:$I$22,3,0),"")</f>
        <v/>
      </c>
      <c r="F921" s="241" t="str">
        <f>IF(C921&lt;&gt;"",VLOOKUP(C921,'BASE EQUIPOS'!$G$8:$J$22,4,0),"")</f>
        <v/>
      </c>
      <c r="G921" s="242"/>
      <c r="H921" s="233"/>
      <c r="I921" s="241"/>
      <c r="J921" s="241"/>
      <c r="K921" s="241"/>
      <c r="L921" s="239"/>
      <c r="M921" s="244"/>
      <c r="N921" s="245" t="str">
        <f t="shared" ca="1" si="99"/>
        <v/>
      </c>
      <c r="O921" s="239"/>
      <c r="P921" s="244"/>
      <c r="Q921" s="245" t="str">
        <f t="shared" si="100"/>
        <v/>
      </c>
      <c r="U921" s="246" t="str">
        <f>IFERROR(VLOOKUP(C921,'BASE EQUIPOS'!$G$8:$O$22,9,0)," ")</f>
        <v xml:space="preserve"> </v>
      </c>
      <c r="V921" s="232" t="str">
        <f t="shared" si="102"/>
        <v/>
      </c>
      <c r="W921" s="232" t="str">
        <f t="shared" si="103"/>
        <v/>
      </c>
      <c r="X921" s="232" t="str">
        <f>IFERROR(VLOOKUP(W921,Datos!$P$4:$Q$18,2,0),"")</f>
        <v/>
      </c>
      <c r="Y921" s="232" t="str">
        <f t="shared" si="104"/>
        <v/>
      </c>
      <c r="AA921" s="314" t="str">
        <f t="shared" ca="1" si="101"/>
        <v/>
      </c>
    </row>
    <row r="922" spans="1:27" x14ac:dyDescent="0.3">
      <c r="A922" s="238"/>
      <c r="B922" s="241" t="str">
        <f t="shared" si="98"/>
        <v/>
      </c>
      <c r="C922" s="239"/>
      <c r="D922" s="240" t="str">
        <f>IF(C922&lt;&gt;"",VLOOKUP(C922,'BASE EQUIPOS'!$G$8:$H$22,2,0),"")</f>
        <v/>
      </c>
      <c r="E922" s="241" t="str">
        <f>IF(C922&lt;&gt;"",VLOOKUP(C922,'BASE EQUIPOS'!$G$8:$I$22,3,0),"")</f>
        <v/>
      </c>
      <c r="F922" s="241" t="str">
        <f>IF(C922&lt;&gt;"",VLOOKUP(C922,'BASE EQUIPOS'!$G$8:$J$22,4,0),"")</f>
        <v/>
      </c>
      <c r="G922" s="242"/>
      <c r="H922" s="233"/>
      <c r="I922" s="241"/>
      <c r="J922" s="241"/>
      <c r="K922" s="241"/>
      <c r="L922" s="239"/>
      <c r="M922" s="244"/>
      <c r="N922" s="245" t="str">
        <f t="shared" ca="1" si="99"/>
        <v/>
      </c>
      <c r="O922" s="239"/>
      <c r="P922" s="244"/>
      <c r="Q922" s="245" t="str">
        <f t="shared" si="100"/>
        <v/>
      </c>
      <c r="U922" s="246" t="str">
        <f>IFERROR(VLOOKUP(C922,'BASE EQUIPOS'!$G$8:$O$22,9,0)," ")</f>
        <v xml:space="preserve"> </v>
      </c>
      <c r="V922" s="232" t="str">
        <f t="shared" si="102"/>
        <v/>
      </c>
      <c r="W922" s="232" t="str">
        <f t="shared" si="103"/>
        <v/>
      </c>
      <c r="X922" s="232" t="str">
        <f>IFERROR(VLOOKUP(W922,Datos!$P$4:$Q$18,2,0),"")</f>
        <v/>
      </c>
      <c r="Y922" s="232" t="str">
        <f t="shared" si="104"/>
        <v/>
      </c>
      <c r="AA922" s="314" t="str">
        <f t="shared" ca="1" si="101"/>
        <v/>
      </c>
    </row>
    <row r="923" spans="1:27" x14ac:dyDescent="0.3">
      <c r="A923" s="238"/>
      <c r="B923" s="241" t="str">
        <f t="shared" si="98"/>
        <v/>
      </c>
      <c r="C923" s="239"/>
      <c r="D923" s="240" t="str">
        <f>IF(C923&lt;&gt;"",VLOOKUP(C923,'BASE EQUIPOS'!$G$8:$H$22,2,0),"")</f>
        <v/>
      </c>
      <c r="E923" s="241" t="str">
        <f>IF(C923&lt;&gt;"",VLOOKUP(C923,'BASE EQUIPOS'!$G$8:$I$22,3,0),"")</f>
        <v/>
      </c>
      <c r="F923" s="241" t="str">
        <f>IF(C923&lt;&gt;"",VLOOKUP(C923,'BASE EQUIPOS'!$G$8:$J$22,4,0),"")</f>
        <v/>
      </c>
      <c r="G923" s="242"/>
      <c r="H923" s="233"/>
      <c r="I923" s="241"/>
      <c r="J923" s="241"/>
      <c r="K923" s="241"/>
      <c r="L923" s="239"/>
      <c r="M923" s="244"/>
      <c r="N923" s="245" t="str">
        <f t="shared" ca="1" si="99"/>
        <v/>
      </c>
      <c r="O923" s="239"/>
      <c r="P923" s="244"/>
      <c r="Q923" s="245" t="str">
        <f t="shared" si="100"/>
        <v/>
      </c>
      <c r="U923" s="246" t="str">
        <f>IFERROR(VLOOKUP(C923,'BASE EQUIPOS'!$G$8:$O$22,9,0)," ")</f>
        <v xml:space="preserve"> </v>
      </c>
      <c r="V923" s="232" t="str">
        <f t="shared" si="102"/>
        <v/>
      </c>
      <c r="W923" s="232" t="str">
        <f t="shared" si="103"/>
        <v/>
      </c>
      <c r="X923" s="232" t="str">
        <f>IFERROR(VLOOKUP(W923,Datos!$P$4:$Q$18,2,0),"")</f>
        <v/>
      </c>
      <c r="Y923" s="232" t="str">
        <f t="shared" si="104"/>
        <v/>
      </c>
      <c r="AA923" s="314" t="str">
        <f t="shared" ca="1" si="101"/>
        <v/>
      </c>
    </row>
    <row r="924" spans="1:27" x14ac:dyDescent="0.3">
      <c r="A924" s="238"/>
      <c r="B924" s="241" t="str">
        <f t="shared" ref="B924:B987" si="105">IF(C924&lt;&gt;"",B923+1,"")</f>
        <v/>
      </c>
      <c r="C924" s="239"/>
      <c r="D924" s="240" t="str">
        <f>IF(C924&lt;&gt;"",VLOOKUP(C924,'BASE EQUIPOS'!$G$8:$H$22,2,0),"")</f>
        <v/>
      </c>
      <c r="E924" s="241" t="str">
        <f>IF(C924&lt;&gt;"",VLOOKUP(C924,'BASE EQUIPOS'!$G$8:$I$22,3,0),"")</f>
        <v/>
      </c>
      <c r="F924" s="241" t="str">
        <f>IF(C924&lt;&gt;"",VLOOKUP(C924,'BASE EQUIPOS'!$G$8:$J$22,4,0),"")</f>
        <v/>
      </c>
      <c r="G924" s="242"/>
      <c r="H924" s="233"/>
      <c r="I924" s="241"/>
      <c r="J924" s="241"/>
      <c r="K924" s="241"/>
      <c r="L924" s="239"/>
      <c r="M924" s="244"/>
      <c r="N924" s="245" t="str">
        <f t="shared" ca="1" si="99"/>
        <v/>
      </c>
      <c r="O924" s="239"/>
      <c r="P924" s="244"/>
      <c r="Q924" s="245" t="str">
        <f t="shared" si="100"/>
        <v/>
      </c>
      <c r="U924" s="246" t="str">
        <f>IFERROR(VLOOKUP(C924,'BASE EQUIPOS'!$G$8:$O$22,9,0)," ")</f>
        <v xml:space="preserve"> </v>
      </c>
      <c r="V924" s="232" t="str">
        <f t="shared" si="102"/>
        <v/>
      </c>
      <c r="W924" s="232" t="str">
        <f t="shared" si="103"/>
        <v/>
      </c>
      <c r="X924" s="232" t="str">
        <f>IFERROR(VLOOKUP(W924,Datos!$P$4:$Q$18,2,0),"")</f>
        <v/>
      </c>
      <c r="Y924" s="232" t="str">
        <f t="shared" si="104"/>
        <v/>
      </c>
      <c r="AA924" s="314" t="str">
        <f t="shared" ca="1" si="101"/>
        <v/>
      </c>
    </row>
    <row r="925" spans="1:27" x14ac:dyDescent="0.3">
      <c r="A925" s="238"/>
      <c r="B925" s="241" t="str">
        <f t="shared" si="105"/>
        <v/>
      </c>
      <c r="C925" s="239"/>
      <c r="D925" s="240" t="str">
        <f>IF(C925&lt;&gt;"",VLOOKUP(C925,'BASE EQUIPOS'!$G$8:$H$22,2,0),"")</f>
        <v/>
      </c>
      <c r="E925" s="241" t="str">
        <f>IF(C925&lt;&gt;"",VLOOKUP(C925,'BASE EQUIPOS'!$G$8:$I$22,3,0),"")</f>
        <v/>
      </c>
      <c r="F925" s="241" t="str">
        <f>IF(C925&lt;&gt;"",VLOOKUP(C925,'BASE EQUIPOS'!$G$8:$J$22,4,0),"")</f>
        <v/>
      </c>
      <c r="G925" s="242"/>
      <c r="H925" s="233"/>
      <c r="I925" s="241"/>
      <c r="J925" s="241"/>
      <c r="K925" s="241"/>
      <c r="L925" s="239"/>
      <c r="M925" s="244"/>
      <c r="N925" s="245" t="str">
        <f t="shared" ca="1" si="99"/>
        <v/>
      </c>
      <c r="O925" s="239"/>
      <c r="P925" s="244"/>
      <c r="Q925" s="245" t="str">
        <f t="shared" si="100"/>
        <v/>
      </c>
      <c r="U925" s="246" t="str">
        <f>IFERROR(VLOOKUP(C925,'BASE EQUIPOS'!$G$8:$O$22,9,0)," ")</f>
        <v xml:space="preserve"> </v>
      </c>
      <c r="V925" s="232" t="str">
        <f t="shared" si="102"/>
        <v/>
      </c>
      <c r="W925" s="232" t="str">
        <f t="shared" si="103"/>
        <v/>
      </c>
      <c r="X925" s="232" t="str">
        <f>IFERROR(VLOOKUP(W925,Datos!$P$4:$Q$18,2,0),"")</f>
        <v/>
      </c>
      <c r="Y925" s="232" t="str">
        <f t="shared" si="104"/>
        <v/>
      </c>
      <c r="AA925" s="314" t="str">
        <f t="shared" ca="1" si="101"/>
        <v/>
      </c>
    </row>
    <row r="926" spans="1:27" x14ac:dyDescent="0.3">
      <c r="A926" s="238"/>
      <c r="B926" s="241" t="str">
        <f t="shared" si="105"/>
        <v/>
      </c>
      <c r="C926" s="239"/>
      <c r="D926" s="240" t="str">
        <f>IF(C926&lt;&gt;"",VLOOKUP(C926,'BASE EQUIPOS'!$G$8:$H$22,2,0),"")</f>
        <v/>
      </c>
      <c r="E926" s="241" t="str">
        <f>IF(C926&lt;&gt;"",VLOOKUP(C926,'BASE EQUIPOS'!$G$8:$I$22,3,0),"")</f>
        <v/>
      </c>
      <c r="F926" s="241" t="str">
        <f>IF(C926&lt;&gt;"",VLOOKUP(C926,'BASE EQUIPOS'!$G$8:$J$22,4,0),"")</f>
        <v/>
      </c>
      <c r="G926" s="242"/>
      <c r="H926" s="233"/>
      <c r="I926" s="241"/>
      <c r="J926" s="241"/>
      <c r="K926" s="241"/>
      <c r="L926" s="239"/>
      <c r="M926" s="244"/>
      <c r="N926" s="245" t="str">
        <f t="shared" ca="1" si="99"/>
        <v/>
      </c>
      <c r="O926" s="239"/>
      <c r="P926" s="244"/>
      <c r="Q926" s="245" t="str">
        <f t="shared" si="100"/>
        <v/>
      </c>
      <c r="U926" s="246" t="str">
        <f>IFERROR(VLOOKUP(C926,'BASE EQUIPOS'!$G$8:$O$22,9,0)," ")</f>
        <v xml:space="preserve"> </v>
      </c>
      <c r="V926" s="232" t="str">
        <f t="shared" si="102"/>
        <v/>
      </c>
      <c r="W926" s="232" t="str">
        <f t="shared" si="103"/>
        <v/>
      </c>
      <c r="X926" s="232" t="str">
        <f>IFERROR(VLOOKUP(W926,Datos!$P$4:$Q$18,2,0),"")</f>
        <v/>
      </c>
      <c r="Y926" s="232" t="str">
        <f t="shared" si="104"/>
        <v/>
      </c>
      <c r="AA926" s="314" t="str">
        <f t="shared" ca="1" si="101"/>
        <v/>
      </c>
    </row>
    <row r="927" spans="1:27" x14ac:dyDescent="0.3">
      <c r="A927" s="238"/>
      <c r="B927" s="241" t="str">
        <f t="shared" si="105"/>
        <v/>
      </c>
      <c r="C927" s="239"/>
      <c r="D927" s="240" t="str">
        <f>IF(C927&lt;&gt;"",VLOOKUP(C927,'BASE EQUIPOS'!$G$8:$H$22,2,0),"")</f>
        <v/>
      </c>
      <c r="E927" s="241" t="str">
        <f>IF(C927&lt;&gt;"",VLOOKUP(C927,'BASE EQUIPOS'!$G$8:$I$22,3,0),"")</f>
        <v/>
      </c>
      <c r="F927" s="241" t="str">
        <f>IF(C927&lt;&gt;"",VLOOKUP(C927,'BASE EQUIPOS'!$G$8:$J$22,4,0),"")</f>
        <v/>
      </c>
      <c r="G927" s="242"/>
      <c r="H927" s="233"/>
      <c r="I927" s="241"/>
      <c r="J927" s="241"/>
      <c r="K927" s="241"/>
      <c r="L927" s="239"/>
      <c r="M927" s="244"/>
      <c r="N927" s="245" t="str">
        <f t="shared" ca="1" si="99"/>
        <v/>
      </c>
      <c r="O927" s="239"/>
      <c r="P927" s="244"/>
      <c r="Q927" s="245" t="str">
        <f t="shared" si="100"/>
        <v/>
      </c>
      <c r="U927" s="246" t="str">
        <f>IFERROR(VLOOKUP(C927,'BASE EQUIPOS'!$G$8:$O$22,9,0)," ")</f>
        <v xml:space="preserve"> </v>
      </c>
      <c r="V927" s="232" t="str">
        <f t="shared" si="102"/>
        <v/>
      </c>
      <c r="W927" s="232" t="str">
        <f t="shared" si="103"/>
        <v/>
      </c>
      <c r="X927" s="232" t="str">
        <f>IFERROR(VLOOKUP(W927,Datos!$P$4:$Q$18,2,0),"")</f>
        <v/>
      </c>
      <c r="Y927" s="232" t="str">
        <f t="shared" si="104"/>
        <v/>
      </c>
      <c r="AA927" s="314" t="str">
        <f t="shared" ca="1" si="101"/>
        <v/>
      </c>
    </row>
    <row r="928" spans="1:27" x14ac:dyDescent="0.3">
      <c r="A928" s="238"/>
      <c r="B928" s="241" t="str">
        <f t="shared" si="105"/>
        <v/>
      </c>
      <c r="C928" s="239"/>
      <c r="D928" s="240" t="str">
        <f>IF(C928&lt;&gt;"",VLOOKUP(C928,'BASE EQUIPOS'!$G$8:$H$22,2,0),"")</f>
        <v/>
      </c>
      <c r="E928" s="241" t="str">
        <f>IF(C928&lt;&gt;"",VLOOKUP(C928,'BASE EQUIPOS'!$G$8:$I$22,3,0),"")</f>
        <v/>
      </c>
      <c r="F928" s="241" t="str">
        <f>IF(C928&lt;&gt;"",VLOOKUP(C928,'BASE EQUIPOS'!$G$8:$J$22,4,0),"")</f>
        <v/>
      </c>
      <c r="G928" s="242"/>
      <c r="H928" s="233"/>
      <c r="I928" s="241"/>
      <c r="J928" s="241"/>
      <c r="K928" s="241"/>
      <c r="L928" s="239"/>
      <c r="M928" s="244"/>
      <c r="N928" s="245" t="str">
        <f t="shared" ca="1" si="99"/>
        <v/>
      </c>
      <c r="O928" s="239"/>
      <c r="P928" s="244"/>
      <c r="Q928" s="245" t="str">
        <f t="shared" si="100"/>
        <v/>
      </c>
      <c r="U928" s="246" t="str">
        <f>IFERROR(VLOOKUP(C928,'BASE EQUIPOS'!$G$8:$O$22,9,0)," ")</f>
        <v xml:space="preserve"> </v>
      </c>
      <c r="V928" s="232" t="str">
        <f t="shared" si="102"/>
        <v/>
      </c>
      <c r="W928" s="232" t="str">
        <f t="shared" si="103"/>
        <v/>
      </c>
      <c r="X928" s="232" t="str">
        <f>IFERROR(VLOOKUP(W928,Datos!$P$4:$Q$18,2,0),"")</f>
        <v/>
      </c>
      <c r="Y928" s="232" t="str">
        <f t="shared" si="104"/>
        <v/>
      </c>
      <c r="AA928" s="314" t="str">
        <f t="shared" ca="1" si="101"/>
        <v/>
      </c>
    </row>
    <row r="929" spans="1:27" x14ac:dyDescent="0.3">
      <c r="A929" s="238"/>
      <c r="B929" s="241" t="str">
        <f t="shared" si="105"/>
        <v/>
      </c>
      <c r="C929" s="239"/>
      <c r="D929" s="240" t="str">
        <f>IF(C929&lt;&gt;"",VLOOKUP(C929,'BASE EQUIPOS'!$G$8:$H$22,2,0),"")</f>
        <v/>
      </c>
      <c r="E929" s="241" t="str">
        <f>IF(C929&lt;&gt;"",VLOOKUP(C929,'BASE EQUIPOS'!$G$8:$I$22,3,0),"")</f>
        <v/>
      </c>
      <c r="F929" s="241" t="str">
        <f>IF(C929&lt;&gt;"",VLOOKUP(C929,'BASE EQUIPOS'!$G$8:$J$22,4,0),"")</f>
        <v/>
      </c>
      <c r="G929" s="242"/>
      <c r="H929" s="233"/>
      <c r="I929" s="241"/>
      <c r="J929" s="241"/>
      <c r="K929" s="241"/>
      <c r="L929" s="239"/>
      <c r="M929" s="244"/>
      <c r="N929" s="245" t="str">
        <f t="shared" ca="1" si="99"/>
        <v/>
      </c>
      <c r="O929" s="239"/>
      <c r="P929" s="244"/>
      <c r="Q929" s="245" t="str">
        <f t="shared" si="100"/>
        <v/>
      </c>
      <c r="U929" s="246" t="str">
        <f>IFERROR(VLOOKUP(C929,'BASE EQUIPOS'!$G$8:$O$22,9,0)," ")</f>
        <v xml:space="preserve"> </v>
      </c>
      <c r="V929" s="232" t="str">
        <f t="shared" si="102"/>
        <v/>
      </c>
      <c r="W929" s="232" t="str">
        <f t="shared" si="103"/>
        <v/>
      </c>
      <c r="X929" s="232" t="str">
        <f>IFERROR(VLOOKUP(W929,Datos!$P$4:$Q$18,2,0),"")</f>
        <v/>
      </c>
      <c r="Y929" s="232" t="str">
        <f t="shared" si="104"/>
        <v/>
      </c>
      <c r="AA929" s="314" t="str">
        <f t="shared" ca="1" si="101"/>
        <v/>
      </c>
    </row>
    <row r="930" spans="1:27" x14ac:dyDescent="0.3">
      <c r="A930" s="238"/>
      <c r="B930" s="241" t="str">
        <f t="shared" si="105"/>
        <v/>
      </c>
      <c r="C930" s="239"/>
      <c r="D930" s="240" t="str">
        <f>IF(C930&lt;&gt;"",VLOOKUP(C930,'BASE EQUIPOS'!$G$8:$H$22,2,0),"")</f>
        <v/>
      </c>
      <c r="E930" s="241" t="str">
        <f>IF(C930&lt;&gt;"",VLOOKUP(C930,'BASE EQUIPOS'!$G$8:$I$22,3,0),"")</f>
        <v/>
      </c>
      <c r="F930" s="241" t="str">
        <f>IF(C930&lt;&gt;"",VLOOKUP(C930,'BASE EQUIPOS'!$G$8:$J$22,4,0),"")</f>
        <v/>
      </c>
      <c r="G930" s="242"/>
      <c r="H930" s="233"/>
      <c r="I930" s="241"/>
      <c r="J930" s="241"/>
      <c r="K930" s="241"/>
      <c r="L930" s="239"/>
      <c r="M930" s="244"/>
      <c r="N930" s="245" t="str">
        <f t="shared" ca="1" si="99"/>
        <v/>
      </c>
      <c r="O930" s="239"/>
      <c r="P930" s="244"/>
      <c r="Q930" s="245" t="str">
        <f t="shared" si="100"/>
        <v/>
      </c>
      <c r="U930" s="246" t="str">
        <f>IFERROR(VLOOKUP(C930,'BASE EQUIPOS'!$G$8:$O$22,9,0)," ")</f>
        <v xml:space="preserve"> </v>
      </c>
      <c r="V930" s="232" t="str">
        <f t="shared" si="102"/>
        <v/>
      </c>
      <c r="W930" s="232" t="str">
        <f t="shared" si="103"/>
        <v/>
      </c>
      <c r="X930" s="232" t="str">
        <f>IFERROR(VLOOKUP(W930,Datos!$P$4:$Q$18,2,0),"")</f>
        <v/>
      </c>
      <c r="Y930" s="232" t="str">
        <f t="shared" si="104"/>
        <v/>
      </c>
      <c r="AA930" s="314" t="str">
        <f t="shared" ca="1" si="101"/>
        <v/>
      </c>
    </row>
    <row r="931" spans="1:27" x14ac:dyDescent="0.3">
      <c r="A931" s="238"/>
      <c r="B931" s="241" t="str">
        <f t="shared" si="105"/>
        <v/>
      </c>
      <c r="C931" s="239"/>
      <c r="D931" s="240" t="str">
        <f>IF(C931&lt;&gt;"",VLOOKUP(C931,'BASE EQUIPOS'!$G$8:$H$22,2,0),"")</f>
        <v/>
      </c>
      <c r="E931" s="241" t="str">
        <f>IF(C931&lt;&gt;"",VLOOKUP(C931,'BASE EQUIPOS'!$G$8:$I$22,3,0),"")</f>
        <v/>
      </c>
      <c r="F931" s="241" t="str">
        <f>IF(C931&lt;&gt;"",VLOOKUP(C931,'BASE EQUIPOS'!$G$8:$J$22,4,0),"")</f>
        <v/>
      </c>
      <c r="G931" s="242"/>
      <c r="H931" s="233"/>
      <c r="I931" s="241"/>
      <c r="J931" s="241"/>
      <c r="K931" s="241"/>
      <c r="L931" s="239"/>
      <c r="M931" s="244"/>
      <c r="N931" s="245" t="str">
        <f t="shared" ca="1" si="99"/>
        <v/>
      </c>
      <c r="O931" s="239"/>
      <c r="P931" s="244"/>
      <c r="Q931" s="245" t="str">
        <f t="shared" si="100"/>
        <v/>
      </c>
      <c r="U931" s="246" t="str">
        <f>IFERROR(VLOOKUP(C931,'BASE EQUIPOS'!$G$8:$O$22,9,0)," ")</f>
        <v xml:space="preserve"> </v>
      </c>
      <c r="V931" s="232" t="str">
        <f t="shared" si="102"/>
        <v/>
      </c>
      <c r="W931" s="232" t="str">
        <f t="shared" si="103"/>
        <v/>
      </c>
      <c r="X931" s="232" t="str">
        <f>IFERROR(VLOOKUP(W931,Datos!$P$4:$Q$18,2,0),"")</f>
        <v/>
      </c>
      <c r="Y931" s="232" t="str">
        <f t="shared" si="104"/>
        <v/>
      </c>
      <c r="AA931" s="314" t="str">
        <f t="shared" ca="1" si="101"/>
        <v/>
      </c>
    </row>
    <row r="932" spans="1:27" x14ac:dyDescent="0.3">
      <c r="A932" s="238"/>
      <c r="B932" s="241" t="str">
        <f t="shared" si="105"/>
        <v/>
      </c>
      <c r="C932" s="239"/>
      <c r="D932" s="240" t="str">
        <f>IF(C932&lt;&gt;"",VLOOKUP(C932,'BASE EQUIPOS'!$G$8:$H$22,2,0),"")</f>
        <v/>
      </c>
      <c r="E932" s="241" t="str">
        <f>IF(C932&lt;&gt;"",VLOOKUP(C932,'BASE EQUIPOS'!$G$8:$I$22,3,0),"")</f>
        <v/>
      </c>
      <c r="F932" s="241" t="str">
        <f>IF(C932&lt;&gt;"",VLOOKUP(C932,'BASE EQUIPOS'!$G$8:$J$22,4,0),"")</f>
        <v/>
      </c>
      <c r="G932" s="242"/>
      <c r="H932" s="233"/>
      <c r="I932" s="241"/>
      <c r="J932" s="241"/>
      <c r="K932" s="241"/>
      <c r="L932" s="239"/>
      <c r="M932" s="244"/>
      <c r="N932" s="245" t="str">
        <f t="shared" ca="1" si="99"/>
        <v/>
      </c>
      <c r="O932" s="239"/>
      <c r="P932" s="244"/>
      <c r="Q932" s="245" t="str">
        <f t="shared" si="100"/>
        <v/>
      </c>
      <c r="U932" s="246" t="str">
        <f>IFERROR(VLOOKUP(C932,'BASE EQUIPOS'!$G$8:$O$22,9,0)," ")</f>
        <v xml:space="preserve"> </v>
      </c>
      <c r="V932" s="232" t="str">
        <f t="shared" si="102"/>
        <v/>
      </c>
      <c r="W932" s="232" t="str">
        <f t="shared" si="103"/>
        <v/>
      </c>
      <c r="X932" s="232" t="str">
        <f>IFERROR(VLOOKUP(W932,Datos!$P$4:$Q$18,2,0),"")</f>
        <v/>
      </c>
      <c r="Y932" s="232" t="str">
        <f t="shared" si="104"/>
        <v/>
      </c>
      <c r="AA932" s="314" t="str">
        <f t="shared" ca="1" si="101"/>
        <v/>
      </c>
    </row>
    <row r="933" spans="1:27" x14ac:dyDescent="0.3">
      <c r="A933" s="238"/>
      <c r="B933" s="241" t="str">
        <f t="shared" si="105"/>
        <v/>
      </c>
      <c r="C933" s="239"/>
      <c r="D933" s="240" t="str">
        <f>IF(C933&lt;&gt;"",VLOOKUP(C933,'BASE EQUIPOS'!$G$8:$H$22,2,0),"")</f>
        <v/>
      </c>
      <c r="E933" s="241" t="str">
        <f>IF(C933&lt;&gt;"",VLOOKUP(C933,'BASE EQUIPOS'!$G$8:$I$22,3,0),"")</f>
        <v/>
      </c>
      <c r="F933" s="241" t="str">
        <f>IF(C933&lt;&gt;"",VLOOKUP(C933,'BASE EQUIPOS'!$G$8:$J$22,4,0),"")</f>
        <v/>
      </c>
      <c r="G933" s="242"/>
      <c r="H933" s="233"/>
      <c r="I933" s="241"/>
      <c r="J933" s="241"/>
      <c r="K933" s="241"/>
      <c r="L933" s="239"/>
      <c r="M933" s="244"/>
      <c r="N933" s="245" t="str">
        <f t="shared" ca="1" si="99"/>
        <v/>
      </c>
      <c r="O933" s="239"/>
      <c r="P933" s="244"/>
      <c r="Q933" s="245" t="str">
        <f t="shared" si="100"/>
        <v/>
      </c>
      <c r="U933" s="246" t="str">
        <f>IFERROR(VLOOKUP(C933,'BASE EQUIPOS'!$G$8:$O$22,9,0)," ")</f>
        <v xml:space="preserve"> </v>
      </c>
      <c r="V933" s="232" t="str">
        <f t="shared" si="102"/>
        <v/>
      </c>
      <c r="W933" s="232" t="str">
        <f t="shared" si="103"/>
        <v/>
      </c>
      <c r="X933" s="232" t="str">
        <f>IFERROR(VLOOKUP(W933,Datos!$P$4:$Q$18,2,0),"")</f>
        <v/>
      </c>
      <c r="Y933" s="232" t="str">
        <f t="shared" si="104"/>
        <v/>
      </c>
      <c r="AA933" s="314" t="str">
        <f t="shared" ca="1" si="101"/>
        <v/>
      </c>
    </row>
    <row r="934" spans="1:27" x14ac:dyDescent="0.3">
      <c r="A934" s="238"/>
      <c r="B934" s="241" t="str">
        <f t="shared" si="105"/>
        <v/>
      </c>
      <c r="C934" s="239"/>
      <c r="D934" s="240" t="str">
        <f>IF(C934&lt;&gt;"",VLOOKUP(C934,'BASE EQUIPOS'!$G$8:$H$22,2,0),"")</f>
        <v/>
      </c>
      <c r="E934" s="241" t="str">
        <f>IF(C934&lt;&gt;"",VLOOKUP(C934,'BASE EQUIPOS'!$G$8:$I$22,3,0),"")</f>
        <v/>
      </c>
      <c r="F934" s="241" t="str">
        <f>IF(C934&lt;&gt;"",VLOOKUP(C934,'BASE EQUIPOS'!$G$8:$J$22,4,0),"")</f>
        <v/>
      </c>
      <c r="G934" s="242"/>
      <c r="H934" s="233"/>
      <c r="I934" s="241"/>
      <c r="J934" s="241"/>
      <c r="K934" s="241"/>
      <c r="L934" s="239"/>
      <c r="M934" s="244"/>
      <c r="N934" s="245" t="str">
        <f t="shared" ca="1" si="99"/>
        <v/>
      </c>
      <c r="O934" s="239"/>
      <c r="P934" s="244"/>
      <c r="Q934" s="245" t="str">
        <f t="shared" si="100"/>
        <v/>
      </c>
      <c r="U934" s="246" t="str">
        <f>IFERROR(VLOOKUP(C934,'BASE EQUIPOS'!$G$8:$O$22,9,0)," ")</f>
        <v xml:space="preserve"> </v>
      </c>
      <c r="V934" s="232" t="str">
        <f t="shared" si="102"/>
        <v/>
      </c>
      <c r="W934" s="232" t="str">
        <f t="shared" si="103"/>
        <v/>
      </c>
      <c r="X934" s="232" t="str">
        <f>IFERROR(VLOOKUP(W934,Datos!$P$4:$Q$18,2,0),"")</f>
        <v/>
      </c>
      <c r="Y934" s="232" t="str">
        <f t="shared" si="104"/>
        <v/>
      </c>
      <c r="AA934" s="314" t="str">
        <f t="shared" ca="1" si="101"/>
        <v/>
      </c>
    </row>
    <row r="935" spans="1:27" x14ac:dyDescent="0.3">
      <c r="A935" s="238"/>
      <c r="B935" s="241" t="str">
        <f t="shared" si="105"/>
        <v/>
      </c>
      <c r="C935" s="239"/>
      <c r="D935" s="240" t="str">
        <f>IF(C935&lt;&gt;"",VLOOKUP(C935,'BASE EQUIPOS'!$G$8:$H$22,2,0),"")</f>
        <v/>
      </c>
      <c r="E935" s="241" t="str">
        <f>IF(C935&lt;&gt;"",VLOOKUP(C935,'BASE EQUIPOS'!$G$8:$I$22,3,0),"")</f>
        <v/>
      </c>
      <c r="F935" s="241" t="str">
        <f>IF(C935&lt;&gt;"",VLOOKUP(C935,'BASE EQUIPOS'!$G$8:$J$22,4,0),"")</f>
        <v/>
      </c>
      <c r="G935" s="242"/>
      <c r="H935" s="233"/>
      <c r="I935" s="241"/>
      <c r="J935" s="241"/>
      <c r="K935" s="241"/>
      <c r="L935" s="239"/>
      <c r="M935" s="244"/>
      <c r="N935" s="245" t="str">
        <f t="shared" ca="1" si="99"/>
        <v/>
      </c>
      <c r="O935" s="239"/>
      <c r="P935" s="244"/>
      <c r="Q935" s="245" t="str">
        <f t="shared" si="100"/>
        <v/>
      </c>
      <c r="U935" s="246" t="str">
        <f>IFERROR(VLOOKUP(C935,'BASE EQUIPOS'!$G$8:$O$22,9,0)," ")</f>
        <v xml:space="preserve"> </v>
      </c>
      <c r="V935" s="232" t="str">
        <f t="shared" si="102"/>
        <v/>
      </c>
      <c r="W935" s="232" t="str">
        <f t="shared" si="103"/>
        <v/>
      </c>
      <c r="X935" s="232" t="str">
        <f>IFERROR(VLOOKUP(W935,Datos!$P$4:$Q$18,2,0),"")</f>
        <v/>
      </c>
      <c r="Y935" s="232" t="str">
        <f t="shared" si="104"/>
        <v/>
      </c>
      <c r="AA935" s="314" t="str">
        <f t="shared" ca="1" si="101"/>
        <v/>
      </c>
    </row>
    <row r="936" spans="1:27" x14ac:dyDescent="0.3">
      <c r="A936" s="238"/>
      <c r="B936" s="241" t="str">
        <f t="shared" si="105"/>
        <v/>
      </c>
      <c r="C936" s="239"/>
      <c r="D936" s="240" t="str">
        <f>IF(C936&lt;&gt;"",VLOOKUP(C936,'BASE EQUIPOS'!$G$8:$H$22,2,0),"")</f>
        <v/>
      </c>
      <c r="E936" s="241" t="str">
        <f>IF(C936&lt;&gt;"",VLOOKUP(C936,'BASE EQUIPOS'!$G$8:$I$22,3,0),"")</f>
        <v/>
      </c>
      <c r="F936" s="241" t="str">
        <f>IF(C936&lt;&gt;"",VLOOKUP(C936,'BASE EQUIPOS'!$G$8:$J$22,4,0),"")</f>
        <v/>
      </c>
      <c r="G936" s="242"/>
      <c r="H936" s="233"/>
      <c r="I936" s="241"/>
      <c r="J936" s="241"/>
      <c r="K936" s="241"/>
      <c r="L936" s="239"/>
      <c r="M936" s="244"/>
      <c r="N936" s="245" t="str">
        <f t="shared" ca="1" si="99"/>
        <v/>
      </c>
      <c r="O936" s="239"/>
      <c r="P936" s="244"/>
      <c r="Q936" s="245" t="str">
        <f t="shared" si="100"/>
        <v/>
      </c>
      <c r="U936" s="246" t="str">
        <f>IFERROR(VLOOKUP(C936,'BASE EQUIPOS'!$G$8:$O$22,9,0)," ")</f>
        <v xml:space="preserve"> </v>
      </c>
      <c r="V936" s="232" t="str">
        <f t="shared" si="102"/>
        <v/>
      </c>
      <c r="W936" s="232" t="str">
        <f t="shared" si="103"/>
        <v/>
      </c>
      <c r="X936" s="232" t="str">
        <f>IFERROR(VLOOKUP(W936,Datos!$P$4:$Q$18,2,0),"")</f>
        <v/>
      </c>
      <c r="Y936" s="232" t="str">
        <f t="shared" si="104"/>
        <v/>
      </c>
      <c r="AA936" s="314" t="str">
        <f t="shared" ca="1" si="101"/>
        <v/>
      </c>
    </row>
    <row r="937" spans="1:27" x14ac:dyDescent="0.3">
      <c r="A937" s="238"/>
      <c r="B937" s="241" t="str">
        <f t="shared" si="105"/>
        <v/>
      </c>
      <c r="C937" s="239"/>
      <c r="D937" s="240" t="str">
        <f>IF(C937&lt;&gt;"",VLOOKUP(C937,'BASE EQUIPOS'!$G$8:$H$22,2,0),"")</f>
        <v/>
      </c>
      <c r="E937" s="241" t="str">
        <f>IF(C937&lt;&gt;"",VLOOKUP(C937,'BASE EQUIPOS'!$G$8:$I$22,3,0),"")</f>
        <v/>
      </c>
      <c r="F937" s="241" t="str">
        <f>IF(C937&lt;&gt;"",VLOOKUP(C937,'BASE EQUIPOS'!$G$8:$J$22,4,0),"")</f>
        <v/>
      </c>
      <c r="G937" s="242"/>
      <c r="H937" s="233"/>
      <c r="I937" s="241"/>
      <c r="J937" s="241"/>
      <c r="K937" s="241"/>
      <c r="L937" s="239"/>
      <c r="M937" s="244"/>
      <c r="N937" s="245" t="str">
        <f t="shared" ca="1" si="99"/>
        <v/>
      </c>
      <c r="O937" s="239"/>
      <c r="P937" s="244"/>
      <c r="Q937" s="245" t="str">
        <f t="shared" si="100"/>
        <v/>
      </c>
      <c r="U937" s="246" t="str">
        <f>IFERROR(VLOOKUP(C937,'BASE EQUIPOS'!$G$8:$O$22,9,0)," ")</f>
        <v xml:space="preserve"> </v>
      </c>
      <c r="V937" s="232" t="str">
        <f t="shared" si="102"/>
        <v/>
      </c>
      <c r="W937" s="232" t="str">
        <f t="shared" si="103"/>
        <v/>
      </c>
      <c r="X937" s="232" t="str">
        <f>IFERROR(VLOOKUP(W937,Datos!$P$4:$Q$18,2,0),"")</f>
        <v/>
      </c>
      <c r="Y937" s="232" t="str">
        <f t="shared" si="104"/>
        <v/>
      </c>
      <c r="AA937" s="314" t="str">
        <f t="shared" ca="1" si="101"/>
        <v/>
      </c>
    </row>
    <row r="938" spans="1:27" x14ac:dyDescent="0.3">
      <c r="A938" s="238"/>
      <c r="B938" s="241" t="str">
        <f t="shared" si="105"/>
        <v/>
      </c>
      <c r="C938" s="239"/>
      <c r="D938" s="240" t="str">
        <f>IF(C938&lt;&gt;"",VLOOKUP(C938,'BASE EQUIPOS'!$G$8:$H$22,2,0),"")</f>
        <v/>
      </c>
      <c r="E938" s="241" t="str">
        <f>IF(C938&lt;&gt;"",VLOOKUP(C938,'BASE EQUIPOS'!$G$8:$I$22,3,0),"")</f>
        <v/>
      </c>
      <c r="F938" s="241" t="str">
        <f>IF(C938&lt;&gt;"",VLOOKUP(C938,'BASE EQUIPOS'!$G$8:$J$22,4,0),"")</f>
        <v/>
      </c>
      <c r="G938" s="242"/>
      <c r="H938" s="233"/>
      <c r="I938" s="241"/>
      <c r="J938" s="241"/>
      <c r="K938" s="241"/>
      <c r="L938" s="239"/>
      <c r="M938" s="244"/>
      <c r="N938" s="245" t="str">
        <f t="shared" ca="1" si="99"/>
        <v/>
      </c>
      <c r="O938" s="239"/>
      <c r="P938" s="244"/>
      <c r="Q938" s="245" t="str">
        <f t="shared" si="100"/>
        <v/>
      </c>
      <c r="U938" s="246" t="str">
        <f>IFERROR(VLOOKUP(C938,'BASE EQUIPOS'!$G$8:$O$22,9,0)," ")</f>
        <v xml:space="preserve"> </v>
      </c>
      <c r="V938" s="232" t="str">
        <f t="shared" si="102"/>
        <v/>
      </c>
      <c r="W938" s="232" t="str">
        <f t="shared" si="103"/>
        <v/>
      </c>
      <c r="X938" s="232" t="str">
        <f>IFERROR(VLOOKUP(W938,Datos!$P$4:$Q$18,2,0),"")</f>
        <v/>
      </c>
      <c r="Y938" s="232" t="str">
        <f t="shared" si="104"/>
        <v/>
      </c>
      <c r="AA938" s="314" t="str">
        <f t="shared" ca="1" si="101"/>
        <v/>
      </c>
    </row>
    <row r="939" spans="1:27" x14ac:dyDescent="0.3">
      <c r="A939" s="238"/>
      <c r="B939" s="241" t="str">
        <f t="shared" si="105"/>
        <v/>
      </c>
      <c r="C939" s="239"/>
      <c r="D939" s="240" t="str">
        <f>IF(C939&lt;&gt;"",VLOOKUP(C939,'BASE EQUIPOS'!$G$8:$H$22,2,0),"")</f>
        <v/>
      </c>
      <c r="E939" s="241" t="str">
        <f>IF(C939&lt;&gt;"",VLOOKUP(C939,'BASE EQUIPOS'!$G$8:$I$22,3,0),"")</f>
        <v/>
      </c>
      <c r="F939" s="241" t="str">
        <f>IF(C939&lt;&gt;"",VLOOKUP(C939,'BASE EQUIPOS'!$G$8:$J$22,4,0),"")</f>
        <v/>
      </c>
      <c r="G939" s="242"/>
      <c r="H939" s="233"/>
      <c r="I939" s="241"/>
      <c r="J939" s="241"/>
      <c r="K939" s="241"/>
      <c r="L939" s="239"/>
      <c r="M939" s="244"/>
      <c r="N939" s="245" t="str">
        <f t="shared" ca="1" si="99"/>
        <v/>
      </c>
      <c r="O939" s="239"/>
      <c r="P939" s="244"/>
      <c r="Q939" s="245" t="str">
        <f t="shared" si="100"/>
        <v/>
      </c>
      <c r="U939" s="246" t="str">
        <f>IFERROR(VLOOKUP(C939,'BASE EQUIPOS'!$G$8:$O$22,9,0)," ")</f>
        <v xml:space="preserve"> </v>
      </c>
      <c r="V939" s="232" t="str">
        <f t="shared" si="102"/>
        <v/>
      </c>
      <c r="W939" s="232" t="str">
        <f t="shared" si="103"/>
        <v/>
      </c>
      <c r="X939" s="232" t="str">
        <f>IFERROR(VLOOKUP(W939,Datos!$P$4:$Q$18,2,0),"")</f>
        <v/>
      </c>
      <c r="Y939" s="232" t="str">
        <f t="shared" si="104"/>
        <v/>
      </c>
      <c r="AA939" s="314" t="str">
        <f t="shared" ca="1" si="101"/>
        <v/>
      </c>
    </row>
    <row r="940" spans="1:27" x14ac:dyDescent="0.3">
      <c r="A940" s="238"/>
      <c r="B940" s="241" t="str">
        <f t="shared" si="105"/>
        <v/>
      </c>
      <c r="C940" s="239"/>
      <c r="D940" s="240" t="str">
        <f>IF(C940&lt;&gt;"",VLOOKUP(C940,'BASE EQUIPOS'!$G$8:$H$22,2,0),"")</f>
        <v/>
      </c>
      <c r="E940" s="241" t="str">
        <f>IF(C940&lt;&gt;"",VLOOKUP(C940,'BASE EQUIPOS'!$G$8:$I$22,3,0),"")</f>
        <v/>
      </c>
      <c r="F940" s="241" t="str">
        <f>IF(C940&lt;&gt;"",VLOOKUP(C940,'BASE EQUIPOS'!$G$8:$J$22,4,0),"")</f>
        <v/>
      </c>
      <c r="G940" s="242"/>
      <c r="H940" s="233"/>
      <c r="I940" s="241"/>
      <c r="J940" s="241"/>
      <c r="K940" s="241"/>
      <c r="L940" s="239"/>
      <c r="M940" s="244"/>
      <c r="N940" s="245" t="str">
        <f t="shared" ca="1" si="99"/>
        <v/>
      </c>
      <c r="O940" s="239"/>
      <c r="P940" s="244"/>
      <c r="Q940" s="245" t="str">
        <f t="shared" si="100"/>
        <v/>
      </c>
      <c r="U940" s="246" t="str">
        <f>IFERROR(VLOOKUP(C940,'BASE EQUIPOS'!$G$8:$O$22,9,0)," ")</f>
        <v xml:space="preserve"> </v>
      </c>
      <c r="V940" s="232" t="str">
        <f t="shared" si="102"/>
        <v/>
      </c>
      <c r="W940" s="232" t="str">
        <f t="shared" si="103"/>
        <v/>
      </c>
      <c r="X940" s="232" t="str">
        <f>IFERROR(VLOOKUP(W940,Datos!$P$4:$Q$18,2,0),"")</f>
        <v/>
      </c>
      <c r="Y940" s="232" t="str">
        <f t="shared" si="104"/>
        <v/>
      </c>
      <c r="AA940" s="314" t="str">
        <f t="shared" ca="1" si="101"/>
        <v/>
      </c>
    </row>
    <row r="941" spans="1:27" x14ac:dyDescent="0.3">
      <c r="A941" s="238"/>
      <c r="B941" s="241" t="str">
        <f t="shared" si="105"/>
        <v/>
      </c>
      <c r="C941" s="239"/>
      <c r="D941" s="240" t="str">
        <f>IF(C941&lt;&gt;"",VLOOKUP(C941,'BASE EQUIPOS'!$G$8:$H$22,2,0),"")</f>
        <v/>
      </c>
      <c r="E941" s="241" t="str">
        <f>IF(C941&lt;&gt;"",VLOOKUP(C941,'BASE EQUIPOS'!$G$8:$I$22,3,0),"")</f>
        <v/>
      </c>
      <c r="F941" s="241" t="str">
        <f>IF(C941&lt;&gt;"",VLOOKUP(C941,'BASE EQUIPOS'!$G$8:$J$22,4,0),"")</f>
        <v/>
      </c>
      <c r="G941" s="242"/>
      <c r="H941" s="233"/>
      <c r="I941" s="241"/>
      <c r="J941" s="241"/>
      <c r="K941" s="241"/>
      <c r="L941" s="239"/>
      <c r="M941" s="244"/>
      <c r="N941" s="245" t="str">
        <f t="shared" ca="1" si="99"/>
        <v/>
      </c>
      <c r="O941" s="239"/>
      <c r="P941" s="244"/>
      <c r="Q941" s="245" t="str">
        <f t="shared" si="100"/>
        <v/>
      </c>
      <c r="U941" s="246" t="str">
        <f>IFERROR(VLOOKUP(C941,'BASE EQUIPOS'!$G$8:$O$22,9,0)," ")</f>
        <v xml:space="preserve"> </v>
      </c>
      <c r="V941" s="232" t="str">
        <f t="shared" si="102"/>
        <v/>
      </c>
      <c r="W941" s="232" t="str">
        <f t="shared" si="103"/>
        <v/>
      </c>
      <c r="X941" s="232" t="str">
        <f>IFERROR(VLOOKUP(W941,Datos!$P$4:$Q$18,2,0),"")</f>
        <v/>
      </c>
      <c r="Y941" s="232" t="str">
        <f t="shared" si="104"/>
        <v/>
      </c>
      <c r="AA941" s="314" t="str">
        <f t="shared" ca="1" si="101"/>
        <v/>
      </c>
    </row>
    <row r="942" spans="1:27" x14ac:dyDescent="0.3">
      <c r="A942" s="238"/>
      <c r="B942" s="241" t="str">
        <f t="shared" si="105"/>
        <v/>
      </c>
      <c r="C942" s="239"/>
      <c r="D942" s="240" t="str">
        <f>IF(C942&lt;&gt;"",VLOOKUP(C942,'BASE EQUIPOS'!$G$8:$H$22,2,0),"")</f>
        <v/>
      </c>
      <c r="E942" s="241" t="str">
        <f>IF(C942&lt;&gt;"",VLOOKUP(C942,'BASE EQUIPOS'!$G$8:$I$22,3,0),"")</f>
        <v/>
      </c>
      <c r="F942" s="241" t="str">
        <f>IF(C942&lt;&gt;"",VLOOKUP(C942,'BASE EQUIPOS'!$G$8:$J$22,4,0),"")</f>
        <v/>
      </c>
      <c r="G942" s="242"/>
      <c r="H942" s="233"/>
      <c r="I942" s="241"/>
      <c r="J942" s="241"/>
      <c r="K942" s="241"/>
      <c r="L942" s="239"/>
      <c r="M942" s="244"/>
      <c r="N942" s="245" t="str">
        <f t="shared" ca="1" si="99"/>
        <v/>
      </c>
      <c r="O942" s="239"/>
      <c r="P942" s="244"/>
      <c r="Q942" s="245" t="str">
        <f t="shared" si="100"/>
        <v/>
      </c>
      <c r="U942" s="246" t="str">
        <f>IFERROR(VLOOKUP(C942,'BASE EQUIPOS'!$G$8:$O$22,9,0)," ")</f>
        <v xml:space="preserve"> </v>
      </c>
      <c r="V942" s="232" t="str">
        <f t="shared" si="102"/>
        <v/>
      </c>
      <c r="W942" s="232" t="str">
        <f t="shared" si="103"/>
        <v/>
      </c>
      <c r="X942" s="232" t="str">
        <f>IFERROR(VLOOKUP(W942,Datos!$P$4:$Q$18,2,0),"")</f>
        <v/>
      </c>
      <c r="Y942" s="232" t="str">
        <f t="shared" si="104"/>
        <v/>
      </c>
      <c r="AA942" s="314" t="str">
        <f t="shared" ca="1" si="101"/>
        <v/>
      </c>
    </row>
    <row r="943" spans="1:27" x14ac:dyDescent="0.3">
      <c r="A943" s="238"/>
      <c r="B943" s="241" t="str">
        <f t="shared" si="105"/>
        <v/>
      </c>
      <c r="C943" s="239"/>
      <c r="D943" s="240" t="str">
        <f>IF(C943&lt;&gt;"",VLOOKUP(C943,'BASE EQUIPOS'!$G$8:$H$22,2,0),"")</f>
        <v/>
      </c>
      <c r="E943" s="241" t="str">
        <f>IF(C943&lt;&gt;"",VLOOKUP(C943,'BASE EQUIPOS'!$G$8:$I$22,3,0),"")</f>
        <v/>
      </c>
      <c r="F943" s="241" t="str">
        <f>IF(C943&lt;&gt;"",VLOOKUP(C943,'BASE EQUIPOS'!$G$8:$J$22,4,0),"")</f>
        <v/>
      </c>
      <c r="G943" s="242"/>
      <c r="H943" s="233"/>
      <c r="I943" s="241"/>
      <c r="J943" s="241"/>
      <c r="K943" s="241"/>
      <c r="L943" s="239"/>
      <c r="M943" s="244"/>
      <c r="N943" s="245" t="str">
        <f t="shared" ca="1" si="99"/>
        <v/>
      </c>
      <c r="O943" s="239"/>
      <c r="P943" s="244"/>
      <c r="Q943" s="245" t="str">
        <f t="shared" si="100"/>
        <v/>
      </c>
      <c r="U943" s="246" t="str">
        <f>IFERROR(VLOOKUP(C943,'BASE EQUIPOS'!$G$8:$O$22,9,0)," ")</f>
        <v xml:space="preserve"> </v>
      </c>
      <c r="V943" s="232" t="str">
        <f t="shared" si="102"/>
        <v/>
      </c>
      <c r="W943" s="232" t="str">
        <f t="shared" si="103"/>
        <v/>
      </c>
      <c r="X943" s="232" t="str">
        <f>IFERROR(VLOOKUP(W943,Datos!$P$4:$Q$18,2,0),"")</f>
        <v/>
      </c>
      <c r="Y943" s="232" t="str">
        <f t="shared" si="104"/>
        <v/>
      </c>
      <c r="AA943" s="314" t="str">
        <f t="shared" ca="1" si="101"/>
        <v/>
      </c>
    </row>
    <row r="944" spans="1:27" x14ac:dyDescent="0.3">
      <c r="A944" s="238"/>
      <c r="B944" s="241" t="str">
        <f t="shared" si="105"/>
        <v/>
      </c>
      <c r="C944" s="239"/>
      <c r="D944" s="240" t="str">
        <f>IF(C944&lt;&gt;"",VLOOKUP(C944,'BASE EQUIPOS'!$G$8:$H$22,2,0),"")</f>
        <v/>
      </c>
      <c r="E944" s="241" t="str">
        <f>IF(C944&lt;&gt;"",VLOOKUP(C944,'BASE EQUIPOS'!$G$8:$I$22,3,0),"")</f>
        <v/>
      </c>
      <c r="F944" s="241" t="str">
        <f>IF(C944&lt;&gt;"",VLOOKUP(C944,'BASE EQUIPOS'!$G$8:$J$22,4,0),"")</f>
        <v/>
      </c>
      <c r="G944" s="242"/>
      <c r="H944" s="233"/>
      <c r="I944" s="241"/>
      <c r="J944" s="241"/>
      <c r="K944" s="241"/>
      <c r="L944" s="239"/>
      <c r="M944" s="244"/>
      <c r="N944" s="245" t="str">
        <f t="shared" ca="1" si="99"/>
        <v/>
      </c>
      <c r="O944" s="239"/>
      <c r="P944" s="244"/>
      <c r="Q944" s="245" t="str">
        <f t="shared" si="100"/>
        <v/>
      </c>
      <c r="U944" s="246" t="str">
        <f>IFERROR(VLOOKUP(C944,'BASE EQUIPOS'!$G$8:$O$22,9,0)," ")</f>
        <v xml:space="preserve"> </v>
      </c>
      <c r="V944" s="232" t="str">
        <f t="shared" si="102"/>
        <v/>
      </c>
      <c r="W944" s="232" t="str">
        <f t="shared" si="103"/>
        <v/>
      </c>
      <c r="X944" s="232" t="str">
        <f>IFERROR(VLOOKUP(W944,Datos!$P$4:$Q$18,2,0),"")</f>
        <v/>
      </c>
      <c r="Y944" s="232" t="str">
        <f t="shared" si="104"/>
        <v/>
      </c>
      <c r="AA944" s="314" t="str">
        <f t="shared" ca="1" si="101"/>
        <v/>
      </c>
    </row>
    <row r="945" spans="1:27" x14ac:dyDescent="0.3">
      <c r="A945" s="238"/>
      <c r="B945" s="241" t="str">
        <f t="shared" si="105"/>
        <v/>
      </c>
      <c r="C945" s="239"/>
      <c r="D945" s="240" t="str">
        <f>IF(C945&lt;&gt;"",VLOOKUP(C945,'BASE EQUIPOS'!$G$8:$H$22,2,0),"")</f>
        <v/>
      </c>
      <c r="E945" s="241" t="str">
        <f>IF(C945&lt;&gt;"",VLOOKUP(C945,'BASE EQUIPOS'!$G$8:$I$22,3,0),"")</f>
        <v/>
      </c>
      <c r="F945" s="241" t="str">
        <f>IF(C945&lt;&gt;"",VLOOKUP(C945,'BASE EQUIPOS'!$G$8:$J$22,4,0),"")</f>
        <v/>
      </c>
      <c r="G945" s="242"/>
      <c r="H945" s="233"/>
      <c r="I945" s="241"/>
      <c r="J945" s="241"/>
      <c r="K945" s="241"/>
      <c r="L945" s="239"/>
      <c r="M945" s="244"/>
      <c r="N945" s="245" t="str">
        <f t="shared" ca="1" si="99"/>
        <v/>
      </c>
      <c r="O945" s="239"/>
      <c r="P945" s="244"/>
      <c r="Q945" s="245" t="str">
        <f t="shared" si="100"/>
        <v/>
      </c>
      <c r="U945" s="246" t="str">
        <f>IFERROR(VLOOKUP(C945,'BASE EQUIPOS'!$G$8:$O$22,9,0)," ")</f>
        <v xml:space="preserve"> </v>
      </c>
      <c r="V945" s="232" t="str">
        <f t="shared" si="102"/>
        <v/>
      </c>
      <c r="W945" s="232" t="str">
        <f t="shared" si="103"/>
        <v/>
      </c>
      <c r="X945" s="232" t="str">
        <f>IFERROR(VLOOKUP(W945,Datos!$P$4:$Q$18,2,0),"")</f>
        <v/>
      </c>
      <c r="Y945" s="232" t="str">
        <f t="shared" si="104"/>
        <v/>
      </c>
      <c r="AA945" s="314" t="str">
        <f t="shared" ca="1" si="101"/>
        <v/>
      </c>
    </row>
    <row r="946" spans="1:27" x14ac:dyDescent="0.3">
      <c r="A946" s="238"/>
      <c r="B946" s="241" t="str">
        <f t="shared" si="105"/>
        <v/>
      </c>
      <c r="C946" s="239"/>
      <c r="D946" s="240" t="str">
        <f>IF(C946&lt;&gt;"",VLOOKUP(C946,'BASE EQUIPOS'!$G$8:$H$22,2,0),"")</f>
        <v/>
      </c>
      <c r="E946" s="241" t="str">
        <f>IF(C946&lt;&gt;"",VLOOKUP(C946,'BASE EQUIPOS'!$G$8:$I$22,3,0),"")</f>
        <v/>
      </c>
      <c r="F946" s="241" t="str">
        <f>IF(C946&lt;&gt;"",VLOOKUP(C946,'BASE EQUIPOS'!$G$8:$J$22,4,0),"")</f>
        <v/>
      </c>
      <c r="G946" s="242"/>
      <c r="H946" s="233"/>
      <c r="I946" s="241"/>
      <c r="J946" s="241"/>
      <c r="K946" s="241"/>
      <c r="L946" s="239"/>
      <c r="M946" s="244"/>
      <c r="N946" s="245" t="str">
        <f t="shared" ca="1" si="99"/>
        <v/>
      </c>
      <c r="O946" s="239"/>
      <c r="P946" s="244"/>
      <c r="Q946" s="245" t="str">
        <f t="shared" si="100"/>
        <v/>
      </c>
      <c r="U946" s="246" t="str">
        <f>IFERROR(VLOOKUP(C946,'BASE EQUIPOS'!$G$8:$O$22,9,0)," ")</f>
        <v xml:space="preserve"> </v>
      </c>
      <c r="V946" s="232" t="str">
        <f t="shared" si="102"/>
        <v/>
      </c>
      <c r="W946" s="232" t="str">
        <f t="shared" si="103"/>
        <v/>
      </c>
      <c r="X946" s="232" t="str">
        <f>IFERROR(VLOOKUP(W946,Datos!$P$4:$Q$18,2,0),"")</f>
        <v/>
      </c>
      <c r="Y946" s="232" t="str">
        <f t="shared" si="104"/>
        <v/>
      </c>
      <c r="AA946" s="314" t="str">
        <f t="shared" ca="1" si="101"/>
        <v/>
      </c>
    </row>
    <row r="947" spans="1:27" x14ac:dyDescent="0.3">
      <c r="A947" s="238"/>
      <c r="B947" s="241" t="str">
        <f t="shared" si="105"/>
        <v/>
      </c>
      <c r="C947" s="239"/>
      <c r="D947" s="240" t="str">
        <f>IF(C947&lt;&gt;"",VLOOKUP(C947,'BASE EQUIPOS'!$G$8:$H$22,2,0),"")</f>
        <v/>
      </c>
      <c r="E947" s="241" t="str">
        <f>IF(C947&lt;&gt;"",VLOOKUP(C947,'BASE EQUIPOS'!$G$8:$I$22,3,0),"")</f>
        <v/>
      </c>
      <c r="F947" s="241" t="str">
        <f>IF(C947&lt;&gt;"",VLOOKUP(C947,'BASE EQUIPOS'!$G$8:$J$22,4,0),"")</f>
        <v/>
      </c>
      <c r="G947" s="242"/>
      <c r="H947" s="233"/>
      <c r="I947" s="241"/>
      <c r="J947" s="241"/>
      <c r="K947" s="241"/>
      <c r="L947" s="239"/>
      <c r="M947" s="244"/>
      <c r="N947" s="245" t="str">
        <f t="shared" ca="1" si="99"/>
        <v/>
      </c>
      <c r="O947" s="239"/>
      <c r="P947" s="244"/>
      <c r="Q947" s="245" t="str">
        <f t="shared" si="100"/>
        <v/>
      </c>
      <c r="U947" s="246" t="str">
        <f>IFERROR(VLOOKUP(C947,'BASE EQUIPOS'!$G$8:$O$22,9,0)," ")</f>
        <v xml:space="preserve"> </v>
      </c>
      <c r="V947" s="232" t="str">
        <f t="shared" si="102"/>
        <v/>
      </c>
      <c r="W947" s="232" t="str">
        <f t="shared" si="103"/>
        <v/>
      </c>
      <c r="X947" s="232" t="str">
        <f>IFERROR(VLOOKUP(W947,Datos!$P$4:$Q$18,2,0),"")</f>
        <v/>
      </c>
      <c r="Y947" s="232" t="str">
        <f t="shared" si="104"/>
        <v/>
      </c>
      <c r="AA947" s="314" t="str">
        <f t="shared" ca="1" si="101"/>
        <v/>
      </c>
    </row>
    <row r="948" spans="1:27" x14ac:dyDescent="0.3">
      <c r="A948" s="238"/>
      <c r="B948" s="241" t="str">
        <f t="shared" si="105"/>
        <v/>
      </c>
      <c r="C948" s="239"/>
      <c r="D948" s="240" t="str">
        <f>IF(C948&lt;&gt;"",VLOOKUP(C948,'BASE EQUIPOS'!$G$8:$H$22,2,0),"")</f>
        <v/>
      </c>
      <c r="E948" s="241" t="str">
        <f>IF(C948&lt;&gt;"",VLOOKUP(C948,'BASE EQUIPOS'!$G$8:$I$22,3,0),"")</f>
        <v/>
      </c>
      <c r="F948" s="241" t="str">
        <f>IF(C948&lt;&gt;"",VLOOKUP(C948,'BASE EQUIPOS'!$G$8:$J$22,4,0),"")</f>
        <v/>
      </c>
      <c r="G948" s="242"/>
      <c r="H948" s="233"/>
      <c r="I948" s="241"/>
      <c r="J948" s="241"/>
      <c r="K948" s="241"/>
      <c r="L948" s="239"/>
      <c r="M948" s="244"/>
      <c r="N948" s="245" t="str">
        <f t="shared" ca="1" si="99"/>
        <v/>
      </c>
      <c r="O948" s="239"/>
      <c r="P948" s="244"/>
      <c r="Q948" s="245" t="str">
        <f t="shared" si="100"/>
        <v/>
      </c>
      <c r="U948" s="246" t="str">
        <f>IFERROR(VLOOKUP(C948,'BASE EQUIPOS'!$G$8:$O$22,9,0)," ")</f>
        <v xml:space="preserve"> </v>
      </c>
      <c r="V948" s="232" t="str">
        <f t="shared" si="102"/>
        <v/>
      </c>
      <c r="W948" s="232" t="str">
        <f t="shared" si="103"/>
        <v/>
      </c>
      <c r="X948" s="232" t="str">
        <f>IFERROR(VLOOKUP(W948,Datos!$P$4:$Q$18,2,0),"")</f>
        <v/>
      </c>
      <c r="Y948" s="232" t="str">
        <f t="shared" si="104"/>
        <v/>
      </c>
      <c r="AA948" s="314" t="str">
        <f t="shared" ca="1" si="101"/>
        <v/>
      </c>
    </row>
    <row r="949" spans="1:27" x14ac:dyDescent="0.3">
      <c r="A949" s="238"/>
      <c r="B949" s="241" t="str">
        <f t="shared" si="105"/>
        <v/>
      </c>
      <c r="C949" s="239"/>
      <c r="D949" s="240" t="str">
        <f>IF(C949&lt;&gt;"",VLOOKUP(C949,'BASE EQUIPOS'!$G$8:$H$22,2,0),"")</f>
        <v/>
      </c>
      <c r="E949" s="241" t="str">
        <f>IF(C949&lt;&gt;"",VLOOKUP(C949,'BASE EQUIPOS'!$G$8:$I$22,3,0),"")</f>
        <v/>
      </c>
      <c r="F949" s="241" t="str">
        <f>IF(C949&lt;&gt;"",VLOOKUP(C949,'BASE EQUIPOS'!$G$8:$J$22,4,0),"")</f>
        <v/>
      </c>
      <c r="G949" s="242"/>
      <c r="H949" s="233"/>
      <c r="I949" s="241"/>
      <c r="J949" s="241"/>
      <c r="K949" s="241"/>
      <c r="L949" s="239"/>
      <c r="M949" s="244"/>
      <c r="N949" s="245" t="str">
        <f t="shared" ca="1" si="99"/>
        <v/>
      </c>
      <c r="O949" s="239"/>
      <c r="P949" s="244"/>
      <c r="Q949" s="245" t="str">
        <f t="shared" si="100"/>
        <v/>
      </c>
      <c r="U949" s="246" t="str">
        <f>IFERROR(VLOOKUP(C949,'BASE EQUIPOS'!$G$8:$O$22,9,0)," ")</f>
        <v xml:space="preserve"> </v>
      </c>
      <c r="V949" s="232" t="str">
        <f t="shared" si="102"/>
        <v/>
      </c>
      <c r="W949" s="232" t="str">
        <f t="shared" si="103"/>
        <v/>
      </c>
      <c r="X949" s="232" t="str">
        <f>IFERROR(VLOOKUP(W949,Datos!$P$4:$Q$18,2,0),"")</f>
        <v/>
      </c>
      <c r="Y949" s="232" t="str">
        <f t="shared" si="104"/>
        <v/>
      </c>
      <c r="AA949" s="314" t="str">
        <f t="shared" ca="1" si="101"/>
        <v/>
      </c>
    </row>
    <row r="950" spans="1:27" x14ac:dyDescent="0.3">
      <c r="A950" s="238"/>
      <c r="B950" s="241" t="str">
        <f t="shared" si="105"/>
        <v/>
      </c>
      <c r="C950" s="239"/>
      <c r="D950" s="240" t="str">
        <f>IF(C950&lt;&gt;"",VLOOKUP(C950,'BASE EQUIPOS'!$G$8:$H$22,2,0),"")</f>
        <v/>
      </c>
      <c r="E950" s="241" t="str">
        <f>IF(C950&lt;&gt;"",VLOOKUP(C950,'BASE EQUIPOS'!$G$8:$I$22,3,0),"")</f>
        <v/>
      </c>
      <c r="F950" s="241" t="str">
        <f>IF(C950&lt;&gt;"",VLOOKUP(C950,'BASE EQUIPOS'!$G$8:$J$22,4,0),"")</f>
        <v/>
      </c>
      <c r="G950" s="242"/>
      <c r="H950" s="233"/>
      <c r="I950" s="241"/>
      <c r="J950" s="241"/>
      <c r="K950" s="241"/>
      <c r="L950" s="239"/>
      <c r="M950" s="244"/>
      <c r="N950" s="245" t="str">
        <f t="shared" ca="1" si="99"/>
        <v/>
      </c>
      <c r="O950" s="239"/>
      <c r="P950" s="244"/>
      <c r="Q950" s="245" t="str">
        <f t="shared" si="100"/>
        <v/>
      </c>
      <c r="U950" s="246" t="str">
        <f>IFERROR(VLOOKUP(C950,'BASE EQUIPOS'!$G$8:$O$22,9,0)," ")</f>
        <v xml:space="preserve"> </v>
      </c>
      <c r="V950" s="232" t="str">
        <f t="shared" si="102"/>
        <v/>
      </c>
      <c r="W950" s="232" t="str">
        <f t="shared" si="103"/>
        <v/>
      </c>
      <c r="X950" s="232" t="str">
        <f>IFERROR(VLOOKUP(W950,Datos!$P$4:$Q$18,2,0),"")</f>
        <v/>
      </c>
      <c r="Y950" s="232" t="str">
        <f t="shared" si="104"/>
        <v/>
      </c>
      <c r="AA950" s="314" t="str">
        <f t="shared" ca="1" si="101"/>
        <v/>
      </c>
    </row>
    <row r="951" spans="1:27" x14ac:dyDescent="0.3">
      <c r="A951" s="238"/>
      <c r="B951" s="241" t="str">
        <f t="shared" si="105"/>
        <v/>
      </c>
      <c r="C951" s="239"/>
      <c r="D951" s="240" t="str">
        <f>IF(C951&lt;&gt;"",VLOOKUP(C951,'BASE EQUIPOS'!$G$8:$H$22,2,0),"")</f>
        <v/>
      </c>
      <c r="E951" s="241" t="str">
        <f>IF(C951&lt;&gt;"",VLOOKUP(C951,'BASE EQUIPOS'!$G$8:$I$22,3,0),"")</f>
        <v/>
      </c>
      <c r="F951" s="241" t="str">
        <f>IF(C951&lt;&gt;"",VLOOKUP(C951,'BASE EQUIPOS'!$G$8:$J$22,4,0),"")</f>
        <v/>
      </c>
      <c r="G951" s="242"/>
      <c r="H951" s="233"/>
      <c r="I951" s="241"/>
      <c r="J951" s="241"/>
      <c r="K951" s="241"/>
      <c r="L951" s="239"/>
      <c r="M951" s="244"/>
      <c r="N951" s="245" t="str">
        <f t="shared" ca="1" si="99"/>
        <v/>
      </c>
      <c r="O951" s="239"/>
      <c r="P951" s="244"/>
      <c r="Q951" s="245" t="str">
        <f t="shared" si="100"/>
        <v/>
      </c>
      <c r="U951" s="246" t="str">
        <f>IFERROR(VLOOKUP(C951,'BASE EQUIPOS'!$G$8:$O$22,9,0)," ")</f>
        <v xml:space="preserve"> </v>
      </c>
      <c r="V951" s="232" t="str">
        <f t="shared" si="102"/>
        <v/>
      </c>
      <c r="W951" s="232" t="str">
        <f t="shared" si="103"/>
        <v/>
      </c>
      <c r="X951" s="232" t="str">
        <f>IFERROR(VLOOKUP(W951,Datos!$P$4:$Q$18,2,0),"")</f>
        <v/>
      </c>
      <c r="Y951" s="232" t="str">
        <f t="shared" si="104"/>
        <v/>
      </c>
      <c r="AA951" s="314" t="str">
        <f t="shared" ca="1" si="101"/>
        <v/>
      </c>
    </row>
    <row r="952" spans="1:27" x14ac:dyDescent="0.3">
      <c r="A952" s="238"/>
      <c r="B952" s="241" t="str">
        <f t="shared" si="105"/>
        <v/>
      </c>
      <c r="C952" s="239"/>
      <c r="D952" s="240" t="str">
        <f>IF(C952&lt;&gt;"",VLOOKUP(C952,'BASE EQUIPOS'!$G$8:$H$22,2,0),"")</f>
        <v/>
      </c>
      <c r="E952" s="241" t="str">
        <f>IF(C952&lt;&gt;"",VLOOKUP(C952,'BASE EQUIPOS'!$G$8:$I$22,3,0),"")</f>
        <v/>
      </c>
      <c r="F952" s="241" t="str">
        <f>IF(C952&lt;&gt;"",VLOOKUP(C952,'BASE EQUIPOS'!$G$8:$J$22,4,0),"")</f>
        <v/>
      </c>
      <c r="G952" s="242"/>
      <c r="H952" s="233"/>
      <c r="I952" s="241"/>
      <c r="J952" s="241"/>
      <c r="K952" s="241"/>
      <c r="L952" s="239"/>
      <c r="M952" s="244"/>
      <c r="N952" s="245" t="str">
        <f t="shared" ca="1" si="99"/>
        <v/>
      </c>
      <c r="O952" s="239"/>
      <c r="P952" s="244"/>
      <c r="Q952" s="245" t="str">
        <f t="shared" si="100"/>
        <v/>
      </c>
      <c r="U952" s="246" t="str">
        <f>IFERROR(VLOOKUP(C952,'BASE EQUIPOS'!$G$8:$O$22,9,0)," ")</f>
        <v xml:space="preserve"> </v>
      </c>
      <c r="V952" s="232" t="str">
        <f t="shared" si="102"/>
        <v/>
      </c>
      <c r="W952" s="232" t="str">
        <f t="shared" si="103"/>
        <v/>
      </c>
      <c r="X952" s="232" t="str">
        <f>IFERROR(VLOOKUP(W952,Datos!$P$4:$Q$18,2,0),"")</f>
        <v/>
      </c>
      <c r="Y952" s="232" t="str">
        <f t="shared" si="104"/>
        <v/>
      </c>
      <c r="AA952" s="314" t="str">
        <f t="shared" ca="1" si="101"/>
        <v/>
      </c>
    </row>
    <row r="953" spans="1:27" x14ac:dyDescent="0.3">
      <c r="A953" s="238"/>
      <c r="B953" s="241" t="str">
        <f t="shared" si="105"/>
        <v/>
      </c>
      <c r="C953" s="239"/>
      <c r="D953" s="240" t="str">
        <f>IF(C953&lt;&gt;"",VLOOKUP(C953,'BASE EQUIPOS'!$G$8:$H$22,2,0),"")</f>
        <v/>
      </c>
      <c r="E953" s="241" t="str">
        <f>IF(C953&lt;&gt;"",VLOOKUP(C953,'BASE EQUIPOS'!$G$8:$I$22,3,0),"")</f>
        <v/>
      </c>
      <c r="F953" s="241" t="str">
        <f>IF(C953&lt;&gt;"",VLOOKUP(C953,'BASE EQUIPOS'!$G$8:$J$22,4,0),"")</f>
        <v/>
      </c>
      <c r="G953" s="242"/>
      <c r="H953" s="233"/>
      <c r="I953" s="241"/>
      <c r="J953" s="241"/>
      <c r="K953" s="241"/>
      <c r="L953" s="239"/>
      <c r="M953" s="244"/>
      <c r="N953" s="245" t="str">
        <f t="shared" ca="1" si="99"/>
        <v/>
      </c>
      <c r="O953" s="239"/>
      <c r="P953" s="244"/>
      <c r="Q953" s="245" t="str">
        <f t="shared" si="100"/>
        <v/>
      </c>
      <c r="U953" s="246" t="str">
        <f>IFERROR(VLOOKUP(C953,'BASE EQUIPOS'!$G$8:$O$22,9,0)," ")</f>
        <v xml:space="preserve"> </v>
      </c>
      <c r="V953" s="232" t="str">
        <f t="shared" si="102"/>
        <v/>
      </c>
      <c r="W953" s="232" t="str">
        <f t="shared" si="103"/>
        <v/>
      </c>
      <c r="X953" s="232" t="str">
        <f>IFERROR(VLOOKUP(W953,Datos!$P$4:$Q$18,2,0),"")</f>
        <v/>
      </c>
      <c r="Y953" s="232" t="str">
        <f t="shared" si="104"/>
        <v/>
      </c>
      <c r="AA953" s="314" t="str">
        <f t="shared" ca="1" si="101"/>
        <v/>
      </c>
    </row>
    <row r="954" spans="1:27" x14ac:dyDescent="0.3">
      <c r="A954" s="238"/>
      <c r="B954" s="241" t="str">
        <f t="shared" si="105"/>
        <v/>
      </c>
      <c r="C954" s="239"/>
      <c r="D954" s="240" t="str">
        <f>IF(C954&lt;&gt;"",VLOOKUP(C954,'BASE EQUIPOS'!$G$8:$H$22,2,0),"")</f>
        <v/>
      </c>
      <c r="E954" s="241" t="str">
        <f>IF(C954&lt;&gt;"",VLOOKUP(C954,'BASE EQUIPOS'!$G$8:$I$22,3,0),"")</f>
        <v/>
      </c>
      <c r="F954" s="241" t="str">
        <f>IF(C954&lt;&gt;"",VLOOKUP(C954,'BASE EQUIPOS'!$G$8:$J$22,4,0),"")</f>
        <v/>
      </c>
      <c r="G954" s="242"/>
      <c r="H954" s="233"/>
      <c r="I954" s="241"/>
      <c r="J954" s="241"/>
      <c r="K954" s="241"/>
      <c r="L954" s="239"/>
      <c r="M954" s="244"/>
      <c r="N954" s="245" t="str">
        <f t="shared" ca="1" si="99"/>
        <v/>
      </c>
      <c r="O954" s="239"/>
      <c r="P954" s="244"/>
      <c r="Q954" s="245" t="str">
        <f t="shared" si="100"/>
        <v/>
      </c>
      <c r="U954" s="246" t="str">
        <f>IFERROR(VLOOKUP(C954,'BASE EQUIPOS'!$G$8:$O$22,9,0)," ")</f>
        <v xml:space="preserve"> </v>
      </c>
      <c r="V954" s="232" t="str">
        <f t="shared" si="102"/>
        <v/>
      </c>
      <c r="W954" s="232" t="str">
        <f t="shared" si="103"/>
        <v/>
      </c>
      <c r="X954" s="232" t="str">
        <f>IFERROR(VLOOKUP(W954,Datos!$P$4:$Q$18,2,0),"")</f>
        <v/>
      </c>
      <c r="Y954" s="232" t="str">
        <f t="shared" si="104"/>
        <v/>
      </c>
      <c r="AA954" s="314" t="str">
        <f t="shared" ca="1" si="101"/>
        <v/>
      </c>
    </row>
    <row r="955" spans="1:27" x14ac:dyDescent="0.3">
      <c r="A955" s="238"/>
      <c r="B955" s="241" t="str">
        <f t="shared" si="105"/>
        <v/>
      </c>
      <c r="C955" s="239"/>
      <c r="D955" s="240" t="str">
        <f>IF(C955&lt;&gt;"",VLOOKUP(C955,'BASE EQUIPOS'!$G$8:$H$22,2,0),"")</f>
        <v/>
      </c>
      <c r="E955" s="241" t="str">
        <f>IF(C955&lt;&gt;"",VLOOKUP(C955,'BASE EQUIPOS'!$G$8:$I$22,3,0),"")</f>
        <v/>
      </c>
      <c r="F955" s="241" t="str">
        <f>IF(C955&lt;&gt;"",VLOOKUP(C955,'BASE EQUIPOS'!$G$8:$J$22,4,0),"")</f>
        <v/>
      </c>
      <c r="G955" s="242"/>
      <c r="H955" s="233"/>
      <c r="I955" s="241"/>
      <c r="J955" s="241"/>
      <c r="K955" s="241"/>
      <c r="L955" s="239"/>
      <c r="M955" s="244"/>
      <c r="N955" s="245" t="str">
        <f t="shared" ca="1" si="99"/>
        <v/>
      </c>
      <c r="O955" s="239"/>
      <c r="P955" s="244"/>
      <c r="Q955" s="245" t="str">
        <f t="shared" si="100"/>
        <v/>
      </c>
      <c r="U955" s="246" t="str">
        <f>IFERROR(VLOOKUP(C955,'BASE EQUIPOS'!$G$8:$O$22,9,0)," ")</f>
        <v xml:space="preserve"> </v>
      </c>
      <c r="V955" s="232" t="str">
        <f t="shared" si="102"/>
        <v/>
      </c>
      <c r="W955" s="232" t="str">
        <f t="shared" si="103"/>
        <v/>
      </c>
      <c r="X955" s="232" t="str">
        <f>IFERROR(VLOOKUP(W955,Datos!$P$4:$Q$18,2,0),"")</f>
        <v/>
      </c>
      <c r="Y955" s="232" t="str">
        <f t="shared" si="104"/>
        <v/>
      </c>
      <c r="AA955" s="314" t="str">
        <f t="shared" ca="1" si="101"/>
        <v/>
      </c>
    </row>
    <row r="956" spans="1:27" x14ac:dyDescent="0.3">
      <c r="A956" s="238"/>
      <c r="B956" s="241" t="str">
        <f t="shared" si="105"/>
        <v/>
      </c>
      <c r="C956" s="239"/>
      <c r="D956" s="240" t="str">
        <f>IF(C956&lt;&gt;"",VLOOKUP(C956,'BASE EQUIPOS'!$G$8:$H$22,2,0),"")</f>
        <v/>
      </c>
      <c r="E956" s="241" t="str">
        <f>IF(C956&lt;&gt;"",VLOOKUP(C956,'BASE EQUIPOS'!$G$8:$I$22,3,0),"")</f>
        <v/>
      </c>
      <c r="F956" s="241" t="str">
        <f>IF(C956&lt;&gt;"",VLOOKUP(C956,'BASE EQUIPOS'!$G$8:$J$22,4,0),"")</f>
        <v/>
      </c>
      <c r="G956" s="242"/>
      <c r="H956" s="233"/>
      <c r="I956" s="241"/>
      <c r="J956" s="241"/>
      <c r="K956" s="241"/>
      <c r="L956" s="239"/>
      <c r="M956" s="244"/>
      <c r="N956" s="245" t="str">
        <f t="shared" ca="1" si="99"/>
        <v/>
      </c>
      <c r="O956" s="239"/>
      <c r="P956" s="244"/>
      <c r="Q956" s="245" t="str">
        <f t="shared" si="100"/>
        <v/>
      </c>
      <c r="U956" s="246" t="str">
        <f>IFERROR(VLOOKUP(C956,'BASE EQUIPOS'!$G$8:$O$22,9,0)," ")</f>
        <v xml:space="preserve"> </v>
      </c>
      <c r="V956" s="232" t="str">
        <f t="shared" si="102"/>
        <v/>
      </c>
      <c r="W956" s="232" t="str">
        <f t="shared" si="103"/>
        <v/>
      </c>
      <c r="X956" s="232" t="str">
        <f>IFERROR(VLOOKUP(W956,Datos!$P$4:$Q$18,2,0),"")</f>
        <v/>
      </c>
      <c r="Y956" s="232" t="str">
        <f t="shared" si="104"/>
        <v/>
      </c>
      <c r="AA956" s="314" t="str">
        <f t="shared" ca="1" si="101"/>
        <v/>
      </c>
    </row>
    <row r="957" spans="1:27" x14ac:dyDescent="0.3">
      <c r="A957" s="238"/>
      <c r="B957" s="241" t="str">
        <f t="shared" si="105"/>
        <v/>
      </c>
      <c r="C957" s="239"/>
      <c r="D957" s="240" t="str">
        <f>IF(C957&lt;&gt;"",VLOOKUP(C957,'BASE EQUIPOS'!$G$8:$H$22,2,0),"")</f>
        <v/>
      </c>
      <c r="E957" s="241" t="str">
        <f>IF(C957&lt;&gt;"",VLOOKUP(C957,'BASE EQUIPOS'!$G$8:$I$22,3,0),"")</f>
        <v/>
      </c>
      <c r="F957" s="241" t="str">
        <f>IF(C957&lt;&gt;"",VLOOKUP(C957,'BASE EQUIPOS'!$G$8:$J$22,4,0),"")</f>
        <v/>
      </c>
      <c r="G957" s="242"/>
      <c r="H957" s="233"/>
      <c r="I957" s="241"/>
      <c r="J957" s="241"/>
      <c r="K957" s="241"/>
      <c r="L957" s="239"/>
      <c r="M957" s="244"/>
      <c r="N957" s="245" t="str">
        <f t="shared" ca="1" si="99"/>
        <v/>
      </c>
      <c r="O957" s="239"/>
      <c r="P957" s="244"/>
      <c r="Q957" s="245" t="str">
        <f t="shared" si="100"/>
        <v/>
      </c>
      <c r="U957" s="246" t="str">
        <f>IFERROR(VLOOKUP(C957,'BASE EQUIPOS'!$G$8:$O$22,9,0)," ")</f>
        <v xml:space="preserve"> </v>
      </c>
      <c r="V957" s="232" t="str">
        <f t="shared" si="102"/>
        <v/>
      </c>
      <c r="W957" s="232" t="str">
        <f t="shared" si="103"/>
        <v/>
      </c>
      <c r="X957" s="232" t="str">
        <f>IFERROR(VLOOKUP(W957,Datos!$P$4:$Q$18,2,0),"")</f>
        <v/>
      </c>
      <c r="Y957" s="232" t="str">
        <f t="shared" si="104"/>
        <v/>
      </c>
      <c r="AA957" s="314" t="str">
        <f t="shared" ca="1" si="101"/>
        <v/>
      </c>
    </row>
    <row r="958" spans="1:27" x14ac:dyDescent="0.3">
      <c r="A958" s="238"/>
      <c r="B958" s="241" t="str">
        <f t="shared" si="105"/>
        <v/>
      </c>
      <c r="C958" s="239"/>
      <c r="D958" s="240" t="str">
        <f>IF(C958&lt;&gt;"",VLOOKUP(C958,'BASE EQUIPOS'!$G$8:$H$22,2,0),"")</f>
        <v/>
      </c>
      <c r="E958" s="241" t="str">
        <f>IF(C958&lt;&gt;"",VLOOKUP(C958,'BASE EQUIPOS'!$G$8:$I$22,3,0),"")</f>
        <v/>
      </c>
      <c r="F958" s="241" t="str">
        <f>IF(C958&lt;&gt;"",VLOOKUP(C958,'BASE EQUIPOS'!$G$8:$J$22,4,0),"")</f>
        <v/>
      </c>
      <c r="G958" s="242"/>
      <c r="H958" s="233"/>
      <c r="I958" s="241"/>
      <c r="J958" s="241"/>
      <c r="K958" s="241"/>
      <c r="L958" s="239"/>
      <c r="M958" s="244"/>
      <c r="N958" s="245" t="str">
        <f t="shared" ca="1" si="99"/>
        <v/>
      </c>
      <c r="O958" s="239"/>
      <c r="P958" s="244"/>
      <c r="Q958" s="245" t="str">
        <f t="shared" si="100"/>
        <v/>
      </c>
      <c r="U958" s="246" t="str">
        <f>IFERROR(VLOOKUP(C958,'BASE EQUIPOS'!$G$8:$O$22,9,0)," ")</f>
        <v xml:space="preserve"> </v>
      </c>
      <c r="V958" s="232" t="str">
        <f t="shared" si="102"/>
        <v/>
      </c>
      <c r="W958" s="232" t="str">
        <f t="shared" si="103"/>
        <v/>
      </c>
      <c r="X958" s="232" t="str">
        <f>IFERROR(VLOOKUP(W958,Datos!$P$4:$Q$18,2,0),"")</f>
        <v/>
      </c>
      <c r="Y958" s="232" t="str">
        <f t="shared" si="104"/>
        <v/>
      </c>
      <c r="AA958" s="314" t="str">
        <f t="shared" ca="1" si="101"/>
        <v/>
      </c>
    </row>
    <row r="959" spans="1:27" x14ac:dyDescent="0.3">
      <c r="A959" s="238"/>
      <c r="B959" s="241" t="str">
        <f t="shared" si="105"/>
        <v/>
      </c>
      <c r="C959" s="239"/>
      <c r="D959" s="240" t="str">
        <f>IF(C959&lt;&gt;"",VLOOKUP(C959,'BASE EQUIPOS'!$G$8:$H$22,2,0),"")</f>
        <v/>
      </c>
      <c r="E959" s="241" t="str">
        <f>IF(C959&lt;&gt;"",VLOOKUP(C959,'BASE EQUIPOS'!$G$8:$I$22,3,0),"")</f>
        <v/>
      </c>
      <c r="F959" s="241" t="str">
        <f>IF(C959&lt;&gt;"",VLOOKUP(C959,'BASE EQUIPOS'!$G$8:$J$22,4,0),"")</f>
        <v/>
      </c>
      <c r="G959" s="242"/>
      <c r="H959" s="233"/>
      <c r="I959" s="241"/>
      <c r="J959" s="241"/>
      <c r="K959" s="241"/>
      <c r="L959" s="239"/>
      <c r="M959" s="244"/>
      <c r="N959" s="245" t="str">
        <f t="shared" ca="1" si="99"/>
        <v/>
      </c>
      <c r="O959" s="239"/>
      <c r="P959" s="244"/>
      <c r="Q959" s="245" t="str">
        <f t="shared" si="100"/>
        <v/>
      </c>
      <c r="U959" s="246" t="str">
        <f>IFERROR(VLOOKUP(C959,'BASE EQUIPOS'!$G$8:$O$22,9,0)," ")</f>
        <v xml:space="preserve"> </v>
      </c>
      <c r="V959" s="232" t="str">
        <f t="shared" si="102"/>
        <v/>
      </c>
      <c r="W959" s="232" t="str">
        <f t="shared" si="103"/>
        <v/>
      </c>
      <c r="X959" s="232" t="str">
        <f>IFERROR(VLOOKUP(W959,Datos!$P$4:$Q$18,2,0),"")</f>
        <v/>
      </c>
      <c r="Y959" s="232" t="str">
        <f t="shared" si="104"/>
        <v/>
      </c>
      <c r="AA959" s="314" t="str">
        <f t="shared" ca="1" si="101"/>
        <v/>
      </c>
    </row>
    <row r="960" spans="1:27" x14ac:dyDescent="0.3">
      <c r="A960" s="238"/>
      <c r="B960" s="241" t="str">
        <f t="shared" si="105"/>
        <v/>
      </c>
      <c r="C960" s="239"/>
      <c r="D960" s="240" t="str">
        <f>IF(C960&lt;&gt;"",VLOOKUP(C960,'BASE EQUIPOS'!$G$8:$H$22,2,0),"")</f>
        <v/>
      </c>
      <c r="E960" s="241" t="str">
        <f>IF(C960&lt;&gt;"",VLOOKUP(C960,'BASE EQUIPOS'!$G$8:$I$22,3,0),"")</f>
        <v/>
      </c>
      <c r="F960" s="241" t="str">
        <f>IF(C960&lt;&gt;"",VLOOKUP(C960,'BASE EQUIPOS'!$G$8:$J$22,4,0),"")</f>
        <v/>
      </c>
      <c r="G960" s="242"/>
      <c r="H960" s="233"/>
      <c r="I960" s="241"/>
      <c r="J960" s="241"/>
      <c r="K960" s="241"/>
      <c r="L960" s="239"/>
      <c r="M960" s="244"/>
      <c r="N960" s="245" t="str">
        <f t="shared" ca="1" si="99"/>
        <v/>
      </c>
      <c r="O960" s="239"/>
      <c r="P960" s="244"/>
      <c r="Q960" s="245" t="str">
        <f t="shared" si="100"/>
        <v/>
      </c>
      <c r="U960" s="246" t="str">
        <f>IFERROR(VLOOKUP(C960,'BASE EQUIPOS'!$G$8:$O$22,9,0)," ")</f>
        <v xml:space="preserve"> </v>
      </c>
      <c r="V960" s="232" t="str">
        <f t="shared" si="102"/>
        <v/>
      </c>
      <c r="W960" s="232" t="str">
        <f t="shared" si="103"/>
        <v/>
      </c>
      <c r="X960" s="232" t="str">
        <f>IFERROR(VLOOKUP(W960,Datos!$P$4:$Q$18,2,0),"")</f>
        <v/>
      </c>
      <c r="Y960" s="232" t="str">
        <f t="shared" si="104"/>
        <v/>
      </c>
      <c r="AA960" s="314" t="str">
        <f t="shared" ca="1" si="101"/>
        <v/>
      </c>
    </row>
    <row r="961" spans="1:27" x14ac:dyDescent="0.3">
      <c r="A961" s="238"/>
      <c r="B961" s="241" t="str">
        <f t="shared" si="105"/>
        <v/>
      </c>
      <c r="C961" s="239"/>
      <c r="D961" s="240" t="str">
        <f>IF(C961&lt;&gt;"",VLOOKUP(C961,'BASE EQUIPOS'!$G$8:$H$22,2,0),"")</f>
        <v/>
      </c>
      <c r="E961" s="241" t="str">
        <f>IF(C961&lt;&gt;"",VLOOKUP(C961,'BASE EQUIPOS'!$G$8:$I$22,3,0),"")</f>
        <v/>
      </c>
      <c r="F961" s="241" t="str">
        <f>IF(C961&lt;&gt;"",VLOOKUP(C961,'BASE EQUIPOS'!$G$8:$J$22,4,0),"")</f>
        <v/>
      </c>
      <c r="G961" s="242"/>
      <c r="H961" s="233"/>
      <c r="I961" s="241"/>
      <c r="J961" s="241"/>
      <c r="K961" s="241"/>
      <c r="L961" s="239"/>
      <c r="M961" s="244"/>
      <c r="N961" s="245" t="str">
        <f t="shared" ca="1" si="99"/>
        <v/>
      </c>
      <c r="O961" s="239"/>
      <c r="P961" s="244"/>
      <c r="Q961" s="245" t="str">
        <f t="shared" si="100"/>
        <v/>
      </c>
      <c r="U961" s="246" t="str">
        <f>IFERROR(VLOOKUP(C961,'BASE EQUIPOS'!$G$8:$O$22,9,0)," ")</f>
        <v xml:space="preserve"> </v>
      </c>
      <c r="V961" s="232" t="str">
        <f t="shared" si="102"/>
        <v/>
      </c>
      <c r="W961" s="232" t="str">
        <f t="shared" si="103"/>
        <v/>
      </c>
      <c r="X961" s="232" t="str">
        <f>IFERROR(VLOOKUP(W961,Datos!$P$4:$Q$18,2,0),"")</f>
        <v/>
      </c>
      <c r="Y961" s="232" t="str">
        <f t="shared" si="104"/>
        <v/>
      </c>
      <c r="AA961" s="314" t="str">
        <f t="shared" ca="1" si="101"/>
        <v/>
      </c>
    </row>
    <row r="962" spans="1:27" x14ac:dyDescent="0.3">
      <c r="A962" s="238"/>
      <c r="B962" s="241" t="str">
        <f t="shared" si="105"/>
        <v/>
      </c>
      <c r="C962" s="239"/>
      <c r="D962" s="240" t="str">
        <f>IF(C962&lt;&gt;"",VLOOKUP(C962,'BASE EQUIPOS'!$G$8:$H$22,2,0),"")</f>
        <v/>
      </c>
      <c r="E962" s="241" t="str">
        <f>IF(C962&lt;&gt;"",VLOOKUP(C962,'BASE EQUIPOS'!$G$8:$I$22,3,0),"")</f>
        <v/>
      </c>
      <c r="F962" s="241" t="str">
        <f>IF(C962&lt;&gt;"",VLOOKUP(C962,'BASE EQUIPOS'!$G$8:$J$22,4,0),"")</f>
        <v/>
      </c>
      <c r="G962" s="242"/>
      <c r="H962" s="233"/>
      <c r="I962" s="241"/>
      <c r="J962" s="241"/>
      <c r="K962" s="241"/>
      <c r="L962" s="239"/>
      <c r="M962" s="244"/>
      <c r="N962" s="245" t="str">
        <f t="shared" ca="1" si="99"/>
        <v/>
      </c>
      <c r="O962" s="239"/>
      <c r="P962" s="244"/>
      <c r="Q962" s="245" t="str">
        <f t="shared" si="100"/>
        <v/>
      </c>
      <c r="U962" s="246" t="str">
        <f>IFERROR(VLOOKUP(C962,'BASE EQUIPOS'!$G$8:$O$22,9,0)," ")</f>
        <v xml:space="preserve"> </v>
      </c>
      <c r="V962" s="232" t="str">
        <f t="shared" si="102"/>
        <v/>
      </c>
      <c r="W962" s="232" t="str">
        <f t="shared" si="103"/>
        <v/>
      </c>
      <c r="X962" s="232" t="str">
        <f>IFERROR(VLOOKUP(W962,Datos!$P$4:$Q$18,2,0),"")</f>
        <v/>
      </c>
      <c r="Y962" s="232" t="str">
        <f t="shared" si="104"/>
        <v/>
      </c>
      <c r="AA962" s="314" t="str">
        <f t="shared" ca="1" si="101"/>
        <v/>
      </c>
    </row>
    <row r="963" spans="1:27" x14ac:dyDescent="0.3">
      <c r="A963" s="238"/>
      <c r="B963" s="241" t="str">
        <f t="shared" si="105"/>
        <v/>
      </c>
      <c r="C963" s="239"/>
      <c r="D963" s="240" t="str">
        <f>IF(C963&lt;&gt;"",VLOOKUP(C963,'BASE EQUIPOS'!$G$8:$H$22,2,0),"")</f>
        <v/>
      </c>
      <c r="E963" s="241" t="str">
        <f>IF(C963&lt;&gt;"",VLOOKUP(C963,'BASE EQUIPOS'!$G$8:$I$22,3,0),"")</f>
        <v/>
      </c>
      <c r="F963" s="241" t="str">
        <f>IF(C963&lt;&gt;"",VLOOKUP(C963,'BASE EQUIPOS'!$G$8:$J$22,4,0),"")</f>
        <v/>
      </c>
      <c r="G963" s="242"/>
      <c r="H963" s="233"/>
      <c r="I963" s="241"/>
      <c r="J963" s="241"/>
      <c r="K963" s="241"/>
      <c r="L963" s="239"/>
      <c r="M963" s="244"/>
      <c r="N963" s="245" t="str">
        <f t="shared" ca="1" si="99"/>
        <v/>
      </c>
      <c r="O963" s="239"/>
      <c r="P963" s="244"/>
      <c r="Q963" s="245" t="str">
        <f t="shared" si="100"/>
        <v/>
      </c>
      <c r="U963" s="246" t="str">
        <f>IFERROR(VLOOKUP(C963,'BASE EQUIPOS'!$G$8:$O$22,9,0)," ")</f>
        <v xml:space="preserve"> </v>
      </c>
      <c r="V963" s="232" t="str">
        <f t="shared" si="102"/>
        <v/>
      </c>
      <c r="W963" s="232" t="str">
        <f t="shared" si="103"/>
        <v/>
      </c>
      <c r="X963" s="232" t="str">
        <f>IFERROR(VLOOKUP(W963,Datos!$P$4:$Q$18,2,0),"")</f>
        <v/>
      </c>
      <c r="Y963" s="232" t="str">
        <f t="shared" si="104"/>
        <v/>
      </c>
      <c r="AA963" s="314" t="str">
        <f t="shared" ca="1" si="101"/>
        <v/>
      </c>
    </row>
    <row r="964" spans="1:27" x14ac:dyDescent="0.3">
      <c r="A964" s="238"/>
      <c r="B964" s="241" t="str">
        <f t="shared" si="105"/>
        <v/>
      </c>
      <c r="C964" s="239"/>
      <c r="D964" s="240" t="str">
        <f>IF(C964&lt;&gt;"",VLOOKUP(C964,'BASE EQUIPOS'!$G$8:$H$22,2,0),"")</f>
        <v/>
      </c>
      <c r="E964" s="241" t="str">
        <f>IF(C964&lt;&gt;"",VLOOKUP(C964,'BASE EQUIPOS'!$G$8:$I$22,3,0),"")</f>
        <v/>
      </c>
      <c r="F964" s="241" t="str">
        <f>IF(C964&lt;&gt;"",VLOOKUP(C964,'BASE EQUIPOS'!$G$8:$J$22,4,0),"")</f>
        <v/>
      </c>
      <c r="G964" s="242"/>
      <c r="H964" s="233"/>
      <c r="I964" s="241"/>
      <c r="J964" s="241"/>
      <c r="K964" s="241"/>
      <c r="L964" s="239"/>
      <c r="M964" s="244"/>
      <c r="N964" s="245" t="str">
        <f t="shared" ca="1" si="99"/>
        <v/>
      </c>
      <c r="O964" s="239"/>
      <c r="P964" s="244"/>
      <c r="Q964" s="245" t="str">
        <f t="shared" si="100"/>
        <v/>
      </c>
      <c r="U964" s="246" t="str">
        <f>IFERROR(VLOOKUP(C964,'BASE EQUIPOS'!$G$8:$O$22,9,0)," ")</f>
        <v xml:space="preserve"> </v>
      </c>
      <c r="V964" s="232" t="str">
        <f t="shared" si="102"/>
        <v/>
      </c>
      <c r="W964" s="232" t="str">
        <f t="shared" si="103"/>
        <v/>
      </c>
      <c r="X964" s="232" t="str">
        <f>IFERROR(VLOOKUP(W964,Datos!$P$4:$Q$18,2,0),"")</f>
        <v/>
      </c>
      <c r="Y964" s="232" t="str">
        <f t="shared" si="104"/>
        <v/>
      </c>
      <c r="AA964" s="314" t="str">
        <f t="shared" ca="1" si="101"/>
        <v/>
      </c>
    </row>
    <row r="965" spans="1:27" x14ac:dyDescent="0.3">
      <c r="A965" s="238"/>
      <c r="B965" s="241" t="str">
        <f t="shared" si="105"/>
        <v/>
      </c>
      <c r="C965" s="239"/>
      <c r="D965" s="240" t="str">
        <f>IF(C965&lt;&gt;"",VLOOKUP(C965,'BASE EQUIPOS'!$G$8:$H$22,2,0),"")</f>
        <v/>
      </c>
      <c r="E965" s="241" t="str">
        <f>IF(C965&lt;&gt;"",VLOOKUP(C965,'BASE EQUIPOS'!$G$8:$I$22,3,0),"")</f>
        <v/>
      </c>
      <c r="F965" s="241" t="str">
        <f>IF(C965&lt;&gt;"",VLOOKUP(C965,'BASE EQUIPOS'!$G$8:$J$22,4,0),"")</f>
        <v/>
      </c>
      <c r="G965" s="242"/>
      <c r="H965" s="233"/>
      <c r="I965" s="241"/>
      <c r="J965" s="241"/>
      <c r="K965" s="241"/>
      <c r="L965" s="239"/>
      <c r="M965" s="244"/>
      <c r="N965" s="245" t="str">
        <f t="shared" ca="1" si="99"/>
        <v/>
      </c>
      <c r="O965" s="239"/>
      <c r="P965" s="244"/>
      <c r="Q965" s="245" t="str">
        <f t="shared" si="100"/>
        <v/>
      </c>
      <c r="U965" s="246" t="str">
        <f>IFERROR(VLOOKUP(C965,'BASE EQUIPOS'!$G$8:$O$22,9,0)," ")</f>
        <v xml:space="preserve"> </v>
      </c>
      <c r="V965" s="232" t="str">
        <f t="shared" si="102"/>
        <v/>
      </c>
      <c r="W965" s="232" t="str">
        <f t="shared" si="103"/>
        <v/>
      </c>
      <c r="X965" s="232" t="str">
        <f>IFERROR(VLOOKUP(W965,Datos!$P$4:$Q$18,2,0),"")</f>
        <v/>
      </c>
      <c r="Y965" s="232" t="str">
        <f t="shared" si="104"/>
        <v/>
      </c>
      <c r="AA965" s="314" t="str">
        <f t="shared" ca="1" si="101"/>
        <v/>
      </c>
    </row>
    <row r="966" spans="1:27" x14ac:dyDescent="0.3">
      <c r="A966" s="238"/>
      <c r="B966" s="241" t="str">
        <f t="shared" si="105"/>
        <v/>
      </c>
      <c r="C966" s="239"/>
      <c r="D966" s="240" t="str">
        <f>IF(C966&lt;&gt;"",VLOOKUP(C966,'BASE EQUIPOS'!$G$8:$H$22,2,0),"")</f>
        <v/>
      </c>
      <c r="E966" s="241" t="str">
        <f>IF(C966&lt;&gt;"",VLOOKUP(C966,'BASE EQUIPOS'!$G$8:$I$22,3,0),"")</f>
        <v/>
      </c>
      <c r="F966" s="241" t="str">
        <f>IF(C966&lt;&gt;"",VLOOKUP(C966,'BASE EQUIPOS'!$G$8:$J$22,4,0),"")</f>
        <v/>
      </c>
      <c r="G966" s="242"/>
      <c r="H966" s="233"/>
      <c r="I966" s="241"/>
      <c r="J966" s="241"/>
      <c r="K966" s="241"/>
      <c r="L966" s="239"/>
      <c r="M966" s="244"/>
      <c r="N966" s="245" t="str">
        <f t="shared" ca="1" si="99"/>
        <v/>
      </c>
      <c r="O966" s="239"/>
      <c r="P966" s="244"/>
      <c r="Q966" s="245" t="str">
        <f t="shared" si="100"/>
        <v/>
      </c>
      <c r="U966" s="246" t="str">
        <f>IFERROR(VLOOKUP(C966,'BASE EQUIPOS'!$G$8:$O$22,9,0)," ")</f>
        <v xml:space="preserve"> </v>
      </c>
      <c r="V966" s="232" t="str">
        <f t="shared" si="102"/>
        <v/>
      </c>
      <c r="W966" s="232" t="str">
        <f t="shared" si="103"/>
        <v/>
      </c>
      <c r="X966" s="232" t="str">
        <f>IFERROR(VLOOKUP(W966,Datos!$P$4:$Q$18,2,0),"")</f>
        <v/>
      </c>
      <c r="Y966" s="232" t="str">
        <f t="shared" si="104"/>
        <v/>
      </c>
      <c r="AA966" s="314" t="str">
        <f t="shared" ca="1" si="101"/>
        <v/>
      </c>
    </row>
    <row r="967" spans="1:27" x14ac:dyDescent="0.3">
      <c r="A967" s="238"/>
      <c r="B967" s="241" t="str">
        <f t="shared" si="105"/>
        <v/>
      </c>
      <c r="C967" s="239"/>
      <c r="D967" s="240" t="str">
        <f>IF(C967&lt;&gt;"",VLOOKUP(C967,'BASE EQUIPOS'!$G$8:$H$22,2,0),"")</f>
        <v/>
      </c>
      <c r="E967" s="241" t="str">
        <f>IF(C967&lt;&gt;"",VLOOKUP(C967,'BASE EQUIPOS'!$G$8:$I$22,3,0),"")</f>
        <v/>
      </c>
      <c r="F967" s="241" t="str">
        <f>IF(C967&lt;&gt;"",VLOOKUP(C967,'BASE EQUIPOS'!$G$8:$J$22,4,0),"")</f>
        <v/>
      </c>
      <c r="G967" s="242"/>
      <c r="H967" s="233"/>
      <c r="I967" s="241"/>
      <c r="J967" s="241"/>
      <c r="K967" s="241"/>
      <c r="L967" s="239"/>
      <c r="M967" s="244"/>
      <c r="N967" s="245" t="str">
        <f t="shared" ca="1" si="99"/>
        <v/>
      </c>
      <c r="O967" s="239"/>
      <c r="P967" s="244"/>
      <c r="Q967" s="245" t="str">
        <f t="shared" si="100"/>
        <v/>
      </c>
      <c r="U967" s="246" t="str">
        <f>IFERROR(VLOOKUP(C967,'BASE EQUIPOS'!$G$8:$O$22,9,0)," ")</f>
        <v xml:space="preserve"> </v>
      </c>
      <c r="V967" s="232" t="str">
        <f t="shared" si="102"/>
        <v/>
      </c>
      <c r="W967" s="232" t="str">
        <f t="shared" si="103"/>
        <v/>
      </c>
      <c r="X967" s="232" t="str">
        <f>IFERROR(VLOOKUP(W967,Datos!$P$4:$Q$18,2,0),"")</f>
        <v/>
      </c>
      <c r="Y967" s="232" t="str">
        <f t="shared" si="104"/>
        <v/>
      </c>
      <c r="AA967" s="314" t="str">
        <f t="shared" ca="1" si="101"/>
        <v/>
      </c>
    </row>
    <row r="968" spans="1:27" x14ac:dyDescent="0.3">
      <c r="A968" s="238"/>
      <c r="B968" s="241" t="str">
        <f t="shared" si="105"/>
        <v/>
      </c>
      <c r="C968" s="239"/>
      <c r="D968" s="240" t="str">
        <f>IF(C968&lt;&gt;"",VLOOKUP(C968,'BASE EQUIPOS'!$G$8:$H$22,2,0),"")</f>
        <v/>
      </c>
      <c r="E968" s="241" t="str">
        <f>IF(C968&lt;&gt;"",VLOOKUP(C968,'BASE EQUIPOS'!$G$8:$I$22,3,0),"")</f>
        <v/>
      </c>
      <c r="F968" s="241" t="str">
        <f>IF(C968&lt;&gt;"",VLOOKUP(C968,'BASE EQUIPOS'!$G$8:$J$22,4,0),"")</f>
        <v/>
      </c>
      <c r="G968" s="242"/>
      <c r="H968" s="233"/>
      <c r="I968" s="241"/>
      <c r="J968" s="241"/>
      <c r="K968" s="241"/>
      <c r="L968" s="239"/>
      <c r="M968" s="244"/>
      <c r="N968" s="245" t="str">
        <f t="shared" ca="1" si="99"/>
        <v/>
      </c>
      <c r="O968" s="239"/>
      <c r="P968" s="244"/>
      <c r="Q968" s="245" t="str">
        <f t="shared" si="100"/>
        <v/>
      </c>
      <c r="U968" s="246" t="str">
        <f>IFERROR(VLOOKUP(C968,'BASE EQUIPOS'!$G$8:$O$22,9,0)," ")</f>
        <v xml:space="preserve"> </v>
      </c>
      <c r="V968" s="232" t="str">
        <f t="shared" si="102"/>
        <v/>
      </c>
      <c r="W968" s="232" t="str">
        <f t="shared" si="103"/>
        <v/>
      </c>
      <c r="X968" s="232" t="str">
        <f>IFERROR(VLOOKUP(W968,Datos!$P$4:$Q$18,2,0),"")</f>
        <v/>
      </c>
      <c r="Y968" s="232" t="str">
        <f t="shared" si="104"/>
        <v/>
      </c>
      <c r="AA968" s="314" t="str">
        <f t="shared" ca="1" si="101"/>
        <v/>
      </c>
    </row>
    <row r="969" spans="1:27" x14ac:dyDescent="0.3">
      <c r="A969" s="238"/>
      <c r="B969" s="241" t="str">
        <f t="shared" si="105"/>
        <v/>
      </c>
      <c r="C969" s="239"/>
      <c r="D969" s="240" t="str">
        <f>IF(C969&lt;&gt;"",VLOOKUP(C969,'BASE EQUIPOS'!$G$8:$H$22,2,0),"")</f>
        <v/>
      </c>
      <c r="E969" s="241" t="str">
        <f>IF(C969&lt;&gt;"",VLOOKUP(C969,'BASE EQUIPOS'!$G$8:$I$22,3,0),"")</f>
        <v/>
      </c>
      <c r="F969" s="241" t="str">
        <f>IF(C969&lt;&gt;"",VLOOKUP(C969,'BASE EQUIPOS'!$G$8:$J$22,4,0),"")</f>
        <v/>
      </c>
      <c r="G969" s="242"/>
      <c r="H969" s="233"/>
      <c r="I969" s="241"/>
      <c r="J969" s="241"/>
      <c r="K969" s="241"/>
      <c r="L969" s="239"/>
      <c r="M969" s="244"/>
      <c r="N969" s="245" t="str">
        <f t="shared" ca="1" si="99"/>
        <v/>
      </c>
      <c r="O969" s="239"/>
      <c r="P969" s="244"/>
      <c r="Q969" s="245" t="str">
        <f t="shared" si="100"/>
        <v/>
      </c>
      <c r="U969" s="246" t="str">
        <f>IFERROR(VLOOKUP(C969,'BASE EQUIPOS'!$G$8:$O$22,9,0)," ")</f>
        <v xml:space="preserve"> </v>
      </c>
      <c r="V969" s="232" t="str">
        <f t="shared" si="102"/>
        <v/>
      </c>
      <c r="W969" s="232" t="str">
        <f t="shared" si="103"/>
        <v/>
      </c>
      <c r="X969" s="232" t="str">
        <f>IFERROR(VLOOKUP(W969,Datos!$P$4:$Q$18,2,0),"")</f>
        <v/>
      </c>
      <c r="Y969" s="232" t="str">
        <f t="shared" si="104"/>
        <v/>
      </c>
      <c r="AA969" s="314" t="str">
        <f t="shared" ca="1" si="101"/>
        <v/>
      </c>
    </row>
    <row r="970" spans="1:27" x14ac:dyDescent="0.3">
      <c r="A970" s="238"/>
      <c r="B970" s="241" t="str">
        <f t="shared" si="105"/>
        <v/>
      </c>
      <c r="C970" s="239"/>
      <c r="D970" s="240" t="str">
        <f>IF(C970&lt;&gt;"",VLOOKUP(C970,'BASE EQUIPOS'!$G$8:$H$22,2,0),"")</f>
        <v/>
      </c>
      <c r="E970" s="241" t="str">
        <f>IF(C970&lt;&gt;"",VLOOKUP(C970,'BASE EQUIPOS'!$G$8:$I$22,3,0),"")</f>
        <v/>
      </c>
      <c r="F970" s="241" t="str">
        <f>IF(C970&lt;&gt;"",VLOOKUP(C970,'BASE EQUIPOS'!$G$8:$J$22,4,0),"")</f>
        <v/>
      </c>
      <c r="G970" s="242"/>
      <c r="H970" s="233"/>
      <c r="I970" s="241"/>
      <c r="J970" s="241"/>
      <c r="K970" s="241"/>
      <c r="L970" s="239"/>
      <c r="M970" s="244"/>
      <c r="N970" s="245" t="str">
        <f t="shared" ca="1" si="99"/>
        <v/>
      </c>
      <c r="O970" s="239"/>
      <c r="P970" s="244"/>
      <c r="Q970" s="245" t="str">
        <f t="shared" si="100"/>
        <v/>
      </c>
      <c r="U970" s="246" t="str">
        <f>IFERROR(VLOOKUP(C970,'BASE EQUIPOS'!$G$8:$O$22,9,0)," ")</f>
        <v xml:space="preserve"> </v>
      </c>
      <c r="V970" s="232" t="str">
        <f t="shared" si="102"/>
        <v/>
      </c>
      <c r="W970" s="232" t="str">
        <f t="shared" si="103"/>
        <v/>
      </c>
      <c r="X970" s="232" t="str">
        <f>IFERROR(VLOOKUP(W970,Datos!$P$4:$Q$18,2,0),"")</f>
        <v/>
      </c>
      <c r="Y970" s="232" t="str">
        <f t="shared" si="104"/>
        <v/>
      </c>
      <c r="AA970" s="314" t="str">
        <f t="shared" ca="1" si="101"/>
        <v/>
      </c>
    </row>
    <row r="971" spans="1:27" x14ac:dyDescent="0.3">
      <c r="A971" s="238"/>
      <c r="B971" s="241" t="str">
        <f t="shared" si="105"/>
        <v/>
      </c>
      <c r="C971" s="239"/>
      <c r="D971" s="240" t="str">
        <f>IF(C971&lt;&gt;"",VLOOKUP(C971,'BASE EQUIPOS'!$G$8:$H$22,2,0),"")</f>
        <v/>
      </c>
      <c r="E971" s="241" t="str">
        <f>IF(C971&lt;&gt;"",VLOOKUP(C971,'BASE EQUIPOS'!$G$8:$I$22,3,0),"")</f>
        <v/>
      </c>
      <c r="F971" s="241" t="str">
        <f>IF(C971&lt;&gt;"",VLOOKUP(C971,'BASE EQUIPOS'!$G$8:$J$22,4,0),"")</f>
        <v/>
      </c>
      <c r="G971" s="242"/>
      <c r="H971" s="233"/>
      <c r="I971" s="241"/>
      <c r="J971" s="241"/>
      <c r="K971" s="241"/>
      <c r="L971" s="239"/>
      <c r="M971" s="244"/>
      <c r="N971" s="245" t="str">
        <f t="shared" ca="1" si="99"/>
        <v/>
      </c>
      <c r="O971" s="239"/>
      <c r="P971" s="244"/>
      <c r="Q971" s="245" t="str">
        <f t="shared" si="100"/>
        <v/>
      </c>
      <c r="U971" s="246" t="str">
        <f>IFERROR(VLOOKUP(C971,'BASE EQUIPOS'!$G$8:$O$22,9,0)," ")</f>
        <v xml:space="preserve"> </v>
      </c>
      <c r="V971" s="232" t="str">
        <f t="shared" si="102"/>
        <v/>
      </c>
      <c r="W971" s="232" t="str">
        <f t="shared" si="103"/>
        <v/>
      </c>
      <c r="X971" s="232" t="str">
        <f>IFERROR(VLOOKUP(W971,Datos!$P$4:$Q$18,2,0),"")</f>
        <v/>
      </c>
      <c r="Y971" s="232" t="str">
        <f t="shared" si="104"/>
        <v/>
      </c>
      <c r="AA971" s="314" t="str">
        <f t="shared" ca="1" si="101"/>
        <v/>
      </c>
    </row>
    <row r="972" spans="1:27" x14ac:dyDescent="0.3">
      <c r="A972" s="238"/>
      <c r="B972" s="241" t="str">
        <f t="shared" si="105"/>
        <v/>
      </c>
      <c r="C972" s="239"/>
      <c r="D972" s="240" t="str">
        <f>IF(C972&lt;&gt;"",VLOOKUP(C972,'BASE EQUIPOS'!$G$8:$H$22,2,0),"")</f>
        <v/>
      </c>
      <c r="E972" s="241" t="str">
        <f>IF(C972&lt;&gt;"",VLOOKUP(C972,'BASE EQUIPOS'!$G$8:$I$22,3,0),"")</f>
        <v/>
      </c>
      <c r="F972" s="241" t="str">
        <f>IF(C972&lt;&gt;"",VLOOKUP(C972,'BASE EQUIPOS'!$G$8:$J$22,4,0),"")</f>
        <v/>
      </c>
      <c r="G972" s="242"/>
      <c r="H972" s="233"/>
      <c r="I972" s="241"/>
      <c r="J972" s="241"/>
      <c r="K972" s="241"/>
      <c r="L972" s="239"/>
      <c r="M972" s="244"/>
      <c r="N972" s="245" t="str">
        <f t="shared" ca="1" si="99"/>
        <v/>
      </c>
      <c r="O972" s="239"/>
      <c r="P972" s="244"/>
      <c r="Q972" s="245" t="str">
        <f t="shared" si="100"/>
        <v/>
      </c>
      <c r="U972" s="246" t="str">
        <f>IFERROR(VLOOKUP(C972,'BASE EQUIPOS'!$G$8:$O$22,9,0)," ")</f>
        <v xml:space="preserve"> </v>
      </c>
      <c r="V972" s="232" t="str">
        <f t="shared" si="102"/>
        <v/>
      </c>
      <c r="W972" s="232" t="str">
        <f t="shared" si="103"/>
        <v/>
      </c>
      <c r="X972" s="232" t="str">
        <f>IFERROR(VLOOKUP(W972,Datos!$P$4:$Q$18,2,0),"")</f>
        <v/>
      </c>
      <c r="Y972" s="232" t="str">
        <f t="shared" si="104"/>
        <v/>
      </c>
      <c r="AA972" s="314" t="str">
        <f t="shared" ca="1" si="101"/>
        <v/>
      </c>
    </row>
    <row r="973" spans="1:27" x14ac:dyDescent="0.3">
      <c r="A973" s="238"/>
      <c r="B973" s="241" t="str">
        <f t="shared" si="105"/>
        <v/>
      </c>
      <c r="C973" s="239"/>
      <c r="D973" s="240" t="str">
        <f>IF(C973&lt;&gt;"",VLOOKUP(C973,'BASE EQUIPOS'!$G$8:$H$22,2,0),"")</f>
        <v/>
      </c>
      <c r="E973" s="241" t="str">
        <f>IF(C973&lt;&gt;"",VLOOKUP(C973,'BASE EQUIPOS'!$G$8:$I$22,3,0),"")</f>
        <v/>
      </c>
      <c r="F973" s="241" t="str">
        <f>IF(C973&lt;&gt;"",VLOOKUP(C973,'BASE EQUIPOS'!$G$8:$J$22,4,0),"")</f>
        <v/>
      </c>
      <c r="G973" s="242"/>
      <c r="H973" s="233"/>
      <c r="I973" s="241"/>
      <c r="J973" s="241"/>
      <c r="K973" s="241"/>
      <c r="L973" s="239"/>
      <c r="M973" s="244"/>
      <c r="N973" s="245" t="str">
        <f t="shared" ca="1" si="99"/>
        <v/>
      </c>
      <c r="O973" s="239"/>
      <c r="P973" s="244"/>
      <c r="Q973" s="245" t="str">
        <f t="shared" si="100"/>
        <v/>
      </c>
      <c r="U973" s="246" t="str">
        <f>IFERROR(VLOOKUP(C973,'BASE EQUIPOS'!$G$8:$O$22,9,0)," ")</f>
        <v xml:space="preserve"> </v>
      </c>
      <c r="V973" s="232" t="str">
        <f t="shared" si="102"/>
        <v/>
      </c>
      <c r="W973" s="232" t="str">
        <f t="shared" si="103"/>
        <v/>
      </c>
      <c r="X973" s="232" t="str">
        <f>IFERROR(VLOOKUP(W973,Datos!$P$4:$Q$18,2,0),"")</f>
        <v/>
      </c>
      <c r="Y973" s="232" t="str">
        <f t="shared" si="104"/>
        <v/>
      </c>
      <c r="AA973" s="314" t="str">
        <f t="shared" ca="1" si="101"/>
        <v/>
      </c>
    </row>
    <row r="974" spans="1:27" x14ac:dyDescent="0.3">
      <c r="A974" s="238"/>
      <c r="B974" s="241" t="str">
        <f t="shared" si="105"/>
        <v/>
      </c>
      <c r="C974" s="239"/>
      <c r="D974" s="240" t="str">
        <f>IF(C974&lt;&gt;"",VLOOKUP(C974,'BASE EQUIPOS'!$G$8:$H$22,2,0),"")</f>
        <v/>
      </c>
      <c r="E974" s="241" t="str">
        <f>IF(C974&lt;&gt;"",VLOOKUP(C974,'BASE EQUIPOS'!$G$8:$I$22,3,0),"")</f>
        <v/>
      </c>
      <c r="F974" s="241" t="str">
        <f>IF(C974&lt;&gt;"",VLOOKUP(C974,'BASE EQUIPOS'!$G$8:$J$22,4,0),"")</f>
        <v/>
      </c>
      <c r="G974" s="242"/>
      <c r="H974" s="233"/>
      <c r="I974" s="241"/>
      <c r="J974" s="241"/>
      <c r="K974" s="241"/>
      <c r="L974" s="239"/>
      <c r="M974" s="244"/>
      <c r="N974" s="245" t="str">
        <f t="shared" ca="1" si="99"/>
        <v/>
      </c>
      <c r="O974" s="239"/>
      <c r="P974" s="244"/>
      <c r="Q974" s="245" t="str">
        <f t="shared" si="100"/>
        <v/>
      </c>
      <c r="U974" s="246" t="str">
        <f>IFERROR(VLOOKUP(C974,'BASE EQUIPOS'!$G$8:$O$22,9,0)," ")</f>
        <v xml:space="preserve"> </v>
      </c>
      <c r="V974" s="232" t="str">
        <f t="shared" si="102"/>
        <v/>
      </c>
      <c r="W974" s="232" t="str">
        <f t="shared" si="103"/>
        <v/>
      </c>
      <c r="X974" s="232" t="str">
        <f>IFERROR(VLOOKUP(W974,Datos!$P$4:$Q$18,2,0),"")</f>
        <v/>
      </c>
      <c r="Y974" s="232" t="str">
        <f t="shared" si="104"/>
        <v/>
      </c>
      <c r="AA974" s="314" t="str">
        <f t="shared" ca="1" si="101"/>
        <v/>
      </c>
    </row>
    <row r="975" spans="1:27" x14ac:dyDescent="0.3">
      <c r="A975" s="238"/>
      <c r="B975" s="241" t="str">
        <f t="shared" si="105"/>
        <v/>
      </c>
      <c r="C975" s="239"/>
      <c r="D975" s="240" t="str">
        <f>IF(C975&lt;&gt;"",VLOOKUP(C975,'BASE EQUIPOS'!$G$8:$H$22,2,0),"")</f>
        <v/>
      </c>
      <c r="E975" s="241" t="str">
        <f>IF(C975&lt;&gt;"",VLOOKUP(C975,'BASE EQUIPOS'!$G$8:$I$22,3,0),"")</f>
        <v/>
      </c>
      <c r="F975" s="241" t="str">
        <f>IF(C975&lt;&gt;"",VLOOKUP(C975,'BASE EQUIPOS'!$G$8:$J$22,4,0),"")</f>
        <v/>
      </c>
      <c r="G975" s="242"/>
      <c r="H975" s="233"/>
      <c r="I975" s="241"/>
      <c r="J975" s="241"/>
      <c r="K975" s="241"/>
      <c r="L975" s="239"/>
      <c r="M975" s="244"/>
      <c r="N975" s="245" t="str">
        <f t="shared" ca="1" si="99"/>
        <v/>
      </c>
      <c r="O975" s="239"/>
      <c r="P975" s="244"/>
      <c r="Q975" s="245" t="str">
        <f t="shared" si="100"/>
        <v/>
      </c>
      <c r="U975" s="246" t="str">
        <f>IFERROR(VLOOKUP(C975,'BASE EQUIPOS'!$G$8:$O$22,9,0)," ")</f>
        <v xml:space="preserve"> </v>
      </c>
      <c r="V975" s="232" t="str">
        <f t="shared" si="102"/>
        <v/>
      </c>
      <c r="W975" s="232" t="str">
        <f t="shared" si="103"/>
        <v/>
      </c>
      <c r="X975" s="232" t="str">
        <f>IFERROR(VLOOKUP(W975,Datos!$P$4:$Q$18,2,0),"")</f>
        <v/>
      </c>
      <c r="Y975" s="232" t="str">
        <f t="shared" si="104"/>
        <v/>
      </c>
      <c r="AA975" s="314" t="str">
        <f t="shared" ca="1" si="101"/>
        <v/>
      </c>
    </row>
    <row r="976" spans="1:27" x14ac:dyDescent="0.3">
      <c r="A976" s="238"/>
      <c r="B976" s="241" t="str">
        <f t="shared" si="105"/>
        <v/>
      </c>
      <c r="C976" s="239"/>
      <c r="D976" s="240" t="str">
        <f>IF(C976&lt;&gt;"",VLOOKUP(C976,'BASE EQUIPOS'!$G$8:$H$22,2,0),"")</f>
        <v/>
      </c>
      <c r="E976" s="241" t="str">
        <f>IF(C976&lt;&gt;"",VLOOKUP(C976,'BASE EQUIPOS'!$G$8:$I$22,3,0),"")</f>
        <v/>
      </c>
      <c r="F976" s="241" t="str">
        <f>IF(C976&lt;&gt;"",VLOOKUP(C976,'BASE EQUIPOS'!$G$8:$J$22,4,0),"")</f>
        <v/>
      </c>
      <c r="G976" s="242"/>
      <c r="H976" s="233"/>
      <c r="I976" s="241"/>
      <c r="J976" s="241"/>
      <c r="K976" s="241"/>
      <c r="L976" s="239"/>
      <c r="M976" s="244"/>
      <c r="N976" s="245" t="str">
        <f t="shared" ref="N976:N1039" ca="1" si="106">IF(M976="","",IF(O976="",NOW()*24-(L976+M976)*24,"Mtto. Terminado"))</f>
        <v/>
      </c>
      <c r="O976" s="239"/>
      <c r="P976" s="244"/>
      <c r="Q976" s="245" t="str">
        <f t="shared" ref="Q976:Q1039" si="107">IF(O976="","",IF(P976="","",(O976+P976)*24-(L976+M976)*24))</f>
        <v/>
      </c>
      <c r="U976" s="246" t="str">
        <f>IFERROR(VLOOKUP(C976,'BASE EQUIPOS'!$G$8:$O$22,9,0)," ")</f>
        <v xml:space="preserve"> </v>
      </c>
      <c r="V976" s="232" t="str">
        <f t="shared" si="102"/>
        <v/>
      </c>
      <c r="W976" s="232" t="str">
        <f t="shared" si="103"/>
        <v/>
      </c>
      <c r="X976" s="232" t="str">
        <f>IFERROR(VLOOKUP(W976,Datos!$P$4:$Q$18,2,0),"")</f>
        <v/>
      </c>
      <c r="Y976" s="232" t="str">
        <f t="shared" si="104"/>
        <v/>
      </c>
      <c r="AA976" s="314" t="str">
        <f t="shared" ca="1" si="101"/>
        <v/>
      </c>
    </row>
    <row r="977" spans="1:27" x14ac:dyDescent="0.3">
      <c r="A977" s="238"/>
      <c r="B977" s="241" t="str">
        <f t="shared" si="105"/>
        <v/>
      </c>
      <c r="C977" s="239"/>
      <c r="D977" s="240" t="str">
        <f>IF(C977&lt;&gt;"",VLOOKUP(C977,'BASE EQUIPOS'!$G$8:$H$22,2,0),"")</f>
        <v/>
      </c>
      <c r="E977" s="241" t="str">
        <f>IF(C977&lt;&gt;"",VLOOKUP(C977,'BASE EQUIPOS'!$G$8:$I$22,3,0),"")</f>
        <v/>
      </c>
      <c r="F977" s="241" t="str">
        <f>IF(C977&lt;&gt;"",VLOOKUP(C977,'BASE EQUIPOS'!$G$8:$J$22,4,0),"")</f>
        <v/>
      </c>
      <c r="G977" s="242"/>
      <c r="H977" s="233"/>
      <c r="I977" s="241"/>
      <c r="J977" s="241"/>
      <c r="K977" s="241"/>
      <c r="L977" s="239"/>
      <c r="M977" s="244"/>
      <c r="N977" s="245" t="str">
        <f t="shared" ca="1" si="106"/>
        <v/>
      </c>
      <c r="O977" s="239"/>
      <c r="P977" s="244"/>
      <c r="Q977" s="245" t="str">
        <f t="shared" si="107"/>
        <v/>
      </c>
      <c r="U977" s="246" t="str">
        <f>IFERROR(VLOOKUP(C977,'BASE EQUIPOS'!$G$8:$O$22,9,0)," ")</f>
        <v xml:space="preserve"> </v>
      </c>
      <c r="V977" s="232" t="str">
        <f t="shared" si="102"/>
        <v/>
      </c>
      <c r="W977" s="232" t="str">
        <f t="shared" si="103"/>
        <v/>
      </c>
      <c r="X977" s="232" t="str">
        <f>IFERROR(VLOOKUP(W977,Datos!$P$4:$Q$18,2,0),"")</f>
        <v/>
      </c>
      <c r="Y977" s="232" t="str">
        <f t="shared" si="104"/>
        <v/>
      </c>
      <c r="AA977" s="314" t="str">
        <f t="shared" ref="AA977:AA1040" ca="1" si="108">IF(N977="Mtto. Terminado",1,"")</f>
        <v/>
      </c>
    </row>
    <row r="978" spans="1:27" x14ac:dyDescent="0.3">
      <c r="A978" s="238"/>
      <c r="B978" s="241" t="str">
        <f t="shared" si="105"/>
        <v/>
      </c>
      <c r="C978" s="239"/>
      <c r="D978" s="240" t="str">
        <f>IF(C978&lt;&gt;"",VLOOKUP(C978,'BASE EQUIPOS'!$G$8:$H$22,2,0),"")</f>
        <v/>
      </c>
      <c r="E978" s="241" t="str">
        <f>IF(C978&lt;&gt;"",VLOOKUP(C978,'BASE EQUIPOS'!$G$8:$I$22,3,0),"")</f>
        <v/>
      </c>
      <c r="F978" s="241" t="str">
        <f>IF(C978&lt;&gt;"",VLOOKUP(C978,'BASE EQUIPOS'!$G$8:$J$22,4,0),"")</f>
        <v/>
      </c>
      <c r="G978" s="242"/>
      <c r="H978" s="233"/>
      <c r="I978" s="241"/>
      <c r="J978" s="241"/>
      <c r="K978" s="241"/>
      <c r="L978" s="239"/>
      <c r="M978" s="244"/>
      <c r="N978" s="245" t="str">
        <f t="shared" ca="1" si="106"/>
        <v/>
      </c>
      <c r="O978" s="239"/>
      <c r="P978" s="244"/>
      <c r="Q978" s="245" t="str">
        <f t="shared" si="107"/>
        <v/>
      </c>
      <c r="U978" s="246" t="str">
        <f>IFERROR(VLOOKUP(C978,'BASE EQUIPOS'!$G$8:$O$22,9,0)," ")</f>
        <v xml:space="preserve"> </v>
      </c>
      <c r="V978" s="232" t="str">
        <f t="shared" si="102"/>
        <v/>
      </c>
      <c r="W978" s="232" t="str">
        <f t="shared" si="103"/>
        <v/>
      </c>
      <c r="X978" s="232" t="str">
        <f>IFERROR(VLOOKUP(W978,Datos!$P$4:$Q$18,2,0),"")</f>
        <v/>
      </c>
      <c r="Y978" s="232" t="str">
        <f t="shared" si="104"/>
        <v/>
      </c>
      <c r="AA978" s="314" t="str">
        <f t="shared" ca="1" si="108"/>
        <v/>
      </c>
    </row>
    <row r="979" spans="1:27" x14ac:dyDescent="0.3">
      <c r="A979" s="238"/>
      <c r="B979" s="241" t="str">
        <f t="shared" si="105"/>
        <v/>
      </c>
      <c r="C979" s="239"/>
      <c r="D979" s="240" t="str">
        <f>IF(C979&lt;&gt;"",VLOOKUP(C979,'BASE EQUIPOS'!$G$8:$H$22,2,0),"")</f>
        <v/>
      </c>
      <c r="E979" s="241" t="str">
        <f>IF(C979&lt;&gt;"",VLOOKUP(C979,'BASE EQUIPOS'!$G$8:$I$22,3,0),"")</f>
        <v/>
      </c>
      <c r="F979" s="241" t="str">
        <f>IF(C979&lt;&gt;"",VLOOKUP(C979,'BASE EQUIPOS'!$G$8:$J$22,4,0),"")</f>
        <v/>
      </c>
      <c r="G979" s="242"/>
      <c r="H979" s="233"/>
      <c r="I979" s="241"/>
      <c r="J979" s="241"/>
      <c r="K979" s="241"/>
      <c r="L979" s="239"/>
      <c r="M979" s="244"/>
      <c r="N979" s="245" t="str">
        <f t="shared" ca="1" si="106"/>
        <v/>
      </c>
      <c r="O979" s="239"/>
      <c r="P979" s="244"/>
      <c r="Q979" s="245" t="str">
        <f t="shared" si="107"/>
        <v/>
      </c>
      <c r="U979" s="246" t="str">
        <f>IFERROR(VLOOKUP(C979,'BASE EQUIPOS'!$G$8:$O$22,9,0)," ")</f>
        <v xml:space="preserve"> </v>
      </c>
      <c r="V979" s="232" t="str">
        <f t="shared" si="102"/>
        <v/>
      </c>
      <c r="W979" s="232" t="str">
        <f t="shared" si="103"/>
        <v/>
      </c>
      <c r="X979" s="232" t="str">
        <f>IFERROR(VLOOKUP(W979,Datos!$P$4:$Q$18,2,0),"")</f>
        <v/>
      </c>
      <c r="Y979" s="232" t="str">
        <f t="shared" si="104"/>
        <v/>
      </c>
      <c r="AA979" s="314" t="str">
        <f t="shared" ca="1" si="108"/>
        <v/>
      </c>
    </row>
    <row r="980" spans="1:27" x14ac:dyDescent="0.3">
      <c r="A980" s="238"/>
      <c r="B980" s="241" t="str">
        <f t="shared" si="105"/>
        <v/>
      </c>
      <c r="C980" s="239"/>
      <c r="D980" s="240" t="str">
        <f>IF(C980&lt;&gt;"",VLOOKUP(C980,'BASE EQUIPOS'!$G$8:$H$22,2,0),"")</f>
        <v/>
      </c>
      <c r="E980" s="241" t="str">
        <f>IF(C980&lt;&gt;"",VLOOKUP(C980,'BASE EQUIPOS'!$G$8:$I$22,3,0),"")</f>
        <v/>
      </c>
      <c r="F980" s="241" t="str">
        <f>IF(C980&lt;&gt;"",VLOOKUP(C980,'BASE EQUIPOS'!$G$8:$J$22,4,0),"")</f>
        <v/>
      </c>
      <c r="G980" s="242"/>
      <c r="H980" s="233"/>
      <c r="I980" s="241"/>
      <c r="J980" s="241"/>
      <c r="K980" s="241"/>
      <c r="L980" s="239"/>
      <c r="M980" s="244"/>
      <c r="N980" s="245" t="str">
        <f t="shared" ca="1" si="106"/>
        <v/>
      </c>
      <c r="O980" s="239"/>
      <c r="P980" s="244"/>
      <c r="Q980" s="245" t="str">
        <f t="shared" si="107"/>
        <v/>
      </c>
      <c r="U980" s="246" t="str">
        <f>IFERROR(VLOOKUP(C980,'BASE EQUIPOS'!$G$8:$O$22,9,0)," ")</f>
        <v xml:space="preserve"> </v>
      </c>
      <c r="V980" s="232" t="str">
        <f t="shared" si="102"/>
        <v/>
      </c>
      <c r="W980" s="232" t="str">
        <f t="shared" si="103"/>
        <v/>
      </c>
      <c r="X980" s="232" t="str">
        <f>IFERROR(VLOOKUP(W980,Datos!$P$4:$Q$18,2,0),"")</f>
        <v/>
      </c>
      <c r="Y980" s="232" t="str">
        <f t="shared" si="104"/>
        <v/>
      </c>
      <c r="AA980" s="314" t="str">
        <f t="shared" ca="1" si="108"/>
        <v/>
      </c>
    </row>
    <row r="981" spans="1:27" x14ac:dyDescent="0.3">
      <c r="A981" s="238"/>
      <c r="B981" s="241" t="str">
        <f t="shared" si="105"/>
        <v/>
      </c>
      <c r="C981" s="239"/>
      <c r="D981" s="240" t="str">
        <f>IF(C981&lt;&gt;"",VLOOKUP(C981,'BASE EQUIPOS'!$G$8:$H$22,2,0),"")</f>
        <v/>
      </c>
      <c r="E981" s="241" t="str">
        <f>IF(C981&lt;&gt;"",VLOOKUP(C981,'BASE EQUIPOS'!$G$8:$I$22,3,0),"")</f>
        <v/>
      </c>
      <c r="F981" s="241" t="str">
        <f>IF(C981&lt;&gt;"",VLOOKUP(C981,'BASE EQUIPOS'!$G$8:$J$22,4,0),"")</f>
        <v/>
      </c>
      <c r="G981" s="242"/>
      <c r="H981" s="233"/>
      <c r="I981" s="241"/>
      <c r="J981" s="241"/>
      <c r="K981" s="241"/>
      <c r="L981" s="239"/>
      <c r="M981" s="244"/>
      <c r="N981" s="245" t="str">
        <f t="shared" ca="1" si="106"/>
        <v/>
      </c>
      <c r="O981" s="239"/>
      <c r="P981" s="244"/>
      <c r="Q981" s="245" t="str">
        <f t="shared" si="107"/>
        <v/>
      </c>
      <c r="U981" s="246" t="str">
        <f>IFERROR(VLOOKUP(C981,'BASE EQUIPOS'!$G$8:$O$22,9,0)," ")</f>
        <v xml:space="preserve"> </v>
      </c>
      <c r="V981" s="232" t="str">
        <f t="shared" ref="V981:V1044" si="109">IF(G981="MTTO. SISTEMÁTICO","PREVENTIVA",IF(G981="MTTO. PREDICTIVO","INSPECCIÓN",""))</f>
        <v/>
      </c>
      <c r="W981" s="232" t="str">
        <f t="shared" ref="W981:W1044" si="110">CONCATENATE(D981,I981)</f>
        <v/>
      </c>
      <c r="X981" s="232" t="str">
        <f>IFERROR(VLOOKUP(W981,Datos!$P$4:$Q$18,2,0),"")</f>
        <v/>
      </c>
      <c r="Y981" s="232" t="str">
        <f t="shared" ref="Y981:Y1044" si="111">IF(A981="OT CORRECTIVA",1,IF(A981="OT PREVENTIVA",2,IF(A981="HOJA INSPECCIÓN",3,"")))</f>
        <v/>
      </c>
      <c r="AA981" s="314" t="str">
        <f t="shared" ca="1" si="108"/>
        <v/>
      </c>
    </row>
    <row r="982" spans="1:27" x14ac:dyDescent="0.3">
      <c r="A982" s="238"/>
      <c r="B982" s="241" t="str">
        <f t="shared" si="105"/>
        <v/>
      </c>
      <c r="C982" s="239"/>
      <c r="D982" s="240" t="str">
        <f>IF(C982&lt;&gt;"",VLOOKUP(C982,'BASE EQUIPOS'!$G$8:$H$22,2,0),"")</f>
        <v/>
      </c>
      <c r="E982" s="241" t="str">
        <f>IF(C982&lt;&gt;"",VLOOKUP(C982,'BASE EQUIPOS'!$G$8:$I$22,3,0),"")</f>
        <v/>
      </c>
      <c r="F982" s="241" t="str">
        <f>IF(C982&lt;&gt;"",VLOOKUP(C982,'BASE EQUIPOS'!$G$8:$J$22,4,0),"")</f>
        <v/>
      </c>
      <c r="G982" s="242"/>
      <c r="H982" s="233"/>
      <c r="I982" s="241"/>
      <c r="J982" s="241"/>
      <c r="K982" s="241"/>
      <c r="L982" s="239"/>
      <c r="M982" s="244"/>
      <c r="N982" s="245" t="str">
        <f t="shared" ca="1" si="106"/>
        <v/>
      </c>
      <c r="O982" s="239"/>
      <c r="P982" s="244"/>
      <c r="Q982" s="245" t="str">
        <f t="shared" si="107"/>
        <v/>
      </c>
      <c r="U982" s="246" t="str">
        <f>IFERROR(VLOOKUP(C982,'BASE EQUIPOS'!$G$8:$O$22,9,0)," ")</f>
        <v xml:space="preserve"> </v>
      </c>
      <c r="V982" s="232" t="str">
        <f t="shared" si="109"/>
        <v/>
      </c>
      <c r="W982" s="232" t="str">
        <f t="shared" si="110"/>
        <v/>
      </c>
      <c r="X982" s="232" t="str">
        <f>IFERROR(VLOOKUP(W982,Datos!$P$4:$Q$18,2,0),"")</f>
        <v/>
      </c>
      <c r="Y982" s="232" t="str">
        <f t="shared" si="111"/>
        <v/>
      </c>
      <c r="AA982" s="314" t="str">
        <f t="shared" ca="1" si="108"/>
        <v/>
      </c>
    </row>
    <row r="983" spans="1:27" x14ac:dyDescent="0.3">
      <c r="A983" s="238"/>
      <c r="B983" s="241" t="str">
        <f t="shared" si="105"/>
        <v/>
      </c>
      <c r="C983" s="239"/>
      <c r="D983" s="240" t="str">
        <f>IF(C983&lt;&gt;"",VLOOKUP(C983,'BASE EQUIPOS'!$G$8:$H$22,2,0),"")</f>
        <v/>
      </c>
      <c r="E983" s="241" t="str">
        <f>IF(C983&lt;&gt;"",VLOOKUP(C983,'BASE EQUIPOS'!$G$8:$I$22,3,0),"")</f>
        <v/>
      </c>
      <c r="F983" s="241" t="str">
        <f>IF(C983&lt;&gt;"",VLOOKUP(C983,'BASE EQUIPOS'!$G$8:$J$22,4,0),"")</f>
        <v/>
      </c>
      <c r="G983" s="242"/>
      <c r="H983" s="233"/>
      <c r="I983" s="241"/>
      <c r="J983" s="241"/>
      <c r="K983" s="241"/>
      <c r="L983" s="239"/>
      <c r="M983" s="244"/>
      <c r="N983" s="245" t="str">
        <f t="shared" ca="1" si="106"/>
        <v/>
      </c>
      <c r="O983" s="239"/>
      <c r="P983" s="244"/>
      <c r="Q983" s="245" t="str">
        <f t="shared" si="107"/>
        <v/>
      </c>
      <c r="U983" s="246" t="str">
        <f>IFERROR(VLOOKUP(C983,'BASE EQUIPOS'!$G$8:$O$22,9,0)," ")</f>
        <v xml:space="preserve"> </v>
      </c>
      <c r="V983" s="232" t="str">
        <f t="shared" si="109"/>
        <v/>
      </c>
      <c r="W983" s="232" t="str">
        <f t="shared" si="110"/>
        <v/>
      </c>
      <c r="X983" s="232" t="str">
        <f>IFERROR(VLOOKUP(W983,Datos!$P$4:$Q$18,2,0),"")</f>
        <v/>
      </c>
      <c r="Y983" s="232" t="str">
        <f t="shared" si="111"/>
        <v/>
      </c>
      <c r="AA983" s="314" t="str">
        <f t="shared" ca="1" si="108"/>
        <v/>
      </c>
    </row>
    <row r="984" spans="1:27" x14ac:dyDescent="0.3">
      <c r="A984" s="238"/>
      <c r="B984" s="241" t="str">
        <f t="shared" si="105"/>
        <v/>
      </c>
      <c r="C984" s="239"/>
      <c r="D984" s="240" t="str">
        <f>IF(C984&lt;&gt;"",VLOOKUP(C984,'BASE EQUIPOS'!$G$8:$H$22,2,0),"")</f>
        <v/>
      </c>
      <c r="E984" s="241" t="str">
        <f>IF(C984&lt;&gt;"",VLOOKUP(C984,'BASE EQUIPOS'!$G$8:$I$22,3,0),"")</f>
        <v/>
      </c>
      <c r="F984" s="241" t="str">
        <f>IF(C984&lt;&gt;"",VLOOKUP(C984,'BASE EQUIPOS'!$G$8:$J$22,4,0),"")</f>
        <v/>
      </c>
      <c r="G984" s="242"/>
      <c r="H984" s="233"/>
      <c r="I984" s="241"/>
      <c r="J984" s="241"/>
      <c r="K984" s="241"/>
      <c r="L984" s="239"/>
      <c r="M984" s="244"/>
      <c r="N984" s="245" t="str">
        <f t="shared" ca="1" si="106"/>
        <v/>
      </c>
      <c r="O984" s="239"/>
      <c r="P984" s="244"/>
      <c r="Q984" s="245" t="str">
        <f t="shared" si="107"/>
        <v/>
      </c>
      <c r="U984" s="246" t="str">
        <f>IFERROR(VLOOKUP(C984,'BASE EQUIPOS'!$G$8:$O$22,9,0)," ")</f>
        <v xml:space="preserve"> </v>
      </c>
      <c r="V984" s="232" t="str">
        <f t="shared" si="109"/>
        <v/>
      </c>
      <c r="W984" s="232" t="str">
        <f t="shared" si="110"/>
        <v/>
      </c>
      <c r="X984" s="232" t="str">
        <f>IFERROR(VLOOKUP(W984,Datos!$P$4:$Q$18,2,0),"")</f>
        <v/>
      </c>
      <c r="Y984" s="232" t="str">
        <f t="shared" si="111"/>
        <v/>
      </c>
      <c r="AA984" s="314" t="str">
        <f t="shared" ca="1" si="108"/>
        <v/>
      </c>
    </row>
    <row r="985" spans="1:27" x14ac:dyDescent="0.3">
      <c r="A985" s="238"/>
      <c r="B985" s="241" t="str">
        <f t="shared" si="105"/>
        <v/>
      </c>
      <c r="C985" s="239"/>
      <c r="D985" s="240" t="str">
        <f>IF(C985&lt;&gt;"",VLOOKUP(C985,'BASE EQUIPOS'!$G$8:$H$22,2,0),"")</f>
        <v/>
      </c>
      <c r="E985" s="241" t="str">
        <f>IF(C985&lt;&gt;"",VLOOKUP(C985,'BASE EQUIPOS'!$G$8:$I$22,3,0),"")</f>
        <v/>
      </c>
      <c r="F985" s="241" t="str">
        <f>IF(C985&lt;&gt;"",VLOOKUP(C985,'BASE EQUIPOS'!$G$8:$J$22,4,0),"")</f>
        <v/>
      </c>
      <c r="G985" s="242"/>
      <c r="H985" s="233"/>
      <c r="I985" s="241"/>
      <c r="J985" s="241"/>
      <c r="K985" s="241"/>
      <c r="L985" s="239"/>
      <c r="M985" s="244"/>
      <c r="N985" s="245" t="str">
        <f t="shared" ca="1" si="106"/>
        <v/>
      </c>
      <c r="O985" s="239"/>
      <c r="P985" s="244"/>
      <c r="Q985" s="245" t="str">
        <f t="shared" si="107"/>
        <v/>
      </c>
      <c r="U985" s="246" t="str">
        <f>IFERROR(VLOOKUP(C985,'BASE EQUIPOS'!$G$8:$O$22,9,0)," ")</f>
        <v xml:space="preserve"> </v>
      </c>
      <c r="V985" s="232" t="str">
        <f t="shared" si="109"/>
        <v/>
      </c>
      <c r="W985" s="232" t="str">
        <f t="shared" si="110"/>
        <v/>
      </c>
      <c r="X985" s="232" t="str">
        <f>IFERROR(VLOOKUP(W985,Datos!$P$4:$Q$18,2,0),"")</f>
        <v/>
      </c>
      <c r="Y985" s="232" t="str">
        <f t="shared" si="111"/>
        <v/>
      </c>
      <c r="AA985" s="314" t="str">
        <f t="shared" ca="1" si="108"/>
        <v/>
      </c>
    </row>
    <row r="986" spans="1:27" x14ac:dyDescent="0.3">
      <c r="A986" s="238"/>
      <c r="B986" s="241" t="str">
        <f t="shared" si="105"/>
        <v/>
      </c>
      <c r="C986" s="239"/>
      <c r="D986" s="240" t="str">
        <f>IF(C986&lt;&gt;"",VLOOKUP(C986,'BASE EQUIPOS'!$G$8:$H$22,2,0),"")</f>
        <v/>
      </c>
      <c r="E986" s="241" t="str">
        <f>IF(C986&lt;&gt;"",VLOOKUP(C986,'BASE EQUIPOS'!$G$8:$I$22,3,0),"")</f>
        <v/>
      </c>
      <c r="F986" s="241" t="str">
        <f>IF(C986&lt;&gt;"",VLOOKUP(C986,'BASE EQUIPOS'!$G$8:$J$22,4,0),"")</f>
        <v/>
      </c>
      <c r="G986" s="242"/>
      <c r="H986" s="233"/>
      <c r="I986" s="241"/>
      <c r="J986" s="241"/>
      <c r="K986" s="241"/>
      <c r="L986" s="239"/>
      <c r="M986" s="244"/>
      <c r="N986" s="245" t="str">
        <f t="shared" ca="1" si="106"/>
        <v/>
      </c>
      <c r="O986" s="239"/>
      <c r="P986" s="244"/>
      <c r="Q986" s="245" t="str">
        <f t="shared" si="107"/>
        <v/>
      </c>
      <c r="U986" s="246" t="str">
        <f>IFERROR(VLOOKUP(C986,'BASE EQUIPOS'!$G$8:$O$22,9,0)," ")</f>
        <v xml:space="preserve"> </v>
      </c>
      <c r="V986" s="232" t="str">
        <f t="shared" si="109"/>
        <v/>
      </c>
      <c r="W986" s="232" t="str">
        <f t="shared" si="110"/>
        <v/>
      </c>
      <c r="X986" s="232" t="str">
        <f>IFERROR(VLOOKUP(W986,Datos!$P$4:$Q$18,2,0),"")</f>
        <v/>
      </c>
      <c r="Y986" s="232" t="str">
        <f t="shared" si="111"/>
        <v/>
      </c>
      <c r="AA986" s="314" t="str">
        <f t="shared" ca="1" si="108"/>
        <v/>
      </c>
    </row>
    <row r="987" spans="1:27" x14ac:dyDescent="0.3">
      <c r="A987" s="238"/>
      <c r="B987" s="241" t="str">
        <f t="shared" si="105"/>
        <v/>
      </c>
      <c r="C987" s="239"/>
      <c r="D987" s="240" t="str">
        <f>IF(C987&lt;&gt;"",VLOOKUP(C987,'BASE EQUIPOS'!$G$8:$H$22,2,0),"")</f>
        <v/>
      </c>
      <c r="E987" s="241" t="str">
        <f>IF(C987&lt;&gt;"",VLOOKUP(C987,'BASE EQUIPOS'!$G$8:$I$22,3,0),"")</f>
        <v/>
      </c>
      <c r="F987" s="241" t="str">
        <f>IF(C987&lt;&gt;"",VLOOKUP(C987,'BASE EQUIPOS'!$G$8:$J$22,4,0),"")</f>
        <v/>
      </c>
      <c r="G987" s="242"/>
      <c r="H987" s="233"/>
      <c r="I987" s="241"/>
      <c r="J987" s="241"/>
      <c r="K987" s="241"/>
      <c r="L987" s="239"/>
      <c r="M987" s="244"/>
      <c r="N987" s="245" t="str">
        <f t="shared" ca="1" si="106"/>
        <v/>
      </c>
      <c r="O987" s="239"/>
      <c r="P987" s="244"/>
      <c r="Q987" s="245" t="str">
        <f t="shared" si="107"/>
        <v/>
      </c>
      <c r="U987" s="246" t="str">
        <f>IFERROR(VLOOKUP(C987,'BASE EQUIPOS'!$G$8:$O$22,9,0)," ")</f>
        <v xml:space="preserve"> </v>
      </c>
      <c r="V987" s="232" t="str">
        <f t="shared" si="109"/>
        <v/>
      </c>
      <c r="W987" s="232" t="str">
        <f t="shared" si="110"/>
        <v/>
      </c>
      <c r="X987" s="232" t="str">
        <f>IFERROR(VLOOKUP(W987,Datos!$P$4:$Q$18,2,0),"")</f>
        <v/>
      </c>
      <c r="Y987" s="232" t="str">
        <f t="shared" si="111"/>
        <v/>
      </c>
      <c r="AA987" s="314" t="str">
        <f t="shared" ca="1" si="108"/>
        <v/>
      </c>
    </row>
    <row r="988" spans="1:27" x14ac:dyDescent="0.3">
      <c r="A988" s="238"/>
      <c r="B988" s="241" t="str">
        <f t="shared" ref="B988:B1051" si="112">IF(C988&lt;&gt;"",B987+1,"")</f>
        <v/>
      </c>
      <c r="C988" s="239"/>
      <c r="D988" s="240" t="str">
        <f>IF(C988&lt;&gt;"",VLOOKUP(C988,'BASE EQUIPOS'!$G$8:$H$22,2,0),"")</f>
        <v/>
      </c>
      <c r="E988" s="241" t="str">
        <f>IF(C988&lt;&gt;"",VLOOKUP(C988,'BASE EQUIPOS'!$G$8:$I$22,3,0),"")</f>
        <v/>
      </c>
      <c r="F988" s="241" t="str">
        <f>IF(C988&lt;&gt;"",VLOOKUP(C988,'BASE EQUIPOS'!$G$8:$J$22,4,0),"")</f>
        <v/>
      </c>
      <c r="G988" s="242"/>
      <c r="H988" s="233"/>
      <c r="I988" s="241"/>
      <c r="J988" s="241"/>
      <c r="K988" s="241"/>
      <c r="L988" s="239"/>
      <c r="M988" s="244"/>
      <c r="N988" s="245" t="str">
        <f t="shared" ca="1" si="106"/>
        <v/>
      </c>
      <c r="O988" s="239"/>
      <c r="P988" s="244"/>
      <c r="Q988" s="245" t="str">
        <f t="shared" si="107"/>
        <v/>
      </c>
      <c r="U988" s="246" t="str">
        <f>IFERROR(VLOOKUP(C988,'BASE EQUIPOS'!$G$8:$O$22,9,0)," ")</f>
        <v xml:space="preserve"> </v>
      </c>
      <c r="V988" s="232" t="str">
        <f t="shared" si="109"/>
        <v/>
      </c>
      <c r="W988" s="232" t="str">
        <f t="shared" si="110"/>
        <v/>
      </c>
      <c r="X988" s="232" t="str">
        <f>IFERROR(VLOOKUP(W988,Datos!$P$4:$Q$18,2,0),"")</f>
        <v/>
      </c>
      <c r="Y988" s="232" t="str">
        <f t="shared" si="111"/>
        <v/>
      </c>
      <c r="AA988" s="314" t="str">
        <f t="shared" ca="1" si="108"/>
        <v/>
      </c>
    </row>
    <row r="989" spans="1:27" x14ac:dyDescent="0.3">
      <c r="A989" s="238"/>
      <c r="B989" s="241" t="str">
        <f t="shared" si="112"/>
        <v/>
      </c>
      <c r="C989" s="239"/>
      <c r="D989" s="240" t="str">
        <f>IF(C989&lt;&gt;"",VLOOKUP(C989,'BASE EQUIPOS'!$G$8:$H$22,2,0),"")</f>
        <v/>
      </c>
      <c r="E989" s="241" t="str">
        <f>IF(C989&lt;&gt;"",VLOOKUP(C989,'BASE EQUIPOS'!$G$8:$I$22,3,0),"")</f>
        <v/>
      </c>
      <c r="F989" s="241" t="str">
        <f>IF(C989&lt;&gt;"",VLOOKUP(C989,'BASE EQUIPOS'!$G$8:$J$22,4,0),"")</f>
        <v/>
      </c>
      <c r="G989" s="242"/>
      <c r="H989" s="233"/>
      <c r="I989" s="241"/>
      <c r="J989" s="241"/>
      <c r="K989" s="241"/>
      <c r="L989" s="239"/>
      <c r="M989" s="244"/>
      <c r="N989" s="245" t="str">
        <f t="shared" ca="1" si="106"/>
        <v/>
      </c>
      <c r="O989" s="239"/>
      <c r="P989" s="244"/>
      <c r="Q989" s="245" t="str">
        <f t="shared" si="107"/>
        <v/>
      </c>
      <c r="U989" s="246" t="str">
        <f>IFERROR(VLOOKUP(C989,'BASE EQUIPOS'!$G$8:$O$22,9,0)," ")</f>
        <v xml:space="preserve"> </v>
      </c>
      <c r="V989" s="232" t="str">
        <f t="shared" si="109"/>
        <v/>
      </c>
      <c r="W989" s="232" t="str">
        <f t="shared" si="110"/>
        <v/>
      </c>
      <c r="X989" s="232" t="str">
        <f>IFERROR(VLOOKUP(W989,Datos!$P$4:$Q$18,2,0),"")</f>
        <v/>
      </c>
      <c r="Y989" s="232" t="str">
        <f t="shared" si="111"/>
        <v/>
      </c>
      <c r="AA989" s="314" t="str">
        <f t="shared" ca="1" si="108"/>
        <v/>
      </c>
    </row>
    <row r="990" spans="1:27" x14ac:dyDescent="0.3">
      <c r="A990" s="238"/>
      <c r="B990" s="241" t="str">
        <f t="shared" si="112"/>
        <v/>
      </c>
      <c r="C990" s="239"/>
      <c r="D990" s="240" t="str">
        <f>IF(C990&lt;&gt;"",VLOOKUP(C990,'BASE EQUIPOS'!$G$8:$H$22,2,0),"")</f>
        <v/>
      </c>
      <c r="E990" s="241" t="str">
        <f>IF(C990&lt;&gt;"",VLOOKUP(C990,'BASE EQUIPOS'!$G$8:$I$22,3,0),"")</f>
        <v/>
      </c>
      <c r="F990" s="241" t="str">
        <f>IF(C990&lt;&gt;"",VLOOKUP(C990,'BASE EQUIPOS'!$G$8:$J$22,4,0),"")</f>
        <v/>
      </c>
      <c r="G990" s="242"/>
      <c r="H990" s="233"/>
      <c r="I990" s="241"/>
      <c r="J990" s="241"/>
      <c r="K990" s="241"/>
      <c r="L990" s="239"/>
      <c r="M990" s="244"/>
      <c r="N990" s="245" t="str">
        <f t="shared" ca="1" si="106"/>
        <v/>
      </c>
      <c r="O990" s="239"/>
      <c r="P990" s="244"/>
      <c r="Q990" s="245" t="str">
        <f t="shared" si="107"/>
        <v/>
      </c>
      <c r="U990" s="246" t="str">
        <f>IFERROR(VLOOKUP(C990,'BASE EQUIPOS'!$G$8:$O$22,9,0)," ")</f>
        <v xml:space="preserve"> </v>
      </c>
      <c r="V990" s="232" t="str">
        <f t="shared" si="109"/>
        <v/>
      </c>
      <c r="W990" s="232" t="str">
        <f t="shared" si="110"/>
        <v/>
      </c>
      <c r="X990" s="232" t="str">
        <f>IFERROR(VLOOKUP(W990,Datos!$P$4:$Q$18,2,0),"")</f>
        <v/>
      </c>
      <c r="Y990" s="232" t="str">
        <f t="shared" si="111"/>
        <v/>
      </c>
      <c r="AA990" s="314" t="str">
        <f t="shared" ca="1" si="108"/>
        <v/>
      </c>
    </row>
    <row r="991" spans="1:27" x14ac:dyDescent="0.3">
      <c r="A991" s="238"/>
      <c r="B991" s="241" t="str">
        <f t="shared" si="112"/>
        <v/>
      </c>
      <c r="C991" s="239"/>
      <c r="D991" s="240" t="str">
        <f>IF(C991&lt;&gt;"",VLOOKUP(C991,'BASE EQUIPOS'!$G$8:$H$22,2,0),"")</f>
        <v/>
      </c>
      <c r="E991" s="241" t="str">
        <f>IF(C991&lt;&gt;"",VLOOKUP(C991,'BASE EQUIPOS'!$G$8:$I$22,3,0),"")</f>
        <v/>
      </c>
      <c r="F991" s="241" t="str">
        <f>IF(C991&lt;&gt;"",VLOOKUP(C991,'BASE EQUIPOS'!$G$8:$J$22,4,0),"")</f>
        <v/>
      </c>
      <c r="G991" s="242"/>
      <c r="H991" s="233"/>
      <c r="I991" s="241"/>
      <c r="J991" s="241"/>
      <c r="K991" s="241"/>
      <c r="L991" s="239"/>
      <c r="M991" s="244"/>
      <c r="N991" s="245" t="str">
        <f t="shared" ca="1" si="106"/>
        <v/>
      </c>
      <c r="O991" s="239"/>
      <c r="P991" s="244"/>
      <c r="Q991" s="245" t="str">
        <f t="shared" si="107"/>
        <v/>
      </c>
      <c r="U991" s="246" t="str">
        <f>IFERROR(VLOOKUP(C991,'BASE EQUIPOS'!$G$8:$O$22,9,0)," ")</f>
        <v xml:space="preserve"> </v>
      </c>
      <c r="V991" s="232" t="str">
        <f t="shared" si="109"/>
        <v/>
      </c>
      <c r="W991" s="232" t="str">
        <f t="shared" si="110"/>
        <v/>
      </c>
      <c r="X991" s="232" t="str">
        <f>IFERROR(VLOOKUP(W991,Datos!$P$4:$Q$18,2,0),"")</f>
        <v/>
      </c>
      <c r="Y991" s="232" t="str">
        <f t="shared" si="111"/>
        <v/>
      </c>
      <c r="AA991" s="314" t="str">
        <f t="shared" ca="1" si="108"/>
        <v/>
      </c>
    </row>
    <row r="992" spans="1:27" x14ac:dyDescent="0.3">
      <c r="A992" s="238"/>
      <c r="B992" s="241" t="str">
        <f t="shared" si="112"/>
        <v/>
      </c>
      <c r="C992" s="239"/>
      <c r="D992" s="240" t="str">
        <f>IF(C992&lt;&gt;"",VLOOKUP(C992,'BASE EQUIPOS'!$G$8:$H$22,2,0),"")</f>
        <v/>
      </c>
      <c r="E992" s="241" t="str">
        <f>IF(C992&lt;&gt;"",VLOOKUP(C992,'BASE EQUIPOS'!$G$8:$I$22,3,0),"")</f>
        <v/>
      </c>
      <c r="F992" s="241" t="str">
        <f>IF(C992&lt;&gt;"",VLOOKUP(C992,'BASE EQUIPOS'!$G$8:$J$22,4,0),"")</f>
        <v/>
      </c>
      <c r="G992" s="242"/>
      <c r="H992" s="233"/>
      <c r="I992" s="241"/>
      <c r="J992" s="241"/>
      <c r="K992" s="241"/>
      <c r="L992" s="239"/>
      <c r="M992" s="244"/>
      <c r="N992" s="245" t="str">
        <f t="shared" ca="1" si="106"/>
        <v/>
      </c>
      <c r="O992" s="239"/>
      <c r="P992" s="244"/>
      <c r="Q992" s="245" t="str">
        <f t="shared" si="107"/>
        <v/>
      </c>
      <c r="U992" s="246" t="str">
        <f>IFERROR(VLOOKUP(C992,'BASE EQUIPOS'!$G$8:$O$22,9,0)," ")</f>
        <v xml:space="preserve"> </v>
      </c>
      <c r="V992" s="232" t="str">
        <f t="shared" si="109"/>
        <v/>
      </c>
      <c r="W992" s="232" t="str">
        <f t="shared" si="110"/>
        <v/>
      </c>
      <c r="X992" s="232" t="str">
        <f>IFERROR(VLOOKUP(W992,Datos!$P$4:$Q$18,2,0),"")</f>
        <v/>
      </c>
      <c r="Y992" s="232" t="str">
        <f t="shared" si="111"/>
        <v/>
      </c>
      <c r="AA992" s="314" t="str">
        <f t="shared" ca="1" si="108"/>
        <v/>
      </c>
    </row>
    <row r="993" spans="1:27" x14ac:dyDescent="0.3">
      <c r="A993" s="238"/>
      <c r="B993" s="241" t="str">
        <f t="shared" si="112"/>
        <v/>
      </c>
      <c r="C993" s="239"/>
      <c r="D993" s="240" t="str">
        <f>IF(C993&lt;&gt;"",VLOOKUP(C993,'BASE EQUIPOS'!$G$8:$H$22,2,0),"")</f>
        <v/>
      </c>
      <c r="E993" s="241" t="str">
        <f>IF(C993&lt;&gt;"",VLOOKUP(C993,'BASE EQUIPOS'!$G$8:$I$22,3,0),"")</f>
        <v/>
      </c>
      <c r="F993" s="241" t="str">
        <f>IF(C993&lt;&gt;"",VLOOKUP(C993,'BASE EQUIPOS'!$G$8:$J$22,4,0),"")</f>
        <v/>
      </c>
      <c r="G993" s="242"/>
      <c r="H993" s="233"/>
      <c r="I993" s="241"/>
      <c r="J993" s="241"/>
      <c r="K993" s="241"/>
      <c r="L993" s="239"/>
      <c r="M993" s="244"/>
      <c r="N993" s="245" t="str">
        <f t="shared" ca="1" si="106"/>
        <v/>
      </c>
      <c r="O993" s="239"/>
      <c r="P993" s="244"/>
      <c r="Q993" s="245" t="str">
        <f t="shared" si="107"/>
        <v/>
      </c>
      <c r="U993" s="246" t="str">
        <f>IFERROR(VLOOKUP(C993,'BASE EQUIPOS'!$G$8:$O$22,9,0)," ")</f>
        <v xml:space="preserve"> </v>
      </c>
      <c r="V993" s="232" t="str">
        <f t="shared" si="109"/>
        <v/>
      </c>
      <c r="W993" s="232" t="str">
        <f t="shared" si="110"/>
        <v/>
      </c>
      <c r="X993" s="232" t="str">
        <f>IFERROR(VLOOKUP(W993,Datos!$P$4:$Q$18,2,0),"")</f>
        <v/>
      </c>
      <c r="Y993" s="232" t="str">
        <f t="shared" si="111"/>
        <v/>
      </c>
      <c r="AA993" s="314" t="str">
        <f t="shared" ca="1" si="108"/>
        <v/>
      </c>
    </row>
    <row r="994" spans="1:27" x14ac:dyDescent="0.3">
      <c r="A994" s="238"/>
      <c r="B994" s="241" t="str">
        <f t="shared" si="112"/>
        <v/>
      </c>
      <c r="C994" s="239"/>
      <c r="D994" s="240" t="str">
        <f>IF(C994&lt;&gt;"",VLOOKUP(C994,'BASE EQUIPOS'!$G$8:$H$22,2,0),"")</f>
        <v/>
      </c>
      <c r="E994" s="241" t="str">
        <f>IF(C994&lt;&gt;"",VLOOKUP(C994,'BASE EQUIPOS'!$G$8:$I$22,3,0),"")</f>
        <v/>
      </c>
      <c r="F994" s="241" t="str">
        <f>IF(C994&lt;&gt;"",VLOOKUP(C994,'BASE EQUIPOS'!$G$8:$J$22,4,0),"")</f>
        <v/>
      </c>
      <c r="G994" s="242"/>
      <c r="H994" s="233"/>
      <c r="I994" s="241"/>
      <c r="J994" s="241"/>
      <c r="K994" s="241"/>
      <c r="L994" s="239"/>
      <c r="M994" s="244"/>
      <c r="N994" s="245" t="str">
        <f t="shared" ca="1" si="106"/>
        <v/>
      </c>
      <c r="O994" s="239"/>
      <c r="P994" s="244"/>
      <c r="Q994" s="245" t="str">
        <f t="shared" si="107"/>
        <v/>
      </c>
      <c r="U994" s="246" t="str">
        <f>IFERROR(VLOOKUP(C994,'BASE EQUIPOS'!$G$8:$O$22,9,0)," ")</f>
        <v xml:space="preserve"> </v>
      </c>
      <c r="V994" s="232" t="str">
        <f t="shared" si="109"/>
        <v/>
      </c>
      <c r="W994" s="232" t="str">
        <f t="shared" si="110"/>
        <v/>
      </c>
      <c r="X994" s="232" t="str">
        <f>IFERROR(VLOOKUP(W994,Datos!$P$4:$Q$18,2,0),"")</f>
        <v/>
      </c>
      <c r="Y994" s="232" t="str">
        <f t="shared" si="111"/>
        <v/>
      </c>
      <c r="AA994" s="314" t="str">
        <f t="shared" ca="1" si="108"/>
        <v/>
      </c>
    </row>
    <row r="995" spans="1:27" x14ac:dyDescent="0.3">
      <c r="A995" s="238"/>
      <c r="B995" s="241" t="str">
        <f t="shared" si="112"/>
        <v/>
      </c>
      <c r="C995" s="239"/>
      <c r="D995" s="240" t="str">
        <f>IF(C995&lt;&gt;"",VLOOKUP(C995,'BASE EQUIPOS'!$G$8:$H$22,2,0),"")</f>
        <v/>
      </c>
      <c r="E995" s="241" t="str">
        <f>IF(C995&lt;&gt;"",VLOOKUP(C995,'BASE EQUIPOS'!$G$8:$I$22,3,0),"")</f>
        <v/>
      </c>
      <c r="F995" s="241" t="str">
        <f>IF(C995&lt;&gt;"",VLOOKUP(C995,'BASE EQUIPOS'!$G$8:$J$22,4,0),"")</f>
        <v/>
      </c>
      <c r="G995" s="242"/>
      <c r="H995" s="233"/>
      <c r="I995" s="241"/>
      <c r="J995" s="241"/>
      <c r="K995" s="241"/>
      <c r="L995" s="239"/>
      <c r="M995" s="244"/>
      <c r="N995" s="245" t="str">
        <f t="shared" ca="1" si="106"/>
        <v/>
      </c>
      <c r="O995" s="239"/>
      <c r="P995" s="244"/>
      <c r="Q995" s="245" t="str">
        <f t="shared" si="107"/>
        <v/>
      </c>
      <c r="U995" s="246" t="str">
        <f>IFERROR(VLOOKUP(C995,'BASE EQUIPOS'!$G$8:$O$22,9,0)," ")</f>
        <v xml:space="preserve"> </v>
      </c>
      <c r="V995" s="232" t="str">
        <f t="shared" si="109"/>
        <v/>
      </c>
      <c r="W995" s="232" t="str">
        <f t="shared" si="110"/>
        <v/>
      </c>
      <c r="X995" s="232" t="str">
        <f>IFERROR(VLOOKUP(W995,Datos!$P$4:$Q$18,2,0),"")</f>
        <v/>
      </c>
      <c r="Y995" s="232" t="str">
        <f t="shared" si="111"/>
        <v/>
      </c>
      <c r="AA995" s="314" t="str">
        <f t="shared" ca="1" si="108"/>
        <v/>
      </c>
    </row>
    <row r="996" spans="1:27" x14ac:dyDescent="0.3">
      <c r="A996" s="238"/>
      <c r="B996" s="241" t="str">
        <f t="shared" si="112"/>
        <v/>
      </c>
      <c r="C996" s="239"/>
      <c r="D996" s="240" t="str">
        <f>IF(C996&lt;&gt;"",VLOOKUP(C996,'BASE EQUIPOS'!$G$8:$H$22,2,0),"")</f>
        <v/>
      </c>
      <c r="E996" s="241" t="str">
        <f>IF(C996&lt;&gt;"",VLOOKUP(C996,'BASE EQUIPOS'!$G$8:$I$22,3,0),"")</f>
        <v/>
      </c>
      <c r="F996" s="241" t="str">
        <f>IF(C996&lt;&gt;"",VLOOKUP(C996,'BASE EQUIPOS'!$G$8:$J$22,4,0),"")</f>
        <v/>
      </c>
      <c r="G996" s="242"/>
      <c r="H996" s="233"/>
      <c r="I996" s="241"/>
      <c r="J996" s="241"/>
      <c r="K996" s="241"/>
      <c r="L996" s="239"/>
      <c r="M996" s="244"/>
      <c r="N996" s="245" t="str">
        <f t="shared" ca="1" si="106"/>
        <v/>
      </c>
      <c r="O996" s="239"/>
      <c r="P996" s="244"/>
      <c r="Q996" s="245" t="str">
        <f t="shared" si="107"/>
        <v/>
      </c>
      <c r="U996" s="246" t="str">
        <f>IFERROR(VLOOKUP(C996,'BASE EQUIPOS'!$G$8:$O$22,9,0)," ")</f>
        <v xml:space="preserve"> </v>
      </c>
      <c r="V996" s="232" t="str">
        <f t="shared" si="109"/>
        <v/>
      </c>
      <c r="W996" s="232" t="str">
        <f t="shared" si="110"/>
        <v/>
      </c>
      <c r="X996" s="232" t="str">
        <f>IFERROR(VLOOKUP(W996,Datos!$P$4:$Q$18,2,0),"")</f>
        <v/>
      </c>
      <c r="Y996" s="232" t="str">
        <f t="shared" si="111"/>
        <v/>
      </c>
      <c r="AA996" s="314" t="str">
        <f t="shared" ca="1" si="108"/>
        <v/>
      </c>
    </row>
    <row r="997" spans="1:27" x14ac:dyDescent="0.3">
      <c r="A997" s="238"/>
      <c r="B997" s="241" t="str">
        <f t="shared" si="112"/>
        <v/>
      </c>
      <c r="C997" s="239"/>
      <c r="D997" s="240" t="str">
        <f>IF(C997&lt;&gt;"",VLOOKUP(C997,'BASE EQUIPOS'!$G$8:$H$22,2,0),"")</f>
        <v/>
      </c>
      <c r="E997" s="241" t="str">
        <f>IF(C997&lt;&gt;"",VLOOKUP(C997,'BASE EQUIPOS'!$G$8:$I$22,3,0),"")</f>
        <v/>
      </c>
      <c r="F997" s="241" t="str">
        <f>IF(C997&lt;&gt;"",VLOOKUP(C997,'BASE EQUIPOS'!$G$8:$J$22,4,0),"")</f>
        <v/>
      </c>
      <c r="G997" s="242"/>
      <c r="H997" s="233"/>
      <c r="I997" s="241"/>
      <c r="J997" s="241"/>
      <c r="K997" s="241"/>
      <c r="L997" s="239"/>
      <c r="M997" s="244"/>
      <c r="N997" s="245" t="str">
        <f t="shared" ca="1" si="106"/>
        <v/>
      </c>
      <c r="O997" s="239"/>
      <c r="P997" s="244"/>
      <c r="Q997" s="245" t="str">
        <f t="shared" si="107"/>
        <v/>
      </c>
      <c r="U997" s="246" t="str">
        <f>IFERROR(VLOOKUP(C997,'BASE EQUIPOS'!$G$8:$O$22,9,0)," ")</f>
        <v xml:space="preserve"> </v>
      </c>
      <c r="V997" s="232" t="str">
        <f t="shared" si="109"/>
        <v/>
      </c>
      <c r="W997" s="232" t="str">
        <f t="shared" si="110"/>
        <v/>
      </c>
      <c r="X997" s="232" t="str">
        <f>IFERROR(VLOOKUP(W997,Datos!$P$4:$Q$18,2,0),"")</f>
        <v/>
      </c>
      <c r="Y997" s="232" t="str">
        <f t="shared" si="111"/>
        <v/>
      </c>
      <c r="AA997" s="314" t="str">
        <f t="shared" ca="1" si="108"/>
        <v/>
      </c>
    </row>
    <row r="998" spans="1:27" x14ac:dyDescent="0.3">
      <c r="A998" s="238"/>
      <c r="B998" s="241" t="str">
        <f t="shared" si="112"/>
        <v/>
      </c>
      <c r="C998" s="239"/>
      <c r="D998" s="240" t="str">
        <f>IF(C998&lt;&gt;"",VLOOKUP(C998,'BASE EQUIPOS'!$G$8:$H$22,2,0),"")</f>
        <v/>
      </c>
      <c r="E998" s="241" t="str">
        <f>IF(C998&lt;&gt;"",VLOOKUP(C998,'BASE EQUIPOS'!$G$8:$I$22,3,0),"")</f>
        <v/>
      </c>
      <c r="F998" s="241" t="str">
        <f>IF(C998&lt;&gt;"",VLOOKUP(C998,'BASE EQUIPOS'!$G$8:$J$22,4,0),"")</f>
        <v/>
      </c>
      <c r="G998" s="242"/>
      <c r="H998" s="233"/>
      <c r="I998" s="241"/>
      <c r="J998" s="241"/>
      <c r="K998" s="241"/>
      <c r="L998" s="239"/>
      <c r="M998" s="244"/>
      <c r="N998" s="245" t="str">
        <f t="shared" ca="1" si="106"/>
        <v/>
      </c>
      <c r="O998" s="239"/>
      <c r="P998" s="244"/>
      <c r="Q998" s="245" t="str">
        <f t="shared" si="107"/>
        <v/>
      </c>
      <c r="U998" s="246" t="str">
        <f>IFERROR(VLOOKUP(C998,'BASE EQUIPOS'!$G$8:$O$22,9,0)," ")</f>
        <v xml:space="preserve"> </v>
      </c>
      <c r="V998" s="232" t="str">
        <f t="shared" si="109"/>
        <v/>
      </c>
      <c r="W998" s="232" t="str">
        <f t="shared" si="110"/>
        <v/>
      </c>
      <c r="X998" s="232" t="str">
        <f>IFERROR(VLOOKUP(W998,Datos!$P$4:$Q$18,2,0),"")</f>
        <v/>
      </c>
      <c r="Y998" s="232" t="str">
        <f t="shared" si="111"/>
        <v/>
      </c>
      <c r="AA998" s="314" t="str">
        <f t="shared" ca="1" si="108"/>
        <v/>
      </c>
    </row>
    <row r="999" spans="1:27" x14ac:dyDescent="0.3">
      <c r="A999" s="238"/>
      <c r="B999" s="241" t="str">
        <f t="shared" si="112"/>
        <v/>
      </c>
      <c r="C999" s="239"/>
      <c r="D999" s="240" t="str">
        <f>IF(C999&lt;&gt;"",VLOOKUP(C999,'BASE EQUIPOS'!$G$8:$H$22,2,0),"")</f>
        <v/>
      </c>
      <c r="E999" s="241" t="str">
        <f>IF(C999&lt;&gt;"",VLOOKUP(C999,'BASE EQUIPOS'!$G$8:$I$22,3,0),"")</f>
        <v/>
      </c>
      <c r="F999" s="241" t="str">
        <f>IF(C999&lt;&gt;"",VLOOKUP(C999,'BASE EQUIPOS'!$G$8:$J$22,4,0),"")</f>
        <v/>
      </c>
      <c r="G999" s="242"/>
      <c r="H999" s="233"/>
      <c r="I999" s="241"/>
      <c r="J999" s="241"/>
      <c r="K999" s="241"/>
      <c r="L999" s="239"/>
      <c r="M999" s="244"/>
      <c r="N999" s="245" t="str">
        <f t="shared" ca="1" si="106"/>
        <v/>
      </c>
      <c r="O999" s="239"/>
      <c r="P999" s="244"/>
      <c r="Q999" s="245" t="str">
        <f t="shared" si="107"/>
        <v/>
      </c>
      <c r="U999" s="246" t="str">
        <f>IFERROR(VLOOKUP(C999,'BASE EQUIPOS'!$G$8:$O$22,9,0)," ")</f>
        <v xml:space="preserve"> </v>
      </c>
      <c r="V999" s="232" t="str">
        <f t="shared" si="109"/>
        <v/>
      </c>
      <c r="W999" s="232" t="str">
        <f t="shared" si="110"/>
        <v/>
      </c>
      <c r="X999" s="232" t="str">
        <f>IFERROR(VLOOKUP(W999,Datos!$P$4:$Q$18,2,0),"")</f>
        <v/>
      </c>
      <c r="Y999" s="232" t="str">
        <f t="shared" si="111"/>
        <v/>
      </c>
      <c r="AA999" s="314" t="str">
        <f t="shared" ca="1" si="108"/>
        <v/>
      </c>
    </row>
    <row r="1000" spans="1:27" x14ac:dyDescent="0.3">
      <c r="A1000" s="238"/>
      <c r="B1000" s="241" t="str">
        <f t="shared" si="112"/>
        <v/>
      </c>
      <c r="C1000" s="239"/>
      <c r="D1000" s="240" t="str">
        <f>IF(C1000&lt;&gt;"",VLOOKUP(C1000,'BASE EQUIPOS'!$G$8:$H$22,2,0),"")</f>
        <v/>
      </c>
      <c r="E1000" s="241" t="str">
        <f>IF(C1000&lt;&gt;"",VLOOKUP(C1000,'BASE EQUIPOS'!$G$8:$I$22,3,0),"")</f>
        <v/>
      </c>
      <c r="F1000" s="241" t="str">
        <f>IF(C1000&lt;&gt;"",VLOOKUP(C1000,'BASE EQUIPOS'!$G$8:$J$22,4,0),"")</f>
        <v/>
      </c>
      <c r="G1000" s="242"/>
      <c r="H1000" s="233"/>
      <c r="I1000" s="241"/>
      <c r="J1000" s="241"/>
      <c r="K1000" s="241"/>
      <c r="L1000" s="239"/>
      <c r="M1000" s="244"/>
      <c r="N1000" s="245" t="str">
        <f t="shared" ca="1" si="106"/>
        <v/>
      </c>
      <c r="O1000" s="239"/>
      <c r="P1000" s="244"/>
      <c r="Q1000" s="245" t="str">
        <f t="shared" si="107"/>
        <v/>
      </c>
      <c r="U1000" s="246" t="str">
        <f>IFERROR(VLOOKUP(C1000,'BASE EQUIPOS'!$G$8:$O$22,9,0)," ")</f>
        <v xml:space="preserve"> </v>
      </c>
      <c r="V1000" s="232" t="str">
        <f t="shared" si="109"/>
        <v/>
      </c>
      <c r="W1000" s="232" t="str">
        <f t="shared" si="110"/>
        <v/>
      </c>
      <c r="X1000" s="232" t="str">
        <f>IFERROR(VLOOKUP(W1000,Datos!$P$4:$Q$18,2,0),"")</f>
        <v/>
      </c>
      <c r="Y1000" s="232" t="str">
        <f t="shared" si="111"/>
        <v/>
      </c>
      <c r="AA1000" s="314" t="str">
        <f t="shared" ca="1" si="108"/>
        <v/>
      </c>
    </row>
    <row r="1001" spans="1:27" x14ac:dyDescent="0.3">
      <c r="A1001" s="238"/>
      <c r="B1001" s="241" t="str">
        <f t="shared" si="112"/>
        <v/>
      </c>
      <c r="C1001" s="239"/>
      <c r="D1001" s="240" t="str">
        <f>IF(C1001&lt;&gt;"",VLOOKUP(C1001,'BASE EQUIPOS'!$G$8:$H$22,2,0),"")</f>
        <v/>
      </c>
      <c r="E1001" s="241" t="str">
        <f>IF(C1001&lt;&gt;"",VLOOKUP(C1001,'BASE EQUIPOS'!$G$8:$I$22,3,0),"")</f>
        <v/>
      </c>
      <c r="F1001" s="241" t="str">
        <f>IF(C1001&lt;&gt;"",VLOOKUP(C1001,'BASE EQUIPOS'!$G$8:$J$22,4,0),"")</f>
        <v/>
      </c>
      <c r="G1001" s="242"/>
      <c r="H1001" s="233"/>
      <c r="I1001" s="241"/>
      <c r="J1001" s="241"/>
      <c r="K1001" s="241"/>
      <c r="L1001" s="239"/>
      <c r="M1001" s="244"/>
      <c r="N1001" s="245" t="str">
        <f t="shared" ca="1" si="106"/>
        <v/>
      </c>
      <c r="O1001" s="239"/>
      <c r="P1001" s="244"/>
      <c r="Q1001" s="245" t="str">
        <f t="shared" si="107"/>
        <v/>
      </c>
      <c r="U1001" s="246" t="str">
        <f>IFERROR(VLOOKUP(C1001,'BASE EQUIPOS'!$G$8:$O$22,9,0)," ")</f>
        <v xml:space="preserve"> </v>
      </c>
      <c r="V1001" s="232" t="str">
        <f t="shared" si="109"/>
        <v/>
      </c>
      <c r="W1001" s="232" t="str">
        <f t="shared" si="110"/>
        <v/>
      </c>
      <c r="X1001" s="232" t="str">
        <f>IFERROR(VLOOKUP(W1001,Datos!$P$4:$Q$18,2,0),"")</f>
        <v/>
      </c>
      <c r="Y1001" s="232" t="str">
        <f t="shared" si="111"/>
        <v/>
      </c>
      <c r="AA1001" s="314" t="str">
        <f t="shared" ca="1" si="108"/>
        <v/>
      </c>
    </row>
    <row r="1002" spans="1:27" x14ac:dyDescent="0.3">
      <c r="A1002" s="238"/>
      <c r="B1002" s="241" t="str">
        <f t="shared" si="112"/>
        <v/>
      </c>
      <c r="C1002" s="239"/>
      <c r="D1002" s="240" t="str">
        <f>IF(C1002&lt;&gt;"",VLOOKUP(C1002,'BASE EQUIPOS'!$G$8:$H$22,2,0),"")</f>
        <v/>
      </c>
      <c r="E1002" s="241" t="str">
        <f>IF(C1002&lt;&gt;"",VLOOKUP(C1002,'BASE EQUIPOS'!$G$8:$I$22,3,0),"")</f>
        <v/>
      </c>
      <c r="F1002" s="241" t="str">
        <f>IF(C1002&lt;&gt;"",VLOOKUP(C1002,'BASE EQUIPOS'!$G$8:$J$22,4,0),"")</f>
        <v/>
      </c>
      <c r="G1002" s="242"/>
      <c r="H1002" s="233"/>
      <c r="I1002" s="241"/>
      <c r="J1002" s="241"/>
      <c r="K1002" s="241"/>
      <c r="L1002" s="239"/>
      <c r="M1002" s="244"/>
      <c r="N1002" s="245" t="str">
        <f t="shared" ca="1" si="106"/>
        <v/>
      </c>
      <c r="O1002" s="239"/>
      <c r="P1002" s="244"/>
      <c r="Q1002" s="245" t="str">
        <f t="shared" si="107"/>
        <v/>
      </c>
      <c r="U1002" s="246" t="str">
        <f>IFERROR(VLOOKUP(C1002,'BASE EQUIPOS'!$G$8:$O$22,9,0)," ")</f>
        <v xml:space="preserve"> </v>
      </c>
      <c r="V1002" s="232" t="str">
        <f t="shared" si="109"/>
        <v/>
      </c>
      <c r="W1002" s="232" t="str">
        <f t="shared" si="110"/>
        <v/>
      </c>
      <c r="X1002" s="232" t="str">
        <f>IFERROR(VLOOKUP(W1002,Datos!$P$4:$Q$18,2,0),"")</f>
        <v/>
      </c>
      <c r="Y1002" s="232" t="str">
        <f t="shared" si="111"/>
        <v/>
      </c>
      <c r="AA1002" s="314" t="str">
        <f t="shared" ca="1" si="108"/>
        <v/>
      </c>
    </row>
    <row r="1003" spans="1:27" x14ac:dyDescent="0.3">
      <c r="A1003" s="238"/>
      <c r="B1003" s="241" t="str">
        <f t="shared" si="112"/>
        <v/>
      </c>
      <c r="C1003" s="239"/>
      <c r="D1003" s="240" t="str">
        <f>IF(C1003&lt;&gt;"",VLOOKUP(C1003,'BASE EQUIPOS'!$G$8:$H$22,2,0),"")</f>
        <v/>
      </c>
      <c r="E1003" s="241" t="str">
        <f>IF(C1003&lt;&gt;"",VLOOKUP(C1003,'BASE EQUIPOS'!$G$8:$I$22,3,0),"")</f>
        <v/>
      </c>
      <c r="F1003" s="241" t="str">
        <f>IF(C1003&lt;&gt;"",VLOOKUP(C1003,'BASE EQUIPOS'!$G$8:$J$22,4,0),"")</f>
        <v/>
      </c>
      <c r="G1003" s="242"/>
      <c r="H1003" s="233"/>
      <c r="I1003" s="241"/>
      <c r="J1003" s="241"/>
      <c r="K1003" s="241"/>
      <c r="L1003" s="239"/>
      <c r="M1003" s="244"/>
      <c r="N1003" s="245" t="str">
        <f t="shared" ca="1" si="106"/>
        <v/>
      </c>
      <c r="O1003" s="239"/>
      <c r="P1003" s="244"/>
      <c r="Q1003" s="245" t="str">
        <f t="shared" si="107"/>
        <v/>
      </c>
      <c r="U1003" s="246" t="str">
        <f>IFERROR(VLOOKUP(C1003,'BASE EQUIPOS'!$G$8:$O$22,9,0)," ")</f>
        <v xml:space="preserve"> </v>
      </c>
      <c r="V1003" s="232" t="str">
        <f t="shared" si="109"/>
        <v/>
      </c>
      <c r="W1003" s="232" t="str">
        <f t="shared" si="110"/>
        <v/>
      </c>
      <c r="X1003" s="232" t="str">
        <f>IFERROR(VLOOKUP(W1003,Datos!$P$4:$Q$18,2,0),"")</f>
        <v/>
      </c>
      <c r="Y1003" s="232" t="str">
        <f t="shared" si="111"/>
        <v/>
      </c>
      <c r="AA1003" s="314" t="str">
        <f t="shared" ca="1" si="108"/>
        <v/>
      </c>
    </row>
    <row r="1004" spans="1:27" x14ac:dyDescent="0.3">
      <c r="A1004" s="238"/>
      <c r="B1004" s="241" t="str">
        <f t="shared" si="112"/>
        <v/>
      </c>
      <c r="C1004" s="239"/>
      <c r="D1004" s="240" t="str">
        <f>IF(C1004&lt;&gt;"",VLOOKUP(C1004,'BASE EQUIPOS'!$G$8:$H$22,2,0),"")</f>
        <v/>
      </c>
      <c r="E1004" s="241" t="str">
        <f>IF(C1004&lt;&gt;"",VLOOKUP(C1004,'BASE EQUIPOS'!$G$8:$I$22,3,0),"")</f>
        <v/>
      </c>
      <c r="F1004" s="241" t="str">
        <f>IF(C1004&lt;&gt;"",VLOOKUP(C1004,'BASE EQUIPOS'!$G$8:$J$22,4,0),"")</f>
        <v/>
      </c>
      <c r="G1004" s="242"/>
      <c r="H1004" s="233"/>
      <c r="I1004" s="241"/>
      <c r="J1004" s="241"/>
      <c r="K1004" s="241"/>
      <c r="L1004" s="239"/>
      <c r="M1004" s="244"/>
      <c r="N1004" s="245" t="str">
        <f t="shared" ca="1" si="106"/>
        <v/>
      </c>
      <c r="O1004" s="239"/>
      <c r="P1004" s="244"/>
      <c r="Q1004" s="245" t="str">
        <f t="shared" si="107"/>
        <v/>
      </c>
      <c r="U1004" s="246" t="str">
        <f>IFERROR(VLOOKUP(C1004,'BASE EQUIPOS'!$G$8:$O$22,9,0)," ")</f>
        <v xml:space="preserve"> </v>
      </c>
      <c r="V1004" s="232" t="str">
        <f t="shared" si="109"/>
        <v/>
      </c>
      <c r="W1004" s="232" t="str">
        <f t="shared" si="110"/>
        <v/>
      </c>
      <c r="X1004" s="232" t="str">
        <f>IFERROR(VLOOKUP(W1004,Datos!$P$4:$Q$18,2,0),"")</f>
        <v/>
      </c>
      <c r="Y1004" s="232" t="str">
        <f t="shared" si="111"/>
        <v/>
      </c>
      <c r="AA1004" s="314" t="str">
        <f t="shared" ca="1" si="108"/>
        <v/>
      </c>
    </row>
    <row r="1005" spans="1:27" x14ac:dyDescent="0.3">
      <c r="A1005" s="238"/>
      <c r="B1005" s="241" t="str">
        <f t="shared" si="112"/>
        <v/>
      </c>
      <c r="C1005" s="239"/>
      <c r="D1005" s="240" t="str">
        <f>IF(C1005&lt;&gt;"",VLOOKUP(C1005,'BASE EQUIPOS'!$G$8:$H$22,2,0),"")</f>
        <v/>
      </c>
      <c r="E1005" s="241" t="str">
        <f>IF(C1005&lt;&gt;"",VLOOKUP(C1005,'BASE EQUIPOS'!$G$8:$I$22,3,0),"")</f>
        <v/>
      </c>
      <c r="F1005" s="241" t="str">
        <f>IF(C1005&lt;&gt;"",VLOOKUP(C1005,'BASE EQUIPOS'!$G$8:$J$22,4,0),"")</f>
        <v/>
      </c>
      <c r="G1005" s="242"/>
      <c r="H1005" s="233"/>
      <c r="I1005" s="241"/>
      <c r="J1005" s="241"/>
      <c r="K1005" s="241"/>
      <c r="L1005" s="239"/>
      <c r="M1005" s="244"/>
      <c r="N1005" s="245" t="str">
        <f t="shared" ca="1" si="106"/>
        <v/>
      </c>
      <c r="O1005" s="239"/>
      <c r="P1005" s="244"/>
      <c r="Q1005" s="245" t="str">
        <f t="shared" si="107"/>
        <v/>
      </c>
      <c r="U1005" s="246" t="str">
        <f>IFERROR(VLOOKUP(C1005,'BASE EQUIPOS'!$G$8:$O$22,9,0)," ")</f>
        <v xml:space="preserve"> </v>
      </c>
      <c r="V1005" s="232" t="str">
        <f t="shared" si="109"/>
        <v/>
      </c>
      <c r="W1005" s="232" t="str">
        <f t="shared" si="110"/>
        <v/>
      </c>
      <c r="X1005" s="232" t="str">
        <f>IFERROR(VLOOKUP(W1005,Datos!$P$4:$Q$18,2,0),"")</f>
        <v/>
      </c>
      <c r="Y1005" s="232" t="str">
        <f t="shared" si="111"/>
        <v/>
      </c>
      <c r="AA1005" s="314" t="str">
        <f t="shared" ca="1" si="108"/>
        <v/>
      </c>
    </row>
    <row r="1006" spans="1:27" x14ac:dyDescent="0.3">
      <c r="A1006" s="238"/>
      <c r="B1006" s="241" t="str">
        <f t="shared" si="112"/>
        <v/>
      </c>
      <c r="C1006" s="239"/>
      <c r="D1006" s="240" t="str">
        <f>IF(C1006&lt;&gt;"",VLOOKUP(C1006,'BASE EQUIPOS'!$G$8:$H$22,2,0),"")</f>
        <v/>
      </c>
      <c r="E1006" s="241" t="str">
        <f>IF(C1006&lt;&gt;"",VLOOKUP(C1006,'BASE EQUIPOS'!$G$8:$I$22,3,0),"")</f>
        <v/>
      </c>
      <c r="F1006" s="241" t="str">
        <f>IF(C1006&lt;&gt;"",VLOOKUP(C1006,'BASE EQUIPOS'!$G$8:$J$22,4,0),"")</f>
        <v/>
      </c>
      <c r="G1006" s="242"/>
      <c r="H1006" s="233"/>
      <c r="I1006" s="241"/>
      <c r="J1006" s="241"/>
      <c r="K1006" s="241"/>
      <c r="L1006" s="239"/>
      <c r="M1006" s="244"/>
      <c r="N1006" s="245" t="str">
        <f t="shared" ca="1" si="106"/>
        <v/>
      </c>
      <c r="O1006" s="239"/>
      <c r="P1006" s="244"/>
      <c r="Q1006" s="245" t="str">
        <f t="shared" si="107"/>
        <v/>
      </c>
      <c r="U1006" s="246" t="str">
        <f>IFERROR(VLOOKUP(C1006,'BASE EQUIPOS'!$G$8:$O$22,9,0)," ")</f>
        <v xml:space="preserve"> </v>
      </c>
      <c r="V1006" s="232" t="str">
        <f t="shared" si="109"/>
        <v/>
      </c>
      <c r="W1006" s="232" t="str">
        <f t="shared" si="110"/>
        <v/>
      </c>
      <c r="X1006" s="232" t="str">
        <f>IFERROR(VLOOKUP(W1006,Datos!$P$4:$Q$18,2,0),"")</f>
        <v/>
      </c>
      <c r="Y1006" s="232" t="str">
        <f t="shared" si="111"/>
        <v/>
      </c>
      <c r="AA1006" s="314" t="str">
        <f t="shared" ca="1" si="108"/>
        <v/>
      </c>
    </row>
    <row r="1007" spans="1:27" x14ac:dyDescent="0.3">
      <c r="A1007" s="238"/>
      <c r="B1007" s="241" t="str">
        <f t="shared" si="112"/>
        <v/>
      </c>
      <c r="C1007" s="239"/>
      <c r="D1007" s="240" t="str">
        <f>IF(C1007&lt;&gt;"",VLOOKUP(C1007,'BASE EQUIPOS'!$G$8:$H$22,2,0),"")</f>
        <v/>
      </c>
      <c r="E1007" s="241" t="str">
        <f>IF(C1007&lt;&gt;"",VLOOKUP(C1007,'BASE EQUIPOS'!$G$8:$I$22,3,0),"")</f>
        <v/>
      </c>
      <c r="F1007" s="241" t="str">
        <f>IF(C1007&lt;&gt;"",VLOOKUP(C1007,'BASE EQUIPOS'!$G$8:$J$22,4,0),"")</f>
        <v/>
      </c>
      <c r="G1007" s="242"/>
      <c r="H1007" s="233"/>
      <c r="I1007" s="241"/>
      <c r="J1007" s="241"/>
      <c r="K1007" s="241"/>
      <c r="L1007" s="239"/>
      <c r="M1007" s="244"/>
      <c r="N1007" s="245" t="str">
        <f t="shared" ca="1" si="106"/>
        <v/>
      </c>
      <c r="O1007" s="239"/>
      <c r="P1007" s="244"/>
      <c r="Q1007" s="245" t="str">
        <f t="shared" si="107"/>
        <v/>
      </c>
      <c r="U1007" s="246" t="str">
        <f>IFERROR(VLOOKUP(C1007,'BASE EQUIPOS'!$G$8:$O$22,9,0)," ")</f>
        <v xml:space="preserve"> </v>
      </c>
      <c r="V1007" s="232" t="str">
        <f t="shared" si="109"/>
        <v/>
      </c>
      <c r="W1007" s="232" t="str">
        <f t="shared" si="110"/>
        <v/>
      </c>
      <c r="X1007" s="232" t="str">
        <f>IFERROR(VLOOKUP(W1007,Datos!$P$4:$Q$18,2,0),"")</f>
        <v/>
      </c>
      <c r="Y1007" s="232" t="str">
        <f t="shared" si="111"/>
        <v/>
      </c>
      <c r="AA1007" s="314" t="str">
        <f t="shared" ca="1" si="108"/>
        <v/>
      </c>
    </row>
    <row r="1008" spans="1:27" x14ac:dyDescent="0.3">
      <c r="A1008" s="238"/>
      <c r="B1008" s="241" t="str">
        <f t="shared" si="112"/>
        <v/>
      </c>
      <c r="C1008" s="239"/>
      <c r="D1008" s="240" t="str">
        <f>IF(C1008&lt;&gt;"",VLOOKUP(C1008,'BASE EQUIPOS'!$G$8:$H$22,2,0),"")</f>
        <v/>
      </c>
      <c r="E1008" s="241" t="str">
        <f>IF(C1008&lt;&gt;"",VLOOKUP(C1008,'BASE EQUIPOS'!$G$8:$I$22,3,0),"")</f>
        <v/>
      </c>
      <c r="F1008" s="241" t="str">
        <f>IF(C1008&lt;&gt;"",VLOOKUP(C1008,'BASE EQUIPOS'!$G$8:$J$22,4,0),"")</f>
        <v/>
      </c>
      <c r="G1008" s="242"/>
      <c r="H1008" s="233"/>
      <c r="I1008" s="241"/>
      <c r="J1008" s="241"/>
      <c r="K1008" s="241"/>
      <c r="L1008" s="239"/>
      <c r="M1008" s="244"/>
      <c r="N1008" s="245" t="str">
        <f t="shared" ca="1" si="106"/>
        <v/>
      </c>
      <c r="O1008" s="239"/>
      <c r="P1008" s="244"/>
      <c r="Q1008" s="245" t="str">
        <f t="shared" si="107"/>
        <v/>
      </c>
      <c r="U1008" s="246" t="str">
        <f>IFERROR(VLOOKUP(C1008,'BASE EQUIPOS'!$G$8:$O$22,9,0)," ")</f>
        <v xml:space="preserve"> </v>
      </c>
      <c r="V1008" s="232" t="str">
        <f t="shared" si="109"/>
        <v/>
      </c>
      <c r="W1008" s="232" t="str">
        <f t="shared" si="110"/>
        <v/>
      </c>
      <c r="X1008" s="232" t="str">
        <f>IFERROR(VLOOKUP(W1008,Datos!$P$4:$Q$18,2,0),"")</f>
        <v/>
      </c>
      <c r="Y1008" s="232" t="str">
        <f t="shared" si="111"/>
        <v/>
      </c>
      <c r="AA1008" s="314" t="str">
        <f t="shared" ca="1" si="108"/>
        <v/>
      </c>
    </row>
    <row r="1009" spans="1:27" x14ac:dyDescent="0.3">
      <c r="A1009" s="238"/>
      <c r="B1009" s="241" t="str">
        <f t="shared" si="112"/>
        <v/>
      </c>
      <c r="C1009" s="239"/>
      <c r="D1009" s="240" t="str">
        <f>IF(C1009&lt;&gt;"",VLOOKUP(C1009,'BASE EQUIPOS'!$G$8:$H$22,2,0),"")</f>
        <v/>
      </c>
      <c r="E1009" s="241" t="str">
        <f>IF(C1009&lt;&gt;"",VLOOKUP(C1009,'BASE EQUIPOS'!$G$8:$I$22,3,0),"")</f>
        <v/>
      </c>
      <c r="F1009" s="241" t="str">
        <f>IF(C1009&lt;&gt;"",VLOOKUP(C1009,'BASE EQUIPOS'!$G$8:$J$22,4,0),"")</f>
        <v/>
      </c>
      <c r="G1009" s="242"/>
      <c r="H1009" s="233"/>
      <c r="I1009" s="241"/>
      <c r="J1009" s="241"/>
      <c r="K1009" s="241"/>
      <c r="L1009" s="239"/>
      <c r="M1009" s="244"/>
      <c r="N1009" s="245" t="str">
        <f t="shared" ca="1" si="106"/>
        <v/>
      </c>
      <c r="O1009" s="239"/>
      <c r="P1009" s="244"/>
      <c r="Q1009" s="245" t="str">
        <f t="shared" si="107"/>
        <v/>
      </c>
      <c r="U1009" s="246" t="str">
        <f>IFERROR(VLOOKUP(C1009,'BASE EQUIPOS'!$G$8:$O$22,9,0)," ")</f>
        <v xml:space="preserve"> </v>
      </c>
      <c r="V1009" s="232" t="str">
        <f t="shared" si="109"/>
        <v/>
      </c>
      <c r="W1009" s="232" t="str">
        <f t="shared" si="110"/>
        <v/>
      </c>
      <c r="X1009" s="232" t="str">
        <f>IFERROR(VLOOKUP(W1009,Datos!$P$4:$Q$18,2,0),"")</f>
        <v/>
      </c>
      <c r="Y1009" s="232" t="str">
        <f t="shared" si="111"/>
        <v/>
      </c>
      <c r="AA1009" s="314" t="str">
        <f t="shared" ca="1" si="108"/>
        <v/>
      </c>
    </row>
    <row r="1010" spans="1:27" x14ac:dyDescent="0.3">
      <c r="A1010" s="238"/>
      <c r="B1010" s="241" t="str">
        <f t="shared" si="112"/>
        <v/>
      </c>
      <c r="C1010" s="239"/>
      <c r="D1010" s="240" t="str">
        <f>IF(C1010&lt;&gt;"",VLOOKUP(C1010,'BASE EQUIPOS'!$G$8:$H$22,2,0),"")</f>
        <v/>
      </c>
      <c r="E1010" s="241" t="str">
        <f>IF(C1010&lt;&gt;"",VLOOKUP(C1010,'BASE EQUIPOS'!$G$8:$I$22,3,0),"")</f>
        <v/>
      </c>
      <c r="F1010" s="241" t="str">
        <f>IF(C1010&lt;&gt;"",VLOOKUP(C1010,'BASE EQUIPOS'!$G$8:$J$22,4,0),"")</f>
        <v/>
      </c>
      <c r="G1010" s="242"/>
      <c r="H1010" s="233"/>
      <c r="I1010" s="241"/>
      <c r="J1010" s="241"/>
      <c r="K1010" s="241"/>
      <c r="L1010" s="239"/>
      <c r="M1010" s="244"/>
      <c r="N1010" s="245" t="str">
        <f t="shared" ca="1" si="106"/>
        <v/>
      </c>
      <c r="O1010" s="239"/>
      <c r="P1010" s="244"/>
      <c r="Q1010" s="245" t="str">
        <f t="shared" si="107"/>
        <v/>
      </c>
      <c r="U1010" s="246" t="str">
        <f>IFERROR(VLOOKUP(C1010,'BASE EQUIPOS'!$G$8:$O$22,9,0)," ")</f>
        <v xml:space="preserve"> </v>
      </c>
      <c r="V1010" s="232" t="str">
        <f t="shared" si="109"/>
        <v/>
      </c>
      <c r="W1010" s="232" t="str">
        <f t="shared" si="110"/>
        <v/>
      </c>
      <c r="X1010" s="232" t="str">
        <f>IFERROR(VLOOKUP(W1010,Datos!$P$4:$Q$18,2,0),"")</f>
        <v/>
      </c>
      <c r="Y1010" s="232" t="str">
        <f t="shared" si="111"/>
        <v/>
      </c>
      <c r="AA1010" s="314" t="str">
        <f t="shared" ca="1" si="108"/>
        <v/>
      </c>
    </row>
    <row r="1011" spans="1:27" x14ac:dyDescent="0.3">
      <c r="A1011" s="238"/>
      <c r="B1011" s="241" t="str">
        <f t="shared" si="112"/>
        <v/>
      </c>
      <c r="C1011" s="239"/>
      <c r="D1011" s="240" t="str">
        <f>IF(C1011&lt;&gt;"",VLOOKUP(C1011,'BASE EQUIPOS'!$G$8:$H$22,2,0),"")</f>
        <v/>
      </c>
      <c r="E1011" s="241" t="str">
        <f>IF(C1011&lt;&gt;"",VLOOKUP(C1011,'BASE EQUIPOS'!$G$8:$I$22,3,0),"")</f>
        <v/>
      </c>
      <c r="F1011" s="241" t="str">
        <f>IF(C1011&lt;&gt;"",VLOOKUP(C1011,'BASE EQUIPOS'!$G$8:$J$22,4,0),"")</f>
        <v/>
      </c>
      <c r="G1011" s="242"/>
      <c r="H1011" s="233"/>
      <c r="I1011" s="241"/>
      <c r="J1011" s="241"/>
      <c r="K1011" s="241"/>
      <c r="L1011" s="239"/>
      <c r="M1011" s="244"/>
      <c r="N1011" s="245" t="str">
        <f t="shared" ca="1" si="106"/>
        <v/>
      </c>
      <c r="O1011" s="239"/>
      <c r="P1011" s="244"/>
      <c r="Q1011" s="245" t="str">
        <f t="shared" si="107"/>
        <v/>
      </c>
      <c r="U1011" s="246" t="str">
        <f>IFERROR(VLOOKUP(C1011,'BASE EQUIPOS'!$G$8:$O$22,9,0)," ")</f>
        <v xml:space="preserve"> </v>
      </c>
      <c r="V1011" s="232" t="str">
        <f t="shared" si="109"/>
        <v/>
      </c>
      <c r="W1011" s="232" t="str">
        <f t="shared" si="110"/>
        <v/>
      </c>
      <c r="X1011" s="232" t="str">
        <f>IFERROR(VLOOKUP(W1011,Datos!$P$4:$Q$18,2,0),"")</f>
        <v/>
      </c>
      <c r="Y1011" s="232" t="str">
        <f t="shared" si="111"/>
        <v/>
      </c>
      <c r="AA1011" s="314" t="str">
        <f t="shared" ca="1" si="108"/>
        <v/>
      </c>
    </row>
    <row r="1012" spans="1:27" x14ac:dyDescent="0.3">
      <c r="A1012" s="238"/>
      <c r="B1012" s="241" t="str">
        <f t="shared" si="112"/>
        <v/>
      </c>
      <c r="C1012" s="239"/>
      <c r="D1012" s="240" t="str">
        <f>IF(C1012&lt;&gt;"",VLOOKUP(C1012,'BASE EQUIPOS'!$G$8:$H$22,2,0),"")</f>
        <v/>
      </c>
      <c r="E1012" s="241" t="str">
        <f>IF(C1012&lt;&gt;"",VLOOKUP(C1012,'BASE EQUIPOS'!$G$8:$I$22,3,0),"")</f>
        <v/>
      </c>
      <c r="F1012" s="241" t="str">
        <f>IF(C1012&lt;&gt;"",VLOOKUP(C1012,'BASE EQUIPOS'!$G$8:$J$22,4,0),"")</f>
        <v/>
      </c>
      <c r="G1012" s="242"/>
      <c r="H1012" s="233"/>
      <c r="I1012" s="241"/>
      <c r="J1012" s="241"/>
      <c r="K1012" s="241"/>
      <c r="L1012" s="239"/>
      <c r="M1012" s="244"/>
      <c r="N1012" s="245" t="str">
        <f t="shared" ca="1" si="106"/>
        <v/>
      </c>
      <c r="O1012" s="239"/>
      <c r="P1012" s="244"/>
      <c r="Q1012" s="245" t="str">
        <f t="shared" si="107"/>
        <v/>
      </c>
      <c r="U1012" s="246" t="str">
        <f>IFERROR(VLOOKUP(C1012,'BASE EQUIPOS'!$G$8:$O$22,9,0)," ")</f>
        <v xml:space="preserve"> </v>
      </c>
      <c r="V1012" s="232" t="str">
        <f t="shared" si="109"/>
        <v/>
      </c>
      <c r="W1012" s="232" t="str">
        <f t="shared" si="110"/>
        <v/>
      </c>
      <c r="X1012" s="232" t="str">
        <f>IFERROR(VLOOKUP(W1012,Datos!$P$4:$Q$18,2,0),"")</f>
        <v/>
      </c>
      <c r="Y1012" s="232" t="str">
        <f t="shared" si="111"/>
        <v/>
      </c>
      <c r="AA1012" s="314" t="str">
        <f t="shared" ca="1" si="108"/>
        <v/>
      </c>
    </row>
    <row r="1013" spans="1:27" x14ac:dyDescent="0.3">
      <c r="A1013" s="238"/>
      <c r="B1013" s="241" t="str">
        <f t="shared" si="112"/>
        <v/>
      </c>
      <c r="C1013" s="239"/>
      <c r="D1013" s="240" t="str">
        <f>IF(C1013&lt;&gt;"",VLOOKUP(C1013,'BASE EQUIPOS'!$G$8:$H$22,2,0),"")</f>
        <v/>
      </c>
      <c r="E1013" s="241" t="str">
        <f>IF(C1013&lt;&gt;"",VLOOKUP(C1013,'BASE EQUIPOS'!$G$8:$I$22,3,0),"")</f>
        <v/>
      </c>
      <c r="F1013" s="241" t="str">
        <f>IF(C1013&lt;&gt;"",VLOOKUP(C1013,'BASE EQUIPOS'!$G$8:$J$22,4,0),"")</f>
        <v/>
      </c>
      <c r="G1013" s="242"/>
      <c r="H1013" s="233"/>
      <c r="I1013" s="241"/>
      <c r="J1013" s="241"/>
      <c r="K1013" s="241"/>
      <c r="L1013" s="239"/>
      <c r="M1013" s="244"/>
      <c r="N1013" s="245" t="str">
        <f t="shared" ca="1" si="106"/>
        <v/>
      </c>
      <c r="O1013" s="239"/>
      <c r="P1013" s="244"/>
      <c r="Q1013" s="245" t="str">
        <f t="shared" si="107"/>
        <v/>
      </c>
      <c r="U1013" s="246" t="str">
        <f>IFERROR(VLOOKUP(C1013,'BASE EQUIPOS'!$G$8:$O$22,9,0)," ")</f>
        <v xml:space="preserve"> </v>
      </c>
      <c r="V1013" s="232" t="str">
        <f t="shared" si="109"/>
        <v/>
      </c>
      <c r="W1013" s="232" t="str">
        <f t="shared" si="110"/>
        <v/>
      </c>
      <c r="X1013" s="232" t="str">
        <f>IFERROR(VLOOKUP(W1013,Datos!$P$4:$Q$18,2,0),"")</f>
        <v/>
      </c>
      <c r="Y1013" s="232" t="str">
        <f t="shared" si="111"/>
        <v/>
      </c>
      <c r="AA1013" s="314" t="str">
        <f t="shared" ca="1" si="108"/>
        <v/>
      </c>
    </row>
    <row r="1014" spans="1:27" x14ac:dyDescent="0.3">
      <c r="A1014" s="238"/>
      <c r="B1014" s="241" t="str">
        <f t="shared" si="112"/>
        <v/>
      </c>
      <c r="C1014" s="239"/>
      <c r="D1014" s="240" t="str">
        <f>IF(C1014&lt;&gt;"",VLOOKUP(C1014,'BASE EQUIPOS'!$G$8:$H$22,2,0),"")</f>
        <v/>
      </c>
      <c r="E1014" s="241" t="str">
        <f>IF(C1014&lt;&gt;"",VLOOKUP(C1014,'BASE EQUIPOS'!$G$8:$I$22,3,0),"")</f>
        <v/>
      </c>
      <c r="F1014" s="241" t="str">
        <f>IF(C1014&lt;&gt;"",VLOOKUP(C1014,'BASE EQUIPOS'!$G$8:$J$22,4,0),"")</f>
        <v/>
      </c>
      <c r="G1014" s="242"/>
      <c r="H1014" s="233"/>
      <c r="I1014" s="241"/>
      <c r="J1014" s="241"/>
      <c r="K1014" s="241"/>
      <c r="L1014" s="239"/>
      <c r="M1014" s="244"/>
      <c r="N1014" s="245" t="str">
        <f t="shared" ca="1" si="106"/>
        <v/>
      </c>
      <c r="O1014" s="239"/>
      <c r="P1014" s="244"/>
      <c r="Q1014" s="245" t="str">
        <f t="shared" si="107"/>
        <v/>
      </c>
      <c r="U1014" s="246" t="str">
        <f>IFERROR(VLOOKUP(C1014,'BASE EQUIPOS'!$G$8:$O$22,9,0)," ")</f>
        <v xml:space="preserve"> </v>
      </c>
      <c r="V1014" s="232" t="str">
        <f t="shared" si="109"/>
        <v/>
      </c>
      <c r="W1014" s="232" t="str">
        <f t="shared" si="110"/>
        <v/>
      </c>
      <c r="X1014" s="232" t="str">
        <f>IFERROR(VLOOKUP(W1014,Datos!$P$4:$Q$18,2,0),"")</f>
        <v/>
      </c>
      <c r="Y1014" s="232" t="str">
        <f t="shared" si="111"/>
        <v/>
      </c>
      <c r="AA1014" s="314" t="str">
        <f t="shared" ca="1" si="108"/>
        <v/>
      </c>
    </row>
    <row r="1015" spans="1:27" x14ac:dyDescent="0.3">
      <c r="A1015" s="238"/>
      <c r="B1015" s="241" t="str">
        <f t="shared" si="112"/>
        <v/>
      </c>
      <c r="C1015" s="239"/>
      <c r="D1015" s="240" t="str">
        <f>IF(C1015&lt;&gt;"",VLOOKUP(C1015,'BASE EQUIPOS'!$G$8:$H$22,2,0),"")</f>
        <v/>
      </c>
      <c r="E1015" s="241" t="str">
        <f>IF(C1015&lt;&gt;"",VLOOKUP(C1015,'BASE EQUIPOS'!$G$8:$I$22,3,0),"")</f>
        <v/>
      </c>
      <c r="F1015" s="241" t="str">
        <f>IF(C1015&lt;&gt;"",VLOOKUP(C1015,'BASE EQUIPOS'!$G$8:$J$22,4,0),"")</f>
        <v/>
      </c>
      <c r="G1015" s="242"/>
      <c r="H1015" s="233"/>
      <c r="I1015" s="241"/>
      <c r="J1015" s="241"/>
      <c r="K1015" s="241"/>
      <c r="L1015" s="239"/>
      <c r="M1015" s="244"/>
      <c r="N1015" s="245" t="str">
        <f t="shared" ca="1" si="106"/>
        <v/>
      </c>
      <c r="O1015" s="239"/>
      <c r="P1015" s="244"/>
      <c r="Q1015" s="245" t="str">
        <f t="shared" si="107"/>
        <v/>
      </c>
      <c r="U1015" s="246" t="str">
        <f>IFERROR(VLOOKUP(C1015,'BASE EQUIPOS'!$G$8:$O$22,9,0)," ")</f>
        <v xml:space="preserve"> </v>
      </c>
      <c r="V1015" s="232" t="str">
        <f t="shared" si="109"/>
        <v/>
      </c>
      <c r="W1015" s="232" t="str">
        <f t="shared" si="110"/>
        <v/>
      </c>
      <c r="X1015" s="232" t="str">
        <f>IFERROR(VLOOKUP(W1015,Datos!$P$4:$Q$18,2,0),"")</f>
        <v/>
      </c>
      <c r="Y1015" s="232" t="str">
        <f t="shared" si="111"/>
        <v/>
      </c>
      <c r="AA1015" s="314" t="str">
        <f t="shared" ca="1" si="108"/>
        <v/>
      </c>
    </row>
    <row r="1016" spans="1:27" x14ac:dyDescent="0.3">
      <c r="A1016" s="238"/>
      <c r="B1016" s="241" t="str">
        <f t="shared" si="112"/>
        <v/>
      </c>
      <c r="C1016" s="239"/>
      <c r="D1016" s="240" t="str">
        <f>IF(C1016&lt;&gt;"",VLOOKUP(C1016,'BASE EQUIPOS'!$G$8:$H$22,2,0),"")</f>
        <v/>
      </c>
      <c r="E1016" s="241" t="str">
        <f>IF(C1016&lt;&gt;"",VLOOKUP(C1016,'BASE EQUIPOS'!$G$8:$I$22,3,0),"")</f>
        <v/>
      </c>
      <c r="F1016" s="241" t="str">
        <f>IF(C1016&lt;&gt;"",VLOOKUP(C1016,'BASE EQUIPOS'!$G$8:$J$22,4,0),"")</f>
        <v/>
      </c>
      <c r="G1016" s="242"/>
      <c r="H1016" s="233"/>
      <c r="I1016" s="241"/>
      <c r="J1016" s="241"/>
      <c r="K1016" s="241"/>
      <c r="L1016" s="239"/>
      <c r="M1016" s="244"/>
      <c r="N1016" s="245" t="str">
        <f t="shared" ca="1" si="106"/>
        <v/>
      </c>
      <c r="O1016" s="239"/>
      <c r="P1016" s="244"/>
      <c r="Q1016" s="245" t="str">
        <f t="shared" si="107"/>
        <v/>
      </c>
      <c r="U1016" s="246" t="str">
        <f>IFERROR(VLOOKUP(C1016,'BASE EQUIPOS'!$G$8:$O$22,9,0)," ")</f>
        <v xml:space="preserve"> </v>
      </c>
      <c r="V1016" s="232" t="str">
        <f t="shared" si="109"/>
        <v/>
      </c>
      <c r="W1016" s="232" t="str">
        <f t="shared" si="110"/>
        <v/>
      </c>
      <c r="X1016" s="232" t="str">
        <f>IFERROR(VLOOKUP(W1016,Datos!$P$4:$Q$18,2,0),"")</f>
        <v/>
      </c>
      <c r="Y1016" s="232" t="str">
        <f t="shared" si="111"/>
        <v/>
      </c>
      <c r="AA1016" s="314" t="str">
        <f t="shared" ca="1" si="108"/>
        <v/>
      </c>
    </row>
    <row r="1017" spans="1:27" x14ac:dyDescent="0.3">
      <c r="A1017" s="238"/>
      <c r="B1017" s="241" t="str">
        <f t="shared" si="112"/>
        <v/>
      </c>
      <c r="C1017" s="239"/>
      <c r="D1017" s="240" t="str">
        <f>IF(C1017&lt;&gt;"",VLOOKUP(C1017,'BASE EQUIPOS'!$G$8:$H$22,2,0),"")</f>
        <v/>
      </c>
      <c r="E1017" s="241" t="str">
        <f>IF(C1017&lt;&gt;"",VLOOKUP(C1017,'BASE EQUIPOS'!$G$8:$I$22,3,0),"")</f>
        <v/>
      </c>
      <c r="F1017" s="241" t="str">
        <f>IF(C1017&lt;&gt;"",VLOOKUP(C1017,'BASE EQUIPOS'!$G$8:$J$22,4,0),"")</f>
        <v/>
      </c>
      <c r="G1017" s="242"/>
      <c r="H1017" s="233"/>
      <c r="I1017" s="241"/>
      <c r="J1017" s="241"/>
      <c r="K1017" s="241"/>
      <c r="L1017" s="239"/>
      <c r="M1017" s="244"/>
      <c r="N1017" s="245" t="str">
        <f t="shared" ca="1" si="106"/>
        <v/>
      </c>
      <c r="O1017" s="239"/>
      <c r="P1017" s="244"/>
      <c r="Q1017" s="245" t="str">
        <f t="shared" si="107"/>
        <v/>
      </c>
      <c r="U1017" s="246" t="str">
        <f>IFERROR(VLOOKUP(C1017,'BASE EQUIPOS'!$G$8:$O$22,9,0)," ")</f>
        <v xml:space="preserve"> </v>
      </c>
      <c r="V1017" s="232" t="str">
        <f t="shared" si="109"/>
        <v/>
      </c>
      <c r="W1017" s="232" t="str">
        <f t="shared" si="110"/>
        <v/>
      </c>
      <c r="X1017" s="232" t="str">
        <f>IFERROR(VLOOKUP(W1017,Datos!$P$4:$Q$18,2,0),"")</f>
        <v/>
      </c>
      <c r="Y1017" s="232" t="str">
        <f t="shared" si="111"/>
        <v/>
      </c>
      <c r="AA1017" s="314" t="str">
        <f t="shared" ca="1" si="108"/>
        <v/>
      </c>
    </row>
    <row r="1018" spans="1:27" x14ac:dyDescent="0.3">
      <c r="A1018" s="238"/>
      <c r="B1018" s="241" t="str">
        <f t="shared" si="112"/>
        <v/>
      </c>
      <c r="C1018" s="239"/>
      <c r="D1018" s="240" t="str">
        <f>IF(C1018&lt;&gt;"",VLOOKUP(C1018,'BASE EQUIPOS'!$G$8:$H$22,2,0),"")</f>
        <v/>
      </c>
      <c r="E1018" s="241" t="str">
        <f>IF(C1018&lt;&gt;"",VLOOKUP(C1018,'BASE EQUIPOS'!$G$8:$I$22,3,0),"")</f>
        <v/>
      </c>
      <c r="F1018" s="241" t="str">
        <f>IF(C1018&lt;&gt;"",VLOOKUP(C1018,'BASE EQUIPOS'!$G$8:$J$22,4,0),"")</f>
        <v/>
      </c>
      <c r="G1018" s="242"/>
      <c r="H1018" s="233"/>
      <c r="I1018" s="241"/>
      <c r="J1018" s="241"/>
      <c r="K1018" s="241"/>
      <c r="L1018" s="239"/>
      <c r="M1018" s="244"/>
      <c r="N1018" s="245" t="str">
        <f t="shared" ca="1" si="106"/>
        <v/>
      </c>
      <c r="O1018" s="239"/>
      <c r="P1018" s="244"/>
      <c r="Q1018" s="245" t="str">
        <f t="shared" si="107"/>
        <v/>
      </c>
      <c r="U1018" s="246" t="str">
        <f>IFERROR(VLOOKUP(C1018,'BASE EQUIPOS'!$G$8:$O$22,9,0)," ")</f>
        <v xml:space="preserve"> </v>
      </c>
      <c r="V1018" s="232" t="str">
        <f t="shared" si="109"/>
        <v/>
      </c>
      <c r="W1018" s="232" t="str">
        <f t="shared" si="110"/>
        <v/>
      </c>
      <c r="X1018" s="232" t="str">
        <f>IFERROR(VLOOKUP(W1018,Datos!$P$4:$Q$18,2,0),"")</f>
        <v/>
      </c>
      <c r="Y1018" s="232" t="str">
        <f t="shared" si="111"/>
        <v/>
      </c>
      <c r="AA1018" s="314" t="str">
        <f t="shared" ca="1" si="108"/>
        <v/>
      </c>
    </row>
    <row r="1019" spans="1:27" x14ac:dyDescent="0.3">
      <c r="A1019" s="238"/>
      <c r="B1019" s="241" t="str">
        <f t="shared" si="112"/>
        <v/>
      </c>
      <c r="C1019" s="239"/>
      <c r="D1019" s="240" t="str">
        <f>IF(C1019&lt;&gt;"",VLOOKUP(C1019,'BASE EQUIPOS'!$G$8:$H$22,2,0),"")</f>
        <v/>
      </c>
      <c r="E1019" s="241" t="str">
        <f>IF(C1019&lt;&gt;"",VLOOKUP(C1019,'BASE EQUIPOS'!$G$8:$I$22,3,0),"")</f>
        <v/>
      </c>
      <c r="F1019" s="241" t="str">
        <f>IF(C1019&lt;&gt;"",VLOOKUP(C1019,'BASE EQUIPOS'!$G$8:$J$22,4,0),"")</f>
        <v/>
      </c>
      <c r="G1019" s="242"/>
      <c r="H1019" s="233"/>
      <c r="I1019" s="241"/>
      <c r="J1019" s="241"/>
      <c r="K1019" s="241"/>
      <c r="L1019" s="239"/>
      <c r="M1019" s="244"/>
      <c r="N1019" s="245" t="str">
        <f t="shared" ca="1" si="106"/>
        <v/>
      </c>
      <c r="O1019" s="239"/>
      <c r="P1019" s="244"/>
      <c r="Q1019" s="245" t="str">
        <f t="shared" si="107"/>
        <v/>
      </c>
      <c r="U1019" s="246" t="str">
        <f>IFERROR(VLOOKUP(C1019,'BASE EQUIPOS'!$G$8:$O$22,9,0)," ")</f>
        <v xml:space="preserve"> </v>
      </c>
      <c r="V1019" s="232" t="str">
        <f t="shared" si="109"/>
        <v/>
      </c>
      <c r="W1019" s="232" t="str">
        <f t="shared" si="110"/>
        <v/>
      </c>
      <c r="X1019" s="232" t="str">
        <f>IFERROR(VLOOKUP(W1019,Datos!$P$4:$Q$18,2,0),"")</f>
        <v/>
      </c>
      <c r="Y1019" s="232" t="str">
        <f t="shared" si="111"/>
        <v/>
      </c>
      <c r="AA1019" s="314" t="str">
        <f t="shared" ca="1" si="108"/>
        <v/>
      </c>
    </row>
    <row r="1020" spans="1:27" x14ac:dyDescent="0.3">
      <c r="A1020" s="238"/>
      <c r="B1020" s="241" t="str">
        <f t="shared" si="112"/>
        <v/>
      </c>
      <c r="C1020" s="239"/>
      <c r="D1020" s="240" t="str">
        <f>IF(C1020&lt;&gt;"",VLOOKUP(C1020,'BASE EQUIPOS'!$G$8:$H$22,2,0),"")</f>
        <v/>
      </c>
      <c r="E1020" s="241" t="str">
        <f>IF(C1020&lt;&gt;"",VLOOKUP(C1020,'BASE EQUIPOS'!$G$8:$I$22,3,0),"")</f>
        <v/>
      </c>
      <c r="F1020" s="241" t="str">
        <f>IF(C1020&lt;&gt;"",VLOOKUP(C1020,'BASE EQUIPOS'!$G$8:$J$22,4,0),"")</f>
        <v/>
      </c>
      <c r="G1020" s="242"/>
      <c r="H1020" s="233"/>
      <c r="I1020" s="241"/>
      <c r="J1020" s="241"/>
      <c r="K1020" s="241"/>
      <c r="L1020" s="239"/>
      <c r="M1020" s="244"/>
      <c r="N1020" s="245" t="str">
        <f t="shared" ca="1" si="106"/>
        <v/>
      </c>
      <c r="O1020" s="239"/>
      <c r="P1020" s="244"/>
      <c r="Q1020" s="245" t="str">
        <f t="shared" si="107"/>
        <v/>
      </c>
      <c r="U1020" s="246" t="str">
        <f>IFERROR(VLOOKUP(C1020,'BASE EQUIPOS'!$G$8:$O$22,9,0)," ")</f>
        <v xml:space="preserve"> </v>
      </c>
      <c r="V1020" s="232" t="str">
        <f t="shared" si="109"/>
        <v/>
      </c>
      <c r="W1020" s="232" t="str">
        <f t="shared" si="110"/>
        <v/>
      </c>
      <c r="X1020" s="232" t="str">
        <f>IFERROR(VLOOKUP(W1020,Datos!$P$4:$Q$18,2,0),"")</f>
        <v/>
      </c>
      <c r="Y1020" s="232" t="str">
        <f t="shared" si="111"/>
        <v/>
      </c>
      <c r="AA1020" s="314" t="str">
        <f t="shared" ca="1" si="108"/>
        <v/>
      </c>
    </row>
    <row r="1021" spans="1:27" x14ac:dyDescent="0.3">
      <c r="A1021" s="238"/>
      <c r="B1021" s="241" t="str">
        <f t="shared" si="112"/>
        <v/>
      </c>
      <c r="C1021" s="239"/>
      <c r="D1021" s="240" t="str">
        <f>IF(C1021&lt;&gt;"",VLOOKUP(C1021,'BASE EQUIPOS'!$G$8:$H$22,2,0),"")</f>
        <v/>
      </c>
      <c r="E1021" s="241" t="str">
        <f>IF(C1021&lt;&gt;"",VLOOKUP(C1021,'BASE EQUIPOS'!$G$8:$I$22,3,0),"")</f>
        <v/>
      </c>
      <c r="F1021" s="241" t="str">
        <f>IF(C1021&lt;&gt;"",VLOOKUP(C1021,'BASE EQUIPOS'!$G$8:$J$22,4,0),"")</f>
        <v/>
      </c>
      <c r="G1021" s="242"/>
      <c r="H1021" s="233"/>
      <c r="I1021" s="241"/>
      <c r="J1021" s="241"/>
      <c r="K1021" s="241"/>
      <c r="L1021" s="239"/>
      <c r="M1021" s="244"/>
      <c r="N1021" s="245" t="str">
        <f t="shared" ca="1" si="106"/>
        <v/>
      </c>
      <c r="O1021" s="239"/>
      <c r="P1021" s="244"/>
      <c r="Q1021" s="245" t="str">
        <f t="shared" si="107"/>
        <v/>
      </c>
      <c r="U1021" s="246" t="str">
        <f>IFERROR(VLOOKUP(C1021,'BASE EQUIPOS'!$G$8:$O$22,9,0)," ")</f>
        <v xml:space="preserve"> </v>
      </c>
      <c r="V1021" s="232" t="str">
        <f t="shared" si="109"/>
        <v/>
      </c>
      <c r="W1021" s="232" t="str">
        <f t="shared" si="110"/>
        <v/>
      </c>
      <c r="X1021" s="232" t="str">
        <f>IFERROR(VLOOKUP(W1021,Datos!$P$4:$Q$18,2,0),"")</f>
        <v/>
      </c>
      <c r="Y1021" s="232" t="str">
        <f t="shared" si="111"/>
        <v/>
      </c>
      <c r="AA1021" s="314" t="str">
        <f t="shared" ca="1" si="108"/>
        <v/>
      </c>
    </row>
    <row r="1022" spans="1:27" x14ac:dyDescent="0.3">
      <c r="A1022" s="238"/>
      <c r="B1022" s="241" t="str">
        <f t="shared" si="112"/>
        <v/>
      </c>
      <c r="C1022" s="239"/>
      <c r="D1022" s="240" t="str">
        <f>IF(C1022&lt;&gt;"",VLOOKUP(C1022,'BASE EQUIPOS'!$G$8:$H$22,2,0),"")</f>
        <v/>
      </c>
      <c r="E1022" s="241" t="str">
        <f>IF(C1022&lt;&gt;"",VLOOKUP(C1022,'BASE EQUIPOS'!$G$8:$I$22,3,0),"")</f>
        <v/>
      </c>
      <c r="F1022" s="241" t="str">
        <f>IF(C1022&lt;&gt;"",VLOOKUP(C1022,'BASE EQUIPOS'!$G$8:$J$22,4,0),"")</f>
        <v/>
      </c>
      <c r="G1022" s="242"/>
      <c r="H1022" s="233"/>
      <c r="I1022" s="241"/>
      <c r="J1022" s="241"/>
      <c r="K1022" s="241"/>
      <c r="L1022" s="239"/>
      <c r="M1022" s="244"/>
      <c r="N1022" s="245" t="str">
        <f t="shared" ca="1" si="106"/>
        <v/>
      </c>
      <c r="O1022" s="239"/>
      <c r="P1022" s="244"/>
      <c r="Q1022" s="245" t="str">
        <f t="shared" si="107"/>
        <v/>
      </c>
      <c r="U1022" s="246" t="str">
        <f>IFERROR(VLOOKUP(C1022,'BASE EQUIPOS'!$G$8:$O$22,9,0)," ")</f>
        <v xml:space="preserve"> </v>
      </c>
      <c r="V1022" s="232" t="str">
        <f t="shared" si="109"/>
        <v/>
      </c>
      <c r="W1022" s="232" t="str">
        <f t="shared" si="110"/>
        <v/>
      </c>
      <c r="X1022" s="232" t="str">
        <f>IFERROR(VLOOKUP(W1022,Datos!$P$4:$Q$18,2,0),"")</f>
        <v/>
      </c>
      <c r="Y1022" s="232" t="str">
        <f t="shared" si="111"/>
        <v/>
      </c>
      <c r="AA1022" s="314" t="str">
        <f t="shared" ca="1" si="108"/>
        <v/>
      </c>
    </row>
    <row r="1023" spans="1:27" x14ac:dyDescent="0.3">
      <c r="A1023" s="238"/>
      <c r="B1023" s="241" t="str">
        <f t="shared" si="112"/>
        <v/>
      </c>
      <c r="C1023" s="239"/>
      <c r="D1023" s="240" t="str">
        <f>IF(C1023&lt;&gt;"",VLOOKUP(C1023,'BASE EQUIPOS'!$G$8:$H$22,2,0),"")</f>
        <v/>
      </c>
      <c r="E1023" s="241" t="str">
        <f>IF(C1023&lt;&gt;"",VLOOKUP(C1023,'BASE EQUIPOS'!$G$8:$I$22,3,0),"")</f>
        <v/>
      </c>
      <c r="F1023" s="241" t="str">
        <f>IF(C1023&lt;&gt;"",VLOOKUP(C1023,'BASE EQUIPOS'!$G$8:$J$22,4,0),"")</f>
        <v/>
      </c>
      <c r="G1023" s="242"/>
      <c r="H1023" s="233"/>
      <c r="I1023" s="241"/>
      <c r="J1023" s="241"/>
      <c r="K1023" s="241"/>
      <c r="L1023" s="239"/>
      <c r="M1023" s="244"/>
      <c r="N1023" s="245" t="str">
        <f t="shared" ca="1" si="106"/>
        <v/>
      </c>
      <c r="O1023" s="239"/>
      <c r="P1023" s="244"/>
      <c r="Q1023" s="245" t="str">
        <f t="shared" si="107"/>
        <v/>
      </c>
      <c r="U1023" s="246" t="str">
        <f>IFERROR(VLOOKUP(C1023,'BASE EQUIPOS'!$G$8:$O$22,9,0)," ")</f>
        <v xml:space="preserve"> </v>
      </c>
      <c r="V1023" s="232" t="str">
        <f t="shared" si="109"/>
        <v/>
      </c>
      <c r="W1023" s="232" t="str">
        <f t="shared" si="110"/>
        <v/>
      </c>
      <c r="X1023" s="232" t="str">
        <f>IFERROR(VLOOKUP(W1023,Datos!$P$4:$Q$18,2,0),"")</f>
        <v/>
      </c>
      <c r="Y1023" s="232" t="str">
        <f t="shared" si="111"/>
        <v/>
      </c>
      <c r="AA1023" s="314" t="str">
        <f t="shared" ca="1" si="108"/>
        <v/>
      </c>
    </row>
    <row r="1024" spans="1:27" x14ac:dyDescent="0.3">
      <c r="A1024" s="238"/>
      <c r="B1024" s="241" t="str">
        <f t="shared" si="112"/>
        <v/>
      </c>
      <c r="C1024" s="239"/>
      <c r="D1024" s="240" t="str">
        <f>IF(C1024&lt;&gt;"",VLOOKUP(C1024,'BASE EQUIPOS'!$G$8:$H$22,2,0),"")</f>
        <v/>
      </c>
      <c r="E1024" s="241" t="str">
        <f>IF(C1024&lt;&gt;"",VLOOKUP(C1024,'BASE EQUIPOS'!$G$8:$I$22,3,0),"")</f>
        <v/>
      </c>
      <c r="F1024" s="241" t="str">
        <f>IF(C1024&lt;&gt;"",VLOOKUP(C1024,'BASE EQUIPOS'!$G$8:$J$22,4,0),"")</f>
        <v/>
      </c>
      <c r="G1024" s="242"/>
      <c r="H1024" s="233"/>
      <c r="I1024" s="241"/>
      <c r="J1024" s="241"/>
      <c r="K1024" s="241"/>
      <c r="L1024" s="239"/>
      <c r="M1024" s="244"/>
      <c r="N1024" s="245" t="str">
        <f t="shared" ca="1" si="106"/>
        <v/>
      </c>
      <c r="O1024" s="239"/>
      <c r="P1024" s="244"/>
      <c r="Q1024" s="245" t="str">
        <f t="shared" si="107"/>
        <v/>
      </c>
      <c r="U1024" s="246" t="str">
        <f>IFERROR(VLOOKUP(C1024,'BASE EQUIPOS'!$G$8:$O$22,9,0)," ")</f>
        <v xml:space="preserve"> </v>
      </c>
      <c r="V1024" s="232" t="str">
        <f t="shared" si="109"/>
        <v/>
      </c>
      <c r="W1024" s="232" t="str">
        <f t="shared" si="110"/>
        <v/>
      </c>
      <c r="X1024" s="232" t="str">
        <f>IFERROR(VLOOKUP(W1024,Datos!$P$4:$Q$18,2,0),"")</f>
        <v/>
      </c>
      <c r="Y1024" s="232" t="str">
        <f t="shared" si="111"/>
        <v/>
      </c>
      <c r="AA1024" s="314" t="str">
        <f t="shared" ca="1" si="108"/>
        <v/>
      </c>
    </row>
    <row r="1025" spans="1:27" x14ac:dyDescent="0.3">
      <c r="A1025" s="238"/>
      <c r="B1025" s="241" t="str">
        <f t="shared" si="112"/>
        <v/>
      </c>
      <c r="C1025" s="239"/>
      <c r="D1025" s="240" t="str">
        <f>IF(C1025&lt;&gt;"",VLOOKUP(C1025,'BASE EQUIPOS'!$G$8:$H$22,2,0),"")</f>
        <v/>
      </c>
      <c r="E1025" s="241" t="str">
        <f>IF(C1025&lt;&gt;"",VLOOKUP(C1025,'BASE EQUIPOS'!$G$8:$I$22,3,0),"")</f>
        <v/>
      </c>
      <c r="F1025" s="241" t="str">
        <f>IF(C1025&lt;&gt;"",VLOOKUP(C1025,'BASE EQUIPOS'!$G$8:$J$22,4,0),"")</f>
        <v/>
      </c>
      <c r="G1025" s="242"/>
      <c r="H1025" s="233"/>
      <c r="I1025" s="241"/>
      <c r="J1025" s="241"/>
      <c r="K1025" s="241"/>
      <c r="L1025" s="239"/>
      <c r="M1025" s="244"/>
      <c r="N1025" s="245" t="str">
        <f t="shared" ca="1" si="106"/>
        <v/>
      </c>
      <c r="O1025" s="239"/>
      <c r="P1025" s="244"/>
      <c r="Q1025" s="245" t="str">
        <f t="shared" si="107"/>
        <v/>
      </c>
      <c r="U1025" s="246" t="str">
        <f>IFERROR(VLOOKUP(C1025,'BASE EQUIPOS'!$G$8:$O$22,9,0)," ")</f>
        <v xml:space="preserve"> </v>
      </c>
      <c r="V1025" s="232" t="str">
        <f t="shared" si="109"/>
        <v/>
      </c>
      <c r="W1025" s="232" t="str">
        <f t="shared" si="110"/>
        <v/>
      </c>
      <c r="X1025" s="232" t="str">
        <f>IFERROR(VLOOKUP(W1025,Datos!$P$4:$Q$18,2,0),"")</f>
        <v/>
      </c>
      <c r="Y1025" s="232" t="str">
        <f t="shared" si="111"/>
        <v/>
      </c>
      <c r="AA1025" s="314" t="str">
        <f t="shared" ca="1" si="108"/>
        <v/>
      </c>
    </row>
    <row r="1026" spans="1:27" x14ac:dyDescent="0.3">
      <c r="A1026" s="238"/>
      <c r="B1026" s="241" t="str">
        <f t="shared" si="112"/>
        <v/>
      </c>
      <c r="C1026" s="239"/>
      <c r="D1026" s="240" t="str">
        <f>IF(C1026&lt;&gt;"",VLOOKUP(C1026,'BASE EQUIPOS'!$G$8:$H$22,2,0),"")</f>
        <v/>
      </c>
      <c r="E1026" s="241" t="str">
        <f>IF(C1026&lt;&gt;"",VLOOKUP(C1026,'BASE EQUIPOS'!$G$8:$I$22,3,0),"")</f>
        <v/>
      </c>
      <c r="F1026" s="241" t="str">
        <f>IF(C1026&lt;&gt;"",VLOOKUP(C1026,'BASE EQUIPOS'!$G$8:$J$22,4,0),"")</f>
        <v/>
      </c>
      <c r="G1026" s="242"/>
      <c r="H1026" s="233"/>
      <c r="I1026" s="241"/>
      <c r="J1026" s="241"/>
      <c r="K1026" s="241"/>
      <c r="L1026" s="239"/>
      <c r="M1026" s="244"/>
      <c r="N1026" s="245" t="str">
        <f t="shared" ca="1" si="106"/>
        <v/>
      </c>
      <c r="O1026" s="239"/>
      <c r="P1026" s="244"/>
      <c r="Q1026" s="245" t="str">
        <f t="shared" si="107"/>
        <v/>
      </c>
      <c r="U1026" s="246" t="str">
        <f>IFERROR(VLOOKUP(C1026,'BASE EQUIPOS'!$G$8:$O$22,9,0)," ")</f>
        <v xml:space="preserve"> </v>
      </c>
      <c r="V1026" s="232" t="str">
        <f t="shared" si="109"/>
        <v/>
      </c>
      <c r="W1026" s="232" t="str">
        <f t="shared" si="110"/>
        <v/>
      </c>
      <c r="X1026" s="232" t="str">
        <f>IFERROR(VLOOKUP(W1026,Datos!$P$4:$Q$18,2,0),"")</f>
        <v/>
      </c>
      <c r="Y1026" s="232" t="str">
        <f t="shared" si="111"/>
        <v/>
      </c>
      <c r="AA1026" s="314" t="str">
        <f t="shared" ca="1" si="108"/>
        <v/>
      </c>
    </row>
    <row r="1027" spans="1:27" x14ac:dyDescent="0.3">
      <c r="A1027" s="238"/>
      <c r="B1027" s="241" t="str">
        <f t="shared" si="112"/>
        <v/>
      </c>
      <c r="C1027" s="239"/>
      <c r="D1027" s="240" t="str">
        <f>IF(C1027&lt;&gt;"",VLOOKUP(C1027,'BASE EQUIPOS'!$G$8:$H$22,2,0),"")</f>
        <v/>
      </c>
      <c r="E1027" s="241" t="str">
        <f>IF(C1027&lt;&gt;"",VLOOKUP(C1027,'BASE EQUIPOS'!$G$8:$I$22,3,0),"")</f>
        <v/>
      </c>
      <c r="F1027" s="241" t="str">
        <f>IF(C1027&lt;&gt;"",VLOOKUP(C1027,'BASE EQUIPOS'!$G$8:$J$22,4,0),"")</f>
        <v/>
      </c>
      <c r="G1027" s="242"/>
      <c r="H1027" s="233"/>
      <c r="I1027" s="241"/>
      <c r="J1027" s="241"/>
      <c r="K1027" s="241"/>
      <c r="L1027" s="239"/>
      <c r="M1027" s="244"/>
      <c r="N1027" s="245" t="str">
        <f t="shared" ca="1" si="106"/>
        <v/>
      </c>
      <c r="O1027" s="239"/>
      <c r="P1027" s="244"/>
      <c r="Q1027" s="245" t="str">
        <f t="shared" si="107"/>
        <v/>
      </c>
      <c r="U1027" s="246" t="str">
        <f>IFERROR(VLOOKUP(C1027,'BASE EQUIPOS'!$G$8:$O$22,9,0)," ")</f>
        <v xml:space="preserve"> </v>
      </c>
      <c r="V1027" s="232" t="str">
        <f t="shared" si="109"/>
        <v/>
      </c>
      <c r="W1027" s="232" t="str">
        <f t="shared" si="110"/>
        <v/>
      </c>
      <c r="X1027" s="232" t="str">
        <f>IFERROR(VLOOKUP(W1027,Datos!$P$4:$Q$18,2,0),"")</f>
        <v/>
      </c>
      <c r="Y1027" s="232" t="str">
        <f t="shared" si="111"/>
        <v/>
      </c>
      <c r="AA1027" s="314" t="str">
        <f t="shared" ca="1" si="108"/>
        <v/>
      </c>
    </row>
    <row r="1028" spans="1:27" x14ac:dyDescent="0.3">
      <c r="A1028" s="238"/>
      <c r="B1028" s="241" t="str">
        <f t="shared" si="112"/>
        <v/>
      </c>
      <c r="C1028" s="239"/>
      <c r="D1028" s="240" t="str">
        <f>IF(C1028&lt;&gt;"",VLOOKUP(C1028,'BASE EQUIPOS'!$G$8:$H$22,2,0),"")</f>
        <v/>
      </c>
      <c r="E1028" s="241" t="str">
        <f>IF(C1028&lt;&gt;"",VLOOKUP(C1028,'BASE EQUIPOS'!$G$8:$I$22,3,0),"")</f>
        <v/>
      </c>
      <c r="F1028" s="241" t="str">
        <f>IF(C1028&lt;&gt;"",VLOOKUP(C1028,'BASE EQUIPOS'!$G$8:$J$22,4,0),"")</f>
        <v/>
      </c>
      <c r="G1028" s="242"/>
      <c r="H1028" s="233"/>
      <c r="I1028" s="241"/>
      <c r="J1028" s="241"/>
      <c r="K1028" s="241"/>
      <c r="L1028" s="239"/>
      <c r="M1028" s="244"/>
      <c r="N1028" s="245" t="str">
        <f t="shared" ca="1" si="106"/>
        <v/>
      </c>
      <c r="O1028" s="239"/>
      <c r="P1028" s="244"/>
      <c r="Q1028" s="245" t="str">
        <f t="shared" si="107"/>
        <v/>
      </c>
      <c r="U1028" s="246" t="str">
        <f>IFERROR(VLOOKUP(C1028,'BASE EQUIPOS'!$G$8:$O$22,9,0)," ")</f>
        <v xml:space="preserve"> </v>
      </c>
      <c r="V1028" s="232" t="str">
        <f t="shared" si="109"/>
        <v/>
      </c>
      <c r="W1028" s="232" t="str">
        <f t="shared" si="110"/>
        <v/>
      </c>
      <c r="X1028" s="232" t="str">
        <f>IFERROR(VLOOKUP(W1028,Datos!$P$4:$Q$18,2,0),"")</f>
        <v/>
      </c>
      <c r="Y1028" s="232" t="str">
        <f t="shared" si="111"/>
        <v/>
      </c>
      <c r="AA1028" s="314" t="str">
        <f t="shared" ca="1" si="108"/>
        <v/>
      </c>
    </row>
    <row r="1029" spans="1:27" x14ac:dyDescent="0.3">
      <c r="A1029" s="238"/>
      <c r="B1029" s="241" t="str">
        <f t="shared" si="112"/>
        <v/>
      </c>
      <c r="C1029" s="239"/>
      <c r="D1029" s="240" t="str">
        <f>IF(C1029&lt;&gt;"",VLOOKUP(C1029,'BASE EQUIPOS'!$G$8:$H$22,2,0),"")</f>
        <v/>
      </c>
      <c r="E1029" s="241" t="str">
        <f>IF(C1029&lt;&gt;"",VLOOKUP(C1029,'BASE EQUIPOS'!$G$8:$I$22,3,0),"")</f>
        <v/>
      </c>
      <c r="F1029" s="241" t="str">
        <f>IF(C1029&lt;&gt;"",VLOOKUP(C1029,'BASE EQUIPOS'!$G$8:$J$22,4,0),"")</f>
        <v/>
      </c>
      <c r="G1029" s="242"/>
      <c r="H1029" s="233"/>
      <c r="I1029" s="241"/>
      <c r="J1029" s="241"/>
      <c r="K1029" s="241"/>
      <c r="L1029" s="239"/>
      <c r="M1029" s="244"/>
      <c r="N1029" s="245" t="str">
        <f t="shared" ca="1" si="106"/>
        <v/>
      </c>
      <c r="O1029" s="239"/>
      <c r="P1029" s="244"/>
      <c r="Q1029" s="245" t="str">
        <f t="shared" si="107"/>
        <v/>
      </c>
      <c r="U1029" s="246" t="str">
        <f>IFERROR(VLOOKUP(C1029,'BASE EQUIPOS'!$G$8:$O$22,9,0)," ")</f>
        <v xml:space="preserve"> </v>
      </c>
      <c r="V1029" s="232" t="str">
        <f t="shared" si="109"/>
        <v/>
      </c>
      <c r="W1029" s="232" t="str">
        <f t="shared" si="110"/>
        <v/>
      </c>
      <c r="X1029" s="232" t="str">
        <f>IFERROR(VLOOKUP(W1029,Datos!$P$4:$Q$18,2,0),"")</f>
        <v/>
      </c>
      <c r="Y1029" s="232" t="str">
        <f t="shared" si="111"/>
        <v/>
      </c>
      <c r="AA1029" s="314" t="str">
        <f t="shared" ca="1" si="108"/>
        <v/>
      </c>
    </row>
    <row r="1030" spans="1:27" x14ac:dyDescent="0.3">
      <c r="A1030" s="238"/>
      <c r="B1030" s="241" t="str">
        <f t="shared" si="112"/>
        <v/>
      </c>
      <c r="C1030" s="239"/>
      <c r="D1030" s="240" t="str">
        <f>IF(C1030&lt;&gt;"",VLOOKUP(C1030,'BASE EQUIPOS'!$G$8:$H$22,2,0),"")</f>
        <v/>
      </c>
      <c r="E1030" s="241" t="str">
        <f>IF(C1030&lt;&gt;"",VLOOKUP(C1030,'BASE EQUIPOS'!$G$8:$I$22,3,0),"")</f>
        <v/>
      </c>
      <c r="F1030" s="241" t="str">
        <f>IF(C1030&lt;&gt;"",VLOOKUP(C1030,'BASE EQUIPOS'!$G$8:$J$22,4,0),"")</f>
        <v/>
      </c>
      <c r="G1030" s="242"/>
      <c r="H1030" s="233"/>
      <c r="I1030" s="241"/>
      <c r="J1030" s="241"/>
      <c r="K1030" s="241"/>
      <c r="L1030" s="239"/>
      <c r="M1030" s="244"/>
      <c r="N1030" s="245" t="str">
        <f t="shared" ca="1" si="106"/>
        <v/>
      </c>
      <c r="O1030" s="239"/>
      <c r="P1030" s="244"/>
      <c r="Q1030" s="245" t="str">
        <f t="shared" si="107"/>
        <v/>
      </c>
      <c r="U1030" s="246" t="str">
        <f>IFERROR(VLOOKUP(C1030,'BASE EQUIPOS'!$G$8:$O$22,9,0)," ")</f>
        <v xml:space="preserve"> </v>
      </c>
      <c r="V1030" s="232" t="str">
        <f t="shared" si="109"/>
        <v/>
      </c>
      <c r="W1030" s="232" t="str">
        <f t="shared" si="110"/>
        <v/>
      </c>
      <c r="X1030" s="232" t="str">
        <f>IFERROR(VLOOKUP(W1030,Datos!$P$4:$Q$18,2,0),"")</f>
        <v/>
      </c>
      <c r="Y1030" s="232" t="str">
        <f t="shared" si="111"/>
        <v/>
      </c>
      <c r="AA1030" s="314" t="str">
        <f t="shared" ca="1" si="108"/>
        <v/>
      </c>
    </row>
    <row r="1031" spans="1:27" x14ac:dyDescent="0.3">
      <c r="A1031" s="238"/>
      <c r="B1031" s="241" t="str">
        <f t="shared" si="112"/>
        <v/>
      </c>
      <c r="C1031" s="239"/>
      <c r="D1031" s="240" t="str">
        <f>IF(C1031&lt;&gt;"",VLOOKUP(C1031,'BASE EQUIPOS'!$G$8:$H$22,2,0),"")</f>
        <v/>
      </c>
      <c r="E1031" s="241" t="str">
        <f>IF(C1031&lt;&gt;"",VLOOKUP(C1031,'BASE EQUIPOS'!$G$8:$I$22,3,0),"")</f>
        <v/>
      </c>
      <c r="F1031" s="241" t="str">
        <f>IF(C1031&lt;&gt;"",VLOOKUP(C1031,'BASE EQUIPOS'!$G$8:$J$22,4,0),"")</f>
        <v/>
      </c>
      <c r="G1031" s="242"/>
      <c r="H1031" s="233"/>
      <c r="I1031" s="241"/>
      <c r="J1031" s="241"/>
      <c r="K1031" s="241"/>
      <c r="L1031" s="239"/>
      <c r="M1031" s="244"/>
      <c r="N1031" s="245" t="str">
        <f t="shared" ca="1" si="106"/>
        <v/>
      </c>
      <c r="O1031" s="239"/>
      <c r="P1031" s="244"/>
      <c r="Q1031" s="245" t="str">
        <f t="shared" si="107"/>
        <v/>
      </c>
      <c r="U1031" s="246" t="str">
        <f>IFERROR(VLOOKUP(C1031,'BASE EQUIPOS'!$G$8:$O$22,9,0)," ")</f>
        <v xml:space="preserve"> </v>
      </c>
      <c r="V1031" s="232" t="str">
        <f t="shared" si="109"/>
        <v/>
      </c>
      <c r="W1031" s="232" t="str">
        <f t="shared" si="110"/>
        <v/>
      </c>
      <c r="X1031" s="232" t="str">
        <f>IFERROR(VLOOKUP(W1031,Datos!$P$4:$Q$18,2,0),"")</f>
        <v/>
      </c>
      <c r="Y1031" s="232" t="str">
        <f t="shared" si="111"/>
        <v/>
      </c>
      <c r="AA1031" s="314" t="str">
        <f t="shared" ca="1" si="108"/>
        <v/>
      </c>
    </row>
    <row r="1032" spans="1:27" x14ac:dyDescent="0.3">
      <c r="A1032" s="238"/>
      <c r="B1032" s="241" t="str">
        <f t="shared" si="112"/>
        <v/>
      </c>
      <c r="C1032" s="239"/>
      <c r="D1032" s="240" t="str">
        <f>IF(C1032&lt;&gt;"",VLOOKUP(C1032,'BASE EQUIPOS'!$G$8:$H$22,2,0),"")</f>
        <v/>
      </c>
      <c r="E1032" s="241" t="str">
        <f>IF(C1032&lt;&gt;"",VLOOKUP(C1032,'BASE EQUIPOS'!$G$8:$I$22,3,0),"")</f>
        <v/>
      </c>
      <c r="F1032" s="241" t="str">
        <f>IF(C1032&lt;&gt;"",VLOOKUP(C1032,'BASE EQUIPOS'!$G$8:$J$22,4,0),"")</f>
        <v/>
      </c>
      <c r="G1032" s="242"/>
      <c r="H1032" s="233"/>
      <c r="I1032" s="241"/>
      <c r="J1032" s="241"/>
      <c r="K1032" s="241"/>
      <c r="L1032" s="239"/>
      <c r="M1032" s="244"/>
      <c r="N1032" s="245" t="str">
        <f t="shared" ca="1" si="106"/>
        <v/>
      </c>
      <c r="O1032" s="239"/>
      <c r="P1032" s="244"/>
      <c r="Q1032" s="245" t="str">
        <f t="shared" si="107"/>
        <v/>
      </c>
      <c r="U1032" s="246" t="str">
        <f>IFERROR(VLOOKUP(C1032,'BASE EQUIPOS'!$G$8:$O$22,9,0)," ")</f>
        <v xml:space="preserve"> </v>
      </c>
      <c r="V1032" s="232" t="str">
        <f t="shared" si="109"/>
        <v/>
      </c>
      <c r="W1032" s="232" t="str">
        <f t="shared" si="110"/>
        <v/>
      </c>
      <c r="X1032" s="232" t="str">
        <f>IFERROR(VLOOKUP(W1032,Datos!$P$4:$Q$18,2,0),"")</f>
        <v/>
      </c>
      <c r="Y1032" s="232" t="str">
        <f t="shared" si="111"/>
        <v/>
      </c>
      <c r="AA1032" s="314" t="str">
        <f t="shared" ca="1" si="108"/>
        <v/>
      </c>
    </row>
    <row r="1033" spans="1:27" x14ac:dyDescent="0.3">
      <c r="A1033" s="238"/>
      <c r="B1033" s="241" t="str">
        <f t="shared" si="112"/>
        <v/>
      </c>
      <c r="C1033" s="239"/>
      <c r="D1033" s="240" t="str">
        <f>IF(C1033&lt;&gt;"",VLOOKUP(C1033,'BASE EQUIPOS'!$G$8:$H$22,2,0),"")</f>
        <v/>
      </c>
      <c r="E1033" s="241" t="str">
        <f>IF(C1033&lt;&gt;"",VLOOKUP(C1033,'BASE EQUIPOS'!$G$8:$I$22,3,0),"")</f>
        <v/>
      </c>
      <c r="F1033" s="241" t="str">
        <f>IF(C1033&lt;&gt;"",VLOOKUP(C1033,'BASE EQUIPOS'!$G$8:$J$22,4,0),"")</f>
        <v/>
      </c>
      <c r="G1033" s="242"/>
      <c r="H1033" s="233"/>
      <c r="I1033" s="241"/>
      <c r="J1033" s="241"/>
      <c r="K1033" s="241"/>
      <c r="L1033" s="239"/>
      <c r="M1033" s="244"/>
      <c r="N1033" s="245" t="str">
        <f t="shared" ca="1" si="106"/>
        <v/>
      </c>
      <c r="O1033" s="239"/>
      <c r="P1033" s="244"/>
      <c r="Q1033" s="245" t="str">
        <f t="shared" si="107"/>
        <v/>
      </c>
      <c r="U1033" s="246" t="str">
        <f>IFERROR(VLOOKUP(C1033,'BASE EQUIPOS'!$G$8:$O$22,9,0)," ")</f>
        <v xml:space="preserve"> </v>
      </c>
      <c r="V1033" s="232" t="str">
        <f t="shared" si="109"/>
        <v/>
      </c>
      <c r="W1033" s="232" t="str">
        <f t="shared" si="110"/>
        <v/>
      </c>
      <c r="X1033" s="232" t="str">
        <f>IFERROR(VLOOKUP(W1033,Datos!$P$4:$Q$18,2,0),"")</f>
        <v/>
      </c>
      <c r="Y1033" s="232" t="str">
        <f t="shared" si="111"/>
        <v/>
      </c>
      <c r="AA1033" s="314" t="str">
        <f t="shared" ca="1" si="108"/>
        <v/>
      </c>
    </row>
    <row r="1034" spans="1:27" x14ac:dyDescent="0.3">
      <c r="A1034" s="238"/>
      <c r="B1034" s="241" t="str">
        <f t="shared" si="112"/>
        <v/>
      </c>
      <c r="C1034" s="239"/>
      <c r="D1034" s="240" t="str">
        <f>IF(C1034&lt;&gt;"",VLOOKUP(C1034,'BASE EQUIPOS'!$G$8:$H$22,2,0),"")</f>
        <v/>
      </c>
      <c r="E1034" s="241" t="str">
        <f>IF(C1034&lt;&gt;"",VLOOKUP(C1034,'BASE EQUIPOS'!$G$8:$I$22,3,0),"")</f>
        <v/>
      </c>
      <c r="F1034" s="241" t="str">
        <f>IF(C1034&lt;&gt;"",VLOOKUP(C1034,'BASE EQUIPOS'!$G$8:$J$22,4,0),"")</f>
        <v/>
      </c>
      <c r="G1034" s="242"/>
      <c r="H1034" s="233"/>
      <c r="I1034" s="241"/>
      <c r="J1034" s="241"/>
      <c r="K1034" s="241"/>
      <c r="L1034" s="239"/>
      <c r="M1034" s="244"/>
      <c r="N1034" s="245" t="str">
        <f t="shared" ca="1" si="106"/>
        <v/>
      </c>
      <c r="O1034" s="239"/>
      <c r="P1034" s="244"/>
      <c r="Q1034" s="245" t="str">
        <f t="shared" si="107"/>
        <v/>
      </c>
      <c r="U1034" s="246" t="str">
        <f>IFERROR(VLOOKUP(C1034,'BASE EQUIPOS'!$G$8:$O$22,9,0)," ")</f>
        <v xml:space="preserve"> </v>
      </c>
      <c r="V1034" s="232" t="str">
        <f t="shared" si="109"/>
        <v/>
      </c>
      <c r="W1034" s="232" t="str">
        <f t="shared" si="110"/>
        <v/>
      </c>
      <c r="X1034" s="232" t="str">
        <f>IFERROR(VLOOKUP(W1034,Datos!$P$4:$Q$18,2,0),"")</f>
        <v/>
      </c>
      <c r="Y1034" s="232" t="str">
        <f t="shared" si="111"/>
        <v/>
      </c>
      <c r="AA1034" s="314" t="str">
        <f t="shared" ca="1" si="108"/>
        <v/>
      </c>
    </row>
    <row r="1035" spans="1:27" x14ac:dyDescent="0.3">
      <c r="A1035" s="238"/>
      <c r="B1035" s="241" t="str">
        <f t="shared" si="112"/>
        <v/>
      </c>
      <c r="C1035" s="239"/>
      <c r="D1035" s="240" t="str">
        <f>IF(C1035&lt;&gt;"",VLOOKUP(C1035,'BASE EQUIPOS'!$G$8:$H$22,2,0),"")</f>
        <v/>
      </c>
      <c r="E1035" s="241" t="str">
        <f>IF(C1035&lt;&gt;"",VLOOKUP(C1035,'BASE EQUIPOS'!$G$8:$I$22,3,0),"")</f>
        <v/>
      </c>
      <c r="F1035" s="241" t="str">
        <f>IF(C1035&lt;&gt;"",VLOOKUP(C1035,'BASE EQUIPOS'!$G$8:$J$22,4,0),"")</f>
        <v/>
      </c>
      <c r="G1035" s="242"/>
      <c r="H1035" s="233"/>
      <c r="I1035" s="241"/>
      <c r="J1035" s="241"/>
      <c r="K1035" s="241"/>
      <c r="L1035" s="239"/>
      <c r="M1035" s="244"/>
      <c r="N1035" s="245" t="str">
        <f t="shared" ca="1" si="106"/>
        <v/>
      </c>
      <c r="O1035" s="239"/>
      <c r="P1035" s="244"/>
      <c r="Q1035" s="245" t="str">
        <f t="shared" si="107"/>
        <v/>
      </c>
      <c r="U1035" s="246" t="str">
        <f>IFERROR(VLOOKUP(C1035,'BASE EQUIPOS'!$G$8:$O$22,9,0)," ")</f>
        <v xml:space="preserve"> </v>
      </c>
      <c r="V1035" s="232" t="str">
        <f t="shared" si="109"/>
        <v/>
      </c>
      <c r="W1035" s="232" t="str">
        <f t="shared" si="110"/>
        <v/>
      </c>
      <c r="X1035" s="232" t="str">
        <f>IFERROR(VLOOKUP(W1035,Datos!$P$4:$Q$18,2,0),"")</f>
        <v/>
      </c>
      <c r="Y1035" s="232" t="str">
        <f t="shared" si="111"/>
        <v/>
      </c>
      <c r="AA1035" s="314" t="str">
        <f t="shared" ca="1" si="108"/>
        <v/>
      </c>
    </row>
    <row r="1036" spans="1:27" x14ac:dyDescent="0.3">
      <c r="A1036" s="238"/>
      <c r="B1036" s="241" t="str">
        <f t="shared" si="112"/>
        <v/>
      </c>
      <c r="C1036" s="239"/>
      <c r="D1036" s="240" t="str">
        <f>IF(C1036&lt;&gt;"",VLOOKUP(C1036,'BASE EQUIPOS'!$G$8:$H$22,2,0),"")</f>
        <v/>
      </c>
      <c r="E1036" s="241" t="str">
        <f>IF(C1036&lt;&gt;"",VLOOKUP(C1036,'BASE EQUIPOS'!$G$8:$I$22,3,0),"")</f>
        <v/>
      </c>
      <c r="F1036" s="241" t="str">
        <f>IF(C1036&lt;&gt;"",VLOOKUP(C1036,'BASE EQUIPOS'!$G$8:$J$22,4,0),"")</f>
        <v/>
      </c>
      <c r="G1036" s="242"/>
      <c r="H1036" s="233"/>
      <c r="I1036" s="241"/>
      <c r="J1036" s="241"/>
      <c r="K1036" s="241"/>
      <c r="L1036" s="239"/>
      <c r="M1036" s="244"/>
      <c r="N1036" s="245" t="str">
        <f t="shared" ca="1" si="106"/>
        <v/>
      </c>
      <c r="O1036" s="239"/>
      <c r="P1036" s="244"/>
      <c r="Q1036" s="245" t="str">
        <f t="shared" si="107"/>
        <v/>
      </c>
      <c r="U1036" s="246" t="str">
        <f>IFERROR(VLOOKUP(C1036,'BASE EQUIPOS'!$G$8:$O$22,9,0)," ")</f>
        <v xml:space="preserve"> </v>
      </c>
      <c r="V1036" s="232" t="str">
        <f t="shared" si="109"/>
        <v/>
      </c>
      <c r="W1036" s="232" t="str">
        <f t="shared" si="110"/>
        <v/>
      </c>
      <c r="X1036" s="232" t="str">
        <f>IFERROR(VLOOKUP(W1036,Datos!$P$4:$Q$18,2,0),"")</f>
        <v/>
      </c>
      <c r="Y1036" s="232" t="str">
        <f t="shared" si="111"/>
        <v/>
      </c>
      <c r="AA1036" s="314" t="str">
        <f t="shared" ca="1" si="108"/>
        <v/>
      </c>
    </row>
    <row r="1037" spans="1:27" x14ac:dyDescent="0.3">
      <c r="A1037" s="238"/>
      <c r="B1037" s="241" t="str">
        <f t="shared" si="112"/>
        <v/>
      </c>
      <c r="C1037" s="239"/>
      <c r="D1037" s="240" t="str">
        <f>IF(C1037&lt;&gt;"",VLOOKUP(C1037,'BASE EQUIPOS'!$G$8:$H$22,2,0),"")</f>
        <v/>
      </c>
      <c r="E1037" s="241" t="str">
        <f>IF(C1037&lt;&gt;"",VLOOKUP(C1037,'BASE EQUIPOS'!$G$8:$I$22,3,0),"")</f>
        <v/>
      </c>
      <c r="F1037" s="241" t="str">
        <f>IF(C1037&lt;&gt;"",VLOOKUP(C1037,'BASE EQUIPOS'!$G$8:$J$22,4,0),"")</f>
        <v/>
      </c>
      <c r="G1037" s="242"/>
      <c r="H1037" s="233"/>
      <c r="I1037" s="241"/>
      <c r="J1037" s="241"/>
      <c r="K1037" s="241"/>
      <c r="L1037" s="239"/>
      <c r="M1037" s="244"/>
      <c r="N1037" s="245" t="str">
        <f t="shared" ca="1" si="106"/>
        <v/>
      </c>
      <c r="O1037" s="239"/>
      <c r="P1037" s="244"/>
      <c r="Q1037" s="245" t="str">
        <f t="shared" si="107"/>
        <v/>
      </c>
      <c r="U1037" s="246" t="str">
        <f>IFERROR(VLOOKUP(C1037,'BASE EQUIPOS'!$G$8:$O$22,9,0)," ")</f>
        <v xml:space="preserve"> </v>
      </c>
      <c r="V1037" s="232" t="str">
        <f t="shared" si="109"/>
        <v/>
      </c>
      <c r="W1037" s="232" t="str">
        <f t="shared" si="110"/>
        <v/>
      </c>
      <c r="X1037" s="232" t="str">
        <f>IFERROR(VLOOKUP(W1037,Datos!$P$4:$Q$18,2,0),"")</f>
        <v/>
      </c>
      <c r="Y1037" s="232" t="str">
        <f t="shared" si="111"/>
        <v/>
      </c>
      <c r="AA1037" s="314" t="str">
        <f t="shared" ca="1" si="108"/>
        <v/>
      </c>
    </row>
    <row r="1038" spans="1:27" x14ac:dyDescent="0.3">
      <c r="A1038" s="238"/>
      <c r="B1038" s="241" t="str">
        <f t="shared" si="112"/>
        <v/>
      </c>
      <c r="C1038" s="239"/>
      <c r="D1038" s="240" t="str">
        <f>IF(C1038&lt;&gt;"",VLOOKUP(C1038,'BASE EQUIPOS'!$G$8:$H$22,2,0),"")</f>
        <v/>
      </c>
      <c r="E1038" s="241" t="str">
        <f>IF(C1038&lt;&gt;"",VLOOKUP(C1038,'BASE EQUIPOS'!$G$8:$I$22,3,0),"")</f>
        <v/>
      </c>
      <c r="F1038" s="241" t="str">
        <f>IF(C1038&lt;&gt;"",VLOOKUP(C1038,'BASE EQUIPOS'!$G$8:$J$22,4,0),"")</f>
        <v/>
      </c>
      <c r="G1038" s="242"/>
      <c r="H1038" s="233"/>
      <c r="I1038" s="241"/>
      <c r="J1038" s="241"/>
      <c r="K1038" s="241"/>
      <c r="L1038" s="239"/>
      <c r="M1038" s="244"/>
      <c r="N1038" s="245" t="str">
        <f t="shared" ca="1" si="106"/>
        <v/>
      </c>
      <c r="O1038" s="239"/>
      <c r="P1038" s="244"/>
      <c r="Q1038" s="245" t="str">
        <f t="shared" si="107"/>
        <v/>
      </c>
      <c r="U1038" s="246" t="str">
        <f>IFERROR(VLOOKUP(C1038,'BASE EQUIPOS'!$G$8:$O$22,9,0)," ")</f>
        <v xml:space="preserve"> </v>
      </c>
      <c r="V1038" s="232" t="str">
        <f t="shared" si="109"/>
        <v/>
      </c>
      <c r="W1038" s="232" t="str">
        <f t="shared" si="110"/>
        <v/>
      </c>
      <c r="X1038" s="232" t="str">
        <f>IFERROR(VLOOKUP(W1038,Datos!$P$4:$Q$18,2,0),"")</f>
        <v/>
      </c>
      <c r="Y1038" s="232" t="str">
        <f t="shared" si="111"/>
        <v/>
      </c>
      <c r="AA1038" s="314" t="str">
        <f t="shared" ca="1" si="108"/>
        <v/>
      </c>
    </row>
    <row r="1039" spans="1:27" x14ac:dyDescent="0.3">
      <c r="A1039" s="238"/>
      <c r="B1039" s="241" t="str">
        <f t="shared" si="112"/>
        <v/>
      </c>
      <c r="C1039" s="239"/>
      <c r="D1039" s="240" t="str">
        <f>IF(C1039&lt;&gt;"",VLOOKUP(C1039,'BASE EQUIPOS'!$G$8:$H$22,2,0),"")</f>
        <v/>
      </c>
      <c r="E1039" s="241" t="str">
        <f>IF(C1039&lt;&gt;"",VLOOKUP(C1039,'BASE EQUIPOS'!$G$8:$I$22,3,0),"")</f>
        <v/>
      </c>
      <c r="F1039" s="241" t="str">
        <f>IF(C1039&lt;&gt;"",VLOOKUP(C1039,'BASE EQUIPOS'!$G$8:$J$22,4,0),"")</f>
        <v/>
      </c>
      <c r="G1039" s="242"/>
      <c r="H1039" s="233"/>
      <c r="I1039" s="241"/>
      <c r="J1039" s="241"/>
      <c r="K1039" s="241"/>
      <c r="L1039" s="239"/>
      <c r="M1039" s="244"/>
      <c r="N1039" s="245" t="str">
        <f t="shared" ca="1" si="106"/>
        <v/>
      </c>
      <c r="O1039" s="239"/>
      <c r="P1039" s="244"/>
      <c r="Q1039" s="245" t="str">
        <f t="shared" si="107"/>
        <v/>
      </c>
      <c r="U1039" s="246" t="str">
        <f>IFERROR(VLOOKUP(C1039,'BASE EQUIPOS'!$G$8:$O$22,9,0)," ")</f>
        <v xml:space="preserve"> </v>
      </c>
      <c r="V1039" s="232" t="str">
        <f t="shared" si="109"/>
        <v/>
      </c>
      <c r="W1039" s="232" t="str">
        <f t="shared" si="110"/>
        <v/>
      </c>
      <c r="X1039" s="232" t="str">
        <f>IFERROR(VLOOKUP(W1039,Datos!$P$4:$Q$18,2,0),"")</f>
        <v/>
      </c>
      <c r="Y1039" s="232" t="str">
        <f t="shared" si="111"/>
        <v/>
      </c>
      <c r="AA1039" s="314" t="str">
        <f t="shared" ca="1" si="108"/>
        <v/>
      </c>
    </row>
    <row r="1040" spans="1:27" x14ac:dyDescent="0.3">
      <c r="A1040" s="238"/>
      <c r="B1040" s="241" t="str">
        <f t="shared" si="112"/>
        <v/>
      </c>
      <c r="C1040" s="239"/>
      <c r="D1040" s="240" t="str">
        <f>IF(C1040&lt;&gt;"",VLOOKUP(C1040,'BASE EQUIPOS'!$G$8:$H$22,2,0),"")</f>
        <v/>
      </c>
      <c r="E1040" s="241" t="str">
        <f>IF(C1040&lt;&gt;"",VLOOKUP(C1040,'BASE EQUIPOS'!$G$8:$I$22,3,0),"")</f>
        <v/>
      </c>
      <c r="F1040" s="241" t="str">
        <f>IF(C1040&lt;&gt;"",VLOOKUP(C1040,'BASE EQUIPOS'!$G$8:$J$22,4,0),"")</f>
        <v/>
      </c>
      <c r="G1040" s="242"/>
      <c r="H1040" s="233"/>
      <c r="I1040" s="241"/>
      <c r="J1040" s="241"/>
      <c r="K1040" s="241"/>
      <c r="L1040" s="239"/>
      <c r="M1040" s="244"/>
      <c r="N1040" s="245" t="str">
        <f t="shared" ref="N1040:N1103" ca="1" si="113">IF(M1040="","",IF(O1040="",NOW()*24-(L1040+M1040)*24,"Mtto. Terminado"))</f>
        <v/>
      </c>
      <c r="O1040" s="239"/>
      <c r="P1040" s="244"/>
      <c r="Q1040" s="245" t="str">
        <f t="shared" ref="Q1040:Q1103" si="114">IF(O1040="","",IF(P1040="","",(O1040+P1040)*24-(L1040+M1040)*24))</f>
        <v/>
      </c>
      <c r="U1040" s="246" t="str">
        <f>IFERROR(VLOOKUP(C1040,'BASE EQUIPOS'!$G$8:$O$22,9,0)," ")</f>
        <v xml:space="preserve"> </v>
      </c>
      <c r="V1040" s="232" t="str">
        <f t="shared" si="109"/>
        <v/>
      </c>
      <c r="W1040" s="232" t="str">
        <f t="shared" si="110"/>
        <v/>
      </c>
      <c r="X1040" s="232" t="str">
        <f>IFERROR(VLOOKUP(W1040,Datos!$P$4:$Q$18,2,0),"")</f>
        <v/>
      </c>
      <c r="Y1040" s="232" t="str">
        <f t="shared" si="111"/>
        <v/>
      </c>
      <c r="AA1040" s="314" t="str">
        <f t="shared" ca="1" si="108"/>
        <v/>
      </c>
    </row>
    <row r="1041" spans="1:27" x14ac:dyDescent="0.3">
      <c r="A1041" s="238"/>
      <c r="B1041" s="241" t="str">
        <f t="shared" si="112"/>
        <v/>
      </c>
      <c r="C1041" s="239"/>
      <c r="D1041" s="240" t="str">
        <f>IF(C1041&lt;&gt;"",VLOOKUP(C1041,'BASE EQUIPOS'!$G$8:$H$22,2,0),"")</f>
        <v/>
      </c>
      <c r="E1041" s="241" t="str">
        <f>IF(C1041&lt;&gt;"",VLOOKUP(C1041,'BASE EQUIPOS'!$G$8:$I$22,3,0),"")</f>
        <v/>
      </c>
      <c r="F1041" s="241" t="str">
        <f>IF(C1041&lt;&gt;"",VLOOKUP(C1041,'BASE EQUIPOS'!$G$8:$J$22,4,0),"")</f>
        <v/>
      </c>
      <c r="G1041" s="242"/>
      <c r="H1041" s="233"/>
      <c r="I1041" s="241"/>
      <c r="J1041" s="241"/>
      <c r="K1041" s="241"/>
      <c r="L1041" s="239"/>
      <c r="M1041" s="244"/>
      <c r="N1041" s="245" t="str">
        <f t="shared" ca="1" si="113"/>
        <v/>
      </c>
      <c r="O1041" s="239"/>
      <c r="P1041" s="244"/>
      <c r="Q1041" s="245" t="str">
        <f t="shared" si="114"/>
        <v/>
      </c>
      <c r="U1041" s="246" t="str">
        <f>IFERROR(VLOOKUP(C1041,'BASE EQUIPOS'!$G$8:$O$22,9,0)," ")</f>
        <v xml:space="preserve"> </v>
      </c>
      <c r="V1041" s="232" t="str">
        <f t="shared" si="109"/>
        <v/>
      </c>
      <c r="W1041" s="232" t="str">
        <f t="shared" si="110"/>
        <v/>
      </c>
      <c r="X1041" s="232" t="str">
        <f>IFERROR(VLOOKUP(W1041,Datos!$P$4:$Q$18,2,0),"")</f>
        <v/>
      </c>
      <c r="Y1041" s="232" t="str">
        <f t="shared" si="111"/>
        <v/>
      </c>
      <c r="AA1041" s="314" t="str">
        <f t="shared" ref="AA1041:AA1104" ca="1" si="115">IF(N1041="Mtto. Terminado",1,"")</f>
        <v/>
      </c>
    </row>
    <row r="1042" spans="1:27" x14ac:dyDescent="0.3">
      <c r="A1042" s="238"/>
      <c r="B1042" s="241" t="str">
        <f t="shared" si="112"/>
        <v/>
      </c>
      <c r="C1042" s="239"/>
      <c r="D1042" s="240" t="str">
        <f>IF(C1042&lt;&gt;"",VLOOKUP(C1042,'BASE EQUIPOS'!$G$8:$H$22,2,0),"")</f>
        <v/>
      </c>
      <c r="E1042" s="241" t="str">
        <f>IF(C1042&lt;&gt;"",VLOOKUP(C1042,'BASE EQUIPOS'!$G$8:$I$22,3,0),"")</f>
        <v/>
      </c>
      <c r="F1042" s="241" t="str">
        <f>IF(C1042&lt;&gt;"",VLOOKUP(C1042,'BASE EQUIPOS'!$G$8:$J$22,4,0),"")</f>
        <v/>
      </c>
      <c r="G1042" s="242"/>
      <c r="H1042" s="233"/>
      <c r="I1042" s="241"/>
      <c r="J1042" s="241"/>
      <c r="K1042" s="241"/>
      <c r="L1042" s="239"/>
      <c r="M1042" s="244"/>
      <c r="N1042" s="245" t="str">
        <f t="shared" ca="1" si="113"/>
        <v/>
      </c>
      <c r="O1042" s="239"/>
      <c r="P1042" s="244"/>
      <c r="Q1042" s="245" t="str">
        <f t="shared" si="114"/>
        <v/>
      </c>
      <c r="U1042" s="246" t="str">
        <f>IFERROR(VLOOKUP(C1042,'BASE EQUIPOS'!$G$8:$O$22,9,0)," ")</f>
        <v xml:space="preserve"> </v>
      </c>
      <c r="V1042" s="232" t="str">
        <f t="shared" si="109"/>
        <v/>
      </c>
      <c r="W1042" s="232" t="str">
        <f t="shared" si="110"/>
        <v/>
      </c>
      <c r="X1042" s="232" t="str">
        <f>IFERROR(VLOOKUP(W1042,Datos!$P$4:$Q$18,2,0),"")</f>
        <v/>
      </c>
      <c r="Y1042" s="232" t="str">
        <f t="shared" si="111"/>
        <v/>
      </c>
      <c r="AA1042" s="314" t="str">
        <f t="shared" ca="1" si="115"/>
        <v/>
      </c>
    </row>
    <row r="1043" spans="1:27" x14ac:dyDescent="0.3">
      <c r="A1043" s="238"/>
      <c r="B1043" s="241" t="str">
        <f t="shared" si="112"/>
        <v/>
      </c>
      <c r="C1043" s="239"/>
      <c r="D1043" s="240" t="str">
        <f>IF(C1043&lt;&gt;"",VLOOKUP(C1043,'BASE EQUIPOS'!$G$8:$H$22,2,0),"")</f>
        <v/>
      </c>
      <c r="E1043" s="241" t="str">
        <f>IF(C1043&lt;&gt;"",VLOOKUP(C1043,'BASE EQUIPOS'!$G$8:$I$22,3,0),"")</f>
        <v/>
      </c>
      <c r="F1043" s="241" t="str">
        <f>IF(C1043&lt;&gt;"",VLOOKUP(C1043,'BASE EQUIPOS'!$G$8:$J$22,4,0),"")</f>
        <v/>
      </c>
      <c r="G1043" s="242"/>
      <c r="H1043" s="233"/>
      <c r="I1043" s="241"/>
      <c r="J1043" s="241"/>
      <c r="K1043" s="241"/>
      <c r="L1043" s="239"/>
      <c r="M1043" s="244"/>
      <c r="N1043" s="245" t="str">
        <f t="shared" ca="1" si="113"/>
        <v/>
      </c>
      <c r="O1043" s="239"/>
      <c r="P1043" s="244"/>
      <c r="Q1043" s="245" t="str">
        <f t="shared" si="114"/>
        <v/>
      </c>
      <c r="U1043" s="246" t="str">
        <f>IFERROR(VLOOKUP(C1043,'BASE EQUIPOS'!$G$8:$O$22,9,0)," ")</f>
        <v xml:space="preserve"> </v>
      </c>
      <c r="V1043" s="232" t="str">
        <f t="shared" si="109"/>
        <v/>
      </c>
      <c r="W1043" s="232" t="str">
        <f t="shared" si="110"/>
        <v/>
      </c>
      <c r="X1043" s="232" t="str">
        <f>IFERROR(VLOOKUP(W1043,Datos!$P$4:$Q$18,2,0),"")</f>
        <v/>
      </c>
      <c r="Y1043" s="232" t="str">
        <f t="shared" si="111"/>
        <v/>
      </c>
      <c r="AA1043" s="314" t="str">
        <f t="shared" ca="1" si="115"/>
        <v/>
      </c>
    </row>
    <row r="1044" spans="1:27" x14ac:dyDescent="0.3">
      <c r="A1044" s="238"/>
      <c r="B1044" s="241" t="str">
        <f t="shared" si="112"/>
        <v/>
      </c>
      <c r="C1044" s="239"/>
      <c r="D1044" s="240" t="str">
        <f>IF(C1044&lt;&gt;"",VLOOKUP(C1044,'BASE EQUIPOS'!$G$8:$H$22,2,0),"")</f>
        <v/>
      </c>
      <c r="E1044" s="241" t="str">
        <f>IF(C1044&lt;&gt;"",VLOOKUP(C1044,'BASE EQUIPOS'!$G$8:$I$22,3,0),"")</f>
        <v/>
      </c>
      <c r="F1044" s="241" t="str">
        <f>IF(C1044&lt;&gt;"",VLOOKUP(C1044,'BASE EQUIPOS'!$G$8:$J$22,4,0),"")</f>
        <v/>
      </c>
      <c r="G1044" s="242"/>
      <c r="H1044" s="233"/>
      <c r="I1044" s="241"/>
      <c r="J1044" s="241"/>
      <c r="K1044" s="241"/>
      <c r="L1044" s="239"/>
      <c r="M1044" s="244"/>
      <c r="N1044" s="245" t="str">
        <f t="shared" ca="1" si="113"/>
        <v/>
      </c>
      <c r="O1044" s="239"/>
      <c r="P1044" s="244"/>
      <c r="Q1044" s="245" t="str">
        <f t="shared" si="114"/>
        <v/>
      </c>
      <c r="U1044" s="246" t="str">
        <f>IFERROR(VLOOKUP(C1044,'BASE EQUIPOS'!$G$8:$O$22,9,0)," ")</f>
        <v xml:space="preserve"> </v>
      </c>
      <c r="V1044" s="232" t="str">
        <f t="shared" si="109"/>
        <v/>
      </c>
      <c r="W1044" s="232" t="str">
        <f t="shared" si="110"/>
        <v/>
      </c>
      <c r="X1044" s="232" t="str">
        <f>IFERROR(VLOOKUP(W1044,Datos!$P$4:$Q$18,2,0),"")</f>
        <v/>
      </c>
      <c r="Y1044" s="232" t="str">
        <f t="shared" si="111"/>
        <v/>
      </c>
      <c r="AA1044" s="314" t="str">
        <f t="shared" ca="1" si="115"/>
        <v/>
      </c>
    </row>
    <row r="1045" spans="1:27" x14ac:dyDescent="0.3">
      <c r="A1045" s="238"/>
      <c r="B1045" s="241" t="str">
        <f t="shared" si="112"/>
        <v/>
      </c>
      <c r="C1045" s="239"/>
      <c r="D1045" s="240" t="str">
        <f>IF(C1045&lt;&gt;"",VLOOKUP(C1045,'BASE EQUIPOS'!$G$8:$H$22,2,0),"")</f>
        <v/>
      </c>
      <c r="E1045" s="241" t="str">
        <f>IF(C1045&lt;&gt;"",VLOOKUP(C1045,'BASE EQUIPOS'!$G$8:$I$22,3,0),"")</f>
        <v/>
      </c>
      <c r="F1045" s="241" t="str">
        <f>IF(C1045&lt;&gt;"",VLOOKUP(C1045,'BASE EQUIPOS'!$G$8:$J$22,4,0),"")</f>
        <v/>
      </c>
      <c r="G1045" s="242"/>
      <c r="H1045" s="233"/>
      <c r="I1045" s="241"/>
      <c r="J1045" s="241"/>
      <c r="K1045" s="241"/>
      <c r="L1045" s="239"/>
      <c r="M1045" s="244"/>
      <c r="N1045" s="245" t="str">
        <f t="shared" ca="1" si="113"/>
        <v/>
      </c>
      <c r="O1045" s="239"/>
      <c r="P1045" s="244"/>
      <c r="Q1045" s="245" t="str">
        <f t="shared" si="114"/>
        <v/>
      </c>
      <c r="U1045" s="246" t="str">
        <f>IFERROR(VLOOKUP(C1045,'BASE EQUIPOS'!$G$8:$O$22,9,0)," ")</f>
        <v xml:space="preserve"> </v>
      </c>
      <c r="V1045" s="232" t="str">
        <f t="shared" ref="V1045:V1108" si="116">IF(G1045="MTTO. SISTEMÁTICO","PREVENTIVA",IF(G1045="MTTO. PREDICTIVO","INSPECCIÓN",""))</f>
        <v/>
      </c>
      <c r="W1045" s="232" t="str">
        <f t="shared" ref="W1045:W1108" si="117">CONCATENATE(D1045,I1045)</f>
        <v/>
      </c>
      <c r="X1045" s="232" t="str">
        <f>IFERROR(VLOOKUP(W1045,Datos!$P$4:$Q$18,2,0),"")</f>
        <v/>
      </c>
      <c r="Y1045" s="232" t="str">
        <f t="shared" ref="Y1045:Y1108" si="118">IF(A1045="OT CORRECTIVA",1,IF(A1045="OT PREVENTIVA",2,IF(A1045="HOJA INSPECCIÓN",3,"")))</f>
        <v/>
      </c>
      <c r="AA1045" s="314" t="str">
        <f t="shared" ca="1" si="115"/>
        <v/>
      </c>
    </row>
    <row r="1046" spans="1:27" x14ac:dyDescent="0.3">
      <c r="A1046" s="238"/>
      <c r="B1046" s="241" t="str">
        <f t="shared" si="112"/>
        <v/>
      </c>
      <c r="C1046" s="239"/>
      <c r="D1046" s="240" t="str">
        <f>IF(C1046&lt;&gt;"",VLOOKUP(C1046,'BASE EQUIPOS'!$G$8:$H$22,2,0),"")</f>
        <v/>
      </c>
      <c r="E1046" s="241" t="str">
        <f>IF(C1046&lt;&gt;"",VLOOKUP(C1046,'BASE EQUIPOS'!$G$8:$I$22,3,0),"")</f>
        <v/>
      </c>
      <c r="F1046" s="241" t="str">
        <f>IF(C1046&lt;&gt;"",VLOOKUP(C1046,'BASE EQUIPOS'!$G$8:$J$22,4,0),"")</f>
        <v/>
      </c>
      <c r="G1046" s="242"/>
      <c r="H1046" s="233"/>
      <c r="I1046" s="241"/>
      <c r="J1046" s="241"/>
      <c r="K1046" s="241"/>
      <c r="L1046" s="239"/>
      <c r="M1046" s="244"/>
      <c r="N1046" s="245" t="str">
        <f t="shared" ca="1" si="113"/>
        <v/>
      </c>
      <c r="O1046" s="239"/>
      <c r="P1046" s="244"/>
      <c r="Q1046" s="245" t="str">
        <f t="shared" si="114"/>
        <v/>
      </c>
      <c r="U1046" s="246" t="str">
        <f>IFERROR(VLOOKUP(C1046,'BASE EQUIPOS'!$G$8:$O$22,9,0)," ")</f>
        <v xml:space="preserve"> </v>
      </c>
      <c r="V1046" s="232" t="str">
        <f t="shared" si="116"/>
        <v/>
      </c>
      <c r="W1046" s="232" t="str">
        <f t="shared" si="117"/>
        <v/>
      </c>
      <c r="X1046" s="232" t="str">
        <f>IFERROR(VLOOKUP(W1046,Datos!$P$4:$Q$18,2,0),"")</f>
        <v/>
      </c>
      <c r="Y1046" s="232" t="str">
        <f t="shared" si="118"/>
        <v/>
      </c>
      <c r="AA1046" s="314" t="str">
        <f t="shared" ca="1" si="115"/>
        <v/>
      </c>
    </row>
    <row r="1047" spans="1:27" x14ac:dyDescent="0.3">
      <c r="A1047" s="238"/>
      <c r="B1047" s="241" t="str">
        <f t="shared" si="112"/>
        <v/>
      </c>
      <c r="C1047" s="239"/>
      <c r="D1047" s="240" t="str">
        <f>IF(C1047&lt;&gt;"",VLOOKUP(C1047,'BASE EQUIPOS'!$G$8:$H$22,2,0),"")</f>
        <v/>
      </c>
      <c r="E1047" s="241" t="str">
        <f>IF(C1047&lt;&gt;"",VLOOKUP(C1047,'BASE EQUIPOS'!$G$8:$I$22,3,0),"")</f>
        <v/>
      </c>
      <c r="F1047" s="241" t="str">
        <f>IF(C1047&lt;&gt;"",VLOOKUP(C1047,'BASE EQUIPOS'!$G$8:$J$22,4,0),"")</f>
        <v/>
      </c>
      <c r="G1047" s="242"/>
      <c r="H1047" s="233"/>
      <c r="I1047" s="241"/>
      <c r="J1047" s="241"/>
      <c r="K1047" s="241"/>
      <c r="L1047" s="239"/>
      <c r="M1047" s="244"/>
      <c r="N1047" s="245" t="str">
        <f t="shared" ca="1" si="113"/>
        <v/>
      </c>
      <c r="O1047" s="239"/>
      <c r="P1047" s="244"/>
      <c r="Q1047" s="245" t="str">
        <f t="shared" si="114"/>
        <v/>
      </c>
      <c r="U1047" s="246" t="str">
        <f>IFERROR(VLOOKUP(C1047,'BASE EQUIPOS'!$G$8:$O$22,9,0)," ")</f>
        <v xml:space="preserve"> </v>
      </c>
      <c r="V1047" s="232" t="str">
        <f t="shared" si="116"/>
        <v/>
      </c>
      <c r="W1047" s="232" t="str">
        <f t="shared" si="117"/>
        <v/>
      </c>
      <c r="X1047" s="232" t="str">
        <f>IFERROR(VLOOKUP(W1047,Datos!$P$4:$Q$18,2,0),"")</f>
        <v/>
      </c>
      <c r="Y1047" s="232" t="str">
        <f t="shared" si="118"/>
        <v/>
      </c>
      <c r="AA1047" s="314" t="str">
        <f t="shared" ca="1" si="115"/>
        <v/>
      </c>
    </row>
    <row r="1048" spans="1:27" x14ac:dyDescent="0.3">
      <c r="A1048" s="238"/>
      <c r="B1048" s="241" t="str">
        <f t="shared" si="112"/>
        <v/>
      </c>
      <c r="C1048" s="239"/>
      <c r="D1048" s="240" t="str">
        <f>IF(C1048&lt;&gt;"",VLOOKUP(C1048,'BASE EQUIPOS'!$G$8:$H$22,2,0),"")</f>
        <v/>
      </c>
      <c r="E1048" s="241" t="str">
        <f>IF(C1048&lt;&gt;"",VLOOKUP(C1048,'BASE EQUIPOS'!$G$8:$I$22,3,0),"")</f>
        <v/>
      </c>
      <c r="F1048" s="241" t="str">
        <f>IF(C1048&lt;&gt;"",VLOOKUP(C1048,'BASE EQUIPOS'!$G$8:$J$22,4,0),"")</f>
        <v/>
      </c>
      <c r="G1048" s="242"/>
      <c r="H1048" s="233"/>
      <c r="I1048" s="241"/>
      <c r="J1048" s="241"/>
      <c r="K1048" s="241"/>
      <c r="L1048" s="239"/>
      <c r="M1048" s="244"/>
      <c r="N1048" s="245" t="str">
        <f t="shared" ca="1" si="113"/>
        <v/>
      </c>
      <c r="O1048" s="239"/>
      <c r="P1048" s="244"/>
      <c r="Q1048" s="245" t="str">
        <f t="shared" si="114"/>
        <v/>
      </c>
      <c r="U1048" s="246" t="str">
        <f>IFERROR(VLOOKUP(C1048,'BASE EQUIPOS'!$G$8:$O$22,9,0)," ")</f>
        <v xml:space="preserve"> </v>
      </c>
      <c r="V1048" s="232" t="str">
        <f t="shared" si="116"/>
        <v/>
      </c>
      <c r="W1048" s="232" t="str">
        <f t="shared" si="117"/>
        <v/>
      </c>
      <c r="X1048" s="232" t="str">
        <f>IFERROR(VLOOKUP(W1048,Datos!$P$4:$Q$18,2,0),"")</f>
        <v/>
      </c>
      <c r="Y1048" s="232" t="str">
        <f t="shared" si="118"/>
        <v/>
      </c>
      <c r="AA1048" s="314" t="str">
        <f t="shared" ca="1" si="115"/>
        <v/>
      </c>
    </row>
    <row r="1049" spans="1:27" x14ac:dyDescent="0.3">
      <c r="A1049" s="238"/>
      <c r="B1049" s="241" t="str">
        <f t="shared" si="112"/>
        <v/>
      </c>
      <c r="C1049" s="239"/>
      <c r="D1049" s="240" t="str">
        <f>IF(C1049&lt;&gt;"",VLOOKUP(C1049,'BASE EQUIPOS'!$G$8:$H$22,2,0),"")</f>
        <v/>
      </c>
      <c r="E1049" s="241" t="str">
        <f>IF(C1049&lt;&gt;"",VLOOKUP(C1049,'BASE EQUIPOS'!$G$8:$I$22,3,0),"")</f>
        <v/>
      </c>
      <c r="F1049" s="241" t="str">
        <f>IF(C1049&lt;&gt;"",VLOOKUP(C1049,'BASE EQUIPOS'!$G$8:$J$22,4,0),"")</f>
        <v/>
      </c>
      <c r="G1049" s="242"/>
      <c r="H1049" s="233"/>
      <c r="I1049" s="241"/>
      <c r="J1049" s="241"/>
      <c r="K1049" s="241"/>
      <c r="L1049" s="239"/>
      <c r="M1049" s="244"/>
      <c r="N1049" s="245" t="str">
        <f t="shared" ca="1" si="113"/>
        <v/>
      </c>
      <c r="O1049" s="239"/>
      <c r="P1049" s="244"/>
      <c r="Q1049" s="245" t="str">
        <f t="shared" si="114"/>
        <v/>
      </c>
      <c r="U1049" s="246" t="str">
        <f>IFERROR(VLOOKUP(C1049,'BASE EQUIPOS'!$G$8:$O$22,9,0)," ")</f>
        <v xml:space="preserve"> </v>
      </c>
      <c r="V1049" s="232" t="str">
        <f t="shared" si="116"/>
        <v/>
      </c>
      <c r="W1049" s="232" t="str">
        <f t="shared" si="117"/>
        <v/>
      </c>
      <c r="X1049" s="232" t="str">
        <f>IFERROR(VLOOKUP(W1049,Datos!$P$4:$Q$18,2,0),"")</f>
        <v/>
      </c>
      <c r="Y1049" s="232" t="str">
        <f t="shared" si="118"/>
        <v/>
      </c>
      <c r="AA1049" s="314" t="str">
        <f t="shared" ca="1" si="115"/>
        <v/>
      </c>
    </row>
    <row r="1050" spans="1:27" x14ac:dyDescent="0.3">
      <c r="A1050" s="238"/>
      <c r="B1050" s="241" t="str">
        <f t="shared" si="112"/>
        <v/>
      </c>
      <c r="C1050" s="239"/>
      <c r="D1050" s="240" t="str">
        <f>IF(C1050&lt;&gt;"",VLOOKUP(C1050,'BASE EQUIPOS'!$G$8:$H$22,2,0),"")</f>
        <v/>
      </c>
      <c r="E1050" s="241" t="str">
        <f>IF(C1050&lt;&gt;"",VLOOKUP(C1050,'BASE EQUIPOS'!$G$8:$I$22,3,0),"")</f>
        <v/>
      </c>
      <c r="F1050" s="241" t="str">
        <f>IF(C1050&lt;&gt;"",VLOOKUP(C1050,'BASE EQUIPOS'!$G$8:$J$22,4,0),"")</f>
        <v/>
      </c>
      <c r="G1050" s="242"/>
      <c r="H1050" s="233"/>
      <c r="I1050" s="241"/>
      <c r="J1050" s="241"/>
      <c r="K1050" s="241"/>
      <c r="L1050" s="239"/>
      <c r="M1050" s="244"/>
      <c r="N1050" s="245" t="str">
        <f t="shared" ca="1" si="113"/>
        <v/>
      </c>
      <c r="O1050" s="239"/>
      <c r="P1050" s="244"/>
      <c r="Q1050" s="245" t="str">
        <f t="shared" si="114"/>
        <v/>
      </c>
      <c r="U1050" s="246" t="str">
        <f>IFERROR(VLOOKUP(C1050,'BASE EQUIPOS'!$G$8:$O$22,9,0)," ")</f>
        <v xml:space="preserve"> </v>
      </c>
      <c r="V1050" s="232" t="str">
        <f t="shared" si="116"/>
        <v/>
      </c>
      <c r="W1050" s="232" t="str">
        <f t="shared" si="117"/>
        <v/>
      </c>
      <c r="X1050" s="232" t="str">
        <f>IFERROR(VLOOKUP(W1050,Datos!$P$4:$Q$18,2,0),"")</f>
        <v/>
      </c>
      <c r="Y1050" s="232" t="str">
        <f t="shared" si="118"/>
        <v/>
      </c>
      <c r="AA1050" s="314" t="str">
        <f t="shared" ca="1" si="115"/>
        <v/>
      </c>
    </row>
    <row r="1051" spans="1:27" x14ac:dyDescent="0.3">
      <c r="A1051" s="238"/>
      <c r="B1051" s="241" t="str">
        <f t="shared" si="112"/>
        <v/>
      </c>
      <c r="C1051" s="239"/>
      <c r="D1051" s="240" t="str">
        <f>IF(C1051&lt;&gt;"",VLOOKUP(C1051,'BASE EQUIPOS'!$G$8:$H$22,2,0),"")</f>
        <v/>
      </c>
      <c r="E1051" s="241" t="str">
        <f>IF(C1051&lt;&gt;"",VLOOKUP(C1051,'BASE EQUIPOS'!$G$8:$I$22,3,0),"")</f>
        <v/>
      </c>
      <c r="F1051" s="241" t="str">
        <f>IF(C1051&lt;&gt;"",VLOOKUP(C1051,'BASE EQUIPOS'!$G$8:$J$22,4,0),"")</f>
        <v/>
      </c>
      <c r="G1051" s="242"/>
      <c r="H1051" s="233"/>
      <c r="I1051" s="241"/>
      <c r="J1051" s="241"/>
      <c r="K1051" s="241"/>
      <c r="L1051" s="239"/>
      <c r="M1051" s="244"/>
      <c r="N1051" s="245" t="str">
        <f t="shared" ca="1" si="113"/>
        <v/>
      </c>
      <c r="O1051" s="239"/>
      <c r="P1051" s="244"/>
      <c r="Q1051" s="245" t="str">
        <f t="shared" si="114"/>
        <v/>
      </c>
      <c r="U1051" s="246" t="str">
        <f>IFERROR(VLOOKUP(C1051,'BASE EQUIPOS'!$G$8:$O$22,9,0)," ")</f>
        <v xml:space="preserve"> </v>
      </c>
      <c r="V1051" s="232" t="str">
        <f t="shared" si="116"/>
        <v/>
      </c>
      <c r="W1051" s="232" t="str">
        <f t="shared" si="117"/>
        <v/>
      </c>
      <c r="X1051" s="232" t="str">
        <f>IFERROR(VLOOKUP(W1051,Datos!$P$4:$Q$18,2,0),"")</f>
        <v/>
      </c>
      <c r="Y1051" s="232" t="str">
        <f t="shared" si="118"/>
        <v/>
      </c>
      <c r="AA1051" s="314" t="str">
        <f t="shared" ca="1" si="115"/>
        <v/>
      </c>
    </row>
    <row r="1052" spans="1:27" x14ac:dyDescent="0.3">
      <c r="A1052" s="238"/>
      <c r="B1052" s="241" t="str">
        <f t="shared" ref="B1052:B1115" si="119">IF(C1052&lt;&gt;"",B1051+1,"")</f>
        <v/>
      </c>
      <c r="C1052" s="239"/>
      <c r="D1052" s="240" t="str">
        <f>IF(C1052&lt;&gt;"",VLOOKUP(C1052,'BASE EQUIPOS'!$G$8:$H$22,2,0),"")</f>
        <v/>
      </c>
      <c r="E1052" s="241" t="str">
        <f>IF(C1052&lt;&gt;"",VLOOKUP(C1052,'BASE EQUIPOS'!$G$8:$I$22,3,0),"")</f>
        <v/>
      </c>
      <c r="F1052" s="241" t="str">
        <f>IF(C1052&lt;&gt;"",VLOOKUP(C1052,'BASE EQUIPOS'!$G$8:$J$22,4,0),"")</f>
        <v/>
      </c>
      <c r="G1052" s="242"/>
      <c r="H1052" s="233"/>
      <c r="I1052" s="241"/>
      <c r="J1052" s="241"/>
      <c r="K1052" s="241"/>
      <c r="L1052" s="239"/>
      <c r="M1052" s="244"/>
      <c r="N1052" s="245" t="str">
        <f t="shared" ca="1" si="113"/>
        <v/>
      </c>
      <c r="O1052" s="239"/>
      <c r="P1052" s="244"/>
      <c r="Q1052" s="245" t="str">
        <f t="shared" si="114"/>
        <v/>
      </c>
      <c r="U1052" s="246" t="str">
        <f>IFERROR(VLOOKUP(C1052,'BASE EQUIPOS'!$G$8:$O$22,9,0)," ")</f>
        <v xml:space="preserve"> </v>
      </c>
      <c r="V1052" s="232" t="str">
        <f t="shared" si="116"/>
        <v/>
      </c>
      <c r="W1052" s="232" t="str">
        <f t="shared" si="117"/>
        <v/>
      </c>
      <c r="X1052" s="232" t="str">
        <f>IFERROR(VLOOKUP(W1052,Datos!$P$4:$Q$18,2,0),"")</f>
        <v/>
      </c>
      <c r="Y1052" s="232" t="str">
        <f t="shared" si="118"/>
        <v/>
      </c>
      <c r="AA1052" s="314" t="str">
        <f t="shared" ca="1" si="115"/>
        <v/>
      </c>
    </row>
    <row r="1053" spans="1:27" x14ac:dyDescent="0.3">
      <c r="A1053" s="238"/>
      <c r="B1053" s="241" t="str">
        <f t="shared" si="119"/>
        <v/>
      </c>
      <c r="C1053" s="239"/>
      <c r="D1053" s="240" t="str">
        <f>IF(C1053&lt;&gt;"",VLOOKUP(C1053,'BASE EQUIPOS'!$G$8:$H$22,2,0),"")</f>
        <v/>
      </c>
      <c r="E1053" s="241" t="str">
        <f>IF(C1053&lt;&gt;"",VLOOKUP(C1053,'BASE EQUIPOS'!$G$8:$I$22,3,0),"")</f>
        <v/>
      </c>
      <c r="F1053" s="241" t="str">
        <f>IF(C1053&lt;&gt;"",VLOOKUP(C1053,'BASE EQUIPOS'!$G$8:$J$22,4,0),"")</f>
        <v/>
      </c>
      <c r="G1053" s="242"/>
      <c r="H1053" s="233"/>
      <c r="I1053" s="241"/>
      <c r="J1053" s="241"/>
      <c r="K1053" s="241"/>
      <c r="L1053" s="239"/>
      <c r="M1053" s="244"/>
      <c r="N1053" s="245" t="str">
        <f t="shared" ca="1" si="113"/>
        <v/>
      </c>
      <c r="O1053" s="239"/>
      <c r="P1053" s="244"/>
      <c r="Q1053" s="245" t="str">
        <f t="shared" si="114"/>
        <v/>
      </c>
      <c r="U1053" s="246" t="str">
        <f>IFERROR(VLOOKUP(C1053,'BASE EQUIPOS'!$G$8:$O$22,9,0)," ")</f>
        <v xml:space="preserve"> </v>
      </c>
      <c r="V1053" s="232" t="str">
        <f t="shared" si="116"/>
        <v/>
      </c>
      <c r="W1053" s="232" t="str">
        <f t="shared" si="117"/>
        <v/>
      </c>
      <c r="X1053" s="232" t="str">
        <f>IFERROR(VLOOKUP(W1053,Datos!$P$4:$Q$18,2,0),"")</f>
        <v/>
      </c>
      <c r="Y1053" s="232" t="str">
        <f t="shared" si="118"/>
        <v/>
      </c>
      <c r="AA1053" s="314" t="str">
        <f t="shared" ca="1" si="115"/>
        <v/>
      </c>
    </row>
    <row r="1054" spans="1:27" x14ac:dyDescent="0.3">
      <c r="A1054" s="238"/>
      <c r="B1054" s="241" t="str">
        <f t="shared" si="119"/>
        <v/>
      </c>
      <c r="C1054" s="239"/>
      <c r="D1054" s="240" t="str">
        <f>IF(C1054&lt;&gt;"",VLOOKUP(C1054,'BASE EQUIPOS'!$G$8:$H$22,2,0),"")</f>
        <v/>
      </c>
      <c r="E1054" s="241" t="str">
        <f>IF(C1054&lt;&gt;"",VLOOKUP(C1054,'BASE EQUIPOS'!$G$8:$I$22,3,0),"")</f>
        <v/>
      </c>
      <c r="F1054" s="241" t="str">
        <f>IF(C1054&lt;&gt;"",VLOOKUP(C1054,'BASE EQUIPOS'!$G$8:$J$22,4,0),"")</f>
        <v/>
      </c>
      <c r="G1054" s="242"/>
      <c r="H1054" s="233"/>
      <c r="I1054" s="241"/>
      <c r="J1054" s="241"/>
      <c r="K1054" s="241"/>
      <c r="L1054" s="239"/>
      <c r="M1054" s="244"/>
      <c r="N1054" s="245" t="str">
        <f t="shared" ca="1" si="113"/>
        <v/>
      </c>
      <c r="O1054" s="239"/>
      <c r="P1054" s="244"/>
      <c r="Q1054" s="245" t="str">
        <f t="shared" si="114"/>
        <v/>
      </c>
      <c r="U1054" s="246" t="str">
        <f>IFERROR(VLOOKUP(C1054,'BASE EQUIPOS'!$G$8:$O$22,9,0)," ")</f>
        <v xml:space="preserve"> </v>
      </c>
      <c r="V1054" s="232" t="str">
        <f t="shared" si="116"/>
        <v/>
      </c>
      <c r="W1054" s="232" t="str">
        <f t="shared" si="117"/>
        <v/>
      </c>
      <c r="X1054" s="232" t="str">
        <f>IFERROR(VLOOKUP(W1054,Datos!$P$4:$Q$18,2,0),"")</f>
        <v/>
      </c>
      <c r="Y1054" s="232" t="str">
        <f t="shared" si="118"/>
        <v/>
      </c>
      <c r="AA1054" s="314" t="str">
        <f t="shared" ca="1" si="115"/>
        <v/>
      </c>
    </row>
    <row r="1055" spans="1:27" x14ac:dyDescent="0.3">
      <c r="A1055" s="238"/>
      <c r="B1055" s="241" t="str">
        <f t="shared" si="119"/>
        <v/>
      </c>
      <c r="C1055" s="239"/>
      <c r="D1055" s="240" t="str">
        <f>IF(C1055&lt;&gt;"",VLOOKUP(C1055,'BASE EQUIPOS'!$G$8:$H$22,2,0),"")</f>
        <v/>
      </c>
      <c r="E1055" s="241" t="str">
        <f>IF(C1055&lt;&gt;"",VLOOKUP(C1055,'BASE EQUIPOS'!$G$8:$I$22,3,0),"")</f>
        <v/>
      </c>
      <c r="F1055" s="241" t="str">
        <f>IF(C1055&lt;&gt;"",VLOOKUP(C1055,'BASE EQUIPOS'!$G$8:$J$22,4,0),"")</f>
        <v/>
      </c>
      <c r="G1055" s="242"/>
      <c r="H1055" s="233"/>
      <c r="I1055" s="241"/>
      <c r="J1055" s="241"/>
      <c r="K1055" s="241"/>
      <c r="L1055" s="239"/>
      <c r="M1055" s="244"/>
      <c r="N1055" s="245" t="str">
        <f t="shared" ca="1" si="113"/>
        <v/>
      </c>
      <c r="O1055" s="239"/>
      <c r="P1055" s="244"/>
      <c r="Q1055" s="245" t="str">
        <f t="shared" si="114"/>
        <v/>
      </c>
      <c r="U1055" s="246" t="str">
        <f>IFERROR(VLOOKUP(C1055,'BASE EQUIPOS'!$G$8:$O$22,9,0)," ")</f>
        <v xml:space="preserve"> </v>
      </c>
      <c r="V1055" s="232" t="str">
        <f t="shared" si="116"/>
        <v/>
      </c>
      <c r="W1055" s="232" t="str">
        <f t="shared" si="117"/>
        <v/>
      </c>
      <c r="X1055" s="232" t="str">
        <f>IFERROR(VLOOKUP(W1055,Datos!$P$4:$Q$18,2,0),"")</f>
        <v/>
      </c>
      <c r="Y1055" s="232" t="str">
        <f t="shared" si="118"/>
        <v/>
      </c>
      <c r="AA1055" s="314" t="str">
        <f t="shared" ca="1" si="115"/>
        <v/>
      </c>
    </row>
    <row r="1056" spans="1:27" x14ac:dyDescent="0.3">
      <c r="A1056" s="238"/>
      <c r="B1056" s="241" t="str">
        <f t="shared" si="119"/>
        <v/>
      </c>
      <c r="C1056" s="239"/>
      <c r="D1056" s="240" t="str">
        <f>IF(C1056&lt;&gt;"",VLOOKUP(C1056,'BASE EQUIPOS'!$G$8:$H$22,2,0),"")</f>
        <v/>
      </c>
      <c r="E1056" s="241" t="str">
        <f>IF(C1056&lt;&gt;"",VLOOKUP(C1056,'BASE EQUIPOS'!$G$8:$I$22,3,0),"")</f>
        <v/>
      </c>
      <c r="F1056" s="241" t="str">
        <f>IF(C1056&lt;&gt;"",VLOOKUP(C1056,'BASE EQUIPOS'!$G$8:$J$22,4,0),"")</f>
        <v/>
      </c>
      <c r="G1056" s="242"/>
      <c r="H1056" s="233"/>
      <c r="I1056" s="241"/>
      <c r="J1056" s="241"/>
      <c r="K1056" s="241"/>
      <c r="L1056" s="239"/>
      <c r="M1056" s="244"/>
      <c r="N1056" s="245" t="str">
        <f t="shared" ca="1" si="113"/>
        <v/>
      </c>
      <c r="O1056" s="239"/>
      <c r="P1056" s="244"/>
      <c r="Q1056" s="245" t="str">
        <f t="shared" si="114"/>
        <v/>
      </c>
      <c r="U1056" s="246" t="str">
        <f>IFERROR(VLOOKUP(C1056,'BASE EQUIPOS'!$G$8:$O$22,9,0)," ")</f>
        <v xml:space="preserve"> </v>
      </c>
      <c r="V1056" s="232" t="str">
        <f t="shared" si="116"/>
        <v/>
      </c>
      <c r="W1056" s="232" t="str">
        <f t="shared" si="117"/>
        <v/>
      </c>
      <c r="X1056" s="232" t="str">
        <f>IFERROR(VLOOKUP(W1056,Datos!$P$4:$Q$18,2,0),"")</f>
        <v/>
      </c>
      <c r="Y1056" s="232" t="str">
        <f t="shared" si="118"/>
        <v/>
      </c>
      <c r="AA1056" s="314" t="str">
        <f t="shared" ca="1" si="115"/>
        <v/>
      </c>
    </row>
    <row r="1057" spans="1:27" x14ac:dyDescent="0.3">
      <c r="A1057" s="238"/>
      <c r="B1057" s="241" t="str">
        <f t="shared" si="119"/>
        <v/>
      </c>
      <c r="C1057" s="239"/>
      <c r="D1057" s="240" t="str">
        <f>IF(C1057&lt;&gt;"",VLOOKUP(C1057,'BASE EQUIPOS'!$G$8:$H$22,2,0),"")</f>
        <v/>
      </c>
      <c r="E1057" s="241" t="str">
        <f>IF(C1057&lt;&gt;"",VLOOKUP(C1057,'BASE EQUIPOS'!$G$8:$I$22,3,0),"")</f>
        <v/>
      </c>
      <c r="F1057" s="241" t="str">
        <f>IF(C1057&lt;&gt;"",VLOOKUP(C1057,'BASE EQUIPOS'!$G$8:$J$22,4,0),"")</f>
        <v/>
      </c>
      <c r="G1057" s="242"/>
      <c r="H1057" s="233"/>
      <c r="I1057" s="241"/>
      <c r="J1057" s="241"/>
      <c r="K1057" s="241"/>
      <c r="L1057" s="239"/>
      <c r="M1057" s="244"/>
      <c r="N1057" s="245" t="str">
        <f t="shared" ca="1" si="113"/>
        <v/>
      </c>
      <c r="O1057" s="239"/>
      <c r="P1057" s="244"/>
      <c r="Q1057" s="245" t="str">
        <f t="shared" si="114"/>
        <v/>
      </c>
      <c r="U1057" s="246" t="str">
        <f>IFERROR(VLOOKUP(C1057,'BASE EQUIPOS'!$G$8:$O$22,9,0)," ")</f>
        <v xml:space="preserve"> </v>
      </c>
      <c r="V1057" s="232" t="str">
        <f t="shared" si="116"/>
        <v/>
      </c>
      <c r="W1057" s="232" t="str">
        <f t="shared" si="117"/>
        <v/>
      </c>
      <c r="X1057" s="232" t="str">
        <f>IFERROR(VLOOKUP(W1057,Datos!$P$4:$Q$18,2,0),"")</f>
        <v/>
      </c>
      <c r="Y1057" s="232" t="str">
        <f t="shared" si="118"/>
        <v/>
      </c>
      <c r="AA1057" s="314" t="str">
        <f t="shared" ca="1" si="115"/>
        <v/>
      </c>
    </row>
    <row r="1058" spans="1:27" x14ac:dyDescent="0.3">
      <c r="A1058" s="238"/>
      <c r="B1058" s="241" t="str">
        <f t="shared" si="119"/>
        <v/>
      </c>
      <c r="C1058" s="239"/>
      <c r="D1058" s="240" t="str">
        <f>IF(C1058&lt;&gt;"",VLOOKUP(C1058,'BASE EQUIPOS'!$G$8:$H$22,2,0),"")</f>
        <v/>
      </c>
      <c r="E1058" s="241" t="str">
        <f>IF(C1058&lt;&gt;"",VLOOKUP(C1058,'BASE EQUIPOS'!$G$8:$I$22,3,0),"")</f>
        <v/>
      </c>
      <c r="F1058" s="241" t="str">
        <f>IF(C1058&lt;&gt;"",VLOOKUP(C1058,'BASE EQUIPOS'!$G$8:$J$22,4,0),"")</f>
        <v/>
      </c>
      <c r="G1058" s="242"/>
      <c r="H1058" s="233"/>
      <c r="I1058" s="241"/>
      <c r="J1058" s="241"/>
      <c r="K1058" s="241"/>
      <c r="L1058" s="239"/>
      <c r="M1058" s="244"/>
      <c r="N1058" s="245" t="str">
        <f t="shared" ca="1" si="113"/>
        <v/>
      </c>
      <c r="O1058" s="239"/>
      <c r="P1058" s="244"/>
      <c r="Q1058" s="245" t="str">
        <f t="shared" si="114"/>
        <v/>
      </c>
      <c r="U1058" s="246" t="str">
        <f>IFERROR(VLOOKUP(C1058,'BASE EQUIPOS'!$G$8:$O$22,9,0)," ")</f>
        <v xml:space="preserve"> </v>
      </c>
      <c r="V1058" s="232" t="str">
        <f t="shared" si="116"/>
        <v/>
      </c>
      <c r="W1058" s="232" t="str">
        <f t="shared" si="117"/>
        <v/>
      </c>
      <c r="X1058" s="232" t="str">
        <f>IFERROR(VLOOKUP(W1058,Datos!$P$4:$Q$18,2,0),"")</f>
        <v/>
      </c>
      <c r="Y1058" s="232" t="str">
        <f t="shared" si="118"/>
        <v/>
      </c>
      <c r="AA1058" s="314" t="str">
        <f t="shared" ca="1" si="115"/>
        <v/>
      </c>
    </row>
    <row r="1059" spans="1:27" x14ac:dyDescent="0.3">
      <c r="A1059" s="238"/>
      <c r="B1059" s="241" t="str">
        <f t="shared" si="119"/>
        <v/>
      </c>
      <c r="C1059" s="239"/>
      <c r="D1059" s="240" t="str">
        <f>IF(C1059&lt;&gt;"",VLOOKUP(C1059,'BASE EQUIPOS'!$G$8:$H$22,2,0),"")</f>
        <v/>
      </c>
      <c r="E1059" s="241" t="str">
        <f>IF(C1059&lt;&gt;"",VLOOKUP(C1059,'BASE EQUIPOS'!$G$8:$I$22,3,0),"")</f>
        <v/>
      </c>
      <c r="F1059" s="241" t="str">
        <f>IF(C1059&lt;&gt;"",VLOOKUP(C1059,'BASE EQUIPOS'!$G$8:$J$22,4,0),"")</f>
        <v/>
      </c>
      <c r="G1059" s="242"/>
      <c r="H1059" s="233"/>
      <c r="I1059" s="241"/>
      <c r="J1059" s="241"/>
      <c r="K1059" s="241"/>
      <c r="L1059" s="239"/>
      <c r="M1059" s="244"/>
      <c r="N1059" s="245" t="str">
        <f t="shared" ca="1" si="113"/>
        <v/>
      </c>
      <c r="O1059" s="239"/>
      <c r="P1059" s="244"/>
      <c r="Q1059" s="245" t="str">
        <f t="shared" si="114"/>
        <v/>
      </c>
      <c r="U1059" s="246" t="str">
        <f>IFERROR(VLOOKUP(C1059,'BASE EQUIPOS'!$G$8:$O$22,9,0)," ")</f>
        <v xml:space="preserve"> </v>
      </c>
      <c r="V1059" s="232" t="str">
        <f t="shared" si="116"/>
        <v/>
      </c>
      <c r="W1059" s="232" t="str">
        <f t="shared" si="117"/>
        <v/>
      </c>
      <c r="X1059" s="232" t="str">
        <f>IFERROR(VLOOKUP(W1059,Datos!$P$4:$Q$18,2,0),"")</f>
        <v/>
      </c>
      <c r="Y1059" s="232" t="str">
        <f t="shared" si="118"/>
        <v/>
      </c>
      <c r="AA1059" s="314" t="str">
        <f t="shared" ca="1" si="115"/>
        <v/>
      </c>
    </row>
    <row r="1060" spans="1:27" x14ac:dyDescent="0.3">
      <c r="A1060" s="238"/>
      <c r="B1060" s="241" t="str">
        <f t="shared" si="119"/>
        <v/>
      </c>
      <c r="C1060" s="239"/>
      <c r="D1060" s="240" t="str">
        <f>IF(C1060&lt;&gt;"",VLOOKUP(C1060,'BASE EQUIPOS'!$G$8:$H$22,2,0),"")</f>
        <v/>
      </c>
      <c r="E1060" s="241" t="str">
        <f>IF(C1060&lt;&gt;"",VLOOKUP(C1060,'BASE EQUIPOS'!$G$8:$I$22,3,0),"")</f>
        <v/>
      </c>
      <c r="F1060" s="241" t="str">
        <f>IF(C1060&lt;&gt;"",VLOOKUP(C1060,'BASE EQUIPOS'!$G$8:$J$22,4,0),"")</f>
        <v/>
      </c>
      <c r="G1060" s="242"/>
      <c r="H1060" s="233"/>
      <c r="I1060" s="241"/>
      <c r="J1060" s="241"/>
      <c r="K1060" s="241"/>
      <c r="L1060" s="239"/>
      <c r="M1060" s="244"/>
      <c r="N1060" s="245" t="str">
        <f t="shared" ca="1" si="113"/>
        <v/>
      </c>
      <c r="O1060" s="239"/>
      <c r="P1060" s="244"/>
      <c r="Q1060" s="245" t="str">
        <f t="shared" si="114"/>
        <v/>
      </c>
      <c r="U1060" s="246" t="str">
        <f>IFERROR(VLOOKUP(C1060,'BASE EQUIPOS'!$G$8:$O$22,9,0)," ")</f>
        <v xml:space="preserve"> </v>
      </c>
      <c r="V1060" s="232" t="str">
        <f t="shared" si="116"/>
        <v/>
      </c>
      <c r="W1060" s="232" t="str">
        <f t="shared" si="117"/>
        <v/>
      </c>
      <c r="X1060" s="232" t="str">
        <f>IFERROR(VLOOKUP(W1060,Datos!$P$4:$Q$18,2,0),"")</f>
        <v/>
      </c>
      <c r="Y1060" s="232" t="str">
        <f t="shared" si="118"/>
        <v/>
      </c>
      <c r="AA1060" s="314" t="str">
        <f t="shared" ca="1" si="115"/>
        <v/>
      </c>
    </row>
    <row r="1061" spans="1:27" x14ac:dyDescent="0.3">
      <c r="A1061" s="238"/>
      <c r="B1061" s="241" t="str">
        <f t="shared" si="119"/>
        <v/>
      </c>
      <c r="C1061" s="239"/>
      <c r="D1061" s="240" t="str">
        <f>IF(C1061&lt;&gt;"",VLOOKUP(C1061,'BASE EQUIPOS'!$G$8:$H$22,2,0),"")</f>
        <v/>
      </c>
      <c r="E1061" s="241" t="str">
        <f>IF(C1061&lt;&gt;"",VLOOKUP(C1061,'BASE EQUIPOS'!$G$8:$I$22,3,0),"")</f>
        <v/>
      </c>
      <c r="F1061" s="241" t="str">
        <f>IF(C1061&lt;&gt;"",VLOOKUP(C1061,'BASE EQUIPOS'!$G$8:$J$22,4,0),"")</f>
        <v/>
      </c>
      <c r="G1061" s="242"/>
      <c r="H1061" s="233"/>
      <c r="I1061" s="241"/>
      <c r="J1061" s="241"/>
      <c r="K1061" s="241"/>
      <c r="L1061" s="239"/>
      <c r="M1061" s="244"/>
      <c r="N1061" s="245" t="str">
        <f t="shared" ca="1" si="113"/>
        <v/>
      </c>
      <c r="O1061" s="239"/>
      <c r="P1061" s="244"/>
      <c r="Q1061" s="245" t="str">
        <f t="shared" si="114"/>
        <v/>
      </c>
      <c r="U1061" s="246" t="str">
        <f>IFERROR(VLOOKUP(C1061,'BASE EQUIPOS'!$G$8:$O$22,9,0)," ")</f>
        <v xml:space="preserve"> </v>
      </c>
      <c r="V1061" s="232" t="str">
        <f t="shared" si="116"/>
        <v/>
      </c>
      <c r="W1061" s="232" t="str">
        <f t="shared" si="117"/>
        <v/>
      </c>
      <c r="X1061" s="232" t="str">
        <f>IFERROR(VLOOKUP(W1061,Datos!$P$4:$Q$18,2,0),"")</f>
        <v/>
      </c>
      <c r="Y1061" s="232" t="str">
        <f t="shared" si="118"/>
        <v/>
      </c>
      <c r="AA1061" s="314" t="str">
        <f t="shared" ca="1" si="115"/>
        <v/>
      </c>
    </row>
    <row r="1062" spans="1:27" x14ac:dyDescent="0.3">
      <c r="A1062" s="238"/>
      <c r="B1062" s="241" t="str">
        <f t="shared" si="119"/>
        <v/>
      </c>
      <c r="C1062" s="239"/>
      <c r="D1062" s="240" t="str">
        <f>IF(C1062&lt;&gt;"",VLOOKUP(C1062,'BASE EQUIPOS'!$G$8:$H$22,2,0),"")</f>
        <v/>
      </c>
      <c r="E1062" s="241" t="str">
        <f>IF(C1062&lt;&gt;"",VLOOKUP(C1062,'BASE EQUIPOS'!$G$8:$I$22,3,0),"")</f>
        <v/>
      </c>
      <c r="F1062" s="241" t="str">
        <f>IF(C1062&lt;&gt;"",VLOOKUP(C1062,'BASE EQUIPOS'!$G$8:$J$22,4,0),"")</f>
        <v/>
      </c>
      <c r="G1062" s="242"/>
      <c r="H1062" s="233"/>
      <c r="I1062" s="241"/>
      <c r="J1062" s="241"/>
      <c r="K1062" s="241"/>
      <c r="L1062" s="239"/>
      <c r="M1062" s="244"/>
      <c r="N1062" s="245" t="str">
        <f t="shared" ca="1" si="113"/>
        <v/>
      </c>
      <c r="O1062" s="239"/>
      <c r="P1062" s="244"/>
      <c r="Q1062" s="245" t="str">
        <f t="shared" si="114"/>
        <v/>
      </c>
      <c r="U1062" s="246" t="str">
        <f>IFERROR(VLOOKUP(C1062,'BASE EQUIPOS'!$G$8:$O$22,9,0)," ")</f>
        <v xml:space="preserve"> </v>
      </c>
      <c r="V1062" s="232" t="str">
        <f t="shared" si="116"/>
        <v/>
      </c>
      <c r="W1062" s="232" t="str">
        <f t="shared" si="117"/>
        <v/>
      </c>
      <c r="X1062" s="232" t="str">
        <f>IFERROR(VLOOKUP(W1062,Datos!$P$4:$Q$18,2,0),"")</f>
        <v/>
      </c>
      <c r="Y1062" s="232" t="str">
        <f t="shared" si="118"/>
        <v/>
      </c>
      <c r="AA1062" s="314" t="str">
        <f t="shared" ca="1" si="115"/>
        <v/>
      </c>
    </row>
    <row r="1063" spans="1:27" x14ac:dyDescent="0.3">
      <c r="A1063" s="238"/>
      <c r="B1063" s="241" t="str">
        <f t="shared" si="119"/>
        <v/>
      </c>
      <c r="C1063" s="239"/>
      <c r="D1063" s="240" t="str">
        <f>IF(C1063&lt;&gt;"",VLOOKUP(C1063,'BASE EQUIPOS'!$G$8:$H$22,2,0),"")</f>
        <v/>
      </c>
      <c r="E1063" s="241" t="str">
        <f>IF(C1063&lt;&gt;"",VLOOKUP(C1063,'BASE EQUIPOS'!$G$8:$I$22,3,0),"")</f>
        <v/>
      </c>
      <c r="F1063" s="241" t="str">
        <f>IF(C1063&lt;&gt;"",VLOOKUP(C1063,'BASE EQUIPOS'!$G$8:$J$22,4,0),"")</f>
        <v/>
      </c>
      <c r="G1063" s="242"/>
      <c r="H1063" s="233"/>
      <c r="I1063" s="241"/>
      <c r="J1063" s="241"/>
      <c r="K1063" s="241"/>
      <c r="L1063" s="239"/>
      <c r="M1063" s="244"/>
      <c r="N1063" s="245" t="str">
        <f t="shared" ca="1" si="113"/>
        <v/>
      </c>
      <c r="O1063" s="239"/>
      <c r="P1063" s="244"/>
      <c r="Q1063" s="245" t="str">
        <f t="shared" si="114"/>
        <v/>
      </c>
      <c r="U1063" s="246" t="str">
        <f>IFERROR(VLOOKUP(C1063,'BASE EQUIPOS'!$G$8:$O$22,9,0)," ")</f>
        <v xml:space="preserve"> </v>
      </c>
      <c r="V1063" s="232" t="str">
        <f t="shared" si="116"/>
        <v/>
      </c>
      <c r="W1063" s="232" t="str">
        <f t="shared" si="117"/>
        <v/>
      </c>
      <c r="X1063" s="232" t="str">
        <f>IFERROR(VLOOKUP(W1063,Datos!$P$4:$Q$18,2,0),"")</f>
        <v/>
      </c>
      <c r="Y1063" s="232" t="str">
        <f t="shared" si="118"/>
        <v/>
      </c>
      <c r="AA1063" s="314" t="str">
        <f t="shared" ca="1" si="115"/>
        <v/>
      </c>
    </row>
    <row r="1064" spans="1:27" x14ac:dyDescent="0.3">
      <c r="A1064" s="238"/>
      <c r="B1064" s="241" t="str">
        <f t="shared" si="119"/>
        <v/>
      </c>
      <c r="C1064" s="239"/>
      <c r="D1064" s="240" t="str">
        <f>IF(C1064&lt;&gt;"",VLOOKUP(C1064,'BASE EQUIPOS'!$G$8:$H$22,2,0),"")</f>
        <v/>
      </c>
      <c r="E1064" s="241" t="str">
        <f>IF(C1064&lt;&gt;"",VLOOKUP(C1064,'BASE EQUIPOS'!$G$8:$I$22,3,0),"")</f>
        <v/>
      </c>
      <c r="F1064" s="241" t="str">
        <f>IF(C1064&lt;&gt;"",VLOOKUP(C1064,'BASE EQUIPOS'!$G$8:$J$22,4,0),"")</f>
        <v/>
      </c>
      <c r="G1064" s="242"/>
      <c r="H1064" s="233"/>
      <c r="I1064" s="241"/>
      <c r="J1064" s="241"/>
      <c r="K1064" s="241"/>
      <c r="L1064" s="239"/>
      <c r="M1064" s="244"/>
      <c r="N1064" s="245" t="str">
        <f t="shared" ca="1" si="113"/>
        <v/>
      </c>
      <c r="O1064" s="239"/>
      <c r="P1064" s="244"/>
      <c r="Q1064" s="245" t="str">
        <f t="shared" si="114"/>
        <v/>
      </c>
      <c r="U1064" s="246" t="str">
        <f>IFERROR(VLOOKUP(C1064,'BASE EQUIPOS'!$G$8:$O$22,9,0)," ")</f>
        <v xml:space="preserve"> </v>
      </c>
      <c r="V1064" s="232" t="str">
        <f t="shared" si="116"/>
        <v/>
      </c>
      <c r="W1064" s="232" t="str">
        <f t="shared" si="117"/>
        <v/>
      </c>
      <c r="X1064" s="232" t="str">
        <f>IFERROR(VLOOKUP(W1064,Datos!$P$4:$Q$18,2,0),"")</f>
        <v/>
      </c>
      <c r="Y1064" s="232" t="str">
        <f t="shared" si="118"/>
        <v/>
      </c>
      <c r="AA1064" s="314" t="str">
        <f t="shared" ca="1" si="115"/>
        <v/>
      </c>
    </row>
    <row r="1065" spans="1:27" x14ac:dyDescent="0.3">
      <c r="A1065" s="238"/>
      <c r="B1065" s="241" t="str">
        <f t="shared" si="119"/>
        <v/>
      </c>
      <c r="C1065" s="239"/>
      <c r="D1065" s="240" t="str">
        <f>IF(C1065&lt;&gt;"",VLOOKUP(C1065,'BASE EQUIPOS'!$G$8:$H$22,2,0),"")</f>
        <v/>
      </c>
      <c r="E1065" s="241" t="str">
        <f>IF(C1065&lt;&gt;"",VLOOKUP(C1065,'BASE EQUIPOS'!$G$8:$I$22,3,0),"")</f>
        <v/>
      </c>
      <c r="F1065" s="241" t="str">
        <f>IF(C1065&lt;&gt;"",VLOOKUP(C1065,'BASE EQUIPOS'!$G$8:$J$22,4,0),"")</f>
        <v/>
      </c>
      <c r="G1065" s="242"/>
      <c r="H1065" s="233"/>
      <c r="I1065" s="241"/>
      <c r="J1065" s="241"/>
      <c r="K1065" s="241"/>
      <c r="L1065" s="239"/>
      <c r="M1065" s="244"/>
      <c r="N1065" s="245" t="str">
        <f t="shared" ca="1" si="113"/>
        <v/>
      </c>
      <c r="O1065" s="239"/>
      <c r="P1065" s="244"/>
      <c r="Q1065" s="245" t="str">
        <f t="shared" si="114"/>
        <v/>
      </c>
      <c r="U1065" s="246" t="str">
        <f>IFERROR(VLOOKUP(C1065,'BASE EQUIPOS'!$G$8:$O$22,9,0)," ")</f>
        <v xml:space="preserve"> </v>
      </c>
      <c r="V1065" s="232" t="str">
        <f t="shared" si="116"/>
        <v/>
      </c>
      <c r="W1065" s="232" t="str">
        <f t="shared" si="117"/>
        <v/>
      </c>
      <c r="X1065" s="232" t="str">
        <f>IFERROR(VLOOKUP(W1065,Datos!$P$4:$Q$18,2,0),"")</f>
        <v/>
      </c>
      <c r="Y1065" s="232" t="str">
        <f t="shared" si="118"/>
        <v/>
      </c>
      <c r="AA1065" s="314" t="str">
        <f t="shared" ca="1" si="115"/>
        <v/>
      </c>
    </row>
    <row r="1066" spans="1:27" x14ac:dyDescent="0.3">
      <c r="A1066" s="238"/>
      <c r="B1066" s="241" t="str">
        <f t="shared" si="119"/>
        <v/>
      </c>
      <c r="C1066" s="239"/>
      <c r="D1066" s="240" t="str">
        <f>IF(C1066&lt;&gt;"",VLOOKUP(C1066,'BASE EQUIPOS'!$G$8:$H$22,2,0),"")</f>
        <v/>
      </c>
      <c r="E1066" s="241" t="str">
        <f>IF(C1066&lt;&gt;"",VLOOKUP(C1066,'BASE EQUIPOS'!$G$8:$I$22,3,0),"")</f>
        <v/>
      </c>
      <c r="F1066" s="241" t="str">
        <f>IF(C1066&lt;&gt;"",VLOOKUP(C1066,'BASE EQUIPOS'!$G$8:$J$22,4,0),"")</f>
        <v/>
      </c>
      <c r="G1066" s="242"/>
      <c r="H1066" s="233"/>
      <c r="I1066" s="241"/>
      <c r="J1066" s="241"/>
      <c r="K1066" s="241"/>
      <c r="L1066" s="239"/>
      <c r="M1066" s="244"/>
      <c r="N1066" s="245" t="str">
        <f t="shared" ca="1" si="113"/>
        <v/>
      </c>
      <c r="O1066" s="239"/>
      <c r="P1066" s="244"/>
      <c r="Q1066" s="245" t="str">
        <f t="shared" si="114"/>
        <v/>
      </c>
      <c r="U1066" s="246" t="str">
        <f>IFERROR(VLOOKUP(C1066,'BASE EQUIPOS'!$G$8:$O$22,9,0)," ")</f>
        <v xml:space="preserve"> </v>
      </c>
      <c r="V1066" s="232" t="str">
        <f t="shared" si="116"/>
        <v/>
      </c>
      <c r="W1066" s="232" t="str">
        <f t="shared" si="117"/>
        <v/>
      </c>
      <c r="X1066" s="232" t="str">
        <f>IFERROR(VLOOKUP(W1066,Datos!$P$4:$Q$18,2,0),"")</f>
        <v/>
      </c>
      <c r="Y1066" s="232" t="str">
        <f t="shared" si="118"/>
        <v/>
      </c>
      <c r="AA1066" s="314" t="str">
        <f t="shared" ca="1" si="115"/>
        <v/>
      </c>
    </row>
    <row r="1067" spans="1:27" x14ac:dyDescent="0.3">
      <c r="A1067" s="238"/>
      <c r="B1067" s="241" t="str">
        <f t="shared" si="119"/>
        <v/>
      </c>
      <c r="C1067" s="239"/>
      <c r="D1067" s="240" t="str">
        <f>IF(C1067&lt;&gt;"",VLOOKUP(C1067,'BASE EQUIPOS'!$G$8:$H$22,2,0),"")</f>
        <v/>
      </c>
      <c r="E1067" s="241" t="str">
        <f>IF(C1067&lt;&gt;"",VLOOKUP(C1067,'BASE EQUIPOS'!$G$8:$I$22,3,0),"")</f>
        <v/>
      </c>
      <c r="F1067" s="241" t="str">
        <f>IF(C1067&lt;&gt;"",VLOOKUP(C1067,'BASE EQUIPOS'!$G$8:$J$22,4,0),"")</f>
        <v/>
      </c>
      <c r="G1067" s="242"/>
      <c r="H1067" s="233"/>
      <c r="I1067" s="241"/>
      <c r="J1067" s="241"/>
      <c r="K1067" s="241"/>
      <c r="L1067" s="239"/>
      <c r="M1067" s="244"/>
      <c r="N1067" s="245" t="str">
        <f t="shared" ca="1" si="113"/>
        <v/>
      </c>
      <c r="O1067" s="239"/>
      <c r="P1067" s="244"/>
      <c r="Q1067" s="245" t="str">
        <f t="shared" si="114"/>
        <v/>
      </c>
      <c r="U1067" s="246" t="str">
        <f>IFERROR(VLOOKUP(C1067,'BASE EQUIPOS'!$G$8:$O$22,9,0)," ")</f>
        <v xml:space="preserve"> </v>
      </c>
      <c r="V1067" s="232" t="str">
        <f t="shared" si="116"/>
        <v/>
      </c>
      <c r="W1067" s="232" t="str">
        <f t="shared" si="117"/>
        <v/>
      </c>
      <c r="X1067" s="232" t="str">
        <f>IFERROR(VLOOKUP(W1067,Datos!$P$4:$Q$18,2,0),"")</f>
        <v/>
      </c>
      <c r="Y1067" s="232" t="str">
        <f t="shared" si="118"/>
        <v/>
      </c>
      <c r="AA1067" s="314" t="str">
        <f t="shared" ca="1" si="115"/>
        <v/>
      </c>
    </row>
    <row r="1068" spans="1:27" x14ac:dyDescent="0.3">
      <c r="A1068" s="238"/>
      <c r="B1068" s="241" t="str">
        <f t="shared" si="119"/>
        <v/>
      </c>
      <c r="C1068" s="239"/>
      <c r="D1068" s="240" t="str">
        <f>IF(C1068&lt;&gt;"",VLOOKUP(C1068,'BASE EQUIPOS'!$G$8:$H$22,2,0),"")</f>
        <v/>
      </c>
      <c r="E1068" s="241" t="str">
        <f>IF(C1068&lt;&gt;"",VLOOKUP(C1068,'BASE EQUIPOS'!$G$8:$I$22,3,0),"")</f>
        <v/>
      </c>
      <c r="F1068" s="241" t="str">
        <f>IF(C1068&lt;&gt;"",VLOOKUP(C1068,'BASE EQUIPOS'!$G$8:$J$22,4,0),"")</f>
        <v/>
      </c>
      <c r="G1068" s="242"/>
      <c r="H1068" s="233"/>
      <c r="I1068" s="241"/>
      <c r="J1068" s="241"/>
      <c r="K1068" s="241"/>
      <c r="L1068" s="239"/>
      <c r="M1068" s="244"/>
      <c r="N1068" s="245" t="str">
        <f t="shared" ca="1" si="113"/>
        <v/>
      </c>
      <c r="O1068" s="239"/>
      <c r="P1068" s="244"/>
      <c r="Q1068" s="245" t="str">
        <f t="shared" si="114"/>
        <v/>
      </c>
      <c r="U1068" s="246" t="str">
        <f>IFERROR(VLOOKUP(C1068,'BASE EQUIPOS'!$G$8:$O$22,9,0)," ")</f>
        <v xml:space="preserve"> </v>
      </c>
      <c r="V1068" s="232" t="str">
        <f t="shared" si="116"/>
        <v/>
      </c>
      <c r="W1068" s="232" t="str">
        <f t="shared" si="117"/>
        <v/>
      </c>
      <c r="X1068" s="232" t="str">
        <f>IFERROR(VLOOKUP(W1068,Datos!$P$4:$Q$18,2,0),"")</f>
        <v/>
      </c>
      <c r="Y1068" s="232" t="str">
        <f t="shared" si="118"/>
        <v/>
      </c>
      <c r="AA1068" s="314" t="str">
        <f t="shared" ca="1" si="115"/>
        <v/>
      </c>
    </row>
    <row r="1069" spans="1:27" x14ac:dyDescent="0.3">
      <c r="A1069" s="238"/>
      <c r="B1069" s="241" t="str">
        <f t="shared" si="119"/>
        <v/>
      </c>
      <c r="C1069" s="239"/>
      <c r="D1069" s="240" t="str">
        <f>IF(C1069&lt;&gt;"",VLOOKUP(C1069,'BASE EQUIPOS'!$G$8:$H$22,2,0),"")</f>
        <v/>
      </c>
      <c r="E1069" s="241" t="str">
        <f>IF(C1069&lt;&gt;"",VLOOKUP(C1069,'BASE EQUIPOS'!$G$8:$I$22,3,0),"")</f>
        <v/>
      </c>
      <c r="F1069" s="241" t="str">
        <f>IF(C1069&lt;&gt;"",VLOOKUP(C1069,'BASE EQUIPOS'!$G$8:$J$22,4,0),"")</f>
        <v/>
      </c>
      <c r="G1069" s="242"/>
      <c r="H1069" s="233"/>
      <c r="I1069" s="241"/>
      <c r="J1069" s="241"/>
      <c r="K1069" s="241"/>
      <c r="L1069" s="239"/>
      <c r="M1069" s="244"/>
      <c r="N1069" s="245" t="str">
        <f t="shared" ca="1" si="113"/>
        <v/>
      </c>
      <c r="O1069" s="239"/>
      <c r="P1069" s="244"/>
      <c r="Q1069" s="245" t="str">
        <f t="shared" si="114"/>
        <v/>
      </c>
      <c r="U1069" s="246" t="str">
        <f>IFERROR(VLOOKUP(C1069,'BASE EQUIPOS'!$G$8:$O$22,9,0)," ")</f>
        <v xml:space="preserve"> </v>
      </c>
      <c r="V1069" s="232" t="str">
        <f t="shared" si="116"/>
        <v/>
      </c>
      <c r="W1069" s="232" t="str">
        <f t="shared" si="117"/>
        <v/>
      </c>
      <c r="X1069" s="232" t="str">
        <f>IFERROR(VLOOKUP(W1069,Datos!$P$4:$Q$18,2,0),"")</f>
        <v/>
      </c>
      <c r="Y1069" s="232" t="str">
        <f t="shared" si="118"/>
        <v/>
      </c>
      <c r="AA1069" s="314" t="str">
        <f t="shared" ca="1" si="115"/>
        <v/>
      </c>
    </row>
    <row r="1070" spans="1:27" x14ac:dyDescent="0.3">
      <c r="A1070" s="238"/>
      <c r="B1070" s="241" t="str">
        <f t="shared" si="119"/>
        <v/>
      </c>
      <c r="C1070" s="239"/>
      <c r="D1070" s="240" t="str">
        <f>IF(C1070&lt;&gt;"",VLOOKUP(C1070,'BASE EQUIPOS'!$G$8:$H$22,2,0),"")</f>
        <v/>
      </c>
      <c r="E1070" s="241" t="str">
        <f>IF(C1070&lt;&gt;"",VLOOKUP(C1070,'BASE EQUIPOS'!$G$8:$I$22,3,0),"")</f>
        <v/>
      </c>
      <c r="F1070" s="241" t="str">
        <f>IF(C1070&lt;&gt;"",VLOOKUP(C1070,'BASE EQUIPOS'!$G$8:$J$22,4,0),"")</f>
        <v/>
      </c>
      <c r="G1070" s="242"/>
      <c r="H1070" s="233"/>
      <c r="I1070" s="241"/>
      <c r="J1070" s="241"/>
      <c r="K1070" s="241"/>
      <c r="L1070" s="239"/>
      <c r="M1070" s="244"/>
      <c r="N1070" s="245" t="str">
        <f t="shared" ca="1" si="113"/>
        <v/>
      </c>
      <c r="O1070" s="239"/>
      <c r="P1070" s="244"/>
      <c r="Q1070" s="245" t="str">
        <f t="shared" si="114"/>
        <v/>
      </c>
      <c r="U1070" s="246" t="str">
        <f>IFERROR(VLOOKUP(C1070,'BASE EQUIPOS'!$G$8:$O$22,9,0)," ")</f>
        <v xml:space="preserve"> </v>
      </c>
      <c r="V1070" s="232" t="str">
        <f t="shared" si="116"/>
        <v/>
      </c>
      <c r="W1070" s="232" t="str">
        <f t="shared" si="117"/>
        <v/>
      </c>
      <c r="X1070" s="232" t="str">
        <f>IFERROR(VLOOKUP(W1070,Datos!$P$4:$Q$18,2,0),"")</f>
        <v/>
      </c>
      <c r="Y1070" s="232" t="str">
        <f t="shared" si="118"/>
        <v/>
      </c>
      <c r="AA1070" s="314" t="str">
        <f t="shared" ca="1" si="115"/>
        <v/>
      </c>
    </row>
    <row r="1071" spans="1:27" x14ac:dyDescent="0.3">
      <c r="A1071" s="238"/>
      <c r="B1071" s="241" t="str">
        <f t="shared" si="119"/>
        <v/>
      </c>
      <c r="C1071" s="239"/>
      <c r="D1071" s="240" t="str">
        <f>IF(C1071&lt;&gt;"",VLOOKUP(C1071,'BASE EQUIPOS'!$G$8:$H$22,2,0),"")</f>
        <v/>
      </c>
      <c r="E1071" s="241" t="str">
        <f>IF(C1071&lt;&gt;"",VLOOKUP(C1071,'BASE EQUIPOS'!$G$8:$I$22,3,0),"")</f>
        <v/>
      </c>
      <c r="F1071" s="241" t="str">
        <f>IF(C1071&lt;&gt;"",VLOOKUP(C1071,'BASE EQUIPOS'!$G$8:$J$22,4,0),"")</f>
        <v/>
      </c>
      <c r="G1071" s="242"/>
      <c r="H1071" s="233"/>
      <c r="I1071" s="241"/>
      <c r="J1071" s="241"/>
      <c r="K1071" s="241"/>
      <c r="L1071" s="239"/>
      <c r="M1071" s="244"/>
      <c r="N1071" s="245" t="str">
        <f t="shared" ca="1" si="113"/>
        <v/>
      </c>
      <c r="O1071" s="239"/>
      <c r="P1071" s="244"/>
      <c r="Q1071" s="245" t="str">
        <f t="shared" si="114"/>
        <v/>
      </c>
      <c r="U1071" s="246" t="str">
        <f>IFERROR(VLOOKUP(C1071,'BASE EQUIPOS'!$G$8:$O$22,9,0)," ")</f>
        <v xml:space="preserve"> </v>
      </c>
      <c r="V1071" s="232" t="str">
        <f t="shared" si="116"/>
        <v/>
      </c>
      <c r="W1071" s="232" t="str">
        <f t="shared" si="117"/>
        <v/>
      </c>
      <c r="X1071" s="232" t="str">
        <f>IFERROR(VLOOKUP(W1071,Datos!$P$4:$Q$18,2,0),"")</f>
        <v/>
      </c>
      <c r="Y1071" s="232" t="str">
        <f t="shared" si="118"/>
        <v/>
      </c>
      <c r="AA1071" s="314" t="str">
        <f t="shared" ca="1" si="115"/>
        <v/>
      </c>
    </row>
    <row r="1072" spans="1:27" x14ac:dyDescent="0.3">
      <c r="A1072" s="238"/>
      <c r="B1072" s="241" t="str">
        <f t="shared" si="119"/>
        <v/>
      </c>
      <c r="C1072" s="239"/>
      <c r="D1072" s="240" t="str">
        <f>IF(C1072&lt;&gt;"",VLOOKUP(C1072,'BASE EQUIPOS'!$G$8:$H$22,2,0),"")</f>
        <v/>
      </c>
      <c r="E1072" s="241" t="str">
        <f>IF(C1072&lt;&gt;"",VLOOKUP(C1072,'BASE EQUIPOS'!$G$8:$I$22,3,0),"")</f>
        <v/>
      </c>
      <c r="F1072" s="241" t="str">
        <f>IF(C1072&lt;&gt;"",VLOOKUP(C1072,'BASE EQUIPOS'!$G$8:$J$22,4,0),"")</f>
        <v/>
      </c>
      <c r="G1072" s="242"/>
      <c r="H1072" s="233"/>
      <c r="I1072" s="241"/>
      <c r="J1072" s="241"/>
      <c r="K1072" s="241"/>
      <c r="L1072" s="239"/>
      <c r="M1072" s="244"/>
      <c r="N1072" s="245" t="str">
        <f t="shared" ca="1" si="113"/>
        <v/>
      </c>
      <c r="O1072" s="239"/>
      <c r="P1072" s="244"/>
      <c r="Q1072" s="245" t="str">
        <f t="shared" si="114"/>
        <v/>
      </c>
      <c r="U1072" s="246" t="str">
        <f>IFERROR(VLOOKUP(C1072,'BASE EQUIPOS'!$G$8:$O$22,9,0)," ")</f>
        <v xml:space="preserve"> </v>
      </c>
      <c r="V1072" s="232" t="str">
        <f t="shared" si="116"/>
        <v/>
      </c>
      <c r="W1072" s="232" t="str">
        <f t="shared" si="117"/>
        <v/>
      </c>
      <c r="X1072" s="232" t="str">
        <f>IFERROR(VLOOKUP(W1072,Datos!$P$4:$Q$18,2,0),"")</f>
        <v/>
      </c>
      <c r="Y1072" s="232" t="str">
        <f t="shared" si="118"/>
        <v/>
      </c>
      <c r="AA1072" s="314" t="str">
        <f t="shared" ca="1" si="115"/>
        <v/>
      </c>
    </row>
    <row r="1073" spans="1:27" x14ac:dyDescent="0.3">
      <c r="A1073" s="238"/>
      <c r="B1073" s="241" t="str">
        <f t="shared" si="119"/>
        <v/>
      </c>
      <c r="C1073" s="239"/>
      <c r="D1073" s="240" t="str">
        <f>IF(C1073&lt;&gt;"",VLOOKUP(C1073,'BASE EQUIPOS'!$G$8:$H$22,2,0),"")</f>
        <v/>
      </c>
      <c r="E1073" s="241" t="str">
        <f>IF(C1073&lt;&gt;"",VLOOKUP(C1073,'BASE EQUIPOS'!$G$8:$I$22,3,0),"")</f>
        <v/>
      </c>
      <c r="F1073" s="241" t="str">
        <f>IF(C1073&lt;&gt;"",VLOOKUP(C1073,'BASE EQUIPOS'!$G$8:$J$22,4,0),"")</f>
        <v/>
      </c>
      <c r="G1073" s="242"/>
      <c r="H1073" s="233"/>
      <c r="I1073" s="241"/>
      <c r="J1073" s="241"/>
      <c r="K1073" s="241"/>
      <c r="L1073" s="239"/>
      <c r="M1073" s="244"/>
      <c r="N1073" s="245" t="str">
        <f t="shared" ca="1" si="113"/>
        <v/>
      </c>
      <c r="O1073" s="239"/>
      <c r="P1073" s="244"/>
      <c r="Q1073" s="245" t="str">
        <f t="shared" si="114"/>
        <v/>
      </c>
      <c r="U1073" s="246" t="str">
        <f>IFERROR(VLOOKUP(C1073,'BASE EQUIPOS'!$G$8:$O$22,9,0)," ")</f>
        <v xml:space="preserve"> </v>
      </c>
      <c r="V1073" s="232" t="str">
        <f t="shared" si="116"/>
        <v/>
      </c>
      <c r="W1073" s="232" t="str">
        <f t="shared" si="117"/>
        <v/>
      </c>
      <c r="X1073" s="232" t="str">
        <f>IFERROR(VLOOKUP(W1073,Datos!$P$4:$Q$18,2,0),"")</f>
        <v/>
      </c>
      <c r="Y1073" s="232" t="str">
        <f t="shared" si="118"/>
        <v/>
      </c>
      <c r="AA1073" s="314" t="str">
        <f t="shared" ca="1" si="115"/>
        <v/>
      </c>
    </row>
    <row r="1074" spans="1:27" x14ac:dyDescent="0.3">
      <c r="A1074" s="238"/>
      <c r="B1074" s="241" t="str">
        <f t="shared" si="119"/>
        <v/>
      </c>
      <c r="C1074" s="239"/>
      <c r="D1074" s="240" t="str">
        <f>IF(C1074&lt;&gt;"",VLOOKUP(C1074,'BASE EQUIPOS'!$G$8:$H$22,2,0),"")</f>
        <v/>
      </c>
      <c r="E1074" s="241" t="str">
        <f>IF(C1074&lt;&gt;"",VLOOKUP(C1074,'BASE EQUIPOS'!$G$8:$I$22,3,0),"")</f>
        <v/>
      </c>
      <c r="F1074" s="241" t="str">
        <f>IF(C1074&lt;&gt;"",VLOOKUP(C1074,'BASE EQUIPOS'!$G$8:$J$22,4,0),"")</f>
        <v/>
      </c>
      <c r="G1074" s="242"/>
      <c r="H1074" s="233"/>
      <c r="I1074" s="241"/>
      <c r="J1074" s="241"/>
      <c r="K1074" s="241"/>
      <c r="L1074" s="239"/>
      <c r="M1074" s="244"/>
      <c r="N1074" s="245" t="str">
        <f t="shared" ca="1" si="113"/>
        <v/>
      </c>
      <c r="O1074" s="239"/>
      <c r="P1074" s="244"/>
      <c r="Q1074" s="245" t="str">
        <f t="shared" si="114"/>
        <v/>
      </c>
      <c r="U1074" s="246" t="str">
        <f>IFERROR(VLOOKUP(C1074,'BASE EQUIPOS'!$G$8:$O$22,9,0)," ")</f>
        <v xml:space="preserve"> </v>
      </c>
      <c r="V1074" s="232" t="str">
        <f t="shared" si="116"/>
        <v/>
      </c>
      <c r="W1074" s="232" t="str">
        <f t="shared" si="117"/>
        <v/>
      </c>
      <c r="X1074" s="232" t="str">
        <f>IFERROR(VLOOKUP(W1074,Datos!$P$4:$Q$18,2,0),"")</f>
        <v/>
      </c>
      <c r="Y1074" s="232" t="str">
        <f t="shared" si="118"/>
        <v/>
      </c>
      <c r="AA1074" s="314" t="str">
        <f t="shared" ca="1" si="115"/>
        <v/>
      </c>
    </row>
    <row r="1075" spans="1:27" x14ac:dyDescent="0.3">
      <c r="A1075" s="238"/>
      <c r="B1075" s="241" t="str">
        <f t="shared" si="119"/>
        <v/>
      </c>
      <c r="C1075" s="239"/>
      <c r="D1075" s="240" t="str">
        <f>IF(C1075&lt;&gt;"",VLOOKUP(C1075,'BASE EQUIPOS'!$G$8:$H$22,2,0),"")</f>
        <v/>
      </c>
      <c r="E1075" s="241" t="str">
        <f>IF(C1075&lt;&gt;"",VLOOKUP(C1075,'BASE EQUIPOS'!$G$8:$I$22,3,0),"")</f>
        <v/>
      </c>
      <c r="F1075" s="241" t="str">
        <f>IF(C1075&lt;&gt;"",VLOOKUP(C1075,'BASE EQUIPOS'!$G$8:$J$22,4,0),"")</f>
        <v/>
      </c>
      <c r="G1075" s="242"/>
      <c r="H1075" s="233"/>
      <c r="I1075" s="241"/>
      <c r="J1075" s="241"/>
      <c r="K1075" s="241"/>
      <c r="L1075" s="239"/>
      <c r="M1075" s="244"/>
      <c r="N1075" s="245" t="str">
        <f t="shared" ca="1" si="113"/>
        <v/>
      </c>
      <c r="O1075" s="239"/>
      <c r="P1075" s="244"/>
      <c r="Q1075" s="245" t="str">
        <f t="shared" si="114"/>
        <v/>
      </c>
      <c r="U1075" s="246" t="str">
        <f>IFERROR(VLOOKUP(C1075,'BASE EQUIPOS'!$G$8:$O$22,9,0)," ")</f>
        <v xml:space="preserve"> </v>
      </c>
      <c r="V1075" s="232" t="str">
        <f t="shared" si="116"/>
        <v/>
      </c>
      <c r="W1075" s="232" t="str">
        <f t="shared" si="117"/>
        <v/>
      </c>
      <c r="X1075" s="232" t="str">
        <f>IFERROR(VLOOKUP(W1075,Datos!$P$4:$Q$18,2,0),"")</f>
        <v/>
      </c>
      <c r="Y1075" s="232" t="str">
        <f t="shared" si="118"/>
        <v/>
      </c>
      <c r="AA1075" s="314" t="str">
        <f t="shared" ca="1" si="115"/>
        <v/>
      </c>
    </row>
    <row r="1076" spans="1:27" x14ac:dyDescent="0.3">
      <c r="A1076" s="238"/>
      <c r="B1076" s="241" t="str">
        <f t="shared" si="119"/>
        <v/>
      </c>
      <c r="C1076" s="239"/>
      <c r="D1076" s="240" t="str">
        <f>IF(C1076&lt;&gt;"",VLOOKUP(C1076,'BASE EQUIPOS'!$G$8:$H$22,2,0),"")</f>
        <v/>
      </c>
      <c r="E1076" s="241" t="str">
        <f>IF(C1076&lt;&gt;"",VLOOKUP(C1076,'BASE EQUIPOS'!$G$8:$I$22,3,0),"")</f>
        <v/>
      </c>
      <c r="F1076" s="241" t="str">
        <f>IF(C1076&lt;&gt;"",VLOOKUP(C1076,'BASE EQUIPOS'!$G$8:$J$22,4,0),"")</f>
        <v/>
      </c>
      <c r="G1076" s="242"/>
      <c r="H1076" s="233"/>
      <c r="I1076" s="241"/>
      <c r="J1076" s="241"/>
      <c r="K1076" s="241"/>
      <c r="L1076" s="239"/>
      <c r="M1076" s="244"/>
      <c r="N1076" s="245" t="str">
        <f t="shared" ca="1" si="113"/>
        <v/>
      </c>
      <c r="O1076" s="239"/>
      <c r="P1076" s="244"/>
      <c r="Q1076" s="245" t="str">
        <f t="shared" si="114"/>
        <v/>
      </c>
      <c r="U1076" s="246" t="str">
        <f>IFERROR(VLOOKUP(C1076,'BASE EQUIPOS'!$G$8:$O$22,9,0)," ")</f>
        <v xml:space="preserve"> </v>
      </c>
      <c r="V1076" s="232" t="str">
        <f t="shared" si="116"/>
        <v/>
      </c>
      <c r="W1076" s="232" t="str">
        <f t="shared" si="117"/>
        <v/>
      </c>
      <c r="X1076" s="232" t="str">
        <f>IFERROR(VLOOKUP(W1076,Datos!$P$4:$Q$18,2,0),"")</f>
        <v/>
      </c>
      <c r="Y1076" s="232" t="str">
        <f t="shared" si="118"/>
        <v/>
      </c>
      <c r="AA1076" s="314" t="str">
        <f t="shared" ca="1" si="115"/>
        <v/>
      </c>
    </row>
    <row r="1077" spans="1:27" x14ac:dyDescent="0.3">
      <c r="A1077" s="238"/>
      <c r="B1077" s="241" t="str">
        <f t="shared" si="119"/>
        <v/>
      </c>
      <c r="C1077" s="239"/>
      <c r="D1077" s="240" t="str">
        <f>IF(C1077&lt;&gt;"",VLOOKUP(C1077,'BASE EQUIPOS'!$G$8:$H$22,2,0),"")</f>
        <v/>
      </c>
      <c r="E1077" s="241" t="str">
        <f>IF(C1077&lt;&gt;"",VLOOKUP(C1077,'BASE EQUIPOS'!$G$8:$I$22,3,0),"")</f>
        <v/>
      </c>
      <c r="F1077" s="241" t="str">
        <f>IF(C1077&lt;&gt;"",VLOOKUP(C1077,'BASE EQUIPOS'!$G$8:$J$22,4,0),"")</f>
        <v/>
      </c>
      <c r="G1077" s="242"/>
      <c r="H1077" s="233"/>
      <c r="I1077" s="241"/>
      <c r="J1077" s="241"/>
      <c r="K1077" s="241"/>
      <c r="L1077" s="239"/>
      <c r="M1077" s="244"/>
      <c r="N1077" s="245" t="str">
        <f t="shared" ca="1" si="113"/>
        <v/>
      </c>
      <c r="O1077" s="239"/>
      <c r="P1077" s="244"/>
      <c r="Q1077" s="245" t="str">
        <f t="shared" si="114"/>
        <v/>
      </c>
      <c r="U1077" s="246" t="str">
        <f>IFERROR(VLOOKUP(C1077,'BASE EQUIPOS'!$G$8:$O$22,9,0)," ")</f>
        <v xml:space="preserve"> </v>
      </c>
      <c r="V1077" s="232" t="str">
        <f t="shared" si="116"/>
        <v/>
      </c>
      <c r="W1077" s="232" t="str">
        <f t="shared" si="117"/>
        <v/>
      </c>
      <c r="X1077" s="232" t="str">
        <f>IFERROR(VLOOKUP(W1077,Datos!$P$4:$Q$18,2,0),"")</f>
        <v/>
      </c>
      <c r="Y1077" s="232" t="str">
        <f t="shared" si="118"/>
        <v/>
      </c>
      <c r="AA1077" s="314" t="str">
        <f t="shared" ca="1" si="115"/>
        <v/>
      </c>
    </row>
    <row r="1078" spans="1:27" x14ac:dyDescent="0.3">
      <c r="A1078" s="238"/>
      <c r="B1078" s="241" t="str">
        <f t="shared" si="119"/>
        <v/>
      </c>
      <c r="C1078" s="239"/>
      <c r="D1078" s="240" t="str">
        <f>IF(C1078&lt;&gt;"",VLOOKUP(C1078,'BASE EQUIPOS'!$G$8:$H$22,2,0),"")</f>
        <v/>
      </c>
      <c r="E1078" s="241" t="str">
        <f>IF(C1078&lt;&gt;"",VLOOKUP(C1078,'BASE EQUIPOS'!$G$8:$I$22,3,0),"")</f>
        <v/>
      </c>
      <c r="F1078" s="241" t="str">
        <f>IF(C1078&lt;&gt;"",VLOOKUP(C1078,'BASE EQUIPOS'!$G$8:$J$22,4,0),"")</f>
        <v/>
      </c>
      <c r="G1078" s="242"/>
      <c r="H1078" s="233"/>
      <c r="I1078" s="241"/>
      <c r="J1078" s="241"/>
      <c r="K1078" s="241"/>
      <c r="L1078" s="239"/>
      <c r="M1078" s="244"/>
      <c r="N1078" s="245" t="str">
        <f t="shared" ca="1" si="113"/>
        <v/>
      </c>
      <c r="O1078" s="239"/>
      <c r="P1078" s="244"/>
      <c r="Q1078" s="245" t="str">
        <f t="shared" si="114"/>
        <v/>
      </c>
      <c r="U1078" s="246" t="str">
        <f>IFERROR(VLOOKUP(C1078,'BASE EQUIPOS'!$G$8:$O$22,9,0)," ")</f>
        <v xml:space="preserve"> </v>
      </c>
      <c r="V1078" s="232" t="str">
        <f t="shared" si="116"/>
        <v/>
      </c>
      <c r="W1078" s="232" t="str">
        <f t="shared" si="117"/>
        <v/>
      </c>
      <c r="X1078" s="232" t="str">
        <f>IFERROR(VLOOKUP(W1078,Datos!$P$4:$Q$18,2,0),"")</f>
        <v/>
      </c>
      <c r="Y1078" s="232" t="str">
        <f t="shared" si="118"/>
        <v/>
      </c>
      <c r="AA1078" s="314" t="str">
        <f t="shared" ca="1" si="115"/>
        <v/>
      </c>
    </row>
    <row r="1079" spans="1:27" x14ac:dyDescent="0.3">
      <c r="A1079" s="238"/>
      <c r="B1079" s="241" t="str">
        <f t="shared" si="119"/>
        <v/>
      </c>
      <c r="C1079" s="239"/>
      <c r="D1079" s="240" t="str">
        <f>IF(C1079&lt;&gt;"",VLOOKUP(C1079,'BASE EQUIPOS'!$G$8:$H$22,2,0),"")</f>
        <v/>
      </c>
      <c r="E1079" s="241" t="str">
        <f>IF(C1079&lt;&gt;"",VLOOKUP(C1079,'BASE EQUIPOS'!$G$8:$I$22,3,0),"")</f>
        <v/>
      </c>
      <c r="F1079" s="241" t="str">
        <f>IF(C1079&lt;&gt;"",VLOOKUP(C1079,'BASE EQUIPOS'!$G$8:$J$22,4,0),"")</f>
        <v/>
      </c>
      <c r="G1079" s="242"/>
      <c r="H1079" s="233"/>
      <c r="I1079" s="241"/>
      <c r="J1079" s="241"/>
      <c r="K1079" s="241"/>
      <c r="L1079" s="239"/>
      <c r="M1079" s="244"/>
      <c r="N1079" s="245" t="str">
        <f t="shared" ca="1" si="113"/>
        <v/>
      </c>
      <c r="O1079" s="239"/>
      <c r="P1079" s="244"/>
      <c r="Q1079" s="245" t="str">
        <f t="shared" si="114"/>
        <v/>
      </c>
      <c r="U1079" s="246" t="str">
        <f>IFERROR(VLOOKUP(C1079,'BASE EQUIPOS'!$G$8:$O$22,9,0)," ")</f>
        <v xml:space="preserve"> </v>
      </c>
      <c r="V1079" s="232" t="str">
        <f t="shared" si="116"/>
        <v/>
      </c>
      <c r="W1079" s="232" t="str">
        <f t="shared" si="117"/>
        <v/>
      </c>
      <c r="X1079" s="232" t="str">
        <f>IFERROR(VLOOKUP(W1079,Datos!$P$4:$Q$18,2,0),"")</f>
        <v/>
      </c>
      <c r="Y1079" s="232" t="str">
        <f t="shared" si="118"/>
        <v/>
      </c>
      <c r="AA1079" s="314" t="str">
        <f t="shared" ca="1" si="115"/>
        <v/>
      </c>
    </row>
    <row r="1080" spans="1:27" x14ac:dyDescent="0.3">
      <c r="A1080" s="238"/>
      <c r="B1080" s="241" t="str">
        <f t="shared" si="119"/>
        <v/>
      </c>
      <c r="C1080" s="239"/>
      <c r="D1080" s="240" t="str">
        <f>IF(C1080&lt;&gt;"",VLOOKUP(C1080,'BASE EQUIPOS'!$G$8:$H$22,2,0),"")</f>
        <v/>
      </c>
      <c r="E1080" s="241" t="str">
        <f>IF(C1080&lt;&gt;"",VLOOKUP(C1080,'BASE EQUIPOS'!$G$8:$I$22,3,0),"")</f>
        <v/>
      </c>
      <c r="F1080" s="241" t="str">
        <f>IF(C1080&lt;&gt;"",VLOOKUP(C1080,'BASE EQUIPOS'!$G$8:$J$22,4,0),"")</f>
        <v/>
      </c>
      <c r="G1080" s="242"/>
      <c r="H1080" s="233"/>
      <c r="I1080" s="241"/>
      <c r="J1080" s="241"/>
      <c r="K1080" s="241"/>
      <c r="L1080" s="239"/>
      <c r="M1080" s="244"/>
      <c r="N1080" s="245" t="str">
        <f t="shared" ca="1" si="113"/>
        <v/>
      </c>
      <c r="O1080" s="239"/>
      <c r="P1080" s="244"/>
      <c r="Q1080" s="245" t="str">
        <f t="shared" si="114"/>
        <v/>
      </c>
      <c r="U1080" s="246" t="str">
        <f>IFERROR(VLOOKUP(C1080,'BASE EQUIPOS'!$G$8:$O$22,9,0)," ")</f>
        <v xml:space="preserve"> </v>
      </c>
      <c r="V1080" s="232" t="str">
        <f t="shared" si="116"/>
        <v/>
      </c>
      <c r="W1080" s="232" t="str">
        <f t="shared" si="117"/>
        <v/>
      </c>
      <c r="X1080" s="232" t="str">
        <f>IFERROR(VLOOKUP(W1080,Datos!$P$4:$Q$18,2,0),"")</f>
        <v/>
      </c>
      <c r="Y1080" s="232" t="str">
        <f t="shared" si="118"/>
        <v/>
      </c>
      <c r="AA1080" s="314" t="str">
        <f t="shared" ca="1" si="115"/>
        <v/>
      </c>
    </row>
    <row r="1081" spans="1:27" x14ac:dyDescent="0.3">
      <c r="A1081" s="238"/>
      <c r="B1081" s="241" t="str">
        <f t="shared" si="119"/>
        <v/>
      </c>
      <c r="C1081" s="239"/>
      <c r="D1081" s="240" t="str">
        <f>IF(C1081&lt;&gt;"",VLOOKUP(C1081,'BASE EQUIPOS'!$G$8:$H$22,2,0),"")</f>
        <v/>
      </c>
      <c r="E1081" s="241" t="str">
        <f>IF(C1081&lt;&gt;"",VLOOKUP(C1081,'BASE EQUIPOS'!$G$8:$I$22,3,0),"")</f>
        <v/>
      </c>
      <c r="F1081" s="241" t="str">
        <f>IF(C1081&lt;&gt;"",VLOOKUP(C1081,'BASE EQUIPOS'!$G$8:$J$22,4,0),"")</f>
        <v/>
      </c>
      <c r="G1081" s="242"/>
      <c r="H1081" s="233"/>
      <c r="I1081" s="241"/>
      <c r="J1081" s="241"/>
      <c r="K1081" s="241"/>
      <c r="L1081" s="239"/>
      <c r="M1081" s="244"/>
      <c r="N1081" s="245" t="str">
        <f t="shared" ca="1" si="113"/>
        <v/>
      </c>
      <c r="O1081" s="239"/>
      <c r="P1081" s="244"/>
      <c r="Q1081" s="245" t="str">
        <f t="shared" si="114"/>
        <v/>
      </c>
      <c r="U1081" s="246" t="str">
        <f>IFERROR(VLOOKUP(C1081,'BASE EQUIPOS'!$G$8:$O$22,9,0)," ")</f>
        <v xml:space="preserve"> </v>
      </c>
      <c r="V1081" s="232" t="str">
        <f t="shared" si="116"/>
        <v/>
      </c>
      <c r="W1081" s="232" t="str">
        <f t="shared" si="117"/>
        <v/>
      </c>
      <c r="X1081" s="232" t="str">
        <f>IFERROR(VLOOKUP(W1081,Datos!$P$4:$Q$18,2,0),"")</f>
        <v/>
      </c>
      <c r="Y1081" s="232" t="str">
        <f t="shared" si="118"/>
        <v/>
      </c>
      <c r="AA1081" s="314" t="str">
        <f t="shared" ca="1" si="115"/>
        <v/>
      </c>
    </row>
    <row r="1082" spans="1:27" x14ac:dyDescent="0.3">
      <c r="A1082" s="238"/>
      <c r="B1082" s="241" t="str">
        <f t="shared" si="119"/>
        <v/>
      </c>
      <c r="C1082" s="239"/>
      <c r="D1082" s="240" t="str">
        <f>IF(C1082&lt;&gt;"",VLOOKUP(C1082,'BASE EQUIPOS'!$G$8:$H$22,2,0),"")</f>
        <v/>
      </c>
      <c r="E1082" s="241" t="str">
        <f>IF(C1082&lt;&gt;"",VLOOKUP(C1082,'BASE EQUIPOS'!$G$8:$I$22,3,0),"")</f>
        <v/>
      </c>
      <c r="F1082" s="241" t="str">
        <f>IF(C1082&lt;&gt;"",VLOOKUP(C1082,'BASE EQUIPOS'!$G$8:$J$22,4,0),"")</f>
        <v/>
      </c>
      <c r="G1082" s="242"/>
      <c r="H1082" s="233"/>
      <c r="I1082" s="241"/>
      <c r="J1082" s="241"/>
      <c r="K1082" s="241"/>
      <c r="L1082" s="239"/>
      <c r="M1082" s="244"/>
      <c r="N1082" s="245" t="str">
        <f t="shared" ca="1" si="113"/>
        <v/>
      </c>
      <c r="O1082" s="239"/>
      <c r="P1082" s="244"/>
      <c r="Q1082" s="245" t="str">
        <f t="shared" si="114"/>
        <v/>
      </c>
      <c r="U1082" s="246" t="str">
        <f>IFERROR(VLOOKUP(C1082,'BASE EQUIPOS'!$G$8:$O$22,9,0)," ")</f>
        <v xml:space="preserve"> </v>
      </c>
      <c r="V1082" s="232" t="str">
        <f t="shared" si="116"/>
        <v/>
      </c>
      <c r="W1082" s="232" t="str">
        <f t="shared" si="117"/>
        <v/>
      </c>
      <c r="X1082" s="232" t="str">
        <f>IFERROR(VLOOKUP(W1082,Datos!$P$4:$Q$18,2,0),"")</f>
        <v/>
      </c>
      <c r="Y1082" s="232" t="str">
        <f t="shared" si="118"/>
        <v/>
      </c>
      <c r="AA1082" s="314" t="str">
        <f t="shared" ca="1" si="115"/>
        <v/>
      </c>
    </row>
    <row r="1083" spans="1:27" x14ac:dyDescent="0.3">
      <c r="A1083" s="238"/>
      <c r="B1083" s="241" t="str">
        <f t="shared" si="119"/>
        <v/>
      </c>
      <c r="C1083" s="239"/>
      <c r="D1083" s="240" t="str">
        <f>IF(C1083&lt;&gt;"",VLOOKUP(C1083,'BASE EQUIPOS'!$G$8:$H$22,2,0),"")</f>
        <v/>
      </c>
      <c r="E1083" s="241" t="str">
        <f>IF(C1083&lt;&gt;"",VLOOKUP(C1083,'BASE EQUIPOS'!$G$8:$I$22,3,0),"")</f>
        <v/>
      </c>
      <c r="F1083" s="241" t="str">
        <f>IF(C1083&lt;&gt;"",VLOOKUP(C1083,'BASE EQUIPOS'!$G$8:$J$22,4,0),"")</f>
        <v/>
      </c>
      <c r="G1083" s="242"/>
      <c r="H1083" s="233"/>
      <c r="I1083" s="241"/>
      <c r="J1083" s="241"/>
      <c r="K1083" s="241"/>
      <c r="L1083" s="239"/>
      <c r="M1083" s="244"/>
      <c r="N1083" s="245" t="str">
        <f t="shared" ca="1" si="113"/>
        <v/>
      </c>
      <c r="O1083" s="239"/>
      <c r="P1083" s="244"/>
      <c r="Q1083" s="245" t="str">
        <f t="shared" si="114"/>
        <v/>
      </c>
      <c r="U1083" s="246" t="str">
        <f>IFERROR(VLOOKUP(C1083,'BASE EQUIPOS'!$G$8:$O$22,9,0)," ")</f>
        <v xml:space="preserve"> </v>
      </c>
      <c r="V1083" s="232" t="str">
        <f t="shared" si="116"/>
        <v/>
      </c>
      <c r="W1083" s="232" t="str">
        <f t="shared" si="117"/>
        <v/>
      </c>
      <c r="X1083" s="232" t="str">
        <f>IFERROR(VLOOKUP(W1083,Datos!$P$4:$Q$18,2,0),"")</f>
        <v/>
      </c>
      <c r="Y1083" s="232" t="str">
        <f t="shared" si="118"/>
        <v/>
      </c>
      <c r="AA1083" s="314" t="str">
        <f t="shared" ca="1" si="115"/>
        <v/>
      </c>
    </row>
    <row r="1084" spans="1:27" x14ac:dyDescent="0.3">
      <c r="A1084" s="238"/>
      <c r="B1084" s="241" t="str">
        <f t="shared" si="119"/>
        <v/>
      </c>
      <c r="C1084" s="239"/>
      <c r="D1084" s="240" t="str">
        <f>IF(C1084&lt;&gt;"",VLOOKUP(C1084,'BASE EQUIPOS'!$G$8:$H$22,2,0),"")</f>
        <v/>
      </c>
      <c r="E1084" s="241" t="str">
        <f>IF(C1084&lt;&gt;"",VLOOKUP(C1084,'BASE EQUIPOS'!$G$8:$I$22,3,0),"")</f>
        <v/>
      </c>
      <c r="F1084" s="241" t="str">
        <f>IF(C1084&lt;&gt;"",VLOOKUP(C1084,'BASE EQUIPOS'!$G$8:$J$22,4,0),"")</f>
        <v/>
      </c>
      <c r="G1084" s="242"/>
      <c r="H1084" s="233"/>
      <c r="I1084" s="241"/>
      <c r="J1084" s="241"/>
      <c r="K1084" s="241"/>
      <c r="L1084" s="239"/>
      <c r="M1084" s="244"/>
      <c r="N1084" s="245" t="str">
        <f t="shared" ca="1" si="113"/>
        <v/>
      </c>
      <c r="O1084" s="239"/>
      <c r="P1084" s="244"/>
      <c r="Q1084" s="245" t="str">
        <f t="shared" si="114"/>
        <v/>
      </c>
      <c r="U1084" s="246" t="str">
        <f>IFERROR(VLOOKUP(C1084,'BASE EQUIPOS'!$G$8:$O$22,9,0)," ")</f>
        <v xml:space="preserve"> </v>
      </c>
      <c r="V1084" s="232" t="str">
        <f t="shared" si="116"/>
        <v/>
      </c>
      <c r="W1084" s="232" t="str">
        <f t="shared" si="117"/>
        <v/>
      </c>
      <c r="X1084" s="232" t="str">
        <f>IFERROR(VLOOKUP(W1084,Datos!$P$4:$Q$18,2,0),"")</f>
        <v/>
      </c>
      <c r="Y1084" s="232" t="str">
        <f t="shared" si="118"/>
        <v/>
      </c>
      <c r="AA1084" s="314" t="str">
        <f t="shared" ca="1" si="115"/>
        <v/>
      </c>
    </row>
    <row r="1085" spans="1:27" x14ac:dyDescent="0.3">
      <c r="A1085" s="238"/>
      <c r="B1085" s="241" t="str">
        <f t="shared" si="119"/>
        <v/>
      </c>
      <c r="C1085" s="239"/>
      <c r="D1085" s="240" t="str">
        <f>IF(C1085&lt;&gt;"",VLOOKUP(C1085,'BASE EQUIPOS'!$G$8:$H$22,2,0),"")</f>
        <v/>
      </c>
      <c r="E1085" s="241" t="str">
        <f>IF(C1085&lt;&gt;"",VLOOKUP(C1085,'BASE EQUIPOS'!$G$8:$I$22,3,0),"")</f>
        <v/>
      </c>
      <c r="F1085" s="241" t="str">
        <f>IF(C1085&lt;&gt;"",VLOOKUP(C1085,'BASE EQUIPOS'!$G$8:$J$22,4,0),"")</f>
        <v/>
      </c>
      <c r="G1085" s="242"/>
      <c r="H1085" s="233"/>
      <c r="I1085" s="241"/>
      <c r="J1085" s="241"/>
      <c r="K1085" s="241"/>
      <c r="L1085" s="239"/>
      <c r="M1085" s="244"/>
      <c r="N1085" s="245" t="str">
        <f t="shared" ca="1" si="113"/>
        <v/>
      </c>
      <c r="O1085" s="239"/>
      <c r="P1085" s="244"/>
      <c r="Q1085" s="245" t="str">
        <f t="shared" si="114"/>
        <v/>
      </c>
      <c r="U1085" s="246" t="str">
        <f>IFERROR(VLOOKUP(C1085,'BASE EQUIPOS'!$G$8:$O$22,9,0)," ")</f>
        <v xml:space="preserve"> </v>
      </c>
      <c r="V1085" s="232" t="str">
        <f t="shared" si="116"/>
        <v/>
      </c>
      <c r="W1085" s="232" t="str">
        <f t="shared" si="117"/>
        <v/>
      </c>
      <c r="X1085" s="232" t="str">
        <f>IFERROR(VLOOKUP(W1085,Datos!$P$4:$Q$18,2,0),"")</f>
        <v/>
      </c>
      <c r="Y1085" s="232" t="str">
        <f t="shared" si="118"/>
        <v/>
      </c>
      <c r="AA1085" s="314" t="str">
        <f t="shared" ca="1" si="115"/>
        <v/>
      </c>
    </row>
    <row r="1086" spans="1:27" x14ac:dyDescent="0.3">
      <c r="A1086" s="238"/>
      <c r="B1086" s="241" t="str">
        <f t="shared" si="119"/>
        <v/>
      </c>
      <c r="C1086" s="239"/>
      <c r="D1086" s="240" t="str">
        <f>IF(C1086&lt;&gt;"",VLOOKUP(C1086,'BASE EQUIPOS'!$G$8:$H$22,2,0),"")</f>
        <v/>
      </c>
      <c r="E1086" s="241" t="str">
        <f>IF(C1086&lt;&gt;"",VLOOKUP(C1086,'BASE EQUIPOS'!$G$8:$I$22,3,0),"")</f>
        <v/>
      </c>
      <c r="F1086" s="241" t="str">
        <f>IF(C1086&lt;&gt;"",VLOOKUP(C1086,'BASE EQUIPOS'!$G$8:$J$22,4,0),"")</f>
        <v/>
      </c>
      <c r="G1086" s="242"/>
      <c r="H1086" s="233"/>
      <c r="I1086" s="241"/>
      <c r="J1086" s="241"/>
      <c r="K1086" s="241"/>
      <c r="L1086" s="239"/>
      <c r="M1086" s="244"/>
      <c r="N1086" s="245" t="str">
        <f t="shared" ca="1" si="113"/>
        <v/>
      </c>
      <c r="O1086" s="239"/>
      <c r="P1086" s="244"/>
      <c r="Q1086" s="245" t="str">
        <f t="shared" si="114"/>
        <v/>
      </c>
      <c r="U1086" s="246" t="str">
        <f>IFERROR(VLOOKUP(C1086,'BASE EQUIPOS'!$G$8:$O$22,9,0)," ")</f>
        <v xml:space="preserve"> </v>
      </c>
      <c r="V1086" s="232" t="str">
        <f t="shared" si="116"/>
        <v/>
      </c>
      <c r="W1086" s="232" t="str">
        <f t="shared" si="117"/>
        <v/>
      </c>
      <c r="X1086" s="232" t="str">
        <f>IFERROR(VLOOKUP(W1086,Datos!$P$4:$Q$18,2,0),"")</f>
        <v/>
      </c>
      <c r="Y1086" s="232" t="str">
        <f t="shared" si="118"/>
        <v/>
      </c>
      <c r="AA1086" s="314" t="str">
        <f t="shared" ca="1" si="115"/>
        <v/>
      </c>
    </row>
    <row r="1087" spans="1:27" x14ac:dyDescent="0.3">
      <c r="A1087" s="238"/>
      <c r="B1087" s="241" t="str">
        <f t="shared" si="119"/>
        <v/>
      </c>
      <c r="C1087" s="239"/>
      <c r="D1087" s="240" t="str">
        <f>IF(C1087&lt;&gt;"",VLOOKUP(C1087,'BASE EQUIPOS'!$G$8:$H$22,2,0),"")</f>
        <v/>
      </c>
      <c r="E1087" s="241" t="str">
        <f>IF(C1087&lt;&gt;"",VLOOKUP(C1087,'BASE EQUIPOS'!$G$8:$I$22,3,0),"")</f>
        <v/>
      </c>
      <c r="F1087" s="241" t="str">
        <f>IF(C1087&lt;&gt;"",VLOOKUP(C1087,'BASE EQUIPOS'!$G$8:$J$22,4,0),"")</f>
        <v/>
      </c>
      <c r="G1087" s="242"/>
      <c r="H1087" s="233"/>
      <c r="I1087" s="241"/>
      <c r="J1087" s="241"/>
      <c r="K1087" s="241"/>
      <c r="L1087" s="239"/>
      <c r="M1087" s="244"/>
      <c r="N1087" s="245" t="str">
        <f t="shared" ca="1" si="113"/>
        <v/>
      </c>
      <c r="O1087" s="239"/>
      <c r="P1087" s="244"/>
      <c r="Q1087" s="245" t="str">
        <f t="shared" si="114"/>
        <v/>
      </c>
      <c r="U1087" s="246" t="str">
        <f>IFERROR(VLOOKUP(C1087,'BASE EQUIPOS'!$G$8:$O$22,9,0)," ")</f>
        <v xml:space="preserve"> </v>
      </c>
      <c r="V1087" s="232" t="str">
        <f t="shared" si="116"/>
        <v/>
      </c>
      <c r="W1087" s="232" t="str">
        <f t="shared" si="117"/>
        <v/>
      </c>
      <c r="X1087" s="232" t="str">
        <f>IFERROR(VLOOKUP(W1087,Datos!$P$4:$Q$18,2,0),"")</f>
        <v/>
      </c>
      <c r="Y1087" s="232" t="str">
        <f t="shared" si="118"/>
        <v/>
      </c>
      <c r="AA1087" s="314" t="str">
        <f t="shared" ca="1" si="115"/>
        <v/>
      </c>
    </row>
    <row r="1088" spans="1:27" x14ac:dyDescent="0.3">
      <c r="A1088" s="238"/>
      <c r="B1088" s="241" t="str">
        <f t="shared" si="119"/>
        <v/>
      </c>
      <c r="C1088" s="239"/>
      <c r="D1088" s="240" t="str">
        <f>IF(C1088&lt;&gt;"",VLOOKUP(C1088,'BASE EQUIPOS'!$G$8:$H$22,2,0),"")</f>
        <v/>
      </c>
      <c r="E1088" s="241" t="str">
        <f>IF(C1088&lt;&gt;"",VLOOKUP(C1088,'BASE EQUIPOS'!$G$8:$I$22,3,0),"")</f>
        <v/>
      </c>
      <c r="F1088" s="241" t="str">
        <f>IF(C1088&lt;&gt;"",VLOOKUP(C1088,'BASE EQUIPOS'!$G$8:$J$22,4,0),"")</f>
        <v/>
      </c>
      <c r="G1088" s="242"/>
      <c r="H1088" s="233"/>
      <c r="I1088" s="241"/>
      <c r="J1088" s="241"/>
      <c r="K1088" s="241"/>
      <c r="L1088" s="239"/>
      <c r="M1088" s="244"/>
      <c r="N1088" s="245" t="str">
        <f t="shared" ca="1" si="113"/>
        <v/>
      </c>
      <c r="O1088" s="239"/>
      <c r="P1088" s="244"/>
      <c r="Q1088" s="245" t="str">
        <f t="shared" si="114"/>
        <v/>
      </c>
      <c r="U1088" s="246" t="str">
        <f>IFERROR(VLOOKUP(C1088,'BASE EQUIPOS'!$G$8:$O$22,9,0)," ")</f>
        <v xml:space="preserve"> </v>
      </c>
      <c r="V1088" s="232" t="str">
        <f t="shared" si="116"/>
        <v/>
      </c>
      <c r="W1088" s="232" t="str">
        <f t="shared" si="117"/>
        <v/>
      </c>
      <c r="X1088" s="232" t="str">
        <f>IFERROR(VLOOKUP(W1088,Datos!$P$4:$Q$18,2,0),"")</f>
        <v/>
      </c>
      <c r="Y1088" s="232" t="str">
        <f t="shared" si="118"/>
        <v/>
      </c>
      <c r="AA1088" s="314" t="str">
        <f t="shared" ca="1" si="115"/>
        <v/>
      </c>
    </row>
    <row r="1089" spans="1:27" x14ac:dyDescent="0.3">
      <c r="A1089" s="238"/>
      <c r="B1089" s="241" t="str">
        <f t="shared" si="119"/>
        <v/>
      </c>
      <c r="C1089" s="239"/>
      <c r="D1089" s="240" t="str">
        <f>IF(C1089&lt;&gt;"",VLOOKUP(C1089,'BASE EQUIPOS'!$G$8:$H$22,2,0),"")</f>
        <v/>
      </c>
      <c r="E1089" s="241" t="str">
        <f>IF(C1089&lt;&gt;"",VLOOKUP(C1089,'BASE EQUIPOS'!$G$8:$I$22,3,0),"")</f>
        <v/>
      </c>
      <c r="F1089" s="241" t="str">
        <f>IF(C1089&lt;&gt;"",VLOOKUP(C1089,'BASE EQUIPOS'!$G$8:$J$22,4,0),"")</f>
        <v/>
      </c>
      <c r="G1089" s="242"/>
      <c r="H1089" s="233"/>
      <c r="I1089" s="241"/>
      <c r="J1089" s="241"/>
      <c r="K1089" s="241"/>
      <c r="L1089" s="239"/>
      <c r="M1089" s="244"/>
      <c r="N1089" s="245" t="str">
        <f t="shared" ca="1" si="113"/>
        <v/>
      </c>
      <c r="O1089" s="239"/>
      <c r="P1089" s="244"/>
      <c r="Q1089" s="245" t="str">
        <f t="shared" si="114"/>
        <v/>
      </c>
      <c r="U1089" s="246" t="str">
        <f>IFERROR(VLOOKUP(C1089,'BASE EQUIPOS'!$G$8:$O$22,9,0)," ")</f>
        <v xml:space="preserve"> </v>
      </c>
      <c r="V1089" s="232" t="str">
        <f t="shared" si="116"/>
        <v/>
      </c>
      <c r="W1089" s="232" t="str">
        <f t="shared" si="117"/>
        <v/>
      </c>
      <c r="X1089" s="232" t="str">
        <f>IFERROR(VLOOKUP(W1089,Datos!$P$4:$Q$18,2,0),"")</f>
        <v/>
      </c>
      <c r="Y1089" s="232" t="str">
        <f t="shared" si="118"/>
        <v/>
      </c>
      <c r="AA1089" s="314" t="str">
        <f t="shared" ca="1" si="115"/>
        <v/>
      </c>
    </row>
    <row r="1090" spans="1:27" x14ac:dyDescent="0.3">
      <c r="A1090" s="238"/>
      <c r="B1090" s="241" t="str">
        <f t="shared" si="119"/>
        <v/>
      </c>
      <c r="C1090" s="239"/>
      <c r="D1090" s="240" t="str">
        <f>IF(C1090&lt;&gt;"",VLOOKUP(C1090,'BASE EQUIPOS'!$G$8:$H$22,2,0),"")</f>
        <v/>
      </c>
      <c r="E1090" s="241" t="str">
        <f>IF(C1090&lt;&gt;"",VLOOKUP(C1090,'BASE EQUIPOS'!$G$8:$I$22,3,0),"")</f>
        <v/>
      </c>
      <c r="F1090" s="241" t="str">
        <f>IF(C1090&lt;&gt;"",VLOOKUP(C1090,'BASE EQUIPOS'!$G$8:$J$22,4,0),"")</f>
        <v/>
      </c>
      <c r="G1090" s="242"/>
      <c r="H1090" s="233"/>
      <c r="I1090" s="241"/>
      <c r="J1090" s="241"/>
      <c r="K1090" s="241"/>
      <c r="L1090" s="239"/>
      <c r="M1090" s="244"/>
      <c r="N1090" s="245" t="str">
        <f t="shared" ca="1" si="113"/>
        <v/>
      </c>
      <c r="O1090" s="239"/>
      <c r="P1090" s="244"/>
      <c r="Q1090" s="245" t="str">
        <f t="shared" si="114"/>
        <v/>
      </c>
      <c r="U1090" s="246" t="str">
        <f>IFERROR(VLOOKUP(C1090,'BASE EQUIPOS'!$G$8:$O$22,9,0)," ")</f>
        <v xml:space="preserve"> </v>
      </c>
      <c r="V1090" s="232" t="str">
        <f t="shared" si="116"/>
        <v/>
      </c>
      <c r="W1090" s="232" t="str">
        <f t="shared" si="117"/>
        <v/>
      </c>
      <c r="X1090" s="232" t="str">
        <f>IFERROR(VLOOKUP(W1090,Datos!$P$4:$Q$18,2,0),"")</f>
        <v/>
      </c>
      <c r="Y1090" s="232" t="str">
        <f t="shared" si="118"/>
        <v/>
      </c>
      <c r="AA1090" s="314" t="str">
        <f t="shared" ca="1" si="115"/>
        <v/>
      </c>
    </row>
    <row r="1091" spans="1:27" x14ac:dyDescent="0.3">
      <c r="A1091" s="238"/>
      <c r="B1091" s="241" t="str">
        <f t="shared" si="119"/>
        <v/>
      </c>
      <c r="C1091" s="239"/>
      <c r="D1091" s="240" t="str">
        <f>IF(C1091&lt;&gt;"",VLOOKUP(C1091,'BASE EQUIPOS'!$G$8:$H$22,2,0),"")</f>
        <v/>
      </c>
      <c r="E1091" s="241" t="str">
        <f>IF(C1091&lt;&gt;"",VLOOKUP(C1091,'BASE EQUIPOS'!$G$8:$I$22,3,0),"")</f>
        <v/>
      </c>
      <c r="F1091" s="241" t="str">
        <f>IF(C1091&lt;&gt;"",VLOOKUP(C1091,'BASE EQUIPOS'!$G$8:$J$22,4,0),"")</f>
        <v/>
      </c>
      <c r="G1091" s="242"/>
      <c r="H1091" s="233"/>
      <c r="I1091" s="241"/>
      <c r="J1091" s="241"/>
      <c r="K1091" s="241"/>
      <c r="L1091" s="239"/>
      <c r="M1091" s="244"/>
      <c r="N1091" s="245" t="str">
        <f t="shared" ca="1" si="113"/>
        <v/>
      </c>
      <c r="O1091" s="239"/>
      <c r="P1091" s="244"/>
      <c r="Q1091" s="245" t="str">
        <f t="shared" si="114"/>
        <v/>
      </c>
      <c r="U1091" s="246" t="str">
        <f>IFERROR(VLOOKUP(C1091,'BASE EQUIPOS'!$G$8:$O$22,9,0)," ")</f>
        <v xml:space="preserve"> </v>
      </c>
      <c r="V1091" s="232" t="str">
        <f t="shared" si="116"/>
        <v/>
      </c>
      <c r="W1091" s="232" t="str">
        <f t="shared" si="117"/>
        <v/>
      </c>
      <c r="X1091" s="232" t="str">
        <f>IFERROR(VLOOKUP(W1091,Datos!$P$4:$Q$18,2,0),"")</f>
        <v/>
      </c>
      <c r="Y1091" s="232" t="str">
        <f t="shared" si="118"/>
        <v/>
      </c>
      <c r="AA1091" s="314" t="str">
        <f t="shared" ca="1" si="115"/>
        <v/>
      </c>
    </row>
    <row r="1092" spans="1:27" x14ac:dyDescent="0.3">
      <c r="A1092" s="238"/>
      <c r="B1092" s="241" t="str">
        <f t="shared" si="119"/>
        <v/>
      </c>
      <c r="C1092" s="239"/>
      <c r="D1092" s="240" t="str">
        <f>IF(C1092&lt;&gt;"",VLOOKUP(C1092,'BASE EQUIPOS'!$G$8:$H$22,2,0),"")</f>
        <v/>
      </c>
      <c r="E1092" s="241" t="str">
        <f>IF(C1092&lt;&gt;"",VLOOKUP(C1092,'BASE EQUIPOS'!$G$8:$I$22,3,0),"")</f>
        <v/>
      </c>
      <c r="F1092" s="241" t="str">
        <f>IF(C1092&lt;&gt;"",VLOOKUP(C1092,'BASE EQUIPOS'!$G$8:$J$22,4,0),"")</f>
        <v/>
      </c>
      <c r="G1092" s="242"/>
      <c r="H1092" s="233"/>
      <c r="I1092" s="241"/>
      <c r="J1092" s="241"/>
      <c r="K1092" s="241"/>
      <c r="L1092" s="239"/>
      <c r="M1092" s="244"/>
      <c r="N1092" s="245" t="str">
        <f t="shared" ca="1" si="113"/>
        <v/>
      </c>
      <c r="O1092" s="239"/>
      <c r="P1092" s="244"/>
      <c r="Q1092" s="245" t="str">
        <f t="shared" si="114"/>
        <v/>
      </c>
      <c r="U1092" s="246" t="str">
        <f>IFERROR(VLOOKUP(C1092,'BASE EQUIPOS'!$G$8:$O$22,9,0)," ")</f>
        <v xml:space="preserve"> </v>
      </c>
      <c r="V1092" s="232" t="str">
        <f t="shared" si="116"/>
        <v/>
      </c>
      <c r="W1092" s="232" t="str">
        <f t="shared" si="117"/>
        <v/>
      </c>
      <c r="X1092" s="232" t="str">
        <f>IFERROR(VLOOKUP(W1092,Datos!$P$4:$Q$18,2,0),"")</f>
        <v/>
      </c>
      <c r="Y1092" s="232" t="str">
        <f t="shared" si="118"/>
        <v/>
      </c>
      <c r="AA1092" s="314" t="str">
        <f t="shared" ca="1" si="115"/>
        <v/>
      </c>
    </row>
    <row r="1093" spans="1:27" x14ac:dyDescent="0.3">
      <c r="A1093" s="238"/>
      <c r="B1093" s="241" t="str">
        <f t="shared" si="119"/>
        <v/>
      </c>
      <c r="C1093" s="239"/>
      <c r="D1093" s="240" t="str">
        <f>IF(C1093&lt;&gt;"",VLOOKUP(C1093,'BASE EQUIPOS'!$G$8:$H$22,2,0),"")</f>
        <v/>
      </c>
      <c r="E1093" s="241" t="str">
        <f>IF(C1093&lt;&gt;"",VLOOKUP(C1093,'BASE EQUIPOS'!$G$8:$I$22,3,0),"")</f>
        <v/>
      </c>
      <c r="F1093" s="241" t="str">
        <f>IF(C1093&lt;&gt;"",VLOOKUP(C1093,'BASE EQUIPOS'!$G$8:$J$22,4,0),"")</f>
        <v/>
      </c>
      <c r="G1093" s="242"/>
      <c r="H1093" s="233"/>
      <c r="I1093" s="241"/>
      <c r="J1093" s="241"/>
      <c r="K1093" s="241"/>
      <c r="L1093" s="239"/>
      <c r="M1093" s="244"/>
      <c r="N1093" s="245" t="str">
        <f t="shared" ca="1" si="113"/>
        <v/>
      </c>
      <c r="O1093" s="239"/>
      <c r="P1093" s="244"/>
      <c r="Q1093" s="245" t="str">
        <f t="shared" si="114"/>
        <v/>
      </c>
      <c r="U1093" s="246" t="str">
        <f>IFERROR(VLOOKUP(C1093,'BASE EQUIPOS'!$G$8:$O$22,9,0)," ")</f>
        <v xml:space="preserve"> </v>
      </c>
      <c r="V1093" s="232" t="str">
        <f t="shared" si="116"/>
        <v/>
      </c>
      <c r="W1093" s="232" t="str">
        <f t="shared" si="117"/>
        <v/>
      </c>
      <c r="X1093" s="232" t="str">
        <f>IFERROR(VLOOKUP(W1093,Datos!$P$4:$Q$18,2,0),"")</f>
        <v/>
      </c>
      <c r="Y1093" s="232" t="str">
        <f t="shared" si="118"/>
        <v/>
      </c>
      <c r="AA1093" s="314" t="str">
        <f t="shared" ca="1" si="115"/>
        <v/>
      </c>
    </row>
    <row r="1094" spans="1:27" x14ac:dyDescent="0.3">
      <c r="A1094" s="238"/>
      <c r="B1094" s="241" t="str">
        <f t="shared" si="119"/>
        <v/>
      </c>
      <c r="C1094" s="239"/>
      <c r="D1094" s="240" t="str">
        <f>IF(C1094&lt;&gt;"",VLOOKUP(C1094,'BASE EQUIPOS'!$G$8:$H$22,2,0),"")</f>
        <v/>
      </c>
      <c r="E1094" s="241" t="str">
        <f>IF(C1094&lt;&gt;"",VLOOKUP(C1094,'BASE EQUIPOS'!$G$8:$I$22,3,0),"")</f>
        <v/>
      </c>
      <c r="F1094" s="241" t="str">
        <f>IF(C1094&lt;&gt;"",VLOOKUP(C1094,'BASE EQUIPOS'!$G$8:$J$22,4,0),"")</f>
        <v/>
      </c>
      <c r="G1094" s="242"/>
      <c r="H1094" s="233"/>
      <c r="I1094" s="241"/>
      <c r="J1094" s="241"/>
      <c r="K1094" s="241"/>
      <c r="L1094" s="239"/>
      <c r="M1094" s="244"/>
      <c r="N1094" s="245" t="str">
        <f t="shared" ca="1" si="113"/>
        <v/>
      </c>
      <c r="O1094" s="239"/>
      <c r="P1094" s="244"/>
      <c r="Q1094" s="245" t="str">
        <f t="shared" si="114"/>
        <v/>
      </c>
      <c r="U1094" s="246" t="str">
        <f>IFERROR(VLOOKUP(C1094,'BASE EQUIPOS'!$G$8:$O$22,9,0)," ")</f>
        <v xml:space="preserve"> </v>
      </c>
      <c r="V1094" s="232" t="str">
        <f t="shared" si="116"/>
        <v/>
      </c>
      <c r="W1094" s="232" t="str">
        <f t="shared" si="117"/>
        <v/>
      </c>
      <c r="X1094" s="232" t="str">
        <f>IFERROR(VLOOKUP(W1094,Datos!$P$4:$Q$18,2,0),"")</f>
        <v/>
      </c>
      <c r="Y1094" s="232" t="str">
        <f t="shared" si="118"/>
        <v/>
      </c>
      <c r="AA1094" s="314" t="str">
        <f t="shared" ca="1" si="115"/>
        <v/>
      </c>
    </row>
    <row r="1095" spans="1:27" x14ac:dyDescent="0.3">
      <c r="A1095" s="238"/>
      <c r="B1095" s="241" t="str">
        <f t="shared" si="119"/>
        <v/>
      </c>
      <c r="C1095" s="239"/>
      <c r="D1095" s="240" t="str">
        <f>IF(C1095&lt;&gt;"",VLOOKUP(C1095,'BASE EQUIPOS'!$G$8:$H$22,2,0),"")</f>
        <v/>
      </c>
      <c r="E1095" s="241" t="str">
        <f>IF(C1095&lt;&gt;"",VLOOKUP(C1095,'BASE EQUIPOS'!$G$8:$I$22,3,0),"")</f>
        <v/>
      </c>
      <c r="F1095" s="241" t="str">
        <f>IF(C1095&lt;&gt;"",VLOOKUP(C1095,'BASE EQUIPOS'!$G$8:$J$22,4,0),"")</f>
        <v/>
      </c>
      <c r="G1095" s="242"/>
      <c r="H1095" s="233"/>
      <c r="I1095" s="241"/>
      <c r="J1095" s="241"/>
      <c r="K1095" s="241"/>
      <c r="L1095" s="239"/>
      <c r="M1095" s="244"/>
      <c r="N1095" s="245" t="str">
        <f t="shared" ca="1" si="113"/>
        <v/>
      </c>
      <c r="O1095" s="239"/>
      <c r="P1095" s="244"/>
      <c r="Q1095" s="245" t="str">
        <f t="shared" si="114"/>
        <v/>
      </c>
      <c r="U1095" s="246" t="str">
        <f>IFERROR(VLOOKUP(C1095,'BASE EQUIPOS'!$G$8:$O$22,9,0)," ")</f>
        <v xml:space="preserve"> </v>
      </c>
      <c r="V1095" s="232" t="str">
        <f t="shared" si="116"/>
        <v/>
      </c>
      <c r="W1095" s="232" t="str">
        <f t="shared" si="117"/>
        <v/>
      </c>
      <c r="X1095" s="232" t="str">
        <f>IFERROR(VLOOKUP(W1095,Datos!$P$4:$Q$18,2,0),"")</f>
        <v/>
      </c>
      <c r="Y1095" s="232" t="str">
        <f t="shared" si="118"/>
        <v/>
      </c>
      <c r="AA1095" s="314" t="str">
        <f t="shared" ca="1" si="115"/>
        <v/>
      </c>
    </row>
    <row r="1096" spans="1:27" x14ac:dyDescent="0.3">
      <c r="A1096" s="238"/>
      <c r="B1096" s="241" t="str">
        <f t="shared" si="119"/>
        <v/>
      </c>
      <c r="C1096" s="239"/>
      <c r="D1096" s="240" t="str">
        <f>IF(C1096&lt;&gt;"",VLOOKUP(C1096,'BASE EQUIPOS'!$G$8:$H$22,2,0),"")</f>
        <v/>
      </c>
      <c r="E1096" s="241" t="str">
        <f>IF(C1096&lt;&gt;"",VLOOKUP(C1096,'BASE EQUIPOS'!$G$8:$I$22,3,0),"")</f>
        <v/>
      </c>
      <c r="F1096" s="241" t="str">
        <f>IF(C1096&lt;&gt;"",VLOOKUP(C1096,'BASE EQUIPOS'!$G$8:$J$22,4,0),"")</f>
        <v/>
      </c>
      <c r="G1096" s="242"/>
      <c r="H1096" s="233"/>
      <c r="I1096" s="241"/>
      <c r="J1096" s="241"/>
      <c r="K1096" s="241"/>
      <c r="L1096" s="239"/>
      <c r="M1096" s="244"/>
      <c r="N1096" s="245" t="str">
        <f t="shared" ca="1" si="113"/>
        <v/>
      </c>
      <c r="O1096" s="239"/>
      <c r="P1096" s="244"/>
      <c r="Q1096" s="245" t="str">
        <f t="shared" si="114"/>
        <v/>
      </c>
      <c r="U1096" s="246" t="str">
        <f>IFERROR(VLOOKUP(C1096,'BASE EQUIPOS'!$G$8:$O$22,9,0)," ")</f>
        <v xml:space="preserve"> </v>
      </c>
      <c r="V1096" s="232" t="str">
        <f t="shared" si="116"/>
        <v/>
      </c>
      <c r="W1096" s="232" t="str">
        <f t="shared" si="117"/>
        <v/>
      </c>
      <c r="X1096" s="232" t="str">
        <f>IFERROR(VLOOKUP(W1096,Datos!$P$4:$Q$18,2,0),"")</f>
        <v/>
      </c>
      <c r="Y1096" s="232" t="str">
        <f t="shared" si="118"/>
        <v/>
      </c>
      <c r="AA1096" s="314" t="str">
        <f t="shared" ca="1" si="115"/>
        <v/>
      </c>
    </row>
    <row r="1097" spans="1:27" x14ac:dyDescent="0.3">
      <c r="A1097" s="238"/>
      <c r="B1097" s="241" t="str">
        <f t="shared" si="119"/>
        <v/>
      </c>
      <c r="C1097" s="239"/>
      <c r="D1097" s="240" t="str">
        <f>IF(C1097&lt;&gt;"",VLOOKUP(C1097,'BASE EQUIPOS'!$G$8:$H$22,2,0),"")</f>
        <v/>
      </c>
      <c r="E1097" s="241" t="str">
        <f>IF(C1097&lt;&gt;"",VLOOKUP(C1097,'BASE EQUIPOS'!$G$8:$I$22,3,0),"")</f>
        <v/>
      </c>
      <c r="F1097" s="241" t="str">
        <f>IF(C1097&lt;&gt;"",VLOOKUP(C1097,'BASE EQUIPOS'!$G$8:$J$22,4,0),"")</f>
        <v/>
      </c>
      <c r="G1097" s="242"/>
      <c r="H1097" s="233"/>
      <c r="I1097" s="241"/>
      <c r="J1097" s="241"/>
      <c r="K1097" s="241"/>
      <c r="L1097" s="239"/>
      <c r="M1097" s="244"/>
      <c r="N1097" s="245" t="str">
        <f t="shared" ca="1" si="113"/>
        <v/>
      </c>
      <c r="O1097" s="239"/>
      <c r="P1097" s="244"/>
      <c r="Q1097" s="245" t="str">
        <f t="shared" si="114"/>
        <v/>
      </c>
      <c r="U1097" s="246" t="str">
        <f>IFERROR(VLOOKUP(C1097,'BASE EQUIPOS'!$G$8:$O$22,9,0)," ")</f>
        <v xml:space="preserve"> </v>
      </c>
      <c r="V1097" s="232" t="str">
        <f t="shared" si="116"/>
        <v/>
      </c>
      <c r="W1097" s="232" t="str">
        <f t="shared" si="117"/>
        <v/>
      </c>
      <c r="X1097" s="232" t="str">
        <f>IFERROR(VLOOKUP(W1097,Datos!$P$4:$Q$18,2,0),"")</f>
        <v/>
      </c>
      <c r="Y1097" s="232" t="str">
        <f t="shared" si="118"/>
        <v/>
      </c>
      <c r="AA1097" s="314" t="str">
        <f t="shared" ca="1" si="115"/>
        <v/>
      </c>
    </row>
    <row r="1098" spans="1:27" x14ac:dyDescent="0.3">
      <c r="A1098" s="238"/>
      <c r="B1098" s="241" t="str">
        <f t="shared" si="119"/>
        <v/>
      </c>
      <c r="C1098" s="239"/>
      <c r="D1098" s="240" t="str">
        <f>IF(C1098&lt;&gt;"",VLOOKUP(C1098,'BASE EQUIPOS'!$G$8:$H$22,2,0),"")</f>
        <v/>
      </c>
      <c r="E1098" s="241" t="str">
        <f>IF(C1098&lt;&gt;"",VLOOKUP(C1098,'BASE EQUIPOS'!$G$8:$I$22,3,0),"")</f>
        <v/>
      </c>
      <c r="F1098" s="241" t="str">
        <f>IF(C1098&lt;&gt;"",VLOOKUP(C1098,'BASE EQUIPOS'!$G$8:$J$22,4,0),"")</f>
        <v/>
      </c>
      <c r="G1098" s="242"/>
      <c r="H1098" s="233"/>
      <c r="I1098" s="241"/>
      <c r="J1098" s="241"/>
      <c r="K1098" s="241"/>
      <c r="L1098" s="239"/>
      <c r="M1098" s="244"/>
      <c r="N1098" s="245" t="str">
        <f t="shared" ca="1" si="113"/>
        <v/>
      </c>
      <c r="O1098" s="239"/>
      <c r="P1098" s="244"/>
      <c r="Q1098" s="245" t="str">
        <f t="shared" si="114"/>
        <v/>
      </c>
      <c r="U1098" s="246" t="str">
        <f>IFERROR(VLOOKUP(C1098,'BASE EQUIPOS'!$G$8:$O$22,9,0)," ")</f>
        <v xml:space="preserve"> </v>
      </c>
      <c r="V1098" s="232" t="str">
        <f t="shared" si="116"/>
        <v/>
      </c>
      <c r="W1098" s="232" t="str">
        <f t="shared" si="117"/>
        <v/>
      </c>
      <c r="X1098" s="232" t="str">
        <f>IFERROR(VLOOKUP(W1098,Datos!$P$4:$Q$18,2,0),"")</f>
        <v/>
      </c>
      <c r="Y1098" s="232" t="str">
        <f t="shared" si="118"/>
        <v/>
      </c>
      <c r="AA1098" s="314" t="str">
        <f t="shared" ca="1" si="115"/>
        <v/>
      </c>
    </row>
    <row r="1099" spans="1:27" x14ac:dyDescent="0.3">
      <c r="A1099" s="238"/>
      <c r="B1099" s="241" t="str">
        <f t="shared" si="119"/>
        <v/>
      </c>
      <c r="C1099" s="239"/>
      <c r="D1099" s="240" t="str">
        <f>IF(C1099&lt;&gt;"",VLOOKUP(C1099,'BASE EQUIPOS'!$G$8:$H$22,2,0),"")</f>
        <v/>
      </c>
      <c r="E1099" s="241" t="str">
        <f>IF(C1099&lt;&gt;"",VLOOKUP(C1099,'BASE EQUIPOS'!$G$8:$I$22,3,0),"")</f>
        <v/>
      </c>
      <c r="F1099" s="241" t="str">
        <f>IF(C1099&lt;&gt;"",VLOOKUP(C1099,'BASE EQUIPOS'!$G$8:$J$22,4,0),"")</f>
        <v/>
      </c>
      <c r="G1099" s="242"/>
      <c r="H1099" s="233"/>
      <c r="I1099" s="241"/>
      <c r="J1099" s="241"/>
      <c r="K1099" s="241"/>
      <c r="L1099" s="239"/>
      <c r="M1099" s="244"/>
      <c r="N1099" s="245" t="str">
        <f t="shared" ca="1" si="113"/>
        <v/>
      </c>
      <c r="O1099" s="239"/>
      <c r="P1099" s="244"/>
      <c r="Q1099" s="245" t="str">
        <f t="shared" si="114"/>
        <v/>
      </c>
      <c r="U1099" s="246" t="str">
        <f>IFERROR(VLOOKUP(C1099,'BASE EQUIPOS'!$G$8:$O$22,9,0)," ")</f>
        <v xml:space="preserve"> </v>
      </c>
      <c r="V1099" s="232" t="str">
        <f t="shared" si="116"/>
        <v/>
      </c>
      <c r="W1099" s="232" t="str">
        <f t="shared" si="117"/>
        <v/>
      </c>
      <c r="X1099" s="232" t="str">
        <f>IFERROR(VLOOKUP(W1099,Datos!$P$4:$Q$18,2,0),"")</f>
        <v/>
      </c>
      <c r="Y1099" s="232" t="str">
        <f t="shared" si="118"/>
        <v/>
      </c>
      <c r="AA1099" s="314" t="str">
        <f t="shared" ca="1" si="115"/>
        <v/>
      </c>
    </row>
    <row r="1100" spans="1:27" x14ac:dyDescent="0.3">
      <c r="A1100" s="238"/>
      <c r="B1100" s="241" t="str">
        <f t="shared" si="119"/>
        <v/>
      </c>
      <c r="C1100" s="239"/>
      <c r="D1100" s="240" t="str">
        <f>IF(C1100&lt;&gt;"",VLOOKUP(C1100,'BASE EQUIPOS'!$G$8:$H$22,2,0),"")</f>
        <v/>
      </c>
      <c r="E1100" s="241" t="str">
        <f>IF(C1100&lt;&gt;"",VLOOKUP(C1100,'BASE EQUIPOS'!$G$8:$I$22,3,0),"")</f>
        <v/>
      </c>
      <c r="F1100" s="241" t="str">
        <f>IF(C1100&lt;&gt;"",VLOOKUP(C1100,'BASE EQUIPOS'!$G$8:$J$22,4,0),"")</f>
        <v/>
      </c>
      <c r="G1100" s="242"/>
      <c r="H1100" s="233"/>
      <c r="I1100" s="241"/>
      <c r="J1100" s="241"/>
      <c r="K1100" s="241"/>
      <c r="L1100" s="239"/>
      <c r="M1100" s="244"/>
      <c r="N1100" s="245" t="str">
        <f t="shared" ca="1" si="113"/>
        <v/>
      </c>
      <c r="O1100" s="239"/>
      <c r="P1100" s="244"/>
      <c r="Q1100" s="245" t="str">
        <f t="shared" si="114"/>
        <v/>
      </c>
      <c r="U1100" s="246" t="str">
        <f>IFERROR(VLOOKUP(C1100,'BASE EQUIPOS'!$G$8:$O$22,9,0)," ")</f>
        <v xml:space="preserve"> </v>
      </c>
      <c r="V1100" s="232" t="str">
        <f t="shared" si="116"/>
        <v/>
      </c>
      <c r="W1100" s="232" t="str">
        <f t="shared" si="117"/>
        <v/>
      </c>
      <c r="X1100" s="232" t="str">
        <f>IFERROR(VLOOKUP(W1100,Datos!$P$4:$Q$18,2,0),"")</f>
        <v/>
      </c>
      <c r="Y1100" s="232" t="str">
        <f t="shared" si="118"/>
        <v/>
      </c>
      <c r="AA1100" s="314" t="str">
        <f t="shared" ca="1" si="115"/>
        <v/>
      </c>
    </row>
    <row r="1101" spans="1:27" x14ac:dyDescent="0.3">
      <c r="A1101" s="238"/>
      <c r="B1101" s="241" t="str">
        <f t="shared" si="119"/>
        <v/>
      </c>
      <c r="C1101" s="239"/>
      <c r="D1101" s="240" t="str">
        <f>IF(C1101&lt;&gt;"",VLOOKUP(C1101,'BASE EQUIPOS'!$G$8:$H$22,2,0),"")</f>
        <v/>
      </c>
      <c r="E1101" s="241" t="str">
        <f>IF(C1101&lt;&gt;"",VLOOKUP(C1101,'BASE EQUIPOS'!$G$8:$I$22,3,0),"")</f>
        <v/>
      </c>
      <c r="F1101" s="241" t="str">
        <f>IF(C1101&lt;&gt;"",VLOOKUP(C1101,'BASE EQUIPOS'!$G$8:$J$22,4,0),"")</f>
        <v/>
      </c>
      <c r="G1101" s="242"/>
      <c r="H1101" s="233"/>
      <c r="I1101" s="241"/>
      <c r="J1101" s="241"/>
      <c r="K1101" s="241"/>
      <c r="L1101" s="239"/>
      <c r="M1101" s="244"/>
      <c r="N1101" s="245" t="str">
        <f t="shared" ca="1" si="113"/>
        <v/>
      </c>
      <c r="O1101" s="239"/>
      <c r="P1101" s="244"/>
      <c r="Q1101" s="245" t="str">
        <f t="shared" si="114"/>
        <v/>
      </c>
      <c r="U1101" s="246" t="str">
        <f>IFERROR(VLOOKUP(C1101,'BASE EQUIPOS'!$G$8:$O$22,9,0)," ")</f>
        <v xml:space="preserve"> </v>
      </c>
      <c r="V1101" s="232" t="str">
        <f t="shared" si="116"/>
        <v/>
      </c>
      <c r="W1101" s="232" t="str">
        <f t="shared" si="117"/>
        <v/>
      </c>
      <c r="X1101" s="232" t="str">
        <f>IFERROR(VLOOKUP(W1101,Datos!$P$4:$Q$18,2,0),"")</f>
        <v/>
      </c>
      <c r="Y1101" s="232" t="str">
        <f t="shared" si="118"/>
        <v/>
      </c>
      <c r="AA1101" s="314" t="str">
        <f t="shared" ca="1" si="115"/>
        <v/>
      </c>
    </row>
    <row r="1102" spans="1:27" x14ac:dyDescent="0.3">
      <c r="A1102" s="238"/>
      <c r="B1102" s="241" t="str">
        <f t="shared" si="119"/>
        <v/>
      </c>
      <c r="C1102" s="239"/>
      <c r="D1102" s="240" t="str">
        <f>IF(C1102&lt;&gt;"",VLOOKUP(C1102,'BASE EQUIPOS'!$G$8:$H$22,2,0),"")</f>
        <v/>
      </c>
      <c r="E1102" s="241" t="str">
        <f>IF(C1102&lt;&gt;"",VLOOKUP(C1102,'BASE EQUIPOS'!$G$8:$I$22,3,0),"")</f>
        <v/>
      </c>
      <c r="F1102" s="241" t="str">
        <f>IF(C1102&lt;&gt;"",VLOOKUP(C1102,'BASE EQUIPOS'!$G$8:$J$22,4,0),"")</f>
        <v/>
      </c>
      <c r="G1102" s="242"/>
      <c r="H1102" s="233"/>
      <c r="I1102" s="241"/>
      <c r="J1102" s="241"/>
      <c r="K1102" s="241"/>
      <c r="L1102" s="239"/>
      <c r="M1102" s="244"/>
      <c r="N1102" s="245" t="str">
        <f t="shared" ca="1" si="113"/>
        <v/>
      </c>
      <c r="O1102" s="239"/>
      <c r="P1102" s="244"/>
      <c r="Q1102" s="245" t="str">
        <f t="shared" si="114"/>
        <v/>
      </c>
      <c r="U1102" s="246" t="str">
        <f>IFERROR(VLOOKUP(C1102,'BASE EQUIPOS'!$G$8:$O$22,9,0)," ")</f>
        <v xml:space="preserve"> </v>
      </c>
      <c r="V1102" s="232" t="str">
        <f t="shared" si="116"/>
        <v/>
      </c>
      <c r="W1102" s="232" t="str">
        <f t="shared" si="117"/>
        <v/>
      </c>
      <c r="X1102" s="232" t="str">
        <f>IFERROR(VLOOKUP(W1102,Datos!$P$4:$Q$18,2,0),"")</f>
        <v/>
      </c>
      <c r="Y1102" s="232" t="str">
        <f t="shared" si="118"/>
        <v/>
      </c>
      <c r="AA1102" s="314" t="str">
        <f t="shared" ca="1" si="115"/>
        <v/>
      </c>
    </row>
    <row r="1103" spans="1:27" x14ac:dyDescent="0.3">
      <c r="A1103" s="238"/>
      <c r="B1103" s="241" t="str">
        <f t="shared" si="119"/>
        <v/>
      </c>
      <c r="C1103" s="239"/>
      <c r="D1103" s="240" t="str">
        <f>IF(C1103&lt;&gt;"",VLOOKUP(C1103,'BASE EQUIPOS'!$G$8:$H$22,2,0),"")</f>
        <v/>
      </c>
      <c r="E1103" s="241" t="str">
        <f>IF(C1103&lt;&gt;"",VLOOKUP(C1103,'BASE EQUIPOS'!$G$8:$I$22,3,0),"")</f>
        <v/>
      </c>
      <c r="F1103" s="241" t="str">
        <f>IF(C1103&lt;&gt;"",VLOOKUP(C1103,'BASE EQUIPOS'!$G$8:$J$22,4,0),"")</f>
        <v/>
      </c>
      <c r="G1103" s="242"/>
      <c r="H1103" s="233"/>
      <c r="I1103" s="241"/>
      <c r="J1103" s="241"/>
      <c r="K1103" s="241"/>
      <c r="L1103" s="239"/>
      <c r="M1103" s="244"/>
      <c r="N1103" s="245" t="str">
        <f t="shared" ca="1" si="113"/>
        <v/>
      </c>
      <c r="O1103" s="239"/>
      <c r="P1103" s="244"/>
      <c r="Q1103" s="245" t="str">
        <f t="shared" si="114"/>
        <v/>
      </c>
      <c r="U1103" s="246" t="str">
        <f>IFERROR(VLOOKUP(C1103,'BASE EQUIPOS'!$G$8:$O$22,9,0)," ")</f>
        <v xml:space="preserve"> </v>
      </c>
      <c r="V1103" s="232" t="str">
        <f t="shared" si="116"/>
        <v/>
      </c>
      <c r="W1103" s="232" t="str">
        <f t="shared" si="117"/>
        <v/>
      </c>
      <c r="X1103" s="232" t="str">
        <f>IFERROR(VLOOKUP(W1103,Datos!$P$4:$Q$18,2,0),"")</f>
        <v/>
      </c>
      <c r="Y1103" s="232" t="str">
        <f t="shared" si="118"/>
        <v/>
      </c>
      <c r="AA1103" s="314" t="str">
        <f t="shared" ca="1" si="115"/>
        <v/>
      </c>
    </row>
    <row r="1104" spans="1:27" x14ac:dyDescent="0.3">
      <c r="A1104" s="238"/>
      <c r="B1104" s="241" t="str">
        <f t="shared" si="119"/>
        <v/>
      </c>
      <c r="C1104" s="239"/>
      <c r="D1104" s="240" t="str">
        <f>IF(C1104&lt;&gt;"",VLOOKUP(C1104,'BASE EQUIPOS'!$G$8:$H$22,2,0),"")</f>
        <v/>
      </c>
      <c r="E1104" s="241" t="str">
        <f>IF(C1104&lt;&gt;"",VLOOKUP(C1104,'BASE EQUIPOS'!$G$8:$I$22,3,0),"")</f>
        <v/>
      </c>
      <c r="F1104" s="241" t="str">
        <f>IF(C1104&lt;&gt;"",VLOOKUP(C1104,'BASE EQUIPOS'!$G$8:$J$22,4,0),"")</f>
        <v/>
      </c>
      <c r="G1104" s="242"/>
      <c r="H1104" s="233"/>
      <c r="I1104" s="241"/>
      <c r="J1104" s="241"/>
      <c r="K1104" s="241"/>
      <c r="L1104" s="239"/>
      <c r="M1104" s="244"/>
      <c r="N1104" s="245" t="str">
        <f t="shared" ref="N1104:N1167" ca="1" si="120">IF(M1104="","",IF(O1104="",NOW()*24-(L1104+M1104)*24,"Mtto. Terminado"))</f>
        <v/>
      </c>
      <c r="O1104" s="239"/>
      <c r="P1104" s="244"/>
      <c r="Q1104" s="245" t="str">
        <f t="shared" ref="Q1104:Q1167" si="121">IF(O1104="","",IF(P1104="","",(O1104+P1104)*24-(L1104+M1104)*24))</f>
        <v/>
      </c>
      <c r="U1104" s="246" t="str">
        <f>IFERROR(VLOOKUP(C1104,'BASE EQUIPOS'!$G$8:$O$22,9,0)," ")</f>
        <v xml:space="preserve"> </v>
      </c>
      <c r="V1104" s="232" t="str">
        <f t="shared" si="116"/>
        <v/>
      </c>
      <c r="W1104" s="232" t="str">
        <f t="shared" si="117"/>
        <v/>
      </c>
      <c r="X1104" s="232" t="str">
        <f>IFERROR(VLOOKUP(W1104,Datos!$P$4:$Q$18,2,0),"")</f>
        <v/>
      </c>
      <c r="Y1104" s="232" t="str">
        <f t="shared" si="118"/>
        <v/>
      </c>
      <c r="AA1104" s="314" t="str">
        <f t="shared" ca="1" si="115"/>
        <v/>
      </c>
    </row>
    <row r="1105" spans="1:27" x14ac:dyDescent="0.3">
      <c r="A1105" s="238"/>
      <c r="B1105" s="241" t="str">
        <f t="shared" si="119"/>
        <v/>
      </c>
      <c r="C1105" s="239"/>
      <c r="D1105" s="240" t="str">
        <f>IF(C1105&lt;&gt;"",VLOOKUP(C1105,'BASE EQUIPOS'!$G$8:$H$22,2,0),"")</f>
        <v/>
      </c>
      <c r="E1105" s="241" t="str">
        <f>IF(C1105&lt;&gt;"",VLOOKUP(C1105,'BASE EQUIPOS'!$G$8:$I$22,3,0),"")</f>
        <v/>
      </c>
      <c r="F1105" s="241" t="str">
        <f>IF(C1105&lt;&gt;"",VLOOKUP(C1105,'BASE EQUIPOS'!$G$8:$J$22,4,0),"")</f>
        <v/>
      </c>
      <c r="G1105" s="242"/>
      <c r="H1105" s="233"/>
      <c r="I1105" s="241"/>
      <c r="J1105" s="241"/>
      <c r="K1105" s="241"/>
      <c r="L1105" s="239"/>
      <c r="M1105" s="244"/>
      <c r="N1105" s="245" t="str">
        <f t="shared" ca="1" si="120"/>
        <v/>
      </c>
      <c r="O1105" s="239"/>
      <c r="P1105" s="244"/>
      <c r="Q1105" s="245" t="str">
        <f t="shared" si="121"/>
        <v/>
      </c>
      <c r="U1105" s="246" t="str">
        <f>IFERROR(VLOOKUP(C1105,'BASE EQUIPOS'!$G$8:$O$22,9,0)," ")</f>
        <v xml:space="preserve"> </v>
      </c>
      <c r="V1105" s="232" t="str">
        <f t="shared" si="116"/>
        <v/>
      </c>
      <c r="W1105" s="232" t="str">
        <f t="shared" si="117"/>
        <v/>
      </c>
      <c r="X1105" s="232" t="str">
        <f>IFERROR(VLOOKUP(W1105,Datos!$P$4:$Q$18,2,0),"")</f>
        <v/>
      </c>
      <c r="Y1105" s="232" t="str">
        <f t="shared" si="118"/>
        <v/>
      </c>
      <c r="AA1105" s="314" t="str">
        <f t="shared" ref="AA1105:AA1168" ca="1" si="122">IF(N1105="Mtto. Terminado",1,"")</f>
        <v/>
      </c>
    </row>
    <row r="1106" spans="1:27" x14ac:dyDescent="0.3">
      <c r="A1106" s="238"/>
      <c r="B1106" s="241" t="str">
        <f t="shared" si="119"/>
        <v/>
      </c>
      <c r="C1106" s="239"/>
      <c r="D1106" s="240" t="str">
        <f>IF(C1106&lt;&gt;"",VLOOKUP(C1106,'BASE EQUIPOS'!$G$8:$H$22,2,0),"")</f>
        <v/>
      </c>
      <c r="E1106" s="241" t="str">
        <f>IF(C1106&lt;&gt;"",VLOOKUP(C1106,'BASE EQUIPOS'!$G$8:$I$22,3,0),"")</f>
        <v/>
      </c>
      <c r="F1106" s="241" t="str">
        <f>IF(C1106&lt;&gt;"",VLOOKUP(C1106,'BASE EQUIPOS'!$G$8:$J$22,4,0),"")</f>
        <v/>
      </c>
      <c r="G1106" s="242"/>
      <c r="H1106" s="233"/>
      <c r="I1106" s="241"/>
      <c r="J1106" s="241"/>
      <c r="K1106" s="241"/>
      <c r="L1106" s="239"/>
      <c r="M1106" s="244"/>
      <c r="N1106" s="245" t="str">
        <f t="shared" ca="1" si="120"/>
        <v/>
      </c>
      <c r="O1106" s="239"/>
      <c r="P1106" s="244"/>
      <c r="Q1106" s="245" t="str">
        <f t="shared" si="121"/>
        <v/>
      </c>
      <c r="U1106" s="246" t="str">
        <f>IFERROR(VLOOKUP(C1106,'BASE EQUIPOS'!$G$8:$O$22,9,0)," ")</f>
        <v xml:space="preserve"> </v>
      </c>
      <c r="V1106" s="232" t="str">
        <f t="shared" si="116"/>
        <v/>
      </c>
      <c r="W1106" s="232" t="str">
        <f t="shared" si="117"/>
        <v/>
      </c>
      <c r="X1106" s="232" t="str">
        <f>IFERROR(VLOOKUP(W1106,Datos!$P$4:$Q$18,2,0),"")</f>
        <v/>
      </c>
      <c r="Y1106" s="232" t="str">
        <f t="shared" si="118"/>
        <v/>
      </c>
      <c r="AA1106" s="314" t="str">
        <f t="shared" ca="1" si="122"/>
        <v/>
      </c>
    </row>
    <row r="1107" spans="1:27" x14ac:dyDescent="0.3">
      <c r="A1107" s="238"/>
      <c r="B1107" s="241" t="str">
        <f t="shared" si="119"/>
        <v/>
      </c>
      <c r="C1107" s="239"/>
      <c r="D1107" s="240" t="str">
        <f>IF(C1107&lt;&gt;"",VLOOKUP(C1107,'BASE EQUIPOS'!$G$8:$H$22,2,0),"")</f>
        <v/>
      </c>
      <c r="E1107" s="241" t="str">
        <f>IF(C1107&lt;&gt;"",VLOOKUP(C1107,'BASE EQUIPOS'!$G$8:$I$22,3,0),"")</f>
        <v/>
      </c>
      <c r="F1107" s="241" t="str">
        <f>IF(C1107&lt;&gt;"",VLOOKUP(C1107,'BASE EQUIPOS'!$G$8:$J$22,4,0),"")</f>
        <v/>
      </c>
      <c r="G1107" s="242"/>
      <c r="H1107" s="233"/>
      <c r="I1107" s="241"/>
      <c r="J1107" s="241"/>
      <c r="K1107" s="241"/>
      <c r="L1107" s="239"/>
      <c r="M1107" s="244"/>
      <c r="N1107" s="245" t="str">
        <f t="shared" ca="1" si="120"/>
        <v/>
      </c>
      <c r="O1107" s="239"/>
      <c r="P1107" s="244"/>
      <c r="Q1107" s="245" t="str">
        <f t="shared" si="121"/>
        <v/>
      </c>
      <c r="U1107" s="246" t="str">
        <f>IFERROR(VLOOKUP(C1107,'BASE EQUIPOS'!$G$8:$O$22,9,0)," ")</f>
        <v xml:space="preserve"> </v>
      </c>
      <c r="V1107" s="232" t="str">
        <f t="shared" si="116"/>
        <v/>
      </c>
      <c r="W1107" s="232" t="str">
        <f t="shared" si="117"/>
        <v/>
      </c>
      <c r="X1107" s="232" t="str">
        <f>IFERROR(VLOOKUP(W1107,Datos!$P$4:$Q$18,2,0),"")</f>
        <v/>
      </c>
      <c r="Y1107" s="232" t="str">
        <f t="shared" si="118"/>
        <v/>
      </c>
      <c r="AA1107" s="314" t="str">
        <f t="shared" ca="1" si="122"/>
        <v/>
      </c>
    </row>
    <row r="1108" spans="1:27" x14ac:dyDescent="0.3">
      <c r="A1108" s="238"/>
      <c r="B1108" s="241" t="str">
        <f t="shared" si="119"/>
        <v/>
      </c>
      <c r="C1108" s="239"/>
      <c r="D1108" s="240" t="str">
        <f>IF(C1108&lt;&gt;"",VLOOKUP(C1108,'BASE EQUIPOS'!$G$8:$H$22,2,0),"")</f>
        <v/>
      </c>
      <c r="E1108" s="241" t="str">
        <f>IF(C1108&lt;&gt;"",VLOOKUP(C1108,'BASE EQUIPOS'!$G$8:$I$22,3,0),"")</f>
        <v/>
      </c>
      <c r="F1108" s="241" t="str">
        <f>IF(C1108&lt;&gt;"",VLOOKUP(C1108,'BASE EQUIPOS'!$G$8:$J$22,4,0),"")</f>
        <v/>
      </c>
      <c r="G1108" s="242"/>
      <c r="H1108" s="233"/>
      <c r="I1108" s="241"/>
      <c r="J1108" s="241"/>
      <c r="K1108" s="241"/>
      <c r="L1108" s="239"/>
      <c r="M1108" s="244"/>
      <c r="N1108" s="245" t="str">
        <f t="shared" ca="1" si="120"/>
        <v/>
      </c>
      <c r="O1108" s="239"/>
      <c r="P1108" s="244"/>
      <c r="Q1108" s="245" t="str">
        <f t="shared" si="121"/>
        <v/>
      </c>
      <c r="U1108" s="246" t="str">
        <f>IFERROR(VLOOKUP(C1108,'BASE EQUIPOS'!$G$8:$O$22,9,0)," ")</f>
        <v xml:space="preserve"> </v>
      </c>
      <c r="V1108" s="232" t="str">
        <f t="shared" si="116"/>
        <v/>
      </c>
      <c r="W1108" s="232" t="str">
        <f t="shared" si="117"/>
        <v/>
      </c>
      <c r="X1108" s="232" t="str">
        <f>IFERROR(VLOOKUP(W1108,Datos!$P$4:$Q$18,2,0),"")</f>
        <v/>
      </c>
      <c r="Y1108" s="232" t="str">
        <f t="shared" si="118"/>
        <v/>
      </c>
      <c r="AA1108" s="314" t="str">
        <f t="shared" ca="1" si="122"/>
        <v/>
      </c>
    </row>
    <row r="1109" spans="1:27" x14ac:dyDescent="0.3">
      <c r="A1109" s="238"/>
      <c r="B1109" s="241" t="str">
        <f t="shared" si="119"/>
        <v/>
      </c>
      <c r="C1109" s="239"/>
      <c r="D1109" s="240" t="str">
        <f>IF(C1109&lt;&gt;"",VLOOKUP(C1109,'BASE EQUIPOS'!$G$8:$H$22,2,0),"")</f>
        <v/>
      </c>
      <c r="E1109" s="241" t="str">
        <f>IF(C1109&lt;&gt;"",VLOOKUP(C1109,'BASE EQUIPOS'!$G$8:$I$22,3,0),"")</f>
        <v/>
      </c>
      <c r="F1109" s="241" t="str">
        <f>IF(C1109&lt;&gt;"",VLOOKUP(C1109,'BASE EQUIPOS'!$G$8:$J$22,4,0),"")</f>
        <v/>
      </c>
      <c r="G1109" s="242"/>
      <c r="H1109" s="233"/>
      <c r="I1109" s="241"/>
      <c r="J1109" s="241"/>
      <c r="K1109" s="241"/>
      <c r="L1109" s="239"/>
      <c r="M1109" s="244"/>
      <c r="N1109" s="245" t="str">
        <f t="shared" ca="1" si="120"/>
        <v/>
      </c>
      <c r="O1109" s="239"/>
      <c r="P1109" s="244"/>
      <c r="Q1109" s="245" t="str">
        <f t="shared" si="121"/>
        <v/>
      </c>
      <c r="U1109" s="246" t="str">
        <f>IFERROR(VLOOKUP(C1109,'BASE EQUIPOS'!$G$8:$O$22,9,0)," ")</f>
        <v xml:space="preserve"> </v>
      </c>
      <c r="V1109" s="232" t="str">
        <f t="shared" ref="V1109:V1172" si="123">IF(G1109="MTTO. SISTEMÁTICO","PREVENTIVA",IF(G1109="MTTO. PREDICTIVO","INSPECCIÓN",""))</f>
        <v/>
      </c>
      <c r="W1109" s="232" t="str">
        <f t="shared" ref="W1109:W1172" si="124">CONCATENATE(D1109,I1109)</f>
        <v/>
      </c>
      <c r="X1109" s="232" t="str">
        <f>IFERROR(VLOOKUP(W1109,Datos!$P$4:$Q$18,2,0),"")</f>
        <v/>
      </c>
      <c r="Y1109" s="232" t="str">
        <f t="shared" ref="Y1109:Y1172" si="125">IF(A1109="OT CORRECTIVA",1,IF(A1109="OT PREVENTIVA",2,IF(A1109="HOJA INSPECCIÓN",3,"")))</f>
        <v/>
      </c>
      <c r="AA1109" s="314" t="str">
        <f t="shared" ca="1" si="122"/>
        <v/>
      </c>
    </row>
    <row r="1110" spans="1:27" x14ac:dyDescent="0.3">
      <c r="A1110" s="238"/>
      <c r="B1110" s="241" t="str">
        <f t="shared" si="119"/>
        <v/>
      </c>
      <c r="C1110" s="239"/>
      <c r="D1110" s="240" t="str">
        <f>IF(C1110&lt;&gt;"",VLOOKUP(C1110,'BASE EQUIPOS'!$G$8:$H$22,2,0),"")</f>
        <v/>
      </c>
      <c r="E1110" s="241" t="str">
        <f>IF(C1110&lt;&gt;"",VLOOKUP(C1110,'BASE EQUIPOS'!$G$8:$I$22,3,0),"")</f>
        <v/>
      </c>
      <c r="F1110" s="241" t="str">
        <f>IF(C1110&lt;&gt;"",VLOOKUP(C1110,'BASE EQUIPOS'!$G$8:$J$22,4,0),"")</f>
        <v/>
      </c>
      <c r="G1110" s="242"/>
      <c r="H1110" s="233"/>
      <c r="I1110" s="241"/>
      <c r="J1110" s="241"/>
      <c r="K1110" s="241"/>
      <c r="L1110" s="239"/>
      <c r="M1110" s="244"/>
      <c r="N1110" s="245" t="str">
        <f t="shared" ca="1" si="120"/>
        <v/>
      </c>
      <c r="O1110" s="239"/>
      <c r="P1110" s="244"/>
      <c r="Q1110" s="245" t="str">
        <f t="shared" si="121"/>
        <v/>
      </c>
      <c r="U1110" s="246" t="str">
        <f>IFERROR(VLOOKUP(C1110,'BASE EQUIPOS'!$G$8:$O$22,9,0)," ")</f>
        <v xml:space="preserve"> </v>
      </c>
      <c r="V1110" s="232" t="str">
        <f t="shared" si="123"/>
        <v/>
      </c>
      <c r="W1110" s="232" t="str">
        <f t="shared" si="124"/>
        <v/>
      </c>
      <c r="X1110" s="232" t="str">
        <f>IFERROR(VLOOKUP(W1110,Datos!$P$4:$Q$18,2,0),"")</f>
        <v/>
      </c>
      <c r="Y1110" s="232" t="str">
        <f t="shared" si="125"/>
        <v/>
      </c>
      <c r="AA1110" s="314" t="str">
        <f t="shared" ca="1" si="122"/>
        <v/>
      </c>
    </row>
    <row r="1111" spans="1:27" x14ac:dyDescent="0.3">
      <c r="A1111" s="238"/>
      <c r="B1111" s="241" t="str">
        <f t="shared" si="119"/>
        <v/>
      </c>
      <c r="C1111" s="239"/>
      <c r="D1111" s="240" t="str">
        <f>IF(C1111&lt;&gt;"",VLOOKUP(C1111,'BASE EQUIPOS'!$G$8:$H$22,2,0),"")</f>
        <v/>
      </c>
      <c r="E1111" s="241" t="str">
        <f>IF(C1111&lt;&gt;"",VLOOKUP(C1111,'BASE EQUIPOS'!$G$8:$I$22,3,0),"")</f>
        <v/>
      </c>
      <c r="F1111" s="241" t="str">
        <f>IF(C1111&lt;&gt;"",VLOOKUP(C1111,'BASE EQUIPOS'!$G$8:$J$22,4,0),"")</f>
        <v/>
      </c>
      <c r="G1111" s="242"/>
      <c r="H1111" s="233"/>
      <c r="I1111" s="241"/>
      <c r="J1111" s="241"/>
      <c r="K1111" s="241"/>
      <c r="L1111" s="239"/>
      <c r="M1111" s="244"/>
      <c r="N1111" s="245" t="str">
        <f t="shared" ca="1" si="120"/>
        <v/>
      </c>
      <c r="O1111" s="239"/>
      <c r="P1111" s="244"/>
      <c r="Q1111" s="245" t="str">
        <f t="shared" si="121"/>
        <v/>
      </c>
      <c r="U1111" s="246" t="str">
        <f>IFERROR(VLOOKUP(C1111,'BASE EQUIPOS'!$G$8:$O$22,9,0)," ")</f>
        <v xml:space="preserve"> </v>
      </c>
      <c r="V1111" s="232" t="str">
        <f t="shared" si="123"/>
        <v/>
      </c>
      <c r="W1111" s="232" t="str">
        <f t="shared" si="124"/>
        <v/>
      </c>
      <c r="X1111" s="232" t="str">
        <f>IFERROR(VLOOKUP(W1111,Datos!$P$4:$Q$18,2,0),"")</f>
        <v/>
      </c>
      <c r="Y1111" s="232" t="str">
        <f t="shared" si="125"/>
        <v/>
      </c>
      <c r="AA1111" s="314" t="str">
        <f t="shared" ca="1" si="122"/>
        <v/>
      </c>
    </row>
    <row r="1112" spans="1:27" x14ac:dyDescent="0.3">
      <c r="A1112" s="238"/>
      <c r="B1112" s="241" t="str">
        <f t="shared" si="119"/>
        <v/>
      </c>
      <c r="C1112" s="239"/>
      <c r="D1112" s="240" t="str">
        <f>IF(C1112&lt;&gt;"",VLOOKUP(C1112,'BASE EQUIPOS'!$G$8:$H$22,2,0),"")</f>
        <v/>
      </c>
      <c r="E1112" s="241" t="str">
        <f>IF(C1112&lt;&gt;"",VLOOKUP(C1112,'BASE EQUIPOS'!$G$8:$I$22,3,0),"")</f>
        <v/>
      </c>
      <c r="F1112" s="241" t="str">
        <f>IF(C1112&lt;&gt;"",VLOOKUP(C1112,'BASE EQUIPOS'!$G$8:$J$22,4,0),"")</f>
        <v/>
      </c>
      <c r="G1112" s="242"/>
      <c r="H1112" s="233"/>
      <c r="I1112" s="241"/>
      <c r="J1112" s="241"/>
      <c r="K1112" s="241"/>
      <c r="L1112" s="239"/>
      <c r="M1112" s="244"/>
      <c r="N1112" s="245" t="str">
        <f t="shared" ca="1" si="120"/>
        <v/>
      </c>
      <c r="O1112" s="239"/>
      <c r="P1112" s="244"/>
      <c r="Q1112" s="245" t="str">
        <f t="shared" si="121"/>
        <v/>
      </c>
      <c r="U1112" s="246" t="str">
        <f>IFERROR(VLOOKUP(C1112,'BASE EQUIPOS'!$G$8:$O$22,9,0)," ")</f>
        <v xml:space="preserve"> </v>
      </c>
      <c r="V1112" s="232" t="str">
        <f t="shared" si="123"/>
        <v/>
      </c>
      <c r="W1112" s="232" t="str">
        <f t="shared" si="124"/>
        <v/>
      </c>
      <c r="X1112" s="232" t="str">
        <f>IFERROR(VLOOKUP(W1112,Datos!$P$4:$Q$18,2,0),"")</f>
        <v/>
      </c>
      <c r="Y1112" s="232" t="str">
        <f t="shared" si="125"/>
        <v/>
      </c>
      <c r="AA1112" s="314" t="str">
        <f t="shared" ca="1" si="122"/>
        <v/>
      </c>
    </row>
    <row r="1113" spans="1:27" x14ac:dyDescent="0.3">
      <c r="A1113" s="238"/>
      <c r="B1113" s="241" t="str">
        <f t="shared" si="119"/>
        <v/>
      </c>
      <c r="C1113" s="239"/>
      <c r="D1113" s="240" t="str">
        <f>IF(C1113&lt;&gt;"",VLOOKUP(C1113,'BASE EQUIPOS'!$G$8:$H$22,2,0),"")</f>
        <v/>
      </c>
      <c r="E1113" s="241" t="str">
        <f>IF(C1113&lt;&gt;"",VLOOKUP(C1113,'BASE EQUIPOS'!$G$8:$I$22,3,0),"")</f>
        <v/>
      </c>
      <c r="F1113" s="241" t="str">
        <f>IF(C1113&lt;&gt;"",VLOOKUP(C1113,'BASE EQUIPOS'!$G$8:$J$22,4,0),"")</f>
        <v/>
      </c>
      <c r="G1113" s="242"/>
      <c r="H1113" s="233"/>
      <c r="I1113" s="241"/>
      <c r="J1113" s="241"/>
      <c r="K1113" s="241"/>
      <c r="L1113" s="239"/>
      <c r="M1113" s="244"/>
      <c r="N1113" s="245" t="str">
        <f t="shared" ca="1" si="120"/>
        <v/>
      </c>
      <c r="O1113" s="239"/>
      <c r="P1113" s="244"/>
      <c r="Q1113" s="245" t="str">
        <f t="shared" si="121"/>
        <v/>
      </c>
      <c r="U1113" s="246" t="str">
        <f>IFERROR(VLOOKUP(C1113,'BASE EQUIPOS'!$G$8:$O$22,9,0)," ")</f>
        <v xml:space="preserve"> </v>
      </c>
      <c r="V1113" s="232" t="str">
        <f t="shared" si="123"/>
        <v/>
      </c>
      <c r="W1113" s="232" t="str">
        <f t="shared" si="124"/>
        <v/>
      </c>
      <c r="X1113" s="232" t="str">
        <f>IFERROR(VLOOKUP(W1113,Datos!$P$4:$Q$18,2,0),"")</f>
        <v/>
      </c>
      <c r="Y1113" s="232" t="str">
        <f t="shared" si="125"/>
        <v/>
      </c>
      <c r="AA1113" s="314" t="str">
        <f t="shared" ca="1" si="122"/>
        <v/>
      </c>
    </row>
    <row r="1114" spans="1:27" x14ac:dyDescent="0.3">
      <c r="A1114" s="238"/>
      <c r="B1114" s="241" t="str">
        <f t="shared" si="119"/>
        <v/>
      </c>
      <c r="C1114" s="239"/>
      <c r="D1114" s="240" t="str">
        <f>IF(C1114&lt;&gt;"",VLOOKUP(C1114,'BASE EQUIPOS'!$G$8:$H$22,2,0),"")</f>
        <v/>
      </c>
      <c r="E1114" s="241" t="str">
        <f>IF(C1114&lt;&gt;"",VLOOKUP(C1114,'BASE EQUIPOS'!$G$8:$I$22,3,0),"")</f>
        <v/>
      </c>
      <c r="F1114" s="241" t="str">
        <f>IF(C1114&lt;&gt;"",VLOOKUP(C1114,'BASE EQUIPOS'!$G$8:$J$22,4,0),"")</f>
        <v/>
      </c>
      <c r="G1114" s="242"/>
      <c r="H1114" s="233"/>
      <c r="I1114" s="241"/>
      <c r="J1114" s="241"/>
      <c r="K1114" s="241"/>
      <c r="L1114" s="239"/>
      <c r="M1114" s="244"/>
      <c r="N1114" s="245" t="str">
        <f t="shared" ca="1" si="120"/>
        <v/>
      </c>
      <c r="O1114" s="239"/>
      <c r="P1114" s="244"/>
      <c r="Q1114" s="245" t="str">
        <f t="shared" si="121"/>
        <v/>
      </c>
      <c r="U1114" s="246" t="str">
        <f>IFERROR(VLOOKUP(C1114,'BASE EQUIPOS'!$G$8:$O$22,9,0)," ")</f>
        <v xml:space="preserve"> </v>
      </c>
      <c r="V1114" s="232" t="str">
        <f t="shared" si="123"/>
        <v/>
      </c>
      <c r="W1114" s="232" t="str">
        <f t="shared" si="124"/>
        <v/>
      </c>
      <c r="X1114" s="232" t="str">
        <f>IFERROR(VLOOKUP(W1114,Datos!$P$4:$Q$18,2,0),"")</f>
        <v/>
      </c>
      <c r="Y1114" s="232" t="str">
        <f t="shared" si="125"/>
        <v/>
      </c>
      <c r="AA1114" s="314" t="str">
        <f t="shared" ca="1" si="122"/>
        <v/>
      </c>
    </row>
    <row r="1115" spans="1:27" x14ac:dyDescent="0.3">
      <c r="A1115" s="238"/>
      <c r="B1115" s="241" t="str">
        <f t="shared" si="119"/>
        <v/>
      </c>
      <c r="C1115" s="239"/>
      <c r="D1115" s="240" t="str">
        <f>IF(C1115&lt;&gt;"",VLOOKUP(C1115,'BASE EQUIPOS'!$G$8:$H$22,2,0),"")</f>
        <v/>
      </c>
      <c r="E1115" s="241" t="str">
        <f>IF(C1115&lt;&gt;"",VLOOKUP(C1115,'BASE EQUIPOS'!$G$8:$I$22,3,0),"")</f>
        <v/>
      </c>
      <c r="F1115" s="241" t="str">
        <f>IF(C1115&lt;&gt;"",VLOOKUP(C1115,'BASE EQUIPOS'!$G$8:$J$22,4,0),"")</f>
        <v/>
      </c>
      <c r="G1115" s="242"/>
      <c r="H1115" s="233"/>
      <c r="I1115" s="241"/>
      <c r="J1115" s="241"/>
      <c r="K1115" s="241"/>
      <c r="L1115" s="239"/>
      <c r="M1115" s="244"/>
      <c r="N1115" s="245" t="str">
        <f t="shared" ca="1" si="120"/>
        <v/>
      </c>
      <c r="O1115" s="239"/>
      <c r="P1115" s="244"/>
      <c r="Q1115" s="245" t="str">
        <f t="shared" si="121"/>
        <v/>
      </c>
      <c r="U1115" s="246" t="str">
        <f>IFERROR(VLOOKUP(C1115,'BASE EQUIPOS'!$G$8:$O$22,9,0)," ")</f>
        <v xml:space="preserve"> </v>
      </c>
      <c r="V1115" s="232" t="str">
        <f t="shared" si="123"/>
        <v/>
      </c>
      <c r="W1115" s="232" t="str">
        <f t="shared" si="124"/>
        <v/>
      </c>
      <c r="X1115" s="232" t="str">
        <f>IFERROR(VLOOKUP(W1115,Datos!$P$4:$Q$18,2,0),"")</f>
        <v/>
      </c>
      <c r="Y1115" s="232" t="str">
        <f t="shared" si="125"/>
        <v/>
      </c>
      <c r="AA1115" s="314" t="str">
        <f t="shared" ca="1" si="122"/>
        <v/>
      </c>
    </row>
    <row r="1116" spans="1:27" x14ac:dyDescent="0.3">
      <c r="A1116" s="238"/>
      <c r="B1116" s="241" t="str">
        <f t="shared" ref="B1116:B1179" si="126">IF(C1116&lt;&gt;"",B1115+1,"")</f>
        <v/>
      </c>
      <c r="C1116" s="239"/>
      <c r="D1116" s="240" t="str">
        <f>IF(C1116&lt;&gt;"",VLOOKUP(C1116,'BASE EQUIPOS'!$G$8:$H$22,2,0),"")</f>
        <v/>
      </c>
      <c r="E1116" s="241" t="str">
        <f>IF(C1116&lt;&gt;"",VLOOKUP(C1116,'BASE EQUIPOS'!$G$8:$I$22,3,0),"")</f>
        <v/>
      </c>
      <c r="F1116" s="241" t="str">
        <f>IF(C1116&lt;&gt;"",VLOOKUP(C1116,'BASE EQUIPOS'!$G$8:$J$22,4,0),"")</f>
        <v/>
      </c>
      <c r="G1116" s="242"/>
      <c r="H1116" s="233"/>
      <c r="I1116" s="241"/>
      <c r="J1116" s="241"/>
      <c r="K1116" s="241"/>
      <c r="L1116" s="239"/>
      <c r="M1116" s="244"/>
      <c r="N1116" s="245" t="str">
        <f t="shared" ca="1" si="120"/>
        <v/>
      </c>
      <c r="O1116" s="239"/>
      <c r="P1116" s="244"/>
      <c r="Q1116" s="245" t="str">
        <f t="shared" si="121"/>
        <v/>
      </c>
      <c r="U1116" s="246" t="str">
        <f>IFERROR(VLOOKUP(C1116,'BASE EQUIPOS'!$G$8:$O$22,9,0)," ")</f>
        <v xml:space="preserve"> </v>
      </c>
      <c r="V1116" s="232" t="str">
        <f t="shared" si="123"/>
        <v/>
      </c>
      <c r="W1116" s="232" t="str">
        <f t="shared" si="124"/>
        <v/>
      </c>
      <c r="X1116" s="232" t="str">
        <f>IFERROR(VLOOKUP(W1116,Datos!$P$4:$Q$18,2,0),"")</f>
        <v/>
      </c>
      <c r="Y1116" s="232" t="str">
        <f t="shared" si="125"/>
        <v/>
      </c>
      <c r="AA1116" s="314" t="str">
        <f t="shared" ca="1" si="122"/>
        <v/>
      </c>
    </row>
    <row r="1117" spans="1:27" x14ac:dyDescent="0.3">
      <c r="A1117" s="238"/>
      <c r="B1117" s="241" t="str">
        <f t="shared" si="126"/>
        <v/>
      </c>
      <c r="C1117" s="239"/>
      <c r="D1117" s="240" t="str">
        <f>IF(C1117&lt;&gt;"",VLOOKUP(C1117,'BASE EQUIPOS'!$G$8:$H$22,2,0),"")</f>
        <v/>
      </c>
      <c r="E1117" s="241" t="str">
        <f>IF(C1117&lt;&gt;"",VLOOKUP(C1117,'BASE EQUIPOS'!$G$8:$I$22,3,0),"")</f>
        <v/>
      </c>
      <c r="F1117" s="241" t="str">
        <f>IF(C1117&lt;&gt;"",VLOOKUP(C1117,'BASE EQUIPOS'!$G$8:$J$22,4,0),"")</f>
        <v/>
      </c>
      <c r="G1117" s="242"/>
      <c r="H1117" s="233"/>
      <c r="I1117" s="241"/>
      <c r="J1117" s="241"/>
      <c r="K1117" s="241"/>
      <c r="L1117" s="239"/>
      <c r="M1117" s="244"/>
      <c r="N1117" s="245" t="str">
        <f t="shared" ca="1" si="120"/>
        <v/>
      </c>
      <c r="O1117" s="239"/>
      <c r="P1117" s="244"/>
      <c r="Q1117" s="245" t="str">
        <f t="shared" si="121"/>
        <v/>
      </c>
      <c r="U1117" s="246" t="str">
        <f>IFERROR(VLOOKUP(C1117,'BASE EQUIPOS'!$G$8:$O$22,9,0)," ")</f>
        <v xml:space="preserve"> </v>
      </c>
      <c r="V1117" s="232" t="str">
        <f t="shared" si="123"/>
        <v/>
      </c>
      <c r="W1117" s="232" t="str">
        <f t="shared" si="124"/>
        <v/>
      </c>
      <c r="X1117" s="232" t="str">
        <f>IFERROR(VLOOKUP(W1117,Datos!$P$4:$Q$18,2,0),"")</f>
        <v/>
      </c>
      <c r="Y1117" s="232" t="str">
        <f t="shared" si="125"/>
        <v/>
      </c>
      <c r="AA1117" s="314" t="str">
        <f t="shared" ca="1" si="122"/>
        <v/>
      </c>
    </row>
    <row r="1118" spans="1:27" x14ac:dyDescent="0.3">
      <c r="A1118" s="238"/>
      <c r="B1118" s="241" t="str">
        <f t="shared" si="126"/>
        <v/>
      </c>
      <c r="C1118" s="239"/>
      <c r="D1118" s="240" t="str">
        <f>IF(C1118&lt;&gt;"",VLOOKUP(C1118,'BASE EQUIPOS'!$G$8:$H$22,2,0),"")</f>
        <v/>
      </c>
      <c r="E1118" s="241" t="str">
        <f>IF(C1118&lt;&gt;"",VLOOKUP(C1118,'BASE EQUIPOS'!$G$8:$I$22,3,0),"")</f>
        <v/>
      </c>
      <c r="F1118" s="241" t="str">
        <f>IF(C1118&lt;&gt;"",VLOOKUP(C1118,'BASE EQUIPOS'!$G$8:$J$22,4,0),"")</f>
        <v/>
      </c>
      <c r="G1118" s="242"/>
      <c r="H1118" s="233"/>
      <c r="I1118" s="241"/>
      <c r="J1118" s="241"/>
      <c r="K1118" s="241"/>
      <c r="L1118" s="239"/>
      <c r="M1118" s="244"/>
      <c r="N1118" s="245" t="str">
        <f t="shared" ca="1" si="120"/>
        <v/>
      </c>
      <c r="O1118" s="239"/>
      <c r="P1118" s="244"/>
      <c r="Q1118" s="245" t="str">
        <f t="shared" si="121"/>
        <v/>
      </c>
      <c r="U1118" s="246" t="str">
        <f>IFERROR(VLOOKUP(C1118,'BASE EQUIPOS'!$G$8:$O$22,9,0)," ")</f>
        <v xml:space="preserve"> </v>
      </c>
      <c r="V1118" s="232" t="str">
        <f t="shared" si="123"/>
        <v/>
      </c>
      <c r="W1118" s="232" t="str">
        <f t="shared" si="124"/>
        <v/>
      </c>
      <c r="X1118" s="232" t="str">
        <f>IFERROR(VLOOKUP(W1118,Datos!$P$4:$Q$18,2,0),"")</f>
        <v/>
      </c>
      <c r="Y1118" s="232" t="str">
        <f t="shared" si="125"/>
        <v/>
      </c>
      <c r="AA1118" s="314" t="str">
        <f t="shared" ca="1" si="122"/>
        <v/>
      </c>
    </row>
    <row r="1119" spans="1:27" x14ac:dyDescent="0.3">
      <c r="A1119" s="238"/>
      <c r="B1119" s="241" t="str">
        <f t="shared" si="126"/>
        <v/>
      </c>
      <c r="C1119" s="239"/>
      <c r="D1119" s="240" t="str">
        <f>IF(C1119&lt;&gt;"",VLOOKUP(C1119,'BASE EQUIPOS'!$G$8:$H$22,2,0),"")</f>
        <v/>
      </c>
      <c r="E1119" s="241" t="str">
        <f>IF(C1119&lt;&gt;"",VLOOKUP(C1119,'BASE EQUIPOS'!$G$8:$I$22,3,0),"")</f>
        <v/>
      </c>
      <c r="F1119" s="241" t="str">
        <f>IF(C1119&lt;&gt;"",VLOOKUP(C1119,'BASE EQUIPOS'!$G$8:$J$22,4,0),"")</f>
        <v/>
      </c>
      <c r="G1119" s="242"/>
      <c r="H1119" s="233"/>
      <c r="I1119" s="241"/>
      <c r="J1119" s="241"/>
      <c r="K1119" s="241"/>
      <c r="L1119" s="239"/>
      <c r="M1119" s="244"/>
      <c r="N1119" s="245" t="str">
        <f t="shared" ca="1" si="120"/>
        <v/>
      </c>
      <c r="O1119" s="239"/>
      <c r="P1119" s="244"/>
      <c r="Q1119" s="245" t="str">
        <f t="shared" si="121"/>
        <v/>
      </c>
      <c r="U1119" s="246" t="str">
        <f>IFERROR(VLOOKUP(C1119,'BASE EQUIPOS'!$G$8:$O$22,9,0)," ")</f>
        <v xml:space="preserve"> </v>
      </c>
      <c r="V1119" s="232" t="str">
        <f t="shared" si="123"/>
        <v/>
      </c>
      <c r="W1119" s="232" t="str">
        <f t="shared" si="124"/>
        <v/>
      </c>
      <c r="X1119" s="232" t="str">
        <f>IFERROR(VLOOKUP(W1119,Datos!$P$4:$Q$18,2,0),"")</f>
        <v/>
      </c>
      <c r="Y1119" s="232" t="str">
        <f t="shared" si="125"/>
        <v/>
      </c>
      <c r="AA1119" s="314" t="str">
        <f t="shared" ca="1" si="122"/>
        <v/>
      </c>
    </row>
    <row r="1120" spans="1:27" x14ac:dyDescent="0.3">
      <c r="A1120" s="238"/>
      <c r="B1120" s="241" t="str">
        <f t="shared" si="126"/>
        <v/>
      </c>
      <c r="C1120" s="239"/>
      <c r="D1120" s="240" t="str">
        <f>IF(C1120&lt;&gt;"",VLOOKUP(C1120,'BASE EQUIPOS'!$G$8:$H$22,2,0),"")</f>
        <v/>
      </c>
      <c r="E1120" s="241" t="str">
        <f>IF(C1120&lt;&gt;"",VLOOKUP(C1120,'BASE EQUIPOS'!$G$8:$I$22,3,0),"")</f>
        <v/>
      </c>
      <c r="F1120" s="241" t="str">
        <f>IF(C1120&lt;&gt;"",VLOOKUP(C1120,'BASE EQUIPOS'!$G$8:$J$22,4,0),"")</f>
        <v/>
      </c>
      <c r="G1120" s="242"/>
      <c r="H1120" s="233"/>
      <c r="I1120" s="241"/>
      <c r="J1120" s="241"/>
      <c r="K1120" s="241"/>
      <c r="L1120" s="239"/>
      <c r="M1120" s="244"/>
      <c r="N1120" s="245" t="str">
        <f t="shared" ca="1" si="120"/>
        <v/>
      </c>
      <c r="O1120" s="239"/>
      <c r="P1120" s="244"/>
      <c r="Q1120" s="245" t="str">
        <f t="shared" si="121"/>
        <v/>
      </c>
      <c r="U1120" s="246" t="str">
        <f>IFERROR(VLOOKUP(C1120,'BASE EQUIPOS'!$G$8:$O$22,9,0)," ")</f>
        <v xml:space="preserve"> </v>
      </c>
      <c r="V1120" s="232" t="str">
        <f t="shared" si="123"/>
        <v/>
      </c>
      <c r="W1120" s="232" t="str">
        <f t="shared" si="124"/>
        <v/>
      </c>
      <c r="X1120" s="232" t="str">
        <f>IFERROR(VLOOKUP(W1120,Datos!$P$4:$Q$18,2,0),"")</f>
        <v/>
      </c>
      <c r="Y1120" s="232" t="str">
        <f t="shared" si="125"/>
        <v/>
      </c>
      <c r="AA1120" s="314" t="str">
        <f t="shared" ca="1" si="122"/>
        <v/>
      </c>
    </row>
    <row r="1121" spans="1:27" x14ac:dyDescent="0.3">
      <c r="A1121" s="238"/>
      <c r="B1121" s="241" t="str">
        <f t="shared" si="126"/>
        <v/>
      </c>
      <c r="C1121" s="239"/>
      <c r="D1121" s="240" t="str">
        <f>IF(C1121&lt;&gt;"",VLOOKUP(C1121,'BASE EQUIPOS'!$G$8:$H$22,2,0),"")</f>
        <v/>
      </c>
      <c r="E1121" s="241" t="str">
        <f>IF(C1121&lt;&gt;"",VLOOKUP(C1121,'BASE EQUIPOS'!$G$8:$I$22,3,0),"")</f>
        <v/>
      </c>
      <c r="F1121" s="241" t="str">
        <f>IF(C1121&lt;&gt;"",VLOOKUP(C1121,'BASE EQUIPOS'!$G$8:$J$22,4,0),"")</f>
        <v/>
      </c>
      <c r="G1121" s="242"/>
      <c r="H1121" s="233"/>
      <c r="I1121" s="241"/>
      <c r="J1121" s="241"/>
      <c r="K1121" s="241"/>
      <c r="L1121" s="239"/>
      <c r="M1121" s="244"/>
      <c r="N1121" s="245" t="str">
        <f t="shared" ca="1" si="120"/>
        <v/>
      </c>
      <c r="O1121" s="239"/>
      <c r="P1121" s="244"/>
      <c r="Q1121" s="245" t="str">
        <f t="shared" si="121"/>
        <v/>
      </c>
      <c r="U1121" s="246" t="str">
        <f>IFERROR(VLOOKUP(C1121,'BASE EQUIPOS'!$G$8:$O$22,9,0)," ")</f>
        <v xml:space="preserve"> </v>
      </c>
      <c r="V1121" s="232" t="str">
        <f t="shared" si="123"/>
        <v/>
      </c>
      <c r="W1121" s="232" t="str">
        <f t="shared" si="124"/>
        <v/>
      </c>
      <c r="X1121" s="232" t="str">
        <f>IFERROR(VLOOKUP(W1121,Datos!$P$4:$Q$18,2,0),"")</f>
        <v/>
      </c>
      <c r="Y1121" s="232" t="str">
        <f t="shared" si="125"/>
        <v/>
      </c>
      <c r="AA1121" s="314" t="str">
        <f t="shared" ca="1" si="122"/>
        <v/>
      </c>
    </row>
    <row r="1122" spans="1:27" x14ac:dyDescent="0.3">
      <c r="A1122" s="238"/>
      <c r="B1122" s="241" t="str">
        <f t="shared" si="126"/>
        <v/>
      </c>
      <c r="C1122" s="239"/>
      <c r="D1122" s="240" t="str">
        <f>IF(C1122&lt;&gt;"",VLOOKUP(C1122,'BASE EQUIPOS'!$G$8:$H$22,2,0),"")</f>
        <v/>
      </c>
      <c r="E1122" s="241" t="str">
        <f>IF(C1122&lt;&gt;"",VLOOKUP(C1122,'BASE EQUIPOS'!$G$8:$I$22,3,0),"")</f>
        <v/>
      </c>
      <c r="F1122" s="241" t="str">
        <f>IF(C1122&lt;&gt;"",VLOOKUP(C1122,'BASE EQUIPOS'!$G$8:$J$22,4,0),"")</f>
        <v/>
      </c>
      <c r="G1122" s="242"/>
      <c r="H1122" s="233"/>
      <c r="I1122" s="241"/>
      <c r="J1122" s="241"/>
      <c r="K1122" s="241"/>
      <c r="L1122" s="239"/>
      <c r="M1122" s="244"/>
      <c r="N1122" s="245" t="str">
        <f t="shared" ca="1" si="120"/>
        <v/>
      </c>
      <c r="O1122" s="239"/>
      <c r="P1122" s="244"/>
      <c r="Q1122" s="245" t="str">
        <f t="shared" si="121"/>
        <v/>
      </c>
      <c r="U1122" s="246" t="str">
        <f>IFERROR(VLOOKUP(C1122,'BASE EQUIPOS'!$G$8:$O$22,9,0)," ")</f>
        <v xml:space="preserve"> </v>
      </c>
      <c r="V1122" s="232" t="str">
        <f t="shared" si="123"/>
        <v/>
      </c>
      <c r="W1122" s="232" t="str">
        <f t="shared" si="124"/>
        <v/>
      </c>
      <c r="X1122" s="232" t="str">
        <f>IFERROR(VLOOKUP(W1122,Datos!$P$4:$Q$18,2,0),"")</f>
        <v/>
      </c>
      <c r="Y1122" s="232" t="str">
        <f t="shared" si="125"/>
        <v/>
      </c>
      <c r="AA1122" s="314" t="str">
        <f t="shared" ca="1" si="122"/>
        <v/>
      </c>
    </row>
    <row r="1123" spans="1:27" x14ac:dyDescent="0.3">
      <c r="A1123" s="238"/>
      <c r="B1123" s="241" t="str">
        <f t="shared" si="126"/>
        <v/>
      </c>
      <c r="C1123" s="239"/>
      <c r="D1123" s="240" t="str">
        <f>IF(C1123&lt;&gt;"",VLOOKUP(C1123,'BASE EQUIPOS'!$G$8:$H$22,2,0),"")</f>
        <v/>
      </c>
      <c r="E1123" s="241" t="str">
        <f>IF(C1123&lt;&gt;"",VLOOKUP(C1123,'BASE EQUIPOS'!$G$8:$I$22,3,0),"")</f>
        <v/>
      </c>
      <c r="F1123" s="241" t="str">
        <f>IF(C1123&lt;&gt;"",VLOOKUP(C1123,'BASE EQUIPOS'!$G$8:$J$22,4,0),"")</f>
        <v/>
      </c>
      <c r="G1123" s="242"/>
      <c r="H1123" s="233"/>
      <c r="I1123" s="241"/>
      <c r="J1123" s="241"/>
      <c r="K1123" s="241"/>
      <c r="L1123" s="239"/>
      <c r="M1123" s="244"/>
      <c r="N1123" s="245" t="str">
        <f t="shared" ca="1" si="120"/>
        <v/>
      </c>
      <c r="O1123" s="239"/>
      <c r="P1123" s="244"/>
      <c r="Q1123" s="245" t="str">
        <f t="shared" si="121"/>
        <v/>
      </c>
      <c r="U1123" s="246" t="str">
        <f>IFERROR(VLOOKUP(C1123,'BASE EQUIPOS'!$G$8:$O$22,9,0)," ")</f>
        <v xml:space="preserve"> </v>
      </c>
      <c r="V1123" s="232" t="str">
        <f t="shared" si="123"/>
        <v/>
      </c>
      <c r="W1123" s="232" t="str">
        <f t="shared" si="124"/>
        <v/>
      </c>
      <c r="X1123" s="232" t="str">
        <f>IFERROR(VLOOKUP(W1123,Datos!$P$4:$Q$18,2,0),"")</f>
        <v/>
      </c>
      <c r="Y1123" s="232" t="str">
        <f t="shared" si="125"/>
        <v/>
      </c>
      <c r="AA1123" s="314" t="str">
        <f t="shared" ca="1" si="122"/>
        <v/>
      </c>
    </row>
    <row r="1124" spans="1:27" x14ac:dyDescent="0.3">
      <c r="A1124" s="238"/>
      <c r="B1124" s="241" t="str">
        <f t="shared" si="126"/>
        <v/>
      </c>
      <c r="C1124" s="239"/>
      <c r="D1124" s="240" t="str">
        <f>IF(C1124&lt;&gt;"",VLOOKUP(C1124,'BASE EQUIPOS'!$G$8:$H$22,2,0),"")</f>
        <v/>
      </c>
      <c r="E1124" s="241" t="str">
        <f>IF(C1124&lt;&gt;"",VLOOKUP(C1124,'BASE EQUIPOS'!$G$8:$I$22,3,0),"")</f>
        <v/>
      </c>
      <c r="F1124" s="241" t="str">
        <f>IF(C1124&lt;&gt;"",VLOOKUP(C1124,'BASE EQUIPOS'!$G$8:$J$22,4,0),"")</f>
        <v/>
      </c>
      <c r="G1124" s="242"/>
      <c r="H1124" s="233"/>
      <c r="I1124" s="241"/>
      <c r="J1124" s="241"/>
      <c r="K1124" s="241"/>
      <c r="L1124" s="239"/>
      <c r="M1124" s="244"/>
      <c r="N1124" s="245" t="str">
        <f t="shared" ca="1" si="120"/>
        <v/>
      </c>
      <c r="O1124" s="239"/>
      <c r="P1124" s="244"/>
      <c r="Q1124" s="245" t="str">
        <f t="shared" si="121"/>
        <v/>
      </c>
      <c r="U1124" s="246" t="str">
        <f>IFERROR(VLOOKUP(C1124,'BASE EQUIPOS'!$G$8:$O$22,9,0)," ")</f>
        <v xml:space="preserve"> </v>
      </c>
      <c r="V1124" s="232" t="str">
        <f t="shared" si="123"/>
        <v/>
      </c>
      <c r="W1124" s="232" t="str">
        <f t="shared" si="124"/>
        <v/>
      </c>
      <c r="X1124" s="232" t="str">
        <f>IFERROR(VLOOKUP(W1124,Datos!$P$4:$Q$18,2,0),"")</f>
        <v/>
      </c>
      <c r="Y1124" s="232" t="str">
        <f t="shared" si="125"/>
        <v/>
      </c>
      <c r="AA1124" s="314" t="str">
        <f t="shared" ca="1" si="122"/>
        <v/>
      </c>
    </row>
    <row r="1125" spans="1:27" x14ac:dyDescent="0.3">
      <c r="A1125" s="238"/>
      <c r="B1125" s="241" t="str">
        <f t="shared" si="126"/>
        <v/>
      </c>
      <c r="C1125" s="239"/>
      <c r="D1125" s="240" t="str">
        <f>IF(C1125&lt;&gt;"",VLOOKUP(C1125,'BASE EQUIPOS'!$G$8:$H$22,2,0),"")</f>
        <v/>
      </c>
      <c r="E1125" s="241" t="str">
        <f>IF(C1125&lt;&gt;"",VLOOKUP(C1125,'BASE EQUIPOS'!$G$8:$I$22,3,0),"")</f>
        <v/>
      </c>
      <c r="F1125" s="241" t="str">
        <f>IF(C1125&lt;&gt;"",VLOOKUP(C1125,'BASE EQUIPOS'!$G$8:$J$22,4,0),"")</f>
        <v/>
      </c>
      <c r="G1125" s="242"/>
      <c r="H1125" s="233"/>
      <c r="I1125" s="241"/>
      <c r="J1125" s="241"/>
      <c r="K1125" s="241"/>
      <c r="L1125" s="239"/>
      <c r="M1125" s="244"/>
      <c r="N1125" s="245" t="str">
        <f t="shared" ca="1" si="120"/>
        <v/>
      </c>
      <c r="O1125" s="239"/>
      <c r="P1125" s="244"/>
      <c r="Q1125" s="245" t="str">
        <f t="shared" si="121"/>
        <v/>
      </c>
      <c r="U1125" s="246" t="str">
        <f>IFERROR(VLOOKUP(C1125,'BASE EQUIPOS'!$G$8:$O$22,9,0)," ")</f>
        <v xml:space="preserve"> </v>
      </c>
      <c r="V1125" s="232" t="str">
        <f t="shared" si="123"/>
        <v/>
      </c>
      <c r="W1125" s="232" t="str">
        <f t="shared" si="124"/>
        <v/>
      </c>
      <c r="X1125" s="232" t="str">
        <f>IFERROR(VLOOKUP(W1125,Datos!$P$4:$Q$18,2,0),"")</f>
        <v/>
      </c>
      <c r="Y1125" s="232" t="str">
        <f t="shared" si="125"/>
        <v/>
      </c>
      <c r="AA1125" s="314" t="str">
        <f t="shared" ca="1" si="122"/>
        <v/>
      </c>
    </row>
    <row r="1126" spans="1:27" x14ac:dyDescent="0.3">
      <c r="A1126" s="238"/>
      <c r="B1126" s="241" t="str">
        <f t="shared" si="126"/>
        <v/>
      </c>
      <c r="C1126" s="239"/>
      <c r="D1126" s="240" t="str">
        <f>IF(C1126&lt;&gt;"",VLOOKUP(C1126,'BASE EQUIPOS'!$G$8:$H$22,2,0),"")</f>
        <v/>
      </c>
      <c r="E1126" s="241" t="str">
        <f>IF(C1126&lt;&gt;"",VLOOKUP(C1126,'BASE EQUIPOS'!$G$8:$I$22,3,0),"")</f>
        <v/>
      </c>
      <c r="F1126" s="241" t="str">
        <f>IF(C1126&lt;&gt;"",VLOOKUP(C1126,'BASE EQUIPOS'!$G$8:$J$22,4,0),"")</f>
        <v/>
      </c>
      <c r="G1126" s="242"/>
      <c r="H1126" s="233"/>
      <c r="I1126" s="241"/>
      <c r="J1126" s="241"/>
      <c r="K1126" s="241"/>
      <c r="L1126" s="239"/>
      <c r="M1126" s="244"/>
      <c r="N1126" s="245" t="str">
        <f t="shared" ca="1" si="120"/>
        <v/>
      </c>
      <c r="O1126" s="239"/>
      <c r="P1126" s="244"/>
      <c r="Q1126" s="245" t="str">
        <f t="shared" si="121"/>
        <v/>
      </c>
      <c r="U1126" s="246" t="str">
        <f>IFERROR(VLOOKUP(C1126,'BASE EQUIPOS'!$G$8:$O$22,9,0)," ")</f>
        <v xml:space="preserve"> </v>
      </c>
      <c r="V1126" s="232" t="str">
        <f t="shared" si="123"/>
        <v/>
      </c>
      <c r="W1126" s="232" t="str">
        <f t="shared" si="124"/>
        <v/>
      </c>
      <c r="X1126" s="232" t="str">
        <f>IFERROR(VLOOKUP(W1126,Datos!$P$4:$Q$18,2,0),"")</f>
        <v/>
      </c>
      <c r="Y1126" s="232" t="str">
        <f t="shared" si="125"/>
        <v/>
      </c>
      <c r="AA1126" s="314" t="str">
        <f t="shared" ca="1" si="122"/>
        <v/>
      </c>
    </row>
    <row r="1127" spans="1:27" x14ac:dyDescent="0.3">
      <c r="A1127" s="238"/>
      <c r="B1127" s="241" t="str">
        <f t="shared" si="126"/>
        <v/>
      </c>
      <c r="C1127" s="239"/>
      <c r="D1127" s="240" t="str">
        <f>IF(C1127&lt;&gt;"",VLOOKUP(C1127,'BASE EQUIPOS'!$G$8:$H$22,2,0),"")</f>
        <v/>
      </c>
      <c r="E1127" s="241" t="str">
        <f>IF(C1127&lt;&gt;"",VLOOKUP(C1127,'BASE EQUIPOS'!$G$8:$I$22,3,0),"")</f>
        <v/>
      </c>
      <c r="F1127" s="241" t="str">
        <f>IF(C1127&lt;&gt;"",VLOOKUP(C1127,'BASE EQUIPOS'!$G$8:$J$22,4,0),"")</f>
        <v/>
      </c>
      <c r="G1127" s="242"/>
      <c r="H1127" s="233"/>
      <c r="I1127" s="241"/>
      <c r="J1127" s="241"/>
      <c r="K1127" s="241"/>
      <c r="L1127" s="239"/>
      <c r="M1127" s="244"/>
      <c r="N1127" s="245" t="str">
        <f t="shared" ca="1" si="120"/>
        <v/>
      </c>
      <c r="O1127" s="239"/>
      <c r="P1127" s="244"/>
      <c r="Q1127" s="245" t="str">
        <f t="shared" si="121"/>
        <v/>
      </c>
      <c r="U1127" s="246" t="str">
        <f>IFERROR(VLOOKUP(C1127,'BASE EQUIPOS'!$G$8:$O$22,9,0)," ")</f>
        <v xml:space="preserve"> </v>
      </c>
      <c r="V1127" s="232" t="str">
        <f t="shared" si="123"/>
        <v/>
      </c>
      <c r="W1127" s="232" t="str">
        <f t="shared" si="124"/>
        <v/>
      </c>
      <c r="X1127" s="232" t="str">
        <f>IFERROR(VLOOKUP(W1127,Datos!$P$4:$Q$18,2,0),"")</f>
        <v/>
      </c>
      <c r="Y1127" s="232" t="str">
        <f t="shared" si="125"/>
        <v/>
      </c>
      <c r="AA1127" s="314" t="str">
        <f t="shared" ca="1" si="122"/>
        <v/>
      </c>
    </row>
    <row r="1128" spans="1:27" x14ac:dyDescent="0.3">
      <c r="A1128" s="238"/>
      <c r="B1128" s="241" t="str">
        <f t="shared" si="126"/>
        <v/>
      </c>
      <c r="C1128" s="239"/>
      <c r="D1128" s="240" t="str">
        <f>IF(C1128&lt;&gt;"",VLOOKUP(C1128,'BASE EQUIPOS'!$G$8:$H$22,2,0),"")</f>
        <v/>
      </c>
      <c r="E1128" s="241" t="str">
        <f>IF(C1128&lt;&gt;"",VLOOKUP(C1128,'BASE EQUIPOS'!$G$8:$I$22,3,0),"")</f>
        <v/>
      </c>
      <c r="F1128" s="241" t="str">
        <f>IF(C1128&lt;&gt;"",VLOOKUP(C1128,'BASE EQUIPOS'!$G$8:$J$22,4,0),"")</f>
        <v/>
      </c>
      <c r="G1128" s="242"/>
      <c r="H1128" s="233"/>
      <c r="I1128" s="241"/>
      <c r="J1128" s="241"/>
      <c r="K1128" s="241"/>
      <c r="L1128" s="239"/>
      <c r="M1128" s="244"/>
      <c r="N1128" s="245" t="str">
        <f t="shared" ca="1" si="120"/>
        <v/>
      </c>
      <c r="O1128" s="239"/>
      <c r="P1128" s="244"/>
      <c r="Q1128" s="245" t="str">
        <f t="shared" si="121"/>
        <v/>
      </c>
      <c r="U1128" s="246" t="str">
        <f>IFERROR(VLOOKUP(C1128,'BASE EQUIPOS'!$G$8:$O$22,9,0)," ")</f>
        <v xml:space="preserve"> </v>
      </c>
      <c r="V1128" s="232" t="str">
        <f t="shared" si="123"/>
        <v/>
      </c>
      <c r="W1128" s="232" t="str">
        <f t="shared" si="124"/>
        <v/>
      </c>
      <c r="X1128" s="232" t="str">
        <f>IFERROR(VLOOKUP(W1128,Datos!$P$4:$Q$18,2,0),"")</f>
        <v/>
      </c>
      <c r="Y1128" s="232" t="str">
        <f t="shared" si="125"/>
        <v/>
      </c>
      <c r="AA1128" s="314" t="str">
        <f t="shared" ca="1" si="122"/>
        <v/>
      </c>
    </row>
    <row r="1129" spans="1:27" x14ac:dyDescent="0.3">
      <c r="A1129" s="238"/>
      <c r="B1129" s="241" t="str">
        <f t="shared" si="126"/>
        <v/>
      </c>
      <c r="C1129" s="239"/>
      <c r="D1129" s="240" t="str">
        <f>IF(C1129&lt;&gt;"",VLOOKUP(C1129,'BASE EQUIPOS'!$G$8:$H$22,2,0),"")</f>
        <v/>
      </c>
      <c r="E1129" s="241" t="str">
        <f>IF(C1129&lt;&gt;"",VLOOKUP(C1129,'BASE EQUIPOS'!$G$8:$I$22,3,0),"")</f>
        <v/>
      </c>
      <c r="F1129" s="241" t="str">
        <f>IF(C1129&lt;&gt;"",VLOOKUP(C1129,'BASE EQUIPOS'!$G$8:$J$22,4,0),"")</f>
        <v/>
      </c>
      <c r="G1129" s="242"/>
      <c r="H1129" s="233"/>
      <c r="I1129" s="241"/>
      <c r="J1129" s="241"/>
      <c r="K1129" s="241"/>
      <c r="L1129" s="239"/>
      <c r="M1129" s="244"/>
      <c r="N1129" s="245" t="str">
        <f t="shared" ca="1" si="120"/>
        <v/>
      </c>
      <c r="O1129" s="239"/>
      <c r="P1129" s="244"/>
      <c r="Q1129" s="245" t="str">
        <f t="shared" si="121"/>
        <v/>
      </c>
      <c r="U1129" s="246" t="str">
        <f>IFERROR(VLOOKUP(C1129,'BASE EQUIPOS'!$G$8:$O$22,9,0)," ")</f>
        <v xml:space="preserve"> </v>
      </c>
      <c r="V1129" s="232" t="str">
        <f t="shared" si="123"/>
        <v/>
      </c>
      <c r="W1129" s="232" t="str">
        <f t="shared" si="124"/>
        <v/>
      </c>
      <c r="X1129" s="232" t="str">
        <f>IFERROR(VLOOKUP(W1129,Datos!$P$4:$Q$18,2,0),"")</f>
        <v/>
      </c>
      <c r="Y1129" s="232" t="str">
        <f t="shared" si="125"/>
        <v/>
      </c>
      <c r="AA1129" s="314" t="str">
        <f t="shared" ca="1" si="122"/>
        <v/>
      </c>
    </row>
    <row r="1130" spans="1:27" x14ac:dyDescent="0.3">
      <c r="A1130" s="238"/>
      <c r="B1130" s="241" t="str">
        <f t="shared" si="126"/>
        <v/>
      </c>
      <c r="C1130" s="239"/>
      <c r="D1130" s="240" t="str">
        <f>IF(C1130&lt;&gt;"",VLOOKUP(C1130,'BASE EQUIPOS'!$G$8:$H$22,2,0),"")</f>
        <v/>
      </c>
      <c r="E1130" s="241" t="str">
        <f>IF(C1130&lt;&gt;"",VLOOKUP(C1130,'BASE EQUIPOS'!$G$8:$I$22,3,0),"")</f>
        <v/>
      </c>
      <c r="F1130" s="241" t="str">
        <f>IF(C1130&lt;&gt;"",VLOOKUP(C1130,'BASE EQUIPOS'!$G$8:$J$22,4,0),"")</f>
        <v/>
      </c>
      <c r="G1130" s="242"/>
      <c r="H1130" s="233"/>
      <c r="I1130" s="241"/>
      <c r="J1130" s="241"/>
      <c r="K1130" s="241"/>
      <c r="L1130" s="239"/>
      <c r="M1130" s="244"/>
      <c r="N1130" s="245" t="str">
        <f t="shared" ca="1" si="120"/>
        <v/>
      </c>
      <c r="O1130" s="239"/>
      <c r="P1130" s="244"/>
      <c r="Q1130" s="245" t="str">
        <f t="shared" si="121"/>
        <v/>
      </c>
      <c r="U1130" s="246" t="str">
        <f>IFERROR(VLOOKUP(C1130,'BASE EQUIPOS'!$G$8:$O$22,9,0)," ")</f>
        <v xml:space="preserve"> </v>
      </c>
      <c r="V1130" s="232" t="str">
        <f t="shared" si="123"/>
        <v/>
      </c>
      <c r="W1130" s="232" t="str">
        <f t="shared" si="124"/>
        <v/>
      </c>
      <c r="X1130" s="232" t="str">
        <f>IFERROR(VLOOKUP(W1130,Datos!$P$4:$Q$18,2,0),"")</f>
        <v/>
      </c>
      <c r="Y1130" s="232" t="str">
        <f t="shared" si="125"/>
        <v/>
      </c>
      <c r="AA1130" s="314" t="str">
        <f t="shared" ca="1" si="122"/>
        <v/>
      </c>
    </row>
    <row r="1131" spans="1:27" x14ac:dyDescent="0.3">
      <c r="A1131" s="238"/>
      <c r="B1131" s="241" t="str">
        <f t="shared" si="126"/>
        <v/>
      </c>
      <c r="C1131" s="239"/>
      <c r="D1131" s="240" t="str">
        <f>IF(C1131&lt;&gt;"",VLOOKUP(C1131,'BASE EQUIPOS'!$G$8:$H$22,2,0),"")</f>
        <v/>
      </c>
      <c r="E1131" s="241" t="str">
        <f>IF(C1131&lt;&gt;"",VLOOKUP(C1131,'BASE EQUIPOS'!$G$8:$I$22,3,0),"")</f>
        <v/>
      </c>
      <c r="F1131" s="241" t="str">
        <f>IF(C1131&lt;&gt;"",VLOOKUP(C1131,'BASE EQUIPOS'!$G$8:$J$22,4,0),"")</f>
        <v/>
      </c>
      <c r="G1131" s="242"/>
      <c r="H1131" s="233"/>
      <c r="I1131" s="241"/>
      <c r="J1131" s="241"/>
      <c r="K1131" s="241"/>
      <c r="L1131" s="239"/>
      <c r="M1131" s="244"/>
      <c r="N1131" s="245" t="str">
        <f t="shared" ca="1" si="120"/>
        <v/>
      </c>
      <c r="O1131" s="239"/>
      <c r="P1131" s="244"/>
      <c r="Q1131" s="245" t="str">
        <f t="shared" si="121"/>
        <v/>
      </c>
      <c r="U1131" s="246" t="str">
        <f>IFERROR(VLOOKUP(C1131,'BASE EQUIPOS'!$G$8:$O$22,9,0)," ")</f>
        <v xml:space="preserve"> </v>
      </c>
      <c r="V1131" s="232" t="str">
        <f t="shared" si="123"/>
        <v/>
      </c>
      <c r="W1131" s="232" t="str">
        <f t="shared" si="124"/>
        <v/>
      </c>
      <c r="X1131" s="232" t="str">
        <f>IFERROR(VLOOKUP(W1131,Datos!$P$4:$Q$18,2,0),"")</f>
        <v/>
      </c>
      <c r="Y1131" s="232" t="str">
        <f t="shared" si="125"/>
        <v/>
      </c>
      <c r="AA1131" s="314" t="str">
        <f t="shared" ca="1" si="122"/>
        <v/>
      </c>
    </row>
    <row r="1132" spans="1:27" x14ac:dyDescent="0.3">
      <c r="A1132" s="238"/>
      <c r="B1132" s="241" t="str">
        <f t="shared" si="126"/>
        <v/>
      </c>
      <c r="C1132" s="239"/>
      <c r="D1132" s="240" t="str">
        <f>IF(C1132&lt;&gt;"",VLOOKUP(C1132,'BASE EQUIPOS'!$G$8:$H$22,2,0),"")</f>
        <v/>
      </c>
      <c r="E1132" s="241" t="str">
        <f>IF(C1132&lt;&gt;"",VLOOKUP(C1132,'BASE EQUIPOS'!$G$8:$I$22,3,0),"")</f>
        <v/>
      </c>
      <c r="F1132" s="241" t="str">
        <f>IF(C1132&lt;&gt;"",VLOOKUP(C1132,'BASE EQUIPOS'!$G$8:$J$22,4,0),"")</f>
        <v/>
      </c>
      <c r="G1132" s="242"/>
      <c r="H1132" s="233"/>
      <c r="I1132" s="241"/>
      <c r="J1132" s="241"/>
      <c r="K1132" s="241"/>
      <c r="L1132" s="239"/>
      <c r="M1132" s="244"/>
      <c r="N1132" s="245" t="str">
        <f t="shared" ca="1" si="120"/>
        <v/>
      </c>
      <c r="O1132" s="239"/>
      <c r="P1132" s="244"/>
      <c r="Q1132" s="245" t="str">
        <f t="shared" si="121"/>
        <v/>
      </c>
      <c r="U1132" s="246" t="str">
        <f>IFERROR(VLOOKUP(C1132,'BASE EQUIPOS'!$G$8:$O$22,9,0)," ")</f>
        <v xml:space="preserve"> </v>
      </c>
      <c r="V1132" s="232" t="str">
        <f t="shared" si="123"/>
        <v/>
      </c>
      <c r="W1132" s="232" t="str">
        <f t="shared" si="124"/>
        <v/>
      </c>
      <c r="X1132" s="232" t="str">
        <f>IFERROR(VLOOKUP(W1132,Datos!$P$4:$Q$18,2,0),"")</f>
        <v/>
      </c>
      <c r="Y1132" s="232" t="str">
        <f t="shared" si="125"/>
        <v/>
      </c>
      <c r="AA1132" s="314" t="str">
        <f t="shared" ca="1" si="122"/>
        <v/>
      </c>
    </row>
    <row r="1133" spans="1:27" x14ac:dyDescent="0.3">
      <c r="A1133" s="238"/>
      <c r="B1133" s="241" t="str">
        <f t="shared" si="126"/>
        <v/>
      </c>
      <c r="C1133" s="239"/>
      <c r="D1133" s="240" t="str">
        <f>IF(C1133&lt;&gt;"",VLOOKUP(C1133,'BASE EQUIPOS'!$G$8:$H$22,2,0),"")</f>
        <v/>
      </c>
      <c r="E1133" s="241" t="str">
        <f>IF(C1133&lt;&gt;"",VLOOKUP(C1133,'BASE EQUIPOS'!$G$8:$I$22,3,0),"")</f>
        <v/>
      </c>
      <c r="F1133" s="241" t="str">
        <f>IF(C1133&lt;&gt;"",VLOOKUP(C1133,'BASE EQUIPOS'!$G$8:$J$22,4,0),"")</f>
        <v/>
      </c>
      <c r="G1133" s="242"/>
      <c r="H1133" s="233"/>
      <c r="I1133" s="241"/>
      <c r="J1133" s="241"/>
      <c r="K1133" s="241"/>
      <c r="L1133" s="239"/>
      <c r="M1133" s="244"/>
      <c r="N1133" s="245" t="str">
        <f t="shared" ca="1" si="120"/>
        <v/>
      </c>
      <c r="O1133" s="239"/>
      <c r="P1133" s="244"/>
      <c r="Q1133" s="245" t="str">
        <f t="shared" si="121"/>
        <v/>
      </c>
      <c r="U1133" s="246" t="str">
        <f>IFERROR(VLOOKUP(C1133,'BASE EQUIPOS'!$G$8:$O$22,9,0)," ")</f>
        <v xml:space="preserve"> </v>
      </c>
      <c r="V1133" s="232" t="str">
        <f t="shared" si="123"/>
        <v/>
      </c>
      <c r="W1133" s="232" t="str">
        <f t="shared" si="124"/>
        <v/>
      </c>
      <c r="X1133" s="232" t="str">
        <f>IFERROR(VLOOKUP(W1133,Datos!$P$4:$Q$18,2,0),"")</f>
        <v/>
      </c>
      <c r="Y1133" s="232" t="str">
        <f t="shared" si="125"/>
        <v/>
      </c>
      <c r="AA1133" s="314" t="str">
        <f t="shared" ca="1" si="122"/>
        <v/>
      </c>
    </row>
    <row r="1134" spans="1:27" x14ac:dyDescent="0.3">
      <c r="A1134" s="238"/>
      <c r="B1134" s="241" t="str">
        <f t="shared" si="126"/>
        <v/>
      </c>
      <c r="C1134" s="239"/>
      <c r="D1134" s="240" t="str">
        <f>IF(C1134&lt;&gt;"",VLOOKUP(C1134,'BASE EQUIPOS'!$G$8:$H$22,2,0),"")</f>
        <v/>
      </c>
      <c r="E1134" s="241" t="str">
        <f>IF(C1134&lt;&gt;"",VLOOKUP(C1134,'BASE EQUIPOS'!$G$8:$I$22,3,0),"")</f>
        <v/>
      </c>
      <c r="F1134" s="241" t="str">
        <f>IF(C1134&lt;&gt;"",VLOOKUP(C1134,'BASE EQUIPOS'!$G$8:$J$22,4,0),"")</f>
        <v/>
      </c>
      <c r="G1134" s="242"/>
      <c r="H1134" s="233"/>
      <c r="I1134" s="241"/>
      <c r="J1134" s="241"/>
      <c r="K1134" s="241"/>
      <c r="L1134" s="239"/>
      <c r="M1134" s="244"/>
      <c r="N1134" s="245" t="str">
        <f t="shared" ca="1" si="120"/>
        <v/>
      </c>
      <c r="O1134" s="239"/>
      <c r="P1134" s="244"/>
      <c r="Q1134" s="245" t="str">
        <f t="shared" si="121"/>
        <v/>
      </c>
      <c r="U1134" s="246" t="str">
        <f>IFERROR(VLOOKUP(C1134,'BASE EQUIPOS'!$G$8:$O$22,9,0)," ")</f>
        <v xml:space="preserve"> </v>
      </c>
      <c r="V1134" s="232" t="str">
        <f t="shared" si="123"/>
        <v/>
      </c>
      <c r="W1134" s="232" t="str">
        <f t="shared" si="124"/>
        <v/>
      </c>
      <c r="X1134" s="232" t="str">
        <f>IFERROR(VLOOKUP(W1134,Datos!$P$4:$Q$18,2,0),"")</f>
        <v/>
      </c>
      <c r="Y1134" s="232" t="str">
        <f t="shared" si="125"/>
        <v/>
      </c>
      <c r="AA1134" s="314" t="str">
        <f t="shared" ca="1" si="122"/>
        <v/>
      </c>
    </row>
    <row r="1135" spans="1:27" x14ac:dyDescent="0.3">
      <c r="A1135" s="238"/>
      <c r="B1135" s="241" t="str">
        <f t="shared" si="126"/>
        <v/>
      </c>
      <c r="C1135" s="239"/>
      <c r="D1135" s="240" t="str">
        <f>IF(C1135&lt;&gt;"",VLOOKUP(C1135,'BASE EQUIPOS'!$G$8:$H$22,2,0),"")</f>
        <v/>
      </c>
      <c r="E1135" s="241" t="str">
        <f>IF(C1135&lt;&gt;"",VLOOKUP(C1135,'BASE EQUIPOS'!$G$8:$I$22,3,0),"")</f>
        <v/>
      </c>
      <c r="F1135" s="241" t="str">
        <f>IF(C1135&lt;&gt;"",VLOOKUP(C1135,'BASE EQUIPOS'!$G$8:$J$22,4,0),"")</f>
        <v/>
      </c>
      <c r="G1135" s="242"/>
      <c r="H1135" s="233"/>
      <c r="I1135" s="241"/>
      <c r="J1135" s="241"/>
      <c r="K1135" s="241"/>
      <c r="L1135" s="239"/>
      <c r="M1135" s="244"/>
      <c r="N1135" s="245" t="str">
        <f t="shared" ca="1" si="120"/>
        <v/>
      </c>
      <c r="O1135" s="239"/>
      <c r="P1135" s="244"/>
      <c r="Q1135" s="245" t="str">
        <f t="shared" si="121"/>
        <v/>
      </c>
      <c r="U1135" s="246" t="str">
        <f>IFERROR(VLOOKUP(C1135,'BASE EQUIPOS'!$G$8:$O$22,9,0)," ")</f>
        <v xml:space="preserve"> </v>
      </c>
      <c r="V1135" s="232" t="str">
        <f t="shared" si="123"/>
        <v/>
      </c>
      <c r="W1135" s="232" t="str">
        <f t="shared" si="124"/>
        <v/>
      </c>
      <c r="X1135" s="232" t="str">
        <f>IFERROR(VLOOKUP(W1135,Datos!$P$4:$Q$18,2,0),"")</f>
        <v/>
      </c>
      <c r="Y1135" s="232" t="str">
        <f t="shared" si="125"/>
        <v/>
      </c>
      <c r="AA1135" s="314" t="str">
        <f t="shared" ca="1" si="122"/>
        <v/>
      </c>
    </row>
    <row r="1136" spans="1:27" x14ac:dyDescent="0.3">
      <c r="A1136" s="238"/>
      <c r="B1136" s="241" t="str">
        <f t="shared" si="126"/>
        <v/>
      </c>
      <c r="C1136" s="239"/>
      <c r="D1136" s="240" t="str">
        <f>IF(C1136&lt;&gt;"",VLOOKUP(C1136,'BASE EQUIPOS'!$G$8:$H$22,2,0),"")</f>
        <v/>
      </c>
      <c r="E1136" s="241" t="str">
        <f>IF(C1136&lt;&gt;"",VLOOKUP(C1136,'BASE EQUIPOS'!$G$8:$I$22,3,0),"")</f>
        <v/>
      </c>
      <c r="F1136" s="241" t="str">
        <f>IF(C1136&lt;&gt;"",VLOOKUP(C1136,'BASE EQUIPOS'!$G$8:$J$22,4,0),"")</f>
        <v/>
      </c>
      <c r="G1136" s="242"/>
      <c r="H1136" s="233"/>
      <c r="I1136" s="241"/>
      <c r="J1136" s="241"/>
      <c r="K1136" s="241"/>
      <c r="L1136" s="239"/>
      <c r="M1136" s="244"/>
      <c r="N1136" s="245" t="str">
        <f t="shared" ca="1" si="120"/>
        <v/>
      </c>
      <c r="O1136" s="239"/>
      <c r="P1136" s="244"/>
      <c r="Q1136" s="245" t="str">
        <f t="shared" si="121"/>
        <v/>
      </c>
      <c r="U1136" s="246" t="str">
        <f>IFERROR(VLOOKUP(C1136,'BASE EQUIPOS'!$G$8:$O$22,9,0)," ")</f>
        <v xml:space="preserve"> </v>
      </c>
      <c r="V1136" s="232" t="str">
        <f t="shared" si="123"/>
        <v/>
      </c>
      <c r="W1136" s="232" t="str">
        <f t="shared" si="124"/>
        <v/>
      </c>
      <c r="X1136" s="232" t="str">
        <f>IFERROR(VLOOKUP(W1136,Datos!$P$4:$Q$18,2,0),"")</f>
        <v/>
      </c>
      <c r="Y1136" s="232" t="str">
        <f t="shared" si="125"/>
        <v/>
      </c>
      <c r="AA1136" s="314" t="str">
        <f t="shared" ca="1" si="122"/>
        <v/>
      </c>
    </row>
    <row r="1137" spans="1:27" x14ac:dyDescent="0.3">
      <c r="A1137" s="238"/>
      <c r="B1137" s="241" t="str">
        <f t="shared" si="126"/>
        <v/>
      </c>
      <c r="C1137" s="239"/>
      <c r="D1137" s="240" t="str">
        <f>IF(C1137&lt;&gt;"",VLOOKUP(C1137,'BASE EQUIPOS'!$G$8:$H$22,2,0),"")</f>
        <v/>
      </c>
      <c r="E1137" s="241" t="str">
        <f>IF(C1137&lt;&gt;"",VLOOKUP(C1137,'BASE EQUIPOS'!$G$8:$I$22,3,0),"")</f>
        <v/>
      </c>
      <c r="F1137" s="241" t="str">
        <f>IF(C1137&lt;&gt;"",VLOOKUP(C1137,'BASE EQUIPOS'!$G$8:$J$22,4,0),"")</f>
        <v/>
      </c>
      <c r="G1137" s="242"/>
      <c r="H1137" s="233"/>
      <c r="I1137" s="241"/>
      <c r="J1137" s="241"/>
      <c r="K1137" s="241"/>
      <c r="L1137" s="239"/>
      <c r="M1137" s="244"/>
      <c r="N1137" s="245" t="str">
        <f t="shared" ca="1" si="120"/>
        <v/>
      </c>
      <c r="O1137" s="239"/>
      <c r="P1137" s="244"/>
      <c r="Q1137" s="245" t="str">
        <f t="shared" si="121"/>
        <v/>
      </c>
      <c r="U1137" s="246" t="str">
        <f>IFERROR(VLOOKUP(C1137,'BASE EQUIPOS'!$G$8:$O$22,9,0)," ")</f>
        <v xml:space="preserve"> </v>
      </c>
      <c r="V1137" s="232" t="str">
        <f t="shared" si="123"/>
        <v/>
      </c>
      <c r="W1137" s="232" t="str">
        <f t="shared" si="124"/>
        <v/>
      </c>
      <c r="X1137" s="232" t="str">
        <f>IFERROR(VLOOKUP(W1137,Datos!$P$4:$Q$18,2,0),"")</f>
        <v/>
      </c>
      <c r="Y1137" s="232" t="str">
        <f t="shared" si="125"/>
        <v/>
      </c>
      <c r="AA1137" s="314" t="str">
        <f t="shared" ca="1" si="122"/>
        <v/>
      </c>
    </row>
    <row r="1138" spans="1:27" x14ac:dyDescent="0.3">
      <c r="A1138" s="238"/>
      <c r="B1138" s="241" t="str">
        <f t="shared" si="126"/>
        <v/>
      </c>
      <c r="C1138" s="239"/>
      <c r="D1138" s="240" t="str">
        <f>IF(C1138&lt;&gt;"",VLOOKUP(C1138,'BASE EQUIPOS'!$G$8:$H$22,2,0),"")</f>
        <v/>
      </c>
      <c r="E1138" s="241" t="str">
        <f>IF(C1138&lt;&gt;"",VLOOKUP(C1138,'BASE EQUIPOS'!$G$8:$I$22,3,0),"")</f>
        <v/>
      </c>
      <c r="F1138" s="241" t="str">
        <f>IF(C1138&lt;&gt;"",VLOOKUP(C1138,'BASE EQUIPOS'!$G$8:$J$22,4,0),"")</f>
        <v/>
      </c>
      <c r="G1138" s="242"/>
      <c r="H1138" s="233"/>
      <c r="I1138" s="241"/>
      <c r="J1138" s="241"/>
      <c r="K1138" s="241"/>
      <c r="L1138" s="239"/>
      <c r="M1138" s="244"/>
      <c r="N1138" s="245" t="str">
        <f t="shared" ca="1" si="120"/>
        <v/>
      </c>
      <c r="O1138" s="239"/>
      <c r="P1138" s="244"/>
      <c r="Q1138" s="245" t="str">
        <f t="shared" si="121"/>
        <v/>
      </c>
      <c r="U1138" s="246" t="str">
        <f>IFERROR(VLOOKUP(C1138,'BASE EQUIPOS'!$G$8:$O$22,9,0)," ")</f>
        <v xml:space="preserve"> </v>
      </c>
      <c r="V1138" s="232" t="str">
        <f t="shared" si="123"/>
        <v/>
      </c>
      <c r="W1138" s="232" t="str">
        <f t="shared" si="124"/>
        <v/>
      </c>
      <c r="X1138" s="232" t="str">
        <f>IFERROR(VLOOKUP(W1138,Datos!$P$4:$Q$18,2,0),"")</f>
        <v/>
      </c>
      <c r="Y1138" s="232" t="str">
        <f t="shared" si="125"/>
        <v/>
      </c>
      <c r="AA1138" s="314" t="str">
        <f t="shared" ca="1" si="122"/>
        <v/>
      </c>
    </row>
    <row r="1139" spans="1:27" x14ac:dyDescent="0.3">
      <c r="A1139" s="238"/>
      <c r="B1139" s="241" t="str">
        <f t="shared" si="126"/>
        <v/>
      </c>
      <c r="C1139" s="239"/>
      <c r="D1139" s="240" t="str">
        <f>IF(C1139&lt;&gt;"",VLOOKUP(C1139,'BASE EQUIPOS'!$G$8:$H$22,2,0),"")</f>
        <v/>
      </c>
      <c r="E1139" s="241" t="str">
        <f>IF(C1139&lt;&gt;"",VLOOKUP(C1139,'BASE EQUIPOS'!$G$8:$I$22,3,0),"")</f>
        <v/>
      </c>
      <c r="F1139" s="241" t="str">
        <f>IF(C1139&lt;&gt;"",VLOOKUP(C1139,'BASE EQUIPOS'!$G$8:$J$22,4,0),"")</f>
        <v/>
      </c>
      <c r="G1139" s="242"/>
      <c r="H1139" s="233"/>
      <c r="I1139" s="241"/>
      <c r="J1139" s="241"/>
      <c r="K1139" s="241"/>
      <c r="L1139" s="239"/>
      <c r="M1139" s="244"/>
      <c r="N1139" s="245" t="str">
        <f t="shared" ca="1" si="120"/>
        <v/>
      </c>
      <c r="O1139" s="239"/>
      <c r="P1139" s="244"/>
      <c r="Q1139" s="245" t="str">
        <f t="shared" si="121"/>
        <v/>
      </c>
      <c r="U1139" s="246" t="str">
        <f>IFERROR(VLOOKUP(C1139,'BASE EQUIPOS'!$G$8:$O$22,9,0)," ")</f>
        <v xml:space="preserve"> </v>
      </c>
      <c r="V1139" s="232" t="str">
        <f t="shared" si="123"/>
        <v/>
      </c>
      <c r="W1139" s="232" t="str">
        <f t="shared" si="124"/>
        <v/>
      </c>
      <c r="X1139" s="232" t="str">
        <f>IFERROR(VLOOKUP(W1139,Datos!$P$4:$Q$18,2,0),"")</f>
        <v/>
      </c>
      <c r="Y1139" s="232" t="str">
        <f t="shared" si="125"/>
        <v/>
      </c>
      <c r="AA1139" s="314" t="str">
        <f t="shared" ca="1" si="122"/>
        <v/>
      </c>
    </row>
    <row r="1140" spans="1:27" x14ac:dyDescent="0.3">
      <c r="A1140" s="238"/>
      <c r="B1140" s="241" t="str">
        <f t="shared" si="126"/>
        <v/>
      </c>
      <c r="C1140" s="239"/>
      <c r="D1140" s="240" t="str">
        <f>IF(C1140&lt;&gt;"",VLOOKUP(C1140,'BASE EQUIPOS'!$G$8:$H$22,2,0),"")</f>
        <v/>
      </c>
      <c r="E1140" s="241" t="str">
        <f>IF(C1140&lt;&gt;"",VLOOKUP(C1140,'BASE EQUIPOS'!$G$8:$I$22,3,0),"")</f>
        <v/>
      </c>
      <c r="F1140" s="241" t="str">
        <f>IF(C1140&lt;&gt;"",VLOOKUP(C1140,'BASE EQUIPOS'!$G$8:$J$22,4,0),"")</f>
        <v/>
      </c>
      <c r="G1140" s="242"/>
      <c r="H1140" s="233"/>
      <c r="I1140" s="241"/>
      <c r="J1140" s="241"/>
      <c r="K1140" s="241"/>
      <c r="L1140" s="239"/>
      <c r="M1140" s="244"/>
      <c r="N1140" s="245" t="str">
        <f t="shared" ca="1" si="120"/>
        <v/>
      </c>
      <c r="O1140" s="239"/>
      <c r="P1140" s="244"/>
      <c r="Q1140" s="245" t="str">
        <f t="shared" si="121"/>
        <v/>
      </c>
      <c r="U1140" s="246" t="str">
        <f>IFERROR(VLOOKUP(C1140,'BASE EQUIPOS'!$G$8:$O$22,9,0)," ")</f>
        <v xml:space="preserve"> </v>
      </c>
      <c r="V1140" s="232" t="str">
        <f t="shared" si="123"/>
        <v/>
      </c>
      <c r="W1140" s="232" t="str">
        <f t="shared" si="124"/>
        <v/>
      </c>
      <c r="X1140" s="232" t="str">
        <f>IFERROR(VLOOKUP(W1140,Datos!$P$4:$Q$18,2,0),"")</f>
        <v/>
      </c>
      <c r="Y1140" s="232" t="str">
        <f t="shared" si="125"/>
        <v/>
      </c>
      <c r="AA1140" s="314" t="str">
        <f t="shared" ca="1" si="122"/>
        <v/>
      </c>
    </row>
    <row r="1141" spans="1:27" x14ac:dyDescent="0.3">
      <c r="A1141" s="238"/>
      <c r="B1141" s="241" t="str">
        <f t="shared" si="126"/>
        <v/>
      </c>
      <c r="C1141" s="239"/>
      <c r="D1141" s="240" t="str">
        <f>IF(C1141&lt;&gt;"",VLOOKUP(C1141,'BASE EQUIPOS'!$G$8:$H$22,2,0),"")</f>
        <v/>
      </c>
      <c r="E1141" s="241" t="str">
        <f>IF(C1141&lt;&gt;"",VLOOKUP(C1141,'BASE EQUIPOS'!$G$8:$I$22,3,0),"")</f>
        <v/>
      </c>
      <c r="F1141" s="241" t="str">
        <f>IF(C1141&lt;&gt;"",VLOOKUP(C1141,'BASE EQUIPOS'!$G$8:$J$22,4,0),"")</f>
        <v/>
      </c>
      <c r="G1141" s="242"/>
      <c r="H1141" s="233"/>
      <c r="I1141" s="241"/>
      <c r="J1141" s="241"/>
      <c r="K1141" s="241"/>
      <c r="L1141" s="239"/>
      <c r="M1141" s="244"/>
      <c r="N1141" s="245" t="str">
        <f t="shared" ca="1" si="120"/>
        <v/>
      </c>
      <c r="O1141" s="239"/>
      <c r="P1141" s="244"/>
      <c r="Q1141" s="245" t="str">
        <f t="shared" si="121"/>
        <v/>
      </c>
      <c r="U1141" s="246" t="str">
        <f>IFERROR(VLOOKUP(C1141,'BASE EQUIPOS'!$G$8:$O$22,9,0)," ")</f>
        <v xml:space="preserve"> </v>
      </c>
      <c r="V1141" s="232" t="str">
        <f t="shared" si="123"/>
        <v/>
      </c>
      <c r="W1141" s="232" t="str">
        <f t="shared" si="124"/>
        <v/>
      </c>
      <c r="X1141" s="232" t="str">
        <f>IFERROR(VLOOKUP(W1141,Datos!$P$4:$Q$18,2,0),"")</f>
        <v/>
      </c>
      <c r="Y1141" s="232" t="str">
        <f t="shared" si="125"/>
        <v/>
      </c>
      <c r="AA1141" s="314" t="str">
        <f t="shared" ca="1" si="122"/>
        <v/>
      </c>
    </row>
    <row r="1142" spans="1:27" x14ac:dyDescent="0.3">
      <c r="A1142" s="238"/>
      <c r="B1142" s="241" t="str">
        <f t="shared" si="126"/>
        <v/>
      </c>
      <c r="C1142" s="239"/>
      <c r="D1142" s="240" t="str">
        <f>IF(C1142&lt;&gt;"",VLOOKUP(C1142,'BASE EQUIPOS'!$G$8:$H$22,2,0),"")</f>
        <v/>
      </c>
      <c r="E1142" s="241" t="str">
        <f>IF(C1142&lt;&gt;"",VLOOKUP(C1142,'BASE EQUIPOS'!$G$8:$I$22,3,0),"")</f>
        <v/>
      </c>
      <c r="F1142" s="241" t="str">
        <f>IF(C1142&lt;&gt;"",VLOOKUP(C1142,'BASE EQUIPOS'!$G$8:$J$22,4,0),"")</f>
        <v/>
      </c>
      <c r="G1142" s="242"/>
      <c r="H1142" s="233"/>
      <c r="I1142" s="241"/>
      <c r="J1142" s="241"/>
      <c r="K1142" s="241"/>
      <c r="L1142" s="239"/>
      <c r="M1142" s="244"/>
      <c r="N1142" s="245" t="str">
        <f t="shared" ca="1" si="120"/>
        <v/>
      </c>
      <c r="O1142" s="239"/>
      <c r="P1142" s="244"/>
      <c r="Q1142" s="245" t="str">
        <f t="shared" si="121"/>
        <v/>
      </c>
      <c r="U1142" s="246" t="str">
        <f>IFERROR(VLOOKUP(C1142,'BASE EQUIPOS'!$G$8:$O$22,9,0)," ")</f>
        <v xml:space="preserve"> </v>
      </c>
      <c r="V1142" s="232" t="str">
        <f t="shared" si="123"/>
        <v/>
      </c>
      <c r="W1142" s="232" t="str">
        <f t="shared" si="124"/>
        <v/>
      </c>
      <c r="X1142" s="232" t="str">
        <f>IFERROR(VLOOKUP(W1142,Datos!$P$4:$Q$18,2,0),"")</f>
        <v/>
      </c>
      <c r="Y1142" s="232" t="str">
        <f t="shared" si="125"/>
        <v/>
      </c>
      <c r="AA1142" s="314" t="str">
        <f t="shared" ca="1" si="122"/>
        <v/>
      </c>
    </row>
    <row r="1143" spans="1:27" x14ac:dyDescent="0.3">
      <c r="A1143" s="238"/>
      <c r="B1143" s="241" t="str">
        <f t="shared" si="126"/>
        <v/>
      </c>
      <c r="C1143" s="239"/>
      <c r="D1143" s="240" t="str">
        <f>IF(C1143&lt;&gt;"",VLOOKUP(C1143,'BASE EQUIPOS'!$G$8:$H$22,2,0),"")</f>
        <v/>
      </c>
      <c r="E1143" s="241" t="str">
        <f>IF(C1143&lt;&gt;"",VLOOKUP(C1143,'BASE EQUIPOS'!$G$8:$I$22,3,0),"")</f>
        <v/>
      </c>
      <c r="F1143" s="241" t="str">
        <f>IF(C1143&lt;&gt;"",VLOOKUP(C1143,'BASE EQUIPOS'!$G$8:$J$22,4,0),"")</f>
        <v/>
      </c>
      <c r="G1143" s="242"/>
      <c r="H1143" s="233"/>
      <c r="I1143" s="241"/>
      <c r="J1143" s="241"/>
      <c r="K1143" s="241"/>
      <c r="L1143" s="239"/>
      <c r="M1143" s="244"/>
      <c r="N1143" s="245" t="str">
        <f t="shared" ca="1" si="120"/>
        <v/>
      </c>
      <c r="O1143" s="239"/>
      <c r="P1143" s="244"/>
      <c r="Q1143" s="245" t="str">
        <f t="shared" si="121"/>
        <v/>
      </c>
      <c r="U1143" s="246" t="str">
        <f>IFERROR(VLOOKUP(C1143,'BASE EQUIPOS'!$G$8:$O$22,9,0)," ")</f>
        <v xml:space="preserve"> </v>
      </c>
      <c r="V1143" s="232" t="str">
        <f t="shared" si="123"/>
        <v/>
      </c>
      <c r="W1143" s="232" t="str">
        <f t="shared" si="124"/>
        <v/>
      </c>
      <c r="X1143" s="232" t="str">
        <f>IFERROR(VLOOKUP(W1143,Datos!$P$4:$Q$18,2,0),"")</f>
        <v/>
      </c>
      <c r="Y1143" s="232" t="str">
        <f t="shared" si="125"/>
        <v/>
      </c>
      <c r="AA1143" s="314" t="str">
        <f t="shared" ca="1" si="122"/>
        <v/>
      </c>
    </row>
    <row r="1144" spans="1:27" x14ac:dyDescent="0.3">
      <c r="A1144" s="238"/>
      <c r="B1144" s="241" t="str">
        <f t="shared" si="126"/>
        <v/>
      </c>
      <c r="C1144" s="239"/>
      <c r="D1144" s="240" t="str">
        <f>IF(C1144&lt;&gt;"",VLOOKUP(C1144,'BASE EQUIPOS'!$G$8:$H$22,2,0),"")</f>
        <v/>
      </c>
      <c r="E1144" s="241" t="str">
        <f>IF(C1144&lt;&gt;"",VLOOKUP(C1144,'BASE EQUIPOS'!$G$8:$I$22,3,0),"")</f>
        <v/>
      </c>
      <c r="F1144" s="241" t="str">
        <f>IF(C1144&lt;&gt;"",VLOOKUP(C1144,'BASE EQUIPOS'!$G$8:$J$22,4,0),"")</f>
        <v/>
      </c>
      <c r="G1144" s="242"/>
      <c r="H1144" s="233"/>
      <c r="I1144" s="241"/>
      <c r="J1144" s="241"/>
      <c r="K1144" s="241"/>
      <c r="L1144" s="239"/>
      <c r="M1144" s="244"/>
      <c r="N1144" s="245" t="str">
        <f t="shared" ca="1" si="120"/>
        <v/>
      </c>
      <c r="O1144" s="239"/>
      <c r="P1144" s="244"/>
      <c r="Q1144" s="245" t="str">
        <f t="shared" si="121"/>
        <v/>
      </c>
      <c r="U1144" s="246" t="str">
        <f>IFERROR(VLOOKUP(C1144,'BASE EQUIPOS'!$G$8:$O$22,9,0)," ")</f>
        <v xml:space="preserve"> </v>
      </c>
      <c r="V1144" s="232" t="str">
        <f t="shared" si="123"/>
        <v/>
      </c>
      <c r="W1144" s="232" t="str">
        <f t="shared" si="124"/>
        <v/>
      </c>
      <c r="X1144" s="232" t="str">
        <f>IFERROR(VLOOKUP(W1144,Datos!$P$4:$Q$18,2,0),"")</f>
        <v/>
      </c>
      <c r="Y1144" s="232" t="str">
        <f t="shared" si="125"/>
        <v/>
      </c>
      <c r="AA1144" s="314" t="str">
        <f t="shared" ca="1" si="122"/>
        <v/>
      </c>
    </row>
    <row r="1145" spans="1:27" x14ac:dyDescent="0.3">
      <c r="A1145" s="238"/>
      <c r="B1145" s="241" t="str">
        <f t="shared" si="126"/>
        <v/>
      </c>
      <c r="C1145" s="239"/>
      <c r="D1145" s="240" t="str">
        <f>IF(C1145&lt;&gt;"",VLOOKUP(C1145,'BASE EQUIPOS'!$G$8:$H$22,2,0),"")</f>
        <v/>
      </c>
      <c r="E1145" s="241" t="str">
        <f>IF(C1145&lt;&gt;"",VLOOKUP(C1145,'BASE EQUIPOS'!$G$8:$I$22,3,0),"")</f>
        <v/>
      </c>
      <c r="F1145" s="241" t="str">
        <f>IF(C1145&lt;&gt;"",VLOOKUP(C1145,'BASE EQUIPOS'!$G$8:$J$22,4,0),"")</f>
        <v/>
      </c>
      <c r="G1145" s="242"/>
      <c r="H1145" s="233"/>
      <c r="I1145" s="241"/>
      <c r="J1145" s="241"/>
      <c r="K1145" s="241"/>
      <c r="L1145" s="239"/>
      <c r="M1145" s="244"/>
      <c r="N1145" s="245" t="str">
        <f t="shared" ca="1" si="120"/>
        <v/>
      </c>
      <c r="O1145" s="239"/>
      <c r="P1145" s="244"/>
      <c r="Q1145" s="245" t="str">
        <f t="shared" si="121"/>
        <v/>
      </c>
      <c r="U1145" s="246" t="str">
        <f>IFERROR(VLOOKUP(C1145,'BASE EQUIPOS'!$G$8:$O$22,9,0)," ")</f>
        <v xml:space="preserve"> </v>
      </c>
      <c r="V1145" s="232" t="str">
        <f t="shared" si="123"/>
        <v/>
      </c>
      <c r="W1145" s="232" t="str">
        <f t="shared" si="124"/>
        <v/>
      </c>
      <c r="X1145" s="232" t="str">
        <f>IFERROR(VLOOKUP(W1145,Datos!$P$4:$Q$18,2,0),"")</f>
        <v/>
      </c>
      <c r="Y1145" s="232" t="str">
        <f t="shared" si="125"/>
        <v/>
      </c>
      <c r="AA1145" s="314" t="str">
        <f t="shared" ca="1" si="122"/>
        <v/>
      </c>
    </row>
    <row r="1146" spans="1:27" x14ac:dyDescent="0.3">
      <c r="A1146" s="238"/>
      <c r="B1146" s="241" t="str">
        <f t="shared" si="126"/>
        <v/>
      </c>
      <c r="C1146" s="239"/>
      <c r="D1146" s="240" t="str">
        <f>IF(C1146&lt;&gt;"",VLOOKUP(C1146,'BASE EQUIPOS'!$G$8:$H$22,2,0),"")</f>
        <v/>
      </c>
      <c r="E1146" s="241" t="str">
        <f>IF(C1146&lt;&gt;"",VLOOKUP(C1146,'BASE EQUIPOS'!$G$8:$I$22,3,0),"")</f>
        <v/>
      </c>
      <c r="F1146" s="241" t="str">
        <f>IF(C1146&lt;&gt;"",VLOOKUP(C1146,'BASE EQUIPOS'!$G$8:$J$22,4,0),"")</f>
        <v/>
      </c>
      <c r="G1146" s="242"/>
      <c r="H1146" s="233"/>
      <c r="I1146" s="241"/>
      <c r="J1146" s="241"/>
      <c r="K1146" s="241"/>
      <c r="L1146" s="239"/>
      <c r="M1146" s="244"/>
      <c r="N1146" s="245" t="str">
        <f t="shared" ca="1" si="120"/>
        <v/>
      </c>
      <c r="O1146" s="239"/>
      <c r="P1146" s="244"/>
      <c r="Q1146" s="245" t="str">
        <f t="shared" si="121"/>
        <v/>
      </c>
      <c r="U1146" s="246" t="str">
        <f>IFERROR(VLOOKUP(C1146,'BASE EQUIPOS'!$G$8:$O$22,9,0)," ")</f>
        <v xml:space="preserve"> </v>
      </c>
      <c r="V1146" s="232" t="str">
        <f t="shared" si="123"/>
        <v/>
      </c>
      <c r="W1146" s="232" t="str">
        <f t="shared" si="124"/>
        <v/>
      </c>
      <c r="X1146" s="232" t="str">
        <f>IFERROR(VLOOKUP(W1146,Datos!$P$4:$Q$18,2,0),"")</f>
        <v/>
      </c>
      <c r="Y1146" s="232" t="str">
        <f t="shared" si="125"/>
        <v/>
      </c>
      <c r="AA1146" s="314" t="str">
        <f t="shared" ca="1" si="122"/>
        <v/>
      </c>
    </row>
    <row r="1147" spans="1:27" x14ac:dyDescent="0.3">
      <c r="A1147" s="238"/>
      <c r="B1147" s="241" t="str">
        <f t="shared" si="126"/>
        <v/>
      </c>
      <c r="C1147" s="239"/>
      <c r="D1147" s="240" t="str">
        <f>IF(C1147&lt;&gt;"",VLOOKUP(C1147,'BASE EQUIPOS'!$G$8:$H$22,2,0),"")</f>
        <v/>
      </c>
      <c r="E1147" s="241" t="str">
        <f>IF(C1147&lt;&gt;"",VLOOKUP(C1147,'BASE EQUIPOS'!$G$8:$I$22,3,0),"")</f>
        <v/>
      </c>
      <c r="F1147" s="241" t="str">
        <f>IF(C1147&lt;&gt;"",VLOOKUP(C1147,'BASE EQUIPOS'!$G$8:$J$22,4,0),"")</f>
        <v/>
      </c>
      <c r="G1147" s="242"/>
      <c r="H1147" s="233"/>
      <c r="I1147" s="241"/>
      <c r="J1147" s="241"/>
      <c r="K1147" s="241"/>
      <c r="L1147" s="239"/>
      <c r="M1147" s="244"/>
      <c r="N1147" s="245" t="str">
        <f t="shared" ca="1" si="120"/>
        <v/>
      </c>
      <c r="O1147" s="239"/>
      <c r="P1147" s="244"/>
      <c r="Q1147" s="245" t="str">
        <f t="shared" si="121"/>
        <v/>
      </c>
      <c r="U1147" s="246" t="str">
        <f>IFERROR(VLOOKUP(C1147,'BASE EQUIPOS'!$G$8:$O$22,9,0)," ")</f>
        <v xml:space="preserve"> </v>
      </c>
      <c r="V1147" s="232" t="str">
        <f t="shared" si="123"/>
        <v/>
      </c>
      <c r="W1147" s="232" t="str">
        <f t="shared" si="124"/>
        <v/>
      </c>
      <c r="X1147" s="232" t="str">
        <f>IFERROR(VLOOKUP(W1147,Datos!$P$4:$Q$18,2,0),"")</f>
        <v/>
      </c>
      <c r="Y1147" s="232" t="str">
        <f t="shared" si="125"/>
        <v/>
      </c>
      <c r="AA1147" s="314" t="str">
        <f t="shared" ca="1" si="122"/>
        <v/>
      </c>
    </row>
    <row r="1148" spans="1:27" x14ac:dyDescent="0.3">
      <c r="A1148" s="238"/>
      <c r="B1148" s="241" t="str">
        <f t="shared" si="126"/>
        <v/>
      </c>
      <c r="C1148" s="239"/>
      <c r="D1148" s="240" t="str">
        <f>IF(C1148&lt;&gt;"",VLOOKUP(C1148,'BASE EQUIPOS'!$G$8:$H$22,2,0),"")</f>
        <v/>
      </c>
      <c r="E1148" s="241" t="str">
        <f>IF(C1148&lt;&gt;"",VLOOKUP(C1148,'BASE EQUIPOS'!$G$8:$I$22,3,0),"")</f>
        <v/>
      </c>
      <c r="F1148" s="241" t="str">
        <f>IF(C1148&lt;&gt;"",VLOOKUP(C1148,'BASE EQUIPOS'!$G$8:$J$22,4,0),"")</f>
        <v/>
      </c>
      <c r="G1148" s="242"/>
      <c r="H1148" s="233"/>
      <c r="I1148" s="241"/>
      <c r="J1148" s="241"/>
      <c r="K1148" s="241"/>
      <c r="L1148" s="239"/>
      <c r="M1148" s="244"/>
      <c r="N1148" s="245" t="str">
        <f t="shared" ca="1" si="120"/>
        <v/>
      </c>
      <c r="O1148" s="239"/>
      <c r="P1148" s="244"/>
      <c r="Q1148" s="245" t="str">
        <f t="shared" si="121"/>
        <v/>
      </c>
      <c r="U1148" s="246" t="str">
        <f>IFERROR(VLOOKUP(C1148,'BASE EQUIPOS'!$G$8:$O$22,9,0)," ")</f>
        <v xml:space="preserve"> </v>
      </c>
      <c r="V1148" s="232" t="str">
        <f t="shared" si="123"/>
        <v/>
      </c>
      <c r="W1148" s="232" t="str">
        <f t="shared" si="124"/>
        <v/>
      </c>
      <c r="X1148" s="232" t="str">
        <f>IFERROR(VLOOKUP(W1148,Datos!$P$4:$Q$18,2,0),"")</f>
        <v/>
      </c>
      <c r="Y1148" s="232" t="str">
        <f t="shared" si="125"/>
        <v/>
      </c>
      <c r="AA1148" s="314" t="str">
        <f t="shared" ca="1" si="122"/>
        <v/>
      </c>
    </row>
    <row r="1149" spans="1:27" x14ac:dyDescent="0.3">
      <c r="A1149" s="238"/>
      <c r="B1149" s="241" t="str">
        <f t="shared" si="126"/>
        <v/>
      </c>
      <c r="C1149" s="239"/>
      <c r="D1149" s="240" t="str">
        <f>IF(C1149&lt;&gt;"",VLOOKUP(C1149,'BASE EQUIPOS'!$G$8:$H$22,2,0),"")</f>
        <v/>
      </c>
      <c r="E1149" s="241" t="str">
        <f>IF(C1149&lt;&gt;"",VLOOKUP(C1149,'BASE EQUIPOS'!$G$8:$I$22,3,0),"")</f>
        <v/>
      </c>
      <c r="F1149" s="241" t="str">
        <f>IF(C1149&lt;&gt;"",VLOOKUP(C1149,'BASE EQUIPOS'!$G$8:$J$22,4,0),"")</f>
        <v/>
      </c>
      <c r="G1149" s="242"/>
      <c r="H1149" s="233"/>
      <c r="I1149" s="241"/>
      <c r="J1149" s="241"/>
      <c r="K1149" s="241"/>
      <c r="L1149" s="239"/>
      <c r="M1149" s="244"/>
      <c r="N1149" s="245" t="str">
        <f t="shared" ca="1" si="120"/>
        <v/>
      </c>
      <c r="O1149" s="239"/>
      <c r="P1149" s="244"/>
      <c r="Q1149" s="245" t="str">
        <f t="shared" si="121"/>
        <v/>
      </c>
      <c r="U1149" s="246" t="str">
        <f>IFERROR(VLOOKUP(C1149,'BASE EQUIPOS'!$G$8:$O$22,9,0)," ")</f>
        <v xml:space="preserve"> </v>
      </c>
      <c r="V1149" s="232" t="str">
        <f t="shared" si="123"/>
        <v/>
      </c>
      <c r="W1149" s="232" t="str">
        <f t="shared" si="124"/>
        <v/>
      </c>
      <c r="X1149" s="232" t="str">
        <f>IFERROR(VLOOKUP(W1149,Datos!$P$4:$Q$18,2,0),"")</f>
        <v/>
      </c>
      <c r="Y1149" s="232" t="str">
        <f t="shared" si="125"/>
        <v/>
      </c>
      <c r="AA1149" s="314" t="str">
        <f t="shared" ca="1" si="122"/>
        <v/>
      </c>
    </row>
    <row r="1150" spans="1:27" x14ac:dyDescent="0.3">
      <c r="A1150" s="238"/>
      <c r="B1150" s="241" t="str">
        <f t="shared" si="126"/>
        <v/>
      </c>
      <c r="C1150" s="239"/>
      <c r="D1150" s="240" t="str">
        <f>IF(C1150&lt;&gt;"",VLOOKUP(C1150,'BASE EQUIPOS'!$G$8:$H$22,2,0),"")</f>
        <v/>
      </c>
      <c r="E1150" s="241" t="str">
        <f>IF(C1150&lt;&gt;"",VLOOKUP(C1150,'BASE EQUIPOS'!$G$8:$I$22,3,0),"")</f>
        <v/>
      </c>
      <c r="F1150" s="241" t="str">
        <f>IF(C1150&lt;&gt;"",VLOOKUP(C1150,'BASE EQUIPOS'!$G$8:$J$22,4,0),"")</f>
        <v/>
      </c>
      <c r="G1150" s="242"/>
      <c r="H1150" s="233"/>
      <c r="I1150" s="241"/>
      <c r="J1150" s="241"/>
      <c r="K1150" s="241"/>
      <c r="L1150" s="239"/>
      <c r="M1150" s="244"/>
      <c r="N1150" s="245" t="str">
        <f t="shared" ca="1" si="120"/>
        <v/>
      </c>
      <c r="O1150" s="239"/>
      <c r="P1150" s="244"/>
      <c r="Q1150" s="245" t="str">
        <f t="shared" si="121"/>
        <v/>
      </c>
      <c r="U1150" s="246" t="str">
        <f>IFERROR(VLOOKUP(C1150,'BASE EQUIPOS'!$G$8:$O$22,9,0)," ")</f>
        <v xml:space="preserve"> </v>
      </c>
      <c r="V1150" s="232" t="str">
        <f t="shared" si="123"/>
        <v/>
      </c>
      <c r="W1150" s="232" t="str">
        <f t="shared" si="124"/>
        <v/>
      </c>
      <c r="X1150" s="232" t="str">
        <f>IFERROR(VLOOKUP(W1150,Datos!$P$4:$Q$18,2,0),"")</f>
        <v/>
      </c>
      <c r="Y1150" s="232" t="str">
        <f t="shared" si="125"/>
        <v/>
      </c>
      <c r="AA1150" s="314" t="str">
        <f t="shared" ca="1" si="122"/>
        <v/>
      </c>
    </row>
    <row r="1151" spans="1:27" x14ac:dyDescent="0.3">
      <c r="A1151" s="238"/>
      <c r="B1151" s="241" t="str">
        <f t="shared" si="126"/>
        <v/>
      </c>
      <c r="C1151" s="239"/>
      <c r="D1151" s="240" t="str">
        <f>IF(C1151&lt;&gt;"",VLOOKUP(C1151,'BASE EQUIPOS'!$G$8:$H$22,2,0),"")</f>
        <v/>
      </c>
      <c r="E1151" s="241" t="str">
        <f>IF(C1151&lt;&gt;"",VLOOKUP(C1151,'BASE EQUIPOS'!$G$8:$I$22,3,0),"")</f>
        <v/>
      </c>
      <c r="F1151" s="241" t="str">
        <f>IF(C1151&lt;&gt;"",VLOOKUP(C1151,'BASE EQUIPOS'!$G$8:$J$22,4,0),"")</f>
        <v/>
      </c>
      <c r="G1151" s="242"/>
      <c r="H1151" s="233"/>
      <c r="I1151" s="241"/>
      <c r="J1151" s="241"/>
      <c r="K1151" s="241"/>
      <c r="L1151" s="239"/>
      <c r="M1151" s="244"/>
      <c r="N1151" s="245" t="str">
        <f t="shared" ca="1" si="120"/>
        <v/>
      </c>
      <c r="O1151" s="239"/>
      <c r="P1151" s="244"/>
      <c r="Q1151" s="245" t="str">
        <f t="shared" si="121"/>
        <v/>
      </c>
      <c r="U1151" s="246" t="str">
        <f>IFERROR(VLOOKUP(C1151,'BASE EQUIPOS'!$G$8:$O$22,9,0)," ")</f>
        <v xml:space="preserve"> </v>
      </c>
      <c r="V1151" s="232" t="str">
        <f t="shared" si="123"/>
        <v/>
      </c>
      <c r="W1151" s="232" t="str">
        <f t="shared" si="124"/>
        <v/>
      </c>
      <c r="X1151" s="232" t="str">
        <f>IFERROR(VLOOKUP(W1151,Datos!$P$4:$Q$18,2,0),"")</f>
        <v/>
      </c>
      <c r="Y1151" s="232" t="str">
        <f t="shared" si="125"/>
        <v/>
      </c>
      <c r="AA1151" s="314" t="str">
        <f t="shared" ca="1" si="122"/>
        <v/>
      </c>
    </row>
    <row r="1152" spans="1:27" x14ac:dyDescent="0.3">
      <c r="A1152" s="238"/>
      <c r="B1152" s="241" t="str">
        <f t="shared" si="126"/>
        <v/>
      </c>
      <c r="C1152" s="239"/>
      <c r="D1152" s="240" t="str">
        <f>IF(C1152&lt;&gt;"",VLOOKUP(C1152,'BASE EQUIPOS'!$G$8:$H$22,2,0),"")</f>
        <v/>
      </c>
      <c r="E1152" s="241" t="str">
        <f>IF(C1152&lt;&gt;"",VLOOKUP(C1152,'BASE EQUIPOS'!$G$8:$I$22,3,0),"")</f>
        <v/>
      </c>
      <c r="F1152" s="241" t="str">
        <f>IF(C1152&lt;&gt;"",VLOOKUP(C1152,'BASE EQUIPOS'!$G$8:$J$22,4,0),"")</f>
        <v/>
      </c>
      <c r="G1152" s="242"/>
      <c r="H1152" s="233"/>
      <c r="I1152" s="241"/>
      <c r="J1152" s="241"/>
      <c r="K1152" s="241"/>
      <c r="L1152" s="239"/>
      <c r="M1152" s="244"/>
      <c r="N1152" s="245" t="str">
        <f t="shared" ca="1" si="120"/>
        <v/>
      </c>
      <c r="O1152" s="239"/>
      <c r="P1152" s="244"/>
      <c r="Q1152" s="245" t="str">
        <f t="shared" si="121"/>
        <v/>
      </c>
      <c r="U1152" s="246" t="str">
        <f>IFERROR(VLOOKUP(C1152,'BASE EQUIPOS'!$G$8:$O$22,9,0)," ")</f>
        <v xml:space="preserve"> </v>
      </c>
      <c r="V1152" s="232" t="str">
        <f t="shared" si="123"/>
        <v/>
      </c>
      <c r="W1152" s="232" t="str">
        <f t="shared" si="124"/>
        <v/>
      </c>
      <c r="X1152" s="232" t="str">
        <f>IFERROR(VLOOKUP(W1152,Datos!$P$4:$Q$18,2,0),"")</f>
        <v/>
      </c>
      <c r="Y1152" s="232" t="str">
        <f t="shared" si="125"/>
        <v/>
      </c>
      <c r="AA1152" s="314" t="str">
        <f t="shared" ca="1" si="122"/>
        <v/>
      </c>
    </row>
    <row r="1153" spans="1:27" x14ac:dyDescent="0.3">
      <c r="A1153" s="238"/>
      <c r="B1153" s="241" t="str">
        <f t="shared" si="126"/>
        <v/>
      </c>
      <c r="C1153" s="239"/>
      <c r="D1153" s="240" t="str">
        <f>IF(C1153&lt;&gt;"",VLOOKUP(C1153,'BASE EQUIPOS'!$G$8:$H$22,2,0),"")</f>
        <v/>
      </c>
      <c r="E1153" s="241" t="str">
        <f>IF(C1153&lt;&gt;"",VLOOKUP(C1153,'BASE EQUIPOS'!$G$8:$I$22,3,0),"")</f>
        <v/>
      </c>
      <c r="F1153" s="241" t="str">
        <f>IF(C1153&lt;&gt;"",VLOOKUP(C1153,'BASE EQUIPOS'!$G$8:$J$22,4,0),"")</f>
        <v/>
      </c>
      <c r="G1153" s="242"/>
      <c r="H1153" s="233"/>
      <c r="I1153" s="241"/>
      <c r="J1153" s="241"/>
      <c r="K1153" s="241"/>
      <c r="L1153" s="239"/>
      <c r="M1153" s="244"/>
      <c r="N1153" s="245" t="str">
        <f t="shared" ca="1" si="120"/>
        <v/>
      </c>
      <c r="O1153" s="239"/>
      <c r="P1153" s="244"/>
      <c r="Q1153" s="245" t="str">
        <f t="shared" si="121"/>
        <v/>
      </c>
      <c r="U1153" s="246" t="str">
        <f>IFERROR(VLOOKUP(C1153,'BASE EQUIPOS'!$G$8:$O$22,9,0)," ")</f>
        <v xml:space="preserve"> </v>
      </c>
      <c r="V1153" s="232" t="str">
        <f t="shared" si="123"/>
        <v/>
      </c>
      <c r="W1153" s="232" t="str">
        <f t="shared" si="124"/>
        <v/>
      </c>
      <c r="X1153" s="232" t="str">
        <f>IFERROR(VLOOKUP(W1153,Datos!$P$4:$Q$18,2,0),"")</f>
        <v/>
      </c>
      <c r="Y1153" s="232" t="str">
        <f t="shared" si="125"/>
        <v/>
      </c>
      <c r="AA1153" s="314" t="str">
        <f t="shared" ca="1" si="122"/>
        <v/>
      </c>
    </row>
    <row r="1154" spans="1:27" x14ac:dyDescent="0.3">
      <c r="A1154" s="238"/>
      <c r="B1154" s="241" t="str">
        <f t="shared" si="126"/>
        <v/>
      </c>
      <c r="C1154" s="239"/>
      <c r="D1154" s="240" t="str">
        <f>IF(C1154&lt;&gt;"",VLOOKUP(C1154,'BASE EQUIPOS'!$G$8:$H$22,2,0),"")</f>
        <v/>
      </c>
      <c r="E1154" s="241" t="str">
        <f>IF(C1154&lt;&gt;"",VLOOKUP(C1154,'BASE EQUIPOS'!$G$8:$I$22,3,0),"")</f>
        <v/>
      </c>
      <c r="F1154" s="241" t="str">
        <f>IF(C1154&lt;&gt;"",VLOOKUP(C1154,'BASE EQUIPOS'!$G$8:$J$22,4,0),"")</f>
        <v/>
      </c>
      <c r="G1154" s="242"/>
      <c r="H1154" s="233"/>
      <c r="I1154" s="241"/>
      <c r="J1154" s="241"/>
      <c r="K1154" s="241"/>
      <c r="L1154" s="239"/>
      <c r="M1154" s="244"/>
      <c r="N1154" s="245" t="str">
        <f t="shared" ca="1" si="120"/>
        <v/>
      </c>
      <c r="O1154" s="239"/>
      <c r="P1154" s="244"/>
      <c r="Q1154" s="245" t="str">
        <f t="shared" si="121"/>
        <v/>
      </c>
      <c r="U1154" s="246" t="str">
        <f>IFERROR(VLOOKUP(C1154,'BASE EQUIPOS'!$G$8:$O$22,9,0)," ")</f>
        <v xml:space="preserve"> </v>
      </c>
      <c r="V1154" s="232" t="str">
        <f t="shared" si="123"/>
        <v/>
      </c>
      <c r="W1154" s="232" t="str">
        <f t="shared" si="124"/>
        <v/>
      </c>
      <c r="X1154" s="232" t="str">
        <f>IFERROR(VLOOKUP(W1154,Datos!$P$4:$Q$18,2,0),"")</f>
        <v/>
      </c>
      <c r="Y1154" s="232" t="str">
        <f t="shared" si="125"/>
        <v/>
      </c>
      <c r="AA1154" s="314" t="str">
        <f t="shared" ca="1" si="122"/>
        <v/>
      </c>
    </row>
    <row r="1155" spans="1:27" x14ac:dyDescent="0.3">
      <c r="A1155" s="238"/>
      <c r="B1155" s="241" t="str">
        <f t="shared" si="126"/>
        <v/>
      </c>
      <c r="C1155" s="239"/>
      <c r="D1155" s="240" t="str">
        <f>IF(C1155&lt;&gt;"",VLOOKUP(C1155,'BASE EQUIPOS'!$G$8:$H$22,2,0),"")</f>
        <v/>
      </c>
      <c r="E1155" s="241" t="str">
        <f>IF(C1155&lt;&gt;"",VLOOKUP(C1155,'BASE EQUIPOS'!$G$8:$I$22,3,0),"")</f>
        <v/>
      </c>
      <c r="F1155" s="241" t="str">
        <f>IF(C1155&lt;&gt;"",VLOOKUP(C1155,'BASE EQUIPOS'!$G$8:$J$22,4,0),"")</f>
        <v/>
      </c>
      <c r="G1155" s="242"/>
      <c r="H1155" s="233"/>
      <c r="I1155" s="241"/>
      <c r="J1155" s="241"/>
      <c r="K1155" s="241"/>
      <c r="L1155" s="239"/>
      <c r="M1155" s="244"/>
      <c r="N1155" s="245" t="str">
        <f t="shared" ca="1" si="120"/>
        <v/>
      </c>
      <c r="O1155" s="239"/>
      <c r="P1155" s="244"/>
      <c r="Q1155" s="245" t="str">
        <f t="shared" si="121"/>
        <v/>
      </c>
      <c r="U1155" s="246" t="str">
        <f>IFERROR(VLOOKUP(C1155,'BASE EQUIPOS'!$G$8:$O$22,9,0)," ")</f>
        <v xml:space="preserve"> </v>
      </c>
      <c r="V1155" s="232" t="str">
        <f t="shared" si="123"/>
        <v/>
      </c>
      <c r="W1155" s="232" t="str">
        <f t="shared" si="124"/>
        <v/>
      </c>
      <c r="X1155" s="232" t="str">
        <f>IFERROR(VLOOKUP(W1155,Datos!$P$4:$Q$18,2,0),"")</f>
        <v/>
      </c>
      <c r="Y1155" s="232" t="str">
        <f t="shared" si="125"/>
        <v/>
      </c>
      <c r="AA1155" s="314" t="str">
        <f t="shared" ca="1" si="122"/>
        <v/>
      </c>
    </row>
    <row r="1156" spans="1:27" x14ac:dyDescent="0.3">
      <c r="A1156" s="238"/>
      <c r="B1156" s="241" t="str">
        <f t="shared" si="126"/>
        <v/>
      </c>
      <c r="C1156" s="239"/>
      <c r="D1156" s="240" t="str">
        <f>IF(C1156&lt;&gt;"",VLOOKUP(C1156,'BASE EQUIPOS'!$G$8:$H$22,2,0),"")</f>
        <v/>
      </c>
      <c r="E1156" s="241" t="str">
        <f>IF(C1156&lt;&gt;"",VLOOKUP(C1156,'BASE EQUIPOS'!$G$8:$I$22,3,0),"")</f>
        <v/>
      </c>
      <c r="F1156" s="241" t="str">
        <f>IF(C1156&lt;&gt;"",VLOOKUP(C1156,'BASE EQUIPOS'!$G$8:$J$22,4,0),"")</f>
        <v/>
      </c>
      <c r="G1156" s="242"/>
      <c r="H1156" s="233"/>
      <c r="I1156" s="241"/>
      <c r="J1156" s="241"/>
      <c r="K1156" s="241"/>
      <c r="L1156" s="239"/>
      <c r="M1156" s="244"/>
      <c r="N1156" s="245" t="str">
        <f t="shared" ca="1" si="120"/>
        <v/>
      </c>
      <c r="O1156" s="239"/>
      <c r="P1156" s="244"/>
      <c r="Q1156" s="245" t="str">
        <f t="shared" si="121"/>
        <v/>
      </c>
      <c r="U1156" s="246" t="str">
        <f>IFERROR(VLOOKUP(C1156,'BASE EQUIPOS'!$G$8:$O$22,9,0)," ")</f>
        <v xml:space="preserve"> </v>
      </c>
      <c r="V1156" s="232" t="str">
        <f t="shared" si="123"/>
        <v/>
      </c>
      <c r="W1156" s="232" t="str">
        <f t="shared" si="124"/>
        <v/>
      </c>
      <c r="X1156" s="232" t="str">
        <f>IFERROR(VLOOKUP(W1156,Datos!$P$4:$Q$18,2,0),"")</f>
        <v/>
      </c>
      <c r="Y1156" s="232" t="str">
        <f t="shared" si="125"/>
        <v/>
      </c>
      <c r="AA1156" s="314" t="str">
        <f t="shared" ca="1" si="122"/>
        <v/>
      </c>
    </row>
    <row r="1157" spans="1:27" x14ac:dyDescent="0.3">
      <c r="A1157" s="238"/>
      <c r="B1157" s="241" t="str">
        <f t="shared" si="126"/>
        <v/>
      </c>
      <c r="C1157" s="239"/>
      <c r="D1157" s="240" t="str">
        <f>IF(C1157&lt;&gt;"",VLOOKUP(C1157,'BASE EQUIPOS'!$G$8:$H$22,2,0),"")</f>
        <v/>
      </c>
      <c r="E1157" s="241" t="str">
        <f>IF(C1157&lt;&gt;"",VLOOKUP(C1157,'BASE EQUIPOS'!$G$8:$I$22,3,0),"")</f>
        <v/>
      </c>
      <c r="F1157" s="241" t="str">
        <f>IF(C1157&lt;&gt;"",VLOOKUP(C1157,'BASE EQUIPOS'!$G$8:$J$22,4,0),"")</f>
        <v/>
      </c>
      <c r="G1157" s="242"/>
      <c r="H1157" s="233"/>
      <c r="I1157" s="241"/>
      <c r="J1157" s="241"/>
      <c r="K1157" s="241"/>
      <c r="L1157" s="239"/>
      <c r="M1157" s="244"/>
      <c r="N1157" s="245" t="str">
        <f t="shared" ca="1" si="120"/>
        <v/>
      </c>
      <c r="O1157" s="239"/>
      <c r="P1157" s="244"/>
      <c r="Q1157" s="245" t="str">
        <f t="shared" si="121"/>
        <v/>
      </c>
      <c r="U1157" s="246" t="str">
        <f>IFERROR(VLOOKUP(C1157,'BASE EQUIPOS'!$G$8:$O$22,9,0)," ")</f>
        <v xml:space="preserve"> </v>
      </c>
      <c r="V1157" s="232" t="str">
        <f t="shared" si="123"/>
        <v/>
      </c>
      <c r="W1157" s="232" t="str">
        <f t="shared" si="124"/>
        <v/>
      </c>
      <c r="X1157" s="232" t="str">
        <f>IFERROR(VLOOKUP(W1157,Datos!$P$4:$Q$18,2,0),"")</f>
        <v/>
      </c>
      <c r="Y1157" s="232" t="str">
        <f t="shared" si="125"/>
        <v/>
      </c>
      <c r="AA1157" s="314" t="str">
        <f t="shared" ca="1" si="122"/>
        <v/>
      </c>
    </row>
    <row r="1158" spans="1:27" x14ac:dyDescent="0.3">
      <c r="A1158" s="238"/>
      <c r="B1158" s="241" t="str">
        <f t="shared" si="126"/>
        <v/>
      </c>
      <c r="C1158" s="239"/>
      <c r="D1158" s="240" t="str">
        <f>IF(C1158&lt;&gt;"",VLOOKUP(C1158,'BASE EQUIPOS'!$G$8:$H$22,2,0),"")</f>
        <v/>
      </c>
      <c r="E1158" s="241" t="str">
        <f>IF(C1158&lt;&gt;"",VLOOKUP(C1158,'BASE EQUIPOS'!$G$8:$I$22,3,0),"")</f>
        <v/>
      </c>
      <c r="F1158" s="241" t="str">
        <f>IF(C1158&lt;&gt;"",VLOOKUP(C1158,'BASE EQUIPOS'!$G$8:$J$22,4,0),"")</f>
        <v/>
      </c>
      <c r="G1158" s="242"/>
      <c r="H1158" s="233"/>
      <c r="I1158" s="241"/>
      <c r="J1158" s="241"/>
      <c r="K1158" s="241"/>
      <c r="L1158" s="239"/>
      <c r="M1158" s="244"/>
      <c r="N1158" s="245" t="str">
        <f t="shared" ca="1" si="120"/>
        <v/>
      </c>
      <c r="O1158" s="239"/>
      <c r="P1158" s="244"/>
      <c r="Q1158" s="245" t="str">
        <f t="shared" si="121"/>
        <v/>
      </c>
      <c r="U1158" s="246" t="str">
        <f>IFERROR(VLOOKUP(C1158,'BASE EQUIPOS'!$G$8:$O$22,9,0)," ")</f>
        <v xml:space="preserve"> </v>
      </c>
      <c r="V1158" s="232" t="str">
        <f t="shared" si="123"/>
        <v/>
      </c>
      <c r="W1158" s="232" t="str">
        <f t="shared" si="124"/>
        <v/>
      </c>
      <c r="X1158" s="232" t="str">
        <f>IFERROR(VLOOKUP(W1158,Datos!$P$4:$Q$18,2,0),"")</f>
        <v/>
      </c>
      <c r="Y1158" s="232" t="str">
        <f t="shared" si="125"/>
        <v/>
      </c>
      <c r="AA1158" s="314" t="str">
        <f t="shared" ca="1" si="122"/>
        <v/>
      </c>
    </row>
    <row r="1159" spans="1:27" x14ac:dyDescent="0.3">
      <c r="A1159" s="238"/>
      <c r="B1159" s="241" t="str">
        <f t="shared" si="126"/>
        <v/>
      </c>
      <c r="C1159" s="239"/>
      <c r="D1159" s="240" t="str">
        <f>IF(C1159&lt;&gt;"",VLOOKUP(C1159,'BASE EQUIPOS'!$G$8:$H$22,2,0),"")</f>
        <v/>
      </c>
      <c r="E1159" s="241" t="str">
        <f>IF(C1159&lt;&gt;"",VLOOKUP(C1159,'BASE EQUIPOS'!$G$8:$I$22,3,0),"")</f>
        <v/>
      </c>
      <c r="F1159" s="241" t="str">
        <f>IF(C1159&lt;&gt;"",VLOOKUP(C1159,'BASE EQUIPOS'!$G$8:$J$22,4,0),"")</f>
        <v/>
      </c>
      <c r="G1159" s="242"/>
      <c r="H1159" s="233"/>
      <c r="I1159" s="241"/>
      <c r="J1159" s="241"/>
      <c r="K1159" s="241"/>
      <c r="L1159" s="239"/>
      <c r="M1159" s="244"/>
      <c r="N1159" s="245" t="str">
        <f t="shared" ca="1" si="120"/>
        <v/>
      </c>
      <c r="O1159" s="239"/>
      <c r="P1159" s="244"/>
      <c r="Q1159" s="245" t="str">
        <f t="shared" si="121"/>
        <v/>
      </c>
      <c r="U1159" s="246" t="str">
        <f>IFERROR(VLOOKUP(C1159,'BASE EQUIPOS'!$G$8:$O$22,9,0)," ")</f>
        <v xml:space="preserve"> </v>
      </c>
      <c r="V1159" s="232" t="str">
        <f t="shared" si="123"/>
        <v/>
      </c>
      <c r="W1159" s="232" t="str">
        <f t="shared" si="124"/>
        <v/>
      </c>
      <c r="X1159" s="232" t="str">
        <f>IFERROR(VLOOKUP(W1159,Datos!$P$4:$Q$18,2,0),"")</f>
        <v/>
      </c>
      <c r="Y1159" s="232" t="str">
        <f t="shared" si="125"/>
        <v/>
      </c>
      <c r="AA1159" s="314" t="str">
        <f t="shared" ca="1" si="122"/>
        <v/>
      </c>
    </row>
    <row r="1160" spans="1:27" x14ac:dyDescent="0.3">
      <c r="A1160" s="238"/>
      <c r="B1160" s="241" t="str">
        <f t="shared" si="126"/>
        <v/>
      </c>
      <c r="C1160" s="239"/>
      <c r="D1160" s="240" t="str">
        <f>IF(C1160&lt;&gt;"",VLOOKUP(C1160,'BASE EQUIPOS'!$G$8:$H$22,2,0),"")</f>
        <v/>
      </c>
      <c r="E1160" s="241" t="str">
        <f>IF(C1160&lt;&gt;"",VLOOKUP(C1160,'BASE EQUIPOS'!$G$8:$I$22,3,0),"")</f>
        <v/>
      </c>
      <c r="F1160" s="241" t="str">
        <f>IF(C1160&lt;&gt;"",VLOOKUP(C1160,'BASE EQUIPOS'!$G$8:$J$22,4,0),"")</f>
        <v/>
      </c>
      <c r="G1160" s="242"/>
      <c r="H1160" s="233"/>
      <c r="I1160" s="241"/>
      <c r="J1160" s="241"/>
      <c r="K1160" s="241"/>
      <c r="L1160" s="239"/>
      <c r="M1160" s="244"/>
      <c r="N1160" s="245" t="str">
        <f t="shared" ca="1" si="120"/>
        <v/>
      </c>
      <c r="O1160" s="239"/>
      <c r="P1160" s="244"/>
      <c r="Q1160" s="245" t="str">
        <f t="shared" si="121"/>
        <v/>
      </c>
      <c r="U1160" s="246" t="str">
        <f>IFERROR(VLOOKUP(C1160,'BASE EQUIPOS'!$G$8:$O$22,9,0)," ")</f>
        <v xml:space="preserve"> </v>
      </c>
      <c r="V1160" s="232" t="str">
        <f t="shared" si="123"/>
        <v/>
      </c>
      <c r="W1160" s="232" t="str">
        <f t="shared" si="124"/>
        <v/>
      </c>
      <c r="X1160" s="232" t="str">
        <f>IFERROR(VLOOKUP(W1160,Datos!$P$4:$Q$18,2,0),"")</f>
        <v/>
      </c>
      <c r="Y1160" s="232" t="str">
        <f t="shared" si="125"/>
        <v/>
      </c>
      <c r="AA1160" s="314" t="str">
        <f t="shared" ca="1" si="122"/>
        <v/>
      </c>
    </row>
    <row r="1161" spans="1:27" x14ac:dyDescent="0.3">
      <c r="A1161" s="238"/>
      <c r="B1161" s="241" t="str">
        <f t="shared" si="126"/>
        <v/>
      </c>
      <c r="C1161" s="239"/>
      <c r="D1161" s="240" t="str">
        <f>IF(C1161&lt;&gt;"",VLOOKUP(C1161,'BASE EQUIPOS'!$G$8:$H$22,2,0),"")</f>
        <v/>
      </c>
      <c r="E1161" s="241" t="str">
        <f>IF(C1161&lt;&gt;"",VLOOKUP(C1161,'BASE EQUIPOS'!$G$8:$I$22,3,0),"")</f>
        <v/>
      </c>
      <c r="F1161" s="241" t="str">
        <f>IF(C1161&lt;&gt;"",VLOOKUP(C1161,'BASE EQUIPOS'!$G$8:$J$22,4,0),"")</f>
        <v/>
      </c>
      <c r="G1161" s="242"/>
      <c r="H1161" s="233"/>
      <c r="I1161" s="241"/>
      <c r="J1161" s="241"/>
      <c r="K1161" s="241"/>
      <c r="L1161" s="239"/>
      <c r="M1161" s="244"/>
      <c r="N1161" s="245" t="str">
        <f t="shared" ca="1" si="120"/>
        <v/>
      </c>
      <c r="O1161" s="239"/>
      <c r="P1161" s="244"/>
      <c r="Q1161" s="245" t="str">
        <f t="shared" si="121"/>
        <v/>
      </c>
      <c r="U1161" s="246" t="str">
        <f>IFERROR(VLOOKUP(C1161,'BASE EQUIPOS'!$G$8:$O$22,9,0)," ")</f>
        <v xml:space="preserve"> </v>
      </c>
      <c r="V1161" s="232" t="str">
        <f t="shared" si="123"/>
        <v/>
      </c>
      <c r="W1161" s="232" t="str">
        <f t="shared" si="124"/>
        <v/>
      </c>
      <c r="X1161" s="232" t="str">
        <f>IFERROR(VLOOKUP(W1161,Datos!$P$4:$Q$18,2,0),"")</f>
        <v/>
      </c>
      <c r="Y1161" s="232" t="str">
        <f t="shared" si="125"/>
        <v/>
      </c>
      <c r="AA1161" s="314" t="str">
        <f t="shared" ca="1" si="122"/>
        <v/>
      </c>
    </row>
    <row r="1162" spans="1:27" x14ac:dyDescent="0.3">
      <c r="A1162" s="238"/>
      <c r="B1162" s="241" t="str">
        <f t="shared" si="126"/>
        <v/>
      </c>
      <c r="C1162" s="239"/>
      <c r="D1162" s="240" t="str">
        <f>IF(C1162&lt;&gt;"",VLOOKUP(C1162,'BASE EQUIPOS'!$G$8:$H$22,2,0),"")</f>
        <v/>
      </c>
      <c r="E1162" s="241" t="str">
        <f>IF(C1162&lt;&gt;"",VLOOKUP(C1162,'BASE EQUIPOS'!$G$8:$I$22,3,0),"")</f>
        <v/>
      </c>
      <c r="F1162" s="241" t="str">
        <f>IF(C1162&lt;&gt;"",VLOOKUP(C1162,'BASE EQUIPOS'!$G$8:$J$22,4,0),"")</f>
        <v/>
      </c>
      <c r="G1162" s="242"/>
      <c r="H1162" s="233"/>
      <c r="I1162" s="241"/>
      <c r="J1162" s="241"/>
      <c r="K1162" s="241"/>
      <c r="L1162" s="239"/>
      <c r="M1162" s="244"/>
      <c r="N1162" s="245" t="str">
        <f t="shared" ca="1" si="120"/>
        <v/>
      </c>
      <c r="O1162" s="239"/>
      <c r="P1162" s="244"/>
      <c r="Q1162" s="245" t="str">
        <f t="shared" si="121"/>
        <v/>
      </c>
      <c r="U1162" s="246" t="str">
        <f>IFERROR(VLOOKUP(C1162,'BASE EQUIPOS'!$G$8:$O$22,9,0)," ")</f>
        <v xml:space="preserve"> </v>
      </c>
      <c r="V1162" s="232" t="str">
        <f t="shared" si="123"/>
        <v/>
      </c>
      <c r="W1162" s="232" t="str">
        <f t="shared" si="124"/>
        <v/>
      </c>
      <c r="X1162" s="232" t="str">
        <f>IFERROR(VLOOKUP(W1162,Datos!$P$4:$Q$18,2,0),"")</f>
        <v/>
      </c>
      <c r="Y1162" s="232" t="str">
        <f t="shared" si="125"/>
        <v/>
      </c>
      <c r="AA1162" s="314" t="str">
        <f t="shared" ca="1" si="122"/>
        <v/>
      </c>
    </row>
    <row r="1163" spans="1:27" x14ac:dyDescent="0.3">
      <c r="A1163" s="238"/>
      <c r="B1163" s="241" t="str">
        <f t="shared" si="126"/>
        <v/>
      </c>
      <c r="C1163" s="239"/>
      <c r="D1163" s="240" t="str">
        <f>IF(C1163&lt;&gt;"",VLOOKUP(C1163,'BASE EQUIPOS'!$G$8:$H$22,2,0),"")</f>
        <v/>
      </c>
      <c r="E1163" s="241" t="str">
        <f>IF(C1163&lt;&gt;"",VLOOKUP(C1163,'BASE EQUIPOS'!$G$8:$I$22,3,0),"")</f>
        <v/>
      </c>
      <c r="F1163" s="241" t="str">
        <f>IF(C1163&lt;&gt;"",VLOOKUP(C1163,'BASE EQUIPOS'!$G$8:$J$22,4,0),"")</f>
        <v/>
      </c>
      <c r="G1163" s="242"/>
      <c r="H1163" s="233"/>
      <c r="I1163" s="241"/>
      <c r="J1163" s="241"/>
      <c r="K1163" s="241"/>
      <c r="L1163" s="239"/>
      <c r="M1163" s="244"/>
      <c r="N1163" s="245" t="str">
        <f t="shared" ca="1" si="120"/>
        <v/>
      </c>
      <c r="O1163" s="239"/>
      <c r="P1163" s="244"/>
      <c r="Q1163" s="245" t="str">
        <f t="shared" si="121"/>
        <v/>
      </c>
      <c r="U1163" s="246" t="str">
        <f>IFERROR(VLOOKUP(C1163,'BASE EQUIPOS'!$G$8:$O$22,9,0)," ")</f>
        <v xml:space="preserve"> </v>
      </c>
      <c r="V1163" s="232" t="str">
        <f t="shared" si="123"/>
        <v/>
      </c>
      <c r="W1163" s="232" t="str">
        <f t="shared" si="124"/>
        <v/>
      </c>
      <c r="X1163" s="232" t="str">
        <f>IFERROR(VLOOKUP(W1163,Datos!$P$4:$Q$18,2,0),"")</f>
        <v/>
      </c>
      <c r="Y1163" s="232" t="str">
        <f t="shared" si="125"/>
        <v/>
      </c>
      <c r="AA1163" s="314" t="str">
        <f t="shared" ca="1" si="122"/>
        <v/>
      </c>
    </row>
    <row r="1164" spans="1:27" x14ac:dyDescent="0.3">
      <c r="A1164" s="238"/>
      <c r="B1164" s="241" t="str">
        <f t="shared" si="126"/>
        <v/>
      </c>
      <c r="C1164" s="239"/>
      <c r="D1164" s="240" t="str">
        <f>IF(C1164&lt;&gt;"",VLOOKUP(C1164,'BASE EQUIPOS'!$G$8:$H$22,2,0),"")</f>
        <v/>
      </c>
      <c r="E1164" s="241" t="str">
        <f>IF(C1164&lt;&gt;"",VLOOKUP(C1164,'BASE EQUIPOS'!$G$8:$I$22,3,0),"")</f>
        <v/>
      </c>
      <c r="F1164" s="241" t="str">
        <f>IF(C1164&lt;&gt;"",VLOOKUP(C1164,'BASE EQUIPOS'!$G$8:$J$22,4,0),"")</f>
        <v/>
      </c>
      <c r="G1164" s="242"/>
      <c r="H1164" s="233"/>
      <c r="I1164" s="241"/>
      <c r="J1164" s="241"/>
      <c r="K1164" s="241"/>
      <c r="L1164" s="239"/>
      <c r="M1164" s="244"/>
      <c r="N1164" s="245" t="str">
        <f t="shared" ca="1" si="120"/>
        <v/>
      </c>
      <c r="O1164" s="239"/>
      <c r="P1164" s="244"/>
      <c r="Q1164" s="245" t="str">
        <f t="shared" si="121"/>
        <v/>
      </c>
      <c r="U1164" s="246" t="str">
        <f>IFERROR(VLOOKUP(C1164,'BASE EQUIPOS'!$G$8:$O$22,9,0)," ")</f>
        <v xml:space="preserve"> </v>
      </c>
      <c r="V1164" s="232" t="str">
        <f t="shared" si="123"/>
        <v/>
      </c>
      <c r="W1164" s="232" t="str">
        <f t="shared" si="124"/>
        <v/>
      </c>
      <c r="X1164" s="232" t="str">
        <f>IFERROR(VLOOKUP(W1164,Datos!$P$4:$Q$18,2,0),"")</f>
        <v/>
      </c>
      <c r="Y1164" s="232" t="str">
        <f t="shared" si="125"/>
        <v/>
      </c>
      <c r="AA1164" s="314" t="str">
        <f t="shared" ca="1" si="122"/>
        <v/>
      </c>
    </row>
    <row r="1165" spans="1:27" x14ac:dyDescent="0.3">
      <c r="A1165" s="238"/>
      <c r="B1165" s="241" t="str">
        <f t="shared" si="126"/>
        <v/>
      </c>
      <c r="C1165" s="239"/>
      <c r="D1165" s="240" t="str">
        <f>IF(C1165&lt;&gt;"",VLOOKUP(C1165,'BASE EQUIPOS'!$G$8:$H$22,2,0),"")</f>
        <v/>
      </c>
      <c r="E1165" s="241" t="str">
        <f>IF(C1165&lt;&gt;"",VLOOKUP(C1165,'BASE EQUIPOS'!$G$8:$I$22,3,0),"")</f>
        <v/>
      </c>
      <c r="F1165" s="241" t="str">
        <f>IF(C1165&lt;&gt;"",VLOOKUP(C1165,'BASE EQUIPOS'!$G$8:$J$22,4,0),"")</f>
        <v/>
      </c>
      <c r="G1165" s="242"/>
      <c r="H1165" s="233"/>
      <c r="I1165" s="241"/>
      <c r="J1165" s="241"/>
      <c r="K1165" s="241"/>
      <c r="L1165" s="239"/>
      <c r="M1165" s="244"/>
      <c r="N1165" s="245" t="str">
        <f t="shared" ca="1" si="120"/>
        <v/>
      </c>
      <c r="O1165" s="239"/>
      <c r="P1165" s="244"/>
      <c r="Q1165" s="245" t="str">
        <f t="shared" si="121"/>
        <v/>
      </c>
      <c r="U1165" s="246" t="str">
        <f>IFERROR(VLOOKUP(C1165,'BASE EQUIPOS'!$G$8:$O$22,9,0)," ")</f>
        <v xml:space="preserve"> </v>
      </c>
      <c r="V1165" s="232" t="str">
        <f t="shared" si="123"/>
        <v/>
      </c>
      <c r="W1165" s="232" t="str">
        <f t="shared" si="124"/>
        <v/>
      </c>
      <c r="X1165" s="232" t="str">
        <f>IFERROR(VLOOKUP(W1165,Datos!$P$4:$Q$18,2,0),"")</f>
        <v/>
      </c>
      <c r="Y1165" s="232" t="str">
        <f t="shared" si="125"/>
        <v/>
      </c>
      <c r="AA1165" s="314" t="str">
        <f t="shared" ca="1" si="122"/>
        <v/>
      </c>
    </row>
    <row r="1166" spans="1:27" x14ac:dyDescent="0.3">
      <c r="A1166" s="238"/>
      <c r="B1166" s="241" t="str">
        <f t="shared" si="126"/>
        <v/>
      </c>
      <c r="C1166" s="239"/>
      <c r="D1166" s="240" t="str">
        <f>IF(C1166&lt;&gt;"",VLOOKUP(C1166,'BASE EQUIPOS'!$G$8:$H$22,2,0),"")</f>
        <v/>
      </c>
      <c r="E1166" s="241" t="str">
        <f>IF(C1166&lt;&gt;"",VLOOKUP(C1166,'BASE EQUIPOS'!$G$8:$I$22,3,0),"")</f>
        <v/>
      </c>
      <c r="F1166" s="241" t="str">
        <f>IF(C1166&lt;&gt;"",VLOOKUP(C1166,'BASE EQUIPOS'!$G$8:$J$22,4,0),"")</f>
        <v/>
      </c>
      <c r="G1166" s="242"/>
      <c r="H1166" s="233"/>
      <c r="I1166" s="241"/>
      <c r="J1166" s="241"/>
      <c r="K1166" s="241"/>
      <c r="L1166" s="239"/>
      <c r="M1166" s="244"/>
      <c r="N1166" s="245" t="str">
        <f t="shared" ca="1" si="120"/>
        <v/>
      </c>
      <c r="O1166" s="239"/>
      <c r="P1166" s="244"/>
      <c r="Q1166" s="245" t="str">
        <f t="shared" si="121"/>
        <v/>
      </c>
      <c r="U1166" s="246" t="str">
        <f>IFERROR(VLOOKUP(C1166,'BASE EQUIPOS'!$G$8:$O$22,9,0)," ")</f>
        <v xml:space="preserve"> </v>
      </c>
      <c r="V1166" s="232" t="str">
        <f t="shared" si="123"/>
        <v/>
      </c>
      <c r="W1166" s="232" t="str">
        <f t="shared" si="124"/>
        <v/>
      </c>
      <c r="X1166" s="232" t="str">
        <f>IFERROR(VLOOKUP(W1166,Datos!$P$4:$Q$18,2,0),"")</f>
        <v/>
      </c>
      <c r="Y1166" s="232" t="str">
        <f t="shared" si="125"/>
        <v/>
      </c>
      <c r="AA1166" s="314" t="str">
        <f t="shared" ca="1" si="122"/>
        <v/>
      </c>
    </row>
    <row r="1167" spans="1:27" x14ac:dyDescent="0.3">
      <c r="A1167" s="238"/>
      <c r="B1167" s="241" t="str">
        <f t="shared" si="126"/>
        <v/>
      </c>
      <c r="C1167" s="239"/>
      <c r="D1167" s="240" t="str">
        <f>IF(C1167&lt;&gt;"",VLOOKUP(C1167,'BASE EQUIPOS'!$G$8:$H$22,2,0),"")</f>
        <v/>
      </c>
      <c r="E1167" s="241" t="str">
        <f>IF(C1167&lt;&gt;"",VLOOKUP(C1167,'BASE EQUIPOS'!$G$8:$I$22,3,0),"")</f>
        <v/>
      </c>
      <c r="F1167" s="241" t="str">
        <f>IF(C1167&lt;&gt;"",VLOOKUP(C1167,'BASE EQUIPOS'!$G$8:$J$22,4,0),"")</f>
        <v/>
      </c>
      <c r="G1167" s="242"/>
      <c r="H1167" s="233"/>
      <c r="I1167" s="241"/>
      <c r="J1167" s="241"/>
      <c r="K1167" s="241"/>
      <c r="L1167" s="239"/>
      <c r="M1167" s="244"/>
      <c r="N1167" s="245" t="str">
        <f t="shared" ca="1" si="120"/>
        <v/>
      </c>
      <c r="O1167" s="239"/>
      <c r="P1167" s="244"/>
      <c r="Q1167" s="245" t="str">
        <f t="shared" si="121"/>
        <v/>
      </c>
      <c r="U1167" s="246" t="str">
        <f>IFERROR(VLOOKUP(C1167,'BASE EQUIPOS'!$G$8:$O$22,9,0)," ")</f>
        <v xml:space="preserve"> </v>
      </c>
      <c r="V1167" s="232" t="str">
        <f t="shared" si="123"/>
        <v/>
      </c>
      <c r="W1167" s="232" t="str">
        <f t="shared" si="124"/>
        <v/>
      </c>
      <c r="X1167" s="232" t="str">
        <f>IFERROR(VLOOKUP(W1167,Datos!$P$4:$Q$18,2,0),"")</f>
        <v/>
      </c>
      <c r="Y1167" s="232" t="str">
        <f t="shared" si="125"/>
        <v/>
      </c>
      <c r="AA1167" s="314" t="str">
        <f t="shared" ca="1" si="122"/>
        <v/>
      </c>
    </row>
    <row r="1168" spans="1:27" x14ac:dyDescent="0.3">
      <c r="A1168" s="238"/>
      <c r="B1168" s="241" t="str">
        <f t="shared" si="126"/>
        <v/>
      </c>
      <c r="C1168" s="239"/>
      <c r="D1168" s="240" t="str">
        <f>IF(C1168&lt;&gt;"",VLOOKUP(C1168,'BASE EQUIPOS'!$G$8:$H$22,2,0),"")</f>
        <v/>
      </c>
      <c r="E1168" s="241" t="str">
        <f>IF(C1168&lt;&gt;"",VLOOKUP(C1168,'BASE EQUIPOS'!$G$8:$I$22,3,0),"")</f>
        <v/>
      </c>
      <c r="F1168" s="241" t="str">
        <f>IF(C1168&lt;&gt;"",VLOOKUP(C1168,'BASE EQUIPOS'!$G$8:$J$22,4,0),"")</f>
        <v/>
      </c>
      <c r="G1168" s="242"/>
      <c r="H1168" s="233"/>
      <c r="I1168" s="241"/>
      <c r="J1168" s="241"/>
      <c r="K1168" s="241"/>
      <c r="L1168" s="239"/>
      <c r="M1168" s="244"/>
      <c r="N1168" s="245" t="str">
        <f t="shared" ref="N1168:N1231" ca="1" si="127">IF(M1168="","",IF(O1168="",NOW()*24-(L1168+M1168)*24,"Mtto. Terminado"))</f>
        <v/>
      </c>
      <c r="O1168" s="239"/>
      <c r="P1168" s="244"/>
      <c r="Q1168" s="245" t="str">
        <f t="shared" ref="Q1168:Q1231" si="128">IF(O1168="","",IF(P1168="","",(O1168+P1168)*24-(L1168+M1168)*24))</f>
        <v/>
      </c>
      <c r="U1168" s="246" t="str">
        <f>IFERROR(VLOOKUP(C1168,'BASE EQUIPOS'!$G$8:$O$22,9,0)," ")</f>
        <v xml:space="preserve"> </v>
      </c>
      <c r="V1168" s="232" t="str">
        <f t="shared" si="123"/>
        <v/>
      </c>
      <c r="W1168" s="232" t="str">
        <f t="shared" si="124"/>
        <v/>
      </c>
      <c r="X1168" s="232" t="str">
        <f>IFERROR(VLOOKUP(W1168,Datos!$P$4:$Q$18,2,0),"")</f>
        <v/>
      </c>
      <c r="Y1168" s="232" t="str">
        <f t="shared" si="125"/>
        <v/>
      </c>
      <c r="AA1168" s="314" t="str">
        <f t="shared" ca="1" si="122"/>
        <v/>
      </c>
    </row>
    <row r="1169" spans="1:27" x14ac:dyDescent="0.3">
      <c r="A1169" s="238"/>
      <c r="B1169" s="241" t="str">
        <f t="shared" si="126"/>
        <v/>
      </c>
      <c r="C1169" s="239"/>
      <c r="D1169" s="240" t="str">
        <f>IF(C1169&lt;&gt;"",VLOOKUP(C1169,'BASE EQUIPOS'!$G$8:$H$22,2,0),"")</f>
        <v/>
      </c>
      <c r="E1169" s="241" t="str">
        <f>IF(C1169&lt;&gt;"",VLOOKUP(C1169,'BASE EQUIPOS'!$G$8:$I$22,3,0),"")</f>
        <v/>
      </c>
      <c r="F1169" s="241" t="str">
        <f>IF(C1169&lt;&gt;"",VLOOKUP(C1169,'BASE EQUIPOS'!$G$8:$J$22,4,0),"")</f>
        <v/>
      </c>
      <c r="G1169" s="242"/>
      <c r="H1169" s="233"/>
      <c r="I1169" s="241"/>
      <c r="J1169" s="241"/>
      <c r="K1169" s="241"/>
      <c r="L1169" s="239"/>
      <c r="M1169" s="244"/>
      <c r="N1169" s="245" t="str">
        <f t="shared" ca="1" si="127"/>
        <v/>
      </c>
      <c r="O1169" s="239"/>
      <c r="P1169" s="244"/>
      <c r="Q1169" s="245" t="str">
        <f t="shared" si="128"/>
        <v/>
      </c>
      <c r="U1169" s="246" t="str">
        <f>IFERROR(VLOOKUP(C1169,'BASE EQUIPOS'!$G$8:$O$22,9,0)," ")</f>
        <v xml:space="preserve"> </v>
      </c>
      <c r="V1169" s="232" t="str">
        <f t="shared" si="123"/>
        <v/>
      </c>
      <c r="W1169" s="232" t="str">
        <f t="shared" si="124"/>
        <v/>
      </c>
      <c r="X1169" s="232" t="str">
        <f>IFERROR(VLOOKUP(W1169,Datos!$P$4:$Q$18,2,0),"")</f>
        <v/>
      </c>
      <c r="Y1169" s="232" t="str">
        <f t="shared" si="125"/>
        <v/>
      </c>
      <c r="AA1169" s="314" t="str">
        <f t="shared" ref="AA1169:AA1232" ca="1" si="129">IF(N1169="Mtto. Terminado",1,"")</f>
        <v/>
      </c>
    </row>
    <row r="1170" spans="1:27" x14ac:dyDescent="0.3">
      <c r="A1170" s="238"/>
      <c r="B1170" s="241" t="str">
        <f t="shared" si="126"/>
        <v/>
      </c>
      <c r="C1170" s="239"/>
      <c r="D1170" s="240" t="str">
        <f>IF(C1170&lt;&gt;"",VLOOKUP(C1170,'BASE EQUIPOS'!$G$8:$H$22,2,0),"")</f>
        <v/>
      </c>
      <c r="E1170" s="241" t="str">
        <f>IF(C1170&lt;&gt;"",VLOOKUP(C1170,'BASE EQUIPOS'!$G$8:$I$22,3,0),"")</f>
        <v/>
      </c>
      <c r="F1170" s="241" t="str">
        <f>IF(C1170&lt;&gt;"",VLOOKUP(C1170,'BASE EQUIPOS'!$G$8:$J$22,4,0),"")</f>
        <v/>
      </c>
      <c r="G1170" s="242"/>
      <c r="H1170" s="233"/>
      <c r="I1170" s="241"/>
      <c r="J1170" s="241"/>
      <c r="K1170" s="241"/>
      <c r="L1170" s="239"/>
      <c r="M1170" s="244"/>
      <c r="N1170" s="245" t="str">
        <f t="shared" ca="1" si="127"/>
        <v/>
      </c>
      <c r="O1170" s="239"/>
      <c r="P1170" s="244"/>
      <c r="Q1170" s="245" t="str">
        <f t="shared" si="128"/>
        <v/>
      </c>
      <c r="U1170" s="246" t="str">
        <f>IFERROR(VLOOKUP(C1170,'BASE EQUIPOS'!$G$8:$O$22,9,0)," ")</f>
        <v xml:space="preserve"> </v>
      </c>
      <c r="V1170" s="232" t="str">
        <f t="shared" si="123"/>
        <v/>
      </c>
      <c r="W1170" s="232" t="str">
        <f t="shared" si="124"/>
        <v/>
      </c>
      <c r="X1170" s="232" t="str">
        <f>IFERROR(VLOOKUP(W1170,Datos!$P$4:$Q$18,2,0),"")</f>
        <v/>
      </c>
      <c r="Y1170" s="232" t="str">
        <f t="shared" si="125"/>
        <v/>
      </c>
      <c r="AA1170" s="314" t="str">
        <f t="shared" ca="1" si="129"/>
        <v/>
      </c>
    </row>
    <row r="1171" spans="1:27" x14ac:dyDescent="0.3">
      <c r="A1171" s="238"/>
      <c r="B1171" s="241" t="str">
        <f t="shared" si="126"/>
        <v/>
      </c>
      <c r="C1171" s="239"/>
      <c r="D1171" s="240" t="str">
        <f>IF(C1171&lt;&gt;"",VLOOKUP(C1171,'BASE EQUIPOS'!$G$8:$H$22,2,0),"")</f>
        <v/>
      </c>
      <c r="E1171" s="241" t="str">
        <f>IF(C1171&lt;&gt;"",VLOOKUP(C1171,'BASE EQUIPOS'!$G$8:$I$22,3,0),"")</f>
        <v/>
      </c>
      <c r="F1171" s="241" t="str">
        <f>IF(C1171&lt;&gt;"",VLOOKUP(C1171,'BASE EQUIPOS'!$G$8:$J$22,4,0),"")</f>
        <v/>
      </c>
      <c r="G1171" s="242"/>
      <c r="H1171" s="233"/>
      <c r="I1171" s="241"/>
      <c r="J1171" s="241"/>
      <c r="K1171" s="241"/>
      <c r="L1171" s="239"/>
      <c r="M1171" s="244"/>
      <c r="N1171" s="245" t="str">
        <f t="shared" ca="1" si="127"/>
        <v/>
      </c>
      <c r="O1171" s="239"/>
      <c r="P1171" s="244"/>
      <c r="Q1171" s="245" t="str">
        <f t="shared" si="128"/>
        <v/>
      </c>
      <c r="U1171" s="246" t="str">
        <f>IFERROR(VLOOKUP(C1171,'BASE EQUIPOS'!$G$8:$O$22,9,0)," ")</f>
        <v xml:space="preserve"> </v>
      </c>
      <c r="V1171" s="232" t="str">
        <f t="shared" si="123"/>
        <v/>
      </c>
      <c r="W1171" s="232" t="str">
        <f t="shared" si="124"/>
        <v/>
      </c>
      <c r="X1171" s="232" t="str">
        <f>IFERROR(VLOOKUP(W1171,Datos!$P$4:$Q$18,2,0),"")</f>
        <v/>
      </c>
      <c r="Y1171" s="232" t="str">
        <f t="shared" si="125"/>
        <v/>
      </c>
      <c r="AA1171" s="314" t="str">
        <f t="shared" ca="1" si="129"/>
        <v/>
      </c>
    </row>
    <row r="1172" spans="1:27" x14ac:dyDescent="0.3">
      <c r="A1172" s="238"/>
      <c r="B1172" s="241" t="str">
        <f t="shared" si="126"/>
        <v/>
      </c>
      <c r="C1172" s="239"/>
      <c r="D1172" s="240" t="str">
        <f>IF(C1172&lt;&gt;"",VLOOKUP(C1172,'BASE EQUIPOS'!$G$8:$H$22,2,0),"")</f>
        <v/>
      </c>
      <c r="E1172" s="241" t="str">
        <f>IF(C1172&lt;&gt;"",VLOOKUP(C1172,'BASE EQUIPOS'!$G$8:$I$22,3,0),"")</f>
        <v/>
      </c>
      <c r="F1172" s="241" t="str">
        <f>IF(C1172&lt;&gt;"",VLOOKUP(C1172,'BASE EQUIPOS'!$G$8:$J$22,4,0),"")</f>
        <v/>
      </c>
      <c r="G1172" s="242"/>
      <c r="H1172" s="233"/>
      <c r="I1172" s="241"/>
      <c r="J1172" s="241"/>
      <c r="K1172" s="241"/>
      <c r="L1172" s="239"/>
      <c r="M1172" s="244"/>
      <c r="N1172" s="245" t="str">
        <f t="shared" ca="1" si="127"/>
        <v/>
      </c>
      <c r="O1172" s="239"/>
      <c r="P1172" s="244"/>
      <c r="Q1172" s="245" t="str">
        <f t="shared" si="128"/>
        <v/>
      </c>
      <c r="U1172" s="246" t="str">
        <f>IFERROR(VLOOKUP(C1172,'BASE EQUIPOS'!$G$8:$O$22,9,0)," ")</f>
        <v xml:space="preserve"> </v>
      </c>
      <c r="V1172" s="232" t="str">
        <f t="shared" si="123"/>
        <v/>
      </c>
      <c r="W1172" s="232" t="str">
        <f t="shared" si="124"/>
        <v/>
      </c>
      <c r="X1172" s="232" t="str">
        <f>IFERROR(VLOOKUP(W1172,Datos!$P$4:$Q$18,2,0),"")</f>
        <v/>
      </c>
      <c r="Y1172" s="232" t="str">
        <f t="shared" si="125"/>
        <v/>
      </c>
      <c r="AA1172" s="314" t="str">
        <f t="shared" ca="1" si="129"/>
        <v/>
      </c>
    </row>
    <row r="1173" spans="1:27" x14ac:dyDescent="0.3">
      <c r="A1173" s="238"/>
      <c r="B1173" s="241" t="str">
        <f t="shared" si="126"/>
        <v/>
      </c>
      <c r="C1173" s="239"/>
      <c r="D1173" s="240" t="str">
        <f>IF(C1173&lt;&gt;"",VLOOKUP(C1173,'BASE EQUIPOS'!$G$8:$H$22,2,0),"")</f>
        <v/>
      </c>
      <c r="E1173" s="241" t="str">
        <f>IF(C1173&lt;&gt;"",VLOOKUP(C1173,'BASE EQUIPOS'!$G$8:$I$22,3,0),"")</f>
        <v/>
      </c>
      <c r="F1173" s="241" t="str">
        <f>IF(C1173&lt;&gt;"",VLOOKUP(C1173,'BASE EQUIPOS'!$G$8:$J$22,4,0),"")</f>
        <v/>
      </c>
      <c r="G1173" s="242"/>
      <c r="H1173" s="233"/>
      <c r="I1173" s="241"/>
      <c r="J1173" s="241"/>
      <c r="K1173" s="241"/>
      <c r="L1173" s="239"/>
      <c r="M1173" s="244"/>
      <c r="N1173" s="245" t="str">
        <f t="shared" ca="1" si="127"/>
        <v/>
      </c>
      <c r="O1173" s="239"/>
      <c r="P1173" s="244"/>
      <c r="Q1173" s="245" t="str">
        <f t="shared" si="128"/>
        <v/>
      </c>
      <c r="U1173" s="246" t="str">
        <f>IFERROR(VLOOKUP(C1173,'BASE EQUIPOS'!$G$8:$O$22,9,0)," ")</f>
        <v xml:space="preserve"> </v>
      </c>
      <c r="V1173" s="232" t="str">
        <f t="shared" ref="V1173:V1236" si="130">IF(G1173="MTTO. SISTEMÁTICO","PREVENTIVA",IF(G1173="MTTO. PREDICTIVO","INSPECCIÓN",""))</f>
        <v/>
      </c>
      <c r="W1173" s="232" t="str">
        <f t="shared" ref="W1173:W1236" si="131">CONCATENATE(D1173,I1173)</f>
        <v/>
      </c>
      <c r="X1173" s="232" t="str">
        <f>IFERROR(VLOOKUP(W1173,Datos!$P$4:$Q$18,2,0),"")</f>
        <v/>
      </c>
      <c r="Y1173" s="232" t="str">
        <f t="shared" ref="Y1173:Y1236" si="132">IF(A1173="OT CORRECTIVA",1,IF(A1173="OT PREVENTIVA",2,IF(A1173="HOJA INSPECCIÓN",3,"")))</f>
        <v/>
      </c>
      <c r="AA1173" s="314" t="str">
        <f t="shared" ca="1" si="129"/>
        <v/>
      </c>
    </row>
    <row r="1174" spans="1:27" x14ac:dyDescent="0.3">
      <c r="A1174" s="238"/>
      <c r="B1174" s="241" t="str">
        <f t="shared" si="126"/>
        <v/>
      </c>
      <c r="C1174" s="239"/>
      <c r="D1174" s="240" t="str">
        <f>IF(C1174&lt;&gt;"",VLOOKUP(C1174,'BASE EQUIPOS'!$G$8:$H$22,2,0),"")</f>
        <v/>
      </c>
      <c r="E1174" s="241" t="str">
        <f>IF(C1174&lt;&gt;"",VLOOKUP(C1174,'BASE EQUIPOS'!$G$8:$I$22,3,0),"")</f>
        <v/>
      </c>
      <c r="F1174" s="241" t="str">
        <f>IF(C1174&lt;&gt;"",VLOOKUP(C1174,'BASE EQUIPOS'!$G$8:$J$22,4,0),"")</f>
        <v/>
      </c>
      <c r="G1174" s="242"/>
      <c r="H1174" s="233"/>
      <c r="I1174" s="241"/>
      <c r="J1174" s="241"/>
      <c r="K1174" s="241"/>
      <c r="L1174" s="239"/>
      <c r="M1174" s="244"/>
      <c r="N1174" s="245" t="str">
        <f t="shared" ca="1" si="127"/>
        <v/>
      </c>
      <c r="O1174" s="239"/>
      <c r="P1174" s="244"/>
      <c r="Q1174" s="245" t="str">
        <f t="shared" si="128"/>
        <v/>
      </c>
      <c r="U1174" s="246" t="str">
        <f>IFERROR(VLOOKUP(C1174,'BASE EQUIPOS'!$G$8:$O$22,9,0)," ")</f>
        <v xml:space="preserve"> </v>
      </c>
      <c r="V1174" s="232" t="str">
        <f t="shared" si="130"/>
        <v/>
      </c>
      <c r="W1174" s="232" t="str">
        <f t="shared" si="131"/>
        <v/>
      </c>
      <c r="X1174" s="232" t="str">
        <f>IFERROR(VLOOKUP(W1174,Datos!$P$4:$Q$18,2,0),"")</f>
        <v/>
      </c>
      <c r="Y1174" s="232" t="str">
        <f t="shared" si="132"/>
        <v/>
      </c>
      <c r="AA1174" s="314" t="str">
        <f t="shared" ca="1" si="129"/>
        <v/>
      </c>
    </row>
    <row r="1175" spans="1:27" x14ac:dyDescent="0.3">
      <c r="A1175" s="238"/>
      <c r="B1175" s="241" t="str">
        <f t="shared" si="126"/>
        <v/>
      </c>
      <c r="C1175" s="239"/>
      <c r="D1175" s="240" t="str">
        <f>IF(C1175&lt;&gt;"",VLOOKUP(C1175,'BASE EQUIPOS'!$G$8:$H$22,2,0),"")</f>
        <v/>
      </c>
      <c r="E1175" s="241" t="str">
        <f>IF(C1175&lt;&gt;"",VLOOKUP(C1175,'BASE EQUIPOS'!$G$8:$I$22,3,0),"")</f>
        <v/>
      </c>
      <c r="F1175" s="241" t="str">
        <f>IF(C1175&lt;&gt;"",VLOOKUP(C1175,'BASE EQUIPOS'!$G$8:$J$22,4,0),"")</f>
        <v/>
      </c>
      <c r="G1175" s="242"/>
      <c r="H1175" s="233"/>
      <c r="I1175" s="241"/>
      <c r="J1175" s="241"/>
      <c r="K1175" s="241"/>
      <c r="L1175" s="239"/>
      <c r="M1175" s="244"/>
      <c r="N1175" s="245" t="str">
        <f t="shared" ca="1" si="127"/>
        <v/>
      </c>
      <c r="O1175" s="239"/>
      <c r="P1175" s="244"/>
      <c r="Q1175" s="245" t="str">
        <f t="shared" si="128"/>
        <v/>
      </c>
      <c r="U1175" s="246" t="str">
        <f>IFERROR(VLOOKUP(C1175,'BASE EQUIPOS'!$G$8:$O$22,9,0)," ")</f>
        <v xml:space="preserve"> </v>
      </c>
      <c r="V1175" s="232" t="str">
        <f t="shared" si="130"/>
        <v/>
      </c>
      <c r="W1175" s="232" t="str">
        <f t="shared" si="131"/>
        <v/>
      </c>
      <c r="X1175" s="232" t="str">
        <f>IFERROR(VLOOKUP(W1175,Datos!$P$4:$Q$18,2,0),"")</f>
        <v/>
      </c>
      <c r="Y1175" s="232" t="str">
        <f t="shared" si="132"/>
        <v/>
      </c>
      <c r="AA1175" s="314" t="str">
        <f t="shared" ca="1" si="129"/>
        <v/>
      </c>
    </row>
    <row r="1176" spans="1:27" x14ac:dyDescent="0.3">
      <c r="A1176" s="238"/>
      <c r="B1176" s="241" t="str">
        <f t="shared" si="126"/>
        <v/>
      </c>
      <c r="C1176" s="239"/>
      <c r="D1176" s="240" t="str">
        <f>IF(C1176&lt;&gt;"",VLOOKUP(C1176,'BASE EQUIPOS'!$G$8:$H$22,2,0),"")</f>
        <v/>
      </c>
      <c r="E1176" s="241" t="str">
        <f>IF(C1176&lt;&gt;"",VLOOKUP(C1176,'BASE EQUIPOS'!$G$8:$I$22,3,0),"")</f>
        <v/>
      </c>
      <c r="F1176" s="241" t="str">
        <f>IF(C1176&lt;&gt;"",VLOOKUP(C1176,'BASE EQUIPOS'!$G$8:$J$22,4,0),"")</f>
        <v/>
      </c>
      <c r="G1176" s="242"/>
      <c r="H1176" s="233"/>
      <c r="I1176" s="241"/>
      <c r="J1176" s="241"/>
      <c r="K1176" s="241"/>
      <c r="L1176" s="239"/>
      <c r="M1176" s="244"/>
      <c r="N1176" s="245" t="str">
        <f t="shared" ca="1" si="127"/>
        <v/>
      </c>
      <c r="O1176" s="239"/>
      <c r="P1176" s="244"/>
      <c r="Q1176" s="245" t="str">
        <f t="shared" si="128"/>
        <v/>
      </c>
      <c r="U1176" s="246" t="str">
        <f>IFERROR(VLOOKUP(C1176,'BASE EQUIPOS'!$G$8:$O$22,9,0)," ")</f>
        <v xml:space="preserve"> </v>
      </c>
      <c r="V1176" s="232" t="str">
        <f t="shared" si="130"/>
        <v/>
      </c>
      <c r="W1176" s="232" t="str">
        <f t="shared" si="131"/>
        <v/>
      </c>
      <c r="X1176" s="232" t="str">
        <f>IFERROR(VLOOKUP(W1176,Datos!$P$4:$Q$18,2,0),"")</f>
        <v/>
      </c>
      <c r="Y1176" s="232" t="str">
        <f t="shared" si="132"/>
        <v/>
      </c>
      <c r="AA1176" s="314" t="str">
        <f t="shared" ca="1" si="129"/>
        <v/>
      </c>
    </row>
    <row r="1177" spans="1:27" x14ac:dyDescent="0.3">
      <c r="A1177" s="238"/>
      <c r="B1177" s="241" t="str">
        <f t="shared" si="126"/>
        <v/>
      </c>
      <c r="C1177" s="239"/>
      <c r="D1177" s="240" t="str">
        <f>IF(C1177&lt;&gt;"",VLOOKUP(C1177,'BASE EQUIPOS'!$G$8:$H$22,2,0),"")</f>
        <v/>
      </c>
      <c r="E1177" s="241" t="str">
        <f>IF(C1177&lt;&gt;"",VLOOKUP(C1177,'BASE EQUIPOS'!$G$8:$I$22,3,0),"")</f>
        <v/>
      </c>
      <c r="F1177" s="241" t="str">
        <f>IF(C1177&lt;&gt;"",VLOOKUP(C1177,'BASE EQUIPOS'!$G$8:$J$22,4,0),"")</f>
        <v/>
      </c>
      <c r="G1177" s="242"/>
      <c r="H1177" s="233"/>
      <c r="I1177" s="241"/>
      <c r="J1177" s="241"/>
      <c r="K1177" s="241"/>
      <c r="L1177" s="239"/>
      <c r="M1177" s="244"/>
      <c r="N1177" s="245" t="str">
        <f t="shared" ca="1" si="127"/>
        <v/>
      </c>
      <c r="O1177" s="239"/>
      <c r="P1177" s="244"/>
      <c r="Q1177" s="245" t="str">
        <f t="shared" si="128"/>
        <v/>
      </c>
      <c r="U1177" s="246" t="str">
        <f>IFERROR(VLOOKUP(C1177,'BASE EQUIPOS'!$G$8:$O$22,9,0)," ")</f>
        <v xml:space="preserve"> </v>
      </c>
      <c r="V1177" s="232" t="str">
        <f t="shared" si="130"/>
        <v/>
      </c>
      <c r="W1177" s="232" t="str">
        <f t="shared" si="131"/>
        <v/>
      </c>
      <c r="X1177" s="232" t="str">
        <f>IFERROR(VLOOKUP(W1177,Datos!$P$4:$Q$18,2,0),"")</f>
        <v/>
      </c>
      <c r="Y1177" s="232" t="str">
        <f t="shared" si="132"/>
        <v/>
      </c>
      <c r="AA1177" s="314" t="str">
        <f t="shared" ca="1" si="129"/>
        <v/>
      </c>
    </row>
    <row r="1178" spans="1:27" x14ac:dyDescent="0.3">
      <c r="A1178" s="238"/>
      <c r="B1178" s="241" t="str">
        <f t="shared" si="126"/>
        <v/>
      </c>
      <c r="C1178" s="239"/>
      <c r="D1178" s="240" t="str">
        <f>IF(C1178&lt;&gt;"",VLOOKUP(C1178,'BASE EQUIPOS'!$G$8:$H$22,2,0),"")</f>
        <v/>
      </c>
      <c r="E1178" s="241" t="str">
        <f>IF(C1178&lt;&gt;"",VLOOKUP(C1178,'BASE EQUIPOS'!$G$8:$I$22,3,0),"")</f>
        <v/>
      </c>
      <c r="F1178" s="241" t="str">
        <f>IF(C1178&lt;&gt;"",VLOOKUP(C1178,'BASE EQUIPOS'!$G$8:$J$22,4,0),"")</f>
        <v/>
      </c>
      <c r="G1178" s="242"/>
      <c r="H1178" s="233"/>
      <c r="I1178" s="241"/>
      <c r="J1178" s="241"/>
      <c r="K1178" s="241"/>
      <c r="L1178" s="239"/>
      <c r="M1178" s="244"/>
      <c r="N1178" s="245" t="str">
        <f t="shared" ca="1" si="127"/>
        <v/>
      </c>
      <c r="O1178" s="239"/>
      <c r="P1178" s="244"/>
      <c r="Q1178" s="245" t="str">
        <f t="shared" si="128"/>
        <v/>
      </c>
      <c r="U1178" s="246" t="str">
        <f>IFERROR(VLOOKUP(C1178,'BASE EQUIPOS'!$G$8:$O$22,9,0)," ")</f>
        <v xml:space="preserve"> </v>
      </c>
      <c r="V1178" s="232" t="str">
        <f t="shared" si="130"/>
        <v/>
      </c>
      <c r="W1178" s="232" t="str">
        <f t="shared" si="131"/>
        <v/>
      </c>
      <c r="X1178" s="232" t="str">
        <f>IFERROR(VLOOKUP(W1178,Datos!$P$4:$Q$18,2,0),"")</f>
        <v/>
      </c>
      <c r="Y1178" s="232" t="str">
        <f t="shared" si="132"/>
        <v/>
      </c>
      <c r="AA1178" s="314" t="str">
        <f t="shared" ca="1" si="129"/>
        <v/>
      </c>
    </row>
    <row r="1179" spans="1:27" x14ac:dyDescent="0.3">
      <c r="A1179" s="238"/>
      <c r="B1179" s="241" t="str">
        <f t="shared" si="126"/>
        <v/>
      </c>
      <c r="C1179" s="239"/>
      <c r="D1179" s="240" t="str">
        <f>IF(C1179&lt;&gt;"",VLOOKUP(C1179,'BASE EQUIPOS'!$G$8:$H$22,2,0),"")</f>
        <v/>
      </c>
      <c r="E1179" s="241" t="str">
        <f>IF(C1179&lt;&gt;"",VLOOKUP(C1179,'BASE EQUIPOS'!$G$8:$I$22,3,0),"")</f>
        <v/>
      </c>
      <c r="F1179" s="241" t="str">
        <f>IF(C1179&lt;&gt;"",VLOOKUP(C1179,'BASE EQUIPOS'!$G$8:$J$22,4,0),"")</f>
        <v/>
      </c>
      <c r="G1179" s="242"/>
      <c r="H1179" s="233"/>
      <c r="I1179" s="241"/>
      <c r="J1179" s="241"/>
      <c r="K1179" s="241"/>
      <c r="L1179" s="239"/>
      <c r="M1179" s="244"/>
      <c r="N1179" s="245" t="str">
        <f t="shared" ca="1" si="127"/>
        <v/>
      </c>
      <c r="O1179" s="239"/>
      <c r="P1179" s="244"/>
      <c r="Q1179" s="245" t="str">
        <f t="shared" si="128"/>
        <v/>
      </c>
      <c r="U1179" s="246" t="str">
        <f>IFERROR(VLOOKUP(C1179,'BASE EQUIPOS'!$G$8:$O$22,9,0)," ")</f>
        <v xml:space="preserve"> </v>
      </c>
      <c r="V1179" s="232" t="str">
        <f t="shared" si="130"/>
        <v/>
      </c>
      <c r="W1179" s="232" t="str">
        <f t="shared" si="131"/>
        <v/>
      </c>
      <c r="X1179" s="232" t="str">
        <f>IFERROR(VLOOKUP(W1179,Datos!$P$4:$Q$18,2,0),"")</f>
        <v/>
      </c>
      <c r="Y1179" s="232" t="str">
        <f t="shared" si="132"/>
        <v/>
      </c>
      <c r="AA1179" s="314" t="str">
        <f t="shared" ca="1" si="129"/>
        <v/>
      </c>
    </row>
    <row r="1180" spans="1:27" x14ac:dyDescent="0.3">
      <c r="A1180" s="238"/>
      <c r="B1180" s="241" t="str">
        <f t="shared" ref="B1180:B1243" si="133">IF(C1180&lt;&gt;"",B1179+1,"")</f>
        <v/>
      </c>
      <c r="C1180" s="239"/>
      <c r="D1180" s="240" t="str">
        <f>IF(C1180&lt;&gt;"",VLOOKUP(C1180,'BASE EQUIPOS'!$G$8:$H$22,2,0),"")</f>
        <v/>
      </c>
      <c r="E1180" s="241" t="str">
        <f>IF(C1180&lt;&gt;"",VLOOKUP(C1180,'BASE EQUIPOS'!$G$8:$I$22,3,0),"")</f>
        <v/>
      </c>
      <c r="F1180" s="241" t="str">
        <f>IF(C1180&lt;&gt;"",VLOOKUP(C1180,'BASE EQUIPOS'!$G$8:$J$22,4,0),"")</f>
        <v/>
      </c>
      <c r="G1180" s="242"/>
      <c r="H1180" s="233"/>
      <c r="I1180" s="241"/>
      <c r="J1180" s="241"/>
      <c r="K1180" s="241"/>
      <c r="L1180" s="239"/>
      <c r="M1180" s="244"/>
      <c r="N1180" s="245" t="str">
        <f t="shared" ca="1" si="127"/>
        <v/>
      </c>
      <c r="O1180" s="239"/>
      <c r="P1180" s="244"/>
      <c r="Q1180" s="245" t="str">
        <f t="shared" si="128"/>
        <v/>
      </c>
      <c r="U1180" s="246" t="str">
        <f>IFERROR(VLOOKUP(C1180,'BASE EQUIPOS'!$G$8:$O$22,9,0)," ")</f>
        <v xml:space="preserve"> </v>
      </c>
      <c r="V1180" s="232" t="str">
        <f t="shared" si="130"/>
        <v/>
      </c>
      <c r="W1180" s="232" t="str">
        <f t="shared" si="131"/>
        <v/>
      </c>
      <c r="X1180" s="232" t="str">
        <f>IFERROR(VLOOKUP(W1180,Datos!$P$4:$Q$18,2,0),"")</f>
        <v/>
      </c>
      <c r="Y1180" s="232" t="str">
        <f t="shared" si="132"/>
        <v/>
      </c>
      <c r="AA1180" s="314" t="str">
        <f t="shared" ca="1" si="129"/>
        <v/>
      </c>
    </row>
    <row r="1181" spans="1:27" x14ac:dyDescent="0.3">
      <c r="A1181" s="238"/>
      <c r="B1181" s="241" t="str">
        <f t="shared" si="133"/>
        <v/>
      </c>
      <c r="C1181" s="239"/>
      <c r="D1181" s="240" t="str">
        <f>IF(C1181&lt;&gt;"",VLOOKUP(C1181,'BASE EQUIPOS'!$G$8:$H$22,2,0),"")</f>
        <v/>
      </c>
      <c r="E1181" s="241" t="str">
        <f>IF(C1181&lt;&gt;"",VLOOKUP(C1181,'BASE EQUIPOS'!$G$8:$I$22,3,0),"")</f>
        <v/>
      </c>
      <c r="F1181" s="241" t="str">
        <f>IF(C1181&lt;&gt;"",VLOOKUP(C1181,'BASE EQUIPOS'!$G$8:$J$22,4,0),"")</f>
        <v/>
      </c>
      <c r="G1181" s="242"/>
      <c r="H1181" s="233"/>
      <c r="I1181" s="241"/>
      <c r="J1181" s="241"/>
      <c r="K1181" s="241"/>
      <c r="L1181" s="239"/>
      <c r="M1181" s="244"/>
      <c r="N1181" s="245" t="str">
        <f t="shared" ca="1" si="127"/>
        <v/>
      </c>
      <c r="O1181" s="239"/>
      <c r="P1181" s="244"/>
      <c r="Q1181" s="245" t="str">
        <f t="shared" si="128"/>
        <v/>
      </c>
      <c r="U1181" s="246" t="str">
        <f>IFERROR(VLOOKUP(C1181,'BASE EQUIPOS'!$G$8:$O$22,9,0)," ")</f>
        <v xml:space="preserve"> </v>
      </c>
      <c r="V1181" s="232" t="str">
        <f t="shared" si="130"/>
        <v/>
      </c>
      <c r="W1181" s="232" t="str">
        <f t="shared" si="131"/>
        <v/>
      </c>
      <c r="X1181" s="232" t="str">
        <f>IFERROR(VLOOKUP(W1181,Datos!$P$4:$Q$18,2,0),"")</f>
        <v/>
      </c>
      <c r="Y1181" s="232" t="str">
        <f t="shared" si="132"/>
        <v/>
      </c>
      <c r="AA1181" s="314" t="str">
        <f t="shared" ca="1" si="129"/>
        <v/>
      </c>
    </row>
    <row r="1182" spans="1:27" x14ac:dyDescent="0.3">
      <c r="A1182" s="238"/>
      <c r="B1182" s="241" t="str">
        <f t="shared" si="133"/>
        <v/>
      </c>
      <c r="C1182" s="239"/>
      <c r="D1182" s="240" t="str">
        <f>IF(C1182&lt;&gt;"",VLOOKUP(C1182,'BASE EQUIPOS'!$G$8:$H$22,2,0),"")</f>
        <v/>
      </c>
      <c r="E1182" s="241" t="str">
        <f>IF(C1182&lt;&gt;"",VLOOKUP(C1182,'BASE EQUIPOS'!$G$8:$I$22,3,0),"")</f>
        <v/>
      </c>
      <c r="F1182" s="241" t="str">
        <f>IF(C1182&lt;&gt;"",VLOOKUP(C1182,'BASE EQUIPOS'!$G$8:$J$22,4,0),"")</f>
        <v/>
      </c>
      <c r="G1182" s="242"/>
      <c r="H1182" s="233"/>
      <c r="I1182" s="241"/>
      <c r="J1182" s="241"/>
      <c r="K1182" s="241"/>
      <c r="L1182" s="239"/>
      <c r="M1182" s="244"/>
      <c r="N1182" s="245" t="str">
        <f t="shared" ca="1" si="127"/>
        <v/>
      </c>
      <c r="O1182" s="239"/>
      <c r="P1182" s="244"/>
      <c r="Q1182" s="245" t="str">
        <f t="shared" si="128"/>
        <v/>
      </c>
      <c r="U1182" s="246" t="str">
        <f>IFERROR(VLOOKUP(C1182,'BASE EQUIPOS'!$G$8:$O$22,9,0)," ")</f>
        <v xml:space="preserve"> </v>
      </c>
      <c r="V1182" s="232" t="str">
        <f t="shared" si="130"/>
        <v/>
      </c>
      <c r="W1182" s="232" t="str">
        <f t="shared" si="131"/>
        <v/>
      </c>
      <c r="X1182" s="232" t="str">
        <f>IFERROR(VLOOKUP(W1182,Datos!$P$4:$Q$18,2,0),"")</f>
        <v/>
      </c>
      <c r="Y1182" s="232" t="str">
        <f t="shared" si="132"/>
        <v/>
      </c>
      <c r="AA1182" s="314" t="str">
        <f t="shared" ca="1" si="129"/>
        <v/>
      </c>
    </row>
    <row r="1183" spans="1:27" x14ac:dyDescent="0.3">
      <c r="A1183" s="238"/>
      <c r="B1183" s="241" t="str">
        <f t="shared" si="133"/>
        <v/>
      </c>
      <c r="C1183" s="239"/>
      <c r="D1183" s="240" t="str">
        <f>IF(C1183&lt;&gt;"",VLOOKUP(C1183,'BASE EQUIPOS'!$G$8:$H$22,2,0),"")</f>
        <v/>
      </c>
      <c r="E1183" s="241" t="str">
        <f>IF(C1183&lt;&gt;"",VLOOKUP(C1183,'BASE EQUIPOS'!$G$8:$I$22,3,0),"")</f>
        <v/>
      </c>
      <c r="F1183" s="241" t="str">
        <f>IF(C1183&lt;&gt;"",VLOOKUP(C1183,'BASE EQUIPOS'!$G$8:$J$22,4,0),"")</f>
        <v/>
      </c>
      <c r="G1183" s="242"/>
      <c r="H1183" s="233"/>
      <c r="I1183" s="241"/>
      <c r="J1183" s="241"/>
      <c r="K1183" s="241"/>
      <c r="L1183" s="239"/>
      <c r="M1183" s="244"/>
      <c r="N1183" s="245" t="str">
        <f t="shared" ca="1" si="127"/>
        <v/>
      </c>
      <c r="O1183" s="239"/>
      <c r="P1183" s="244"/>
      <c r="Q1183" s="245" t="str">
        <f t="shared" si="128"/>
        <v/>
      </c>
      <c r="U1183" s="246" t="str">
        <f>IFERROR(VLOOKUP(C1183,'BASE EQUIPOS'!$G$8:$O$22,9,0)," ")</f>
        <v xml:space="preserve"> </v>
      </c>
      <c r="V1183" s="232" t="str">
        <f t="shared" si="130"/>
        <v/>
      </c>
      <c r="W1183" s="232" t="str">
        <f t="shared" si="131"/>
        <v/>
      </c>
      <c r="X1183" s="232" t="str">
        <f>IFERROR(VLOOKUP(W1183,Datos!$P$4:$Q$18,2,0),"")</f>
        <v/>
      </c>
      <c r="Y1183" s="232" t="str">
        <f t="shared" si="132"/>
        <v/>
      </c>
      <c r="AA1183" s="314" t="str">
        <f t="shared" ca="1" si="129"/>
        <v/>
      </c>
    </row>
    <row r="1184" spans="1:27" x14ac:dyDescent="0.3">
      <c r="A1184" s="238"/>
      <c r="B1184" s="241" t="str">
        <f t="shared" si="133"/>
        <v/>
      </c>
      <c r="C1184" s="239"/>
      <c r="D1184" s="240" t="str">
        <f>IF(C1184&lt;&gt;"",VLOOKUP(C1184,'BASE EQUIPOS'!$G$8:$H$22,2,0),"")</f>
        <v/>
      </c>
      <c r="E1184" s="241" t="str">
        <f>IF(C1184&lt;&gt;"",VLOOKUP(C1184,'BASE EQUIPOS'!$G$8:$I$22,3,0),"")</f>
        <v/>
      </c>
      <c r="F1184" s="241" t="str">
        <f>IF(C1184&lt;&gt;"",VLOOKUP(C1184,'BASE EQUIPOS'!$G$8:$J$22,4,0),"")</f>
        <v/>
      </c>
      <c r="G1184" s="242"/>
      <c r="H1184" s="233"/>
      <c r="I1184" s="241"/>
      <c r="J1184" s="241"/>
      <c r="K1184" s="241"/>
      <c r="L1184" s="239"/>
      <c r="M1184" s="244"/>
      <c r="N1184" s="245" t="str">
        <f t="shared" ca="1" si="127"/>
        <v/>
      </c>
      <c r="O1184" s="239"/>
      <c r="P1184" s="244"/>
      <c r="Q1184" s="245" t="str">
        <f t="shared" si="128"/>
        <v/>
      </c>
      <c r="U1184" s="246" t="str">
        <f>IFERROR(VLOOKUP(C1184,'BASE EQUIPOS'!$G$8:$O$22,9,0)," ")</f>
        <v xml:space="preserve"> </v>
      </c>
      <c r="V1184" s="232" t="str">
        <f t="shared" si="130"/>
        <v/>
      </c>
      <c r="W1184" s="232" t="str">
        <f t="shared" si="131"/>
        <v/>
      </c>
      <c r="X1184" s="232" t="str">
        <f>IFERROR(VLOOKUP(W1184,Datos!$P$4:$Q$18,2,0),"")</f>
        <v/>
      </c>
      <c r="Y1184" s="232" t="str">
        <f t="shared" si="132"/>
        <v/>
      </c>
      <c r="AA1184" s="314" t="str">
        <f t="shared" ca="1" si="129"/>
        <v/>
      </c>
    </row>
    <row r="1185" spans="1:27" x14ac:dyDescent="0.3">
      <c r="A1185" s="238"/>
      <c r="B1185" s="241" t="str">
        <f t="shared" si="133"/>
        <v/>
      </c>
      <c r="C1185" s="239"/>
      <c r="D1185" s="240" t="str">
        <f>IF(C1185&lt;&gt;"",VLOOKUP(C1185,'BASE EQUIPOS'!$G$8:$H$22,2,0),"")</f>
        <v/>
      </c>
      <c r="E1185" s="241" t="str">
        <f>IF(C1185&lt;&gt;"",VLOOKUP(C1185,'BASE EQUIPOS'!$G$8:$I$22,3,0),"")</f>
        <v/>
      </c>
      <c r="F1185" s="241" t="str">
        <f>IF(C1185&lt;&gt;"",VLOOKUP(C1185,'BASE EQUIPOS'!$G$8:$J$22,4,0),"")</f>
        <v/>
      </c>
      <c r="G1185" s="242"/>
      <c r="H1185" s="233"/>
      <c r="I1185" s="241"/>
      <c r="J1185" s="241"/>
      <c r="K1185" s="241"/>
      <c r="L1185" s="239"/>
      <c r="M1185" s="244"/>
      <c r="N1185" s="245" t="str">
        <f t="shared" ca="1" si="127"/>
        <v/>
      </c>
      <c r="O1185" s="239"/>
      <c r="P1185" s="244"/>
      <c r="Q1185" s="245" t="str">
        <f t="shared" si="128"/>
        <v/>
      </c>
      <c r="U1185" s="246" t="str">
        <f>IFERROR(VLOOKUP(C1185,'BASE EQUIPOS'!$G$8:$O$22,9,0)," ")</f>
        <v xml:space="preserve"> </v>
      </c>
      <c r="V1185" s="232" t="str">
        <f t="shared" si="130"/>
        <v/>
      </c>
      <c r="W1185" s="232" t="str">
        <f t="shared" si="131"/>
        <v/>
      </c>
      <c r="X1185" s="232" t="str">
        <f>IFERROR(VLOOKUP(W1185,Datos!$P$4:$Q$18,2,0),"")</f>
        <v/>
      </c>
      <c r="Y1185" s="232" t="str">
        <f t="shared" si="132"/>
        <v/>
      </c>
      <c r="AA1185" s="314" t="str">
        <f t="shared" ca="1" si="129"/>
        <v/>
      </c>
    </row>
    <row r="1186" spans="1:27" x14ac:dyDescent="0.3">
      <c r="A1186" s="238"/>
      <c r="B1186" s="241" t="str">
        <f t="shared" si="133"/>
        <v/>
      </c>
      <c r="C1186" s="239"/>
      <c r="D1186" s="240" t="str">
        <f>IF(C1186&lt;&gt;"",VLOOKUP(C1186,'BASE EQUIPOS'!$G$8:$H$22,2,0),"")</f>
        <v/>
      </c>
      <c r="E1186" s="241" t="str">
        <f>IF(C1186&lt;&gt;"",VLOOKUP(C1186,'BASE EQUIPOS'!$G$8:$I$22,3,0),"")</f>
        <v/>
      </c>
      <c r="F1186" s="241" t="str">
        <f>IF(C1186&lt;&gt;"",VLOOKUP(C1186,'BASE EQUIPOS'!$G$8:$J$22,4,0),"")</f>
        <v/>
      </c>
      <c r="G1186" s="242"/>
      <c r="H1186" s="233"/>
      <c r="I1186" s="241"/>
      <c r="J1186" s="241"/>
      <c r="K1186" s="241"/>
      <c r="L1186" s="239"/>
      <c r="M1186" s="244"/>
      <c r="N1186" s="245" t="str">
        <f t="shared" ca="1" si="127"/>
        <v/>
      </c>
      <c r="O1186" s="239"/>
      <c r="P1186" s="244"/>
      <c r="Q1186" s="245" t="str">
        <f t="shared" si="128"/>
        <v/>
      </c>
      <c r="U1186" s="246" t="str">
        <f>IFERROR(VLOOKUP(C1186,'BASE EQUIPOS'!$G$8:$O$22,9,0)," ")</f>
        <v xml:space="preserve"> </v>
      </c>
      <c r="V1186" s="232" t="str">
        <f t="shared" si="130"/>
        <v/>
      </c>
      <c r="W1186" s="232" t="str">
        <f t="shared" si="131"/>
        <v/>
      </c>
      <c r="X1186" s="232" t="str">
        <f>IFERROR(VLOOKUP(W1186,Datos!$P$4:$Q$18,2,0),"")</f>
        <v/>
      </c>
      <c r="Y1186" s="232" t="str">
        <f t="shared" si="132"/>
        <v/>
      </c>
      <c r="AA1186" s="314" t="str">
        <f t="shared" ca="1" si="129"/>
        <v/>
      </c>
    </row>
    <row r="1187" spans="1:27" x14ac:dyDescent="0.3">
      <c r="A1187" s="238"/>
      <c r="B1187" s="241" t="str">
        <f t="shared" si="133"/>
        <v/>
      </c>
      <c r="C1187" s="239"/>
      <c r="D1187" s="240" t="str">
        <f>IF(C1187&lt;&gt;"",VLOOKUP(C1187,'BASE EQUIPOS'!$G$8:$H$22,2,0),"")</f>
        <v/>
      </c>
      <c r="E1187" s="241" t="str">
        <f>IF(C1187&lt;&gt;"",VLOOKUP(C1187,'BASE EQUIPOS'!$G$8:$I$22,3,0),"")</f>
        <v/>
      </c>
      <c r="F1187" s="241" t="str">
        <f>IF(C1187&lt;&gt;"",VLOOKUP(C1187,'BASE EQUIPOS'!$G$8:$J$22,4,0),"")</f>
        <v/>
      </c>
      <c r="G1187" s="242"/>
      <c r="H1187" s="233"/>
      <c r="I1187" s="241"/>
      <c r="J1187" s="241"/>
      <c r="K1187" s="241"/>
      <c r="L1187" s="239"/>
      <c r="M1187" s="244"/>
      <c r="N1187" s="245" t="str">
        <f t="shared" ca="1" si="127"/>
        <v/>
      </c>
      <c r="O1187" s="239"/>
      <c r="P1187" s="244"/>
      <c r="Q1187" s="245" t="str">
        <f t="shared" si="128"/>
        <v/>
      </c>
      <c r="U1187" s="246" t="str">
        <f>IFERROR(VLOOKUP(C1187,'BASE EQUIPOS'!$G$8:$O$22,9,0)," ")</f>
        <v xml:space="preserve"> </v>
      </c>
      <c r="V1187" s="232" t="str">
        <f t="shared" si="130"/>
        <v/>
      </c>
      <c r="W1187" s="232" t="str">
        <f t="shared" si="131"/>
        <v/>
      </c>
      <c r="X1187" s="232" t="str">
        <f>IFERROR(VLOOKUP(W1187,Datos!$P$4:$Q$18,2,0),"")</f>
        <v/>
      </c>
      <c r="Y1187" s="232" t="str">
        <f t="shared" si="132"/>
        <v/>
      </c>
      <c r="AA1187" s="314" t="str">
        <f t="shared" ca="1" si="129"/>
        <v/>
      </c>
    </row>
    <row r="1188" spans="1:27" x14ac:dyDescent="0.3">
      <c r="A1188" s="238"/>
      <c r="B1188" s="241" t="str">
        <f t="shared" si="133"/>
        <v/>
      </c>
      <c r="C1188" s="239"/>
      <c r="D1188" s="240" t="str">
        <f>IF(C1188&lt;&gt;"",VLOOKUP(C1188,'BASE EQUIPOS'!$G$8:$H$22,2,0),"")</f>
        <v/>
      </c>
      <c r="E1188" s="241" t="str">
        <f>IF(C1188&lt;&gt;"",VLOOKUP(C1188,'BASE EQUIPOS'!$G$8:$I$22,3,0),"")</f>
        <v/>
      </c>
      <c r="F1188" s="241" t="str">
        <f>IF(C1188&lt;&gt;"",VLOOKUP(C1188,'BASE EQUIPOS'!$G$8:$J$22,4,0),"")</f>
        <v/>
      </c>
      <c r="G1188" s="242"/>
      <c r="H1188" s="233"/>
      <c r="I1188" s="241"/>
      <c r="J1188" s="241"/>
      <c r="K1188" s="241"/>
      <c r="L1188" s="239"/>
      <c r="M1188" s="244"/>
      <c r="N1188" s="245" t="str">
        <f t="shared" ca="1" si="127"/>
        <v/>
      </c>
      <c r="O1188" s="239"/>
      <c r="P1188" s="244"/>
      <c r="Q1188" s="245" t="str">
        <f t="shared" si="128"/>
        <v/>
      </c>
      <c r="U1188" s="246" t="str">
        <f>IFERROR(VLOOKUP(C1188,'BASE EQUIPOS'!$G$8:$O$22,9,0)," ")</f>
        <v xml:space="preserve"> </v>
      </c>
      <c r="V1188" s="232" t="str">
        <f t="shared" si="130"/>
        <v/>
      </c>
      <c r="W1188" s="232" t="str">
        <f t="shared" si="131"/>
        <v/>
      </c>
      <c r="X1188" s="232" t="str">
        <f>IFERROR(VLOOKUP(W1188,Datos!$P$4:$Q$18,2,0),"")</f>
        <v/>
      </c>
      <c r="Y1188" s="232" t="str">
        <f t="shared" si="132"/>
        <v/>
      </c>
      <c r="AA1188" s="314" t="str">
        <f t="shared" ca="1" si="129"/>
        <v/>
      </c>
    </row>
    <row r="1189" spans="1:27" x14ac:dyDescent="0.3">
      <c r="A1189" s="238"/>
      <c r="B1189" s="241" t="str">
        <f t="shared" si="133"/>
        <v/>
      </c>
      <c r="C1189" s="239"/>
      <c r="D1189" s="240" t="str">
        <f>IF(C1189&lt;&gt;"",VLOOKUP(C1189,'BASE EQUIPOS'!$G$8:$H$22,2,0),"")</f>
        <v/>
      </c>
      <c r="E1189" s="241" t="str">
        <f>IF(C1189&lt;&gt;"",VLOOKUP(C1189,'BASE EQUIPOS'!$G$8:$I$22,3,0),"")</f>
        <v/>
      </c>
      <c r="F1189" s="241" t="str">
        <f>IF(C1189&lt;&gt;"",VLOOKUP(C1189,'BASE EQUIPOS'!$G$8:$J$22,4,0),"")</f>
        <v/>
      </c>
      <c r="G1189" s="242"/>
      <c r="H1189" s="233"/>
      <c r="I1189" s="241"/>
      <c r="J1189" s="241"/>
      <c r="K1189" s="241"/>
      <c r="L1189" s="239"/>
      <c r="M1189" s="244"/>
      <c r="N1189" s="245" t="str">
        <f t="shared" ca="1" si="127"/>
        <v/>
      </c>
      <c r="O1189" s="239"/>
      <c r="P1189" s="244"/>
      <c r="Q1189" s="245" t="str">
        <f t="shared" si="128"/>
        <v/>
      </c>
      <c r="U1189" s="246" t="str">
        <f>IFERROR(VLOOKUP(C1189,'BASE EQUIPOS'!$G$8:$O$22,9,0)," ")</f>
        <v xml:space="preserve"> </v>
      </c>
      <c r="V1189" s="232" t="str">
        <f t="shared" si="130"/>
        <v/>
      </c>
      <c r="W1189" s="232" t="str">
        <f t="shared" si="131"/>
        <v/>
      </c>
      <c r="X1189" s="232" t="str">
        <f>IFERROR(VLOOKUP(W1189,Datos!$P$4:$Q$18,2,0),"")</f>
        <v/>
      </c>
      <c r="Y1189" s="232" t="str">
        <f t="shared" si="132"/>
        <v/>
      </c>
      <c r="AA1189" s="314" t="str">
        <f t="shared" ca="1" si="129"/>
        <v/>
      </c>
    </row>
    <row r="1190" spans="1:27" x14ac:dyDescent="0.3">
      <c r="A1190" s="238"/>
      <c r="B1190" s="241" t="str">
        <f t="shared" si="133"/>
        <v/>
      </c>
      <c r="C1190" s="239"/>
      <c r="D1190" s="240" t="str">
        <f>IF(C1190&lt;&gt;"",VLOOKUP(C1190,'BASE EQUIPOS'!$G$8:$H$22,2,0),"")</f>
        <v/>
      </c>
      <c r="E1190" s="241" t="str">
        <f>IF(C1190&lt;&gt;"",VLOOKUP(C1190,'BASE EQUIPOS'!$G$8:$I$22,3,0),"")</f>
        <v/>
      </c>
      <c r="F1190" s="241" t="str">
        <f>IF(C1190&lt;&gt;"",VLOOKUP(C1190,'BASE EQUIPOS'!$G$8:$J$22,4,0),"")</f>
        <v/>
      </c>
      <c r="G1190" s="242"/>
      <c r="H1190" s="233"/>
      <c r="I1190" s="241"/>
      <c r="J1190" s="241"/>
      <c r="K1190" s="241"/>
      <c r="L1190" s="239"/>
      <c r="M1190" s="244"/>
      <c r="N1190" s="245" t="str">
        <f t="shared" ca="1" si="127"/>
        <v/>
      </c>
      <c r="O1190" s="239"/>
      <c r="P1190" s="244"/>
      <c r="Q1190" s="245" t="str">
        <f t="shared" si="128"/>
        <v/>
      </c>
      <c r="U1190" s="246" t="str">
        <f>IFERROR(VLOOKUP(C1190,'BASE EQUIPOS'!$G$8:$O$22,9,0)," ")</f>
        <v xml:space="preserve"> </v>
      </c>
      <c r="V1190" s="232" t="str">
        <f t="shared" si="130"/>
        <v/>
      </c>
      <c r="W1190" s="232" t="str">
        <f t="shared" si="131"/>
        <v/>
      </c>
      <c r="X1190" s="232" t="str">
        <f>IFERROR(VLOOKUP(W1190,Datos!$P$4:$Q$18,2,0),"")</f>
        <v/>
      </c>
      <c r="Y1190" s="232" t="str">
        <f t="shared" si="132"/>
        <v/>
      </c>
      <c r="AA1190" s="314" t="str">
        <f t="shared" ca="1" si="129"/>
        <v/>
      </c>
    </row>
    <row r="1191" spans="1:27" x14ac:dyDescent="0.3">
      <c r="A1191" s="238"/>
      <c r="B1191" s="241" t="str">
        <f t="shared" si="133"/>
        <v/>
      </c>
      <c r="C1191" s="239"/>
      <c r="D1191" s="240" t="str">
        <f>IF(C1191&lt;&gt;"",VLOOKUP(C1191,'BASE EQUIPOS'!$G$8:$H$22,2,0),"")</f>
        <v/>
      </c>
      <c r="E1191" s="241" t="str">
        <f>IF(C1191&lt;&gt;"",VLOOKUP(C1191,'BASE EQUIPOS'!$G$8:$I$22,3,0),"")</f>
        <v/>
      </c>
      <c r="F1191" s="241" t="str">
        <f>IF(C1191&lt;&gt;"",VLOOKUP(C1191,'BASE EQUIPOS'!$G$8:$J$22,4,0),"")</f>
        <v/>
      </c>
      <c r="G1191" s="242"/>
      <c r="H1191" s="233"/>
      <c r="I1191" s="241"/>
      <c r="J1191" s="241"/>
      <c r="K1191" s="241"/>
      <c r="L1191" s="239"/>
      <c r="M1191" s="244"/>
      <c r="N1191" s="245" t="str">
        <f t="shared" ca="1" si="127"/>
        <v/>
      </c>
      <c r="O1191" s="239"/>
      <c r="P1191" s="244"/>
      <c r="Q1191" s="245" t="str">
        <f t="shared" si="128"/>
        <v/>
      </c>
      <c r="U1191" s="246" t="str">
        <f>IFERROR(VLOOKUP(C1191,'BASE EQUIPOS'!$G$8:$O$22,9,0)," ")</f>
        <v xml:space="preserve"> </v>
      </c>
      <c r="V1191" s="232" t="str">
        <f t="shared" si="130"/>
        <v/>
      </c>
      <c r="W1191" s="232" t="str">
        <f t="shared" si="131"/>
        <v/>
      </c>
      <c r="X1191" s="232" t="str">
        <f>IFERROR(VLOOKUP(W1191,Datos!$P$4:$Q$18,2,0),"")</f>
        <v/>
      </c>
      <c r="Y1191" s="232" t="str">
        <f t="shared" si="132"/>
        <v/>
      </c>
      <c r="AA1191" s="314" t="str">
        <f t="shared" ca="1" si="129"/>
        <v/>
      </c>
    </row>
    <row r="1192" spans="1:27" x14ac:dyDescent="0.3">
      <c r="A1192" s="238"/>
      <c r="B1192" s="241" t="str">
        <f t="shared" si="133"/>
        <v/>
      </c>
      <c r="C1192" s="239"/>
      <c r="D1192" s="240" t="str">
        <f>IF(C1192&lt;&gt;"",VLOOKUP(C1192,'BASE EQUIPOS'!$G$8:$H$22,2,0),"")</f>
        <v/>
      </c>
      <c r="E1192" s="241" t="str">
        <f>IF(C1192&lt;&gt;"",VLOOKUP(C1192,'BASE EQUIPOS'!$G$8:$I$22,3,0),"")</f>
        <v/>
      </c>
      <c r="F1192" s="241" t="str">
        <f>IF(C1192&lt;&gt;"",VLOOKUP(C1192,'BASE EQUIPOS'!$G$8:$J$22,4,0),"")</f>
        <v/>
      </c>
      <c r="G1192" s="242"/>
      <c r="H1192" s="233"/>
      <c r="I1192" s="241"/>
      <c r="J1192" s="241"/>
      <c r="K1192" s="241"/>
      <c r="L1192" s="239"/>
      <c r="M1192" s="244"/>
      <c r="N1192" s="245" t="str">
        <f t="shared" ca="1" si="127"/>
        <v/>
      </c>
      <c r="O1192" s="239"/>
      <c r="P1192" s="244"/>
      <c r="Q1192" s="245" t="str">
        <f t="shared" si="128"/>
        <v/>
      </c>
      <c r="U1192" s="246" t="str">
        <f>IFERROR(VLOOKUP(C1192,'BASE EQUIPOS'!$G$8:$O$22,9,0)," ")</f>
        <v xml:space="preserve"> </v>
      </c>
      <c r="V1192" s="232" t="str">
        <f t="shared" si="130"/>
        <v/>
      </c>
      <c r="W1192" s="232" t="str">
        <f t="shared" si="131"/>
        <v/>
      </c>
      <c r="X1192" s="232" t="str">
        <f>IFERROR(VLOOKUP(W1192,Datos!$P$4:$Q$18,2,0),"")</f>
        <v/>
      </c>
      <c r="Y1192" s="232" t="str">
        <f t="shared" si="132"/>
        <v/>
      </c>
      <c r="AA1192" s="314" t="str">
        <f t="shared" ca="1" si="129"/>
        <v/>
      </c>
    </row>
    <row r="1193" spans="1:27" x14ac:dyDescent="0.3">
      <c r="A1193" s="238"/>
      <c r="B1193" s="241" t="str">
        <f t="shared" si="133"/>
        <v/>
      </c>
      <c r="C1193" s="239"/>
      <c r="D1193" s="240" t="str">
        <f>IF(C1193&lt;&gt;"",VLOOKUP(C1193,'BASE EQUIPOS'!$G$8:$H$22,2,0),"")</f>
        <v/>
      </c>
      <c r="E1193" s="241" t="str">
        <f>IF(C1193&lt;&gt;"",VLOOKUP(C1193,'BASE EQUIPOS'!$G$8:$I$22,3,0),"")</f>
        <v/>
      </c>
      <c r="F1193" s="241" t="str">
        <f>IF(C1193&lt;&gt;"",VLOOKUP(C1193,'BASE EQUIPOS'!$G$8:$J$22,4,0),"")</f>
        <v/>
      </c>
      <c r="G1193" s="242"/>
      <c r="H1193" s="233"/>
      <c r="I1193" s="241"/>
      <c r="J1193" s="241"/>
      <c r="K1193" s="241"/>
      <c r="L1193" s="239"/>
      <c r="M1193" s="244"/>
      <c r="N1193" s="245" t="str">
        <f t="shared" ca="1" si="127"/>
        <v/>
      </c>
      <c r="O1193" s="239"/>
      <c r="P1193" s="244"/>
      <c r="Q1193" s="245" t="str">
        <f t="shared" si="128"/>
        <v/>
      </c>
      <c r="U1193" s="246" t="str">
        <f>IFERROR(VLOOKUP(C1193,'BASE EQUIPOS'!$G$8:$O$22,9,0)," ")</f>
        <v xml:space="preserve"> </v>
      </c>
      <c r="V1193" s="232" t="str">
        <f t="shared" si="130"/>
        <v/>
      </c>
      <c r="W1193" s="232" t="str">
        <f t="shared" si="131"/>
        <v/>
      </c>
      <c r="X1193" s="232" t="str">
        <f>IFERROR(VLOOKUP(W1193,Datos!$P$4:$Q$18,2,0),"")</f>
        <v/>
      </c>
      <c r="Y1193" s="232" t="str">
        <f t="shared" si="132"/>
        <v/>
      </c>
      <c r="AA1193" s="314" t="str">
        <f t="shared" ca="1" si="129"/>
        <v/>
      </c>
    </row>
    <row r="1194" spans="1:27" x14ac:dyDescent="0.3">
      <c r="A1194" s="238"/>
      <c r="B1194" s="241" t="str">
        <f t="shared" si="133"/>
        <v/>
      </c>
      <c r="C1194" s="239"/>
      <c r="D1194" s="240" t="str">
        <f>IF(C1194&lt;&gt;"",VLOOKUP(C1194,'BASE EQUIPOS'!$G$8:$H$22,2,0),"")</f>
        <v/>
      </c>
      <c r="E1194" s="241" t="str">
        <f>IF(C1194&lt;&gt;"",VLOOKUP(C1194,'BASE EQUIPOS'!$G$8:$I$22,3,0),"")</f>
        <v/>
      </c>
      <c r="F1194" s="241" t="str">
        <f>IF(C1194&lt;&gt;"",VLOOKUP(C1194,'BASE EQUIPOS'!$G$8:$J$22,4,0),"")</f>
        <v/>
      </c>
      <c r="G1194" s="242"/>
      <c r="H1194" s="233"/>
      <c r="I1194" s="241"/>
      <c r="J1194" s="241"/>
      <c r="K1194" s="241"/>
      <c r="L1194" s="239"/>
      <c r="M1194" s="244"/>
      <c r="N1194" s="245" t="str">
        <f t="shared" ca="1" si="127"/>
        <v/>
      </c>
      <c r="O1194" s="239"/>
      <c r="P1194" s="244"/>
      <c r="Q1194" s="245" t="str">
        <f t="shared" si="128"/>
        <v/>
      </c>
      <c r="U1194" s="246" t="str">
        <f>IFERROR(VLOOKUP(C1194,'BASE EQUIPOS'!$G$8:$O$22,9,0)," ")</f>
        <v xml:space="preserve"> </v>
      </c>
      <c r="V1194" s="232" t="str">
        <f t="shared" si="130"/>
        <v/>
      </c>
      <c r="W1194" s="232" t="str">
        <f t="shared" si="131"/>
        <v/>
      </c>
      <c r="X1194" s="232" t="str">
        <f>IFERROR(VLOOKUP(W1194,Datos!$P$4:$Q$18,2,0),"")</f>
        <v/>
      </c>
      <c r="Y1194" s="232" t="str">
        <f t="shared" si="132"/>
        <v/>
      </c>
      <c r="AA1194" s="314" t="str">
        <f t="shared" ca="1" si="129"/>
        <v/>
      </c>
    </row>
    <row r="1195" spans="1:27" x14ac:dyDescent="0.3">
      <c r="A1195" s="238"/>
      <c r="B1195" s="241" t="str">
        <f t="shared" si="133"/>
        <v/>
      </c>
      <c r="C1195" s="239"/>
      <c r="D1195" s="240" t="str">
        <f>IF(C1195&lt;&gt;"",VLOOKUP(C1195,'BASE EQUIPOS'!$G$8:$H$22,2,0),"")</f>
        <v/>
      </c>
      <c r="E1195" s="241" t="str">
        <f>IF(C1195&lt;&gt;"",VLOOKUP(C1195,'BASE EQUIPOS'!$G$8:$I$22,3,0),"")</f>
        <v/>
      </c>
      <c r="F1195" s="241" t="str">
        <f>IF(C1195&lt;&gt;"",VLOOKUP(C1195,'BASE EQUIPOS'!$G$8:$J$22,4,0),"")</f>
        <v/>
      </c>
      <c r="G1195" s="242"/>
      <c r="H1195" s="233"/>
      <c r="I1195" s="241"/>
      <c r="J1195" s="241"/>
      <c r="K1195" s="241"/>
      <c r="L1195" s="239"/>
      <c r="M1195" s="244"/>
      <c r="N1195" s="245" t="str">
        <f t="shared" ca="1" si="127"/>
        <v/>
      </c>
      <c r="O1195" s="239"/>
      <c r="P1195" s="244"/>
      <c r="Q1195" s="245" t="str">
        <f t="shared" si="128"/>
        <v/>
      </c>
      <c r="U1195" s="246" t="str">
        <f>IFERROR(VLOOKUP(C1195,'BASE EQUIPOS'!$G$8:$O$22,9,0)," ")</f>
        <v xml:space="preserve"> </v>
      </c>
      <c r="V1195" s="232" t="str">
        <f t="shared" si="130"/>
        <v/>
      </c>
      <c r="W1195" s="232" t="str">
        <f t="shared" si="131"/>
        <v/>
      </c>
      <c r="X1195" s="232" t="str">
        <f>IFERROR(VLOOKUP(W1195,Datos!$P$4:$Q$18,2,0),"")</f>
        <v/>
      </c>
      <c r="Y1195" s="232" t="str">
        <f t="shared" si="132"/>
        <v/>
      </c>
      <c r="AA1195" s="314" t="str">
        <f t="shared" ca="1" si="129"/>
        <v/>
      </c>
    </row>
    <row r="1196" spans="1:27" x14ac:dyDescent="0.3">
      <c r="A1196" s="238"/>
      <c r="B1196" s="241" t="str">
        <f t="shared" si="133"/>
        <v/>
      </c>
      <c r="C1196" s="239"/>
      <c r="D1196" s="240" t="str">
        <f>IF(C1196&lt;&gt;"",VLOOKUP(C1196,'BASE EQUIPOS'!$G$8:$H$22,2,0),"")</f>
        <v/>
      </c>
      <c r="E1196" s="241" t="str">
        <f>IF(C1196&lt;&gt;"",VLOOKUP(C1196,'BASE EQUIPOS'!$G$8:$I$22,3,0),"")</f>
        <v/>
      </c>
      <c r="F1196" s="241" t="str">
        <f>IF(C1196&lt;&gt;"",VLOOKUP(C1196,'BASE EQUIPOS'!$G$8:$J$22,4,0),"")</f>
        <v/>
      </c>
      <c r="G1196" s="242"/>
      <c r="H1196" s="233"/>
      <c r="I1196" s="241"/>
      <c r="J1196" s="241"/>
      <c r="K1196" s="241"/>
      <c r="L1196" s="239"/>
      <c r="M1196" s="244"/>
      <c r="N1196" s="245" t="str">
        <f t="shared" ca="1" si="127"/>
        <v/>
      </c>
      <c r="O1196" s="239"/>
      <c r="P1196" s="244"/>
      <c r="Q1196" s="245" t="str">
        <f t="shared" si="128"/>
        <v/>
      </c>
      <c r="U1196" s="246" t="str">
        <f>IFERROR(VLOOKUP(C1196,'BASE EQUIPOS'!$G$8:$O$22,9,0)," ")</f>
        <v xml:space="preserve"> </v>
      </c>
      <c r="V1196" s="232" t="str">
        <f t="shared" si="130"/>
        <v/>
      </c>
      <c r="W1196" s="232" t="str">
        <f t="shared" si="131"/>
        <v/>
      </c>
      <c r="X1196" s="232" t="str">
        <f>IFERROR(VLOOKUP(W1196,Datos!$P$4:$Q$18,2,0),"")</f>
        <v/>
      </c>
      <c r="Y1196" s="232" t="str">
        <f t="shared" si="132"/>
        <v/>
      </c>
      <c r="AA1196" s="314" t="str">
        <f t="shared" ca="1" si="129"/>
        <v/>
      </c>
    </row>
    <row r="1197" spans="1:27" x14ac:dyDescent="0.3">
      <c r="A1197" s="238"/>
      <c r="B1197" s="241" t="str">
        <f t="shared" si="133"/>
        <v/>
      </c>
      <c r="C1197" s="239"/>
      <c r="D1197" s="240" t="str">
        <f>IF(C1197&lt;&gt;"",VLOOKUP(C1197,'BASE EQUIPOS'!$G$8:$H$22,2,0),"")</f>
        <v/>
      </c>
      <c r="E1197" s="241" t="str">
        <f>IF(C1197&lt;&gt;"",VLOOKUP(C1197,'BASE EQUIPOS'!$G$8:$I$22,3,0),"")</f>
        <v/>
      </c>
      <c r="F1197" s="241" t="str">
        <f>IF(C1197&lt;&gt;"",VLOOKUP(C1197,'BASE EQUIPOS'!$G$8:$J$22,4,0),"")</f>
        <v/>
      </c>
      <c r="G1197" s="242"/>
      <c r="H1197" s="233"/>
      <c r="I1197" s="241"/>
      <c r="J1197" s="241"/>
      <c r="K1197" s="241"/>
      <c r="L1197" s="239"/>
      <c r="M1197" s="244"/>
      <c r="N1197" s="245" t="str">
        <f t="shared" ca="1" si="127"/>
        <v/>
      </c>
      <c r="O1197" s="239"/>
      <c r="P1197" s="244"/>
      <c r="Q1197" s="245" t="str">
        <f t="shared" si="128"/>
        <v/>
      </c>
      <c r="U1197" s="246" t="str">
        <f>IFERROR(VLOOKUP(C1197,'BASE EQUIPOS'!$G$8:$O$22,9,0)," ")</f>
        <v xml:space="preserve"> </v>
      </c>
      <c r="V1197" s="232" t="str">
        <f t="shared" si="130"/>
        <v/>
      </c>
      <c r="W1197" s="232" t="str">
        <f t="shared" si="131"/>
        <v/>
      </c>
      <c r="X1197" s="232" t="str">
        <f>IFERROR(VLOOKUP(W1197,Datos!$P$4:$Q$18,2,0),"")</f>
        <v/>
      </c>
      <c r="Y1197" s="232" t="str">
        <f t="shared" si="132"/>
        <v/>
      </c>
      <c r="AA1197" s="314" t="str">
        <f t="shared" ca="1" si="129"/>
        <v/>
      </c>
    </row>
    <row r="1198" spans="1:27" x14ac:dyDescent="0.3">
      <c r="A1198" s="238"/>
      <c r="B1198" s="241" t="str">
        <f t="shared" si="133"/>
        <v/>
      </c>
      <c r="C1198" s="239"/>
      <c r="D1198" s="240" t="str">
        <f>IF(C1198&lt;&gt;"",VLOOKUP(C1198,'BASE EQUIPOS'!$G$8:$H$22,2,0),"")</f>
        <v/>
      </c>
      <c r="E1198" s="241" t="str">
        <f>IF(C1198&lt;&gt;"",VLOOKUP(C1198,'BASE EQUIPOS'!$G$8:$I$22,3,0),"")</f>
        <v/>
      </c>
      <c r="F1198" s="241" t="str">
        <f>IF(C1198&lt;&gt;"",VLOOKUP(C1198,'BASE EQUIPOS'!$G$8:$J$22,4,0),"")</f>
        <v/>
      </c>
      <c r="G1198" s="242"/>
      <c r="H1198" s="233"/>
      <c r="I1198" s="241"/>
      <c r="J1198" s="241"/>
      <c r="K1198" s="241"/>
      <c r="L1198" s="239"/>
      <c r="M1198" s="244"/>
      <c r="N1198" s="245" t="str">
        <f t="shared" ca="1" si="127"/>
        <v/>
      </c>
      <c r="O1198" s="239"/>
      <c r="P1198" s="244"/>
      <c r="Q1198" s="245" t="str">
        <f t="shared" si="128"/>
        <v/>
      </c>
      <c r="U1198" s="246" t="str">
        <f>IFERROR(VLOOKUP(C1198,'BASE EQUIPOS'!$G$8:$O$22,9,0)," ")</f>
        <v xml:space="preserve"> </v>
      </c>
      <c r="V1198" s="232" t="str">
        <f t="shared" si="130"/>
        <v/>
      </c>
      <c r="W1198" s="232" t="str">
        <f t="shared" si="131"/>
        <v/>
      </c>
      <c r="X1198" s="232" t="str">
        <f>IFERROR(VLOOKUP(W1198,Datos!$P$4:$Q$18,2,0),"")</f>
        <v/>
      </c>
      <c r="Y1198" s="232" t="str">
        <f t="shared" si="132"/>
        <v/>
      </c>
      <c r="AA1198" s="314" t="str">
        <f t="shared" ca="1" si="129"/>
        <v/>
      </c>
    </row>
    <row r="1199" spans="1:27" x14ac:dyDescent="0.3">
      <c r="A1199" s="238"/>
      <c r="B1199" s="241" t="str">
        <f t="shared" si="133"/>
        <v/>
      </c>
      <c r="C1199" s="239"/>
      <c r="D1199" s="240" t="str">
        <f>IF(C1199&lt;&gt;"",VLOOKUP(C1199,'BASE EQUIPOS'!$G$8:$H$22,2,0),"")</f>
        <v/>
      </c>
      <c r="E1199" s="241" t="str">
        <f>IF(C1199&lt;&gt;"",VLOOKUP(C1199,'BASE EQUIPOS'!$G$8:$I$22,3,0),"")</f>
        <v/>
      </c>
      <c r="F1199" s="241" t="str">
        <f>IF(C1199&lt;&gt;"",VLOOKUP(C1199,'BASE EQUIPOS'!$G$8:$J$22,4,0),"")</f>
        <v/>
      </c>
      <c r="G1199" s="242"/>
      <c r="H1199" s="233"/>
      <c r="I1199" s="241"/>
      <c r="J1199" s="241"/>
      <c r="K1199" s="241"/>
      <c r="L1199" s="239"/>
      <c r="M1199" s="244"/>
      <c r="N1199" s="245" t="str">
        <f t="shared" ca="1" si="127"/>
        <v/>
      </c>
      <c r="O1199" s="239"/>
      <c r="P1199" s="244"/>
      <c r="Q1199" s="245" t="str">
        <f t="shared" si="128"/>
        <v/>
      </c>
      <c r="U1199" s="246" t="str">
        <f>IFERROR(VLOOKUP(C1199,'BASE EQUIPOS'!$G$8:$O$22,9,0)," ")</f>
        <v xml:space="preserve"> </v>
      </c>
      <c r="V1199" s="232" t="str">
        <f t="shared" si="130"/>
        <v/>
      </c>
      <c r="W1199" s="232" t="str">
        <f t="shared" si="131"/>
        <v/>
      </c>
      <c r="X1199" s="232" t="str">
        <f>IFERROR(VLOOKUP(W1199,Datos!$P$4:$Q$18,2,0),"")</f>
        <v/>
      </c>
      <c r="Y1199" s="232" t="str">
        <f t="shared" si="132"/>
        <v/>
      </c>
      <c r="AA1199" s="314" t="str">
        <f t="shared" ca="1" si="129"/>
        <v/>
      </c>
    </row>
    <row r="1200" spans="1:27" x14ac:dyDescent="0.3">
      <c r="A1200" s="238"/>
      <c r="B1200" s="241" t="str">
        <f t="shared" si="133"/>
        <v/>
      </c>
      <c r="C1200" s="239"/>
      <c r="D1200" s="240" t="str">
        <f>IF(C1200&lt;&gt;"",VLOOKUP(C1200,'BASE EQUIPOS'!$G$8:$H$22,2,0),"")</f>
        <v/>
      </c>
      <c r="E1200" s="241" t="str">
        <f>IF(C1200&lt;&gt;"",VLOOKUP(C1200,'BASE EQUIPOS'!$G$8:$I$22,3,0),"")</f>
        <v/>
      </c>
      <c r="F1200" s="241" t="str">
        <f>IF(C1200&lt;&gt;"",VLOOKUP(C1200,'BASE EQUIPOS'!$G$8:$J$22,4,0),"")</f>
        <v/>
      </c>
      <c r="G1200" s="242"/>
      <c r="H1200" s="233"/>
      <c r="I1200" s="241"/>
      <c r="J1200" s="241"/>
      <c r="K1200" s="241"/>
      <c r="L1200" s="239"/>
      <c r="M1200" s="244"/>
      <c r="N1200" s="245" t="str">
        <f t="shared" ca="1" si="127"/>
        <v/>
      </c>
      <c r="O1200" s="239"/>
      <c r="P1200" s="244"/>
      <c r="Q1200" s="245" t="str">
        <f t="shared" si="128"/>
        <v/>
      </c>
      <c r="U1200" s="246" t="str">
        <f>IFERROR(VLOOKUP(C1200,'BASE EQUIPOS'!$G$8:$O$22,9,0)," ")</f>
        <v xml:space="preserve"> </v>
      </c>
      <c r="V1200" s="232" t="str">
        <f t="shared" si="130"/>
        <v/>
      </c>
      <c r="W1200" s="232" t="str">
        <f t="shared" si="131"/>
        <v/>
      </c>
      <c r="X1200" s="232" t="str">
        <f>IFERROR(VLOOKUP(W1200,Datos!$P$4:$Q$18,2,0),"")</f>
        <v/>
      </c>
      <c r="Y1200" s="232" t="str">
        <f t="shared" si="132"/>
        <v/>
      </c>
      <c r="AA1200" s="314" t="str">
        <f t="shared" ca="1" si="129"/>
        <v/>
      </c>
    </row>
    <row r="1201" spans="1:27" x14ac:dyDescent="0.3">
      <c r="A1201" s="238"/>
      <c r="B1201" s="241" t="str">
        <f t="shared" si="133"/>
        <v/>
      </c>
      <c r="C1201" s="239"/>
      <c r="D1201" s="240" t="str">
        <f>IF(C1201&lt;&gt;"",VLOOKUP(C1201,'BASE EQUIPOS'!$G$8:$H$22,2,0),"")</f>
        <v/>
      </c>
      <c r="E1201" s="241" t="str">
        <f>IF(C1201&lt;&gt;"",VLOOKUP(C1201,'BASE EQUIPOS'!$G$8:$I$22,3,0),"")</f>
        <v/>
      </c>
      <c r="F1201" s="241" t="str">
        <f>IF(C1201&lt;&gt;"",VLOOKUP(C1201,'BASE EQUIPOS'!$G$8:$J$22,4,0),"")</f>
        <v/>
      </c>
      <c r="G1201" s="242"/>
      <c r="H1201" s="233"/>
      <c r="I1201" s="241"/>
      <c r="J1201" s="241"/>
      <c r="K1201" s="241"/>
      <c r="L1201" s="239"/>
      <c r="M1201" s="244"/>
      <c r="N1201" s="245" t="str">
        <f t="shared" ca="1" si="127"/>
        <v/>
      </c>
      <c r="O1201" s="239"/>
      <c r="P1201" s="244"/>
      <c r="Q1201" s="245" t="str">
        <f t="shared" si="128"/>
        <v/>
      </c>
      <c r="U1201" s="246" t="str">
        <f>IFERROR(VLOOKUP(C1201,'BASE EQUIPOS'!$G$8:$O$22,9,0)," ")</f>
        <v xml:space="preserve"> </v>
      </c>
      <c r="V1201" s="232" t="str">
        <f t="shared" si="130"/>
        <v/>
      </c>
      <c r="W1201" s="232" t="str">
        <f t="shared" si="131"/>
        <v/>
      </c>
      <c r="X1201" s="232" t="str">
        <f>IFERROR(VLOOKUP(W1201,Datos!$P$4:$Q$18,2,0),"")</f>
        <v/>
      </c>
      <c r="Y1201" s="232" t="str">
        <f t="shared" si="132"/>
        <v/>
      </c>
      <c r="AA1201" s="314" t="str">
        <f t="shared" ca="1" si="129"/>
        <v/>
      </c>
    </row>
    <row r="1202" spans="1:27" x14ac:dyDescent="0.3">
      <c r="A1202" s="238"/>
      <c r="B1202" s="241" t="str">
        <f t="shared" si="133"/>
        <v/>
      </c>
      <c r="C1202" s="239"/>
      <c r="D1202" s="240" t="str">
        <f>IF(C1202&lt;&gt;"",VLOOKUP(C1202,'BASE EQUIPOS'!$G$8:$H$22,2,0),"")</f>
        <v/>
      </c>
      <c r="E1202" s="241" t="str">
        <f>IF(C1202&lt;&gt;"",VLOOKUP(C1202,'BASE EQUIPOS'!$G$8:$I$22,3,0),"")</f>
        <v/>
      </c>
      <c r="F1202" s="241" t="str">
        <f>IF(C1202&lt;&gt;"",VLOOKUP(C1202,'BASE EQUIPOS'!$G$8:$J$22,4,0),"")</f>
        <v/>
      </c>
      <c r="G1202" s="242"/>
      <c r="H1202" s="233"/>
      <c r="I1202" s="241"/>
      <c r="J1202" s="241"/>
      <c r="K1202" s="241"/>
      <c r="L1202" s="239"/>
      <c r="M1202" s="244"/>
      <c r="N1202" s="245" t="str">
        <f t="shared" ca="1" si="127"/>
        <v/>
      </c>
      <c r="O1202" s="239"/>
      <c r="P1202" s="244"/>
      <c r="Q1202" s="245" t="str">
        <f t="shared" si="128"/>
        <v/>
      </c>
      <c r="U1202" s="246" t="str">
        <f>IFERROR(VLOOKUP(C1202,'BASE EQUIPOS'!$G$8:$O$22,9,0)," ")</f>
        <v xml:space="preserve"> </v>
      </c>
      <c r="V1202" s="232" t="str">
        <f t="shared" si="130"/>
        <v/>
      </c>
      <c r="W1202" s="232" t="str">
        <f t="shared" si="131"/>
        <v/>
      </c>
      <c r="X1202" s="232" t="str">
        <f>IFERROR(VLOOKUP(W1202,Datos!$P$4:$Q$18,2,0),"")</f>
        <v/>
      </c>
      <c r="Y1202" s="232" t="str">
        <f t="shared" si="132"/>
        <v/>
      </c>
      <c r="AA1202" s="314" t="str">
        <f t="shared" ca="1" si="129"/>
        <v/>
      </c>
    </row>
    <row r="1203" spans="1:27" x14ac:dyDescent="0.3">
      <c r="A1203" s="238"/>
      <c r="B1203" s="241" t="str">
        <f t="shared" si="133"/>
        <v/>
      </c>
      <c r="C1203" s="239"/>
      <c r="D1203" s="240" t="str">
        <f>IF(C1203&lt;&gt;"",VLOOKUP(C1203,'BASE EQUIPOS'!$G$8:$H$22,2,0),"")</f>
        <v/>
      </c>
      <c r="E1203" s="241" t="str">
        <f>IF(C1203&lt;&gt;"",VLOOKUP(C1203,'BASE EQUIPOS'!$G$8:$I$22,3,0),"")</f>
        <v/>
      </c>
      <c r="F1203" s="241" t="str">
        <f>IF(C1203&lt;&gt;"",VLOOKUP(C1203,'BASE EQUIPOS'!$G$8:$J$22,4,0),"")</f>
        <v/>
      </c>
      <c r="G1203" s="242"/>
      <c r="H1203" s="233"/>
      <c r="I1203" s="241"/>
      <c r="J1203" s="241"/>
      <c r="K1203" s="241"/>
      <c r="L1203" s="239"/>
      <c r="M1203" s="244"/>
      <c r="N1203" s="245" t="str">
        <f t="shared" ca="1" si="127"/>
        <v/>
      </c>
      <c r="O1203" s="239"/>
      <c r="P1203" s="244"/>
      <c r="Q1203" s="245" t="str">
        <f t="shared" si="128"/>
        <v/>
      </c>
      <c r="U1203" s="246" t="str">
        <f>IFERROR(VLOOKUP(C1203,'BASE EQUIPOS'!$G$8:$O$22,9,0)," ")</f>
        <v xml:space="preserve"> </v>
      </c>
      <c r="V1203" s="232" t="str">
        <f t="shared" si="130"/>
        <v/>
      </c>
      <c r="W1203" s="232" t="str">
        <f t="shared" si="131"/>
        <v/>
      </c>
      <c r="X1203" s="232" t="str">
        <f>IFERROR(VLOOKUP(W1203,Datos!$P$4:$Q$18,2,0),"")</f>
        <v/>
      </c>
      <c r="Y1203" s="232" t="str">
        <f t="shared" si="132"/>
        <v/>
      </c>
      <c r="AA1203" s="314" t="str">
        <f t="shared" ca="1" si="129"/>
        <v/>
      </c>
    </row>
    <row r="1204" spans="1:27" x14ac:dyDescent="0.3">
      <c r="A1204" s="238"/>
      <c r="B1204" s="241" t="str">
        <f t="shared" si="133"/>
        <v/>
      </c>
      <c r="C1204" s="239"/>
      <c r="D1204" s="240" t="str">
        <f>IF(C1204&lt;&gt;"",VLOOKUP(C1204,'BASE EQUIPOS'!$G$8:$H$22,2,0),"")</f>
        <v/>
      </c>
      <c r="E1204" s="241" t="str">
        <f>IF(C1204&lt;&gt;"",VLOOKUP(C1204,'BASE EQUIPOS'!$G$8:$I$22,3,0),"")</f>
        <v/>
      </c>
      <c r="F1204" s="241" t="str">
        <f>IF(C1204&lt;&gt;"",VLOOKUP(C1204,'BASE EQUIPOS'!$G$8:$J$22,4,0),"")</f>
        <v/>
      </c>
      <c r="G1204" s="242"/>
      <c r="H1204" s="233"/>
      <c r="I1204" s="241"/>
      <c r="J1204" s="241"/>
      <c r="K1204" s="241"/>
      <c r="L1204" s="239"/>
      <c r="M1204" s="244"/>
      <c r="N1204" s="245" t="str">
        <f t="shared" ca="1" si="127"/>
        <v/>
      </c>
      <c r="O1204" s="239"/>
      <c r="P1204" s="244"/>
      <c r="Q1204" s="245" t="str">
        <f t="shared" si="128"/>
        <v/>
      </c>
      <c r="U1204" s="246" t="str">
        <f>IFERROR(VLOOKUP(C1204,'BASE EQUIPOS'!$G$8:$O$22,9,0)," ")</f>
        <v xml:space="preserve"> </v>
      </c>
      <c r="V1204" s="232" t="str">
        <f t="shared" si="130"/>
        <v/>
      </c>
      <c r="W1204" s="232" t="str">
        <f t="shared" si="131"/>
        <v/>
      </c>
      <c r="X1204" s="232" t="str">
        <f>IFERROR(VLOOKUP(W1204,Datos!$P$4:$Q$18,2,0),"")</f>
        <v/>
      </c>
      <c r="Y1204" s="232" t="str">
        <f t="shared" si="132"/>
        <v/>
      </c>
      <c r="AA1204" s="314" t="str">
        <f t="shared" ca="1" si="129"/>
        <v/>
      </c>
    </row>
    <row r="1205" spans="1:27" x14ac:dyDescent="0.3">
      <c r="A1205" s="238"/>
      <c r="B1205" s="241" t="str">
        <f t="shared" si="133"/>
        <v/>
      </c>
      <c r="C1205" s="239"/>
      <c r="D1205" s="240" t="str">
        <f>IF(C1205&lt;&gt;"",VLOOKUP(C1205,'BASE EQUIPOS'!$G$8:$H$22,2,0),"")</f>
        <v/>
      </c>
      <c r="E1205" s="241" t="str">
        <f>IF(C1205&lt;&gt;"",VLOOKUP(C1205,'BASE EQUIPOS'!$G$8:$I$22,3,0),"")</f>
        <v/>
      </c>
      <c r="F1205" s="241" t="str">
        <f>IF(C1205&lt;&gt;"",VLOOKUP(C1205,'BASE EQUIPOS'!$G$8:$J$22,4,0),"")</f>
        <v/>
      </c>
      <c r="G1205" s="242"/>
      <c r="H1205" s="233"/>
      <c r="I1205" s="241"/>
      <c r="J1205" s="241"/>
      <c r="K1205" s="241"/>
      <c r="L1205" s="239"/>
      <c r="M1205" s="244"/>
      <c r="N1205" s="245" t="str">
        <f t="shared" ca="1" si="127"/>
        <v/>
      </c>
      <c r="O1205" s="239"/>
      <c r="P1205" s="244"/>
      <c r="Q1205" s="245" t="str">
        <f t="shared" si="128"/>
        <v/>
      </c>
      <c r="U1205" s="246" t="str">
        <f>IFERROR(VLOOKUP(C1205,'BASE EQUIPOS'!$G$8:$O$22,9,0)," ")</f>
        <v xml:space="preserve"> </v>
      </c>
      <c r="V1205" s="232" t="str">
        <f t="shared" si="130"/>
        <v/>
      </c>
      <c r="W1205" s="232" t="str">
        <f t="shared" si="131"/>
        <v/>
      </c>
      <c r="X1205" s="232" t="str">
        <f>IFERROR(VLOOKUP(W1205,Datos!$P$4:$Q$18,2,0),"")</f>
        <v/>
      </c>
      <c r="Y1205" s="232" t="str">
        <f t="shared" si="132"/>
        <v/>
      </c>
      <c r="AA1205" s="314" t="str">
        <f t="shared" ca="1" si="129"/>
        <v/>
      </c>
    </row>
    <row r="1206" spans="1:27" x14ac:dyDescent="0.3">
      <c r="A1206" s="238"/>
      <c r="B1206" s="241" t="str">
        <f t="shared" si="133"/>
        <v/>
      </c>
      <c r="C1206" s="239"/>
      <c r="D1206" s="240" t="str">
        <f>IF(C1206&lt;&gt;"",VLOOKUP(C1206,'BASE EQUIPOS'!$G$8:$H$22,2,0),"")</f>
        <v/>
      </c>
      <c r="E1206" s="241" t="str">
        <f>IF(C1206&lt;&gt;"",VLOOKUP(C1206,'BASE EQUIPOS'!$G$8:$I$22,3,0),"")</f>
        <v/>
      </c>
      <c r="F1206" s="241" t="str">
        <f>IF(C1206&lt;&gt;"",VLOOKUP(C1206,'BASE EQUIPOS'!$G$8:$J$22,4,0),"")</f>
        <v/>
      </c>
      <c r="G1206" s="242"/>
      <c r="H1206" s="233"/>
      <c r="I1206" s="241"/>
      <c r="J1206" s="241"/>
      <c r="K1206" s="241"/>
      <c r="L1206" s="239"/>
      <c r="M1206" s="244"/>
      <c r="N1206" s="245" t="str">
        <f t="shared" ca="1" si="127"/>
        <v/>
      </c>
      <c r="O1206" s="239"/>
      <c r="P1206" s="244"/>
      <c r="Q1206" s="245" t="str">
        <f t="shared" si="128"/>
        <v/>
      </c>
      <c r="U1206" s="246" t="str">
        <f>IFERROR(VLOOKUP(C1206,'BASE EQUIPOS'!$G$8:$O$22,9,0)," ")</f>
        <v xml:space="preserve"> </v>
      </c>
      <c r="V1206" s="232" t="str">
        <f t="shared" si="130"/>
        <v/>
      </c>
      <c r="W1206" s="232" t="str">
        <f t="shared" si="131"/>
        <v/>
      </c>
      <c r="X1206" s="232" t="str">
        <f>IFERROR(VLOOKUP(W1206,Datos!$P$4:$Q$18,2,0),"")</f>
        <v/>
      </c>
      <c r="Y1206" s="232" t="str">
        <f t="shared" si="132"/>
        <v/>
      </c>
      <c r="AA1206" s="314" t="str">
        <f t="shared" ca="1" si="129"/>
        <v/>
      </c>
    </row>
    <row r="1207" spans="1:27" x14ac:dyDescent="0.3">
      <c r="A1207" s="238"/>
      <c r="B1207" s="241" t="str">
        <f t="shared" si="133"/>
        <v/>
      </c>
      <c r="C1207" s="239"/>
      <c r="D1207" s="240" t="str">
        <f>IF(C1207&lt;&gt;"",VLOOKUP(C1207,'BASE EQUIPOS'!$G$8:$H$22,2,0),"")</f>
        <v/>
      </c>
      <c r="E1207" s="241" t="str">
        <f>IF(C1207&lt;&gt;"",VLOOKUP(C1207,'BASE EQUIPOS'!$G$8:$I$22,3,0),"")</f>
        <v/>
      </c>
      <c r="F1207" s="241" t="str">
        <f>IF(C1207&lt;&gt;"",VLOOKUP(C1207,'BASE EQUIPOS'!$G$8:$J$22,4,0),"")</f>
        <v/>
      </c>
      <c r="G1207" s="242"/>
      <c r="H1207" s="233"/>
      <c r="I1207" s="241"/>
      <c r="J1207" s="241"/>
      <c r="K1207" s="241"/>
      <c r="L1207" s="239"/>
      <c r="M1207" s="244"/>
      <c r="N1207" s="245" t="str">
        <f t="shared" ca="1" si="127"/>
        <v/>
      </c>
      <c r="O1207" s="239"/>
      <c r="P1207" s="244"/>
      <c r="Q1207" s="245" t="str">
        <f t="shared" si="128"/>
        <v/>
      </c>
      <c r="U1207" s="246" t="str">
        <f>IFERROR(VLOOKUP(C1207,'BASE EQUIPOS'!$G$8:$O$22,9,0)," ")</f>
        <v xml:space="preserve"> </v>
      </c>
      <c r="V1207" s="232" t="str">
        <f t="shared" si="130"/>
        <v/>
      </c>
      <c r="W1207" s="232" t="str">
        <f t="shared" si="131"/>
        <v/>
      </c>
      <c r="X1207" s="232" t="str">
        <f>IFERROR(VLOOKUP(W1207,Datos!$P$4:$Q$18,2,0),"")</f>
        <v/>
      </c>
      <c r="Y1207" s="232" t="str">
        <f t="shared" si="132"/>
        <v/>
      </c>
      <c r="AA1207" s="314" t="str">
        <f t="shared" ca="1" si="129"/>
        <v/>
      </c>
    </row>
    <row r="1208" spans="1:27" x14ac:dyDescent="0.3">
      <c r="A1208" s="238"/>
      <c r="B1208" s="241" t="str">
        <f t="shared" si="133"/>
        <v/>
      </c>
      <c r="C1208" s="239"/>
      <c r="D1208" s="240" t="str">
        <f>IF(C1208&lt;&gt;"",VLOOKUP(C1208,'BASE EQUIPOS'!$G$8:$H$22,2,0),"")</f>
        <v/>
      </c>
      <c r="E1208" s="241" t="str">
        <f>IF(C1208&lt;&gt;"",VLOOKUP(C1208,'BASE EQUIPOS'!$G$8:$I$22,3,0),"")</f>
        <v/>
      </c>
      <c r="F1208" s="241" t="str">
        <f>IF(C1208&lt;&gt;"",VLOOKUP(C1208,'BASE EQUIPOS'!$G$8:$J$22,4,0),"")</f>
        <v/>
      </c>
      <c r="G1208" s="242"/>
      <c r="H1208" s="233"/>
      <c r="I1208" s="241"/>
      <c r="J1208" s="241"/>
      <c r="K1208" s="241"/>
      <c r="L1208" s="239"/>
      <c r="M1208" s="244"/>
      <c r="N1208" s="245" t="str">
        <f t="shared" ca="1" si="127"/>
        <v/>
      </c>
      <c r="O1208" s="239"/>
      <c r="P1208" s="244"/>
      <c r="Q1208" s="245" t="str">
        <f t="shared" si="128"/>
        <v/>
      </c>
      <c r="U1208" s="246" t="str">
        <f>IFERROR(VLOOKUP(C1208,'BASE EQUIPOS'!$G$8:$O$22,9,0)," ")</f>
        <v xml:space="preserve"> </v>
      </c>
      <c r="V1208" s="232" t="str">
        <f t="shared" si="130"/>
        <v/>
      </c>
      <c r="W1208" s="232" t="str">
        <f t="shared" si="131"/>
        <v/>
      </c>
      <c r="X1208" s="232" t="str">
        <f>IFERROR(VLOOKUP(W1208,Datos!$P$4:$Q$18,2,0),"")</f>
        <v/>
      </c>
      <c r="Y1208" s="232" t="str">
        <f t="shared" si="132"/>
        <v/>
      </c>
      <c r="AA1208" s="314" t="str">
        <f t="shared" ca="1" si="129"/>
        <v/>
      </c>
    </row>
    <row r="1209" spans="1:27" x14ac:dyDescent="0.3">
      <c r="A1209" s="238"/>
      <c r="B1209" s="241" t="str">
        <f t="shared" si="133"/>
        <v/>
      </c>
      <c r="C1209" s="239"/>
      <c r="D1209" s="240" t="str">
        <f>IF(C1209&lt;&gt;"",VLOOKUP(C1209,'BASE EQUIPOS'!$G$8:$H$22,2,0),"")</f>
        <v/>
      </c>
      <c r="E1209" s="241" t="str">
        <f>IF(C1209&lt;&gt;"",VLOOKUP(C1209,'BASE EQUIPOS'!$G$8:$I$22,3,0),"")</f>
        <v/>
      </c>
      <c r="F1209" s="241" t="str">
        <f>IF(C1209&lt;&gt;"",VLOOKUP(C1209,'BASE EQUIPOS'!$G$8:$J$22,4,0),"")</f>
        <v/>
      </c>
      <c r="G1209" s="242"/>
      <c r="H1209" s="233"/>
      <c r="I1209" s="241"/>
      <c r="J1209" s="241"/>
      <c r="K1209" s="241"/>
      <c r="L1209" s="239"/>
      <c r="M1209" s="244"/>
      <c r="N1209" s="245" t="str">
        <f t="shared" ca="1" si="127"/>
        <v/>
      </c>
      <c r="O1209" s="239"/>
      <c r="P1209" s="244"/>
      <c r="Q1209" s="245" t="str">
        <f t="shared" si="128"/>
        <v/>
      </c>
      <c r="U1209" s="246" t="str">
        <f>IFERROR(VLOOKUP(C1209,'BASE EQUIPOS'!$G$8:$O$22,9,0)," ")</f>
        <v xml:space="preserve"> </v>
      </c>
      <c r="V1209" s="232" t="str">
        <f t="shared" si="130"/>
        <v/>
      </c>
      <c r="W1209" s="232" t="str">
        <f t="shared" si="131"/>
        <v/>
      </c>
      <c r="X1209" s="232" t="str">
        <f>IFERROR(VLOOKUP(W1209,Datos!$P$4:$Q$18,2,0),"")</f>
        <v/>
      </c>
      <c r="Y1209" s="232" t="str">
        <f t="shared" si="132"/>
        <v/>
      </c>
      <c r="AA1209" s="314" t="str">
        <f t="shared" ca="1" si="129"/>
        <v/>
      </c>
    </row>
    <row r="1210" spans="1:27" x14ac:dyDescent="0.3">
      <c r="A1210" s="238"/>
      <c r="B1210" s="241" t="str">
        <f t="shared" si="133"/>
        <v/>
      </c>
      <c r="C1210" s="239"/>
      <c r="D1210" s="240" t="str">
        <f>IF(C1210&lt;&gt;"",VLOOKUP(C1210,'BASE EQUIPOS'!$G$8:$H$22,2,0),"")</f>
        <v/>
      </c>
      <c r="E1210" s="241" t="str">
        <f>IF(C1210&lt;&gt;"",VLOOKUP(C1210,'BASE EQUIPOS'!$G$8:$I$22,3,0),"")</f>
        <v/>
      </c>
      <c r="F1210" s="241" t="str">
        <f>IF(C1210&lt;&gt;"",VLOOKUP(C1210,'BASE EQUIPOS'!$G$8:$J$22,4,0),"")</f>
        <v/>
      </c>
      <c r="G1210" s="242"/>
      <c r="H1210" s="233"/>
      <c r="I1210" s="241"/>
      <c r="J1210" s="241"/>
      <c r="K1210" s="241"/>
      <c r="L1210" s="239"/>
      <c r="M1210" s="244"/>
      <c r="N1210" s="245" t="str">
        <f t="shared" ca="1" si="127"/>
        <v/>
      </c>
      <c r="O1210" s="239"/>
      <c r="P1210" s="244"/>
      <c r="Q1210" s="245" t="str">
        <f t="shared" si="128"/>
        <v/>
      </c>
      <c r="U1210" s="246" t="str">
        <f>IFERROR(VLOOKUP(C1210,'BASE EQUIPOS'!$G$8:$O$22,9,0)," ")</f>
        <v xml:space="preserve"> </v>
      </c>
      <c r="V1210" s="232" t="str">
        <f t="shared" si="130"/>
        <v/>
      </c>
      <c r="W1210" s="232" t="str">
        <f t="shared" si="131"/>
        <v/>
      </c>
      <c r="X1210" s="232" t="str">
        <f>IFERROR(VLOOKUP(W1210,Datos!$P$4:$Q$18,2,0),"")</f>
        <v/>
      </c>
      <c r="Y1210" s="232" t="str">
        <f t="shared" si="132"/>
        <v/>
      </c>
      <c r="AA1210" s="314" t="str">
        <f t="shared" ca="1" si="129"/>
        <v/>
      </c>
    </row>
    <row r="1211" spans="1:27" x14ac:dyDescent="0.3">
      <c r="A1211" s="238"/>
      <c r="B1211" s="241" t="str">
        <f t="shared" si="133"/>
        <v/>
      </c>
      <c r="C1211" s="239"/>
      <c r="D1211" s="240" t="str">
        <f>IF(C1211&lt;&gt;"",VLOOKUP(C1211,'BASE EQUIPOS'!$G$8:$H$22,2,0),"")</f>
        <v/>
      </c>
      <c r="E1211" s="241" t="str">
        <f>IF(C1211&lt;&gt;"",VLOOKUP(C1211,'BASE EQUIPOS'!$G$8:$I$22,3,0),"")</f>
        <v/>
      </c>
      <c r="F1211" s="241" t="str">
        <f>IF(C1211&lt;&gt;"",VLOOKUP(C1211,'BASE EQUIPOS'!$G$8:$J$22,4,0),"")</f>
        <v/>
      </c>
      <c r="G1211" s="242"/>
      <c r="H1211" s="233"/>
      <c r="I1211" s="241"/>
      <c r="J1211" s="241"/>
      <c r="K1211" s="241"/>
      <c r="L1211" s="239"/>
      <c r="M1211" s="244"/>
      <c r="N1211" s="245" t="str">
        <f t="shared" ca="1" si="127"/>
        <v/>
      </c>
      <c r="O1211" s="239"/>
      <c r="P1211" s="244"/>
      <c r="Q1211" s="245" t="str">
        <f t="shared" si="128"/>
        <v/>
      </c>
      <c r="U1211" s="246" t="str">
        <f>IFERROR(VLOOKUP(C1211,'BASE EQUIPOS'!$G$8:$O$22,9,0)," ")</f>
        <v xml:space="preserve"> </v>
      </c>
      <c r="V1211" s="232" t="str">
        <f t="shared" si="130"/>
        <v/>
      </c>
      <c r="W1211" s="232" t="str">
        <f t="shared" si="131"/>
        <v/>
      </c>
      <c r="X1211" s="232" t="str">
        <f>IFERROR(VLOOKUP(W1211,Datos!$P$4:$Q$18,2,0),"")</f>
        <v/>
      </c>
      <c r="Y1211" s="232" t="str">
        <f t="shared" si="132"/>
        <v/>
      </c>
      <c r="AA1211" s="314" t="str">
        <f t="shared" ca="1" si="129"/>
        <v/>
      </c>
    </row>
    <row r="1212" spans="1:27" x14ac:dyDescent="0.3">
      <c r="A1212" s="238"/>
      <c r="B1212" s="241" t="str">
        <f t="shared" si="133"/>
        <v/>
      </c>
      <c r="C1212" s="239"/>
      <c r="D1212" s="240" t="str">
        <f>IF(C1212&lt;&gt;"",VLOOKUP(C1212,'BASE EQUIPOS'!$G$8:$H$22,2,0),"")</f>
        <v/>
      </c>
      <c r="E1212" s="241" t="str">
        <f>IF(C1212&lt;&gt;"",VLOOKUP(C1212,'BASE EQUIPOS'!$G$8:$I$22,3,0),"")</f>
        <v/>
      </c>
      <c r="F1212" s="241" t="str">
        <f>IF(C1212&lt;&gt;"",VLOOKUP(C1212,'BASE EQUIPOS'!$G$8:$J$22,4,0),"")</f>
        <v/>
      </c>
      <c r="G1212" s="242"/>
      <c r="H1212" s="233"/>
      <c r="I1212" s="241"/>
      <c r="J1212" s="241"/>
      <c r="K1212" s="241"/>
      <c r="L1212" s="239"/>
      <c r="M1212" s="244"/>
      <c r="N1212" s="245" t="str">
        <f t="shared" ca="1" si="127"/>
        <v/>
      </c>
      <c r="O1212" s="239"/>
      <c r="P1212" s="244"/>
      <c r="Q1212" s="245" t="str">
        <f t="shared" si="128"/>
        <v/>
      </c>
      <c r="U1212" s="246" t="str">
        <f>IFERROR(VLOOKUP(C1212,'BASE EQUIPOS'!$G$8:$O$22,9,0)," ")</f>
        <v xml:space="preserve"> </v>
      </c>
      <c r="V1212" s="232" t="str">
        <f t="shared" si="130"/>
        <v/>
      </c>
      <c r="W1212" s="232" t="str">
        <f t="shared" si="131"/>
        <v/>
      </c>
      <c r="X1212" s="232" t="str">
        <f>IFERROR(VLOOKUP(W1212,Datos!$P$4:$Q$18,2,0),"")</f>
        <v/>
      </c>
      <c r="Y1212" s="232" t="str">
        <f t="shared" si="132"/>
        <v/>
      </c>
      <c r="AA1212" s="314" t="str">
        <f t="shared" ca="1" si="129"/>
        <v/>
      </c>
    </row>
    <row r="1213" spans="1:27" x14ac:dyDescent="0.3">
      <c r="A1213" s="238"/>
      <c r="B1213" s="241" t="str">
        <f t="shared" si="133"/>
        <v/>
      </c>
      <c r="C1213" s="239"/>
      <c r="D1213" s="240" t="str">
        <f>IF(C1213&lt;&gt;"",VLOOKUP(C1213,'BASE EQUIPOS'!$G$8:$H$22,2,0),"")</f>
        <v/>
      </c>
      <c r="E1213" s="241" t="str">
        <f>IF(C1213&lt;&gt;"",VLOOKUP(C1213,'BASE EQUIPOS'!$G$8:$I$22,3,0),"")</f>
        <v/>
      </c>
      <c r="F1213" s="241" t="str">
        <f>IF(C1213&lt;&gt;"",VLOOKUP(C1213,'BASE EQUIPOS'!$G$8:$J$22,4,0),"")</f>
        <v/>
      </c>
      <c r="G1213" s="242"/>
      <c r="H1213" s="233"/>
      <c r="I1213" s="241"/>
      <c r="J1213" s="241"/>
      <c r="K1213" s="241"/>
      <c r="L1213" s="239"/>
      <c r="M1213" s="244"/>
      <c r="N1213" s="245" t="str">
        <f t="shared" ca="1" si="127"/>
        <v/>
      </c>
      <c r="O1213" s="239"/>
      <c r="P1213" s="244"/>
      <c r="Q1213" s="245" t="str">
        <f t="shared" si="128"/>
        <v/>
      </c>
      <c r="U1213" s="246" t="str">
        <f>IFERROR(VLOOKUP(C1213,'BASE EQUIPOS'!$G$8:$O$22,9,0)," ")</f>
        <v xml:space="preserve"> </v>
      </c>
      <c r="V1213" s="232" t="str">
        <f t="shared" si="130"/>
        <v/>
      </c>
      <c r="W1213" s="232" t="str">
        <f t="shared" si="131"/>
        <v/>
      </c>
      <c r="X1213" s="232" t="str">
        <f>IFERROR(VLOOKUP(W1213,Datos!$P$4:$Q$18,2,0),"")</f>
        <v/>
      </c>
      <c r="Y1213" s="232" t="str">
        <f t="shared" si="132"/>
        <v/>
      </c>
      <c r="AA1213" s="314" t="str">
        <f t="shared" ca="1" si="129"/>
        <v/>
      </c>
    </row>
    <row r="1214" spans="1:27" x14ac:dyDescent="0.3">
      <c r="A1214" s="238"/>
      <c r="B1214" s="241" t="str">
        <f t="shared" si="133"/>
        <v/>
      </c>
      <c r="C1214" s="239"/>
      <c r="D1214" s="240" t="str">
        <f>IF(C1214&lt;&gt;"",VLOOKUP(C1214,'BASE EQUIPOS'!$G$8:$H$22,2,0),"")</f>
        <v/>
      </c>
      <c r="E1214" s="241" t="str">
        <f>IF(C1214&lt;&gt;"",VLOOKUP(C1214,'BASE EQUIPOS'!$G$8:$I$22,3,0),"")</f>
        <v/>
      </c>
      <c r="F1214" s="241" t="str">
        <f>IF(C1214&lt;&gt;"",VLOOKUP(C1214,'BASE EQUIPOS'!$G$8:$J$22,4,0),"")</f>
        <v/>
      </c>
      <c r="G1214" s="242"/>
      <c r="H1214" s="233"/>
      <c r="I1214" s="241"/>
      <c r="J1214" s="241"/>
      <c r="K1214" s="241"/>
      <c r="L1214" s="239"/>
      <c r="M1214" s="244"/>
      <c r="N1214" s="245" t="str">
        <f t="shared" ca="1" si="127"/>
        <v/>
      </c>
      <c r="O1214" s="239"/>
      <c r="P1214" s="244"/>
      <c r="Q1214" s="245" t="str">
        <f t="shared" si="128"/>
        <v/>
      </c>
      <c r="U1214" s="246" t="str">
        <f>IFERROR(VLOOKUP(C1214,'BASE EQUIPOS'!$G$8:$O$22,9,0)," ")</f>
        <v xml:space="preserve"> </v>
      </c>
      <c r="V1214" s="232" t="str">
        <f t="shared" si="130"/>
        <v/>
      </c>
      <c r="W1214" s="232" t="str">
        <f t="shared" si="131"/>
        <v/>
      </c>
      <c r="X1214" s="232" t="str">
        <f>IFERROR(VLOOKUP(W1214,Datos!$P$4:$Q$18,2,0),"")</f>
        <v/>
      </c>
      <c r="Y1214" s="232" t="str">
        <f t="shared" si="132"/>
        <v/>
      </c>
      <c r="AA1214" s="314" t="str">
        <f t="shared" ca="1" si="129"/>
        <v/>
      </c>
    </row>
    <row r="1215" spans="1:27" x14ac:dyDescent="0.3">
      <c r="A1215" s="238"/>
      <c r="B1215" s="241" t="str">
        <f t="shared" si="133"/>
        <v/>
      </c>
      <c r="C1215" s="239"/>
      <c r="D1215" s="240" t="str">
        <f>IF(C1215&lt;&gt;"",VLOOKUP(C1215,'BASE EQUIPOS'!$G$8:$H$22,2,0),"")</f>
        <v/>
      </c>
      <c r="E1215" s="241" t="str">
        <f>IF(C1215&lt;&gt;"",VLOOKUP(C1215,'BASE EQUIPOS'!$G$8:$I$22,3,0),"")</f>
        <v/>
      </c>
      <c r="F1215" s="241" t="str">
        <f>IF(C1215&lt;&gt;"",VLOOKUP(C1215,'BASE EQUIPOS'!$G$8:$J$22,4,0),"")</f>
        <v/>
      </c>
      <c r="G1215" s="242"/>
      <c r="H1215" s="233"/>
      <c r="I1215" s="241"/>
      <c r="J1215" s="241"/>
      <c r="K1215" s="241"/>
      <c r="L1215" s="239"/>
      <c r="M1215" s="244"/>
      <c r="N1215" s="245" t="str">
        <f t="shared" ca="1" si="127"/>
        <v/>
      </c>
      <c r="O1215" s="239"/>
      <c r="P1215" s="244"/>
      <c r="Q1215" s="245" t="str">
        <f t="shared" si="128"/>
        <v/>
      </c>
      <c r="U1215" s="246" t="str">
        <f>IFERROR(VLOOKUP(C1215,'BASE EQUIPOS'!$G$8:$O$22,9,0)," ")</f>
        <v xml:space="preserve"> </v>
      </c>
      <c r="V1215" s="232" t="str">
        <f t="shared" si="130"/>
        <v/>
      </c>
      <c r="W1215" s="232" t="str">
        <f t="shared" si="131"/>
        <v/>
      </c>
      <c r="X1215" s="232" t="str">
        <f>IFERROR(VLOOKUP(W1215,Datos!$P$4:$Q$18,2,0),"")</f>
        <v/>
      </c>
      <c r="Y1215" s="232" t="str">
        <f t="shared" si="132"/>
        <v/>
      </c>
      <c r="AA1215" s="314" t="str">
        <f t="shared" ca="1" si="129"/>
        <v/>
      </c>
    </row>
    <row r="1216" spans="1:27" x14ac:dyDescent="0.3">
      <c r="A1216" s="238"/>
      <c r="B1216" s="241" t="str">
        <f t="shared" si="133"/>
        <v/>
      </c>
      <c r="C1216" s="239"/>
      <c r="D1216" s="240" t="str">
        <f>IF(C1216&lt;&gt;"",VLOOKUP(C1216,'BASE EQUIPOS'!$G$8:$H$22,2,0),"")</f>
        <v/>
      </c>
      <c r="E1216" s="241" t="str">
        <f>IF(C1216&lt;&gt;"",VLOOKUP(C1216,'BASE EQUIPOS'!$G$8:$I$22,3,0),"")</f>
        <v/>
      </c>
      <c r="F1216" s="241" t="str">
        <f>IF(C1216&lt;&gt;"",VLOOKUP(C1216,'BASE EQUIPOS'!$G$8:$J$22,4,0),"")</f>
        <v/>
      </c>
      <c r="G1216" s="242"/>
      <c r="H1216" s="233"/>
      <c r="I1216" s="241"/>
      <c r="J1216" s="241"/>
      <c r="K1216" s="241"/>
      <c r="L1216" s="239"/>
      <c r="M1216" s="244"/>
      <c r="N1216" s="245" t="str">
        <f t="shared" ca="1" si="127"/>
        <v/>
      </c>
      <c r="O1216" s="239"/>
      <c r="P1216" s="244"/>
      <c r="Q1216" s="245" t="str">
        <f t="shared" si="128"/>
        <v/>
      </c>
      <c r="U1216" s="246" t="str">
        <f>IFERROR(VLOOKUP(C1216,'BASE EQUIPOS'!$G$8:$O$22,9,0)," ")</f>
        <v xml:space="preserve"> </v>
      </c>
      <c r="V1216" s="232" t="str">
        <f t="shared" si="130"/>
        <v/>
      </c>
      <c r="W1216" s="232" t="str">
        <f t="shared" si="131"/>
        <v/>
      </c>
      <c r="X1216" s="232" t="str">
        <f>IFERROR(VLOOKUP(W1216,Datos!$P$4:$Q$18,2,0),"")</f>
        <v/>
      </c>
      <c r="Y1216" s="232" t="str">
        <f t="shared" si="132"/>
        <v/>
      </c>
      <c r="AA1216" s="314" t="str">
        <f t="shared" ca="1" si="129"/>
        <v/>
      </c>
    </row>
    <row r="1217" spans="1:27" x14ac:dyDescent="0.3">
      <c r="A1217" s="238"/>
      <c r="B1217" s="241" t="str">
        <f t="shared" si="133"/>
        <v/>
      </c>
      <c r="C1217" s="239"/>
      <c r="D1217" s="240" t="str">
        <f>IF(C1217&lt;&gt;"",VLOOKUP(C1217,'BASE EQUIPOS'!$G$8:$H$22,2,0),"")</f>
        <v/>
      </c>
      <c r="E1217" s="241" t="str">
        <f>IF(C1217&lt;&gt;"",VLOOKUP(C1217,'BASE EQUIPOS'!$G$8:$I$22,3,0),"")</f>
        <v/>
      </c>
      <c r="F1217" s="241" t="str">
        <f>IF(C1217&lt;&gt;"",VLOOKUP(C1217,'BASE EQUIPOS'!$G$8:$J$22,4,0),"")</f>
        <v/>
      </c>
      <c r="G1217" s="242"/>
      <c r="H1217" s="233"/>
      <c r="I1217" s="241"/>
      <c r="J1217" s="241"/>
      <c r="K1217" s="241"/>
      <c r="L1217" s="239"/>
      <c r="M1217" s="244"/>
      <c r="N1217" s="245" t="str">
        <f t="shared" ca="1" si="127"/>
        <v/>
      </c>
      <c r="O1217" s="239"/>
      <c r="P1217" s="244"/>
      <c r="Q1217" s="245" t="str">
        <f t="shared" si="128"/>
        <v/>
      </c>
      <c r="U1217" s="246" t="str">
        <f>IFERROR(VLOOKUP(C1217,'BASE EQUIPOS'!$G$8:$O$22,9,0)," ")</f>
        <v xml:space="preserve"> </v>
      </c>
      <c r="V1217" s="232" t="str">
        <f t="shared" si="130"/>
        <v/>
      </c>
      <c r="W1217" s="232" t="str">
        <f t="shared" si="131"/>
        <v/>
      </c>
      <c r="X1217" s="232" t="str">
        <f>IFERROR(VLOOKUP(W1217,Datos!$P$4:$Q$18,2,0),"")</f>
        <v/>
      </c>
      <c r="Y1217" s="232" t="str">
        <f t="shared" si="132"/>
        <v/>
      </c>
      <c r="AA1217" s="314" t="str">
        <f t="shared" ca="1" si="129"/>
        <v/>
      </c>
    </row>
    <row r="1218" spans="1:27" x14ac:dyDescent="0.3">
      <c r="A1218" s="238"/>
      <c r="B1218" s="241" t="str">
        <f t="shared" si="133"/>
        <v/>
      </c>
      <c r="C1218" s="239"/>
      <c r="D1218" s="240" t="str">
        <f>IF(C1218&lt;&gt;"",VLOOKUP(C1218,'BASE EQUIPOS'!$G$8:$H$22,2,0),"")</f>
        <v/>
      </c>
      <c r="E1218" s="241" t="str">
        <f>IF(C1218&lt;&gt;"",VLOOKUP(C1218,'BASE EQUIPOS'!$G$8:$I$22,3,0),"")</f>
        <v/>
      </c>
      <c r="F1218" s="241" t="str">
        <f>IF(C1218&lt;&gt;"",VLOOKUP(C1218,'BASE EQUIPOS'!$G$8:$J$22,4,0),"")</f>
        <v/>
      </c>
      <c r="G1218" s="242"/>
      <c r="H1218" s="233"/>
      <c r="I1218" s="241"/>
      <c r="J1218" s="241"/>
      <c r="K1218" s="241"/>
      <c r="L1218" s="239"/>
      <c r="M1218" s="244"/>
      <c r="N1218" s="245" t="str">
        <f t="shared" ca="1" si="127"/>
        <v/>
      </c>
      <c r="O1218" s="239"/>
      <c r="P1218" s="244"/>
      <c r="Q1218" s="245" t="str">
        <f t="shared" si="128"/>
        <v/>
      </c>
      <c r="U1218" s="246" t="str">
        <f>IFERROR(VLOOKUP(C1218,'BASE EQUIPOS'!$G$8:$O$22,9,0)," ")</f>
        <v xml:space="preserve"> </v>
      </c>
      <c r="V1218" s="232" t="str">
        <f t="shared" si="130"/>
        <v/>
      </c>
      <c r="W1218" s="232" t="str">
        <f t="shared" si="131"/>
        <v/>
      </c>
      <c r="X1218" s="232" t="str">
        <f>IFERROR(VLOOKUP(W1218,Datos!$P$4:$Q$18,2,0),"")</f>
        <v/>
      </c>
      <c r="Y1218" s="232" t="str">
        <f t="shared" si="132"/>
        <v/>
      </c>
      <c r="AA1218" s="314" t="str">
        <f t="shared" ca="1" si="129"/>
        <v/>
      </c>
    </row>
    <row r="1219" spans="1:27" x14ac:dyDescent="0.3">
      <c r="A1219" s="238"/>
      <c r="B1219" s="241" t="str">
        <f t="shared" si="133"/>
        <v/>
      </c>
      <c r="C1219" s="239"/>
      <c r="D1219" s="240" t="str">
        <f>IF(C1219&lt;&gt;"",VLOOKUP(C1219,'BASE EQUIPOS'!$G$8:$H$22,2,0),"")</f>
        <v/>
      </c>
      <c r="E1219" s="241" t="str">
        <f>IF(C1219&lt;&gt;"",VLOOKUP(C1219,'BASE EQUIPOS'!$G$8:$I$22,3,0),"")</f>
        <v/>
      </c>
      <c r="F1219" s="241" t="str">
        <f>IF(C1219&lt;&gt;"",VLOOKUP(C1219,'BASE EQUIPOS'!$G$8:$J$22,4,0),"")</f>
        <v/>
      </c>
      <c r="G1219" s="242"/>
      <c r="H1219" s="233"/>
      <c r="I1219" s="241"/>
      <c r="J1219" s="241"/>
      <c r="K1219" s="241"/>
      <c r="L1219" s="239"/>
      <c r="M1219" s="244"/>
      <c r="N1219" s="245" t="str">
        <f t="shared" ca="1" si="127"/>
        <v/>
      </c>
      <c r="O1219" s="239"/>
      <c r="P1219" s="244"/>
      <c r="Q1219" s="245" t="str">
        <f t="shared" si="128"/>
        <v/>
      </c>
      <c r="U1219" s="246" t="str">
        <f>IFERROR(VLOOKUP(C1219,'BASE EQUIPOS'!$G$8:$O$22,9,0)," ")</f>
        <v xml:space="preserve"> </v>
      </c>
      <c r="V1219" s="232" t="str">
        <f t="shared" si="130"/>
        <v/>
      </c>
      <c r="W1219" s="232" t="str">
        <f t="shared" si="131"/>
        <v/>
      </c>
      <c r="X1219" s="232" t="str">
        <f>IFERROR(VLOOKUP(W1219,Datos!$P$4:$Q$18,2,0),"")</f>
        <v/>
      </c>
      <c r="Y1219" s="232" t="str">
        <f t="shared" si="132"/>
        <v/>
      </c>
      <c r="AA1219" s="314" t="str">
        <f t="shared" ca="1" si="129"/>
        <v/>
      </c>
    </row>
    <row r="1220" spans="1:27" x14ac:dyDescent="0.3">
      <c r="A1220" s="238"/>
      <c r="B1220" s="241" t="str">
        <f t="shared" si="133"/>
        <v/>
      </c>
      <c r="C1220" s="239"/>
      <c r="D1220" s="240" t="str">
        <f>IF(C1220&lt;&gt;"",VLOOKUP(C1220,'BASE EQUIPOS'!$G$8:$H$22,2,0),"")</f>
        <v/>
      </c>
      <c r="E1220" s="241" t="str">
        <f>IF(C1220&lt;&gt;"",VLOOKUP(C1220,'BASE EQUIPOS'!$G$8:$I$22,3,0),"")</f>
        <v/>
      </c>
      <c r="F1220" s="241" t="str">
        <f>IF(C1220&lt;&gt;"",VLOOKUP(C1220,'BASE EQUIPOS'!$G$8:$J$22,4,0),"")</f>
        <v/>
      </c>
      <c r="G1220" s="242"/>
      <c r="H1220" s="233"/>
      <c r="I1220" s="241"/>
      <c r="J1220" s="241"/>
      <c r="K1220" s="241"/>
      <c r="L1220" s="239"/>
      <c r="M1220" s="244"/>
      <c r="N1220" s="245" t="str">
        <f t="shared" ca="1" si="127"/>
        <v/>
      </c>
      <c r="O1220" s="239"/>
      <c r="P1220" s="244"/>
      <c r="Q1220" s="245" t="str">
        <f t="shared" si="128"/>
        <v/>
      </c>
      <c r="U1220" s="246" t="str">
        <f>IFERROR(VLOOKUP(C1220,'BASE EQUIPOS'!$G$8:$O$22,9,0)," ")</f>
        <v xml:space="preserve"> </v>
      </c>
      <c r="V1220" s="232" t="str">
        <f t="shared" si="130"/>
        <v/>
      </c>
      <c r="W1220" s="232" t="str">
        <f t="shared" si="131"/>
        <v/>
      </c>
      <c r="X1220" s="232" t="str">
        <f>IFERROR(VLOOKUP(W1220,Datos!$P$4:$Q$18,2,0),"")</f>
        <v/>
      </c>
      <c r="Y1220" s="232" t="str">
        <f t="shared" si="132"/>
        <v/>
      </c>
      <c r="AA1220" s="314" t="str">
        <f t="shared" ca="1" si="129"/>
        <v/>
      </c>
    </row>
    <row r="1221" spans="1:27" x14ac:dyDescent="0.3">
      <c r="A1221" s="238"/>
      <c r="B1221" s="241" t="str">
        <f t="shared" si="133"/>
        <v/>
      </c>
      <c r="C1221" s="239"/>
      <c r="D1221" s="240" t="str">
        <f>IF(C1221&lt;&gt;"",VLOOKUP(C1221,'BASE EQUIPOS'!$G$8:$H$22,2,0),"")</f>
        <v/>
      </c>
      <c r="E1221" s="241" t="str">
        <f>IF(C1221&lt;&gt;"",VLOOKUP(C1221,'BASE EQUIPOS'!$G$8:$I$22,3,0),"")</f>
        <v/>
      </c>
      <c r="F1221" s="241" t="str">
        <f>IF(C1221&lt;&gt;"",VLOOKUP(C1221,'BASE EQUIPOS'!$G$8:$J$22,4,0),"")</f>
        <v/>
      </c>
      <c r="G1221" s="242"/>
      <c r="H1221" s="233"/>
      <c r="I1221" s="241"/>
      <c r="J1221" s="241"/>
      <c r="K1221" s="241"/>
      <c r="L1221" s="239"/>
      <c r="M1221" s="244"/>
      <c r="N1221" s="245" t="str">
        <f t="shared" ca="1" si="127"/>
        <v/>
      </c>
      <c r="O1221" s="239"/>
      <c r="P1221" s="244"/>
      <c r="Q1221" s="245" t="str">
        <f t="shared" si="128"/>
        <v/>
      </c>
      <c r="U1221" s="246" t="str">
        <f>IFERROR(VLOOKUP(C1221,'BASE EQUIPOS'!$G$8:$O$22,9,0)," ")</f>
        <v xml:space="preserve"> </v>
      </c>
      <c r="V1221" s="232" t="str">
        <f t="shared" si="130"/>
        <v/>
      </c>
      <c r="W1221" s="232" t="str">
        <f t="shared" si="131"/>
        <v/>
      </c>
      <c r="X1221" s="232" t="str">
        <f>IFERROR(VLOOKUP(W1221,Datos!$P$4:$Q$18,2,0),"")</f>
        <v/>
      </c>
      <c r="Y1221" s="232" t="str">
        <f t="shared" si="132"/>
        <v/>
      </c>
      <c r="AA1221" s="314" t="str">
        <f t="shared" ca="1" si="129"/>
        <v/>
      </c>
    </row>
    <row r="1222" spans="1:27" x14ac:dyDescent="0.3">
      <c r="A1222" s="238"/>
      <c r="B1222" s="241" t="str">
        <f t="shared" si="133"/>
        <v/>
      </c>
      <c r="C1222" s="239"/>
      <c r="D1222" s="240" t="str">
        <f>IF(C1222&lt;&gt;"",VLOOKUP(C1222,'BASE EQUIPOS'!$G$8:$H$22,2,0),"")</f>
        <v/>
      </c>
      <c r="E1222" s="241" t="str">
        <f>IF(C1222&lt;&gt;"",VLOOKUP(C1222,'BASE EQUIPOS'!$G$8:$I$22,3,0),"")</f>
        <v/>
      </c>
      <c r="F1222" s="241" t="str">
        <f>IF(C1222&lt;&gt;"",VLOOKUP(C1222,'BASE EQUIPOS'!$G$8:$J$22,4,0),"")</f>
        <v/>
      </c>
      <c r="G1222" s="242"/>
      <c r="H1222" s="233"/>
      <c r="I1222" s="241"/>
      <c r="J1222" s="241"/>
      <c r="K1222" s="241"/>
      <c r="L1222" s="239"/>
      <c r="M1222" s="244"/>
      <c r="N1222" s="245" t="str">
        <f t="shared" ca="1" si="127"/>
        <v/>
      </c>
      <c r="O1222" s="239"/>
      <c r="P1222" s="244"/>
      <c r="Q1222" s="245" t="str">
        <f t="shared" si="128"/>
        <v/>
      </c>
      <c r="U1222" s="246" t="str">
        <f>IFERROR(VLOOKUP(C1222,'BASE EQUIPOS'!$G$8:$O$22,9,0)," ")</f>
        <v xml:space="preserve"> </v>
      </c>
      <c r="V1222" s="232" t="str">
        <f t="shared" si="130"/>
        <v/>
      </c>
      <c r="W1222" s="232" t="str">
        <f t="shared" si="131"/>
        <v/>
      </c>
      <c r="X1222" s="232" t="str">
        <f>IFERROR(VLOOKUP(W1222,Datos!$P$4:$Q$18,2,0),"")</f>
        <v/>
      </c>
      <c r="Y1222" s="232" t="str">
        <f t="shared" si="132"/>
        <v/>
      </c>
      <c r="AA1222" s="314" t="str">
        <f t="shared" ca="1" si="129"/>
        <v/>
      </c>
    </row>
    <row r="1223" spans="1:27" x14ac:dyDescent="0.3">
      <c r="A1223" s="238"/>
      <c r="B1223" s="241" t="str">
        <f t="shared" si="133"/>
        <v/>
      </c>
      <c r="C1223" s="239"/>
      <c r="D1223" s="240" t="str">
        <f>IF(C1223&lt;&gt;"",VLOOKUP(C1223,'BASE EQUIPOS'!$G$8:$H$22,2,0),"")</f>
        <v/>
      </c>
      <c r="E1223" s="241" t="str">
        <f>IF(C1223&lt;&gt;"",VLOOKUP(C1223,'BASE EQUIPOS'!$G$8:$I$22,3,0),"")</f>
        <v/>
      </c>
      <c r="F1223" s="241" t="str">
        <f>IF(C1223&lt;&gt;"",VLOOKUP(C1223,'BASE EQUIPOS'!$G$8:$J$22,4,0),"")</f>
        <v/>
      </c>
      <c r="G1223" s="242"/>
      <c r="H1223" s="233"/>
      <c r="I1223" s="241"/>
      <c r="J1223" s="241"/>
      <c r="K1223" s="241"/>
      <c r="L1223" s="239"/>
      <c r="M1223" s="244"/>
      <c r="N1223" s="245" t="str">
        <f t="shared" ca="1" si="127"/>
        <v/>
      </c>
      <c r="O1223" s="239"/>
      <c r="P1223" s="244"/>
      <c r="Q1223" s="245" t="str">
        <f t="shared" si="128"/>
        <v/>
      </c>
      <c r="U1223" s="246" t="str">
        <f>IFERROR(VLOOKUP(C1223,'BASE EQUIPOS'!$G$8:$O$22,9,0)," ")</f>
        <v xml:space="preserve"> </v>
      </c>
      <c r="V1223" s="232" t="str">
        <f t="shared" si="130"/>
        <v/>
      </c>
      <c r="W1223" s="232" t="str">
        <f t="shared" si="131"/>
        <v/>
      </c>
      <c r="X1223" s="232" t="str">
        <f>IFERROR(VLOOKUP(W1223,Datos!$P$4:$Q$18,2,0),"")</f>
        <v/>
      </c>
      <c r="Y1223" s="232" t="str">
        <f t="shared" si="132"/>
        <v/>
      </c>
      <c r="AA1223" s="314" t="str">
        <f t="shared" ca="1" si="129"/>
        <v/>
      </c>
    </row>
    <row r="1224" spans="1:27" x14ac:dyDescent="0.3">
      <c r="A1224" s="238"/>
      <c r="B1224" s="241" t="str">
        <f t="shared" si="133"/>
        <v/>
      </c>
      <c r="C1224" s="239"/>
      <c r="D1224" s="240" t="str">
        <f>IF(C1224&lt;&gt;"",VLOOKUP(C1224,'BASE EQUIPOS'!$G$8:$H$22,2,0),"")</f>
        <v/>
      </c>
      <c r="E1224" s="241" t="str">
        <f>IF(C1224&lt;&gt;"",VLOOKUP(C1224,'BASE EQUIPOS'!$G$8:$I$22,3,0),"")</f>
        <v/>
      </c>
      <c r="F1224" s="241" t="str">
        <f>IF(C1224&lt;&gt;"",VLOOKUP(C1224,'BASE EQUIPOS'!$G$8:$J$22,4,0),"")</f>
        <v/>
      </c>
      <c r="G1224" s="242"/>
      <c r="H1224" s="233"/>
      <c r="I1224" s="241"/>
      <c r="J1224" s="241"/>
      <c r="K1224" s="241"/>
      <c r="L1224" s="239"/>
      <c r="M1224" s="244"/>
      <c r="N1224" s="245" t="str">
        <f t="shared" ca="1" si="127"/>
        <v/>
      </c>
      <c r="O1224" s="239"/>
      <c r="P1224" s="244"/>
      <c r="Q1224" s="245" t="str">
        <f t="shared" si="128"/>
        <v/>
      </c>
      <c r="U1224" s="246" t="str">
        <f>IFERROR(VLOOKUP(C1224,'BASE EQUIPOS'!$G$8:$O$22,9,0)," ")</f>
        <v xml:space="preserve"> </v>
      </c>
      <c r="V1224" s="232" t="str">
        <f t="shared" si="130"/>
        <v/>
      </c>
      <c r="W1224" s="232" t="str">
        <f t="shared" si="131"/>
        <v/>
      </c>
      <c r="X1224" s="232" t="str">
        <f>IFERROR(VLOOKUP(W1224,Datos!$P$4:$Q$18,2,0),"")</f>
        <v/>
      </c>
      <c r="Y1224" s="232" t="str">
        <f t="shared" si="132"/>
        <v/>
      </c>
      <c r="AA1224" s="314" t="str">
        <f t="shared" ca="1" si="129"/>
        <v/>
      </c>
    </row>
    <row r="1225" spans="1:27" x14ac:dyDescent="0.3">
      <c r="A1225" s="238"/>
      <c r="B1225" s="241" t="str">
        <f t="shared" si="133"/>
        <v/>
      </c>
      <c r="C1225" s="239"/>
      <c r="D1225" s="240" t="str">
        <f>IF(C1225&lt;&gt;"",VLOOKUP(C1225,'BASE EQUIPOS'!$G$8:$H$22,2,0),"")</f>
        <v/>
      </c>
      <c r="E1225" s="241" t="str">
        <f>IF(C1225&lt;&gt;"",VLOOKUP(C1225,'BASE EQUIPOS'!$G$8:$I$22,3,0),"")</f>
        <v/>
      </c>
      <c r="F1225" s="241" t="str">
        <f>IF(C1225&lt;&gt;"",VLOOKUP(C1225,'BASE EQUIPOS'!$G$8:$J$22,4,0),"")</f>
        <v/>
      </c>
      <c r="G1225" s="242"/>
      <c r="H1225" s="233"/>
      <c r="I1225" s="241"/>
      <c r="J1225" s="241"/>
      <c r="K1225" s="241"/>
      <c r="L1225" s="239"/>
      <c r="M1225" s="244"/>
      <c r="N1225" s="245" t="str">
        <f t="shared" ca="1" si="127"/>
        <v/>
      </c>
      <c r="O1225" s="239"/>
      <c r="P1225" s="244"/>
      <c r="Q1225" s="245" t="str">
        <f t="shared" si="128"/>
        <v/>
      </c>
      <c r="U1225" s="246" t="str">
        <f>IFERROR(VLOOKUP(C1225,'BASE EQUIPOS'!$G$8:$O$22,9,0)," ")</f>
        <v xml:space="preserve"> </v>
      </c>
      <c r="V1225" s="232" t="str">
        <f t="shared" si="130"/>
        <v/>
      </c>
      <c r="W1225" s="232" t="str">
        <f t="shared" si="131"/>
        <v/>
      </c>
      <c r="X1225" s="232" t="str">
        <f>IFERROR(VLOOKUP(W1225,Datos!$P$4:$Q$18,2,0),"")</f>
        <v/>
      </c>
      <c r="Y1225" s="232" t="str">
        <f t="shared" si="132"/>
        <v/>
      </c>
      <c r="AA1225" s="314" t="str">
        <f t="shared" ca="1" si="129"/>
        <v/>
      </c>
    </row>
    <row r="1226" spans="1:27" x14ac:dyDescent="0.3">
      <c r="A1226" s="238"/>
      <c r="B1226" s="241" t="str">
        <f t="shared" si="133"/>
        <v/>
      </c>
      <c r="C1226" s="239"/>
      <c r="D1226" s="240" t="str">
        <f>IF(C1226&lt;&gt;"",VLOOKUP(C1226,'BASE EQUIPOS'!$G$8:$H$22,2,0),"")</f>
        <v/>
      </c>
      <c r="E1226" s="241" t="str">
        <f>IF(C1226&lt;&gt;"",VLOOKUP(C1226,'BASE EQUIPOS'!$G$8:$I$22,3,0),"")</f>
        <v/>
      </c>
      <c r="F1226" s="241" t="str">
        <f>IF(C1226&lt;&gt;"",VLOOKUP(C1226,'BASE EQUIPOS'!$G$8:$J$22,4,0),"")</f>
        <v/>
      </c>
      <c r="G1226" s="242"/>
      <c r="H1226" s="233"/>
      <c r="I1226" s="241"/>
      <c r="J1226" s="241"/>
      <c r="K1226" s="241"/>
      <c r="L1226" s="239"/>
      <c r="M1226" s="244"/>
      <c r="N1226" s="245" t="str">
        <f t="shared" ca="1" si="127"/>
        <v/>
      </c>
      <c r="O1226" s="239"/>
      <c r="P1226" s="244"/>
      <c r="Q1226" s="245" t="str">
        <f t="shared" si="128"/>
        <v/>
      </c>
      <c r="U1226" s="246" t="str">
        <f>IFERROR(VLOOKUP(C1226,'BASE EQUIPOS'!$G$8:$O$22,9,0)," ")</f>
        <v xml:space="preserve"> </v>
      </c>
      <c r="V1226" s="232" t="str">
        <f t="shared" si="130"/>
        <v/>
      </c>
      <c r="W1226" s="232" t="str">
        <f t="shared" si="131"/>
        <v/>
      </c>
      <c r="X1226" s="232" t="str">
        <f>IFERROR(VLOOKUP(W1226,Datos!$P$4:$Q$18,2,0),"")</f>
        <v/>
      </c>
      <c r="Y1226" s="232" t="str">
        <f t="shared" si="132"/>
        <v/>
      </c>
      <c r="AA1226" s="314" t="str">
        <f t="shared" ca="1" si="129"/>
        <v/>
      </c>
    </row>
    <row r="1227" spans="1:27" x14ac:dyDescent="0.3">
      <c r="A1227" s="238"/>
      <c r="B1227" s="241" t="str">
        <f t="shared" si="133"/>
        <v/>
      </c>
      <c r="C1227" s="239"/>
      <c r="D1227" s="240" t="str">
        <f>IF(C1227&lt;&gt;"",VLOOKUP(C1227,'BASE EQUIPOS'!$G$8:$H$22,2,0),"")</f>
        <v/>
      </c>
      <c r="E1227" s="241" t="str">
        <f>IF(C1227&lt;&gt;"",VLOOKUP(C1227,'BASE EQUIPOS'!$G$8:$I$22,3,0),"")</f>
        <v/>
      </c>
      <c r="F1227" s="241" t="str">
        <f>IF(C1227&lt;&gt;"",VLOOKUP(C1227,'BASE EQUIPOS'!$G$8:$J$22,4,0),"")</f>
        <v/>
      </c>
      <c r="G1227" s="242"/>
      <c r="H1227" s="233"/>
      <c r="I1227" s="241"/>
      <c r="J1227" s="241"/>
      <c r="K1227" s="241"/>
      <c r="L1227" s="239"/>
      <c r="M1227" s="244"/>
      <c r="N1227" s="245" t="str">
        <f t="shared" ca="1" si="127"/>
        <v/>
      </c>
      <c r="O1227" s="239"/>
      <c r="P1227" s="244"/>
      <c r="Q1227" s="245" t="str">
        <f t="shared" si="128"/>
        <v/>
      </c>
      <c r="U1227" s="246" t="str">
        <f>IFERROR(VLOOKUP(C1227,'BASE EQUIPOS'!$G$8:$O$22,9,0)," ")</f>
        <v xml:space="preserve"> </v>
      </c>
      <c r="V1227" s="232" t="str">
        <f t="shared" si="130"/>
        <v/>
      </c>
      <c r="W1227" s="232" t="str">
        <f t="shared" si="131"/>
        <v/>
      </c>
      <c r="X1227" s="232" t="str">
        <f>IFERROR(VLOOKUP(W1227,Datos!$P$4:$Q$18,2,0),"")</f>
        <v/>
      </c>
      <c r="Y1227" s="232" t="str">
        <f t="shared" si="132"/>
        <v/>
      </c>
      <c r="AA1227" s="314" t="str">
        <f t="shared" ca="1" si="129"/>
        <v/>
      </c>
    </row>
    <row r="1228" spans="1:27" x14ac:dyDescent="0.3">
      <c r="A1228" s="238"/>
      <c r="B1228" s="241" t="str">
        <f t="shared" si="133"/>
        <v/>
      </c>
      <c r="C1228" s="239"/>
      <c r="D1228" s="240" t="str">
        <f>IF(C1228&lt;&gt;"",VLOOKUP(C1228,'BASE EQUIPOS'!$G$8:$H$22,2,0),"")</f>
        <v/>
      </c>
      <c r="E1228" s="241" t="str">
        <f>IF(C1228&lt;&gt;"",VLOOKUP(C1228,'BASE EQUIPOS'!$G$8:$I$22,3,0),"")</f>
        <v/>
      </c>
      <c r="F1228" s="241" t="str">
        <f>IF(C1228&lt;&gt;"",VLOOKUP(C1228,'BASE EQUIPOS'!$G$8:$J$22,4,0),"")</f>
        <v/>
      </c>
      <c r="G1228" s="242"/>
      <c r="H1228" s="233"/>
      <c r="I1228" s="241"/>
      <c r="J1228" s="241"/>
      <c r="K1228" s="241"/>
      <c r="L1228" s="239"/>
      <c r="M1228" s="244"/>
      <c r="N1228" s="245" t="str">
        <f t="shared" ca="1" si="127"/>
        <v/>
      </c>
      <c r="O1228" s="239"/>
      <c r="P1228" s="244"/>
      <c r="Q1228" s="245" t="str">
        <f t="shared" si="128"/>
        <v/>
      </c>
      <c r="U1228" s="246" t="str">
        <f>IFERROR(VLOOKUP(C1228,'BASE EQUIPOS'!$G$8:$O$22,9,0)," ")</f>
        <v xml:space="preserve"> </v>
      </c>
      <c r="V1228" s="232" t="str">
        <f t="shared" si="130"/>
        <v/>
      </c>
      <c r="W1228" s="232" t="str">
        <f t="shared" si="131"/>
        <v/>
      </c>
      <c r="X1228" s="232" t="str">
        <f>IFERROR(VLOOKUP(W1228,Datos!$P$4:$Q$18,2,0),"")</f>
        <v/>
      </c>
      <c r="Y1228" s="232" t="str">
        <f t="shared" si="132"/>
        <v/>
      </c>
      <c r="AA1228" s="314" t="str">
        <f t="shared" ca="1" si="129"/>
        <v/>
      </c>
    </row>
    <row r="1229" spans="1:27" x14ac:dyDescent="0.3">
      <c r="A1229" s="238"/>
      <c r="B1229" s="241" t="str">
        <f t="shared" si="133"/>
        <v/>
      </c>
      <c r="C1229" s="239"/>
      <c r="D1229" s="240" t="str">
        <f>IF(C1229&lt;&gt;"",VLOOKUP(C1229,'BASE EQUIPOS'!$G$8:$H$22,2,0),"")</f>
        <v/>
      </c>
      <c r="E1229" s="241" t="str">
        <f>IF(C1229&lt;&gt;"",VLOOKUP(C1229,'BASE EQUIPOS'!$G$8:$I$22,3,0),"")</f>
        <v/>
      </c>
      <c r="F1229" s="241" t="str">
        <f>IF(C1229&lt;&gt;"",VLOOKUP(C1229,'BASE EQUIPOS'!$G$8:$J$22,4,0),"")</f>
        <v/>
      </c>
      <c r="G1229" s="242"/>
      <c r="H1229" s="233"/>
      <c r="I1229" s="241"/>
      <c r="J1229" s="241"/>
      <c r="K1229" s="241"/>
      <c r="L1229" s="239"/>
      <c r="M1229" s="244"/>
      <c r="N1229" s="245" t="str">
        <f t="shared" ca="1" si="127"/>
        <v/>
      </c>
      <c r="O1229" s="239"/>
      <c r="P1229" s="244"/>
      <c r="Q1229" s="245" t="str">
        <f t="shared" si="128"/>
        <v/>
      </c>
      <c r="U1229" s="246" t="str">
        <f>IFERROR(VLOOKUP(C1229,'BASE EQUIPOS'!$G$8:$O$22,9,0)," ")</f>
        <v xml:space="preserve"> </v>
      </c>
      <c r="V1229" s="232" t="str">
        <f t="shared" si="130"/>
        <v/>
      </c>
      <c r="W1229" s="232" t="str">
        <f t="shared" si="131"/>
        <v/>
      </c>
      <c r="X1229" s="232" t="str">
        <f>IFERROR(VLOOKUP(W1229,Datos!$P$4:$Q$18,2,0),"")</f>
        <v/>
      </c>
      <c r="Y1229" s="232" t="str">
        <f t="shared" si="132"/>
        <v/>
      </c>
      <c r="AA1229" s="314" t="str">
        <f t="shared" ca="1" si="129"/>
        <v/>
      </c>
    </row>
    <row r="1230" spans="1:27" x14ac:dyDescent="0.3">
      <c r="A1230" s="238"/>
      <c r="B1230" s="241" t="str">
        <f t="shared" si="133"/>
        <v/>
      </c>
      <c r="C1230" s="239"/>
      <c r="D1230" s="240" t="str">
        <f>IF(C1230&lt;&gt;"",VLOOKUP(C1230,'BASE EQUIPOS'!$G$8:$H$22,2,0),"")</f>
        <v/>
      </c>
      <c r="E1230" s="241" t="str">
        <f>IF(C1230&lt;&gt;"",VLOOKUP(C1230,'BASE EQUIPOS'!$G$8:$I$22,3,0),"")</f>
        <v/>
      </c>
      <c r="F1230" s="241" t="str">
        <f>IF(C1230&lt;&gt;"",VLOOKUP(C1230,'BASE EQUIPOS'!$G$8:$J$22,4,0),"")</f>
        <v/>
      </c>
      <c r="G1230" s="242"/>
      <c r="H1230" s="233"/>
      <c r="I1230" s="241"/>
      <c r="J1230" s="241"/>
      <c r="K1230" s="241"/>
      <c r="L1230" s="239"/>
      <c r="M1230" s="244"/>
      <c r="N1230" s="245" t="str">
        <f t="shared" ca="1" si="127"/>
        <v/>
      </c>
      <c r="O1230" s="239"/>
      <c r="P1230" s="244"/>
      <c r="Q1230" s="245" t="str">
        <f t="shared" si="128"/>
        <v/>
      </c>
      <c r="U1230" s="246" t="str">
        <f>IFERROR(VLOOKUP(C1230,'BASE EQUIPOS'!$G$8:$O$22,9,0)," ")</f>
        <v xml:space="preserve"> </v>
      </c>
      <c r="V1230" s="232" t="str">
        <f t="shared" si="130"/>
        <v/>
      </c>
      <c r="W1230" s="232" t="str">
        <f t="shared" si="131"/>
        <v/>
      </c>
      <c r="X1230" s="232" t="str">
        <f>IFERROR(VLOOKUP(W1230,Datos!$P$4:$Q$18,2,0),"")</f>
        <v/>
      </c>
      <c r="Y1230" s="232" t="str">
        <f t="shared" si="132"/>
        <v/>
      </c>
      <c r="AA1230" s="314" t="str">
        <f t="shared" ca="1" si="129"/>
        <v/>
      </c>
    </row>
    <row r="1231" spans="1:27" x14ac:dyDescent="0.3">
      <c r="A1231" s="238"/>
      <c r="B1231" s="241" t="str">
        <f t="shared" si="133"/>
        <v/>
      </c>
      <c r="C1231" s="239"/>
      <c r="D1231" s="240" t="str">
        <f>IF(C1231&lt;&gt;"",VLOOKUP(C1231,'BASE EQUIPOS'!$G$8:$H$22,2,0),"")</f>
        <v/>
      </c>
      <c r="E1231" s="241" t="str">
        <f>IF(C1231&lt;&gt;"",VLOOKUP(C1231,'BASE EQUIPOS'!$G$8:$I$22,3,0),"")</f>
        <v/>
      </c>
      <c r="F1231" s="241" t="str">
        <f>IF(C1231&lt;&gt;"",VLOOKUP(C1231,'BASE EQUIPOS'!$G$8:$J$22,4,0),"")</f>
        <v/>
      </c>
      <c r="G1231" s="242"/>
      <c r="H1231" s="233"/>
      <c r="I1231" s="241"/>
      <c r="J1231" s="241"/>
      <c r="K1231" s="241"/>
      <c r="L1231" s="239"/>
      <c r="M1231" s="244"/>
      <c r="N1231" s="245" t="str">
        <f t="shared" ca="1" si="127"/>
        <v/>
      </c>
      <c r="O1231" s="239"/>
      <c r="P1231" s="244"/>
      <c r="Q1231" s="245" t="str">
        <f t="shared" si="128"/>
        <v/>
      </c>
      <c r="U1231" s="246" t="str">
        <f>IFERROR(VLOOKUP(C1231,'BASE EQUIPOS'!$G$8:$O$22,9,0)," ")</f>
        <v xml:space="preserve"> </v>
      </c>
      <c r="V1231" s="232" t="str">
        <f t="shared" si="130"/>
        <v/>
      </c>
      <c r="W1231" s="232" t="str">
        <f t="shared" si="131"/>
        <v/>
      </c>
      <c r="X1231" s="232" t="str">
        <f>IFERROR(VLOOKUP(W1231,Datos!$P$4:$Q$18,2,0),"")</f>
        <v/>
      </c>
      <c r="Y1231" s="232" t="str">
        <f t="shared" si="132"/>
        <v/>
      </c>
      <c r="AA1231" s="314" t="str">
        <f t="shared" ca="1" si="129"/>
        <v/>
      </c>
    </row>
    <row r="1232" spans="1:27" x14ac:dyDescent="0.3">
      <c r="A1232" s="238"/>
      <c r="B1232" s="241" t="str">
        <f t="shared" si="133"/>
        <v/>
      </c>
      <c r="C1232" s="239"/>
      <c r="D1232" s="240" t="str">
        <f>IF(C1232&lt;&gt;"",VLOOKUP(C1232,'BASE EQUIPOS'!$G$8:$H$22,2,0),"")</f>
        <v/>
      </c>
      <c r="E1232" s="241" t="str">
        <f>IF(C1232&lt;&gt;"",VLOOKUP(C1232,'BASE EQUIPOS'!$G$8:$I$22,3,0),"")</f>
        <v/>
      </c>
      <c r="F1232" s="241" t="str">
        <f>IF(C1232&lt;&gt;"",VLOOKUP(C1232,'BASE EQUIPOS'!$G$8:$J$22,4,0),"")</f>
        <v/>
      </c>
      <c r="G1232" s="242"/>
      <c r="H1232" s="233"/>
      <c r="I1232" s="241"/>
      <c r="J1232" s="241"/>
      <c r="K1232" s="241"/>
      <c r="L1232" s="239"/>
      <c r="M1232" s="244"/>
      <c r="N1232" s="245" t="str">
        <f t="shared" ref="N1232:N1295" ca="1" si="134">IF(M1232="","",IF(O1232="",NOW()*24-(L1232+M1232)*24,"Mtto. Terminado"))</f>
        <v/>
      </c>
      <c r="O1232" s="239"/>
      <c r="P1232" s="244"/>
      <c r="Q1232" s="245" t="str">
        <f t="shared" ref="Q1232:Q1295" si="135">IF(O1232="","",IF(P1232="","",(O1232+P1232)*24-(L1232+M1232)*24))</f>
        <v/>
      </c>
      <c r="U1232" s="246" t="str">
        <f>IFERROR(VLOOKUP(C1232,'BASE EQUIPOS'!$G$8:$O$22,9,0)," ")</f>
        <v xml:space="preserve"> </v>
      </c>
      <c r="V1232" s="232" t="str">
        <f t="shared" si="130"/>
        <v/>
      </c>
      <c r="W1232" s="232" t="str">
        <f t="shared" si="131"/>
        <v/>
      </c>
      <c r="X1232" s="232" t="str">
        <f>IFERROR(VLOOKUP(W1232,Datos!$P$4:$Q$18,2,0),"")</f>
        <v/>
      </c>
      <c r="Y1232" s="232" t="str">
        <f t="shared" si="132"/>
        <v/>
      </c>
      <c r="AA1232" s="314" t="str">
        <f t="shared" ca="1" si="129"/>
        <v/>
      </c>
    </row>
    <row r="1233" spans="1:27" x14ac:dyDescent="0.3">
      <c r="A1233" s="238"/>
      <c r="B1233" s="241" t="str">
        <f t="shared" si="133"/>
        <v/>
      </c>
      <c r="C1233" s="239"/>
      <c r="D1233" s="240" t="str">
        <f>IF(C1233&lt;&gt;"",VLOOKUP(C1233,'BASE EQUIPOS'!$G$8:$H$22,2,0),"")</f>
        <v/>
      </c>
      <c r="E1233" s="241" t="str">
        <f>IF(C1233&lt;&gt;"",VLOOKUP(C1233,'BASE EQUIPOS'!$G$8:$I$22,3,0),"")</f>
        <v/>
      </c>
      <c r="F1233" s="241" t="str">
        <f>IF(C1233&lt;&gt;"",VLOOKUP(C1233,'BASE EQUIPOS'!$G$8:$J$22,4,0),"")</f>
        <v/>
      </c>
      <c r="G1233" s="242"/>
      <c r="H1233" s="233"/>
      <c r="I1233" s="241"/>
      <c r="J1233" s="241"/>
      <c r="K1233" s="241"/>
      <c r="L1233" s="239"/>
      <c r="M1233" s="244"/>
      <c r="N1233" s="245" t="str">
        <f t="shared" ca="1" si="134"/>
        <v/>
      </c>
      <c r="O1233" s="239"/>
      <c r="P1233" s="244"/>
      <c r="Q1233" s="245" t="str">
        <f t="shared" si="135"/>
        <v/>
      </c>
      <c r="U1233" s="246" t="str">
        <f>IFERROR(VLOOKUP(C1233,'BASE EQUIPOS'!$G$8:$O$22,9,0)," ")</f>
        <v xml:space="preserve"> </v>
      </c>
      <c r="V1233" s="232" t="str">
        <f t="shared" si="130"/>
        <v/>
      </c>
      <c r="W1233" s="232" t="str">
        <f t="shared" si="131"/>
        <v/>
      </c>
      <c r="X1233" s="232" t="str">
        <f>IFERROR(VLOOKUP(W1233,Datos!$P$4:$Q$18,2,0),"")</f>
        <v/>
      </c>
      <c r="Y1233" s="232" t="str">
        <f t="shared" si="132"/>
        <v/>
      </c>
      <c r="AA1233" s="314" t="str">
        <f t="shared" ref="AA1233:AA1296" ca="1" si="136">IF(N1233="Mtto. Terminado",1,"")</f>
        <v/>
      </c>
    </row>
    <row r="1234" spans="1:27" x14ac:dyDescent="0.3">
      <c r="A1234" s="238"/>
      <c r="B1234" s="241" t="str">
        <f t="shared" si="133"/>
        <v/>
      </c>
      <c r="C1234" s="239"/>
      <c r="D1234" s="240" t="str">
        <f>IF(C1234&lt;&gt;"",VLOOKUP(C1234,'BASE EQUIPOS'!$G$8:$H$22,2,0),"")</f>
        <v/>
      </c>
      <c r="E1234" s="241" t="str">
        <f>IF(C1234&lt;&gt;"",VLOOKUP(C1234,'BASE EQUIPOS'!$G$8:$I$22,3,0),"")</f>
        <v/>
      </c>
      <c r="F1234" s="241" t="str">
        <f>IF(C1234&lt;&gt;"",VLOOKUP(C1234,'BASE EQUIPOS'!$G$8:$J$22,4,0),"")</f>
        <v/>
      </c>
      <c r="G1234" s="242"/>
      <c r="H1234" s="233"/>
      <c r="I1234" s="241"/>
      <c r="J1234" s="241"/>
      <c r="K1234" s="241"/>
      <c r="L1234" s="239"/>
      <c r="M1234" s="244"/>
      <c r="N1234" s="245" t="str">
        <f t="shared" ca="1" si="134"/>
        <v/>
      </c>
      <c r="O1234" s="239"/>
      <c r="P1234" s="244"/>
      <c r="Q1234" s="245" t="str">
        <f t="shared" si="135"/>
        <v/>
      </c>
      <c r="U1234" s="246" t="str">
        <f>IFERROR(VLOOKUP(C1234,'BASE EQUIPOS'!$G$8:$O$22,9,0)," ")</f>
        <v xml:space="preserve"> </v>
      </c>
      <c r="V1234" s="232" t="str">
        <f t="shared" si="130"/>
        <v/>
      </c>
      <c r="W1234" s="232" t="str">
        <f t="shared" si="131"/>
        <v/>
      </c>
      <c r="X1234" s="232" t="str">
        <f>IFERROR(VLOOKUP(W1234,Datos!$P$4:$Q$18,2,0),"")</f>
        <v/>
      </c>
      <c r="Y1234" s="232" t="str">
        <f t="shared" si="132"/>
        <v/>
      </c>
      <c r="AA1234" s="314" t="str">
        <f t="shared" ca="1" si="136"/>
        <v/>
      </c>
    </row>
    <row r="1235" spans="1:27" x14ac:dyDescent="0.3">
      <c r="A1235" s="238"/>
      <c r="B1235" s="241" t="str">
        <f t="shared" si="133"/>
        <v/>
      </c>
      <c r="C1235" s="239"/>
      <c r="D1235" s="240" t="str">
        <f>IF(C1235&lt;&gt;"",VLOOKUP(C1235,'BASE EQUIPOS'!$G$8:$H$22,2,0),"")</f>
        <v/>
      </c>
      <c r="E1235" s="241" t="str">
        <f>IF(C1235&lt;&gt;"",VLOOKUP(C1235,'BASE EQUIPOS'!$G$8:$I$22,3,0),"")</f>
        <v/>
      </c>
      <c r="F1235" s="241" t="str">
        <f>IF(C1235&lt;&gt;"",VLOOKUP(C1235,'BASE EQUIPOS'!$G$8:$J$22,4,0),"")</f>
        <v/>
      </c>
      <c r="G1235" s="242"/>
      <c r="H1235" s="233"/>
      <c r="I1235" s="241"/>
      <c r="J1235" s="241"/>
      <c r="K1235" s="241"/>
      <c r="L1235" s="239"/>
      <c r="M1235" s="244"/>
      <c r="N1235" s="245" t="str">
        <f t="shared" ca="1" si="134"/>
        <v/>
      </c>
      <c r="O1235" s="239"/>
      <c r="P1235" s="244"/>
      <c r="Q1235" s="245" t="str">
        <f t="shared" si="135"/>
        <v/>
      </c>
      <c r="U1235" s="246" t="str">
        <f>IFERROR(VLOOKUP(C1235,'BASE EQUIPOS'!$G$8:$O$22,9,0)," ")</f>
        <v xml:space="preserve"> </v>
      </c>
      <c r="V1235" s="232" t="str">
        <f t="shared" si="130"/>
        <v/>
      </c>
      <c r="W1235" s="232" t="str">
        <f t="shared" si="131"/>
        <v/>
      </c>
      <c r="X1235" s="232" t="str">
        <f>IFERROR(VLOOKUP(W1235,Datos!$P$4:$Q$18,2,0),"")</f>
        <v/>
      </c>
      <c r="Y1235" s="232" t="str">
        <f t="shared" si="132"/>
        <v/>
      </c>
      <c r="AA1235" s="314" t="str">
        <f t="shared" ca="1" si="136"/>
        <v/>
      </c>
    </row>
    <row r="1236" spans="1:27" x14ac:dyDescent="0.3">
      <c r="A1236" s="238"/>
      <c r="B1236" s="241" t="str">
        <f t="shared" si="133"/>
        <v/>
      </c>
      <c r="C1236" s="239"/>
      <c r="D1236" s="240" t="str">
        <f>IF(C1236&lt;&gt;"",VLOOKUP(C1236,'BASE EQUIPOS'!$G$8:$H$22,2,0),"")</f>
        <v/>
      </c>
      <c r="E1236" s="241" t="str">
        <f>IF(C1236&lt;&gt;"",VLOOKUP(C1236,'BASE EQUIPOS'!$G$8:$I$22,3,0),"")</f>
        <v/>
      </c>
      <c r="F1236" s="241" t="str">
        <f>IF(C1236&lt;&gt;"",VLOOKUP(C1236,'BASE EQUIPOS'!$G$8:$J$22,4,0),"")</f>
        <v/>
      </c>
      <c r="G1236" s="242"/>
      <c r="H1236" s="233"/>
      <c r="I1236" s="241"/>
      <c r="J1236" s="241"/>
      <c r="K1236" s="241"/>
      <c r="L1236" s="239"/>
      <c r="M1236" s="244"/>
      <c r="N1236" s="245" t="str">
        <f t="shared" ca="1" si="134"/>
        <v/>
      </c>
      <c r="O1236" s="239"/>
      <c r="P1236" s="244"/>
      <c r="Q1236" s="245" t="str">
        <f t="shared" si="135"/>
        <v/>
      </c>
      <c r="U1236" s="246" t="str">
        <f>IFERROR(VLOOKUP(C1236,'BASE EQUIPOS'!$G$8:$O$22,9,0)," ")</f>
        <v xml:space="preserve"> </v>
      </c>
      <c r="V1236" s="232" t="str">
        <f t="shared" si="130"/>
        <v/>
      </c>
      <c r="W1236" s="232" t="str">
        <f t="shared" si="131"/>
        <v/>
      </c>
      <c r="X1236" s="232" t="str">
        <f>IFERROR(VLOOKUP(W1236,Datos!$P$4:$Q$18,2,0),"")</f>
        <v/>
      </c>
      <c r="Y1236" s="232" t="str">
        <f t="shared" si="132"/>
        <v/>
      </c>
      <c r="AA1236" s="314" t="str">
        <f t="shared" ca="1" si="136"/>
        <v/>
      </c>
    </row>
    <row r="1237" spans="1:27" x14ac:dyDescent="0.3">
      <c r="A1237" s="238"/>
      <c r="B1237" s="241" t="str">
        <f t="shared" si="133"/>
        <v/>
      </c>
      <c r="C1237" s="239"/>
      <c r="D1237" s="240" t="str">
        <f>IF(C1237&lt;&gt;"",VLOOKUP(C1237,'BASE EQUIPOS'!$G$8:$H$22,2,0),"")</f>
        <v/>
      </c>
      <c r="E1237" s="241" t="str">
        <f>IF(C1237&lt;&gt;"",VLOOKUP(C1237,'BASE EQUIPOS'!$G$8:$I$22,3,0),"")</f>
        <v/>
      </c>
      <c r="F1237" s="241" t="str">
        <f>IF(C1237&lt;&gt;"",VLOOKUP(C1237,'BASE EQUIPOS'!$G$8:$J$22,4,0),"")</f>
        <v/>
      </c>
      <c r="G1237" s="242"/>
      <c r="H1237" s="233"/>
      <c r="I1237" s="241"/>
      <c r="J1237" s="241"/>
      <c r="K1237" s="241"/>
      <c r="L1237" s="239"/>
      <c r="M1237" s="244"/>
      <c r="N1237" s="245" t="str">
        <f t="shared" ca="1" si="134"/>
        <v/>
      </c>
      <c r="O1237" s="239"/>
      <c r="P1237" s="244"/>
      <c r="Q1237" s="245" t="str">
        <f t="shared" si="135"/>
        <v/>
      </c>
      <c r="U1237" s="246" t="str">
        <f>IFERROR(VLOOKUP(C1237,'BASE EQUIPOS'!$G$8:$O$22,9,0)," ")</f>
        <v xml:space="preserve"> </v>
      </c>
      <c r="V1237" s="232" t="str">
        <f t="shared" ref="V1237:V1300" si="137">IF(G1237="MTTO. SISTEMÁTICO","PREVENTIVA",IF(G1237="MTTO. PREDICTIVO","INSPECCIÓN",""))</f>
        <v/>
      </c>
      <c r="W1237" s="232" t="str">
        <f t="shared" ref="W1237:W1300" si="138">CONCATENATE(D1237,I1237)</f>
        <v/>
      </c>
      <c r="X1237" s="232" t="str">
        <f>IFERROR(VLOOKUP(W1237,Datos!$P$4:$Q$18,2,0),"")</f>
        <v/>
      </c>
      <c r="Y1237" s="232" t="str">
        <f t="shared" ref="Y1237:Y1300" si="139">IF(A1237="OT CORRECTIVA",1,IF(A1237="OT PREVENTIVA",2,IF(A1237="HOJA INSPECCIÓN",3,"")))</f>
        <v/>
      </c>
      <c r="AA1237" s="314" t="str">
        <f t="shared" ca="1" si="136"/>
        <v/>
      </c>
    </row>
    <row r="1238" spans="1:27" x14ac:dyDescent="0.3">
      <c r="A1238" s="238"/>
      <c r="B1238" s="241" t="str">
        <f t="shared" si="133"/>
        <v/>
      </c>
      <c r="C1238" s="239"/>
      <c r="D1238" s="240" t="str">
        <f>IF(C1238&lt;&gt;"",VLOOKUP(C1238,'BASE EQUIPOS'!$G$8:$H$22,2,0),"")</f>
        <v/>
      </c>
      <c r="E1238" s="241" t="str">
        <f>IF(C1238&lt;&gt;"",VLOOKUP(C1238,'BASE EQUIPOS'!$G$8:$I$22,3,0),"")</f>
        <v/>
      </c>
      <c r="F1238" s="241" t="str">
        <f>IF(C1238&lt;&gt;"",VLOOKUP(C1238,'BASE EQUIPOS'!$G$8:$J$22,4,0),"")</f>
        <v/>
      </c>
      <c r="G1238" s="242"/>
      <c r="H1238" s="233"/>
      <c r="I1238" s="241"/>
      <c r="J1238" s="241"/>
      <c r="K1238" s="241"/>
      <c r="L1238" s="239"/>
      <c r="M1238" s="244"/>
      <c r="N1238" s="245" t="str">
        <f t="shared" ca="1" si="134"/>
        <v/>
      </c>
      <c r="O1238" s="239"/>
      <c r="P1238" s="244"/>
      <c r="Q1238" s="245" t="str">
        <f t="shared" si="135"/>
        <v/>
      </c>
      <c r="U1238" s="246" t="str">
        <f>IFERROR(VLOOKUP(C1238,'BASE EQUIPOS'!$G$8:$O$22,9,0)," ")</f>
        <v xml:space="preserve"> </v>
      </c>
      <c r="V1238" s="232" t="str">
        <f t="shared" si="137"/>
        <v/>
      </c>
      <c r="W1238" s="232" t="str">
        <f t="shared" si="138"/>
        <v/>
      </c>
      <c r="X1238" s="232" t="str">
        <f>IFERROR(VLOOKUP(W1238,Datos!$P$4:$Q$18,2,0),"")</f>
        <v/>
      </c>
      <c r="Y1238" s="232" t="str">
        <f t="shared" si="139"/>
        <v/>
      </c>
      <c r="AA1238" s="314" t="str">
        <f t="shared" ca="1" si="136"/>
        <v/>
      </c>
    </row>
    <row r="1239" spans="1:27" x14ac:dyDescent="0.3">
      <c r="A1239" s="238"/>
      <c r="B1239" s="241" t="str">
        <f t="shared" si="133"/>
        <v/>
      </c>
      <c r="C1239" s="239"/>
      <c r="D1239" s="240" t="str">
        <f>IF(C1239&lt;&gt;"",VLOOKUP(C1239,'BASE EQUIPOS'!$G$8:$H$22,2,0),"")</f>
        <v/>
      </c>
      <c r="E1239" s="241" t="str">
        <f>IF(C1239&lt;&gt;"",VLOOKUP(C1239,'BASE EQUIPOS'!$G$8:$I$22,3,0),"")</f>
        <v/>
      </c>
      <c r="F1239" s="241" t="str">
        <f>IF(C1239&lt;&gt;"",VLOOKUP(C1239,'BASE EQUIPOS'!$G$8:$J$22,4,0),"")</f>
        <v/>
      </c>
      <c r="G1239" s="242"/>
      <c r="H1239" s="233"/>
      <c r="I1239" s="241"/>
      <c r="J1239" s="241"/>
      <c r="K1239" s="241"/>
      <c r="L1239" s="239"/>
      <c r="M1239" s="244"/>
      <c r="N1239" s="245" t="str">
        <f t="shared" ca="1" si="134"/>
        <v/>
      </c>
      <c r="O1239" s="239"/>
      <c r="P1239" s="244"/>
      <c r="Q1239" s="245" t="str">
        <f t="shared" si="135"/>
        <v/>
      </c>
      <c r="U1239" s="246" t="str">
        <f>IFERROR(VLOOKUP(C1239,'BASE EQUIPOS'!$G$8:$O$22,9,0)," ")</f>
        <v xml:space="preserve"> </v>
      </c>
      <c r="V1239" s="232" t="str">
        <f t="shared" si="137"/>
        <v/>
      </c>
      <c r="W1239" s="232" t="str">
        <f t="shared" si="138"/>
        <v/>
      </c>
      <c r="X1239" s="232" t="str">
        <f>IFERROR(VLOOKUP(W1239,Datos!$P$4:$Q$18,2,0),"")</f>
        <v/>
      </c>
      <c r="Y1239" s="232" t="str">
        <f t="shared" si="139"/>
        <v/>
      </c>
      <c r="AA1239" s="314" t="str">
        <f t="shared" ca="1" si="136"/>
        <v/>
      </c>
    </row>
    <row r="1240" spans="1:27" x14ac:dyDescent="0.3">
      <c r="A1240" s="238"/>
      <c r="B1240" s="241" t="str">
        <f t="shared" si="133"/>
        <v/>
      </c>
      <c r="C1240" s="239"/>
      <c r="D1240" s="240" t="str">
        <f>IF(C1240&lt;&gt;"",VLOOKUP(C1240,'BASE EQUIPOS'!$G$8:$H$22,2,0),"")</f>
        <v/>
      </c>
      <c r="E1240" s="241" t="str">
        <f>IF(C1240&lt;&gt;"",VLOOKUP(C1240,'BASE EQUIPOS'!$G$8:$I$22,3,0),"")</f>
        <v/>
      </c>
      <c r="F1240" s="241" t="str">
        <f>IF(C1240&lt;&gt;"",VLOOKUP(C1240,'BASE EQUIPOS'!$G$8:$J$22,4,0),"")</f>
        <v/>
      </c>
      <c r="G1240" s="242"/>
      <c r="H1240" s="233"/>
      <c r="I1240" s="241"/>
      <c r="J1240" s="241"/>
      <c r="K1240" s="241"/>
      <c r="L1240" s="239"/>
      <c r="M1240" s="244"/>
      <c r="N1240" s="245" t="str">
        <f t="shared" ca="1" si="134"/>
        <v/>
      </c>
      <c r="O1240" s="239"/>
      <c r="P1240" s="244"/>
      <c r="Q1240" s="245" t="str">
        <f t="shared" si="135"/>
        <v/>
      </c>
      <c r="U1240" s="246" t="str">
        <f>IFERROR(VLOOKUP(C1240,'BASE EQUIPOS'!$G$8:$O$22,9,0)," ")</f>
        <v xml:space="preserve"> </v>
      </c>
      <c r="V1240" s="232" t="str">
        <f t="shared" si="137"/>
        <v/>
      </c>
      <c r="W1240" s="232" t="str">
        <f t="shared" si="138"/>
        <v/>
      </c>
      <c r="X1240" s="232" t="str">
        <f>IFERROR(VLOOKUP(W1240,Datos!$P$4:$Q$18,2,0),"")</f>
        <v/>
      </c>
      <c r="Y1240" s="232" t="str">
        <f t="shared" si="139"/>
        <v/>
      </c>
      <c r="AA1240" s="314" t="str">
        <f t="shared" ca="1" si="136"/>
        <v/>
      </c>
    </row>
    <row r="1241" spans="1:27" x14ac:dyDescent="0.3">
      <c r="A1241" s="238"/>
      <c r="B1241" s="241" t="str">
        <f t="shared" si="133"/>
        <v/>
      </c>
      <c r="C1241" s="239"/>
      <c r="D1241" s="240" t="str">
        <f>IF(C1241&lt;&gt;"",VLOOKUP(C1241,'BASE EQUIPOS'!$G$8:$H$22,2,0),"")</f>
        <v/>
      </c>
      <c r="E1241" s="241" t="str">
        <f>IF(C1241&lt;&gt;"",VLOOKUP(C1241,'BASE EQUIPOS'!$G$8:$I$22,3,0),"")</f>
        <v/>
      </c>
      <c r="F1241" s="241" t="str">
        <f>IF(C1241&lt;&gt;"",VLOOKUP(C1241,'BASE EQUIPOS'!$G$8:$J$22,4,0),"")</f>
        <v/>
      </c>
      <c r="G1241" s="242"/>
      <c r="H1241" s="233"/>
      <c r="I1241" s="241"/>
      <c r="J1241" s="241"/>
      <c r="K1241" s="241"/>
      <c r="L1241" s="239"/>
      <c r="M1241" s="244"/>
      <c r="N1241" s="245" t="str">
        <f t="shared" ca="1" si="134"/>
        <v/>
      </c>
      <c r="O1241" s="239"/>
      <c r="P1241" s="244"/>
      <c r="Q1241" s="245" t="str">
        <f t="shared" si="135"/>
        <v/>
      </c>
      <c r="U1241" s="246" t="str">
        <f>IFERROR(VLOOKUP(C1241,'BASE EQUIPOS'!$G$8:$O$22,9,0)," ")</f>
        <v xml:space="preserve"> </v>
      </c>
      <c r="V1241" s="232" t="str">
        <f t="shared" si="137"/>
        <v/>
      </c>
      <c r="W1241" s="232" t="str">
        <f t="shared" si="138"/>
        <v/>
      </c>
      <c r="X1241" s="232" t="str">
        <f>IFERROR(VLOOKUP(W1241,Datos!$P$4:$Q$18,2,0),"")</f>
        <v/>
      </c>
      <c r="Y1241" s="232" t="str">
        <f t="shared" si="139"/>
        <v/>
      </c>
      <c r="AA1241" s="314" t="str">
        <f t="shared" ca="1" si="136"/>
        <v/>
      </c>
    </row>
    <row r="1242" spans="1:27" x14ac:dyDescent="0.3">
      <c r="A1242" s="238"/>
      <c r="B1242" s="241" t="str">
        <f t="shared" si="133"/>
        <v/>
      </c>
      <c r="C1242" s="239"/>
      <c r="D1242" s="240" t="str">
        <f>IF(C1242&lt;&gt;"",VLOOKUP(C1242,'BASE EQUIPOS'!$G$8:$H$22,2,0),"")</f>
        <v/>
      </c>
      <c r="E1242" s="241" t="str">
        <f>IF(C1242&lt;&gt;"",VLOOKUP(C1242,'BASE EQUIPOS'!$G$8:$I$22,3,0),"")</f>
        <v/>
      </c>
      <c r="F1242" s="241" t="str">
        <f>IF(C1242&lt;&gt;"",VLOOKUP(C1242,'BASE EQUIPOS'!$G$8:$J$22,4,0),"")</f>
        <v/>
      </c>
      <c r="G1242" s="242"/>
      <c r="H1242" s="233"/>
      <c r="I1242" s="241"/>
      <c r="J1242" s="241"/>
      <c r="K1242" s="241"/>
      <c r="L1242" s="239"/>
      <c r="M1242" s="244"/>
      <c r="N1242" s="245" t="str">
        <f t="shared" ca="1" si="134"/>
        <v/>
      </c>
      <c r="O1242" s="239"/>
      <c r="P1242" s="244"/>
      <c r="Q1242" s="245" t="str">
        <f t="shared" si="135"/>
        <v/>
      </c>
      <c r="U1242" s="246" t="str">
        <f>IFERROR(VLOOKUP(C1242,'BASE EQUIPOS'!$G$8:$O$22,9,0)," ")</f>
        <v xml:space="preserve"> </v>
      </c>
      <c r="V1242" s="232" t="str">
        <f t="shared" si="137"/>
        <v/>
      </c>
      <c r="W1242" s="232" t="str">
        <f t="shared" si="138"/>
        <v/>
      </c>
      <c r="X1242" s="232" t="str">
        <f>IFERROR(VLOOKUP(W1242,Datos!$P$4:$Q$18,2,0),"")</f>
        <v/>
      </c>
      <c r="Y1242" s="232" t="str">
        <f t="shared" si="139"/>
        <v/>
      </c>
      <c r="AA1242" s="314" t="str">
        <f t="shared" ca="1" si="136"/>
        <v/>
      </c>
    </row>
    <row r="1243" spans="1:27" x14ac:dyDescent="0.3">
      <c r="A1243" s="238"/>
      <c r="B1243" s="241" t="str">
        <f t="shared" si="133"/>
        <v/>
      </c>
      <c r="C1243" s="239"/>
      <c r="D1243" s="240" t="str">
        <f>IF(C1243&lt;&gt;"",VLOOKUP(C1243,'BASE EQUIPOS'!$G$8:$H$22,2,0),"")</f>
        <v/>
      </c>
      <c r="E1243" s="241" t="str">
        <f>IF(C1243&lt;&gt;"",VLOOKUP(C1243,'BASE EQUIPOS'!$G$8:$I$22,3,0),"")</f>
        <v/>
      </c>
      <c r="F1243" s="241" t="str">
        <f>IF(C1243&lt;&gt;"",VLOOKUP(C1243,'BASE EQUIPOS'!$G$8:$J$22,4,0),"")</f>
        <v/>
      </c>
      <c r="G1243" s="242"/>
      <c r="H1243" s="233"/>
      <c r="I1243" s="241"/>
      <c r="J1243" s="241"/>
      <c r="K1243" s="241"/>
      <c r="L1243" s="239"/>
      <c r="M1243" s="244"/>
      <c r="N1243" s="245" t="str">
        <f t="shared" ca="1" si="134"/>
        <v/>
      </c>
      <c r="O1243" s="239"/>
      <c r="P1243" s="244"/>
      <c r="Q1243" s="245" t="str">
        <f t="shared" si="135"/>
        <v/>
      </c>
      <c r="U1243" s="246" t="str">
        <f>IFERROR(VLOOKUP(C1243,'BASE EQUIPOS'!$G$8:$O$22,9,0)," ")</f>
        <v xml:space="preserve"> </v>
      </c>
      <c r="V1243" s="232" t="str">
        <f t="shared" si="137"/>
        <v/>
      </c>
      <c r="W1243" s="232" t="str">
        <f t="shared" si="138"/>
        <v/>
      </c>
      <c r="X1243" s="232" t="str">
        <f>IFERROR(VLOOKUP(W1243,Datos!$P$4:$Q$18,2,0),"")</f>
        <v/>
      </c>
      <c r="Y1243" s="232" t="str">
        <f t="shared" si="139"/>
        <v/>
      </c>
      <c r="AA1243" s="314" t="str">
        <f t="shared" ca="1" si="136"/>
        <v/>
      </c>
    </row>
    <row r="1244" spans="1:27" x14ac:dyDescent="0.3">
      <c r="A1244" s="238"/>
      <c r="B1244" s="241" t="str">
        <f t="shared" ref="B1244:B1307" si="140">IF(C1244&lt;&gt;"",B1243+1,"")</f>
        <v/>
      </c>
      <c r="C1244" s="239"/>
      <c r="D1244" s="240" t="str">
        <f>IF(C1244&lt;&gt;"",VLOOKUP(C1244,'BASE EQUIPOS'!$G$8:$H$22,2,0),"")</f>
        <v/>
      </c>
      <c r="E1244" s="241" t="str">
        <f>IF(C1244&lt;&gt;"",VLOOKUP(C1244,'BASE EQUIPOS'!$G$8:$I$22,3,0),"")</f>
        <v/>
      </c>
      <c r="F1244" s="241" t="str">
        <f>IF(C1244&lt;&gt;"",VLOOKUP(C1244,'BASE EQUIPOS'!$G$8:$J$22,4,0),"")</f>
        <v/>
      </c>
      <c r="G1244" s="242"/>
      <c r="H1244" s="233"/>
      <c r="I1244" s="241"/>
      <c r="J1244" s="241"/>
      <c r="K1244" s="241"/>
      <c r="L1244" s="239"/>
      <c r="M1244" s="244"/>
      <c r="N1244" s="245" t="str">
        <f t="shared" ca="1" si="134"/>
        <v/>
      </c>
      <c r="O1244" s="239"/>
      <c r="P1244" s="244"/>
      <c r="Q1244" s="245" t="str">
        <f t="shared" si="135"/>
        <v/>
      </c>
      <c r="U1244" s="246" t="str">
        <f>IFERROR(VLOOKUP(C1244,'BASE EQUIPOS'!$G$8:$O$22,9,0)," ")</f>
        <v xml:space="preserve"> </v>
      </c>
      <c r="V1244" s="232" t="str">
        <f t="shared" si="137"/>
        <v/>
      </c>
      <c r="W1244" s="232" t="str">
        <f t="shared" si="138"/>
        <v/>
      </c>
      <c r="X1244" s="232" t="str">
        <f>IFERROR(VLOOKUP(W1244,Datos!$P$4:$Q$18,2,0),"")</f>
        <v/>
      </c>
      <c r="Y1244" s="232" t="str">
        <f t="shared" si="139"/>
        <v/>
      </c>
      <c r="AA1244" s="314" t="str">
        <f t="shared" ca="1" si="136"/>
        <v/>
      </c>
    </row>
    <row r="1245" spans="1:27" x14ac:dyDescent="0.3">
      <c r="A1245" s="238"/>
      <c r="B1245" s="241" t="str">
        <f t="shared" si="140"/>
        <v/>
      </c>
      <c r="C1245" s="239"/>
      <c r="D1245" s="240" t="str">
        <f>IF(C1245&lt;&gt;"",VLOOKUP(C1245,'BASE EQUIPOS'!$G$8:$H$22,2,0),"")</f>
        <v/>
      </c>
      <c r="E1245" s="241" t="str">
        <f>IF(C1245&lt;&gt;"",VLOOKUP(C1245,'BASE EQUIPOS'!$G$8:$I$22,3,0),"")</f>
        <v/>
      </c>
      <c r="F1245" s="241" t="str">
        <f>IF(C1245&lt;&gt;"",VLOOKUP(C1245,'BASE EQUIPOS'!$G$8:$J$22,4,0),"")</f>
        <v/>
      </c>
      <c r="G1245" s="242"/>
      <c r="H1245" s="233"/>
      <c r="I1245" s="241"/>
      <c r="J1245" s="241"/>
      <c r="K1245" s="241"/>
      <c r="L1245" s="239"/>
      <c r="M1245" s="244"/>
      <c r="N1245" s="245" t="str">
        <f t="shared" ca="1" si="134"/>
        <v/>
      </c>
      <c r="O1245" s="239"/>
      <c r="P1245" s="244"/>
      <c r="Q1245" s="245" t="str">
        <f t="shared" si="135"/>
        <v/>
      </c>
      <c r="U1245" s="246" t="str">
        <f>IFERROR(VLOOKUP(C1245,'BASE EQUIPOS'!$G$8:$O$22,9,0)," ")</f>
        <v xml:space="preserve"> </v>
      </c>
      <c r="V1245" s="232" t="str">
        <f t="shared" si="137"/>
        <v/>
      </c>
      <c r="W1245" s="232" t="str">
        <f t="shared" si="138"/>
        <v/>
      </c>
      <c r="X1245" s="232" t="str">
        <f>IFERROR(VLOOKUP(W1245,Datos!$P$4:$Q$18,2,0),"")</f>
        <v/>
      </c>
      <c r="Y1245" s="232" t="str">
        <f t="shared" si="139"/>
        <v/>
      </c>
      <c r="AA1245" s="314" t="str">
        <f t="shared" ca="1" si="136"/>
        <v/>
      </c>
    </row>
    <row r="1246" spans="1:27" x14ac:dyDescent="0.3">
      <c r="A1246" s="238"/>
      <c r="B1246" s="241" t="str">
        <f t="shared" si="140"/>
        <v/>
      </c>
      <c r="C1246" s="239"/>
      <c r="D1246" s="240" t="str">
        <f>IF(C1246&lt;&gt;"",VLOOKUP(C1246,'BASE EQUIPOS'!$G$8:$H$22,2,0),"")</f>
        <v/>
      </c>
      <c r="E1246" s="241" t="str">
        <f>IF(C1246&lt;&gt;"",VLOOKUP(C1246,'BASE EQUIPOS'!$G$8:$I$22,3,0),"")</f>
        <v/>
      </c>
      <c r="F1246" s="241" t="str">
        <f>IF(C1246&lt;&gt;"",VLOOKUP(C1246,'BASE EQUIPOS'!$G$8:$J$22,4,0),"")</f>
        <v/>
      </c>
      <c r="G1246" s="242"/>
      <c r="H1246" s="233"/>
      <c r="I1246" s="241"/>
      <c r="J1246" s="241"/>
      <c r="K1246" s="241"/>
      <c r="L1246" s="239"/>
      <c r="M1246" s="244"/>
      <c r="N1246" s="245" t="str">
        <f t="shared" ca="1" si="134"/>
        <v/>
      </c>
      <c r="O1246" s="239"/>
      <c r="P1246" s="244"/>
      <c r="Q1246" s="245" t="str">
        <f t="shared" si="135"/>
        <v/>
      </c>
      <c r="U1246" s="246" t="str">
        <f>IFERROR(VLOOKUP(C1246,'BASE EQUIPOS'!$G$8:$O$22,9,0)," ")</f>
        <v xml:space="preserve"> </v>
      </c>
      <c r="V1246" s="232" t="str">
        <f t="shared" si="137"/>
        <v/>
      </c>
      <c r="W1246" s="232" t="str">
        <f t="shared" si="138"/>
        <v/>
      </c>
      <c r="X1246" s="232" t="str">
        <f>IFERROR(VLOOKUP(W1246,Datos!$P$4:$Q$18,2,0),"")</f>
        <v/>
      </c>
      <c r="Y1246" s="232" t="str">
        <f t="shared" si="139"/>
        <v/>
      </c>
      <c r="AA1246" s="314" t="str">
        <f t="shared" ca="1" si="136"/>
        <v/>
      </c>
    </row>
    <row r="1247" spans="1:27" x14ac:dyDescent="0.3">
      <c r="A1247" s="238"/>
      <c r="B1247" s="241" t="str">
        <f t="shared" si="140"/>
        <v/>
      </c>
      <c r="C1247" s="239"/>
      <c r="D1247" s="240" t="str">
        <f>IF(C1247&lt;&gt;"",VLOOKUP(C1247,'BASE EQUIPOS'!$G$8:$H$22,2,0),"")</f>
        <v/>
      </c>
      <c r="E1247" s="241" t="str">
        <f>IF(C1247&lt;&gt;"",VLOOKUP(C1247,'BASE EQUIPOS'!$G$8:$I$22,3,0),"")</f>
        <v/>
      </c>
      <c r="F1247" s="241" t="str">
        <f>IF(C1247&lt;&gt;"",VLOOKUP(C1247,'BASE EQUIPOS'!$G$8:$J$22,4,0),"")</f>
        <v/>
      </c>
      <c r="G1247" s="242"/>
      <c r="H1247" s="233"/>
      <c r="I1247" s="241"/>
      <c r="J1247" s="241"/>
      <c r="K1247" s="241"/>
      <c r="L1247" s="239"/>
      <c r="M1247" s="244"/>
      <c r="N1247" s="245" t="str">
        <f t="shared" ca="1" si="134"/>
        <v/>
      </c>
      <c r="O1247" s="239"/>
      <c r="P1247" s="244"/>
      <c r="Q1247" s="245" t="str">
        <f t="shared" si="135"/>
        <v/>
      </c>
      <c r="U1247" s="246" t="str">
        <f>IFERROR(VLOOKUP(C1247,'BASE EQUIPOS'!$G$8:$O$22,9,0)," ")</f>
        <v xml:space="preserve"> </v>
      </c>
      <c r="V1247" s="232" t="str">
        <f t="shared" si="137"/>
        <v/>
      </c>
      <c r="W1247" s="232" t="str">
        <f t="shared" si="138"/>
        <v/>
      </c>
      <c r="X1247" s="232" t="str">
        <f>IFERROR(VLOOKUP(W1247,Datos!$P$4:$Q$18,2,0),"")</f>
        <v/>
      </c>
      <c r="Y1247" s="232" t="str">
        <f t="shared" si="139"/>
        <v/>
      </c>
      <c r="AA1247" s="314" t="str">
        <f t="shared" ca="1" si="136"/>
        <v/>
      </c>
    </row>
    <row r="1248" spans="1:27" x14ac:dyDescent="0.3">
      <c r="A1248" s="238"/>
      <c r="B1248" s="241" t="str">
        <f t="shared" si="140"/>
        <v/>
      </c>
      <c r="C1248" s="239"/>
      <c r="D1248" s="240" t="str">
        <f>IF(C1248&lt;&gt;"",VLOOKUP(C1248,'BASE EQUIPOS'!$G$8:$H$22,2,0),"")</f>
        <v/>
      </c>
      <c r="E1248" s="241" t="str">
        <f>IF(C1248&lt;&gt;"",VLOOKUP(C1248,'BASE EQUIPOS'!$G$8:$I$22,3,0),"")</f>
        <v/>
      </c>
      <c r="F1248" s="241" t="str">
        <f>IF(C1248&lt;&gt;"",VLOOKUP(C1248,'BASE EQUIPOS'!$G$8:$J$22,4,0),"")</f>
        <v/>
      </c>
      <c r="G1248" s="242"/>
      <c r="H1248" s="233"/>
      <c r="I1248" s="241"/>
      <c r="J1248" s="241"/>
      <c r="K1248" s="241"/>
      <c r="L1248" s="239"/>
      <c r="M1248" s="244"/>
      <c r="N1248" s="245" t="str">
        <f t="shared" ca="1" si="134"/>
        <v/>
      </c>
      <c r="O1248" s="239"/>
      <c r="P1248" s="244"/>
      <c r="Q1248" s="245" t="str">
        <f t="shared" si="135"/>
        <v/>
      </c>
      <c r="U1248" s="246" t="str">
        <f>IFERROR(VLOOKUP(C1248,'BASE EQUIPOS'!$G$8:$O$22,9,0)," ")</f>
        <v xml:space="preserve"> </v>
      </c>
      <c r="V1248" s="232" t="str">
        <f t="shared" si="137"/>
        <v/>
      </c>
      <c r="W1248" s="232" t="str">
        <f t="shared" si="138"/>
        <v/>
      </c>
      <c r="X1248" s="232" t="str">
        <f>IFERROR(VLOOKUP(W1248,Datos!$P$4:$Q$18,2,0),"")</f>
        <v/>
      </c>
      <c r="Y1248" s="232" t="str">
        <f t="shared" si="139"/>
        <v/>
      </c>
      <c r="AA1248" s="314" t="str">
        <f t="shared" ca="1" si="136"/>
        <v/>
      </c>
    </row>
    <row r="1249" spans="1:27" x14ac:dyDescent="0.3">
      <c r="A1249" s="238"/>
      <c r="B1249" s="241" t="str">
        <f t="shared" si="140"/>
        <v/>
      </c>
      <c r="C1249" s="239"/>
      <c r="D1249" s="240" t="str">
        <f>IF(C1249&lt;&gt;"",VLOOKUP(C1249,'BASE EQUIPOS'!$G$8:$H$22,2,0),"")</f>
        <v/>
      </c>
      <c r="E1249" s="241" t="str">
        <f>IF(C1249&lt;&gt;"",VLOOKUP(C1249,'BASE EQUIPOS'!$G$8:$I$22,3,0),"")</f>
        <v/>
      </c>
      <c r="F1249" s="241" t="str">
        <f>IF(C1249&lt;&gt;"",VLOOKUP(C1249,'BASE EQUIPOS'!$G$8:$J$22,4,0),"")</f>
        <v/>
      </c>
      <c r="G1249" s="242"/>
      <c r="H1249" s="233"/>
      <c r="I1249" s="241"/>
      <c r="J1249" s="241"/>
      <c r="K1249" s="241"/>
      <c r="L1249" s="239"/>
      <c r="M1249" s="244"/>
      <c r="N1249" s="245" t="str">
        <f t="shared" ca="1" si="134"/>
        <v/>
      </c>
      <c r="O1249" s="239"/>
      <c r="P1249" s="244"/>
      <c r="Q1249" s="245" t="str">
        <f t="shared" si="135"/>
        <v/>
      </c>
      <c r="U1249" s="246" t="str">
        <f>IFERROR(VLOOKUP(C1249,'BASE EQUIPOS'!$G$8:$O$22,9,0)," ")</f>
        <v xml:space="preserve"> </v>
      </c>
      <c r="V1249" s="232" t="str">
        <f t="shared" si="137"/>
        <v/>
      </c>
      <c r="W1249" s="232" t="str">
        <f t="shared" si="138"/>
        <v/>
      </c>
      <c r="X1249" s="232" t="str">
        <f>IFERROR(VLOOKUP(W1249,Datos!$P$4:$Q$18,2,0),"")</f>
        <v/>
      </c>
      <c r="Y1249" s="232" t="str">
        <f t="shared" si="139"/>
        <v/>
      </c>
      <c r="AA1249" s="314" t="str">
        <f t="shared" ca="1" si="136"/>
        <v/>
      </c>
    </row>
    <row r="1250" spans="1:27" x14ac:dyDescent="0.3">
      <c r="A1250" s="238"/>
      <c r="B1250" s="241" t="str">
        <f t="shared" si="140"/>
        <v/>
      </c>
      <c r="C1250" s="239"/>
      <c r="D1250" s="240" t="str">
        <f>IF(C1250&lt;&gt;"",VLOOKUP(C1250,'BASE EQUIPOS'!$G$8:$H$22,2,0),"")</f>
        <v/>
      </c>
      <c r="E1250" s="241" t="str">
        <f>IF(C1250&lt;&gt;"",VLOOKUP(C1250,'BASE EQUIPOS'!$G$8:$I$22,3,0),"")</f>
        <v/>
      </c>
      <c r="F1250" s="241" t="str">
        <f>IF(C1250&lt;&gt;"",VLOOKUP(C1250,'BASE EQUIPOS'!$G$8:$J$22,4,0),"")</f>
        <v/>
      </c>
      <c r="G1250" s="242"/>
      <c r="H1250" s="233"/>
      <c r="I1250" s="241"/>
      <c r="J1250" s="241"/>
      <c r="K1250" s="241"/>
      <c r="L1250" s="239"/>
      <c r="M1250" s="244"/>
      <c r="N1250" s="245" t="str">
        <f t="shared" ca="1" si="134"/>
        <v/>
      </c>
      <c r="O1250" s="239"/>
      <c r="P1250" s="244"/>
      <c r="Q1250" s="245" t="str">
        <f t="shared" si="135"/>
        <v/>
      </c>
      <c r="U1250" s="246" t="str">
        <f>IFERROR(VLOOKUP(C1250,'BASE EQUIPOS'!$G$8:$O$22,9,0)," ")</f>
        <v xml:space="preserve"> </v>
      </c>
      <c r="V1250" s="232" t="str">
        <f t="shared" si="137"/>
        <v/>
      </c>
      <c r="W1250" s="232" t="str">
        <f t="shared" si="138"/>
        <v/>
      </c>
      <c r="X1250" s="232" t="str">
        <f>IFERROR(VLOOKUP(W1250,Datos!$P$4:$Q$18,2,0),"")</f>
        <v/>
      </c>
      <c r="Y1250" s="232" t="str">
        <f t="shared" si="139"/>
        <v/>
      </c>
      <c r="AA1250" s="314" t="str">
        <f t="shared" ca="1" si="136"/>
        <v/>
      </c>
    </row>
    <row r="1251" spans="1:27" x14ac:dyDescent="0.3">
      <c r="A1251" s="238"/>
      <c r="B1251" s="241" t="str">
        <f t="shared" si="140"/>
        <v/>
      </c>
      <c r="C1251" s="239"/>
      <c r="D1251" s="240" t="str">
        <f>IF(C1251&lt;&gt;"",VLOOKUP(C1251,'BASE EQUIPOS'!$G$8:$H$22,2,0),"")</f>
        <v/>
      </c>
      <c r="E1251" s="241" t="str">
        <f>IF(C1251&lt;&gt;"",VLOOKUP(C1251,'BASE EQUIPOS'!$G$8:$I$22,3,0),"")</f>
        <v/>
      </c>
      <c r="F1251" s="241" t="str">
        <f>IF(C1251&lt;&gt;"",VLOOKUP(C1251,'BASE EQUIPOS'!$G$8:$J$22,4,0),"")</f>
        <v/>
      </c>
      <c r="G1251" s="242"/>
      <c r="H1251" s="233"/>
      <c r="I1251" s="241"/>
      <c r="J1251" s="241"/>
      <c r="K1251" s="241"/>
      <c r="L1251" s="239"/>
      <c r="M1251" s="244"/>
      <c r="N1251" s="245" t="str">
        <f t="shared" ca="1" si="134"/>
        <v/>
      </c>
      <c r="O1251" s="239"/>
      <c r="P1251" s="244"/>
      <c r="Q1251" s="245" t="str">
        <f t="shared" si="135"/>
        <v/>
      </c>
      <c r="U1251" s="246" t="str">
        <f>IFERROR(VLOOKUP(C1251,'BASE EQUIPOS'!$G$8:$O$22,9,0)," ")</f>
        <v xml:space="preserve"> </v>
      </c>
      <c r="V1251" s="232" t="str">
        <f t="shared" si="137"/>
        <v/>
      </c>
      <c r="W1251" s="232" t="str">
        <f t="shared" si="138"/>
        <v/>
      </c>
      <c r="X1251" s="232" t="str">
        <f>IFERROR(VLOOKUP(W1251,Datos!$P$4:$Q$18,2,0),"")</f>
        <v/>
      </c>
      <c r="Y1251" s="232" t="str">
        <f t="shared" si="139"/>
        <v/>
      </c>
      <c r="AA1251" s="314" t="str">
        <f t="shared" ca="1" si="136"/>
        <v/>
      </c>
    </row>
    <row r="1252" spans="1:27" x14ac:dyDescent="0.3">
      <c r="A1252" s="238"/>
      <c r="B1252" s="241" t="str">
        <f t="shared" si="140"/>
        <v/>
      </c>
      <c r="C1252" s="239"/>
      <c r="D1252" s="240" t="str">
        <f>IF(C1252&lt;&gt;"",VLOOKUP(C1252,'BASE EQUIPOS'!$G$8:$H$22,2,0),"")</f>
        <v/>
      </c>
      <c r="E1252" s="241" t="str">
        <f>IF(C1252&lt;&gt;"",VLOOKUP(C1252,'BASE EQUIPOS'!$G$8:$I$22,3,0),"")</f>
        <v/>
      </c>
      <c r="F1252" s="241" t="str">
        <f>IF(C1252&lt;&gt;"",VLOOKUP(C1252,'BASE EQUIPOS'!$G$8:$J$22,4,0),"")</f>
        <v/>
      </c>
      <c r="G1252" s="242"/>
      <c r="H1252" s="233"/>
      <c r="I1252" s="241"/>
      <c r="J1252" s="241"/>
      <c r="K1252" s="241"/>
      <c r="L1252" s="239"/>
      <c r="M1252" s="244"/>
      <c r="N1252" s="245" t="str">
        <f t="shared" ca="1" si="134"/>
        <v/>
      </c>
      <c r="O1252" s="239"/>
      <c r="P1252" s="244"/>
      <c r="Q1252" s="245" t="str">
        <f t="shared" si="135"/>
        <v/>
      </c>
      <c r="U1252" s="246" t="str">
        <f>IFERROR(VLOOKUP(C1252,'BASE EQUIPOS'!$G$8:$O$22,9,0)," ")</f>
        <v xml:space="preserve"> </v>
      </c>
      <c r="V1252" s="232" t="str">
        <f t="shared" si="137"/>
        <v/>
      </c>
      <c r="W1252" s="232" t="str">
        <f t="shared" si="138"/>
        <v/>
      </c>
      <c r="X1252" s="232" t="str">
        <f>IFERROR(VLOOKUP(W1252,Datos!$P$4:$Q$18,2,0),"")</f>
        <v/>
      </c>
      <c r="Y1252" s="232" t="str">
        <f t="shared" si="139"/>
        <v/>
      </c>
      <c r="AA1252" s="314" t="str">
        <f t="shared" ca="1" si="136"/>
        <v/>
      </c>
    </row>
    <row r="1253" spans="1:27" x14ac:dyDescent="0.3">
      <c r="A1253" s="238"/>
      <c r="B1253" s="241" t="str">
        <f t="shared" si="140"/>
        <v/>
      </c>
      <c r="C1253" s="239"/>
      <c r="D1253" s="240" t="str">
        <f>IF(C1253&lt;&gt;"",VLOOKUP(C1253,'BASE EQUIPOS'!$G$8:$H$22,2,0),"")</f>
        <v/>
      </c>
      <c r="E1253" s="241" t="str">
        <f>IF(C1253&lt;&gt;"",VLOOKUP(C1253,'BASE EQUIPOS'!$G$8:$I$22,3,0),"")</f>
        <v/>
      </c>
      <c r="F1253" s="241" t="str">
        <f>IF(C1253&lt;&gt;"",VLOOKUP(C1253,'BASE EQUIPOS'!$G$8:$J$22,4,0),"")</f>
        <v/>
      </c>
      <c r="G1253" s="242"/>
      <c r="H1253" s="233"/>
      <c r="I1253" s="241"/>
      <c r="J1253" s="241"/>
      <c r="K1253" s="241"/>
      <c r="L1253" s="239"/>
      <c r="M1253" s="244"/>
      <c r="N1253" s="245" t="str">
        <f t="shared" ca="1" si="134"/>
        <v/>
      </c>
      <c r="O1253" s="239"/>
      <c r="P1253" s="244"/>
      <c r="Q1253" s="245" t="str">
        <f t="shared" si="135"/>
        <v/>
      </c>
      <c r="U1253" s="246" t="str">
        <f>IFERROR(VLOOKUP(C1253,'BASE EQUIPOS'!$G$8:$O$22,9,0)," ")</f>
        <v xml:space="preserve"> </v>
      </c>
      <c r="V1253" s="232" t="str">
        <f t="shared" si="137"/>
        <v/>
      </c>
      <c r="W1253" s="232" t="str">
        <f t="shared" si="138"/>
        <v/>
      </c>
      <c r="X1253" s="232" t="str">
        <f>IFERROR(VLOOKUP(W1253,Datos!$P$4:$Q$18,2,0),"")</f>
        <v/>
      </c>
      <c r="Y1253" s="232" t="str">
        <f t="shared" si="139"/>
        <v/>
      </c>
      <c r="AA1253" s="314" t="str">
        <f t="shared" ca="1" si="136"/>
        <v/>
      </c>
    </row>
    <row r="1254" spans="1:27" x14ac:dyDescent="0.3">
      <c r="A1254" s="238"/>
      <c r="B1254" s="241" t="str">
        <f t="shared" si="140"/>
        <v/>
      </c>
      <c r="C1254" s="239"/>
      <c r="D1254" s="240" t="str">
        <f>IF(C1254&lt;&gt;"",VLOOKUP(C1254,'BASE EQUIPOS'!$G$8:$H$22,2,0),"")</f>
        <v/>
      </c>
      <c r="E1254" s="241" t="str">
        <f>IF(C1254&lt;&gt;"",VLOOKUP(C1254,'BASE EQUIPOS'!$G$8:$I$22,3,0),"")</f>
        <v/>
      </c>
      <c r="F1254" s="241" t="str">
        <f>IF(C1254&lt;&gt;"",VLOOKUP(C1254,'BASE EQUIPOS'!$G$8:$J$22,4,0),"")</f>
        <v/>
      </c>
      <c r="G1254" s="242"/>
      <c r="H1254" s="233"/>
      <c r="I1254" s="241"/>
      <c r="J1254" s="241"/>
      <c r="K1254" s="241"/>
      <c r="L1254" s="239"/>
      <c r="M1254" s="244"/>
      <c r="N1254" s="245" t="str">
        <f t="shared" ca="1" si="134"/>
        <v/>
      </c>
      <c r="O1254" s="239"/>
      <c r="P1254" s="244"/>
      <c r="Q1254" s="245" t="str">
        <f t="shared" si="135"/>
        <v/>
      </c>
      <c r="U1254" s="246" t="str">
        <f>IFERROR(VLOOKUP(C1254,'BASE EQUIPOS'!$G$8:$O$22,9,0)," ")</f>
        <v xml:space="preserve"> </v>
      </c>
      <c r="V1254" s="232" t="str">
        <f t="shared" si="137"/>
        <v/>
      </c>
      <c r="W1254" s="232" t="str">
        <f t="shared" si="138"/>
        <v/>
      </c>
      <c r="X1254" s="232" t="str">
        <f>IFERROR(VLOOKUP(W1254,Datos!$P$4:$Q$18,2,0),"")</f>
        <v/>
      </c>
      <c r="Y1254" s="232" t="str">
        <f t="shared" si="139"/>
        <v/>
      </c>
      <c r="AA1254" s="314" t="str">
        <f t="shared" ca="1" si="136"/>
        <v/>
      </c>
    </row>
    <row r="1255" spans="1:27" x14ac:dyDescent="0.3">
      <c r="A1255" s="238"/>
      <c r="B1255" s="241" t="str">
        <f t="shared" si="140"/>
        <v/>
      </c>
      <c r="C1255" s="239"/>
      <c r="D1255" s="240" t="str">
        <f>IF(C1255&lt;&gt;"",VLOOKUP(C1255,'BASE EQUIPOS'!$G$8:$H$22,2,0),"")</f>
        <v/>
      </c>
      <c r="E1255" s="241" t="str">
        <f>IF(C1255&lt;&gt;"",VLOOKUP(C1255,'BASE EQUIPOS'!$G$8:$I$22,3,0),"")</f>
        <v/>
      </c>
      <c r="F1255" s="241" t="str">
        <f>IF(C1255&lt;&gt;"",VLOOKUP(C1255,'BASE EQUIPOS'!$G$8:$J$22,4,0),"")</f>
        <v/>
      </c>
      <c r="G1255" s="242"/>
      <c r="H1255" s="233"/>
      <c r="I1255" s="241"/>
      <c r="J1255" s="241"/>
      <c r="K1255" s="241"/>
      <c r="L1255" s="239"/>
      <c r="M1255" s="244"/>
      <c r="N1255" s="245" t="str">
        <f t="shared" ca="1" si="134"/>
        <v/>
      </c>
      <c r="O1255" s="239"/>
      <c r="P1255" s="244"/>
      <c r="Q1255" s="245" t="str">
        <f t="shared" si="135"/>
        <v/>
      </c>
      <c r="U1255" s="246" t="str">
        <f>IFERROR(VLOOKUP(C1255,'BASE EQUIPOS'!$G$8:$O$22,9,0)," ")</f>
        <v xml:space="preserve"> </v>
      </c>
      <c r="V1255" s="232" t="str">
        <f t="shared" si="137"/>
        <v/>
      </c>
      <c r="W1255" s="232" t="str">
        <f t="shared" si="138"/>
        <v/>
      </c>
      <c r="X1255" s="232" t="str">
        <f>IFERROR(VLOOKUP(W1255,Datos!$P$4:$Q$18,2,0),"")</f>
        <v/>
      </c>
      <c r="Y1255" s="232" t="str">
        <f t="shared" si="139"/>
        <v/>
      </c>
      <c r="AA1255" s="314" t="str">
        <f t="shared" ca="1" si="136"/>
        <v/>
      </c>
    </row>
    <row r="1256" spans="1:27" x14ac:dyDescent="0.3">
      <c r="A1256" s="238"/>
      <c r="B1256" s="241" t="str">
        <f t="shared" si="140"/>
        <v/>
      </c>
      <c r="C1256" s="239"/>
      <c r="D1256" s="240" t="str">
        <f>IF(C1256&lt;&gt;"",VLOOKUP(C1256,'BASE EQUIPOS'!$G$8:$H$22,2,0),"")</f>
        <v/>
      </c>
      <c r="E1256" s="241" t="str">
        <f>IF(C1256&lt;&gt;"",VLOOKUP(C1256,'BASE EQUIPOS'!$G$8:$I$22,3,0),"")</f>
        <v/>
      </c>
      <c r="F1256" s="241" t="str">
        <f>IF(C1256&lt;&gt;"",VLOOKUP(C1256,'BASE EQUIPOS'!$G$8:$J$22,4,0),"")</f>
        <v/>
      </c>
      <c r="G1256" s="242"/>
      <c r="H1256" s="233"/>
      <c r="I1256" s="241"/>
      <c r="J1256" s="241"/>
      <c r="K1256" s="241"/>
      <c r="L1256" s="239"/>
      <c r="M1256" s="244"/>
      <c r="N1256" s="245" t="str">
        <f t="shared" ca="1" si="134"/>
        <v/>
      </c>
      <c r="O1256" s="239"/>
      <c r="P1256" s="244"/>
      <c r="Q1256" s="245" t="str">
        <f t="shared" si="135"/>
        <v/>
      </c>
      <c r="U1256" s="246" t="str">
        <f>IFERROR(VLOOKUP(C1256,'BASE EQUIPOS'!$G$8:$O$22,9,0)," ")</f>
        <v xml:space="preserve"> </v>
      </c>
      <c r="V1256" s="232" t="str">
        <f t="shared" si="137"/>
        <v/>
      </c>
      <c r="W1256" s="232" t="str">
        <f t="shared" si="138"/>
        <v/>
      </c>
      <c r="X1256" s="232" t="str">
        <f>IFERROR(VLOOKUP(W1256,Datos!$P$4:$Q$18,2,0),"")</f>
        <v/>
      </c>
      <c r="Y1256" s="232" t="str">
        <f t="shared" si="139"/>
        <v/>
      </c>
      <c r="AA1256" s="314" t="str">
        <f t="shared" ca="1" si="136"/>
        <v/>
      </c>
    </row>
    <row r="1257" spans="1:27" x14ac:dyDescent="0.3">
      <c r="A1257" s="238"/>
      <c r="B1257" s="241" t="str">
        <f t="shared" si="140"/>
        <v/>
      </c>
      <c r="C1257" s="239"/>
      <c r="D1257" s="240" t="str">
        <f>IF(C1257&lt;&gt;"",VLOOKUP(C1257,'BASE EQUIPOS'!$G$8:$H$22,2,0),"")</f>
        <v/>
      </c>
      <c r="E1257" s="241" t="str">
        <f>IF(C1257&lt;&gt;"",VLOOKUP(C1257,'BASE EQUIPOS'!$G$8:$I$22,3,0),"")</f>
        <v/>
      </c>
      <c r="F1257" s="241" t="str">
        <f>IF(C1257&lt;&gt;"",VLOOKUP(C1257,'BASE EQUIPOS'!$G$8:$J$22,4,0),"")</f>
        <v/>
      </c>
      <c r="G1257" s="242"/>
      <c r="H1257" s="233"/>
      <c r="I1257" s="241"/>
      <c r="J1257" s="241"/>
      <c r="K1257" s="241"/>
      <c r="L1257" s="239"/>
      <c r="M1257" s="244"/>
      <c r="N1257" s="245" t="str">
        <f t="shared" ca="1" si="134"/>
        <v/>
      </c>
      <c r="O1257" s="239"/>
      <c r="P1257" s="244"/>
      <c r="Q1257" s="245" t="str">
        <f t="shared" si="135"/>
        <v/>
      </c>
      <c r="U1257" s="246" t="str">
        <f>IFERROR(VLOOKUP(C1257,'BASE EQUIPOS'!$G$8:$O$22,9,0)," ")</f>
        <v xml:space="preserve"> </v>
      </c>
      <c r="V1257" s="232" t="str">
        <f t="shared" si="137"/>
        <v/>
      </c>
      <c r="W1257" s="232" t="str">
        <f t="shared" si="138"/>
        <v/>
      </c>
      <c r="X1257" s="232" t="str">
        <f>IFERROR(VLOOKUP(W1257,Datos!$P$4:$Q$18,2,0),"")</f>
        <v/>
      </c>
      <c r="Y1257" s="232" t="str">
        <f t="shared" si="139"/>
        <v/>
      </c>
      <c r="AA1257" s="314" t="str">
        <f t="shared" ca="1" si="136"/>
        <v/>
      </c>
    </row>
    <row r="1258" spans="1:27" x14ac:dyDescent="0.3">
      <c r="A1258" s="238"/>
      <c r="B1258" s="241" t="str">
        <f t="shared" si="140"/>
        <v/>
      </c>
      <c r="C1258" s="239"/>
      <c r="D1258" s="240" t="str">
        <f>IF(C1258&lt;&gt;"",VLOOKUP(C1258,'BASE EQUIPOS'!$G$8:$H$22,2,0),"")</f>
        <v/>
      </c>
      <c r="E1258" s="241" t="str">
        <f>IF(C1258&lt;&gt;"",VLOOKUP(C1258,'BASE EQUIPOS'!$G$8:$I$22,3,0),"")</f>
        <v/>
      </c>
      <c r="F1258" s="241" t="str">
        <f>IF(C1258&lt;&gt;"",VLOOKUP(C1258,'BASE EQUIPOS'!$G$8:$J$22,4,0),"")</f>
        <v/>
      </c>
      <c r="G1258" s="242"/>
      <c r="H1258" s="233"/>
      <c r="I1258" s="241"/>
      <c r="J1258" s="241"/>
      <c r="K1258" s="241"/>
      <c r="L1258" s="239"/>
      <c r="M1258" s="244"/>
      <c r="N1258" s="245" t="str">
        <f t="shared" ca="1" si="134"/>
        <v/>
      </c>
      <c r="O1258" s="239"/>
      <c r="P1258" s="244"/>
      <c r="Q1258" s="245" t="str">
        <f t="shared" si="135"/>
        <v/>
      </c>
      <c r="U1258" s="246" t="str">
        <f>IFERROR(VLOOKUP(C1258,'BASE EQUIPOS'!$G$8:$O$22,9,0)," ")</f>
        <v xml:space="preserve"> </v>
      </c>
      <c r="V1258" s="232" t="str">
        <f t="shared" si="137"/>
        <v/>
      </c>
      <c r="W1258" s="232" t="str">
        <f t="shared" si="138"/>
        <v/>
      </c>
      <c r="X1258" s="232" t="str">
        <f>IFERROR(VLOOKUP(W1258,Datos!$P$4:$Q$18,2,0),"")</f>
        <v/>
      </c>
      <c r="Y1258" s="232" t="str">
        <f t="shared" si="139"/>
        <v/>
      </c>
      <c r="AA1258" s="314" t="str">
        <f t="shared" ca="1" si="136"/>
        <v/>
      </c>
    </row>
    <row r="1259" spans="1:27" x14ac:dyDescent="0.3">
      <c r="A1259" s="238"/>
      <c r="B1259" s="241" t="str">
        <f t="shared" si="140"/>
        <v/>
      </c>
      <c r="C1259" s="239"/>
      <c r="D1259" s="240" t="str">
        <f>IF(C1259&lt;&gt;"",VLOOKUP(C1259,'BASE EQUIPOS'!$G$8:$H$22,2,0),"")</f>
        <v/>
      </c>
      <c r="E1259" s="241" t="str">
        <f>IF(C1259&lt;&gt;"",VLOOKUP(C1259,'BASE EQUIPOS'!$G$8:$I$22,3,0),"")</f>
        <v/>
      </c>
      <c r="F1259" s="241" t="str">
        <f>IF(C1259&lt;&gt;"",VLOOKUP(C1259,'BASE EQUIPOS'!$G$8:$J$22,4,0),"")</f>
        <v/>
      </c>
      <c r="G1259" s="242"/>
      <c r="H1259" s="233"/>
      <c r="I1259" s="241"/>
      <c r="J1259" s="241"/>
      <c r="K1259" s="241"/>
      <c r="L1259" s="239"/>
      <c r="M1259" s="244"/>
      <c r="N1259" s="245" t="str">
        <f t="shared" ca="1" si="134"/>
        <v/>
      </c>
      <c r="O1259" s="239"/>
      <c r="P1259" s="244"/>
      <c r="Q1259" s="245" t="str">
        <f t="shared" si="135"/>
        <v/>
      </c>
      <c r="U1259" s="246" t="str">
        <f>IFERROR(VLOOKUP(C1259,'BASE EQUIPOS'!$G$8:$O$22,9,0)," ")</f>
        <v xml:space="preserve"> </v>
      </c>
      <c r="V1259" s="232" t="str">
        <f t="shared" si="137"/>
        <v/>
      </c>
      <c r="W1259" s="232" t="str">
        <f t="shared" si="138"/>
        <v/>
      </c>
      <c r="X1259" s="232" t="str">
        <f>IFERROR(VLOOKUP(W1259,Datos!$P$4:$Q$18,2,0),"")</f>
        <v/>
      </c>
      <c r="Y1259" s="232" t="str">
        <f t="shared" si="139"/>
        <v/>
      </c>
      <c r="AA1259" s="314" t="str">
        <f t="shared" ca="1" si="136"/>
        <v/>
      </c>
    </row>
    <row r="1260" spans="1:27" x14ac:dyDescent="0.3">
      <c r="A1260" s="238"/>
      <c r="B1260" s="241" t="str">
        <f t="shared" si="140"/>
        <v/>
      </c>
      <c r="C1260" s="239"/>
      <c r="D1260" s="240" t="str">
        <f>IF(C1260&lt;&gt;"",VLOOKUP(C1260,'BASE EQUIPOS'!$G$8:$H$22,2,0),"")</f>
        <v/>
      </c>
      <c r="E1260" s="241" t="str">
        <f>IF(C1260&lt;&gt;"",VLOOKUP(C1260,'BASE EQUIPOS'!$G$8:$I$22,3,0),"")</f>
        <v/>
      </c>
      <c r="F1260" s="241" t="str">
        <f>IF(C1260&lt;&gt;"",VLOOKUP(C1260,'BASE EQUIPOS'!$G$8:$J$22,4,0),"")</f>
        <v/>
      </c>
      <c r="G1260" s="242"/>
      <c r="H1260" s="233"/>
      <c r="I1260" s="241"/>
      <c r="J1260" s="241"/>
      <c r="K1260" s="241"/>
      <c r="L1260" s="239"/>
      <c r="M1260" s="244"/>
      <c r="N1260" s="245" t="str">
        <f t="shared" ca="1" si="134"/>
        <v/>
      </c>
      <c r="O1260" s="239"/>
      <c r="P1260" s="244"/>
      <c r="Q1260" s="245" t="str">
        <f t="shared" si="135"/>
        <v/>
      </c>
      <c r="U1260" s="246" t="str">
        <f>IFERROR(VLOOKUP(C1260,'BASE EQUIPOS'!$G$8:$O$22,9,0)," ")</f>
        <v xml:space="preserve"> </v>
      </c>
      <c r="V1260" s="232" t="str">
        <f t="shared" si="137"/>
        <v/>
      </c>
      <c r="W1260" s="232" t="str">
        <f t="shared" si="138"/>
        <v/>
      </c>
      <c r="X1260" s="232" t="str">
        <f>IFERROR(VLOOKUP(W1260,Datos!$P$4:$Q$18,2,0),"")</f>
        <v/>
      </c>
      <c r="Y1260" s="232" t="str">
        <f t="shared" si="139"/>
        <v/>
      </c>
      <c r="AA1260" s="314" t="str">
        <f t="shared" ca="1" si="136"/>
        <v/>
      </c>
    </row>
    <row r="1261" spans="1:27" x14ac:dyDescent="0.3">
      <c r="A1261" s="238"/>
      <c r="B1261" s="241" t="str">
        <f t="shared" si="140"/>
        <v/>
      </c>
      <c r="C1261" s="239"/>
      <c r="D1261" s="240" t="str">
        <f>IF(C1261&lt;&gt;"",VLOOKUP(C1261,'BASE EQUIPOS'!$G$8:$H$22,2,0),"")</f>
        <v/>
      </c>
      <c r="E1261" s="241" t="str">
        <f>IF(C1261&lt;&gt;"",VLOOKUP(C1261,'BASE EQUIPOS'!$G$8:$I$22,3,0),"")</f>
        <v/>
      </c>
      <c r="F1261" s="241" t="str">
        <f>IF(C1261&lt;&gt;"",VLOOKUP(C1261,'BASE EQUIPOS'!$G$8:$J$22,4,0),"")</f>
        <v/>
      </c>
      <c r="G1261" s="242"/>
      <c r="H1261" s="233"/>
      <c r="I1261" s="241"/>
      <c r="J1261" s="241"/>
      <c r="K1261" s="241"/>
      <c r="L1261" s="239"/>
      <c r="M1261" s="244"/>
      <c r="N1261" s="245" t="str">
        <f t="shared" ca="1" si="134"/>
        <v/>
      </c>
      <c r="O1261" s="239"/>
      <c r="P1261" s="244"/>
      <c r="Q1261" s="245" t="str">
        <f t="shared" si="135"/>
        <v/>
      </c>
      <c r="U1261" s="246" t="str">
        <f>IFERROR(VLOOKUP(C1261,'BASE EQUIPOS'!$G$8:$O$22,9,0)," ")</f>
        <v xml:space="preserve"> </v>
      </c>
      <c r="V1261" s="232" t="str">
        <f t="shared" si="137"/>
        <v/>
      </c>
      <c r="W1261" s="232" t="str">
        <f t="shared" si="138"/>
        <v/>
      </c>
      <c r="X1261" s="232" t="str">
        <f>IFERROR(VLOOKUP(W1261,Datos!$P$4:$Q$18,2,0),"")</f>
        <v/>
      </c>
      <c r="Y1261" s="232" t="str">
        <f t="shared" si="139"/>
        <v/>
      </c>
      <c r="AA1261" s="314" t="str">
        <f t="shared" ca="1" si="136"/>
        <v/>
      </c>
    </row>
    <row r="1262" spans="1:27" x14ac:dyDescent="0.3">
      <c r="A1262" s="238"/>
      <c r="B1262" s="241" t="str">
        <f t="shared" si="140"/>
        <v/>
      </c>
      <c r="C1262" s="239"/>
      <c r="D1262" s="240" t="str">
        <f>IF(C1262&lt;&gt;"",VLOOKUP(C1262,'BASE EQUIPOS'!$G$8:$H$22,2,0),"")</f>
        <v/>
      </c>
      <c r="E1262" s="241" t="str">
        <f>IF(C1262&lt;&gt;"",VLOOKUP(C1262,'BASE EQUIPOS'!$G$8:$I$22,3,0),"")</f>
        <v/>
      </c>
      <c r="F1262" s="241" t="str">
        <f>IF(C1262&lt;&gt;"",VLOOKUP(C1262,'BASE EQUIPOS'!$G$8:$J$22,4,0),"")</f>
        <v/>
      </c>
      <c r="G1262" s="242"/>
      <c r="H1262" s="233"/>
      <c r="I1262" s="241"/>
      <c r="J1262" s="241"/>
      <c r="K1262" s="241"/>
      <c r="L1262" s="239"/>
      <c r="M1262" s="244"/>
      <c r="N1262" s="245" t="str">
        <f t="shared" ca="1" si="134"/>
        <v/>
      </c>
      <c r="O1262" s="239"/>
      <c r="P1262" s="244"/>
      <c r="Q1262" s="245" t="str">
        <f t="shared" si="135"/>
        <v/>
      </c>
      <c r="U1262" s="246" t="str">
        <f>IFERROR(VLOOKUP(C1262,'BASE EQUIPOS'!$G$8:$O$22,9,0)," ")</f>
        <v xml:space="preserve"> </v>
      </c>
      <c r="V1262" s="232" t="str">
        <f t="shared" si="137"/>
        <v/>
      </c>
      <c r="W1262" s="232" t="str">
        <f t="shared" si="138"/>
        <v/>
      </c>
      <c r="X1262" s="232" t="str">
        <f>IFERROR(VLOOKUP(W1262,Datos!$P$4:$Q$18,2,0),"")</f>
        <v/>
      </c>
      <c r="Y1262" s="232" t="str">
        <f t="shared" si="139"/>
        <v/>
      </c>
      <c r="AA1262" s="314" t="str">
        <f t="shared" ca="1" si="136"/>
        <v/>
      </c>
    </row>
    <row r="1263" spans="1:27" x14ac:dyDescent="0.3">
      <c r="A1263" s="238"/>
      <c r="B1263" s="241" t="str">
        <f t="shared" si="140"/>
        <v/>
      </c>
      <c r="C1263" s="239"/>
      <c r="D1263" s="240" t="str">
        <f>IF(C1263&lt;&gt;"",VLOOKUP(C1263,'BASE EQUIPOS'!$G$8:$H$22,2,0),"")</f>
        <v/>
      </c>
      <c r="E1263" s="241" t="str">
        <f>IF(C1263&lt;&gt;"",VLOOKUP(C1263,'BASE EQUIPOS'!$G$8:$I$22,3,0),"")</f>
        <v/>
      </c>
      <c r="F1263" s="241" t="str">
        <f>IF(C1263&lt;&gt;"",VLOOKUP(C1263,'BASE EQUIPOS'!$G$8:$J$22,4,0),"")</f>
        <v/>
      </c>
      <c r="G1263" s="242"/>
      <c r="H1263" s="233"/>
      <c r="I1263" s="241"/>
      <c r="J1263" s="241"/>
      <c r="K1263" s="241"/>
      <c r="L1263" s="239"/>
      <c r="M1263" s="244"/>
      <c r="N1263" s="245" t="str">
        <f t="shared" ca="1" si="134"/>
        <v/>
      </c>
      <c r="O1263" s="239"/>
      <c r="P1263" s="244"/>
      <c r="Q1263" s="245" t="str">
        <f t="shared" si="135"/>
        <v/>
      </c>
      <c r="U1263" s="246" t="str">
        <f>IFERROR(VLOOKUP(C1263,'BASE EQUIPOS'!$G$8:$O$22,9,0)," ")</f>
        <v xml:space="preserve"> </v>
      </c>
      <c r="V1263" s="232" t="str">
        <f t="shared" si="137"/>
        <v/>
      </c>
      <c r="W1263" s="232" t="str">
        <f t="shared" si="138"/>
        <v/>
      </c>
      <c r="X1263" s="232" t="str">
        <f>IFERROR(VLOOKUP(W1263,Datos!$P$4:$Q$18,2,0),"")</f>
        <v/>
      </c>
      <c r="Y1263" s="232" t="str">
        <f t="shared" si="139"/>
        <v/>
      </c>
      <c r="AA1263" s="314" t="str">
        <f t="shared" ca="1" si="136"/>
        <v/>
      </c>
    </row>
    <row r="1264" spans="1:27" x14ac:dyDescent="0.3">
      <c r="A1264" s="238"/>
      <c r="B1264" s="241" t="str">
        <f t="shared" si="140"/>
        <v/>
      </c>
      <c r="C1264" s="239"/>
      <c r="D1264" s="240" t="str">
        <f>IF(C1264&lt;&gt;"",VLOOKUP(C1264,'BASE EQUIPOS'!$G$8:$H$22,2,0),"")</f>
        <v/>
      </c>
      <c r="E1264" s="241" t="str">
        <f>IF(C1264&lt;&gt;"",VLOOKUP(C1264,'BASE EQUIPOS'!$G$8:$I$22,3,0),"")</f>
        <v/>
      </c>
      <c r="F1264" s="241" t="str">
        <f>IF(C1264&lt;&gt;"",VLOOKUP(C1264,'BASE EQUIPOS'!$G$8:$J$22,4,0),"")</f>
        <v/>
      </c>
      <c r="G1264" s="242"/>
      <c r="H1264" s="233"/>
      <c r="I1264" s="241"/>
      <c r="J1264" s="241"/>
      <c r="K1264" s="241"/>
      <c r="L1264" s="239"/>
      <c r="M1264" s="244"/>
      <c r="N1264" s="245" t="str">
        <f t="shared" ca="1" si="134"/>
        <v/>
      </c>
      <c r="O1264" s="239"/>
      <c r="P1264" s="244"/>
      <c r="Q1264" s="245" t="str">
        <f t="shared" si="135"/>
        <v/>
      </c>
      <c r="U1264" s="246" t="str">
        <f>IFERROR(VLOOKUP(C1264,'BASE EQUIPOS'!$G$8:$O$22,9,0)," ")</f>
        <v xml:space="preserve"> </v>
      </c>
      <c r="V1264" s="232" t="str">
        <f t="shared" si="137"/>
        <v/>
      </c>
      <c r="W1264" s="232" t="str">
        <f t="shared" si="138"/>
        <v/>
      </c>
      <c r="X1264" s="232" t="str">
        <f>IFERROR(VLOOKUP(W1264,Datos!$P$4:$Q$18,2,0),"")</f>
        <v/>
      </c>
      <c r="Y1264" s="232" t="str">
        <f t="shared" si="139"/>
        <v/>
      </c>
      <c r="AA1264" s="314" t="str">
        <f t="shared" ca="1" si="136"/>
        <v/>
      </c>
    </row>
    <row r="1265" spans="1:27" x14ac:dyDescent="0.3">
      <c r="A1265" s="238"/>
      <c r="B1265" s="241" t="str">
        <f t="shared" si="140"/>
        <v/>
      </c>
      <c r="C1265" s="239"/>
      <c r="D1265" s="240" t="str">
        <f>IF(C1265&lt;&gt;"",VLOOKUP(C1265,'BASE EQUIPOS'!$G$8:$H$22,2,0),"")</f>
        <v/>
      </c>
      <c r="E1265" s="241" t="str">
        <f>IF(C1265&lt;&gt;"",VLOOKUP(C1265,'BASE EQUIPOS'!$G$8:$I$22,3,0),"")</f>
        <v/>
      </c>
      <c r="F1265" s="241" t="str">
        <f>IF(C1265&lt;&gt;"",VLOOKUP(C1265,'BASE EQUIPOS'!$G$8:$J$22,4,0),"")</f>
        <v/>
      </c>
      <c r="G1265" s="242"/>
      <c r="H1265" s="233"/>
      <c r="I1265" s="241"/>
      <c r="J1265" s="241"/>
      <c r="K1265" s="241"/>
      <c r="L1265" s="239"/>
      <c r="M1265" s="244"/>
      <c r="N1265" s="245" t="str">
        <f t="shared" ca="1" si="134"/>
        <v/>
      </c>
      <c r="O1265" s="239"/>
      <c r="P1265" s="244"/>
      <c r="Q1265" s="245" t="str">
        <f t="shared" si="135"/>
        <v/>
      </c>
      <c r="U1265" s="246" t="str">
        <f>IFERROR(VLOOKUP(C1265,'BASE EQUIPOS'!$G$8:$O$22,9,0)," ")</f>
        <v xml:space="preserve"> </v>
      </c>
      <c r="V1265" s="232" t="str">
        <f t="shared" si="137"/>
        <v/>
      </c>
      <c r="W1265" s="232" t="str">
        <f t="shared" si="138"/>
        <v/>
      </c>
      <c r="X1265" s="232" t="str">
        <f>IFERROR(VLOOKUP(W1265,Datos!$P$4:$Q$18,2,0),"")</f>
        <v/>
      </c>
      <c r="Y1265" s="232" t="str">
        <f t="shared" si="139"/>
        <v/>
      </c>
      <c r="AA1265" s="314" t="str">
        <f t="shared" ca="1" si="136"/>
        <v/>
      </c>
    </row>
    <row r="1266" spans="1:27" x14ac:dyDescent="0.3">
      <c r="A1266" s="238"/>
      <c r="B1266" s="241" t="str">
        <f t="shared" si="140"/>
        <v/>
      </c>
      <c r="C1266" s="239"/>
      <c r="D1266" s="240" t="str">
        <f>IF(C1266&lt;&gt;"",VLOOKUP(C1266,'BASE EQUIPOS'!$G$8:$H$22,2,0),"")</f>
        <v/>
      </c>
      <c r="E1266" s="241" t="str">
        <f>IF(C1266&lt;&gt;"",VLOOKUP(C1266,'BASE EQUIPOS'!$G$8:$I$22,3,0),"")</f>
        <v/>
      </c>
      <c r="F1266" s="241" t="str">
        <f>IF(C1266&lt;&gt;"",VLOOKUP(C1266,'BASE EQUIPOS'!$G$8:$J$22,4,0),"")</f>
        <v/>
      </c>
      <c r="G1266" s="242"/>
      <c r="H1266" s="233"/>
      <c r="I1266" s="241"/>
      <c r="J1266" s="241"/>
      <c r="K1266" s="241"/>
      <c r="L1266" s="239"/>
      <c r="M1266" s="244"/>
      <c r="N1266" s="245" t="str">
        <f t="shared" ca="1" si="134"/>
        <v/>
      </c>
      <c r="O1266" s="239"/>
      <c r="P1266" s="244"/>
      <c r="Q1266" s="245" t="str">
        <f t="shared" si="135"/>
        <v/>
      </c>
      <c r="U1266" s="246" t="str">
        <f>IFERROR(VLOOKUP(C1266,'BASE EQUIPOS'!$G$8:$O$22,9,0)," ")</f>
        <v xml:space="preserve"> </v>
      </c>
      <c r="V1266" s="232" t="str">
        <f t="shared" si="137"/>
        <v/>
      </c>
      <c r="W1266" s="232" t="str">
        <f t="shared" si="138"/>
        <v/>
      </c>
      <c r="X1266" s="232" t="str">
        <f>IFERROR(VLOOKUP(W1266,Datos!$P$4:$Q$18,2,0),"")</f>
        <v/>
      </c>
      <c r="Y1266" s="232" t="str">
        <f t="shared" si="139"/>
        <v/>
      </c>
      <c r="AA1266" s="314" t="str">
        <f t="shared" ca="1" si="136"/>
        <v/>
      </c>
    </row>
    <row r="1267" spans="1:27" x14ac:dyDescent="0.3">
      <c r="A1267" s="238"/>
      <c r="B1267" s="241" t="str">
        <f t="shared" si="140"/>
        <v/>
      </c>
      <c r="C1267" s="239"/>
      <c r="D1267" s="240" t="str">
        <f>IF(C1267&lt;&gt;"",VLOOKUP(C1267,'BASE EQUIPOS'!$G$8:$H$22,2,0),"")</f>
        <v/>
      </c>
      <c r="E1267" s="241" t="str">
        <f>IF(C1267&lt;&gt;"",VLOOKUP(C1267,'BASE EQUIPOS'!$G$8:$I$22,3,0),"")</f>
        <v/>
      </c>
      <c r="F1267" s="241" t="str">
        <f>IF(C1267&lt;&gt;"",VLOOKUP(C1267,'BASE EQUIPOS'!$G$8:$J$22,4,0),"")</f>
        <v/>
      </c>
      <c r="G1267" s="242"/>
      <c r="H1267" s="233"/>
      <c r="I1267" s="241"/>
      <c r="J1267" s="241"/>
      <c r="K1267" s="241"/>
      <c r="L1267" s="239"/>
      <c r="M1267" s="244"/>
      <c r="N1267" s="245" t="str">
        <f t="shared" ca="1" si="134"/>
        <v/>
      </c>
      <c r="O1267" s="239"/>
      <c r="P1267" s="244"/>
      <c r="Q1267" s="245" t="str">
        <f t="shared" si="135"/>
        <v/>
      </c>
      <c r="U1267" s="246" t="str">
        <f>IFERROR(VLOOKUP(C1267,'BASE EQUIPOS'!$G$8:$O$22,9,0)," ")</f>
        <v xml:space="preserve"> </v>
      </c>
      <c r="V1267" s="232" t="str">
        <f t="shared" si="137"/>
        <v/>
      </c>
      <c r="W1267" s="232" t="str">
        <f t="shared" si="138"/>
        <v/>
      </c>
      <c r="X1267" s="232" t="str">
        <f>IFERROR(VLOOKUP(W1267,Datos!$P$4:$Q$18,2,0),"")</f>
        <v/>
      </c>
      <c r="Y1267" s="232" t="str">
        <f t="shared" si="139"/>
        <v/>
      </c>
      <c r="AA1267" s="314" t="str">
        <f t="shared" ca="1" si="136"/>
        <v/>
      </c>
    </row>
    <row r="1268" spans="1:27" x14ac:dyDescent="0.3">
      <c r="A1268" s="238"/>
      <c r="B1268" s="241" t="str">
        <f t="shared" si="140"/>
        <v/>
      </c>
      <c r="C1268" s="239"/>
      <c r="D1268" s="240" t="str">
        <f>IF(C1268&lt;&gt;"",VLOOKUP(C1268,'BASE EQUIPOS'!$G$8:$H$22,2,0),"")</f>
        <v/>
      </c>
      <c r="E1268" s="241" t="str">
        <f>IF(C1268&lt;&gt;"",VLOOKUP(C1268,'BASE EQUIPOS'!$G$8:$I$22,3,0),"")</f>
        <v/>
      </c>
      <c r="F1268" s="241" t="str">
        <f>IF(C1268&lt;&gt;"",VLOOKUP(C1268,'BASE EQUIPOS'!$G$8:$J$22,4,0),"")</f>
        <v/>
      </c>
      <c r="G1268" s="242"/>
      <c r="H1268" s="233"/>
      <c r="I1268" s="241"/>
      <c r="J1268" s="241"/>
      <c r="K1268" s="241"/>
      <c r="L1268" s="239"/>
      <c r="M1268" s="244"/>
      <c r="N1268" s="245" t="str">
        <f t="shared" ca="1" si="134"/>
        <v/>
      </c>
      <c r="O1268" s="239"/>
      <c r="P1268" s="244"/>
      <c r="Q1268" s="245" t="str">
        <f t="shared" si="135"/>
        <v/>
      </c>
      <c r="U1268" s="246" t="str">
        <f>IFERROR(VLOOKUP(C1268,'BASE EQUIPOS'!$G$8:$O$22,9,0)," ")</f>
        <v xml:space="preserve"> </v>
      </c>
      <c r="V1268" s="232" t="str">
        <f t="shared" si="137"/>
        <v/>
      </c>
      <c r="W1268" s="232" t="str">
        <f t="shared" si="138"/>
        <v/>
      </c>
      <c r="X1268" s="232" t="str">
        <f>IFERROR(VLOOKUP(W1268,Datos!$P$4:$Q$18,2,0),"")</f>
        <v/>
      </c>
      <c r="Y1268" s="232" t="str">
        <f t="shared" si="139"/>
        <v/>
      </c>
      <c r="AA1268" s="314" t="str">
        <f t="shared" ca="1" si="136"/>
        <v/>
      </c>
    </row>
    <row r="1269" spans="1:27" x14ac:dyDescent="0.3">
      <c r="A1269" s="238"/>
      <c r="B1269" s="241" t="str">
        <f t="shared" si="140"/>
        <v/>
      </c>
      <c r="C1269" s="239"/>
      <c r="D1269" s="240" t="str">
        <f>IF(C1269&lt;&gt;"",VLOOKUP(C1269,'BASE EQUIPOS'!$G$8:$H$22,2,0),"")</f>
        <v/>
      </c>
      <c r="E1269" s="241" t="str">
        <f>IF(C1269&lt;&gt;"",VLOOKUP(C1269,'BASE EQUIPOS'!$G$8:$I$22,3,0),"")</f>
        <v/>
      </c>
      <c r="F1269" s="241" t="str">
        <f>IF(C1269&lt;&gt;"",VLOOKUP(C1269,'BASE EQUIPOS'!$G$8:$J$22,4,0),"")</f>
        <v/>
      </c>
      <c r="G1269" s="242"/>
      <c r="H1269" s="233"/>
      <c r="I1269" s="241"/>
      <c r="J1269" s="241"/>
      <c r="K1269" s="241"/>
      <c r="L1269" s="239"/>
      <c r="M1269" s="244"/>
      <c r="N1269" s="245" t="str">
        <f t="shared" ca="1" si="134"/>
        <v/>
      </c>
      <c r="O1269" s="239"/>
      <c r="P1269" s="244"/>
      <c r="Q1269" s="245" t="str">
        <f t="shared" si="135"/>
        <v/>
      </c>
      <c r="U1269" s="246" t="str">
        <f>IFERROR(VLOOKUP(C1269,'BASE EQUIPOS'!$G$8:$O$22,9,0)," ")</f>
        <v xml:space="preserve"> </v>
      </c>
      <c r="V1269" s="232" t="str">
        <f t="shared" si="137"/>
        <v/>
      </c>
      <c r="W1269" s="232" t="str">
        <f t="shared" si="138"/>
        <v/>
      </c>
      <c r="X1269" s="232" t="str">
        <f>IFERROR(VLOOKUP(W1269,Datos!$P$4:$Q$18,2,0),"")</f>
        <v/>
      </c>
      <c r="Y1269" s="232" t="str">
        <f t="shared" si="139"/>
        <v/>
      </c>
      <c r="AA1269" s="314" t="str">
        <f t="shared" ca="1" si="136"/>
        <v/>
      </c>
    </row>
    <row r="1270" spans="1:27" x14ac:dyDescent="0.3">
      <c r="A1270" s="238"/>
      <c r="B1270" s="241" t="str">
        <f t="shared" si="140"/>
        <v/>
      </c>
      <c r="C1270" s="239"/>
      <c r="D1270" s="240" t="str">
        <f>IF(C1270&lt;&gt;"",VLOOKUP(C1270,'BASE EQUIPOS'!$G$8:$H$22,2,0),"")</f>
        <v/>
      </c>
      <c r="E1270" s="241" t="str">
        <f>IF(C1270&lt;&gt;"",VLOOKUP(C1270,'BASE EQUIPOS'!$G$8:$I$22,3,0),"")</f>
        <v/>
      </c>
      <c r="F1270" s="241" t="str">
        <f>IF(C1270&lt;&gt;"",VLOOKUP(C1270,'BASE EQUIPOS'!$G$8:$J$22,4,0),"")</f>
        <v/>
      </c>
      <c r="G1270" s="242"/>
      <c r="H1270" s="233"/>
      <c r="I1270" s="241"/>
      <c r="J1270" s="241"/>
      <c r="K1270" s="241"/>
      <c r="L1270" s="239"/>
      <c r="M1270" s="244"/>
      <c r="N1270" s="245" t="str">
        <f t="shared" ca="1" si="134"/>
        <v/>
      </c>
      <c r="O1270" s="239"/>
      <c r="P1270" s="244"/>
      <c r="Q1270" s="245" t="str">
        <f t="shared" si="135"/>
        <v/>
      </c>
      <c r="U1270" s="246" t="str">
        <f>IFERROR(VLOOKUP(C1270,'BASE EQUIPOS'!$G$8:$O$22,9,0)," ")</f>
        <v xml:space="preserve"> </v>
      </c>
      <c r="V1270" s="232" t="str">
        <f t="shared" si="137"/>
        <v/>
      </c>
      <c r="W1270" s="232" t="str">
        <f t="shared" si="138"/>
        <v/>
      </c>
      <c r="X1270" s="232" t="str">
        <f>IFERROR(VLOOKUP(W1270,Datos!$P$4:$Q$18,2,0),"")</f>
        <v/>
      </c>
      <c r="Y1270" s="232" t="str">
        <f t="shared" si="139"/>
        <v/>
      </c>
      <c r="AA1270" s="314" t="str">
        <f t="shared" ca="1" si="136"/>
        <v/>
      </c>
    </row>
    <row r="1271" spans="1:27" x14ac:dyDescent="0.3">
      <c r="A1271" s="238"/>
      <c r="B1271" s="241" t="str">
        <f t="shared" si="140"/>
        <v/>
      </c>
      <c r="C1271" s="239"/>
      <c r="D1271" s="240" t="str">
        <f>IF(C1271&lt;&gt;"",VLOOKUP(C1271,'BASE EQUIPOS'!$G$8:$H$22,2,0),"")</f>
        <v/>
      </c>
      <c r="E1271" s="241" t="str">
        <f>IF(C1271&lt;&gt;"",VLOOKUP(C1271,'BASE EQUIPOS'!$G$8:$I$22,3,0),"")</f>
        <v/>
      </c>
      <c r="F1271" s="241" t="str">
        <f>IF(C1271&lt;&gt;"",VLOOKUP(C1271,'BASE EQUIPOS'!$G$8:$J$22,4,0),"")</f>
        <v/>
      </c>
      <c r="G1271" s="242"/>
      <c r="H1271" s="233"/>
      <c r="I1271" s="241"/>
      <c r="J1271" s="241"/>
      <c r="K1271" s="241"/>
      <c r="L1271" s="239"/>
      <c r="M1271" s="244"/>
      <c r="N1271" s="245" t="str">
        <f t="shared" ca="1" si="134"/>
        <v/>
      </c>
      <c r="O1271" s="239"/>
      <c r="P1271" s="244"/>
      <c r="Q1271" s="245" t="str">
        <f t="shared" si="135"/>
        <v/>
      </c>
      <c r="U1271" s="246" t="str">
        <f>IFERROR(VLOOKUP(C1271,'BASE EQUIPOS'!$G$8:$O$22,9,0)," ")</f>
        <v xml:space="preserve"> </v>
      </c>
      <c r="V1271" s="232" t="str">
        <f t="shared" si="137"/>
        <v/>
      </c>
      <c r="W1271" s="232" t="str">
        <f t="shared" si="138"/>
        <v/>
      </c>
      <c r="X1271" s="232" t="str">
        <f>IFERROR(VLOOKUP(W1271,Datos!$P$4:$Q$18,2,0),"")</f>
        <v/>
      </c>
      <c r="Y1271" s="232" t="str">
        <f t="shared" si="139"/>
        <v/>
      </c>
      <c r="AA1271" s="314" t="str">
        <f t="shared" ca="1" si="136"/>
        <v/>
      </c>
    </row>
    <row r="1272" spans="1:27" x14ac:dyDescent="0.3">
      <c r="A1272" s="238"/>
      <c r="B1272" s="241" t="str">
        <f t="shared" si="140"/>
        <v/>
      </c>
      <c r="C1272" s="239"/>
      <c r="D1272" s="240" t="str">
        <f>IF(C1272&lt;&gt;"",VLOOKUP(C1272,'BASE EQUIPOS'!$G$8:$H$22,2,0),"")</f>
        <v/>
      </c>
      <c r="E1272" s="241" t="str">
        <f>IF(C1272&lt;&gt;"",VLOOKUP(C1272,'BASE EQUIPOS'!$G$8:$I$22,3,0),"")</f>
        <v/>
      </c>
      <c r="F1272" s="241" t="str">
        <f>IF(C1272&lt;&gt;"",VLOOKUP(C1272,'BASE EQUIPOS'!$G$8:$J$22,4,0),"")</f>
        <v/>
      </c>
      <c r="G1272" s="242"/>
      <c r="H1272" s="233"/>
      <c r="I1272" s="241"/>
      <c r="J1272" s="241"/>
      <c r="K1272" s="241"/>
      <c r="L1272" s="239"/>
      <c r="M1272" s="244"/>
      <c r="N1272" s="245" t="str">
        <f t="shared" ca="1" si="134"/>
        <v/>
      </c>
      <c r="O1272" s="239"/>
      <c r="P1272" s="244"/>
      <c r="Q1272" s="245" t="str">
        <f t="shared" si="135"/>
        <v/>
      </c>
      <c r="U1272" s="246" t="str">
        <f>IFERROR(VLOOKUP(C1272,'BASE EQUIPOS'!$G$8:$O$22,9,0)," ")</f>
        <v xml:space="preserve"> </v>
      </c>
      <c r="V1272" s="232" t="str">
        <f t="shared" si="137"/>
        <v/>
      </c>
      <c r="W1272" s="232" t="str">
        <f t="shared" si="138"/>
        <v/>
      </c>
      <c r="X1272" s="232" t="str">
        <f>IFERROR(VLOOKUP(W1272,Datos!$P$4:$Q$18,2,0),"")</f>
        <v/>
      </c>
      <c r="Y1272" s="232" t="str">
        <f t="shared" si="139"/>
        <v/>
      </c>
      <c r="AA1272" s="314" t="str">
        <f t="shared" ca="1" si="136"/>
        <v/>
      </c>
    </row>
    <row r="1273" spans="1:27" x14ac:dyDescent="0.3">
      <c r="A1273" s="238"/>
      <c r="B1273" s="241" t="str">
        <f t="shared" si="140"/>
        <v/>
      </c>
      <c r="C1273" s="239"/>
      <c r="D1273" s="240" t="str">
        <f>IF(C1273&lt;&gt;"",VLOOKUP(C1273,'BASE EQUIPOS'!$G$8:$H$22,2,0),"")</f>
        <v/>
      </c>
      <c r="E1273" s="241" t="str">
        <f>IF(C1273&lt;&gt;"",VLOOKUP(C1273,'BASE EQUIPOS'!$G$8:$I$22,3,0),"")</f>
        <v/>
      </c>
      <c r="F1273" s="241" t="str">
        <f>IF(C1273&lt;&gt;"",VLOOKUP(C1273,'BASE EQUIPOS'!$G$8:$J$22,4,0),"")</f>
        <v/>
      </c>
      <c r="G1273" s="242"/>
      <c r="H1273" s="233"/>
      <c r="I1273" s="241"/>
      <c r="J1273" s="241"/>
      <c r="K1273" s="241"/>
      <c r="L1273" s="239"/>
      <c r="M1273" s="244"/>
      <c r="N1273" s="245" t="str">
        <f t="shared" ca="1" si="134"/>
        <v/>
      </c>
      <c r="O1273" s="239"/>
      <c r="P1273" s="244"/>
      <c r="Q1273" s="245" t="str">
        <f t="shared" si="135"/>
        <v/>
      </c>
      <c r="U1273" s="246" t="str">
        <f>IFERROR(VLOOKUP(C1273,'BASE EQUIPOS'!$G$8:$O$22,9,0)," ")</f>
        <v xml:space="preserve"> </v>
      </c>
      <c r="V1273" s="232" t="str">
        <f t="shared" si="137"/>
        <v/>
      </c>
      <c r="W1273" s="232" t="str">
        <f t="shared" si="138"/>
        <v/>
      </c>
      <c r="X1273" s="232" t="str">
        <f>IFERROR(VLOOKUP(W1273,Datos!$P$4:$Q$18,2,0),"")</f>
        <v/>
      </c>
      <c r="Y1273" s="232" t="str">
        <f t="shared" si="139"/>
        <v/>
      </c>
      <c r="AA1273" s="314" t="str">
        <f t="shared" ca="1" si="136"/>
        <v/>
      </c>
    </row>
    <row r="1274" spans="1:27" x14ac:dyDescent="0.3">
      <c r="A1274" s="238"/>
      <c r="B1274" s="241" t="str">
        <f t="shared" si="140"/>
        <v/>
      </c>
      <c r="C1274" s="239"/>
      <c r="D1274" s="240" t="str">
        <f>IF(C1274&lt;&gt;"",VLOOKUP(C1274,'BASE EQUIPOS'!$G$8:$H$22,2,0),"")</f>
        <v/>
      </c>
      <c r="E1274" s="241" t="str">
        <f>IF(C1274&lt;&gt;"",VLOOKUP(C1274,'BASE EQUIPOS'!$G$8:$I$22,3,0),"")</f>
        <v/>
      </c>
      <c r="F1274" s="241" t="str">
        <f>IF(C1274&lt;&gt;"",VLOOKUP(C1274,'BASE EQUIPOS'!$G$8:$J$22,4,0),"")</f>
        <v/>
      </c>
      <c r="G1274" s="242"/>
      <c r="H1274" s="233"/>
      <c r="I1274" s="241"/>
      <c r="J1274" s="241"/>
      <c r="K1274" s="241"/>
      <c r="L1274" s="239"/>
      <c r="M1274" s="244"/>
      <c r="N1274" s="245" t="str">
        <f t="shared" ca="1" si="134"/>
        <v/>
      </c>
      <c r="O1274" s="239"/>
      <c r="P1274" s="244"/>
      <c r="Q1274" s="245" t="str">
        <f t="shared" si="135"/>
        <v/>
      </c>
      <c r="U1274" s="246" t="str">
        <f>IFERROR(VLOOKUP(C1274,'BASE EQUIPOS'!$G$8:$O$22,9,0)," ")</f>
        <v xml:space="preserve"> </v>
      </c>
      <c r="V1274" s="232" t="str">
        <f t="shared" si="137"/>
        <v/>
      </c>
      <c r="W1274" s="232" t="str">
        <f t="shared" si="138"/>
        <v/>
      </c>
      <c r="X1274" s="232" t="str">
        <f>IFERROR(VLOOKUP(W1274,Datos!$P$4:$Q$18,2,0),"")</f>
        <v/>
      </c>
      <c r="Y1274" s="232" t="str">
        <f t="shared" si="139"/>
        <v/>
      </c>
      <c r="AA1274" s="314" t="str">
        <f t="shared" ca="1" si="136"/>
        <v/>
      </c>
    </row>
    <row r="1275" spans="1:27" x14ac:dyDescent="0.3">
      <c r="A1275" s="238"/>
      <c r="B1275" s="241" t="str">
        <f t="shared" si="140"/>
        <v/>
      </c>
      <c r="C1275" s="239"/>
      <c r="D1275" s="240" t="str">
        <f>IF(C1275&lt;&gt;"",VLOOKUP(C1275,'BASE EQUIPOS'!$G$8:$H$22,2,0),"")</f>
        <v/>
      </c>
      <c r="E1275" s="241" t="str">
        <f>IF(C1275&lt;&gt;"",VLOOKUP(C1275,'BASE EQUIPOS'!$G$8:$I$22,3,0),"")</f>
        <v/>
      </c>
      <c r="F1275" s="241" t="str">
        <f>IF(C1275&lt;&gt;"",VLOOKUP(C1275,'BASE EQUIPOS'!$G$8:$J$22,4,0),"")</f>
        <v/>
      </c>
      <c r="G1275" s="242"/>
      <c r="H1275" s="233"/>
      <c r="I1275" s="241"/>
      <c r="J1275" s="241"/>
      <c r="K1275" s="241"/>
      <c r="L1275" s="239"/>
      <c r="M1275" s="244"/>
      <c r="N1275" s="245" t="str">
        <f t="shared" ca="1" si="134"/>
        <v/>
      </c>
      <c r="O1275" s="239"/>
      <c r="P1275" s="244"/>
      <c r="Q1275" s="245" t="str">
        <f t="shared" si="135"/>
        <v/>
      </c>
      <c r="U1275" s="246" t="str">
        <f>IFERROR(VLOOKUP(C1275,'BASE EQUIPOS'!$G$8:$O$22,9,0)," ")</f>
        <v xml:space="preserve"> </v>
      </c>
      <c r="V1275" s="232" t="str">
        <f t="shared" si="137"/>
        <v/>
      </c>
      <c r="W1275" s="232" t="str">
        <f t="shared" si="138"/>
        <v/>
      </c>
      <c r="X1275" s="232" t="str">
        <f>IFERROR(VLOOKUP(W1275,Datos!$P$4:$Q$18,2,0),"")</f>
        <v/>
      </c>
      <c r="Y1275" s="232" t="str">
        <f t="shared" si="139"/>
        <v/>
      </c>
      <c r="AA1275" s="314" t="str">
        <f t="shared" ca="1" si="136"/>
        <v/>
      </c>
    </row>
    <row r="1276" spans="1:27" x14ac:dyDescent="0.3">
      <c r="A1276" s="238"/>
      <c r="B1276" s="241" t="str">
        <f t="shared" si="140"/>
        <v/>
      </c>
      <c r="C1276" s="239"/>
      <c r="D1276" s="240" t="str">
        <f>IF(C1276&lt;&gt;"",VLOOKUP(C1276,'BASE EQUIPOS'!$G$8:$H$22,2,0),"")</f>
        <v/>
      </c>
      <c r="E1276" s="241" t="str">
        <f>IF(C1276&lt;&gt;"",VLOOKUP(C1276,'BASE EQUIPOS'!$G$8:$I$22,3,0),"")</f>
        <v/>
      </c>
      <c r="F1276" s="241" t="str">
        <f>IF(C1276&lt;&gt;"",VLOOKUP(C1276,'BASE EQUIPOS'!$G$8:$J$22,4,0),"")</f>
        <v/>
      </c>
      <c r="G1276" s="242"/>
      <c r="H1276" s="233"/>
      <c r="I1276" s="241"/>
      <c r="J1276" s="241"/>
      <c r="K1276" s="241"/>
      <c r="L1276" s="239"/>
      <c r="M1276" s="244"/>
      <c r="N1276" s="245" t="str">
        <f t="shared" ca="1" si="134"/>
        <v/>
      </c>
      <c r="O1276" s="239"/>
      <c r="P1276" s="244"/>
      <c r="Q1276" s="245" t="str">
        <f t="shared" si="135"/>
        <v/>
      </c>
      <c r="U1276" s="246" t="str">
        <f>IFERROR(VLOOKUP(C1276,'BASE EQUIPOS'!$G$8:$O$22,9,0)," ")</f>
        <v xml:space="preserve"> </v>
      </c>
      <c r="V1276" s="232" t="str">
        <f t="shared" si="137"/>
        <v/>
      </c>
      <c r="W1276" s="232" t="str">
        <f t="shared" si="138"/>
        <v/>
      </c>
      <c r="X1276" s="232" t="str">
        <f>IFERROR(VLOOKUP(W1276,Datos!$P$4:$Q$18,2,0),"")</f>
        <v/>
      </c>
      <c r="Y1276" s="232" t="str">
        <f t="shared" si="139"/>
        <v/>
      </c>
      <c r="AA1276" s="314" t="str">
        <f t="shared" ca="1" si="136"/>
        <v/>
      </c>
    </row>
    <row r="1277" spans="1:27" x14ac:dyDescent="0.3">
      <c r="A1277" s="238"/>
      <c r="B1277" s="241" t="str">
        <f t="shared" si="140"/>
        <v/>
      </c>
      <c r="C1277" s="239"/>
      <c r="D1277" s="240" t="str">
        <f>IF(C1277&lt;&gt;"",VLOOKUP(C1277,'BASE EQUIPOS'!$G$8:$H$22,2,0),"")</f>
        <v/>
      </c>
      <c r="E1277" s="241" t="str">
        <f>IF(C1277&lt;&gt;"",VLOOKUP(C1277,'BASE EQUIPOS'!$G$8:$I$22,3,0),"")</f>
        <v/>
      </c>
      <c r="F1277" s="241" t="str">
        <f>IF(C1277&lt;&gt;"",VLOOKUP(C1277,'BASE EQUIPOS'!$G$8:$J$22,4,0),"")</f>
        <v/>
      </c>
      <c r="G1277" s="242"/>
      <c r="H1277" s="233"/>
      <c r="I1277" s="241"/>
      <c r="J1277" s="241"/>
      <c r="K1277" s="241"/>
      <c r="L1277" s="239"/>
      <c r="M1277" s="244"/>
      <c r="N1277" s="245" t="str">
        <f t="shared" ca="1" si="134"/>
        <v/>
      </c>
      <c r="O1277" s="239"/>
      <c r="P1277" s="244"/>
      <c r="Q1277" s="245" t="str">
        <f t="shared" si="135"/>
        <v/>
      </c>
      <c r="U1277" s="246" t="str">
        <f>IFERROR(VLOOKUP(C1277,'BASE EQUIPOS'!$G$8:$O$22,9,0)," ")</f>
        <v xml:space="preserve"> </v>
      </c>
      <c r="V1277" s="232" t="str">
        <f t="shared" si="137"/>
        <v/>
      </c>
      <c r="W1277" s="232" t="str">
        <f t="shared" si="138"/>
        <v/>
      </c>
      <c r="X1277" s="232" t="str">
        <f>IFERROR(VLOOKUP(W1277,Datos!$P$4:$Q$18,2,0),"")</f>
        <v/>
      </c>
      <c r="Y1277" s="232" t="str">
        <f t="shared" si="139"/>
        <v/>
      </c>
      <c r="AA1277" s="314" t="str">
        <f t="shared" ca="1" si="136"/>
        <v/>
      </c>
    </row>
    <row r="1278" spans="1:27" x14ac:dyDescent="0.3">
      <c r="A1278" s="238"/>
      <c r="B1278" s="241" t="str">
        <f t="shared" si="140"/>
        <v/>
      </c>
      <c r="C1278" s="239"/>
      <c r="D1278" s="240" t="str">
        <f>IF(C1278&lt;&gt;"",VLOOKUP(C1278,'BASE EQUIPOS'!$G$8:$H$22,2,0),"")</f>
        <v/>
      </c>
      <c r="E1278" s="241" t="str">
        <f>IF(C1278&lt;&gt;"",VLOOKUP(C1278,'BASE EQUIPOS'!$G$8:$I$22,3,0),"")</f>
        <v/>
      </c>
      <c r="F1278" s="241" t="str">
        <f>IF(C1278&lt;&gt;"",VLOOKUP(C1278,'BASE EQUIPOS'!$G$8:$J$22,4,0),"")</f>
        <v/>
      </c>
      <c r="G1278" s="242"/>
      <c r="H1278" s="233"/>
      <c r="I1278" s="241"/>
      <c r="J1278" s="241"/>
      <c r="K1278" s="241"/>
      <c r="L1278" s="239"/>
      <c r="M1278" s="244"/>
      <c r="N1278" s="245" t="str">
        <f t="shared" ca="1" si="134"/>
        <v/>
      </c>
      <c r="O1278" s="239"/>
      <c r="P1278" s="244"/>
      <c r="Q1278" s="245" t="str">
        <f t="shared" si="135"/>
        <v/>
      </c>
      <c r="U1278" s="246" t="str">
        <f>IFERROR(VLOOKUP(C1278,'BASE EQUIPOS'!$G$8:$O$22,9,0)," ")</f>
        <v xml:space="preserve"> </v>
      </c>
      <c r="V1278" s="232" t="str">
        <f t="shared" si="137"/>
        <v/>
      </c>
      <c r="W1278" s="232" t="str">
        <f t="shared" si="138"/>
        <v/>
      </c>
      <c r="X1278" s="232" t="str">
        <f>IFERROR(VLOOKUP(W1278,Datos!$P$4:$Q$18,2,0),"")</f>
        <v/>
      </c>
      <c r="Y1278" s="232" t="str">
        <f t="shared" si="139"/>
        <v/>
      </c>
      <c r="AA1278" s="314" t="str">
        <f t="shared" ca="1" si="136"/>
        <v/>
      </c>
    </row>
    <row r="1279" spans="1:27" x14ac:dyDescent="0.3">
      <c r="A1279" s="238"/>
      <c r="B1279" s="241" t="str">
        <f t="shared" si="140"/>
        <v/>
      </c>
      <c r="C1279" s="239"/>
      <c r="D1279" s="240" t="str">
        <f>IF(C1279&lt;&gt;"",VLOOKUP(C1279,'BASE EQUIPOS'!$G$8:$H$22,2,0),"")</f>
        <v/>
      </c>
      <c r="E1279" s="241" t="str">
        <f>IF(C1279&lt;&gt;"",VLOOKUP(C1279,'BASE EQUIPOS'!$G$8:$I$22,3,0),"")</f>
        <v/>
      </c>
      <c r="F1279" s="241" t="str">
        <f>IF(C1279&lt;&gt;"",VLOOKUP(C1279,'BASE EQUIPOS'!$G$8:$J$22,4,0),"")</f>
        <v/>
      </c>
      <c r="G1279" s="242"/>
      <c r="H1279" s="233"/>
      <c r="I1279" s="241"/>
      <c r="J1279" s="241"/>
      <c r="K1279" s="241"/>
      <c r="L1279" s="239"/>
      <c r="M1279" s="244"/>
      <c r="N1279" s="245" t="str">
        <f t="shared" ca="1" si="134"/>
        <v/>
      </c>
      <c r="O1279" s="239"/>
      <c r="P1279" s="244"/>
      <c r="Q1279" s="245" t="str">
        <f t="shared" si="135"/>
        <v/>
      </c>
      <c r="U1279" s="246" t="str">
        <f>IFERROR(VLOOKUP(C1279,'BASE EQUIPOS'!$G$8:$O$22,9,0)," ")</f>
        <v xml:space="preserve"> </v>
      </c>
      <c r="V1279" s="232" t="str">
        <f t="shared" si="137"/>
        <v/>
      </c>
      <c r="W1279" s="232" t="str">
        <f t="shared" si="138"/>
        <v/>
      </c>
      <c r="X1279" s="232" t="str">
        <f>IFERROR(VLOOKUP(W1279,Datos!$P$4:$Q$18,2,0),"")</f>
        <v/>
      </c>
      <c r="Y1279" s="232" t="str">
        <f t="shared" si="139"/>
        <v/>
      </c>
      <c r="AA1279" s="314" t="str">
        <f t="shared" ca="1" si="136"/>
        <v/>
      </c>
    </row>
    <row r="1280" spans="1:27" x14ac:dyDescent="0.3">
      <c r="A1280" s="238"/>
      <c r="B1280" s="241" t="str">
        <f t="shared" si="140"/>
        <v/>
      </c>
      <c r="C1280" s="239"/>
      <c r="D1280" s="240" t="str">
        <f>IF(C1280&lt;&gt;"",VLOOKUP(C1280,'BASE EQUIPOS'!$G$8:$H$22,2,0),"")</f>
        <v/>
      </c>
      <c r="E1280" s="241" t="str">
        <f>IF(C1280&lt;&gt;"",VLOOKUP(C1280,'BASE EQUIPOS'!$G$8:$I$22,3,0),"")</f>
        <v/>
      </c>
      <c r="F1280" s="241" t="str">
        <f>IF(C1280&lt;&gt;"",VLOOKUP(C1280,'BASE EQUIPOS'!$G$8:$J$22,4,0),"")</f>
        <v/>
      </c>
      <c r="G1280" s="242"/>
      <c r="H1280" s="233"/>
      <c r="I1280" s="241"/>
      <c r="J1280" s="241"/>
      <c r="K1280" s="241"/>
      <c r="L1280" s="239"/>
      <c r="M1280" s="244"/>
      <c r="N1280" s="245" t="str">
        <f t="shared" ca="1" si="134"/>
        <v/>
      </c>
      <c r="O1280" s="239"/>
      <c r="P1280" s="244"/>
      <c r="Q1280" s="245" t="str">
        <f t="shared" si="135"/>
        <v/>
      </c>
      <c r="U1280" s="246" t="str">
        <f>IFERROR(VLOOKUP(C1280,'BASE EQUIPOS'!$G$8:$O$22,9,0)," ")</f>
        <v xml:space="preserve"> </v>
      </c>
      <c r="V1280" s="232" t="str">
        <f t="shared" si="137"/>
        <v/>
      </c>
      <c r="W1280" s="232" t="str">
        <f t="shared" si="138"/>
        <v/>
      </c>
      <c r="X1280" s="232" t="str">
        <f>IFERROR(VLOOKUP(W1280,Datos!$P$4:$Q$18,2,0),"")</f>
        <v/>
      </c>
      <c r="Y1280" s="232" t="str">
        <f t="shared" si="139"/>
        <v/>
      </c>
      <c r="AA1280" s="314" t="str">
        <f t="shared" ca="1" si="136"/>
        <v/>
      </c>
    </row>
    <row r="1281" spans="1:27" x14ac:dyDescent="0.3">
      <c r="A1281" s="238"/>
      <c r="B1281" s="241" t="str">
        <f t="shared" si="140"/>
        <v/>
      </c>
      <c r="C1281" s="239"/>
      <c r="D1281" s="240" t="str">
        <f>IF(C1281&lt;&gt;"",VLOOKUP(C1281,'BASE EQUIPOS'!$G$8:$H$22,2,0),"")</f>
        <v/>
      </c>
      <c r="E1281" s="241" t="str">
        <f>IF(C1281&lt;&gt;"",VLOOKUP(C1281,'BASE EQUIPOS'!$G$8:$I$22,3,0),"")</f>
        <v/>
      </c>
      <c r="F1281" s="241" t="str">
        <f>IF(C1281&lt;&gt;"",VLOOKUP(C1281,'BASE EQUIPOS'!$G$8:$J$22,4,0),"")</f>
        <v/>
      </c>
      <c r="G1281" s="242"/>
      <c r="H1281" s="233"/>
      <c r="I1281" s="241"/>
      <c r="J1281" s="241"/>
      <c r="K1281" s="241"/>
      <c r="L1281" s="239"/>
      <c r="M1281" s="244"/>
      <c r="N1281" s="245" t="str">
        <f t="shared" ca="1" si="134"/>
        <v/>
      </c>
      <c r="O1281" s="239"/>
      <c r="P1281" s="244"/>
      <c r="Q1281" s="245" t="str">
        <f t="shared" si="135"/>
        <v/>
      </c>
      <c r="U1281" s="246" t="str">
        <f>IFERROR(VLOOKUP(C1281,'BASE EQUIPOS'!$G$8:$O$22,9,0)," ")</f>
        <v xml:space="preserve"> </v>
      </c>
      <c r="V1281" s="232" t="str">
        <f t="shared" si="137"/>
        <v/>
      </c>
      <c r="W1281" s="232" t="str">
        <f t="shared" si="138"/>
        <v/>
      </c>
      <c r="X1281" s="232" t="str">
        <f>IFERROR(VLOOKUP(W1281,Datos!$P$4:$Q$18,2,0),"")</f>
        <v/>
      </c>
      <c r="Y1281" s="232" t="str">
        <f t="shared" si="139"/>
        <v/>
      </c>
      <c r="AA1281" s="314" t="str">
        <f t="shared" ca="1" si="136"/>
        <v/>
      </c>
    </row>
    <row r="1282" spans="1:27" x14ac:dyDescent="0.3">
      <c r="A1282" s="238"/>
      <c r="B1282" s="241" t="str">
        <f t="shared" si="140"/>
        <v/>
      </c>
      <c r="C1282" s="239"/>
      <c r="D1282" s="240" t="str">
        <f>IF(C1282&lt;&gt;"",VLOOKUP(C1282,'BASE EQUIPOS'!$G$8:$H$22,2,0),"")</f>
        <v/>
      </c>
      <c r="E1282" s="241" t="str">
        <f>IF(C1282&lt;&gt;"",VLOOKUP(C1282,'BASE EQUIPOS'!$G$8:$I$22,3,0),"")</f>
        <v/>
      </c>
      <c r="F1282" s="241" t="str">
        <f>IF(C1282&lt;&gt;"",VLOOKUP(C1282,'BASE EQUIPOS'!$G$8:$J$22,4,0),"")</f>
        <v/>
      </c>
      <c r="G1282" s="242"/>
      <c r="H1282" s="233"/>
      <c r="I1282" s="241"/>
      <c r="J1282" s="241"/>
      <c r="K1282" s="241"/>
      <c r="L1282" s="239"/>
      <c r="M1282" s="244"/>
      <c r="N1282" s="245" t="str">
        <f t="shared" ca="1" si="134"/>
        <v/>
      </c>
      <c r="O1282" s="239"/>
      <c r="P1282" s="244"/>
      <c r="Q1282" s="245" t="str">
        <f t="shared" si="135"/>
        <v/>
      </c>
      <c r="U1282" s="246" t="str">
        <f>IFERROR(VLOOKUP(C1282,'BASE EQUIPOS'!$G$8:$O$22,9,0)," ")</f>
        <v xml:space="preserve"> </v>
      </c>
      <c r="V1282" s="232" t="str">
        <f t="shared" si="137"/>
        <v/>
      </c>
      <c r="W1282" s="232" t="str">
        <f t="shared" si="138"/>
        <v/>
      </c>
      <c r="X1282" s="232" t="str">
        <f>IFERROR(VLOOKUP(W1282,Datos!$P$4:$Q$18,2,0),"")</f>
        <v/>
      </c>
      <c r="Y1282" s="232" t="str">
        <f t="shared" si="139"/>
        <v/>
      </c>
      <c r="AA1282" s="314" t="str">
        <f t="shared" ca="1" si="136"/>
        <v/>
      </c>
    </row>
    <row r="1283" spans="1:27" x14ac:dyDescent="0.3">
      <c r="A1283" s="238"/>
      <c r="B1283" s="241" t="str">
        <f t="shared" si="140"/>
        <v/>
      </c>
      <c r="C1283" s="239"/>
      <c r="D1283" s="240" t="str">
        <f>IF(C1283&lt;&gt;"",VLOOKUP(C1283,'BASE EQUIPOS'!$G$8:$H$22,2,0),"")</f>
        <v/>
      </c>
      <c r="E1283" s="241" t="str">
        <f>IF(C1283&lt;&gt;"",VLOOKUP(C1283,'BASE EQUIPOS'!$G$8:$I$22,3,0),"")</f>
        <v/>
      </c>
      <c r="F1283" s="241" t="str">
        <f>IF(C1283&lt;&gt;"",VLOOKUP(C1283,'BASE EQUIPOS'!$G$8:$J$22,4,0),"")</f>
        <v/>
      </c>
      <c r="G1283" s="242"/>
      <c r="H1283" s="233"/>
      <c r="I1283" s="241"/>
      <c r="J1283" s="241"/>
      <c r="K1283" s="241"/>
      <c r="L1283" s="239"/>
      <c r="M1283" s="244"/>
      <c r="N1283" s="245" t="str">
        <f t="shared" ca="1" si="134"/>
        <v/>
      </c>
      <c r="O1283" s="239"/>
      <c r="P1283" s="244"/>
      <c r="Q1283" s="245" t="str">
        <f t="shared" si="135"/>
        <v/>
      </c>
      <c r="U1283" s="246" t="str">
        <f>IFERROR(VLOOKUP(C1283,'BASE EQUIPOS'!$G$8:$O$22,9,0)," ")</f>
        <v xml:space="preserve"> </v>
      </c>
      <c r="V1283" s="232" t="str">
        <f t="shared" si="137"/>
        <v/>
      </c>
      <c r="W1283" s="232" t="str">
        <f t="shared" si="138"/>
        <v/>
      </c>
      <c r="X1283" s="232" t="str">
        <f>IFERROR(VLOOKUP(W1283,Datos!$P$4:$Q$18,2,0),"")</f>
        <v/>
      </c>
      <c r="Y1283" s="232" t="str">
        <f t="shared" si="139"/>
        <v/>
      </c>
      <c r="AA1283" s="314" t="str">
        <f t="shared" ca="1" si="136"/>
        <v/>
      </c>
    </row>
    <row r="1284" spans="1:27" x14ac:dyDescent="0.3">
      <c r="A1284" s="238"/>
      <c r="B1284" s="241" t="str">
        <f t="shared" si="140"/>
        <v/>
      </c>
      <c r="C1284" s="239"/>
      <c r="D1284" s="240" t="str">
        <f>IF(C1284&lt;&gt;"",VLOOKUP(C1284,'BASE EQUIPOS'!$G$8:$H$22,2,0),"")</f>
        <v/>
      </c>
      <c r="E1284" s="241" t="str">
        <f>IF(C1284&lt;&gt;"",VLOOKUP(C1284,'BASE EQUIPOS'!$G$8:$I$22,3,0),"")</f>
        <v/>
      </c>
      <c r="F1284" s="241" t="str">
        <f>IF(C1284&lt;&gt;"",VLOOKUP(C1284,'BASE EQUIPOS'!$G$8:$J$22,4,0),"")</f>
        <v/>
      </c>
      <c r="G1284" s="242"/>
      <c r="H1284" s="233"/>
      <c r="I1284" s="241"/>
      <c r="J1284" s="241"/>
      <c r="K1284" s="241"/>
      <c r="L1284" s="239"/>
      <c r="M1284" s="244"/>
      <c r="N1284" s="245" t="str">
        <f t="shared" ca="1" si="134"/>
        <v/>
      </c>
      <c r="O1284" s="239"/>
      <c r="P1284" s="244"/>
      <c r="Q1284" s="245" t="str">
        <f t="shared" si="135"/>
        <v/>
      </c>
      <c r="U1284" s="246" t="str">
        <f>IFERROR(VLOOKUP(C1284,'BASE EQUIPOS'!$G$8:$O$22,9,0)," ")</f>
        <v xml:space="preserve"> </v>
      </c>
      <c r="V1284" s="232" t="str">
        <f t="shared" si="137"/>
        <v/>
      </c>
      <c r="W1284" s="232" t="str">
        <f t="shared" si="138"/>
        <v/>
      </c>
      <c r="X1284" s="232" t="str">
        <f>IFERROR(VLOOKUP(W1284,Datos!$P$4:$Q$18,2,0),"")</f>
        <v/>
      </c>
      <c r="Y1284" s="232" t="str">
        <f t="shared" si="139"/>
        <v/>
      </c>
      <c r="AA1284" s="314" t="str">
        <f t="shared" ca="1" si="136"/>
        <v/>
      </c>
    </row>
    <row r="1285" spans="1:27" x14ac:dyDescent="0.3">
      <c r="A1285" s="238"/>
      <c r="B1285" s="241" t="str">
        <f t="shared" si="140"/>
        <v/>
      </c>
      <c r="C1285" s="239"/>
      <c r="D1285" s="240" t="str">
        <f>IF(C1285&lt;&gt;"",VLOOKUP(C1285,'BASE EQUIPOS'!$G$8:$H$22,2,0),"")</f>
        <v/>
      </c>
      <c r="E1285" s="241" t="str">
        <f>IF(C1285&lt;&gt;"",VLOOKUP(C1285,'BASE EQUIPOS'!$G$8:$I$22,3,0),"")</f>
        <v/>
      </c>
      <c r="F1285" s="241" t="str">
        <f>IF(C1285&lt;&gt;"",VLOOKUP(C1285,'BASE EQUIPOS'!$G$8:$J$22,4,0),"")</f>
        <v/>
      </c>
      <c r="G1285" s="242"/>
      <c r="H1285" s="233"/>
      <c r="I1285" s="241"/>
      <c r="J1285" s="241"/>
      <c r="K1285" s="241"/>
      <c r="L1285" s="239"/>
      <c r="M1285" s="244"/>
      <c r="N1285" s="245" t="str">
        <f t="shared" ca="1" si="134"/>
        <v/>
      </c>
      <c r="O1285" s="239"/>
      <c r="P1285" s="244"/>
      <c r="Q1285" s="245" t="str">
        <f t="shared" si="135"/>
        <v/>
      </c>
      <c r="U1285" s="246" t="str">
        <f>IFERROR(VLOOKUP(C1285,'BASE EQUIPOS'!$G$8:$O$22,9,0)," ")</f>
        <v xml:space="preserve"> </v>
      </c>
      <c r="V1285" s="232" t="str">
        <f t="shared" si="137"/>
        <v/>
      </c>
      <c r="W1285" s="232" t="str">
        <f t="shared" si="138"/>
        <v/>
      </c>
      <c r="X1285" s="232" t="str">
        <f>IFERROR(VLOOKUP(W1285,Datos!$P$4:$Q$18,2,0),"")</f>
        <v/>
      </c>
      <c r="Y1285" s="232" t="str">
        <f t="shared" si="139"/>
        <v/>
      </c>
      <c r="AA1285" s="314" t="str">
        <f t="shared" ca="1" si="136"/>
        <v/>
      </c>
    </row>
    <row r="1286" spans="1:27" x14ac:dyDescent="0.3">
      <c r="A1286" s="238"/>
      <c r="B1286" s="241" t="str">
        <f t="shared" si="140"/>
        <v/>
      </c>
      <c r="C1286" s="239"/>
      <c r="D1286" s="240" t="str">
        <f>IF(C1286&lt;&gt;"",VLOOKUP(C1286,'BASE EQUIPOS'!$G$8:$H$22,2,0),"")</f>
        <v/>
      </c>
      <c r="E1286" s="241" t="str">
        <f>IF(C1286&lt;&gt;"",VLOOKUP(C1286,'BASE EQUIPOS'!$G$8:$I$22,3,0),"")</f>
        <v/>
      </c>
      <c r="F1286" s="241" t="str">
        <f>IF(C1286&lt;&gt;"",VLOOKUP(C1286,'BASE EQUIPOS'!$G$8:$J$22,4,0),"")</f>
        <v/>
      </c>
      <c r="G1286" s="242"/>
      <c r="H1286" s="233"/>
      <c r="I1286" s="241"/>
      <c r="J1286" s="241"/>
      <c r="K1286" s="241"/>
      <c r="L1286" s="239"/>
      <c r="M1286" s="244"/>
      <c r="N1286" s="245" t="str">
        <f t="shared" ca="1" si="134"/>
        <v/>
      </c>
      <c r="O1286" s="239"/>
      <c r="P1286" s="244"/>
      <c r="Q1286" s="245" t="str">
        <f t="shared" si="135"/>
        <v/>
      </c>
      <c r="U1286" s="246" t="str">
        <f>IFERROR(VLOOKUP(C1286,'BASE EQUIPOS'!$G$8:$O$22,9,0)," ")</f>
        <v xml:space="preserve"> </v>
      </c>
      <c r="V1286" s="232" t="str">
        <f t="shared" si="137"/>
        <v/>
      </c>
      <c r="W1286" s="232" t="str">
        <f t="shared" si="138"/>
        <v/>
      </c>
      <c r="X1286" s="232" t="str">
        <f>IFERROR(VLOOKUP(W1286,Datos!$P$4:$Q$18,2,0),"")</f>
        <v/>
      </c>
      <c r="Y1286" s="232" t="str">
        <f t="shared" si="139"/>
        <v/>
      </c>
      <c r="AA1286" s="314" t="str">
        <f t="shared" ca="1" si="136"/>
        <v/>
      </c>
    </row>
    <row r="1287" spans="1:27" x14ac:dyDescent="0.3">
      <c r="A1287" s="238"/>
      <c r="B1287" s="241" t="str">
        <f t="shared" si="140"/>
        <v/>
      </c>
      <c r="C1287" s="239"/>
      <c r="D1287" s="240" t="str">
        <f>IF(C1287&lt;&gt;"",VLOOKUP(C1287,'BASE EQUIPOS'!$G$8:$H$22,2,0),"")</f>
        <v/>
      </c>
      <c r="E1287" s="241" t="str">
        <f>IF(C1287&lt;&gt;"",VLOOKUP(C1287,'BASE EQUIPOS'!$G$8:$I$22,3,0),"")</f>
        <v/>
      </c>
      <c r="F1287" s="241" t="str">
        <f>IF(C1287&lt;&gt;"",VLOOKUP(C1287,'BASE EQUIPOS'!$G$8:$J$22,4,0),"")</f>
        <v/>
      </c>
      <c r="G1287" s="242"/>
      <c r="H1287" s="233"/>
      <c r="I1287" s="241"/>
      <c r="J1287" s="241"/>
      <c r="K1287" s="241"/>
      <c r="L1287" s="239"/>
      <c r="M1287" s="244"/>
      <c r="N1287" s="245" t="str">
        <f t="shared" ca="1" si="134"/>
        <v/>
      </c>
      <c r="O1287" s="239"/>
      <c r="P1287" s="244"/>
      <c r="Q1287" s="245" t="str">
        <f t="shared" si="135"/>
        <v/>
      </c>
      <c r="U1287" s="246" t="str">
        <f>IFERROR(VLOOKUP(C1287,'BASE EQUIPOS'!$G$8:$O$22,9,0)," ")</f>
        <v xml:space="preserve"> </v>
      </c>
      <c r="V1287" s="232" t="str">
        <f t="shared" si="137"/>
        <v/>
      </c>
      <c r="W1287" s="232" t="str">
        <f t="shared" si="138"/>
        <v/>
      </c>
      <c r="X1287" s="232" t="str">
        <f>IFERROR(VLOOKUP(W1287,Datos!$P$4:$Q$18,2,0),"")</f>
        <v/>
      </c>
      <c r="Y1287" s="232" t="str">
        <f t="shared" si="139"/>
        <v/>
      </c>
      <c r="AA1287" s="314" t="str">
        <f t="shared" ca="1" si="136"/>
        <v/>
      </c>
    </row>
    <row r="1288" spans="1:27" x14ac:dyDescent="0.3">
      <c r="A1288" s="238"/>
      <c r="B1288" s="241" t="str">
        <f t="shared" si="140"/>
        <v/>
      </c>
      <c r="C1288" s="239"/>
      <c r="D1288" s="240" t="str">
        <f>IF(C1288&lt;&gt;"",VLOOKUP(C1288,'BASE EQUIPOS'!$G$8:$H$22,2,0),"")</f>
        <v/>
      </c>
      <c r="E1288" s="241" t="str">
        <f>IF(C1288&lt;&gt;"",VLOOKUP(C1288,'BASE EQUIPOS'!$G$8:$I$22,3,0),"")</f>
        <v/>
      </c>
      <c r="F1288" s="241" t="str">
        <f>IF(C1288&lt;&gt;"",VLOOKUP(C1288,'BASE EQUIPOS'!$G$8:$J$22,4,0),"")</f>
        <v/>
      </c>
      <c r="G1288" s="242"/>
      <c r="H1288" s="233"/>
      <c r="I1288" s="241"/>
      <c r="J1288" s="241"/>
      <c r="K1288" s="241"/>
      <c r="L1288" s="239"/>
      <c r="M1288" s="244"/>
      <c r="N1288" s="245" t="str">
        <f t="shared" ca="1" si="134"/>
        <v/>
      </c>
      <c r="O1288" s="239"/>
      <c r="P1288" s="244"/>
      <c r="Q1288" s="245" t="str">
        <f t="shared" si="135"/>
        <v/>
      </c>
      <c r="U1288" s="246" t="str">
        <f>IFERROR(VLOOKUP(C1288,'BASE EQUIPOS'!$G$8:$O$22,9,0)," ")</f>
        <v xml:space="preserve"> </v>
      </c>
      <c r="V1288" s="232" t="str">
        <f t="shared" si="137"/>
        <v/>
      </c>
      <c r="W1288" s="232" t="str">
        <f t="shared" si="138"/>
        <v/>
      </c>
      <c r="X1288" s="232" t="str">
        <f>IFERROR(VLOOKUP(W1288,Datos!$P$4:$Q$18,2,0),"")</f>
        <v/>
      </c>
      <c r="Y1288" s="232" t="str">
        <f t="shared" si="139"/>
        <v/>
      </c>
      <c r="AA1288" s="314" t="str">
        <f t="shared" ca="1" si="136"/>
        <v/>
      </c>
    </row>
    <row r="1289" spans="1:27" x14ac:dyDescent="0.3">
      <c r="A1289" s="238"/>
      <c r="B1289" s="241" t="str">
        <f t="shared" si="140"/>
        <v/>
      </c>
      <c r="C1289" s="239"/>
      <c r="D1289" s="240" t="str">
        <f>IF(C1289&lt;&gt;"",VLOOKUP(C1289,'BASE EQUIPOS'!$G$8:$H$22,2,0),"")</f>
        <v/>
      </c>
      <c r="E1289" s="241" t="str">
        <f>IF(C1289&lt;&gt;"",VLOOKUP(C1289,'BASE EQUIPOS'!$G$8:$I$22,3,0),"")</f>
        <v/>
      </c>
      <c r="F1289" s="241" t="str">
        <f>IF(C1289&lt;&gt;"",VLOOKUP(C1289,'BASE EQUIPOS'!$G$8:$J$22,4,0),"")</f>
        <v/>
      </c>
      <c r="G1289" s="242"/>
      <c r="H1289" s="233"/>
      <c r="I1289" s="241"/>
      <c r="J1289" s="241"/>
      <c r="K1289" s="241"/>
      <c r="L1289" s="239"/>
      <c r="M1289" s="244"/>
      <c r="N1289" s="245" t="str">
        <f t="shared" ca="1" si="134"/>
        <v/>
      </c>
      <c r="O1289" s="239"/>
      <c r="P1289" s="244"/>
      <c r="Q1289" s="245" t="str">
        <f t="shared" si="135"/>
        <v/>
      </c>
      <c r="U1289" s="246" t="str">
        <f>IFERROR(VLOOKUP(C1289,'BASE EQUIPOS'!$G$8:$O$22,9,0)," ")</f>
        <v xml:space="preserve"> </v>
      </c>
      <c r="V1289" s="232" t="str">
        <f t="shared" si="137"/>
        <v/>
      </c>
      <c r="W1289" s="232" t="str">
        <f t="shared" si="138"/>
        <v/>
      </c>
      <c r="X1289" s="232" t="str">
        <f>IFERROR(VLOOKUP(W1289,Datos!$P$4:$Q$18,2,0),"")</f>
        <v/>
      </c>
      <c r="Y1289" s="232" t="str">
        <f t="shared" si="139"/>
        <v/>
      </c>
      <c r="AA1289" s="314" t="str">
        <f t="shared" ca="1" si="136"/>
        <v/>
      </c>
    </row>
    <row r="1290" spans="1:27" x14ac:dyDescent="0.3">
      <c r="A1290" s="238"/>
      <c r="B1290" s="241" t="str">
        <f t="shared" si="140"/>
        <v/>
      </c>
      <c r="C1290" s="239"/>
      <c r="D1290" s="240" t="str">
        <f>IF(C1290&lt;&gt;"",VLOOKUP(C1290,'BASE EQUIPOS'!$G$8:$H$22,2,0),"")</f>
        <v/>
      </c>
      <c r="E1290" s="241" t="str">
        <f>IF(C1290&lt;&gt;"",VLOOKUP(C1290,'BASE EQUIPOS'!$G$8:$I$22,3,0),"")</f>
        <v/>
      </c>
      <c r="F1290" s="241" t="str">
        <f>IF(C1290&lt;&gt;"",VLOOKUP(C1290,'BASE EQUIPOS'!$G$8:$J$22,4,0),"")</f>
        <v/>
      </c>
      <c r="G1290" s="242"/>
      <c r="H1290" s="233"/>
      <c r="I1290" s="241"/>
      <c r="J1290" s="241"/>
      <c r="K1290" s="241"/>
      <c r="L1290" s="239"/>
      <c r="M1290" s="244"/>
      <c r="N1290" s="245" t="str">
        <f t="shared" ca="1" si="134"/>
        <v/>
      </c>
      <c r="O1290" s="239"/>
      <c r="P1290" s="244"/>
      <c r="Q1290" s="245" t="str">
        <f t="shared" si="135"/>
        <v/>
      </c>
      <c r="U1290" s="246" t="str">
        <f>IFERROR(VLOOKUP(C1290,'BASE EQUIPOS'!$G$8:$O$22,9,0)," ")</f>
        <v xml:space="preserve"> </v>
      </c>
      <c r="V1290" s="232" t="str">
        <f t="shared" si="137"/>
        <v/>
      </c>
      <c r="W1290" s="232" t="str">
        <f t="shared" si="138"/>
        <v/>
      </c>
      <c r="X1290" s="232" t="str">
        <f>IFERROR(VLOOKUP(W1290,Datos!$P$4:$Q$18,2,0),"")</f>
        <v/>
      </c>
      <c r="Y1290" s="232" t="str">
        <f t="shared" si="139"/>
        <v/>
      </c>
      <c r="AA1290" s="314" t="str">
        <f t="shared" ca="1" si="136"/>
        <v/>
      </c>
    </row>
    <row r="1291" spans="1:27" x14ac:dyDescent="0.3">
      <c r="A1291" s="238"/>
      <c r="B1291" s="241" t="str">
        <f t="shared" si="140"/>
        <v/>
      </c>
      <c r="C1291" s="239"/>
      <c r="D1291" s="240" t="str">
        <f>IF(C1291&lt;&gt;"",VLOOKUP(C1291,'BASE EQUIPOS'!$G$8:$H$22,2,0),"")</f>
        <v/>
      </c>
      <c r="E1291" s="241" t="str">
        <f>IF(C1291&lt;&gt;"",VLOOKUP(C1291,'BASE EQUIPOS'!$G$8:$I$22,3,0),"")</f>
        <v/>
      </c>
      <c r="F1291" s="241" t="str">
        <f>IF(C1291&lt;&gt;"",VLOOKUP(C1291,'BASE EQUIPOS'!$G$8:$J$22,4,0),"")</f>
        <v/>
      </c>
      <c r="G1291" s="242"/>
      <c r="H1291" s="233"/>
      <c r="I1291" s="241"/>
      <c r="J1291" s="241"/>
      <c r="K1291" s="241"/>
      <c r="L1291" s="239"/>
      <c r="M1291" s="244"/>
      <c r="N1291" s="245" t="str">
        <f t="shared" ca="1" si="134"/>
        <v/>
      </c>
      <c r="O1291" s="239"/>
      <c r="P1291" s="244"/>
      <c r="Q1291" s="245" t="str">
        <f t="shared" si="135"/>
        <v/>
      </c>
      <c r="U1291" s="246" t="str">
        <f>IFERROR(VLOOKUP(C1291,'BASE EQUIPOS'!$G$8:$O$22,9,0)," ")</f>
        <v xml:space="preserve"> </v>
      </c>
      <c r="V1291" s="232" t="str">
        <f t="shared" si="137"/>
        <v/>
      </c>
      <c r="W1291" s="232" t="str">
        <f t="shared" si="138"/>
        <v/>
      </c>
      <c r="X1291" s="232" t="str">
        <f>IFERROR(VLOOKUP(W1291,Datos!$P$4:$Q$18,2,0),"")</f>
        <v/>
      </c>
      <c r="Y1291" s="232" t="str">
        <f t="shared" si="139"/>
        <v/>
      </c>
      <c r="AA1291" s="314" t="str">
        <f t="shared" ca="1" si="136"/>
        <v/>
      </c>
    </row>
    <row r="1292" spans="1:27" x14ac:dyDescent="0.3">
      <c r="A1292" s="238"/>
      <c r="B1292" s="241" t="str">
        <f t="shared" si="140"/>
        <v/>
      </c>
      <c r="C1292" s="239"/>
      <c r="D1292" s="240" t="str">
        <f>IF(C1292&lt;&gt;"",VLOOKUP(C1292,'BASE EQUIPOS'!$G$8:$H$22,2,0),"")</f>
        <v/>
      </c>
      <c r="E1292" s="241" t="str">
        <f>IF(C1292&lt;&gt;"",VLOOKUP(C1292,'BASE EQUIPOS'!$G$8:$I$22,3,0),"")</f>
        <v/>
      </c>
      <c r="F1292" s="241" t="str">
        <f>IF(C1292&lt;&gt;"",VLOOKUP(C1292,'BASE EQUIPOS'!$G$8:$J$22,4,0),"")</f>
        <v/>
      </c>
      <c r="G1292" s="242"/>
      <c r="H1292" s="233"/>
      <c r="I1292" s="241"/>
      <c r="J1292" s="241"/>
      <c r="K1292" s="241"/>
      <c r="L1292" s="239"/>
      <c r="M1292" s="244"/>
      <c r="N1292" s="245" t="str">
        <f t="shared" ca="1" si="134"/>
        <v/>
      </c>
      <c r="O1292" s="239"/>
      <c r="P1292" s="244"/>
      <c r="Q1292" s="245" t="str">
        <f t="shared" si="135"/>
        <v/>
      </c>
      <c r="U1292" s="246" t="str">
        <f>IFERROR(VLOOKUP(C1292,'BASE EQUIPOS'!$G$8:$O$22,9,0)," ")</f>
        <v xml:space="preserve"> </v>
      </c>
      <c r="V1292" s="232" t="str">
        <f t="shared" si="137"/>
        <v/>
      </c>
      <c r="W1292" s="232" t="str">
        <f t="shared" si="138"/>
        <v/>
      </c>
      <c r="X1292" s="232" t="str">
        <f>IFERROR(VLOOKUP(W1292,Datos!$P$4:$Q$18,2,0),"")</f>
        <v/>
      </c>
      <c r="Y1292" s="232" t="str">
        <f t="shared" si="139"/>
        <v/>
      </c>
      <c r="AA1292" s="314" t="str">
        <f t="shared" ca="1" si="136"/>
        <v/>
      </c>
    </row>
    <row r="1293" spans="1:27" x14ac:dyDescent="0.3">
      <c r="A1293" s="238"/>
      <c r="B1293" s="241" t="str">
        <f t="shared" si="140"/>
        <v/>
      </c>
      <c r="C1293" s="239"/>
      <c r="D1293" s="240" t="str">
        <f>IF(C1293&lt;&gt;"",VLOOKUP(C1293,'BASE EQUIPOS'!$G$8:$H$22,2,0),"")</f>
        <v/>
      </c>
      <c r="E1293" s="241" t="str">
        <f>IF(C1293&lt;&gt;"",VLOOKUP(C1293,'BASE EQUIPOS'!$G$8:$I$22,3,0),"")</f>
        <v/>
      </c>
      <c r="F1293" s="241" t="str">
        <f>IF(C1293&lt;&gt;"",VLOOKUP(C1293,'BASE EQUIPOS'!$G$8:$J$22,4,0),"")</f>
        <v/>
      </c>
      <c r="G1293" s="242"/>
      <c r="H1293" s="233"/>
      <c r="I1293" s="241"/>
      <c r="J1293" s="241"/>
      <c r="K1293" s="241"/>
      <c r="L1293" s="239"/>
      <c r="M1293" s="244"/>
      <c r="N1293" s="245" t="str">
        <f t="shared" ca="1" si="134"/>
        <v/>
      </c>
      <c r="O1293" s="239"/>
      <c r="P1293" s="244"/>
      <c r="Q1293" s="245" t="str">
        <f t="shared" si="135"/>
        <v/>
      </c>
      <c r="U1293" s="246" t="str">
        <f>IFERROR(VLOOKUP(C1293,'BASE EQUIPOS'!$G$8:$O$22,9,0)," ")</f>
        <v xml:space="preserve"> </v>
      </c>
      <c r="V1293" s="232" t="str">
        <f t="shared" si="137"/>
        <v/>
      </c>
      <c r="W1293" s="232" t="str">
        <f t="shared" si="138"/>
        <v/>
      </c>
      <c r="X1293" s="232" t="str">
        <f>IFERROR(VLOOKUP(W1293,Datos!$P$4:$Q$18,2,0),"")</f>
        <v/>
      </c>
      <c r="Y1293" s="232" t="str">
        <f t="shared" si="139"/>
        <v/>
      </c>
      <c r="AA1293" s="314" t="str">
        <f t="shared" ca="1" si="136"/>
        <v/>
      </c>
    </row>
    <row r="1294" spans="1:27" x14ac:dyDescent="0.3">
      <c r="A1294" s="238"/>
      <c r="B1294" s="241" t="str">
        <f t="shared" si="140"/>
        <v/>
      </c>
      <c r="C1294" s="239"/>
      <c r="D1294" s="240" t="str">
        <f>IF(C1294&lt;&gt;"",VLOOKUP(C1294,'BASE EQUIPOS'!$G$8:$H$22,2,0),"")</f>
        <v/>
      </c>
      <c r="E1294" s="241" t="str">
        <f>IF(C1294&lt;&gt;"",VLOOKUP(C1294,'BASE EQUIPOS'!$G$8:$I$22,3,0),"")</f>
        <v/>
      </c>
      <c r="F1294" s="241" t="str">
        <f>IF(C1294&lt;&gt;"",VLOOKUP(C1294,'BASE EQUIPOS'!$G$8:$J$22,4,0),"")</f>
        <v/>
      </c>
      <c r="G1294" s="242"/>
      <c r="H1294" s="233"/>
      <c r="I1294" s="241"/>
      <c r="J1294" s="241"/>
      <c r="K1294" s="241"/>
      <c r="L1294" s="239"/>
      <c r="M1294" s="244"/>
      <c r="N1294" s="245" t="str">
        <f t="shared" ca="1" si="134"/>
        <v/>
      </c>
      <c r="O1294" s="239"/>
      <c r="P1294" s="244"/>
      <c r="Q1294" s="245" t="str">
        <f t="shared" si="135"/>
        <v/>
      </c>
      <c r="U1294" s="246" t="str">
        <f>IFERROR(VLOOKUP(C1294,'BASE EQUIPOS'!$G$8:$O$22,9,0)," ")</f>
        <v xml:space="preserve"> </v>
      </c>
      <c r="V1294" s="232" t="str">
        <f t="shared" si="137"/>
        <v/>
      </c>
      <c r="W1294" s="232" t="str">
        <f t="shared" si="138"/>
        <v/>
      </c>
      <c r="X1294" s="232" t="str">
        <f>IFERROR(VLOOKUP(W1294,Datos!$P$4:$Q$18,2,0),"")</f>
        <v/>
      </c>
      <c r="Y1294" s="232" t="str">
        <f t="shared" si="139"/>
        <v/>
      </c>
      <c r="AA1294" s="314" t="str">
        <f t="shared" ca="1" si="136"/>
        <v/>
      </c>
    </row>
    <row r="1295" spans="1:27" x14ac:dyDescent="0.3">
      <c r="A1295" s="238"/>
      <c r="B1295" s="241" t="str">
        <f t="shared" si="140"/>
        <v/>
      </c>
      <c r="C1295" s="239"/>
      <c r="D1295" s="240" t="str">
        <f>IF(C1295&lt;&gt;"",VLOOKUP(C1295,'BASE EQUIPOS'!$G$8:$H$22,2,0),"")</f>
        <v/>
      </c>
      <c r="E1295" s="241" t="str">
        <f>IF(C1295&lt;&gt;"",VLOOKUP(C1295,'BASE EQUIPOS'!$G$8:$I$22,3,0),"")</f>
        <v/>
      </c>
      <c r="F1295" s="241" t="str">
        <f>IF(C1295&lt;&gt;"",VLOOKUP(C1295,'BASE EQUIPOS'!$G$8:$J$22,4,0),"")</f>
        <v/>
      </c>
      <c r="G1295" s="242"/>
      <c r="H1295" s="233"/>
      <c r="I1295" s="241"/>
      <c r="J1295" s="241"/>
      <c r="K1295" s="241"/>
      <c r="L1295" s="239"/>
      <c r="M1295" s="244"/>
      <c r="N1295" s="245" t="str">
        <f t="shared" ca="1" si="134"/>
        <v/>
      </c>
      <c r="O1295" s="239"/>
      <c r="P1295" s="244"/>
      <c r="Q1295" s="245" t="str">
        <f t="shared" si="135"/>
        <v/>
      </c>
      <c r="U1295" s="246" t="str">
        <f>IFERROR(VLOOKUP(C1295,'BASE EQUIPOS'!$G$8:$O$22,9,0)," ")</f>
        <v xml:space="preserve"> </v>
      </c>
      <c r="V1295" s="232" t="str">
        <f t="shared" si="137"/>
        <v/>
      </c>
      <c r="W1295" s="232" t="str">
        <f t="shared" si="138"/>
        <v/>
      </c>
      <c r="X1295" s="232" t="str">
        <f>IFERROR(VLOOKUP(W1295,Datos!$P$4:$Q$18,2,0),"")</f>
        <v/>
      </c>
      <c r="Y1295" s="232" t="str">
        <f t="shared" si="139"/>
        <v/>
      </c>
      <c r="AA1295" s="314" t="str">
        <f t="shared" ca="1" si="136"/>
        <v/>
      </c>
    </row>
    <row r="1296" spans="1:27" x14ac:dyDescent="0.3">
      <c r="A1296" s="238"/>
      <c r="B1296" s="241" t="str">
        <f t="shared" si="140"/>
        <v/>
      </c>
      <c r="C1296" s="239"/>
      <c r="D1296" s="240" t="str">
        <f>IF(C1296&lt;&gt;"",VLOOKUP(C1296,'BASE EQUIPOS'!$G$8:$H$22,2,0),"")</f>
        <v/>
      </c>
      <c r="E1296" s="241" t="str">
        <f>IF(C1296&lt;&gt;"",VLOOKUP(C1296,'BASE EQUIPOS'!$G$8:$I$22,3,0),"")</f>
        <v/>
      </c>
      <c r="F1296" s="241" t="str">
        <f>IF(C1296&lt;&gt;"",VLOOKUP(C1296,'BASE EQUIPOS'!$G$8:$J$22,4,0),"")</f>
        <v/>
      </c>
      <c r="G1296" s="242"/>
      <c r="H1296" s="233"/>
      <c r="I1296" s="241"/>
      <c r="J1296" s="241"/>
      <c r="K1296" s="241"/>
      <c r="L1296" s="239"/>
      <c r="M1296" s="244"/>
      <c r="N1296" s="245" t="str">
        <f t="shared" ref="N1296:N1359" ca="1" si="141">IF(M1296="","",IF(O1296="",NOW()*24-(L1296+M1296)*24,"Mtto. Terminado"))</f>
        <v/>
      </c>
      <c r="O1296" s="239"/>
      <c r="P1296" s="244"/>
      <c r="Q1296" s="245" t="str">
        <f t="shared" ref="Q1296:Q1359" si="142">IF(O1296="","",IF(P1296="","",(O1296+P1296)*24-(L1296+M1296)*24))</f>
        <v/>
      </c>
      <c r="U1296" s="246" t="str">
        <f>IFERROR(VLOOKUP(C1296,'BASE EQUIPOS'!$G$8:$O$22,9,0)," ")</f>
        <v xml:space="preserve"> </v>
      </c>
      <c r="V1296" s="232" t="str">
        <f t="shared" si="137"/>
        <v/>
      </c>
      <c r="W1296" s="232" t="str">
        <f t="shared" si="138"/>
        <v/>
      </c>
      <c r="X1296" s="232" t="str">
        <f>IFERROR(VLOOKUP(W1296,Datos!$P$4:$Q$18,2,0),"")</f>
        <v/>
      </c>
      <c r="Y1296" s="232" t="str">
        <f t="shared" si="139"/>
        <v/>
      </c>
      <c r="AA1296" s="314" t="str">
        <f t="shared" ca="1" si="136"/>
        <v/>
      </c>
    </row>
    <row r="1297" spans="1:27" x14ac:dyDescent="0.3">
      <c r="A1297" s="238"/>
      <c r="B1297" s="241" t="str">
        <f t="shared" si="140"/>
        <v/>
      </c>
      <c r="C1297" s="239"/>
      <c r="D1297" s="240" t="str">
        <f>IF(C1297&lt;&gt;"",VLOOKUP(C1297,'BASE EQUIPOS'!$G$8:$H$22,2,0),"")</f>
        <v/>
      </c>
      <c r="E1297" s="241" t="str">
        <f>IF(C1297&lt;&gt;"",VLOOKUP(C1297,'BASE EQUIPOS'!$G$8:$I$22,3,0),"")</f>
        <v/>
      </c>
      <c r="F1297" s="241" t="str">
        <f>IF(C1297&lt;&gt;"",VLOOKUP(C1297,'BASE EQUIPOS'!$G$8:$J$22,4,0),"")</f>
        <v/>
      </c>
      <c r="G1297" s="242"/>
      <c r="H1297" s="233"/>
      <c r="I1297" s="241"/>
      <c r="J1297" s="241"/>
      <c r="K1297" s="241"/>
      <c r="L1297" s="239"/>
      <c r="M1297" s="244"/>
      <c r="N1297" s="245" t="str">
        <f t="shared" ca="1" si="141"/>
        <v/>
      </c>
      <c r="O1297" s="239"/>
      <c r="P1297" s="244"/>
      <c r="Q1297" s="245" t="str">
        <f t="shared" si="142"/>
        <v/>
      </c>
      <c r="U1297" s="246" t="str">
        <f>IFERROR(VLOOKUP(C1297,'BASE EQUIPOS'!$G$8:$O$22,9,0)," ")</f>
        <v xml:space="preserve"> </v>
      </c>
      <c r="V1297" s="232" t="str">
        <f t="shared" si="137"/>
        <v/>
      </c>
      <c r="W1297" s="232" t="str">
        <f t="shared" si="138"/>
        <v/>
      </c>
      <c r="X1297" s="232" t="str">
        <f>IFERROR(VLOOKUP(W1297,Datos!$P$4:$Q$18,2,0),"")</f>
        <v/>
      </c>
      <c r="Y1297" s="232" t="str">
        <f t="shared" si="139"/>
        <v/>
      </c>
      <c r="AA1297" s="314" t="str">
        <f t="shared" ref="AA1297:AA1360" ca="1" si="143">IF(N1297="Mtto. Terminado",1,"")</f>
        <v/>
      </c>
    </row>
    <row r="1298" spans="1:27" x14ac:dyDescent="0.3">
      <c r="A1298" s="238"/>
      <c r="B1298" s="241" t="str">
        <f t="shared" si="140"/>
        <v/>
      </c>
      <c r="C1298" s="239"/>
      <c r="D1298" s="240" t="str">
        <f>IF(C1298&lt;&gt;"",VLOOKUP(C1298,'BASE EQUIPOS'!$G$8:$H$22,2,0),"")</f>
        <v/>
      </c>
      <c r="E1298" s="241" t="str">
        <f>IF(C1298&lt;&gt;"",VLOOKUP(C1298,'BASE EQUIPOS'!$G$8:$I$22,3,0),"")</f>
        <v/>
      </c>
      <c r="F1298" s="241" t="str">
        <f>IF(C1298&lt;&gt;"",VLOOKUP(C1298,'BASE EQUIPOS'!$G$8:$J$22,4,0),"")</f>
        <v/>
      </c>
      <c r="G1298" s="242"/>
      <c r="H1298" s="233"/>
      <c r="I1298" s="241"/>
      <c r="J1298" s="241"/>
      <c r="K1298" s="241"/>
      <c r="L1298" s="239"/>
      <c r="M1298" s="244"/>
      <c r="N1298" s="245" t="str">
        <f t="shared" ca="1" si="141"/>
        <v/>
      </c>
      <c r="O1298" s="239"/>
      <c r="P1298" s="244"/>
      <c r="Q1298" s="245" t="str">
        <f t="shared" si="142"/>
        <v/>
      </c>
      <c r="U1298" s="246" t="str">
        <f>IFERROR(VLOOKUP(C1298,'BASE EQUIPOS'!$G$8:$O$22,9,0)," ")</f>
        <v xml:space="preserve"> </v>
      </c>
      <c r="V1298" s="232" t="str">
        <f t="shared" si="137"/>
        <v/>
      </c>
      <c r="W1298" s="232" t="str">
        <f t="shared" si="138"/>
        <v/>
      </c>
      <c r="X1298" s="232" t="str">
        <f>IFERROR(VLOOKUP(W1298,Datos!$P$4:$Q$18,2,0),"")</f>
        <v/>
      </c>
      <c r="Y1298" s="232" t="str">
        <f t="shared" si="139"/>
        <v/>
      </c>
      <c r="AA1298" s="314" t="str">
        <f t="shared" ca="1" si="143"/>
        <v/>
      </c>
    </row>
    <row r="1299" spans="1:27" x14ac:dyDescent="0.3">
      <c r="A1299" s="238"/>
      <c r="B1299" s="241" t="str">
        <f t="shared" si="140"/>
        <v/>
      </c>
      <c r="C1299" s="239"/>
      <c r="D1299" s="240" t="str">
        <f>IF(C1299&lt;&gt;"",VLOOKUP(C1299,'BASE EQUIPOS'!$G$8:$H$22,2,0),"")</f>
        <v/>
      </c>
      <c r="E1299" s="241" t="str">
        <f>IF(C1299&lt;&gt;"",VLOOKUP(C1299,'BASE EQUIPOS'!$G$8:$I$22,3,0),"")</f>
        <v/>
      </c>
      <c r="F1299" s="241" t="str">
        <f>IF(C1299&lt;&gt;"",VLOOKUP(C1299,'BASE EQUIPOS'!$G$8:$J$22,4,0),"")</f>
        <v/>
      </c>
      <c r="G1299" s="242"/>
      <c r="H1299" s="233"/>
      <c r="I1299" s="241"/>
      <c r="J1299" s="241"/>
      <c r="K1299" s="241"/>
      <c r="L1299" s="239"/>
      <c r="M1299" s="244"/>
      <c r="N1299" s="245" t="str">
        <f t="shared" ca="1" si="141"/>
        <v/>
      </c>
      <c r="O1299" s="239"/>
      <c r="P1299" s="244"/>
      <c r="Q1299" s="245" t="str">
        <f t="shared" si="142"/>
        <v/>
      </c>
      <c r="U1299" s="246" t="str">
        <f>IFERROR(VLOOKUP(C1299,'BASE EQUIPOS'!$G$8:$O$22,9,0)," ")</f>
        <v xml:space="preserve"> </v>
      </c>
      <c r="V1299" s="232" t="str">
        <f t="shared" si="137"/>
        <v/>
      </c>
      <c r="W1299" s="232" t="str">
        <f t="shared" si="138"/>
        <v/>
      </c>
      <c r="X1299" s="232" t="str">
        <f>IFERROR(VLOOKUP(W1299,Datos!$P$4:$Q$18,2,0),"")</f>
        <v/>
      </c>
      <c r="Y1299" s="232" t="str">
        <f t="shared" si="139"/>
        <v/>
      </c>
      <c r="AA1299" s="314" t="str">
        <f t="shared" ca="1" si="143"/>
        <v/>
      </c>
    </row>
    <row r="1300" spans="1:27" x14ac:dyDescent="0.3">
      <c r="A1300" s="238"/>
      <c r="B1300" s="241" t="str">
        <f t="shared" si="140"/>
        <v/>
      </c>
      <c r="C1300" s="239"/>
      <c r="D1300" s="240" t="str">
        <f>IF(C1300&lt;&gt;"",VLOOKUP(C1300,'BASE EQUIPOS'!$G$8:$H$22,2,0),"")</f>
        <v/>
      </c>
      <c r="E1300" s="241" t="str">
        <f>IF(C1300&lt;&gt;"",VLOOKUP(C1300,'BASE EQUIPOS'!$G$8:$I$22,3,0),"")</f>
        <v/>
      </c>
      <c r="F1300" s="241" t="str">
        <f>IF(C1300&lt;&gt;"",VLOOKUP(C1300,'BASE EQUIPOS'!$G$8:$J$22,4,0),"")</f>
        <v/>
      </c>
      <c r="G1300" s="242"/>
      <c r="H1300" s="233"/>
      <c r="I1300" s="241"/>
      <c r="J1300" s="241"/>
      <c r="K1300" s="241"/>
      <c r="L1300" s="239"/>
      <c r="M1300" s="244"/>
      <c r="N1300" s="245" t="str">
        <f t="shared" ca="1" si="141"/>
        <v/>
      </c>
      <c r="O1300" s="239"/>
      <c r="P1300" s="244"/>
      <c r="Q1300" s="245" t="str">
        <f t="shared" si="142"/>
        <v/>
      </c>
      <c r="U1300" s="246" t="str">
        <f>IFERROR(VLOOKUP(C1300,'BASE EQUIPOS'!$G$8:$O$22,9,0)," ")</f>
        <v xml:space="preserve"> </v>
      </c>
      <c r="V1300" s="232" t="str">
        <f t="shared" si="137"/>
        <v/>
      </c>
      <c r="W1300" s="232" t="str">
        <f t="shared" si="138"/>
        <v/>
      </c>
      <c r="X1300" s="232" t="str">
        <f>IFERROR(VLOOKUP(W1300,Datos!$P$4:$Q$18,2,0),"")</f>
        <v/>
      </c>
      <c r="Y1300" s="232" t="str">
        <f t="shared" si="139"/>
        <v/>
      </c>
      <c r="AA1300" s="314" t="str">
        <f t="shared" ca="1" si="143"/>
        <v/>
      </c>
    </row>
    <row r="1301" spans="1:27" x14ac:dyDescent="0.3">
      <c r="A1301" s="238"/>
      <c r="B1301" s="241" t="str">
        <f t="shared" si="140"/>
        <v/>
      </c>
      <c r="C1301" s="239"/>
      <c r="D1301" s="240" t="str">
        <f>IF(C1301&lt;&gt;"",VLOOKUP(C1301,'BASE EQUIPOS'!$G$8:$H$22,2,0),"")</f>
        <v/>
      </c>
      <c r="E1301" s="241" t="str">
        <f>IF(C1301&lt;&gt;"",VLOOKUP(C1301,'BASE EQUIPOS'!$G$8:$I$22,3,0),"")</f>
        <v/>
      </c>
      <c r="F1301" s="241" t="str">
        <f>IF(C1301&lt;&gt;"",VLOOKUP(C1301,'BASE EQUIPOS'!$G$8:$J$22,4,0),"")</f>
        <v/>
      </c>
      <c r="G1301" s="242"/>
      <c r="H1301" s="233"/>
      <c r="I1301" s="241"/>
      <c r="J1301" s="241"/>
      <c r="K1301" s="241"/>
      <c r="L1301" s="239"/>
      <c r="M1301" s="244"/>
      <c r="N1301" s="245" t="str">
        <f t="shared" ca="1" si="141"/>
        <v/>
      </c>
      <c r="O1301" s="239"/>
      <c r="P1301" s="244"/>
      <c r="Q1301" s="245" t="str">
        <f t="shared" si="142"/>
        <v/>
      </c>
      <c r="U1301" s="246" t="str">
        <f>IFERROR(VLOOKUP(C1301,'BASE EQUIPOS'!$G$8:$O$22,9,0)," ")</f>
        <v xml:space="preserve"> </v>
      </c>
      <c r="V1301" s="232" t="str">
        <f t="shared" ref="V1301:V1364" si="144">IF(G1301="MTTO. SISTEMÁTICO","PREVENTIVA",IF(G1301="MTTO. PREDICTIVO","INSPECCIÓN",""))</f>
        <v/>
      </c>
      <c r="W1301" s="232" t="str">
        <f t="shared" ref="W1301:W1364" si="145">CONCATENATE(D1301,I1301)</f>
        <v/>
      </c>
      <c r="X1301" s="232" t="str">
        <f>IFERROR(VLOOKUP(W1301,Datos!$P$4:$Q$18,2,0),"")</f>
        <v/>
      </c>
      <c r="Y1301" s="232" t="str">
        <f t="shared" ref="Y1301:Y1364" si="146">IF(A1301="OT CORRECTIVA",1,IF(A1301="OT PREVENTIVA",2,IF(A1301="HOJA INSPECCIÓN",3,"")))</f>
        <v/>
      </c>
      <c r="AA1301" s="314" t="str">
        <f t="shared" ca="1" si="143"/>
        <v/>
      </c>
    </row>
    <row r="1302" spans="1:27" x14ac:dyDescent="0.3">
      <c r="A1302" s="238"/>
      <c r="B1302" s="241" t="str">
        <f t="shared" si="140"/>
        <v/>
      </c>
      <c r="C1302" s="239"/>
      <c r="D1302" s="240" t="str">
        <f>IF(C1302&lt;&gt;"",VLOOKUP(C1302,'BASE EQUIPOS'!$G$8:$H$22,2,0),"")</f>
        <v/>
      </c>
      <c r="E1302" s="241" t="str">
        <f>IF(C1302&lt;&gt;"",VLOOKUP(C1302,'BASE EQUIPOS'!$G$8:$I$22,3,0),"")</f>
        <v/>
      </c>
      <c r="F1302" s="241" t="str">
        <f>IF(C1302&lt;&gt;"",VLOOKUP(C1302,'BASE EQUIPOS'!$G$8:$J$22,4,0),"")</f>
        <v/>
      </c>
      <c r="G1302" s="242"/>
      <c r="H1302" s="233"/>
      <c r="I1302" s="241"/>
      <c r="J1302" s="241"/>
      <c r="K1302" s="241"/>
      <c r="L1302" s="239"/>
      <c r="M1302" s="244"/>
      <c r="N1302" s="245" t="str">
        <f t="shared" ca="1" si="141"/>
        <v/>
      </c>
      <c r="O1302" s="239"/>
      <c r="P1302" s="244"/>
      <c r="Q1302" s="245" t="str">
        <f t="shared" si="142"/>
        <v/>
      </c>
      <c r="U1302" s="246" t="str">
        <f>IFERROR(VLOOKUP(C1302,'BASE EQUIPOS'!$G$8:$O$22,9,0)," ")</f>
        <v xml:space="preserve"> </v>
      </c>
      <c r="V1302" s="232" t="str">
        <f t="shared" si="144"/>
        <v/>
      </c>
      <c r="W1302" s="232" t="str">
        <f t="shared" si="145"/>
        <v/>
      </c>
      <c r="X1302" s="232" t="str">
        <f>IFERROR(VLOOKUP(W1302,Datos!$P$4:$Q$18,2,0),"")</f>
        <v/>
      </c>
      <c r="Y1302" s="232" t="str">
        <f t="shared" si="146"/>
        <v/>
      </c>
      <c r="AA1302" s="314" t="str">
        <f t="shared" ca="1" si="143"/>
        <v/>
      </c>
    </row>
    <row r="1303" spans="1:27" x14ac:dyDescent="0.3">
      <c r="A1303" s="238"/>
      <c r="B1303" s="241" t="str">
        <f t="shared" si="140"/>
        <v/>
      </c>
      <c r="C1303" s="239"/>
      <c r="D1303" s="240" t="str">
        <f>IF(C1303&lt;&gt;"",VLOOKUP(C1303,'BASE EQUIPOS'!$G$8:$H$22,2,0),"")</f>
        <v/>
      </c>
      <c r="E1303" s="241" t="str">
        <f>IF(C1303&lt;&gt;"",VLOOKUP(C1303,'BASE EQUIPOS'!$G$8:$I$22,3,0),"")</f>
        <v/>
      </c>
      <c r="F1303" s="241" t="str">
        <f>IF(C1303&lt;&gt;"",VLOOKUP(C1303,'BASE EQUIPOS'!$G$8:$J$22,4,0),"")</f>
        <v/>
      </c>
      <c r="G1303" s="242"/>
      <c r="H1303" s="233"/>
      <c r="I1303" s="241"/>
      <c r="J1303" s="241"/>
      <c r="K1303" s="241"/>
      <c r="L1303" s="239"/>
      <c r="M1303" s="244"/>
      <c r="N1303" s="245" t="str">
        <f t="shared" ca="1" si="141"/>
        <v/>
      </c>
      <c r="O1303" s="239"/>
      <c r="P1303" s="244"/>
      <c r="Q1303" s="245" t="str">
        <f t="shared" si="142"/>
        <v/>
      </c>
      <c r="U1303" s="246" t="str">
        <f>IFERROR(VLOOKUP(C1303,'BASE EQUIPOS'!$G$8:$O$22,9,0)," ")</f>
        <v xml:space="preserve"> </v>
      </c>
      <c r="V1303" s="232" t="str">
        <f t="shared" si="144"/>
        <v/>
      </c>
      <c r="W1303" s="232" t="str">
        <f t="shared" si="145"/>
        <v/>
      </c>
      <c r="X1303" s="232" t="str">
        <f>IFERROR(VLOOKUP(W1303,Datos!$P$4:$Q$18,2,0),"")</f>
        <v/>
      </c>
      <c r="Y1303" s="232" t="str">
        <f t="shared" si="146"/>
        <v/>
      </c>
      <c r="AA1303" s="314" t="str">
        <f t="shared" ca="1" si="143"/>
        <v/>
      </c>
    </row>
    <row r="1304" spans="1:27" x14ac:dyDescent="0.3">
      <c r="A1304" s="238"/>
      <c r="B1304" s="241" t="str">
        <f t="shared" si="140"/>
        <v/>
      </c>
      <c r="C1304" s="239"/>
      <c r="D1304" s="240" t="str">
        <f>IF(C1304&lt;&gt;"",VLOOKUP(C1304,'BASE EQUIPOS'!$G$8:$H$22,2,0),"")</f>
        <v/>
      </c>
      <c r="E1304" s="241" t="str">
        <f>IF(C1304&lt;&gt;"",VLOOKUP(C1304,'BASE EQUIPOS'!$G$8:$I$22,3,0),"")</f>
        <v/>
      </c>
      <c r="F1304" s="241" t="str">
        <f>IF(C1304&lt;&gt;"",VLOOKUP(C1304,'BASE EQUIPOS'!$G$8:$J$22,4,0),"")</f>
        <v/>
      </c>
      <c r="G1304" s="242"/>
      <c r="H1304" s="233"/>
      <c r="I1304" s="241"/>
      <c r="J1304" s="241"/>
      <c r="K1304" s="241"/>
      <c r="L1304" s="239"/>
      <c r="M1304" s="244"/>
      <c r="N1304" s="245" t="str">
        <f t="shared" ca="1" si="141"/>
        <v/>
      </c>
      <c r="O1304" s="239"/>
      <c r="P1304" s="244"/>
      <c r="Q1304" s="245" t="str">
        <f t="shared" si="142"/>
        <v/>
      </c>
      <c r="U1304" s="246" t="str">
        <f>IFERROR(VLOOKUP(C1304,'BASE EQUIPOS'!$G$8:$O$22,9,0)," ")</f>
        <v xml:space="preserve"> </v>
      </c>
      <c r="V1304" s="232" t="str">
        <f t="shared" si="144"/>
        <v/>
      </c>
      <c r="W1304" s="232" t="str">
        <f t="shared" si="145"/>
        <v/>
      </c>
      <c r="X1304" s="232" t="str">
        <f>IFERROR(VLOOKUP(W1304,Datos!$P$4:$Q$18,2,0),"")</f>
        <v/>
      </c>
      <c r="Y1304" s="232" t="str">
        <f t="shared" si="146"/>
        <v/>
      </c>
      <c r="AA1304" s="314" t="str">
        <f t="shared" ca="1" si="143"/>
        <v/>
      </c>
    </row>
    <row r="1305" spans="1:27" x14ac:dyDescent="0.3">
      <c r="A1305" s="238"/>
      <c r="B1305" s="241" t="str">
        <f t="shared" si="140"/>
        <v/>
      </c>
      <c r="C1305" s="239"/>
      <c r="D1305" s="240" t="str">
        <f>IF(C1305&lt;&gt;"",VLOOKUP(C1305,'BASE EQUIPOS'!$G$8:$H$22,2,0),"")</f>
        <v/>
      </c>
      <c r="E1305" s="241" t="str">
        <f>IF(C1305&lt;&gt;"",VLOOKUP(C1305,'BASE EQUIPOS'!$G$8:$I$22,3,0),"")</f>
        <v/>
      </c>
      <c r="F1305" s="241" t="str">
        <f>IF(C1305&lt;&gt;"",VLOOKUP(C1305,'BASE EQUIPOS'!$G$8:$J$22,4,0),"")</f>
        <v/>
      </c>
      <c r="G1305" s="242"/>
      <c r="H1305" s="233"/>
      <c r="I1305" s="241"/>
      <c r="J1305" s="241"/>
      <c r="K1305" s="241"/>
      <c r="L1305" s="239"/>
      <c r="M1305" s="244"/>
      <c r="N1305" s="245" t="str">
        <f t="shared" ca="1" si="141"/>
        <v/>
      </c>
      <c r="O1305" s="239"/>
      <c r="P1305" s="244"/>
      <c r="Q1305" s="245" t="str">
        <f t="shared" si="142"/>
        <v/>
      </c>
      <c r="U1305" s="246" t="str">
        <f>IFERROR(VLOOKUP(C1305,'BASE EQUIPOS'!$G$8:$O$22,9,0)," ")</f>
        <v xml:space="preserve"> </v>
      </c>
      <c r="V1305" s="232" t="str">
        <f t="shared" si="144"/>
        <v/>
      </c>
      <c r="W1305" s="232" t="str">
        <f t="shared" si="145"/>
        <v/>
      </c>
      <c r="X1305" s="232" t="str">
        <f>IFERROR(VLOOKUP(W1305,Datos!$P$4:$Q$18,2,0),"")</f>
        <v/>
      </c>
      <c r="Y1305" s="232" t="str">
        <f t="shared" si="146"/>
        <v/>
      </c>
      <c r="AA1305" s="314" t="str">
        <f t="shared" ca="1" si="143"/>
        <v/>
      </c>
    </row>
    <row r="1306" spans="1:27" x14ac:dyDescent="0.3">
      <c r="A1306" s="238"/>
      <c r="B1306" s="241" t="str">
        <f t="shared" si="140"/>
        <v/>
      </c>
      <c r="C1306" s="239"/>
      <c r="D1306" s="240" t="str">
        <f>IF(C1306&lt;&gt;"",VLOOKUP(C1306,'BASE EQUIPOS'!$G$8:$H$22,2,0),"")</f>
        <v/>
      </c>
      <c r="E1306" s="241" t="str">
        <f>IF(C1306&lt;&gt;"",VLOOKUP(C1306,'BASE EQUIPOS'!$G$8:$I$22,3,0),"")</f>
        <v/>
      </c>
      <c r="F1306" s="241" t="str">
        <f>IF(C1306&lt;&gt;"",VLOOKUP(C1306,'BASE EQUIPOS'!$G$8:$J$22,4,0),"")</f>
        <v/>
      </c>
      <c r="G1306" s="242"/>
      <c r="H1306" s="233"/>
      <c r="I1306" s="241"/>
      <c r="J1306" s="241"/>
      <c r="K1306" s="241"/>
      <c r="L1306" s="239"/>
      <c r="M1306" s="244"/>
      <c r="N1306" s="245" t="str">
        <f t="shared" ca="1" si="141"/>
        <v/>
      </c>
      <c r="O1306" s="239"/>
      <c r="P1306" s="244"/>
      <c r="Q1306" s="245" t="str">
        <f t="shared" si="142"/>
        <v/>
      </c>
      <c r="U1306" s="246" t="str">
        <f>IFERROR(VLOOKUP(C1306,'BASE EQUIPOS'!$G$8:$O$22,9,0)," ")</f>
        <v xml:space="preserve"> </v>
      </c>
      <c r="V1306" s="232" t="str">
        <f t="shared" si="144"/>
        <v/>
      </c>
      <c r="W1306" s="232" t="str">
        <f t="shared" si="145"/>
        <v/>
      </c>
      <c r="X1306" s="232" t="str">
        <f>IFERROR(VLOOKUP(W1306,Datos!$P$4:$Q$18,2,0),"")</f>
        <v/>
      </c>
      <c r="Y1306" s="232" t="str">
        <f t="shared" si="146"/>
        <v/>
      </c>
      <c r="AA1306" s="314" t="str">
        <f t="shared" ca="1" si="143"/>
        <v/>
      </c>
    </row>
    <row r="1307" spans="1:27" x14ac:dyDescent="0.3">
      <c r="A1307" s="238"/>
      <c r="B1307" s="241" t="str">
        <f t="shared" si="140"/>
        <v/>
      </c>
      <c r="C1307" s="239"/>
      <c r="D1307" s="240" t="str">
        <f>IF(C1307&lt;&gt;"",VLOOKUP(C1307,'BASE EQUIPOS'!$G$8:$H$22,2,0),"")</f>
        <v/>
      </c>
      <c r="E1307" s="241" t="str">
        <f>IF(C1307&lt;&gt;"",VLOOKUP(C1307,'BASE EQUIPOS'!$G$8:$I$22,3,0),"")</f>
        <v/>
      </c>
      <c r="F1307" s="241" t="str">
        <f>IF(C1307&lt;&gt;"",VLOOKUP(C1307,'BASE EQUIPOS'!$G$8:$J$22,4,0),"")</f>
        <v/>
      </c>
      <c r="G1307" s="242"/>
      <c r="H1307" s="233"/>
      <c r="I1307" s="241"/>
      <c r="J1307" s="241"/>
      <c r="K1307" s="241"/>
      <c r="L1307" s="239"/>
      <c r="M1307" s="244"/>
      <c r="N1307" s="245" t="str">
        <f t="shared" ca="1" si="141"/>
        <v/>
      </c>
      <c r="O1307" s="239"/>
      <c r="P1307" s="244"/>
      <c r="Q1307" s="245" t="str">
        <f t="shared" si="142"/>
        <v/>
      </c>
      <c r="U1307" s="246" t="str">
        <f>IFERROR(VLOOKUP(C1307,'BASE EQUIPOS'!$G$8:$O$22,9,0)," ")</f>
        <v xml:space="preserve"> </v>
      </c>
      <c r="V1307" s="232" t="str">
        <f t="shared" si="144"/>
        <v/>
      </c>
      <c r="W1307" s="232" t="str">
        <f t="shared" si="145"/>
        <v/>
      </c>
      <c r="X1307" s="232" t="str">
        <f>IFERROR(VLOOKUP(W1307,Datos!$P$4:$Q$18,2,0),"")</f>
        <v/>
      </c>
      <c r="Y1307" s="232" t="str">
        <f t="shared" si="146"/>
        <v/>
      </c>
      <c r="AA1307" s="314" t="str">
        <f t="shared" ca="1" si="143"/>
        <v/>
      </c>
    </row>
    <row r="1308" spans="1:27" x14ac:dyDescent="0.3">
      <c r="A1308" s="238"/>
      <c r="B1308" s="241" t="str">
        <f t="shared" ref="B1308:B1371" si="147">IF(C1308&lt;&gt;"",B1307+1,"")</f>
        <v/>
      </c>
      <c r="C1308" s="239"/>
      <c r="D1308" s="240" t="str">
        <f>IF(C1308&lt;&gt;"",VLOOKUP(C1308,'BASE EQUIPOS'!$G$8:$H$22,2,0),"")</f>
        <v/>
      </c>
      <c r="E1308" s="241" t="str">
        <f>IF(C1308&lt;&gt;"",VLOOKUP(C1308,'BASE EQUIPOS'!$G$8:$I$22,3,0),"")</f>
        <v/>
      </c>
      <c r="F1308" s="241" t="str">
        <f>IF(C1308&lt;&gt;"",VLOOKUP(C1308,'BASE EQUIPOS'!$G$8:$J$22,4,0),"")</f>
        <v/>
      </c>
      <c r="G1308" s="242"/>
      <c r="H1308" s="233"/>
      <c r="I1308" s="241"/>
      <c r="J1308" s="241"/>
      <c r="K1308" s="241"/>
      <c r="L1308" s="239"/>
      <c r="M1308" s="244"/>
      <c r="N1308" s="245" t="str">
        <f t="shared" ca="1" si="141"/>
        <v/>
      </c>
      <c r="O1308" s="239"/>
      <c r="P1308" s="244"/>
      <c r="Q1308" s="245" t="str">
        <f t="shared" si="142"/>
        <v/>
      </c>
      <c r="U1308" s="246" t="str">
        <f>IFERROR(VLOOKUP(C1308,'BASE EQUIPOS'!$G$8:$O$22,9,0)," ")</f>
        <v xml:space="preserve"> </v>
      </c>
      <c r="V1308" s="232" t="str">
        <f t="shared" si="144"/>
        <v/>
      </c>
      <c r="W1308" s="232" t="str">
        <f t="shared" si="145"/>
        <v/>
      </c>
      <c r="X1308" s="232" t="str">
        <f>IFERROR(VLOOKUP(W1308,Datos!$P$4:$Q$18,2,0),"")</f>
        <v/>
      </c>
      <c r="Y1308" s="232" t="str">
        <f t="shared" si="146"/>
        <v/>
      </c>
      <c r="AA1308" s="314" t="str">
        <f t="shared" ca="1" si="143"/>
        <v/>
      </c>
    </row>
    <row r="1309" spans="1:27" x14ac:dyDescent="0.3">
      <c r="A1309" s="238"/>
      <c r="B1309" s="241" t="str">
        <f t="shared" si="147"/>
        <v/>
      </c>
      <c r="C1309" s="239"/>
      <c r="D1309" s="240" t="str">
        <f>IF(C1309&lt;&gt;"",VLOOKUP(C1309,'BASE EQUIPOS'!$G$8:$H$22,2,0),"")</f>
        <v/>
      </c>
      <c r="E1309" s="241" t="str">
        <f>IF(C1309&lt;&gt;"",VLOOKUP(C1309,'BASE EQUIPOS'!$G$8:$I$22,3,0),"")</f>
        <v/>
      </c>
      <c r="F1309" s="241" t="str">
        <f>IF(C1309&lt;&gt;"",VLOOKUP(C1309,'BASE EQUIPOS'!$G$8:$J$22,4,0),"")</f>
        <v/>
      </c>
      <c r="G1309" s="242"/>
      <c r="H1309" s="233"/>
      <c r="I1309" s="241"/>
      <c r="J1309" s="241"/>
      <c r="K1309" s="241"/>
      <c r="L1309" s="239"/>
      <c r="M1309" s="244"/>
      <c r="N1309" s="245" t="str">
        <f t="shared" ca="1" si="141"/>
        <v/>
      </c>
      <c r="O1309" s="239"/>
      <c r="P1309" s="244"/>
      <c r="Q1309" s="245" t="str">
        <f t="shared" si="142"/>
        <v/>
      </c>
      <c r="U1309" s="246" t="str">
        <f>IFERROR(VLOOKUP(C1309,'BASE EQUIPOS'!$G$8:$O$22,9,0)," ")</f>
        <v xml:space="preserve"> </v>
      </c>
      <c r="V1309" s="232" t="str">
        <f t="shared" si="144"/>
        <v/>
      </c>
      <c r="W1309" s="232" t="str">
        <f t="shared" si="145"/>
        <v/>
      </c>
      <c r="X1309" s="232" t="str">
        <f>IFERROR(VLOOKUP(W1309,Datos!$P$4:$Q$18,2,0),"")</f>
        <v/>
      </c>
      <c r="Y1309" s="232" t="str">
        <f t="shared" si="146"/>
        <v/>
      </c>
      <c r="AA1309" s="314" t="str">
        <f t="shared" ca="1" si="143"/>
        <v/>
      </c>
    </row>
    <row r="1310" spans="1:27" x14ac:dyDescent="0.3">
      <c r="A1310" s="238"/>
      <c r="B1310" s="241" t="str">
        <f t="shared" si="147"/>
        <v/>
      </c>
      <c r="C1310" s="239"/>
      <c r="D1310" s="240" t="str">
        <f>IF(C1310&lt;&gt;"",VLOOKUP(C1310,'BASE EQUIPOS'!$G$8:$H$22,2,0),"")</f>
        <v/>
      </c>
      <c r="E1310" s="241" t="str">
        <f>IF(C1310&lt;&gt;"",VLOOKUP(C1310,'BASE EQUIPOS'!$G$8:$I$22,3,0),"")</f>
        <v/>
      </c>
      <c r="F1310" s="241" t="str">
        <f>IF(C1310&lt;&gt;"",VLOOKUP(C1310,'BASE EQUIPOS'!$G$8:$J$22,4,0),"")</f>
        <v/>
      </c>
      <c r="G1310" s="242"/>
      <c r="H1310" s="233"/>
      <c r="I1310" s="241"/>
      <c r="J1310" s="241"/>
      <c r="K1310" s="241"/>
      <c r="L1310" s="239"/>
      <c r="M1310" s="244"/>
      <c r="N1310" s="245" t="str">
        <f t="shared" ca="1" si="141"/>
        <v/>
      </c>
      <c r="O1310" s="239"/>
      <c r="P1310" s="244"/>
      <c r="Q1310" s="245" t="str">
        <f t="shared" si="142"/>
        <v/>
      </c>
      <c r="U1310" s="246" t="str">
        <f>IFERROR(VLOOKUP(C1310,'BASE EQUIPOS'!$G$8:$O$22,9,0)," ")</f>
        <v xml:space="preserve"> </v>
      </c>
      <c r="V1310" s="232" t="str">
        <f t="shared" si="144"/>
        <v/>
      </c>
      <c r="W1310" s="232" t="str">
        <f t="shared" si="145"/>
        <v/>
      </c>
      <c r="X1310" s="232" t="str">
        <f>IFERROR(VLOOKUP(W1310,Datos!$P$4:$Q$18,2,0),"")</f>
        <v/>
      </c>
      <c r="Y1310" s="232" t="str">
        <f t="shared" si="146"/>
        <v/>
      </c>
      <c r="AA1310" s="314" t="str">
        <f t="shared" ca="1" si="143"/>
        <v/>
      </c>
    </row>
    <row r="1311" spans="1:27" x14ac:dyDescent="0.3">
      <c r="A1311" s="238"/>
      <c r="B1311" s="241" t="str">
        <f t="shared" si="147"/>
        <v/>
      </c>
      <c r="C1311" s="239"/>
      <c r="D1311" s="240" t="str">
        <f>IF(C1311&lt;&gt;"",VLOOKUP(C1311,'BASE EQUIPOS'!$G$8:$H$22,2,0),"")</f>
        <v/>
      </c>
      <c r="E1311" s="241" t="str">
        <f>IF(C1311&lt;&gt;"",VLOOKUP(C1311,'BASE EQUIPOS'!$G$8:$I$22,3,0),"")</f>
        <v/>
      </c>
      <c r="F1311" s="241" t="str">
        <f>IF(C1311&lt;&gt;"",VLOOKUP(C1311,'BASE EQUIPOS'!$G$8:$J$22,4,0),"")</f>
        <v/>
      </c>
      <c r="G1311" s="242"/>
      <c r="H1311" s="233"/>
      <c r="I1311" s="241"/>
      <c r="J1311" s="241"/>
      <c r="K1311" s="241"/>
      <c r="L1311" s="239"/>
      <c r="M1311" s="244"/>
      <c r="N1311" s="245" t="str">
        <f t="shared" ca="1" si="141"/>
        <v/>
      </c>
      <c r="O1311" s="239"/>
      <c r="P1311" s="244"/>
      <c r="Q1311" s="245" t="str">
        <f t="shared" si="142"/>
        <v/>
      </c>
      <c r="U1311" s="246" t="str">
        <f>IFERROR(VLOOKUP(C1311,'BASE EQUIPOS'!$G$8:$O$22,9,0)," ")</f>
        <v xml:space="preserve"> </v>
      </c>
      <c r="V1311" s="232" t="str">
        <f t="shared" si="144"/>
        <v/>
      </c>
      <c r="W1311" s="232" t="str">
        <f t="shared" si="145"/>
        <v/>
      </c>
      <c r="X1311" s="232" t="str">
        <f>IFERROR(VLOOKUP(W1311,Datos!$P$4:$Q$18,2,0),"")</f>
        <v/>
      </c>
      <c r="Y1311" s="232" t="str">
        <f t="shared" si="146"/>
        <v/>
      </c>
      <c r="AA1311" s="314" t="str">
        <f t="shared" ca="1" si="143"/>
        <v/>
      </c>
    </row>
    <row r="1312" spans="1:27" x14ac:dyDescent="0.3">
      <c r="A1312" s="238"/>
      <c r="B1312" s="241" t="str">
        <f t="shared" si="147"/>
        <v/>
      </c>
      <c r="C1312" s="239"/>
      <c r="D1312" s="240" t="str">
        <f>IF(C1312&lt;&gt;"",VLOOKUP(C1312,'BASE EQUIPOS'!$G$8:$H$22,2,0),"")</f>
        <v/>
      </c>
      <c r="E1312" s="241" t="str">
        <f>IF(C1312&lt;&gt;"",VLOOKUP(C1312,'BASE EQUIPOS'!$G$8:$I$22,3,0),"")</f>
        <v/>
      </c>
      <c r="F1312" s="241" t="str">
        <f>IF(C1312&lt;&gt;"",VLOOKUP(C1312,'BASE EQUIPOS'!$G$8:$J$22,4,0),"")</f>
        <v/>
      </c>
      <c r="G1312" s="242"/>
      <c r="H1312" s="233"/>
      <c r="I1312" s="241"/>
      <c r="J1312" s="241"/>
      <c r="K1312" s="241"/>
      <c r="L1312" s="239"/>
      <c r="M1312" s="244"/>
      <c r="N1312" s="245" t="str">
        <f t="shared" ca="1" si="141"/>
        <v/>
      </c>
      <c r="O1312" s="239"/>
      <c r="P1312" s="244"/>
      <c r="Q1312" s="245" t="str">
        <f t="shared" si="142"/>
        <v/>
      </c>
      <c r="U1312" s="246" t="str">
        <f>IFERROR(VLOOKUP(C1312,'BASE EQUIPOS'!$G$8:$O$22,9,0)," ")</f>
        <v xml:space="preserve"> </v>
      </c>
      <c r="V1312" s="232" t="str">
        <f t="shared" si="144"/>
        <v/>
      </c>
      <c r="W1312" s="232" t="str">
        <f t="shared" si="145"/>
        <v/>
      </c>
      <c r="X1312" s="232" t="str">
        <f>IFERROR(VLOOKUP(W1312,Datos!$P$4:$Q$18,2,0),"")</f>
        <v/>
      </c>
      <c r="Y1312" s="232" t="str">
        <f t="shared" si="146"/>
        <v/>
      </c>
      <c r="AA1312" s="314" t="str">
        <f t="shared" ca="1" si="143"/>
        <v/>
      </c>
    </row>
    <row r="1313" spans="1:27" x14ac:dyDescent="0.3">
      <c r="A1313" s="238"/>
      <c r="B1313" s="241" t="str">
        <f t="shared" si="147"/>
        <v/>
      </c>
      <c r="C1313" s="239"/>
      <c r="D1313" s="240" t="str">
        <f>IF(C1313&lt;&gt;"",VLOOKUP(C1313,'BASE EQUIPOS'!$G$8:$H$22,2,0),"")</f>
        <v/>
      </c>
      <c r="E1313" s="241" t="str">
        <f>IF(C1313&lt;&gt;"",VLOOKUP(C1313,'BASE EQUIPOS'!$G$8:$I$22,3,0),"")</f>
        <v/>
      </c>
      <c r="F1313" s="241" t="str">
        <f>IF(C1313&lt;&gt;"",VLOOKUP(C1313,'BASE EQUIPOS'!$G$8:$J$22,4,0),"")</f>
        <v/>
      </c>
      <c r="G1313" s="242"/>
      <c r="H1313" s="233"/>
      <c r="I1313" s="241"/>
      <c r="J1313" s="241"/>
      <c r="K1313" s="241"/>
      <c r="L1313" s="239"/>
      <c r="M1313" s="244"/>
      <c r="N1313" s="245" t="str">
        <f t="shared" ca="1" si="141"/>
        <v/>
      </c>
      <c r="O1313" s="239"/>
      <c r="P1313" s="244"/>
      <c r="Q1313" s="245" t="str">
        <f t="shared" si="142"/>
        <v/>
      </c>
      <c r="U1313" s="246" t="str">
        <f>IFERROR(VLOOKUP(C1313,'BASE EQUIPOS'!$G$8:$O$22,9,0)," ")</f>
        <v xml:space="preserve"> </v>
      </c>
      <c r="V1313" s="232" t="str">
        <f t="shared" si="144"/>
        <v/>
      </c>
      <c r="W1313" s="232" t="str">
        <f t="shared" si="145"/>
        <v/>
      </c>
      <c r="X1313" s="232" t="str">
        <f>IFERROR(VLOOKUP(W1313,Datos!$P$4:$Q$18,2,0),"")</f>
        <v/>
      </c>
      <c r="Y1313" s="232" t="str">
        <f t="shared" si="146"/>
        <v/>
      </c>
      <c r="AA1313" s="314" t="str">
        <f t="shared" ca="1" si="143"/>
        <v/>
      </c>
    </row>
    <row r="1314" spans="1:27" x14ac:dyDescent="0.3">
      <c r="A1314" s="238"/>
      <c r="B1314" s="241" t="str">
        <f t="shared" si="147"/>
        <v/>
      </c>
      <c r="C1314" s="239"/>
      <c r="D1314" s="240" t="str">
        <f>IF(C1314&lt;&gt;"",VLOOKUP(C1314,'BASE EQUIPOS'!$G$8:$H$22,2,0),"")</f>
        <v/>
      </c>
      <c r="E1314" s="241" t="str">
        <f>IF(C1314&lt;&gt;"",VLOOKUP(C1314,'BASE EQUIPOS'!$G$8:$I$22,3,0),"")</f>
        <v/>
      </c>
      <c r="F1314" s="241" t="str">
        <f>IF(C1314&lt;&gt;"",VLOOKUP(C1314,'BASE EQUIPOS'!$G$8:$J$22,4,0),"")</f>
        <v/>
      </c>
      <c r="G1314" s="242"/>
      <c r="H1314" s="233"/>
      <c r="I1314" s="241"/>
      <c r="J1314" s="241"/>
      <c r="K1314" s="241"/>
      <c r="L1314" s="239"/>
      <c r="M1314" s="244"/>
      <c r="N1314" s="245" t="str">
        <f t="shared" ca="1" si="141"/>
        <v/>
      </c>
      <c r="O1314" s="239"/>
      <c r="P1314" s="244"/>
      <c r="Q1314" s="245" t="str">
        <f t="shared" si="142"/>
        <v/>
      </c>
      <c r="U1314" s="246" t="str">
        <f>IFERROR(VLOOKUP(C1314,'BASE EQUIPOS'!$G$8:$O$22,9,0)," ")</f>
        <v xml:space="preserve"> </v>
      </c>
      <c r="V1314" s="232" t="str">
        <f t="shared" si="144"/>
        <v/>
      </c>
      <c r="W1314" s="232" t="str">
        <f t="shared" si="145"/>
        <v/>
      </c>
      <c r="X1314" s="232" t="str">
        <f>IFERROR(VLOOKUP(W1314,Datos!$P$4:$Q$18,2,0),"")</f>
        <v/>
      </c>
      <c r="Y1314" s="232" t="str">
        <f t="shared" si="146"/>
        <v/>
      </c>
      <c r="AA1314" s="314" t="str">
        <f t="shared" ca="1" si="143"/>
        <v/>
      </c>
    </row>
    <row r="1315" spans="1:27" x14ac:dyDescent="0.3">
      <c r="A1315" s="238"/>
      <c r="B1315" s="241" t="str">
        <f t="shared" si="147"/>
        <v/>
      </c>
      <c r="C1315" s="239"/>
      <c r="D1315" s="240" t="str">
        <f>IF(C1315&lt;&gt;"",VLOOKUP(C1315,'BASE EQUIPOS'!$G$8:$H$22,2,0),"")</f>
        <v/>
      </c>
      <c r="E1315" s="241" t="str">
        <f>IF(C1315&lt;&gt;"",VLOOKUP(C1315,'BASE EQUIPOS'!$G$8:$I$22,3,0),"")</f>
        <v/>
      </c>
      <c r="F1315" s="241" t="str">
        <f>IF(C1315&lt;&gt;"",VLOOKUP(C1315,'BASE EQUIPOS'!$G$8:$J$22,4,0),"")</f>
        <v/>
      </c>
      <c r="G1315" s="242"/>
      <c r="H1315" s="233"/>
      <c r="I1315" s="241"/>
      <c r="J1315" s="241"/>
      <c r="K1315" s="241"/>
      <c r="L1315" s="239"/>
      <c r="M1315" s="244"/>
      <c r="N1315" s="245" t="str">
        <f t="shared" ca="1" si="141"/>
        <v/>
      </c>
      <c r="O1315" s="239"/>
      <c r="P1315" s="244"/>
      <c r="Q1315" s="245" t="str">
        <f t="shared" si="142"/>
        <v/>
      </c>
      <c r="U1315" s="246" t="str">
        <f>IFERROR(VLOOKUP(C1315,'BASE EQUIPOS'!$G$8:$O$22,9,0)," ")</f>
        <v xml:space="preserve"> </v>
      </c>
      <c r="V1315" s="232" t="str">
        <f t="shared" si="144"/>
        <v/>
      </c>
      <c r="W1315" s="232" t="str">
        <f t="shared" si="145"/>
        <v/>
      </c>
      <c r="X1315" s="232" t="str">
        <f>IFERROR(VLOOKUP(W1315,Datos!$P$4:$Q$18,2,0),"")</f>
        <v/>
      </c>
      <c r="Y1315" s="232" t="str">
        <f t="shared" si="146"/>
        <v/>
      </c>
      <c r="AA1315" s="314" t="str">
        <f t="shared" ca="1" si="143"/>
        <v/>
      </c>
    </row>
    <row r="1316" spans="1:27" x14ac:dyDescent="0.3">
      <c r="A1316" s="238"/>
      <c r="B1316" s="241" t="str">
        <f t="shared" si="147"/>
        <v/>
      </c>
      <c r="C1316" s="239"/>
      <c r="D1316" s="240" t="str">
        <f>IF(C1316&lt;&gt;"",VLOOKUP(C1316,'BASE EQUIPOS'!$G$8:$H$22,2,0),"")</f>
        <v/>
      </c>
      <c r="E1316" s="241" t="str">
        <f>IF(C1316&lt;&gt;"",VLOOKUP(C1316,'BASE EQUIPOS'!$G$8:$I$22,3,0),"")</f>
        <v/>
      </c>
      <c r="F1316" s="241" t="str">
        <f>IF(C1316&lt;&gt;"",VLOOKUP(C1316,'BASE EQUIPOS'!$G$8:$J$22,4,0),"")</f>
        <v/>
      </c>
      <c r="G1316" s="242"/>
      <c r="H1316" s="233"/>
      <c r="I1316" s="241"/>
      <c r="J1316" s="241"/>
      <c r="K1316" s="241"/>
      <c r="L1316" s="239"/>
      <c r="M1316" s="244"/>
      <c r="N1316" s="245" t="str">
        <f t="shared" ca="1" si="141"/>
        <v/>
      </c>
      <c r="O1316" s="239"/>
      <c r="P1316" s="244"/>
      <c r="Q1316" s="245" t="str">
        <f t="shared" si="142"/>
        <v/>
      </c>
      <c r="U1316" s="246" t="str">
        <f>IFERROR(VLOOKUP(C1316,'BASE EQUIPOS'!$G$8:$O$22,9,0)," ")</f>
        <v xml:space="preserve"> </v>
      </c>
      <c r="V1316" s="232" t="str">
        <f t="shared" si="144"/>
        <v/>
      </c>
      <c r="W1316" s="232" t="str">
        <f t="shared" si="145"/>
        <v/>
      </c>
      <c r="X1316" s="232" t="str">
        <f>IFERROR(VLOOKUP(W1316,Datos!$P$4:$Q$18,2,0),"")</f>
        <v/>
      </c>
      <c r="Y1316" s="232" t="str">
        <f t="shared" si="146"/>
        <v/>
      </c>
      <c r="AA1316" s="314" t="str">
        <f t="shared" ca="1" si="143"/>
        <v/>
      </c>
    </row>
    <row r="1317" spans="1:27" x14ac:dyDescent="0.3">
      <c r="A1317" s="238"/>
      <c r="B1317" s="241" t="str">
        <f t="shared" si="147"/>
        <v/>
      </c>
      <c r="C1317" s="239"/>
      <c r="D1317" s="240" t="str">
        <f>IF(C1317&lt;&gt;"",VLOOKUP(C1317,'BASE EQUIPOS'!$G$8:$H$22,2,0),"")</f>
        <v/>
      </c>
      <c r="E1317" s="241" t="str">
        <f>IF(C1317&lt;&gt;"",VLOOKUP(C1317,'BASE EQUIPOS'!$G$8:$I$22,3,0),"")</f>
        <v/>
      </c>
      <c r="F1317" s="241" t="str">
        <f>IF(C1317&lt;&gt;"",VLOOKUP(C1317,'BASE EQUIPOS'!$G$8:$J$22,4,0),"")</f>
        <v/>
      </c>
      <c r="G1317" s="242"/>
      <c r="H1317" s="233"/>
      <c r="I1317" s="241"/>
      <c r="J1317" s="241"/>
      <c r="K1317" s="241"/>
      <c r="L1317" s="239"/>
      <c r="M1317" s="244"/>
      <c r="N1317" s="245" t="str">
        <f t="shared" ca="1" si="141"/>
        <v/>
      </c>
      <c r="O1317" s="239"/>
      <c r="P1317" s="244"/>
      <c r="Q1317" s="245" t="str">
        <f t="shared" si="142"/>
        <v/>
      </c>
      <c r="U1317" s="246" t="str">
        <f>IFERROR(VLOOKUP(C1317,'BASE EQUIPOS'!$G$8:$O$22,9,0)," ")</f>
        <v xml:space="preserve"> </v>
      </c>
      <c r="V1317" s="232" t="str">
        <f t="shared" si="144"/>
        <v/>
      </c>
      <c r="W1317" s="232" t="str">
        <f t="shared" si="145"/>
        <v/>
      </c>
      <c r="X1317" s="232" t="str">
        <f>IFERROR(VLOOKUP(W1317,Datos!$P$4:$Q$18,2,0),"")</f>
        <v/>
      </c>
      <c r="Y1317" s="232" t="str">
        <f t="shared" si="146"/>
        <v/>
      </c>
      <c r="AA1317" s="314" t="str">
        <f t="shared" ca="1" si="143"/>
        <v/>
      </c>
    </row>
    <row r="1318" spans="1:27" x14ac:dyDescent="0.3">
      <c r="A1318" s="238"/>
      <c r="B1318" s="241" t="str">
        <f t="shared" si="147"/>
        <v/>
      </c>
      <c r="C1318" s="239"/>
      <c r="D1318" s="240" t="str">
        <f>IF(C1318&lt;&gt;"",VLOOKUP(C1318,'BASE EQUIPOS'!$G$8:$H$22,2,0),"")</f>
        <v/>
      </c>
      <c r="E1318" s="241" t="str">
        <f>IF(C1318&lt;&gt;"",VLOOKUP(C1318,'BASE EQUIPOS'!$G$8:$I$22,3,0),"")</f>
        <v/>
      </c>
      <c r="F1318" s="241" t="str">
        <f>IF(C1318&lt;&gt;"",VLOOKUP(C1318,'BASE EQUIPOS'!$G$8:$J$22,4,0),"")</f>
        <v/>
      </c>
      <c r="G1318" s="242"/>
      <c r="H1318" s="233"/>
      <c r="I1318" s="241"/>
      <c r="J1318" s="241"/>
      <c r="K1318" s="241"/>
      <c r="L1318" s="239"/>
      <c r="M1318" s="244"/>
      <c r="N1318" s="245" t="str">
        <f t="shared" ca="1" si="141"/>
        <v/>
      </c>
      <c r="O1318" s="239"/>
      <c r="P1318" s="244"/>
      <c r="Q1318" s="245" t="str">
        <f t="shared" si="142"/>
        <v/>
      </c>
      <c r="U1318" s="246" t="str">
        <f>IFERROR(VLOOKUP(C1318,'BASE EQUIPOS'!$G$8:$O$22,9,0)," ")</f>
        <v xml:space="preserve"> </v>
      </c>
      <c r="V1318" s="232" t="str">
        <f t="shared" si="144"/>
        <v/>
      </c>
      <c r="W1318" s="232" t="str">
        <f t="shared" si="145"/>
        <v/>
      </c>
      <c r="X1318" s="232" t="str">
        <f>IFERROR(VLOOKUP(W1318,Datos!$P$4:$Q$18,2,0),"")</f>
        <v/>
      </c>
      <c r="Y1318" s="232" t="str">
        <f t="shared" si="146"/>
        <v/>
      </c>
      <c r="AA1318" s="314" t="str">
        <f t="shared" ca="1" si="143"/>
        <v/>
      </c>
    </row>
    <row r="1319" spans="1:27" x14ac:dyDescent="0.3">
      <c r="A1319" s="238"/>
      <c r="B1319" s="241" t="str">
        <f t="shared" si="147"/>
        <v/>
      </c>
      <c r="C1319" s="239"/>
      <c r="D1319" s="240" t="str">
        <f>IF(C1319&lt;&gt;"",VLOOKUP(C1319,'BASE EQUIPOS'!$G$8:$H$22,2,0),"")</f>
        <v/>
      </c>
      <c r="E1319" s="241" t="str">
        <f>IF(C1319&lt;&gt;"",VLOOKUP(C1319,'BASE EQUIPOS'!$G$8:$I$22,3,0),"")</f>
        <v/>
      </c>
      <c r="F1319" s="241" t="str">
        <f>IF(C1319&lt;&gt;"",VLOOKUP(C1319,'BASE EQUIPOS'!$G$8:$J$22,4,0),"")</f>
        <v/>
      </c>
      <c r="G1319" s="242"/>
      <c r="H1319" s="233"/>
      <c r="I1319" s="241"/>
      <c r="J1319" s="241"/>
      <c r="K1319" s="241"/>
      <c r="L1319" s="239"/>
      <c r="M1319" s="244"/>
      <c r="N1319" s="245" t="str">
        <f t="shared" ca="1" si="141"/>
        <v/>
      </c>
      <c r="O1319" s="239"/>
      <c r="P1319" s="244"/>
      <c r="Q1319" s="245" t="str">
        <f t="shared" si="142"/>
        <v/>
      </c>
      <c r="U1319" s="246" t="str">
        <f>IFERROR(VLOOKUP(C1319,'BASE EQUIPOS'!$G$8:$O$22,9,0)," ")</f>
        <v xml:space="preserve"> </v>
      </c>
      <c r="V1319" s="232" t="str">
        <f t="shared" si="144"/>
        <v/>
      </c>
      <c r="W1319" s="232" t="str">
        <f t="shared" si="145"/>
        <v/>
      </c>
      <c r="X1319" s="232" t="str">
        <f>IFERROR(VLOOKUP(W1319,Datos!$P$4:$Q$18,2,0),"")</f>
        <v/>
      </c>
      <c r="Y1319" s="232" t="str">
        <f t="shared" si="146"/>
        <v/>
      </c>
      <c r="AA1319" s="314" t="str">
        <f t="shared" ca="1" si="143"/>
        <v/>
      </c>
    </row>
    <row r="1320" spans="1:27" x14ac:dyDescent="0.3">
      <c r="A1320" s="238"/>
      <c r="B1320" s="241" t="str">
        <f t="shared" si="147"/>
        <v/>
      </c>
      <c r="C1320" s="239"/>
      <c r="D1320" s="240" t="str">
        <f>IF(C1320&lt;&gt;"",VLOOKUP(C1320,'BASE EQUIPOS'!$G$8:$H$22,2,0),"")</f>
        <v/>
      </c>
      <c r="E1320" s="241" t="str">
        <f>IF(C1320&lt;&gt;"",VLOOKUP(C1320,'BASE EQUIPOS'!$G$8:$I$22,3,0),"")</f>
        <v/>
      </c>
      <c r="F1320" s="241" t="str">
        <f>IF(C1320&lt;&gt;"",VLOOKUP(C1320,'BASE EQUIPOS'!$G$8:$J$22,4,0),"")</f>
        <v/>
      </c>
      <c r="G1320" s="242"/>
      <c r="H1320" s="233"/>
      <c r="I1320" s="241"/>
      <c r="J1320" s="241"/>
      <c r="K1320" s="241"/>
      <c r="L1320" s="239"/>
      <c r="M1320" s="244"/>
      <c r="N1320" s="245" t="str">
        <f t="shared" ca="1" si="141"/>
        <v/>
      </c>
      <c r="O1320" s="239"/>
      <c r="P1320" s="244"/>
      <c r="Q1320" s="245" t="str">
        <f t="shared" si="142"/>
        <v/>
      </c>
      <c r="U1320" s="246" t="str">
        <f>IFERROR(VLOOKUP(C1320,'BASE EQUIPOS'!$G$8:$O$22,9,0)," ")</f>
        <v xml:space="preserve"> </v>
      </c>
      <c r="V1320" s="232" t="str">
        <f t="shared" si="144"/>
        <v/>
      </c>
      <c r="W1320" s="232" t="str">
        <f t="shared" si="145"/>
        <v/>
      </c>
      <c r="X1320" s="232" t="str">
        <f>IFERROR(VLOOKUP(W1320,Datos!$P$4:$Q$18,2,0),"")</f>
        <v/>
      </c>
      <c r="Y1320" s="232" t="str">
        <f t="shared" si="146"/>
        <v/>
      </c>
      <c r="AA1320" s="314" t="str">
        <f t="shared" ca="1" si="143"/>
        <v/>
      </c>
    </row>
    <row r="1321" spans="1:27" x14ac:dyDescent="0.3">
      <c r="A1321" s="238"/>
      <c r="B1321" s="241" t="str">
        <f t="shared" si="147"/>
        <v/>
      </c>
      <c r="C1321" s="239"/>
      <c r="D1321" s="240" t="str">
        <f>IF(C1321&lt;&gt;"",VLOOKUP(C1321,'BASE EQUIPOS'!$G$8:$H$22,2,0),"")</f>
        <v/>
      </c>
      <c r="E1321" s="241" t="str">
        <f>IF(C1321&lt;&gt;"",VLOOKUP(C1321,'BASE EQUIPOS'!$G$8:$I$22,3,0),"")</f>
        <v/>
      </c>
      <c r="F1321" s="241" t="str">
        <f>IF(C1321&lt;&gt;"",VLOOKUP(C1321,'BASE EQUIPOS'!$G$8:$J$22,4,0),"")</f>
        <v/>
      </c>
      <c r="G1321" s="242"/>
      <c r="H1321" s="233"/>
      <c r="I1321" s="241"/>
      <c r="J1321" s="241"/>
      <c r="K1321" s="241"/>
      <c r="L1321" s="239"/>
      <c r="M1321" s="244"/>
      <c r="N1321" s="245" t="str">
        <f t="shared" ca="1" si="141"/>
        <v/>
      </c>
      <c r="O1321" s="239"/>
      <c r="P1321" s="244"/>
      <c r="Q1321" s="245" t="str">
        <f t="shared" si="142"/>
        <v/>
      </c>
      <c r="U1321" s="246" t="str">
        <f>IFERROR(VLOOKUP(C1321,'BASE EQUIPOS'!$G$8:$O$22,9,0)," ")</f>
        <v xml:space="preserve"> </v>
      </c>
      <c r="V1321" s="232" t="str">
        <f t="shared" si="144"/>
        <v/>
      </c>
      <c r="W1321" s="232" t="str">
        <f t="shared" si="145"/>
        <v/>
      </c>
      <c r="X1321" s="232" t="str">
        <f>IFERROR(VLOOKUP(W1321,Datos!$P$4:$Q$18,2,0),"")</f>
        <v/>
      </c>
      <c r="Y1321" s="232" t="str">
        <f t="shared" si="146"/>
        <v/>
      </c>
      <c r="AA1321" s="314" t="str">
        <f t="shared" ca="1" si="143"/>
        <v/>
      </c>
    </row>
    <row r="1322" spans="1:27" x14ac:dyDescent="0.3">
      <c r="A1322" s="238"/>
      <c r="B1322" s="241" t="str">
        <f t="shared" si="147"/>
        <v/>
      </c>
      <c r="C1322" s="239"/>
      <c r="D1322" s="240" t="str">
        <f>IF(C1322&lt;&gt;"",VLOOKUP(C1322,'BASE EQUIPOS'!$G$8:$H$22,2,0),"")</f>
        <v/>
      </c>
      <c r="E1322" s="241" t="str">
        <f>IF(C1322&lt;&gt;"",VLOOKUP(C1322,'BASE EQUIPOS'!$G$8:$I$22,3,0),"")</f>
        <v/>
      </c>
      <c r="F1322" s="241" t="str">
        <f>IF(C1322&lt;&gt;"",VLOOKUP(C1322,'BASE EQUIPOS'!$G$8:$J$22,4,0),"")</f>
        <v/>
      </c>
      <c r="G1322" s="242"/>
      <c r="H1322" s="233"/>
      <c r="I1322" s="241"/>
      <c r="J1322" s="241"/>
      <c r="K1322" s="241"/>
      <c r="L1322" s="239"/>
      <c r="M1322" s="244"/>
      <c r="N1322" s="245" t="str">
        <f t="shared" ca="1" si="141"/>
        <v/>
      </c>
      <c r="O1322" s="239"/>
      <c r="P1322" s="244"/>
      <c r="Q1322" s="245" t="str">
        <f t="shared" si="142"/>
        <v/>
      </c>
      <c r="U1322" s="246" t="str">
        <f>IFERROR(VLOOKUP(C1322,'BASE EQUIPOS'!$G$8:$O$22,9,0)," ")</f>
        <v xml:space="preserve"> </v>
      </c>
      <c r="V1322" s="232" t="str">
        <f t="shared" si="144"/>
        <v/>
      </c>
      <c r="W1322" s="232" t="str">
        <f t="shared" si="145"/>
        <v/>
      </c>
      <c r="X1322" s="232" t="str">
        <f>IFERROR(VLOOKUP(W1322,Datos!$P$4:$Q$18,2,0),"")</f>
        <v/>
      </c>
      <c r="Y1322" s="232" t="str">
        <f t="shared" si="146"/>
        <v/>
      </c>
      <c r="AA1322" s="314" t="str">
        <f t="shared" ca="1" si="143"/>
        <v/>
      </c>
    </row>
    <row r="1323" spans="1:27" x14ac:dyDescent="0.3">
      <c r="A1323" s="238"/>
      <c r="B1323" s="241" t="str">
        <f t="shared" si="147"/>
        <v/>
      </c>
      <c r="C1323" s="239"/>
      <c r="D1323" s="240" t="str">
        <f>IF(C1323&lt;&gt;"",VLOOKUP(C1323,'BASE EQUIPOS'!$G$8:$H$22,2,0),"")</f>
        <v/>
      </c>
      <c r="E1323" s="241" t="str">
        <f>IF(C1323&lt;&gt;"",VLOOKUP(C1323,'BASE EQUIPOS'!$G$8:$I$22,3,0),"")</f>
        <v/>
      </c>
      <c r="F1323" s="241" t="str">
        <f>IF(C1323&lt;&gt;"",VLOOKUP(C1323,'BASE EQUIPOS'!$G$8:$J$22,4,0),"")</f>
        <v/>
      </c>
      <c r="G1323" s="242"/>
      <c r="H1323" s="233"/>
      <c r="I1323" s="241"/>
      <c r="J1323" s="241"/>
      <c r="K1323" s="241"/>
      <c r="L1323" s="239"/>
      <c r="M1323" s="244"/>
      <c r="N1323" s="245" t="str">
        <f t="shared" ca="1" si="141"/>
        <v/>
      </c>
      <c r="O1323" s="239"/>
      <c r="P1323" s="244"/>
      <c r="Q1323" s="245" t="str">
        <f t="shared" si="142"/>
        <v/>
      </c>
      <c r="U1323" s="246" t="str">
        <f>IFERROR(VLOOKUP(C1323,'BASE EQUIPOS'!$G$8:$O$22,9,0)," ")</f>
        <v xml:space="preserve"> </v>
      </c>
      <c r="V1323" s="232" t="str">
        <f t="shared" si="144"/>
        <v/>
      </c>
      <c r="W1323" s="232" t="str">
        <f t="shared" si="145"/>
        <v/>
      </c>
      <c r="X1323" s="232" t="str">
        <f>IFERROR(VLOOKUP(W1323,Datos!$P$4:$Q$18,2,0),"")</f>
        <v/>
      </c>
      <c r="Y1323" s="232" t="str">
        <f t="shared" si="146"/>
        <v/>
      </c>
      <c r="AA1323" s="314" t="str">
        <f t="shared" ca="1" si="143"/>
        <v/>
      </c>
    </row>
    <row r="1324" spans="1:27" x14ac:dyDescent="0.3">
      <c r="A1324" s="238"/>
      <c r="B1324" s="241" t="str">
        <f t="shared" si="147"/>
        <v/>
      </c>
      <c r="C1324" s="239"/>
      <c r="D1324" s="240" t="str">
        <f>IF(C1324&lt;&gt;"",VLOOKUP(C1324,'BASE EQUIPOS'!$G$8:$H$22,2,0),"")</f>
        <v/>
      </c>
      <c r="E1324" s="241" t="str">
        <f>IF(C1324&lt;&gt;"",VLOOKUP(C1324,'BASE EQUIPOS'!$G$8:$I$22,3,0),"")</f>
        <v/>
      </c>
      <c r="F1324" s="241" t="str">
        <f>IF(C1324&lt;&gt;"",VLOOKUP(C1324,'BASE EQUIPOS'!$G$8:$J$22,4,0),"")</f>
        <v/>
      </c>
      <c r="G1324" s="242"/>
      <c r="H1324" s="233"/>
      <c r="I1324" s="241"/>
      <c r="J1324" s="241"/>
      <c r="K1324" s="241"/>
      <c r="L1324" s="239"/>
      <c r="M1324" s="244"/>
      <c r="N1324" s="245" t="str">
        <f t="shared" ca="1" si="141"/>
        <v/>
      </c>
      <c r="O1324" s="239"/>
      <c r="P1324" s="244"/>
      <c r="Q1324" s="245" t="str">
        <f t="shared" si="142"/>
        <v/>
      </c>
      <c r="U1324" s="246" t="str">
        <f>IFERROR(VLOOKUP(C1324,'BASE EQUIPOS'!$G$8:$O$22,9,0)," ")</f>
        <v xml:space="preserve"> </v>
      </c>
      <c r="V1324" s="232" t="str">
        <f t="shared" si="144"/>
        <v/>
      </c>
      <c r="W1324" s="232" t="str">
        <f t="shared" si="145"/>
        <v/>
      </c>
      <c r="X1324" s="232" t="str">
        <f>IFERROR(VLOOKUP(W1324,Datos!$P$4:$Q$18,2,0),"")</f>
        <v/>
      </c>
      <c r="Y1324" s="232" t="str">
        <f t="shared" si="146"/>
        <v/>
      </c>
      <c r="AA1324" s="314" t="str">
        <f t="shared" ca="1" si="143"/>
        <v/>
      </c>
    </row>
    <row r="1325" spans="1:27" x14ac:dyDescent="0.3">
      <c r="A1325" s="238"/>
      <c r="B1325" s="241" t="str">
        <f t="shared" si="147"/>
        <v/>
      </c>
      <c r="C1325" s="239"/>
      <c r="D1325" s="240" t="str">
        <f>IF(C1325&lt;&gt;"",VLOOKUP(C1325,'BASE EQUIPOS'!$G$8:$H$22,2,0),"")</f>
        <v/>
      </c>
      <c r="E1325" s="241" t="str">
        <f>IF(C1325&lt;&gt;"",VLOOKUP(C1325,'BASE EQUIPOS'!$G$8:$I$22,3,0),"")</f>
        <v/>
      </c>
      <c r="F1325" s="241" t="str">
        <f>IF(C1325&lt;&gt;"",VLOOKUP(C1325,'BASE EQUIPOS'!$G$8:$J$22,4,0),"")</f>
        <v/>
      </c>
      <c r="G1325" s="242"/>
      <c r="H1325" s="233"/>
      <c r="I1325" s="241"/>
      <c r="J1325" s="241"/>
      <c r="K1325" s="241"/>
      <c r="L1325" s="239"/>
      <c r="M1325" s="244"/>
      <c r="N1325" s="245" t="str">
        <f t="shared" ca="1" si="141"/>
        <v/>
      </c>
      <c r="O1325" s="239"/>
      <c r="P1325" s="244"/>
      <c r="Q1325" s="245" t="str">
        <f t="shared" si="142"/>
        <v/>
      </c>
      <c r="U1325" s="246" t="str">
        <f>IFERROR(VLOOKUP(C1325,'BASE EQUIPOS'!$G$8:$O$22,9,0)," ")</f>
        <v xml:space="preserve"> </v>
      </c>
      <c r="V1325" s="232" t="str">
        <f t="shared" si="144"/>
        <v/>
      </c>
      <c r="W1325" s="232" t="str">
        <f t="shared" si="145"/>
        <v/>
      </c>
      <c r="X1325" s="232" t="str">
        <f>IFERROR(VLOOKUP(W1325,Datos!$P$4:$Q$18,2,0),"")</f>
        <v/>
      </c>
      <c r="Y1325" s="232" t="str">
        <f t="shared" si="146"/>
        <v/>
      </c>
      <c r="AA1325" s="314" t="str">
        <f t="shared" ca="1" si="143"/>
        <v/>
      </c>
    </row>
    <row r="1326" spans="1:27" x14ac:dyDescent="0.3">
      <c r="A1326" s="238"/>
      <c r="B1326" s="241" t="str">
        <f t="shared" si="147"/>
        <v/>
      </c>
      <c r="C1326" s="239"/>
      <c r="D1326" s="240" t="str">
        <f>IF(C1326&lt;&gt;"",VLOOKUP(C1326,'BASE EQUIPOS'!$G$8:$H$22,2,0),"")</f>
        <v/>
      </c>
      <c r="E1326" s="241" t="str">
        <f>IF(C1326&lt;&gt;"",VLOOKUP(C1326,'BASE EQUIPOS'!$G$8:$I$22,3,0),"")</f>
        <v/>
      </c>
      <c r="F1326" s="241" t="str">
        <f>IF(C1326&lt;&gt;"",VLOOKUP(C1326,'BASE EQUIPOS'!$G$8:$J$22,4,0),"")</f>
        <v/>
      </c>
      <c r="G1326" s="242"/>
      <c r="H1326" s="233"/>
      <c r="I1326" s="241"/>
      <c r="J1326" s="241"/>
      <c r="K1326" s="241"/>
      <c r="L1326" s="239"/>
      <c r="M1326" s="244"/>
      <c r="N1326" s="245" t="str">
        <f t="shared" ca="1" si="141"/>
        <v/>
      </c>
      <c r="O1326" s="239"/>
      <c r="P1326" s="244"/>
      <c r="Q1326" s="245" t="str">
        <f t="shared" si="142"/>
        <v/>
      </c>
      <c r="U1326" s="246" t="str">
        <f>IFERROR(VLOOKUP(C1326,'BASE EQUIPOS'!$G$8:$O$22,9,0)," ")</f>
        <v xml:space="preserve"> </v>
      </c>
      <c r="V1326" s="232" t="str">
        <f t="shared" si="144"/>
        <v/>
      </c>
      <c r="W1326" s="232" t="str">
        <f t="shared" si="145"/>
        <v/>
      </c>
      <c r="X1326" s="232" t="str">
        <f>IFERROR(VLOOKUP(W1326,Datos!$P$4:$Q$18,2,0),"")</f>
        <v/>
      </c>
      <c r="Y1326" s="232" t="str">
        <f t="shared" si="146"/>
        <v/>
      </c>
      <c r="AA1326" s="314" t="str">
        <f t="shared" ca="1" si="143"/>
        <v/>
      </c>
    </row>
    <row r="1327" spans="1:27" x14ac:dyDescent="0.3">
      <c r="A1327" s="238"/>
      <c r="B1327" s="241" t="str">
        <f t="shared" si="147"/>
        <v/>
      </c>
      <c r="C1327" s="239"/>
      <c r="D1327" s="240" t="str">
        <f>IF(C1327&lt;&gt;"",VLOOKUP(C1327,'BASE EQUIPOS'!$G$8:$H$22,2,0),"")</f>
        <v/>
      </c>
      <c r="E1327" s="241" t="str">
        <f>IF(C1327&lt;&gt;"",VLOOKUP(C1327,'BASE EQUIPOS'!$G$8:$I$22,3,0),"")</f>
        <v/>
      </c>
      <c r="F1327" s="241" t="str">
        <f>IF(C1327&lt;&gt;"",VLOOKUP(C1327,'BASE EQUIPOS'!$G$8:$J$22,4,0),"")</f>
        <v/>
      </c>
      <c r="G1327" s="242"/>
      <c r="H1327" s="233"/>
      <c r="I1327" s="241"/>
      <c r="J1327" s="241"/>
      <c r="K1327" s="241"/>
      <c r="L1327" s="239"/>
      <c r="M1327" s="244"/>
      <c r="N1327" s="245" t="str">
        <f t="shared" ca="1" si="141"/>
        <v/>
      </c>
      <c r="O1327" s="239"/>
      <c r="P1327" s="244"/>
      <c r="Q1327" s="245" t="str">
        <f t="shared" si="142"/>
        <v/>
      </c>
      <c r="U1327" s="246" t="str">
        <f>IFERROR(VLOOKUP(C1327,'BASE EQUIPOS'!$G$8:$O$22,9,0)," ")</f>
        <v xml:space="preserve"> </v>
      </c>
      <c r="V1327" s="232" t="str">
        <f t="shared" si="144"/>
        <v/>
      </c>
      <c r="W1327" s="232" t="str">
        <f t="shared" si="145"/>
        <v/>
      </c>
      <c r="X1327" s="232" t="str">
        <f>IFERROR(VLOOKUP(W1327,Datos!$P$4:$Q$18,2,0),"")</f>
        <v/>
      </c>
      <c r="Y1327" s="232" t="str">
        <f t="shared" si="146"/>
        <v/>
      </c>
      <c r="AA1327" s="314" t="str">
        <f t="shared" ca="1" si="143"/>
        <v/>
      </c>
    </row>
    <row r="1328" spans="1:27" x14ac:dyDescent="0.3">
      <c r="A1328" s="238"/>
      <c r="B1328" s="241" t="str">
        <f t="shared" si="147"/>
        <v/>
      </c>
      <c r="C1328" s="239"/>
      <c r="D1328" s="240" t="str">
        <f>IF(C1328&lt;&gt;"",VLOOKUP(C1328,'BASE EQUIPOS'!$G$8:$H$22,2,0),"")</f>
        <v/>
      </c>
      <c r="E1328" s="241" t="str">
        <f>IF(C1328&lt;&gt;"",VLOOKUP(C1328,'BASE EQUIPOS'!$G$8:$I$22,3,0),"")</f>
        <v/>
      </c>
      <c r="F1328" s="241" t="str">
        <f>IF(C1328&lt;&gt;"",VLOOKUP(C1328,'BASE EQUIPOS'!$G$8:$J$22,4,0),"")</f>
        <v/>
      </c>
      <c r="G1328" s="242"/>
      <c r="H1328" s="233"/>
      <c r="I1328" s="241"/>
      <c r="J1328" s="241"/>
      <c r="K1328" s="241"/>
      <c r="L1328" s="239"/>
      <c r="M1328" s="244"/>
      <c r="N1328" s="245" t="str">
        <f t="shared" ca="1" si="141"/>
        <v/>
      </c>
      <c r="O1328" s="239"/>
      <c r="P1328" s="244"/>
      <c r="Q1328" s="245" t="str">
        <f t="shared" si="142"/>
        <v/>
      </c>
      <c r="U1328" s="246" t="str">
        <f>IFERROR(VLOOKUP(C1328,'BASE EQUIPOS'!$G$8:$O$22,9,0)," ")</f>
        <v xml:space="preserve"> </v>
      </c>
      <c r="V1328" s="232" t="str">
        <f t="shared" si="144"/>
        <v/>
      </c>
      <c r="W1328" s="232" t="str">
        <f t="shared" si="145"/>
        <v/>
      </c>
      <c r="X1328" s="232" t="str">
        <f>IFERROR(VLOOKUP(W1328,Datos!$P$4:$Q$18,2,0),"")</f>
        <v/>
      </c>
      <c r="Y1328" s="232" t="str">
        <f t="shared" si="146"/>
        <v/>
      </c>
      <c r="AA1328" s="314" t="str">
        <f t="shared" ca="1" si="143"/>
        <v/>
      </c>
    </row>
    <row r="1329" spans="1:27" x14ac:dyDescent="0.3">
      <c r="A1329" s="238"/>
      <c r="B1329" s="241" t="str">
        <f t="shared" si="147"/>
        <v/>
      </c>
      <c r="C1329" s="239"/>
      <c r="D1329" s="240" t="str">
        <f>IF(C1329&lt;&gt;"",VLOOKUP(C1329,'BASE EQUIPOS'!$G$8:$H$22,2,0),"")</f>
        <v/>
      </c>
      <c r="E1329" s="241" t="str">
        <f>IF(C1329&lt;&gt;"",VLOOKUP(C1329,'BASE EQUIPOS'!$G$8:$I$22,3,0),"")</f>
        <v/>
      </c>
      <c r="F1329" s="241" t="str">
        <f>IF(C1329&lt;&gt;"",VLOOKUP(C1329,'BASE EQUIPOS'!$G$8:$J$22,4,0),"")</f>
        <v/>
      </c>
      <c r="G1329" s="242"/>
      <c r="H1329" s="233"/>
      <c r="I1329" s="241"/>
      <c r="J1329" s="241"/>
      <c r="K1329" s="241"/>
      <c r="L1329" s="239"/>
      <c r="M1329" s="244"/>
      <c r="N1329" s="245" t="str">
        <f t="shared" ca="1" si="141"/>
        <v/>
      </c>
      <c r="O1329" s="239"/>
      <c r="P1329" s="244"/>
      <c r="Q1329" s="245" t="str">
        <f t="shared" si="142"/>
        <v/>
      </c>
      <c r="U1329" s="246" t="str">
        <f>IFERROR(VLOOKUP(C1329,'BASE EQUIPOS'!$G$8:$O$22,9,0)," ")</f>
        <v xml:space="preserve"> </v>
      </c>
      <c r="V1329" s="232" t="str">
        <f t="shared" si="144"/>
        <v/>
      </c>
      <c r="W1329" s="232" t="str">
        <f t="shared" si="145"/>
        <v/>
      </c>
      <c r="X1329" s="232" t="str">
        <f>IFERROR(VLOOKUP(W1329,Datos!$P$4:$Q$18,2,0),"")</f>
        <v/>
      </c>
      <c r="Y1329" s="232" t="str">
        <f t="shared" si="146"/>
        <v/>
      </c>
      <c r="AA1329" s="314" t="str">
        <f t="shared" ca="1" si="143"/>
        <v/>
      </c>
    </row>
    <row r="1330" spans="1:27" x14ac:dyDescent="0.3">
      <c r="A1330" s="238"/>
      <c r="B1330" s="241" t="str">
        <f t="shared" si="147"/>
        <v/>
      </c>
      <c r="C1330" s="239"/>
      <c r="D1330" s="240" t="str">
        <f>IF(C1330&lt;&gt;"",VLOOKUP(C1330,'BASE EQUIPOS'!$G$8:$H$22,2,0),"")</f>
        <v/>
      </c>
      <c r="E1330" s="241" t="str">
        <f>IF(C1330&lt;&gt;"",VLOOKUP(C1330,'BASE EQUIPOS'!$G$8:$I$22,3,0),"")</f>
        <v/>
      </c>
      <c r="F1330" s="241" t="str">
        <f>IF(C1330&lt;&gt;"",VLOOKUP(C1330,'BASE EQUIPOS'!$G$8:$J$22,4,0),"")</f>
        <v/>
      </c>
      <c r="G1330" s="242"/>
      <c r="H1330" s="233"/>
      <c r="I1330" s="241"/>
      <c r="J1330" s="241"/>
      <c r="K1330" s="241"/>
      <c r="L1330" s="239"/>
      <c r="M1330" s="244"/>
      <c r="N1330" s="245" t="str">
        <f t="shared" ca="1" si="141"/>
        <v/>
      </c>
      <c r="O1330" s="239"/>
      <c r="P1330" s="244"/>
      <c r="Q1330" s="245" t="str">
        <f t="shared" si="142"/>
        <v/>
      </c>
      <c r="U1330" s="246" t="str">
        <f>IFERROR(VLOOKUP(C1330,'BASE EQUIPOS'!$G$8:$O$22,9,0)," ")</f>
        <v xml:space="preserve"> </v>
      </c>
      <c r="V1330" s="232" t="str">
        <f t="shared" si="144"/>
        <v/>
      </c>
      <c r="W1330" s="232" t="str">
        <f t="shared" si="145"/>
        <v/>
      </c>
      <c r="X1330" s="232" t="str">
        <f>IFERROR(VLOOKUP(W1330,Datos!$P$4:$Q$18,2,0),"")</f>
        <v/>
      </c>
      <c r="Y1330" s="232" t="str">
        <f t="shared" si="146"/>
        <v/>
      </c>
      <c r="AA1330" s="314" t="str">
        <f t="shared" ca="1" si="143"/>
        <v/>
      </c>
    </row>
    <row r="1331" spans="1:27" x14ac:dyDescent="0.3">
      <c r="A1331" s="238"/>
      <c r="B1331" s="241" t="str">
        <f t="shared" si="147"/>
        <v/>
      </c>
      <c r="C1331" s="239"/>
      <c r="D1331" s="240" t="str">
        <f>IF(C1331&lt;&gt;"",VLOOKUP(C1331,'BASE EQUIPOS'!$G$8:$H$22,2,0),"")</f>
        <v/>
      </c>
      <c r="E1331" s="241" t="str">
        <f>IF(C1331&lt;&gt;"",VLOOKUP(C1331,'BASE EQUIPOS'!$G$8:$I$22,3,0),"")</f>
        <v/>
      </c>
      <c r="F1331" s="241" t="str">
        <f>IF(C1331&lt;&gt;"",VLOOKUP(C1331,'BASE EQUIPOS'!$G$8:$J$22,4,0),"")</f>
        <v/>
      </c>
      <c r="G1331" s="242"/>
      <c r="H1331" s="233"/>
      <c r="I1331" s="241"/>
      <c r="J1331" s="241"/>
      <c r="K1331" s="241"/>
      <c r="L1331" s="239"/>
      <c r="M1331" s="244"/>
      <c r="N1331" s="245" t="str">
        <f t="shared" ca="1" si="141"/>
        <v/>
      </c>
      <c r="O1331" s="239"/>
      <c r="P1331" s="244"/>
      <c r="Q1331" s="245" t="str">
        <f t="shared" si="142"/>
        <v/>
      </c>
      <c r="U1331" s="246" t="str">
        <f>IFERROR(VLOOKUP(C1331,'BASE EQUIPOS'!$G$8:$O$22,9,0)," ")</f>
        <v xml:space="preserve"> </v>
      </c>
      <c r="V1331" s="232" t="str">
        <f t="shared" si="144"/>
        <v/>
      </c>
      <c r="W1331" s="232" t="str">
        <f t="shared" si="145"/>
        <v/>
      </c>
      <c r="X1331" s="232" t="str">
        <f>IFERROR(VLOOKUP(W1331,Datos!$P$4:$Q$18,2,0),"")</f>
        <v/>
      </c>
      <c r="Y1331" s="232" t="str">
        <f t="shared" si="146"/>
        <v/>
      </c>
      <c r="AA1331" s="314" t="str">
        <f t="shared" ca="1" si="143"/>
        <v/>
      </c>
    </row>
    <row r="1332" spans="1:27" x14ac:dyDescent="0.3">
      <c r="A1332" s="238"/>
      <c r="B1332" s="241" t="str">
        <f t="shared" si="147"/>
        <v/>
      </c>
      <c r="C1332" s="239"/>
      <c r="D1332" s="240" t="str">
        <f>IF(C1332&lt;&gt;"",VLOOKUP(C1332,'BASE EQUIPOS'!$G$8:$H$22,2,0),"")</f>
        <v/>
      </c>
      <c r="E1332" s="241" t="str">
        <f>IF(C1332&lt;&gt;"",VLOOKUP(C1332,'BASE EQUIPOS'!$G$8:$I$22,3,0),"")</f>
        <v/>
      </c>
      <c r="F1332" s="241" t="str">
        <f>IF(C1332&lt;&gt;"",VLOOKUP(C1332,'BASE EQUIPOS'!$G$8:$J$22,4,0),"")</f>
        <v/>
      </c>
      <c r="G1332" s="242"/>
      <c r="H1332" s="233"/>
      <c r="I1332" s="241"/>
      <c r="J1332" s="241"/>
      <c r="K1332" s="241"/>
      <c r="L1332" s="239"/>
      <c r="M1332" s="244"/>
      <c r="N1332" s="245" t="str">
        <f t="shared" ca="1" si="141"/>
        <v/>
      </c>
      <c r="O1332" s="239"/>
      <c r="P1332" s="244"/>
      <c r="Q1332" s="245" t="str">
        <f t="shared" si="142"/>
        <v/>
      </c>
      <c r="U1332" s="246" t="str">
        <f>IFERROR(VLOOKUP(C1332,'BASE EQUIPOS'!$G$8:$O$22,9,0)," ")</f>
        <v xml:space="preserve"> </v>
      </c>
      <c r="V1332" s="232" t="str">
        <f t="shared" si="144"/>
        <v/>
      </c>
      <c r="W1332" s="232" t="str">
        <f t="shared" si="145"/>
        <v/>
      </c>
      <c r="X1332" s="232" t="str">
        <f>IFERROR(VLOOKUP(W1332,Datos!$P$4:$Q$18,2,0),"")</f>
        <v/>
      </c>
      <c r="Y1332" s="232" t="str">
        <f t="shared" si="146"/>
        <v/>
      </c>
      <c r="AA1332" s="314" t="str">
        <f t="shared" ca="1" si="143"/>
        <v/>
      </c>
    </row>
    <row r="1333" spans="1:27" x14ac:dyDescent="0.3">
      <c r="A1333" s="238"/>
      <c r="B1333" s="241" t="str">
        <f t="shared" si="147"/>
        <v/>
      </c>
      <c r="C1333" s="239"/>
      <c r="D1333" s="240" t="str">
        <f>IF(C1333&lt;&gt;"",VLOOKUP(C1333,'BASE EQUIPOS'!$G$8:$H$22,2,0),"")</f>
        <v/>
      </c>
      <c r="E1333" s="241" t="str">
        <f>IF(C1333&lt;&gt;"",VLOOKUP(C1333,'BASE EQUIPOS'!$G$8:$I$22,3,0),"")</f>
        <v/>
      </c>
      <c r="F1333" s="241" t="str">
        <f>IF(C1333&lt;&gt;"",VLOOKUP(C1333,'BASE EQUIPOS'!$G$8:$J$22,4,0),"")</f>
        <v/>
      </c>
      <c r="G1333" s="242"/>
      <c r="H1333" s="233"/>
      <c r="I1333" s="241"/>
      <c r="J1333" s="241"/>
      <c r="K1333" s="241"/>
      <c r="L1333" s="239"/>
      <c r="M1333" s="244"/>
      <c r="N1333" s="245" t="str">
        <f t="shared" ca="1" si="141"/>
        <v/>
      </c>
      <c r="O1333" s="239"/>
      <c r="P1333" s="244"/>
      <c r="Q1333" s="245" t="str">
        <f t="shared" si="142"/>
        <v/>
      </c>
      <c r="U1333" s="246" t="str">
        <f>IFERROR(VLOOKUP(C1333,'BASE EQUIPOS'!$G$8:$O$22,9,0)," ")</f>
        <v xml:space="preserve"> </v>
      </c>
      <c r="V1333" s="232" t="str">
        <f t="shared" si="144"/>
        <v/>
      </c>
      <c r="W1333" s="232" t="str">
        <f t="shared" si="145"/>
        <v/>
      </c>
      <c r="X1333" s="232" t="str">
        <f>IFERROR(VLOOKUP(W1333,Datos!$P$4:$Q$18,2,0),"")</f>
        <v/>
      </c>
      <c r="Y1333" s="232" t="str">
        <f t="shared" si="146"/>
        <v/>
      </c>
      <c r="AA1333" s="314" t="str">
        <f t="shared" ca="1" si="143"/>
        <v/>
      </c>
    </row>
    <row r="1334" spans="1:27" x14ac:dyDescent="0.3">
      <c r="A1334" s="238"/>
      <c r="B1334" s="241" t="str">
        <f t="shared" si="147"/>
        <v/>
      </c>
      <c r="C1334" s="239"/>
      <c r="D1334" s="240" t="str">
        <f>IF(C1334&lt;&gt;"",VLOOKUP(C1334,'BASE EQUIPOS'!$G$8:$H$22,2,0),"")</f>
        <v/>
      </c>
      <c r="E1334" s="241" t="str">
        <f>IF(C1334&lt;&gt;"",VLOOKUP(C1334,'BASE EQUIPOS'!$G$8:$I$22,3,0),"")</f>
        <v/>
      </c>
      <c r="F1334" s="241" t="str">
        <f>IF(C1334&lt;&gt;"",VLOOKUP(C1334,'BASE EQUIPOS'!$G$8:$J$22,4,0),"")</f>
        <v/>
      </c>
      <c r="G1334" s="242"/>
      <c r="H1334" s="233"/>
      <c r="I1334" s="241"/>
      <c r="J1334" s="241"/>
      <c r="K1334" s="241"/>
      <c r="L1334" s="239"/>
      <c r="M1334" s="244"/>
      <c r="N1334" s="245" t="str">
        <f t="shared" ca="1" si="141"/>
        <v/>
      </c>
      <c r="O1334" s="239"/>
      <c r="P1334" s="244"/>
      <c r="Q1334" s="245" t="str">
        <f t="shared" si="142"/>
        <v/>
      </c>
      <c r="U1334" s="246" t="str">
        <f>IFERROR(VLOOKUP(C1334,'BASE EQUIPOS'!$G$8:$O$22,9,0)," ")</f>
        <v xml:space="preserve"> </v>
      </c>
      <c r="V1334" s="232" t="str">
        <f t="shared" si="144"/>
        <v/>
      </c>
      <c r="W1334" s="232" t="str">
        <f t="shared" si="145"/>
        <v/>
      </c>
      <c r="X1334" s="232" t="str">
        <f>IFERROR(VLOOKUP(W1334,Datos!$P$4:$Q$18,2,0),"")</f>
        <v/>
      </c>
      <c r="Y1334" s="232" t="str">
        <f t="shared" si="146"/>
        <v/>
      </c>
      <c r="AA1334" s="314" t="str">
        <f t="shared" ca="1" si="143"/>
        <v/>
      </c>
    </row>
    <row r="1335" spans="1:27" x14ac:dyDescent="0.3">
      <c r="A1335" s="238"/>
      <c r="B1335" s="241" t="str">
        <f t="shared" si="147"/>
        <v/>
      </c>
      <c r="C1335" s="239"/>
      <c r="D1335" s="240" t="str">
        <f>IF(C1335&lt;&gt;"",VLOOKUP(C1335,'BASE EQUIPOS'!$G$8:$H$22,2,0),"")</f>
        <v/>
      </c>
      <c r="E1335" s="241" t="str">
        <f>IF(C1335&lt;&gt;"",VLOOKUP(C1335,'BASE EQUIPOS'!$G$8:$I$22,3,0),"")</f>
        <v/>
      </c>
      <c r="F1335" s="241" t="str">
        <f>IF(C1335&lt;&gt;"",VLOOKUP(C1335,'BASE EQUIPOS'!$G$8:$J$22,4,0),"")</f>
        <v/>
      </c>
      <c r="G1335" s="242"/>
      <c r="H1335" s="233"/>
      <c r="I1335" s="241"/>
      <c r="J1335" s="241"/>
      <c r="K1335" s="241"/>
      <c r="L1335" s="239"/>
      <c r="M1335" s="244"/>
      <c r="N1335" s="245" t="str">
        <f t="shared" ca="1" si="141"/>
        <v/>
      </c>
      <c r="O1335" s="239"/>
      <c r="P1335" s="244"/>
      <c r="Q1335" s="245" t="str">
        <f t="shared" si="142"/>
        <v/>
      </c>
      <c r="U1335" s="246" t="str">
        <f>IFERROR(VLOOKUP(C1335,'BASE EQUIPOS'!$G$8:$O$22,9,0)," ")</f>
        <v xml:space="preserve"> </v>
      </c>
      <c r="V1335" s="232" t="str">
        <f t="shared" si="144"/>
        <v/>
      </c>
      <c r="W1335" s="232" t="str">
        <f t="shared" si="145"/>
        <v/>
      </c>
      <c r="X1335" s="232" t="str">
        <f>IFERROR(VLOOKUP(W1335,Datos!$P$4:$Q$18,2,0),"")</f>
        <v/>
      </c>
      <c r="Y1335" s="232" t="str">
        <f t="shared" si="146"/>
        <v/>
      </c>
      <c r="AA1335" s="314" t="str">
        <f t="shared" ca="1" si="143"/>
        <v/>
      </c>
    </row>
    <row r="1336" spans="1:27" x14ac:dyDescent="0.3">
      <c r="A1336" s="238"/>
      <c r="B1336" s="241" t="str">
        <f t="shared" si="147"/>
        <v/>
      </c>
      <c r="C1336" s="239"/>
      <c r="D1336" s="240" t="str">
        <f>IF(C1336&lt;&gt;"",VLOOKUP(C1336,'BASE EQUIPOS'!$G$8:$H$22,2,0),"")</f>
        <v/>
      </c>
      <c r="E1336" s="241" t="str">
        <f>IF(C1336&lt;&gt;"",VLOOKUP(C1336,'BASE EQUIPOS'!$G$8:$I$22,3,0),"")</f>
        <v/>
      </c>
      <c r="F1336" s="241" t="str">
        <f>IF(C1336&lt;&gt;"",VLOOKUP(C1336,'BASE EQUIPOS'!$G$8:$J$22,4,0),"")</f>
        <v/>
      </c>
      <c r="G1336" s="242"/>
      <c r="H1336" s="233"/>
      <c r="I1336" s="241"/>
      <c r="J1336" s="241"/>
      <c r="K1336" s="241"/>
      <c r="L1336" s="239"/>
      <c r="M1336" s="244"/>
      <c r="N1336" s="245" t="str">
        <f t="shared" ca="1" si="141"/>
        <v/>
      </c>
      <c r="O1336" s="239"/>
      <c r="P1336" s="244"/>
      <c r="Q1336" s="245" t="str">
        <f t="shared" si="142"/>
        <v/>
      </c>
      <c r="U1336" s="246" t="str">
        <f>IFERROR(VLOOKUP(C1336,'BASE EQUIPOS'!$G$8:$O$22,9,0)," ")</f>
        <v xml:space="preserve"> </v>
      </c>
      <c r="V1336" s="232" t="str">
        <f t="shared" si="144"/>
        <v/>
      </c>
      <c r="W1336" s="232" t="str">
        <f t="shared" si="145"/>
        <v/>
      </c>
      <c r="X1336" s="232" t="str">
        <f>IFERROR(VLOOKUP(W1336,Datos!$P$4:$Q$18,2,0),"")</f>
        <v/>
      </c>
      <c r="Y1336" s="232" t="str">
        <f t="shared" si="146"/>
        <v/>
      </c>
      <c r="AA1336" s="314" t="str">
        <f t="shared" ca="1" si="143"/>
        <v/>
      </c>
    </row>
    <row r="1337" spans="1:27" x14ac:dyDescent="0.3">
      <c r="A1337" s="238"/>
      <c r="B1337" s="241" t="str">
        <f t="shared" si="147"/>
        <v/>
      </c>
      <c r="C1337" s="239"/>
      <c r="D1337" s="240" t="str">
        <f>IF(C1337&lt;&gt;"",VLOOKUP(C1337,'BASE EQUIPOS'!$G$8:$H$22,2,0),"")</f>
        <v/>
      </c>
      <c r="E1337" s="241" t="str">
        <f>IF(C1337&lt;&gt;"",VLOOKUP(C1337,'BASE EQUIPOS'!$G$8:$I$22,3,0),"")</f>
        <v/>
      </c>
      <c r="F1337" s="241" t="str">
        <f>IF(C1337&lt;&gt;"",VLOOKUP(C1337,'BASE EQUIPOS'!$G$8:$J$22,4,0),"")</f>
        <v/>
      </c>
      <c r="G1337" s="242"/>
      <c r="H1337" s="233"/>
      <c r="I1337" s="241"/>
      <c r="J1337" s="241"/>
      <c r="K1337" s="241"/>
      <c r="L1337" s="239"/>
      <c r="M1337" s="244"/>
      <c r="N1337" s="245" t="str">
        <f t="shared" ca="1" si="141"/>
        <v/>
      </c>
      <c r="O1337" s="239"/>
      <c r="P1337" s="244"/>
      <c r="Q1337" s="245" t="str">
        <f t="shared" si="142"/>
        <v/>
      </c>
      <c r="U1337" s="246" t="str">
        <f>IFERROR(VLOOKUP(C1337,'BASE EQUIPOS'!$G$8:$O$22,9,0)," ")</f>
        <v xml:space="preserve"> </v>
      </c>
      <c r="V1337" s="232" t="str">
        <f t="shared" si="144"/>
        <v/>
      </c>
      <c r="W1337" s="232" t="str">
        <f t="shared" si="145"/>
        <v/>
      </c>
      <c r="X1337" s="232" t="str">
        <f>IFERROR(VLOOKUP(W1337,Datos!$P$4:$Q$18,2,0),"")</f>
        <v/>
      </c>
      <c r="Y1337" s="232" t="str">
        <f t="shared" si="146"/>
        <v/>
      </c>
      <c r="AA1337" s="314" t="str">
        <f t="shared" ca="1" si="143"/>
        <v/>
      </c>
    </row>
    <row r="1338" spans="1:27" x14ac:dyDescent="0.3">
      <c r="A1338" s="238"/>
      <c r="B1338" s="241" t="str">
        <f t="shared" si="147"/>
        <v/>
      </c>
      <c r="C1338" s="239"/>
      <c r="D1338" s="240" t="str">
        <f>IF(C1338&lt;&gt;"",VLOOKUP(C1338,'BASE EQUIPOS'!$G$8:$H$22,2,0),"")</f>
        <v/>
      </c>
      <c r="E1338" s="241" t="str">
        <f>IF(C1338&lt;&gt;"",VLOOKUP(C1338,'BASE EQUIPOS'!$G$8:$I$22,3,0),"")</f>
        <v/>
      </c>
      <c r="F1338" s="241" t="str">
        <f>IF(C1338&lt;&gt;"",VLOOKUP(C1338,'BASE EQUIPOS'!$G$8:$J$22,4,0),"")</f>
        <v/>
      </c>
      <c r="G1338" s="242"/>
      <c r="H1338" s="233"/>
      <c r="I1338" s="241"/>
      <c r="J1338" s="241"/>
      <c r="K1338" s="241"/>
      <c r="L1338" s="239"/>
      <c r="M1338" s="244"/>
      <c r="N1338" s="245" t="str">
        <f t="shared" ca="1" si="141"/>
        <v/>
      </c>
      <c r="O1338" s="239"/>
      <c r="P1338" s="244"/>
      <c r="Q1338" s="245" t="str">
        <f t="shared" si="142"/>
        <v/>
      </c>
      <c r="U1338" s="246" t="str">
        <f>IFERROR(VLOOKUP(C1338,'BASE EQUIPOS'!$G$8:$O$22,9,0)," ")</f>
        <v xml:space="preserve"> </v>
      </c>
      <c r="V1338" s="232" t="str">
        <f t="shared" si="144"/>
        <v/>
      </c>
      <c r="W1338" s="232" t="str">
        <f t="shared" si="145"/>
        <v/>
      </c>
      <c r="X1338" s="232" t="str">
        <f>IFERROR(VLOOKUP(W1338,Datos!$P$4:$Q$18,2,0),"")</f>
        <v/>
      </c>
      <c r="Y1338" s="232" t="str">
        <f t="shared" si="146"/>
        <v/>
      </c>
      <c r="AA1338" s="314" t="str">
        <f t="shared" ca="1" si="143"/>
        <v/>
      </c>
    </row>
    <row r="1339" spans="1:27" x14ac:dyDescent="0.3">
      <c r="A1339" s="238"/>
      <c r="B1339" s="241" t="str">
        <f t="shared" si="147"/>
        <v/>
      </c>
      <c r="C1339" s="239"/>
      <c r="D1339" s="240" t="str">
        <f>IF(C1339&lt;&gt;"",VLOOKUP(C1339,'BASE EQUIPOS'!$G$8:$H$22,2,0),"")</f>
        <v/>
      </c>
      <c r="E1339" s="241" t="str">
        <f>IF(C1339&lt;&gt;"",VLOOKUP(C1339,'BASE EQUIPOS'!$G$8:$I$22,3,0),"")</f>
        <v/>
      </c>
      <c r="F1339" s="241" t="str">
        <f>IF(C1339&lt;&gt;"",VLOOKUP(C1339,'BASE EQUIPOS'!$G$8:$J$22,4,0),"")</f>
        <v/>
      </c>
      <c r="G1339" s="242"/>
      <c r="H1339" s="233"/>
      <c r="I1339" s="241"/>
      <c r="J1339" s="241"/>
      <c r="K1339" s="241"/>
      <c r="L1339" s="239"/>
      <c r="M1339" s="244"/>
      <c r="N1339" s="245" t="str">
        <f t="shared" ca="1" si="141"/>
        <v/>
      </c>
      <c r="O1339" s="239"/>
      <c r="P1339" s="244"/>
      <c r="Q1339" s="245" t="str">
        <f t="shared" si="142"/>
        <v/>
      </c>
      <c r="U1339" s="246" t="str">
        <f>IFERROR(VLOOKUP(C1339,'BASE EQUIPOS'!$G$8:$O$22,9,0)," ")</f>
        <v xml:space="preserve"> </v>
      </c>
      <c r="V1339" s="232" t="str">
        <f t="shared" si="144"/>
        <v/>
      </c>
      <c r="W1339" s="232" t="str">
        <f t="shared" si="145"/>
        <v/>
      </c>
      <c r="X1339" s="232" t="str">
        <f>IFERROR(VLOOKUP(W1339,Datos!$P$4:$Q$18,2,0),"")</f>
        <v/>
      </c>
      <c r="Y1339" s="232" t="str">
        <f t="shared" si="146"/>
        <v/>
      </c>
      <c r="AA1339" s="314" t="str">
        <f t="shared" ca="1" si="143"/>
        <v/>
      </c>
    </row>
    <row r="1340" spans="1:27" x14ac:dyDescent="0.3">
      <c r="A1340" s="238"/>
      <c r="B1340" s="241" t="str">
        <f t="shared" si="147"/>
        <v/>
      </c>
      <c r="C1340" s="239"/>
      <c r="D1340" s="240" t="str">
        <f>IF(C1340&lt;&gt;"",VLOOKUP(C1340,'BASE EQUIPOS'!$G$8:$H$22,2,0),"")</f>
        <v/>
      </c>
      <c r="E1340" s="241" t="str">
        <f>IF(C1340&lt;&gt;"",VLOOKUP(C1340,'BASE EQUIPOS'!$G$8:$I$22,3,0),"")</f>
        <v/>
      </c>
      <c r="F1340" s="241" t="str">
        <f>IF(C1340&lt;&gt;"",VLOOKUP(C1340,'BASE EQUIPOS'!$G$8:$J$22,4,0),"")</f>
        <v/>
      </c>
      <c r="G1340" s="242"/>
      <c r="H1340" s="233"/>
      <c r="I1340" s="241"/>
      <c r="J1340" s="241"/>
      <c r="K1340" s="241"/>
      <c r="L1340" s="239"/>
      <c r="M1340" s="244"/>
      <c r="N1340" s="245" t="str">
        <f t="shared" ca="1" si="141"/>
        <v/>
      </c>
      <c r="O1340" s="239"/>
      <c r="P1340" s="244"/>
      <c r="Q1340" s="245" t="str">
        <f t="shared" si="142"/>
        <v/>
      </c>
      <c r="U1340" s="246" t="str">
        <f>IFERROR(VLOOKUP(C1340,'BASE EQUIPOS'!$G$8:$O$22,9,0)," ")</f>
        <v xml:space="preserve"> </v>
      </c>
      <c r="V1340" s="232" t="str">
        <f t="shared" si="144"/>
        <v/>
      </c>
      <c r="W1340" s="232" t="str">
        <f t="shared" si="145"/>
        <v/>
      </c>
      <c r="X1340" s="232" t="str">
        <f>IFERROR(VLOOKUP(W1340,Datos!$P$4:$Q$18,2,0),"")</f>
        <v/>
      </c>
      <c r="Y1340" s="232" t="str">
        <f t="shared" si="146"/>
        <v/>
      </c>
      <c r="AA1340" s="314" t="str">
        <f t="shared" ca="1" si="143"/>
        <v/>
      </c>
    </row>
    <row r="1341" spans="1:27" x14ac:dyDescent="0.3">
      <c r="A1341" s="238"/>
      <c r="B1341" s="241" t="str">
        <f t="shared" si="147"/>
        <v/>
      </c>
      <c r="C1341" s="239"/>
      <c r="D1341" s="240" t="str">
        <f>IF(C1341&lt;&gt;"",VLOOKUP(C1341,'BASE EQUIPOS'!$G$8:$H$22,2,0),"")</f>
        <v/>
      </c>
      <c r="E1341" s="241" t="str">
        <f>IF(C1341&lt;&gt;"",VLOOKUP(C1341,'BASE EQUIPOS'!$G$8:$I$22,3,0),"")</f>
        <v/>
      </c>
      <c r="F1341" s="241" t="str">
        <f>IF(C1341&lt;&gt;"",VLOOKUP(C1341,'BASE EQUIPOS'!$G$8:$J$22,4,0),"")</f>
        <v/>
      </c>
      <c r="G1341" s="242"/>
      <c r="H1341" s="233"/>
      <c r="I1341" s="241"/>
      <c r="J1341" s="241"/>
      <c r="K1341" s="241"/>
      <c r="L1341" s="239"/>
      <c r="M1341" s="244"/>
      <c r="N1341" s="245" t="str">
        <f t="shared" ca="1" si="141"/>
        <v/>
      </c>
      <c r="O1341" s="239"/>
      <c r="P1341" s="244"/>
      <c r="Q1341" s="245" t="str">
        <f t="shared" si="142"/>
        <v/>
      </c>
      <c r="U1341" s="246" t="str">
        <f>IFERROR(VLOOKUP(C1341,'BASE EQUIPOS'!$G$8:$O$22,9,0)," ")</f>
        <v xml:space="preserve"> </v>
      </c>
      <c r="V1341" s="232" t="str">
        <f t="shared" si="144"/>
        <v/>
      </c>
      <c r="W1341" s="232" t="str">
        <f t="shared" si="145"/>
        <v/>
      </c>
      <c r="X1341" s="232" t="str">
        <f>IFERROR(VLOOKUP(W1341,Datos!$P$4:$Q$18,2,0),"")</f>
        <v/>
      </c>
      <c r="Y1341" s="232" t="str">
        <f t="shared" si="146"/>
        <v/>
      </c>
      <c r="AA1341" s="314" t="str">
        <f t="shared" ca="1" si="143"/>
        <v/>
      </c>
    </row>
    <row r="1342" spans="1:27" x14ac:dyDescent="0.3">
      <c r="A1342" s="238"/>
      <c r="B1342" s="241" t="str">
        <f t="shared" si="147"/>
        <v/>
      </c>
      <c r="C1342" s="239"/>
      <c r="D1342" s="240" t="str">
        <f>IF(C1342&lt;&gt;"",VLOOKUP(C1342,'BASE EQUIPOS'!$G$8:$H$22,2,0),"")</f>
        <v/>
      </c>
      <c r="E1342" s="241" t="str">
        <f>IF(C1342&lt;&gt;"",VLOOKUP(C1342,'BASE EQUIPOS'!$G$8:$I$22,3,0),"")</f>
        <v/>
      </c>
      <c r="F1342" s="241" t="str">
        <f>IF(C1342&lt;&gt;"",VLOOKUP(C1342,'BASE EQUIPOS'!$G$8:$J$22,4,0),"")</f>
        <v/>
      </c>
      <c r="G1342" s="242"/>
      <c r="H1342" s="233"/>
      <c r="I1342" s="241"/>
      <c r="J1342" s="241"/>
      <c r="K1342" s="241"/>
      <c r="L1342" s="239"/>
      <c r="M1342" s="244"/>
      <c r="N1342" s="245" t="str">
        <f t="shared" ca="1" si="141"/>
        <v/>
      </c>
      <c r="O1342" s="239"/>
      <c r="P1342" s="244"/>
      <c r="Q1342" s="245" t="str">
        <f t="shared" si="142"/>
        <v/>
      </c>
      <c r="U1342" s="246" t="str">
        <f>IFERROR(VLOOKUP(C1342,'BASE EQUIPOS'!$G$8:$O$22,9,0)," ")</f>
        <v xml:space="preserve"> </v>
      </c>
      <c r="V1342" s="232" t="str">
        <f t="shared" si="144"/>
        <v/>
      </c>
      <c r="W1342" s="232" t="str">
        <f t="shared" si="145"/>
        <v/>
      </c>
      <c r="X1342" s="232" t="str">
        <f>IFERROR(VLOOKUP(W1342,Datos!$P$4:$Q$18,2,0),"")</f>
        <v/>
      </c>
      <c r="Y1342" s="232" t="str">
        <f t="shared" si="146"/>
        <v/>
      </c>
      <c r="AA1342" s="314" t="str">
        <f t="shared" ca="1" si="143"/>
        <v/>
      </c>
    </row>
    <row r="1343" spans="1:27" x14ac:dyDescent="0.3">
      <c r="A1343" s="238"/>
      <c r="B1343" s="241" t="str">
        <f t="shared" si="147"/>
        <v/>
      </c>
      <c r="C1343" s="239"/>
      <c r="D1343" s="240" t="str">
        <f>IF(C1343&lt;&gt;"",VLOOKUP(C1343,'BASE EQUIPOS'!$G$8:$H$22,2,0),"")</f>
        <v/>
      </c>
      <c r="E1343" s="241" t="str">
        <f>IF(C1343&lt;&gt;"",VLOOKUP(C1343,'BASE EQUIPOS'!$G$8:$I$22,3,0),"")</f>
        <v/>
      </c>
      <c r="F1343" s="241" t="str">
        <f>IF(C1343&lt;&gt;"",VLOOKUP(C1343,'BASE EQUIPOS'!$G$8:$J$22,4,0),"")</f>
        <v/>
      </c>
      <c r="G1343" s="242"/>
      <c r="H1343" s="233"/>
      <c r="I1343" s="241"/>
      <c r="J1343" s="241"/>
      <c r="K1343" s="241"/>
      <c r="L1343" s="239"/>
      <c r="M1343" s="244"/>
      <c r="N1343" s="245" t="str">
        <f t="shared" ca="1" si="141"/>
        <v/>
      </c>
      <c r="O1343" s="239"/>
      <c r="P1343" s="244"/>
      <c r="Q1343" s="245" t="str">
        <f t="shared" si="142"/>
        <v/>
      </c>
      <c r="U1343" s="246" t="str">
        <f>IFERROR(VLOOKUP(C1343,'BASE EQUIPOS'!$G$8:$O$22,9,0)," ")</f>
        <v xml:space="preserve"> </v>
      </c>
      <c r="V1343" s="232" t="str">
        <f t="shared" si="144"/>
        <v/>
      </c>
      <c r="W1343" s="232" t="str">
        <f t="shared" si="145"/>
        <v/>
      </c>
      <c r="X1343" s="232" t="str">
        <f>IFERROR(VLOOKUP(W1343,Datos!$P$4:$Q$18,2,0),"")</f>
        <v/>
      </c>
      <c r="Y1343" s="232" t="str">
        <f t="shared" si="146"/>
        <v/>
      </c>
      <c r="AA1343" s="314" t="str">
        <f t="shared" ca="1" si="143"/>
        <v/>
      </c>
    </row>
    <row r="1344" spans="1:27" x14ac:dyDescent="0.3">
      <c r="A1344" s="238"/>
      <c r="B1344" s="241" t="str">
        <f t="shared" si="147"/>
        <v/>
      </c>
      <c r="C1344" s="239"/>
      <c r="D1344" s="240" t="str">
        <f>IF(C1344&lt;&gt;"",VLOOKUP(C1344,'BASE EQUIPOS'!$G$8:$H$22,2,0),"")</f>
        <v/>
      </c>
      <c r="E1344" s="241" t="str">
        <f>IF(C1344&lt;&gt;"",VLOOKUP(C1344,'BASE EQUIPOS'!$G$8:$I$22,3,0),"")</f>
        <v/>
      </c>
      <c r="F1344" s="241" t="str">
        <f>IF(C1344&lt;&gt;"",VLOOKUP(C1344,'BASE EQUIPOS'!$G$8:$J$22,4,0),"")</f>
        <v/>
      </c>
      <c r="G1344" s="242"/>
      <c r="H1344" s="233"/>
      <c r="I1344" s="241"/>
      <c r="J1344" s="241"/>
      <c r="K1344" s="241"/>
      <c r="L1344" s="239"/>
      <c r="M1344" s="244"/>
      <c r="N1344" s="245" t="str">
        <f t="shared" ca="1" si="141"/>
        <v/>
      </c>
      <c r="O1344" s="239"/>
      <c r="P1344" s="244"/>
      <c r="Q1344" s="245" t="str">
        <f t="shared" si="142"/>
        <v/>
      </c>
      <c r="U1344" s="246" t="str">
        <f>IFERROR(VLOOKUP(C1344,'BASE EQUIPOS'!$G$8:$O$22,9,0)," ")</f>
        <v xml:space="preserve"> </v>
      </c>
      <c r="V1344" s="232" t="str">
        <f t="shared" si="144"/>
        <v/>
      </c>
      <c r="W1344" s="232" t="str">
        <f t="shared" si="145"/>
        <v/>
      </c>
      <c r="X1344" s="232" t="str">
        <f>IFERROR(VLOOKUP(W1344,Datos!$P$4:$Q$18,2,0),"")</f>
        <v/>
      </c>
      <c r="Y1344" s="232" t="str">
        <f t="shared" si="146"/>
        <v/>
      </c>
      <c r="AA1344" s="314" t="str">
        <f t="shared" ca="1" si="143"/>
        <v/>
      </c>
    </row>
    <row r="1345" spans="1:27" x14ac:dyDescent="0.3">
      <c r="A1345" s="238"/>
      <c r="B1345" s="241" t="str">
        <f t="shared" si="147"/>
        <v/>
      </c>
      <c r="C1345" s="239"/>
      <c r="D1345" s="240" t="str">
        <f>IF(C1345&lt;&gt;"",VLOOKUP(C1345,'BASE EQUIPOS'!$G$8:$H$22,2,0),"")</f>
        <v/>
      </c>
      <c r="E1345" s="241" t="str">
        <f>IF(C1345&lt;&gt;"",VLOOKUP(C1345,'BASE EQUIPOS'!$G$8:$I$22,3,0),"")</f>
        <v/>
      </c>
      <c r="F1345" s="241" t="str">
        <f>IF(C1345&lt;&gt;"",VLOOKUP(C1345,'BASE EQUIPOS'!$G$8:$J$22,4,0),"")</f>
        <v/>
      </c>
      <c r="G1345" s="242"/>
      <c r="H1345" s="233"/>
      <c r="I1345" s="241"/>
      <c r="J1345" s="241"/>
      <c r="K1345" s="241"/>
      <c r="L1345" s="239"/>
      <c r="M1345" s="244"/>
      <c r="N1345" s="245" t="str">
        <f t="shared" ca="1" si="141"/>
        <v/>
      </c>
      <c r="O1345" s="239"/>
      <c r="P1345" s="244"/>
      <c r="Q1345" s="245" t="str">
        <f t="shared" si="142"/>
        <v/>
      </c>
      <c r="U1345" s="246" t="str">
        <f>IFERROR(VLOOKUP(C1345,'BASE EQUIPOS'!$G$8:$O$22,9,0)," ")</f>
        <v xml:space="preserve"> </v>
      </c>
      <c r="V1345" s="232" t="str">
        <f t="shared" si="144"/>
        <v/>
      </c>
      <c r="W1345" s="232" t="str">
        <f t="shared" si="145"/>
        <v/>
      </c>
      <c r="X1345" s="232" t="str">
        <f>IFERROR(VLOOKUP(W1345,Datos!$P$4:$Q$18,2,0),"")</f>
        <v/>
      </c>
      <c r="Y1345" s="232" t="str">
        <f t="shared" si="146"/>
        <v/>
      </c>
      <c r="AA1345" s="314" t="str">
        <f t="shared" ca="1" si="143"/>
        <v/>
      </c>
    </row>
    <row r="1346" spans="1:27" x14ac:dyDescent="0.3">
      <c r="A1346" s="238"/>
      <c r="B1346" s="241" t="str">
        <f t="shared" si="147"/>
        <v/>
      </c>
      <c r="C1346" s="239"/>
      <c r="D1346" s="240" t="str">
        <f>IF(C1346&lt;&gt;"",VLOOKUP(C1346,'BASE EQUIPOS'!$G$8:$H$22,2,0),"")</f>
        <v/>
      </c>
      <c r="E1346" s="241" t="str">
        <f>IF(C1346&lt;&gt;"",VLOOKUP(C1346,'BASE EQUIPOS'!$G$8:$I$22,3,0),"")</f>
        <v/>
      </c>
      <c r="F1346" s="241" t="str">
        <f>IF(C1346&lt;&gt;"",VLOOKUP(C1346,'BASE EQUIPOS'!$G$8:$J$22,4,0),"")</f>
        <v/>
      </c>
      <c r="G1346" s="242"/>
      <c r="H1346" s="233"/>
      <c r="I1346" s="241"/>
      <c r="J1346" s="241"/>
      <c r="K1346" s="241"/>
      <c r="L1346" s="239"/>
      <c r="M1346" s="244"/>
      <c r="N1346" s="245" t="str">
        <f t="shared" ca="1" si="141"/>
        <v/>
      </c>
      <c r="O1346" s="239"/>
      <c r="P1346" s="244"/>
      <c r="Q1346" s="245" t="str">
        <f t="shared" si="142"/>
        <v/>
      </c>
      <c r="U1346" s="246" t="str">
        <f>IFERROR(VLOOKUP(C1346,'BASE EQUIPOS'!$G$8:$O$22,9,0)," ")</f>
        <v xml:space="preserve"> </v>
      </c>
      <c r="V1346" s="232" t="str">
        <f t="shared" si="144"/>
        <v/>
      </c>
      <c r="W1346" s="232" t="str">
        <f t="shared" si="145"/>
        <v/>
      </c>
      <c r="X1346" s="232" t="str">
        <f>IFERROR(VLOOKUP(W1346,Datos!$P$4:$Q$18,2,0),"")</f>
        <v/>
      </c>
      <c r="Y1346" s="232" t="str">
        <f t="shared" si="146"/>
        <v/>
      </c>
      <c r="AA1346" s="314" t="str">
        <f t="shared" ca="1" si="143"/>
        <v/>
      </c>
    </row>
    <row r="1347" spans="1:27" x14ac:dyDescent="0.3">
      <c r="A1347" s="238"/>
      <c r="B1347" s="241" t="str">
        <f t="shared" si="147"/>
        <v/>
      </c>
      <c r="C1347" s="239"/>
      <c r="D1347" s="240" t="str">
        <f>IF(C1347&lt;&gt;"",VLOOKUP(C1347,'BASE EQUIPOS'!$G$8:$H$22,2,0),"")</f>
        <v/>
      </c>
      <c r="E1347" s="241" t="str">
        <f>IF(C1347&lt;&gt;"",VLOOKUP(C1347,'BASE EQUIPOS'!$G$8:$I$22,3,0),"")</f>
        <v/>
      </c>
      <c r="F1347" s="241" t="str">
        <f>IF(C1347&lt;&gt;"",VLOOKUP(C1347,'BASE EQUIPOS'!$G$8:$J$22,4,0),"")</f>
        <v/>
      </c>
      <c r="G1347" s="242"/>
      <c r="H1347" s="233"/>
      <c r="I1347" s="241"/>
      <c r="J1347" s="241"/>
      <c r="K1347" s="241"/>
      <c r="L1347" s="239"/>
      <c r="M1347" s="244"/>
      <c r="N1347" s="245" t="str">
        <f t="shared" ca="1" si="141"/>
        <v/>
      </c>
      <c r="O1347" s="239"/>
      <c r="P1347" s="244"/>
      <c r="Q1347" s="245" t="str">
        <f t="shared" si="142"/>
        <v/>
      </c>
      <c r="U1347" s="246" t="str">
        <f>IFERROR(VLOOKUP(C1347,'BASE EQUIPOS'!$G$8:$O$22,9,0)," ")</f>
        <v xml:space="preserve"> </v>
      </c>
      <c r="V1347" s="232" t="str">
        <f t="shared" si="144"/>
        <v/>
      </c>
      <c r="W1347" s="232" t="str">
        <f t="shared" si="145"/>
        <v/>
      </c>
      <c r="X1347" s="232" t="str">
        <f>IFERROR(VLOOKUP(W1347,Datos!$P$4:$Q$18,2,0),"")</f>
        <v/>
      </c>
      <c r="Y1347" s="232" t="str">
        <f t="shared" si="146"/>
        <v/>
      </c>
      <c r="AA1347" s="314" t="str">
        <f t="shared" ca="1" si="143"/>
        <v/>
      </c>
    </row>
    <row r="1348" spans="1:27" x14ac:dyDescent="0.3">
      <c r="A1348" s="238"/>
      <c r="B1348" s="241" t="str">
        <f t="shared" si="147"/>
        <v/>
      </c>
      <c r="C1348" s="239"/>
      <c r="D1348" s="240" t="str">
        <f>IF(C1348&lt;&gt;"",VLOOKUP(C1348,'BASE EQUIPOS'!$G$8:$H$22,2,0),"")</f>
        <v/>
      </c>
      <c r="E1348" s="241" t="str">
        <f>IF(C1348&lt;&gt;"",VLOOKUP(C1348,'BASE EQUIPOS'!$G$8:$I$22,3,0),"")</f>
        <v/>
      </c>
      <c r="F1348" s="241" t="str">
        <f>IF(C1348&lt;&gt;"",VLOOKUP(C1348,'BASE EQUIPOS'!$G$8:$J$22,4,0),"")</f>
        <v/>
      </c>
      <c r="G1348" s="242"/>
      <c r="H1348" s="233"/>
      <c r="I1348" s="241"/>
      <c r="J1348" s="241"/>
      <c r="K1348" s="241"/>
      <c r="L1348" s="239"/>
      <c r="M1348" s="244"/>
      <c r="N1348" s="245" t="str">
        <f t="shared" ca="1" si="141"/>
        <v/>
      </c>
      <c r="O1348" s="239"/>
      <c r="P1348" s="244"/>
      <c r="Q1348" s="245" t="str">
        <f t="shared" si="142"/>
        <v/>
      </c>
      <c r="U1348" s="246" t="str">
        <f>IFERROR(VLOOKUP(C1348,'BASE EQUIPOS'!$G$8:$O$22,9,0)," ")</f>
        <v xml:space="preserve"> </v>
      </c>
      <c r="V1348" s="232" t="str">
        <f t="shared" si="144"/>
        <v/>
      </c>
      <c r="W1348" s="232" t="str">
        <f t="shared" si="145"/>
        <v/>
      </c>
      <c r="X1348" s="232" t="str">
        <f>IFERROR(VLOOKUP(W1348,Datos!$P$4:$Q$18,2,0),"")</f>
        <v/>
      </c>
      <c r="Y1348" s="232" t="str">
        <f t="shared" si="146"/>
        <v/>
      </c>
      <c r="AA1348" s="314" t="str">
        <f t="shared" ca="1" si="143"/>
        <v/>
      </c>
    </row>
    <row r="1349" spans="1:27" x14ac:dyDescent="0.3">
      <c r="A1349" s="238"/>
      <c r="B1349" s="241" t="str">
        <f t="shared" si="147"/>
        <v/>
      </c>
      <c r="C1349" s="239"/>
      <c r="D1349" s="240" t="str">
        <f>IF(C1349&lt;&gt;"",VLOOKUP(C1349,'BASE EQUIPOS'!$G$8:$H$22,2,0),"")</f>
        <v/>
      </c>
      <c r="E1349" s="241" t="str">
        <f>IF(C1349&lt;&gt;"",VLOOKUP(C1349,'BASE EQUIPOS'!$G$8:$I$22,3,0),"")</f>
        <v/>
      </c>
      <c r="F1349" s="241" t="str">
        <f>IF(C1349&lt;&gt;"",VLOOKUP(C1349,'BASE EQUIPOS'!$G$8:$J$22,4,0),"")</f>
        <v/>
      </c>
      <c r="G1349" s="242"/>
      <c r="H1349" s="233"/>
      <c r="I1349" s="241"/>
      <c r="J1349" s="241"/>
      <c r="K1349" s="241"/>
      <c r="L1349" s="239"/>
      <c r="M1349" s="244"/>
      <c r="N1349" s="245" t="str">
        <f t="shared" ca="1" si="141"/>
        <v/>
      </c>
      <c r="O1349" s="239"/>
      <c r="P1349" s="244"/>
      <c r="Q1349" s="245" t="str">
        <f t="shared" si="142"/>
        <v/>
      </c>
      <c r="U1349" s="246" t="str">
        <f>IFERROR(VLOOKUP(C1349,'BASE EQUIPOS'!$G$8:$O$22,9,0)," ")</f>
        <v xml:space="preserve"> </v>
      </c>
      <c r="V1349" s="232" t="str">
        <f t="shared" si="144"/>
        <v/>
      </c>
      <c r="W1349" s="232" t="str">
        <f t="shared" si="145"/>
        <v/>
      </c>
      <c r="X1349" s="232" t="str">
        <f>IFERROR(VLOOKUP(W1349,Datos!$P$4:$Q$18,2,0),"")</f>
        <v/>
      </c>
      <c r="Y1349" s="232" t="str">
        <f t="shared" si="146"/>
        <v/>
      </c>
      <c r="AA1349" s="314" t="str">
        <f t="shared" ca="1" si="143"/>
        <v/>
      </c>
    </row>
    <row r="1350" spans="1:27" x14ac:dyDescent="0.3">
      <c r="A1350" s="238"/>
      <c r="B1350" s="241" t="str">
        <f t="shared" si="147"/>
        <v/>
      </c>
      <c r="C1350" s="239"/>
      <c r="D1350" s="240" t="str">
        <f>IF(C1350&lt;&gt;"",VLOOKUP(C1350,'BASE EQUIPOS'!$G$8:$H$22,2,0),"")</f>
        <v/>
      </c>
      <c r="E1350" s="241" t="str">
        <f>IF(C1350&lt;&gt;"",VLOOKUP(C1350,'BASE EQUIPOS'!$G$8:$I$22,3,0),"")</f>
        <v/>
      </c>
      <c r="F1350" s="241" t="str">
        <f>IF(C1350&lt;&gt;"",VLOOKUP(C1350,'BASE EQUIPOS'!$G$8:$J$22,4,0),"")</f>
        <v/>
      </c>
      <c r="G1350" s="242"/>
      <c r="H1350" s="233"/>
      <c r="I1350" s="241"/>
      <c r="J1350" s="241"/>
      <c r="K1350" s="241"/>
      <c r="L1350" s="239"/>
      <c r="M1350" s="244"/>
      <c r="N1350" s="245" t="str">
        <f t="shared" ca="1" si="141"/>
        <v/>
      </c>
      <c r="O1350" s="239"/>
      <c r="P1350" s="244"/>
      <c r="Q1350" s="245" t="str">
        <f t="shared" si="142"/>
        <v/>
      </c>
      <c r="U1350" s="246" t="str">
        <f>IFERROR(VLOOKUP(C1350,'BASE EQUIPOS'!$G$8:$O$22,9,0)," ")</f>
        <v xml:space="preserve"> </v>
      </c>
      <c r="V1350" s="232" t="str">
        <f t="shared" si="144"/>
        <v/>
      </c>
      <c r="W1350" s="232" t="str">
        <f t="shared" si="145"/>
        <v/>
      </c>
      <c r="X1350" s="232" t="str">
        <f>IFERROR(VLOOKUP(W1350,Datos!$P$4:$Q$18,2,0),"")</f>
        <v/>
      </c>
      <c r="Y1350" s="232" t="str">
        <f t="shared" si="146"/>
        <v/>
      </c>
      <c r="AA1350" s="314" t="str">
        <f t="shared" ca="1" si="143"/>
        <v/>
      </c>
    </row>
    <row r="1351" spans="1:27" x14ac:dyDescent="0.3">
      <c r="A1351" s="238"/>
      <c r="B1351" s="241" t="str">
        <f t="shared" si="147"/>
        <v/>
      </c>
      <c r="C1351" s="239"/>
      <c r="D1351" s="240" t="str">
        <f>IF(C1351&lt;&gt;"",VLOOKUP(C1351,'BASE EQUIPOS'!$G$8:$H$22,2,0),"")</f>
        <v/>
      </c>
      <c r="E1351" s="241" t="str">
        <f>IF(C1351&lt;&gt;"",VLOOKUP(C1351,'BASE EQUIPOS'!$G$8:$I$22,3,0),"")</f>
        <v/>
      </c>
      <c r="F1351" s="241" t="str">
        <f>IF(C1351&lt;&gt;"",VLOOKUP(C1351,'BASE EQUIPOS'!$G$8:$J$22,4,0),"")</f>
        <v/>
      </c>
      <c r="G1351" s="242"/>
      <c r="H1351" s="233"/>
      <c r="I1351" s="241"/>
      <c r="J1351" s="241"/>
      <c r="K1351" s="241"/>
      <c r="L1351" s="239"/>
      <c r="M1351" s="244"/>
      <c r="N1351" s="245" t="str">
        <f t="shared" ca="1" si="141"/>
        <v/>
      </c>
      <c r="O1351" s="239"/>
      <c r="P1351" s="244"/>
      <c r="Q1351" s="245" t="str">
        <f t="shared" si="142"/>
        <v/>
      </c>
      <c r="U1351" s="246" t="str">
        <f>IFERROR(VLOOKUP(C1351,'BASE EQUIPOS'!$G$8:$O$22,9,0)," ")</f>
        <v xml:space="preserve"> </v>
      </c>
      <c r="V1351" s="232" t="str">
        <f t="shared" si="144"/>
        <v/>
      </c>
      <c r="W1351" s="232" t="str">
        <f t="shared" si="145"/>
        <v/>
      </c>
      <c r="X1351" s="232" t="str">
        <f>IFERROR(VLOOKUP(W1351,Datos!$P$4:$Q$18,2,0),"")</f>
        <v/>
      </c>
      <c r="Y1351" s="232" t="str">
        <f t="shared" si="146"/>
        <v/>
      </c>
      <c r="AA1351" s="314" t="str">
        <f t="shared" ca="1" si="143"/>
        <v/>
      </c>
    </row>
    <row r="1352" spans="1:27" x14ac:dyDescent="0.3">
      <c r="A1352" s="238"/>
      <c r="B1352" s="241" t="str">
        <f t="shared" si="147"/>
        <v/>
      </c>
      <c r="C1352" s="239"/>
      <c r="D1352" s="240" t="str">
        <f>IF(C1352&lt;&gt;"",VLOOKUP(C1352,'BASE EQUIPOS'!$G$8:$H$22,2,0),"")</f>
        <v/>
      </c>
      <c r="E1352" s="241" t="str">
        <f>IF(C1352&lt;&gt;"",VLOOKUP(C1352,'BASE EQUIPOS'!$G$8:$I$22,3,0),"")</f>
        <v/>
      </c>
      <c r="F1352" s="241" t="str">
        <f>IF(C1352&lt;&gt;"",VLOOKUP(C1352,'BASE EQUIPOS'!$G$8:$J$22,4,0),"")</f>
        <v/>
      </c>
      <c r="G1352" s="242"/>
      <c r="H1352" s="233"/>
      <c r="I1352" s="241"/>
      <c r="J1352" s="241"/>
      <c r="K1352" s="241"/>
      <c r="L1352" s="239"/>
      <c r="M1352" s="244"/>
      <c r="N1352" s="245" t="str">
        <f t="shared" ca="1" si="141"/>
        <v/>
      </c>
      <c r="O1352" s="239"/>
      <c r="P1352" s="244"/>
      <c r="Q1352" s="245" t="str">
        <f t="shared" si="142"/>
        <v/>
      </c>
      <c r="U1352" s="246" t="str">
        <f>IFERROR(VLOOKUP(C1352,'BASE EQUIPOS'!$G$8:$O$22,9,0)," ")</f>
        <v xml:space="preserve"> </v>
      </c>
      <c r="V1352" s="232" t="str">
        <f t="shared" si="144"/>
        <v/>
      </c>
      <c r="W1352" s="232" t="str">
        <f t="shared" si="145"/>
        <v/>
      </c>
      <c r="X1352" s="232" t="str">
        <f>IFERROR(VLOOKUP(W1352,Datos!$P$4:$Q$18,2,0),"")</f>
        <v/>
      </c>
      <c r="Y1352" s="232" t="str">
        <f t="shared" si="146"/>
        <v/>
      </c>
      <c r="AA1352" s="314" t="str">
        <f t="shared" ca="1" si="143"/>
        <v/>
      </c>
    </row>
    <row r="1353" spans="1:27" x14ac:dyDescent="0.3">
      <c r="A1353" s="238"/>
      <c r="B1353" s="241" t="str">
        <f t="shared" si="147"/>
        <v/>
      </c>
      <c r="C1353" s="239"/>
      <c r="D1353" s="240" t="str">
        <f>IF(C1353&lt;&gt;"",VLOOKUP(C1353,'BASE EQUIPOS'!$G$8:$H$22,2,0),"")</f>
        <v/>
      </c>
      <c r="E1353" s="241" t="str">
        <f>IF(C1353&lt;&gt;"",VLOOKUP(C1353,'BASE EQUIPOS'!$G$8:$I$22,3,0),"")</f>
        <v/>
      </c>
      <c r="F1353" s="241" t="str">
        <f>IF(C1353&lt;&gt;"",VLOOKUP(C1353,'BASE EQUIPOS'!$G$8:$J$22,4,0),"")</f>
        <v/>
      </c>
      <c r="G1353" s="242"/>
      <c r="H1353" s="233"/>
      <c r="I1353" s="241"/>
      <c r="J1353" s="241"/>
      <c r="K1353" s="241"/>
      <c r="L1353" s="239"/>
      <c r="M1353" s="244"/>
      <c r="N1353" s="245" t="str">
        <f t="shared" ca="1" si="141"/>
        <v/>
      </c>
      <c r="O1353" s="239"/>
      <c r="P1353" s="244"/>
      <c r="Q1353" s="245" t="str">
        <f t="shared" si="142"/>
        <v/>
      </c>
      <c r="U1353" s="246" t="str">
        <f>IFERROR(VLOOKUP(C1353,'BASE EQUIPOS'!$G$8:$O$22,9,0)," ")</f>
        <v xml:space="preserve"> </v>
      </c>
      <c r="V1353" s="232" t="str">
        <f t="shared" si="144"/>
        <v/>
      </c>
      <c r="W1353" s="232" t="str">
        <f t="shared" si="145"/>
        <v/>
      </c>
      <c r="X1353" s="232" t="str">
        <f>IFERROR(VLOOKUP(W1353,Datos!$P$4:$Q$18,2,0),"")</f>
        <v/>
      </c>
      <c r="Y1353" s="232" t="str">
        <f t="shared" si="146"/>
        <v/>
      </c>
      <c r="AA1353" s="314" t="str">
        <f t="shared" ca="1" si="143"/>
        <v/>
      </c>
    </row>
    <row r="1354" spans="1:27" x14ac:dyDescent="0.3">
      <c r="A1354" s="238"/>
      <c r="B1354" s="241" t="str">
        <f t="shared" si="147"/>
        <v/>
      </c>
      <c r="C1354" s="239"/>
      <c r="D1354" s="240" t="str">
        <f>IF(C1354&lt;&gt;"",VLOOKUP(C1354,'BASE EQUIPOS'!$G$8:$H$22,2,0),"")</f>
        <v/>
      </c>
      <c r="E1354" s="241" t="str">
        <f>IF(C1354&lt;&gt;"",VLOOKUP(C1354,'BASE EQUIPOS'!$G$8:$I$22,3,0),"")</f>
        <v/>
      </c>
      <c r="F1354" s="241" t="str">
        <f>IF(C1354&lt;&gt;"",VLOOKUP(C1354,'BASE EQUIPOS'!$G$8:$J$22,4,0),"")</f>
        <v/>
      </c>
      <c r="G1354" s="242"/>
      <c r="H1354" s="233"/>
      <c r="I1354" s="241"/>
      <c r="J1354" s="241"/>
      <c r="K1354" s="241"/>
      <c r="L1354" s="239"/>
      <c r="M1354" s="244"/>
      <c r="N1354" s="245" t="str">
        <f t="shared" ca="1" si="141"/>
        <v/>
      </c>
      <c r="O1354" s="239"/>
      <c r="P1354" s="244"/>
      <c r="Q1354" s="245" t="str">
        <f t="shared" si="142"/>
        <v/>
      </c>
      <c r="U1354" s="246" t="str">
        <f>IFERROR(VLOOKUP(C1354,'BASE EQUIPOS'!$G$8:$O$22,9,0)," ")</f>
        <v xml:space="preserve"> </v>
      </c>
      <c r="V1354" s="232" t="str">
        <f t="shared" si="144"/>
        <v/>
      </c>
      <c r="W1354" s="232" t="str">
        <f t="shared" si="145"/>
        <v/>
      </c>
      <c r="X1354" s="232" t="str">
        <f>IFERROR(VLOOKUP(W1354,Datos!$P$4:$Q$18,2,0),"")</f>
        <v/>
      </c>
      <c r="Y1354" s="232" t="str">
        <f t="shared" si="146"/>
        <v/>
      </c>
      <c r="AA1354" s="314" t="str">
        <f t="shared" ca="1" si="143"/>
        <v/>
      </c>
    </row>
    <row r="1355" spans="1:27" x14ac:dyDescent="0.3">
      <c r="A1355" s="238"/>
      <c r="B1355" s="241" t="str">
        <f t="shared" si="147"/>
        <v/>
      </c>
      <c r="C1355" s="239"/>
      <c r="D1355" s="240" t="str">
        <f>IF(C1355&lt;&gt;"",VLOOKUP(C1355,'BASE EQUIPOS'!$G$8:$H$22,2,0),"")</f>
        <v/>
      </c>
      <c r="E1355" s="241" t="str">
        <f>IF(C1355&lt;&gt;"",VLOOKUP(C1355,'BASE EQUIPOS'!$G$8:$I$22,3,0),"")</f>
        <v/>
      </c>
      <c r="F1355" s="241" t="str">
        <f>IF(C1355&lt;&gt;"",VLOOKUP(C1355,'BASE EQUIPOS'!$G$8:$J$22,4,0),"")</f>
        <v/>
      </c>
      <c r="G1355" s="242"/>
      <c r="H1355" s="233"/>
      <c r="I1355" s="241"/>
      <c r="J1355" s="241"/>
      <c r="K1355" s="241"/>
      <c r="L1355" s="239"/>
      <c r="M1355" s="244"/>
      <c r="N1355" s="245" t="str">
        <f t="shared" ca="1" si="141"/>
        <v/>
      </c>
      <c r="O1355" s="239"/>
      <c r="P1355" s="244"/>
      <c r="Q1355" s="245" t="str">
        <f t="shared" si="142"/>
        <v/>
      </c>
      <c r="U1355" s="246" t="str">
        <f>IFERROR(VLOOKUP(C1355,'BASE EQUIPOS'!$G$8:$O$22,9,0)," ")</f>
        <v xml:space="preserve"> </v>
      </c>
      <c r="V1355" s="232" t="str">
        <f t="shared" si="144"/>
        <v/>
      </c>
      <c r="W1355" s="232" t="str">
        <f t="shared" si="145"/>
        <v/>
      </c>
      <c r="X1355" s="232" t="str">
        <f>IFERROR(VLOOKUP(W1355,Datos!$P$4:$Q$18,2,0),"")</f>
        <v/>
      </c>
      <c r="Y1355" s="232" t="str">
        <f t="shared" si="146"/>
        <v/>
      </c>
      <c r="AA1355" s="314" t="str">
        <f t="shared" ca="1" si="143"/>
        <v/>
      </c>
    </row>
    <row r="1356" spans="1:27" x14ac:dyDescent="0.3">
      <c r="A1356" s="238"/>
      <c r="B1356" s="241" t="str">
        <f t="shared" si="147"/>
        <v/>
      </c>
      <c r="C1356" s="239"/>
      <c r="D1356" s="240" t="str">
        <f>IF(C1356&lt;&gt;"",VLOOKUP(C1356,'BASE EQUIPOS'!$G$8:$H$22,2,0),"")</f>
        <v/>
      </c>
      <c r="E1356" s="241" t="str">
        <f>IF(C1356&lt;&gt;"",VLOOKUP(C1356,'BASE EQUIPOS'!$G$8:$I$22,3,0),"")</f>
        <v/>
      </c>
      <c r="F1356" s="241" t="str">
        <f>IF(C1356&lt;&gt;"",VLOOKUP(C1356,'BASE EQUIPOS'!$G$8:$J$22,4,0),"")</f>
        <v/>
      </c>
      <c r="G1356" s="242"/>
      <c r="H1356" s="233"/>
      <c r="I1356" s="241"/>
      <c r="J1356" s="241"/>
      <c r="K1356" s="241"/>
      <c r="L1356" s="239"/>
      <c r="M1356" s="244"/>
      <c r="N1356" s="245" t="str">
        <f t="shared" ca="1" si="141"/>
        <v/>
      </c>
      <c r="O1356" s="239"/>
      <c r="P1356" s="244"/>
      <c r="Q1356" s="245" t="str">
        <f t="shared" si="142"/>
        <v/>
      </c>
      <c r="U1356" s="246" t="str">
        <f>IFERROR(VLOOKUP(C1356,'BASE EQUIPOS'!$G$8:$O$22,9,0)," ")</f>
        <v xml:space="preserve"> </v>
      </c>
      <c r="V1356" s="232" t="str">
        <f t="shared" si="144"/>
        <v/>
      </c>
      <c r="W1356" s="232" t="str">
        <f t="shared" si="145"/>
        <v/>
      </c>
      <c r="X1356" s="232" t="str">
        <f>IFERROR(VLOOKUP(W1356,Datos!$P$4:$Q$18,2,0),"")</f>
        <v/>
      </c>
      <c r="Y1356" s="232" t="str">
        <f t="shared" si="146"/>
        <v/>
      </c>
      <c r="AA1356" s="314" t="str">
        <f t="shared" ca="1" si="143"/>
        <v/>
      </c>
    </row>
    <row r="1357" spans="1:27" x14ac:dyDescent="0.3">
      <c r="A1357" s="238"/>
      <c r="B1357" s="241" t="str">
        <f t="shared" si="147"/>
        <v/>
      </c>
      <c r="C1357" s="239"/>
      <c r="D1357" s="240" t="str">
        <f>IF(C1357&lt;&gt;"",VLOOKUP(C1357,'BASE EQUIPOS'!$G$8:$H$22,2,0),"")</f>
        <v/>
      </c>
      <c r="E1357" s="241" t="str">
        <f>IF(C1357&lt;&gt;"",VLOOKUP(C1357,'BASE EQUIPOS'!$G$8:$I$22,3,0),"")</f>
        <v/>
      </c>
      <c r="F1357" s="241" t="str">
        <f>IF(C1357&lt;&gt;"",VLOOKUP(C1357,'BASE EQUIPOS'!$G$8:$J$22,4,0),"")</f>
        <v/>
      </c>
      <c r="G1357" s="242"/>
      <c r="H1357" s="233"/>
      <c r="I1357" s="241"/>
      <c r="J1357" s="241"/>
      <c r="K1357" s="241"/>
      <c r="L1357" s="239"/>
      <c r="M1357" s="244"/>
      <c r="N1357" s="245" t="str">
        <f t="shared" ca="1" si="141"/>
        <v/>
      </c>
      <c r="O1357" s="239"/>
      <c r="P1357" s="244"/>
      <c r="Q1357" s="245" t="str">
        <f t="shared" si="142"/>
        <v/>
      </c>
      <c r="U1357" s="246" t="str">
        <f>IFERROR(VLOOKUP(C1357,'BASE EQUIPOS'!$G$8:$O$22,9,0)," ")</f>
        <v xml:space="preserve"> </v>
      </c>
      <c r="V1357" s="232" t="str">
        <f t="shared" si="144"/>
        <v/>
      </c>
      <c r="W1357" s="232" t="str">
        <f t="shared" si="145"/>
        <v/>
      </c>
      <c r="X1357" s="232" t="str">
        <f>IFERROR(VLOOKUP(W1357,Datos!$P$4:$Q$18,2,0),"")</f>
        <v/>
      </c>
      <c r="Y1357" s="232" t="str">
        <f t="shared" si="146"/>
        <v/>
      </c>
      <c r="AA1357" s="314" t="str">
        <f t="shared" ca="1" si="143"/>
        <v/>
      </c>
    </row>
    <row r="1358" spans="1:27" x14ac:dyDescent="0.3">
      <c r="A1358" s="238"/>
      <c r="B1358" s="241" t="str">
        <f t="shared" si="147"/>
        <v/>
      </c>
      <c r="C1358" s="239"/>
      <c r="D1358" s="240" t="str">
        <f>IF(C1358&lt;&gt;"",VLOOKUP(C1358,'BASE EQUIPOS'!$G$8:$H$22,2,0),"")</f>
        <v/>
      </c>
      <c r="E1358" s="241" t="str">
        <f>IF(C1358&lt;&gt;"",VLOOKUP(C1358,'BASE EQUIPOS'!$G$8:$I$22,3,0),"")</f>
        <v/>
      </c>
      <c r="F1358" s="241" t="str">
        <f>IF(C1358&lt;&gt;"",VLOOKUP(C1358,'BASE EQUIPOS'!$G$8:$J$22,4,0),"")</f>
        <v/>
      </c>
      <c r="G1358" s="242"/>
      <c r="H1358" s="233"/>
      <c r="I1358" s="241"/>
      <c r="J1358" s="241"/>
      <c r="K1358" s="241"/>
      <c r="L1358" s="239"/>
      <c r="M1358" s="244"/>
      <c r="N1358" s="245" t="str">
        <f t="shared" ca="1" si="141"/>
        <v/>
      </c>
      <c r="O1358" s="239"/>
      <c r="P1358" s="244"/>
      <c r="Q1358" s="245" t="str">
        <f t="shared" si="142"/>
        <v/>
      </c>
      <c r="U1358" s="246" t="str">
        <f>IFERROR(VLOOKUP(C1358,'BASE EQUIPOS'!$G$8:$O$22,9,0)," ")</f>
        <v xml:space="preserve"> </v>
      </c>
      <c r="V1358" s="232" t="str">
        <f t="shared" si="144"/>
        <v/>
      </c>
      <c r="W1358" s="232" t="str">
        <f t="shared" si="145"/>
        <v/>
      </c>
      <c r="X1358" s="232" t="str">
        <f>IFERROR(VLOOKUP(W1358,Datos!$P$4:$Q$18,2,0),"")</f>
        <v/>
      </c>
      <c r="Y1358" s="232" t="str">
        <f t="shared" si="146"/>
        <v/>
      </c>
      <c r="AA1358" s="314" t="str">
        <f t="shared" ca="1" si="143"/>
        <v/>
      </c>
    </row>
    <row r="1359" spans="1:27" x14ac:dyDescent="0.3">
      <c r="A1359" s="238"/>
      <c r="B1359" s="241" t="str">
        <f t="shared" si="147"/>
        <v/>
      </c>
      <c r="C1359" s="239"/>
      <c r="D1359" s="240" t="str">
        <f>IF(C1359&lt;&gt;"",VLOOKUP(C1359,'BASE EQUIPOS'!$G$8:$H$22,2,0),"")</f>
        <v/>
      </c>
      <c r="E1359" s="241" t="str">
        <f>IF(C1359&lt;&gt;"",VLOOKUP(C1359,'BASE EQUIPOS'!$G$8:$I$22,3,0),"")</f>
        <v/>
      </c>
      <c r="F1359" s="241" t="str">
        <f>IF(C1359&lt;&gt;"",VLOOKUP(C1359,'BASE EQUIPOS'!$G$8:$J$22,4,0),"")</f>
        <v/>
      </c>
      <c r="G1359" s="242"/>
      <c r="H1359" s="233"/>
      <c r="I1359" s="241"/>
      <c r="J1359" s="241"/>
      <c r="K1359" s="241"/>
      <c r="L1359" s="239"/>
      <c r="M1359" s="244"/>
      <c r="N1359" s="245" t="str">
        <f t="shared" ca="1" si="141"/>
        <v/>
      </c>
      <c r="O1359" s="239"/>
      <c r="P1359" s="244"/>
      <c r="Q1359" s="245" t="str">
        <f t="shared" si="142"/>
        <v/>
      </c>
      <c r="U1359" s="246" t="str">
        <f>IFERROR(VLOOKUP(C1359,'BASE EQUIPOS'!$G$8:$O$22,9,0)," ")</f>
        <v xml:space="preserve"> </v>
      </c>
      <c r="V1359" s="232" t="str">
        <f t="shared" si="144"/>
        <v/>
      </c>
      <c r="W1359" s="232" t="str">
        <f t="shared" si="145"/>
        <v/>
      </c>
      <c r="X1359" s="232" t="str">
        <f>IFERROR(VLOOKUP(W1359,Datos!$P$4:$Q$18,2,0),"")</f>
        <v/>
      </c>
      <c r="Y1359" s="232" t="str">
        <f t="shared" si="146"/>
        <v/>
      </c>
      <c r="AA1359" s="314" t="str">
        <f t="shared" ca="1" si="143"/>
        <v/>
      </c>
    </row>
    <row r="1360" spans="1:27" x14ac:dyDescent="0.3">
      <c r="A1360" s="238"/>
      <c r="B1360" s="241" t="str">
        <f t="shared" si="147"/>
        <v/>
      </c>
      <c r="C1360" s="239"/>
      <c r="D1360" s="240" t="str">
        <f>IF(C1360&lt;&gt;"",VLOOKUP(C1360,'BASE EQUIPOS'!$G$8:$H$22,2,0),"")</f>
        <v/>
      </c>
      <c r="E1360" s="241" t="str">
        <f>IF(C1360&lt;&gt;"",VLOOKUP(C1360,'BASE EQUIPOS'!$G$8:$I$22,3,0),"")</f>
        <v/>
      </c>
      <c r="F1360" s="241" t="str">
        <f>IF(C1360&lt;&gt;"",VLOOKUP(C1360,'BASE EQUIPOS'!$G$8:$J$22,4,0),"")</f>
        <v/>
      </c>
      <c r="G1360" s="242"/>
      <c r="H1360" s="233"/>
      <c r="I1360" s="241"/>
      <c r="J1360" s="241"/>
      <c r="K1360" s="241"/>
      <c r="L1360" s="239"/>
      <c r="M1360" s="244"/>
      <c r="N1360" s="245" t="str">
        <f t="shared" ref="N1360:N1423" ca="1" si="148">IF(M1360="","",IF(O1360="",NOW()*24-(L1360+M1360)*24,"Mtto. Terminado"))</f>
        <v/>
      </c>
      <c r="O1360" s="239"/>
      <c r="P1360" s="244"/>
      <c r="Q1360" s="245" t="str">
        <f t="shared" ref="Q1360:Q1423" si="149">IF(O1360="","",IF(P1360="","",(O1360+P1360)*24-(L1360+M1360)*24))</f>
        <v/>
      </c>
      <c r="U1360" s="246" t="str">
        <f>IFERROR(VLOOKUP(C1360,'BASE EQUIPOS'!$G$8:$O$22,9,0)," ")</f>
        <v xml:space="preserve"> </v>
      </c>
      <c r="V1360" s="232" t="str">
        <f t="shared" si="144"/>
        <v/>
      </c>
      <c r="W1360" s="232" t="str">
        <f t="shared" si="145"/>
        <v/>
      </c>
      <c r="X1360" s="232" t="str">
        <f>IFERROR(VLOOKUP(W1360,Datos!$P$4:$Q$18,2,0),"")</f>
        <v/>
      </c>
      <c r="Y1360" s="232" t="str">
        <f t="shared" si="146"/>
        <v/>
      </c>
      <c r="AA1360" s="314" t="str">
        <f t="shared" ca="1" si="143"/>
        <v/>
      </c>
    </row>
    <row r="1361" spans="1:27" x14ac:dyDescent="0.3">
      <c r="A1361" s="238"/>
      <c r="B1361" s="241" t="str">
        <f t="shared" si="147"/>
        <v/>
      </c>
      <c r="C1361" s="239"/>
      <c r="D1361" s="240" t="str">
        <f>IF(C1361&lt;&gt;"",VLOOKUP(C1361,'BASE EQUIPOS'!$G$8:$H$22,2,0),"")</f>
        <v/>
      </c>
      <c r="E1361" s="241" t="str">
        <f>IF(C1361&lt;&gt;"",VLOOKUP(C1361,'BASE EQUIPOS'!$G$8:$I$22,3,0),"")</f>
        <v/>
      </c>
      <c r="F1361" s="241" t="str">
        <f>IF(C1361&lt;&gt;"",VLOOKUP(C1361,'BASE EQUIPOS'!$G$8:$J$22,4,0),"")</f>
        <v/>
      </c>
      <c r="G1361" s="242"/>
      <c r="H1361" s="233"/>
      <c r="I1361" s="241"/>
      <c r="J1361" s="241"/>
      <c r="K1361" s="241"/>
      <c r="L1361" s="239"/>
      <c r="M1361" s="244"/>
      <c r="N1361" s="245" t="str">
        <f t="shared" ca="1" si="148"/>
        <v/>
      </c>
      <c r="O1361" s="239"/>
      <c r="P1361" s="244"/>
      <c r="Q1361" s="245" t="str">
        <f t="shared" si="149"/>
        <v/>
      </c>
      <c r="U1361" s="246" t="str">
        <f>IFERROR(VLOOKUP(C1361,'BASE EQUIPOS'!$G$8:$O$22,9,0)," ")</f>
        <v xml:space="preserve"> </v>
      </c>
      <c r="V1361" s="232" t="str">
        <f t="shared" si="144"/>
        <v/>
      </c>
      <c r="W1361" s="232" t="str">
        <f t="shared" si="145"/>
        <v/>
      </c>
      <c r="X1361" s="232" t="str">
        <f>IFERROR(VLOOKUP(W1361,Datos!$P$4:$Q$18,2,0),"")</f>
        <v/>
      </c>
      <c r="Y1361" s="232" t="str">
        <f t="shared" si="146"/>
        <v/>
      </c>
      <c r="AA1361" s="314" t="str">
        <f t="shared" ref="AA1361:AA1424" ca="1" si="150">IF(N1361="Mtto. Terminado",1,"")</f>
        <v/>
      </c>
    </row>
    <row r="1362" spans="1:27" x14ac:dyDescent="0.3">
      <c r="A1362" s="238"/>
      <c r="B1362" s="241" t="str">
        <f t="shared" si="147"/>
        <v/>
      </c>
      <c r="C1362" s="239"/>
      <c r="D1362" s="240" t="str">
        <f>IF(C1362&lt;&gt;"",VLOOKUP(C1362,'BASE EQUIPOS'!$G$8:$H$22,2,0),"")</f>
        <v/>
      </c>
      <c r="E1362" s="241" t="str">
        <f>IF(C1362&lt;&gt;"",VLOOKUP(C1362,'BASE EQUIPOS'!$G$8:$I$22,3,0),"")</f>
        <v/>
      </c>
      <c r="F1362" s="241" t="str">
        <f>IF(C1362&lt;&gt;"",VLOOKUP(C1362,'BASE EQUIPOS'!$G$8:$J$22,4,0),"")</f>
        <v/>
      </c>
      <c r="G1362" s="242"/>
      <c r="H1362" s="233"/>
      <c r="I1362" s="241"/>
      <c r="J1362" s="241"/>
      <c r="K1362" s="241"/>
      <c r="L1362" s="239"/>
      <c r="M1362" s="244"/>
      <c r="N1362" s="245" t="str">
        <f t="shared" ca="1" si="148"/>
        <v/>
      </c>
      <c r="O1362" s="239"/>
      <c r="P1362" s="244"/>
      <c r="Q1362" s="245" t="str">
        <f t="shared" si="149"/>
        <v/>
      </c>
      <c r="U1362" s="246" t="str">
        <f>IFERROR(VLOOKUP(C1362,'BASE EQUIPOS'!$G$8:$O$22,9,0)," ")</f>
        <v xml:space="preserve"> </v>
      </c>
      <c r="V1362" s="232" t="str">
        <f t="shared" si="144"/>
        <v/>
      </c>
      <c r="W1362" s="232" t="str">
        <f t="shared" si="145"/>
        <v/>
      </c>
      <c r="X1362" s="232" t="str">
        <f>IFERROR(VLOOKUP(W1362,Datos!$P$4:$Q$18,2,0),"")</f>
        <v/>
      </c>
      <c r="Y1362" s="232" t="str">
        <f t="shared" si="146"/>
        <v/>
      </c>
      <c r="AA1362" s="314" t="str">
        <f t="shared" ca="1" si="150"/>
        <v/>
      </c>
    </row>
    <row r="1363" spans="1:27" x14ac:dyDescent="0.3">
      <c r="A1363" s="238"/>
      <c r="B1363" s="241" t="str">
        <f t="shared" si="147"/>
        <v/>
      </c>
      <c r="C1363" s="239"/>
      <c r="D1363" s="240" t="str">
        <f>IF(C1363&lt;&gt;"",VLOOKUP(C1363,'BASE EQUIPOS'!$G$8:$H$22,2,0),"")</f>
        <v/>
      </c>
      <c r="E1363" s="241" t="str">
        <f>IF(C1363&lt;&gt;"",VLOOKUP(C1363,'BASE EQUIPOS'!$G$8:$I$22,3,0),"")</f>
        <v/>
      </c>
      <c r="F1363" s="241" t="str">
        <f>IF(C1363&lt;&gt;"",VLOOKUP(C1363,'BASE EQUIPOS'!$G$8:$J$22,4,0),"")</f>
        <v/>
      </c>
      <c r="G1363" s="242"/>
      <c r="H1363" s="233"/>
      <c r="I1363" s="241"/>
      <c r="J1363" s="241"/>
      <c r="K1363" s="241"/>
      <c r="L1363" s="239"/>
      <c r="M1363" s="244"/>
      <c r="N1363" s="245" t="str">
        <f t="shared" ca="1" si="148"/>
        <v/>
      </c>
      <c r="O1363" s="239"/>
      <c r="P1363" s="244"/>
      <c r="Q1363" s="245" t="str">
        <f t="shared" si="149"/>
        <v/>
      </c>
      <c r="U1363" s="246" t="str">
        <f>IFERROR(VLOOKUP(C1363,'BASE EQUIPOS'!$G$8:$O$22,9,0)," ")</f>
        <v xml:space="preserve"> </v>
      </c>
      <c r="V1363" s="232" t="str">
        <f t="shared" si="144"/>
        <v/>
      </c>
      <c r="W1363" s="232" t="str">
        <f t="shared" si="145"/>
        <v/>
      </c>
      <c r="X1363" s="232" t="str">
        <f>IFERROR(VLOOKUP(W1363,Datos!$P$4:$Q$18,2,0),"")</f>
        <v/>
      </c>
      <c r="Y1363" s="232" t="str">
        <f t="shared" si="146"/>
        <v/>
      </c>
      <c r="AA1363" s="314" t="str">
        <f t="shared" ca="1" si="150"/>
        <v/>
      </c>
    </row>
    <row r="1364" spans="1:27" x14ac:dyDescent="0.3">
      <c r="A1364" s="238"/>
      <c r="B1364" s="241" t="str">
        <f t="shared" si="147"/>
        <v/>
      </c>
      <c r="C1364" s="239"/>
      <c r="D1364" s="240" t="str">
        <f>IF(C1364&lt;&gt;"",VLOOKUP(C1364,'BASE EQUIPOS'!$G$8:$H$22,2,0),"")</f>
        <v/>
      </c>
      <c r="E1364" s="241" t="str">
        <f>IF(C1364&lt;&gt;"",VLOOKUP(C1364,'BASE EQUIPOS'!$G$8:$I$22,3,0),"")</f>
        <v/>
      </c>
      <c r="F1364" s="241" t="str">
        <f>IF(C1364&lt;&gt;"",VLOOKUP(C1364,'BASE EQUIPOS'!$G$8:$J$22,4,0),"")</f>
        <v/>
      </c>
      <c r="G1364" s="242"/>
      <c r="H1364" s="233"/>
      <c r="I1364" s="241"/>
      <c r="J1364" s="241"/>
      <c r="K1364" s="241"/>
      <c r="L1364" s="239"/>
      <c r="M1364" s="244"/>
      <c r="N1364" s="245" t="str">
        <f t="shared" ca="1" si="148"/>
        <v/>
      </c>
      <c r="O1364" s="239"/>
      <c r="P1364" s="244"/>
      <c r="Q1364" s="245" t="str">
        <f t="shared" si="149"/>
        <v/>
      </c>
      <c r="U1364" s="246" t="str">
        <f>IFERROR(VLOOKUP(C1364,'BASE EQUIPOS'!$G$8:$O$22,9,0)," ")</f>
        <v xml:space="preserve"> </v>
      </c>
      <c r="V1364" s="232" t="str">
        <f t="shared" si="144"/>
        <v/>
      </c>
      <c r="W1364" s="232" t="str">
        <f t="shared" si="145"/>
        <v/>
      </c>
      <c r="X1364" s="232" t="str">
        <f>IFERROR(VLOOKUP(W1364,Datos!$P$4:$Q$18,2,0),"")</f>
        <v/>
      </c>
      <c r="Y1364" s="232" t="str">
        <f t="shared" si="146"/>
        <v/>
      </c>
      <c r="AA1364" s="314" t="str">
        <f t="shared" ca="1" si="150"/>
        <v/>
      </c>
    </row>
    <row r="1365" spans="1:27" x14ac:dyDescent="0.3">
      <c r="A1365" s="238"/>
      <c r="B1365" s="241" t="str">
        <f t="shared" si="147"/>
        <v/>
      </c>
      <c r="C1365" s="239"/>
      <c r="D1365" s="240" t="str">
        <f>IF(C1365&lt;&gt;"",VLOOKUP(C1365,'BASE EQUIPOS'!$G$8:$H$22,2,0),"")</f>
        <v/>
      </c>
      <c r="E1365" s="241" t="str">
        <f>IF(C1365&lt;&gt;"",VLOOKUP(C1365,'BASE EQUIPOS'!$G$8:$I$22,3,0),"")</f>
        <v/>
      </c>
      <c r="F1365" s="241" t="str">
        <f>IF(C1365&lt;&gt;"",VLOOKUP(C1365,'BASE EQUIPOS'!$G$8:$J$22,4,0),"")</f>
        <v/>
      </c>
      <c r="G1365" s="242"/>
      <c r="H1365" s="233"/>
      <c r="I1365" s="241"/>
      <c r="J1365" s="241"/>
      <c r="K1365" s="241"/>
      <c r="L1365" s="239"/>
      <c r="M1365" s="244"/>
      <c r="N1365" s="245" t="str">
        <f t="shared" ca="1" si="148"/>
        <v/>
      </c>
      <c r="O1365" s="239"/>
      <c r="P1365" s="244"/>
      <c r="Q1365" s="245" t="str">
        <f t="shared" si="149"/>
        <v/>
      </c>
      <c r="U1365" s="246" t="str">
        <f>IFERROR(VLOOKUP(C1365,'BASE EQUIPOS'!$G$8:$O$22,9,0)," ")</f>
        <v xml:space="preserve"> </v>
      </c>
      <c r="V1365" s="232" t="str">
        <f t="shared" ref="V1365:V1428" si="151">IF(G1365="MTTO. SISTEMÁTICO","PREVENTIVA",IF(G1365="MTTO. PREDICTIVO","INSPECCIÓN",""))</f>
        <v/>
      </c>
      <c r="W1365" s="232" t="str">
        <f t="shared" ref="W1365:W1428" si="152">CONCATENATE(D1365,I1365)</f>
        <v/>
      </c>
      <c r="X1365" s="232" t="str">
        <f>IFERROR(VLOOKUP(W1365,Datos!$P$4:$Q$18,2,0),"")</f>
        <v/>
      </c>
      <c r="Y1365" s="232" t="str">
        <f t="shared" ref="Y1365:Y1428" si="153">IF(A1365="OT CORRECTIVA",1,IF(A1365="OT PREVENTIVA",2,IF(A1365="HOJA INSPECCIÓN",3,"")))</f>
        <v/>
      </c>
      <c r="AA1365" s="314" t="str">
        <f t="shared" ca="1" si="150"/>
        <v/>
      </c>
    </row>
    <row r="1366" spans="1:27" x14ac:dyDescent="0.3">
      <c r="A1366" s="238"/>
      <c r="B1366" s="241" t="str">
        <f t="shared" si="147"/>
        <v/>
      </c>
      <c r="C1366" s="239"/>
      <c r="D1366" s="240" t="str">
        <f>IF(C1366&lt;&gt;"",VLOOKUP(C1366,'BASE EQUIPOS'!$G$8:$H$22,2,0),"")</f>
        <v/>
      </c>
      <c r="E1366" s="241" t="str">
        <f>IF(C1366&lt;&gt;"",VLOOKUP(C1366,'BASE EQUIPOS'!$G$8:$I$22,3,0),"")</f>
        <v/>
      </c>
      <c r="F1366" s="241" t="str">
        <f>IF(C1366&lt;&gt;"",VLOOKUP(C1366,'BASE EQUIPOS'!$G$8:$J$22,4,0),"")</f>
        <v/>
      </c>
      <c r="G1366" s="242"/>
      <c r="H1366" s="233"/>
      <c r="I1366" s="241"/>
      <c r="J1366" s="241"/>
      <c r="K1366" s="241"/>
      <c r="L1366" s="239"/>
      <c r="M1366" s="244"/>
      <c r="N1366" s="245" t="str">
        <f t="shared" ca="1" si="148"/>
        <v/>
      </c>
      <c r="O1366" s="239"/>
      <c r="P1366" s="244"/>
      <c r="Q1366" s="245" t="str">
        <f t="shared" si="149"/>
        <v/>
      </c>
      <c r="U1366" s="246" t="str">
        <f>IFERROR(VLOOKUP(C1366,'BASE EQUIPOS'!$G$8:$O$22,9,0)," ")</f>
        <v xml:space="preserve"> </v>
      </c>
      <c r="V1366" s="232" t="str">
        <f t="shared" si="151"/>
        <v/>
      </c>
      <c r="W1366" s="232" t="str">
        <f t="shared" si="152"/>
        <v/>
      </c>
      <c r="X1366" s="232" t="str">
        <f>IFERROR(VLOOKUP(W1366,Datos!$P$4:$Q$18,2,0),"")</f>
        <v/>
      </c>
      <c r="Y1366" s="232" t="str">
        <f t="shared" si="153"/>
        <v/>
      </c>
      <c r="AA1366" s="314" t="str">
        <f t="shared" ca="1" si="150"/>
        <v/>
      </c>
    </row>
    <row r="1367" spans="1:27" x14ac:dyDescent="0.3">
      <c r="A1367" s="238"/>
      <c r="B1367" s="241" t="str">
        <f t="shared" si="147"/>
        <v/>
      </c>
      <c r="C1367" s="239"/>
      <c r="D1367" s="240" t="str">
        <f>IF(C1367&lt;&gt;"",VLOOKUP(C1367,'BASE EQUIPOS'!$G$8:$H$22,2,0),"")</f>
        <v/>
      </c>
      <c r="E1367" s="241" t="str">
        <f>IF(C1367&lt;&gt;"",VLOOKUP(C1367,'BASE EQUIPOS'!$G$8:$I$22,3,0),"")</f>
        <v/>
      </c>
      <c r="F1367" s="241" t="str">
        <f>IF(C1367&lt;&gt;"",VLOOKUP(C1367,'BASE EQUIPOS'!$G$8:$J$22,4,0),"")</f>
        <v/>
      </c>
      <c r="G1367" s="242"/>
      <c r="H1367" s="233"/>
      <c r="I1367" s="241"/>
      <c r="J1367" s="241"/>
      <c r="K1367" s="241"/>
      <c r="L1367" s="239"/>
      <c r="M1367" s="244"/>
      <c r="N1367" s="245" t="str">
        <f t="shared" ca="1" si="148"/>
        <v/>
      </c>
      <c r="O1367" s="239"/>
      <c r="P1367" s="244"/>
      <c r="Q1367" s="245" t="str">
        <f t="shared" si="149"/>
        <v/>
      </c>
      <c r="U1367" s="246" t="str">
        <f>IFERROR(VLOOKUP(C1367,'BASE EQUIPOS'!$G$8:$O$22,9,0)," ")</f>
        <v xml:space="preserve"> </v>
      </c>
      <c r="V1367" s="232" t="str">
        <f t="shared" si="151"/>
        <v/>
      </c>
      <c r="W1367" s="232" t="str">
        <f t="shared" si="152"/>
        <v/>
      </c>
      <c r="X1367" s="232" t="str">
        <f>IFERROR(VLOOKUP(W1367,Datos!$P$4:$Q$18,2,0),"")</f>
        <v/>
      </c>
      <c r="Y1367" s="232" t="str">
        <f t="shared" si="153"/>
        <v/>
      </c>
      <c r="AA1367" s="314" t="str">
        <f t="shared" ca="1" si="150"/>
        <v/>
      </c>
    </row>
    <row r="1368" spans="1:27" x14ac:dyDescent="0.3">
      <c r="A1368" s="238"/>
      <c r="B1368" s="241" t="str">
        <f t="shared" si="147"/>
        <v/>
      </c>
      <c r="C1368" s="239"/>
      <c r="D1368" s="240" t="str">
        <f>IF(C1368&lt;&gt;"",VLOOKUP(C1368,'BASE EQUIPOS'!$G$8:$H$22,2,0),"")</f>
        <v/>
      </c>
      <c r="E1368" s="241" t="str">
        <f>IF(C1368&lt;&gt;"",VLOOKUP(C1368,'BASE EQUIPOS'!$G$8:$I$22,3,0),"")</f>
        <v/>
      </c>
      <c r="F1368" s="241" t="str">
        <f>IF(C1368&lt;&gt;"",VLOOKUP(C1368,'BASE EQUIPOS'!$G$8:$J$22,4,0),"")</f>
        <v/>
      </c>
      <c r="G1368" s="242"/>
      <c r="H1368" s="233"/>
      <c r="I1368" s="241"/>
      <c r="J1368" s="241"/>
      <c r="K1368" s="241"/>
      <c r="L1368" s="239"/>
      <c r="M1368" s="244"/>
      <c r="N1368" s="245" t="str">
        <f t="shared" ca="1" si="148"/>
        <v/>
      </c>
      <c r="O1368" s="239"/>
      <c r="P1368" s="244"/>
      <c r="Q1368" s="245" t="str">
        <f t="shared" si="149"/>
        <v/>
      </c>
      <c r="U1368" s="246" t="str">
        <f>IFERROR(VLOOKUP(C1368,'BASE EQUIPOS'!$G$8:$O$22,9,0)," ")</f>
        <v xml:space="preserve"> </v>
      </c>
      <c r="V1368" s="232" t="str">
        <f t="shared" si="151"/>
        <v/>
      </c>
      <c r="W1368" s="232" t="str">
        <f t="shared" si="152"/>
        <v/>
      </c>
      <c r="X1368" s="232" t="str">
        <f>IFERROR(VLOOKUP(W1368,Datos!$P$4:$Q$18,2,0),"")</f>
        <v/>
      </c>
      <c r="Y1368" s="232" t="str">
        <f t="shared" si="153"/>
        <v/>
      </c>
      <c r="AA1368" s="314" t="str">
        <f t="shared" ca="1" si="150"/>
        <v/>
      </c>
    </row>
    <row r="1369" spans="1:27" x14ac:dyDescent="0.3">
      <c r="A1369" s="238"/>
      <c r="B1369" s="241" t="str">
        <f t="shared" si="147"/>
        <v/>
      </c>
      <c r="C1369" s="239"/>
      <c r="D1369" s="240" t="str">
        <f>IF(C1369&lt;&gt;"",VLOOKUP(C1369,'BASE EQUIPOS'!$G$8:$H$22,2,0),"")</f>
        <v/>
      </c>
      <c r="E1369" s="241" t="str">
        <f>IF(C1369&lt;&gt;"",VLOOKUP(C1369,'BASE EQUIPOS'!$G$8:$I$22,3,0),"")</f>
        <v/>
      </c>
      <c r="F1369" s="241" t="str">
        <f>IF(C1369&lt;&gt;"",VLOOKUP(C1369,'BASE EQUIPOS'!$G$8:$J$22,4,0),"")</f>
        <v/>
      </c>
      <c r="G1369" s="242"/>
      <c r="H1369" s="233"/>
      <c r="I1369" s="241"/>
      <c r="J1369" s="241"/>
      <c r="K1369" s="241"/>
      <c r="L1369" s="239"/>
      <c r="M1369" s="244"/>
      <c r="N1369" s="245" t="str">
        <f t="shared" ca="1" si="148"/>
        <v/>
      </c>
      <c r="O1369" s="239"/>
      <c r="P1369" s="244"/>
      <c r="Q1369" s="245" t="str">
        <f t="shared" si="149"/>
        <v/>
      </c>
      <c r="U1369" s="246" t="str">
        <f>IFERROR(VLOOKUP(C1369,'BASE EQUIPOS'!$G$8:$O$22,9,0)," ")</f>
        <v xml:space="preserve"> </v>
      </c>
      <c r="V1369" s="232" t="str">
        <f t="shared" si="151"/>
        <v/>
      </c>
      <c r="W1369" s="232" t="str">
        <f t="shared" si="152"/>
        <v/>
      </c>
      <c r="X1369" s="232" t="str">
        <f>IFERROR(VLOOKUP(W1369,Datos!$P$4:$Q$18,2,0),"")</f>
        <v/>
      </c>
      <c r="Y1369" s="232" t="str">
        <f t="shared" si="153"/>
        <v/>
      </c>
      <c r="AA1369" s="314" t="str">
        <f t="shared" ca="1" si="150"/>
        <v/>
      </c>
    </row>
    <row r="1370" spans="1:27" x14ac:dyDescent="0.3">
      <c r="A1370" s="238"/>
      <c r="B1370" s="241" t="str">
        <f t="shared" si="147"/>
        <v/>
      </c>
      <c r="C1370" s="239"/>
      <c r="D1370" s="240" t="str">
        <f>IF(C1370&lt;&gt;"",VLOOKUP(C1370,'BASE EQUIPOS'!$G$8:$H$22,2,0),"")</f>
        <v/>
      </c>
      <c r="E1370" s="241" t="str">
        <f>IF(C1370&lt;&gt;"",VLOOKUP(C1370,'BASE EQUIPOS'!$G$8:$I$22,3,0),"")</f>
        <v/>
      </c>
      <c r="F1370" s="241" t="str">
        <f>IF(C1370&lt;&gt;"",VLOOKUP(C1370,'BASE EQUIPOS'!$G$8:$J$22,4,0),"")</f>
        <v/>
      </c>
      <c r="G1370" s="242"/>
      <c r="H1370" s="233"/>
      <c r="I1370" s="241"/>
      <c r="J1370" s="241"/>
      <c r="K1370" s="241"/>
      <c r="L1370" s="239"/>
      <c r="M1370" s="244"/>
      <c r="N1370" s="245" t="str">
        <f t="shared" ca="1" si="148"/>
        <v/>
      </c>
      <c r="O1370" s="239"/>
      <c r="P1370" s="244"/>
      <c r="Q1370" s="245" t="str">
        <f t="shared" si="149"/>
        <v/>
      </c>
      <c r="U1370" s="246" t="str">
        <f>IFERROR(VLOOKUP(C1370,'BASE EQUIPOS'!$G$8:$O$22,9,0)," ")</f>
        <v xml:space="preserve"> </v>
      </c>
      <c r="V1370" s="232" t="str">
        <f t="shared" si="151"/>
        <v/>
      </c>
      <c r="W1370" s="232" t="str">
        <f t="shared" si="152"/>
        <v/>
      </c>
      <c r="X1370" s="232" t="str">
        <f>IFERROR(VLOOKUP(W1370,Datos!$P$4:$Q$18,2,0),"")</f>
        <v/>
      </c>
      <c r="Y1370" s="232" t="str">
        <f t="shared" si="153"/>
        <v/>
      </c>
      <c r="AA1370" s="314" t="str">
        <f t="shared" ca="1" si="150"/>
        <v/>
      </c>
    </row>
    <row r="1371" spans="1:27" x14ac:dyDescent="0.3">
      <c r="A1371" s="238"/>
      <c r="B1371" s="241" t="str">
        <f t="shared" si="147"/>
        <v/>
      </c>
      <c r="C1371" s="239"/>
      <c r="D1371" s="240" t="str">
        <f>IF(C1371&lt;&gt;"",VLOOKUP(C1371,'BASE EQUIPOS'!$G$8:$H$22,2,0),"")</f>
        <v/>
      </c>
      <c r="E1371" s="241" t="str">
        <f>IF(C1371&lt;&gt;"",VLOOKUP(C1371,'BASE EQUIPOS'!$G$8:$I$22,3,0),"")</f>
        <v/>
      </c>
      <c r="F1371" s="241" t="str">
        <f>IF(C1371&lt;&gt;"",VLOOKUP(C1371,'BASE EQUIPOS'!$G$8:$J$22,4,0),"")</f>
        <v/>
      </c>
      <c r="G1371" s="242"/>
      <c r="H1371" s="233"/>
      <c r="I1371" s="241"/>
      <c r="J1371" s="241"/>
      <c r="K1371" s="241"/>
      <c r="L1371" s="239"/>
      <c r="M1371" s="244"/>
      <c r="N1371" s="245" t="str">
        <f t="shared" ca="1" si="148"/>
        <v/>
      </c>
      <c r="O1371" s="239"/>
      <c r="P1371" s="244"/>
      <c r="Q1371" s="245" t="str">
        <f t="shared" si="149"/>
        <v/>
      </c>
      <c r="U1371" s="246" t="str">
        <f>IFERROR(VLOOKUP(C1371,'BASE EQUIPOS'!$G$8:$O$22,9,0)," ")</f>
        <v xml:space="preserve"> </v>
      </c>
      <c r="V1371" s="232" t="str">
        <f t="shared" si="151"/>
        <v/>
      </c>
      <c r="W1371" s="232" t="str">
        <f t="shared" si="152"/>
        <v/>
      </c>
      <c r="X1371" s="232" t="str">
        <f>IFERROR(VLOOKUP(W1371,Datos!$P$4:$Q$18,2,0),"")</f>
        <v/>
      </c>
      <c r="Y1371" s="232" t="str">
        <f t="shared" si="153"/>
        <v/>
      </c>
      <c r="AA1371" s="314" t="str">
        <f t="shared" ca="1" si="150"/>
        <v/>
      </c>
    </row>
    <row r="1372" spans="1:27" x14ac:dyDescent="0.3">
      <c r="A1372" s="238"/>
      <c r="B1372" s="241" t="str">
        <f t="shared" ref="B1372:B1435" si="154">IF(C1372&lt;&gt;"",B1371+1,"")</f>
        <v/>
      </c>
      <c r="C1372" s="239"/>
      <c r="D1372" s="240" t="str">
        <f>IF(C1372&lt;&gt;"",VLOOKUP(C1372,'BASE EQUIPOS'!$G$8:$H$22,2,0),"")</f>
        <v/>
      </c>
      <c r="E1372" s="241" t="str">
        <f>IF(C1372&lt;&gt;"",VLOOKUP(C1372,'BASE EQUIPOS'!$G$8:$I$22,3,0),"")</f>
        <v/>
      </c>
      <c r="F1372" s="241" t="str">
        <f>IF(C1372&lt;&gt;"",VLOOKUP(C1372,'BASE EQUIPOS'!$G$8:$J$22,4,0),"")</f>
        <v/>
      </c>
      <c r="G1372" s="242"/>
      <c r="H1372" s="233"/>
      <c r="I1372" s="241"/>
      <c r="J1372" s="241"/>
      <c r="K1372" s="241"/>
      <c r="L1372" s="239"/>
      <c r="M1372" s="244"/>
      <c r="N1372" s="245" t="str">
        <f t="shared" ca="1" si="148"/>
        <v/>
      </c>
      <c r="O1372" s="239"/>
      <c r="P1372" s="244"/>
      <c r="Q1372" s="245" t="str">
        <f t="shared" si="149"/>
        <v/>
      </c>
      <c r="U1372" s="246" t="str">
        <f>IFERROR(VLOOKUP(C1372,'BASE EQUIPOS'!$G$8:$O$22,9,0)," ")</f>
        <v xml:space="preserve"> </v>
      </c>
      <c r="V1372" s="232" t="str">
        <f t="shared" si="151"/>
        <v/>
      </c>
      <c r="W1372" s="232" t="str">
        <f t="shared" si="152"/>
        <v/>
      </c>
      <c r="X1372" s="232" t="str">
        <f>IFERROR(VLOOKUP(W1372,Datos!$P$4:$Q$18,2,0),"")</f>
        <v/>
      </c>
      <c r="Y1372" s="232" t="str">
        <f t="shared" si="153"/>
        <v/>
      </c>
      <c r="AA1372" s="314" t="str">
        <f t="shared" ca="1" si="150"/>
        <v/>
      </c>
    </row>
    <row r="1373" spans="1:27" x14ac:dyDescent="0.3">
      <c r="A1373" s="238"/>
      <c r="B1373" s="241" t="str">
        <f t="shared" si="154"/>
        <v/>
      </c>
      <c r="C1373" s="239"/>
      <c r="D1373" s="240" t="str">
        <f>IF(C1373&lt;&gt;"",VLOOKUP(C1373,'BASE EQUIPOS'!$G$8:$H$22,2,0),"")</f>
        <v/>
      </c>
      <c r="E1373" s="241" t="str">
        <f>IF(C1373&lt;&gt;"",VLOOKUP(C1373,'BASE EQUIPOS'!$G$8:$I$22,3,0),"")</f>
        <v/>
      </c>
      <c r="F1373" s="241" t="str">
        <f>IF(C1373&lt;&gt;"",VLOOKUP(C1373,'BASE EQUIPOS'!$G$8:$J$22,4,0),"")</f>
        <v/>
      </c>
      <c r="G1373" s="242"/>
      <c r="H1373" s="233"/>
      <c r="I1373" s="241"/>
      <c r="J1373" s="241"/>
      <c r="K1373" s="241"/>
      <c r="L1373" s="239"/>
      <c r="M1373" s="244"/>
      <c r="N1373" s="245" t="str">
        <f t="shared" ca="1" si="148"/>
        <v/>
      </c>
      <c r="O1373" s="239"/>
      <c r="P1373" s="244"/>
      <c r="Q1373" s="245" t="str">
        <f t="shared" si="149"/>
        <v/>
      </c>
      <c r="U1373" s="246" t="str">
        <f>IFERROR(VLOOKUP(C1373,'BASE EQUIPOS'!$G$8:$O$22,9,0)," ")</f>
        <v xml:space="preserve"> </v>
      </c>
      <c r="V1373" s="232" t="str">
        <f t="shared" si="151"/>
        <v/>
      </c>
      <c r="W1373" s="232" t="str">
        <f t="shared" si="152"/>
        <v/>
      </c>
      <c r="X1373" s="232" t="str">
        <f>IFERROR(VLOOKUP(W1373,Datos!$P$4:$Q$18,2,0),"")</f>
        <v/>
      </c>
      <c r="Y1373" s="232" t="str">
        <f t="shared" si="153"/>
        <v/>
      </c>
      <c r="AA1373" s="314" t="str">
        <f t="shared" ca="1" si="150"/>
        <v/>
      </c>
    </row>
    <row r="1374" spans="1:27" x14ac:dyDescent="0.3">
      <c r="A1374" s="238"/>
      <c r="B1374" s="241" t="str">
        <f t="shared" si="154"/>
        <v/>
      </c>
      <c r="C1374" s="239"/>
      <c r="D1374" s="240" t="str">
        <f>IF(C1374&lt;&gt;"",VLOOKUP(C1374,'BASE EQUIPOS'!$G$8:$H$22,2,0),"")</f>
        <v/>
      </c>
      <c r="E1374" s="241" t="str">
        <f>IF(C1374&lt;&gt;"",VLOOKUP(C1374,'BASE EQUIPOS'!$G$8:$I$22,3,0),"")</f>
        <v/>
      </c>
      <c r="F1374" s="241" t="str">
        <f>IF(C1374&lt;&gt;"",VLOOKUP(C1374,'BASE EQUIPOS'!$G$8:$J$22,4,0),"")</f>
        <v/>
      </c>
      <c r="G1374" s="242"/>
      <c r="H1374" s="233"/>
      <c r="I1374" s="241"/>
      <c r="J1374" s="241"/>
      <c r="K1374" s="241"/>
      <c r="L1374" s="239"/>
      <c r="M1374" s="244"/>
      <c r="N1374" s="245" t="str">
        <f t="shared" ca="1" si="148"/>
        <v/>
      </c>
      <c r="O1374" s="239"/>
      <c r="P1374" s="244"/>
      <c r="Q1374" s="245" t="str">
        <f t="shared" si="149"/>
        <v/>
      </c>
      <c r="U1374" s="246" t="str">
        <f>IFERROR(VLOOKUP(C1374,'BASE EQUIPOS'!$G$8:$O$22,9,0)," ")</f>
        <v xml:space="preserve"> </v>
      </c>
      <c r="V1374" s="232" t="str">
        <f t="shared" si="151"/>
        <v/>
      </c>
      <c r="W1374" s="232" t="str">
        <f t="shared" si="152"/>
        <v/>
      </c>
      <c r="X1374" s="232" t="str">
        <f>IFERROR(VLOOKUP(W1374,Datos!$P$4:$Q$18,2,0),"")</f>
        <v/>
      </c>
      <c r="Y1374" s="232" t="str">
        <f t="shared" si="153"/>
        <v/>
      </c>
      <c r="AA1374" s="314" t="str">
        <f t="shared" ca="1" si="150"/>
        <v/>
      </c>
    </row>
    <row r="1375" spans="1:27" x14ac:dyDescent="0.3">
      <c r="A1375" s="238"/>
      <c r="B1375" s="241" t="str">
        <f t="shared" si="154"/>
        <v/>
      </c>
      <c r="C1375" s="239"/>
      <c r="D1375" s="240" t="str">
        <f>IF(C1375&lt;&gt;"",VLOOKUP(C1375,'BASE EQUIPOS'!$G$8:$H$22,2,0),"")</f>
        <v/>
      </c>
      <c r="E1375" s="241" t="str">
        <f>IF(C1375&lt;&gt;"",VLOOKUP(C1375,'BASE EQUIPOS'!$G$8:$I$22,3,0),"")</f>
        <v/>
      </c>
      <c r="F1375" s="241" t="str">
        <f>IF(C1375&lt;&gt;"",VLOOKUP(C1375,'BASE EQUIPOS'!$G$8:$J$22,4,0),"")</f>
        <v/>
      </c>
      <c r="G1375" s="242"/>
      <c r="H1375" s="233"/>
      <c r="I1375" s="241"/>
      <c r="J1375" s="241"/>
      <c r="K1375" s="241"/>
      <c r="L1375" s="239"/>
      <c r="M1375" s="244"/>
      <c r="N1375" s="245" t="str">
        <f t="shared" ca="1" si="148"/>
        <v/>
      </c>
      <c r="O1375" s="239"/>
      <c r="P1375" s="244"/>
      <c r="Q1375" s="245" t="str">
        <f t="shared" si="149"/>
        <v/>
      </c>
      <c r="U1375" s="246" t="str">
        <f>IFERROR(VLOOKUP(C1375,'BASE EQUIPOS'!$G$8:$O$22,9,0)," ")</f>
        <v xml:space="preserve"> </v>
      </c>
      <c r="V1375" s="232" t="str">
        <f t="shared" si="151"/>
        <v/>
      </c>
      <c r="W1375" s="232" t="str">
        <f t="shared" si="152"/>
        <v/>
      </c>
      <c r="X1375" s="232" t="str">
        <f>IFERROR(VLOOKUP(W1375,Datos!$P$4:$Q$18,2,0),"")</f>
        <v/>
      </c>
      <c r="Y1375" s="232" t="str">
        <f t="shared" si="153"/>
        <v/>
      </c>
      <c r="AA1375" s="314" t="str">
        <f t="shared" ca="1" si="150"/>
        <v/>
      </c>
    </row>
    <row r="1376" spans="1:27" x14ac:dyDescent="0.3">
      <c r="A1376" s="238"/>
      <c r="B1376" s="241" t="str">
        <f t="shared" si="154"/>
        <v/>
      </c>
      <c r="C1376" s="239"/>
      <c r="D1376" s="240" t="str">
        <f>IF(C1376&lt;&gt;"",VLOOKUP(C1376,'BASE EQUIPOS'!$G$8:$H$22,2,0),"")</f>
        <v/>
      </c>
      <c r="E1376" s="241" t="str">
        <f>IF(C1376&lt;&gt;"",VLOOKUP(C1376,'BASE EQUIPOS'!$G$8:$I$22,3,0),"")</f>
        <v/>
      </c>
      <c r="F1376" s="241" t="str">
        <f>IF(C1376&lt;&gt;"",VLOOKUP(C1376,'BASE EQUIPOS'!$G$8:$J$22,4,0),"")</f>
        <v/>
      </c>
      <c r="G1376" s="242"/>
      <c r="H1376" s="233"/>
      <c r="I1376" s="241"/>
      <c r="J1376" s="241"/>
      <c r="K1376" s="241"/>
      <c r="L1376" s="239"/>
      <c r="M1376" s="244"/>
      <c r="N1376" s="245" t="str">
        <f t="shared" ca="1" si="148"/>
        <v/>
      </c>
      <c r="O1376" s="239"/>
      <c r="P1376" s="244"/>
      <c r="Q1376" s="245" t="str">
        <f t="shared" si="149"/>
        <v/>
      </c>
      <c r="U1376" s="246" t="str">
        <f>IFERROR(VLOOKUP(C1376,'BASE EQUIPOS'!$G$8:$O$22,9,0)," ")</f>
        <v xml:space="preserve"> </v>
      </c>
      <c r="V1376" s="232" t="str">
        <f t="shared" si="151"/>
        <v/>
      </c>
      <c r="W1376" s="232" t="str">
        <f t="shared" si="152"/>
        <v/>
      </c>
      <c r="X1376" s="232" t="str">
        <f>IFERROR(VLOOKUP(W1376,Datos!$P$4:$Q$18,2,0),"")</f>
        <v/>
      </c>
      <c r="Y1376" s="232" t="str">
        <f t="shared" si="153"/>
        <v/>
      </c>
      <c r="AA1376" s="314" t="str">
        <f t="shared" ca="1" si="150"/>
        <v/>
      </c>
    </row>
    <row r="1377" spans="1:27" x14ac:dyDescent="0.3">
      <c r="A1377" s="238"/>
      <c r="B1377" s="241" t="str">
        <f t="shared" si="154"/>
        <v/>
      </c>
      <c r="C1377" s="239"/>
      <c r="D1377" s="240" t="str">
        <f>IF(C1377&lt;&gt;"",VLOOKUP(C1377,'BASE EQUIPOS'!$G$8:$H$22,2,0),"")</f>
        <v/>
      </c>
      <c r="E1377" s="241" t="str">
        <f>IF(C1377&lt;&gt;"",VLOOKUP(C1377,'BASE EQUIPOS'!$G$8:$I$22,3,0),"")</f>
        <v/>
      </c>
      <c r="F1377" s="241" t="str">
        <f>IF(C1377&lt;&gt;"",VLOOKUP(C1377,'BASE EQUIPOS'!$G$8:$J$22,4,0),"")</f>
        <v/>
      </c>
      <c r="G1377" s="242"/>
      <c r="H1377" s="233"/>
      <c r="I1377" s="241"/>
      <c r="J1377" s="241"/>
      <c r="K1377" s="241"/>
      <c r="L1377" s="239"/>
      <c r="M1377" s="244"/>
      <c r="N1377" s="245" t="str">
        <f t="shared" ca="1" si="148"/>
        <v/>
      </c>
      <c r="O1377" s="239"/>
      <c r="P1377" s="244"/>
      <c r="Q1377" s="245" t="str">
        <f t="shared" si="149"/>
        <v/>
      </c>
      <c r="U1377" s="246" t="str">
        <f>IFERROR(VLOOKUP(C1377,'BASE EQUIPOS'!$G$8:$O$22,9,0)," ")</f>
        <v xml:space="preserve"> </v>
      </c>
      <c r="V1377" s="232" t="str">
        <f t="shared" si="151"/>
        <v/>
      </c>
      <c r="W1377" s="232" t="str">
        <f t="shared" si="152"/>
        <v/>
      </c>
      <c r="X1377" s="232" t="str">
        <f>IFERROR(VLOOKUP(W1377,Datos!$P$4:$Q$18,2,0),"")</f>
        <v/>
      </c>
      <c r="Y1377" s="232" t="str">
        <f t="shared" si="153"/>
        <v/>
      </c>
      <c r="AA1377" s="314" t="str">
        <f t="shared" ca="1" si="150"/>
        <v/>
      </c>
    </row>
    <row r="1378" spans="1:27" x14ac:dyDescent="0.3">
      <c r="A1378" s="238"/>
      <c r="B1378" s="241" t="str">
        <f t="shared" si="154"/>
        <v/>
      </c>
      <c r="C1378" s="239"/>
      <c r="D1378" s="240" t="str">
        <f>IF(C1378&lt;&gt;"",VLOOKUP(C1378,'BASE EQUIPOS'!$G$8:$H$22,2,0),"")</f>
        <v/>
      </c>
      <c r="E1378" s="241" t="str">
        <f>IF(C1378&lt;&gt;"",VLOOKUP(C1378,'BASE EQUIPOS'!$G$8:$I$22,3,0),"")</f>
        <v/>
      </c>
      <c r="F1378" s="241" t="str">
        <f>IF(C1378&lt;&gt;"",VLOOKUP(C1378,'BASE EQUIPOS'!$G$8:$J$22,4,0),"")</f>
        <v/>
      </c>
      <c r="G1378" s="242"/>
      <c r="H1378" s="233"/>
      <c r="I1378" s="241"/>
      <c r="J1378" s="241"/>
      <c r="K1378" s="241"/>
      <c r="L1378" s="239"/>
      <c r="M1378" s="244"/>
      <c r="N1378" s="245" t="str">
        <f t="shared" ca="1" si="148"/>
        <v/>
      </c>
      <c r="O1378" s="239"/>
      <c r="P1378" s="244"/>
      <c r="Q1378" s="245" t="str">
        <f t="shared" si="149"/>
        <v/>
      </c>
      <c r="U1378" s="246" t="str">
        <f>IFERROR(VLOOKUP(C1378,'BASE EQUIPOS'!$G$8:$O$22,9,0)," ")</f>
        <v xml:space="preserve"> </v>
      </c>
      <c r="V1378" s="232" t="str">
        <f t="shared" si="151"/>
        <v/>
      </c>
      <c r="W1378" s="232" t="str">
        <f t="shared" si="152"/>
        <v/>
      </c>
      <c r="X1378" s="232" t="str">
        <f>IFERROR(VLOOKUP(W1378,Datos!$P$4:$Q$18,2,0),"")</f>
        <v/>
      </c>
      <c r="Y1378" s="232" t="str">
        <f t="shared" si="153"/>
        <v/>
      </c>
      <c r="AA1378" s="314" t="str">
        <f t="shared" ca="1" si="150"/>
        <v/>
      </c>
    </row>
    <row r="1379" spans="1:27" x14ac:dyDescent="0.3">
      <c r="A1379" s="238"/>
      <c r="B1379" s="241" t="str">
        <f t="shared" si="154"/>
        <v/>
      </c>
      <c r="C1379" s="239"/>
      <c r="D1379" s="240" t="str">
        <f>IF(C1379&lt;&gt;"",VLOOKUP(C1379,'BASE EQUIPOS'!$G$8:$H$22,2,0),"")</f>
        <v/>
      </c>
      <c r="E1379" s="241" t="str">
        <f>IF(C1379&lt;&gt;"",VLOOKUP(C1379,'BASE EQUIPOS'!$G$8:$I$22,3,0),"")</f>
        <v/>
      </c>
      <c r="F1379" s="241" t="str">
        <f>IF(C1379&lt;&gt;"",VLOOKUP(C1379,'BASE EQUIPOS'!$G$8:$J$22,4,0),"")</f>
        <v/>
      </c>
      <c r="G1379" s="242"/>
      <c r="H1379" s="233"/>
      <c r="I1379" s="241"/>
      <c r="J1379" s="241"/>
      <c r="K1379" s="241"/>
      <c r="L1379" s="239"/>
      <c r="M1379" s="244"/>
      <c r="N1379" s="245" t="str">
        <f t="shared" ca="1" si="148"/>
        <v/>
      </c>
      <c r="O1379" s="239"/>
      <c r="P1379" s="244"/>
      <c r="Q1379" s="245" t="str">
        <f t="shared" si="149"/>
        <v/>
      </c>
      <c r="U1379" s="246" t="str">
        <f>IFERROR(VLOOKUP(C1379,'BASE EQUIPOS'!$G$8:$O$22,9,0)," ")</f>
        <v xml:space="preserve"> </v>
      </c>
      <c r="V1379" s="232" t="str">
        <f t="shared" si="151"/>
        <v/>
      </c>
      <c r="W1379" s="232" t="str">
        <f t="shared" si="152"/>
        <v/>
      </c>
      <c r="X1379" s="232" t="str">
        <f>IFERROR(VLOOKUP(W1379,Datos!$P$4:$Q$18,2,0),"")</f>
        <v/>
      </c>
      <c r="Y1379" s="232" t="str">
        <f t="shared" si="153"/>
        <v/>
      </c>
      <c r="AA1379" s="314" t="str">
        <f t="shared" ca="1" si="150"/>
        <v/>
      </c>
    </row>
    <row r="1380" spans="1:27" x14ac:dyDescent="0.3">
      <c r="A1380" s="238"/>
      <c r="B1380" s="241" t="str">
        <f t="shared" si="154"/>
        <v/>
      </c>
      <c r="C1380" s="239"/>
      <c r="D1380" s="240" t="str">
        <f>IF(C1380&lt;&gt;"",VLOOKUP(C1380,'BASE EQUIPOS'!$G$8:$H$22,2,0),"")</f>
        <v/>
      </c>
      <c r="E1380" s="241" t="str">
        <f>IF(C1380&lt;&gt;"",VLOOKUP(C1380,'BASE EQUIPOS'!$G$8:$I$22,3,0),"")</f>
        <v/>
      </c>
      <c r="F1380" s="241" t="str">
        <f>IF(C1380&lt;&gt;"",VLOOKUP(C1380,'BASE EQUIPOS'!$G$8:$J$22,4,0),"")</f>
        <v/>
      </c>
      <c r="G1380" s="242"/>
      <c r="H1380" s="233"/>
      <c r="I1380" s="241"/>
      <c r="J1380" s="241"/>
      <c r="K1380" s="241"/>
      <c r="L1380" s="239"/>
      <c r="M1380" s="244"/>
      <c r="N1380" s="245" t="str">
        <f t="shared" ca="1" si="148"/>
        <v/>
      </c>
      <c r="O1380" s="239"/>
      <c r="P1380" s="244"/>
      <c r="Q1380" s="245" t="str">
        <f t="shared" si="149"/>
        <v/>
      </c>
      <c r="U1380" s="246" t="str">
        <f>IFERROR(VLOOKUP(C1380,'BASE EQUIPOS'!$G$8:$O$22,9,0)," ")</f>
        <v xml:space="preserve"> </v>
      </c>
      <c r="V1380" s="232" t="str">
        <f t="shared" si="151"/>
        <v/>
      </c>
      <c r="W1380" s="232" t="str">
        <f t="shared" si="152"/>
        <v/>
      </c>
      <c r="X1380" s="232" t="str">
        <f>IFERROR(VLOOKUP(W1380,Datos!$P$4:$Q$18,2,0),"")</f>
        <v/>
      </c>
      <c r="Y1380" s="232" t="str">
        <f t="shared" si="153"/>
        <v/>
      </c>
      <c r="AA1380" s="314" t="str">
        <f t="shared" ca="1" si="150"/>
        <v/>
      </c>
    </row>
    <row r="1381" spans="1:27" x14ac:dyDescent="0.3">
      <c r="A1381" s="238"/>
      <c r="B1381" s="241" t="str">
        <f t="shared" si="154"/>
        <v/>
      </c>
      <c r="C1381" s="239"/>
      <c r="D1381" s="240" t="str">
        <f>IF(C1381&lt;&gt;"",VLOOKUP(C1381,'BASE EQUIPOS'!$G$8:$H$22,2,0),"")</f>
        <v/>
      </c>
      <c r="E1381" s="241" t="str">
        <f>IF(C1381&lt;&gt;"",VLOOKUP(C1381,'BASE EQUIPOS'!$G$8:$I$22,3,0),"")</f>
        <v/>
      </c>
      <c r="F1381" s="241" t="str">
        <f>IF(C1381&lt;&gt;"",VLOOKUP(C1381,'BASE EQUIPOS'!$G$8:$J$22,4,0),"")</f>
        <v/>
      </c>
      <c r="G1381" s="242"/>
      <c r="H1381" s="233"/>
      <c r="I1381" s="241"/>
      <c r="J1381" s="241"/>
      <c r="K1381" s="241"/>
      <c r="L1381" s="239"/>
      <c r="M1381" s="244"/>
      <c r="N1381" s="245" t="str">
        <f t="shared" ca="1" si="148"/>
        <v/>
      </c>
      <c r="O1381" s="239"/>
      <c r="P1381" s="244"/>
      <c r="Q1381" s="245" t="str">
        <f t="shared" si="149"/>
        <v/>
      </c>
      <c r="U1381" s="246" t="str">
        <f>IFERROR(VLOOKUP(C1381,'BASE EQUIPOS'!$G$8:$O$22,9,0)," ")</f>
        <v xml:space="preserve"> </v>
      </c>
      <c r="V1381" s="232" t="str">
        <f t="shared" si="151"/>
        <v/>
      </c>
      <c r="W1381" s="232" t="str">
        <f t="shared" si="152"/>
        <v/>
      </c>
      <c r="X1381" s="232" t="str">
        <f>IFERROR(VLOOKUP(W1381,Datos!$P$4:$Q$18,2,0),"")</f>
        <v/>
      </c>
      <c r="Y1381" s="232" t="str">
        <f t="shared" si="153"/>
        <v/>
      </c>
      <c r="AA1381" s="314" t="str">
        <f t="shared" ca="1" si="150"/>
        <v/>
      </c>
    </row>
    <row r="1382" spans="1:27" x14ac:dyDescent="0.3">
      <c r="A1382" s="238"/>
      <c r="B1382" s="241" t="str">
        <f t="shared" si="154"/>
        <v/>
      </c>
      <c r="C1382" s="239"/>
      <c r="D1382" s="240" t="str">
        <f>IF(C1382&lt;&gt;"",VLOOKUP(C1382,'BASE EQUIPOS'!$G$8:$H$22,2,0),"")</f>
        <v/>
      </c>
      <c r="E1382" s="241" t="str">
        <f>IF(C1382&lt;&gt;"",VLOOKUP(C1382,'BASE EQUIPOS'!$G$8:$I$22,3,0),"")</f>
        <v/>
      </c>
      <c r="F1382" s="241" t="str">
        <f>IF(C1382&lt;&gt;"",VLOOKUP(C1382,'BASE EQUIPOS'!$G$8:$J$22,4,0),"")</f>
        <v/>
      </c>
      <c r="G1382" s="242"/>
      <c r="H1382" s="233"/>
      <c r="I1382" s="241"/>
      <c r="J1382" s="241"/>
      <c r="K1382" s="241"/>
      <c r="L1382" s="239"/>
      <c r="M1382" s="244"/>
      <c r="N1382" s="245" t="str">
        <f t="shared" ca="1" si="148"/>
        <v/>
      </c>
      <c r="O1382" s="239"/>
      <c r="P1382" s="244"/>
      <c r="Q1382" s="245" t="str">
        <f t="shared" si="149"/>
        <v/>
      </c>
      <c r="U1382" s="246" t="str">
        <f>IFERROR(VLOOKUP(C1382,'BASE EQUIPOS'!$G$8:$O$22,9,0)," ")</f>
        <v xml:space="preserve"> </v>
      </c>
      <c r="V1382" s="232" t="str">
        <f t="shared" si="151"/>
        <v/>
      </c>
      <c r="W1382" s="232" t="str">
        <f t="shared" si="152"/>
        <v/>
      </c>
      <c r="X1382" s="232" t="str">
        <f>IFERROR(VLOOKUP(W1382,Datos!$P$4:$Q$18,2,0),"")</f>
        <v/>
      </c>
      <c r="Y1382" s="232" t="str">
        <f t="shared" si="153"/>
        <v/>
      </c>
      <c r="AA1382" s="314" t="str">
        <f t="shared" ca="1" si="150"/>
        <v/>
      </c>
    </row>
    <row r="1383" spans="1:27" x14ac:dyDescent="0.3">
      <c r="A1383" s="238"/>
      <c r="B1383" s="241" t="str">
        <f t="shared" si="154"/>
        <v/>
      </c>
      <c r="C1383" s="239"/>
      <c r="D1383" s="240" t="str">
        <f>IF(C1383&lt;&gt;"",VLOOKUP(C1383,'BASE EQUIPOS'!$G$8:$H$22,2,0),"")</f>
        <v/>
      </c>
      <c r="E1383" s="241" t="str">
        <f>IF(C1383&lt;&gt;"",VLOOKUP(C1383,'BASE EQUIPOS'!$G$8:$I$22,3,0),"")</f>
        <v/>
      </c>
      <c r="F1383" s="241" t="str">
        <f>IF(C1383&lt;&gt;"",VLOOKUP(C1383,'BASE EQUIPOS'!$G$8:$J$22,4,0),"")</f>
        <v/>
      </c>
      <c r="G1383" s="242"/>
      <c r="H1383" s="233"/>
      <c r="I1383" s="241"/>
      <c r="J1383" s="241"/>
      <c r="K1383" s="241"/>
      <c r="L1383" s="239"/>
      <c r="M1383" s="244"/>
      <c r="N1383" s="245" t="str">
        <f t="shared" ca="1" si="148"/>
        <v/>
      </c>
      <c r="O1383" s="239"/>
      <c r="P1383" s="244"/>
      <c r="Q1383" s="245" t="str">
        <f t="shared" si="149"/>
        <v/>
      </c>
      <c r="U1383" s="246" t="str">
        <f>IFERROR(VLOOKUP(C1383,'BASE EQUIPOS'!$G$8:$O$22,9,0)," ")</f>
        <v xml:space="preserve"> </v>
      </c>
      <c r="V1383" s="232" t="str">
        <f t="shared" si="151"/>
        <v/>
      </c>
      <c r="W1383" s="232" t="str">
        <f t="shared" si="152"/>
        <v/>
      </c>
      <c r="X1383" s="232" t="str">
        <f>IFERROR(VLOOKUP(W1383,Datos!$P$4:$Q$18,2,0),"")</f>
        <v/>
      </c>
      <c r="Y1383" s="232" t="str">
        <f t="shared" si="153"/>
        <v/>
      </c>
      <c r="AA1383" s="314" t="str">
        <f t="shared" ca="1" si="150"/>
        <v/>
      </c>
    </row>
    <row r="1384" spans="1:27" x14ac:dyDescent="0.3">
      <c r="A1384" s="238"/>
      <c r="B1384" s="241" t="str">
        <f t="shared" si="154"/>
        <v/>
      </c>
      <c r="C1384" s="239"/>
      <c r="D1384" s="240" t="str">
        <f>IF(C1384&lt;&gt;"",VLOOKUP(C1384,'BASE EQUIPOS'!$G$8:$H$22,2,0),"")</f>
        <v/>
      </c>
      <c r="E1384" s="241" t="str">
        <f>IF(C1384&lt;&gt;"",VLOOKUP(C1384,'BASE EQUIPOS'!$G$8:$I$22,3,0),"")</f>
        <v/>
      </c>
      <c r="F1384" s="241" t="str">
        <f>IF(C1384&lt;&gt;"",VLOOKUP(C1384,'BASE EQUIPOS'!$G$8:$J$22,4,0),"")</f>
        <v/>
      </c>
      <c r="G1384" s="242"/>
      <c r="H1384" s="233"/>
      <c r="I1384" s="241"/>
      <c r="J1384" s="241"/>
      <c r="K1384" s="241"/>
      <c r="L1384" s="239"/>
      <c r="M1384" s="244"/>
      <c r="N1384" s="245" t="str">
        <f t="shared" ca="1" si="148"/>
        <v/>
      </c>
      <c r="O1384" s="239"/>
      <c r="P1384" s="244"/>
      <c r="Q1384" s="245" t="str">
        <f t="shared" si="149"/>
        <v/>
      </c>
      <c r="U1384" s="246" t="str">
        <f>IFERROR(VLOOKUP(C1384,'BASE EQUIPOS'!$G$8:$O$22,9,0)," ")</f>
        <v xml:space="preserve"> </v>
      </c>
      <c r="V1384" s="232" t="str">
        <f t="shared" si="151"/>
        <v/>
      </c>
      <c r="W1384" s="232" t="str">
        <f t="shared" si="152"/>
        <v/>
      </c>
      <c r="X1384" s="232" t="str">
        <f>IFERROR(VLOOKUP(W1384,Datos!$P$4:$Q$18,2,0),"")</f>
        <v/>
      </c>
      <c r="Y1384" s="232" t="str">
        <f t="shared" si="153"/>
        <v/>
      </c>
      <c r="AA1384" s="314" t="str">
        <f t="shared" ca="1" si="150"/>
        <v/>
      </c>
    </row>
    <row r="1385" spans="1:27" x14ac:dyDescent="0.3">
      <c r="A1385" s="238"/>
      <c r="B1385" s="241" t="str">
        <f t="shared" si="154"/>
        <v/>
      </c>
      <c r="C1385" s="239"/>
      <c r="D1385" s="240" t="str">
        <f>IF(C1385&lt;&gt;"",VLOOKUP(C1385,'BASE EQUIPOS'!$G$8:$H$22,2,0),"")</f>
        <v/>
      </c>
      <c r="E1385" s="241" t="str">
        <f>IF(C1385&lt;&gt;"",VLOOKUP(C1385,'BASE EQUIPOS'!$G$8:$I$22,3,0),"")</f>
        <v/>
      </c>
      <c r="F1385" s="241" t="str">
        <f>IF(C1385&lt;&gt;"",VLOOKUP(C1385,'BASE EQUIPOS'!$G$8:$J$22,4,0),"")</f>
        <v/>
      </c>
      <c r="G1385" s="242"/>
      <c r="H1385" s="233"/>
      <c r="I1385" s="241"/>
      <c r="J1385" s="241"/>
      <c r="K1385" s="241"/>
      <c r="L1385" s="239"/>
      <c r="M1385" s="244"/>
      <c r="N1385" s="245" t="str">
        <f t="shared" ca="1" si="148"/>
        <v/>
      </c>
      <c r="O1385" s="239"/>
      <c r="P1385" s="244"/>
      <c r="Q1385" s="245" t="str">
        <f t="shared" si="149"/>
        <v/>
      </c>
      <c r="U1385" s="246" t="str">
        <f>IFERROR(VLOOKUP(C1385,'BASE EQUIPOS'!$G$8:$O$22,9,0)," ")</f>
        <v xml:space="preserve"> </v>
      </c>
      <c r="V1385" s="232" t="str">
        <f t="shared" si="151"/>
        <v/>
      </c>
      <c r="W1385" s="232" t="str">
        <f t="shared" si="152"/>
        <v/>
      </c>
      <c r="X1385" s="232" t="str">
        <f>IFERROR(VLOOKUP(W1385,Datos!$P$4:$Q$18,2,0),"")</f>
        <v/>
      </c>
      <c r="Y1385" s="232" t="str">
        <f t="shared" si="153"/>
        <v/>
      </c>
      <c r="AA1385" s="314" t="str">
        <f t="shared" ca="1" si="150"/>
        <v/>
      </c>
    </row>
    <row r="1386" spans="1:27" x14ac:dyDescent="0.3">
      <c r="A1386" s="238"/>
      <c r="B1386" s="241" t="str">
        <f t="shared" si="154"/>
        <v/>
      </c>
      <c r="C1386" s="239"/>
      <c r="D1386" s="240" t="str">
        <f>IF(C1386&lt;&gt;"",VLOOKUP(C1386,'BASE EQUIPOS'!$G$8:$H$22,2,0),"")</f>
        <v/>
      </c>
      <c r="E1386" s="241" t="str">
        <f>IF(C1386&lt;&gt;"",VLOOKUP(C1386,'BASE EQUIPOS'!$G$8:$I$22,3,0),"")</f>
        <v/>
      </c>
      <c r="F1386" s="241" t="str">
        <f>IF(C1386&lt;&gt;"",VLOOKUP(C1386,'BASE EQUIPOS'!$G$8:$J$22,4,0),"")</f>
        <v/>
      </c>
      <c r="G1386" s="242"/>
      <c r="H1386" s="233"/>
      <c r="I1386" s="241"/>
      <c r="J1386" s="241"/>
      <c r="K1386" s="241"/>
      <c r="L1386" s="239"/>
      <c r="M1386" s="244"/>
      <c r="N1386" s="245" t="str">
        <f t="shared" ca="1" si="148"/>
        <v/>
      </c>
      <c r="O1386" s="239"/>
      <c r="P1386" s="244"/>
      <c r="Q1386" s="245" t="str">
        <f t="shared" si="149"/>
        <v/>
      </c>
      <c r="U1386" s="246" t="str">
        <f>IFERROR(VLOOKUP(C1386,'BASE EQUIPOS'!$G$8:$O$22,9,0)," ")</f>
        <v xml:space="preserve"> </v>
      </c>
      <c r="V1386" s="232" t="str">
        <f t="shared" si="151"/>
        <v/>
      </c>
      <c r="W1386" s="232" t="str">
        <f t="shared" si="152"/>
        <v/>
      </c>
      <c r="X1386" s="232" t="str">
        <f>IFERROR(VLOOKUP(W1386,Datos!$P$4:$Q$18,2,0),"")</f>
        <v/>
      </c>
      <c r="Y1386" s="232" t="str">
        <f t="shared" si="153"/>
        <v/>
      </c>
      <c r="AA1386" s="314" t="str">
        <f t="shared" ca="1" si="150"/>
        <v/>
      </c>
    </row>
    <row r="1387" spans="1:27" x14ac:dyDescent="0.3">
      <c r="A1387" s="238"/>
      <c r="B1387" s="241" t="str">
        <f t="shared" si="154"/>
        <v/>
      </c>
      <c r="C1387" s="239"/>
      <c r="D1387" s="240" t="str">
        <f>IF(C1387&lt;&gt;"",VLOOKUP(C1387,'BASE EQUIPOS'!$G$8:$H$22,2,0),"")</f>
        <v/>
      </c>
      <c r="E1387" s="241" t="str">
        <f>IF(C1387&lt;&gt;"",VLOOKUP(C1387,'BASE EQUIPOS'!$G$8:$I$22,3,0),"")</f>
        <v/>
      </c>
      <c r="F1387" s="241" t="str">
        <f>IF(C1387&lt;&gt;"",VLOOKUP(C1387,'BASE EQUIPOS'!$G$8:$J$22,4,0),"")</f>
        <v/>
      </c>
      <c r="G1387" s="242"/>
      <c r="H1387" s="233"/>
      <c r="I1387" s="241"/>
      <c r="J1387" s="241"/>
      <c r="K1387" s="241"/>
      <c r="L1387" s="239"/>
      <c r="M1387" s="244"/>
      <c r="N1387" s="245" t="str">
        <f t="shared" ca="1" si="148"/>
        <v/>
      </c>
      <c r="O1387" s="239"/>
      <c r="P1387" s="244"/>
      <c r="Q1387" s="245" t="str">
        <f t="shared" si="149"/>
        <v/>
      </c>
      <c r="U1387" s="246" t="str">
        <f>IFERROR(VLOOKUP(C1387,'BASE EQUIPOS'!$G$8:$O$22,9,0)," ")</f>
        <v xml:space="preserve"> </v>
      </c>
      <c r="V1387" s="232" t="str">
        <f t="shared" si="151"/>
        <v/>
      </c>
      <c r="W1387" s="232" t="str">
        <f t="shared" si="152"/>
        <v/>
      </c>
      <c r="X1387" s="232" t="str">
        <f>IFERROR(VLOOKUP(W1387,Datos!$P$4:$Q$18,2,0),"")</f>
        <v/>
      </c>
      <c r="Y1387" s="232" t="str">
        <f t="shared" si="153"/>
        <v/>
      </c>
      <c r="AA1387" s="314" t="str">
        <f t="shared" ca="1" si="150"/>
        <v/>
      </c>
    </row>
    <row r="1388" spans="1:27" x14ac:dyDescent="0.3">
      <c r="A1388" s="238"/>
      <c r="B1388" s="241" t="str">
        <f t="shared" si="154"/>
        <v/>
      </c>
      <c r="C1388" s="239"/>
      <c r="D1388" s="240" t="str">
        <f>IF(C1388&lt;&gt;"",VLOOKUP(C1388,'BASE EQUIPOS'!$G$8:$H$22,2,0),"")</f>
        <v/>
      </c>
      <c r="E1388" s="241" t="str">
        <f>IF(C1388&lt;&gt;"",VLOOKUP(C1388,'BASE EQUIPOS'!$G$8:$I$22,3,0),"")</f>
        <v/>
      </c>
      <c r="F1388" s="241" t="str">
        <f>IF(C1388&lt;&gt;"",VLOOKUP(C1388,'BASE EQUIPOS'!$G$8:$J$22,4,0),"")</f>
        <v/>
      </c>
      <c r="G1388" s="242"/>
      <c r="H1388" s="233"/>
      <c r="I1388" s="241"/>
      <c r="J1388" s="241"/>
      <c r="K1388" s="241"/>
      <c r="L1388" s="239"/>
      <c r="M1388" s="244"/>
      <c r="N1388" s="245" t="str">
        <f t="shared" ca="1" si="148"/>
        <v/>
      </c>
      <c r="O1388" s="239"/>
      <c r="P1388" s="244"/>
      <c r="Q1388" s="245" t="str">
        <f t="shared" si="149"/>
        <v/>
      </c>
      <c r="U1388" s="246" t="str">
        <f>IFERROR(VLOOKUP(C1388,'BASE EQUIPOS'!$G$8:$O$22,9,0)," ")</f>
        <v xml:space="preserve"> </v>
      </c>
      <c r="V1388" s="232" t="str">
        <f t="shared" si="151"/>
        <v/>
      </c>
      <c r="W1388" s="232" t="str">
        <f t="shared" si="152"/>
        <v/>
      </c>
      <c r="X1388" s="232" t="str">
        <f>IFERROR(VLOOKUP(W1388,Datos!$P$4:$Q$18,2,0),"")</f>
        <v/>
      </c>
      <c r="Y1388" s="232" t="str">
        <f t="shared" si="153"/>
        <v/>
      </c>
      <c r="AA1388" s="314" t="str">
        <f t="shared" ca="1" si="150"/>
        <v/>
      </c>
    </row>
    <row r="1389" spans="1:27" x14ac:dyDescent="0.3">
      <c r="A1389" s="238"/>
      <c r="B1389" s="241" t="str">
        <f t="shared" si="154"/>
        <v/>
      </c>
      <c r="C1389" s="239"/>
      <c r="D1389" s="240" t="str">
        <f>IF(C1389&lt;&gt;"",VLOOKUP(C1389,'BASE EQUIPOS'!$G$8:$H$22,2,0),"")</f>
        <v/>
      </c>
      <c r="E1389" s="241" t="str">
        <f>IF(C1389&lt;&gt;"",VLOOKUP(C1389,'BASE EQUIPOS'!$G$8:$I$22,3,0),"")</f>
        <v/>
      </c>
      <c r="F1389" s="241" t="str">
        <f>IF(C1389&lt;&gt;"",VLOOKUP(C1389,'BASE EQUIPOS'!$G$8:$J$22,4,0),"")</f>
        <v/>
      </c>
      <c r="G1389" s="242"/>
      <c r="H1389" s="233"/>
      <c r="I1389" s="241"/>
      <c r="J1389" s="241"/>
      <c r="K1389" s="241"/>
      <c r="L1389" s="239"/>
      <c r="M1389" s="244"/>
      <c r="N1389" s="245" t="str">
        <f t="shared" ca="1" si="148"/>
        <v/>
      </c>
      <c r="O1389" s="239"/>
      <c r="P1389" s="244"/>
      <c r="Q1389" s="245" t="str">
        <f t="shared" si="149"/>
        <v/>
      </c>
      <c r="U1389" s="246" t="str">
        <f>IFERROR(VLOOKUP(C1389,'BASE EQUIPOS'!$G$8:$O$22,9,0)," ")</f>
        <v xml:space="preserve"> </v>
      </c>
      <c r="V1389" s="232" t="str">
        <f t="shared" si="151"/>
        <v/>
      </c>
      <c r="W1389" s="232" t="str">
        <f t="shared" si="152"/>
        <v/>
      </c>
      <c r="X1389" s="232" t="str">
        <f>IFERROR(VLOOKUP(W1389,Datos!$P$4:$Q$18,2,0),"")</f>
        <v/>
      </c>
      <c r="Y1389" s="232" t="str">
        <f t="shared" si="153"/>
        <v/>
      </c>
      <c r="AA1389" s="314" t="str">
        <f t="shared" ca="1" si="150"/>
        <v/>
      </c>
    </row>
    <row r="1390" spans="1:27" x14ac:dyDescent="0.3">
      <c r="A1390" s="238"/>
      <c r="B1390" s="241" t="str">
        <f t="shared" si="154"/>
        <v/>
      </c>
      <c r="C1390" s="239"/>
      <c r="D1390" s="240" t="str">
        <f>IF(C1390&lt;&gt;"",VLOOKUP(C1390,'BASE EQUIPOS'!$G$8:$H$22,2,0),"")</f>
        <v/>
      </c>
      <c r="E1390" s="241" t="str">
        <f>IF(C1390&lt;&gt;"",VLOOKUP(C1390,'BASE EQUIPOS'!$G$8:$I$22,3,0),"")</f>
        <v/>
      </c>
      <c r="F1390" s="241" t="str">
        <f>IF(C1390&lt;&gt;"",VLOOKUP(C1390,'BASE EQUIPOS'!$G$8:$J$22,4,0),"")</f>
        <v/>
      </c>
      <c r="G1390" s="242"/>
      <c r="H1390" s="233"/>
      <c r="I1390" s="241"/>
      <c r="J1390" s="241"/>
      <c r="K1390" s="241"/>
      <c r="L1390" s="239"/>
      <c r="M1390" s="244"/>
      <c r="N1390" s="245" t="str">
        <f t="shared" ca="1" si="148"/>
        <v/>
      </c>
      <c r="O1390" s="239"/>
      <c r="P1390" s="244"/>
      <c r="Q1390" s="245" t="str">
        <f t="shared" si="149"/>
        <v/>
      </c>
      <c r="U1390" s="246" t="str">
        <f>IFERROR(VLOOKUP(C1390,'BASE EQUIPOS'!$G$8:$O$22,9,0)," ")</f>
        <v xml:space="preserve"> </v>
      </c>
      <c r="V1390" s="232" t="str">
        <f t="shared" si="151"/>
        <v/>
      </c>
      <c r="W1390" s="232" t="str">
        <f t="shared" si="152"/>
        <v/>
      </c>
      <c r="X1390" s="232" t="str">
        <f>IFERROR(VLOOKUP(W1390,Datos!$P$4:$Q$18,2,0),"")</f>
        <v/>
      </c>
      <c r="Y1390" s="232" t="str">
        <f t="shared" si="153"/>
        <v/>
      </c>
      <c r="AA1390" s="314" t="str">
        <f t="shared" ca="1" si="150"/>
        <v/>
      </c>
    </row>
    <row r="1391" spans="1:27" x14ac:dyDescent="0.3">
      <c r="A1391" s="238"/>
      <c r="B1391" s="241" t="str">
        <f t="shared" si="154"/>
        <v/>
      </c>
      <c r="C1391" s="239"/>
      <c r="D1391" s="240" t="str">
        <f>IF(C1391&lt;&gt;"",VLOOKUP(C1391,'BASE EQUIPOS'!$G$8:$H$22,2,0),"")</f>
        <v/>
      </c>
      <c r="E1391" s="241" t="str">
        <f>IF(C1391&lt;&gt;"",VLOOKUP(C1391,'BASE EQUIPOS'!$G$8:$I$22,3,0),"")</f>
        <v/>
      </c>
      <c r="F1391" s="241" t="str">
        <f>IF(C1391&lt;&gt;"",VLOOKUP(C1391,'BASE EQUIPOS'!$G$8:$J$22,4,0),"")</f>
        <v/>
      </c>
      <c r="G1391" s="242"/>
      <c r="H1391" s="233"/>
      <c r="I1391" s="241"/>
      <c r="J1391" s="241"/>
      <c r="K1391" s="241"/>
      <c r="L1391" s="239"/>
      <c r="M1391" s="244"/>
      <c r="N1391" s="245" t="str">
        <f t="shared" ca="1" si="148"/>
        <v/>
      </c>
      <c r="O1391" s="239"/>
      <c r="P1391" s="244"/>
      <c r="Q1391" s="245" t="str">
        <f t="shared" si="149"/>
        <v/>
      </c>
      <c r="U1391" s="246" t="str">
        <f>IFERROR(VLOOKUP(C1391,'BASE EQUIPOS'!$G$8:$O$22,9,0)," ")</f>
        <v xml:space="preserve"> </v>
      </c>
      <c r="V1391" s="232" t="str">
        <f t="shared" si="151"/>
        <v/>
      </c>
      <c r="W1391" s="232" t="str">
        <f t="shared" si="152"/>
        <v/>
      </c>
      <c r="X1391" s="232" t="str">
        <f>IFERROR(VLOOKUP(W1391,Datos!$P$4:$Q$18,2,0),"")</f>
        <v/>
      </c>
      <c r="Y1391" s="232" t="str">
        <f t="shared" si="153"/>
        <v/>
      </c>
      <c r="AA1391" s="314" t="str">
        <f t="shared" ca="1" si="150"/>
        <v/>
      </c>
    </row>
    <row r="1392" spans="1:27" x14ac:dyDescent="0.3">
      <c r="A1392" s="238"/>
      <c r="B1392" s="241" t="str">
        <f t="shared" si="154"/>
        <v/>
      </c>
      <c r="C1392" s="239"/>
      <c r="D1392" s="240" t="str">
        <f>IF(C1392&lt;&gt;"",VLOOKUP(C1392,'BASE EQUIPOS'!$G$8:$H$22,2,0),"")</f>
        <v/>
      </c>
      <c r="E1392" s="241" t="str">
        <f>IF(C1392&lt;&gt;"",VLOOKUP(C1392,'BASE EQUIPOS'!$G$8:$I$22,3,0),"")</f>
        <v/>
      </c>
      <c r="F1392" s="241" t="str">
        <f>IF(C1392&lt;&gt;"",VLOOKUP(C1392,'BASE EQUIPOS'!$G$8:$J$22,4,0),"")</f>
        <v/>
      </c>
      <c r="G1392" s="242"/>
      <c r="H1392" s="233"/>
      <c r="I1392" s="241"/>
      <c r="J1392" s="241"/>
      <c r="K1392" s="241"/>
      <c r="L1392" s="239"/>
      <c r="M1392" s="244"/>
      <c r="N1392" s="245" t="str">
        <f t="shared" ca="1" si="148"/>
        <v/>
      </c>
      <c r="O1392" s="239"/>
      <c r="P1392" s="244"/>
      <c r="Q1392" s="245" t="str">
        <f t="shared" si="149"/>
        <v/>
      </c>
      <c r="U1392" s="246" t="str">
        <f>IFERROR(VLOOKUP(C1392,'BASE EQUIPOS'!$G$8:$O$22,9,0)," ")</f>
        <v xml:space="preserve"> </v>
      </c>
      <c r="V1392" s="232" t="str">
        <f t="shared" si="151"/>
        <v/>
      </c>
      <c r="W1392" s="232" t="str">
        <f t="shared" si="152"/>
        <v/>
      </c>
      <c r="X1392" s="232" t="str">
        <f>IFERROR(VLOOKUP(W1392,Datos!$P$4:$Q$18,2,0),"")</f>
        <v/>
      </c>
      <c r="Y1392" s="232" t="str">
        <f t="shared" si="153"/>
        <v/>
      </c>
      <c r="AA1392" s="314" t="str">
        <f t="shared" ca="1" si="150"/>
        <v/>
      </c>
    </row>
    <row r="1393" spans="1:27" x14ac:dyDescent="0.3">
      <c r="A1393" s="238"/>
      <c r="B1393" s="241" t="str">
        <f t="shared" si="154"/>
        <v/>
      </c>
      <c r="C1393" s="239"/>
      <c r="D1393" s="240" t="str">
        <f>IF(C1393&lt;&gt;"",VLOOKUP(C1393,'BASE EQUIPOS'!$G$8:$H$22,2,0),"")</f>
        <v/>
      </c>
      <c r="E1393" s="241" t="str">
        <f>IF(C1393&lt;&gt;"",VLOOKUP(C1393,'BASE EQUIPOS'!$G$8:$I$22,3,0),"")</f>
        <v/>
      </c>
      <c r="F1393" s="241" t="str">
        <f>IF(C1393&lt;&gt;"",VLOOKUP(C1393,'BASE EQUIPOS'!$G$8:$J$22,4,0),"")</f>
        <v/>
      </c>
      <c r="G1393" s="242"/>
      <c r="H1393" s="233"/>
      <c r="I1393" s="241"/>
      <c r="J1393" s="241"/>
      <c r="K1393" s="241"/>
      <c r="L1393" s="239"/>
      <c r="M1393" s="244"/>
      <c r="N1393" s="245" t="str">
        <f t="shared" ca="1" si="148"/>
        <v/>
      </c>
      <c r="O1393" s="239"/>
      <c r="P1393" s="244"/>
      <c r="Q1393" s="245" t="str">
        <f t="shared" si="149"/>
        <v/>
      </c>
      <c r="U1393" s="246" t="str">
        <f>IFERROR(VLOOKUP(C1393,'BASE EQUIPOS'!$G$8:$O$22,9,0)," ")</f>
        <v xml:space="preserve"> </v>
      </c>
      <c r="V1393" s="232" t="str">
        <f t="shared" si="151"/>
        <v/>
      </c>
      <c r="W1393" s="232" t="str">
        <f t="shared" si="152"/>
        <v/>
      </c>
      <c r="X1393" s="232" t="str">
        <f>IFERROR(VLOOKUP(W1393,Datos!$P$4:$Q$18,2,0),"")</f>
        <v/>
      </c>
      <c r="Y1393" s="232" t="str">
        <f t="shared" si="153"/>
        <v/>
      </c>
      <c r="AA1393" s="314" t="str">
        <f t="shared" ca="1" si="150"/>
        <v/>
      </c>
    </row>
    <row r="1394" spans="1:27" x14ac:dyDescent="0.3">
      <c r="A1394" s="238"/>
      <c r="B1394" s="241" t="str">
        <f t="shared" si="154"/>
        <v/>
      </c>
      <c r="C1394" s="239"/>
      <c r="D1394" s="240" t="str">
        <f>IF(C1394&lt;&gt;"",VLOOKUP(C1394,'BASE EQUIPOS'!$G$8:$H$22,2,0),"")</f>
        <v/>
      </c>
      <c r="E1394" s="241" t="str">
        <f>IF(C1394&lt;&gt;"",VLOOKUP(C1394,'BASE EQUIPOS'!$G$8:$I$22,3,0),"")</f>
        <v/>
      </c>
      <c r="F1394" s="241" t="str">
        <f>IF(C1394&lt;&gt;"",VLOOKUP(C1394,'BASE EQUIPOS'!$G$8:$J$22,4,0),"")</f>
        <v/>
      </c>
      <c r="G1394" s="242"/>
      <c r="H1394" s="233"/>
      <c r="I1394" s="241"/>
      <c r="J1394" s="241"/>
      <c r="K1394" s="241"/>
      <c r="L1394" s="239"/>
      <c r="M1394" s="244"/>
      <c r="N1394" s="245" t="str">
        <f t="shared" ca="1" si="148"/>
        <v/>
      </c>
      <c r="O1394" s="239"/>
      <c r="P1394" s="244"/>
      <c r="Q1394" s="245" t="str">
        <f t="shared" si="149"/>
        <v/>
      </c>
      <c r="U1394" s="246" t="str">
        <f>IFERROR(VLOOKUP(C1394,'BASE EQUIPOS'!$G$8:$O$22,9,0)," ")</f>
        <v xml:space="preserve"> </v>
      </c>
      <c r="V1394" s="232" t="str">
        <f t="shared" si="151"/>
        <v/>
      </c>
      <c r="W1394" s="232" t="str">
        <f t="shared" si="152"/>
        <v/>
      </c>
      <c r="X1394" s="232" t="str">
        <f>IFERROR(VLOOKUP(W1394,Datos!$P$4:$Q$18,2,0),"")</f>
        <v/>
      </c>
      <c r="Y1394" s="232" t="str">
        <f t="shared" si="153"/>
        <v/>
      </c>
      <c r="AA1394" s="314" t="str">
        <f t="shared" ca="1" si="150"/>
        <v/>
      </c>
    </row>
    <row r="1395" spans="1:27" x14ac:dyDescent="0.3">
      <c r="A1395" s="238"/>
      <c r="B1395" s="241" t="str">
        <f t="shared" si="154"/>
        <v/>
      </c>
      <c r="C1395" s="239"/>
      <c r="D1395" s="240" t="str">
        <f>IF(C1395&lt;&gt;"",VLOOKUP(C1395,'BASE EQUIPOS'!$G$8:$H$22,2,0),"")</f>
        <v/>
      </c>
      <c r="E1395" s="241" t="str">
        <f>IF(C1395&lt;&gt;"",VLOOKUP(C1395,'BASE EQUIPOS'!$G$8:$I$22,3,0),"")</f>
        <v/>
      </c>
      <c r="F1395" s="241" t="str">
        <f>IF(C1395&lt;&gt;"",VLOOKUP(C1395,'BASE EQUIPOS'!$G$8:$J$22,4,0),"")</f>
        <v/>
      </c>
      <c r="G1395" s="242"/>
      <c r="H1395" s="233"/>
      <c r="I1395" s="241"/>
      <c r="J1395" s="241"/>
      <c r="K1395" s="241"/>
      <c r="L1395" s="239"/>
      <c r="M1395" s="244"/>
      <c r="N1395" s="245" t="str">
        <f t="shared" ca="1" si="148"/>
        <v/>
      </c>
      <c r="O1395" s="239"/>
      <c r="P1395" s="244"/>
      <c r="Q1395" s="245" t="str">
        <f t="shared" si="149"/>
        <v/>
      </c>
      <c r="U1395" s="246" t="str">
        <f>IFERROR(VLOOKUP(C1395,'BASE EQUIPOS'!$G$8:$O$22,9,0)," ")</f>
        <v xml:space="preserve"> </v>
      </c>
      <c r="V1395" s="232" t="str">
        <f t="shared" si="151"/>
        <v/>
      </c>
      <c r="W1395" s="232" t="str">
        <f t="shared" si="152"/>
        <v/>
      </c>
      <c r="X1395" s="232" t="str">
        <f>IFERROR(VLOOKUP(W1395,Datos!$P$4:$Q$18,2,0),"")</f>
        <v/>
      </c>
      <c r="Y1395" s="232" t="str">
        <f t="shared" si="153"/>
        <v/>
      </c>
      <c r="AA1395" s="314" t="str">
        <f t="shared" ca="1" si="150"/>
        <v/>
      </c>
    </row>
    <row r="1396" spans="1:27" x14ac:dyDescent="0.3">
      <c r="A1396" s="238"/>
      <c r="B1396" s="241" t="str">
        <f t="shared" si="154"/>
        <v/>
      </c>
      <c r="C1396" s="239"/>
      <c r="D1396" s="240" t="str">
        <f>IF(C1396&lt;&gt;"",VLOOKUP(C1396,'BASE EQUIPOS'!$G$8:$H$22,2,0),"")</f>
        <v/>
      </c>
      <c r="E1396" s="241" t="str">
        <f>IF(C1396&lt;&gt;"",VLOOKUP(C1396,'BASE EQUIPOS'!$G$8:$I$22,3,0),"")</f>
        <v/>
      </c>
      <c r="F1396" s="241" t="str">
        <f>IF(C1396&lt;&gt;"",VLOOKUP(C1396,'BASE EQUIPOS'!$G$8:$J$22,4,0),"")</f>
        <v/>
      </c>
      <c r="G1396" s="242"/>
      <c r="H1396" s="233"/>
      <c r="I1396" s="241"/>
      <c r="J1396" s="241"/>
      <c r="K1396" s="241"/>
      <c r="L1396" s="239"/>
      <c r="M1396" s="244"/>
      <c r="N1396" s="245" t="str">
        <f t="shared" ca="1" si="148"/>
        <v/>
      </c>
      <c r="O1396" s="239"/>
      <c r="P1396" s="244"/>
      <c r="Q1396" s="245" t="str">
        <f t="shared" si="149"/>
        <v/>
      </c>
      <c r="U1396" s="246" t="str">
        <f>IFERROR(VLOOKUP(C1396,'BASE EQUIPOS'!$G$8:$O$22,9,0)," ")</f>
        <v xml:space="preserve"> </v>
      </c>
      <c r="V1396" s="232" t="str">
        <f t="shared" si="151"/>
        <v/>
      </c>
      <c r="W1396" s="232" t="str">
        <f t="shared" si="152"/>
        <v/>
      </c>
      <c r="X1396" s="232" t="str">
        <f>IFERROR(VLOOKUP(W1396,Datos!$P$4:$Q$18,2,0),"")</f>
        <v/>
      </c>
      <c r="Y1396" s="232" t="str">
        <f t="shared" si="153"/>
        <v/>
      </c>
      <c r="AA1396" s="314" t="str">
        <f t="shared" ca="1" si="150"/>
        <v/>
      </c>
    </row>
    <row r="1397" spans="1:27" x14ac:dyDescent="0.3">
      <c r="A1397" s="238"/>
      <c r="B1397" s="241" t="str">
        <f t="shared" si="154"/>
        <v/>
      </c>
      <c r="C1397" s="239"/>
      <c r="D1397" s="240" t="str">
        <f>IF(C1397&lt;&gt;"",VLOOKUP(C1397,'BASE EQUIPOS'!$G$8:$H$22,2,0),"")</f>
        <v/>
      </c>
      <c r="E1397" s="241" t="str">
        <f>IF(C1397&lt;&gt;"",VLOOKUP(C1397,'BASE EQUIPOS'!$G$8:$I$22,3,0),"")</f>
        <v/>
      </c>
      <c r="F1397" s="241" t="str">
        <f>IF(C1397&lt;&gt;"",VLOOKUP(C1397,'BASE EQUIPOS'!$G$8:$J$22,4,0),"")</f>
        <v/>
      </c>
      <c r="G1397" s="242"/>
      <c r="H1397" s="233"/>
      <c r="I1397" s="241"/>
      <c r="J1397" s="241"/>
      <c r="K1397" s="241"/>
      <c r="L1397" s="239"/>
      <c r="M1397" s="244"/>
      <c r="N1397" s="245" t="str">
        <f t="shared" ca="1" si="148"/>
        <v/>
      </c>
      <c r="O1397" s="239"/>
      <c r="P1397" s="244"/>
      <c r="Q1397" s="245" t="str">
        <f t="shared" si="149"/>
        <v/>
      </c>
      <c r="U1397" s="246" t="str">
        <f>IFERROR(VLOOKUP(C1397,'BASE EQUIPOS'!$G$8:$O$22,9,0)," ")</f>
        <v xml:space="preserve"> </v>
      </c>
      <c r="V1397" s="232" t="str">
        <f t="shared" si="151"/>
        <v/>
      </c>
      <c r="W1397" s="232" t="str">
        <f t="shared" si="152"/>
        <v/>
      </c>
      <c r="X1397" s="232" t="str">
        <f>IFERROR(VLOOKUP(W1397,Datos!$P$4:$Q$18,2,0),"")</f>
        <v/>
      </c>
      <c r="Y1397" s="232" t="str">
        <f t="shared" si="153"/>
        <v/>
      </c>
      <c r="AA1397" s="314" t="str">
        <f t="shared" ca="1" si="150"/>
        <v/>
      </c>
    </row>
    <row r="1398" spans="1:27" x14ac:dyDescent="0.3">
      <c r="A1398" s="238"/>
      <c r="B1398" s="241" t="str">
        <f t="shared" si="154"/>
        <v/>
      </c>
      <c r="C1398" s="239"/>
      <c r="D1398" s="240" t="str">
        <f>IF(C1398&lt;&gt;"",VLOOKUP(C1398,'BASE EQUIPOS'!$G$8:$H$22,2,0),"")</f>
        <v/>
      </c>
      <c r="E1398" s="241" t="str">
        <f>IF(C1398&lt;&gt;"",VLOOKUP(C1398,'BASE EQUIPOS'!$G$8:$I$22,3,0),"")</f>
        <v/>
      </c>
      <c r="F1398" s="241" t="str">
        <f>IF(C1398&lt;&gt;"",VLOOKUP(C1398,'BASE EQUIPOS'!$G$8:$J$22,4,0),"")</f>
        <v/>
      </c>
      <c r="G1398" s="242"/>
      <c r="H1398" s="233"/>
      <c r="I1398" s="241"/>
      <c r="J1398" s="241"/>
      <c r="K1398" s="241"/>
      <c r="L1398" s="239"/>
      <c r="M1398" s="244"/>
      <c r="N1398" s="245" t="str">
        <f t="shared" ca="1" si="148"/>
        <v/>
      </c>
      <c r="O1398" s="239"/>
      <c r="P1398" s="244"/>
      <c r="Q1398" s="245" t="str">
        <f t="shared" si="149"/>
        <v/>
      </c>
      <c r="U1398" s="246" t="str">
        <f>IFERROR(VLOOKUP(C1398,'BASE EQUIPOS'!$G$8:$O$22,9,0)," ")</f>
        <v xml:space="preserve"> </v>
      </c>
      <c r="V1398" s="232" t="str">
        <f t="shared" si="151"/>
        <v/>
      </c>
      <c r="W1398" s="232" t="str">
        <f t="shared" si="152"/>
        <v/>
      </c>
      <c r="X1398" s="232" t="str">
        <f>IFERROR(VLOOKUP(W1398,Datos!$P$4:$Q$18,2,0),"")</f>
        <v/>
      </c>
      <c r="Y1398" s="232" t="str">
        <f t="shared" si="153"/>
        <v/>
      </c>
      <c r="AA1398" s="314" t="str">
        <f t="shared" ca="1" si="150"/>
        <v/>
      </c>
    </row>
    <row r="1399" spans="1:27" x14ac:dyDescent="0.3">
      <c r="A1399" s="238"/>
      <c r="B1399" s="241" t="str">
        <f t="shared" si="154"/>
        <v/>
      </c>
      <c r="C1399" s="239"/>
      <c r="D1399" s="240" t="str">
        <f>IF(C1399&lt;&gt;"",VLOOKUP(C1399,'BASE EQUIPOS'!$G$8:$H$22,2,0),"")</f>
        <v/>
      </c>
      <c r="E1399" s="241" t="str">
        <f>IF(C1399&lt;&gt;"",VLOOKUP(C1399,'BASE EQUIPOS'!$G$8:$I$22,3,0),"")</f>
        <v/>
      </c>
      <c r="F1399" s="241" t="str">
        <f>IF(C1399&lt;&gt;"",VLOOKUP(C1399,'BASE EQUIPOS'!$G$8:$J$22,4,0),"")</f>
        <v/>
      </c>
      <c r="G1399" s="242"/>
      <c r="H1399" s="233"/>
      <c r="I1399" s="241"/>
      <c r="J1399" s="241"/>
      <c r="K1399" s="241"/>
      <c r="L1399" s="239"/>
      <c r="M1399" s="244"/>
      <c r="N1399" s="245" t="str">
        <f t="shared" ca="1" si="148"/>
        <v/>
      </c>
      <c r="O1399" s="239"/>
      <c r="P1399" s="244"/>
      <c r="Q1399" s="245" t="str">
        <f t="shared" si="149"/>
        <v/>
      </c>
      <c r="U1399" s="246" t="str">
        <f>IFERROR(VLOOKUP(C1399,'BASE EQUIPOS'!$G$8:$O$22,9,0)," ")</f>
        <v xml:space="preserve"> </v>
      </c>
      <c r="V1399" s="232" t="str">
        <f t="shared" si="151"/>
        <v/>
      </c>
      <c r="W1399" s="232" t="str">
        <f t="shared" si="152"/>
        <v/>
      </c>
      <c r="X1399" s="232" t="str">
        <f>IFERROR(VLOOKUP(W1399,Datos!$P$4:$Q$18,2,0),"")</f>
        <v/>
      </c>
      <c r="Y1399" s="232" t="str">
        <f t="shared" si="153"/>
        <v/>
      </c>
      <c r="AA1399" s="314" t="str">
        <f t="shared" ca="1" si="150"/>
        <v/>
      </c>
    </row>
    <row r="1400" spans="1:27" x14ac:dyDescent="0.3">
      <c r="A1400" s="238"/>
      <c r="B1400" s="241" t="str">
        <f t="shared" si="154"/>
        <v/>
      </c>
      <c r="C1400" s="239"/>
      <c r="D1400" s="240" t="str">
        <f>IF(C1400&lt;&gt;"",VLOOKUP(C1400,'BASE EQUIPOS'!$G$8:$H$22,2,0),"")</f>
        <v/>
      </c>
      <c r="E1400" s="241" t="str">
        <f>IF(C1400&lt;&gt;"",VLOOKUP(C1400,'BASE EQUIPOS'!$G$8:$I$22,3,0),"")</f>
        <v/>
      </c>
      <c r="F1400" s="241" t="str">
        <f>IF(C1400&lt;&gt;"",VLOOKUP(C1400,'BASE EQUIPOS'!$G$8:$J$22,4,0),"")</f>
        <v/>
      </c>
      <c r="G1400" s="242"/>
      <c r="H1400" s="233"/>
      <c r="I1400" s="241"/>
      <c r="J1400" s="241"/>
      <c r="K1400" s="241"/>
      <c r="L1400" s="239"/>
      <c r="M1400" s="244"/>
      <c r="N1400" s="245" t="str">
        <f t="shared" ca="1" si="148"/>
        <v/>
      </c>
      <c r="O1400" s="239"/>
      <c r="P1400" s="244"/>
      <c r="Q1400" s="245" t="str">
        <f t="shared" si="149"/>
        <v/>
      </c>
      <c r="U1400" s="246" t="str">
        <f>IFERROR(VLOOKUP(C1400,'BASE EQUIPOS'!$G$8:$O$22,9,0)," ")</f>
        <v xml:space="preserve"> </v>
      </c>
      <c r="V1400" s="232" t="str">
        <f t="shared" si="151"/>
        <v/>
      </c>
      <c r="W1400" s="232" t="str">
        <f t="shared" si="152"/>
        <v/>
      </c>
      <c r="X1400" s="232" t="str">
        <f>IFERROR(VLOOKUP(W1400,Datos!$P$4:$Q$18,2,0),"")</f>
        <v/>
      </c>
      <c r="Y1400" s="232" t="str">
        <f t="shared" si="153"/>
        <v/>
      </c>
      <c r="AA1400" s="314" t="str">
        <f t="shared" ca="1" si="150"/>
        <v/>
      </c>
    </row>
    <row r="1401" spans="1:27" x14ac:dyDescent="0.3">
      <c r="A1401" s="238"/>
      <c r="B1401" s="241" t="str">
        <f t="shared" si="154"/>
        <v/>
      </c>
      <c r="C1401" s="239"/>
      <c r="D1401" s="240" t="str">
        <f>IF(C1401&lt;&gt;"",VLOOKUP(C1401,'BASE EQUIPOS'!$G$8:$H$22,2,0),"")</f>
        <v/>
      </c>
      <c r="E1401" s="241" t="str">
        <f>IF(C1401&lt;&gt;"",VLOOKUP(C1401,'BASE EQUIPOS'!$G$8:$I$22,3,0),"")</f>
        <v/>
      </c>
      <c r="F1401" s="241" t="str">
        <f>IF(C1401&lt;&gt;"",VLOOKUP(C1401,'BASE EQUIPOS'!$G$8:$J$22,4,0),"")</f>
        <v/>
      </c>
      <c r="G1401" s="242"/>
      <c r="H1401" s="233"/>
      <c r="I1401" s="241"/>
      <c r="J1401" s="241"/>
      <c r="K1401" s="241"/>
      <c r="L1401" s="239"/>
      <c r="M1401" s="244"/>
      <c r="N1401" s="245" t="str">
        <f t="shared" ca="1" si="148"/>
        <v/>
      </c>
      <c r="O1401" s="239"/>
      <c r="P1401" s="244"/>
      <c r="Q1401" s="245" t="str">
        <f t="shared" si="149"/>
        <v/>
      </c>
      <c r="U1401" s="246" t="str">
        <f>IFERROR(VLOOKUP(C1401,'BASE EQUIPOS'!$G$8:$O$22,9,0)," ")</f>
        <v xml:space="preserve"> </v>
      </c>
      <c r="V1401" s="232" t="str">
        <f t="shared" si="151"/>
        <v/>
      </c>
      <c r="W1401" s="232" t="str">
        <f t="shared" si="152"/>
        <v/>
      </c>
      <c r="X1401" s="232" t="str">
        <f>IFERROR(VLOOKUP(W1401,Datos!$P$4:$Q$18,2,0),"")</f>
        <v/>
      </c>
      <c r="Y1401" s="232" t="str">
        <f t="shared" si="153"/>
        <v/>
      </c>
      <c r="AA1401" s="314" t="str">
        <f t="shared" ca="1" si="150"/>
        <v/>
      </c>
    </row>
    <row r="1402" spans="1:27" x14ac:dyDescent="0.3">
      <c r="A1402" s="238"/>
      <c r="B1402" s="241" t="str">
        <f t="shared" si="154"/>
        <v/>
      </c>
      <c r="C1402" s="239"/>
      <c r="D1402" s="240" t="str">
        <f>IF(C1402&lt;&gt;"",VLOOKUP(C1402,'BASE EQUIPOS'!$G$8:$H$22,2,0),"")</f>
        <v/>
      </c>
      <c r="E1402" s="241" t="str">
        <f>IF(C1402&lt;&gt;"",VLOOKUP(C1402,'BASE EQUIPOS'!$G$8:$I$22,3,0),"")</f>
        <v/>
      </c>
      <c r="F1402" s="241" t="str">
        <f>IF(C1402&lt;&gt;"",VLOOKUP(C1402,'BASE EQUIPOS'!$G$8:$J$22,4,0),"")</f>
        <v/>
      </c>
      <c r="G1402" s="242"/>
      <c r="H1402" s="233"/>
      <c r="I1402" s="241"/>
      <c r="J1402" s="241"/>
      <c r="K1402" s="241"/>
      <c r="L1402" s="239"/>
      <c r="M1402" s="244"/>
      <c r="N1402" s="245" t="str">
        <f t="shared" ca="1" si="148"/>
        <v/>
      </c>
      <c r="O1402" s="239"/>
      <c r="P1402" s="244"/>
      <c r="Q1402" s="245" t="str">
        <f t="shared" si="149"/>
        <v/>
      </c>
      <c r="U1402" s="246" t="str">
        <f>IFERROR(VLOOKUP(C1402,'BASE EQUIPOS'!$G$8:$O$22,9,0)," ")</f>
        <v xml:space="preserve"> </v>
      </c>
      <c r="V1402" s="232" t="str">
        <f t="shared" si="151"/>
        <v/>
      </c>
      <c r="W1402" s="232" t="str">
        <f t="shared" si="152"/>
        <v/>
      </c>
      <c r="X1402" s="232" t="str">
        <f>IFERROR(VLOOKUP(W1402,Datos!$P$4:$Q$18,2,0),"")</f>
        <v/>
      </c>
      <c r="Y1402" s="232" t="str">
        <f t="shared" si="153"/>
        <v/>
      </c>
      <c r="AA1402" s="314" t="str">
        <f t="shared" ca="1" si="150"/>
        <v/>
      </c>
    </row>
    <row r="1403" spans="1:27" x14ac:dyDescent="0.3">
      <c r="A1403" s="238"/>
      <c r="B1403" s="241" t="str">
        <f t="shared" si="154"/>
        <v/>
      </c>
      <c r="C1403" s="239"/>
      <c r="D1403" s="240" t="str">
        <f>IF(C1403&lt;&gt;"",VLOOKUP(C1403,'BASE EQUIPOS'!$G$8:$H$22,2,0),"")</f>
        <v/>
      </c>
      <c r="E1403" s="241" t="str">
        <f>IF(C1403&lt;&gt;"",VLOOKUP(C1403,'BASE EQUIPOS'!$G$8:$I$22,3,0),"")</f>
        <v/>
      </c>
      <c r="F1403" s="241" t="str">
        <f>IF(C1403&lt;&gt;"",VLOOKUP(C1403,'BASE EQUIPOS'!$G$8:$J$22,4,0),"")</f>
        <v/>
      </c>
      <c r="G1403" s="242"/>
      <c r="H1403" s="233"/>
      <c r="I1403" s="241"/>
      <c r="J1403" s="241"/>
      <c r="K1403" s="241"/>
      <c r="L1403" s="239"/>
      <c r="M1403" s="244"/>
      <c r="N1403" s="245" t="str">
        <f t="shared" ca="1" si="148"/>
        <v/>
      </c>
      <c r="O1403" s="239"/>
      <c r="P1403" s="244"/>
      <c r="Q1403" s="245" t="str">
        <f t="shared" si="149"/>
        <v/>
      </c>
      <c r="U1403" s="246" t="str">
        <f>IFERROR(VLOOKUP(C1403,'BASE EQUIPOS'!$G$8:$O$22,9,0)," ")</f>
        <v xml:space="preserve"> </v>
      </c>
      <c r="V1403" s="232" t="str">
        <f t="shared" si="151"/>
        <v/>
      </c>
      <c r="W1403" s="232" t="str">
        <f t="shared" si="152"/>
        <v/>
      </c>
      <c r="X1403" s="232" t="str">
        <f>IFERROR(VLOOKUP(W1403,Datos!$P$4:$Q$18,2,0),"")</f>
        <v/>
      </c>
      <c r="Y1403" s="232" t="str">
        <f t="shared" si="153"/>
        <v/>
      </c>
      <c r="AA1403" s="314" t="str">
        <f t="shared" ca="1" si="150"/>
        <v/>
      </c>
    </row>
    <row r="1404" spans="1:27" x14ac:dyDescent="0.3">
      <c r="A1404" s="238"/>
      <c r="B1404" s="241" t="str">
        <f t="shared" si="154"/>
        <v/>
      </c>
      <c r="C1404" s="239"/>
      <c r="D1404" s="240" t="str">
        <f>IF(C1404&lt;&gt;"",VLOOKUP(C1404,'BASE EQUIPOS'!$G$8:$H$22,2,0),"")</f>
        <v/>
      </c>
      <c r="E1404" s="241" t="str">
        <f>IF(C1404&lt;&gt;"",VLOOKUP(C1404,'BASE EQUIPOS'!$G$8:$I$22,3,0),"")</f>
        <v/>
      </c>
      <c r="F1404" s="241" t="str">
        <f>IF(C1404&lt;&gt;"",VLOOKUP(C1404,'BASE EQUIPOS'!$G$8:$J$22,4,0),"")</f>
        <v/>
      </c>
      <c r="G1404" s="242"/>
      <c r="H1404" s="233"/>
      <c r="I1404" s="241"/>
      <c r="J1404" s="241"/>
      <c r="K1404" s="241"/>
      <c r="L1404" s="239"/>
      <c r="M1404" s="244"/>
      <c r="N1404" s="245" t="str">
        <f t="shared" ca="1" si="148"/>
        <v/>
      </c>
      <c r="O1404" s="239"/>
      <c r="P1404" s="244"/>
      <c r="Q1404" s="245" t="str">
        <f t="shared" si="149"/>
        <v/>
      </c>
      <c r="U1404" s="246" t="str">
        <f>IFERROR(VLOOKUP(C1404,'BASE EQUIPOS'!$G$8:$O$22,9,0)," ")</f>
        <v xml:space="preserve"> </v>
      </c>
      <c r="V1404" s="232" t="str">
        <f t="shared" si="151"/>
        <v/>
      </c>
      <c r="W1404" s="232" t="str">
        <f t="shared" si="152"/>
        <v/>
      </c>
      <c r="X1404" s="232" t="str">
        <f>IFERROR(VLOOKUP(W1404,Datos!$P$4:$Q$18,2,0),"")</f>
        <v/>
      </c>
      <c r="Y1404" s="232" t="str">
        <f t="shared" si="153"/>
        <v/>
      </c>
      <c r="AA1404" s="314" t="str">
        <f t="shared" ca="1" si="150"/>
        <v/>
      </c>
    </row>
    <row r="1405" spans="1:27" x14ac:dyDescent="0.3">
      <c r="A1405" s="238"/>
      <c r="B1405" s="241" t="str">
        <f t="shared" si="154"/>
        <v/>
      </c>
      <c r="C1405" s="239"/>
      <c r="D1405" s="240" t="str">
        <f>IF(C1405&lt;&gt;"",VLOOKUP(C1405,'BASE EQUIPOS'!$G$8:$H$22,2,0),"")</f>
        <v/>
      </c>
      <c r="E1405" s="241" t="str">
        <f>IF(C1405&lt;&gt;"",VLOOKUP(C1405,'BASE EQUIPOS'!$G$8:$I$22,3,0),"")</f>
        <v/>
      </c>
      <c r="F1405" s="241" t="str">
        <f>IF(C1405&lt;&gt;"",VLOOKUP(C1405,'BASE EQUIPOS'!$G$8:$J$22,4,0),"")</f>
        <v/>
      </c>
      <c r="G1405" s="242"/>
      <c r="H1405" s="233"/>
      <c r="I1405" s="241"/>
      <c r="J1405" s="241"/>
      <c r="K1405" s="241"/>
      <c r="L1405" s="239"/>
      <c r="M1405" s="244"/>
      <c r="N1405" s="245" t="str">
        <f t="shared" ca="1" si="148"/>
        <v/>
      </c>
      <c r="O1405" s="239"/>
      <c r="P1405" s="244"/>
      <c r="Q1405" s="245" t="str">
        <f t="shared" si="149"/>
        <v/>
      </c>
      <c r="U1405" s="246" t="str">
        <f>IFERROR(VLOOKUP(C1405,'BASE EQUIPOS'!$G$8:$O$22,9,0)," ")</f>
        <v xml:space="preserve"> </v>
      </c>
      <c r="V1405" s="232" t="str">
        <f t="shared" si="151"/>
        <v/>
      </c>
      <c r="W1405" s="232" t="str">
        <f t="shared" si="152"/>
        <v/>
      </c>
      <c r="X1405" s="232" t="str">
        <f>IFERROR(VLOOKUP(W1405,Datos!$P$4:$Q$18,2,0),"")</f>
        <v/>
      </c>
      <c r="Y1405" s="232" t="str">
        <f t="shared" si="153"/>
        <v/>
      </c>
      <c r="AA1405" s="314" t="str">
        <f t="shared" ca="1" si="150"/>
        <v/>
      </c>
    </row>
    <row r="1406" spans="1:27" x14ac:dyDescent="0.3">
      <c r="A1406" s="238"/>
      <c r="B1406" s="241" t="str">
        <f t="shared" si="154"/>
        <v/>
      </c>
      <c r="C1406" s="239"/>
      <c r="D1406" s="240" t="str">
        <f>IF(C1406&lt;&gt;"",VLOOKUP(C1406,'BASE EQUIPOS'!$G$8:$H$22,2,0),"")</f>
        <v/>
      </c>
      <c r="E1406" s="241" t="str">
        <f>IF(C1406&lt;&gt;"",VLOOKUP(C1406,'BASE EQUIPOS'!$G$8:$I$22,3,0),"")</f>
        <v/>
      </c>
      <c r="F1406" s="241" t="str">
        <f>IF(C1406&lt;&gt;"",VLOOKUP(C1406,'BASE EQUIPOS'!$G$8:$J$22,4,0),"")</f>
        <v/>
      </c>
      <c r="G1406" s="242"/>
      <c r="H1406" s="233"/>
      <c r="I1406" s="241"/>
      <c r="J1406" s="241"/>
      <c r="K1406" s="241"/>
      <c r="L1406" s="239"/>
      <c r="M1406" s="244"/>
      <c r="N1406" s="245" t="str">
        <f t="shared" ca="1" si="148"/>
        <v/>
      </c>
      <c r="O1406" s="239"/>
      <c r="P1406" s="244"/>
      <c r="Q1406" s="245" t="str">
        <f t="shared" si="149"/>
        <v/>
      </c>
      <c r="U1406" s="246" t="str">
        <f>IFERROR(VLOOKUP(C1406,'BASE EQUIPOS'!$G$8:$O$22,9,0)," ")</f>
        <v xml:space="preserve"> </v>
      </c>
      <c r="V1406" s="232" t="str">
        <f t="shared" si="151"/>
        <v/>
      </c>
      <c r="W1406" s="232" t="str">
        <f t="shared" si="152"/>
        <v/>
      </c>
      <c r="X1406" s="232" t="str">
        <f>IFERROR(VLOOKUP(W1406,Datos!$P$4:$Q$18,2,0),"")</f>
        <v/>
      </c>
      <c r="Y1406" s="232" t="str">
        <f t="shared" si="153"/>
        <v/>
      </c>
      <c r="AA1406" s="314" t="str">
        <f t="shared" ca="1" si="150"/>
        <v/>
      </c>
    </row>
    <row r="1407" spans="1:27" x14ac:dyDescent="0.3">
      <c r="A1407" s="238"/>
      <c r="B1407" s="241" t="str">
        <f t="shared" si="154"/>
        <v/>
      </c>
      <c r="C1407" s="239"/>
      <c r="D1407" s="240" t="str">
        <f>IF(C1407&lt;&gt;"",VLOOKUP(C1407,'BASE EQUIPOS'!$G$8:$H$22,2,0),"")</f>
        <v/>
      </c>
      <c r="E1407" s="241" t="str">
        <f>IF(C1407&lt;&gt;"",VLOOKUP(C1407,'BASE EQUIPOS'!$G$8:$I$22,3,0),"")</f>
        <v/>
      </c>
      <c r="F1407" s="241" t="str">
        <f>IF(C1407&lt;&gt;"",VLOOKUP(C1407,'BASE EQUIPOS'!$G$8:$J$22,4,0),"")</f>
        <v/>
      </c>
      <c r="G1407" s="242"/>
      <c r="H1407" s="233"/>
      <c r="I1407" s="241"/>
      <c r="J1407" s="241"/>
      <c r="K1407" s="241"/>
      <c r="L1407" s="239"/>
      <c r="M1407" s="244"/>
      <c r="N1407" s="245" t="str">
        <f t="shared" ca="1" si="148"/>
        <v/>
      </c>
      <c r="O1407" s="239"/>
      <c r="P1407" s="244"/>
      <c r="Q1407" s="245" t="str">
        <f t="shared" si="149"/>
        <v/>
      </c>
      <c r="U1407" s="246" t="str">
        <f>IFERROR(VLOOKUP(C1407,'BASE EQUIPOS'!$G$8:$O$22,9,0)," ")</f>
        <v xml:space="preserve"> </v>
      </c>
      <c r="V1407" s="232" t="str">
        <f t="shared" si="151"/>
        <v/>
      </c>
      <c r="W1407" s="232" t="str">
        <f t="shared" si="152"/>
        <v/>
      </c>
      <c r="X1407" s="232" t="str">
        <f>IFERROR(VLOOKUP(W1407,Datos!$P$4:$Q$18,2,0),"")</f>
        <v/>
      </c>
      <c r="Y1407" s="232" t="str">
        <f t="shared" si="153"/>
        <v/>
      </c>
      <c r="AA1407" s="314" t="str">
        <f t="shared" ca="1" si="150"/>
        <v/>
      </c>
    </row>
    <row r="1408" spans="1:27" x14ac:dyDescent="0.3">
      <c r="A1408" s="238"/>
      <c r="B1408" s="241" t="str">
        <f t="shared" si="154"/>
        <v/>
      </c>
      <c r="C1408" s="239"/>
      <c r="D1408" s="240" t="str">
        <f>IF(C1408&lt;&gt;"",VLOOKUP(C1408,'BASE EQUIPOS'!$G$8:$H$22,2,0),"")</f>
        <v/>
      </c>
      <c r="E1408" s="241" t="str">
        <f>IF(C1408&lt;&gt;"",VLOOKUP(C1408,'BASE EQUIPOS'!$G$8:$I$22,3,0),"")</f>
        <v/>
      </c>
      <c r="F1408" s="241" t="str">
        <f>IF(C1408&lt;&gt;"",VLOOKUP(C1408,'BASE EQUIPOS'!$G$8:$J$22,4,0),"")</f>
        <v/>
      </c>
      <c r="G1408" s="242"/>
      <c r="H1408" s="233"/>
      <c r="I1408" s="241"/>
      <c r="J1408" s="241"/>
      <c r="K1408" s="241"/>
      <c r="L1408" s="239"/>
      <c r="M1408" s="244"/>
      <c r="N1408" s="245" t="str">
        <f t="shared" ca="1" si="148"/>
        <v/>
      </c>
      <c r="O1408" s="239"/>
      <c r="P1408" s="244"/>
      <c r="Q1408" s="245" t="str">
        <f t="shared" si="149"/>
        <v/>
      </c>
      <c r="U1408" s="246" t="str">
        <f>IFERROR(VLOOKUP(C1408,'BASE EQUIPOS'!$G$8:$O$22,9,0)," ")</f>
        <v xml:space="preserve"> </v>
      </c>
      <c r="V1408" s="232" t="str">
        <f t="shared" si="151"/>
        <v/>
      </c>
      <c r="W1408" s="232" t="str">
        <f t="shared" si="152"/>
        <v/>
      </c>
      <c r="X1408" s="232" t="str">
        <f>IFERROR(VLOOKUP(W1408,Datos!$P$4:$Q$18,2,0),"")</f>
        <v/>
      </c>
      <c r="Y1408" s="232" t="str">
        <f t="shared" si="153"/>
        <v/>
      </c>
      <c r="AA1408" s="314" t="str">
        <f t="shared" ca="1" si="150"/>
        <v/>
      </c>
    </row>
    <row r="1409" spans="1:27" x14ac:dyDescent="0.3">
      <c r="A1409" s="238"/>
      <c r="B1409" s="241" t="str">
        <f t="shared" si="154"/>
        <v/>
      </c>
      <c r="C1409" s="239"/>
      <c r="D1409" s="240" t="str">
        <f>IF(C1409&lt;&gt;"",VLOOKUP(C1409,'BASE EQUIPOS'!$G$8:$H$22,2,0),"")</f>
        <v/>
      </c>
      <c r="E1409" s="241" t="str">
        <f>IF(C1409&lt;&gt;"",VLOOKUP(C1409,'BASE EQUIPOS'!$G$8:$I$22,3,0),"")</f>
        <v/>
      </c>
      <c r="F1409" s="241" t="str">
        <f>IF(C1409&lt;&gt;"",VLOOKUP(C1409,'BASE EQUIPOS'!$G$8:$J$22,4,0),"")</f>
        <v/>
      </c>
      <c r="G1409" s="242"/>
      <c r="H1409" s="233"/>
      <c r="I1409" s="241"/>
      <c r="J1409" s="241"/>
      <c r="K1409" s="241"/>
      <c r="L1409" s="239"/>
      <c r="M1409" s="244"/>
      <c r="N1409" s="245" t="str">
        <f t="shared" ca="1" si="148"/>
        <v/>
      </c>
      <c r="O1409" s="239"/>
      <c r="P1409" s="244"/>
      <c r="Q1409" s="245" t="str">
        <f t="shared" si="149"/>
        <v/>
      </c>
      <c r="U1409" s="246" t="str">
        <f>IFERROR(VLOOKUP(C1409,'BASE EQUIPOS'!$G$8:$O$22,9,0)," ")</f>
        <v xml:space="preserve"> </v>
      </c>
      <c r="V1409" s="232" t="str">
        <f t="shared" si="151"/>
        <v/>
      </c>
      <c r="W1409" s="232" t="str">
        <f t="shared" si="152"/>
        <v/>
      </c>
      <c r="X1409" s="232" t="str">
        <f>IFERROR(VLOOKUP(W1409,Datos!$P$4:$Q$18,2,0),"")</f>
        <v/>
      </c>
      <c r="Y1409" s="232" t="str">
        <f t="shared" si="153"/>
        <v/>
      </c>
      <c r="AA1409" s="314" t="str">
        <f t="shared" ca="1" si="150"/>
        <v/>
      </c>
    </row>
    <row r="1410" spans="1:27" x14ac:dyDescent="0.3">
      <c r="A1410" s="238"/>
      <c r="B1410" s="241" t="str">
        <f t="shared" si="154"/>
        <v/>
      </c>
      <c r="C1410" s="239"/>
      <c r="D1410" s="240" t="str">
        <f>IF(C1410&lt;&gt;"",VLOOKUP(C1410,'BASE EQUIPOS'!$G$8:$H$22,2,0),"")</f>
        <v/>
      </c>
      <c r="E1410" s="241" t="str">
        <f>IF(C1410&lt;&gt;"",VLOOKUP(C1410,'BASE EQUIPOS'!$G$8:$I$22,3,0),"")</f>
        <v/>
      </c>
      <c r="F1410" s="241" t="str">
        <f>IF(C1410&lt;&gt;"",VLOOKUP(C1410,'BASE EQUIPOS'!$G$8:$J$22,4,0),"")</f>
        <v/>
      </c>
      <c r="G1410" s="242"/>
      <c r="H1410" s="233"/>
      <c r="I1410" s="241"/>
      <c r="J1410" s="241"/>
      <c r="K1410" s="241"/>
      <c r="L1410" s="239"/>
      <c r="M1410" s="244"/>
      <c r="N1410" s="245" t="str">
        <f t="shared" ca="1" si="148"/>
        <v/>
      </c>
      <c r="O1410" s="239"/>
      <c r="P1410" s="244"/>
      <c r="Q1410" s="245" t="str">
        <f t="shared" si="149"/>
        <v/>
      </c>
      <c r="U1410" s="246" t="str">
        <f>IFERROR(VLOOKUP(C1410,'BASE EQUIPOS'!$G$8:$O$22,9,0)," ")</f>
        <v xml:space="preserve"> </v>
      </c>
      <c r="V1410" s="232" t="str">
        <f t="shared" si="151"/>
        <v/>
      </c>
      <c r="W1410" s="232" t="str">
        <f t="shared" si="152"/>
        <v/>
      </c>
      <c r="X1410" s="232" t="str">
        <f>IFERROR(VLOOKUP(W1410,Datos!$P$4:$Q$18,2,0),"")</f>
        <v/>
      </c>
      <c r="Y1410" s="232" t="str">
        <f t="shared" si="153"/>
        <v/>
      </c>
      <c r="AA1410" s="314" t="str">
        <f t="shared" ca="1" si="150"/>
        <v/>
      </c>
    </row>
    <row r="1411" spans="1:27" x14ac:dyDescent="0.3">
      <c r="A1411" s="238"/>
      <c r="B1411" s="241" t="str">
        <f t="shared" si="154"/>
        <v/>
      </c>
      <c r="C1411" s="239"/>
      <c r="D1411" s="240" t="str">
        <f>IF(C1411&lt;&gt;"",VLOOKUP(C1411,'BASE EQUIPOS'!$G$8:$H$22,2,0),"")</f>
        <v/>
      </c>
      <c r="E1411" s="241" t="str">
        <f>IF(C1411&lt;&gt;"",VLOOKUP(C1411,'BASE EQUIPOS'!$G$8:$I$22,3,0),"")</f>
        <v/>
      </c>
      <c r="F1411" s="241" t="str">
        <f>IF(C1411&lt;&gt;"",VLOOKUP(C1411,'BASE EQUIPOS'!$G$8:$J$22,4,0),"")</f>
        <v/>
      </c>
      <c r="G1411" s="242"/>
      <c r="H1411" s="233"/>
      <c r="I1411" s="241"/>
      <c r="J1411" s="241"/>
      <c r="K1411" s="241"/>
      <c r="L1411" s="239"/>
      <c r="M1411" s="244"/>
      <c r="N1411" s="245" t="str">
        <f t="shared" ca="1" si="148"/>
        <v/>
      </c>
      <c r="O1411" s="239"/>
      <c r="P1411" s="244"/>
      <c r="Q1411" s="245" t="str">
        <f t="shared" si="149"/>
        <v/>
      </c>
      <c r="U1411" s="246" t="str">
        <f>IFERROR(VLOOKUP(C1411,'BASE EQUIPOS'!$G$8:$O$22,9,0)," ")</f>
        <v xml:space="preserve"> </v>
      </c>
      <c r="V1411" s="232" t="str">
        <f t="shared" si="151"/>
        <v/>
      </c>
      <c r="W1411" s="232" t="str">
        <f t="shared" si="152"/>
        <v/>
      </c>
      <c r="X1411" s="232" t="str">
        <f>IFERROR(VLOOKUP(W1411,Datos!$P$4:$Q$18,2,0),"")</f>
        <v/>
      </c>
      <c r="Y1411" s="232" t="str">
        <f t="shared" si="153"/>
        <v/>
      </c>
      <c r="AA1411" s="314" t="str">
        <f t="shared" ca="1" si="150"/>
        <v/>
      </c>
    </row>
    <row r="1412" spans="1:27" x14ac:dyDescent="0.3">
      <c r="A1412" s="238"/>
      <c r="B1412" s="241" t="str">
        <f t="shared" si="154"/>
        <v/>
      </c>
      <c r="C1412" s="239"/>
      <c r="D1412" s="240" t="str">
        <f>IF(C1412&lt;&gt;"",VLOOKUP(C1412,'BASE EQUIPOS'!$G$8:$H$22,2,0),"")</f>
        <v/>
      </c>
      <c r="E1412" s="241" t="str">
        <f>IF(C1412&lt;&gt;"",VLOOKUP(C1412,'BASE EQUIPOS'!$G$8:$I$22,3,0),"")</f>
        <v/>
      </c>
      <c r="F1412" s="241" t="str">
        <f>IF(C1412&lt;&gt;"",VLOOKUP(C1412,'BASE EQUIPOS'!$G$8:$J$22,4,0),"")</f>
        <v/>
      </c>
      <c r="G1412" s="242"/>
      <c r="H1412" s="233"/>
      <c r="I1412" s="241"/>
      <c r="J1412" s="241"/>
      <c r="K1412" s="241"/>
      <c r="L1412" s="239"/>
      <c r="M1412" s="244"/>
      <c r="N1412" s="245" t="str">
        <f t="shared" ca="1" si="148"/>
        <v/>
      </c>
      <c r="O1412" s="239"/>
      <c r="P1412" s="244"/>
      <c r="Q1412" s="245" t="str">
        <f t="shared" si="149"/>
        <v/>
      </c>
      <c r="U1412" s="246" t="str">
        <f>IFERROR(VLOOKUP(C1412,'BASE EQUIPOS'!$G$8:$O$22,9,0)," ")</f>
        <v xml:space="preserve"> </v>
      </c>
      <c r="V1412" s="232" t="str">
        <f t="shared" si="151"/>
        <v/>
      </c>
      <c r="W1412" s="232" t="str">
        <f t="shared" si="152"/>
        <v/>
      </c>
      <c r="X1412" s="232" t="str">
        <f>IFERROR(VLOOKUP(W1412,Datos!$P$4:$Q$18,2,0),"")</f>
        <v/>
      </c>
      <c r="Y1412" s="232" t="str">
        <f t="shared" si="153"/>
        <v/>
      </c>
      <c r="AA1412" s="314" t="str">
        <f t="shared" ca="1" si="150"/>
        <v/>
      </c>
    </row>
    <row r="1413" spans="1:27" x14ac:dyDescent="0.3">
      <c r="A1413" s="238"/>
      <c r="B1413" s="241" t="str">
        <f t="shared" si="154"/>
        <v/>
      </c>
      <c r="C1413" s="239"/>
      <c r="D1413" s="240" t="str">
        <f>IF(C1413&lt;&gt;"",VLOOKUP(C1413,'BASE EQUIPOS'!$G$8:$H$22,2,0),"")</f>
        <v/>
      </c>
      <c r="E1413" s="241" t="str">
        <f>IF(C1413&lt;&gt;"",VLOOKUP(C1413,'BASE EQUIPOS'!$G$8:$I$22,3,0),"")</f>
        <v/>
      </c>
      <c r="F1413" s="241" t="str">
        <f>IF(C1413&lt;&gt;"",VLOOKUP(C1413,'BASE EQUIPOS'!$G$8:$J$22,4,0),"")</f>
        <v/>
      </c>
      <c r="G1413" s="242"/>
      <c r="H1413" s="233"/>
      <c r="I1413" s="241"/>
      <c r="J1413" s="241"/>
      <c r="K1413" s="241"/>
      <c r="L1413" s="239"/>
      <c r="M1413" s="244"/>
      <c r="N1413" s="245" t="str">
        <f t="shared" ca="1" si="148"/>
        <v/>
      </c>
      <c r="O1413" s="239"/>
      <c r="P1413" s="244"/>
      <c r="Q1413" s="245" t="str">
        <f t="shared" si="149"/>
        <v/>
      </c>
      <c r="U1413" s="246" t="str">
        <f>IFERROR(VLOOKUP(C1413,'BASE EQUIPOS'!$G$8:$O$22,9,0)," ")</f>
        <v xml:space="preserve"> </v>
      </c>
      <c r="V1413" s="232" t="str">
        <f t="shared" si="151"/>
        <v/>
      </c>
      <c r="W1413" s="232" t="str">
        <f t="shared" si="152"/>
        <v/>
      </c>
      <c r="X1413" s="232" t="str">
        <f>IFERROR(VLOOKUP(W1413,Datos!$P$4:$Q$18,2,0),"")</f>
        <v/>
      </c>
      <c r="Y1413" s="232" t="str">
        <f t="shared" si="153"/>
        <v/>
      </c>
      <c r="AA1413" s="314" t="str">
        <f t="shared" ca="1" si="150"/>
        <v/>
      </c>
    </row>
    <row r="1414" spans="1:27" x14ac:dyDescent="0.3">
      <c r="A1414" s="238"/>
      <c r="B1414" s="241" t="str">
        <f t="shared" si="154"/>
        <v/>
      </c>
      <c r="C1414" s="239"/>
      <c r="D1414" s="240" t="str">
        <f>IF(C1414&lt;&gt;"",VLOOKUP(C1414,'BASE EQUIPOS'!$G$8:$H$22,2,0),"")</f>
        <v/>
      </c>
      <c r="E1414" s="241" t="str">
        <f>IF(C1414&lt;&gt;"",VLOOKUP(C1414,'BASE EQUIPOS'!$G$8:$I$22,3,0),"")</f>
        <v/>
      </c>
      <c r="F1414" s="241" t="str">
        <f>IF(C1414&lt;&gt;"",VLOOKUP(C1414,'BASE EQUIPOS'!$G$8:$J$22,4,0),"")</f>
        <v/>
      </c>
      <c r="G1414" s="242"/>
      <c r="H1414" s="233"/>
      <c r="I1414" s="241"/>
      <c r="J1414" s="241"/>
      <c r="K1414" s="241"/>
      <c r="L1414" s="239"/>
      <c r="M1414" s="244"/>
      <c r="N1414" s="245" t="str">
        <f t="shared" ca="1" si="148"/>
        <v/>
      </c>
      <c r="O1414" s="239"/>
      <c r="P1414" s="244"/>
      <c r="Q1414" s="245" t="str">
        <f t="shared" si="149"/>
        <v/>
      </c>
      <c r="U1414" s="246" t="str">
        <f>IFERROR(VLOOKUP(C1414,'BASE EQUIPOS'!$G$8:$O$22,9,0)," ")</f>
        <v xml:space="preserve"> </v>
      </c>
      <c r="V1414" s="232" t="str">
        <f t="shared" si="151"/>
        <v/>
      </c>
      <c r="W1414" s="232" t="str">
        <f t="shared" si="152"/>
        <v/>
      </c>
      <c r="X1414" s="232" t="str">
        <f>IFERROR(VLOOKUP(W1414,Datos!$P$4:$Q$18,2,0),"")</f>
        <v/>
      </c>
      <c r="Y1414" s="232" t="str">
        <f t="shared" si="153"/>
        <v/>
      </c>
      <c r="AA1414" s="314" t="str">
        <f t="shared" ca="1" si="150"/>
        <v/>
      </c>
    </row>
    <row r="1415" spans="1:27" x14ac:dyDescent="0.3">
      <c r="A1415" s="238"/>
      <c r="B1415" s="241" t="str">
        <f t="shared" si="154"/>
        <v/>
      </c>
      <c r="C1415" s="239"/>
      <c r="D1415" s="240" t="str">
        <f>IF(C1415&lt;&gt;"",VLOOKUP(C1415,'BASE EQUIPOS'!$G$8:$H$22,2,0),"")</f>
        <v/>
      </c>
      <c r="E1415" s="241" t="str">
        <f>IF(C1415&lt;&gt;"",VLOOKUP(C1415,'BASE EQUIPOS'!$G$8:$I$22,3,0),"")</f>
        <v/>
      </c>
      <c r="F1415" s="241" t="str">
        <f>IF(C1415&lt;&gt;"",VLOOKUP(C1415,'BASE EQUIPOS'!$G$8:$J$22,4,0),"")</f>
        <v/>
      </c>
      <c r="G1415" s="242"/>
      <c r="H1415" s="233"/>
      <c r="I1415" s="241"/>
      <c r="J1415" s="241"/>
      <c r="K1415" s="241"/>
      <c r="L1415" s="239"/>
      <c r="M1415" s="244"/>
      <c r="N1415" s="245" t="str">
        <f t="shared" ca="1" si="148"/>
        <v/>
      </c>
      <c r="O1415" s="239"/>
      <c r="P1415" s="244"/>
      <c r="Q1415" s="245" t="str">
        <f t="shared" si="149"/>
        <v/>
      </c>
      <c r="U1415" s="246" t="str">
        <f>IFERROR(VLOOKUP(C1415,'BASE EQUIPOS'!$G$8:$O$22,9,0)," ")</f>
        <v xml:space="preserve"> </v>
      </c>
      <c r="V1415" s="232" t="str">
        <f t="shared" si="151"/>
        <v/>
      </c>
      <c r="W1415" s="232" t="str">
        <f t="shared" si="152"/>
        <v/>
      </c>
      <c r="X1415" s="232" t="str">
        <f>IFERROR(VLOOKUP(W1415,Datos!$P$4:$Q$18,2,0),"")</f>
        <v/>
      </c>
      <c r="Y1415" s="232" t="str">
        <f t="shared" si="153"/>
        <v/>
      </c>
      <c r="AA1415" s="314" t="str">
        <f t="shared" ca="1" si="150"/>
        <v/>
      </c>
    </row>
    <row r="1416" spans="1:27" x14ac:dyDescent="0.3">
      <c r="A1416" s="238"/>
      <c r="B1416" s="241" t="str">
        <f t="shared" si="154"/>
        <v/>
      </c>
      <c r="C1416" s="239"/>
      <c r="D1416" s="240" t="str">
        <f>IF(C1416&lt;&gt;"",VLOOKUP(C1416,'BASE EQUIPOS'!$G$8:$H$22,2,0),"")</f>
        <v/>
      </c>
      <c r="E1416" s="241" t="str">
        <f>IF(C1416&lt;&gt;"",VLOOKUP(C1416,'BASE EQUIPOS'!$G$8:$I$22,3,0),"")</f>
        <v/>
      </c>
      <c r="F1416" s="241" t="str">
        <f>IF(C1416&lt;&gt;"",VLOOKUP(C1416,'BASE EQUIPOS'!$G$8:$J$22,4,0),"")</f>
        <v/>
      </c>
      <c r="G1416" s="242"/>
      <c r="H1416" s="233"/>
      <c r="I1416" s="241"/>
      <c r="J1416" s="241"/>
      <c r="K1416" s="241"/>
      <c r="L1416" s="239"/>
      <c r="M1416" s="244"/>
      <c r="N1416" s="245" t="str">
        <f t="shared" ca="1" si="148"/>
        <v/>
      </c>
      <c r="O1416" s="239"/>
      <c r="P1416" s="244"/>
      <c r="Q1416" s="245" t="str">
        <f t="shared" si="149"/>
        <v/>
      </c>
      <c r="U1416" s="246" t="str">
        <f>IFERROR(VLOOKUP(C1416,'BASE EQUIPOS'!$G$8:$O$22,9,0)," ")</f>
        <v xml:space="preserve"> </v>
      </c>
      <c r="V1416" s="232" t="str">
        <f t="shared" si="151"/>
        <v/>
      </c>
      <c r="W1416" s="232" t="str">
        <f t="shared" si="152"/>
        <v/>
      </c>
      <c r="X1416" s="232" t="str">
        <f>IFERROR(VLOOKUP(W1416,Datos!$P$4:$Q$18,2,0),"")</f>
        <v/>
      </c>
      <c r="Y1416" s="232" t="str">
        <f t="shared" si="153"/>
        <v/>
      </c>
      <c r="AA1416" s="314" t="str">
        <f t="shared" ca="1" si="150"/>
        <v/>
      </c>
    </row>
    <row r="1417" spans="1:27" x14ac:dyDescent="0.3">
      <c r="A1417" s="238"/>
      <c r="B1417" s="241" t="str">
        <f t="shared" si="154"/>
        <v/>
      </c>
      <c r="C1417" s="239"/>
      <c r="D1417" s="240" t="str">
        <f>IF(C1417&lt;&gt;"",VLOOKUP(C1417,'BASE EQUIPOS'!$G$8:$H$22,2,0),"")</f>
        <v/>
      </c>
      <c r="E1417" s="241" t="str">
        <f>IF(C1417&lt;&gt;"",VLOOKUP(C1417,'BASE EQUIPOS'!$G$8:$I$22,3,0),"")</f>
        <v/>
      </c>
      <c r="F1417" s="241" t="str">
        <f>IF(C1417&lt;&gt;"",VLOOKUP(C1417,'BASE EQUIPOS'!$G$8:$J$22,4,0),"")</f>
        <v/>
      </c>
      <c r="G1417" s="242"/>
      <c r="H1417" s="233"/>
      <c r="I1417" s="241"/>
      <c r="J1417" s="241"/>
      <c r="K1417" s="241"/>
      <c r="L1417" s="239"/>
      <c r="M1417" s="244"/>
      <c r="N1417" s="245" t="str">
        <f t="shared" ca="1" si="148"/>
        <v/>
      </c>
      <c r="O1417" s="239"/>
      <c r="P1417" s="244"/>
      <c r="Q1417" s="245" t="str">
        <f t="shared" si="149"/>
        <v/>
      </c>
      <c r="U1417" s="246" t="str">
        <f>IFERROR(VLOOKUP(C1417,'BASE EQUIPOS'!$G$8:$O$22,9,0)," ")</f>
        <v xml:space="preserve"> </v>
      </c>
      <c r="V1417" s="232" t="str">
        <f t="shared" si="151"/>
        <v/>
      </c>
      <c r="W1417" s="232" t="str">
        <f t="shared" si="152"/>
        <v/>
      </c>
      <c r="X1417" s="232" t="str">
        <f>IFERROR(VLOOKUP(W1417,Datos!$P$4:$Q$18,2,0),"")</f>
        <v/>
      </c>
      <c r="Y1417" s="232" t="str">
        <f t="shared" si="153"/>
        <v/>
      </c>
      <c r="AA1417" s="314" t="str">
        <f t="shared" ca="1" si="150"/>
        <v/>
      </c>
    </row>
    <row r="1418" spans="1:27" x14ac:dyDescent="0.3">
      <c r="A1418" s="238"/>
      <c r="B1418" s="241" t="str">
        <f t="shared" si="154"/>
        <v/>
      </c>
      <c r="C1418" s="239"/>
      <c r="D1418" s="240" t="str">
        <f>IF(C1418&lt;&gt;"",VLOOKUP(C1418,'BASE EQUIPOS'!$G$8:$H$22,2,0),"")</f>
        <v/>
      </c>
      <c r="E1418" s="241" t="str">
        <f>IF(C1418&lt;&gt;"",VLOOKUP(C1418,'BASE EQUIPOS'!$G$8:$I$22,3,0),"")</f>
        <v/>
      </c>
      <c r="F1418" s="241" t="str">
        <f>IF(C1418&lt;&gt;"",VLOOKUP(C1418,'BASE EQUIPOS'!$G$8:$J$22,4,0),"")</f>
        <v/>
      </c>
      <c r="G1418" s="242"/>
      <c r="H1418" s="233"/>
      <c r="I1418" s="241"/>
      <c r="J1418" s="241"/>
      <c r="K1418" s="241"/>
      <c r="L1418" s="239"/>
      <c r="M1418" s="244"/>
      <c r="N1418" s="245" t="str">
        <f t="shared" ca="1" si="148"/>
        <v/>
      </c>
      <c r="O1418" s="239"/>
      <c r="P1418" s="244"/>
      <c r="Q1418" s="245" t="str">
        <f t="shared" si="149"/>
        <v/>
      </c>
      <c r="U1418" s="246" t="str">
        <f>IFERROR(VLOOKUP(C1418,'BASE EQUIPOS'!$G$8:$O$22,9,0)," ")</f>
        <v xml:space="preserve"> </v>
      </c>
      <c r="V1418" s="232" t="str">
        <f t="shared" si="151"/>
        <v/>
      </c>
      <c r="W1418" s="232" t="str">
        <f t="shared" si="152"/>
        <v/>
      </c>
      <c r="X1418" s="232" t="str">
        <f>IFERROR(VLOOKUP(W1418,Datos!$P$4:$Q$18,2,0),"")</f>
        <v/>
      </c>
      <c r="Y1418" s="232" t="str">
        <f t="shared" si="153"/>
        <v/>
      </c>
      <c r="AA1418" s="314" t="str">
        <f t="shared" ca="1" si="150"/>
        <v/>
      </c>
    </row>
    <row r="1419" spans="1:27" x14ac:dyDescent="0.3">
      <c r="A1419" s="238"/>
      <c r="B1419" s="241" t="str">
        <f t="shared" si="154"/>
        <v/>
      </c>
      <c r="C1419" s="239"/>
      <c r="D1419" s="240" t="str">
        <f>IF(C1419&lt;&gt;"",VLOOKUP(C1419,'BASE EQUIPOS'!$G$8:$H$22,2,0),"")</f>
        <v/>
      </c>
      <c r="E1419" s="241" t="str">
        <f>IF(C1419&lt;&gt;"",VLOOKUP(C1419,'BASE EQUIPOS'!$G$8:$I$22,3,0),"")</f>
        <v/>
      </c>
      <c r="F1419" s="241" t="str">
        <f>IF(C1419&lt;&gt;"",VLOOKUP(C1419,'BASE EQUIPOS'!$G$8:$J$22,4,0),"")</f>
        <v/>
      </c>
      <c r="G1419" s="242"/>
      <c r="H1419" s="233"/>
      <c r="I1419" s="241"/>
      <c r="J1419" s="241"/>
      <c r="K1419" s="241"/>
      <c r="L1419" s="239"/>
      <c r="M1419" s="244"/>
      <c r="N1419" s="245" t="str">
        <f t="shared" ca="1" si="148"/>
        <v/>
      </c>
      <c r="O1419" s="239"/>
      <c r="P1419" s="244"/>
      <c r="Q1419" s="245" t="str">
        <f t="shared" si="149"/>
        <v/>
      </c>
      <c r="U1419" s="246" t="str">
        <f>IFERROR(VLOOKUP(C1419,'BASE EQUIPOS'!$G$8:$O$22,9,0)," ")</f>
        <v xml:space="preserve"> </v>
      </c>
      <c r="V1419" s="232" t="str">
        <f t="shared" si="151"/>
        <v/>
      </c>
      <c r="W1419" s="232" t="str">
        <f t="shared" si="152"/>
        <v/>
      </c>
      <c r="X1419" s="232" t="str">
        <f>IFERROR(VLOOKUP(W1419,Datos!$P$4:$Q$18,2,0),"")</f>
        <v/>
      </c>
      <c r="Y1419" s="232" t="str">
        <f t="shared" si="153"/>
        <v/>
      </c>
      <c r="AA1419" s="314" t="str">
        <f t="shared" ca="1" si="150"/>
        <v/>
      </c>
    </row>
    <row r="1420" spans="1:27" x14ac:dyDescent="0.3">
      <c r="A1420" s="238"/>
      <c r="B1420" s="241" t="str">
        <f t="shared" si="154"/>
        <v/>
      </c>
      <c r="C1420" s="239"/>
      <c r="D1420" s="240" t="str">
        <f>IF(C1420&lt;&gt;"",VLOOKUP(C1420,'BASE EQUIPOS'!$G$8:$H$22,2,0),"")</f>
        <v/>
      </c>
      <c r="E1420" s="241" t="str">
        <f>IF(C1420&lt;&gt;"",VLOOKUP(C1420,'BASE EQUIPOS'!$G$8:$I$22,3,0),"")</f>
        <v/>
      </c>
      <c r="F1420" s="241" t="str">
        <f>IF(C1420&lt;&gt;"",VLOOKUP(C1420,'BASE EQUIPOS'!$G$8:$J$22,4,0),"")</f>
        <v/>
      </c>
      <c r="G1420" s="242"/>
      <c r="H1420" s="233"/>
      <c r="I1420" s="241"/>
      <c r="J1420" s="241"/>
      <c r="K1420" s="241"/>
      <c r="L1420" s="239"/>
      <c r="M1420" s="244"/>
      <c r="N1420" s="245" t="str">
        <f t="shared" ca="1" si="148"/>
        <v/>
      </c>
      <c r="O1420" s="239"/>
      <c r="P1420" s="244"/>
      <c r="Q1420" s="245" t="str">
        <f t="shared" si="149"/>
        <v/>
      </c>
      <c r="U1420" s="246" t="str">
        <f>IFERROR(VLOOKUP(C1420,'BASE EQUIPOS'!$G$8:$O$22,9,0)," ")</f>
        <v xml:space="preserve"> </v>
      </c>
      <c r="V1420" s="232" t="str">
        <f t="shared" si="151"/>
        <v/>
      </c>
      <c r="W1420" s="232" t="str">
        <f t="shared" si="152"/>
        <v/>
      </c>
      <c r="X1420" s="232" t="str">
        <f>IFERROR(VLOOKUP(W1420,Datos!$P$4:$Q$18,2,0),"")</f>
        <v/>
      </c>
      <c r="Y1420" s="232" t="str">
        <f t="shared" si="153"/>
        <v/>
      </c>
      <c r="AA1420" s="314" t="str">
        <f t="shared" ca="1" si="150"/>
        <v/>
      </c>
    </row>
    <row r="1421" spans="1:27" x14ac:dyDescent="0.3">
      <c r="A1421" s="238"/>
      <c r="B1421" s="241" t="str">
        <f t="shared" si="154"/>
        <v/>
      </c>
      <c r="C1421" s="239"/>
      <c r="D1421" s="240" t="str">
        <f>IF(C1421&lt;&gt;"",VLOOKUP(C1421,'BASE EQUIPOS'!$G$8:$H$22,2,0),"")</f>
        <v/>
      </c>
      <c r="E1421" s="241" t="str">
        <f>IF(C1421&lt;&gt;"",VLOOKUP(C1421,'BASE EQUIPOS'!$G$8:$I$22,3,0),"")</f>
        <v/>
      </c>
      <c r="F1421" s="241" t="str">
        <f>IF(C1421&lt;&gt;"",VLOOKUP(C1421,'BASE EQUIPOS'!$G$8:$J$22,4,0),"")</f>
        <v/>
      </c>
      <c r="G1421" s="242"/>
      <c r="H1421" s="233"/>
      <c r="I1421" s="241"/>
      <c r="J1421" s="241"/>
      <c r="K1421" s="241"/>
      <c r="L1421" s="239"/>
      <c r="M1421" s="244"/>
      <c r="N1421" s="245" t="str">
        <f t="shared" ca="1" si="148"/>
        <v/>
      </c>
      <c r="O1421" s="239"/>
      <c r="P1421" s="244"/>
      <c r="Q1421" s="245" t="str">
        <f t="shared" si="149"/>
        <v/>
      </c>
      <c r="U1421" s="246" t="str">
        <f>IFERROR(VLOOKUP(C1421,'BASE EQUIPOS'!$G$8:$O$22,9,0)," ")</f>
        <v xml:space="preserve"> </v>
      </c>
      <c r="V1421" s="232" t="str">
        <f t="shared" si="151"/>
        <v/>
      </c>
      <c r="W1421" s="232" t="str">
        <f t="shared" si="152"/>
        <v/>
      </c>
      <c r="X1421" s="232" t="str">
        <f>IFERROR(VLOOKUP(W1421,Datos!$P$4:$Q$18,2,0),"")</f>
        <v/>
      </c>
      <c r="Y1421" s="232" t="str">
        <f t="shared" si="153"/>
        <v/>
      </c>
      <c r="AA1421" s="314" t="str">
        <f t="shared" ca="1" si="150"/>
        <v/>
      </c>
    </row>
    <row r="1422" spans="1:27" x14ac:dyDescent="0.3">
      <c r="A1422" s="238"/>
      <c r="B1422" s="241" t="str">
        <f t="shared" si="154"/>
        <v/>
      </c>
      <c r="C1422" s="239"/>
      <c r="D1422" s="240" t="str">
        <f>IF(C1422&lt;&gt;"",VLOOKUP(C1422,'BASE EQUIPOS'!$G$8:$H$22,2,0),"")</f>
        <v/>
      </c>
      <c r="E1422" s="241" t="str">
        <f>IF(C1422&lt;&gt;"",VLOOKUP(C1422,'BASE EQUIPOS'!$G$8:$I$22,3,0),"")</f>
        <v/>
      </c>
      <c r="F1422" s="241" t="str">
        <f>IF(C1422&lt;&gt;"",VLOOKUP(C1422,'BASE EQUIPOS'!$G$8:$J$22,4,0),"")</f>
        <v/>
      </c>
      <c r="G1422" s="242"/>
      <c r="H1422" s="233"/>
      <c r="I1422" s="241"/>
      <c r="J1422" s="241"/>
      <c r="K1422" s="241"/>
      <c r="L1422" s="239"/>
      <c r="M1422" s="244"/>
      <c r="N1422" s="245" t="str">
        <f t="shared" ca="1" si="148"/>
        <v/>
      </c>
      <c r="O1422" s="239"/>
      <c r="P1422" s="244"/>
      <c r="Q1422" s="245" t="str">
        <f t="shared" si="149"/>
        <v/>
      </c>
      <c r="U1422" s="246" t="str">
        <f>IFERROR(VLOOKUP(C1422,'BASE EQUIPOS'!$G$8:$O$22,9,0)," ")</f>
        <v xml:space="preserve"> </v>
      </c>
      <c r="V1422" s="232" t="str">
        <f t="shared" si="151"/>
        <v/>
      </c>
      <c r="W1422" s="232" t="str">
        <f t="shared" si="152"/>
        <v/>
      </c>
      <c r="X1422" s="232" t="str">
        <f>IFERROR(VLOOKUP(W1422,Datos!$P$4:$Q$18,2,0),"")</f>
        <v/>
      </c>
      <c r="Y1422" s="232" t="str">
        <f t="shared" si="153"/>
        <v/>
      </c>
      <c r="AA1422" s="314" t="str">
        <f t="shared" ca="1" si="150"/>
        <v/>
      </c>
    </row>
    <row r="1423" spans="1:27" x14ac:dyDescent="0.3">
      <c r="A1423" s="238"/>
      <c r="B1423" s="241" t="str">
        <f t="shared" si="154"/>
        <v/>
      </c>
      <c r="C1423" s="239"/>
      <c r="D1423" s="240" t="str">
        <f>IF(C1423&lt;&gt;"",VLOOKUP(C1423,'BASE EQUIPOS'!$G$8:$H$22,2,0),"")</f>
        <v/>
      </c>
      <c r="E1423" s="241" t="str">
        <f>IF(C1423&lt;&gt;"",VLOOKUP(C1423,'BASE EQUIPOS'!$G$8:$I$22,3,0),"")</f>
        <v/>
      </c>
      <c r="F1423" s="241" t="str">
        <f>IF(C1423&lt;&gt;"",VLOOKUP(C1423,'BASE EQUIPOS'!$G$8:$J$22,4,0),"")</f>
        <v/>
      </c>
      <c r="G1423" s="242"/>
      <c r="H1423" s="233"/>
      <c r="I1423" s="241"/>
      <c r="J1423" s="241"/>
      <c r="K1423" s="241"/>
      <c r="L1423" s="239"/>
      <c r="M1423" s="244"/>
      <c r="N1423" s="245" t="str">
        <f t="shared" ca="1" si="148"/>
        <v/>
      </c>
      <c r="O1423" s="239"/>
      <c r="P1423" s="244"/>
      <c r="Q1423" s="245" t="str">
        <f t="shared" si="149"/>
        <v/>
      </c>
      <c r="U1423" s="246" t="str">
        <f>IFERROR(VLOOKUP(C1423,'BASE EQUIPOS'!$G$8:$O$22,9,0)," ")</f>
        <v xml:space="preserve"> </v>
      </c>
      <c r="V1423" s="232" t="str">
        <f t="shared" si="151"/>
        <v/>
      </c>
      <c r="W1423" s="232" t="str">
        <f t="shared" si="152"/>
        <v/>
      </c>
      <c r="X1423" s="232" t="str">
        <f>IFERROR(VLOOKUP(W1423,Datos!$P$4:$Q$18,2,0),"")</f>
        <v/>
      </c>
      <c r="Y1423" s="232" t="str">
        <f t="shared" si="153"/>
        <v/>
      </c>
      <c r="AA1423" s="314" t="str">
        <f t="shared" ca="1" si="150"/>
        <v/>
      </c>
    </row>
    <row r="1424" spans="1:27" x14ac:dyDescent="0.3">
      <c r="A1424" s="238"/>
      <c r="B1424" s="241" t="str">
        <f t="shared" si="154"/>
        <v/>
      </c>
      <c r="C1424" s="239"/>
      <c r="D1424" s="240" t="str">
        <f>IF(C1424&lt;&gt;"",VLOOKUP(C1424,'BASE EQUIPOS'!$G$8:$H$22,2,0),"")</f>
        <v/>
      </c>
      <c r="E1424" s="241" t="str">
        <f>IF(C1424&lt;&gt;"",VLOOKUP(C1424,'BASE EQUIPOS'!$G$8:$I$22,3,0),"")</f>
        <v/>
      </c>
      <c r="F1424" s="241" t="str">
        <f>IF(C1424&lt;&gt;"",VLOOKUP(C1424,'BASE EQUIPOS'!$G$8:$J$22,4,0),"")</f>
        <v/>
      </c>
      <c r="G1424" s="242"/>
      <c r="H1424" s="233"/>
      <c r="I1424" s="241"/>
      <c r="J1424" s="241"/>
      <c r="K1424" s="241"/>
      <c r="L1424" s="239"/>
      <c r="M1424" s="244"/>
      <c r="N1424" s="245" t="str">
        <f t="shared" ref="N1424:N1487" ca="1" si="155">IF(M1424="","",IF(O1424="",NOW()*24-(L1424+M1424)*24,"Mtto. Terminado"))</f>
        <v/>
      </c>
      <c r="O1424" s="239"/>
      <c r="P1424" s="244"/>
      <c r="Q1424" s="245" t="str">
        <f t="shared" ref="Q1424:Q1487" si="156">IF(O1424="","",IF(P1424="","",(O1424+P1424)*24-(L1424+M1424)*24))</f>
        <v/>
      </c>
      <c r="U1424" s="246" t="str">
        <f>IFERROR(VLOOKUP(C1424,'BASE EQUIPOS'!$G$8:$O$22,9,0)," ")</f>
        <v xml:space="preserve"> </v>
      </c>
      <c r="V1424" s="232" t="str">
        <f t="shared" si="151"/>
        <v/>
      </c>
      <c r="W1424" s="232" t="str">
        <f t="shared" si="152"/>
        <v/>
      </c>
      <c r="X1424" s="232" t="str">
        <f>IFERROR(VLOOKUP(W1424,Datos!$P$4:$Q$18,2,0),"")</f>
        <v/>
      </c>
      <c r="Y1424" s="232" t="str">
        <f t="shared" si="153"/>
        <v/>
      </c>
      <c r="AA1424" s="314" t="str">
        <f t="shared" ca="1" si="150"/>
        <v/>
      </c>
    </row>
    <row r="1425" spans="1:27" x14ac:dyDescent="0.3">
      <c r="A1425" s="238"/>
      <c r="B1425" s="241" t="str">
        <f t="shared" si="154"/>
        <v/>
      </c>
      <c r="C1425" s="239"/>
      <c r="D1425" s="240" t="str">
        <f>IF(C1425&lt;&gt;"",VLOOKUP(C1425,'BASE EQUIPOS'!$G$8:$H$22,2,0),"")</f>
        <v/>
      </c>
      <c r="E1425" s="241" t="str">
        <f>IF(C1425&lt;&gt;"",VLOOKUP(C1425,'BASE EQUIPOS'!$G$8:$I$22,3,0),"")</f>
        <v/>
      </c>
      <c r="F1425" s="241" t="str">
        <f>IF(C1425&lt;&gt;"",VLOOKUP(C1425,'BASE EQUIPOS'!$G$8:$J$22,4,0),"")</f>
        <v/>
      </c>
      <c r="G1425" s="242"/>
      <c r="H1425" s="233"/>
      <c r="I1425" s="241"/>
      <c r="J1425" s="241"/>
      <c r="K1425" s="241"/>
      <c r="L1425" s="239"/>
      <c r="M1425" s="244"/>
      <c r="N1425" s="245" t="str">
        <f t="shared" ca="1" si="155"/>
        <v/>
      </c>
      <c r="O1425" s="239"/>
      <c r="P1425" s="244"/>
      <c r="Q1425" s="245" t="str">
        <f t="shared" si="156"/>
        <v/>
      </c>
      <c r="U1425" s="246" t="str">
        <f>IFERROR(VLOOKUP(C1425,'BASE EQUIPOS'!$G$8:$O$22,9,0)," ")</f>
        <v xml:space="preserve"> </v>
      </c>
      <c r="V1425" s="232" t="str">
        <f t="shared" si="151"/>
        <v/>
      </c>
      <c r="W1425" s="232" t="str">
        <f t="shared" si="152"/>
        <v/>
      </c>
      <c r="X1425" s="232" t="str">
        <f>IFERROR(VLOOKUP(W1425,Datos!$P$4:$Q$18,2,0),"")</f>
        <v/>
      </c>
      <c r="Y1425" s="232" t="str">
        <f t="shared" si="153"/>
        <v/>
      </c>
      <c r="AA1425" s="314" t="str">
        <f t="shared" ref="AA1425:AA1488" ca="1" si="157">IF(N1425="Mtto. Terminado",1,"")</f>
        <v/>
      </c>
    </row>
    <row r="1426" spans="1:27" x14ac:dyDescent="0.3">
      <c r="A1426" s="238"/>
      <c r="B1426" s="241" t="str">
        <f t="shared" si="154"/>
        <v/>
      </c>
      <c r="C1426" s="239"/>
      <c r="D1426" s="240" t="str">
        <f>IF(C1426&lt;&gt;"",VLOOKUP(C1426,'BASE EQUIPOS'!$G$8:$H$22,2,0),"")</f>
        <v/>
      </c>
      <c r="E1426" s="241" t="str">
        <f>IF(C1426&lt;&gt;"",VLOOKUP(C1426,'BASE EQUIPOS'!$G$8:$I$22,3,0),"")</f>
        <v/>
      </c>
      <c r="F1426" s="241" t="str">
        <f>IF(C1426&lt;&gt;"",VLOOKUP(C1426,'BASE EQUIPOS'!$G$8:$J$22,4,0),"")</f>
        <v/>
      </c>
      <c r="G1426" s="242"/>
      <c r="H1426" s="233"/>
      <c r="I1426" s="241"/>
      <c r="J1426" s="241"/>
      <c r="K1426" s="241"/>
      <c r="L1426" s="239"/>
      <c r="M1426" s="244"/>
      <c r="N1426" s="245" t="str">
        <f t="shared" ca="1" si="155"/>
        <v/>
      </c>
      <c r="O1426" s="239"/>
      <c r="P1426" s="244"/>
      <c r="Q1426" s="245" t="str">
        <f t="shared" si="156"/>
        <v/>
      </c>
      <c r="U1426" s="246" t="str">
        <f>IFERROR(VLOOKUP(C1426,'BASE EQUIPOS'!$G$8:$O$22,9,0)," ")</f>
        <v xml:space="preserve"> </v>
      </c>
      <c r="V1426" s="232" t="str">
        <f t="shared" si="151"/>
        <v/>
      </c>
      <c r="W1426" s="232" t="str">
        <f t="shared" si="152"/>
        <v/>
      </c>
      <c r="X1426" s="232" t="str">
        <f>IFERROR(VLOOKUP(W1426,Datos!$P$4:$Q$18,2,0),"")</f>
        <v/>
      </c>
      <c r="Y1426" s="232" t="str">
        <f t="shared" si="153"/>
        <v/>
      </c>
      <c r="AA1426" s="314" t="str">
        <f t="shared" ca="1" si="157"/>
        <v/>
      </c>
    </row>
    <row r="1427" spans="1:27" x14ac:dyDescent="0.3">
      <c r="A1427" s="238"/>
      <c r="B1427" s="241" t="str">
        <f t="shared" si="154"/>
        <v/>
      </c>
      <c r="C1427" s="239"/>
      <c r="D1427" s="240" t="str">
        <f>IF(C1427&lt;&gt;"",VLOOKUP(C1427,'BASE EQUIPOS'!$G$8:$H$22,2,0),"")</f>
        <v/>
      </c>
      <c r="E1427" s="241" t="str">
        <f>IF(C1427&lt;&gt;"",VLOOKUP(C1427,'BASE EQUIPOS'!$G$8:$I$22,3,0),"")</f>
        <v/>
      </c>
      <c r="F1427" s="241" t="str">
        <f>IF(C1427&lt;&gt;"",VLOOKUP(C1427,'BASE EQUIPOS'!$G$8:$J$22,4,0),"")</f>
        <v/>
      </c>
      <c r="G1427" s="242"/>
      <c r="H1427" s="233"/>
      <c r="I1427" s="241"/>
      <c r="J1427" s="241"/>
      <c r="K1427" s="241"/>
      <c r="L1427" s="239"/>
      <c r="M1427" s="244"/>
      <c r="N1427" s="245" t="str">
        <f t="shared" ca="1" si="155"/>
        <v/>
      </c>
      <c r="O1427" s="239"/>
      <c r="P1427" s="244"/>
      <c r="Q1427" s="245" t="str">
        <f t="shared" si="156"/>
        <v/>
      </c>
      <c r="U1427" s="246" t="str">
        <f>IFERROR(VLOOKUP(C1427,'BASE EQUIPOS'!$G$8:$O$22,9,0)," ")</f>
        <v xml:space="preserve"> </v>
      </c>
      <c r="V1427" s="232" t="str">
        <f t="shared" si="151"/>
        <v/>
      </c>
      <c r="W1427" s="232" t="str">
        <f t="shared" si="152"/>
        <v/>
      </c>
      <c r="X1427" s="232" t="str">
        <f>IFERROR(VLOOKUP(W1427,Datos!$P$4:$Q$18,2,0),"")</f>
        <v/>
      </c>
      <c r="Y1427" s="232" t="str">
        <f t="shared" si="153"/>
        <v/>
      </c>
      <c r="AA1427" s="314" t="str">
        <f t="shared" ca="1" si="157"/>
        <v/>
      </c>
    </row>
    <row r="1428" spans="1:27" x14ac:dyDescent="0.3">
      <c r="A1428" s="238"/>
      <c r="B1428" s="241" t="str">
        <f t="shared" si="154"/>
        <v/>
      </c>
      <c r="C1428" s="239"/>
      <c r="D1428" s="240" t="str">
        <f>IF(C1428&lt;&gt;"",VLOOKUP(C1428,'BASE EQUIPOS'!$G$8:$H$22,2,0),"")</f>
        <v/>
      </c>
      <c r="E1428" s="241" t="str">
        <f>IF(C1428&lt;&gt;"",VLOOKUP(C1428,'BASE EQUIPOS'!$G$8:$I$22,3,0),"")</f>
        <v/>
      </c>
      <c r="F1428" s="241" t="str">
        <f>IF(C1428&lt;&gt;"",VLOOKUP(C1428,'BASE EQUIPOS'!$G$8:$J$22,4,0),"")</f>
        <v/>
      </c>
      <c r="G1428" s="242"/>
      <c r="H1428" s="233"/>
      <c r="I1428" s="241"/>
      <c r="J1428" s="241"/>
      <c r="K1428" s="241"/>
      <c r="L1428" s="239"/>
      <c r="M1428" s="244"/>
      <c r="N1428" s="245" t="str">
        <f t="shared" ca="1" si="155"/>
        <v/>
      </c>
      <c r="O1428" s="239"/>
      <c r="P1428" s="244"/>
      <c r="Q1428" s="245" t="str">
        <f t="shared" si="156"/>
        <v/>
      </c>
      <c r="U1428" s="246" t="str">
        <f>IFERROR(VLOOKUP(C1428,'BASE EQUIPOS'!$G$8:$O$22,9,0)," ")</f>
        <v xml:space="preserve"> </v>
      </c>
      <c r="V1428" s="232" t="str">
        <f t="shared" si="151"/>
        <v/>
      </c>
      <c r="W1428" s="232" t="str">
        <f t="shared" si="152"/>
        <v/>
      </c>
      <c r="X1428" s="232" t="str">
        <f>IFERROR(VLOOKUP(W1428,Datos!$P$4:$Q$18,2,0),"")</f>
        <v/>
      </c>
      <c r="Y1428" s="232" t="str">
        <f t="shared" si="153"/>
        <v/>
      </c>
      <c r="AA1428" s="314" t="str">
        <f t="shared" ca="1" si="157"/>
        <v/>
      </c>
    </row>
    <row r="1429" spans="1:27" x14ac:dyDescent="0.3">
      <c r="A1429" s="238"/>
      <c r="B1429" s="241" t="str">
        <f t="shared" si="154"/>
        <v/>
      </c>
      <c r="C1429" s="239"/>
      <c r="D1429" s="240" t="str">
        <f>IF(C1429&lt;&gt;"",VLOOKUP(C1429,'BASE EQUIPOS'!$G$8:$H$22,2,0),"")</f>
        <v/>
      </c>
      <c r="E1429" s="241" t="str">
        <f>IF(C1429&lt;&gt;"",VLOOKUP(C1429,'BASE EQUIPOS'!$G$8:$I$22,3,0),"")</f>
        <v/>
      </c>
      <c r="F1429" s="241" t="str">
        <f>IF(C1429&lt;&gt;"",VLOOKUP(C1429,'BASE EQUIPOS'!$G$8:$J$22,4,0),"")</f>
        <v/>
      </c>
      <c r="G1429" s="242"/>
      <c r="H1429" s="233"/>
      <c r="I1429" s="241"/>
      <c r="J1429" s="241"/>
      <c r="K1429" s="241"/>
      <c r="L1429" s="239"/>
      <c r="M1429" s="244"/>
      <c r="N1429" s="245" t="str">
        <f t="shared" ca="1" si="155"/>
        <v/>
      </c>
      <c r="O1429" s="239"/>
      <c r="P1429" s="244"/>
      <c r="Q1429" s="245" t="str">
        <f t="shared" si="156"/>
        <v/>
      </c>
      <c r="U1429" s="246" t="str">
        <f>IFERROR(VLOOKUP(C1429,'BASE EQUIPOS'!$G$8:$O$22,9,0)," ")</f>
        <v xml:space="preserve"> </v>
      </c>
      <c r="V1429" s="232" t="str">
        <f t="shared" ref="V1429:V1492" si="158">IF(G1429="MTTO. SISTEMÁTICO","PREVENTIVA",IF(G1429="MTTO. PREDICTIVO","INSPECCIÓN",""))</f>
        <v/>
      </c>
      <c r="W1429" s="232" t="str">
        <f t="shared" ref="W1429:W1492" si="159">CONCATENATE(D1429,I1429)</f>
        <v/>
      </c>
      <c r="X1429" s="232" t="str">
        <f>IFERROR(VLOOKUP(W1429,Datos!$P$4:$Q$18,2,0),"")</f>
        <v/>
      </c>
      <c r="Y1429" s="232" t="str">
        <f t="shared" ref="Y1429:Y1492" si="160">IF(A1429="OT CORRECTIVA",1,IF(A1429="OT PREVENTIVA",2,IF(A1429="HOJA INSPECCIÓN",3,"")))</f>
        <v/>
      </c>
      <c r="AA1429" s="314" t="str">
        <f t="shared" ca="1" si="157"/>
        <v/>
      </c>
    </row>
    <row r="1430" spans="1:27" x14ac:dyDescent="0.3">
      <c r="A1430" s="238"/>
      <c r="B1430" s="241" t="str">
        <f t="shared" si="154"/>
        <v/>
      </c>
      <c r="C1430" s="239"/>
      <c r="D1430" s="240" t="str">
        <f>IF(C1430&lt;&gt;"",VLOOKUP(C1430,'BASE EQUIPOS'!$G$8:$H$22,2,0),"")</f>
        <v/>
      </c>
      <c r="E1430" s="241" t="str">
        <f>IF(C1430&lt;&gt;"",VLOOKUP(C1430,'BASE EQUIPOS'!$G$8:$I$22,3,0),"")</f>
        <v/>
      </c>
      <c r="F1430" s="241" t="str">
        <f>IF(C1430&lt;&gt;"",VLOOKUP(C1430,'BASE EQUIPOS'!$G$8:$J$22,4,0),"")</f>
        <v/>
      </c>
      <c r="G1430" s="242"/>
      <c r="H1430" s="233"/>
      <c r="I1430" s="241"/>
      <c r="J1430" s="241"/>
      <c r="K1430" s="241"/>
      <c r="L1430" s="239"/>
      <c r="M1430" s="244"/>
      <c r="N1430" s="245" t="str">
        <f t="shared" ca="1" si="155"/>
        <v/>
      </c>
      <c r="O1430" s="239"/>
      <c r="P1430" s="244"/>
      <c r="Q1430" s="245" t="str">
        <f t="shared" si="156"/>
        <v/>
      </c>
      <c r="U1430" s="246" t="str">
        <f>IFERROR(VLOOKUP(C1430,'BASE EQUIPOS'!$G$8:$O$22,9,0)," ")</f>
        <v xml:space="preserve"> </v>
      </c>
      <c r="V1430" s="232" t="str">
        <f t="shared" si="158"/>
        <v/>
      </c>
      <c r="W1430" s="232" t="str">
        <f t="shared" si="159"/>
        <v/>
      </c>
      <c r="X1430" s="232" t="str">
        <f>IFERROR(VLOOKUP(W1430,Datos!$P$4:$Q$18,2,0),"")</f>
        <v/>
      </c>
      <c r="Y1430" s="232" t="str">
        <f t="shared" si="160"/>
        <v/>
      </c>
      <c r="AA1430" s="314" t="str">
        <f t="shared" ca="1" si="157"/>
        <v/>
      </c>
    </row>
    <row r="1431" spans="1:27" x14ac:dyDescent="0.3">
      <c r="A1431" s="238"/>
      <c r="B1431" s="241" t="str">
        <f t="shared" si="154"/>
        <v/>
      </c>
      <c r="C1431" s="239"/>
      <c r="D1431" s="240" t="str">
        <f>IF(C1431&lt;&gt;"",VLOOKUP(C1431,'BASE EQUIPOS'!$G$8:$H$22,2,0),"")</f>
        <v/>
      </c>
      <c r="E1431" s="241" t="str">
        <f>IF(C1431&lt;&gt;"",VLOOKUP(C1431,'BASE EQUIPOS'!$G$8:$I$22,3,0),"")</f>
        <v/>
      </c>
      <c r="F1431" s="241" t="str">
        <f>IF(C1431&lt;&gt;"",VLOOKUP(C1431,'BASE EQUIPOS'!$G$8:$J$22,4,0),"")</f>
        <v/>
      </c>
      <c r="G1431" s="242"/>
      <c r="H1431" s="233"/>
      <c r="I1431" s="241"/>
      <c r="J1431" s="241"/>
      <c r="K1431" s="241"/>
      <c r="L1431" s="239"/>
      <c r="M1431" s="244"/>
      <c r="N1431" s="245" t="str">
        <f t="shared" ca="1" si="155"/>
        <v/>
      </c>
      <c r="O1431" s="239"/>
      <c r="P1431" s="244"/>
      <c r="Q1431" s="245" t="str">
        <f t="shared" si="156"/>
        <v/>
      </c>
      <c r="U1431" s="246" t="str">
        <f>IFERROR(VLOOKUP(C1431,'BASE EQUIPOS'!$G$8:$O$22,9,0)," ")</f>
        <v xml:space="preserve"> </v>
      </c>
      <c r="V1431" s="232" t="str">
        <f t="shared" si="158"/>
        <v/>
      </c>
      <c r="W1431" s="232" t="str">
        <f t="shared" si="159"/>
        <v/>
      </c>
      <c r="X1431" s="232" t="str">
        <f>IFERROR(VLOOKUP(W1431,Datos!$P$4:$Q$18,2,0),"")</f>
        <v/>
      </c>
      <c r="Y1431" s="232" t="str">
        <f t="shared" si="160"/>
        <v/>
      </c>
      <c r="AA1431" s="314" t="str">
        <f t="shared" ca="1" si="157"/>
        <v/>
      </c>
    </row>
    <row r="1432" spans="1:27" x14ac:dyDescent="0.3">
      <c r="A1432" s="238"/>
      <c r="B1432" s="241" t="str">
        <f t="shared" si="154"/>
        <v/>
      </c>
      <c r="C1432" s="239"/>
      <c r="D1432" s="240" t="str">
        <f>IF(C1432&lt;&gt;"",VLOOKUP(C1432,'BASE EQUIPOS'!$G$8:$H$22,2,0),"")</f>
        <v/>
      </c>
      <c r="E1432" s="241" t="str">
        <f>IF(C1432&lt;&gt;"",VLOOKUP(C1432,'BASE EQUIPOS'!$G$8:$I$22,3,0),"")</f>
        <v/>
      </c>
      <c r="F1432" s="241" t="str">
        <f>IF(C1432&lt;&gt;"",VLOOKUP(C1432,'BASE EQUIPOS'!$G$8:$J$22,4,0),"")</f>
        <v/>
      </c>
      <c r="G1432" s="242"/>
      <c r="H1432" s="233"/>
      <c r="I1432" s="241"/>
      <c r="J1432" s="241"/>
      <c r="K1432" s="241"/>
      <c r="L1432" s="239"/>
      <c r="M1432" s="244"/>
      <c r="N1432" s="245" t="str">
        <f t="shared" ca="1" si="155"/>
        <v/>
      </c>
      <c r="O1432" s="239"/>
      <c r="P1432" s="244"/>
      <c r="Q1432" s="245" t="str">
        <f t="shared" si="156"/>
        <v/>
      </c>
      <c r="U1432" s="246" t="str">
        <f>IFERROR(VLOOKUP(C1432,'BASE EQUIPOS'!$G$8:$O$22,9,0)," ")</f>
        <v xml:space="preserve"> </v>
      </c>
      <c r="V1432" s="232" t="str">
        <f t="shared" si="158"/>
        <v/>
      </c>
      <c r="W1432" s="232" t="str">
        <f t="shared" si="159"/>
        <v/>
      </c>
      <c r="X1432" s="232" t="str">
        <f>IFERROR(VLOOKUP(W1432,Datos!$P$4:$Q$18,2,0),"")</f>
        <v/>
      </c>
      <c r="Y1432" s="232" t="str">
        <f t="shared" si="160"/>
        <v/>
      </c>
      <c r="AA1432" s="314" t="str">
        <f t="shared" ca="1" si="157"/>
        <v/>
      </c>
    </row>
    <row r="1433" spans="1:27" x14ac:dyDescent="0.3">
      <c r="A1433" s="238"/>
      <c r="B1433" s="241" t="str">
        <f t="shared" si="154"/>
        <v/>
      </c>
      <c r="C1433" s="239"/>
      <c r="D1433" s="240" t="str">
        <f>IF(C1433&lt;&gt;"",VLOOKUP(C1433,'BASE EQUIPOS'!$G$8:$H$22,2,0),"")</f>
        <v/>
      </c>
      <c r="E1433" s="241" t="str">
        <f>IF(C1433&lt;&gt;"",VLOOKUP(C1433,'BASE EQUIPOS'!$G$8:$I$22,3,0),"")</f>
        <v/>
      </c>
      <c r="F1433" s="241" t="str">
        <f>IF(C1433&lt;&gt;"",VLOOKUP(C1433,'BASE EQUIPOS'!$G$8:$J$22,4,0),"")</f>
        <v/>
      </c>
      <c r="G1433" s="242"/>
      <c r="H1433" s="233"/>
      <c r="I1433" s="241"/>
      <c r="J1433" s="241"/>
      <c r="K1433" s="241"/>
      <c r="L1433" s="239"/>
      <c r="M1433" s="244"/>
      <c r="N1433" s="245" t="str">
        <f t="shared" ca="1" si="155"/>
        <v/>
      </c>
      <c r="O1433" s="239"/>
      <c r="P1433" s="244"/>
      <c r="Q1433" s="245" t="str">
        <f t="shared" si="156"/>
        <v/>
      </c>
      <c r="U1433" s="246" t="str">
        <f>IFERROR(VLOOKUP(C1433,'BASE EQUIPOS'!$G$8:$O$22,9,0)," ")</f>
        <v xml:space="preserve"> </v>
      </c>
      <c r="V1433" s="232" t="str">
        <f t="shared" si="158"/>
        <v/>
      </c>
      <c r="W1433" s="232" t="str">
        <f t="shared" si="159"/>
        <v/>
      </c>
      <c r="X1433" s="232" t="str">
        <f>IFERROR(VLOOKUP(W1433,Datos!$P$4:$Q$18,2,0),"")</f>
        <v/>
      </c>
      <c r="Y1433" s="232" t="str">
        <f t="shared" si="160"/>
        <v/>
      </c>
      <c r="AA1433" s="314" t="str">
        <f t="shared" ca="1" si="157"/>
        <v/>
      </c>
    </row>
    <row r="1434" spans="1:27" x14ac:dyDescent="0.3">
      <c r="A1434" s="238"/>
      <c r="B1434" s="241" t="str">
        <f t="shared" si="154"/>
        <v/>
      </c>
      <c r="C1434" s="239"/>
      <c r="D1434" s="240" t="str">
        <f>IF(C1434&lt;&gt;"",VLOOKUP(C1434,'BASE EQUIPOS'!$G$8:$H$22,2,0),"")</f>
        <v/>
      </c>
      <c r="E1434" s="241" t="str">
        <f>IF(C1434&lt;&gt;"",VLOOKUP(C1434,'BASE EQUIPOS'!$G$8:$I$22,3,0),"")</f>
        <v/>
      </c>
      <c r="F1434" s="241" t="str">
        <f>IF(C1434&lt;&gt;"",VLOOKUP(C1434,'BASE EQUIPOS'!$G$8:$J$22,4,0),"")</f>
        <v/>
      </c>
      <c r="G1434" s="242"/>
      <c r="H1434" s="233"/>
      <c r="I1434" s="241"/>
      <c r="J1434" s="241"/>
      <c r="K1434" s="241"/>
      <c r="L1434" s="239"/>
      <c r="M1434" s="244"/>
      <c r="N1434" s="245" t="str">
        <f t="shared" ca="1" si="155"/>
        <v/>
      </c>
      <c r="O1434" s="239"/>
      <c r="P1434" s="244"/>
      <c r="Q1434" s="245" t="str">
        <f t="shared" si="156"/>
        <v/>
      </c>
      <c r="U1434" s="246" t="str">
        <f>IFERROR(VLOOKUP(C1434,'BASE EQUIPOS'!$G$8:$O$22,9,0)," ")</f>
        <v xml:space="preserve"> </v>
      </c>
      <c r="V1434" s="232" t="str">
        <f t="shared" si="158"/>
        <v/>
      </c>
      <c r="W1434" s="232" t="str">
        <f t="shared" si="159"/>
        <v/>
      </c>
      <c r="X1434" s="232" t="str">
        <f>IFERROR(VLOOKUP(W1434,Datos!$P$4:$Q$18,2,0),"")</f>
        <v/>
      </c>
      <c r="Y1434" s="232" t="str">
        <f t="shared" si="160"/>
        <v/>
      </c>
      <c r="AA1434" s="314" t="str">
        <f t="shared" ca="1" si="157"/>
        <v/>
      </c>
    </row>
    <row r="1435" spans="1:27" x14ac:dyDescent="0.3">
      <c r="A1435" s="238"/>
      <c r="B1435" s="241" t="str">
        <f t="shared" si="154"/>
        <v/>
      </c>
      <c r="C1435" s="239"/>
      <c r="D1435" s="240" t="str">
        <f>IF(C1435&lt;&gt;"",VLOOKUP(C1435,'BASE EQUIPOS'!$G$8:$H$22,2,0),"")</f>
        <v/>
      </c>
      <c r="E1435" s="241" t="str">
        <f>IF(C1435&lt;&gt;"",VLOOKUP(C1435,'BASE EQUIPOS'!$G$8:$I$22,3,0),"")</f>
        <v/>
      </c>
      <c r="F1435" s="241" t="str">
        <f>IF(C1435&lt;&gt;"",VLOOKUP(C1435,'BASE EQUIPOS'!$G$8:$J$22,4,0),"")</f>
        <v/>
      </c>
      <c r="G1435" s="242"/>
      <c r="H1435" s="233"/>
      <c r="I1435" s="241"/>
      <c r="J1435" s="241"/>
      <c r="K1435" s="241"/>
      <c r="L1435" s="239"/>
      <c r="M1435" s="244"/>
      <c r="N1435" s="245" t="str">
        <f t="shared" ca="1" si="155"/>
        <v/>
      </c>
      <c r="O1435" s="239"/>
      <c r="P1435" s="244"/>
      <c r="Q1435" s="245" t="str">
        <f t="shared" si="156"/>
        <v/>
      </c>
      <c r="U1435" s="246" t="str">
        <f>IFERROR(VLOOKUP(C1435,'BASE EQUIPOS'!$G$8:$O$22,9,0)," ")</f>
        <v xml:space="preserve"> </v>
      </c>
      <c r="V1435" s="232" t="str">
        <f t="shared" si="158"/>
        <v/>
      </c>
      <c r="W1435" s="232" t="str">
        <f t="shared" si="159"/>
        <v/>
      </c>
      <c r="X1435" s="232" t="str">
        <f>IFERROR(VLOOKUP(W1435,Datos!$P$4:$Q$18,2,0),"")</f>
        <v/>
      </c>
      <c r="Y1435" s="232" t="str">
        <f t="shared" si="160"/>
        <v/>
      </c>
      <c r="AA1435" s="314" t="str">
        <f t="shared" ca="1" si="157"/>
        <v/>
      </c>
    </row>
    <row r="1436" spans="1:27" x14ac:dyDescent="0.3">
      <c r="A1436" s="238"/>
      <c r="B1436" s="241" t="str">
        <f t="shared" ref="B1436:B1499" si="161">IF(C1436&lt;&gt;"",B1435+1,"")</f>
        <v/>
      </c>
      <c r="C1436" s="239"/>
      <c r="D1436" s="240" t="str">
        <f>IF(C1436&lt;&gt;"",VLOOKUP(C1436,'BASE EQUIPOS'!$G$8:$H$22,2,0),"")</f>
        <v/>
      </c>
      <c r="E1436" s="241" t="str">
        <f>IF(C1436&lt;&gt;"",VLOOKUP(C1436,'BASE EQUIPOS'!$G$8:$I$22,3,0),"")</f>
        <v/>
      </c>
      <c r="F1436" s="241" t="str">
        <f>IF(C1436&lt;&gt;"",VLOOKUP(C1436,'BASE EQUIPOS'!$G$8:$J$22,4,0),"")</f>
        <v/>
      </c>
      <c r="G1436" s="242"/>
      <c r="H1436" s="233"/>
      <c r="I1436" s="241"/>
      <c r="J1436" s="241"/>
      <c r="K1436" s="241"/>
      <c r="L1436" s="239"/>
      <c r="M1436" s="244"/>
      <c r="N1436" s="245" t="str">
        <f t="shared" ca="1" si="155"/>
        <v/>
      </c>
      <c r="O1436" s="239"/>
      <c r="P1436" s="244"/>
      <c r="Q1436" s="245" t="str">
        <f t="shared" si="156"/>
        <v/>
      </c>
      <c r="U1436" s="246" t="str">
        <f>IFERROR(VLOOKUP(C1436,'BASE EQUIPOS'!$G$8:$O$22,9,0)," ")</f>
        <v xml:space="preserve"> </v>
      </c>
      <c r="V1436" s="232" t="str">
        <f t="shared" si="158"/>
        <v/>
      </c>
      <c r="W1436" s="232" t="str">
        <f t="shared" si="159"/>
        <v/>
      </c>
      <c r="X1436" s="232" t="str">
        <f>IFERROR(VLOOKUP(W1436,Datos!$P$4:$Q$18,2,0),"")</f>
        <v/>
      </c>
      <c r="Y1436" s="232" t="str">
        <f t="shared" si="160"/>
        <v/>
      </c>
      <c r="AA1436" s="314" t="str">
        <f t="shared" ca="1" si="157"/>
        <v/>
      </c>
    </row>
    <row r="1437" spans="1:27" x14ac:dyDescent="0.3">
      <c r="A1437" s="238"/>
      <c r="B1437" s="241" t="str">
        <f t="shared" si="161"/>
        <v/>
      </c>
      <c r="C1437" s="239"/>
      <c r="D1437" s="240" t="str">
        <f>IF(C1437&lt;&gt;"",VLOOKUP(C1437,'BASE EQUIPOS'!$G$8:$H$22,2,0),"")</f>
        <v/>
      </c>
      <c r="E1437" s="241" t="str">
        <f>IF(C1437&lt;&gt;"",VLOOKUP(C1437,'BASE EQUIPOS'!$G$8:$I$22,3,0),"")</f>
        <v/>
      </c>
      <c r="F1437" s="241" t="str">
        <f>IF(C1437&lt;&gt;"",VLOOKUP(C1437,'BASE EQUIPOS'!$G$8:$J$22,4,0),"")</f>
        <v/>
      </c>
      <c r="G1437" s="242"/>
      <c r="H1437" s="233"/>
      <c r="I1437" s="241"/>
      <c r="J1437" s="241"/>
      <c r="K1437" s="241"/>
      <c r="L1437" s="239"/>
      <c r="M1437" s="244"/>
      <c r="N1437" s="245" t="str">
        <f t="shared" ca="1" si="155"/>
        <v/>
      </c>
      <c r="O1437" s="239"/>
      <c r="P1437" s="244"/>
      <c r="Q1437" s="245" t="str">
        <f t="shared" si="156"/>
        <v/>
      </c>
      <c r="U1437" s="246" t="str">
        <f>IFERROR(VLOOKUP(C1437,'BASE EQUIPOS'!$G$8:$O$22,9,0)," ")</f>
        <v xml:space="preserve"> </v>
      </c>
      <c r="V1437" s="232" t="str">
        <f t="shared" si="158"/>
        <v/>
      </c>
      <c r="W1437" s="232" t="str">
        <f t="shared" si="159"/>
        <v/>
      </c>
      <c r="X1437" s="232" t="str">
        <f>IFERROR(VLOOKUP(W1437,Datos!$P$4:$Q$18,2,0),"")</f>
        <v/>
      </c>
      <c r="Y1437" s="232" t="str">
        <f t="shared" si="160"/>
        <v/>
      </c>
      <c r="AA1437" s="314" t="str">
        <f t="shared" ca="1" si="157"/>
        <v/>
      </c>
    </row>
    <row r="1438" spans="1:27" x14ac:dyDescent="0.3">
      <c r="A1438" s="238"/>
      <c r="B1438" s="241" t="str">
        <f t="shared" si="161"/>
        <v/>
      </c>
      <c r="C1438" s="239"/>
      <c r="D1438" s="240" t="str">
        <f>IF(C1438&lt;&gt;"",VLOOKUP(C1438,'BASE EQUIPOS'!$G$8:$H$22,2,0),"")</f>
        <v/>
      </c>
      <c r="E1438" s="241" t="str">
        <f>IF(C1438&lt;&gt;"",VLOOKUP(C1438,'BASE EQUIPOS'!$G$8:$I$22,3,0),"")</f>
        <v/>
      </c>
      <c r="F1438" s="241" t="str">
        <f>IF(C1438&lt;&gt;"",VLOOKUP(C1438,'BASE EQUIPOS'!$G$8:$J$22,4,0),"")</f>
        <v/>
      </c>
      <c r="G1438" s="242"/>
      <c r="H1438" s="233"/>
      <c r="I1438" s="241"/>
      <c r="J1438" s="241"/>
      <c r="K1438" s="241"/>
      <c r="L1438" s="239"/>
      <c r="M1438" s="244"/>
      <c r="N1438" s="245" t="str">
        <f t="shared" ca="1" si="155"/>
        <v/>
      </c>
      <c r="O1438" s="239"/>
      <c r="P1438" s="244"/>
      <c r="Q1438" s="245" t="str">
        <f t="shared" si="156"/>
        <v/>
      </c>
      <c r="U1438" s="246" t="str">
        <f>IFERROR(VLOOKUP(C1438,'BASE EQUIPOS'!$G$8:$O$22,9,0)," ")</f>
        <v xml:space="preserve"> </v>
      </c>
      <c r="V1438" s="232" t="str">
        <f t="shared" si="158"/>
        <v/>
      </c>
      <c r="W1438" s="232" t="str">
        <f t="shared" si="159"/>
        <v/>
      </c>
      <c r="X1438" s="232" t="str">
        <f>IFERROR(VLOOKUP(W1438,Datos!$P$4:$Q$18,2,0),"")</f>
        <v/>
      </c>
      <c r="Y1438" s="232" t="str">
        <f t="shared" si="160"/>
        <v/>
      </c>
      <c r="AA1438" s="314" t="str">
        <f t="shared" ca="1" si="157"/>
        <v/>
      </c>
    </row>
    <row r="1439" spans="1:27" x14ac:dyDescent="0.3">
      <c r="A1439" s="238"/>
      <c r="B1439" s="241" t="str">
        <f t="shared" si="161"/>
        <v/>
      </c>
      <c r="C1439" s="239"/>
      <c r="D1439" s="240" t="str">
        <f>IF(C1439&lt;&gt;"",VLOOKUP(C1439,'BASE EQUIPOS'!$G$8:$H$22,2,0),"")</f>
        <v/>
      </c>
      <c r="E1439" s="241" t="str">
        <f>IF(C1439&lt;&gt;"",VLOOKUP(C1439,'BASE EQUIPOS'!$G$8:$I$22,3,0),"")</f>
        <v/>
      </c>
      <c r="F1439" s="241" t="str">
        <f>IF(C1439&lt;&gt;"",VLOOKUP(C1439,'BASE EQUIPOS'!$G$8:$J$22,4,0),"")</f>
        <v/>
      </c>
      <c r="G1439" s="242"/>
      <c r="H1439" s="233"/>
      <c r="I1439" s="241"/>
      <c r="J1439" s="241"/>
      <c r="K1439" s="241"/>
      <c r="L1439" s="239"/>
      <c r="M1439" s="244"/>
      <c r="N1439" s="245" t="str">
        <f t="shared" ca="1" si="155"/>
        <v/>
      </c>
      <c r="O1439" s="239"/>
      <c r="P1439" s="244"/>
      <c r="Q1439" s="245" t="str">
        <f t="shared" si="156"/>
        <v/>
      </c>
      <c r="U1439" s="246" t="str">
        <f>IFERROR(VLOOKUP(C1439,'BASE EQUIPOS'!$G$8:$O$22,9,0)," ")</f>
        <v xml:space="preserve"> </v>
      </c>
      <c r="V1439" s="232" t="str">
        <f t="shared" si="158"/>
        <v/>
      </c>
      <c r="W1439" s="232" t="str">
        <f t="shared" si="159"/>
        <v/>
      </c>
      <c r="X1439" s="232" t="str">
        <f>IFERROR(VLOOKUP(W1439,Datos!$P$4:$Q$18,2,0),"")</f>
        <v/>
      </c>
      <c r="Y1439" s="232" t="str">
        <f t="shared" si="160"/>
        <v/>
      </c>
      <c r="AA1439" s="314" t="str">
        <f t="shared" ca="1" si="157"/>
        <v/>
      </c>
    </row>
    <row r="1440" spans="1:27" x14ac:dyDescent="0.3">
      <c r="A1440" s="238"/>
      <c r="B1440" s="241" t="str">
        <f t="shared" si="161"/>
        <v/>
      </c>
      <c r="C1440" s="239"/>
      <c r="D1440" s="240" t="str">
        <f>IF(C1440&lt;&gt;"",VLOOKUP(C1440,'BASE EQUIPOS'!$G$8:$H$22,2,0),"")</f>
        <v/>
      </c>
      <c r="E1440" s="241" t="str">
        <f>IF(C1440&lt;&gt;"",VLOOKUP(C1440,'BASE EQUIPOS'!$G$8:$I$22,3,0),"")</f>
        <v/>
      </c>
      <c r="F1440" s="241" t="str">
        <f>IF(C1440&lt;&gt;"",VLOOKUP(C1440,'BASE EQUIPOS'!$G$8:$J$22,4,0),"")</f>
        <v/>
      </c>
      <c r="G1440" s="242"/>
      <c r="H1440" s="233"/>
      <c r="I1440" s="241"/>
      <c r="J1440" s="241"/>
      <c r="K1440" s="241"/>
      <c r="L1440" s="239"/>
      <c r="M1440" s="244"/>
      <c r="N1440" s="245" t="str">
        <f t="shared" ca="1" si="155"/>
        <v/>
      </c>
      <c r="O1440" s="239"/>
      <c r="P1440" s="244"/>
      <c r="Q1440" s="245" t="str">
        <f t="shared" si="156"/>
        <v/>
      </c>
      <c r="U1440" s="246" t="str">
        <f>IFERROR(VLOOKUP(C1440,'BASE EQUIPOS'!$G$8:$O$22,9,0)," ")</f>
        <v xml:space="preserve"> </v>
      </c>
      <c r="V1440" s="232" t="str">
        <f t="shared" si="158"/>
        <v/>
      </c>
      <c r="W1440" s="232" t="str">
        <f t="shared" si="159"/>
        <v/>
      </c>
      <c r="X1440" s="232" t="str">
        <f>IFERROR(VLOOKUP(W1440,Datos!$P$4:$Q$18,2,0),"")</f>
        <v/>
      </c>
      <c r="Y1440" s="232" t="str">
        <f t="shared" si="160"/>
        <v/>
      </c>
      <c r="AA1440" s="314" t="str">
        <f t="shared" ca="1" si="157"/>
        <v/>
      </c>
    </row>
    <row r="1441" spans="1:27" x14ac:dyDescent="0.3">
      <c r="A1441" s="238"/>
      <c r="B1441" s="241" t="str">
        <f t="shared" si="161"/>
        <v/>
      </c>
      <c r="C1441" s="239"/>
      <c r="D1441" s="240" t="str">
        <f>IF(C1441&lt;&gt;"",VLOOKUP(C1441,'BASE EQUIPOS'!$G$8:$H$22,2,0),"")</f>
        <v/>
      </c>
      <c r="E1441" s="241" t="str">
        <f>IF(C1441&lt;&gt;"",VLOOKUP(C1441,'BASE EQUIPOS'!$G$8:$I$22,3,0),"")</f>
        <v/>
      </c>
      <c r="F1441" s="241" t="str">
        <f>IF(C1441&lt;&gt;"",VLOOKUP(C1441,'BASE EQUIPOS'!$G$8:$J$22,4,0),"")</f>
        <v/>
      </c>
      <c r="G1441" s="242"/>
      <c r="H1441" s="233"/>
      <c r="I1441" s="241"/>
      <c r="J1441" s="241"/>
      <c r="K1441" s="241"/>
      <c r="L1441" s="239"/>
      <c r="M1441" s="244"/>
      <c r="N1441" s="245" t="str">
        <f t="shared" ca="1" si="155"/>
        <v/>
      </c>
      <c r="O1441" s="239"/>
      <c r="P1441" s="244"/>
      <c r="Q1441" s="245" t="str">
        <f t="shared" si="156"/>
        <v/>
      </c>
      <c r="U1441" s="246" t="str">
        <f>IFERROR(VLOOKUP(C1441,'BASE EQUIPOS'!$G$8:$O$22,9,0)," ")</f>
        <v xml:space="preserve"> </v>
      </c>
      <c r="V1441" s="232" t="str">
        <f t="shared" si="158"/>
        <v/>
      </c>
      <c r="W1441" s="232" t="str">
        <f t="shared" si="159"/>
        <v/>
      </c>
      <c r="X1441" s="232" t="str">
        <f>IFERROR(VLOOKUP(W1441,Datos!$P$4:$Q$18,2,0),"")</f>
        <v/>
      </c>
      <c r="Y1441" s="232" t="str">
        <f t="shared" si="160"/>
        <v/>
      </c>
      <c r="AA1441" s="314" t="str">
        <f t="shared" ca="1" si="157"/>
        <v/>
      </c>
    </row>
    <row r="1442" spans="1:27" x14ac:dyDescent="0.3">
      <c r="A1442" s="238"/>
      <c r="B1442" s="241" t="str">
        <f t="shared" si="161"/>
        <v/>
      </c>
      <c r="C1442" s="239"/>
      <c r="D1442" s="240" t="str">
        <f>IF(C1442&lt;&gt;"",VLOOKUP(C1442,'BASE EQUIPOS'!$G$8:$H$22,2,0),"")</f>
        <v/>
      </c>
      <c r="E1442" s="241" t="str">
        <f>IF(C1442&lt;&gt;"",VLOOKUP(C1442,'BASE EQUIPOS'!$G$8:$I$22,3,0),"")</f>
        <v/>
      </c>
      <c r="F1442" s="241" t="str">
        <f>IF(C1442&lt;&gt;"",VLOOKUP(C1442,'BASE EQUIPOS'!$G$8:$J$22,4,0),"")</f>
        <v/>
      </c>
      <c r="G1442" s="242"/>
      <c r="H1442" s="233"/>
      <c r="I1442" s="241"/>
      <c r="J1442" s="241"/>
      <c r="K1442" s="241"/>
      <c r="L1442" s="239"/>
      <c r="M1442" s="244"/>
      <c r="N1442" s="245" t="str">
        <f t="shared" ca="1" si="155"/>
        <v/>
      </c>
      <c r="O1442" s="239"/>
      <c r="P1442" s="244"/>
      <c r="Q1442" s="245" t="str">
        <f t="shared" si="156"/>
        <v/>
      </c>
      <c r="U1442" s="246" t="str">
        <f>IFERROR(VLOOKUP(C1442,'BASE EQUIPOS'!$G$8:$O$22,9,0)," ")</f>
        <v xml:space="preserve"> </v>
      </c>
      <c r="V1442" s="232" t="str">
        <f t="shared" si="158"/>
        <v/>
      </c>
      <c r="W1442" s="232" t="str">
        <f t="shared" si="159"/>
        <v/>
      </c>
      <c r="X1442" s="232" t="str">
        <f>IFERROR(VLOOKUP(W1442,Datos!$P$4:$Q$18,2,0),"")</f>
        <v/>
      </c>
      <c r="Y1442" s="232" t="str">
        <f t="shared" si="160"/>
        <v/>
      </c>
      <c r="AA1442" s="314" t="str">
        <f t="shared" ca="1" si="157"/>
        <v/>
      </c>
    </row>
    <row r="1443" spans="1:27" x14ac:dyDescent="0.3">
      <c r="A1443" s="238"/>
      <c r="B1443" s="241" t="str">
        <f t="shared" si="161"/>
        <v/>
      </c>
      <c r="C1443" s="239"/>
      <c r="D1443" s="240" t="str">
        <f>IF(C1443&lt;&gt;"",VLOOKUP(C1443,'BASE EQUIPOS'!$G$8:$H$22,2,0),"")</f>
        <v/>
      </c>
      <c r="E1443" s="241" t="str">
        <f>IF(C1443&lt;&gt;"",VLOOKUP(C1443,'BASE EQUIPOS'!$G$8:$I$22,3,0),"")</f>
        <v/>
      </c>
      <c r="F1443" s="241" t="str">
        <f>IF(C1443&lt;&gt;"",VLOOKUP(C1443,'BASE EQUIPOS'!$G$8:$J$22,4,0),"")</f>
        <v/>
      </c>
      <c r="G1443" s="242"/>
      <c r="H1443" s="233"/>
      <c r="I1443" s="241"/>
      <c r="J1443" s="241"/>
      <c r="K1443" s="241"/>
      <c r="L1443" s="239"/>
      <c r="M1443" s="244"/>
      <c r="N1443" s="245" t="str">
        <f t="shared" ca="1" si="155"/>
        <v/>
      </c>
      <c r="O1443" s="239"/>
      <c r="P1443" s="244"/>
      <c r="Q1443" s="245" t="str">
        <f t="shared" si="156"/>
        <v/>
      </c>
      <c r="U1443" s="246" t="str">
        <f>IFERROR(VLOOKUP(C1443,'BASE EQUIPOS'!$G$8:$O$22,9,0)," ")</f>
        <v xml:space="preserve"> </v>
      </c>
      <c r="V1443" s="232" t="str">
        <f t="shared" si="158"/>
        <v/>
      </c>
      <c r="W1443" s="232" t="str">
        <f t="shared" si="159"/>
        <v/>
      </c>
      <c r="X1443" s="232" t="str">
        <f>IFERROR(VLOOKUP(W1443,Datos!$P$4:$Q$18,2,0),"")</f>
        <v/>
      </c>
      <c r="Y1443" s="232" t="str">
        <f t="shared" si="160"/>
        <v/>
      </c>
      <c r="AA1443" s="314" t="str">
        <f t="shared" ca="1" si="157"/>
        <v/>
      </c>
    </row>
    <row r="1444" spans="1:27" x14ac:dyDescent="0.3">
      <c r="A1444" s="238"/>
      <c r="B1444" s="241" t="str">
        <f t="shared" si="161"/>
        <v/>
      </c>
      <c r="C1444" s="239"/>
      <c r="D1444" s="240" t="str">
        <f>IF(C1444&lt;&gt;"",VLOOKUP(C1444,'BASE EQUIPOS'!$G$8:$H$22,2,0),"")</f>
        <v/>
      </c>
      <c r="E1444" s="241" t="str">
        <f>IF(C1444&lt;&gt;"",VLOOKUP(C1444,'BASE EQUIPOS'!$G$8:$I$22,3,0),"")</f>
        <v/>
      </c>
      <c r="F1444" s="241" t="str">
        <f>IF(C1444&lt;&gt;"",VLOOKUP(C1444,'BASE EQUIPOS'!$G$8:$J$22,4,0),"")</f>
        <v/>
      </c>
      <c r="G1444" s="242"/>
      <c r="H1444" s="233"/>
      <c r="I1444" s="241"/>
      <c r="J1444" s="241"/>
      <c r="K1444" s="241"/>
      <c r="L1444" s="239"/>
      <c r="M1444" s="244"/>
      <c r="N1444" s="245" t="str">
        <f t="shared" ca="1" si="155"/>
        <v/>
      </c>
      <c r="O1444" s="239"/>
      <c r="P1444" s="244"/>
      <c r="Q1444" s="245" t="str">
        <f t="shared" si="156"/>
        <v/>
      </c>
      <c r="U1444" s="246" t="str">
        <f>IFERROR(VLOOKUP(C1444,'BASE EQUIPOS'!$G$8:$O$22,9,0)," ")</f>
        <v xml:space="preserve"> </v>
      </c>
      <c r="V1444" s="232" t="str">
        <f t="shared" si="158"/>
        <v/>
      </c>
      <c r="W1444" s="232" t="str">
        <f t="shared" si="159"/>
        <v/>
      </c>
      <c r="X1444" s="232" t="str">
        <f>IFERROR(VLOOKUP(W1444,Datos!$P$4:$Q$18,2,0),"")</f>
        <v/>
      </c>
      <c r="Y1444" s="232" t="str">
        <f t="shared" si="160"/>
        <v/>
      </c>
      <c r="AA1444" s="314" t="str">
        <f t="shared" ca="1" si="157"/>
        <v/>
      </c>
    </row>
    <row r="1445" spans="1:27" x14ac:dyDescent="0.3">
      <c r="A1445" s="238"/>
      <c r="B1445" s="241" t="str">
        <f t="shared" si="161"/>
        <v/>
      </c>
      <c r="C1445" s="239"/>
      <c r="D1445" s="240" t="str">
        <f>IF(C1445&lt;&gt;"",VLOOKUP(C1445,'BASE EQUIPOS'!$G$8:$H$22,2,0),"")</f>
        <v/>
      </c>
      <c r="E1445" s="241" t="str">
        <f>IF(C1445&lt;&gt;"",VLOOKUP(C1445,'BASE EQUIPOS'!$G$8:$I$22,3,0),"")</f>
        <v/>
      </c>
      <c r="F1445" s="241" t="str">
        <f>IF(C1445&lt;&gt;"",VLOOKUP(C1445,'BASE EQUIPOS'!$G$8:$J$22,4,0),"")</f>
        <v/>
      </c>
      <c r="G1445" s="242"/>
      <c r="H1445" s="233"/>
      <c r="I1445" s="241"/>
      <c r="J1445" s="241"/>
      <c r="K1445" s="241"/>
      <c r="L1445" s="239"/>
      <c r="M1445" s="244"/>
      <c r="N1445" s="245" t="str">
        <f t="shared" ca="1" si="155"/>
        <v/>
      </c>
      <c r="O1445" s="239"/>
      <c r="P1445" s="244"/>
      <c r="Q1445" s="245" t="str">
        <f t="shared" si="156"/>
        <v/>
      </c>
      <c r="U1445" s="246" t="str">
        <f>IFERROR(VLOOKUP(C1445,'BASE EQUIPOS'!$G$8:$O$22,9,0)," ")</f>
        <v xml:space="preserve"> </v>
      </c>
      <c r="V1445" s="232" t="str">
        <f t="shared" si="158"/>
        <v/>
      </c>
      <c r="W1445" s="232" t="str">
        <f t="shared" si="159"/>
        <v/>
      </c>
      <c r="X1445" s="232" t="str">
        <f>IFERROR(VLOOKUP(W1445,Datos!$P$4:$Q$18,2,0),"")</f>
        <v/>
      </c>
      <c r="Y1445" s="232" t="str">
        <f t="shared" si="160"/>
        <v/>
      </c>
      <c r="AA1445" s="314" t="str">
        <f t="shared" ca="1" si="157"/>
        <v/>
      </c>
    </row>
    <row r="1446" spans="1:27" x14ac:dyDescent="0.3">
      <c r="A1446" s="238"/>
      <c r="B1446" s="241" t="str">
        <f t="shared" si="161"/>
        <v/>
      </c>
      <c r="C1446" s="239"/>
      <c r="D1446" s="240" t="str">
        <f>IF(C1446&lt;&gt;"",VLOOKUP(C1446,'BASE EQUIPOS'!$G$8:$H$22,2,0),"")</f>
        <v/>
      </c>
      <c r="E1446" s="241" t="str">
        <f>IF(C1446&lt;&gt;"",VLOOKUP(C1446,'BASE EQUIPOS'!$G$8:$I$22,3,0),"")</f>
        <v/>
      </c>
      <c r="F1446" s="241" t="str">
        <f>IF(C1446&lt;&gt;"",VLOOKUP(C1446,'BASE EQUIPOS'!$G$8:$J$22,4,0),"")</f>
        <v/>
      </c>
      <c r="G1446" s="242"/>
      <c r="H1446" s="233"/>
      <c r="I1446" s="241"/>
      <c r="J1446" s="241"/>
      <c r="K1446" s="241"/>
      <c r="L1446" s="239"/>
      <c r="M1446" s="244"/>
      <c r="N1446" s="245" t="str">
        <f t="shared" ca="1" si="155"/>
        <v/>
      </c>
      <c r="O1446" s="239"/>
      <c r="P1446" s="244"/>
      <c r="Q1446" s="245" t="str">
        <f t="shared" si="156"/>
        <v/>
      </c>
      <c r="U1446" s="246" t="str">
        <f>IFERROR(VLOOKUP(C1446,'BASE EQUIPOS'!$G$8:$O$22,9,0)," ")</f>
        <v xml:space="preserve"> </v>
      </c>
      <c r="V1446" s="232" t="str">
        <f t="shared" si="158"/>
        <v/>
      </c>
      <c r="W1446" s="232" t="str">
        <f t="shared" si="159"/>
        <v/>
      </c>
      <c r="X1446" s="232" t="str">
        <f>IFERROR(VLOOKUP(W1446,Datos!$P$4:$Q$18,2,0),"")</f>
        <v/>
      </c>
      <c r="Y1446" s="232" t="str">
        <f t="shared" si="160"/>
        <v/>
      </c>
      <c r="AA1446" s="314" t="str">
        <f t="shared" ca="1" si="157"/>
        <v/>
      </c>
    </row>
    <row r="1447" spans="1:27" x14ac:dyDescent="0.3">
      <c r="A1447" s="238"/>
      <c r="B1447" s="241" t="str">
        <f t="shared" si="161"/>
        <v/>
      </c>
      <c r="C1447" s="239"/>
      <c r="D1447" s="240" t="str">
        <f>IF(C1447&lt;&gt;"",VLOOKUP(C1447,'BASE EQUIPOS'!$G$8:$H$22,2,0),"")</f>
        <v/>
      </c>
      <c r="E1447" s="241" t="str">
        <f>IF(C1447&lt;&gt;"",VLOOKUP(C1447,'BASE EQUIPOS'!$G$8:$I$22,3,0),"")</f>
        <v/>
      </c>
      <c r="F1447" s="241" t="str">
        <f>IF(C1447&lt;&gt;"",VLOOKUP(C1447,'BASE EQUIPOS'!$G$8:$J$22,4,0),"")</f>
        <v/>
      </c>
      <c r="G1447" s="242"/>
      <c r="H1447" s="233"/>
      <c r="I1447" s="241"/>
      <c r="J1447" s="241"/>
      <c r="K1447" s="241"/>
      <c r="L1447" s="239"/>
      <c r="M1447" s="244"/>
      <c r="N1447" s="245" t="str">
        <f t="shared" ca="1" si="155"/>
        <v/>
      </c>
      <c r="O1447" s="239"/>
      <c r="P1447" s="244"/>
      <c r="Q1447" s="245" t="str">
        <f t="shared" si="156"/>
        <v/>
      </c>
      <c r="U1447" s="246" t="str">
        <f>IFERROR(VLOOKUP(C1447,'BASE EQUIPOS'!$G$8:$O$22,9,0)," ")</f>
        <v xml:space="preserve"> </v>
      </c>
      <c r="V1447" s="232" t="str">
        <f t="shared" si="158"/>
        <v/>
      </c>
      <c r="W1447" s="232" t="str">
        <f t="shared" si="159"/>
        <v/>
      </c>
      <c r="X1447" s="232" t="str">
        <f>IFERROR(VLOOKUP(W1447,Datos!$P$4:$Q$18,2,0),"")</f>
        <v/>
      </c>
      <c r="Y1447" s="232" t="str">
        <f t="shared" si="160"/>
        <v/>
      </c>
      <c r="AA1447" s="314" t="str">
        <f t="shared" ca="1" si="157"/>
        <v/>
      </c>
    </row>
    <row r="1448" spans="1:27" x14ac:dyDescent="0.3">
      <c r="A1448" s="238"/>
      <c r="B1448" s="241" t="str">
        <f t="shared" si="161"/>
        <v/>
      </c>
      <c r="C1448" s="239"/>
      <c r="D1448" s="240" t="str">
        <f>IF(C1448&lt;&gt;"",VLOOKUP(C1448,'BASE EQUIPOS'!$G$8:$H$22,2,0),"")</f>
        <v/>
      </c>
      <c r="E1448" s="241" t="str">
        <f>IF(C1448&lt;&gt;"",VLOOKUP(C1448,'BASE EQUIPOS'!$G$8:$I$22,3,0),"")</f>
        <v/>
      </c>
      <c r="F1448" s="241" t="str">
        <f>IF(C1448&lt;&gt;"",VLOOKUP(C1448,'BASE EQUIPOS'!$G$8:$J$22,4,0),"")</f>
        <v/>
      </c>
      <c r="G1448" s="242"/>
      <c r="H1448" s="233"/>
      <c r="I1448" s="241"/>
      <c r="J1448" s="241"/>
      <c r="K1448" s="241"/>
      <c r="L1448" s="239"/>
      <c r="M1448" s="244"/>
      <c r="N1448" s="245" t="str">
        <f t="shared" ca="1" si="155"/>
        <v/>
      </c>
      <c r="O1448" s="239"/>
      <c r="P1448" s="244"/>
      <c r="Q1448" s="245" t="str">
        <f t="shared" si="156"/>
        <v/>
      </c>
      <c r="U1448" s="246" t="str">
        <f>IFERROR(VLOOKUP(C1448,'BASE EQUIPOS'!$G$8:$O$22,9,0)," ")</f>
        <v xml:space="preserve"> </v>
      </c>
      <c r="V1448" s="232" t="str">
        <f t="shared" si="158"/>
        <v/>
      </c>
      <c r="W1448" s="232" t="str">
        <f t="shared" si="159"/>
        <v/>
      </c>
      <c r="X1448" s="232" t="str">
        <f>IFERROR(VLOOKUP(W1448,Datos!$P$4:$Q$18,2,0),"")</f>
        <v/>
      </c>
      <c r="Y1448" s="232" t="str">
        <f t="shared" si="160"/>
        <v/>
      </c>
      <c r="AA1448" s="314" t="str">
        <f t="shared" ca="1" si="157"/>
        <v/>
      </c>
    </row>
    <row r="1449" spans="1:27" x14ac:dyDescent="0.3">
      <c r="A1449" s="238"/>
      <c r="B1449" s="241" t="str">
        <f t="shared" si="161"/>
        <v/>
      </c>
      <c r="C1449" s="239"/>
      <c r="D1449" s="240" t="str">
        <f>IF(C1449&lt;&gt;"",VLOOKUP(C1449,'BASE EQUIPOS'!$G$8:$H$22,2,0),"")</f>
        <v/>
      </c>
      <c r="E1449" s="241" t="str">
        <f>IF(C1449&lt;&gt;"",VLOOKUP(C1449,'BASE EQUIPOS'!$G$8:$I$22,3,0),"")</f>
        <v/>
      </c>
      <c r="F1449" s="241" t="str">
        <f>IF(C1449&lt;&gt;"",VLOOKUP(C1449,'BASE EQUIPOS'!$G$8:$J$22,4,0),"")</f>
        <v/>
      </c>
      <c r="G1449" s="242"/>
      <c r="H1449" s="233"/>
      <c r="I1449" s="241"/>
      <c r="J1449" s="241"/>
      <c r="K1449" s="241"/>
      <c r="L1449" s="239"/>
      <c r="M1449" s="244"/>
      <c r="N1449" s="245" t="str">
        <f t="shared" ca="1" si="155"/>
        <v/>
      </c>
      <c r="O1449" s="239"/>
      <c r="P1449" s="244"/>
      <c r="Q1449" s="245" t="str">
        <f t="shared" si="156"/>
        <v/>
      </c>
      <c r="U1449" s="246" t="str">
        <f>IFERROR(VLOOKUP(C1449,'BASE EQUIPOS'!$G$8:$O$22,9,0)," ")</f>
        <v xml:space="preserve"> </v>
      </c>
      <c r="V1449" s="232" t="str">
        <f t="shared" si="158"/>
        <v/>
      </c>
      <c r="W1449" s="232" t="str">
        <f t="shared" si="159"/>
        <v/>
      </c>
      <c r="X1449" s="232" t="str">
        <f>IFERROR(VLOOKUP(W1449,Datos!$P$4:$Q$18,2,0),"")</f>
        <v/>
      </c>
      <c r="Y1449" s="232" t="str">
        <f t="shared" si="160"/>
        <v/>
      </c>
      <c r="AA1449" s="314" t="str">
        <f t="shared" ca="1" si="157"/>
        <v/>
      </c>
    </row>
    <row r="1450" spans="1:27" x14ac:dyDescent="0.3">
      <c r="A1450" s="238"/>
      <c r="B1450" s="241" t="str">
        <f t="shared" si="161"/>
        <v/>
      </c>
      <c r="C1450" s="239"/>
      <c r="D1450" s="240" t="str">
        <f>IF(C1450&lt;&gt;"",VLOOKUP(C1450,'BASE EQUIPOS'!$G$8:$H$22,2,0),"")</f>
        <v/>
      </c>
      <c r="E1450" s="241" t="str">
        <f>IF(C1450&lt;&gt;"",VLOOKUP(C1450,'BASE EQUIPOS'!$G$8:$I$22,3,0),"")</f>
        <v/>
      </c>
      <c r="F1450" s="241" t="str">
        <f>IF(C1450&lt;&gt;"",VLOOKUP(C1450,'BASE EQUIPOS'!$G$8:$J$22,4,0),"")</f>
        <v/>
      </c>
      <c r="G1450" s="242"/>
      <c r="H1450" s="233"/>
      <c r="I1450" s="241"/>
      <c r="J1450" s="241"/>
      <c r="K1450" s="241"/>
      <c r="L1450" s="239"/>
      <c r="M1450" s="244"/>
      <c r="N1450" s="245" t="str">
        <f t="shared" ca="1" si="155"/>
        <v/>
      </c>
      <c r="O1450" s="239"/>
      <c r="P1450" s="244"/>
      <c r="Q1450" s="245" t="str">
        <f t="shared" si="156"/>
        <v/>
      </c>
      <c r="U1450" s="246" t="str">
        <f>IFERROR(VLOOKUP(C1450,'BASE EQUIPOS'!$G$8:$O$22,9,0)," ")</f>
        <v xml:space="preserve"> </v>
      </c>
      <c r="V1450" s="232" t="str">
        <f t="shared" si="158"/>
        <v/>
      </c>
      <c r="W1450" s="232" t="str">
        <f t="shared" si="159"/>
        <v/>
      </c>
      <c r="X1450" s="232" t="str">
        <f>IFERROR(VLOOKUP(W1450,Datos!$P$4:$Q$18,2,0),"")</f>
        <v/>
      </c>
      <c r="Y1450" s="232" t="str">
        <f t="shared" si="160"/>
        <v/>
      </c>
      <c r="AA1450" s="314" t="str">
        <f t="shared" ca="1" si="157"/>
        <v/>
      </c>
    </row>
    <row r="1451" spans="1:27" x14ac:dyDescent="0.3">
      <c r="A1451" s="238"/>
      <c r="B1451" s="241" t="str">
        <f t="shared" si="161"/>
        <v/>
      </c>
      <c r="C1451" s="239"/>
      <c r="D1451" s="240" t="str">
        <f>IF(C1451&lt;&gt;"",VLOOKUP(C1451,'BASE EQUIPOS'!$G$8:$H$22,2,0),"")</f>
        <v/>
      </c>
      <c r="E1451" s="241" t="str">
        <f>IF(C1451&lt;&gt;"",VLOOKUP(C1451,'BASE EQUIPOS'!$G$8:$I$22,3,0),"")</f>
        <v/>
      </c>
      <c r="F1451" s="241" t="str">
        <f>IF(C1451&lt;&gt;"",VLOOKUP(C1451,'BASE EQUIPOS'!$G$8:$J$22,4,0),"")</f>
        <v/>
      </c>
      <c r="G1451" s="242"/>
      <c r="H1451" s="233"/>
      <c r="I1451" s="241"/>
      <c r="J1451" s="241"/>
      <c r="K1451" s="241"/>
      <c r="L1451" s="239"/>
      <c r="M1451" s="244"/>
      <c r="N1451" s="245" t="str">
        <f t="shared" ca="1" si="155"/>
        <v/>
      </c>
      <c r="O1451" s="239"/>
      <c r="P1451" s="244"/>
      <c r="Q1451" s="245" t="str">
        <f t="shared" si="156"/>
        <v/>
      </c>
      <c r="U1451" s="246" t="str">
        <f>IFERROR(VLOOKUP(C1451,'BASE EQUIPOS'!$G$8:$O$22,9,0)," ")</f>
        <v xml:space="preserve"> </v>
      </c>
      <c r="V1451" s="232" t="str">
        <f t="shared" si="158"/>
        <v/>
      </c>
      <c r="W1451" s="232" t="str">
        <f t="shared" si="159"/>
        <v/>
      </c>
      <c r="X1451" s="232" t="str">
        <f>IFERROR(VLOOKUP(W1451,Datos!$P$4:$Q$18,2,0),"")</f>
        <v/>
      </c>
      <c r="Y1451" s="232" t="str">
        <f t="shared" si="160"/>
        <v/>
      </c>
      <c r="AA1451" s="314" t="str">
        <f t="shared" ca="1" si="157"/>
        <v/>
      </c>
    </row>
    <row r="1452" spans="1:27" x14ac:dyDescent="0.3">
      <c r="A1452" s="238"/>
      <c r="B1452" s="241" t="str">
        <f t="shared" si="161"/>
        <v/>
      </c>
      <c r="C1452" s="239"/>
      <c r="D1452" s="240" t="str">
        <f>IF(C1452&lt;&gt;"",VLOOKUP(C1452,'BASE EQUIPOS'!$G$8:$H$22,2,0),"")</f>
        <v/>
      </c>
      <c r="E1452" s="241" t="str">
        <f>IF(C1452&lt;&gt;"",VLOOKUP(C1452,'BASE EQUIPOS'!$G$8:$I$22,3,0),"")</f>
        <v/>
      </c>
      <c r="F1452" s="241" t="str">
        <f>IF(C1452&lt;&gt;"",VLOOKUP(C1452,'BASE EQUIPOS'!$G$8:$J$22,4,0),"")</f>
        <v/>
      </c>
      <c r="G1452" s="242"/>
      <c r="H1452" s="233"/>
      <c r="I1452" s="241"/>
      <c r="J1452" s="241"/>
      <c r="K1452" s="241"/>
      <c r="L1452" s="239"/>
      <c r="M1452" s="244"/>
      <c r="N1452" s="245" t="str">
        <f t="shared" ca="1" si="155"/>
        <v/>
      </c>
      <c r="O1452" s="239"/>
      <c r="P1452" s="244"/>
      <c r="Q1452" s="245" t="str">
        <f t="shared" si="156"/>
        <v/>
      </c>
      <c r="U1452" s="246" t="str">
        <f>IFERROR(VLOOKUP(C1452,'BASE EQUIPOS'!$G$8:$O$22,9,0)," ")</f>
        <v xml:space="preserve"> </v>
      </c>
      <c r="V1452" s="232" t="str">
        <f t="shared" si="158"/>
        <v/>
      </c>
      <c r="W1452" s="232" t="str">
        <f t="shared" si="159"/>
        <v/>
      </c>
      <c r="X1452" s="232" t="str">
        <f>IFERROR(VLOOKUP(W1452,Datos!$P$4:$Q$18,2,0),"")</f>
        <v/>
      </c>
      <c r="Y1452" s="232" t="str">
        <f t="shared" si="160"/>
        <v/>
      </c>
      <c r="AA1452" s="314" t="str">
        <f t="shared" ca="1" si="157"/>
        <v/>
      </c>
    </row>
    <row r="1453" spans="1:27" x14ac:dyDescent="0.3">
      <c r="A1453" s="238"/>
      <c r="B1453" s="241" t="str">
        <f t="shared" si="161"/>
        <v/>
      </c>
      <c r="C1453" s="239"/>
      <c r="D1453" s="240" t="str">
        <f>IF(C1453&lt;&gt;"",VLOOKUP(C1453,'BASE EQUIPOS'!$G$8:$H$22,2,0),"")</f>
        <v/>
      </c>
      <c r="E1453" s="241" t="str">
        <f>IF(C1453&lt;&gt;"",VLOOKUP(C1453,'BASE EQUIPOS'!$G$8:$I$22,3,0),"")</f>
        <v/>
      </c>
      <c r="F1453" s="241" t="str">
        <f>IF(C1453&lt;&gt;"",VLOOKUP(C1453,'BASE EQUIPOS'!$G$8:$J$22,4,0),"")</f>
        <v/>
      </c>
      <c r="G1453" s="242"/>
      <c r="H1453" s="233"/>
      <c r="I1453" s="241"/>
      <c r="J1453" s="241"/>
      <c r="K1453" s="241"/>
      <c r="L1453" s="239"/>
      <c r="M1453" s="244"/>
      <c r="N1453" s="245" t="str">
        <f t="shared" ca="1" si="155"/>
        <v/>
      </c>
      <c r="O1453" s="239"/>
      <c r="P1453" s="244"/>
      <c r="Q1453" s="245" t="str">
        <f t="shared" si="156"/>
        <v/>
      </c>
      <c r="U1453" s="246" t="str">
        <f>IFERROR(VLOOKUP(C1453,'BASE EQUIPOS'!$G$8:$O$22,9,0)," ")</f>
        <v xml:space="preserve"> </v>
      </c>
      <c r="V1453" s="232" t="str">
        <f t="shared" si="158"/>
        <v/>
      </c>
      <c r="W1453" s="232" t="str">
        <f t="shared" si="159"/>
        <v/>
      </c>
      <c r="X1453" s="232" t="str">
        <f>IFERROR(VLOOKUP(W1453,Datos!$P$4:$Q$18,2,0),"")</f>
        <v/>
      </c>
      <c r="Y1453" s="232" t="str">
        <f t="shared" si="160"/>
        <v/>
      </c>
      <c r="AA1453" s="314" t="str">
        <f t="shared" ca="1" si="157"/>
        <v/>
      </c>
    </row>
    <row r="1454" spans="1:27" x14ac:dyDescent="0.3">
      <c r="A1454" s="238"/>
      <c r="B1454" s="241" t="str">
        <f t="shared" si="161"/>
        <v/>
      </c>
      <c r="C1454" s="239"/>
      <c r="D1454" s="240" t="str">
        <f>IF(C1454&lt;&gt;"",VLOOKUP(C1454,'BASE EQUIPOS'!$G$8:$H$22,2,0),"")</f>
        <v/>
      </c>
      <c r="E1454" s="241" t="str">
        <f>IF(C1454&lt;&gt;"",VLOOKUP(C1454,'BASE EQUIPOS'!$G$8:$I$22,3,0),"")</f>
        <v/>
      </c>
      <c r="F1454" s="241" t="str">
        <f>IF(C1454&lt;&gt;"",VLOOKUP(C1454,'BASE EQUIPOS'!$G$8:$J$22,4,0),"")</f>
        <v/>
      </c>
      <c r="G1454" s="242"/>
      <c r="H1454" s="233"/>
      <c r="I1454" s="241"/>
      <c r="J1454" s="241"/>
      <c r="K1454" s="241"/>
      <c r="L1454" s="239"/>
      <c r="M1454" s="244"/>
      <c r="N1454" s="245" t="str">
        <f t="shared" ca="1" si="155"/>
        <v/>
      </c>
      <c r="O1454" s="239"/>
      <c r="P1454" s="244"/>
      <c r="Q1454" s="245" t="str">
        <f t="shared" si="156"/>
        <v/>
      </c>
      <c r="U1454" s="246" t="str">
        <f>IFERROR(VLOOKUP(C1454,'BASE EQUIPOS'!$G$8:$O$22,9,0)," ")</f>
        <v xml:space="preserve"> </v>
      </c>
      <c r="V1454" s="232" t="str">
        <f t="shared" si="158"/>
        <v/>
      </c>
      <c r="W1454" s="232" t="str">
        <f t="shared" si="159"/>
        <v/>
      </c>
      <c r="X1454" s="232" t="str">
        <f>IFERROR(VLOOKUP(W1454,Datos!$P$4:$Q$18,2,0),"")</f>
        <v/>
      </c>
      <c r="Y1454" s="232" t="str">
        <f t="shared" si="160"/>
        <v/>
      </c>
      <c r="AA1454" s="314" t="str">
        <f t="shared" ca="1" si="157"/>
        <v/>
      </c>
    </row>
    <row r="1455" spans="1:27" x14ac:dyDescent="0.3">
      <c r="A1455" s="238"/>
      <c r="B1455" s="241" t="str">
        <f t="shared" si="161"/>
        <v/>
      </c>
      <c r="C1455" s="239"/>
      <c r="D1455" s="240" t="str">
        <f>IF(C1455&lt;&gt;"",VLOOKUP(C1455,'BASE EQUIPOS'!$G$8:$H$22,2,0),"")</f>
        <v/>
      </c>
      <c r="E1455" s="241" t="str">
        <f>IF(C1455&lt;&gt;"",VLOOKUP(C1455,'BASE EQUIPOS'!$G$8:$I$22,3,0),"")</f>
        <v/>
      </c>
      <c r="F1455" s="241" t="str">
        <f>IF(C1455&lt;&gt;"",VLOOKUP(C1455,'BASE EQUIPOS'!$G$8:$J$22,4,0),"")</f>
        <v/>
      </c>
      <c r="G1455" s="242"/>
      <c r="H1455" s="233"/>
      <c r="I1455" s="241"/>
      <c r="J1455" s="241"/>
      <c r="K1455" s="241"/>
      <c r="L1455" s="239"/>
      <c r="M1455" s="244"/>
      <c r="N1455" s="245" t="str">
        <f t="shared" ca="1" si="155"/>
        <v/>
      </c>
      <c r="O1455" s="239"/>
      <c r="P1455" s="244"/>
      <c r="Q1455" s="245" t="str">
        <f t="shared" si="156"/>
        <v/>
      </c>
      <c r="U1455" s="246" t="str">
        <f>IFERROR(VLOOKUP(C1455,'BASE EQUIPOS'!$G$8:$O$22,9,0)," ")</f>
        <v xml:space="preserve"> </v>
      </c>
      <c r="V1455" s="232" t="str">
        <f t="shared" si="158"/>
        <v/>
      </c>
      <c r="W1455" s="232" t="str">
        <f t="shared" si="159"/>
        <v/>
      </c>
      <c r="X1455" s="232" t="str">
        <f>IFERROR(VLOOKUP(W1455,Datos!$P$4:$Q$18,2,0),"")</f>
        <v/>
      </c>
      <c r="Y1455" s="232" t="str">
        <f t="shared" si="160"/>
        <v/>
      </c>
      <c r="AA1455" s="314" t="str">
        <f t="shared" ca="1" si="157"/>
        <v/>
      </c>
    </row>
    <row r="1456" spans="1:27" x14ac:dyDescent="0.3">
      <c r="A1456" s="238"/>
      <c r="B1456" s="241" t="str">
        <f t="shared" si="161"/>
        <v/>
      </c>
      <c r="C1456" s="239"/>
      <c r="D1456" s="240" t="str">
        <f>IF(C1456&lt;&gt;"",VLOOKUP(C1456,'BASE EQUIPOS'!$G$8:$H$22,2,0),"")</f>
        <v/>
      </c>
      <c r="E1456" s="241" t="str">
        <f>IF(C1456&lt;&gt;"",VLOOKUP(C1456,'BASE EQUIPOS'!$G$8:$I$22,3,0),"")</f>
        <v/>
      </c>
      <c r="F1456" s="241" t="str">
        <f>IF(C1456&lt;&gt;"",VLOOKUP(C1456,'BASE EQUIPOS'!$G$8:$J$22,4,0),"")</f>
        <v/>
      </c>
      <c r="G1456" s="242"/>
      <c r="H1456" s="233"/>
      <c r="I1456" s="241"/>
      <c r="J1456" s="241"/>
      <c r="K1456" s="241"/>
      <c r="L1456" s="239"/>
      <c r="M1456" s="244"/>
      <c r="N1456" s="245" t="str">
        <f t="shared" ca="1" si="155"/>
        <v/>
      </c>
      <c r="O1456" s="239"/>
      <c r="P1456" s="244"/>
      <c r="Q1456" s="245" t="str">
        <f t="shared" si="156"/>
        <v/>
      </c>
      <c r="U1456" s="246" t="str">
        <f>IFERROR(VLOOKUP(C1456,'BASE EQUIPOS'!$G$8:$O$22,9,0)," ")</f>
        <v xml:space="preserve"> </v>
      </c>
      <c r="V1456" s="232" t="str">
        <f t="shared" si="158"/>
        <v/>
      </c>
      <c r="W1456" s="232" t="str">
        <f t="shared" si="159"/>
        <v/>
      </c>
      <c r="X1456" s="232" t="str">
        <f>IFERROR(VLOOKUP(W1456,Datos!$P$4:$Q$18,2,0),"")</f>
        <v/>
      </c>
      <c r="Y1456" s="232" t="str">
        <f t="shared" si="160"/>
        <v/>
      </c>
      <c r="AA1456" s="314" t="str">
        <f t="shared" ca="1" si="157"/>
        <v/>
      </c>
    </row>
    <row r="1457" spans="1:27" x14ac:dyDescent="0.3">
      <c r="A1457" s="238"/>
      <c r="B1457" s="241" t="str">
        <f t="shared" si="161"/>
        <v/>
      </c>
      <c r="C1457" s="239"/>
      <c r="D1457" s="240" t="str">
        <f>IF(C1457&lt;&gt;"",VLOOKUP(C1457,'BASE EQUIPOS'!$G$8:$H$22,2,0),"")</f>
        <v/>
      </c>
      <c r="E1457" s="241" t="str">
        <f>IF(C1457&lt;&gt;"",VLOOKUP(C1457,'BASE EQUIPOS'!$G$8:$I$22,3,0),"")</f>
        <v/>
      </c>
      <c r="F1457" s="241" t="str">
        <f>IF(C1457&lt;&gt;"",VLOOKUP(C1457,'BASE EQUIPOS'!$G$8:$J$22,4,0),"")</f>
        <v/>
      </c>
      <c r="G1457" s="242"/>
      <c r="H1457" s="233"/>
      <c r="I1457" s="241"/>
      <c r="J1457" s="241"/>
      <c r="K1457" s="241"/>
      <c r="L1457" s="239"/>
      <c r="M1457" s="244"/>
      <c r="N1457" s="245" t="str">
        <f t="shared" ca="1" si="155"/>
        <v/>
      </c>
      <c r="O1457" s="239"/>
      <c r="P1457" s="244"/>
      <c r="Q1457" s="245" t="str">
        <f t="shared" si="156"/>
        <v/>
      </c>
      <c r="U1457" s="246" t="str">
        <f>IFERROR(VLOOKUP(C1457,'BASE EQUIPOS'!$G$8:$O$22,9,0)," ")</f>
        <v xml:space="preserve"> </v>
      </c>
      <c r="V1457" s="232" t="str">
        <f t="shared" si="158"/>
        <v/>
      </c>
      <c r="W1457" s="232" t="str">
        <f t="shared" si="159"/>
        <v/>
      </c>
      <c r="X1457" s="232" t="str">
        <f>IFERROR(VLOOKUP(W1457,Datos!$P$4:$Q$18,2,0),"")</f>
        <v/>
      </c>
      <c r="Y1457" s="232" t="str">
        <f t="shared" si="160"/>
        <v/>
      </c>
      <c r="AA1457" s="314" t="str">
        <f t="shared" ca="1" si="157"/>
        <v/>
      </c>
    </row>
    <row r="1458" spans="1:27" x14ac:dyDescent="0.3">
      <c r="A1458" s="238"/>
      <c r="B1458" s="241" t="str">
        <f t="shared" si="161"/>
        <v/>
      </c>
      <c r="C1458" s="239"/>
      <c r="D1458" s="240" t="str">
        <f>IF(C1458&lt;&gt;"",VLOOKUP(C1458,'BASE EQUIPOS'!$G$8:$H$22,2,0),"")</f>
        <v/>
      </c>
      <c r="E1458" s="241" t="str">
        <f>IF(C1458&lt;&gt;"",VLOOKUP(C1458,'BASE EQUIPOS'!$G$8:$I$22,3,0),"")</f>
        <v/>
      </c>
      <c r="F1458" s="241" t="str">
        <f>IF(C1458&lt;&gt;"",VLOOKUP(C1458,'BASE EQUIPOS'!$G$8:$J$22,4,0),"")</f>
        <v/>
      </c>
      <c r="G1458" s="242"/>
      <c r="H1458" s="233"/>
      <c r="I1458" s="241"/>
      <c r="J1458" s="241"/>
      <c r="K1458" s="241"/>
      <c r="L1458" s="239"/>
      <c r="M1458" s="244"/>
      <c r="N1458" s="245" t="str">
        <f t="shared" ca="1" si="155"/>
        <v/>
      </c>
      <c r="O1458" s="239"/>
      <c r="P1458" s="244"/>
      <c r="Q1458" s="245" t="str">
        <f t="shared" si="156"/>
        <v/>
      </c>
      <c r="U1458" s="246" t="str">
        <f>IFERROR(VLOOKUP(C1458,'BASE EQUIPOS'!$G$8:$O$22,9,0)," ")</f>
        <v xml:space="preserve"> </v>
      </c>
      <c r="V1458" s="232" t="str">
        <f t="shared" si="158"/>
        <v/>
      </c>
      <c r="W1458" s="232" t="str">
        <f t="shared" si="159"/>
        <v/>
      </c>
      <c r="X1458" s="232" t="str">
        <f>IFERROR(VLOOKUP(W1458,Datos!$P$4:$Q$18,2,0),"")</f>
        <v/>
      </c>
      <c r="Y1458" s="232" t="str">
        <f t="shared" si="160"/>
        <v/>
      </c>
      <c r="AA1458" s="314" t="str">
        <f t="shared" ca="1" si="157"/>
        <v/>
      </c>
    </row>
    <row r="1459" spans="1:27" x14ac:dyDescent="0.3">
      <c r="A1459" s="238"/>
      <c r="B1459" s="241" t="str">
        <f t="shared" si="161"/>
        <v/>
      </c>
      <c r="C1459" s="239"/>
      <c r="D1459" s="240" t="str">
        <f>IF(C1459&lt;&gt;"",VLOOKUP(C1459,'BASE EQUIPOS'!$G$8:$H$22,2,0),"")</f>
        <v/>
      </c>
      <c r="E1459" s="241" t="str">
        <f>IF(C1459&lt;&gt;"",VLOOKUP(C1459,'BASE EQUIPOS'!$G$8:$I$22,3,0),"")</f>
        <v/>
      </c>
      <c r="F1459" s="241" t="str">
        <f>IF(C1459&lt;&gt;"",VLOOKUP(C1459,'BASE EQUIPOS'!$G$8:$J$22,4,0),"")</f>
        <v/>
      </c>
      <c r="G1459" s="242"/>
      <c r="H1459" s="233"/>
      <c r="I1459" s="241"/>
      <c r="J1459" s="241"/>
      <c r="K1459" s="241"/>
      <c r="L1459" s="239"/>
      <c r="M1459" s="244"/>
      <c r="N1459" s="245" t="str">
        <f t="shared" ca="1" si="155"/>
        <v/>
      </c>
      <c r="O1459" s="239"/>
      <c r="P1459" s="244"/>
      <c r="Q1459" s="245" t="str">
        <f t="shared" si="156"/>
        <v/>
      </c>
      <c r="U1459" s="246" t="str">
        <f>IFERROR(VLOOKUP(C1459,'BASE EQUIPOS'!$G$8:$O$22,9,0)," ")</f>
        <v xml:space="preserve"> </v>
      </c>
      <c r="V1459" s="232" t="str">
        <f t="shared" si="158"/>
        <v/>
      </c>
      <c r="W1459" s="232" t="str">
        <f t="shared" si="159"/>
        <v/>
      </c>
      <c r="X1459" s="232" t="str">
        <f>IFERROR(VLOOKUP(W1459,Datos!$P$4:$Q$18,2,0),"")</f>
        <v/>
      </c>
      <c r="Y1459" s="232" t="str">
        <f t="shared" si="160"/>
        <v/>
      </c>
      <c r="AA1459" s="314" t="str">
        <f t="shared" ca="1" si="157"/>
        <v/>
      </c>
    </row>
    <row r="1460" spans="1:27" x14ac:dyDescent="0.3">
      <c r="A1460" s="238"/>
      <c r="B1460" s="241" t="str">
        <f t="shared" si="161"/>
        <v/>
      </c>
      <c r="C1460" s="239"/>
      <c r="D1460" s="240" t="str">
        <f>IF(C1460&lt;&gt;"",VLOOKUP(C1460,'BASE EQUIPOS'!$G$8:$H$22,2,0),"")</f>
        <v/>
      </c>
      <c r="E1460" s="241" t="str">
        <f>IF(C1460&lt;&gt;"",VLOOKUP(C1460,'BASE EQUIPOS'!$G$8:$I$22,3,0),"")</f>
        <v/>
      </c>
      <c r="F1460" s="241" t="str">
        <f>IF(C1460&lt;&gt;"",VLOOKUP(C1460,'BASE EQUIPOS'!$G$8:$J$22,4,0),"")</f>
        <v/>
      </c>
      <c r="G1460" s="242"/>
      <c r="H1460" s="233"/>
      <c r="I1460" s="241"/>
      <c r="J1460" s="241"/>
      <c r="K1460" s="241"/>
      <c r="L1460" s="239"/>
      <c r="M1460" s="244"/>
      <c r="N1460" s="245" t="str">
        <f t="shared" ca="1" si="155"/>
        <v/>
      </c>
      <c r="O1460" s="239"/>
      <c r="P1460" s="244"/>
      <c r="Q1460" s="245" t="str">
        <f t="shared" si="156"/>
        <v/>
      </c>
      <c r="U1460" s="246" t="str">
        <f>IFERROR(VLOOKUP(C1460,'BASE EQUIPOS'!$G$8:$O$22,9,0)," ")</f>
        <v xml:space="preserve"> </v>
      </c>
      <c r="V1460" s="232" t="str">
        <f t="shared" si="158"/>
        <v/>
      </c>
      <c r="W1460" s="232" t="str">
        <f t="shared" si="159"/>
        <v/>
      </c>
      <c r="X1460" s="232" t="str">
        <f>IFERROR(VLOOKUP(W1460,Datos!$P$4:$Q$18,2,0),"")</f>
        <v/>
      </c>
      <c r="Y1460" s="232" t="str">
        <f t="shared" si="160"/>
        <v/>
      </c>
      <c r="AA1460" s="314" t="str">
        <f t="shared" ca="1" si="157"/>
        <v/>
      </c>
    </row>
    <row r="1461" spans="1:27" x14ac:dyDescent="0.3">
      <c r="A1461" s="238"/>
      <c r="B1461" s="241" t="str">
        <f t="shared" si="161"/>
        <v/>
      </c>
      <c r="C1461" s="239"/>
      <c r="D1461" s="240" t="str">
        <f>IF(C1461&lt;&gt;"",VLOOKUP(C1461,'BASE EQUIPOS'!$G$8:$H$22,2,0),"")</f>
        <v/>
      </c>
      <c r="E1461" s="241" t="str">
        <f>IF(C1461&lt;&gt;"",VLOOKUP(C1461,'BASE EQUIPOS'!$G$8:$I$22,3,0),"")</f>
        <v/>
      </c>
      <c r="F1461" s="241" t="str">
        <f>IF(C1461&lt;&gt;"",VLOOKUP(C1461,'BASE EQUIPOS'!$G$8:$J$22,4,0),"")</f>
        <v/>
      </c>
      <c r="G1461" s="242"/>
      <c r="H1461" s="233"/>
      <c r="I1461" s="241"/>
      <c r="J1461" s="241"/>
      <c r="K1461" s="241"/>
      <c r="L1461" s="239"/>
      <c r="M1461" s="244"/>
      <c r="N1461" s="245" t="str">
        <f t="shared" ca="1" si="155"/>
        <v/>
      </c>
      <c r="O1461" s="239"/>
      <c r="P1461" s="244"/>
      <c r="Q1461" s="245" t="str">
        <f t="shared" si="156"/>
        <v/>
      </c>
      <c r="U1461" s="246" t="str">
        <f>IFERROR(VLOOKUP(C1461,'BASE EQUIPOS'!$G$8:$O$22,9,0)," ")</f>
        <v xml:space="preserve"> </v>
      </c>
      <c r="V1461" s="232" t="str">
        <f t="shared" si="158"/>
        <v/>
      </c>
      <c r="W1461" s="232" t="str">
        <f t="shared" si="159"/>
        <v/>
      </c>
      <c r="X1461" s="232" t="str">
        <f>IFERROR(VLOOKUP(W1461,Datos!$P$4:$Q$18,2,0),"")</f>
        <v/>
      </c>
      <c r="Y1461" s="232" t="str">
        <f t="shared" si="160"/>
        <v/>
      </c>
      <c r="AA1461" s="314" t="str">
        <f t="shared" ca="1" si="157"/>
        <v/>
      </c>
    </row>
    <row r="1462" spans="1:27" x14ac:dyDescent="0.3">
      <c r="A1462" s="238"/>
      <c r="B1462" s="241" t="str">
        <f t="shared" si="161"/>
        <v/>
      </c>
      <c r="C1462" s="239"/>
      <c r="D1462" s="240" t="str">
        <f>IF(C1462&lt;&gt;"",VLOOKUP(C1462,'BASE EQUIPOS'!$G$8:$H$22,2,0),"")</f>
        <v/>
      </c>
      <c r="E1462" s="241" t="str">
        <f>IF(C1462&lt;&gt;"",VLOOKUP(C1462,'BASE EQUIPOS'!$G$8:$I$22,3,0),"")</f>
        <v/>
      </c>
      <c r="F1462" s="241" t="str">
        <f>IF(C1462&lt;&gt;"",VLOOKUP(C1462,'BASE EQUIPOS'!$G$8:$J$22,4,0),"")</f>
        <v/>
      </c>
      <c r="G1462" s="242"/>
      <c r="H1462" s="233"/>
      <c r="I1462" s="241"/>
      <c r="J1462" s="241"/>
      <c r="K1462" s="241"/>
      <c r="L1462" s="239"/>
      <c r="M1462" s="244"/>
      <c r="N1462" s="245" t="str">
        <f t="shared" ca="1" si="155"/>
        <v/>
      </c>
      <c r="O1462" s="239"/>
      <c r="P1462" s="244"/>
      <c r="Q1462" s="245" t="str">
        <f t="shared" si="156"/>
        <v/>
      </c>
      <c r="U1462" s="246" t="str">
        <f>IFERROR(VLOOKUP(C1462,'BASE EQUIPOS'!$G$8:$O$22,9,0)," ")</f>
        <v xml:space="preserve"> </v>
      </c>
      <c r="V1462" s="232" t="str">
        <f t="shared" si="158"/>
        <v/>
      </c>
      <c r="W1462" s="232" t="str">
        <f t="shared" si="159"/>
        <v/>
      </c>
      <c r="X1462" s="232" t="str">
        <f>IFERROR(VLOOKUP(W1462,Datos!$P$4:$Q$18,2,0),"")</f>
        <v/>
      </c>
      <c r="Y1462" s="232" t="str">
        <f t="shared" si="160"/>
        <v/>
      </c>
      <c r="AA1462" s="314" t="str">
        <f t="shared" ca="1" si="157"/>
        <v/>
      </c>
    </row>
    <row r="1463" spans="1:27" x14ac:dyDescent="0.3">
      <c r="A1463" s="238"/>
      <c r="B1463" s="241" t="str">
        <f t="shared" si="161"/>
        <v/>
      </c>
      <c r="C1463" s="239"/>
      <c r="D1463" s="240" t="str">
        <f>IF(C1463&lt;&gt;"",VLOOKUP(C1463,'BASE EQUIPOS'!$G$8:$H$22,2,0),"")</f>
        <v/>
      </c>
      <c r="E1463" s="241" t="str">
        <f>IF(C1463&lt;&gt;"",VLOOKUP(C1463,'BASE EQUIPOS'!$G$8:$I$22,3,0),"")</f>
        <v/>
      </c>
      <c r="F1463" s="241" t="str">
        <f>IF(C1463&lt;&gt;"",VLOOKUP(C1463,'BASE EQUIPOS'!$G$8:$J$22,4,0),"")</f>
        <v/>
      </c>
      <c r="G1463" s="242"/>
      <c r="H1463" s="233"/>
      <c r="I1463" s="241"/>
      <c r="J1463" s="241"/>
      <c r="K1463" s="241"/>
      <c r="L1463" s="239"/>
      <c r="M1463" s="244"/>
      <c r="N1463" s="245" t="str">
        <f t="shared" ca="1" si="155"/>
        <v/>
      </c>
      <c r="O1463" s="239"/>
      <c r="P1463" s="244"/>
      <c r="Q1463" s="245" t="str">
        <f t="shared" si="156"/>
        <v/>
      </c>
      <c r="U1463" s="246" t="str">
        <f>IFERROR(VLOOKUP(C1463,'BASE EQUIPOS'!$G$8:$O$22,9,0)," ")</f>
        <v xml:space="preserve"> </v>
      </c>
      <c r="V1463" s="232" t="str">
        <f t="shared" si="158"/>
        <v/>
      </c>
      <c r="W1463" s="232" t="str">
        <f t="shared" si="159"/>
        <v/>
      </c>
      <c r="X1463" s="232" t="str">
        <f>IFERROR(VLOOKUP(W1463,Datos!$P$4:$Q$18,2,0),"")</f>
        <v/>
      </c>
      <c r="Y1463" s="232" t="str">
        <f t="shared" si="160"/>
        <v/>
      </c>
      <c r="AA1463" s="314" t="str">
        <f t="shared" ca="1" si="157"/>
        <v/>
      </c>
    </row>
    <row r="1464" spans="1:27" x14ac:dyDescent="0.3">
      <c r="A1464" s="238"/>
      <c r="B1464" s="241" t="str">
        <f t="shared" si="161"/>
        <v/>
      </c>
      <c r="C1464" s="239"/>
      <c r="D1464" s="240" t="str">
        <f>IF(C1464&lt;&gt;"",VLOOKUP(C1464,'BASE EQUIPOS'!$G$8:$H$22,2,0),"")</f>
        <v/>
      </c>
      <c r="E1464" s="241" t="str">
        <f>IF(C1464&lt;&gt;"",VLOOKUP(C1464,'BASE EQUIPOS'!$G$8:$I$22,3,0),"")</f>
        <v/>
      </c>
      <c r="F1464" s="241" t="str">
        <f>IF(C1464&lt;&gt;"",VLOOKUP(C1464,'BASE EQUIPOS'!$G$8:$J$22,4,0),"")</f>
        <v/>
      </c>
      <c r="G1464" s="242"/>
      <c r="H1464" s="233"/>
      <c r="I1464" s="241"/>
      <c r="J1464" s="241"/>
      <c r="K1464" s="241"/>
      <c r="L1464" s="239"/>
      <c r="M1464" s="244"/>
      <c r="N1464" s="245" t="str">
        <f t="shared" ca="1" si="155"/>
        <v/>
      </c>
      <c r="O1464" s="239"/>
      <c r="P1464" s="244"/>
      <c r="Q1464" s="245" t="str">
        <f t="shared" si="156"/>
        <v/>
      </c>
      <c r="U1464" s="246" t="str">
        <f>IFERROR(VLOOKUP(C1464,'BASE EQUIPOS'!$G$8:$O$22,9,0)," ")</f>
        <v xml:space="preserve"> </v>
      </c>
      <c r="V1464" s="232" t="str">
        <f t="shared" si="158"/>
        <v/>
      </c>
      <c r="W1464" s="232" t="str">
        <f t="shared" si="159"/>
        <v/>
      </c>
      <c r="X1464" s="232" t="str">
        <f>IFERROR(VLOOKUP(W1464,Datos!$P$4:$Q$18,2,0),"")</f>
        <v/>
      </c>
      <c r="Y1464" s="232" t="str">
        <f t="shared" si="160"/>
        <v/>
      </c>
      <c r="AA1464" s="314" t="str">
        <f t="shared" ca="1" si="157"/>
        <v/>
      </c>
    </row>
    <row r="1465" spans="1:27" x14ac:dyDescent="0.3">
      <c r="A1465" s="238"/>
      <c r="B1465" s="241" t="str">
        <f t="shared" si="161"/>
        <v/>
      </c>
      <c r="C1465" s="239"/>
      <c r="D1465" s="240" t="str">
        <f>IF(C1465&lt;&gt;"",VLOOKUP(C1465,'BASE EQUIPOS'!$G$8:$H$22,2,0),"")</f>
        <v/>
      </c>
      <c r="E1465" s="241" t="str">
        <f>IF(C1465&lt;&gt;"",VLOOKUP(C1465,'BASE EQUIPOS'!$G$8:$I$22,3,0),"")</f>
        <v/>
      </c>
      <c r="F1465" s="241" t="str">
        <f>IF(C1465&lt;&gt;"",VLOOKUP(C1465,'BASE EQUIPOS'!$G$8:$J$22,4,0),"")</f>
        <v/>
      </c>
      <c r="G1465" s="242"/>
      <c r="H1465" s="233"/>
      <c r="I1465" s="241"/>
      <c r="J1465" s="241"/>
      <c r="K1465" s="241"/>
      <c r="L1465" s="239"/>
      <c r="M1465" s="244"/>
      <c r="N1465" s="245" t="str">
        <f t="shared" ca="1" si="155"/>
        <v/>
      </c>
      <c r="O1465" s="239"/>
      <c r="P1465" s="244"/>
      <c r="Q1465" s="245" t="str">
        <f t="shared" si="156"/>
        <v/>
      </c>
      <c r="U1465" s="246" t="str">
        <f>IFERROR(VLOOKUP(C1465,'BASE EQUIPOS'!$G$8:$O$22,9,0)," ")</f>
        <v xml:space="preserve"> </v>
      </c>
      <c r="V1465" s="232" t="str">
        <f t="shared" si="158"/>
        <v/>
      </c>
      <c r="W1465" s="232" t="str">
        <f t="shared" si="159"/>
        <v/>
      </c>
      <c r="X1465" s="232" t="str">
        <f>IFERROR(VLOOKUP(W1465,Datos!$P$4:$Q$18,2,0),"")</f>
        <v/>
      </c>
      <c r="Y1465" s="232" t="str">
        <f t="shared" si="160"/>
        <v/>
      </c>
      <c r="AA1465" s="314" t="str">
        <f t="shared" ca="1" si="157"/>
        <v/>
      </c>
    </row>
    <row r="1466" spans="1:27" x14ac:dyDescent="0.3">
      <c r="A1466" s="238"/>
      <c r="B1466" s="241" t="str">
        <f t="shared" si="161"/>
        <v/>
      </c>
      <c r="C1466" s="239"/>
      <c r="D1466" s="240" t="str">
        <f>IF(C1466&lt;&gt;"",VLOOKUP(C1466,'BASE EQUIPOS'!$G$8:$H$22,2,0),"")</f>
        <v/>
      </c>
      <c r="E1466" s="241" t="str">
        <f>IF(C1466&lt;&gt;"",VLOOKUP(C1466,'BASE EQUIPOS'!$G$8:$I$22,3,0),"")</f>
        <v/>
      </c>
      <c r="F1466" s="241" t="str">
        <f>IF(C1466&lt;&gt;"",VLOOKUP(C1466,'BASE EQUIPOS'!$G$8:$J$22,4,0),"")</f>
        <v/>
      </c>
      <c r="G1466" s="242"/>
      <c r="H1466" s="233"/>
      <c r="I1466" s="241"/>
      <c r="J1466" s="241"/>
      <c r="K1466" s="241"/>
      <c r="L1466" s="239"/>
      <c r="M1466" s="244"/>
      <c r="N1466" s="245" t="str">
        <f t="shared" ca="1" si="155"/>
        <v/>
      </c>
      <c r="O1466" s="239"/>
      <c r="P1466" s="244"/>
      <c r="Q1466" s="245" t="str">
        <f t="shared" si="156"/>
        <v/>
      </c>
      <c r="U1466" s="246" t="str">
        <f>IFERROR(VLOOKUP(C1466,'BASE EQUIPOS'!$G$8:$O$22,9,0)," ")</f>
        <v xml:space="preserve"> </v>
      </c>
      <c r="V1466" s="232" t="str">
        <f t="shared" si="158"/>
        <v/>
      </c>
      <c r="W1466" s="232" t="str">
        <f t="shared" si="159"/>
        <v/>
      </c>
      <c r="X1466" s="232" t="str">
        <f>IFERROR(VLOOKUP(W1466,Datos!$P$4:$Q$18,2,0),"")</f>
        <v/>
      </c>
      <c r="Y1466" s="232" t="str">
        <f t="shared" si="160"/>
        <v/>
      </c>
      <c r="AA1466" s="314" t="str">
        <f t="shared" ca="1" si="157"/>
        <v/>
      </c>
    </row>
    <row r="1467" spans="1:27" x14ac:dyDescent="0.3">
      <c r="A1467" s="238"/>
      <c r="B1467" s="241" t="str">
        <f t="shared" si="161"/>
        <v/>
      </c>
      <c r="C1467" s="239"/>
      <c r="D1467" s="240" t="str">
        <f>IF(C1467&lt;&gt;"",VLOOKUP(C1467,'BASE EQUIPOS'!$G$8:$H$22,2,0),"")</f>
        <v/>
      </c>
      <c r="E1467" s="241" t="str">
        <f>IF(C1467&lt;&gt;"",VLOOKUP(C1467,'BASE EQUIPOS'!$G$8:$I$22,3,0),"")</f>
        <v/>
      </c>
      <c r="F1467" s="241" t="str">
        <f>IF(C1467&lt;&gt;"",VLOOKUP(C1467,'BASE EQUIPOS'!$G$8:$J$22,4,0),"")</f>
        <v/>
      </c>
      <c r="G1467" s="242"/>
      <c r="H1467" s="233"/>
      <c r="I1467" s="241"/>
      <c r="J1467" s="241"/>
      <c r="K1467" s="241"/>
      <c r="L1467" s="239"/>
      <c r="M1467" s="244"/>
      <c r="N1467" s="245" t="str">
        <f t="shared" ca="1" si="155"/>
        <v/>
      </c>
      <c r="O1467" s="239"/>
      <c r="P1467" s="244"/>
      <c r="Q1467" s="245" t="str">
        <f t="shared" si="156"/>
        <v/>
      </c>
      <c r="U1467" s="246" t="str">
        <f>IFERROR(VLOOKUP(C1467,'BASE EQUIPOS'!$G$8:$O$22,9,0)," ")</f>
        <v xml:space="preserve"> </v>
      </c>
      <c r="V1467" s="232" t="str">
        <f t="shared" si="158"/>
        <v/>
      </c>
      <c r="W1467" s="232" t="str">
        <f t="shared" si="159"/>
        <v/>
      </c>
      <c r="X1467" s="232" t="str">
        <f>IFERROR(VLOOKUP(W1467,Datos!$P$4:$Q$18,2,0),"")</f>
        <v/>
      </c>
      <c r="Y1467" s="232" t="str">
        <f t="shared" si="160"/>
        <v/>
      </c>
      <c r="AA1467" s="314" t="str">
        <f t="shared" ca="1" si="157"/>
        <v/>
      </c>
    </row>
    <row r="1468" spans="1:27" x14ac:dyDescent="0.3">
      <c r="A1468" s="238"/>
      <c r="B1468" s="241" t="str">
        <f t="shared" si="161"/>
        <v/>
      </c>
      <c r="C1468" s="239"/>
      <c r="D1468" s="240" t="str">
        <f>IF(C1468&lt;&gt;"",VLOOKUP(C1468,'BASE EQUIPOS'!$G$8:$H$22,2,0),"")</f>
        <v/>
      </c>
      <c r="E1468" s="241" t="str">
        <f>IF(C1468&lt;&gt;"",VLOOKUP(C1468,'BASE EQUIPOS'!$G$8:$I$22,3,0),"")</f>
        <v/>
      </c>
      <c r="F1468" s="241" t="str">
        <f>IF(C1468&lt;&gt;"",VLOOKUP(C1468,'BASE EQUIPOS'!$G$8:$J$22,4,0),"")</f>
        <v/>
      </c>
      <c r="G1468" s="242"/>
      <c r="H1468" s="233"/>
      <c r="I1468" s="241"/>
      <c r="J1468" s="241"/>
      <c r="K1468" s="241"/>
      <c r="L1468" s="239"/>
      <c r="M1468" s="244"/>
      <c r="N1468" s="245" t="str">
        <f t="shared" ca="1" si="155"/>
        <v/>
      </c>
      <c r="O1468" s="239"/>
      <c r="P1468" s="244"/>
      <c r="Q1468" s="245" t="str">
        <f t="shared" si="156"/>
        <v/>
      </c>
      <c r="U1468" s="246" t="str">
        <f>IFERROR(VLOOKUP(C1468,'BASE EQUIPOS'!$G$8:$O$22,9,0)," ")</f>
        <v xml:space="preserve"> </v>
      </c>
      <c r="V1468" s="232" t="str">
        <f t="shared" si="158"/>
        <v/>
      </c>
      <c r="W1468" s="232" t="str">
        <f t="shared" si="159"/>
        <v/>
      </c>
      <c r="X1468" s="232" t="str">
        <f>IFERROR(VLOOKUP(W1468,Datos!$P$4:$Q$18,2,0),"")</f>
        <v/>
      </c>
      <c r="Y1468" s="232" t="str">
        <f t="shared" si="160"/>
        <v/>
      </c>
      <c r="AA1468" s="314" t="str">
        <f t="shared" ca="1" si="157"/>
        <v/>
      </c>
    </row>
    <row r="1469" spans="1:27" x14ac:dyDescent="0.3">
      <c r="A1469" s="238"/>
      <c r="B1469" s="241" t="str">
        <f t="shared" si="161"/>
        <v/>
      </c>
      <c r="C1469" s="239"/>
      <c r="D1469" s="240" t="str">
        <f>IF(C1469&lt;&gt;"",VLOOKUP(C1469,'BASE EQUIPOS'!$G$8:$H$22,2,0),"")</f>
        <v/>
      </c>
      <c r="E1469" s="241" t="str">
        <f>IF(C1469&lt;&gt;"",VLOOKUP(C1469,'BASE EQUIPOS'!$G$8:$I$22,3,0),"")</f>
        <v/>
      </c>
      <c r="F1469" s="241" t="str">
        <f>IF(C1469&lt;&gt;"",VLOOKUP(C1469,'BASE EQUIPOS'!$G$8:$J$22,4,0),"")</f>
        <v/>
      </c>
      <c r="G1469" s="242"/>
      <c r="H1469" s="233"/>
      <c r="I1469" s="241"/>
      <c r="J1469" s="241"/>
      <c r="K1469" s="241"/>
      <c r="L1469" s="239"/>
      <c r="M1469" s="244"/>
      <c r="N1469" s="245" t="str">
        <f t="shared" ca="1" si="155"/>
        <v/>
      </c>
      <c r="O1469" s="239"/>
      <c r="P1469" s="244"/>
      <c r="Q1469" s="245" t="str">
        <f t="shared" si="156"/>
        <v/>
      </c>
      <c r="U1469" s="246" t="str">
        <f>IFERROR(VLOOKUP(C1469,'BASE EQUIPOS'!$G$8:$O$22,9,0)," ")</f>
        <v xml:space="preserve"> </v>
      </c>
      <c r="V1469" s="232" t="str">
        <f t="shared" si="158"/>
        <v/>
      </c>
      <c r="W1469" s="232" t="str">
        <f t="shared" si="159"/>
        <v/>
      </c>
      <c r="X1469" s="232" t="str">
        <f>IFERROR(VLOOKUP(W1469,Datos!$P$4:$Q$18,2,0),"")</f>
        <v/>
      </c>
      <c r="Y1469" s="232" t="str">
        <f t="shared" si="160"/>
        <v/>
      </c>
      <c r="AA1469" s="314" t="str">
        <f t="shared" ca="1" si="157"/>
        <v/>
      </c>
    </row>
    <row r="1470" spans="1:27" x14ac:dyDescent="0.3">
      <c r="A1470" s="238"/>
      <c r="B1470" s="241" t="str">
        <f t="shared" si="161"/>
        <v/>
      </c>
      <c r="C1470" s="239"/>
      <c r="D1470" s="240" t="str">
        <f>IF(C1470&lt;&gt;"",VLOOKUP(C1470,'BASE EQUIPOS'!$G$8:$H$22,2,0),"")</f>
        <v/>
      </c>
      <c r="E1470" s="241" t="str">
        <f>IF(C1470&lt;&gt;"",VLOOKUP(C1470,'BASE EQUIPOS'!$G$8:$I$22,3,0),"")</f>
        <v/>
      </c>
      <c r="F1470" s="241" t="str">
        <f>IF(C1470&lt;&gt;"",VLOOKUP(C1470,'BASE EQUIPOS'!$G$8:$J$22,4,0),"")</f>
        <v/>
      </c>
      <c r="G1470" s="242"/>
      <c r="H1470" s="233"/>
      <c r="I1470" s="241"/>
      <c r="J1470" s="241"/>
      <c r="K1470" s="241"/>
      <c r="L1470" s="239"/>
      <c r="M1470" s="244"/>
      <c r="N1470" s="245" t="str">
        <f t="shared" ca="1" si="155"/>
        <v/>
      </c>
      <c r="O1470" s="239"/>
      <c r="P1470" s="244"/>
      <c r="Q1470" s="245" t="str">
        <f t="shared" si="156"/>
        <v/>
      </c>
      <c r="U1470" s="246" t="str">
        <f>IFERROR(VLOOKUP(C1470,'BASE EQUIPOS'!$G$8:$O$22,9,0)," ")</f>
        <v xml:space="preserve"> </v>
      </c>
      <c r="V1470" s="232" t="str">
        <f t="shared" si="158"/>
        <v/>
      </c>
      <c r="W1470" s="232" t="str">
        <f t="shared" si="159"/>
        <v/>
      </c>
      <c r="X1470" s="232" t="str">
        <f>IFERROR(VLOOKUP(W1470,Datos!$P$4:$Q$18,2,0),"")</f>
        <v/>
      </c>
      <c r="Y1470" s="232" t="str">
        <f t="shared" si="160"/>
        <v/>
      </c>
      <c r="AA1470" s="314" t="str">
        <f t="shared" ca="1" si="157"/>
        <v/>
      </c>
    </row>
    <row r="1471" spans="1:27" x14ac:dyDescent="0.3">
      <c r="A1471" s="238"/>
      <c r="B1471" s="241" t="str">
        <f t="shared" si="161"/>
        <v/>
      </c>
      <c r="C1471" s="239"/>
      <c r="D1471" s="240" t="str">
        <f>IF(C1471&lt;&gt;"",VLOOKUP(C1471,'BASE EQUIPOS'!$G$8:$H$22,2,0),"")</f>
        <v/>
      </c>
      <c r="E1471" s="241" t="str">
        <f>IF(C1471&lt;&gt;"",VLOOKUP(C1471,'BASE EQUIPOS'!$G$8:$I$22,3,0),"")</f>
        <v/>
      </c>
      <c r="F1471" s="241" t="str">
        <f>IF(C1471&lt;&gt;"",VLOOKUP(C1471,'BASE EQUIPOS'!$G$8:$J$22,4,0),"")</f>
        <v/>
      </c>
      <c r="G1471" s="242"/>
      <c r="H1471" s="233"/>
      <c r="I1471" s="241"/>
      <c r="J1471" s="241"/>
      <c r="K1471" s="241"/>
      <c r="L1471" s="239"/>
      <c r="M1471" s="244"/>
      <c r="N1471" s="245" t="str">
        <f t="shared" ca="1" si="155"/>
        <v/>
      </c>
      <c r="O1471" s="239"/>
      <c r="P1471" s="244"/>
      <c r="Q1471" s="245" t="str">
        <f t="shared" si="156"/>
        <v/>
      </c>
      <c r="U1471" s="246" t="str">
        <f>IFERROR(VLOOKUP(C1471,'BASE EQUIPOS'!$G$8:$O$22,9,0)," ")</f>
        <v xml:space="preserve"> </v>
      </c>
      <c r="V1471" s="232" t="str">
        <f t="shared" si="158"/>
        <v/>
      </c>
      <c r="W1471" s="232" t="str">
        <f t="shared" si="159"/>
        <v/>
      </c>
      <c r="X1471" s="232" t="str">
        <f>IFERROR(VLOOKUP(W1471,Datos!$P$4:$Q$18,2,0),"")</f>
        <v/>
      </c>
      <c r="Y1471" s="232" t="str">
        <f t="shared" si="160"/>
        <v/>
      </c>
      <c r="AA1471" s="314" t="str">
        <f t="shared" ca="1" si="157"/>
        <v/>
      </c>
    </row>
    <row r="1472" spans="1:27" x14ac:dyDescent="0.3">
      <c r="A1472" s="238"/>
      <c r="B1472" s="241" t="str">
        <f t="shared" si="161"/>
        <v/>
      </c>
      <c r="C1472" s="239"/>
      <c r="D1472" s="240" t="str">
        <f>IF(C1472&lt;&gt;"",VLOOKUP(C1472,'BASE EQUIPOS'!$G$8:$H$22,2,0),"")</f>
        <v/>
      </c>
      <c r="E1472" s="241" t="str">
        <f>IF(C1472&lt;&gt;"",VLOOKUP(C1472,'BASE EQUIPOS'!$G$8:$I$22,3,0),"")</f>
        <v/>
      </c>
      <c r="F1472" s="241" t="str">
        <f>IF(C1472&lt;&gt;"",VLOOKUP(C1472,'BASE EQUIPOS'!$G$8:$J$22,4,0),"")</f>
        <v/>
      </c>
      <c r="G1472" s="242"/>
      <c r="H1472" s="233"/>
      <c r="I1472" s="241"/>
      <c r="J1472" s="241"/>
      <c r="K1472" s="241"/>
      <c r="L1472" s="239"/>
      <c r="M1472" s="244"/>
      <c r="N1472" s="245" t="str">
        <f t="shared" ca="1" si="155"/>
        <v/>
      </c>
      <c r="O1472" s="239"/>
      <c r="P1472" s="244"/>
      <c r="Q1472" s="245" t="str">
        <f t="shared" si="156"/>
        <v/>
      </c>
      <c r="U1472" s="246" t="str">
        <f>IFERROR(VLOOKUP(C1472,'BASE EQUIPOS'!$G$8:$O$22,9,0)," ")</f>
        <v xml:space="preserve"> </v>
      </c>
      <c r="V1472" s="232" t="str">
        <f t="shared" si="158"/>
        <v/>
      </c>
      <c r="W1472" s="232" t="str">
        <f t="shared" si="159"/>
        <v/>
      </c>
      <c r="X1472" s="232" t="str">
        <f>IFERROR(VLOOKUP(W1472,Datos!$P$4:$Q$18,2,0),"")</f>
        <v/>
      </c>
      <c r="Y1472" s="232" t="str">
        <f t="shared" si="160"/>
        <v/>
      </c>
      <c r="AA1472" s="314" t="str">
        <f t="shared" ca="1" si="157"/>
        <v/>
      </c>
    </row>
    <row r="1473" spans="1:27" x14ac:dyDescent="0.3">
      <c r="A1473" s="238"/>
      <c r="B1473" s="241" t="str">
        <f t="shared" si="161"/>
        <v/>
      </c>
      <c r="C1473" s="239"/>
      <c r="D1473" s="240" t="str">
        <f>IF(C1473&lt;&gt;"",VLOOKUP(C1473,'BASE EQUIPOS'!$G$8:$H$22,2,0),"")</f>
        <v/>
      </c>
      <c r="E1473" s="241" t="str">
        <f>IF(C1473&lt;&gt;"",VLOOKUP(C1473,'BASE EQUIPOS'!$G$8:$I$22,3,0),"")</f>
        <v/>
      </c>
      <c r="F1473" s="241" t="str">
        <f>IF(C1473&lt;&gt;"",VLOOKUP(C1473,'BASE EQUIPOS'!$G$8:$J$22,4,0),"")</f>
        <v/>
      </c>
      <c r="G1473" s="242"/>
      <c r="H1473" s="233"/>
      <c r="I1473" s="241"/>
      <c r="J1473" s="241"/>
      <c r="K1473" s="241"/>
      <c r="L1473" s="239"/>
      <c r="M1473" s="244"/>
      <c r="N1473" s="245" t="str">
        <f t="shared" ca="1" si="155"/>
        <v/>
      </c>
      <c r="O1473" s="239"/>
      <c r="P1473" s="244"/>
      <c r="Q1473" s="245" t="str">
        <f t="shared" si="156"/>
        <v/>
      </c>
      <c r="U1473" s="246" t="str">
        <f>IFERROR(VLOOKUP(C1473,'BASE EQUIPOS'!$G$8:$O$22,9,0)," ")</f>
        <v xml:space="preserve"> </v>
      </c>
      <c r="V1473" s="232" t="str">
        <f t="shared" si="158"/>
        <v/>
      </c>
      <c r="W1473" s="232" t="str">
        <f t="shared" si="159"/>
        <v/>
      </c>
      <c r="X1473" s="232" t="str">
        <f>IFERROR(VLOOKUP(W1473,Datos!$P$4:$Q$18,2,0),"")</f>
        <v/>
      </c>
      <c r="Y1473" s="232" t="str">
        <f t="shared" si="160"/>
        <v/>
      </c>
      <c r="AA1473" s="314" t="str">
        <f t="shared" ca="1" si="157"/>
        <v/>
      </c>
    </row>
    <row r="1474" spans="1:27" x14ac:dyDescent="0.3">
      <c r="A1474" s="238"/>
      <c r="B1474" s="241" t="str">
        <f t="shared" si="161"/>
        <v/>
      </c>
      <c r="C1474" s="239"/>
      <c r="D1474" s="240" t="str">
        <f>IF(C1474&lt;&gt;"",VLOOKUP(C1474,'BASE EQUIPOS'!$G$8:$H$22,2,0),"")</f>
        <v/>
      </c>
      <c r="E1474" s="241" t="str">
        <f>IF(C1474&lt;&gt;"",VLOOKUP(C1474,'BASE EQUIPOS'!$G$8:$I$22,3,0),"")</f>
        <v/>
      </c>
      <c r="F1474" s="241" t="str">
        <f>IF(C1474&lt;&gt;"",VLOOKUP(C1474,'BASE EQUIPOS'!$G$8:$J$22,4,0),"")</f>
        <v/>
      </c>
      <c r="G1474" s="242"/>
      <c r="H1474" s="233"/>
      <c r="I1474" s="241"/>
      <c r="J1474" s="241"/>
      <c r="K1474" s="241"/>
      <c r="L1474" s="239"/>
      <c r="M1474" s="244"/>
      <c r="N1474" s="245" t="str">
        <f t="shared" ca="1" si="155"/>
        <v/>
      </c>
      <c r="O1474" s="239"/>
      <c r="P1474" s="244"/>
      <c r="Q1474" s="245" t="str">
        <f t="shared" si="156"/>
        <v/>
      </c>
      <c r="U1474" s="246" t="str">
        <f>IFERROR(VLOOKUP(C1474,'BASE EQUIPOS'!$G$8:$O$22,9,0)," ")</f>
        <v xml:space="preserve"> </v>
      </c>
      <c r="V1474" s="232" t="str">
        <f t="shared" si="158"/>
        <v/>
      </c>
      <c r="W1474" s="232" t="str">
        <f t="shared" si="159"/>
        <v/>
      </c>
      <c r="X1474" s="232" t="str">
        <f>IFERROR(VLOOKUP(W1474,Datos!$P$4:$Q$18,2,0),"")</f>
        <v/>
      </c>
      <c r="Y1474" s="232" t="str">
        <f t="shared" si="160"/>
        <v/>
      </c>
      <c r="AA1474" s="314" t="str">
        <f t="shared" ca="1" si="157"/>
        <v/>
      </c>
    </row>
    <row r="1475" spans="1:27" x14ac:dyDescent="0.3">
      <c r="A1475" s="238"/>
      <c r="B1475" s="241" t="str">
        <f t="shared" si="161"/>
        <v/>
      </c>
      <c r="C1475" s="239"/>
      <c r="D1475" s="240" t="str">
        <f>IF(C1475&lt;&gt;"",VLOOKUP(C1475,'BASE EQUIPOS'!$G$8:$H$22,2,0),"")</f>
        <v/>
      </c>
      <c r="E1475" s="241" t="str">
        <f>IF(C1475&lt;&gt;"",VLOOKUP(C1475,'BASE EQUIPOS'!$G$8:$I$22,3,0),"")</f>
        <v/>
      </c>
      <c r="F1475" s="241" t="str">
        <f>IF(C1475&lt;&gt;"",VLOOKUP(C1475,'BASE EQUIPOS'!$G$8:$J$22,4,0),"")</f>
        <v/>
      </c>
      <c r="G1475" s="242"/>
      <c r="H1475" s="233"/>
      <c r="I1475" s="241"/>
      <c r="J1475" s="241"/>
      <c r="K1475" s="241"/>
      <c r="L1475" s="239"/>
      <c r="M1475" s="244"/>
      <c r="N1475" s="245" t="str">
        <f t="shared" ca="1" si="155"/>
        <v/>
      </c>
      <c r="O1475" s="239"/>
      <c r="P1475" s="244"/>
      <c r="Q1475" s="245" t="str">
        <f t="shared" si="156"/>
        <v/>
      </c>
      <c r="U1475" s="246" t="str">
        <f>IFERROR(VLOOKUP(C1475,'BASE EQUIPOS'!$G$8:$O$22,9,0)," ")</f>
        <v xml:space="preserve"> </v>
      </c>
      <c r="V1475" s="232" t="str">
        <f t="shared" si="158"/>
        <v/>
      </c>
      <c r="W1475" s="232" t="str">
        <f t="shared" si="159"/>
        <v/>
      </c>
      <c r="X1475" s="232" t="str">
        <f>IFERROR(VLOOKUP(W1475,Datos!$P$4:$Q$18,2,0),"")</f>
        <v/>
      </c>
      <c r="Y1475" s="232" t="str">
        <f t="shared" si="160"/>
        <v/>
      </c>
      <c r="AA1475" s="314" t="str">
        <f t="shared" ca="1" si="157"/>
        <v/>
      </c>
    </row>
    <row r="1476" spans="1:27" x14ac:dyDescent="0.3">
      <c r="A1476" s="238"/>
      <c r="B1476" s="241" t="str">
        <f t="shared" si="161"/>
        <v/>
      </c>
      <c r="C1476" s="239"/>
      <c r="D1476" s="240" t="str">
        <f>IF(C1476&lt;&gt;"",VLOOKUP(C1476,'BASE EQUIPOS'!$G$8:$H$22,2,0),"")</f>
        <v/>
      </c>
      <c r="E1476" s="241" t="str">
        <f>IF(C1476&lt;&gt;"",VLOOKUP(C1476,'BASE EQUIPOS'!$G$8:$I$22,3,0),"")</f>
        <v/>
      </c>
      <c r="F1476" s="241" t="str">
        <f>IF(C1476&lt;&gt;"",VLOOKUP(C1476,'BASE EQUIPOS'!$G$8:$J$22,4,0),"")</f>
        <v/>
      </c>
      <c r="G1476" s="242"/>
      <c r="H1476" s="233"/>
      <c r="I1476" s="241"/>
      <c r="J1476" s="241"/>
      <c r="K1476" s="241"/>
      <c r="L1476" s="239"/>
      <c r="M1476" s="244"/>
      <c r="N1476" s="245" t="str">
        <f t="shared" ca="1" si="155"/>
        <v/>
      </c>
      <c r="O1476" s="239"/>
      <c r="P1476" s="244"/>
      <c r="Q1476" s="245" t="str">
        <f t="shared" si="156"/>
        <v/>
      </c>
      <c r="U1476" s="246" t="str">
        <f>IFERROR(VLOOKUP(C1476,'BASE EQUIPOS'!$G$8:$O$22,9,0)," ")</f>
        <v xml:space="preserve"> </v>
      </c>
      <c r="V1476" s="232" t="str">
        <f t="shared" si="158"/>
        <v/>
      </c>
      <c r="W1476" s="232" t="str">
        <f t="shared" si="159"/>
        <v/>
      </c>
      <c r="X1476" s="232" t="str">
        <f>IFERROR(VLOOKUP(W1476,Datos!$P$4:$Q$18,2,0),"")</f>
        <v/>
      </c>
      <c r="Y1476" s="232" t="str">
        <f t="shared" si="160"/>
        <v/>
      </c>
      <c r="AA1476" s="314" t="str">
        <f t="shared" ca="1" si="157"/>
        <v/>
      </c>
    </row>
    <row r="1477" spans="1:27" x14ac:dyDescent="0.3">
      <c r="A1477" s="238"/>
      <c r="B1477" s="241" t="str">
        <f t="shared" si="161"/>
        <v/>
      </c>
      <c r="C1477" s="239"/>
      <c r="D1477" s="240" t="str">
        <f>IF(C1477&lt;&gt;"",VLOOKUP(C1477,'BASE EQUIPOS'!$G$8:$H$22,2,0),"")</f>
        <v/>
      </c>
      <c r="E1477" s="241" t="str">
        <f>IF(C1477&lt;&gt;"",VLOOKUP(C1477,'BASE EQUIPOS'!$G$8:$I$22,3,0),"")</f>
        <v/>
      </c>
      <c r="F1477" s="241" t="str">
        <f>IF(C1477&lt;&gt;"",VLOOKUP(C1477,'BASE EQUIPOS'!$G$8:$J$22,4,0),"")</f>
        <v/>
      </c>
      <c r="G1477" s="242"/>
      <c r="H1477" s="233"/>
      <c r="I1477" s="241"/>
      <c r="J1477" s="241"/>
      <c r="K1477" s="241"/>
      <c r="L1477" s="239"/>
      <c r="M1477" s="244"/>
      <c r="N1477" s="245" t="str">
        <f t="shared" ca="1" si="155"/>
        <v/>
      </c>
      <c r="O1477" s="239"/>
      <c r="P1477" s="244"/>
      <c r="Q1477" s="245" t="str">
        <f t="shared" si="156"/>
        <v/>
      </c>
      <c r="U1477" s="246" t="str">
        <f>IFERROR(VLOOKUP(C1477,'BASE EQUIPOS'!$G$8:$O$22,9,0)," ")</f>
        <v xml:space="preserve"> </v>
      </c>
      <c r="V1477" s="232" t="str">
        <f t="shared" si="158"/>
        <v/>
      </c>
      <c r="W1477" s="232" t="str">
        <f t="shared" si="159"/>
        <v/>
      </c>
      <c r="X1477" s="232" t="str">
        <f>IFERROR(VLOOKUP(W1477,Datos!$P$4:$Q$18,2,0),"")</f>
        <v/>
      </c>
      <c r="Y1477" s="232" t="str">
        <f t="shared" si="160"/>
        <v/>
      </c>
      <c r="AA1477" s="314" t="str">
        <f t="shared" ca="1" si="157"/>
        <v/>
      </c>
    </row>
    <row r="1478" spans="1:27" x14ac:dyDescent="0.3">
      <c r="A1478" s="238"/>
      <c r="B1478" s="241" t="str">
        <f t="shared" si="161"/>
        <v/>
      </c>
      <c r="C1478" s="239"/>
      <c r="D1478" s="240" t="str">
        <f>IF(C1478&lt;&gt;"",VLOOKUP(C1478,'BASE EQUIPOS'!$G$8:$H$22,2,0),"")</f>
        <v/>
      </c>
      <c r="E1478" s="241" t="str">
        <f>IF(C1478&lt;&gt;"",VLOOKUP(C1478,'BASE EQUIPOS'!$G$8:$I$22,3,0),"")</f>
        <v/>
      </c>
      <c r="F1478" s="241" t="str">
        <f>IF(C1478&lt;&gt;"",VLOOKUP(C1478,'BASE EQUIPOS'!$G$8:$J$22,4,0),"")</f>
        <v/>
      </c>
      <c r="G1478" s="242"/>
      <c r="H1478" s="233"/>
      <c r="I1478" s="241"/>
      <c r="J1478" s="241"/>
      <c r="K1478" s="241"/>
      <c r="L1478" s="239"/>
      <c r="M1478" s="244"/>
      <c r="N1478" s="245" t="str">
        <f t="shared" ca="1" si="155"/>
        <v/>
      </c>
      <c r="O1478" s="239"/>
      <c r="P1478" s="244"/>
      <c r="Q1478" s="245" t="str">
        <f t="shared" si="156"/>
        <v/>
      </c>
      <c r="U1478" s="246" t="str">
        <f>IFERROR(VLOOKUP(C1478,'BASE EQUIPOS'!$G$8:$O$22,9,0)," ")</f>
        <v xml:space="preserve"> </v>
      </c>
      <c r="V1478" s="232" t="str">
        <f t="shared" si="158"/>
        <v/>
      </c>
      <c r="W1478" s="232" t="str">
        <f t="shared" si="159"/>
        <v/>
      </c>
      <c r="X1478" s="232" t="str">
        <f>IFERROR(VLOOKUP(W1478,Datos!$P$4:$Q$18,2,0),"")</f>
        <v/>
      </c>
      <c r="Y1478" s="232" t="str">
        <f t="shared" si="160"/>
        <v/>
      </c>
      <c r="AA1478" s="314" t="str">
        <f t="shared" ca="1" si="157"/>
        <v/>
      </c>
    </row>
    <row r="1479" spans="1:27" x14ac:dyDescent="0.3">
      <c r="A1479" s="238"/>
      <c r="B1479" s="241" t="str">
        <f t="shared" si="161"/>
        <v/>
      </c>
      <c r="C1479" s="239"/>
      <c r="D1479" s="240" t="str">
        <f>IF(C1479&lt;&gt;"",VLOOKUP(C1479,'BASE EQUIPOS'!$G$8:$H$22,2,0),"")</f>
        <v/>
      </c>
      <c r="E1479" s="241" t="str">
        <f>IF(C1479&lt;&gt;"",VLOOKUP(C1479,'BASE EQUIPOS'!$G$8:$I$22,3,0),"")</f>
        <v/>
      </c>
      <c r="F1479" s="241" t="str">
        <f>IF(C1479&lt;&gt;"",VLOOKUP(C1479,'BASE EQUIPOS'!$G$8:$J$22,4,0),"")</f>
        <v/>
      </c>
      <c r="G1479" s="242"/>
      <c r="H1479" s="233"/>
      <c r="I1479" s="241"/>
      <c r="J1479" s="241"/>
      <c r="K1479" s="241"/>
      <c r="L1479" s="239"/>
      <c r="M1479" s="244"/>
      <c r="N1479" s="245" t="str">
        <f t="shared" ca="1" si="155"/>
        <v/>
      </c>
      <c r="O1479" s="239"/>
      <c r="P1479" s="244"/>
      <c r="Q1479" s="245" t="str">
        <f t="shared" si="156"/>
        <v/>
      </c>
      <c r="U1479" s="246" t="str">
        <f>IFERROR(VLOOKUP(C1479,'BASE EQUIPOS'!$G$8:$O$22,9,0)," ")</f>
        <v xml:space="preserve"> </v>
      </c>
      <c r="V1479" s="232" t="str">
        <f t="shared" si="158"/>
        <v/>
      </c>
      <c r="W1479" s="232" t="str">
        <f t="shared" si="159"/>
        <v/>
      </c>
      <c r="X1479" s="232" t="str">
        <f>IFERROR(VLOOKUP(W1479,Datos!$P$4:$Q$18,2,0),"")</f>
        <v/>
      </c>
      <c r="Y1479" s="232" t="str">
        <f t="shared" si="160"/>
        <v/>
      </c>
      <c r="AA1479" s="314" t="str">
        <f t="shared" ca="1" si="157"/>
        <v/>
      </c>
    </row>
    <row r="1480" spans="1:27" x14ac:dyDescent="0.3">
      <c r="A1480" s="238"/>
      <c r="B1480" s="241" t="str">
        <f t="shared" si="161"/>
        <v/>
      </c>
      <c r="C1480" s="239"/>
      <c r="D1480" s="240" t="str">
        <f>IF(C1480&lt;&gt;"",VLOOKUP(C1480,'BASE EQUIPOS'!$G$8:$H$22,2,0),"")</f>
        <v/>
      </c>
      <c r="E1480" s="241" t="str">
        <f>IF(C1480&lt;&gt;"",VLOOKUP(C1480,'BASE EQUIPOS'!$G$8:$I$22,3,0),"")</f>
        <v/>
      </c>
      <c r="F1480" s="241" t="str">
        <f>IF(C1480&lt;&gt;"",VLOOKUP(C1480,'BASE EQUIPOS'!$G$8:$J$22,4,0),"")</f>
        <v/>
      </c>
      <c r="G1480" s="242"/>
      <c r="H1480" s="233"/>
      <c r="I1480" s="241"/>
      <c r="J1480" s="241"/>
      <c r="K1480" s="241"/>
      <c r="L1480" s="239"/>
      <c r="M1480" s="244"/>
      <c r="N1480" s="245" t="str">
        <f t="shared" ca="1" si="155"/>
        <v/>
      </c>
      <c r="O1480" s="239"/>
      <c r="P1480" s="244"/>
      <c r="Q1480" s="245" t="str">
        <f t="shared" si="156"/>
        <v/>
      </c>
      <c r="U1480" s="246" t="str">
        <f>IFERROR(VLOOKUP(C1480,'BASE EQUIPOS'!$G$8:$O$22,9,0)," ")</f>
        <v xml:space="preserve"> </v>
      </c>
      <c r="V1480" s="232" t="str">
        <f t="shared" si="158"/>
        <v/>
      </c>
      <c r="W1480" s="232" t="str">
        <f t="shared" si="159"/>
        <v/>
      </c>
      <c r="X1480" s="232" t="str">
        <f>IFERROR(VLOOKUP(W1480,Datos!$P$4:$Q$18,2,0),"")</f>
        <v/>
      </c>
      <c r="Y1480" s="232" t="str">
        <f t="shared" si="160"/>
        <v/>
      </c>
      <c r="AA1480" s="314" t="str">
        <f t="shared" ca="1" si="157"/>
        <v/>
      </c>
    </row>
    <row r="1481" spans="1:27" x14ac:dyDescent="0.3">
      <c r="A1481" s="238"/>
      <c r="B1481" s="241" t="str">
        <f t="shared" si="161"/>
        <v/>
      </c>
      <c r="C1481" s="239"/>
      <c r="D1481" s="240" t="str">
        <f>IF(C1481&lt;&gt;"",VLOOKUP(C1481,'BASE EQUIPOS'!$G$8:$H$22,2,0),"")</f>
        <v/>
      </c>
      <c r="E1481" s="241" t="str">
        <f>IF(C1481&lt;&gt;"",VLOOKUP(C1481,'BASE EQUIPOS'!$G$8:$I$22,3,0),"")</f>
        <v/>
      </c>
      <c r="F1481" s="241" t="str">
        <f>IF(C1481&lt;&gt;"",VLOOKUP(C1481,'BASE EQUIPOS'!$G$8:$J$22,4,0),"")</f>
        <v/>
      </c>
      <c r="G1481" s="242"/>
      <c r="H1481" s="233"/>
      <c r="I1481" s="241"/>
      <c r="J1481" s="241"/>
      <c r="K1481" s="241"/>
      <c r="L1481" s="239"/>
      <c r="M1481" s="244"/>
      <c r="N1481" s="245" t="str">
        <f t="shared" ca="1" si="155"/>
        <v/>
      </c>
      <c r="O1481" s="239"/>
      <c r="P1481" s="244"/>
      <c r="Q1481" s="245" t="str">
        <f t="shared" si="156"/>
        <v/>
      </c>
      <c r="U1481" s="246" t="str">
        <f>IFERROR(VLOOKUP(C1481,'BASE EQUIPOS'!$G$8:$O$22,9,0)," ")</f>
        <v xml:space="preserve"> </v>
      </c>
      <c r="V1481" s="232" t="str">
        <f t="shared" si="158"/>
        <v/>
      </c>
      <c r="W1481" s="232" t="str">
        <f t="shared" si="159"/>
        <v/>
      </c>
      <c r="X1481" s="232" t="str">
        <f>IFERROR(VLOOKUP(W1481,Datos!$P$4:$Q$18,2,0),"")</f>
        <v/>
      </c>
      <c r="Y1481" s="232" t="str">
        <f t="shared" si="160"/>
        <v/>
      </c>
      <c r="AA1481" s="314" t="str">
        <f t="shared" ca="1" si="157"/>
        <v/>
      </c>
    </row>
    <row r="1482" spans="1:27" x14ac:dyDescent="0.3">
      <c r="A1482" s="238"/>
      <c r="B1482" s="241" t="str">
        <f t="shared" si="161"/>
        <v/>
      </c>
      <c r="C1482" s="239"/>
      <c r="D1482" s="240" t="str">
        <f>IF(C1482&lt;&gt;"",VLOOKUP(C1482,'BASE EQUIPOS'!$G$8:$H$22,2,0),"")</f>
        <v/>
      </c>
      <c r="E1482" s="241" t="str">
        <f>IF(C1482&lt;&gt;"",VLOOKUP(C1482,'BASE EQUIPOS'!$G$8:$I$22,3,0),"")</f>
        <v/>
      </c>
      <c r="F1482" s="241" t="str">
        <f>IF(C1482&lt;&gt;"",VLOOKUP(C1482,'BASE EQUIPOS'!$G$8:$J$22,4,0),"")</f>
        <v/>
      </c>
      <c r="G1482" s="242"/>
      <c r="H1482" s="233"/>
      <c r="I1482" s="241"/>
      <c r="J1482" s="241"/>
      <c r="K1482" s="241"/>
      <c r="L1482" s="239"/>
      <c r="M1482" s="244"/>
      <c r="N1482" s="245" t="str">
        <f t="shared" ca="1" si="155"/>
        <v/>
      </c>
      <c r="O1482" s="239"/>
      <c r="P1482" s="244"/>
      <c r="Q1482" s="245" t="str">
        <f t="shared" si="156"/>
        <v/>
      </c>
      <c r="U1482" s="246" t="str">
        <f>IFERROR(VLOOKUP(C1482,'BASE EQUIPOS'!$G$8:$O$22,9,0)," ")</f>
        <v xml:space="preserve"> </v>
      </c>
      <c r="V1482" s="232" t="str">
        <f t="shared" si="158"/>
        <v/>
      </c>
      <c r="W1482" s="232" t="str">
        <f t="shared" si="159"/>
        <v/>
      </c>
      <c r="X1482" s="232" t="str">
        <f>IFERROR(VLOOKUP(W1482,Datos!$P$4:$Q$18,2,0),"")</f>
        <v/>
      </c>
      <c r="Y1482" s="232" t="str">
        <f t="shared" si="160"/>
        <v/>
      </c>
      <c r="AA1482" s="314" t="str">
        <f t="shared" ca="1" si="157"/>
        <v/>
      </c>
    </row>
    <row r="1483" spans="1:27" x14ac:dyDescent="0.3">
      <c r="A1483" s="238"/>
      <c r="B1483" s="241" t="str">
        <f t="shared" si="161"/>
        <v/>
      </c>
      <c r="C1483" s="239"/>
      <c r="D1483" s="240" t="str">
        <f>IF(C1483&lt;&gt;"",VLOOKUP(C1483,'BASE EQUIPOS'!$G$8:$H$22,2,0),"")</f>
        <v/>
      </c>
      <c r="E1483" s="241" t="str">
        <f>IF(C1483&lt;&gt;"",VLOOKUP(C1483,'BASE EQUIPOS'!$G$8:$I$22,3,0),"")</f>
        <v/>
      </c>
      <c r="F1483" s="241" t="str">
        <f>IF(C1483&lt;&gt;"",VLOOKUP(C1483,'BASE EQUIPOS'!$G$8:$J$22,4,0),"")</f>
        <v/>
      </c>
      <c r="G1483" s="242"/>
      <c r="H1483" s="233"/>
      <c r="I1483" s="241"/>
      <c r="J1483" s="241"/>
      <c r="K1483" s="241"/>
      <c r="L1483" s="239"/>
      <c r="M1483" s="244"/>
      <c r="N1483" s="245" t="str">
        <f t="shared" ca="1" si="155"/>
        <v/>
      </c>
      <c r="O1483" s="239"/>
      <c r="P1483" s="244"/>
      <c r="Q1483" s="245" t="str">
        <f t="shared" si="156"/>
        <v/>
      </c>
      <c r="U1483" s="246" t="str">
        <f>IFERROR(VLOOKUP(C1483,'BASE EQUIPOS'!$G$8:$O$22,9,0)," ")</f>
        <v xml:space="preserve"> </v>
      </c>
      <c r="V1483" s="232" t="str">
        <f t="shared" si="158"/>
        <v/>
      </c>
      <c r="W1483" s="232" t="str">
        <f t="shared" si="159"/>
        <v/>
      </c>
      <c r="X1483" s="232" t="str">
        <f>IFERROR(VLOOKUP(W1483,Datos!$P$4:$Q$18,2,0),"")</f>
        <v/>
      </c>
      <c r="Y1483" s="232" t="str">
        <f t="shared" si="160"/>
        <v/>
      </c>
      <c r="AA1483" s="314" t="str">
        <f t="shared" ca="1" si="157"/>
        <v/>
      </c>
    </row>
    <row r="1484" spans="1:27" x14ac:dyDescent="0.3">
      <c r="A1484" s="238"/>
      <c r="B1484" s="241" t="str">
        <f t="shared" si="161"/>
        <v/>
      </c>
      <c r="C1484" s="239"/>
      <c r="D1484" s="240" t="str">
        <f>IF(C1484&lt;&gt;"",VLOOKUP(C1484,'BASE EQUIPOS'!$G$8:$H$22,2,0),"")</f>
        <v/>
      </c>
      <c r="E1484" s="241" t="str">
        <f>IF(C1484&lt;&gt;"",VLOOKUP(C1484,'BASE EQUIPOS'!$G$8:$I$22,3,0),"")</f>
        <v/>
      </c>
      <c r="F1484" s="241" t="str">
        <f>IF(C1484&lt;&gt;"",VLOOKUP(C1484,'BASE EQUIPOS'!$G$8:$J$22,4,0),"")</f>
        <v/>
      </c>
      <c r="G1484" s="242"/>
      <c r="H1484" s="233"/>
      <c r="I1484" s="241"/>
      <c r="J1484" s="241"/>
      <c r="K1484" s="241"/>
      <c r="L1484" s="239"/>
      <c r="M1484" s="244"/>
      <c r="N1484" s="245" t="str">
        <f t="shared" ca="1" si="155"/>
        <v/>
      </c>
      <c r="O1484" s="239"/>
      <c r="P1484" s="244"/>
      <c r="Q1484" s="245" t="str">
        <f t="shared" si="156"/>
        <v/>
      </c>
      <c r="U1484" s="246" t="str">
        <f>IFERROR(VLOOKUP(C1484,'BASE EQUIPOS'!$G$8:$O$22,9,0)," ")</f>
        <v xml:space="preserve"> </v>
      </c>
      <c r="V1484" s="232" t="str">
        <f t="shared" si="158"/>
        <v/>
      </c>
      <c r="W1484" s="232" t="str">
        <f t="shared" si="159"/>
        <v/>
      </c>
      <c r="X1484" s="232" t="str">
        <f>IFERROR(VLOOKUP(W1484,Datos!$P$4:$Q$18,2,0),"")</f>
        <v/>
      </c>
      <c r="Y1484" s="232" t="str">
        <f t="shared" si="160"/>
        <v/>
      </c>
      <c r="AA1484" s="314" t="str">
        <f t="shared" ca="1" si="157"/>
        <v/>
      </c>
    </row>
    <row r="1485" spans="1:27" x14ac:dyDescent="0.3">
      <c r="A1485" s="238"/>
      <c r="B1485" s="241" t="str">
        <f t="shared" si="161"/>
        <v/>
      </c>
      <c r="C1485" s="239"/>
      <c r="D1485" s="240" t="str">
        <f>IF(C1485&lt;&gt;"",VLOOKUP(C1485,'BASE EQUIPOS'!$G$8:$H$22,2,0),"")</f>
        <v/>
      </c>
      <c r="E1485" s="241" t="str">
        <f>IF(C1485&lt;&gt;"",VLOOKUP(C1485,'BASE EQUIPOS'!$G$8:$I$22,3,0),"")</f>
        <v/>
      </c>
      <c r="F1485" s="241" t="str">
        <f>IF(C1485&lt;&gt;"",VLOOKUP(C1485,'BASE EQUIPOS'!$G$8:$J$22,4,0),"")</f>
        <v/>
      </c>
      <c r="G1485" s="242"/>
      <c r="H1485" s="233"/>
      <c r="I1485" s="241"/>
      <c r="J1485" s="241"/>
      <c r="K1485" s="241"/>
      <c r="L1485" s="239"/>
      <c r="M1485" s="244"/>
      <c r="N1485" s="245" t="str">
        <f t="shared" ca="1" si="155"/>
        <v/>
      </c>
      <c r="O1485" s="239"/>
      <c r="P1485" s="244"/>
      <c r="Q1485" s="245" t="str">
        <f t="shared" si="156"/>
        <v/>
      </c>
      <c r="U1485" s="246" t="str">
        <f>IFERROR(VLOOKUP(C1485,'BASE EQUIPOS'!$G$8:$O$22,9,0)," ")</f>
        <v xml:space="preserve"> </v>
      </c>
      <c r="V1485" s="232" t="str">
        <f t="shared" si="158"/>
        <v/>
      </c>
      <c r="W1485" s="232" t="str">
        <f t="shared" si="159"/>
        <v/>
      </c>
      <c r="X1485" s="232" t="str">
        <f>IFERROR(VLOOKUP(W1485,Datos!$P$4:$Q$18,2,0),"")</f>
        <v/>
      </c>
      <c r="Y1485" s="232" t="str">
        <f t="shared" si="160"/>
        <v/>
      </c>
      <c r="AA1485" s="314" t="str">
        <f t="shared" ca="1" si="157"/>
        <v/>
      </c>
    </row>
    <row r="1486" spans="1:27" x14ac:dyDescent="0.3">
      <c r="A1486" s="238"/>
      <c r="B1486" s="241" t="str">
        <f t="shared" si="161"/>
        <v/>
      </c>
      <c r="C1486" s="239"/>
      <c r="D1486" s="240" t="str">
        <f>IF(C1486&lt;&gt;"",VLOOKUP(C1486,'BASE EQUIPOS'!$G$8:$H$22,2,0),"")</f>
        <v/>
      </c>
      <c r="E1486" s="241" t="str">
        <f>IF(C1486&lt;&gt;"",VLOOKUP(C1486,'BASE EQUIPOS'!$G$8:$I$22,3,0),"")</f>
        <v/>
      </c>
      <c r="F1486" s="241" t="str">
        <f>IF(C1486&lt;&gt;"",VLOOKUP(C1486,'BASE EQUIPOS'!$G$8:$J$22,4,0),"")</f>
        <v/>
      </c>
      <c r="G1486" s="242"/>
      <c r="H1486" s="233"/>
      <c r="I1486" s="241"/>
      <c r="J1486" s="241"/>
      <c r="K1486" s="241"/>
      <c r="L1486" s="239"/>
      <c r="M1486" s="244"/>
      <c r="N1486" s="245" t="str">
        <f t="shared" ca="1" si="155"/>
        <v/>
      </c>
      <c r="O1486" s="239"/>
      <c r="P1486" s="244"/>
      <c r="Q1486" s="245" t="str">
        <f t="shared" si="156"/>
        <v/>
      </c>
      <c r="U1486" s="246" t="str">
        <f>IFERROR(VLOOKUP(C1486,'BASE EQUIPOS'!$G$8:$O$22,9,0)," ")</f>
        <v xml:space="preserve"> </v>
      </c>
      <c r="V1486" s="232" t="str">
        <f t="shared" si="158"/>
        <v/>
      </c>
      <c r="W1486" s="232" t="str">
        <f t="shared" si="159"/>
        <v/>
      </c>
      <c r="X1486" s="232" t="str">
        <f>IFERROR(VLOOKUP(W1486,Datos!$P$4:$Q$18,2,0),"")</f>
        <v/>
      </c>
      <c r="Y1486" s="232" t="str">
        <f t="shared" si="160"/>
        <v/>
      </c>
      <c r="AA1486" s="314" t="str">
        <f t="shared" ca="1" si="157"/>
        <v/>
      </c>
    </row>
    <row r="1487" spans="1:27" x14ac:dyDescent="0.3">
      <c r="A1487" s="238"/>
      <c r="B1487" s="241" t="str">
        <f t="shared" si="161"/>
        <v/>
      </c>
      <c r="C1487" s="239"/>
      <c r="D1487" s="240" t="str">
        <f>IF(C1487&lt;&gt;"",VLOOKUP(C1487,'BASE EQUIPOS'!$G$8:$H$22,2,0),"")</f>
        <v/>
      </c>
      <c r="E1487" s="241" t="str">
        <f>IF(C1487&lt;&gt;"",VLOOKUP(C1487,'BASE EQUIPOS'!$G$8:$I$22,3,0),"")</f>
        <v/>
      </c>
      <c r="F1487" s="241" t="str">
        <f>IF(C1487&lt;&gt;"",VLOOKUP(C1487,'BASE EQUIPOS'!$G$8:$J$22,4,0),"")</f>
        <v/>
      </c>
      <c r="G1487" s="242"/>
      <c r="H1487" s="233"/>
      <c r="I1487" s="241"/>
      <c r="J1487" s="241"/>
      <c r="K1487" s="241"/>
      <c r="L1487" s="239"/>
      <c r="M1487" s="244"/>
      <c r="N1487" s="245" t="str">
        <f t="shared" ca="1" si="155"/>
        <v/>
      </c>
      <c r="O1487" s="239"/>
      <c r="P1487" s="244"/>
      <c r="Q1487" s="245" t="str">
        <f t="shared" si="156"/>
        <v/>
      </c>
      <c r="U1487" s="246" t="str">
        <f>IFERROR(VLOOKUP(C1487,'BASE EQUIPOS'!$G$8:$O$22,9,0)," ")</f>
        <v xml:space="preserve"> </v>
      </c>
      <c r="V1487" s="232" t="str">
        <f t="shared" si="158"/>
        <v/>
      </c>
      <c r="W1487" s="232" t="str">
        <f t="shared" si="159"/>
        <v/>
      </c>
      <c r="X1487" s="232" t="str">
        <f>IFERROR(VLOOKUP(W1487,Datos!$P$4:$Q$18,2,0),"")</f>
        <v/>
      </c>
      <c r="Y1487" s="232" t="str">
        <f t="shared" si="160"/>
        <v/>
      </c>
      <c r="AA1487" s="314" t="str">
        <f t="shared" ca="1" si="157"/>
        <v/>
      </c>
    </row>
    <row r="1488" spans="1:27" x14ac:dyDescent="0.3">
      <c r="A1488" s="238"/>
      <c r="B1488" s="241" t="str">
        <f t="shared" si="161"/>
        <v/>
      </c>
      <c r="C1488" s="239"/>
      <c r="D1488" s="240" t="str">
        <f>IF(C1488&lt;&gt;"",VLOOKUP(C1488,'BASE EQUIPOS'!$G$8:$H$22,2,0),"")</f>
        <v/>
      </c>
      <c r="E1488" s="241" t="str">
        <f>IF(C1488&lt;&gt;"",VLOOKUP(C1488,'BASE EQUIPOS'!$G$8:$I$22,3,0),"")</f>
        <v/>
      </c>
      <c r="F1488" s="241" t="str">
        <f>IF(C1488&lt;&gt;"",VLOOKUP(C1488,'BASE EQUIPOS'!$G$8:$J$22,4,0),"")</f>
        <v/>
      </c>
      <c r="G1488" s="242"/>
      <c r="H1488" s="233"/>
      <c r="I1488" s="241"/>
      <c r="J1488" s="241"/>
      <c r="K1488" s="241"/>
      <c r="L1488" s="239"/>
      <c r="M1488" s="244"/>
      <c r="N1488" s="245" t="str">
        <f t="shared" ref="N1488:N1551" ca="1" si="162">IF(M1488="","",IF(O1488="",NOW()*24-(L1488+M1488)*24,"Mtto. Terminado"))</f>
        <v/>
      </c>
      <c r="O1488" s="239"/>
      <c r="P1488" s="244"/>
      <c r="Q1488" s="245" t="str">
        <f t="shared" ref="Q1488:Q1551" si="163">IF(O1488="","",IF(P1488="","",(O1488+P1488)*24-(L1488+M1488)*24))</f>
        <v/>
      </c>
      <c r="U1488" s="246" t="str">
        <f>IFERROR(VLOOKUP(C1488,'BASE EQUIPOS'!$G$8:$O$22,9,0)," ")</f>
        <v xml:space="preserve"> </v>
      </c>
      <c r="V1488" s="232" t="str">
        <f t="shared" si="158"/>
        <v/>
      </c>
      <c r="W1488" s="232" t="str">
        <f t="shared" si="159"/>
        <v/>
      </c>
      <c r="X1488" s="232" t="str">
        <f>IFERROR(VLOOKUP(W1488,Datos!$P$4:$Q$18,2,0),"")</f>
        <v/>
      </c>
      <c r="Y1488" s="232" t="str">
        <f t="shared" si="160"/>
        <v/>
      </c>
      <c r="AA1488" s="314" t="str">
        <f t="shared" ca="1" si="157"/>
        <v/>
      </c>
    </row>
    <row r="1489" spans="1:27" x14ac:dyDescent="0.3">
      <c r="A1489" s="238"/>
      <c r="B1489" s="241" t="str">
        <f t="shared" si="161"/>
        <v/>
      </c>
      <c r="C1489" s="239"/>
      <c r="D1489" s="240" t="str">
        <f>IF(C1489&lt;&gt;"",VLOOKUP(C1489,'BASE EQUIPOS'!$G$8:$H$22,2,0),"")</f>
        <v/>
      </c>
      <c r="E1489" s="241" t="str">
        <f>IF(C1489&lt;&gt;"",VLOOKUP(C1489,'BASE EQUIPOS'!$G$8:$I$22,3,0),"")</f>
        <v/>
      </c>
      <c r="F1489" s="241" t="str">
        <f>IF(C1489&lt;&gt;"",VLOOKUP(C1489,'BASE EQUIPOS'!$G$8:$J$22,4,0),"")</f>
        <v/>
      </c>
      <c r="G1489" s="242"/>
      <c r="H1489" s="233"/>
      <c r="I1489" s="241"/>
      <c r="J1489" s="241"/>
      <c r="K1489" s="241"/>
      <c r="L1489" s="239"/>
      <c r="M1489" s="244"/>
      <c r="N1489" s="245" t="str">
        <f t="shared" ca="1" si="162"/>
        <v/>
      </c>
      <c r="O1489" s="239"/>
      <c r="P1489" s="244"/>
      <c r="Q1489" s="245" t="str">
        <f t="shared" si="163"/>
        <v/>
      </c>
      <c r="U1489" s="246" t="str">
        <f>IFERROR(VLOOKUP(C1489,'BASE EQUIPOS'!$G$8:$O$22,9,0)," ")</f>
        <v xml:space="preserve"> </v>
      </c>
      <c r="V1489" s="232" t="str">
        <f t="shared" si="158"/>
        <v/>
      </c>
      <c r="W1489" s="232" t="str">
        <f t="shared" si="159"/>
        <v/>
      </c>
      <c r="X1489" s="232" t="str">
        <f>IFERROR(VLOOKUP(W1489,Datos!$P$4:$Q$18,2,0),"")</f>
        <v/>
      </c>
      <c r="Y1489" s="232" t="str">
        <f t="shared" si="160"/>
        <v/>
      </c>
      <c r="AA1489" s="314" t="str">
        <f t="shared" ref="AA1489:AA1552" ca="1" si="164">IF(N1489="Mtto. Terminado",1,"")</f>
        <v/>
      </c>
    </row>
    <row r="1490" spans="1:27" x14ac:dyDescent="0.3">
      <c r="A1490" s="238"/>
      <c r="B1490" s="241" t="str">
        <f t="shared" si="161"/>
        <v/>
      </c>
      <c r="C1490" s="239"/>
      <c r="D1490" s="240" t="str">
        <f>IF(C1490&lt;&gt;"",VLOOKUP(C1490,'BASE EQUIPOS'!$G$8:$H$22,2,0),"")</f>
        <v/>
      </c>
      <c r="E1490" s="241" t="str">
        <f>IF(C1490&lt;&gt;"",VLOOKUP(C1490,'BASE EQUIPOS'!$G$8:$I$22,3,0),"")</f>
        <v/>
      </c>
      <c r="F1490" s="241" t="str">
        <f>IF(C1490&lt;&gt;"",VLOOKUP(C1490,'BASE EQUIPOS'!$G$8:$J$22,4,0),"")</f>
        <v/>
      </c>
      <c r="G1490" s="242"/>
      <c r="H1490" s="233"/>
      <c r="I1490" s="241"/>
      <c r="J1490" s="241"/>
      <c r="K1490" s="241"/>
      <c r="L1490" s="239"/>
      <c r="M1490" s="244"/>
      <c r="N1490" s="245" t="str">
        <f t="shared" ca="1" si="162"/>
        <v/>
      </c>
      <c r="O1490" s="239"/>
      <c r="P1490" s="244"/>
      <c r="Q1490" s="245" t="str">
        <f t="shared" si="163"/>
        <v/>
      </c>
      <c r="U1490" s="246" t="str">
        <f>IFERROR(VLOOKUP(C1490,'BASE EQUIPOS'!$G$8:$O$22,9,0)," ")</f>
        <v xml:space="preserve"> </v>
      </c>
      <c r="V1490" s="232" t="str">
        <f t="shared" si="158"/>
        <v/>
      </c>
      <c r="W1490" s="232" t="str">
        <f t="shared" si="159"/>
        <v/>
      </c>
      <c r="X1490" s="232" t="str">
        <f>IFERROR(VLOOKUP(W1490,Datos!$P$4:$Q$18,2,0),"")</f>
        <v/>
      </c>
      <c r="Y1490" s="232" t="str">
        <f t="shared" si="160"/>
        <v/>
      </c>
      <c r="AA1490" s="314" t="str">
        <f t="shared" ca="1" si="164"/>
        <v/>
      </c>
    </row>
    <row r="1491" spans="1:27" x14ac:dyDescent="0.3">
      <c r="A1491" s="238"/>
      <c r="B1491" s="241" t="str">
        <f t="shared" si="161"/>
        <v/>
      </c>
      <c r="C1491" s="239"/>
      <c r="D1491" s="240" t="str">
        <f>IF(C1491&lt;&gt;"",VLOOKUP(C1491,'BASE EQUIPOS'!$G$8:$H$22,2,0),"")</f>
        <v/>
      </c>
      <c r="E1491" s="241" t="str">
        <f>IF(C1491&lt;&gt;"",VLOOKUP(C1491,'BASE EQUIPOS'!$G$8:$I$22,3,0),"")</f>
        <v/>
      </c>
      <c r="F1491" s="241" t="str">
        <f>IF(C1491&lt;&gt;"",VLOOKUP(C1491,'BASE EQUIPOS'!$G$8:$J$22,4,0),"")</f>
        <v/>
      </c>
      <c r="G1491" s="242"/>
      <c r="H1491" s="233"/>
      <c r="I1491" s="241"/>
      <c r="J1491" s="241"/>
      <c r="K1491" s="241"/>
      <c r="L1491" s="239"/>
      <c r="M1491" s="244"/>
      <c r="N1491" s="245" t="str">
        <f t="shared" ca="1" si="162"/>
        <v/>
      </c>
      <c r="O1491" s="239"/>
      <c r="P1491" s="244"/>
      <c r="Q1491" s="245" t="str">
        <f t="shared" si="163"/>
        <v/>
      </c>
      <c r="U1491" s="246" t="str">
        <f>IFERROR(VLOOKUP(C1491,'BASE EQUIPOS'!$G$8:$O$22,9,0)," ")</f>
        <v xml:space="preserve"> </v>
      </c>
      <c r="V1491" s="232" t="str">
        <f t="shared" si="158"/>
        <v/>
      </c>
      <c r="W1491" s="232" t="str">
        <f t="shared" si="159"/>
        <v/>
      </c>
      <c r="X1491" s="232" t="str">
        <f>IFERROR(VLOOKUP(W1491,Datos!$P$4:$Q$18,2,0),"")</f>
        <v/>
      </c>
      <c r="Y1491" s="232" t="str">
        <f t="shared" si="160"/>
        <v/>
      </c>
      <c r="AA1491" s="314" t="str">
        <f t="shared" ca="1" si="164"/>
        <v/>
      </c>
    </row>
    <row r="1492" spans="1:27" x14ac:dyDescent="0.3">
      <c r="A1492" s="238"/>
      <c r="B1492" s="241" t="str">
        <f t="shared" si="161"/>
        <v/>
      </c>
      <c r="C1492" s="239"/>
      <c r="D1492" s="240" t="str">
        <f>IF(C1492&lt;&gt;"",VLOOKUP(C1492,'BASE EQUIPOS'!$G$8:$H$22,2,0),"")</f>
        <v/>
      </c>
      <c r="E1492" s="241" t="str">
        <f>IF(C1492&lt;&gt;"",VLOOKUP(C1492,'BASE EQUIPOS'!$G$8:$I$22,3,0),"")</f>
        <v/>
      </c>
      <c r="F1492" s="241" t="str">
        <f>IF(C1492&lt;&gt;"",VLOOKUP(C1492,'BASE EQUIPOS'!$G$8:$J$22,4,0),"")</f>
        <v/>
      </c>
      <c r="G1492" s="242"/>
      <c r="H1492" s="233"/>
      <c r="I1492" s="241"/>
      <c r="J1492" s="241"/>
      <c r="K1492" s="241"/>
      <c r="L1492" s="239"/>
      <c r="M1492" s="244"/>
      <c r="N1492" s="245" t="str">
        <f t="shared" ca="1" si="162"/>
        <v/>
      </c>
      <c r="O1492" s="239"/>
      <c r="P1492" s="244"/>
      <c r="Q1492" s="245" t="str">
        <f t="shared" si="163"/>
        <v/>
      </c>
      <c r="U1492" s="246" t="str">
        <f>IFERROR(VLOOKUP(C1492,'BASE EQUIPOS'!$G$8:$O$22,9,0)," ")</f>
        <v xml:space="preserve"> </v>
      </c>
      <c r="V1492" s="232" t="str">
        <f t="shared" si="158"/>
        <v/>
      </c>
      <c r="W1492" s="232" t="str">
        <f t="shared" si="159"/>
        <v/>
      </c>
      <c r="X1492" s="232" t="str">
        <f>IFERROR(VLOOKUP(W1492,Datos!$P$4:$Q$18,2,0),"")</f>
        <v/>
      </c>
      <c r="Y1492" s="232" t="str">
        <f t="shared" si="160"/>
        <v/>
      </c>
      <c r="AA1492" s="314" t="str">
        <f t="shared" ca="1" si="164"/>
        <v/>
      </c>
    </row>
    <row r="1493" spans="1:27" x14ac:dyDescent="0.3">
      <c r="A1493" s="238"/>
      <c r="B1493" s="241" t="str">
        <f t="shared" si="161"/>
        <v/>
      </c>
      <c r="C1493" s="239"/>
      <c r="D1493" s="240" t="str">
        <f>IF(C1493&lt;&gt;"",VLOOKUP(C1493,'BASE EQUIPOS'!$G$8:$H$22,2,0),"")</f>
        <v/>
      </c>
      <c r="E1493" s="241" t="str">
        <f>IF(C1493&lt;&gt;"",VLOOKUP(C1493,'BASE EQUIPOS'!$G$8:$I$22,3,0),"")</f>
        <v/>
      </c>
      <c r="F1493" s="241" t="str">
        <f>IF(C1493&lt;&gt;"",VLOOKUP(C1493,'BASE EQUIPOS'!$G$8:$J$22,4,0),"")</f>
        <v/>
      </c>
      <c r="G1493" s="242"/>
      <c r="H1493" s="233"/>
      <c r="I1493" s="241"/>
      <c r="J1493" s="241"/>
      <c r="K1493" s="241"/>
      <c r="L1493" s="239"/>
      <c r="M1493" s="244"/>
      <c r="N1493" s="245" t="str">
        <f t="shared" ca="1" si="162"/>
        <v/>
      </c>
      <c r="O1493" s="239"/>
      <c r="P1493" s="244"/>
      <c r="Q1493" s="245" t="str">
        <f t="shared" si="163"/>
        <v/>
      </c>
      <c r="U1493" s="246" t="str">
        <f>IFERROR(VLOOKUP(C1493,'BASE EQUIPOS'!$G$8:$O$22,9,0)," ")</f>
        <v xml:space="preserve"> </v>
      </c>
      <c r="V1493" s="232" t="str">
        <f t="shared" ref="V1493:V1556" si="165">IF(G1493="MTTO. SISTEMÁTICO","PREVENTIVA",IF(G1493="MTTO. PREDICTIVO","INSPECCIÓN",""))</f>
        <v/>
      </c>
      <c r="W1493" s="232" t="str">
        <f t="shared" ref="W1493:W1556" si="166">CONCATENATE(D1493,I1493)</f>
        <v/>
      </c>
      <c r="X1493" s="232" t="str">
        <f>IFERROR(VLOOKUP(W1493,Datos!$P$4:$Q$18,2,0),"")</f>
        <v/>
      </c>
      <c r="Y1493" s="232" t="str">
        <f t="shared" ref="Y1493:Y1556" si="167">IF(A1493="OT CORRECTIVA",1,IF(A1493="OT PREVENTIVA",2,IF(A1493="HOJA INSPECCIÓN",3,"")))</f>
        <v/>
      </c>
      <c r="AA1493" s="314" t="str">
        <f t="shared" ca="1" si="164"/>
        <v/>
      </c>
    </row>
    <row r="1494" spans="1:27" x14ac:dyDescent="0.3">
      <c r="A1494" s="238"/>
      <c r="B1494" s="241" t="str">
        <f t="shared" si="161"/>
        <v/>
      </c>
      <c r="C1494" s="239"/>
      <c r="D1494" s="240" t="str">
        <f>IF(C1494&lt;&gt;"",VLOOKUP(C1494,'BASE EQUIPOS'!$G$8:$H$22,2,0),"")</f>
        <v/>
      </c>
      <c r="E1494" s="241" t="str">
        <f>IF(C1494&lt;&gt;"",VLOOKUP(C1494,'BASE EQUIPOS'!$G$8:$I$22,3,0),"")</f>
        <v/>
      </c>
      <c r="F1494" s="241" t="str">
        <f>IF(C1494&lt;&gt;"",VLOOKUP(C1494,'BASE EQUIPOS'!$G$8:$J$22,4,0),"")</f>
        <v/>
      </c>
      <c r="G1494" s="242"/>
      <c r="H1494" s="233"/>
      <c r="I1494" s="241"/>
      <c r="J1494" s="241"/>
      <c r="K1494" s="241"/>
      <c r="L1494" s="239"/>
      <c r="M1494" s="244"/>
      <c r="N1494" s="245" t="str">
        <f t="shared" ca="1" si="162"/>
        <v/>
      </c>
      <c r="O1494" s="239"/>
      <c r="P1494" s="244"/>
      <c r="Q1494" s="245" t="str">
        <f t="shared" si="163"/>
        <v/>
      </c>
      <c r="U1494" s="246" t="str">
        <f>IFERROR(VLOOKUP(C1494,'BASE EQUIPOS'!$G$8:$O$22,9,0)," ")</f>
        <v xml:space="preserve"> </v>
      </c>
      <c r="V1494" s="232" t="str">
        <f t="shared" si="165"/>
        <v/>
      </c>
      <c r="W1494" s="232" t="str">
        <f t="shared" si="166"/>
        <v/>
      </c>
      <c r="X1494" s="232" t="str">
        <f>IFERROR(VLOOKUP(W1494,Datos!$P$4:$Q$18,2,0),"")</f>
        <v/>
      </c>
      <c r="Y1494" s="232" t="str">
        <f t="shared" si="167"/>
        <v/>
      </c>
      <c r="AA1494" s="314" t="str">
        <f t="shared" ca="1" si="164"/>
        <v/>
      </c>
    </row>
    <row r="1495" spans="1:27" x14ac:dyDescent="0.3">
      <c r="A1495" s="238"/>
      <c r="B1495" s="241" t="str">
        <f t="shared" si="161"/>
        <v/>
      </c>
      <c r="C1495" s="239"/>
      <c r="D1495" s="240" t="str">
        <f>IF(C1495&lt;&gt;"",VLOOKUP(C1495,'BASE EQUIPOS'!$G$8:$H$22,2,0),"")</f>
        <v/>
      </c>
      <c r="E1495" s="241" t="str">
        <f>IF(C1495&lt;&gt;"",VLOOKUP(C1495,'BASE EQUIPOS'!$G$8:$I$22,3,0),"")</f>
        <v/>
      </c>
      <c r="F1495" s="241" t="str">
        <f>IF(C1495&lt;&gt;"",VLOOKUP(C1495,'BASE EQUIPOS'!$G$8:$J$22,4,0),"")</f>
        <v/>
      </c>
      <c r="G1495" s="242"/>
      <c r="H1495" s="233"/>
      <c r="I1495" s="241"/>
      <c r="J1495" s="241"/>
      <c r="K1495" s="241"/>
      <c r="L1495" s="239"/>
      <c r="M1495" s="244"/>
      <c r="N1495" s="245" t="str">
        <f t="shared" ca="1" si="162"/>
        <v/>
      </c>
      <c r="O1495" s="239"/>
      <c r="P1495" s="244"/>
      <c r="Q1495" s="245" t="str">
        <f t="shared" si="163"/>
        <v/>
      </c>
      <c r="U1495" s="246" t="str">
        <f>IFERROR(VLOOKUP(C1495,'BASE EQUIPOS'!$G$8:$O$22,9,0)," ")</f>
        <v xml:space="preserve"> </v>
      </c>
      <c r="V1495" s="232" t="str">
        <f t="shared" si="165"/>
        <v/>
      </c>
      <c r="W1495" s="232" t="str">
        <f t="shared" si="166"/>
        <v/>
      </c>
      <c r="X1495" s="232" t="str">
        <f>IFERROR(VLOOKUP(W1495,Datos!$P$4:$Q$18,2,0),"")</f>
        <v/>
      </c>
      <c r="Y1495" s="232" t="str">
        <f t="shared" si="167"/>
        <v/>
      </c>
      <c r="AA1495" s="314" t="str">
        <f t="shared" ca="1" si="164"/>
        <v/>
      </c>
    </row>
    <row r="1496" spans="1:27" x14ac:dyDescent="0.3">
      <c r="A1496" s="238"/>
      <c r="B1496" s="241" t="str">
        <f t="shared" si="161"/>
        <v/>
      </c>
      <c r="C1496" s="239"/>
      <c r="D1496" s="240" t="str">
        <f>IF(C1496&lt;&gt;"",VLOOKUP(C1496,'BASE EQUIPOS'!$G$8:$H$22,2,0),"")</f>
        <v/>
      </c>
      <c r="E1496" s="241" t="str">
        <f>IF(C1496&lt;&gt;"",VLOOKUP(C1496,'BASE EQUIPOS'!$G$8:$I$22,3,0),"")</f>
        <v/>
      </c>
      <c r="F1496" s="241" t="str">
        <f>IF(C1496&lt;&gt;"",VLOOKUP(C1496,'BASE EQUIPOS'!$G$8:$J$22,4,0),"")</f>
        <v/>
      </c>
      <c r="G1496" s="242"/>
      <c r="H1496" s="233"/>
      <c r="I1496" s="241"/>
      <c r="J1496" s="241"/>
      <c r="K1496" s="241"/>
      <c r="L1496" s="239"/>
      <c r="M1496" s="244"/>
      <c r="N1496" s="245" t="str">
        <f t="shared" ca="1" si="162"/>
        <v/>
      </c>
      <c r="O1496" s="239"/>
      <c r="P1496" s="244"/>
      <c r="Q1496" s="245" t="str">
        <f t="shared" si="163"/>
        <v/>
      </c>
      <c r="U1496" s="246" t="str">
        <f>IFERROR(VLOOKUP(C1496,'BASE EQUIPOS'!$G$8:$O$22,9,0)," ")</f>
        <v xml:space="preserve"> </v>
      </c>
      <c r="V1496" s="232" t="str">
        <f t="shared" si="165"/>
        <v/>
      </c>
      <c r="W1496" s="232" t="str">
        <f t="shared" si="166"/>
        <v/>
      </c>
      <c r="X1496" s="232" t="str">
        <f>IFERROR(VLOOKUP(W1496,Datos!$P$4:$Q$18,2,0),"")</f>
        <v/>
      </c>
      <c r="Y1496" s="232" t="str">
        <f t="shared" si="167"/>
        <v/>
      </c>
      <c r="AA1496" s="314" t="str">
        <f t="shared" ca="1" si="164"/>
        <v/>
      </c>
    </row>
    <row r="1497" spans="1:27" x14ac:dyDescent="0.3">
      <c r="A1497" s="238"/>
      <c r="B1497" s="241" t="str">
        <f t="shared" si="161"/>
        <v/>
      </c>
      <c r="C1497" s="239"/>
      <c r="D1497" s="240" t="str">
        <f>IF(C1497&lt;&gt;"",VLOOKUP(C1497,'BASE EQUIPOS'!$G$8:$H$22,2,0),"")</f>
        <v/>
      </c>
      <c r="E1497" s="241" t="str">
        <f>IF(C1497&lt;&gt;"",VLOOKUP(C1497,'BASE EQUIPOS'!$G$8:$I$22,3,0),"")</f>
        <v/>
      </c>
      <c r="F1497" s="241" t="str">
        <f>IF(C1497&lt;&gt;"",VLOOKUP(C1497,'BASE EQUIPOS'!$G$8:$J$22,4,0),"")</f>
        <v/>
      </c>
      <c r="G1497" s="242"/>
      <c r="H1497" s="233"/>
      <c r="I1497" s="241"/>
      <c r="J1497" s="241"/>
      <c r="K1497" s="241"/>
      <c r="L1497" s="239"/>
      <c r="M1497" s="244"/>
      <c r="N1497" s="245" t="str">
        <f t="shared" ca="1" si="162"/>
        <v/>
      </c>
      <c r="O1497" s="239"/>
      <c r="P1497" s="244"/>
      <c r="Q1497" s="245" t="str">
        <f t="shared" si="163"/>
        <v/>
      </c>
      <c r="U1497" s="246" t="str">
        <f>IFERROR(VLOOKUP(C1497,'BASE EQUIPOS'!$G$8:$O$22,9,0)," ")</f>
        <v xml:space="preserve"> </v>
      </c>
      <c r="V1497" s="232" t="str">
        <f t="shared" si="165"/>
        <v/>
      </c>
      <c r="W1497" s="232" t="str">
        <f t="shared" si="166"/>
        <v/>
      </c>
      <c r="X1497" s="232" t="str">
        <f>IFERROR(VLOOKUP(W1497,Datos!$P$4:$Q$18,2,0),"")</f>
        <v/>
      </c>
      <c r="Y1497" s="232" t="str">
        <f t="shared" si="167"/>
        <v/>
      </c>
      <c r="AA1497" s="314" t="str">
        <f t="shared" ca="1" si="164"/>
        <v/>
      </c>
    </row>
    <row r="1498" spans="1:27" x14ac:dyDescent="0.3">
      <c r="A1498" s="238"/>
      <c r="B1498" s="241" t="str">
        <f t="shared" si="161"/>
        <v/>
      </c>
      <c r="C1498" s="239"/>
      <c r="D1498" s="240" t="str">
        <f>IF(C1498&lt;&gt;"",VLOOKUP(C1498,'BASE EQUIPOS'!$G$8:$H$22,2,0),"")</f>
        <v/>
      </c>
      <c r="E1498" s="241" t="str">
        <f>IF(C1498&lt;&gt;"",VLOOKUP(C1498,'BASE EQUIPOS'!$G$8:$I$22,3,0),"")</f>
        <v/>
      </c>
      <c r="F1498" s="241" t="str">
        <f>IF(C1498&lt;&gt;"",VLOOKUP(C1498,'BASE EQUIPOS'!$G$8:$J$22,4,0),"")</f>
        <v/>
      </c>
      <c r="G1498" s="242"/>
      <c r="H1498" s="233"/>
      <c r="I1498" s="241"/>
      <c r="J1498" s="241"/>
      <c r="K1498" s="241"/>
      <c r="L1498" s="239"/>
      <c r="M1498" s="244"/>
      <c r="N1498" s="245" t="str">
        <f t="shared" ca="1" si="162"/>
        <v/>
      </c>
      <c r="O1498" s="239"/>
      <c r="P1498" s="244"/>
      <c r="Q1498" s="245" t="str">
        <f t="shared" si="163"/>
        <v/>
      </c>
      <c r="U1498" s="246" t="str">
        <f>IFERROR(VLOOKUP(C1498,'BASE EQUIPOS'!$G$8:$O$22,9,0)," ")</f>
        <v xml:space="preserve"> </v>
      </c>
      <c r="V1498" s="232" t="str">
        <f t="shared" si="165"/>
        <v/>
      </c>
      <c r="W1498" s="232" t="str">
        <f t="shared" si="166"/>
        <v/>
      </c>
      <c r="X1498" s="232" t="str">
        <f>IFERROR(VLOOKUP(W1498,Datos!$P$4:$Q$18,2,0),"")</f>
        <v/>
      </c>
      <c r="Y1498" s="232" t="str">
        <f t="shared" si="167"/>
        <v/>
      </c>
      <c r="AA1498" s="314" t="str">
        <f t="shared" ca="1" si="164"/>
        <v/>
      </c>
    </row>
    <row r="1499" spans="1:27" x14ac:dyDescent="0.3">
      <c r="A1499" s="238"/>
      <c r="B1499" s="241" t="str">
        <f t="shared" si="161"/>
        <v/>
      </c>
      <c r="C1499" s="239"/>
      <c r="D1499" s="240" t="str">
        <f>IF(C1499&lt;&gt;"",VLOOKUP(C1499,'BASE EQUIPOS'!$G$8:$H$22,2,0),"")</f>
        <v/>
      </c>
      <c r="E1499" s="241" t="str">
        <f>IF(C1499&lt;&gt;"",VLOOKUP(C1499,'BASE EQUIPOS'!$G$8:$I$22,3,0),"")</f>
        <v/>
      </c>
      <c r="F1499" s="241" t="str">
        <f>IF(C1499&lt;&gt;"",VLOOKUP(C1499,'BASE EQUIPOS'!$G$8:$J$22,4,0),"")</f>
        <v/>
      </c>
      <c r="G1499" s="242"/>
      <c r="H1499" s="233"/>
      <c r="I1499" s="241"/>
      <c r="J1499" s="241"/>
      <c r="K1499" s="241"/>
      <c r="L1499" s="239"/>
      <c r="M1499" s="244"/>
      <c r="N1499" s="245" t="str">
        <f t="shared" ca="1" si="162"/>
        <v/>
      </c>
      <c r="O1499" s="239"/>
      <c r="P1499" s="244"/>
      <c r="Q1499" s="245" t="str">
        <f t="shared" si="163"/>
        <v/>
      </c>
      <c r="U1499" s="246" t="str">
        <f>IFERROR(VLOOKUP(C1499,'BASE EQUIPOS'!$G$8:$O$22,9,0)," ")</f>
        <v xml:space="preserve"> </v>
      </c>
      <c r="V1499" s="232" t="str">
        <f t="shared" si="165"/>
        <v/>
      </c>
      <c r="W1499" s="232" t="str">
        <f t="shared" si="166"/>
        <v/>
      </c>
      <c r="X1499" s="232" t="str">
        <f>IFERROR(VLOOKUP(W1499,Datos!$P$4:$Q$18,2,0),"")</f>
        <v/>
      </c>
      <c r="Y1499" s="232" t="str">
        <f t="shared" si="167"/>
        <v/>
      </c>
      <c r="AA1499" s="314" t="str">
        <f t="shared" ca="1" si="164"/>
        <v/>
      </c>
    </row>
    <row r="1500" spans="1:27" x14ac:dyDescent="0.3">
      <c r="A1500" s="238"/>
      <c r="B1500" s="241" t="str">
        <f t="shared" ref="B1500:B1563" si="168">IF(C1500&lt;&gt;"",B1499+1,"")</f>
        <v/>
      </c>
      <c r="C1500" s="239"/>
      <c r="D1500" s="240" t="str">
        <f>IF(C1500&lt;&gt;"",VLOOKUP(C1500,'BASE EQUIPOS'!$G$8:$H$22,2,0),"")</f>
        <v/>
      </c>
      <c r="E1500" s="241" t="str">
        <f>IF(C1500&lt;&gt;"",VLOOKUP(C1500,'BASE EQUIPOS'!$G$8:$I$22,3,0),"")</f>
        <v/>
      </c>
      <c r="F1500" s="241" t="str">
        <f>IF(C1500&lt;&gt;"",VLOOKUP(C1500,'BASE EQUIPOS'!$G$8:$J$22,4,0),"")</f>
        <v/>
      </c>
      <c r="G1500" s="242"/>
      <c r="H1500" s="233"/>
      <c r="I1500" s="241"/>
      <c r="J1500" s="241"/>
      <c r="K1500" s="241"/>
      <c r="L1500" s="239"/>
      <c r="M1500" s="244"/>
      <c r="N1500" s="245" t="str">
        <f t="shared" ca="1" si="162"/>
        <v/>
      </c>
      <c r="O1500" s="239"/>
      <c r="P1500" s="244"/>
      <c r="Q1500" s="245" t="str">
        <f t="shared" si="163"/>
        <v/>
      </c>
      <c r="U1500" s="246" t="str">
        <f>IFERROR(VLOOKUP(C1500,'BASE EQUIPOS'!$G$8:$O$22,9,0)," ")</f>
        <v xml:space="preserve"> </v>
      </c>
      <c r="V1500" s="232" t="str">
        <f t="shared" si="165"/>
        <v/>
      </c>
      <c r="W1500" s="232" t="str">
        <f t="shared" si="166"/>
        <v/>
      </c>
      <c r="X1500" s="232" t="str">
        <f>IFERROR(VLOOKUP(W1500,Datos!$P$4:$Q$18,2,0),"")</f>
        <v/>
      </c>
      <c r="Y1500" s="232" t="str">
        <f t="shared" si="167"/>
        <v/>
      </c>
      <c r="AA1500" s="314" t="str">
        <f t="shared" ca="1" si="164"/>
        <v/>
      </c>
    </row>
    <row r="1501" spans="1:27" x14ac:dyDescent="0.3">
      <c r="A1501" s="238"/>
      <c r="B1501" s="241" t="str">
        <f t="shared" si="168"/>
        <v/>
      </c>
      <c r="C1501" s="239"/>
      <c r="D1501" s="240" t="str">
        <f>IF(C1501&lt;&gt;"",VLOOKUP(C1501,'BASE EQUIPOS'!$G$8:$H$22,2,0),"")</f>
        <v/>
      </c>
      <c r="E1501" s="241" t="str">
        <f>IF(C1501&lt;&gt;"",VLOOKUP(C1501,'BASE EQUIPOS'!$G$8:$I$22,3,0),"")</f>
        <v/>
      </c>
      <c r="F1501" s="241" t="str">
        <f>IF(C1501&lt;&gt;"",VLOOKUP(C1501,'BASE EQUIPOS'!$G$8:$J$22,4,0),"")</f>
        <v/>
      </c>
      <c r="G1501" s="242"/>
      <c r="H1501" s="233"/>
      <c r="I1501" s="241"/>
      <c r="J1501" s="241"/>
      <c r="K1501" s="241"/>
      <c r="L1501" s="239"/>
      <c r="M1501" s="244"/>
      <c r="N1501" s="245" t="str">
        <f t="shared" ca="1" si="162"/>
        <v/>
      </c>
      <c r="O1501" s="239"/>
      <c r="P1501" s="244"/>
      <c r="Q1501" s="245" t="str">
        <f t="shared" si="163"/>
        <v/>
      </c>
      <c r="U1501" s="246" t="str">
        <f>IFERROR(VLOOKUP(C1501,'BASE EQUIPOS'!$G$8:$O$22,9,0)," ")</f>
        <v xml:space="preserve"> </v>
      </c>
      <c r="V1501" s="232" t="str">
        <f t="shared" si="165"/>
        <v/>
      </c>
      <c r="W1501" s="232" t="str">
        <f t="shared" si="166"/>
        <v/>
      </c>
      <c r="X1501" s="232" t="str">
        <f>IFERROR(VLOOKUP(W1501,Datos!$P$4:$Q$18,2,0),"")</f>
        <v/>
      </c>
      <c r="Y1501" s="232" t="str">
        <f t="shared" si="167"/>
        <v/>
      </c>
      <c r="AA1501" s="314" t="str">
        <f t="shared" ca="1" si="164"/>
        <v/>
      </c>
    </row>
    <row r="1502" spans="1:27" x14ac:dyDescent="0.3">
      <c r="A1502" s="238"/>
      <c r="B1502" s="241" t="str">
        <f t="shared" si="168"/>
        <v/>
      </c>
      <c r="C1502" s="239"/>
      <c r="D1502" s="240" t="str">
        <f>IF(C1502&lt;&gt;"",VLOOKUP(C1502,'BASE EQUIPOS'!$G$8:$H$22,2,0),"")</f>
        <v/>
      </c>
      <c r="E1502" s="241" t="str">
        <f>IF(C1502&lt;&gt;"",VLOOKUP(C1502,'BASE EQUIPOS'!$G$8:$I$22,3,0),"")</f>
        <v/>
      </c>
      <c r="F1502" s="241" t="str">
        <f>IF(C1502&lt;&gt;"",VLOOKUP(C1502,'BASE EQUIPOS'!$G$8:$J$22,4,0),"")</f>
        <v/>
      </c>
      <c r="G1502" s="242"/>
      <c r="H1502" s="233"/>
      <c r="I1502" s="241"/>
      <c r="J1502" s="241"/>
      <c r="K1502" s="241"/>
      <c r="L1502" s="239"/>
      <c r="M1502" s="244"/>
      <c r="N1502" s="245" t="str">
        <f t="shared" ca="1" si="162"/>
        <v/>
      </c>
      <c r="O1502" s="239"/>
      <c r="P1502" s="244"/>
      <c r="Q1502" s="245" t="str">
        <f t="shared" si="163"/>
        <v/>
      </c>
      <c r="U1502" s="246" t="str">
        <f>IFERROR(VLOOKUP(C1502,'BASE EQUIPOS'!$G$8:$O$22,9,0)," ")</f>
        <v xml:space="preserve"> </v>
      </c>
      <c r="V1502" s="232" t="str">
        <f t="shared" si="165"/>
        <v/>
      </c>
      <c r="W1502" s="232" t="str">
        <f t="shared" si="166"/>
        <v/>
      </c>
      <c r="X1502" s="232" t="str">
        <f>IFERROR(VLOOKUP(W1502,Datos!$P$4:$Q$18,2,0),"")</f>
        <v/>
      </c>
      <c r="Y1502" s="232" t="str">
        <f t="shared" si="167"/>
        <v/>
      </c>
      <c r="AA1502" s="314" t="str">
        <f t="shared" ca="1" si="164"/>
        <v/>
      </c>
    </row>
    <row r="1503" spans="1:27" x14ac:dyDescent="0.3">
      <c r="A1503" s="238"/>
      <c r="B1503" s="241" t="str">
        <f t="shared" si="168"/>
        <v/>
      </c>
      <c r="C1503" s="239"/>
      <c r="D1503" s="240" t="str">
        <f>IF(C1503&lt;&gt;"",VLOOKUP(C1503,'BASE EQUIPOS'!$G$8:$H$22,2,0),"")</f>
        <v/>
      </c>
      <c r="E1503" s="241" t="str">
        <f>IF(C1503&lt;&gt;"",VLOOKUP(C1503,'BASE EQUIPOS'!$G$8:$I$22,3,0),"")</f>
        <v/>
      </c>
      <c r="F1503" s="241" t="str">
        <f>IF(C1503&lt;&gt;"",VLOOKUP(C1503,'BASE EQUIPOS'!$G$8:$J$22,4,0),"")</f>
        <v/>
      </c>
      <c r="G1503" s="242"/>
      <c r="H1503" s="233"/>
      <c r="I1503" s="241"/>
      <c r="J1503" s="241"/>
      <c r="K1503" s="241"/>
      <c r="L1503" s="239"/>
      <c r="M1503" s="244"/>
      <c r="N1503" s="245" t="str">
        <f t="shared" ca="1" si="162"/>
        <v/>
      </c>
      <c r="O1503" s="239"/>
      <c r="P1503" s="244"/>
      <c r="Q1503" s="245" t="str">
        <f t="shared" si="163"/>
        <v/>
      </c>
      <c r="U1503" s="246" t="str">
        <f>IFERROR(VLOOKUP(C1503,'BASE EQUIPOS'!$G$8:$O$22,9,0)," ")</f>
        <v xml:space="preserve"> </v>
      </c>
      <c r="V1503" s="232" t="str">
        <f t="shared" si="165"/>
        <v/>
      </c>
      <c r="W1503" s="232" t="str">
        <f t="shared" si="166"/>
        <v/>
      </c>
      <c r="X1503" s="232" t="str">
        <f>IFERROR(VLOOKUP(W1503,Datos!$P$4:$Q$18,2,0),"")</f>
        <v/>
      </c>
      <c r="Y1503" s="232" t="str">
        <f t="shared" si="167"/>
        <v/>
      </c>
      <c r="AA1503" s="314" t="str">
        <f t="shared" ca="1" si="164"/>
        <v/>
      </c>
    </row>
    <row r="1504" spans="1:27" x14ac:dyDescent="0.3">
      <c r="A1504" s="238"/>
      <c r="B1504" s="241" t="str">
        <f t="shared" si="168"/>
        <v/>
      </c>
      <c r="C1504" s="239"/>
      <c r="D1504" s="240" t="str">
        <f>IF(C1504&lt;&gt;"",VLOOKUP(C1504,'BASE EQUIPOS'!$G$8:$H$22,2,0),"")</f>
        <v/>
      </c>
      <c r="E1504" s="241" t="str">
        <f>IF(C1504&lt;&gt;"",VLOOKUP(C1504,'BASE EQUIPOS'!$G$8:$I$22,3,0),"")</f>
        <v/>
      </c>
      <c r="F1504" s="241" t="str">
        <f>IF(C1504&lt;&gt;"",VLOOKUP(C1504,'BASE EQUIPOS'!$G$8:$J$22,4,0),"")</f>
        <v/>
      </c>
      <c r="G1504" s="242"/>
      <c r="H1504" s="233"/>
      <c r="I1504" s="241"/>
      <c r="J1504" s="241"/>
      <c r="K1504" s="241"/>
      <c r="L1504" s="239"/>
      <c r="M1504" s="244"/>
      <c r="N1504" s="245" t="str">
        <f t="shared" ca="1" si="162"/>
        <v/>
      </c>
      <c r="O1504" s="239"/>
      <c r="P1504" s="244"/>
      <c r="Q1504" s="245" t="str">
        <f t="shared" si="163"/>
        <v/>
      </c>
      <c r="U1504" s="246" t="str">
        <f>IFERROR(VLOOKUP(C1504,'BASE EQUIPOS'!$G$8:$O$22,9,0)," ")</f>
        <v xml:space="preserve"> </v>
      </c>
      <c r="V1504" s="232" t="str">
        <f t="shared" si="165"/>
        <v/>
      </c>
      <c r="W1504" s="232" t="str">
        <f t="shared" si="166"/>
        <v/>
      </c>
      <c r="X1504" s="232" t="str">
        <f>IFERROR(VLOOKUP(W1504,Datos!$P$4:$Q$18,2,0),"")</f>
        <v/>
      </c>
      <c r="Y1504" s="232" t="str">
        <f t="shared" si="167"/>
        <v/>
      </c>
      <c r="AA1504" s="314" t="str">
        <f t="shared" ca="1" si="164"/>
        <v/>
      </c>
    </row>
    <row r="1505" spans="1:27" x14ac:dyDescent="0.3">
      <c r="A1505" s="238"/>
      <c r="B1505" s="241" t="str">
        <f t="shared" si="168"/>
        <v/>
      </c>
      <c r="C1505" s="239"/>
      <c r="D1505" s="240" t="str">
        <f>IF(C1505&lt;&gt;"",VLOOKUP(C1505,'BASE EQUIPOS'!$G$8:$H$22,2,0),"")</f>
        <v/>
      </c>
      <c r="E1505" s="241" t="str">
        <f>IF(C1505&lt;&gt;"",VLOOKUP(C1505,'BASE EQUIPOS'!$G$8:$I$22,3,0),"")</f>
        <v/>
      </c>
      <c r="F1505" s="241" t="str">
        <f>IF(C1505&lt;&gt;"",VLOOKUP(C1505,'BASE EQUIPOS'!$G$8:$J$22,4,0),"")</f>
        <v/>
      </c>
      <c r="G1505" s="242"/>
      <c r="H1505" s="233"/>
      <c r="I1505" s="241"/>
      <c r="J1505" s="241"/>
      <c r="K1505" s="241"/>
      <c r="L1505" s="239"/>
      <c r="M1505" s="244"/>
      <c r="N1505" s="245" t="str">
        <f t="shared" ca="1" si="162"/>
        <v/>
      </c>
      <c r="O1505" s="239"/>
      <c r="P1505" s="244"/>
      <c r="Q1505" s="245" t="str">
        <f t="shared" si="163"/>
        <v/>
      </c>
      <c r="U1505" s="246" t="str">
        <f>IFERROR(VLOOKUP(C1505,'BASE EQUIPOS'!$G$8:$O$22,9,0)," ")</f>
        <v xml:space="preserve"> </v>
      </c>
      <c r="V1505" s="232" t="str">
        <f t="shared" si="165"/>
        <v/>
      </c>
      <c r="W1505" s="232" t="str">
        <f t="shared" si="166"/>
        <v/>
      </c>
      <c r="X1505" s="232" t="str">
        <f>IFERROR(VLOOKUP(W1505,Datos!$P$4:$Q$18,2,0),"")</f>
        <v/>
      </c>
      <c r="Y1505" s="232" t="str">
        <f t="shared" si="167"/>
        <v/>
      </c>
      <c r="AA1505" s="314" t="str">
        <f t="shared" ca="1" si="164"/>
        <v/>
      </c>
    </row>
    <row r="1506" spans="1:27" x14ac:dyDescent="0.3">
      <c r="A1506" s="238"/>
      <c r="B1506" s="241" t="str">
        <f t="shared" si="168"/>
        <v/>
      </c>
      <c r="C1506" s="239"/>
      <c r="D1506" s="240" t="str">
        <f>IF(C1506&lt;&gt;"",VLOOKUP(C1506,'BASE EQUIPOS'!$G$8:$H$22,2,0),"")</f>
        <v/>
      </c>
      <c r="E1506" s="241" t="str">
        <f>IF(C1506&lt;&gt;"",VLOOKUP(C1506,'BASE EQUIPOS'!$G$8:$I$22,3,0),"")</f>
        <v/>
      </c>
      <c r="F1506" s="241" t="str">
        <f>IF(C1506&lt;&gt;"",VLOOKUP(C1506,'BASE EQUIPOS'!$G$8:$J$22,4,0),"")</f>
        <v/>
      </c>
      <c r="G1506" s="242"/>
      <c r="H1506" s="233"/>
      <c r="I1506" s="241"/>
      <c r="J1506" s="241"/>
      <c r="K1506" s="241"/>
      <c r="L1506" s="239"/>
      <c r="M1506" s="244"/>
      <c r="N1506" s="245" t="str">
        <f t="shared" ca="1" si="162"/>
        <v/>
      </c>
      <c r="O1506" s="239"/>
      <c r="P1506" s="244"/>
      <c r="Q1506" s="245" t="str">
        <f t="shared" si="163"/>
        <v/>
      </c>
      <c r="U1506" s="246" t="str">
        <f>IFERROR(VLOOKUP(C1506,'BASE EQUIPOS'!$G$8:$O$22,9,0)," ")</f>
        <v xml:space="preserve"> </v>
      </c>
      <c r="V1506" s="232" t="str">
        <f t="shared" si="165"/>
        <v/>
      </c>
      <c r="W1506" s="232" t="str">
        <f t="shared" si="166"/>
        <v/>
      </c>
      <c r="X1506" s="232" t="str">
        <f>IFERROR(VLOOKUP(W1506,Datos!$P$4:$Q$18,2,0),"")</f>
        <v/>
      </c>
      <c r="Y1506" s="232" t="str">
        <f t="shared" si="167"/>
        <v/>
      </c>
      <c r="AA1506" s="314" t="str">
        <f t="shared" ca="1" si="164"/>
        <v/>
      </c>
    </row>
    <row r="1507" spans="1:27" x14ac:dyDescent="0.3">
      <c r="A1507" s="238"/>
      <c r="B1507" s="241" t="str">
        <f t="shared" si="168"/>
        <v/>
      </c>
      <c r="C1507" s="239"/>
      <c r="D1507" s="240" t="str">
        <f>IF(C1507&lt;&gt;"",VLOOKUP(C1507,'BASE EQUIPOS'!$G$8:$H$22,2,0),"")</f>
        <v/>
      </c>
      <c r="E1507" s="241" t="str">
        <f>IF(C1507&lt;&gt;"",VLOOKUP(C1507,'BASE EQUIPOS'!$G$8:$I$22,3,0),"")</f>
        <v/>
      </c>
      <c r="F1507" s="241" t="str">
        <f>IF(C1507&lt;&gt;"",VLOOKUP(C1507,'BASE EQUIPOS'!$G$8:$J$22,4,0),"")</f>
        <v/>
      </c>
      <c r="G1507" s="242"/>
      <c r="H1507" s="233"/>
      <c r="I1507" s="241"/>
      <c r="J1507" s="241"/>
      <c r="K1507" s="241"/>
      <c r="L1507" s="239"/>
      <c r="M1507" s="244"/>
      <c r="N1507" s="245" t="str">
        <f t="shared" ca="1" si="162"/>
        <v/>
      </c>
      <c r="O1507" s="239"/>
      <c r="P1507" s="244"/>
      <c r="Q1507" s="245" t="str">
        <f t="shared" si="163"/>
        <v/>
      </c>
      <c r="U1507" s="246" t="str">
        <f>IFERROR(VLOOKUP(C1507,'BASE EQUIPOS'!$G$8:$O$22,9,0)," ")</f>
        <v xml:space="preserve"> </v>
      </c>
      <c r="V1507" s="232" t="str">
        <f t="shared" si="165"/>
        <v/>
      </c>
      <c r="W1507" s="232" t="str">
        <f t="shared" si="166"/>
        <v/>
      </c>
      <c r="X1507" s="232" t="str">
        <f>IFERROR(VLOOKUP(W1507,Datos!$P$4:$Q$18,2,0),"")</f>
        <v/>
      </c>
      <c r="Y1507" s="232" t="str">
        <f t="shared" si="167"/>
        <v/>
      </c>
      <c r="AA1507" s="314" t="str">
        <f t="shared" ca="1" si="164"/>
        <v/>
      </c>
    </row>
    <row r="1508" spans="1:27" x14ac:dyDescent="0.3">
      <c r="A1508" s="238"/>
      <c r="B1508" s="241" t="str">
        <f t="shared" si="168"/>
        <v/>
      </c>
      <c r="C1508" s="239"/>
      <c r="D1508" s="240" t="str">
        <f>IF(C1508&lt;&gt;"",VLOOKUP(C1508,'BASE EQUIPOS'!$G$8:$H$22,2,0),"")</f>
        <v/>
      </c>
      <c r="E1508" s="241" t="str">
        <f>IF(C1508&lt;&gt;"",VLOOKUP(C1508,'BASE EQUIPOS'!$G$8:$I$22,3,0),"")</f>
        <v/>
      </c>
      <c r="F1508" s="241" t="str">
        <f>IF(C1508&lt;&gt;"",VLOOKUP(C1508,'BASE EQUIPOS'!$G$8:$J$22,4,0),"")</f>
        <v/>
      </c>
      <c r="G1508" s="242"/>
      <c r="H1508" s="233"/>
      <c r="I1508" s="241"/>
      <c r="J1508" s="241"/>
      <c r="K1508" s="241"/>
      <c r="L1508" s="239"/>
      <c r="M1508" s="244"/>
      <c r="N1508" s="245" t="str">
        <f t="shared" ca="1" si="162"/>
        <v/>
      </c>
      <c r="O1508" s="239"/>
      <c r="P1508" s="244"/>
      <c r="Q1508" s="245" t="str">
        <f t="shared" si="163"/>
        <v/>
      </c>
      <c r="U1508" s="246" t="str">
        <f>IFERROR(VLOOKUP(C1508,'BASE EQUIPOS'!$G$8:$O$22,9,0)," ")</f>
        <v xml:space="preserve"> </v>
      </c>
      <c r="V1508" s="232" t="str">
        <f t="shared" si="165"/>
        <v/>
      </c>
      <c r="W1508" s="232" t="str">
        <f t="shared" si="166"/>
        <v/>
      </c>
      <c r="X1508" s="232" t="str">
        <f>IFERROR(VLOOKUP(W1508,Datos!$P$4:$Q$18,2,0),"")</f>
        <v/>
      </c>
      <c r="Y1508" s="232" t="str">
        <f t="shared" si="167"/>
        <v/>
      </c>
      <c r="AA1508" s="314" t="str">
        <f t="shared" ca="1" si="164"/>
        <v/>
      </c>
    </row>
    <row r="1509" spans="1:27" x14ac:dyDescent="0.3">
      <c r="A1509" s="238"/>
      <c r="B1509" s="241" t="str">
        <f t="shared" si="168"/>
        <v/>
      </c>
      <c r="C1509" s="239"/>
      <c r="D1509" s="240" t="str">
        <f>IF(C1509&lt;&gt;"",VLOOKUP(C1509,'BASE EQUIPOS'!$G$8:$H$22,2,0),"")</f>
        <v/>
      </c>
      <c r="E1509" s="241" t="str">
        <f>IF(C1509&lt;&gt;"",VLOOKUP(C1509,'BASE EQUIPOS'!$G$8:$I$22,3,0),"")</f>
        <v/>
      </c>
      <c r="F1509" s="241" t="str">
        <f>IF(C1509&lt;&gt;"",VLOOKUP(C1509,'BASE EQUIPOS'!$G$8:$J$22,4,0),"")</f>
        <v/>
      </c>
      <c r="G1509" s="242"/>
      <c r="H1509" s="233"/>
      <c r="I1509" s="241"/>
      <c r="J1509" s="241"/>
      <c r="K1509" s="241"/>
      <c r="L1509" s="239"/>
      <c r="M1509" s="244"/>
      <c r="N1509" s="245" t="str">
        <f t="shared" ca="1" si="162"/>
        <v/>
      </c>
      <c r="O1509" s="239"/>
      <c r="P1509" s="244"/>
      <c r="Q1509" s="245" t="str">
        <f t="shared" si="163"/>
        <v/>
      </c>
      <c r="U1509" s="246" t="str">
        <f>IFERROR(VLOOKUP(C1509,'BASE EQUIPOS'!$G$8:$O$22,9,0)," ")</f>
        <v xml:space="preserve"> </v>
      </c>
      <c r="V1509" s="232" t="str">
        <f t="shared" si="165"/>
        <v/>
      </c>
      <c r="W1509" s="232" t="str">
        <f t="shared" si="166"/>
        <v/>
      </c>
      <c r="X1509" s="232" t="str">
        <f>IFERROR(VLOOKUP(W1509,Datos!$P$4:$Q$18,2,0),"")</f>
        <v/>
      </c>
      <c r="Y1509" s="232" t="str">
        <f t="shared" si="167"/>
        <v/>
      </c>
      <c r="AA1509" s="314" t="str">
        <f t="shared" ca="1" si="164"/>
        <v/>
      </c>
    </row>
    <row r="1510" spans="1:27" x14ac:dyDescent="0.3">
      <c r="A1510" s="238"/>
      <c r="B1510" s="241" t="str">
        <f t="shared" si="168"/>
        <v/>
      </c>
      <c r="C1510" s="239"/>
      <c r="D1510" s="240" t="str">
        <f>IF(C1510&lt;&gt;"",VLOOKUP(C1510,'BASE EQUIPOS'!$G$8:$H$22,2,0),"")</f>
        <v/>
      </c>
      <c r="E1510" s="241" t="str">
        <f>IF(C1510&lt;&gt;"",VLOOKUP(C1510,'BASE EQUIPOS'!$G$8:$I$22,3,0),"")</f>
        <v/>
      </c>
      <c r="F1510" s="241" t="str">
        <f>IF(C1510&lt;&gt;"",VLOOKUP(C1510,'BASE EQUIPOS'!$G$8:$J$22,4,0),"")</f>
        <v/>
      </c>
      <c r="G1510" s="242"/>
      <c r="H1510" s="233"/>
      <c r="I1510" s="241"/>
      <c r="J1510" s="241"/>
      <c r="K1510" s="241"/>
      <c r="L1510" s="239"/>
      <c r="M1510" s="244"/>
      <c r="N1510" s="245" t="str">
        <f t="shared" ca="1" si="162"/>
        <v/>
      </c>
      <c r="O1510" s="239"/>
      <c r="P1510" s="244"/>
      <c r="Q1510" s="245" t="str">
        <f t="shared" si="163"/>
        <v/>
      </c>
      <c r="U1510" s="246" t="str">
        <f>IFERROR(VLOOKUP(C1510,'BASE EQUIPOS'!$G$8:$O$22,9,0)," ")</f>
        <v xml:space="preserve"> </v>
      </c>
      <c r="V1510" s="232" t="str">
        <f t="shared" si="165"/>
        <v/>
      </c>
      <c r="W1510" s="232" t="str">
        <f t="shared" si="166"/>
        <v/>
      </c>
      <c r="X1510" s="232" t="str">
        <f>IFERROR(VLOOKUP(W1510,Datos!$P$4:$Q$18,2,0),"")</f>
        <v/>
      </c>
      <c r="Y1510" s="232" t="str">
        <f t="shared" si="167"/>
        <v/>
      </c>
      <c r="AA1510" s="314" t="str">
        <f t="shared" ca="1" si="164"/>
        <v/>
      </c>
    </row>
    <row r="1511" spans="1:27" x14ac:dyDescent="0.3">
      <c r="A1511" s="238"/>
      <c r="B1511" s="241" t="str">
        <f t="shared" si="168"/>
        <v/>
      </c>
      <c r="C1511" s="239"/>
      <c r="D1511" s="240" t="str">
        <f>IF(C1511&lt;&gt;"",VLOOKUP(C1511,'BASE EQUIPOS'!$G$8:$H$22,2,0),"")</f>
        <v/>
      </c>
      <c r="E1511" s="241" t="str">
        <f>IF(C1511&lt;&gt;"",VLOOKUP(C1511,'BASE EQUIPOS'!$G$8:$I$22,3,0),"")</f>
        <v/>
      </c>
      <c r="F1511" s="241" t="str">
        <f>IF(C1511&lt;&gt;"",VLOOKUP(C1511,'BASE EQUIPOS'!$G$8:$J$22,4,0),"")</f>
        <v/>
      </c>
      <c r="G1511" s="242"/>
      <c r="H1511" s="233"/>
      <c r="I1511" s="241"/>
      <c r="J1511" s="241"/>
      <c r="K1511" s="241"/>
      <c r="L1511" s="239"/>
      <c r="M1511" s="244"/>
      <c r="N1511" s="245" t="str">
        <f t="shared" ca="1" si="162"/>
        <v/>
      </c>
      <c r="O1511" s="239"/>
      <c r="P1511" s="244"/>
      <c r="Q1511" s="245" t="str">
        <f t="shared" si="163"/>
        <v/>
      </c>
      <c r="U1511" s="246" t="str">
        <f>IFERROR(VLOOKUP(C1511,'BASE EQUIPOS'!$G$8:$O$22,9,0)," ")</f>
        <v xml:space="preserve"> </v>
      </c>
      <c r="V1511" s="232" t="str">
        <f t="shared" si="165"/>
        <v/>
      </c>
      <c r="W1511" s="232" t="str">
        <f t="shared" si="166"/>
        <v/>
      </c>
      <c r="X1511" s="232" t="str">
        <f>IFERROR(VLOOKUP(W1511,Datos!$P$4:$Q$18,2,0),"")</f>
        <v/>
      </c>
      <c r="Y1511" s="232" t="str">
        <f t="shared" si="167"/>
        <v/>
      </c>
      <c r="AA1511" s="314" t="str">
        <f t="shared" ca="1" si="164"/>
        <v/>
      </c>
    </row>
    <row r="1512" spans="1:27" x14ac:dyDescent="0.3">
      <c r="A1512" s="238"/>
      <c r="B1512" s="241" t="str">
        <f t="shared" si="168"/>
        <v/>
      </c>
      <c r="C1512" s="239"/>
      <c r="D1512" s="240" t="str">
        <f>IF(C1512&lt;&gt;"",VLOOKUP(C1512,'BASE EQUIPOS'!$G$8:$H$22,2,0),"")</f>
        <v/>
      </c>
      <c r="E1512" s="241" t="str">
        <f>IF(C1512&lt;&gt;"",VLOOKUP(C1512,'BASE EQUIPOS'!$G$8:$I$22,3,0),"")</f>
        <v/>
      </c>
      <c r="F1512" s="241" t="str">
        <f>IF(C1512&lt;&gt;"",VLOOKUP(C1512,'BASE EQUIPOS'!$G$8:$J$22,4,0),"")</f>
        <v/>
      </c>
      <c r="G1512" s="242"/>
      <c r="H1512" s="233"/>
      <c r="I1512" s="241"/>
      <c r="J1512" s="241"/>
      <c r="K1512" s="241"/>
      <c r="L1512" s="239"/>
      <c r="M1512" s="244"/>
      <c r="N1512" s="245" t="str">
        <f t="shared" ca="1" si="162"/>
        <v/>
      </c>
      <c r="O1512" s="239"/>
      <c r="P1512" s="244"/>
      <c r="Q1512" s="245" t="str">
        <f t="shared" si="163"/>
        <v/>
      </c>
      <c r="U1512" s="246" t="str">
        <f>IFERROR(VLOOKUP(C1512,'BASE EQUIPOS'!$G$8:$O$22,9,0)," ")</f>
        <v xml:space="preserve"> </v>
      </c>
      <c r="V1512" s="232" t="str">
        <f t="shared" si="165"/>
        <v/>
      </c>
      <c r="W1512" s="232" t="str">
        <f t="shared" si="166"/>
        <v/>
      </c>
      <c r="X1512" s="232" t="str">
        <f>IFERROR(VLOOKUP(W1512,Datos!$P$4:$Q$18,2,0),"")</f>
        <v/>
      </c>
      <c r="Y1512" s="232" t="str">
        <f t="shared" si="167"/>
        <v/>
      </c>
      <c r="AA1512" s="314" t="str">
        <f t="shared" ca="1" si="164"/>
        <v/>
      </c>
    </row>
    <row r="1513" spans="1:27" x14ac:dyDescent="0.3">
      <c r="A1513" s="238"/>
      <c r="B1513" s="241" t="str">
        <f t="shared" si="168"/>
        <v/>
      </c>
      <c r="C1513" s="239"/>
      <c r="D1513" s="240" t="str">
        <f>IF(C1513&lt;&gt;"",VLOOKUP(C1513,'BASE EQUIPOS'!$G$8:$H$22,2,0),"")</f>
        <v/>
      </c>
      <c r="E1513" s="241" t="str">
        <f>IF(C1513&lt;&gt;"",VLOOKUP(C1513,'BASE EQUIPOS'!$G$8:$I$22,3,0),"")</f>
        <v/>
      </c>
      <c r="F1513" s="241" t="str">
        <f>IF(C1513&lt;&gt;"",VLOOKUP(C1513,'BASE EQUIPOS'!$G$8:$J$22,4,0),"")</f>
        <v/>
      </c>
      <c r="G1513" s="242"/>
      <c r="H1513" s="233"/>
      <c r="I1513" s="241"/>
      <c r="J1513" s="241"/>
      <c r="K1513" s="241"/>
      <c r="L1513" s="239"/>
      <c r="M1513" s="244"/>
      <c r="N1513" s="245" t="str">
        <f t="shared" ca="1" si="162"/>
        <v/>
      </c>
      <c r="O1513" s="239"/>
      <c r="P1513" s="244"/>
      <c r="Q1513" s="245" t="str">
        <f t="shared" si="163"/>
        <v/>
      </c>
      <c r="U1513" s="246" t="str">
        <f>IFERROR(VLOOKUP(C1513,'BASE EQUIPOS'!$G$8:$O$22,9,0)," ")</f>
        <v xml:space="preserve"> </v>
      </c>
      <c r="V1513" s="232" t="str">
        <f t="shared" si="165"/>
        <v/>
      </c>
      <c r="W1513" s="232" t="str">
        <f t="shared" si="166"/>
        <v/>
      </c>
      <c r="X1513" s="232" t="str">
        <f>IFERROR(VLOOKUP(W1513,Datos!$P$4:$Q$18,2,0),"")</f>
        <v/>
      </c>
      <c r="Y1513" s="232" t="str">
        <f t="shared" si="167"/>
        <v/>
      </c>
      <c r="AA1513" s="314" t="str">
        <f t="shared" ca="1" si="164"/>
        <v/>
      </c>
    </row>
    <row r="1514" spans="1:27" x14ac:dyDescent="0.3">
      <c r="A1514" s="238"/>
      <c r="B1514" s="241" t="str">
        <f t="shared" si="168"/>
        <v/>
      </c>
      <c r="C1514" s="239"/>
      <c r="D1514" s="240" t="str">
        <f>IF(C1514&lt;&gt;"",VLOOKUP(C1514,'BASE EQUIPOS'!$G$8:$H$22,2,0),"")</f>
        <v/>
      </c>
      <c r="E1514" s="241" t="str">
        <f>IF(C1514&lt;&gt;"",VLOOKUP(C1514,'BASE EQUIPOS'!$G$8:$I$22,3,0),"")</f>
        <v/>
      </c>
      <c r="F1514" s="241" t="str">
        <f>IF(C1514&lt;&gt;"",VLOOKUP(C1514,'BASE EQUIPOS'!$G$8:$J$22,4,0),"")</f>
        <v/>
      </c>
      <c r="G1514" s="242"/>
      <c r="H1514" s="233"/>
      <c r="I1514" s="241"/>
      <c r="J1514" s="241"/>
      <c r="K1514" s="241"/>
      <c r="L1514" s="239"/>
      <c r="M1514" s="244"/>
      <c r="N1514" s="245" t="str">
        <f t="shared" ca="1" si="162"/>
        <v/>
      </c>
      <c r="O1514" s="239"/>
      <c r="P1514" s="244"/>
      <c r="Q1514" s="245" t="str">
        <f t="shared" si="163"/>
        <v/>
      </c>
      <c r="U1514" s="246" t="str">
        <f>IFERROR(VLOOKUP(C1514,'BASE EQUIPOS'!$G$8:$O$22,9,0)," ")</f>
        <v xml:space="preserve"> </v>
      </c>
      <c r="V1514" s="232" t="str">
        <f t="shared" si="165"/>
        <v/>
      </c>
      <c r="W1514" s="232" t="str">
        <f t="shared" si="166"/>
        <v/>
      </c>
      <c r="X1514" s="232" t="str">
        <f>IFERROR(VLOOKUP(W1514,Datos!$P$4:$Q$18,2,0),"")</f>
        <v/>
      </c>
      <c r="Y1514" s="232" t="str">
        <f t="shared" si="167"/>
        <v/>
      </c>
      <c r="AA1514" s="314" t="str">
        <f t="shared" ca="1" si="164"/>
        <v/>
      </c>
    </row>
    <row r="1515" spans="1:27" x14ac:dyDescent="0.3">
      <c r="A1515" s="238"/>
      <c r="B1515" s="241" t="str">
        <f t="shared" si="168"/>
        <v/>
      </c>
      <c r="C1515" s="239"/>
      <c r="D1515" s="240" t="str">
        <f>IF(C1515&lt;&gt;"",VLOOKUP(C1515,'BASE EQUIPOS'!$G$8:$H$22,2,0),"")</f>
        <v/>
      </c>
      <c r="E1515" s="241" t="str">
        <f>IF(C1515&lt;&gt;"",VLOOKUP(C1515,'BASE EQUIPOS'!$G$8:$I$22,3,0),"")</f>
        <v/>
      </c>
      <c r="F1515" s="241" t="str">
        <f>IF(C1515&lt;&gt;"",VLOOKUP(C1515,'BASE EQUIPOS'!$G$8:$J$22,4,0),"")</f>
        <v/>
      </c>
      <c r="G1515" s="242"/>
      <c r="H1515" s="233"/>
      <c r="I1515" s="241"/>
      <c r="J1515" s="241"/>
      <c r="K1515" s="241"/>
      <c r="L1515" s="239"/>
      <c r="M1515" s="244"/>
      <c r="N1515" s="245" t="str">
        <f t="shared" ca="1" si="162"/>
        <v/>
      </c>
      <c r="O1515" s="239"/>
      <c r="P1515" s="244"/>
      <c r="Q1515" s="245" t="str">
        <f t="shared" si="163"/>
        <v/>
      </c>
      <c r="U1515" s="246" t="str">
        <f>IFERROR(VLOOKUP(C1515,'BASE EQUIPOS'!$G$8:$O$22,9,0)," ")</f>
        <v xml:space="preserve"> </v>
      </c>
      <c r="V1515" s="232" t="str">
        <f t="shared" si="165"/>
        <v/>
      </c>
      <c r="W1515" s="232" t="str">
        <f t="shared" si="166"/>
        <v/>
      </c>
      <c r="X1515" s="232" t="str">
        <f>IFERROR(VLOOKUP(W1515,Datos!$P$4:$Q$18,2,0),"")</f>
        <v/>
      </c>
      <c r="Y1515" s="232" t="str">
        <f t="shared" si="167"/>
        <v/>
      </c>
      <c r="AA1515" s="314" t="str">
        <f t="shared" ca="1" si="164"/>
        <v/>
      </c>
    </row>
    <row r="1516" spans="1:27" x14ac:dyDescent="0.3">
      <c r="A1516" s="238"/>
      <c r="B1516" s="241" t="str">
        <f t="shared" si="168"/>
        <v/>
      </c>
      <c r="C1516" s="239"/>
      <c r="D1516" s="240" t="str">
        <f>IF(C1516&lt;&gt;"",VLOOKUP(C1516,'BASE EQUIPOS'!$G$8:$H$22,2,0),"")</f>
        <v/>
      </c>
      <c r="E1516" s="241" t="str">
        <f>IF(C1516&lt;&gt;"",VLOOKUP(C1516,'BASE EQUIPOS'!$G$8:$I$22,3,0),"")</f>
        <v/>
      </c>
      <c r="F1516" s="241" t="str">
        <f>IF(C1516&lt;&gt;"",VLOOKUP(C1516,'BASE EQUIPOS'!$G$8:$J$22,4,0),"")</f>
        <v/>
      </c>
      <c r="G1516" s="242"/>
      <c r="H1516" s="233"/>
      <c r="I1516" s="241"/>
      <c r="J1516" s="241"/>
      <c r="K1516" s="241"/>
      <c r="L1516" s="239"/>
      <c r="M1516" s="244"/>
      <c r="N1516" s="245" t="str">
        <f t="shared" ca="1" si="162"/>
        <v/>
      </c>
      <c r="O1516" s="239"/>
      <c r="P1516" s="244"/>
      <c r="Q1516" s="245" t="str">
        <f t="shared" si="163"/>
        <v/>
      </c>
      <c r="U1516" s="246" t="str">
        <f>IFERROR(VLOOKUP(C1516,'BASE EQUIPOS'!$G$8:$O$22,9,0)," ")</f>
        <v xml:space="preserve"> </v>
      </c>
      <c r="V1516" s="232" t="str">
        <f t="shared" si="165"/>
        <v/>
      </c>
      <c r="W1516" s="232" t="str">
        <f t="shared" si="166"/>
        <v/>
      </c>
      <c r="X1516" s="232" t="str">
        <f>IFERROR(VLOOKUP(W1516,Datos!$P$4:$Q$18,2,0),"")</f>
        <v/>
      </c>
      <c r="Y1516" s="232" t="str">
        <f t="shared" si="167"/>
        <v/>
      </c>
      <c r="AA1516" s="314" t="str">
        <f t="shared" ca="1" si="164"/>
        <v/>
      </c>
    </row>
    <row r="1517" spans="1:27" x14ac:dyDescent="0.3">
      <c r="A1517" s="238"/>
      <c r="B1517" s="241" t="str">
        <f t="shared" si="168"/>
        <v/>
      </c>
      <c r="C1517" s="239"/>
      <c r="D1517" s="240" t="str">
        <f>IF(C1517&lt;&gt;"",VLOOKUP(C1517,'BASE EQUIPOS'!$G$8:$H$22,2,0),"")</f>
        <v/>
      </c>
      <c r="E1517" s="241" t="str">
        <f>IF(C1517&lt;&gt;"",VLOOKUP(C1517,'BASE EQUIPOS'!$G$8:$I$22,3,0),"")</f>
        <v/>
      </c>
      <c r="F1517" s="241" t="str">
        <f>IF(C1517&lt;&gt;"",VLOOKUP(C1517,'BASE EQUIPOS'!$G$8:$J$22,4,0),"")</f>
        <v/>
      </c>
      <c r="G1517" s="242"/>
      <c r="H1517" s="233"/>
      <c r="I1517" s="241"/>
      <c r="J1517" s="241"/>
      <c r="K1517" s="241"/>
      <c r="L1517" s="239"/>
      <c r="M1517" s="244"/>
      <c r="N1517" s="245" t="str">
        <f t="shared" ca="1" si="162"/>
        <v/>
      </c>
      <c r="O1517" s="239"/>
      <c r="P1517" s="244"/>
      <c r="Q1517" s="245" t="str">
        <f t="shared" si="163"/>
        <v/>
      </c>
      <c r="U1517" s="246" t="str">
        <f>IFERROR(VLOOKUP(C1517,'BASE EQUIPOS'!$G$8:$O$22,9,0)," ")</f>
        <v xml:space="preserve"> </v>
      </c>
      <c r="V1517" s="232" t="str">
        <f t="shared" si="165"/>
        <v/>
      </c>
      <c r="W1517" s="232" t="str">
        <f t="shared" si="166"/>
        <v/>
      </c>
      <c r="X1517" s="232" t="str">
        <f>IFERROR(VLOOKUP(W1517,Datos!$P$4:$Q$18,2,0),"")</f>
        <v/>
      </c>
      <c r="Y1517" s="232" t="str">
        <f t="shared" si="167"/>
        <v/>
      </c>
      <c r="AA1517" s="314" t="str">
        <f t="shared" ca="1" si="164"/>
        <v/>
      </c>
    </row>
    <row r="1518" spans="1:27" x14ac:dyDescent="0.3">
      <c r="A1518" s="238"/>
      <c r="B1518" s="241" t="str">
        <f t="shared" si="168"/>
        <v/>
      </c>
      <c r="C1518" s="239"/>
      <c r="D1518" s="240" t="str">
        <f>IF(C1518&lt;&gt;"",VLOOKUP(C1518,'BASE EQUIPOS'!$G$8:$H$22,2,0),"")</f>
        <v/>
      </c>
      <c r="E1518" s="241" t="str">
        <f>IF(C1518&lt;&gt;"",VLOOKUP(C1518,'BASE EQUIPOS'!$G$8:$I$22,3,0),"")</f>
        <v/>
      </c>
      <c r="F1518" s="241" t="str">
        <f>IF(C1518&lt;&gt;"",VLOOKUP(C1518,'BASE EQUIPOS'!$G$8:$J$22,4,0),"")</f>
        <v/>
      </c>
      <c r="G1518" s="242"/>
      <c r="H1518" s="233"/>
      <c r="I1518" s="241"/>
      <c r="J1518" s="241"/>
      <c r="K1518" s="241"/>
      <c r="L1518" s="239"/>
      <c r="M1518" s="244"/>
      <c r="N1518" s="245" t="str">
        <f t="shared" ca="1" si="162"/>
        <v/>
      </c>
      <c r="O1518" s="239"/>
      <c r="P1518" s="244"/>
      <c r="Q1518" s="245" t="str">
        <f t="shared" si="163"/>
        <v/>
      </c>
      <c r="U1518" s="246" t="str">
        <f>IFERROR(VLOOKUP(C1518,'BASE EQUIPOS'!$G$8:$O$22,9,0)," ")</f>
        <v xml:space="preserve"> </v>
      </c>
      <c r="V1518" s="232" t="str">
        <f t="shared" si="165"/>
        <v/>
      </c>
      <c r="W1518" s="232" t="str">
        <f t="shared" si="166"/>
        <v/>
      </c>
      <c r="X1518" s="232" t="str">
        <f>IFERROR(VLOOKUP(W1518,Datos!$P$4:$Q$18,2,0),"")</f>
        <v/>
      </c>
      <c r="Y1518" s="232" t="str">
        <f t="shared" si="167"/>
        <v/>
      </c>
      <c r="AA1518" s="314" t="str">
        <f t="shared" ca="1" si="164"/>
        <v/>
      </c>
    </row>
    <row r="1519" spans="1:27" x14ac:dyDescent="0.3">
      <c r="A1519" s="238"/>
      <c r="B1519" s="241" t="str">
        <f t="shared" si="168"/>
        <v/>
      </c>
      <c r="C1519" s="239"/>
      <c r="D1519" s="240" t="str">
        <f>IF(C1519&lt;&gt;"",VLOOKUP(C1519,'BASE EQUIPOS'!$G$8:$H$22,2,0),"")</f>
        <v/>
      </c>
      <c r="E1519" s="241" t="str">
        <f>IF(C1519&lt;&gt;"",VLOOKUP(C1519,'BASE EQUIPOS'!$G$8:$I$22,3,0),"")</f>
        <v/>
      </c>
      <c r="F1519" s="241" t="str">
        <f>IF(C1519&lt;&gt;"",VLOOKUP(C1519,'BASE EQUIPOS'!$G$8:$J$22,4,0),"")</f>
        <v/>
      </c>
      <c r="G1519" s="242"/>
      <c r="H1519" s="233"/>
      <c r="I1519" s="241"/>
      <c r="J1519" s="241"/>
      <c r="K1519" s="241"/>
      <c r="L1519" s="239"/>
      <c r="M1519" s="244"/>
      <c r="N1519" s="245" t="str">
        <f t="shared" ca="1" si="162"/>
        <v/>
      </c>
      <c r="O1519" s="239"/>
      <c r="P1519" s="244"/>
      <c r="Q1519" s="245" t="str">
        <f t="shared" si="163"/>
        <v/>
      </c>
      <c r="U1519" s="246" t="str">
        <f>IFERROR(VLOOKUP(C1519,'BASE EQUIPOS'!$G$8:$O$22,9,0)," ")</f>
        <v xml:space="preserve"> </v>
      </c>
      <c r="V1519" s="232" t="str">
        <f t="shared" si="165"/>
        <v/>
      </c>
      <c r="W1519" s="232" t="str">
        <f t="shared" si="166"/>
        <v/>
      </c>
      <c r="X1519" s="232" t="str">
        <f>IFERROR(VLOOKUP(W1519,Datos!$P$4:$Q$18,2,0),"")</f>
        <v/>
      </c>
      <c r="Y1519" s="232" t="str">
        <f t="shared" si="167"/>
        <v/>
      </c>
      <c r="AA1519" s="314" t="str">
        <f t="shared" ca="1" si="164"/>
        <v/>
      </c>
    </row>
    <row r="1520" spans="1:27" x14ac:dyDescent="0.3">
      <c r="A1520" s="238"/>
      <c r="B1520" s="241" t="str">
        <f t="shared" si="168"/>
        <v/>
      </c>
      <c r="C1520" s="239"/>
      <c r="D1520" s="240" t="str">
        <f>IF(C1520&lt;&gt;"",VLOOKUP(C1520,'BASE EQUIPOS'!$G$8:$H$22,2,0),"")</f>
        <v/>
      </c>
      <c r="E1520" s="241" t="str">
        <f>IF(C1520&lt;&gt;"",VLOOKUP(C1520,'BASE EQUIPOS'!$G$8:$I$22,3,0),"")</f>
        <v/>
      </c>
      <c r="F1520" s="241" t="str">
        <f>IF(C1520&lt;&gt;"",VLOOKUP(C1520,'BASE EQUIPOS'!$G$8:$J$22,4,0),"")</f>
        <v/>
      </c>
      <c r="G1520" s="242"/>
      <c r="H1520" s="233"/>
      <c r="I1520" s="241"/>
      <c r="J1520" s="241"/>
      <c r="K1520" s="241"/>
      <c r="L1520" s="239"/>
      <c r="M1520" s="244"/>
      <c r="N1520" s="245" t="str">
        <f t="shared" ca="1" si="162"/>
        <v/>
      </c>
      <c r="O1520" s="239"/>
      <c r="P1520" s="244"/>
      <c r="Q1520" s="245" t="str">
        <f t="shared" si="163"/>
        <v/>
      </c>
      <c r="U1520" s="246" t="str">
        <f>IFERROR(VLOOKUP(C1520,'BASE EQUIPOS'!$G$8:$O$22,9,0)," ")</f>
        <v xml:space="preserve"> </v>
      </c>
      <c r="V1520" s="232" t="str">
        <f t="shared" si="165"/>
        <v/>
      </c>
      <c r="W1520" s="232" t="str">
        <f t="shared" si="166"/>
        <v/>
      </c>
      <c r="X1520" s="232" t="str">
        <f>IFERROR(VLOOKUP(W1520,Datos!$P$4:$Q$18,2,0),"")</f>
        <v/>
      </c>
      <c r="Y1520" s="232" t="str">
        <f t="shared" si="167"/>
        <v/>
      </c>
      <c r="AA1520" s="314" t="str">
        <f t="shared" ca="1" si="164"/>
        <v/>
      </c>
    </row>
    <row r="1521" spans="1:27" x14ac:dyDescent="0.3">
      <c r="A1521" s="238"/>
      <c r="B1521" s="241" t="str">
        <f t="shared" si="168"/>
        <v/>
      </c>
      <c r="C1521" s="239"/>
      <c r="D1521" s="240" t="str">
        <f>IF(C1521&lt;&gt;"",VLOOKUP(C1521,'BASE EQUIPOS'!$G$8:$H$22,2,0),"")</f>
        <v/>
      </c>
      <c r="E1521" s="241" t="str">
        <f>IF(C1521&lt;&gt;"",VLOOKUP(C1521,'BASE EQUIPOS'!$G$8:$I$22,3,0),"")</f>
        <v/>
      </c>
      <c r="F1521" s="241" t="str">
        <f>IF(C1521&lt;&gt;"",VLOOKUP(C1521,'BASE EQUIPOS'!$G$8:$J$22,4,0),"")</f>
        <v/>
      </c>
      <c r="G1521" s="242"/>
      <c r="H1521" s="233"/>
      <c r="I1521" s="241"/>
      <c r="J1521" s="241"/>
      <c r="K1521" s="241"/>
      <c r="L1521" s="239"/>
      <c r="M1521" s="244"/>
      <c r="N1521" s="245" t="str">
        <f t="shared" ca="1" si="162"/>
        <v/>
      </c>
      <c r="O1521" s="239"/>
      <c r="P1521" s="244"/>
      <c r="Q1521" s="245" t="str">
        <f t="shared" si="163"/>
        <v/>
      </c>
      <c r="U1521" s="246" t="str">
        <f>IFERROR(VLOOKUP(C1521,'BASE EQUIPOS'!$G$8:$O$22,9,0)," ")</f>
        <v xml:space="preserve"> </v>
      </c>
      <c r="V1521" s="232" t="str">
        <f t="shared" si="165"/>
        <v/>
      </c>
      <c r="W1521" s="232" t="str">
        <f t="shared" si="166"/>
        <v/>
      </c>
      <c r="X1521" s="232" t="str">
        <f>IFERROR(VLOOKUP(W1521,Datos!$P$4:$Q$18,2,0),"")</f>
        <v/>
      </c>
      <c r="Y1521" s="232" t="str">
        <f t="shared" si="167"/>
        <v/>
      </c>
      <c r="AA1521" s="314" t="str">
        <f t="shared" ca="1" si="164"/>
        <v/>
      </c>
    </row>
    <row r="1522" spans="1:27" x14ac:dyDescent="0.3">
      <c r="A1522" s="238"/>
      <c r="B1522" s="241" t="str">
        <f t="shared" si="168"/>
        <v/>
      </c>
      <c r="C1522" s="239"/>
      <c r="D1522" s="240" t="str">
        <f>IF(C1522&lt;&gt;"",VLOOKUP(C1522,'BASE EQUIPOS'!$G$8:$H$22,2,0),"")</f>
        <v/>
      </c>
      <c r="E1522" s="241" t="str">
        <f>IF(C1522&lt;&gt;"",VLOOKUP(C1522,'BASE EQUIPOS'!$G$8:$I$22,3,0),"")</f>
        <v/>
      </c>
      <c r="F1522" s="241" t="str">
        <f>IF(C1522&lt;&gt;"",VLOOKUP(C1522,'BASE EQUIPOS'!$G$8:$J$22,4,0),"")</f>
        <v/>
      </c>
      <c r="G1522" s="242"/>
      <c r="H1522" s="233"/>
      <c r="I1522" s="241"/>
      <c r="J1522" s="241"/>
      <c r="K1522" s="241"/>
      <c r="L1522" s="239"/>
      <c r="M1522" s="244"/>
      <c r="N1522" s="245" t="str">
        <f t="shared" ca="1" si="162"/>
        <v/>
      </c>
      <c r="O1522" s="239"/>
      <c r="P1522" s="244"/>
      <c r="Q1522" s="245" t="str">
        <f t="shared" si="163"/>
        <v/>
      </c>
      <c r="U1522" s="246" t="str">
        <f>IFERROR(VLOOKUP(C1522,'BASE EQUIPOS'!$G$8:$O$22,9,0)," ")</f>
        <v xml:space="preserve"> </v>
      </c>
      <c r="V1522" s="232" t="str">
        <f t="shared" si="165"/>
        <v/>
      </c>
      <c r="W1522" s="232" t="str">
        <f t="shared" si="166"/>
        <v/>
      </c>
      <c r="X1522" s="232" t="str">
        <f>IFERROR(VLOOKUP(W1522,Datos!$P$4:$Q$18,2,0),"")</f>
        <v/>
      </c>
      <c r="Y1522" s="232" t="str">
        <f t="shared" si="167"/>
        <v/>
      </c>
      <c r="AA1522" s="314" t="str">
        <f t="shared" ca="1" si="164"/>
        <v/>
      </c>
    </row>
    <row r="1523" spans="1:27" x14ac:dyDescent="0.3">
      <c r="A1523" s="238"/>
      <c r="B1523" s="241" t="str">
        <f t="shared" si="168"/>
        <v/>
      </c>
      <c r="C1523" s="239"/>
      <c r="D1523" s="240" t="str">
        <f>IF(C1523&lt;&gt;"",VLOOKUP(C1523,'BASE EQUIPOS'!$G$8:$H$22,2,0),"")</f>
        <v/>
      </c>
      <c r="E1523" s="241" t="str">
        <f>IF(C1523&lt;&gt;"",VLOOKUP(C1523,'BASE EQUIPOS'!$G$8:$I$22,3,0),"")</f>
        <v/>
      </c>
      <c r="F1523" s="241" t="str">
        <f>IF(C1523&lt;&gt;"",VLOOKUP(C1523,'BASE EQUIPOS'!$G$8:$J$22,4,0),"")</f>
        <v/>
      </c>
      <c r="G1523" s="242"/>
      <c r="H1523" s="233"/>
      <c r="I1523" s="241"/>
      <c r="J1523" s="241"/>
      <c r="K1523" s="241"/>
      <c r="L1523" s="239"/>
      <c r="M1523" s="244"/>
      <c r="N1523" s="245" t="str">
        <f t="shared" ca="1" si="162"/>
        <v/>
      </c>
      <c r="O1523" s="239"/>
      <c r="P1523" s="244"/>
      <c r="Q1523" s="245" t="str">
        <f t="shared" si="163"/>
        <v/>
      </c>
      <c r="U1523" s="246" t="str">
        <f>IFERROR(VLOOKUP(C1523,'BASE EQUIPOS'!$G$8:$O$22,9,0)," ")</f>
        <v xml:space="preserve"> </v>
      </c>
      <c r="V1523" s="232" t="str">
        <f t="shared" si="165"/>
        <v/>
      </c>
      <c r="W1523" s="232" t="str">
        <f t="shared" si="166"/>
        <v/>
      </c>
      <c r="X1523" s="232" t="str">
        <f>IFERROR(VLOOKUP(W1523,Datos!$P$4:$Q$18,2,0),"")</f>
        <v/>
      </c>
      <c r="Y1523" s="232" t="str">
        <f t="shared" si="167"/>
        <v/>
      </c>
      <c r="AA1523" s="314" t="str">
        <f t="shared" ca="1" si="164"/>
        <v/>
      </c>
    </row>
    <row r="1524" spans="1:27" x14ac:dyDescent="0.3">
      <c r="A1524" s="238"/>
      <c r="B1524" s="241" t="str">
        <f t="shared" si="168"/>
        <v/>
      </c>
      <c r="C1524" s="239"/>
      <c r="D1524" s="240" t="str">
        <f>IF(C1524&lt;&gt;"",VLOOKUP(C1524,'BASE EQUIPOS'!$G$8:$H$22,2,0),"")</f>
        <v/>
      </c>
      <c r="E1524" s="241" t="str">
        <f>IF(C1524&lt;&gt;"",VLOOKUP(C1524,'BASE EQUIPOS'!$G$8:$I$22,3,0),"")</f>
        <v/>
      </c>
      <c r="F1524" s="241" t="str">
        <f>IF(C1524&lt;&gt;"",VLOOKUP(C1524,'BASE EQUIPOS'!$G$8:$J$22,4,0),"")</f>
        <v/>
      </c>
      <c r="G1524" s="242"/>
      <c r="H1524" s="233"/>
      <c r="I1524" s="241"/>
      <c r="J1524" s="241"/>
      <c r="K1524" s="241"/>
      <c r="L1524" s="239"/>
      <c r="M1524" s="244"/>
      <c r="N1524" s="245" t="str">
        <f t="shared" ca="1" si="162"/>
        <v/>
      </c>
      <c r="O1524" s="239"/>
      <c r="P1524" s="244"/>
      <c r="Q1524" s="245" t="str">
        <f t="shared" si="163"/>
        <v/>
      </c>
      <c r="U1524" s="246" t="str">
        <f>IFERROR(VLOOKUP(C1524,'BASE EQUIPOS'!$G$8:$O$22,9,0)," ")</f>
        <v xml:space="preserve"> </v>
      </c>
      <c r="V1524" s="232" t="str">
        <f t="shared" si="165"/>
        <v/>
      </c>
      <c r="W1524" s="232" t="str">
        <f t="shared" si="166"/>
        <v/>
      </c>
      <c r="X1524" s="232" t="str">
        <f>IFERROR(VLOOKUP(W1524,Datos!$P$4:$Q$18,2,0),"")</f>
        <v/>
      </c>
      <c r="Y1524" s="232" t="str">
        <f t="shared" si="167"/>
        <v/>
      </c>
      <c r="AA1524" s="314" t="str">
        <f t="shared" ca="1" si="164"/>
        <v/>
      </c>
    </row>
    <row r="1525" spans="1:27" x14ac:dyDescent="0.3">
      <c r="A1525" s="238"/>
      <c r="B1525" s="241" t="str">
        <f t="shared" si="168"/>
        <v/>
      </c>
      <c r="C1525" s="239"/>
      <c r="D1525" s="240" t="str">
        <f>IF(C1525&lt;&gt;"",VLOOKUP(C1525,'BASE EQUIPOS'!$G$8:$H$22,2,0),"")</f>
        <v/>
      </c>
      <c r="E1525" s="241" t="str">
        <f>IF(C1525&lt;&gt;"",VLOOKUP(C1525,'BASE EQUIPOS'!$G$8:$I$22,3,0),"")</f>
        <v/>
      </c>
      <c r="F1525" s="241" t="str">
        <f>IF(C1525&lt;&gt;"",VLOOKUP(C1525,'BASE EQUIPOS'!$G$8:$J$22,4,0),"")</f>
        <v/>
      </c>
      <c r="G1525" s="242"/>
      <c r="H1525" s="233"/>
      <c r="I1525" s="241"/>
      <c r="J1525" s="241"/>
      <c r="K1525" s="241"/>
      <c r="L1525" s="239"/>
      <c r="M1525" s="244"/>
      <c r="N1525" s="245" t="str">
        <f t="shared" ca="1" si="162"/>
        <v/>
      </c>
      <c r="O1525" s="239"/>
      <c r="P1525" s="244"/>
      <c r="Q1525" s="245" t="str">
        <f t="shared" si="163"/>
        <v/>
      </c>
      <c r="U1525" s="246" t="str">
        <f>IFERROR(VLOOKUP(C1525,'BASE EQUIPOS'!$G$8:$O$22,9,0)," ")</f>
        <v xml:space="preserve"> </v>
      </c>
      <c r="V1525" s="232" t="str">
        <f t="shared" si="165"/>
        <v/>
      </c>
      <c r="W1525" s="232" t="str">
        <f t="shared" si="166"/>
        <v/>
      </c>
      <c r="X1525" s="232" t="str">
        <f>IFERROR(VLOOKUP(W1525,Datos!$P$4:$Q$18,2,0),"")</f>
        <v/>
      </c>
      <c r="Y1525" s="232" t="str">
        <f t="shared" si="167"/>
        <v/>
      </c>
      <c r="AA1525" s="314" t="str">
        <f t="shared" ca="1" si="164"/>
        <v/>
      </c>
    </row>
    <row r="1526" spans="1:27" x14ac:dyDescent="0.3">
      <c r="A1526" s="238"/>
      <c r="B1526" s="241" t="str">
        <f t="shared" si="168"/>
        <v/>
      </c>
      <c r="C1526" s="239"/>
      <c r="D1526" s="240" t="str">
        <f>IF(C1526&lt;&gt;"",VLOOKUP(C1526,'BASE EQUIPOS'!$G$8:$H$22,2,0),"")</f>
        <v/>
      </c>
      <c r="E1526" s="241" t="str">
        <f>IF(C1526&lt;&gt;"",VLOOKUP(C1526,'BASE EQUIPOS'!$G$8:$I$22,3,0),"")</f>
        <v/>
      </c>
      <c r="F1526" s="241" t="str">
        <f>IF(C1526&lt;&gt;"",VLOOKUP(C1526,'BASE EQUIPOS'!$G$8:$J$22,4,0),"")</f>
        <v/>
      </c>
      <c r="G1526" s="242"/>
      <c r="H1526" s="233"/>
      <c r="I1526" s="241"/>
      <c r="J1526" s="241"/>
      <c r="K1526" s="241"/>
      <c r="L1526" s="239"/>
      <c r="M1526" s="244"/>
      <c r="N1526" s="245" t="str">
        <f t="shared" ca="1" si="162"/>
        <v/>
      </c>
      <c r="O1526" s="239"/>
      <c r="P1526" s="244"/>
      <c r="Q1526" s="245" t="str">
        <f t="shared" si="163"/>
        <v/>
      </c>
      <c r="U1526" s="246" t="str">
        <f>IFERROR(VLOOKUP(C1526,'BASE EQUIPOS'!$G$8:$O$22,9,0)," ")</f>
        <v xml:space="preserve"> </v>
      </c>
      <c r="V1526" s="232" t="str">
        <f t="shared" si="165"/>
        <v/>
      </c>
      <c r="W1526" s="232" t="str">
        <f t="shared" si="166"/>
        <v/>
      </c>
      <c r="X1526" s="232" t="str">
        <f>IFERROR(VLOOKUP(W1526,Datos!$P$4:$Q$18,2,0),"")</f>
        <v/>
      </c>
      <c r="Y1526" s="232" t="str">
        <f t="shared" si="167"/>
        <v/>
      </c>
      <c r="AA1526" s="314" t="str">
        <f t="shared" ca="1" si="164"/>
        <v/>
      </c>
    </row>
    <row r="1527" spans="1:27" x14ac:dyDescent="0.3">
      <c r="A1527" s="238"/>
      <c r="B1527" s="241" t="str">
        <f t="shared" si="168"/>
        <v/>
      </c>
      <c r="C1527" s="239"/>
      <c r="D1527" s="240" t="str">
        <f>IF(C1527&lt;&gt;"",VLOOKUP(C1527,'BASE EQUIPOS'!$G$8:$H$22,2,0),"")</f>
        <v/>
      </c>
      <c r="E1527" s="241" t="str">
        <f>IF(C1527&lt;&gt;"",VLOOKUP(C1527,'BASE EQUIPOS'!$G$8:$I$22,3,0),"")</f>
        <v/>
      </c>
      <c r="F1527" s="241" t="str">
        <f>IF(C1527&lt;&gt;"",VLOOKUP(C1527,'BASE EQUIPOS'!$G$8:$J$22,4,0),"")</f>
        <v/>
      </c>
      <c r="G1527" s="242"/>
      <c r="H1527" s="233"/>
      <c r="I1527" s="241"/>
      <c r="J1527" s="241"/>
      <c r="K1527" s="241"/>
      <c r="L1527" s="239"/>
      <c r="M1527" s="244"/>
      <c r="N1527" s="245" t="str">
        <f t="shared" ca="1" si="162"/>
        <v/>
      </c>
      <c r="O1527" s="239"/>
      <c r="P1527" s="244"/>
      <c r="Q1527" s="245" t="str">
        <f t="shared" si="163"/>
        <v/>
      </c>
      <c r="U1527" s="246" t="str">
        <f>IFERROR(VLOOKUP(C1527,'BASE EQUIPOS'!$G$8:$O$22,9,0)," ")</f>
        <v xml:space="preserve"> </v>
      </c>
      <c r="V1527" s="232" t="str">
        <f t="shared" si="165"/>
        <v/>
      </c>
      <c r="W1527" s="232" t="str">
        <f t="shared" si="166"/>
        <v/>
      </c>
      <c r="X1527" s="232" t="str">
        <f>IFERROR(VLOOKUP(W1527,Datos!$P$4:$Q$18,2,0),"")</f>
        <v/>
      </c>
      <c r="Y1527" s="232" t="str">
        <f t="shared" si="167"/>
        <v/>
      </c>
      <c r="AA1527" s="314" t="str">
        <f t="shared" ca="1" si="164"/>
        <v/>
      </c>
    </row>
    <row r="1528" spans="1:27" x14ac:dyDescent="0.3">
      <c r="A1528" s="238"/>
      <c r="B1528" s="241" t="str">
        <f t="shared" si="168"/>
        <v/>
      </c>
      <c r="C1528" s="239"/>
      <c r="D1528" s="240" t="str">
        <f>IF(C1528&lt;&gt;"",VLOOKUP(C1528,'BASE EQUIPOS'!$G$8:$H$22,2,0),"")</f>
        <v/>
      </c>
      <c r="E1528" s="241" t="str">
        <f>IF(C1528&lt;&gt;"",VLOOKUP(C1528,'BASE EQUIPOS'!$G$8:$I$22,3,0),"")</f>
        <v/>
      </c>
      <c r="F1528" s="241" t="str">
        <f>IF(C1528&lt;&gt;"",VLOOKUP(C1528,'BASE EQUIPOS'!$G$8:$J$22,4,0),"")</f>
        <v/>
      </c>
      <c r="G1528" s="242"/>
      <c r="H1528" s="233"/>
      <c r="I1528" s="241"/>
      <c r="J1528" s="241"/>
      <c r="K1528" s="241"/>
      <c r="L1528" s="239"/>
      <c r="M1528" s="244"/>
      <c r="N1528" s="245" t="str">
        <f t="shared" ca="1" si="162"/>
        <v/>
      </c>
      <c r="O1528" s="239"/>
      <c r="P1528" s="244"/>
      <c r="Q1528" s="245" t="str">
        <f t="shared" si="163"/>
        <v/>
      </c>
      <c r="U1528" s="246" t="str">
        <f>IFERROR(VLOOKUP(C1528,'BASE EQUIPOS'!$G$8:$O$22,9,0)," ")</f>
        <v xml:space="preserve"> </v>
      </c>
      <c r="V1528" s="232" t="str">
        <f t="shared" si="165"/>
        <v/>
      </c>
      <c r="W1528" s="232" t="str">
        <f t="shared" si="166"/>
        <v/>
      </c>
      <c r="X1528" s="232" t="str">
        <f>IFERROR(VLOOKUP(W1528,Datos!$P$4:$Q$18,2,0),"")</f>
        <v/>
      </c>
      <c r="Y1528" s="232" t="str">
        <f t="shared" si="167"/>
        <v/>
      </c>
      <c r="AA1528" s="314" t="str">
        <f t="shared" ca="1" si="164"/>
        <v/>
      </c>
    </row>
    <row r="1529" spans="1:27" x14ac:dyDescent="0.3">
      <c r="A1529" s="238"/>
      <c r="B1529" s="241" t="str">
        <f t="shared" si="168"/>
        <v/>
      </c>
      <c r="C1529" s="239"/>
      <c r="D1529" s="240" t="str">
        <f>IF(C1529&lt;&gt;"",VLOOKUP(C1529,'BASE EQUIPOS'!$G$8:$H$22,2,0),"")</f>
        <v/>
      </c>
      <c r="E1529" s="241" t="str">
        <f>IF(C1529&lt;&gt;"",VLOOKUP(C1529,'BASE EQUIPOS'!$G$8:$I$22,3,0),"")</f>
        <v/>
      </c>
      <c r="F1529" s="241" t="str">
        <f>IF(C1529&lt;&gt;"",VLOOKUP(C1529,'BASE EQUIPOS'!$G$8:$J$22,4,0),"")</f>
        <v/>
      </c>
      <c r="G1529" s="242"/>
      <c r="H1529" s="233"/>
      <c r="I1529" s="241"/>
      <c r="J1529" s="241"/>
      <c r="K1529" s="241"/>
      <c r="L1529" s="239"/>
      <c r="M1529" s="244"/>
      <c r="N1529" s="245" t="str">
        <f t="shared" ca="1" si="162"/>
        <v/>
      </c>
      <c r="O1529" s="239"/>
      <c r="P1529" s="244"/>
      <c r="Q1529" s="245" t="str">
        <f t="shared" si="163"/>
        <v/>
      </c>
      <c r="U1529" s="246" t="str">
        <f>IFERROR(VLOOKUP(C1529,'BASE EQUIPOS'!$G$8:$O$22,9,0)," ")</f>
        <v xml:space="preserve"> </v>
      </c>
      <c r="V1529" s="232" t="str">
        <f t="shared" si="165"/>
        <v/>
      </c>
      <c r="W1529" s="232" t="str">
        <f t="shared" si="166"/>
        <v/>
      </c>
      <c r="X1529" s="232" t="str">
        <f>IFERROR(VLOOKUP(W1529,Datos!$P$4:$Q$18,2,0),"")</f>
        <v/>
      </c>
      <c r="Y1529" s="232" t="str">
        <f t="shared" si="167"/>
        <v/>
      </c>
      <c r="AA1529" s="314" t="str">
        <f t="shared" ca="1" si="164"/>
        <v/>
      </c>
    </row>
    <row r="1530" spans="1:27" x14ac:dyDescent="0.3">
      <c r="A1530" s="238"/>
      <c r="B1530" s="241" t="str">
        <f t="shared" si="168"/>
        <v/>
      </c>
      <c r="C1530" s="239"/>
      <c r="D1530" s="240" t="str">
        <f>IF(C1530&lt;&gt;"",VLOOKUP(C1530,'BASE EQUIPOS'!$G$8:$H$22,2,0),"")</f>
        <v/>
      </c>
      <c r="E1530" s="241" t="str">
        <f>IF(C1530&lt;&gt;"",VLOOKUP(C1530,'BASE EQUIPOS'!$G$8:$I$22,3,0),"")</f>
        <v/>
      </c>
      <c r="F1530" s="241" t="str">
        <f>IF(C1530&lt;&gt;"",VLOOKUP(C1530,'BASE EQUIPOS'!$G$8:$J$22,4,0),"")</f>
        <v/>
      </c>
      <c r="G1530" s="242"/>
      <c r="H1530" s="233"/>
      <c r="I1530" s="241"/>
      <c r="J1530" s="241"/>
      <c r="K1530" s="241"/>
      <c r="L1530" s="239"/>
      <c r="M1530" s="244"/>
      <c r="N1530" s="245" t="str">
        <f t="shared" ca="1" si="162"/>
        <v/>
      </c>
      <c r="O1530" s="239"/>
      <c r="P1530" s="244"/>
      <c r="Q1530" s="245" t="str">
        <f t="shared" si="163"/>
        <v/>
      </c>
      <c r="U1530" s="246" t="str">
        <f>IFERROR(VLOOKUP(C1530,'BASE EQUIPOS'!$G$8:$O$22,9,0)," ")</f>
        <v xml:space="preserve"> </v>
      </c>
      <c r="V1530" s="232" t="str">
        <f t="shared" si="165"/>
        <v/>
      </c>
      <c r="W1530" s="232" t="str">
        <f t="shared" si="166"/>
        <v/>
      </c>
      <c r="X1530" s="232" t="str">
        <f>IFERROR(VLOOKUP(W1530,Datos!$P$4:$Q$18,2,0),"")</f>
        <v/>
      </c>
      <c r="Y1530" s="232" t="str">
        <f t="shared" si="167"/>
        <v/>
      </c>
      <c r="AA1530" s="314" t="str">
        <f t="shared" ca="1" si="164"/>
        <v/>
      </c>
    </row>
    <row r="1531" spans="1:27" x14ac:dyDescent="0.3">
      <c r="A1531" s="238"/>
      <c r="B1531" s="241" t="str">
        <f t="shared" si="168"/>
        <v/>
      </c>
      <c r="C1531" s="239"/>
      <c r="D1531" s="240" t="str">
        <f>IF(C1531&lt;&gt;"",VLOOKUP(C1531,'BASE EQUIPOS'!$G$8:$H$22,2,0),"")</f>
        <v/>
      </c>
      <c r="E1531" s="241" t="str">
        <f>IF(C1531&lt;&gt;"",VLOOKUP(C1531,'BASE EQUIPOS'!$G$8:$I$22,3,0),"")</f>
        <v/>
      </c>
      <c r="F1531" s="241" t="str">
        <f>IF(C1531&lt;&gt;"",VLOOKUP(C1531,'BASE EQUIPOS'!$G$8:$J$22,4,0),"")</f>
        <v/>
      </c>
      <c r="G1531" s="242"/>
      <c r="H1531" s="233"/>
      <c r="I1531" s="241"/>
      <c r="J1531" s="241"/>
      <c r="K1531" s="241"/>
      <c r="L1531" s="239"/>
      <c r="M1531" s="244"/>
      <c r="N1531" s="245" t="str">
        <f t="shared" ca="1" si="162"/>
        <v/>
      </c>
      <c r="O1531" s="239"/>
      <c r="P1531" s="244"/>
      <c r="Q1531" s="245" t="str">
        <f t="shared" si="163"/>
        <v/>
      </c>
      <c r="U1531" s="246" t="str">
        <f>IFERROR(VLOOKUP(C1531,'BASE EQUIPOS'!$G$8:$O$22,9,0)," ")</f>
        <v xml:space="preserve"> </v>
      </c>
      <c r="V1531" s="232" t="str">
        <f t="shared" si="165"/>
        <v/>
      </c>
      <c r="W1531" s="232" t="str">
        <f t="shared" si="166"/>
        <v/>
      </c>
      <c r="X1531" s="232" t="str">
        <f>IFERROR(VLOOKUP(W1531,Datos!$P$4:$Q$18,2,0),"")</f>
        <v/>
      </c>
      <c r="Y1531" s="232" t="str">
        <f t="shared" si="167"/>
        <v/>
      </c>
      <c r="AA1531" s="314" t="str">
        <f t="shared" ca="1" si="164"/>
        <v/>
      </c>
    </row>
    <row r="1532" spans="1:27" x14ac:dyDescent="0.3">
      <c r="A1532" s="238"/>
      <c r="B1532" s="241" t="str">
        <f t="shared" si="168"/>
        <v/>
      </c>
      <c r="C1532" s="239"/>
      <c r="D1532" s="240" t="str">
        <f>IF(C1532&lt;&gt;"",VLOOKUP(C1532,'BASE EQUIPOS'!$G$8:$H$22,2,0),"")</f>
        <v/>
      </c>
      <c r="E1532" s="241" t="str">
        <f>IF(C1532&lt;&gt;"",VLOOKUP(C1532,'BASE EQUIPOS'!$G$8:$I$22,3,0),"")</f>
        <v/>
      </c>
      <c r="F1532" s="241" t="str">
        <f>IF(C1532&lt;&gt;"",VLOOKUP(C1532,'BASE EQUIPOS'!$G$8:$J$22,4,0),"")</f>
        <v/>
      </c>
      <c r="G1532" s="242"/>
      <c r="H1532" s="233"/>
      <c r="I1532" s="241"/>
      <c r="J1532" s="241"/>
      <c r="K1532" s="241"/>
      <c r="L1532" s="239"/>
      <c r="M1532" s="244"/>
      <c r="N1532" s="245" t="str">
        <f t="shared" ca="1" si="162"/>
        <v/>
      </c>
      <c r="O1532" s="239"/>
      <c r="P1532" s="244"/>
      <c r="Q1532" s="245" t="str">
        <f t="shared" si="163"/>
        <v/>
      </c>
      <c r="U1532" s="246" t="str">
        <f>IFERROR(VLOOKUP(C1532,'BASE EQUIPOS'!$G$8:$O$22,9,0)," ")</f>
        <v xml:space="preserve"> </v>
      </c>
      <c r="V1532" s="232" t="str">
        <f t="shared" si="165"/>
        <v/>
      </c>
      <c r="W1532" s="232" t="str">
        <f t="shared" si="166"/>
        <v/>
      </c>
      <c r="X1532" s="232" t="str">
        <f>IFERROR(VLOOKUP(W1532,Datos!$P$4:$Q$18,2,0),"")</f>
        <v/>
      </c>
      <c r="Y1532" s="232" t="str">
        <f t="shared" si="167"/>
        <v/>
      </c>
      <c r="AA1532" s="314" t="str">
        <f t="shared" ca="1" si="164"/>
        <v/>
      </c>
    </row>
    <row r="1533" spans="1:27" x14ac:dyDescent="0.3">
      <c r="A1533" s="238"/>
      <c r="B1533" s="241" t="str">
        <f t="shared" si="168"/>
        <v/>
      </c>
      <c r="C1533" s="239"/>
      <c r="D1533" s="240" t="str">
        <f>IF(C1533&lt;&gt;"",VLOOKUP(C1533,'BASE EQUIPOS'!$G$8:$H$22,2,0),"")</f>
        <v/>
      </c>
      <c r="E1533" s="241" t="str">
        <f>IF(C1533&lt;&gt;"",VLOOKUP(C1533,'BASE EQUIPOS'!$G$8:$I$22,3,0),"")</f>
        <v/>
      </c>
      <c r="F1533" s="241" t="str">
        <f>IF(C1533&lt;&gt;"",VLOOKUP(C1533,'BASE EQUIPOS'!$G$8:$J$22,4,0),"")</f>
        <v/>
      </c>
      <c r="G1533" s="242"/>
      <c r="H1533" s="233"/>
      <c r="I1533" s="241"/>
      <c r="J1533" s="241"/>
      <c r="K1533" s="241"/>
      <c r="L1533" s="239"/>
      <c r="M1533" s="244"/>
      <c r="N1533" s="245" t="str">
        <f t="shared" ca="1" si="162"/>
        <v/>
      </c>
      <c r="O1533" s="239"/>
      <c r="P1533" s="244"/>
      <c r="Q1533" s="245" t="str">
        <f t="shared" si="163"/>
        <v/>
      </c>
      <c r="U1533" s="246" t="str">
        <f>IFERROR(VLOOKUP(C1533,'BASE EQUIPOS'!$G$8:$O$22,9,0)," ")</f>
        <v xml:space="preserve"> </v>
      </c>
      <c r="V1533" s="232" t="str">
        <f t="shared" si="165"/>
        <v/>
      </c>
      <c r="W1533" s="232" t="str">
        <f t="shared" si="166"/>
        <v/>
      </c>
      <c r="X1533" s="232" t="str">
        <f>IFERROR(VLOOKUP(W1533,Datos!$P$4:$Q$18,2,0),"")</f>
        <v/>
      </c>
      <c r="Y1533" s="232" t="str">
        <f t="shared" si="167"/>
        <v/>
      </c>
      <c r="AA1533" s="314" t="str">
        <f t="shared" ca="1" si="164"/>
        <v/>
      </c>
    </row>
    <row r="1534" spans="1:27" x14ac:dyDescent="0.3">
      <c r="A1534" s="238"/>
      <c r="B1534" s="241" t="str">
        <f t="shared" si="168"/>
        <v/>
      </c>
      <c r="C1534" s="239"/>
      <c r="D1534" s="240" t="str">
        <f>IF(C1534&lt;&gt;"",VLOOKUP(C1534,'BASE EQUIPOS'!$G$8:$H$22,2,0),"")</f>
        <v/>
      </c>
      <c r="E1534" s="241" t="str">
        <f>IF(C1534&lt;&gt;"",VLOOKUP(C1534,'BASE EQUIPOS'!$G$8:$I$22,3,0),"")</f>
        <v/>
      </c>
      <c r="F1534" s="241" t="str">
        <f>IF(C1534&lt;&gt;"",VLOOKUP(C1534,'BASE EQUIPOS'!$G$8:$J$22,4,0),"")</f>
        <v/>
      </c>
      <c r="G1534" s="242"/>
      <c r="H1534" s="233"/>
      <c r="I1534" s="241"/>
      <c r="J1534" s="241"/>
      <c r="K1534" s="241"/>
      <c r="L1534" s="239"/>
      <c r="M1534" s="244"/>
      <c r="N1534" s="245" t="str">
        <f t="shared" ca="1" si="162"/>
        <v/>
      </c>
      <c r="O1534" s="239"/>
      <c r="P1534" s="244"/>
      <c r="Q1534" s="245" t="str">
        <f t="shared" si="163"/>
        <v/>
      </c>
      <c r="U1534" s="246" t="str">
        <f>IFERROR(VLOOKUP(C1534,'BASE EQUIPOS'!$G$8:$O$22,9,0)," ")</f>
        <v xml:space="preserve"> </v>
      </c>
      <c r="V1534" s="232" t="str">
        <f t="shared" si="165"/>
        <v/>
      </c>
      <c r="W1534" s="232" t="str">
        <f t="shared" si="166"/>
        <v/>
      </c>
      <c r="X1534" s="232" t="str">
        <f>IFERROR(VLOOKUP(W1534,Datos!$P$4:$Q$18,2,0),"")</f>
        <v/>
      </c>
      <c r="Y1534" s="232" t="str">
        <f t="shared" si="167"/>
        <v/>
      </c>
      <c r="AA1534" s="314" t="str">
        <f t="shared" ca="1" si="164"/>
        <v/>
      </c>
    </row>
    <row r="1535" spans="1:27" x14ac:dyDescent="0.3">
      <c r="A1535" s="238"/>
      <c r="B1535" s="241" t="str">
        <f t="shared" si="168"/>
        <v/>
      </c>
      <c r="C1535" s="239"/>
      <c r="D1535" s="240" t="str">
        <f>IF(C1535&lt;&gt;"",VLOOKUP(C1535,'BASE EQUIPOS'!$G$8:$H$22,2,0),"")</f>
        <v/>
      </c>
      <c r="E1535" s="241" t="str">
        <f>IF(C1535&lt;&gt;"",VLOOKUP(C1535,'BASE EQUIPOS'!$G$8:$I$22,3,0),"")</f>
        <v/>
      </c>
      <c r="F1535" s="241" t="str">
        <f>IF(C1535&lt;&gt;"",VLOOKUP(C1535,'BASE EQUIPOS'!$G$8:$J$22,4,0),"")</f>
        <v/>
      </c>
      <c r="G1535" s="242"/>
      <c r="H1535" s="233"/>
      <c r="I1535" s="241"/>
      <c r="J1535" s="241"/>
      <c r="K1535" s="241"/>
      <c r="L1535" s="239"/>
      <c r="M1535" s="244"/>
      <c r="N1535" s="245" t="str">
        <f t="shared" ca="1" si="162"/>
        <v/>
      </c>
      <c r="O1535" s="239"/>
      <c r="P1535" s="244"/>
      <c r="Q1535" s="245" t="str">
        <f t="shared" si="163"/>
        <v/>
      </c>
      <c r="U1535" s="246" t="str">
        <f>IFERROR(VLOOKUP(C1535,'BASE EQUIPOS'!$G$8:$O$22,9,0)," ")</f>
        <v xml:space="preserve"> </v>
      </c>
      <c r="V1535" s="232" t="str">
        <f t="shared" si="165"/>
        <v/>
      </c>
      <c r="W1535" s="232" t="str">
        <f t="shared" si="166"/>
        <v/>
      </c>
      <c r="X1535" s="232" t="str">
        <f>IFERROR(VLOOKUP(W1535,Datos!$P$4:$Q$18,2,0),"")</f>
        <v/>
      </c>
      <c r="Y1535" s="232" t="str">
        <f t="shared" si="167"/>
        <v/>
      </c>
      <c r="AA1535" s="314" t="str">
        <f t="shared" ca="1" si="164"/>
        <v/>
      </c>
    </row>
    <row r="1536" spans="1:27" x14ac:dyDescent="0.3">
      <c r="A1536" s="238"/>
      <c r="B1536" s="241" t="str">
        <f t="shared" si="168"/>
        <v/>
      </c>
      <c r="C1536" s="239"/>
      <c r="D1536" s="240" t="str">
        <f>IF(C1536&lt;&gt;"",VLOOKUP(C1536,'BASE EQUIPOS'!$G$8:$H$22,2,0),"")</f>
        <v/>
      </c>
      <c r="E1536" s="241" t="str">
        <f>IF(C1536&lt;&gt;"",VLOOKUP(C1536,'BASE EQUIPOS'!$G$8:$I$22,3,0),"")</f>
        <v/>
      </c>
      <c r="F1536" s="241" t="str">
        <f>IF(C1536&lt;&gt;"",VLOOKUP(C1536,'BASE EQUIPOS'!$G$8:$J$22,4,0),"")</f>
        <v/>
      </c>
      <c r="G1536" s="242"/>
      <c r="H1536" s="233"/>
      <c r="I1536" s="241"/>
      <c r="J1536" s="241"/>
      <c r="K1536" s="241"/>
      <c r="L1536" s="239"/>
      <c r="M1536" s="244"/>
      <c r="N1536" s="245" t="str">
        <f t="shared" ca="1" si="162"/>
        <v/>
      </c>
      <c r="O1536" s="239"/>
      <c r="P1536" s="244"/>
      <c r="Q1536" s="245" t="str">
        <f t="shared" si="163"/>
        <v/>
      </c>
      <c r="U1536" s="246" t="str">
        <f>IFERROR(VLOOKUP(C1536,'BASE EQUIPOS'!$G$8:$O$22,9,0)," ")</f>
        <v xml:space="preserve"> </v>
      </c>
      <c r="V1536" s="232" t="str">
        <f t="shared" si="165"/>
        <v/>
      </c>
      <c r="W1536" s="232" t="str">
        <f t="shared" si="166"/>
        <v/>
      </c>
      <c r="X1536" s="232" t="str">
        <f>IFERROR(VLOOKUP(W1536,Datos!$P$4:$Q$18,2,0),"")</f>
        <v/>
      </c>
      <c r="Y1536" s="232" t="str">
        <f t="shared" si="167"/>
        <v/>
      </c>
      <c r="AA1536" s="314" t="str">
        <f t="shared" ca="1" si="164"/>
        <v/>
      </c>
    </row>
    <row r="1537" spans="1:27" x14ac:dyDescent="0.3">
      <c r="A1537" s="238"/>
      <c r="B1537" s="241" t="str">
        <f t="shared" si="168"/>
        <v/>
      </c>
      <c r="C1537" s="239"/>
      <c r="D1537" s="240" t="str">
        <f>IF(C1537&lt;&gt;"",VLOOKUP(C1537,'BASE EQUIPOS'!$G$8:$H$22,2,0),"")</f>
        <v/>
      </c>
      <c r="E1537" s="241" t="str">
        <f>IF(C1537&lt;&gt;"",VLOOKUP(C1537,'BASE EQUIPOS'!$G$8:$I$22,3,0),"")</f>
        <v/>
      </c>
      <c r="F1537" s="241" t="str">
        <f>IF(C1537&lt;&gt;"",VLOOKUP(C1537,'BASE EQUIPOS'!$G$8:$J$22,4,0),"")</f>
        <v/>
      </c>
      <c r="G1537" s="242"/>
      <c r="H1537" s="233"/>
      <c r="I1537" s="241"/>
      <c r="J1537" s="241"/>
      <c r="K1537" s="241"/>
      <c r="L1537" s="239"/>
      <c r="M1537" s="244"/>
      <c r="N1537" s="245" t="str">
        <f t="shared" ca="1" si="162"/>
        <v/>
      </c>
      <c r="O1537" s="239"/>
      <c r="P1537" s="244"/>
      <c r="Q1537" s="245" t="str">
        <f t="shared" si="163"/>
        <v/>
      </c>
      <c r="U1537" s="246" t="str">
        <f>IFERROR(VLOOKUP(C1537,'BASE EQUIPOS'!$G$8:$O$22,9,0)," ")</f>
        <v xml:space="preserve"> </v>
      </c>
      <c r="V1537" s="232" t="str">
        <f t="shared" si="165"/>
        <v/>
      </c>
      <c r="W1537" s="232" t="str">
        <f t="shared" si="166"/>
        <v/>
      </c>
      <c r="X1537" s="232" t="str">
        <f>IFERROR(VLOOKUP(W1537,Datos!$P$4:$Q$18,2,0),"")</f>
        <v/>
      </c>
      <c r="Y1537" s="232" t="str">
        <f t="shared" si="167"/>
        <v/>
      </c>
      <c r="AA1537" s="314" t="str">
        <f t="shared" ca="1" si="164"/>
        <v/>
      </c>
    </row>
    <row r="1538" spans="1:27" x14ac:dyDescent="0.3">
      <c r="A1538" s="238"/>
      <c r="B1538" s="241" t="str">
        <f t="shared" si="168"/>
        <v/>
      </c>
      <c r="C1538" s="239"/>
      <c r="D1538" s="240" t="str">
        <f>IF(C1538&lt;&gt;"",VLOOKUP(C1538,'BASE EQUIPOS'!$G$8:$H$22,2,0),"")</f>
        <v/>
      </c>
      <c r="E1538" s="241" t="str">
        <f>IF(C1538&lt;&gt;"",VLOOKUP(C1538,'BASE EQUIPOS'!$G$8:$I$22,3,0),"")</f>
        <v/>
      </c>
      <c r="F1538" s="241" t="str">
        <f>IF(C1538&lt;&gt;"",VLOOKUP(C1538,'BASE EQUIPOS'!$G$8:$J$22,4,0),"")</f>
        <v/>
      </c>
      <c r="G1538" s="242"/>
      <c r="H1538" s="233"/>
      <c r="I1538" s="241"/>
      <c r="J1538" s="241"/>
      <c r="K1538" s="241"/>
      <c r="L1538" s="239"/>
      <c r="M1538" s="244"/>
      <c r="N1538" s="245" t="str">
        <f t="shared" ca="1" si="162"/>
        <v/>
      </c>
      <c r="O1538" s="239"/>
      <c r="P1538" s="244"/>
      <c r="Q1538" s="245" t="str">
        <f t="shared" si="163"/>
        <v/>
      </c>
      <c r="U1538" s="246" t="str">
        <f>IFERROR(VLOOKUP(C1538,'BASE EQUIPOS'!$G$8:$O$22,9,0)," ")</f>
        <v xml:space="preserve"> </v>
      </c>
      <c r="V1538" s="232" t="str">
        <f t="shared" si="165"/>
        <v/>
      </c>
      <c r="W1538" s="232" t="str">
        <f t="shared" si="166"/>
        <v/>
      </c>
      <c r="X1538" s="232" t="str">
        <f>IFERROR(VLOOKUP(W1538,Datos!$P$4:$Q$18,2,0),"")</f>
        <v/>
      </c>
      <c r="Y1538" s="232" t="str">
        <f t="shared" si="167"/>
        <v/>
      </c>
      <c r="AA1538" s="314" t="str">
        <f t="shared" ca="1" si="164"/>
        <v/>
      </c>
    </row>
    <row r="1539" spans="1:27" x14ac:dyDescent="0.3">
      <c r="A1539" s="238"/>
      <c r="B1539" s="241" t="str">
        <f t="shared" si="168"/>
        <v/>
      </c>
      <c r="C1539" s="239"/>
      <c r="D1539" s="240" t="str">
        <f>IF(C1539&lt;&gt;"",VLOOKUP(C1539,'BASE EQUIPOS'!$G$8:$H$22,2,0),"")</f>
        <v/>
      </c>
      <c r="E1539" s="241" t="str">
        <f>IF(C1539&lt;&gt;"",VLOOKUP(C1539,'BASE EQUIPOS'!$G$8:$I$22,3,0),"")</f>
        <v/>
      </c>
      <c r="F1539" s="241" t="str">
        <f>IF(C1539&lt;&gt;"",VLOOKUP(C1539,'BASE EQUIPOS'!$G$8:$J$22,4,0),"")</f>
        <v/>
      </c>
      <c r="G1539" s="242"/>
      <c r="H1539" s="233"/>
      <c r="I1539" s="241"/>
      <c r="J1539" s="241"/>
      <c r="K1539" s="241"/>
      <c r="L1539" s="239"/>
      <c r="M1539" s="244"/>
      <c r="N1539" s="245" t="str">
        <f t="shared" ca="1" si="162"/>
        <v/>
      </c>
      <c r="O1539" s="239"/>
      <c r="P1539" s="244"/>
      <c r="Q1539" s="245" t="str">
        <f t="shared" si="163"/>
        <v/>
      </c>
      <c r="U1539" s="246" t="str">
        <f>IFERROR(VLOOKUP(C1539,'BASE EQUIPOS'!$G$8:$O$22,9,0)," ")</f>
        <v xml:space="preserve"> </v>
      </c>
      <c r="V1539" s="232" t="str">
        <f t="shared" si="165"/>
        <v/>
      </c>
      <c r="W1539" s="232" t="str">
        <f t="shared" si="166"/>
        <v/>
      </c>
      <c r="X1539" s="232" t="str">
        <f>IFERROR(VLOOKUP(W1539,Datos!$P$4:$Q$18,2,0),"")</f>
        <v/>
      </c>
      <c r="Y1539" s="232" t="str">
        <f t="shared" si="167"/>
        <v/>
      </c>
      <c r="AA1539" s="314" t="str">
        <f t="shared" ca="1" si="164"/>
        <v/>
      </c>
    </row>
    <row r="1540" spans="1:27" x14ac:dyDescent="0.3">
      <c r="A1540" s="238"/>
      <c r="B1540" s="241" t="str">
        <f t="shared" si="168"/>
        <v/>
      </c>
      <c r="C1540" s="239"/>
      <c r="D1540" s="240" t="str">
        <f>IF(C1540&lt;&gt;"",VLOOKUP(C1540,'BASE EQUIPOS'!$G$8:$H$22,2,0),"")</f>
        <v/>
      </c>
      <c r="E1540" s="241" t="str">
        <f>IF(C1540&lt;&gt;"",VLOOKUP(C1540,'BASE EQUIPOS'!$G$8:$I$22,3,0),"")</f>
        <v/>
      </c>
      <c r="F1540" s="241" t="str">
        <f>IF(C1540&lt;&gt;"",VLOOKUP(C1540,'BASE EQUIPOS'!$G$8:$J$22,4,0),"")</f>
        <v/>
      </c>
      <c r="G1540" s="242"/>
      <c r="H1540" s="233"/>
      <c r="I1540" s="241"/>
      <c r="J1540" s="241"/>
      <c r="K1540" s="241"/>
      <c r="L1540" s="239"/>
      <c r="M1540" s="244"/>
      <c r="N1540" s="245" t="str">
        <f t="shared" ca="1" si="162"/>
        <v/>
      </c>
      <c r="O1540" s="239"/>
      <c r="P1540" s="244"/>
      <c r="Q1540" s="245" t="str">
        <f t="shared" si="163"/>
        <v/>
      </c>
      <c r="U1540" s="246" t="str">
        <f>IFERROR(VLOOKUP(C1540,'BASE EQUIPOS'!$G$8:$O$22,9,0)," ")</f>
        <v xml:space="preserve"> </v>
      </c>
      <c r="V1540" s="232" t="str">
        <f t="shared" si="165"/>
        <v/>
      </c>
      <c r="W1540" s="232" t="str">
        <f t="shared" si="166"/>
        <v/>
      </c>
      <c r="X1540" s="232" t="str">
        <f>IFERROR(VLOOKUP(W1540,Datos!$P$4:$Q$18,2,0),"")</f>
        <v/>
      </c>
      <c r="Y1540" s="232" t="str">
        <f t="shared" si="167"/>
        <v/>
      </c>
      <c r="AA1540" s="314" t="str">
        <f t="shared" ca="1" si="164"/>
        <v/>
      </c>
    </row>
    <row r="1541" spans="1:27" x14ac:dyDescent="0.3">
      <c r="A1541" s="238"/>
      <c r="B1541" s="241" t="str">
        <f t="shared" si="168"/>
        <v/>
      </c>
      <c r="C1541" s="239"/>
      <c r="D1541" s="240" t="str">
        <f>IF(C1541&lt;&gt;"",VLOOKUP(C1541,'BASE EQUIPOS'!$G$8:$H$22,2,0),"")</f>
        <v/>
      </c>
      <c r="E1541" s="241" t="str">
        <f>IF(C1541&lt;&gt;"",VLOOKUP(C1541,'BASE EQUIPOS'!$G$8:$I$22,3,0),"")</f>
        <v/>
      </c>
      <c r="F1541" s="241" t="str">
        <f>IF(C1541&lt;&gt;"",VLOOKUP(C1541,'BASE EQUIPOS'!$G$8:$J$22,4,0),"")</f>
        <v/>
      </c>
      <c r="G1541" s="242"/>
      <c r="H1541" s="233"/>
      <c r="I1541" s="241"/>
      <c r="J1541" s="241"/>
      <c r="K1541" s="241"/>
      <c r="L1541" s="239"/>
      <c r="M1541" s="244"/>
      <c r="N1541" s="245" t="str">
        <f t="shared" ca="1" si="162"/>
        <v/>
      </c>
      <c r="O1541" s="239"/>
      <c r="P1541" s="244"/>
      <c r="Q1541" s="245" t="str">
        <f t="shared" si="163"/>
        <v/>
      </c>
      <c r="U1541" s="246" t="str">
        <f>IFERROR(VLOOKUP(C1541,'BASE EQUIPOS'!$G$8:$O$22,9,0)," ")</f>
        <v xml:space="preserve"> </v>
      </c>
      <c r="V1541" s="232" t="str">
        <f t="shared" si="165"/>
        <v/>
      </c>
      <c r="W1541" s="232" t="str">
        <f t="shared" si="166"/>
        <v/>
      </c>
      <c r="X1541" s="232" t="str">
        <f>IFERROR(VLOOKUP(W1541,Datos!$P$4:$Q$18,2,0),"")</f>
        <v/>
      </c>
      <c r="Y1541" s="232" t="str">
        <f t="shared" si="167"/>
        <v/>
      </c>
      <c r="AA1541" s="314" t="str">
        <f t="shared" ca="1" si="164"/>
        <v/>
      </c>
    </row>
    <row r="1542" spans="1:27" x14ac:dyDescent="0.3">
      <c r="A1542" s="238"/>
      <c r="B1542" s="241" t="str">
        <f t="shared" si="168"/>
        <v/>
      </c>
      <c r="C1542" s="239"/>
      <c r="D1542" s="240" t="str">
        <f>IF(C1542&lt;&gt;"",VLOOKUP(C1542,'BASE EQUIPOS'!$G$8:$H$22,2,0),"")</f>
        <v/>
      </c>
      <c r="E1542" s="241" t="str">
        <f>IF(C1542&lt;&gt;"",VLOOKUP(C1542,'BASE EQUIPOS'!$G$8:$I$22,3,0),"")</f>
        <v/>
      </c>
      <c r="F1542" s="241" t="str">
        <f>IF(C1542&lt;&gt;"",VLOOKUP(C1542,'BASE EQUIPOS'!$G$8:$J$22,4,0),"")</f>
        <v/>
      </c>
      <c r="G1542" s="242"/>
      <c r="H1542" s="233"/>
      <c r="I1542" s="241"/>
      <c r="J1542" s="241"/>
      <c r="K1542" s="241"/>
      <c r="L1542" s="239"/>
      <c r="M1542" s="244"/>
      <c r="N1542" s="245" t="str">
        <f t="shared" ca="1" si="162"/>
        <v/>
      </c>
      <c r="O1542" s="239"/>
      <c r="P1542" s="244"/>
      <c r="Q1542" s="245" t="str">
        <f t="shared" si="163"/>
        <v/>
      </c>
      <c r="U1542" s="246" t="str">
        <f>IFERROR(VLOOKUP(C1542,'BASE EQUIPOS'!$G$8:$O$22,9,0)," ")</f>
        <v xml:space="preserve"> </v>
      </c>
      <c r="V1542" s="232" t="str">
        <f t="shared" si="165"/>
        <v/>
      </c>
      <c r="W1542" s="232" t="str">
        <f t="shared" si="166"/>
        <v/>
      </c>
      <c r="X1542" s="232" t="str">
        <f>IFERROR(VLOOKUP(W1542,Datos!$P$4:$Q$18,2,0),"")</f>
        <v/>
      </c>
      <c r="Y1542" s="232" t="str">
        <f t="shared" si="167"/>
        <v/>
      </c>
      <c r="AA1542" s="314" t="str">
        <f t="shared" ca="1" si="164"/>
        <v/>
      </c>
    </row>
    <row r="1543" spans="1:27" x14ac:dyDescent="0.3">
      <c r="A1543" s="238"/>
      <c r="B1543" s="241" t="str">
        <f t="shared" si="168"/>
        <v/>
      </c>
      <c r="C1543" s="239"/>
      <c r="D1543" s="240" t="str">
        <f>IF(C1543&lt;&gt;"",VLOOKUP(C1543,'BASE EQUIPOS'!$G$8:$H$22,2,0),"")</f>
        <v/>
      </c>
      <c r="E1543" s="241" t="str">
        <f>IF(C1543&lt;&gt;"",VLOOKUP(C1543,'BASE EQUIPOS'!$G$8:$I$22,3,0),"")</f>
        <v/>
      </c>
      <c r="F1543" s="241" t="str">
        <f>IF(C1543&lt;&gt;"",VLOOKUP(C1543,'BASE EQUIPOS'!$G$8:$J$22,4,0),"")</f>
        <v/>
      </c>
      <c r="G1543" s="242"/>
      <c r="H1543" s="233"/>
      <c r="I1543" s="241"/>
      <c r="J1543" s="241"/>
      <c r="K1543" s="241"/>
      <c r="L1543" s="239"/>
      <c r="M1543" s="244"/>
      <c r="N1543" s="245" t="str">
        <f t="shared" ca="1" si="162"/>
        <v/>
      </c>
      <c r="O1543" s="239"/>
      <c r="P1543" s="244"/>
      <c r="Q1543" s="245" t="str">
        <f t="shared" si="163"/>
        <v/>
      </c>
      <c r="U1543" s="246" t="str">
        <f>IFERROR(VLOOKUP(C1543,'BASE EQUIPOS'!$G$8:$O$22,9,0)," ")</f>
        <v xml:space="preserve"> </v>
      </c>
      <c r="V1543" s="232" t="str">
        <f t="shared" si="165"/>
        <v/>
      </c>
      <c r="W1543" s="232" t="str">
        <f t="shared" si="166"/>
        <v/>
      </c>
      <c r="X1543" s="232" t="str">
        <f>IFERROR(VLOOKUP(W1543,Datos!$P$4:$Q$18,2,0),"")</f>
        <v/>
      </c>
      <c r="Y1543" s="232" t="str">
        <f t="shared" si="167"/>
        <v/>
      </c>
      <c r="AA1543" s="314" t="str">
        <f t="shared" ca="1" si="164"/>
        <v/>
      </c>
    </row>
    <row r="1544" spans="1:27" x14ac:dyDescent="0.3">
      <c r="A1544" s="238"/>
      <c r="B1544" s="241" t="str">
        <f t="shared" si="168"/>
        <v/>
      </c>
      <c r="C1544" s="239"/>
      <c r="D1544" s="240" t="str">
        <f>IF(C1544&lt;&gt;"",VLOOKUP(C1544,'BASE EQUIPOS'!$G$8:$H$22,2,0),"")</f>
        <v/>
      </c>
      <c r="E1544" s="241" t="str">
        <f>IF(C1544&lt;&gt;"",VLOOKUP(C1544,'BASE EQUIPOS'!$G$8:$I$22,3,0),"")</f>
        <v/>
      </c>
      <c r="F1544" s="241" t="str">
        <f>IF(C1544&lt;&gt;"",VLOOKUP(C1544,'BASE EQUIPOS'!$G$8:$J$22,4,0),"")</f>
        <v/>
      </c>
      <c r="G1544" s="242"/>
      <c r="H1544" s="233"/>
      <c r="I1544" s="241"/>
      <c r="J1544" s="241"/>
      <c r="K1544" s="241"/>
      <c r="L1544" s="239"/>
      <c r="M1544" s="244"/>
      <c r="N1544" s="245" t="str">
        <f t="shared" ca="1" si="162"/>
        <v/>
      </c>
      <c r="O1544" s="239"/>
      <c r="P1544" s="244"/>
      <c r="Q1544" s="245" t="str">
        <f t="shared" si="163"/>
        <v/>
      </c>
      <c r="U1544" s="246" t="str">
        <f>IFERROR(VLOOKUP(C1544,'BASE EQUIPOS'!$G$8:$O$22,9,0)," ")</f>
        <v xml:space="preserve"> </v>
      </c>
      <c r="V1544" s="232" t="str">
        <f t="shared" si="165"/>
        <v/>
      </c>
      <c r="W1544" s="232" t="str">
        <f t="shared" si="166"/>
        <v/>
      </c>
      <c r="X1544" s="232" t="str">
        <f>IFERROR(VLOOKUP(W1544,Datos!$P$4:$Q$18,2,0),"")</f>
        <v/>
      </c>
      <c r="Y1544" s="232" t="str">
        <f t="shared" si="167"/>
        <v/>
      </c>
      <c r="AA1544" s="314" t="str">
        <f t="shared" ca="1" si="164"/>
        <v/>
      </c>
    </row>
    <row r="1545" spans="1:27" x14ac:dyDescent="0.3">
      <c r="A1545" s="238"/>
      <c r="B1545" s="241" t="str">
        <f t="shared" si="168"/>
        <v/>
      </c>
      <c r="C1545" s="239"/>
      <c r="D1545" s="240" t="str">
        <f>IF(C1545&lt;&gt;"",VLOOKUP(C1545,'BASE EQUIPOS'!$G$8:$H$22,2,0),"")</f>
        <v/>
      </c>
      <c r="E1545" s="241" t="str">
        <f>IF(C1545&lt;&gt;"",VLOOKUP(C1545,'BASE EQUIPOS'!$G$8:$I$22,3,0),"")</f>
        <v/>
      </c>
      <c r="F1545" s="241" t="str">
        <f>IF(C1545&lt;&gt;"",VLOOKUP(C1545,'BASE EQUIPOS'!$G$8:$J$22,4,0),"")</f>
        <v/>
      </c>
      <c r="G1545" s="242"/>
      <c r="H1545" s="233"/>
      <c r="I1545" s="241"/>
      <c r="J1545" s="241"/>
      <c r="K1545" s="241"/>
      <c r="L1545" s="239"/>
      <c r="M1545" s="244"/>
      <c r="N1545" s="245" t="str">
        <f t="shared" ca="1" si="162"/>
        <v/>
      </c>
      <c r="O1545" s="239"/>
      <c r="P1545" s="244"/>
      <c r="Q1545" s="245" t="str">
        <f t="shared" si="163"/>
        <v/>
      </c>
      <c r="U1545" s="246" t="str">
        <f>IFERROR(VLOOKUP(C1545,'BASE EQUIPOS'!$G$8:$O$22,9,0)," ")</f>
        <v xml:space="preserve"> </v>
      </c>
      <c r="V1545" s="232" t="str">
        <f t="shared" si="165"/>
        <v/>
      </c>
      <c r="W1545" s="232" t="str">
        <f t="shared" si="166"/>
        <v/>
      </c>
      <c r="X1545" s="232" t="str">
        <f>IFERROR(VLOOKUP(W1545,Datos!$P$4:$Q$18,2,0),"")</f>
        <v/>
      </c>
      <c r="Y1545" s="232" t="str">
        <f t="shared" si="167"/>
        <v/>
      </c>
      <c r="AA1545" s="314" t="str">
        <f t="shared" ca="1" si="164"/>
        <v/>
      </c>
    </row>
    <row r="1546" spans="1:27" x14ac:dyDescent="0.3">
      <c r="A1546" s="238"/>
      <c r="B1546" s="241" t="str">
        <f t="shared" si="168"/>
        <v/>
      </c>
      <c r="C1546" s="239"/>
      <c r="D1546" s="240" t="str">
        <f>IF(C1546&lt;&gt;"",VLOOKUP(C1546,'BASE EQUIPOS'!$G$8:$H$22,2,0),"")</f>
        <v/>
      </c>
      <c r="E1546" s="241" t="str">
        <f>IF(C1546&lt;&gt;"",VLOOKUP(C1546,'BASE EQUIPOS'!$G$8:$I$22,3,0),"")</f>
        <v/>
      </c>
      <c r="F1546" s="241" t="str">
        <f>IF(C1546&lt;&gt;"",VLOOKUP(C1546,'BASE EQUIPOS'!$G$8:$J$22,4,0),"")</f>
        <v/>
      </c>
      <c r="G1546" s="242"/>
      <c r="H1546" s="233"/>
      <c r="I1546" s="241"/>
      <c r="J1546" s="241"/>
      <c r="K1546" s="241"/>
      <c r="L1546" s="239"/>
      <c r="M1546" s="244"/>
      <c r="N1546" s="245" t="str">
        <f t="shared" ca="1" si="162"/>
        <v/>
      </c>
      <c r="O1546" s="239"/>
      <c r="P1546" s="244"/>
      <c r="Q1546" s="245" t="str">
        <f t="shared" si="163"/>
        <v/>
      </c>
      <c r="U1546" s="246" t="str">
        <f>IFERROR(VLOOKUP(C1546,'BASE EQUIPOS'!$G$8:$O$22,9,0)," ")</f>
        <v xml:space="preserve"> </v>
      </c>
      <c r="V1546" s="232" t="str">
        <f t="shared" si="165"/>
        <v/>
      </c>
      <c r="W1546" s="232" t="str">
        <f t="shared" si="166"/>
        <v/>
      </c>
      <c r="X1546" s="232" t="str">
        <f>IFERROR(VLOOKUP(W1546,Datos!$P$4:$Q$18,2,0),"")</f>
        <v/>
      </c>
      <c r="Y1546" s="232" t="str">
        <f t="shared" si="167"/>
        <v/>
      </c>
      <c r="AA1546" s="314" t="str">
        <f t="shared" ca="1" si="164"/>
        <v/>
      </c>
    </row>
    <row r="1547" spans="1:27" x14ac:dyDescent="0.3">
      <c r="A1547" s="238"/>
      <c r="B1547" s="241" t="str">
        <f t="shared" si="168"/>
        <v/>
      </c>
      <c r="C1547" s="239"/>
      <c r="D1547" s="240" t="str">
        <f>IF(C1547&lt;&gt;"",VLOOKUP(C1547,'BASE EQUIPOS'!$G$8:$H$22,2,0),"")</f>
        <v/>
      </c>
      <c r="E1547" s="241" t="str">
        <f>IF(C1547&lt;&gt;"",VLOOKUP(C1547,'BASE EQUIPOS'!$G$8:$I$22,3,0),"")</f>
        <v/>
      </c>
      <c r="F1547" s="241" t="str">
        <f>IF(C1547&lt;&gt;"",VLOOKUP(C1547,'BASE EQUIPOS'!$G$8:$J$22,4,0),"")</f>
        <v/>
      </c>
      <c r="G1547" s="242"/>
      <c r="H1547" s="233"/>
      <c r="I1547" s="241"/>
      <c r="J1547" s="241"/>
      <c r="K1547" s="241"/>
      <c r="L1547" s="239"/>
      <c r="M1547" s="244"/>
      <c r="N1547" s="245" t="str">
        <f t="shared" ca="1" si="162"/>
        <v/>
      </c>
      <c r="O1547" s="239"/>
      <c r="P1547" s="244"/>
      <c r="Q1547" s="245" t="str">
        <f t="shared" si="163"/>
        <v/>
      </c>
      <c r="U1547" s="246" t="str">
        <f>IFERROR(VLOOKUP(C1547,'BASE EQUIPOS'!$G$8:$O$22,9,0)," ")</f>
        <v xml:space="preserve"> </v>
      </c>
      <c r="V1547" s="232" t="str">
        <f t="shared" si="165"/>
        <v/>
      </c>
      <c r="W1547" s="232" t="str">
        <f t="shared" si="166"/>
        <v/>
      </c>
      <c r="X1547" s="232" t="str">
        <f>IFERROR(VLOOKUP(W1547,Datos!$P$4:$Q$18,2,0),"")</f>
        <v/>
      </c>
      <c r="Y1547" s="232" t="str">
        <f t="shared" si="167"/>
        <v/>
      </c>
      <c r="AA1547" s="314" t="str">
        <f t="shared" ca="1" si="164"/>
        <v/>
      </c>
    </row>
    <row r="1548" spans="1:27" x14ac:dyDescent="0.3">
      <c r="A1548" s="238"/>
      <c r="B1548" s="241" t="str">
        <f t="shared" si="168"/>
        <v/>
      </c>
      <c r="C1548" s="239"/>
      <c r="D1548" s="240" t="str">
        <f>IF(C1548&lt;&gt;"",VLOOKUP(C1548,'BASE EQUIPOS'!$G$8:$H$22,2,0),"")</f>
        <v/>
      </c>
      <c r="E1548" s="241" t="str">
        <f>IF(C1548&lt;&gt;"",VLOOKUP(C1548,'BASE EQUIPOS'!$G$8:$I$22,3,0),"")</f>
        <v/>
      </c>
      <c r="F1548" s="241" t="str">
        <f>IF(C1548&lt;&gt;"",VLOOKUP(C1548,'BASE EQUIPOS'!$G$8:$J$22,4,0),"")</f>
        <v/>
      </c>
      <c r="G1548" s="242"/>
      <c r="H1548" s="233"/>
      <c r="I1548" s="241"/>
      <c r="J1548" s="241"/>
      <c r="K1548" s="241"/>
      <c r="L1548" s="239"/>
      <c r="M1548" s="244"/>
      <c r="N1548" s="245" t="str">
        <f t="shared" ca="1" si="162"/>
        <v/>
      </c>
      <c r="O1548" s="239"/>
      <c r="P1548" s="244"/>
      <c r="Q1548" s="245" t="str">
        <f t="shared" si="163"/>
        <v/>
      </c>
      <c r="U1548" s="246" t="str">
        <f>IFERROR(VLOOKUP(C1548,'BASE EQUIPOS'!$G$8:$O$22,9,0)," ")</f>
        <v xml:space="preserve"> </v>
      </c>
      <c r="V1548" s="232" t="str">
        <f t="shared" si="165"/>
        <v/>
      </c>
      <c r="W1548" s="232" t="str">
        <f t="shared" si="166"/>
        <v/>
      </c>
      <c r="X1548" s="232" t="str">
        <f>IFERROR(VLOOKUP(W1548,Datos!$P$4:$Q$18,2,0),"")</f>
        <v/>
      </c>
      <c r="Y1548" s="232" t="str">
        <f t="shared" si="167"/>
        <v/>
      </c>
      <c r="AA1548" s="314" t="str">
        <f t="shared" ca="1" si="164"/>
        <v/>
      </c>
    </row>
    <row r="1549" spans="1:27" x14ac:dyDescent="0.3">
      <c r="A1549" s="238"/>
      <c r="B1549" s="241" t="str">
        <f t="shared" si="168"/>
        <v/>
      </c>
      <c r="C1549" s="239"/>
      <c r="D1549" s="240" t="str">
        <f>IF(C1549&lt;&gt;"",VLOOKUP(C1549,'BASE EQUIPOS'!$G$8:$H$22,2,0),"")</f>
        <v/>
      </c>
      <c r="E1549" s="241" t="str">
        <f>IF(C1549&lt;&gt;"",VLOOKUP(C1549,'BASE EQUIPOS'!$G$8:$I$22,3,0),"")</f>
        <v/>
      </c>
      <c r="F1549" s="241" t="str">
        <f>IF(C1549&lt;&gt;"",VLOOKUP(C1549,'BASE EQUIPOS'!$G$8:$J$22,4,0),"")</f>
        <v/>
      </c>
      <c r="G1549" s="242"/>
      <c r="H1549" s="233"/>
      <c r="I1549" s="241"/>
      <c r="J1549" s="241"/>
      <c r="K1549" s="241"/>
      <c r="L1549" s="239"/>
      <c r="M1549" s="244"/>
      <c r="N1549" s="245" t="str">
        <f t="shared" ca="1" si="162"/>
        <v/>
      </c>
      <c r="O1549" s="239"/>
      <c r="P1549" s="244"/>
      <c r="Q1549" s="245" t="str">
        <f t="shared" si="163"/>
        <v/>
      </c>
      <c r="U1549" s="246" t="str">
        <f>IFERROR(VLOOKUP(C1549,'BASE EQUIPOS'!$G$8:$O$22,9,0)," ")</f>
        <v xml:space="preserve"> </v>
      </c>
      <c r="V1549" s="232" t="str">
        <f t="shared" si="165"/>
        <v/>
      </c>
      <c r="W1549" s="232" t="str">
        <f t="shared" si="166"/>
        <v/>
      </c>
      <c r="X1549" s="232" t="str">
        <f>IFERROR(VLOOKUP(W1549,Datos!$P$4:$Q$18,2,0),"")</f>
        <v/>
      </c>
      <c r="Y1549" s="232" t="str">
        <f t="shared" si="167"/>
        <v/>
      </c>
      <c r="AA1549" s="314" t="str">
        <f t="shared" ca="1" si="164"/>
        <v/>
      </c>
    </row>
    <row r="1550" spans="1:27" x14ac:dyDescent="0.3">
      <c r="A1550" s="238"/>
      <c r="B1550" s="241" t="str">
        <f t="shared" si="168"/>
        <v/>
      </c>
      <c r="C1550" s="239"/>
      <c r="D1550" s="240" t="str">
        <f>IF(C1550&lt;&gt;"",VLOOKUP(C1550,'BASE EQUIPOS'!$G$8:$H$22,2,0),"")</f>
        <v/>
      </c>
      <c r="E1550" s="241" t="str">
        <f>IF(C1550&lt;&gt;"",VLOOKUP(C1550,'BASE EQUIPOS'!$G$8:$I$22,3,0),"")</f>
        <v/>
      </c>
      <c r="F1550" s="241" t="str">
        <f>IF(C1550&lt;&gt;"",VLOOKUP(C1550,'BASE EQUIPOS'!$G$8:$J$22,4,0),"")</f>
        <v/>
      </c>
      <c r="G1550" s="242"/>
      <c r="H1550" s="233"/>
      <c r="I1550" s="241"/>
      <c r="J1550" s="241"/>
      <c r="K1550" s="241"/>
      <c r="L1550" s="239"/>
      <c r="M1550" s="244"/>
      <c r="N1550" s="245" t="str">
        <f t="shared" ca="1" si="162"/>
        <v/>
      </c>
      <c r="O1550" s="239"/>
      <c r="P1550" s="244"/>
      <c r="Q1550" s="245" t="str">
        <f t="shared" si="163"/>
        <v/>
      </c>
      <c r="U1550" s="246" t="str">
        <f>IFERROR(VLOOKUP(C1550,'BASE EQUIPOS'!$G$8:$O$22,9,0)," ")</f>
        <v xml:space="preserve"> </v>
      </c>
      <c r="V1550" s="232" t="str">
        <f t="shared" si="165"/>
        <v/>
      </c>
      <c r="W1550" s="232" t="str">
        <f t="shared" si="166"/>
        <v/>
      </c>
      <c r="X1550" s="232" t="str">
        <f>IFERROR(VLOOKUP(W1550,Datos!$P$4:$Q$18,2,0),"")</f>
        <v/>
      </c>
      <c r="Y1550" s="232" t="str">
        <f t="shared" si="167"/>
        <v/>
      </c>
      <c r="AA1550" s="314" t="str">
        <f t="shared" ca="1" si="164"/>
        <v/>
      </c>
    </row>
    <row r="1551" spans="1:27" x14ac:dyDescent="0.3">
      <c r="A1551" s="238"/>
      <c r="B1551" s="241" t="str">
        <f t="shared" si="168"/>
        <v/>
      </c>
      <c r="C1551" s="239"/>
      <c r="D1551" s="240" t="str">
        <f>IF(C1551&lt;&gt;"",VLOOKUP(C1551,'BASE EQUIPOS'!$G$8:$H$22,2,0),"")</f>
        <v/>
      </c>
      <c r="E1551" s="241" t="str">
        <f>IF(C1551&lt;&gt;"",VLOOKUP(C1551,'BASE EQUIPOS'!$G$8:$I$22,3,0),"")</f>
        <v/>
      </c>
      <c r="F1551" s="241" t="str">
        <f>IF(C1551&lt;&gt;"",VLOOKUP(C1551,'BASE EQUIPOS'!$G$8:$J$22,4,0),"")</f>
        <v/>
      </c>
      <c r="G1551" s="242"/>
      <c r="H1551" s="233"/>
      <c r="I1551" s="241"/>
      <c r="J1551" s="241"/>
      <c r="K1551" s="241"/>
      <c r="L1551" s="239"/>
      <c r="M1551" s="244"/>
      <c r="N1551" s="245" t="str">
        <f t="shared" ca="1" si="162"/>
        <v/>
      </c>
      <c r="O1551" s="239"/>
      <c r="P1551" s="244"/>
      <c r="Q1551" s="245" t="str">
        <f t="shared" si="163"/>
        <v/>
      </c>
      <c r="U1551" s="246" t="str">
        <f>IFERROR(VLOOKUP(C1551,'BASE EQUIPOS'!$G$8:$O$22,9,0)," ")</f>
        <v xml:space="preserve"> </v>
      </c>
      <c r="V1551" s="232" t="str">
        <f t="shared" si="165"/>
        <v/>
      </c>
      <c r="W1551" s="232" t="str">
        <f t="shared" si="166"/>
        <v/>
      </c>
      <c r="X1551" s="232" t="str">
        <f>IFERROR(VLOOKUP(W1551,Datos!$P$4:$Q$18,2,0),"")</f>
        <v/>
      </c>
      <c r="Y1551" s="232" t="str">
        <f t="shared" si="167"/>
        <v/>
      </c>
      <c r="AA1551" s="314" t="str">
        <f t="shared" ca="1" si="164"/>
        <v/>
      </c>
    </row>
    <row r="1552" spans="1:27" x14ac:dyDescent="0.3">
      <c r="A1552" s="238"/>
      <c r="B1552" s="241" t="str">
        <f t="shared" si="168"/>
        <v/>
      </c>
      <c r="C1552" s="239"/>
      <c r="D1552" s="240" t="str">
        <f>IF(C1552&lt;&gt;"",VLOOKUP(C1552,'BASE EQUIPOS'!$G$8:$H$22,2,0),"")</f>
        <v/>
      </c>
      <c r="E1552" s="241" t="str">
        <f>IF(C1552&lt;&gt;"",VLOOKUP(C1552,'BASE EQUIPOS'!$G$8:$I$22,3,0),"")</f>
        <v/>
      </c>
      <c r="F1552" s="241" t="str">
        <f>IF(C1552&lt;&gt;"",VLOOKUP(C1552,'BASE EQUIPOS'!$G$8:$J$22,4,0),"")</f>
        <v/>
      </c>
      <c r="G1552" s="242"/>
      <c r="H1552" s="233"/>
      <c r="I1552" s="241"/>
      <c r="J1552" s="241"/>
      <c r="K1552" s="241"/>
      <c r="L1552" s="239"/>
      <c r="M1552" s="244"/>
      <c r="N1552" s="245" t="str">
        <f t="shared" ref="N1552:N1615" ca="1" si="169">IF(M1552="","",IF(O1552="",NOW()*24-(L1552+M1552)*24,"Mtto. Terminado"))</f>
        <v/>
      </c>
      <c r="O1552" s="239"/>
      <c r="P1552" s="244"/>
      <c r="Q1552" s="245" t="str">
        <f t="shared" ref="Q1552:Q1615" si="170">IF(O1552="","",IF(P1552="","",(O1552+P1552)*24-(L1552+M1552)*24))</f>
        <v/>
      </c>
      <c r="U1552" s="246" t="str">
        <f>IFERROR(VLOOKUP(C1552,'BASE EQUIPOS'!$G$8:$O$22,9,0)," ")</f>
        <v xml:space="preserve"> </v>
      </c>
      <c r="V1552" s="232" t="str">
        <f t="shared" si="165"/>
        <v/>
      </c>
      <c r="W1552" s="232" t="str">
        <f t="shared" si="166"/>
        <v/>
      </c>
      <c r="X1552" s="232" t="str">
        <f>IFERROR(VLOOKUP(W1552,Datos!$P$4:$Q$18,2,0),"")</f>
        <v/>
      </c>
      <c r="Y1552" s="232" t="str">
        <f t="shared" si="167"/>
        <v/>
      </c>
      <c r="AA1552" s="314" t="str">
        <f t="shared" ca="1" si="164"/>
        <v/>
      </c>
    </row>
    <row r="1553" spans="1:27" x14ac:dyDescent="0.3">
      <c r="A1553" s="238"/>
      <c r="B1553" s="241" t="str">
        <f t="shared" si="168"/>
        <v/>
      </c>
      <c r="C1553" s="239"/>
      <c r="D1553" s="240" t="str">
        <f>IF(C1553&lt;&gt;"",VLOOKUP(C1553,'BASE EQUIPOS'!$G$8:$H$22,2,0),"")</f>
        <v/>
      </c>
      <c r="E1553" s="241" t="str">
        <f>IF(C1553&lt;&gt;"",VLOOKUP(C1553,'BASE EQUIPOS'!$G$8:$I$22,3,0),"")</f>
        <v/>
      </c>
      <c r="F1553" s="241" t="str">
        <f>IF(C1553&lt;&gt;"",VLOOKUP(C1553,'BASE EQUIPOS'!$G$8:$J$22,4,0),"")</f>
        <v/>
      </c>
      <c r="G1553" s="242"/>
      <c r="H1553" s="233"/>
      <c r="I1553" s="241"/>
      <c r="J1553" s="241"/>
      <c r="K1553" s="241"/>
      <c r="L1553" s="239"/>
      <c r="M1553" s="244"/>
      <c r="N1553" s="245" t="str">
        <f t="shared" ca="1" si="169"/>
        <v/>
      </c>
      <c r="O1553" s="239"/>
      <c r="P1553" s="244"/>
      <c r="Q1553" s="245" t="str">
        <f t="shared" si="170"/>
        <v/>
      </c>
      <c r="U1553" s="246" t="str">
        <f>IFERROR(VLOOKUP(C1553,'BASE EQUIPOS'!$G$8:$O$22,9,0)," ")</f>
        <v xml:space="preserve"> </v>
      </c>
      <c r="V1553" s="232" t="str">
        <f t="shared" si="165"/>
        <v/>
      </c>
      <c r="W1553" s="232" t="str">
        <f t="shared" si="166"/>
        <v/>
      </c>
      <c r="X1553" s="232" t="str">
        <f>IFERROR(VLOOKUP(W1553,Datos!$P$4:$Q$18,2,0),"")</f>
        <v/>
      </c>
      <c r="Y1553" s="232" t="str">
        <f t="shared" si="167"/>
        <v/>
      </c>
      <c r="AA1553" s="314" t="str">
        <f t="shared" ref="AA1553:AA1616" ca="1" si="171">IF(N1553="Mtto. Terminado",1,"")</f>
        <v/>
      </c>
    </row>
    <row r="1554" spans="1:27" x14ac:dyDescent="0.3">
      <c r="A1554" s="238"/>
      <c r="B1554" s="241" t="str">
        <f t="shared" si="168"/>
        <v/>
      </c>
      <c r="C1554" s="239"/>
      <c r="D1554" s="240" t="str">
        <f>IF(C1554&lt;&gt;"",VLOOKUP(C1554,'BASE EQUIPOS'!$G$8:$H$22,2,0),"")</f>
        <v/>
      </c>
      <c r="E1554" s="241" t="str">
        <f>IF(C1554&lt;&gt;"",VLOOKUP(C1554,'BASE EQUIPOS'!$G$8:$I$22,3,0),"")</f>
        <v/>
      </c>
      <c r="F1554" s="241" t="str">
        <f>IF(C1554&lt;&gt;"",VLOOKUP(C1554,'BASE EQUIPOS'!$G$8:$J$22,4,0),"")</f>
        <v/>
      </c>
      <c r="G1554" s="242"/>
      <c r="H1554" s="233"/>
      <c r="I1554" s="241"/>
      <c r="J1554" s="241"/>
      <c r="K1554" s="241"/>
      <c r="L1554" s="239"/>
      <c r="M1554" s="244"/>
      <c r="N1554" s="245" t="str">
        <f t="shared" ca="1" si="169"/>
        <v/>
      </c>
      <c r="O1554" s="239"/>
      <c r="P1554" s="244"/>
      <c r="Q1554" s="245" t="str">
        <f t="shared" si="170"/>
        <v/>
      </c>
      <c r="U1554" s="246" t="str">
        <f>IFERROR(VLOOKUP(C1554,'BASE EQUIPOS'!$G$8:$O$22,9,0)," ")</f>
        <v xml:space="preserve"> </v>
      </c>
      <c r="V1554" s="232" t="str">
        <f t="shared" si="165"/>
        <v/>
      </c>
      <c r="W1554" s="232" t="str">
        <f t="shared" si="166"/>
        <v/>
      </c>
      <c r="X1554" s="232" t="str">
        <f>IFERROR(VLOOKUP(W1554,Datos!$P$4:$Q$18,2,0),"")</f>
        <v/>
      </c>
      <c r="Y1554" s="232" t="str">
        <f t="shared" si="167"/>
        <v/>
      </c>
      <c r="AA1554" s="314" t="str">
        <f t="shared" ca="1" si="171"/>
        <v/>
      </c>
    </row>
    <row r="1555" spans="1:27" x14ac:dyDescent="0.3">
      <c r="A1555" s="238"/>
      <c r="B1555" s="241" t="str">
        <f t="shared" si="168"/>
        <v/>
      </c>
      <c r="C1555" s="239"/>
      <c r="D1555" s="240" t="str">
        <f>IF(C1555&lt;&gt;"",VLOOKUP(C1555,'BASE EQUIPOS'!$G$8:$H$22,2,0),"")</f>
        <v/>
      </c>
      <c r="E1555" s="241" t="str">
        <f>IF(C1555&lt;&gt;"",VLOOKUP(C1555,'BASE EQUIPOS'!$G$8:$I$22,3,0),"")</f>
        <v/>
      </c>
      <c r="F1555" s="241" t="str">
        <f>IF(C1555&lt;&gt;"",VLOOKUP(C1555,'BASE EQUIPOS'!$G$8:$J$22,4,0),"")</f>
        <v/>
      </c>
      <c r="G1555" s="242"/>
      <c r="H1555" s="233"/>
      <c r="I1555" s="241"/>
      <c r="J1555" s="241"/>
      <c r="K1555" s="241"/>
      <c r="L1555" s="239"/>
      <c r="M1555" s="244"/>
      <c r="N1555" s="245" t="str">
        <f t="shared" ca="1" si="169"/>
        <v/>
      </c>
      <c r="O1555" s="239"/>
      <c r="P1555" s="244"/>
      <c r="Q1555" s="245" t="str">
        <f t="shared" si="170"/>
        <v/>
      </c>
      <c r="U1555" s="246" t="str">
        <f>IFERROR(VLOOKUP(C1555,'BASE EQUIPOS'!$G$8:$O$22,9,0)," ")</f>
        <v xml:space="preserve"> </v>
      </c>
      <c r="V1555" s="232" t="str">
        <f t="shared" si="165"/>
        <v/>
      </c>
      <c r="W1555" s="232" t="str">
        <f t="shared" si="166"/>
        <v/>
      </c>
      <c r="X1555" s="232" t="str">
        <f>IFERROR(VLOOKUP(W1555,Datos!$P$4:$Q$18,2,0),"")</f>
        <v/>
      </c>
      <c r="Y1555" s="232" t="str">
        <f t="shared" si="167"/>
        <v/>
      </c>
      <c r="AA1555" s="314" t="str">
        <f t="shared" ca="1" si="171"/>
        <v/>
      </c>
    </row>
    <row r="1556" spans="1:27" x14ac:dyDescent="0.3">
      <c r="A1556" s="238"/>
      <c r="B1556" s="241" t="str">
        <f t="shared" si="168"/>
        <v/>
      </c>
      <c r="C1556" s="239"/>
      <c r="D1556" s="240" t="str">
        <f>IF(C1556&lt;&gt;"",VLOOKUP(C1556,'BASE EQUIPOS'!$G$8:$H$22,2,0),"")</f>
        <v/>
      </c>
      <c r="E1556" s="241" t="str">
        <f>IF(C1556&lt;&gt;"",VLOOKUP(C1556,'BASE EQUIPOS'!$G$8:$I$22,3,0),"")</f>
        <v/>
      </c>
      <c r="F1556" s="241" t="str">
        <f>IF(C1556&lt;&gt;"",VLOOKUP(C1556,'BASE EQUIPOS'!$G$8:$J$22,4,0),"")</f>
        <v/>
      </c>
      <c r="G1556" s="242"/>
      <c r="H1556" s="233"/>
      <c r="I1556" s="241"/>
      <c r="J1556" s="241"/>
      <c r="K1556" s="241"/>
      <c r="L1556" s="239"/>
      <c r="M1556" s="244"/>
      <c r="N1556" s="245" t="str">
        <f t="shared" ca="1" si="169"/>
        <v/>
      </c>
      <c r="O1556" s="239"/>
      <c r="P1556" s="244"/>
      <c r="Q1556" s="245" t="str">
        <f t="shared" si="170"/>
        <v/>
      </c>
      <c r="U1556" s="246" t="str">
        <f>IFERROR(VLOOKUP(C1556,'BASE EQUIPOS'!$G$8:$O$22,9,0)," ")</f>
        <v xml:space="preserve"> </v>
      </c>
      <c r="V1556" s="232" t="str">
        <f t="shared" si="165"/>
        <v/>
      </c>
      <c r="W1556" s="232" t="str">
        <f t="shared" si="166"/>
        <v/>
      </c>
      <c r="X1556" s="232" t="str">
        <f>IFERROR(VLOOKUP(W1556,Datos!$P$4:$Q$18,2,0),"")</f>
        <v/>
      </c>
      <c r="Y1556" s="232" t="str">
        <f t="shared" si="167"/>
        <v/>
      </c>
      <c r="AA1556" s="314" t="str">
        <f t="shared" ca="1" si="171"/>
        <v/>
      </c>
    </row>
    <row r="1557" spans="1:27" x14ac:dyDescent="0.3">
      <c r="A1557" s="238"/>
      <c r="B1557" s="241" t="str">
        <f t="shared" si="168"/>
        <v/>
      </c>
      <c r="C1557" s="239"/>
      <c r="D1557" s="240" t="str">
        <f>IF(C1557&lt;&gt;"",VLOOKUP(C1557,'BASE EQUIPOS'!$G$8:$H$22,2,0),"")</f>
        <v/>
      </c>
      <c r="E1557" s="241" t="str">
        <f>IF(C1557&lt;&gt;"",VLOOKUP(C1557,'BASE EQUIPOS'!$G$8:$I$22,3,0),"")</f>
        <v/>
      </c>
      <c r="F1557" s="241" t="str">
        <f>IF(C1557&lt;&gt;"",VLOOKUP(C1557,'BASE EQUIPOS'!$G$8:$J$22,4,0),"")</f>
        <v/>
      </c>
      <c r="G1557" s="242"/>
      <c r="H1557" s="233"/>
      <c r="I1557" s="241"/>
      <c r="J1557" s="241"/>
      <c r="K1557" s="241"/>
      <c r="L1557" s="239"/>
      <c r="M1557" s="244"/>
      <c r="N1557" s="245" t="str">
        <f t="shared" ca="1" si="169"/>
        <v/>
      </c>
      <c r="O1557" s="239"/>
      <c r="P1557" s="244"/>
      <c r="Q1557" s="245" t="str">
        <f t="shared" si="170"/>
        <v/>
      </c>
      <c r="U1557" s="246" t="str">
        <f>IFERROR(VLOOKUP(C1557,'BASE EQUIPOS'!$G$8:$O$22,9,0)," ")</f>
        <v xml:space="preserve"> </v>
      </c>
      <c r="V1557" s="232" t="str">
        <f t="shared" ref="V1557:V1620" si="172">IF(G1557="MTTO. SISTEMÁTICO","PREVENTIVA",IF(G1557="MTTO. PREDICTIVO","INSPECCIÓN",""))</f>
        <v/>
      </c>
      <c r="W1557" s="232" t="str">
        <f t="shared" ref="W1557:W1620" si="173">CONCATENATE(D1557,I1557)</f>
        <v/>
      </c>
      <c r="X1557" s="232" t="str">
        <f>IFERROR(VLOOKUP(W1557,Datos!$P$4:$Q$18,2,0),"")</f>
        <v/>
      </c>
      <c r="Y1557" s="232" t="str">
        <f t="shared" ref="Y1557:Y1620" si="174">IF(A1557="OT CORRECTIVA",1,IF(A1557="OT PREVENTIVA",2,IF(A1557="HOJA INSPECCIÓN",3,"")))</f>
        <v/>
      </c>
      <c r="AA1557" s="314" t="str">
        <f t="shared" ca="1" si="171"/>
        <v/>
      </c>
    </row>
    <row r="1558" spans="1:27" x14ac:dyDescent="0.3">
      <c r="A1558" s="238"/>
      <c r="B1558" s="241" t="str">
        <f t="shared" si="168"/>
        <v/>
      </c>
      <c r="C1558" s="239"/>
      <c r="D1558" s="240" t="str">
        <f>IF(C1558&lt;&gt;"",VLOOKUP(C1558,'BASE EQUIPOS'!$G$8:$H$22,2,0),"")</f>
        <v/>
      </c>
      <c r="E1558" s="241" t="str">
        <f>IF(C1558&lt;&gt;"",VLOOKUP(C1558,'BASE EQUIPOS'!$G$8:$I$22,3,0),"")</f>
        <v/>
      </c>
      <c r="F1558" s="241" t="str">
        <f>IF(C1558&lt;&gt;"",VLOOKUP(C1558,'BASE EQUIPOS'!$G$8:$J$22,4,0),"")</f>
        <v/>
      </c>
      <c r="G1558" s="242"/>
      <c r="H1558" s="233"/>
      <c r="I1558" s="241"/>
      <c r="J1558" s="241"/>
      <c r="K1558" s="241"/>
      <c r="L1558" s="239"/>
      <c r="M1558" s="244"/>
      <c r="N1558" s="245" t="str">
        <f t="shared" ca="1" si="169"/>
        <v/>
      </c>
      <c r="O1558" s="239"/>
      <c r="P1558" s="244"/>
      <c r="Q1558" s="245" t="str">
        <f t="shared" si="170"/>
        <v/>
      </c>
      <c r="U1558" s="246" t="str">
        <f>IFERROR(VLOOKUP(C1558,'BASE EQUIPOS'!$G$8:$O$22,9,0)," ")</f>
        <v xml:space="preserve"> </v>
      </c>
      <c r="V1558" s="232" t="str">
        <f t="shared" si="172"/>
        <v/>
      </c>
      <c r="W1558" s="232" t="str">
        <f t="shared" si="173"/>
        <v/>
      </c>
      <c r="X1558" s="232" t="str">
        <f>IFERROR(VLOOKUP(W1558,Datos!$P$4:$Q$18,2,0),"")</f>
        <v/>
      </c>
      <c r="Y1558" s="232" t="str">
        <f t="shared" si="174"/>
        <v/>
      </c>
      <c r="AA1558" s="314" t="str">
        <f t="shared" ca="1" si="171"/>
        <v/>
      </c>
    </row>
    <row r="1559" spans="1:27" x14ac:dyDescent="0.3">
      <c r="A1559" s="238"/>
      <c r="B1559" s="241" t="str">
        <f t="shared" si="168"/>
        <v/>
      </c>
      <c r="C1559" s="239"/>
      <c r="D1559" s="240" t="str">
        <f>IF(C1559&lt;&gt;"",VLOOKUP(C1559,'BASE EQUIPOS'!$G$8:$H$22,2,0),"")</f>
        <v/>
      </c>
      <c r="E1559" s="241" t="str">
        <f>IF(C1559&lt;&gt;"",VLOOKUP(C1559,'BASE EQUIPOS'!$G$8:$I$22,3,0),"")</f>
        <v/>
      </c>
      <c r="F1559" s="241" t="str">
        <f>IF(C1559&lt;&gt;"",VLOOKUP(C1559,'BASE EQUIPOS'!$G$8:$J$22,4,0),"")</f>
        <v/>
      </c>
      <c r="G1559" s="242"/>
      <c r="H1559" s="233"/>
      <c r="I1559" s="241"/>
      <c r="J1559" s="241"/>
      <c r="K1559" s="241"/>
      <c r="L1559" s="239"/>
      <c r="M1559" s="244"/>
      <c r="N1559" s="245" t="str">
        <f t="shared" ca="1" si="169"/>
        <v/>
      </c>
      <c r="O1559" s="239"/>
      <c r="P1559" s="244"/>
      <c r="Q1559" s="245" t="str">
        <f t="shared" si="170"/>
        <v/>
      </c>
      <c r="U1559" s="246" t="str">
        <f>IFERROR(VLOOKUP(C1559,'BASE EQUIPOS'!$G$8:$O$22,9,0)," ")</f>
        <v xml:space="preserve"> </v>
      </c>
      <c r="V1559" s="232" t="str">
        <f t="shared" si="172"/>
        <v/>
      </c>
      <c r="W1559" s="232" t="str">
        <f t="shared" si="173"/>
        <v/>
      </c>
      <c r="X1559" s="232" t="str">
        <f>IFERROR(VLOOKUP(W1559,Datos!$P$4:$Q$18,2,0),"")</f>
        <v/>
      </c>
      <c r="Y1559" s="232" t="str">
        <f t="shared" si="174"/>
        <v/>
      </c>
      <c r="AA1559" s="314" t="str">
        <f t="shared" ca="1" si="171"/>
        <v/>
      </c>
    </row>
    <row r="1560" spans="1:27" x14ac:dyDescent="0.3">
      <c r="A1560" s="238"/>
      <c r="B1560" s="241" t="str">
        <f t="shared" si="168"/>
        <v/>
      </c>
      <c r="C1560" s="239"/>
      <c r="D1560" s="240" t="str">
        <f>IF(C1560&lt;&gt;"",VLOOKUP(C1560,'BASE EQUIPOS'!$G$8:$H$22,2,0),"")</f>
        <v/>
      </c>
      <c r="E1560" s="241" t="str">
        <f>IF(C1560&lt;&gt;"",VLOOKUP(C1560,'BASE EQUIPOS'!$G$8:$I$22,3,0),"")</f>
        <v/>
      </c>
      <c r="F1560" s="241" t="str">
        <f>IF(C1560&lt;&gt;"",VLOOKUP(C1560,'BASE EQUIPOS'!$G$8:$J$22,4,0),"")</f>
        <v/>
      </c>
      <c r="G1560" s="242"/>
      <c r="H1560" s="233"/>
      <c r="I1560" s="241"/>
      <c r="J1560" s="241"/>
      <c r="K1560" s="241"/>
      <c r="L1560" s="239"/>
      <c r="M1560" s="244"/>
      <c r="N1560" s="245" t="str">
        <f t="shared" ca="1" si="169"/>
        <v/>
      </c>
      <c r="O1560" s="239"/>
      <c r="P1560" s="244"/>
      <c r="Q1560" s="245" t="str">
        <f t="shared" si="170"/>
        <v/>
      </c>
      <c r="U1560" s="246" t="str">
        <f>IFERROR(VLOOKUP(C1560,'BASE EQUIPOS'!$G$8:$O$22,9,0)," ")</f>
        <v xml:space="preserve"> </v>
      </c>
      <c r="V1560" s="232" t="str">
        <f t="shared" si="172"/>
        <v/>
      </c>
      <c r="W1560" s="232" t="str">
        <f t="shared" si="173"/>
        <v/>
      </c>
      <c r="X1560" s="232" t="str">
        <f>IFERROR(VLOOKUP(W1560,Datos!$P$4:$Q$18,2,0),"")</f>
        <v/>
      </c>
      <c r="Y1560" s="232" t="str">
        <f t="shared" si="174"/>
        <v/>
      </c>
      <c r="AA1560" s="314" t="str">
        <f t="shared" ca="1" si="171"/>
        <v/>
      </c>
    </row>
    <row r="1561" spans="1:27" x14ac:dyDescent="0.3">
      <c r="A1561" s="238"/>
      <c r="B1561" s="241" t="str">
        <f t="shared" si="168"/>
        <v/>
      </c>
      <c r="C1561" s="239"/>
      <c r="D1561" s="240" t="str">
        <f>IF(C1561&lt;&gt;"",VLOOKUP(C1561,'BASE EQUIPOS'!$G$8:$H$22,2,0),"")</f>
        <v/>
      </c>
      <c r="E1561" s="241" t="str">
        <f>IF(C1561&lt;&gt;"",VLOOKUP(C1561,'BASE EQUIPOS'!$G$8:$I$22,3,0),"")</f>
        <v/>
      </c>
      <c r="F1561" s="241" t="str">
        <f>IF(C1561&lt;&gt;"",VLOOKUP(C1561,'BASE EQUIPOS'!$G$8:$J$22,4,0),"")</f>
        <v/>
      </c>
      <c r="G1561" s="242"/>
      <c r="H1561" s="233"/>
      <c r="I1561" s="241"/>
      <c r="J1561" s="241"/>
      <c r="K1561" s="241"/>
      <c r="L1561" s="239"/>
      <c r="M1561" s="244"/>
      <c r="N1561" s="245" t="str">
        <f t="shared" ca="1" si="169"/>
        <v/>
      </c>
      <c r="O1561" s="239"/>
      <c r="P1561" s="244"/>
      <c r="Q1561" s="245" t="str">
        <f t="shared" si="170"/>
        <v/>
      </c>
      <c r="U1561" s="246" t="str">
        <f>IFERROR(VLOOKUP(C1561,'BASE EQUIPOS'!$G$8:$O$22,9,0)," ")</f>
        <v xml:space="preserve"> </v>
      </c>
      <c r="V1561" s="232" t="str">
        <f t="shared" si="172"/>
        <v/>
      </c>
      <c r="W1561" s="232" t="str">
        <f t="shared" si="173"/>
        <v/>
      </c>
      <c r="X1561" s="232" t="str">
        <f>IFERROR(VLOOKUP(W1561,Datos!$P$4:$Q$18,2,0),"")</f>
        <v/>
      </c>
      <c r="Y1561" s="232" t="str">
        <f t="shared" si="174"/>
        <v/>
      </c>
      <c r="AA1561" s="314" t="str">
        <f t="shared" ca="1" si="171"/>
        <v/>
      </c>
    </row>
    <row r="1562" spans="1:27" x14ac:dyDescent="0.3">
      <c r="A1562" s="238"/>
      <c r="B1562" s="241" t="str">
        <f t="shared" si="168"/>
        <v/>
      </c>
      <c r="C1562" s="239"/>
      <c r="D1562" s="240" t="str">
        <f>IF(C1562&lt;&gt;"",VLOOKUP(C1562,'BASE EQUIPOS'!$G$8:$H$22,2,0),"")</f>
        <v/>
      </c>
      <c r="E1562" s="241" t="str">
        <f>IF(C1562&lt;&gt;"",VLOOKUP(C1562,'BASE EQUIPOS'!$G$8:$I$22,3,0),"")</f>
        <v/>
      </c>
      <c r="F1562" s="241" t="str">
        <f>IF(C1562&lt;&gt;"",VLOOKUP(C1562,'BASE EQUIPOS'!$G$8:$J$22,4,0),"")</f>
        <v/>
      </c>
      <c r="G1562" s="242"/>
      <c r="H1562" s="233"/>
      <c r="I1562" s="241"/>
      <c r="J1562" s="241"/>
      <c r="K1562" s="241"/>
      <c r="L1562" s="239"/>
      <c r="M1562" s="244"/>
      <c r="N1562" s="245" t="str">
        <f t="shared" ca="1" si="169"/>
        <v/>
      </c>
      <c r="O1562" s="239"/>
      <c r="P1562" s="244"/>
      <c r="Q1562" s="245" t="str">
        <f t="shared" si="170"/>
        <v/>
      </c>
      <c r="U1562" s="246" t="str">
        <f>IFERROR(VLOOKUP(C1562,'BASE EQUIPOS'!$G$8:$O$22,9,0)," ")</f>
        <v xml:space="preserve"> </v>
      </c>
      <c r="V1562" s="232" t="str">
        <f t="shared" si="172"/>
        <v/>
      </c>
      <c r="W1562" s="232" t="str">
        <f t="shared" si="173"/>
        <v/>
      </c>
      <c r="X1562" s="232" t="str">
        <f>IFERROR(VLOOKUP(W1562,Datos!$P$4:$Q$18,2,0),"")</f>
        <v/>
      </c>
      <c r="Y1562" s="232" t="str">
        <f t="shared" si="174"/>
        <v/>
      </c>
      <c r="AA1562" s="314" t="str">
        <f t="shared" ca="1" si="171"/>
        <v/>
      </c>
    </row>
    <row r="1563" spans="1:27" x14ac:dyDescent="0.3">
      <c r="A1563" s="238"/>
      <c r="B1563" s="241" t="str">
        <f t="shared" si="168"/>
        <v/>
      </c>
      <c r="C1563" s="239"/>
      <c r="D1563" s="240" t="str">
        <f>IF(C1563&lt;&gt;"",VLOOKUP(C1563,'BASE EQUIPOS'!$G$8:$H$22,2,0),"")</f>
        <v/>
      </c>
      <c r="E1563" s="241" t="str">
        <f>IF(C1563&lt;&gt;"",VLOOKUP(C1563,'BASE EQUIPOS'!$G$8:$I$22,3,0),"")</f>
        <v/>
      </c>
      <c r="F1563" s="241" t="str">
        <f>IF(C1563&lt;&gt;"",VLOOKUP(C1563,'BASE EQUIPOS'!$G$8:$J$22,4,0),"")</f>
        <v/>
      </c>
      <c r="G1563" s="242"/>
      <c r="H1563" s="233"/>
      <c r="I1563" s="241"/>
      <c r="J1563" s="241"/>
      <c r="K1563" s="241"/>
      <c r="L1563" s="239"/>
      <c r="M1563" s="244"/>
      <c r="N1563" s="245" t="str">
        <f t="shared" ca="1" si="169"/>
        <v/>
      </c>
      <c r="O1563" s="239"/>
      <c r="P1563" s="244"/>
      <c r="Q1563" s="245" t="str">
        <f t="shared" si="170"/>
        <v/>
      </c>
      <c r="U1563" s="246" t="str">
        <f>IFERROR(VLOOKUP(C1563,'BASE EQUIPOS'!$G$8:$O$22,9,0)," ")</f>
        <v xml:space="preserve"> </v>
      </c>
      <c r="V1563" s="232" t="str">
        <f t="shared" si="172"/>
        <v/>
      </c>
      <c r="W1563" s="232" t="str">
        <f t="shared" si="173"/>
        <v/>
      </c>
      <c r="X1563" s="232" t="str">
        <f>IFERROR(VLOOKUP(W1563,Datos!$P$4:$Q$18,2,0),"")</f>
        <v/>
      </c>
      <c r="Y1563" s="232" t="str">
        <f t="shared" si="174"/>
        <v/>
      </c>
      <c r="AA1563" s="314" t="str">
        <f t="shared" ca="1" si="171"/>
        <v/>
      </c>
    </row>
    <row r="1564" spans="1:27" x14ac:dyDescent="0.3">
      <c r="A1564" s="238"/>
      <c r="B1564" s="241" t="str">
        <f t="shared" ref="B1564:B1627" si="175">IF(C1564&lt;&gt;"",B1563+1,"")</f>
        <v/>
      </c>
      <c r="C1564" s="239"/>
      <c r="D1564" s="240" t="str">
        <f>IF(C1564&lt;&gt;"",VLOOKUP(C1564,'BASE EQUIPOS'!$G$8:$H$22,2,0),"")</f>
        <v/>
      </c>
      <c r="E1564" s="241" t="str">
        <f>IF(C1564&lt;&gt;"",VLOOKUP(C1564,'BASE EQUIPOS'!$G$8:$I$22,3,0),"")</f>
        <v/>
      </c>
      <c r="F1564" s="241" t="str">
        <f>IF(C1564&lt;&gt;"",VLOOKUP(C1564,'BASE EQUIPOS'!$G$8:$J$22,4,0),"")</f>
        <v/>
      </c>
      <c r="G1564" s="242"/>
      <c r="H1564" s="233"/>
      <c r="I1564" s="241"/>
      <c r="J1564" s="241"/>
      <c r="K1564" s="241"/>
      <c r="L1564" s="239"/>
      <c r="M1564" s="244"/>
      <c r="N1564" s="245" t="str">
        <f t="shared" ca="1" si="169"/>
        <v/>
      </c>
      <c r="O1564" s="239"/>
      <c r="P1564" s="244"/>
      <c r="Q1564" s="245" t="str">
        <f t="shared" si="170"/>
        <v/>
      </c>
      <c r="U1564" s="246" t="str">
        <f>IFERROR(VLOOKUP(C1564,'BASE EQUIPOS'!$G$8:$O$22,9,0)," ")</f>
        <v xml:space="preserve"> </v>
      </c>
      <c r="V1564" s="232" t="str">
        <f t="shared" si="172"/>
        <v/>
      </c>
      <c r="W1564" s="232" t="str">
        <f t="shared" si="173"/>
        <v/>
      </c>
      <c r="X1564" s="232" t="str">
        <f>IFERROR(VLOOKUP(W1564,Datos!$P$4:$Q$18,2,0),"")</f>
        <v/>
      </c>
      <c r="Y1564" s="232" t="str">
        <f t="shared" si="174"/>
        <v/>
      </c>
      <c r="AA1564" s="314" t="str">
        <f t="shared" ca="1" si="171"/>
        <v/>
      </c>
    </row>
    <row r="1565" spans="1:27" x14ac:dyDescent="0.3">
      <c r="A1565" s="238"/>
      <c r="B1565" s="241" t="str">
        <f t="shared" si="175"/>
        <v/>
      </c>
      <c r="C1565" s="239"/>
      <c r="D1565" s="240" t="str">
        <f>IF(C1565&lt;&gt;"",VLOOKUP(C1565,'BASE EQUIPOS'!$G$8:$H$22,2,0),"")</f>
        <v/>
      </c>
      <c r="E1565" s="241" t="str">
        <f>IF(C1565&lt;&gt;"",VLOOKUP(C1565,'BASE EQUIPOS'!$G$8:$I$22,3,0),"")</f>
        <v/>
      </c>
      <c r="F1565" s="241" t="str">
        <f>IF(C1565&lt;&gt;"",VLOOKUP(C1565,'BASE EQUIPOS'!$G$8:$J$22,4,0),"")</f>
        <v/>
      </c>
      <c r="G1565" s="242"/>
      <c r="H1565" s="233"/>
      <c r="I1565" s="241"/>
      <c r="J1565" s="241"/>
      <c r="K1565" s="241"/>
      <c r="L1565" s="239"/>
      <c r="M1565" s="244"/>
      <c r="N1565" s="245" t="str">
        <f t="shared" ca="1" si="169"/>
        <v/>
      </c>
      <c r="O1565" s="239"/>
      <c r="P1565" s="244"/>
      <c r="Q1565" s="245" t="str">
        <f t="shared" si="170"/>
        <v/>
      </c>
      <c r="U1565" s="246" t="str">
        <f>IFERROR(VLOOKUP(C1565,'BASE EQUIPOS'!$G$8:$O$22,9,0)," ")</f>
        <v xml:space="preserve"> </v>
      </c>
      <c r="V1565" s="232" t="str">
        <f t="shared" si="172"/>
        <v/>
      </c>
      <c r="W1565" s="232" t="str">
        <f t="shared" si="173"/>
        <v/>
      </c>
      <c r="X1565" s="232" t="str">
        <f>IFERROR(VLOOKUP(W1565,Datos!$P$4:$Q$18,2,0),"")</f>
        <v/>
      </c>
      <c r="Y1565" s="232" t="str">
        <f t="shared" si="174"/>
        <v/>
      </c>
      <c r="AA1565" s="314" t="str">
        <f t="shared" ca="1" si="171"/>
        <v/>
      </c>
    </row>
    <row r="1566" spans="1:27" x14ac:dyDescent="0.3">
      <c r="A1566" s="238"/>
      <c r="B1566" s="241" t="str">
        <f t="shared" si="175"/>
        <v/>
      </c>
      <c r="C1566" s="239"/>
      <c r="D1566" s="240" t="str">
        <f>IF(C1566&lt;&gt;"",VLOOKUP(C1566,'BASE EQUIPOS'!$G$8:$H$22,2,0),"")</f>
        <v/>
      </c>
      <c r="E1566" s="241" t="str">
        <f>IF(C1566&lt;&gt;"",VLOOKUP(C1566,'BASE EQUIPOS'!$G$8:$I$22,3,0),"")</f>
        <v/>
      </c>
      <c r="F1566" s="241" t="str">
        <f>IF(C1566&lt;&gt;"",VLOOKUP(C1566,'BASE EQUIPOS'!$G$8:$J$22,4,0),"")</f>
        <v/>
      </c>
      <c r="G1566" s="242"/>
      <c r="H1566" s="233"/>
      <c r="I1566" s="241"/>
      <c r="J1566" s="241"/>
      <c r="K1566" s="241"/>
      <c r="L1566" s="239"/>
      <c r="M1566" s="244"/>
      <c r="N1566" s="245" t="str">
        <f t="shared" ca="1" si="169"/>
        <v/>
      </c>
      <c r="O1566" s="239"/>
      <c r="P1566" s="244"/>
      <c r="Q1566" s="245" t="str">
        <f t="shared" si="170"/>
        <v/>
      </c>
      <c r="U1566" s="246" t="str">
        <f>IFERROR(VLOOKUP(C1566,'BASE EQUIPOS'!$G$8:$O$22,9,0)," ")</f>
        <v xml:space="preserve"> </v>
      </c>
      <c r="V1566" s="232" t="str">
        <f t="shared" si="172"/>
        <v/>
      </c>
      <c r="W1566" s="232" t="str">
        <f t="shared" si="173"/>
        <v/>
      </c>
      <c r="X1566" s="232" t="str">
        <f>IFERROR(VLOOKUP(W1566,Datos!$P$4:$Q$18,2,0),"")</f>
        <v/>
      </c>
      <c r="Y1566" s="232" t="str">
        <f t="shared" si="174"/>
        <v/>
      </c>
      <c r="AA1566" s="314" t="str">
        <f t="shared" ca="1" si="171"/>
        <v/>
      </c>
    </row>
    <row r="1567" spans="1:27" x14ac:dyDescent="0.3">
      <c r="A1567" s="238"/>
      <c r="B1567" s="241" t="str">
        <f t="shared" si="175"/>
        <v/>
      </c>
      <c r="C1567" s="239"/>
      <c r="D1567" s="240" t="str">
        <f>IF(C1567&lt;&gt;"",VLOOKUP(C1567,'BASE EQUIPOS'!$G$8:$H$22,2,0),"")</f>
        <v/>
      </c>
      <c r="E1567" s="241" t="str">
        <f>IF(C1567&lt;&gt;"",VLOOKUP(C1567,'BASE EQUIPOS'!$G$8:$I$22,3,0),"")</f>
        <v/>
      </c>
      <c r="F1567" s="241" t="str">
        <f>IF(C1567&lt;&gt;"",VLOOKUP(C1567,'BASE EQUIPOS'!$G$8:$J$22,4,0),"")</f>
        <v/>
      </c>
      <c r="G1567" s="242"/>
      <c r="H1567" s="233"/>
      <c r="I1567" s="241"/>
      <c r="J1567" s="241"/>
      <c r="K1567" s="241"/>
      <c r="L1567" s="239"/>
      <c r="M1567" s="244"/>
      <c r="N1567" s="245" t="str">
        <f t="shared" ca="1" si="169"/>
        <v/>
      </c>
      <c r="O1567" s="239"/>
      <c r="P1567" s="244"/>
      <c r="Q1567" s="245" t="str">
        <f t="shared" si="170"/>
        <v/>
      </c>
      <c r="U1567" s="246" t="str">
        <f>IFERROR(VLOOKUP(C1567,'BASE EQUIPOS'!$G$8:$O$22,9,0)," ")</f>
        <v xml:space="preserve"> </v>
      </c>
      <c r="V1567" s="232" t="str">
        <f t="shared" si="172"/>
        <v/>
      </c>
      <c r="W1567" s="232" t="str">
        <f t="shared" si="173"/>
        <v/>
      </c>
      <c r="X1567" s="232" t="str">
        <f>IFERROR(VLOOKUP(W1567,Datos!$P$4:$Q$18,2,0),"")</f>
        <v/>
      </c>
      <c r="Y1567" s="232" t="str">
        <f t="shared" si="174"/>
        <v/>
      </c>
      <c r="AA1567" s="314" t="str">
        <f t="shared" ca="1" si="171"/>
        <v/>
      </c>
    </row>
    <row r="1568" spans="1:27" x14ac:dyDescent="0.3">
      <c r="A1568" s="238"/>
      <c r="B1568" s="241" t="str">
        <f t="shared" si="175"/>
        <v/>
      </c>
      <c r="C1568" s="239"/>
      <c r="D1568" s="240" t="str">
        <f>IF(C1568&lt;&gt;"",VLOOKUP(C1568,'BASE EQUIPOS'!$G$8:$H$22,2,0),"")</f>
        <v/>
      </c>
      <c r="E1568" s="241" t="str">
        <f>IF(C1568&lt;&gt;"",VLOOKUP(C1568,'BASE EQUIPOS'!$G$8:$I$22,3,0),"")</f>
        <v/>
      </c>
      <c r="F1568" s="241" t="str">
        <f>IF(C1568&lt;&gt;"",VLOOKUP(C1568,'BASE EQUIPOS'!$G$8:$J$22,4,0),"")</f>
        <v/>
      </c>
      <c r="G1568" s="242"/>
      <c r="H1568" s="233"/>
      <c r="I1568" s="241"/>
      <c r="J1568" s="241"/>
      <c r="K1568" s="241"/>
      <c r="L1568" s="239"/>
      <c r="M1568" s="244"/>
      <c r="N1568" s="245" t="str">
        <f t="shared" ca="1" si="169"/>
        <v/>
      </c>
      <c r="O1568" s="239"/>
      <c r="P1568" s="244"/>
      <c r="Q1568" s="245" t="str">
        <f t="shared" si="170"/>
        <v/>
      </c>
      <c r="U1568" s="246" t="str">
        <f>IFERROR(VLOOKUP(C1568,'BASE EQUIPOS'!$G$8:$O$22,9,0)," ")</f>
        <v xml:space="preserve"> </v>
      </c>
      <c r="V1568" s="232" t="str">
        <f t="shared" si="172"/>
        <v/>
      </c>
      <c r="W1568" s="232" t="str">
        <f t="shared" si="173"/>
        <v/>
      </c>
      <c r="X1568" s="232" t="str">
        <f>IFERROR(VLOOKUP(W1568,Datos!$P$4:$Q$18,2,0),"")</f>
        <v/>
      </c>
      <c r="Y1568" s="232" t="str">
        <f t="shared" si="174"/>
        <v/>
      </c>
      <c r="AA1568" s="314" t="str">
        <f t="shared" ca="1" si="171"/>
        <v/>
      </c>
    </row>
    <row r="1569" spans="1:27" x14ac:dyDescent="0.3">
      <c r="A1569" s="238"/>
      <c r="B1569" s="241" t="str">
        <f t="shared" si="175"/>
        <v/>
      </c>
      <c r="C1569" s="239"/>
      <c r="D1569" s="240" t="str">
        <f>IF(C1569&lt;&gt;"",VLOOKUP(C1569,'BASE EQUIPOS'!$G$8:$H$22,2,0),"")</f>
        <v/>
      </c>
      <c r="E1569" s="241" t="str">
        <f>IF(C1569&lt;&gt;"",VLOOKUP(C1569,'BASE EQUIPOS'!$G$8:$I$22,3,0),"")</f>
        <v/>
      </c>
      <c r="F1569" s="241" t="str">
        <f>IF(C1569&lt;&gt;"",VLOOKUP(C1569,'BASE EQUIPOS'!$G$8:$J$22,4,0),"")</f>
        <v/>
      </c>
      <c r="G1569" s="242"/>
      <c r="H1569" s="233"/>
      <c r="I1569" s="241"/>
      <c r="J1569" s="241"/>
      <c r="K1569" s="241"/>
      <c r="L1569" s="239"/>
      <c r="M1569" s="244"/>
      <c r="N1569" s="245" t="str">
        <f t="shared" ca="1" si="169"/>
        <v/>
      </c>
      <c r="O1569" s="239"/>
      <c r="P1569" s="244"/>
      <c r="Q1569" s="245" t="str">
        <f t="shared" si="170"/>
        <v/>
      </c>
      <c r="U1569" s="246" t="str">
        <f>IFERROR(VLOOKUP(C1569,'BASE EQUIPOS'!$G$8:$O$22,9,0)," ")</f>
        <v xml:space="preserve"> </v>
      </c>
      <c r="V1569" s="232" t="str">
        <f t="shared" si="172"/>
        <v/>
      </c>
      <c r="W1569" s="232" t="str">
        <f t="shared" si="173"/>
        <v/>
      </c>
      <c r="X1569" s="232" t="str">
        <f>IFERROR(VLOOKUP(W1569,Datos!$P$4:$Q$18,2,0),"")</f>
        <v/>
      </c>
      <c r="Y1569" s="232" t="str">
        <f t="shared" si="174"/>
        <v/>
      </c>
      <c r="AA1569" s="314" t="str">
        <f t="shared" ca="1" si="171"/>
        <v/>
      </c>
    </row>
    <row r="1570" spans="1:27" x14ac:dyDescent="0.3">
      <c r="A1570" s="238"/>
      <c r="B1570" s="241" t="str">
        <f t="shared" si="175"/>
        <v/>
      </c>
      <c r="C1570" s="239"/>
      <c r="D1570" s="240" t="str">
        <f>IF(C1570&lt;&gt;"",VLOOKUP(C1570,'BASE EQUIPOS'!$G$8:$H$22,2,0),"")</f>
        <v/>
      </c>
      <c r="E1570" s="241" t="str">
        <f>IF(C1570&lt;&gt;"",VLOOKUP(C1570,'BASE EQUIPOS'!$G$8:$I$22,3,0),"")</f>
        <v/>
      </c>
      <c r="F1570" s="241" t="str">
        <f>IF(C1570&lt;&gt;"",VLOOKUP(C1570,'BASE EQUIPOS'!$G$8:$J$22,4,0),"")</f>
        <v/>
      </c>
      <c r="G1570" s="242"/>
      <c r="H1570" s="233"/>
      <c r="I1570" s="241"/>
      <c r="J1570" s="241"/>
      <c r="K1570" s="241"/>
      <c r="L1570" s="239"/>
      <c r="M1570" s="244"/>
      <c r="N1570" s="245" t="str">
        <f t="shared" ca="1" si="169"/>
        <v/>
      </c>
      <c r="O1570" s="239"/>
      <c r="P1570" s="244"/>
      <c r="Q1570" s="245" t="str">
        <f t="shared" si="170"/>
        <v/>
      </c>
      <c r="U1570" s="246" t="str">
        <f>IFERROR(VLOOKUP(C1570,'BASE EQUIPOS'!$G$8:$O$22,9,0)," ")</f>
        <v xml:space="preserve"> </v>
      </c>
      <c r="V1570" s="232" t="str">
        <f t="shared" si="172"/>
        <v/>
      </c>
      <c r="W1570" s="232" t="str">
        <f t="shared" si="173"/>
        <v/>
      </c>
      <c r="X1570" s="232" t="str">
        <f>IFERROR(VLOOKUP(W1570,Datos!$P$4:$Q$18,2,0),"")</f>
        <v/>
      </c>
      <c r="Y1570" s="232" t="str">
        <f t="shared" si="174"/>
        <v/>
      </c>
      <c r="AA1570" s="314" t="str">
        <f t="shared" ca="1" si="171"/>
        <v/>
      </c>
    </row>
    <row r="1571" spans="1:27" x14ac:dyDescent="0.3">
      <c r="A1571" s="238"/>
      <c r="B1571" s="241" t="str">
        <f t="shared" si="175"/>
        <v/>
      </c>
      <c r="C1571" s="239"/>
      <c r="D1571" s="240" t="str">
        <f>IF(C1571&lt;&gt;"",VLOOKUP(C1571,'BASE EQUIPOS'!$G$8:$H$22,2,0),"")</f>
        <v/>
      </c>
      <c r="E1571" s="241" t="str">
        <f>IF(C1571&lt;&gt;"",VLOOKUP(C1571,'BASE EQUIPOS'!$G$8:$I$22,3,0),"")</f>
        <v/>
      </c>
      <c r="F1571" s="241" t="str">
        <f>IF(C1571&lt;&gt;"",VLOOKUP(C1571,'BASE EQUIPOS'!$G$8:$J$22,4,0),"")</f>
        <v/>
      </c>
      <c r="G1571" s="242"/>
      <c r="H1571" s="233"/>
      <c r="I1571" s="241"/>
      <c r="J1571" s="241"/>
      <c r="K1571" s="241"/>
      <c r="L1571" s="239"/>
      <c r="M1571" s="244"/>
      <c r="N1571" s="245" t="str">
        <f t="shared" ca="1" si="169"/>
        <v/>
      </c>
      <c r="O1571" s="239"/>
      <c r="P1571" s="244"/>
      <c r="Q1571" s="245" t="str">
        <f t="shared" si="170"/>
        <v/>
      </c>
      <c r="U1571" s="246" t="str">
        <f>IFERROR(VLOOKUP(C1571,'BASE EQUIPOS'!$G$8:$O$22,9,0)," ")</f>
        <v xml:space="preserve"> </v>
      </c>
      <c r="V1571" s="232" t="str">
        <f t="shared" si="172"/>
        <v/>
      </c>
      <c r="W1571" s="232" t="str">
        <f t="shared" si="173"/>
        <v/>
      </c>
      <c r="X1571" s="232" t="str">
        <f>IFERROR(VLOOKUP(W1571,Datos!$P$4:$Q$18,2,0),"")</f>
        <v/>
      </c>
      <c r="Y1571" s="232" t="str">
        <f t="shared" si="174"/>
        <v/>
      </c>
      <c r="AA1571" s="314" t="str">
        <f t="shared" ca="1" si="171"/>
        <v/>
      </c>
    </row>
    <row r="1572" spans="1:27" x14ac:dyDescent="0.3">
      <c r="A1572" s="238"/>
      <c r="B1572" s="241" t="str">
        <f t="shared" si="175"/>
        <v/>
      </c>
      <c r="C1572" s="239"/>
      <c r="D1572" s="240" t="str">
        <f>IF(C1572&lt;&gt;"",VLOOKUP(C1572,'BASE EQUIPOS'!$G$8:$H$22,2,0),"")</f>
        <v/>
      </c>
      <c r="E1572" s="241" t="str">
        <f>IF(C1572&lt;&gt;"",VLOOKUP(C1572,'BASE EQUIPOS'!$G$8:$I$22,3,0),"")</f>
        <v/>
      </c>
      <c r="F1572" s="241" t="str">
        <f>IF(C1572&lt;&gt;"",VLOOKUP(C1572,'BASE EQUIPOS'!$G$8:$J$22,4,0),"")</f>
        <v/>
      </c>
      <c r="G1572" s="242"/>
      <c r="H1572" s="233"/>
      <c r="I1572" s="241"/>
      <c r="J1572" s="241"/>
      <c r="K1572" s="241"/>
      <c r="L1572" s="239"/>
      <c r="M1572" s="244"/>
      <c r="N1572" s="245" t="str">
        <f t="shared" ca="1" si="169"/>
        <v/>
      </c>
      <c r="O1572" s="239"/>
      <c r="P1572" s="244"/>
      <c r="Q1572" s="245" t="str">
        <f t="shared" si="170"/>
        <v/>
      </c>
      <c r="U1572" s="246" t="str">
        <f>IFERROR(VLOOKUP(C1572,'BASE EQUIPOS'!$G$8:$O$22,9,0)," ")</f>
        <v xml:space="preserve"> </v>
      </c>
      <c r="V1572" s="232" t="str">
        <f t="shared" si="172"/>
        <v/>
      </c>
      <c r="W1572" s="232" t="str">
        <f t="shared" si="173"/>
        <v/>
      </c>
      <c r="X1572" s="232" t="str">
        <f>IFERROR(VLOOKUP(W1572,Datos!$P$4:$Q$18,2,0),"")</f>
        <v/>
      </c>
      <c r="Y1572" s="232" t="str">
        <f t="shared" si="174"/>
        <v/>
      </c>
      <c r="AA1572" s="314" t="str">
        <f t="shared" ca="1" si="171"/>
        <v/>
      </c>
    </row>
    <row r="1573" spans="1:27" x14ac:dyDescent="0.3">
      <c r="A1573" s="238"/>
      <c r="B1573" s="241" t="str">
        <f t="shared" si="175"/>
        <v/>
      </c>
      <c r="C1573" s="239"/>
      <c r="D1573" s="240" t="str">
        <f>IF(C1573&lt;&gt;"",VLOOKUP(C1573,'BASE EQUIPOS'!$G$8:$H$22,2,0),"")</f>
        <v/>
      </c>
      <c r="E1573" s="241" t="str">
        <f>IF(C1573&lt;&gt;"",VLOOKUP(C1573,'BASE EQUIPOS'!$G$8:$I$22,3,0),"")</f>
        <v/>
      </c>
      <c r="F1573" s="241" t="str">
        <f>IF(C1573&lt;&gt;"",VLOOKUP(C1573,'BASE EQUIPOS'!$G$8:$J$22,4,0),"")</f>
        <v/>
      </c>
      <c r="G1573" s="242"/>
      <c r="H1573" s="233"/>
      <c r="I1573" s="241"/>
      <c r="J1573" s="241"/>
      <c r="K1573" s="241"/>
      <c r="L1573" s="239"/>
      <c r="M1573" s="244"/>
      <c r="N1573" s="245" t="str">
        <f t="shared" ca="1" si="169"/>
        <v/>
      </c>
      <c r="O1573" s="239"/>
      <c r="P1573" s="244"/>
      <c r="Q1573" s="245" t="str">
        <f t="shared" si="170"/>
        <v/>
      </c>
      <c r="U1573" s="246" t="str">
        <f>IFERROR(VLOOKUP(C1573,'BASE EQUIPOS'!$G$8:$O$22,9,0)," ")</f>
        <v xml:space="preserve"> </v>
      </c>
      <c r="V1573" s="232" t="str">
        <f t="shared" si="172"/>
        <v/>
      </c>
      <c r="W1573" s="232" t="str">
        <f t="shared" si="173"/>
        <v/>
      </c>
      <c r="X1573" s="232" t="str">
        <f>IFERROR(VLOOKUP(W1573,Datos!$P$4:$Q$18,2,0),"")</f>
        <v/>
      </c>
      <c r="Y1573" s="232" t="str">
        <f t="shared" si="174"/>
        <v/>
      </c>
      <c r="AA1573" s="314" t="str">
        <f t="shared" ca="1" si="171"/>
        <v/>
      </c>
    </row>
    <row r="1574" spans="1:27" x14ac:dyDescent="0.3">
      <c r="A1574" s="238"/>
      <c r="B1574" s="241" t="str">
        <f t="shared" si="175"/>
        <v/>
      </c>
      <c r="C1574" s="239"/>
      <c r="D1574" s="240" t="str">
        <f>IF(C1574&lt;&gt;"",VLOOKUP(C1574,'BASE EQUIPOS'!$G$8:$H$22,2,0),"")</f>
        <v/>
      </c>
      <c r="E1574" s="241" t="str">
        <f>IF(C1574&lt;&gt;"",VLOOKUP(C1574,'BASE EQUIPOS'!$G$8:$I$22,3,0),"")</f>
        <v/>
      </c>
      <c r="F1574" s="241" t="str">
        <f>IF(C1574&lt;&gt;"",VLOOKUP(C1574,'BASE EQUIPOS'!$G$8:$J$22,4,0),"")</f>
        <v/>
      </c>
      <c r="G1574" s="242"/>
      <c r="H1574" s="233"/>
      <c r="I1574" s="241"/>
      <c r="J1574" s="241"/>
      <c r="K1574" s="241"/>
      <c r="L1574" s="239"/>
      <c r="M1574" s="244"/>
      <c r="N1574" s="245" t="str">
        <f t="shared" ca="1" si="169"/>
        <v/>
      </c>
      <c r="O1574" s="239"/>
      <c r="P1574" s="244"/>
      <c r="Q1574" s="245" t="str">
        <f t="shared" si="170"/>
        <v/>
      </c>
      <c r="U1574" s="246" t="str">
        <f>IFERROR(VLOOKUP(C1574,'BASE EQUIPOS'!$G$8:$O$22,9,0)," ")</f>
        <v xml:space="preserve"> </v>
      </c>
      <c r="V1574" s="232" t="str">
        <f t="shared" si="172"/>
        <v/>
      </c>
      <c r="W1574" s="232" t="str">
        <f t="shared" si="173"/>
        <v/>
      </c>
      <c r="X1574" s="232" t="str">
        <f>IFERROR(VLOOKUP(W1574,Datos!$P$4:$Q$18,2,0),"")</f>
        <v/>
      </c>
      <c r="Y1574" s="232" t="str">
        <f t="shared" si="174"/>
        <v/>
      </c>
      <c r="AA1574" s="314" t="str">
        <f t="shared" ca="1" si="171"/>
        <v/>
      </c>
    </row>
    <row r="1575" spans="1:27" x14ac:dyDescent="0.3">
      <c r="A1575" s="238"/>
      <c r="B1575" s="241" t="str">
        <f t="shared" si="175"/>
        <v/>
      </c>
      <c r="C1575" s="239"/>
      <c r="D1575" s="240" t="str">
        <f>IF(C1575&lt;&gt;"",VLOOKUP(C1575,'BASE EQUIPOS'!$G$8:$H$22,2,0),"")</f>
        <v/>
      </c>
      <c r="E1575" s="241" t="str">
        <f>IF(C1575&lt;&gt;"",VLOOKUP(C1575,'BASE EQUIPOS'!$G$8:$I$22,3,0),"")</f>
        <v/>
      </c>
      <c r="F1575" s="241" t="str">
        <f>IF(C1575&lt;&gt;"",VLOOKUP(C1575,'BASE EQUIPOS'!$G$8:$J$22,4,0),"")</f>
        <v/>
      </c>
      <c r="G1575" s="242"/>
      <c r="H1575" s="233"/>
      <c r="I1575" s="241"/>
      <c r="J1575" s="241"/>
      <c r="K1575" s="241"/>
      <c r="L1575" s="239"/>
      <c r="M1575" s="244"/>
      <c r="N1575" s="245" t="str">
        <f t="shared" ca="1" si="169"/>
        <v/>
      </c>
      <c r="O1575" s="239"/>
      <c r="P1575" s="244"/>
      <c r="Q1575" s="245" t="str">
        <f t="shared" si="170"/>
        <v/>
      </c>
      <c r="U1575" s="246" t="str">
        <f>IFERROR(VLOOKUP(C1575,'BASE EQUIPOS'!$G$8:$O$22,9,0)," ")</f>
        <v xml:space="preserve"> </v>
      </c>
      <c r="V1575" s="232" t="str">
        <f t="shared" si="172"/>
        <v/>
      </c>
      <c r="W1575" s="232" t="str">
        <f t="shared" si="173"/>
        <v/>
      </c>
      <c r="X1575" s="232" t="str">
        <f>IFERROR(VLOOKUP(W1575,Datos!$P$4:$Q$18,2,0),"")</f>
        <v/>
      </c>
      <c r="Y1575" s="232" t="str">
        <f t="shared" si="174"/>
        <v/>
      </c>
      <c r="AA1575" s="314" t="str">
        <f t="shared" ca="1" si="171"/>
        <v/>
      </c>
    </row>
    <row r="1576" spans="1:27" x14ac:dyDescent="0.3">
      <c r="A1576" s="238"/>
      <c r="B1576" s="241" t="str">
        <f t="shared" si="175"/>
        <v/>
      </c>
      <c r="C1576" s="239"/>
      <c r="D1576" s="240" t="str">
        <f>IF(C1576&lt;&gt;"",VLOOKUP(C1576,'BASE EQUIPOS'!$G$8:$H$22,2,0),"")</f>
        <v/>
      </c>
      <c r="E1576" s="241" t="str">
        <f>IF(C1576&lt;&gt;"",VLOOKUP(C1576,'BASE EQUIPOS'!$G$8:$I$22,3,0),"")</f>
        <v/>
      </c>
      <c r="F1576" s="241" t="str">
        <f>IF(C1576&lt;&gt;"",VLOOKUP(C1576,'BASE EQUIPOS'!$G$8:$J$22,4,0),"")</f>
        <v/>
      </c>
      <c r="G1576" s="242"/>
      <c r="H1576" s="233"/>
      <c r="I1576" s="241"/>
      <c r="J1576" s="241"/>
      <c r="K1576" s="241"/>
      <c r="L1576" s="239"/>
      <c r="M1576" s="244"/>
      <c r="N1576" s="245" t="str">
        <f t="shared" ca="1" si="169"/>
        <v/>
      </c>
      <c r="O1576" s="239"/>
      <c r="P1576" s="244"/>
      <c r="Q1576" s="245" t="str">
        <f t="shared" si="170"/>
        <v/>
      </c>
      <c r="U1576" s="246" t="str">
        <f>IFERROR(VLOOKUP(C1576,'BASE EQUIPOS'!$G$8:$O$22,9,0)," ")</f>
        <v xml:space="preserve"> </v>
      </c>
      <c r="V1576" s="232" t="str">
        <f t="shared" si="172"/>
        <v/>
      </c>
      <c r="W1576" s="232" t="str">
        <f t="shared" si="173"/>
        <v/>
      </c>
      <c r="X1576" s="232" t="str">
        <f>IFERROR(VLOOKUP(W1576,Datos!$P$4:$Q$18,2,0),"")</f>
        <v/>
      </c>
      <c r="Y1576" s="232" t="str">
        <f t="shared" si="174"/>
        <v/>
      </c>
      <c r="AA1576" s="314" t="str">
        <f t="shared" ca="1" si="171"/>
        <v/>
      </c>
    </row>
    <row r="1577" spans="1:27" x14ac:dyDescent="0.3">
      <c r="A1577" s="238"/>
      <c r="B1577" s="241" t="str">
        <f t="shared" si="175"/>
        <v/>
      </c>
      <c r="C1577" s="239"/>
      <c r="D1577" s="240" t="str">
        <f>IF(C1577&lt;&gt;"",VLOOKUP(C1577,'BASE EQUIPOS'!$G$8:$H$22,2,0),"")</f>
        <v/>
      </c>
      <c r="E1577" s="241" t="str">
        <f>IF(C1577&lt;&gt;"",VLOOKUP(C1577,'BASE EQUIPOS'!$G$8:$I$22,3,0),"")</f>
        <v/>
      </c>
      <c r="F1577" s="241" t="str">
        <f>IF(C1577&lt;&gt;"",VLOOKUP(C1577,'BASE EQUIPOS'!$G$8:$J$22,4,0),"")</f>
        <v/>
      </c>
      <c r="G1577" s="242"/>
      <c r="H1577" s="233"/>
      <c r="I1577" s="241"/>
      <c r="J1577" s="241"/>
      <c r="K1577" s="241"/>
      <c r="L1577" s="239"/>
      <c r="M1577" s="244"/>
      <c r="N1577" s="245" t="str">
        <f t="shared" ca="1" si="169"/>
        <v/>
      </c>
      <c r="O1577" s="239"/>
      <c r="P1577" s="244"/>
      <c r="Q1577" s="245" t="str">
        <f t="shared" si="170"/>
        <v/>
      </c>
      <c r="U1577" s="246" t="str">
        <f>IFERROR(VLOOKUP(C1577,'BASE EQUIPOS'!$G$8:$O$22,9,0)," ")</f>
        <v xml:space="preserve"> </v>
      </c>
      <c r="V1577" s="232" t="str">
        <f t="shared" si="172"/>
        <v/>
      </c>
      <c r="W1577" s="232" t="str">
        <f t="shared" si="173"/>
        <v/>
      </c>
      <c r="X1577" s="232" t="str">
        <f>IFERROR(VLOOKUP(W1577,Datos!$P$4:$Q$18,2,0),"")</f>
        <v/>
      </c>
      <c r="Y1577" s="232" t="str">
        <f t="shared" si="174"/>
        <v/>
      </c>
      <c r="AA1577" s="314" t="str">
        <f t="shared" ca="1" si="171"/>
        <v/>
      </c>
    </row>
    <row r="1578" spans="1:27" x14ac:dyDescent="0.3">
      <c r="A1578" s="238"/>
      <c r="B1578" s="241" t="str">
        <f t="shared" si="175"/>
        <v/>
      </c>
      <c r="C1578" s="239"/>
      <c r="D1578" s="240" t="str">
        <f>IF(C1578&lt;&gt;"",VLOOKUP(C1578,'BASE EQUIPOS'!$G$8:$H$22,2,0),"")</f>
        <v/>
      </c>
      <c r="E1578" s="241" t="str">
        <f>IF(C1578&lt;&gt;"",VLOOKUP(C1578,'BASE EQUIPOS'!$G$8:$I$22,3,0),"")</f>
        <v/>
      </c>
      <c r="F1578" s="241" t="str">
        <f>IF(C1578&lt;&gt;"",VLOOKUP(C1578,'BASE EQUIPOS'!$G$8:$J$22,4,0),"")</f>
        <v/>
      </c>
      <c r="G1578" s="242"/>
      <c r="H1578" s="233"/>
      <c r="I1578" s="241"/>
      <c r="J1578" s="241"/>
      <c r="K1578" s="241"/>
      <c r="L1578" s="239"/>
      <c r="M1578" s="244"/>
      <c r="N1578" s="245" t="str">
        <f t="shared" ca="1" si="169"/>
        <v/>
      </c>
      <c r="O1578" s="239"/>
      <c r="P1578" s="244"/>
      <c r="Q1578" s="245" t="str">
        <f t="shared" si="170"/>
        <v/>
      </c>
      <c r="U1578" s="246" t="str">
        <f>IFERROR(VLOOKUP(C1578,'BASE EQUIPOS'!$G$8:$O$22,9,0)," ")</f>
        <v xml:space="preserve"> </v>
      </c>
      <c r="V1578" s="232" t="str">
        <f t="shared" si="172"/>
        <v/>
      </c>
      <c r="W1578" s="232" t="str">
        <f t="shared" si="173"/>
        <v/>
      </c>
      <c r="X1578" s="232" t="str">
        <f>IFERROR(VLOOKUP(W1578,Datos!$P$4:$Q$18,2,0),"")</f>
        <v/>
      </c>
      <c r="Y1578" s="232" t="str">
        <f t="shared" si="174"/>
        <v/>
      </c>
      <c r="AA1578" s="314" t="str">
        <f t="shared" ca="1" si="171"/>
        <v/>
      </c>
    </row>
    <row r="1579" spans="1:27" x14ac:dyDescent="0.3">
      <c r="A1579" s="238"/>
      <c r="B1579" s="241" t="str">
        <f t="shared" si="175"/>
        <v/>
      </c>
      <c r="C1579" s="239"/>
      <c r="D1579" s="240" t="str">
        <f>IF(C1579&lt;&gt;"",VLOOKUP(C1579,'BASE EQUIPOS'!$G$8:$H$22,2,0),"")</f>
        <v/>
      </c>
      <c r="E1579" s="241" t="str">
        <f>IF(C1579&lt;&gt;"",VLOOKUP(C1579,'BASE EQUIPOS'!$G$8:$I$22,3,0),"")</f>
        <v/>
      </c>
      <c r="F1579" s="241" t="str">
        <f>IF(C1579&lt;&gt;"",VLOOKUP(C1579,'BASE EQUIPOS'!$G$8:$J$22,4,0),"")</f>
        <v/>
      </c>
      <c r="G1579" s="242"/>
      <c r="H1579" s="233"/>
      <c r="I1579" s="241"/>
      <c r="J1579" s="241"/>
      <c r="K1579" s="241"/>
      <c r="L1579" s="239"/>
      <c r="M1579" s="244"/>
      <c r="N1579" s="245" t="str">
        <f t="shared" ca="1" si="169"/>
        <v/>
      </c>
      <c r="O1579" s="239"/>
      <c r="P1579" s="244"/>
      <c r="Q1579" s="245" t="str">
        <f t="shared" si="170"/>
        <v/>
      </c>
      <c r="U1579" s="246" t="str">
        <f>IFERROR(VLOOKUP(C1579,'BASE EQUIPOS'!$G$8:$O$22,9,0)," ")</f>
        <v xml:space="preserve"> </v>
      </c>
      <c r="V1579" s="232" t="str">
        <f t="shared" si="172"/>
        <v/>
      </c>
      <c r="W1579" s="232" t="str">
        <f t="shared" si="173"/>
        <v/>
      </c>
      <c r="X1579" s="232" t="str">
        <f>IFERROR(VLOOKUP(W1579,Datos!$P$4:$Q$18,2,0),"")</f>
        <v/>
      </c>
      <c r="Y1579" s="232" t="str">
        <f t="shared" si="174"/>
        <v/>
      </c>
      <c r="AA1579" s="314" t="str">
        <f t="shared" ca="1" si="171"/>
        <v/>
      </c>
    </row>
    <row r="1580" spans="1:27" x14ac:dyDescent="0.3">
      <c r="A1580" s="238"/>
      <c r="B1580" s="241" t="str">
        <f t="shared" si="175"/>
        <v/>
      </c>
      <c r="C1580" s="239"/>
      <c r="D1580" s="240" t="str">
        <f>IF(C1580&lt;&gt;"",VLOOKUP(C1580,'BASE EQUIPOS'!$G$8:$H$22,2,0),"")</f>
        <v/>
      </c>
      <c r="E1580" s="241" t="str">
        <f>IF(C1580&lt;&gt;"",VLOOKUP(C1580,'BASE EQUIPOS'!$G$8:$I$22,3,0),"")</f>
        <v/>
      </c>
      <c r="F1580" s="241" t="str">
        <f>IF(C1580&lt;&gt;"",VLOOKUP(C1580,'BASE EQUIPOS'!$G$8:$J$22,4,0),"")</f>
        <v/>
      </c>
      <c r="G1580" s="242"/>
      <c r="H1580" s="233"/>
      <c r="I1580" s="241"/>
      <c r="J1580" s="241"/>
      <c r="K1580" s="241"/>
      <c r="L1580" s="239"/>
      <c r="M1580" s="244"/>
      <c r="N1580" s="245" t="str">
        <f t="shared" ca="1" si="169"/>
        <v/>
      </c>
      <c r="O1580" s="239"/>
      <c r="P1580" s="244"/>
      <c r="Q1580" s="245" t="str">
        <f t="shared" si="170"/>
        <v/>
      </c>
      <c r="U1580" s="246" t="str">
        <f>IFERROR(VLOOKUP(C1580,'BASE EQUIPOS'!$G$8:$O$22,9,0)," ")</f>
        <v xml:space="preserve"> </v>
      </c>
      <c r="V1580" s="232" t="str">
        <f t="shared" si="172"/>
        <v/>
      </c>
      <c r="W1580" s="232" t="str">
        <f t="shared" si="173"/>
        <v/>
      </c>
      <c r="X1580" s="232" t="str">
        <f>IFERROR(VLOOKUP(W1580,Datos!$P$4:$Q$18,2,0),"")</f>
        <v/>
      </c>
      <c r="Y1580" s="232" t="str">
        <f t="shared" si="174"/>
        <v/>
      </c>
      <c r="AA1580" s="314" t="str">
        <f t="shared" ca="1" si="171"/>
        <v/>
      </c>
    </row>
    <row r="1581" spans="1:27" x14ac:dyDescent="0.3">
      <c r="A1581" s="238"/>
      <c r="B1581" s="241" t="str">
        <f t="shared" si="175"/>
        <v/>
      </c>
      <c r="C1581" s="239"/>
      <c r="D1581" s="240" t="str">
        <f>IF(C1581&lt;&gt;"",VLOOKUP(C1581,'BASE EQUIPOS'!$G$8:$H$22,2,0),"")</f>
        <v/>
      </c>
      <c r="E1581" s="241" t="str">
        <f>IF(C1581&lt;&gt;"",VLOOKUP(C1581,'BASE EQUIPOS'!$G$8:$I$22,3,0),"")</f>
        <v/>
      </c>
      <c r="F1581" s="241" t="str">
        <f>IF(C1581&lt;&gt;"",VLOOKUP(C1581,'BASE EQUIPOS'!$G$8:$J$22,4,0),"")</f>
        <v/>
      </c>
      <c r="G1581" s="242"/>
      <c r="H1581" s="233"/>
      <c r="I1581" s="241"/>
      <c r="J1581" s="241"/>
      <c r="K1581" s="241"/>
      <c r="L1581" s="239"/>
      <c r="M1581" s="244"/>
      <c r="N1581" s="245" t="str">
        <f t="shared" ca="1" si="169"/>
        <v/>
      </c>
      <c r="O1581" s="239"/>
      <c r="P1581" s="244"/>
      <c r="Q1581" s="245" t="str">
        <f t="shared" si="170"/>
        <v/>
      </c>
      <c r="U1581" s="246" t="str">
        <f>IFERROR(VLOOKUP(C1581,'BASE EQUIPOS'!$G$8:$O$22,9,0)," ")</f>
        <v xml:space="preserve"> </v>
      </c>
      <c r="V1581" s="232" t="str">
        <f t="shared" si="172"/>
        <v/>
      </c>
      <c r="W1581" s="232" t="str">
        <f t="shared" si="173"/>
        <v/>
      </c>
      <c r="X1581" s="232" t="str">
        <f>IFERROR(VLOOKUP(W1581,Datos!$P$4:$Q$18,2,0),"")</f>
        <v/>
      </c>
      <c r="Y1581" s="232" t="str">
        <f t="shared" si="174"/>
        <v/>
      </c>
      <c r="AA1581" s="314" t="str">
        <f t="shared" ca="1" si="171"/>
        <v/>
      </c>
    </row>
    <row r="1582" spans="1:27" x14ac:dyDescent="0.3">
      <c r="A1582" s="238"/>
      <c r="B1582" s="241" t="str">
        <f t="shared" si="175"/>
        <v/>
      </c>
      <c r="C1582" s="239"/>
      <c r="D1582" s="240" t="str">
        <f>IF(C1582&lt;&gt;"",VLOOKUP(C1582,'BASE EQUIPOS'!$G$8:$H$22,2,0),"")</f>
        <v/>
      </c>
      <c r="E1582" s="241" t="str">
        <f>IF(C1582&lt;&gt;"",VLOOKUP(C1582,'BASE EQUIPOS'!$G$8:$I$22,3,0),"")</f>
        <v/>
      </c>
      <c r="F1582" s="241" t="str">
        <f>IF(C1582&lt;&gt;"",VLOOKUP(C1582,'BASE EQUIPOS'!$G$8:$J$22,4,0),"")</f>
        <v/>
      </c>
      <c r="G1582" s="242"/>
      <c r="H1582" s="233"/>
      <c r="I1582" s="241"/>
      <c r="J1582" s="241"/>
      <c r="K1582" s="241"/>
      <c r="L1582" s="239"/>
      <c r="M1582" s="244"/>
      <c r="N1582" s="245" t="str">
        <f t="shared" ca="1" si="169"/>
        <v/>
      </c>
      <c r="O1582" s="239"/>
      <c r="P1582" s="244"/>
      <c r="Q1582" s="245" t="str">
        <f t="shared" si="170"/>
        <v/>
      </c>
      <c r="U1582" s="246" t="str">
        <f>IFERROR(VLOOKUP(C1582,'BASE EQUIPOS'!$G$8:$O$22,9,0)," ")</f>
        <v xml:space="preserve"> </v>
      </c>
      <c r="V1582" s="232" t="str">
        <f t="shared" si="172"/>
        <v/>
      </c>
      <c r="W1582" s="232" t="str">
        <f t="shared" si="173"/>
        <v/>
      </c>
      <c r="X1582" s="232" t="str">
        <f>IFERROR(VLOOKUP(W1582,Datos!$P$4:$Q$18,2,0),"")</f>
        <v/>
      </c>
      <c r="Y1582" s="232" t="str">
        <f t="shared" si="174"/>
        <v/>
      </c>
      <c r="AA1582" s="314" t="str">
        <f t="shared" ca="1" si="171"/>
        <v/>
      </c>
    </row>
    <row r="1583" spans="1:27" x14ac:dyDescent="0.3">
      <c r="A1583" s="238"/>
      <c r="B1583" s="241" t="str">
        <f t="shared" si="175"/>
        <v/>
      </c>
      <c r="C1583" s="239"/>
      <c r="D1583" s="240" t="str">
        <f>IF(C1583&lt;&gt;"",VLOOKUP(C1583,'BASE EQUIPOS'!$G$8:$H$22,2,0),"")</f>
        <v/>
      </c>
      <c r="E1583" s="241" t="str">
        <f>IF(C1583&lt;&gt;"",VLOOKUP(C1583,'BASE EQUIPOS'!$G$8:$I$22,3,0),"")</f>
        <v/>
      </c>
      <c r="F1583" s="241" t="str">
        <f>IF(C1583&lt;&gt;"",VLOOKUP(C1583,'BASE EQUIPOS'!$G$8:$J$22,4,0),"")</f>
        <v/>
      </c>
      <c r="G1583" s="242"/>
      <c r="H1583" s="233"/>
      <c r="I1583" s="241"/>
      <c r="J1583" s="241"/>
      <c r="K1583" s="241"/>
      <c r="L1583" s="239"/>
      <c r="M1583" s="244"/>
      <c r="N1583" s="245" t="str">
        <f t="shared" ca="1" si="169"/>
        <v/>
      </c>
      <c r="O1583" s="239"/>
      <c r="P1583" s="244"/>
      <c r="Q1583" s="245" t="str">
        <f t="shared" si="170"/>
        <v/>
      </c>
      <c r="U1583" s="246" t="str">
        <f>IFERROR(VLOOKUP(C1583,'BASE EQUIPOS'!$G$8:$O$22,9,0)," ")</f>
        <v xml:space="preserve"> </v>
      </c>
      <c r="V1583" s="232" t="str">
        <f t="shared" si="172"/>
        <v/>
      </c>
      <c r="W1583" s="232" t="str">
        <f t="shared" si="173"/>
        <v/>
      </c>
      <c r="X1583" s="232" t="str">
        <f>IFERROR(VLOOKUP(W1583,Datos!$P$4:$Q$18,2,0),"")</f>
        <v/>
      </c>
      <c r="Y1583" s="232" t="str">
        <f t="shared" si="174"/>
        <v/>
      </c>
      <c r="AA1583" s="314" t="str">
        <f t="shared" ca="1" si="171"/>
        <v/>
      </c>
    </row>
    <row r="1584" spans="1:27" x14ac:dyDescent="0.3">
      <c r="A1584" s="238"/>
      <c r="B1584" s="241" t="str">
        <f t="shared" si="175"/>
        <v/>
      </c>
      <c r="C1584" s="239"/>
      <c r="D1584" s="240" t="str">
        <f>IF(C1584&lt;&gt;"",VLOOKUP(C1584,'BASE EQUIPOS'!$G$8:$H$22,2,0),"")</f>
        <v/>
      </c>
      <c r="E1584" s="241" t="str">
        <f>IF(C1584&lt;&gt;"",VLOOKUP(C1584,'BASE EQUIPOS'!$G$8:$I$22,3,0),"")</f>
        <v/>
      </c>
      <c r="F1584" s="241" t="str">
        <f>IF(C1584&lt;&gt;"",VLOOKUP(C1584,'BASE EQUIPOS'!$G$8:$J$22,4,0),"")</f>
        <v/>
      </c>
      <c r="G1584" s="242"/>
      <c r="H1584" s="233"/>
      <c r="I1584" s="241"/>
      <c r="J1584" s="241"/>
      <c r="K1584" s="241"/>
      <c r="L1584" s="239"/>
      <c r="M1584" s="244"/>
      <c r="N1584" s="245" t="str">
        <f t="shared" ca="1" si="169"/>
        <v/>
      </c>
      <c r="O1584" s="239"/>
      <c r="P1584" s="244"/>
      <c r="Q1584" s="245" t="str">
        <f t="shared" si="170"/>
        <v/>
      </c>
      <c r="U1584" s="246" t="str">
        <f>IFERROR(VLOOKUP(C1584,'BASE EQUIPOS'!$G$8:$O$22,9,0)," ")</f>
        <v xml:space="preserve"> </v>
      </c>
      <c r="V1584" s="232" t="str">
        <f t="shared" si="172"/>
        <v/>
      </c>
      <c r="W1584" s="232" t="str">
        <f t="shared" si="173"/>
        <v/>
      </c>
      <c r="X1584" s="232" t="str">
        <f>IFERROR(VLOOKUP(W1584,Datos!$P$4:$Q$18,2,0),"")</f>
        <v/>
      </c>
      <c r="Y1584" s="232" t="str">
        <f t="shared" si="174"/>
        <v/>
      </c>
      <c r="AA1584" s="314" t="str">
        <f t="shared" ca="1" si="171"/>
        <v/>
      </c>
    </row>
    <row r="1585" spans="1:27" x14ac:dyDescent="0.3">
      <c r="A1585" s="238"/>
      <c r="B1585" s="241" t="str">
        <f t="shared" si="175"/>
        <v/>
      </c>
      <c r="C1585" s="239"/>
      <c r="D1585" s="240" t="str">
        <f>IF(C1585&lt;&gt;"",VLOOKUP(C1585,'BASE EQUIPOS'!$G$8:$H$22,2,0),"")</f>
        <v/>
      </c>
      <c r="E1585" s="241" t="str">
        <f>IF(C1585&lt;&gt;"",VLOOKUP(C1585,'BASE EQUIPOS'!$G$8:$I$22,3,0),"")</f>
        <v/>
      </c>
      <c r="F1585" s="241" t="str">
        <f>IF(C1585&lt;&gt;"",VLOOKUP(C1585,'BASE EQUIPOS'!$G$8:$J$22,4,0),"")</f>
        <v/>
      </c>
      <c r="G1585" s="242"/>
      <c r="H1585" s="233"/>
      <c r="I1585" s="241"/>
      <c r="J1585" s="241"/>
      <c r="K1585" s="241"/>
      <c r="L1585" s="239"/>
      <c r="M1585" s="244"/>
      <c r="N1585" s="245" t="str">
        <f t="shared" ca="1" si="169"/>
        <v/>
      </c>
      <c r="O1585" s="239"/>
      <c r="P1585" s="244"/>
      <c r="Q1585" s="245" t="str">
        <f t="shared" si="170"/>
        <v/>
      </c>
      <c r="U1585" s="246" t="str">
        <f>IFERROR(VLOOKUP(C1585,'BASE EQUIPOS'!$G$8:$O$22,9,0)," ")</f>
        <v xml:space="preserve"> </v>
      </c>
      <c r="V1585" s="232" t="str">
        <f t="shared" si="172"/>
        <v/>
      </c>
      <c r="W1585" s="232" t="str">
        <f t="shared" si="173"/>
        <v/>
      </c>
      <c r="X1585" s="232" t="str">
        <f>IFERROR(VLOOKUP(W1585,Datos!$P$4:$Q$18,2,0),"")</f>
        <v/>
      </c>
      <c r="Y1585" s="232" t="str">
        <f t="shared" si="174"/>
        <v/>
      </c>
      <c r="AA1585" s="314" t="str">
        <f t="shared" ca="1" si="171"/>
        <v/>
      </c>
    </row>
    <row r="1586" spans="1:27" x14ac:dyDescent="0.3">
      <c r="A1586" s="238"/>
      <c r="B1586" s="241" t="str">
        <f t="shared" si="175"/>
        <v/>
      </c>
      <c r="C1586" s="239"/>
      <c r="D1586" s="240" t="str">
        <f>IF(C1586&lt;&gt;"",VLOOKUP(C1586,'BASE EQUIPOS'!$G$8:$H$22,2,0),"")</f>
        <v/>
      </c>
      <c r="E1586" s="241" t="str">
        <f>IF(C1586&lt;&gt;"",VLOOKUP(C1586,'BASE EQUIPOS'!$G$8:$I$22,3,0),"")</f>
        <v/>
      </c>
      <c r="F1586" s="241" t="str">
        <f>IF(C1586&lt;&gt;"",VLOOKUP(C1586,'BASE EQUIPOS'!$G$8:$J$22,4,0),"")</f>
        <v/>
      </c>
      <c r="G1586" s="242"/>
      <c r="H1586" s="233"/>
      <c r="I1586" s="241"/>
      <c r="J1586" s="241"/>
      <c r="K1586" s="241"/>
      <c r="L1586" s="239"/>
      <c r="M1586" s="244"/>
      <c r="N1586" s="245" t="str">
        <f t="shared" ca="1" si="169"/>
        <v/>
      </c>
      <c r="O1586" s="239"/>
      <c r="P1586" s="244"/>
      <c r="Q1586" s="245" t="str">
        <f t="shared" si="170"/>
        <v/>
      </c>
      <c r="U1586" s="246" t="str">
        <f>IFERROR(VLOOKUP(C1586,'BASE EQUIPOS'!$G$8:$O$22,9,0)," ")</f>
        <v xml:space="preserve"> </v>
      </c>
      <c r="V1586" s="232" t="str">
        <f t="shared" si="172"/>
        <v/>
      </c>
      <c r="W1586" s="232" t="str">
        <f t="shared" si="173"/>
        <v/>
      </c>
      <c r="X1586" s="232" t="str">
        <f>IFERROR(VLOOKUP(W1586,Datos!$P$4:$Q$18,2,0),"")</f>
        <v/>
      </c>
      <c r="Y1586" s="232" t="str">
        <f t="shared" si="174"/>
        <v/>
      </c>
      <c r="AA1586" s="314" t="str">
        <f t="shared" ca="1" si="171"/>
        <v/>
      </c>
    </row>
    <row r="1587" spans="1:27" x14ac:dyDescent="0.3">
      <c r="A1587" s="238"/>
      <c r="B1587" s="241" t="str">
        <f t="shared" si="175"/>
        <v/>
      </c>
      <c r="C1587" s="239"/>
      <c r="D1587" s="240" t="str">
        <f>IF(C1587&lt;&gt;"",VLOOKUP(C1587,'BASE EQUIPOS'!$G$8:$H$22,2,0),"")</f>
        <v/>
      </c>
      <c r="E1587" s="241" t="str">
        <f>IF(C1587&lt;&gt;"",VLOOKUP(C1587,'BASE EQUIPOS'!$G$8:$I$22,3,0),"")</f>
        <v/>
      </c>
      <c r="F1587" s="241" t="str">
        <f>IF(C1587&lt;&gt;"",VLOOKUP(C1587,'BASE EQUIPOS'!$G$8:$J$22,4,0),"")</f>
        <v/>
      </c>
      <c r="G1587" s="242"/>
      <c r="H1587" s="233"/>
      <c r="I1587" s="241"/>
      <c r="J1587" s="241"/>
      <c r="K1587" s="241"/>
      <c r="L1587" s="239"/>
      <c r="M1587" s="244"/>
      <c r="N1587" s="245" t="str">
        <f t="shared" ca="1" si="169"/>
        <v/>
      </c>
      <c r="O1587" s="239"/>
      <c r="P1587" s="244"/>
      <c r="Q1587" s="245" t="str">
        <f t="shared" si="170"/>
        <v/>
      </c>
      <c r="U1587" s="246" t="str">
        <f>IFERROR(VLOOKUP(C1587,'BASE EQUIPOS'!$G$8:$O$22,9,0)," ")</f>
        <v xml:space="preserve"> </v>
      </c>
      <c r="V1587" s="232" t="str">
        <f t="shared" si="172"/>
        <v/>
      </c>
      <c r="W1587" s="232" t="str">
        <f t="shared" si="173"/>
        <v/>
      </c>
      <c r="X1587" s="232" t="str">
        <f>IFERROR(VLOOKUP(W1587,Datos!$P$4:$Q$18,2,0),"")</f>
        <v/>
      </c>
      <c r="Y1587" s="232" t="str">
        <f t="shared" si="174"/>
        <v/>
      </c>
      <c r="AA1587" s="314" t="str">
        <f t="shared" ca="1" si="171"/>
        <v/>
      </c>
    </row>
    <row r="1588" spans="1:27" x14ac:dyDescent="0.3">
      <c r="A1588" s="238"/>
      <c r="B1588" s="241" t="str">
        <f t="shared" si="175"/>
        <v/>
      </c>
      <c r="C1588" s="239"/>
      <c r="D1588" s="240" t="str">
        <f>IF(C1588&lt;&gt;"",VLOOKUP(C1588,'BASE EQUIPOS'!$G$8:$H$22,2,0),"")</f>
        <v/>
      </c>
      <c r="E1588" s="241" t="str">
        <f>IF(C1588&lt;&gt;"",VLOOKUP(C1588,'BASE EQUIPOS'!$G$8:$I$22,3,0),"")</f>
        <v/>
      </c>
      <c r="F1588" s="241" t="str">
        <f>IF(C1588&lt;&gt;"",VLOOKUP(C1588,'BASE EQUIPOS'!$G$8:$J$22,4,0),"")</f>
        <v/>
      </c>
      <c r="G1588" s="242"/>
      <c r="H1588" s="233"/>
      <c r="I1588" s="241"/>
      <c r="J1588" s="241"/>
      <c r="K1588" s="241"/>
      <c r="L1588" s="239"/>
      <c r="M1588" s="244"/>
      <c r="N1588" s="245" t="str">
        <f t="shared" ca="1" si="169"/>
        <v/>
      </c>
      <c r="O1588" s="239"/>
      <c r="P1588" s="244"/>
      <c r="Q1588" s="245" t="str">
        <f t="shared" si="170"/>
        <v/>
      </c>
      <c r="U1588" s="246" t="str">
        <f>IFERROR(VLOOKUP(C1588,'BASE EQUIPOS'!$G$8:$O$22,9,0)," ")</f>
        <v xml:space="preserve"> </v>
      </c>
      <c r="V1588" s="232" t="str">
        <f t="shared" si="172"/>
        <v/>
      </c>
      <c r="W1588" s="232" t="str">
        <f t="shared" si="173"/>
        <v/>
      </c>
      <c r="X1588" s="232" t="str">
        <f>IFERROR(VLOOKUP(W1588,Datos!$P$4:$Q$18,2,0),"")</f>
        <v/>
      </c>
      <c r="Y1588" s="232" t="str">
        <f t="shared" si="174"/>
        <v/>
      </c>
      <c r="AA1588" s="314" t="str">
        <f t="shared" ca="1" si="171"/>
        <v/>
      </c>
    </row>
    <row r="1589" spans="1:27" x14ac:dyDescent="0.3">
      <c r="A1589" s="238"/>
      <c r="B1589" s="241" t="str">
        <f t="shared" si="175"/>
        <v/>
      </c>
      <c r="C1589" s="239"/>
      <c r="D1589" s="240" t="str">
        <f>IF(C1589&lt;&gt;"",VLOOKUP(C1589,'BASE EQUIPOS'!$G$8:$H$22,2,0),"")</f>
        <v/>
      </c>
      <c r="E1589" s="241" t="str">
        <f>IF(C1589&lt;&gt;"",VLOOKUP(C1589,'BASE EQUIPOS'!$G$8:$I$22,3,0),"")</f>
        <v/>
      </c>
      <c r="F1589" s="241" t="str">
        <f>IF(C1589&lt;&gt;"",VLOOKUP(C1589,'BASE EQUIPOS'!$G$8:$J$22,4,0),"")</f>
        <v/>
      </c>
      <c r="G1589" s="242"/>
      <c r="H1589" s="233"/>
      <c r="I1589" s="241"/>
      <c r="J1589" s="241"/>
      <c r="K1589" s="241"/>
      <c r="L1589" s="239"/>
      <c r="M1589" s="244"/>
      <c r="N1589" s="245" t="str">
        <f t="shared" ca="1" si="169"/>
        <v/>
      </c>
      <c r="O1589" s="239"/>
      <c r="P1589" s="244"/>
      <c r="Q1589" s="245" t="str">
        <f t="shared" si="170"/>
        <v/>
      </c>
      <c r="U1589" s="246" t="str">
        <f>IFERROR(VLOOKUP(C1589,'BASE EQUIPOS'!$G$8:$O$22,9,0)," ")</f>
        <v xml:space="preserve"> </v>
      </c>
      <c r="V1589" s="232" t="str">
        <f t="shared" si="172"/>
        <v/>
      </c>
      <c r="W1589" s="232" t="str">
        <f t="shared" si="173"/>
        <v/>
      </c>
      <c r="X1589" s="232" t="str">
        <f>IFERROR(VLOOKUP(W1589,Datos!$P$4:$Q$18,2,0),"")</f>
        <v/>
      </c>
      <c r="Y1589" s="232" t="str">
        <f t="shared" si="174"/>
        <v/>
      </c>
      <c r="AA1589" s="314" t="str">
        <f t="shared" ca="1" si="171"/>
        <v/>
      </c>
    </row>
    <row r="1590" spans="1:27" x14ac:dyDescent="0.3">
      <c r="A1590" s="238"/>
      <c r="B1590" s="241" t="str">
        <f t="shared" si="175"/>
        <v/>
      </c>
      <c r="C1590" s="239"/>
      <c r="D1590" s="240" t="str">
        <f>IF(C1590&lt;&gt;"",VLOOKUP(C1590,'BASE EQUIPOS'!$G$8:$H$22,2,0),"")</f>
        <v/>
      </c>
      <c r="E1590" s="241" t="str">
        <f>IF(C1590&lt;&gt;"",VLOOKUP(C1590,'BASE EQUIPOS'!$G$8:$I$22,3,0),"")</f>
        <v/>
      </c>
      <c r="F1590" s="241" t="str">
        <f>IF(C1590&lt;&gt;"",VLOOKUP(C1590,'BASE EQUIPOS'!$G$8:$J$22,4,0),"")</f>
        <v/>
      </c>
      <c r="G1590" s="242"/>
      <c r="H1590" s="233"/>
      <c r="I1590" s="241"/>
      <c r="J1590" s="241"/>
      <c r="K1590" s="241"/>
      <c r="L1590" s="239"/>
      <c r="M1590" s="244"/>
      <c r="N1590" s="245" t="str">
        <f t="shared" ca="1" si="169"/>
        <v/>
      </c>
      <c r="O1590" s="239"/>
      <c r="P1590" s="244"/>
      <c r="Q1590" s="245" t="str">
        <f t="shared" si="170"/>
        <v/>
      </c>
      <c r="U1590" s="246" t="str">
        <f>IFERROR(VLOOKUP(C1590,'BASE EQUIPOS'!$G$8:$O$22,9,0)," ")</f>
        <v xml:space="preserve"> </v>
      </c>
      <c r="V1590" s="232" t="str">
        <f t="shared" si="172"/>
        <v/>
      </c>
      <c r="W1590" s="232" t="str">
        <f t="shared" si="173"/>
        <v/>
      </c>
      <c r="X1590" s="232" t="str">
        <f>IFERROR(VLOOKUP(W1590,Datos!$P$4:$Q$18,2,0),"")</f>
        <v/>
      </c>
      <c r="Y1590" s="232" t="str">
        <f t="shared" si="174"/>
        <v/>
      </c>
      <c r="AA1590" s="314" t="str">
        <f t="shared" ca="1" si="171"/>
        <v/>
      </c>
    </row>
    <row r="1591" spans="1:27" x14ac:dyDescent="0.3">
      <c r="A1591" s="238"/>
      <c r="B1591" s="241" t="str">
        <f t="shared" si="175"/>
        <v/>
      </c>
      <c r="C1591" s="239"/>
      <c r="D1591" s="240" t="str">
        <f>IF(C1591&lt;&gt;"",VLOOKUP(C1591,'BASE EQUIPOS'!$G$8:$H$22,2,0),"")</f>
        <v/>
      </c>
      <c r="E1591" s="241" t="str">
        <f>IF(C1591&lt;&gt;"",VLOOKUP(C1591,'BASE EQUIPOS'!$G$8:$I$22,3,0),"")</f>
        <v/>
      </c>
      <c r="F1591" s="241" t="str">
        <f>IF(C1591&lt;&gt;"",VLOOKUP(C1591,'BASE EQUIPOS'!$G$8:$J$22,4,0),"")</f>
        <v/>
      </c>
      <c r="G1591" s="242"/>
      <c r="H1591" s="233"/>
      <c r="I1591" s="241"/>
      <c r="J1591" s="241"/>
      <c r="K1591" s="241"/>
      <c r="L1591" s="239"/>
      <c r="M1591" s="244"/>
      <c r="N1591" s="245" t="str">
        <f t="shared" ca="1" si="169"/>
        <v/>
      </c>
      <c r="O1591" s="239"/>
      <c r="P1591" s="244"/>
      <c r="Q1591" s="245" t="str">
        <f t="shared" si="170"/>
        <v/>
      </c>
      <c r="U1591" s="246" t="str">
        <f>IFERROR(VLOOKUP(C1591,'BASE EQUIPOS'!$G$8:$O$22,9,0)," ")</f>
        <v xml:space="preserve"> </v>
      </c>
      <c r="V1591" s="232" t="str">
        <f t="shared" si="172"/>
        <v/>
      </c>
      <c r="W1591" s="232" t="str">
        <f t="shared" si="173"/>
        <v/>
      </c>
      <c r="X1591" s="232" t="str">
        <f>IFERROR(VLOOKUP(W1591,Datos!$P$4:$Q$18,2,0),"")</f>
        <v/>
      </c>
      <c r="Y1591" s="232" t="str">
        <f t="shared" si="174"/>
        <v/>
      </c>
      <c r="AA1591" s="314" t="str">
        <f t="shared" ca="1" si="171"/>
        <v/>
      </c>
    </row>
    <row r="1592" spans="1:27" x14ac:dyDescent="0.3">
      <c r="A1592" s="238"/>
      <c r="B1592" s="241" t="str">
        <f t="shared" si="175"/>
        <v/>
      </c>
      <c r="C1592" s="239"/>
      <c r="D1592" s="240" t="str">
        <f>IF(C1592&lt;&gt;"",VLOOKUP(C1592,'BASE EQUIPOS'!$G$8:$H$22,2,0),"")</f>
        <v/>
      </c>
      <c r="E1592" s="241" t="str">
        <f>IF(C1592&lt;&gt;"",VLOOKUP(C1592,'BASE EQUIPOS'!$G$8:$I$22,3,0),"")</f>
        <v/>
      </c>
      <c r="F1592" s="241" t="str">
        <f>IF(C1592&lt;&gt;"",VLOOKUP(C1592,'BASE EQUIPOS'!$G$8:$J$22,4,0),"")</f>
        <v/>
      </c>
      <c r="G1592" s="242"/>
      <c r="H1592" s="233"/>
      <c r="I1592" s="241"/>
      <c r="J1592" s="241"/>
      <c r="K1592" s="241"/>
      <c r="L1592" s="239"/>
      <c r="M1592" s="244"/>
      <c r="N1592" s="245" t="str">
        <f t="shared" ca="1" si="169"/>
        <v/>
      </c>
      <c r="O1592" s="239"/>
      <c r="P1592" s="244"/>
      <c r="Q1592" s="245" t="str">
        <f t="shared" si="170"/>
        <v/>
      </c>
      <c r="U1592" s="246" t="str">
        <f>IFERROR(VLOOKUP(C1592,'BASE EQUIPOS'!$G$8:$O$22,9,0)," ")</f>
        <v xml:space="preserve"> </v>
      </c>
      <c r="V1592" s="232" t="str">
        <f t="shared" si="172"/>
        <v/>
      </c>
      <c r="W1592" s="232" t="str">
        <f t="shared" si="173"/>
        <v/>
      </c>
      <c r="X1592" s="232" t="str">
        <f>IFERROR(VLOOKUP(W1592,Datos!$P$4:$Q$18,2,0),"")</f>
        <v/>
      </c>
      <c r="Y1592" s="232" t="str">
        <f t="shared" si="174"/>
        <v/>
      </c>
      <c r="AA1592" s="314" t="str">
        <f t="shared" ca="1" si="171"/>
        <v/>
      </c>
    </row>
    <row r="1593" spans="1:27" x14ac:dyDescent="0.3">
      <c r="A1593" s="238"/>
      <c r="B1593" s="241" t="str">
        <f t="shared" si="175"/>
        <v/>
      </c>
      <c r="C1593" s="239"/>
      <c r="D1593" s="240" t="str">
        <f>IF(C1593&lt;&gt;"",VLOOKUP(C1593,'BASE EQUIPOS'!$G$8:$H$22,2,0),"")</f>
        <v/>
      </c>
      <c r="E1593" s="241" t="str">
        <f>IF(C1593&lt;&gt;"",VLOOKUP(C1593,'BASE EQUIPOS'!$G$8:$I$22,3,0),"")</f>
        <v/>
      </c>
      <c r="F1593" s="241" t="str">
        <f>IF(C1593&lt;&gt;"",VLOOKUP(C1593,'BASE EQUIPOS'!$G$8:$J$22,4,0),"")</f>
        <v/>
      </c>
      <c r="G1593" s="242"/>
      <c r="H1593" s="233"/>
      <c r="I1593" s="241"/>
      <c r="J1593" s="241"/>
      <c r="K1593" s="241"/>
      <c r="L1593" s="239"/>
      <c r="M1593" s="244"/>
      <c r="N1593" s="245" t="str">
        <f t="shared" ca="1" si="169"/>
        <v/>
      </c>
      <c r="O1593" s="239"/>
      <c r="P1593" s="244"/>
      <c r="Q1593" s="245" t="str">
        <f t="shared" si="170"/>
        <v/>
      </c>
      <c r="U1593" s="246" t="str">
        <f>IFERROR(VLOOKUP(C1593,'BASE EQUIPOS'!$G$8:$O$22,9,0)," ")</f>
        <v xml:space="preserve"> </v>
      </c>
      <c r="V1593" s="232" t="str">
        <f t="shared" si="172"/>
        <v/>
      </c>
      <c r="W1593" s="232" t="str">
        <f t="shared" si="173"/>
        <v/>
      </c>
      <c r="X1593" s="232" t="str">
        <f>IFERROR(VLOOKUP(W1593,Datos!$P$4:$Q$18,2,0),"")</f>
        <v/>
      </c>
      <c r="Y1593" s="232" t="str">
        <f t="shared" si="174"/>
        <v/>
      </c>
      <c r="AA1593" s="314" t="str">
        <f t="shared" ca="1" si="171"/>
        <v/>
      </c>
    </row>
    <row r="1594" spans="1:27" x14ac:dyDescent="0.3">
      <c r="A1594" s="238"/>
      <c r="B1594" s="241" t="str">
        <f t="shared" si="175"/>
        <v/>
      </c>
      <c r="C1594" s="239"/>
      <c r="D1594" s="240" t="str">
        <f>IF(C1594&lt;&gt;"",VLOOKUP(C1594,'BASE EQUIPOS'!$G$8:$H$22,2,0),"")</f>
        <v/>
      </c>
      <c r="E1594" s="241" t="str">
        <f>IF(C1594&lt;&gt;"",VLOOKUP(C1594,'BASE EQUIPOS'!$G$8:$I$22,3,0),"")</f>
        <v/>
      </c>
      <c r="F1594" s="241" t="str">
        <f>IF(C1594&lt;&gt;"",VLOOKUP(C1594,'BASE EQUIPOS'!$G$8:$J$22,4,0),"")</f>
        <v/>
      </c>
      <c r="G1594" s="242"/>
      <c r="H1594" s="233"/>
      <c r="I1594" s="241"/>
      <c r="J1594" s="241"/>
      <c r="K1594" s="241"/>
      <c r="L1594" s="239"/>
      <c r="M1594" s="244"/>
      <c r="N1594" s="245" t="str">
        <f t="shared" ca="1" si="169"/>
        <v/>
      </c>
      <c r="O1594" s="239"/>
      <c r="P1594" s="244"/>
      <c r="Q1594" s="245" t="str">
        <f t="shared" si="170"/>
        <v/>
      </c>
      <c r="U1594" s="246" t="str">
        <f>IFERROR(VLOOKUP(C1594,'BASE EQUIPOS'!$G$8:$O$22,9,0)," ")</f>
        <v xml:space="preserve"> </v>
      </c>
      <c r="V1594" s="232" t="str">
        <f t="shared" si="172"/>
        <v/>
      </c>
      <c r="W1594" s="232" t="str">
        <f t="shared" si="173"/>
        <v/>
      </c>
      <c r="X1594" s="232" t="str">
        <f>IFERROR(VLOOKUP(W1594,Datos!$P$4:$Q$18,2,0),"")</f>
        <v/>
      </c>
      <c r="Y1594" s="232" t="str">
        <f t="shared" si="174"/>
        <v/>
      </c>
      <c r="AA1594" s="314" t="str">
        <f t="shared" ca="1" si="171"/>
        <v/>
      </c>
    </row>
    <row r="1595" spans="1:27" x14ac:dyDescent="0.3">
      <c r="A1595" s="238"/>
      <c r="B1595" s="241" t="str">
        <f t="shared" si="175"/>
        <v/>
      </c>
      <c r="C1595" s="239"/>
      <c r="D1595" s="240" t="str">
        <f>IF(C1595&lt;&gt;"",VLOOKUP(C1595,'BASE EQUIPOS'!$G$8:$H$22,2,0),"")</f>
        <v/>
      </c>
      <c r="E1595" s="241" t="str">
        <f>IF(C1595&lt;&gt;"",VLOOKUP(C1595,'BASE EQUIPOS'!$G$8:$I$22,3,0),"")</f>
        <v/>
      </c>
      <c r="F1595" s="241" t="str">
        <f>IF(C1595&lt;&gt;"",VLOOKUP(C1595,'BASE EQUIPOS'!$G$8:$J$22,4,0),"")</f>
        <v/>
      </c>
      <c r="G1595" s="242"/>
      <c r="H1595" s="233"/>
      <c r="I1595" s="241"/>
      <c r="J1595" s="241"/>
      <c r="K1595" s="241"/>
      <c r="L1595" s="239"/>
      <c r="M1595" s="244"/>
      <c r="N1595" s="245" t="str">
        <f t="shared" ca="1" si="169"/>
        <v/>
      </c>
      <c r="O1595" s="239"/>
      <c r="P1595" s="244"/>
      <c r="Q1595" s="245" t="str">
        <f t="shared" si="170"/>
        <v/>
      </c>
      <c r="U1595" s="246" t="str">
        <f>IFERROR(VLOOKUP(C1595,'BASE EQUIPOS'!$G$8:$O$22,9,0)," ")</f>
        <v xml:space="preserve"> </v>
      </c>
      <c r="V1595" s="232" t="str">
        <f t="shared" si="172"/>
        <v/>
      </c>
      <c r="W1595" s="232" t="str">
        <f t="shared" si="173"/>
        <v/>
      </c>
      <c r="X1595" s="232" t="str">
        <f>IFERROR(VLOOKUP(W1595,Datos!$P$4:$Q$18,2,0),"")</f>
        <v/>
      </c>
      <c r="Y1595" s="232" t="str">
        <f t="shared" si="174"/>
        <v/>
      </c>
      <c r="AA1595" s="314" t="str">
        <f t="shared" ca="1" si="171"/>
        <v/>
      </c>
    </row>
    <row r="1596" spans="1:27" x14ac:dyDescent="0.3">
      <c r="A1596" s="238"/>
      <c r="B1596" s="241" t="str">
        <f t="shared" si="175"/>
        <v/>
      </c>
      <c r="C1596" s="239"/>
      <c r="D1596" s="240" t="str">
        <f>IF(C1596&lt;&gt;"",VLOOKUP(C1596,'BASE EQUIPOS'!$G$8:$H$22,2,0),"")</f>
        <v/>
      </c>
      <c r="E1596" s="241" t="str">
        <f>IF(C1596&lt;&gt;"",VLOOKUP(C1596,'BASE EQUIPOS'!$G$8:$I$22,3,0),"")</f>
        <v/>
      </c>
      <c r="F1596" s="241" t="str">
        <f>IF(C1596&lt;&gt;"",VLOOKUP(C1596,'BASE EQUIPOS'!$G$8:$J$22,4,0),"")</f>
        <v/>
      </c>
      <c r="G1596" s="242"/>
      <c r="H1596" s="233"/>
      <c r="I1596" s="241"/>
      <c r="J1596" s="241"/>
      <c r="K1596" s="241"/>
      <c r="L1596" s="239"/>
      <c r="M1596" s="244"/>
      <c r="N1596" s="245" t="str">
        <f t="shared" ca="1" si="169"/>
        <v/>
      </c>
      <c r="O1596" s="239"/>
      <c r="P1596" s="244"/>
      <c r="Q1596" s="245" t="str">
        <f t="shared" si="170"/>
        <v/>
      </c>
      <c r="U1596" s="246" t="str">
        <f>IFERROR(VLOOKUP(C1596,'BASE EQUIPOS'!$G$8:$O$22,9,0)," ")</f>
        <v xml:space="preserve"> </v>
      </c>
      <c r="V1596" s="232" t="str">
        <f t="shared" si="172"/>
        <v/>
      </c>
      <c r="W1596" s="232" t="str">
        <f t="shared" si="173"/>
        <v/>
      </c>
      <c r="X1596" s="232" t="str">
        <f>IFERROR(VLOOKUP(W1596,Datos!$P$4:$Q$18,2,0),"")</f>
        <v/>
      </c>
      <c r="Y1596" s="232" t="str">
        <f t="shared" si="174"/>
        <v/>
      </c>
      <c r="AA1596" s="314" t="str">
        <f t="shared" ca="1" si="171"/>
        <v/>
      </c>
    </row>
    <row r="1597" spans="1:27" x14ac:dyDescent="0.3">
      <c r="A1597" s="238"/>
      <c r="B1597" s="241" t="str">
        <f t="shared" si="175"/>
        <v/>
      </c>
      <c r="C1597" s="239"/>
      <c r="D1597" s="240" t="str">
        <f>IF(C1597&lt;&gt;"",VLOOKUP(C1597,'BASE EQUIPOS'!$G$8:$H$22,2,0),"")</f>
        <v/>
      </c>
      <c r="E1597" s="241" t="str">
        <f>IF(C1597&lt;&gt;"",VLOOKUP(C1597,'BASE EQUIPOS'!$G$8:$I$22,3,0),"")</f>
        <v/>
      </c>
      <c r="F1597" s="241" t="str">
        <f>IF(C1597&lt;&gt;"",VLOOKUP(C1597,'BASE EQUIPOS'!$G$8:$J$22,4,0),"")</f>
        <v/>
      </c>
      <c r="G1597" s="242"/>
      <c r="H1597" s="233"/>
      <c r="I1597" s="241"/>
      <c r="J1597" s="241"/>
      <c r="K1597" s="241"/>
      <c r="L1597" s="239"/>
      <c r="M1597" s="244"/>
      <c r="N1597" s="245" t="str">
        <f t="shared" ca="1" si="169"/>
        <v/>
      </c>
      <c r="O1597" s="239"/>
      <c r="P1597" s="244"/>
      <c r="Q1597" s="245" t="str">
        <f t="shared" si="170"/>
        <v/>
      </c>
      <c r="U1597" s="246" t="str">
        <f>IFERROR(VLOOKUP(C1597,'BASE EQUIPOS'!$G$8:$O$22,9,0)," ")</f>
        <v xml:space="preserve"> </v>
      </c>
      <c r="V1597" s="232" t="str">
        <f t="shared" si="172"/>
        <v/>
      </c>
      <c r="W1597" s="232" t="str">
        <f t="shared" si="173"/>
        <v/>
      </c>
      <c r="X1597" s="232" t="str">
        <f>IFERROR(VLOOKUP(W1597,Datos!$P$4:$Q$18,2,0),"")</f>
        <v/>
      </c>
      <c r="Y1597" s="232" t="str">
        <f t="shared" si="174"/>
        <v/>
      </c>
      <c r="AA1597" s="314" t="str">
        <f t="shared" ca="1" si="171"/>
        <v/>
      </c>
    </row>
    <row r="1598" spans="1:27" x14ac:dyDescent="0.3">
      <c r="A1598" s="238"/>
      <c r="B1598" s="241" t="str">
        <f t="shared" si="175"/>
        <v/>
      </c>
      <c r="C1598" s="239"/>
      <c r="D1598" s="240" t="str">
        <f>IF(C1598&lt;&gt;"",VLOOKUP(C1598,'BASE EQUIPOS'!$G$8:$H$22,2,0),"")</f>
        <v/>
      </c>
      <c r="E1598" s="241" t="str">
        <f>IF(C1598&lt;&gt;"",VLOOKUP(C1598,'BASE EQUIPOS'!$G$8:$I$22,3,0),"")</f>
        <v/>
      </c>
      <c r="F1598" s="241" t="str">
        <f>IF(C1598&lt;&gt;"",VLOOKUP(C1598,'BASE EQUIPOS'!$G$8:$J$22,4,0),"")</f>
        <v/>
      </c>
      <c r="G1598" s="242"/>
      <c r="H1598" s="233"/>
      <c r="I1598" s="241"/>
      <c r="J1598" s="241"/>
      <c r="K1598" s="241"/>
      <c r="L1598" s="239"/>
      <c r="M1598" s="244"/>
      <c r="N1598" s="245" t="str">
        <f t="shared" ca="1" si="169"/>
        <v/>
      </c>
      <c r="O1598" s="239"/>
      <c r="P1598" s="244"/>
      <c r="Q1598" s="245" t="str">
        <f t="shared" si="170"/>
        <v/>
      </c>
      <c r="U1598" s="246" t="str">
        <f>IFERROR(VLOOKUP(C1598,'BASE EQUIPOS'!$G$8:$O$22,9,0)," ")</f>
        <v xml:space="preserve"> </v>
      </c>
      <c r="V1598" s="232" t="str">
        <f t="shared" si="172"/>
        <v/>
      </c>
      <c r="W1598" s="232" t="str">
        <f t="shared" si="173"/>
        <v/>
      </c>
      <c r="X1598" s="232" t="str">
        <f>IFERROR(VLOOKUP(W1598,Datos!$P$4:$Q$18,2,0),"")</f>
        <v/>
      </c>
      <c r="Y1598" s="232" t="str">
        <f t="shared" si="174"/>
        <v/>
      </c>
      <c r="AA1598" s="314" t="str">
        <f t="shared" ca="1" si="171"/>
        <v/>
      </c>
    </row>
    <row r="1599" spans="1:27" x14ac:dyDescent="0.3">
      <c r="A1599" s="238"/>
      <c r="B1599" s="241" t="str">
        <f t="shared" si="175"/>
        <v/>
      </c>
      <c r="C1599" s="239"/>
      <c r="D1599" s="240" t="str">
        <f>IF(C1599&lt;&gt;"",VLOOKUP(C1599,'BASE EQUIPOS'!$G$8:$H$22,2,0),"")</f>
        <v/>
      </c>
      <c r="E1599" s="241" t="str">
        <f>IF(C1599&lt;&gt;"",VLOOKUP(C1599,'BASE EQUIPOS'!$G$8:$I$22,3,0),"")</f>
        <v/>
      </c>
      <c r="F1599" s="241" t="str">
        <f>IF(C1599&lt;&gt;"",VLOOKUP(C1599,'BASE EQUIPOS'!$G$8:$J$22,4,0),"")</f>
        <v/>
      </c>
      <c r="G1599" s="242"/>
      <c r="H1599" s="233"/>
      <c r="I1599" s="241"/>
      <c r="J1599" s="241"/>
      <c r="K1599" s="241"/>
      <c r="L1599" s="239"/>
      <c r="M1599" s="244"/>
      <c r="N1599" s="245" t="str">
        <f t="shared" ca="1" si="169"/>
        <v/>
      </c>
      <c r="O1599" s="239"/>
      <c r="P1599" s="244"/>
      <c r="Q1599" s="245" t="str">
        <f t="shared" si="170"/>
        <v/>
      </c>
      <c r="U1599" s="246" t="str">
        <f>IFERROR(VLOOKUP(C1599,'BASE EQUIPOS'!$G$8:$O$22,9,0)," ")</f>
        <v xml:space="preserve"> </v>
      </c>
      <c r="V1599" s="232" t="str">
        <f t="shared" si="172"/>
        <v/>
      </c>
      <c r="W1599" s="232" t="str">
        <f t="shared" si="173"/>
        <v/>
      </c>
      <c r="X1599" s="232" t="str">
        <f>IFERROR(VLOOKUP(W1599,Datos!$P$4:$Q$18,2,0),"")</f>
        <v/>
      </c>
      <c r="Y1599" s="232" t="str">
        <f t="shared" si="174"/>
        <v/>
      </c>
      <c r="AA1599" s="314" t="str">
        <f t="shared" ca="1" si="171"/>
        <v/>
      </c>
    </row>
    <row r="1600" spans="1:27" x14ac:dyDescent="0.3">
      <c r="A1600" s="238"/>
      <c r="B1600" s="241" t="str">
        <f t="shared" si="175"/>
        <v/>
      </c>
      <c r="C1600" s="239"/>
      <c r="D1600" s="240" t="str">
        <f>IF(C1600&lt;&gt;"",VLOOKUP(C1600,'BASE EQUIPOS'!$G$8:$H$22,2,0),"")</f>
        <v/>
      </c>
      <c r="E1600" s="241" t="str">
        <f>IF(C1600&lt;&gt;"",VLOOKUP(C1600,'BASE EQUIPOS'!$G$8:$I$22,3,0),"")</f>
        <v/>
      </c>
      <c r="F1600" s="241" t="str">
        <f>IF(C1600&lt;&gt;"",VLOOKUP(C1600,'BASE EQUIPOS'!$G$8:$J$22,4,0),"")</f>
        <v/>
      </c>
      <c r="G1600" s="242"/>
      <c r="H1600" s="233"/>
      <c r="I1600" s="241"/>
      <c r="J1600" s="241"/>
      <c r="K1600" s="241"/>
      <c r="L1600" s="239"/>
      <c r="M1600" s="244"/>
      <c r="N1600" s="245" t="str">
        <f t="shared" ca="1" si="169"/>
        <v/>
      </c>
      <c r="O1600" s="239"/>
      <c r="P1600" s="244"/>
      <c r="Q1600" s="245" t="str">
        <f t="shared" si="170"/>
        <v/>
      </c>
      <c r="U1600" s="246" t="str">
        <f>IFERROR(VLOOKUP(C1600,'BASE EQUIPOS'!$G$8:$O$22,9,0)," ")</f>
        <v xml:space="preserve"> </v>
      </c>
      <c r="V1600" s="232" t="str">
        <f t="shared" si="172"/>
        <v/>
      </c>
      <c r="W1600" s="232" t="str">
        <f t="shared" si="173"/>
        <v/>
      </c>
      <c r="X1600" s="232" t="str">
        <f>IFERROR(VLOOKUP(W1600,Datos!$P$4:$Q$18,2,0),"")</f>
        <v/>
      </c>
      <c r="Y1600" s="232" t="str">
        <f t="shared" si="174"/>
        <v/>
      </c>
      <c r="AA1600" s="314" t="str">
        <f t="shared" ca="1" si="171"/>
        <v/>
      </c>
    </row>
    <row r="1601" spans="1:27" x14ac:dyDescent="0.3">
      <c r="A1601" s="238"/>
      <c r="B1601" s="241" t="str">
        <f t="shared" si="175"/>
        <v/>
      </c>
      <c r="C1601" s="239"/>
      <c r="D1601" s="240" t="str">
        <f>IF(C1601&lt;&gt;"",VLOOKUP(C1601,'BASE EQUIPOS'!$G$8:$H$22,2,0),"")</f>
        <v/>
      </c>
      <c r="E1601" s="241" t="str">
        <f>IF(C1601&lt;&gt;"",VLOOKUP(C1601,'BASE EQUIPOS'!$G$8:$I$22,3,0),"")</f>
        <v/>
      </c>
      <c r="F1601" s="241" t="str">
        <f>IF(C1601&lt;&gt;"",VLOOKUP(C1601,'BASE EQUIPOS'!$G$8:$J$22,4,0),"")</f>
        <v/>
      </c>
      <c r="G1601" s="242"/>
      <c r="H1601" s="233"/>
      <c r="I1601" s="241"/>
      <c r="J1601" s="241"/>
      <c r="K1601" s="241"/>
      <c r="L1601" s="239"/>
      <c r="M1601" s="244"/>
      <c r="N1601" s="245" t="str">
        <f t="shared" ca="1" si="169"/>
        <v/>
      </c>
      <c r="O1601" s="239"/>
      <c r="P1601" s="244"/>
      <c r="Q1601" s="245" t="str">
        <f t="shared" si="170"/>
        <v/>
      </c>
      <c r="U1601" s="246" t="str">
        <f>IFERROR(VLOOKUP(C1601,'BASE EQUIPOS'!$G$8:$O$22,9,0)," ")</f>
        <v xml:space="preserve"> </v>
      </c>
      <c r="V1601" s="232" t="str">
        <f t="shared" si="172"/>
        <v/>
      </c>
      <c r="W1601" s="232" t="str">
        <f t="shared" si="173"/>
        <v/>
      </c>
      <c r="X1601" s="232" t="str">
        <f>IFERROR(VLOOKUP(W1601,Datos!$P$4:$Q$18,2,0),"")</f>
        <v/>
      </c>
      <c r="Y1601" s="232" t="str">
        <f t="shared" si="174"/>
        <v/>
      </c>
      <c r="AA1601" s="314" t="str">
        <f t="shared" ca="1" si="171"/>
        <v/>
      </c>
    </row>
    <row r="1602" spans="1:27" x14ac:dyDescent="0.3">
      <c r="A1602" s="238"/>
      <c r="B1602" s="241" t="str">
        <f t="shared" si="175"/>
        <v/>
      </c>
      <c r="C1602" s="239"/>
      <c r="D1602" s="240" t="str">
        <f>IF(C1602&lt;&gt;"",VLOOKUP(C1602,'BASE EQUIPOS'!$G$8:$H$22,2,0),"")</f>
        <v/>
      </c>
      <c r="E1602" s="241" t="str">
        <f>IF(C1602&lt;&gt;"",VLOOKUP(C1602,'BASE EQUIPOS'!$G$8:$I$22,3,0),"")</f>
        <v/>
      </c>
      <c r="F1602" s="241" t="str">
        <f>IF(C1602&lt;&gt;"",VLOOKUP(C1602,'BASE EQUIPOS'!$G$8:$J$22,4,0),"")</f>
        <v/>
      </c>
      <c r="G1602" s="242"/>
      <c r="H1602" s="233"/>
      <c r="I1602" s="241"/>
      <c r="J1602" s="241"/>
      <c r="K1602" s="241"/>
      <c r="L1602" s="239"/>
      <c r="M1602" s="244"/>
      <c r="N1602" s="245" t="str">
        <f t="shared" ca="1" si="169"/>
        <v/>
      </c>
      <c r="O1602" s="239"/>
      <c r="P1602" s="244"/>
      <c r="Q1602" s="245" t="str">
        <f t="shared" si="170"/>
        <v/>
      </c>
      <c r="U1602" s="246" t="str">
        <f>IFERROR(VLOOKUP(C1602,'BASE EQUIPOS'!$G$8:$O$22,9,0)," ")</f>
        <v xml:space="preserve"> </v>
      </c>
      <c r="V1602" s="232" t="str">
        <f t="shared" si="172"/>
        <v/>
      </c>
      <c r="W1602" s="232" t="str">
        <f t="shared" si="173"/>
        <v/>
      </c>
      <c r="X1602" s="232" t="str">
        <f>IFERROR(VLOOKUP(W1602,Datos!$P$4:$Q$18,2,0),"")</f>
        <v/>
      </c>
      <c r="Y1602" s="232" t="str">
        <f t="shared" si="174"/>
        <v/>
      </c>
      <c r="AA1602" s="314" t="str">
        <f t="shared" ca="1" si="171"/>
        <v/>
      </c>
    </row>
    <row r="1603" spans="1:27" x14ac:dyDescent="0.3">
      <c r="A1603" s="238"/>
      <c r="B1603" s="241" t="str">
        <f t="shared" si="175"/>
        <v/>
      </c>
      <c r="C1603" s="239"/>
      <c r="D1603" s="240" t="str">
        <f>IF(C1603&lt;&gt;"",VLOOKUP(C1603,'BASE EQUIPOS'!$G$8:$H$22,2,0),"")</f>
        <v/>
      </c>
      <c r="E1603" s="241" t="str">
        <f>IF(C1603&lt;&gt;"",VLOOKUP(C1603,'BASE EQUIPOS'!$G$8:$I$22,3,0),"")</f>
        <v/>
      </c>
      <c r="F1603" s="241" t="str">
        <f>IF(C1603&lt;&gt;"",VLOOKUP(C1603,'BASE EQUIPOS'!$G$8:$J$22,4,0),"")</f>
        <v/>
      </c>
      <c r="G1603" s="242"/>
      <c r="H1603" s="233"/>
      <c r="I1603" s="241"/>
      <c r="J1603" s="241"/>
      <c r="K1603" s="241"/>
      <c r="L1603" s="239"/>
      <c r="M1603" s="244"/>
      <c r="N1603" s="245" t="str">
        <f t="shared" ca="1" si="169"/>
        <v/>
      </c>
      <c r="O1603" s="239"/>
      <c r="P1603" s="244"/>
      <c r="Q1603" s="245" t="str">
        <f t="shared" si="170"/>
        <v/>
      </c>
      <c r="U1603" s="246" t="str">
        <f>IFERROR(VLOOKUP(C1603,'BASE EQUIPOS'!$G$8:$O$22,9,0)," ")</f>
        <v xml:space="preserve"> </v>
      </c>
      <c r="V1603" s="232" t="str">
        <f t="shared" si="172"/>
        <v/>
      </c>
      <c r="W1603" s="232" t="str">
        <f t="shared" si="173"/>
        <v/>
      </c>
      <c r="X1603" s="232" t="str">
        <f>IFERROR(VLOOKUP(W1603,Datos!$P$4:$Q$18,2,0),"")</f>
        <v/>
      </c>
      <c r="Y1603" s="232" t="str">
        <f t="shared" si="174"/>
        <v/>
      </c>
      <c r="AA1603" s="314" t="str">
        <f t="shared" ca="1" si="171"/>
        <v/>
      </c>
    </row>
    <row r="1604" spans="1:27" x14ac:dyDescent="0.3">
      <c r="A1604" s="238"/>
      <c r="B1604" s="241" t="str">
        <f t="shared" si="175"/>
        <v/>
      </c>
      <c r="C1604" s="239"/>
      <c r="D1604" s="240" t="str">
        <f>IF(C1604&lt;&gt;"",VLOOKUP(C1604,'BASE EQUIPOS'!$G$8:$H$22,2,0),"")</f>
        <v/>
      </c>
      <c r="E1604" s="241" t="str">
        <f>IF(C1604&lt;&gt;"",VLOOKUP(C1604,'BASE EQUIPOS'!$G$8:$I$22,3,0),"")</f>
        <v/>
      </c>
      <c r="F1604" s="241" t="str">
        <f>IF(C1604&lt;&gt;"",VLOOKUP(C1604,'BASE EQUIPOS'!$G$8:$J$22,4,0),"")</f>
        <v/>
      </c>
      <c r="G1604" s="242"/>
      <c r="H1604" s="233"/>
      <c r="I1604" s="241"/>
      <c r="J1604" s="241"/>
      <c r="K1604" s="241"/>
      <c r="L1604" s="239"/>
      <c r="M1604" s="244"/>
      <c r="N1604" s="245" t="str">
        <f t="shared" ca="1" si="169"/>
        <v/>
      </c>
      <c r="O1604" s="239"/>
      <c r="P1604" s="244"/>
      <c r="Q1604" s="245" t="str">
        <f t="shared" si="170"/>
        <v/>
      </c>
      <c r="U1604" s="246" t="str">
        <f>IFERROR(VLOOKUP(C1604,'BASE EQUIPOS'!$G$8:$O$22,9,0)," ")</f>
        <v xml:space="preserve"> </v>
      </c>
      <c r="V1604" s="232" t="str">
        <f t="shared" si="172"/>
        <v/>
      </c>
      <c r="W1604" s="232" t="str">
        <f t="shared" si="173"/>
        <v/>
      </c>
      <c r="X1604" s="232" t="str">
        <f>IFERROR(VLOOKUP(W1604,Datos!$P$4:$Q$18,2,0),"")</f>
        <v/>
      </c>
      <c r="Y1604" s="232" t="str">
        <f t="shared" si="174"/>
        <v/>
      </c>
      <c r="AA1604" s="314" t="str">
        <f t="shared" ca="1" si="171"/>
        <v/>
      </c>
    </row>
    <row r="1605" spans="1:27" x14ac:dyDescent="0.3">
      <c r="A1605" s="238"/>
      <c r="B1605" s="241" t="str">
        <f t="shared" si="175"/>
        <v/>
      </c>
      <c r="C1605" s="239"/>
      <c r="D1605" s="240" t="str">
        <f>IF(C1605&lt;&gt;"",VLOOKUP(C1605,'BASE EQUIPOS'!$G$8:$H$22,2,0),"")</f>
        <v/>
      </c>
      <c r="E1605" s="241" t="str">
        <f>IF(C1605&lt;&gt;"",VLOOKUP(C1605,'BASE EQUIPOS'!$G$8:$I$22,3,0),"")</f>
        <v/>
      </c>
      <c r="F1605" s="241" t="str">
        <f>IF(C1605&lt;&gt;"",VLOOKUP(C1605,'BASE EQUIPOS'!$G$8:$J$22,4,0),"")</f>
        <v/>
      </c>
      <c r="G1605" s="242"/>
      <c r="H1605" s="233"/>
      <c r="I1605" s="241"/>
      <c r="J1605" s="241"/>
      <c r="K1605" s="241"/>
      <c r="L1605" s="239"/>
      <c r="M1605" s="244"/>
      <c r="N1605" s="245" t="str">
        <f t="shared" ca="1" si="169"/>
        <v/>
      </c>
      <c r="O1605" s="239"/>
      <c r="P1605" s="244"/>
      <c r="Q1605" s="245" t="str">
        <f t="shared" si="170"/>
        <v/>
      </c>
      <c r="U1605" s="246" t="str">
        <f>IFERROR(VLOOKUP(C1605,'BASE EQUIPOS'!$G$8:$O$22,9,0)," ")</f>
        <v xml:space="preserve"> </v>
      </c>
      <c r="V1605" s="232" t="str">
        <f t="shared" si="172"/>
        <v/>
      </c>
      <c r="W1605" s="232" t="str">
        <f t="shared" si="173"/>
        <v/>
      </c>
      <c r="X1605" s="232" t="str">
        <f>IFERROR(VLOOKUP(W1605,Datos!$P$4:$Q$18,2,0),"")</f>
        <v/>
      </c>
      <c r="Y1605" s="232" t="str">
        <f t="shared" si="174"/>
        <v/>
      </c>
      <c r="AA1605" s="314" t="str">
        <f t="shared" ca="1" si="171"/>
        <v/>
      </c>
    </row>
    <row r="1606" spans="1:27" x14ac:dyDescent="0.3">
      <c r="A1606" s="238"/>
      <c r="B1606" s="241" t="str">
        <f t="shared" si="175"/>
        <v/>
      </c>
      <c r="C1606" s="239"/>
      <c r="D1606" s="240" t="str">
        <f>IF(C1606&lt;&gt;"",VLOOKUP(C1606,'BASE EQUIPOS'!$G$8:$H$22,2,0),"")</f>
        <v/>
      </c>
      <c r="E1606" s="241" t="str">
        <f>IF(C1606&lt;&gt;"",VLOOKUP(C1606,'BASE EQUIPOS'!$G$8:$I$22,3,0),"")</f>
        <v/>
      </c>
      <c r="F1606" s="241" t="str">
        <f>IF(C1606&lt;&gt;"",VLOOKUP(C1606,'BASE EQUIPOS'!$G$8:$J$22,4,0),"")</f>
        <v/>
      </c>
      <c r="G1606" s="242"/>
      <c r="H1606" s="233"/>
      <c r="I1606" s="241"/>
      <c r="J1606" s="241"/>
      <c r="K1606" s="241"/>
      <c r="L1606" s="239"/>
      <c r="M1606" s="244"/>
      <c r="N1606" s="245" t="str">
        <f t="shared" ca="1" si="169"/>
        <v/>
      </c>
      <c r="O1606" s="239"/>
      <c r="P1606" s="244"/>
      <c r="Q1606" s="245" t="str">
        <f t="shared" si="170"/>
        <v/>
      </c>
      <c r="U1606" s="246" t="str">
        <f>IFERROR(VLOOKUP(C1606,'BASE EQUIPOS'!$G$8:$O$22,9,0)," ")</f>
        <v xml:space="preserve"> </v>
      </c>
      <c r="V1606" s="232" t="str">
        <f t="shared" si="172"/>
        <v/>
      </c>
      <c r="W1606" s="232" t="str">
        <f t="shared" si="173"/>
        <v/>
      </c>
      <c r="X1606" s="232" t="str">
        <f>IFERROR(VLOOKUP(W1606,Datos!$P$4:$Q$18,2,0),"")</f>
        <v/>
      </c>
      <c r="Y1606" s="232" t="str">
        <f t="shared" si="174"/>
        <v/>
      </c>
      <c r="AA1606" s="314" t="str">
        <f t="shared" ca="1" si="171"/>
        <v/>
      </c>
    </row>
    <row r="1607" spans="1:27" x14ac:dyDescent="0.3">
      <c r="A1607" s="238"/>
      <c r="B1607" s="241" t="str">
        <f t="shared" si="175"/>
        <v/>
      </c>
      <c r="C1607" s="239"/>
      <c r="D1607" s="240" t="str">
        <f>IF(C1607&lt;&gt;"",VLOOKUP(C1607,'BASE EQUIPOS'!$G$8:$H$22,2,0),"")</f>
        <v/>
      </c>
      <c r="E1607" s="241" t="str">
        <f>IF(C1607&lt;&gt;"",VLOOKUP(C1607,'BASE EQUIPOS'!$G$8:$I$22,3,0),"")</f>
        <v/>
      </c>
      <c r="F1607" s="241" t="str">
        <f>IF(C1607&lt;&gt;"",VLOOKUP(C1607,'BASE EQUIPOS'!$G$8:$J$22,4,0),"")</f>
        <v/>
      </c>
      <c r="G1607" s="242"/>
      <c r="H1607" s="233"/>
      <c r="I1607" s="241"/>
      <c r="J1607" s="241"/>
      <c r="K1607" s="241"/>
      <c r="L1607" s="239"/>
      <c r="M1607" s="244"/>
      <c r="N1607" s="245" t="str">
        <f t="shared" ca="1" si="169"/>
        <v/>
      </c>
      <c r="O1607" s="239"/>
      <c r="P1607" s="244"/>
      <c r="Q1607" s="245" t="str">
        <f t="shared" si="170"/>
        <v/>
      </c>
      <c r="U1607" s="246" t="str">
        <f>IFERROR(VLOOKUP(C1607,'BASE EQUIPOS'!$G$8:$O$22,9,0)," ")</f>
        <v xml:space="preserve"> </v>
      </c>
      <c r="V1607" s="232" t="str">
        <f t="shared" si="172"/>
        <v/>
      </c>
      <c r="W1607" s="232" t="str">
        <f t="shared" si="173"/>
        <v/>
      </c>
      <c r="X1607" s="232" t="str">
        <f>IFERROR(VLOOKUP(W1607,Datos!$P$4:$Q$18,2,0),"")</f>
        <v/>
      </c>
      <c r="Y1607" s="232" t="str">
        <f t="shared" si="174"/>
        <v/>
      </c>
      <c r="AA1607" s="314" t="str">
        <f t="shared" ca="1" si="171"/>
        <v/>
      </c>
    </row>
    <row r="1608" spans="1:27" x14ac:dyDescent="0.3">
      <c r="A1608" s="238"/>
      <c r="B1608" s="241" t="str">
        <f t="shared" si="175"/>
        <v/>
      </c>
      <c r="C1608" s="239"/>
      <c r="D1608" s="240" t="str">
        <f>IF(C1608&lt;&gt;"",VLOOKUP(C1608,'BASE EQUIPOS'!$G$8:$H$22,2,0),"")</f>
        <v/>
      </c>
      <c r="E1608" s="241" t="str">
        <f>IF(C1608&lt;&gt;"",VLOOKUP(C1608,'BASE EQUIPOS'!$G$8:$I$22,3,0),"")</f>
        <v/>
      </c>
      <c r="F1608" s="241" t="str">
        <f>IF(C1608&lt;&gt;"",VLOOKUP(C1608,'BASE EQUIPOS'!$G$8:$J$22,4,0),"")</f>
        <v/>
      </c>
      <c r="G1608" s="242"/>
      <c r="H1608" s="233"/>
      <c r="I1608" s="241"/>
      <c r="J1608" s="241"/>
      <c r="K1608" s="241"/>
      <c r="L1608" s="239"/>
      <c r="M1608" s="244"/>
      <c r="N1608" s="245" t="str">
        <f t="shared" ca="1" si="169"/>
        <v/>
      </c>
      <c r="O1608" s="239"/>
      <c r="P1608" s="244"/>
      <c r="Q1608" s="245" t="str">
        <f t="shared" si="170"/>
        <v/>
      </c>
      <c r="U1608" s="246" t="str">
        <f>IFERROR(VLOOKUP(C1608,'BASE EQUIPOS'!$G$8:$O$22,9,0)," ")</f>
        <v xml:space="preserve"> </v>
      </c>
      <c r="V1608" s="232" t="str">
        <f t="shared" si="172"/>
        <v/>
      </c>
      <c r="W1608" s="232" t="str">
        <f t="shared" si="173"/>
        <v/>
      </c>
      <c r="X1608" s="232" t="str">
        <f>IFERROR(VLOOKUP(W1608,Datos!$P$4:$Q$18,2,0),"")</f>
        <v/>
      </c>
      <c r="Y1608" s="232" t="str">
        <f t="shared" si="174"/>
        <v/>
      </c>
      <c r="AA1608" s="314" t="str">
        <f t="shared" ca="1" si="171"/>
        <v/>
      </c>
    </row>
    <row r="1609" spans="1:27" x14ac:dyDescent="0.3">
      <c r="A1609" s="238"/>
      <c r="B1609" s="241" t="str">
        <f t="shared" si="175"/>
        <v/>
      </c>
      <c r="C1609" s="239"/>
      <c r="D1609" s="240" t="str">
        <f>IF(C1609&lt;&gt;"",VLOOKUP(C1609,'BASE EQUIPOS'!$G$8:$H$22,2,0),"")</f>
        <v/>
      </c>
      <c r="E1609" s="241" t="str">
        <f>IF(C1609&lt;&gt;"",VLOOKUP(C1609,'BASE EQUIPOS'!$G$8:$I$22,3,0),"")</f>
        <v/>
      </c>
      <c r="F1609" s="241" t="str">
        <f>IF(C1609&lt;&gt;"",VLOOKUP(C1609,'BASE EQUIPOS'!$G$8:$J$22,4,0),"")</f>
        <v/>
      </c>
      <c r="G1609" s="242"/>
      <c r="H1609" s="233"/>
      <c r="I1609" s="241"/>
      <c r="J1609" s="241"/>
      <c r="K1609" s="241"/>
      <c r="L1609" s="239"/>
      <c r="M1609" s="244"/>
      <c r="N1609" s="245" t="str">
        <f t="shared" ca="1" si="169"/>
        <v/>
      </c>
      <c r="O1609" s="239"/>
      <c r="P1609" s="244"/>
      <c r="Q1609" s="245" t="str">
        <f t="shared" si="170"/>
        <v/>
      </c>
      <c r="U1609" s="246" t="str">
        <f>IFERROR(VLOOKUP(C1609,'BASE EQUIPOS'!$G$8:$O$22,9,0)," ")</f>
        <v xml:space="preserve"> </v>
      </c>
      <c r="V1609" s="232" t="str">
        <f t="shared" si="172"/>
        <v/>
      </c>
      <c r="W1609" s="232" t="str">
        <f t="shared" si="173"/>
        <v/>
      </c>
      <c r="X1609" s="232" t="str">
        <f>IFERROR(VLOOKUP(W1609,Datos!$P$4:$Q$18,2,0),"")</f>
        <v/>
      </c>
      <c r="Y1609" s="232" t="str">
        <f t="shared" si="174"/>
        <v/>
      </c>
      <c r="AA1609" s="314" t="str">
        <f t="shared" ca="1" si="171"/>
        <v/>
      </c>
    </row>
    <row r="1610" spans="1:27" x14ac:dyDescent="0.3">
      <c r="A1610" s="238"/>
      <c r="B1610" s="241" t="str">
        <f t="shared" si="175"/>
        <v/>
      </c>
      <c r="C1610" s="239"/>
      <c r="D1610" s="240" t="str">
        <f>IF(C1610&lt;&gt;"",VLOOKUP(C1610,'BASE EQUIPOS'!$G$8:$H$22,2,0),"")</f>
        <v/>
      </c>
      <c r="E1610" s="241" t="str">
        <f>IF(C1610&lt;&gt;"",VLOOKUP(C1610,'BASE EQUIPOS'!$G$8:$I$22,3,0),"")</f>
        <v/>
      </c>
      <c r="F1610" s="241" t="str">
        <f>IF(C1610&lt;&gt;"",VLOOKUP(C1610,'BASE EQUIPOS'!$G$8:$J$22,4,0),"")</f>
        <v/>
      </c>
      <c r="G1610" s="242"/>
      <c r="H1610" s="233"/>
      <c r="I1610" s="241"/>
      <c r="J1610" s="241"/>
      <c r="K1610" s="241"/>
      <c r="L1610" s="239"/>
      <c r="M1610" s="244"/>
      <c r="N1610" s="245" t="str">
        <f t="shared" ca="1" si="169"/>
        <v/>
      </c>
      <c r="O1610" s="239"/>
      <c r="P1610" s="244"/>
      <c r="Q1610" s="245" t="str">
        <f t="shared" si="170"/>
        <v/>
      </c>
      <c r="U1610" s="246" t="str">
        <f>IFERROR(VLOOKUP(C1610,'BASE EQUIPOS'!$G$8:$O$22,9,0)," ")</f>
        <v xml:space="preserve"> </v>
      </c>
      <c r="V1610" s="232" t="str">
        <f t="shared" si="172"/>
        <v/>
      </c>
      <c r="W1610" s="232" t="str">
        <f t="shared" si="173"/>
        <v/>
      </c>
      <c r="X1610" s="232" t="str">
        <f>IFERROR(VLOOKUP(W1610,Datos!$P$4:$Q$18,2,0),"")</f>
        <v/>
      </c>
      <c r="Y1610" s="232" t="str">
        <f t="shared" si="174"/>
        <v/>
      </c>
      <c r="AA1610" s="314" t="str">
        <f t="shared" ca="1" si="171"/>
        <v/>
      </c>
    </row>
    <row r="1611" spans="1:27" x14ac:dyDescent="0.3">
      <c r="A1611" s="238"/>
      <c r="B1611" s="241" t="str">
        <f t="shared" si="175"/>
        <v/>
      </c>
      <c r="C1611" s="239"/>
      <c r="D1611" s="240" t="str">
        <f>IF(C1611&lt;&gt;"",VLOOKUP(C1611,'BASE EQUIPOS'!$G$8:$H$22,2,0),"")</f>
        <v/>
      </c>
      <c r="E1611" s="241" t="str">
        <f>IF(C1611&lt;&gt;"",VLOOKUP(C1611,'BASE EQUIPOS'!$G$8:$I$22,3,0),"")</f>
        <v/>
      </c>
      <c r="F1611" s="241" t="str">
        <f>IF(C1611&lt;&gt;"",VLOOKUP(C1611,'BASE EQUIPOS'!$G$8:$J$22,4,0),"")</f>
        <v/>
      </c>
      <c r="G1611" s="242"/>
      <c r="H1611" s="233"/>
      <c r="I1611" s="241"/>
      <c r="J1611" s="241"/>
      <c r="K1611" s="241"/>
      <c r="L1611" s="239"/>
      <c r="M1611" s="244"/>
      <c r="N1611" s="245" t="str">
        <f t="shared" ca="1" si="169"/>
        <v/>
      </c>
      <c r="O1611" s="239"/>
      <c r="P1611" s="244"/>
      <c r="Q1611" s="245" t="str">
        <f t="shared" si="170"/>
        <v/>
      </c>
      <c r="U1611" s="246" t="str">
        <f>IFERROR(VLOOKUP(C1611,'BASE EQUIPOS'!$G$8:$O$22,9,0)," ")</f>
        <v xml:space="preserve"> </v>
      </c>
      <c r="V1611" s="232" t="str">
        <f t="shared" si="172"/>
        <v/>
      </c>
      <c r="W1611" s="232" t="str">
        <f t="shared" si="173"/>
        <v/>
      </c>
      <c r="X1611" s="232" t="str">
        <f>IFERROR(VLOOKUP(W1611,Datos!$P$4:$Q$18,2,0),"")</f>
        <v/>
      </c>
      <c r="Y1611" s="232" t="str">
        <f t="shared" si="174"/>
        <v/>
      </c>
      <c r="AA1611" s="314" t="str">
        <f t="shared" ca="1" si="171"/>
        <v/>
      </c>
    </row>
    <row r="1612" spans="1:27" x14ac:dyDescent="0.3">
      <c r="A1612" s="238"/>
      <c r="B1612" s="241" t="str">
        <f t="shared" si="175"/>
        <v/>
      </c>
      <c r="C1612" s="239"/>
      <c r="D1612" s="240" t="str">
        <f>IF(C1612&lt;&gt;"",VLOOKUP(C1612,'BASE EQUIPOS'!$G$8:$H$22,2,0),"")</f>
        <v/>
      </c>
      <c r="E1612" s="241" t="str">
        <f>IF(C1612&lt;&gt;"",VLOOKUP(C1612,'BASE EQUIPOS'!$G$8:$I$22,3,0),"")</f>
        <v/>
      </c>
      <c r="F1612" s="241" t="str">
        <f>IF(C1612&lt;&gt;"",VLOOKUP(C1612,'BASE EQUIPOS'!$G$8:$J$22,4,0),"")</f>
        <v/>
      </c>
      <c r="G1612" s="242"/>
      <c r="H1612" s="233"/>
      <c r="I1612" s="241"/>
      <c r="J1612" s="241"/>
      <c r="K1612" s="241"/>
      <c r="L1612" s="239"/>
      <c r="M1612" s="244"/>
      <c r="N1612" s="245" t="str">
        <f t="shared" ca="1" si="169"/>
        <v/>
      </c>
      <c r="O1612" s="239"/>
      <c r="P1612" s="244"/>
      <c r="Q1612" s="245" t="str">
        <f t="shared" si="170"/>
        <v/>
      </c>
      <c r="U1612" s="246" t="str">
        <f>IFERROR(VLOOKUP(C1612,'BASE EQUIPOS'!$G$8:$O$22,9,0)," ")</f>
        <v xml:space="preserve"> </v>
      </c>
      <c r="V1612" s="232" t="str">
        <f t="shared" si="172"/>
        <v/>
      </c>
      <c r="W1612" s="232" t="str">
        <f t="shared" si="173"/>
        <v/>
      </c>
      <c r="X1612" s="232" t="str">
        <f>IFERROR(VLOOKUP(W1612,Datos!$P$4:$Q$18,2,0),"")</f>
        <v/>
      </c>
      <c r="Y1612" s="232" t="str">
        <f t="shared" si="174"/>
        <v/>
      </c>
      <c r="AA1612" s="314" t="str">
        <f t="shared" ca="1" si="171"/>
        <v/>
      </c>
    </row>
    <row r="1613" spans="1:27" x14ac:dyDescent="0.3">
      <c r="A1613" s="238"/>
      <c r="B1613" s="241" t="str">
        <f t="shared" si="175"/>
        <v/>
      </c>
      <c r="C1613" s="239"/>
      <c r="D1613" s="240" t="str">
        <f>IF(C1613&lt;&gt;"",VLOOKUP(C1613,'BASE EQUIPOS'!$G$8:$H$22,2,0),"")</f>
        <v/>
      </c>
      <c r="E1613" s="241" t="str">
        <f>IF(C1613&lt;&gt;"",VLOOKUP(C1613,'BASE EQUIPOS'!$G$8:$I$22,3,0),"")</f>
        <v/>
      </c>
      <c r="F1613" s="241" t="str">
        <f>IF(C1613&lt;&gt;"",VLOOKUP(C1613,'BASE EQUIPOS'!$G$8:$J$22,4,0),"")</f>
        <v/>
      </c>
      <c r="G1613" s="242"/>
      <c r="H1613" s="233"/>
      <c r="I1613" s="241"/>
      <c r="J1613" s="241"/>
      <c r="K1613" s="241"/>
      <c r="L1613" s="239"/>
      <c r="M1613" s="244"/>
      <c r="N1613" s="245" t="str">
        <f t="shared" ca="1" si="169"/>
        <v/>
      </c>
      <c r="O1613" s="239"/>
      <c r="P1613" s="244"/>
      <c r="Q1613" s="245" t="str">
        <f t="shared" si="170"/>
        <v/>
      </c>
      <c r="U1613" s="246" t="str">
        <f>IFERROR(VLOOKUP(C1613,'BASE EQUIPOS'!$G$8:$O$22,9,0)," ")</f>
        <v xml:space="preserve"> </v>
      </c>
      <c r="V1613" s="232" t="str">
        <f t="shared" si="172"/>
        <v/>
      </c>
      <c r="W1613" s="232" t="str">
        <f t="shared" si="173"/>
        <v/>
      </c>
      <c r="X1613" s="232" t="str">
        <f>IFERROR(VLOOKUP(W1613,Datos!$P$4:$Q$18,2,0),"")</f>
        <v/>
      </c>
      <c r="Y1613" s="232" t="str">
        <f t="shared" si="174"/>
        <v/>
      </c>
      <c r="AA1613" s="314" t="str">
        <f t="shared" ca="1" si="171"/>
        <v/>
      </c>
    </row>
    <row r="1614" spans="1:27" x14ac:dyDescent="0.3">
      <c r="A1614" s="238"/>
      <c r="B1614" s="241" t="str">
        <f t="shared" si="175"/>
        <v/>
      </c>
      <c r="C1614" s="239"/>
      <c r="D1614" s="240" t="str">
        <f>IF(C1614&lt;&gt;"",VLOOKUP(C1614,'BASE EQUIPOS'!$G$8:$H$22,2,0),"")</f>
        <v/>
      </c>
      <c r="E1614" s="241" t="str">
        <f>IF(C1614&lt;&gt;"",VLOOKUP(C1614,'BASE EQUIPOS'!$G$8:$I$22,3,0),"")</f>
        <v/>
      </c>
      <c r="F1614" s="241" t="str">
        <f>IF(C1614&lt;&gt;"",VLOOKUP(C1614,'BASE EQUIPOS'!$G$8:$J$22,4,0),"")</f>
        <v/>
      </c>
      <c r="G1614" s="242"/>
      <c r="H1614" s="233"/>
      <c r="I1614" s="241"/>
      <c r="J1614" s="241"/>
      <c r="K1614" s="241"/>
      <c r="L1614" s="239"/>
      <c r="M1614" s="244"/>
      <c r="N1614" s="245" t="str">
        <f t="shared" ca="1" si="169"/>
        <v/>
      </c>
      <c r="O1614" s="239"/>
      <c r="P1614" s="244"/>
      <c r="Q1614" s="245" t="str">
        <f t="shared" si="170"/>
        <v/>
      </c>
      <c r="U1614" s="246" t="str">
        <f>IFERROR(VLOOKUP(C1614,'BASE EQUIPOS'!$G$8:$O$22,9,0)," ")</f>
        <v xml:space="preserve"> </v>
      </c>
      <c r="V1614" s="232" t="str">
        <f t="shared" si="172"/>
        <v/>
      </c>
      <c r="W1614" s="232" t="str">
        <f t="shared" si="173"/>
        <v/>
      </c>
      <c r="X1614" s="232" t="str">
        <f>IFERROR(VLOOKUP(W1614,Datos!$P$4:$Q$18,2,0),"")</f>
        <v/>
      </c>
      <c r="Y1614" s="232" t="str">
        <f t="shared" si="174"/>
        <v/>
      </c>
      <c r="AA1614" s="314" t="str">
        <f t="shared" ca="1" si="171"/>
        <v/>
      </c>
    </row>
    <row r="1615" spans="1:27" x14ac:dyDescent="0.3">
      <c r="A1615" s="238"/>
      <c r="B1615" s="241" t="str">
        <f t="shared" si="175"/>
        <v/>
      </c>
      <c r="C1615" s="239"/>
      <c r="D1615" s="240" t="str">
        <f>IF(C1615&lt;&gt;"",VLOOKUP(C1615,'BASE EQUIPOS'!$G$8:$H$22,2,0),"")</f>
        <v/>
      </c>
      <c r="E1615" s="241" t="str">
        <f>IF(C1615&lt;&gt;"",VLOOKUP(C1615,'BASE EQUIPOS'!$G$8:$I$22,3,0),"")</f>
        <v/>
      </c>
      <c r="F1615" s="241" t="str">
        <f>IF(C1615&lt;&gt;"",VLOOKUP(C1615,'BASE EQUIPOS'!$G$8:$J$22,4,0),"")</f>
        <v/>
      </c>
      <c r="G1615" s="242"/>
      <c r="H1615" s="233"/>
      <c r="I1615" s="241"/>
      <c r="J1615" s="241"/>
      <c r="K1615" s="241"/>
      <c r="L1615" s="239"/>
      <c r="M1615" s="244"/>
      <c r="N1615" s="245" t="str">
        <f t="shared" ca="1" si="169"/>
        <v/>
      </c>
      <c r="O1615" s="239"/>
      <c r="P1615" s="244"/>
      <c r="Q1615" s="245" t="str">
        <f t="shared" si="170"/>
        <v/>
      </c>
      <c r="U1615" s="246" t="str">
        <f>IFERROR(VLOOKUP(C1615,'BASE EQUIPOS'!$G$8:$O$22,9,0)," ")</f>
        <v xml:space="preserve"> </v>
      </c>
      <c r="V1615" s="232" t="str">
        <f t="shared" si="172"/>
        <v/>
      </c>
      <c r="W1615" s="232" t="str">
        <f t="shared" si="173"/>
        <v/>
      </c>
      <c r="X1615" s="232" t="str">
        <f>IFERROR(VLOOKUP(W1615,Datos!$P$4:$Q$18,2,0),"")</f>
        <v/>
      </c>
      <c r="Y1615" s="232" t="str">
        <f t="shared" si="174"/>
        <v/>
      </c>
      <c r="AA1615" s="314" t="str">
        <f t="shared" ca="1" si="171"/>
        <v/>
      </c>
    </row>
    <row r="1616" spans="1:27" x14ac:dyDescent="0.3">
      <c r="A1616" s="238"/>
      <c r="B1616" s="241" t="str">
        <f t="shared" si="175"/>
        <v/>
      </c>
      <c r="C1616" s="239"/>
      <c r="D1616" s="240" t="str">
        <f>IF(C1616&lt;&gt;"",VLOOKUP(C1616,'BASE EQUIPOS'!$G$8:$H$22,2,0),"")</f>
        <v/>
      </c>
      <c r="E1616" s="241" t="str">
        <f>IF(C1616&lt;&gt;"",VLOOKUP(C1616,'BASE EQUIPOS'!$G$8:$I$22,3,0),"")</f>
        <v/>
      </c>
      <c r="F1616" s="241" t="str">
        <f>IF(C1616&lt;&gt;"",VLOOKUP(C1616,'BASE EQUIPOS'!$G$8:$J$22,4,0),"")</f>
        <v/>
      </c>
      <c r="G1616" s="242"/>
      <c r="H1616" s="233"/>
      <c r="I1616" s="241"/>
      <c r="J1616" s="241"/>
      <c r="K1616" s="241"/>
      <c r="L1616" s="239"/>
      <c r="M1616" s="244"/>
      <c r="N1616" s="245" t="str">
        <f t="shared" ref="N1616:N1679" ca="1" si="176">IF(M1616="","",IF(O1616="",NOW()*24-(L1616+M1616)*24,"Mtto. Terminado"))</f>
        <v/>
      </c>
      <c r="O1616" s="239"/>
      <c r="P1616" s="244"/>
      <c r="Q1616" s="245" t="str">
        <f t="shared" ref="Q1616:Q1679" si="177">IF(O1616="","",IF(P1616="","",(O1616+P1616)*24-(L1616+M1616)*24))</f>
        <v/>
      </c>
      <c r="U1616" s="246" t="str">
        <f>IFERROR(VLOOKUP(C1616,'BASE EQUIPOS'!$G$8:$O$22,9,0)," ")</f>
        <v xml:space="preserve"> </v>
      </c>
      <c r="V1616" s="232" t="str">
        <f t="shared" si="172"/>
        <v/>
      </c>
      <c r="W1616" s="232" t="str">
        <f t="shared" si="173"/>
        <v/>
      </c>
      <c r="X1616" s="232" t="str">
        <f>IFERROR(VLOOKUP(W1616,Datos!$P$4:$Q$18,2,0),"")</f>
        <v/>
      </c>
      <c r="Y1616" s="232" t="str">
        <f t="shared" si="174"/>
        <v/>
      </c>
      <c r="AA1616" s="314" t="str">
        <f t="shared" ca="1" si="171"/>
        <v/>
      </c>
    </row>
    <row r="1617" spans="1:27" x14ac:dyDescent="0.3">
      <c r="A1617" s="238"/>
      <c r="B1617" s="241" t="str">
        <f t="shared" si="175"/>
        <v/>
      </c>
      <c r="C1617" s="239"/>
      <c r="D1617" s="240" t="str">
        <f>IF(C1617&lt;&gt;"",VLOOKUP(C1617,'BASE EQUIPOS'!$G$8:$H$22,2,0),"")</f>
        <v/>
      </c>
      <c r="E1617" s="241" t="str">
        <f>IF(C1617&lt;&gt;"",VLOOKUP(C1617,'BASE EQUIPOS'!$G$8:$I$22,3,0),"")</f>
        <v/>
      </c>
      <c r="F1617" s="241" t="str">
        <f>IF(C1617&lt;&gt;"",VLOOKUP(C1617,'BASE EQUIPOS'!$G$8:$J$22,4,0),"")</f>
        <v/>
      </c>
      <c r="G1617" s="242"/>
      <c r="H1617" s="233"/>
      <c r="I1617" s="241"/>
      <c r="J1617" s="241"/>
      <c r="K1617" s="241"/>
      <c r="L1617" s="239"/>
      <c r="M1617" s="244"/>
      <c r="N1617" s="245" t="str">
        <f t="shared" ca="1" si="176"/>
        <v/>
      </c>
      <c r="O1617" s="239"/>
      <c r="P1617" s="244"/>
      <c r="Q1617" s="245" t="str">
        <f t="shared" si="177"/>
        <v/>
      </c>
      <c r="U1617" s="246" t="str">
        <f>IFERROR(VLOOKUP(C1617,'BASE EQUIPOS'!$G$8:$O$22,9,0)," ")</f>
        <v xml:space="preserve"> </v>
      </c>
      <c r="V1617" s="232" t="str">
        <f t="shared" si="172"/>
        <v/>
      </c>
      <c r="W1617" s="232" t="str">
        <f t="shared" si="173"/>
        <v/>
      </c>
      <c r="X1617" s="232" t="str">
        <f>IFERROR(VLOOKUP(W1617,Datos!$P$4:$Q$18,2,0),"")</f>
        <v/>
      </c>
      <c r="Y1617" s="232" t="str">
        <f t="shared" si="174"/>
        <v/>
      </c>
      <c r="AA1617" s="314" t="str">
        <f t="shared" ref="AA1617:AA1680" ca="1" si="178">IF(N1617="Mtto. Terminado",1,"")</f>
        <v/>
      </c>
    </row>
    <row r="1618" spans="1:27" x14ac:dyDescent="0.3">
      <c r="A1618" s="238"/>
      <c r="B1618" s="241" t="str">
        <f t="shared" si="175"/>
        <v/>
      </c>
      <c r="C1618" s="239"/>
      <c r="D1618" s="240" t="str">
        <f>IF(C1618&lt;&gt;"",VLOOKUP(C1618,'BASE EQUIPOS'!$G$8:$H$22,2,0),"")</f>
        <v/>
      </c>
      <c r="E1618" s="241" t="str">
        <f>IF(C1618&lt;&gt;"",VLOOKUP(C1618,'BASE EQUIPOS'!$G$8:$I$22,3,0),"")</f>
        <v/>
      </c>
      <c r="F1618" s="241" t="str">
        <f>IF(C1618&lt;&gt;"",VLOOKUP(C1618,'BASE EQUIPOS'!$G$8:$J$22,4,0),"")</f>
        <v/>
      </c>
      <c r="G1618" s="242"/>
      <c r="H1618" s="233"/>
      <c r="I1618" s="241"/>
      <c r="J1618" s="241"/>
      <c r="K1618" s="241"/>
      <c r="L1618" s="239"/>
      <c r="M1618" s="244"/>
      <c r="N1618" s="245" t="str">
        <f t="shared" ca="1" si="176"/>
        <v/>
      </c>
      <c r="O1618" s="239"/>
      <c r="P1618" s="244"/>
      <c r="Q1618" s="245" t="str">
        <f t="shared" si="177"/>
        <v/>
      </c>
      <c r="U1618" s="246" t="str">
        <f>IFERROR(VLOOKUP(C1618,'BASE EQUIPOS'!$G$8:$O$22,9,0)," ")</f>
        <v xml:space="preserve"> </v>
      </c>
      <c r="V1618" s="232" t="str">
        <f t="shared" si="172"/>
        <v/>
      </c>
      <c r="W1618" s="232" t="str">
        <f t="shared" si="173"/>
        <v/>
      </c>
      <c r="X1618" s="232" t="str">
        <f>IFERROR(VLOOKUP(W1618,Datos!$P$4:$Q$18,2,0),"")</f>
        <v/>
      </c>
      <c r="Y1618" s="232" t="str">
        <f t="shared" si="174"/>
        <v/>
      </c>
      <c r="AA1618" s="314" t="str">
        <f t="shared" ca="1" si="178"/>
        <v/>
      </c>
    </row>
    <row r="1619" spans="1:27" x14ac:dyDescent="0.3">
      <c r="A1619" s="238"/>
      <c r="B1619" s="241" t="str">
        <f t="shared" si="175"/>
        <v/>
      </c>
      <c r="C1619" s="239"/>
      <c r="D1619" s="240" t="str">
        <f>IF(C1619&lt;&gt;"",VLOOKUP(C1619,'BASE EQUIPOS'!$G$8:$H$22,2,0),"")</f>
        <v/>
      </c>
      <c r="E1619" s="241" t="str">
        <f>IF(C1619&lt;&gt;"",VLOOKUP(C1619,'BASE EQUIPOS'!$G$8:$I$22,3,0),"")</f>
        <v/>
      </c>
      <c r="F1619" s="241" t="str">
        <f>IF(C1619&lt;&gt;"",VLOOKUP(C1619,'BASE EQUIPOS'!$G$8:$J$22,4,0),"")</f>
        <v/>
      </c>
      <c r="G1619" s="242"/>
      <c r="H1619" s="233"/>
      <c r="I1619" s="241"/>
      <c r="J1619" s="241"/>
      <c r="K1619" s="241"/>
      <c r="L1619" s="239"/>
      <c r="M1619" s="244"/>
      <c r="N1619" s="245" t="str">
        <f t="shared" ca="1" si="176"/>
        <v/>
      </c>
      <c r="O1619" s="239"/>
      <c r="P1619" s="244"/>
      <c r="Q1619" s="245" t="str">
        <f t="shared" si="177"/>
        <v/>
      </c>
      <c r="U1619" s="246" t="str">
        <f>IFERROR(VLOOKUP(C1619,'BASE EQUIPOS'!$G$8:$O$22,9,0)," ")</f>
        <v xml:space="preserve"> </v>
      </c>
      <c r="V1619" s="232" t="str">
        <f t="shared" si="172"/>
        <v/>
      </c>
      <c r="W1619" s="232" t="str">
        <f t="shared" si="173"/>
        <v/>
      </c>
      <c r="X1619" s="232" t="str">
        <f>IFERROR(VLOOKUP(W1619,Datos!$P$4:$Q$18,2,0),"")</f>
        <v/>
      </c>
      <c r="Y1619" s="232" t="str">
        <f t="shared" si="174"/>
        <v/>
      </c>
      <c r="AA1619" s="314" t="str">
        <f t="shared" ca="1" si="178"/>
        <v/>
      </c>
    </row>
    <row r="1620" spans="1:27" x14ac:dyDescent="0.3">
      <c r="A1620" s="238"/>
      <c r="B1620" s="241" t="str">
        <f t="shared" si="175"/>
        <v/>
      </c>
      <c r="C1620" s="239"/>
      <c r="D1620" s="240" t="str">
        <f>IF(C1620&lt;&gt;"",VLOOKUP(C1620,'BASE EQUIPOS'!$G$8:$H$22,2,0),"")</f>
        <v/>
      </c>
      <c r="E1620" s="241" t="str">
        <f>IF(C1620&lt;&gt;"",VLOOKUP(C1620,'BASE EQUIPOS'!$G$8:$I$22,3,0),"")</f>
        <v/>
      </c>
      <c r="F1620" s="241" t="str">
        <f>IF(C1620&lt;&gt;"",VLOOKUP(C1620,'BASE EQUIPOS'!$G$8:$J$22,4,0),"")</f>
        <v/>
      </c>
      <c r="G1620" s="242"/>
      <c r="H1620" s="233"/>
      <c r="I1620" s="241"/>
      <c r="J1620" s="241"/>
      <c r="K1620" s="241"/>
      <c r="L1620" s="239"/>
      <c r="M1620" s="244"/>
      <c r="N1620" s="245" t="str">
        <f t="shared" ca="1" si="176"/>
        <v/>
      </c>
      <c r="O1620" s="239"/>
      <c r="P1620" s="244"/>
      <c r="Q1620" s="245" t="str">
        <f t="shared" si="177"/>
        <v/>
      </c>
      <c r="U1620" s="246" t="str">
        <f>IFERROR(VLOOKUP(C1620,'BASE EQUIPOS'!$G$8:$O$22,9,0)," ")</f>
        <v xml:space="preserve"> </v>
      </c>
      <c r="V1620" s="232" t="str">
        <f t="shared" si="172"/>
        <v/>
      </c>
      <c r="W1620" s="232" t="str">
        <f t="shared" si="173"/>
        <v/>
      </c>
      <c r="X1620" s="232" t="str">
        <f>IFERROR(VLOOKUP(W1620,Datos!$P$4:$Q$18,2,0),"")</f>
        <v/>
      </c>
      <c r="Y1620" s="232" t="str">
        <f t="shared" si="174"/>
        <v/>
      </c>
      <c r="AA1620" s="314" t="str">
        <f t="shared" ca="1" si="178"/>
        <v/>
      </c>
    </row>
    <row r="1621" spans="1:27" x14ac:dyDescent="0.3">
      <c r="A1621" s="238"/>
      <c r="B1621" s="241" t="str">
        <f t="shared" si="175"/>
        <v/>
      </c>
      <c r="C1621" s="239"/>
      <c r="D1621" s="240" t="str">
        <f>IF(C1621&lt;&gt;"",VLOOKUP(C1621,'BASE EQUIPOS'!$G$8:$H$22,2,0),"")</f>
        <v/>
      </c>
      <c r="E1621" s="241" t="str">
        <f>IF(C1621&lt;&gt;"",VLOOKUP(C1621,'BASE EQUIPOS'!$G$8:$I$22,3,0),"")</f>
        <v/>
      </c>
      <c r="F1621" s="241" t="str">
        <f>IF(C1621&lt;&gt;"",VLOOKUP(C1621,'BASE EQUIPOS'!$G$8:$J$22,4,0),"")</f>
        <v/>
      </c>
      <c r="G1621" s="242"/>
      <c r="H1621" s="233"/>
      <c r="I1621" s="241"/>
      <c r="J1621" s="241"/>
      <c r="K1621" s="241"/>
      <c r="L1621" s="239"/>
      <c r="M1621" s="244"/>
      <c r="N1621" s="245" t="str">
        <f t="shared" ca="1" si="176"/>
        <v/>
      </c>
      <c r="O1621" s="239"/>
      <c r="P1621" s="244"/>
      <c r="Q1621" s="245" t="str">
        <f t="shared" si="177"/>
        <v/>
      </c>
      <c r="U1621" s="246" t="str">
        <f>IFERROR(VLOOKUP(C1621,'BASE EQUIPOS'!$G$8:$O$22,9,0)," ")</f>
        <v xml:space="preserve"> </v>
      </c>
      <c r="V1621" s="232" t="str">
        <f t="shared" ref="V1621:V1684" si="179">IF(G1621="MTTO. SISTEMÁTICO","PREVENTIVA",IF(G1621="MTTO. PREDICTIVO","INSPECCIÓN",""))</f>
        <v/>
      </c>
      <c r="W1621" s="232" t="str">
        <f t="shared" ref="W1621:W1684" si="180">CONCATENATE(D1621,I1621)</f>
        <v/>
      </c>
      <c r="X1621" s="232" t="str">
        <f>IFERROR(VLOOKUP(W1621,Datos!$P$4:$Q$18,2,0),"")</f>
        <v/>
      </c>
      <c r="Y1621" s="232" t="str">
        <f t="shared" ref="Y1621:Y1684" si="181">IF(A1621="OT CORRECTIVA",1,IF(A1621="OT PREVENTIVA",2,IF(A1621="HOJA INSPECCIÓN",3,"")))</f>
        <v/>
      </c>
      <c r="AA1621" s="314" t="str">
        <f t="shared" ca="1" si="178"/>
        <v/>
      </c>
    </row>
    <row r="1622" spans="1:27" x14ac:dyDescent="0.3">
      <c r="A1622" s="238"/>
      <c r="B1622" s="241" t="str">
        <f t="shared" si="175"/>
        <v/>
      </c>
      <c r="C1622" s="239"/>
      <c r="D1622" s="240" t="str">
        <f>IF(C1622&lt;&gt;"",VLOOKUP(C1622,'BASE EQUIPOS'!$G$8:$H$22,2,0),"")</f>
        <v/>
      </c>
      <c r="E1622" s="241" t="str">
        <f>IF(C1622&lt;&gt;"",VLOOKUP(C1622,'BASE EQUIPOS'!$G$8:$I$22,3,0),"")</f>
        <v/>
      </c>
      <c r="F1622" s="241" t="str">
        <f>IF(C1622&lt;&gt;"",VLOOKUP(C1622,'BASE EQUIPOS'!$G$8:$J$22,4,0),"")</f>
        <v/>
      </c>
      <c r="G1622" s="242"/>
      <c r="H1622" s="233"/>
      <c r="I1622" s="241"/>
      <c r="J1622" s="241"/>
      <c r="K1622" s="241"/>
      <c r="L1622" s="239"/>
      <c r="M1622" s="244"/>
      <c r="N1622" s="245" t="str">
        <f t="shared" ca="1" si="176"/>
        <v/>
      </c>
      <c r="O1622" s="239"/>
      <c r="P1622" s="244"/>
      <c r="Q1622" s="245" t="str">
        <f t="shared" si="177"/>
        <v/>
      </c>
      <c r="U1622" s="246" t="str">
        <f>IFERROR(VLOOKUP(C1622,'BASE EQUIPOS'!$G$8:$O$22,9,0)," ")</f>
        <v xml:space="preserve"> </v>
      </c>
      <c r="V1622" s="232" t="str">
        <f t="shared" si="179"/>
        <v/>
      </c>
      <c r="W1622" s="232" t="str">
        <f t="shared" si="180"/>
        <v/>
      </c>
      <c r="X1622" s="232" t="str">
        <f>IFERROR(VLOOKUP(W1622,Datos!$P$4:$Q$18,2,0),"")</f>
        <v/>
      </c>
      <c r="Y1622" s="232" t="str">
        <f t="shared" si="181"/>
        <v/>
      </c>
      <c r="AA1622" s="314" t="str">
        <f t="shared" ca="1" si="178"/>
        <v/>
      </c>
    </row>
    <row r="1623" spans="1:27" x14ac:dyDescent="0.3">
      <c r="A1623" s="238"/>
      <c r="B1623" s="241" t="str">
        <f t="shared" si="175"/>
        <v/>
      </c>
      <c r="C1623" s="239"/>
      <c r="D1623" s="240" t="str">
        <f>IF(C1623&lt;&gt;"",VLOOKUP(C1623,'BASE EQUIPOS'!$G$8:$H$22,2,0),"")</f>
        <v/>
      </c>
      <c r="E1623" s="241" t="str">
        <f>IF(C1623&lt;&gt;"",VLOOKUP(C1623,'BASE EQUIPOS'!$G$8:$I$22,3,0),"")</f>
        <v/>
      </c>
      <c r="F1623" s="241" t="str">
        <f>IF(C1623&lt;&gt;"",VLOOKUP(C1623,'BASE EQUIPOS'!$G$8:$J$22,4,0),"")</f>
        <v/>
      </c>
      <c r="G1623" s="242"/>
      <c r="H1623" s="233"/>
      <c r="I1623" s="241"/>
      <c r="J1623" s="241"/>
      <c r="K1623" s="241"/>
      <c r="L1623" s="239"/>
      <c r="M1623" s="244"/>
      <c r="N1623" s="245" t="str">
        <f t="shared" ca="1" si="176"/>
        <v/>
      </c>
      <c r="O1623" s="239"/>
      <c r="P1623" s="244"/>
      <c r="Q1623" s="245" t="str">
        <f t="shared" si="177"/>
        <v/>
      </c>
      <c r="U1623" s="246" t="str">
        <f>IFERROR(VLOOKUP(C1623,'BASE EQUIPOS'!$G$8:$O$22,9,0)," ")</f>
        <v xml:space="preserve"> </v>
      </c>
      <c r="V1623" s="232" t="str">
        <f t="shared" si="179"/>
        <v/>
      </c>
      <c r="W1623" s="232" t="str">
        <f t="shared" si="180"/>
        <v/>
      </c>
      <c r="X1623" s="232" t="str">
        <f>IFERROR(VLOOKUP(W1623,Datos!$P$4:$Q$18,2,0),"")</f>
        <v/>
      </c>
      <c r="Y1623" s="232" t="str">
        <f t="shared" si="181"/>
        <v/>
      </c>
      <c r="AA1623" s="314" t="str">
        <f t="shared" ca="1" si="178"/>
        <v/>
      </c>
    </row>
    <row r="1624" spans="1:27" x14ac:dyDescent="0.3">
      <c r="A1624" s="238"/>
      <c r="B1624" s="241" t="str">
        <f t="shared" si="175"/>
        <v/>
      </c>
      <c r="C1624" s="239"/>
      <c r="D1624" s="240" t="str">
        <f>IF(C1624&lt;&gt;"",VLOOKUP(C1624,'BASE EQUIPOS'!$G$8:$H$22,2,0),"")</f>
        <v/>
      </c>
      <c r="E1624" s="241" t="str">
        <f>IF(C1624&lt;&gt;"",VLOOKUP(C1624,'BASE EQUIPOS'!$G$8:$I$22,3,0),"")</f>
        <v/>
      </c>
      <c r="F1624" s="241" t="str">
        <f>IF(C1624&lt;&gt;"",VLOOKUP(C1624,'BASE EQUIPOS'!$G$8:$J$22,4,0),"")</f>
        <v/>
      </c>
      <c r="G1624" s="242"/>
      <c r="H1624" s="233"/>
      <c r="I1624" s="241"/>
      <c r="J1624" s="241"/>
      <c r="K1624" s="241"/>
      <c r="L1624" s="239"/>
      <c r="M1624" s="244"/>
      <c r="N1624" s="245" t="str">
        <f t="shared" ca="1" si="176"/>
        <v/>
      </c>
      <c r="O1624" s="239"/>
      <c r="P1624" s="244"/>
      <c r="Q1624" s="245" t="str">
        <f t="shared" si="177"/>
        <v/>
      </c>
      <c r="U1624" s="246" t="str">
        <f>IFERROR(VLOOKUP(C1624,'BASE EQUIPOS'!$G$8:$O$22,9,0)," ")</f>
        <v xml:space="preserve"> </v>
      </c>
      <c r="V1624" s="232" t="str">
        <f t="shared" si="179"/>
        <v/>
      </c>
      <c r="W1624" s="232" t="str">
        <f t="shared" si="180"/>
        <v/>
      </c>
      <c r="X1624" s="232" t="str">
        <f>IFERROR(VLOOKUP(W1624,Datos!$P$4:$Q$18,2,0),"")</f>
        <v/>
      </c>
      <c r="Y1624" s="232" t="str">
        <f t="shared" si="181"/>
        <v/>
      </c>
      <c r="AA1624" s="314" t="str">
        <f t="shared" ca="1" si="178"/>
        <v/>
      </c>
    </row>
    <row r="1625" spans="1:27" x14ac:dyDescent="0.3">
      <c r="A1625" s="238"/>
      <c r="B1625" s="241" t="str">
        <f t="shared" si="175"/>
        <v/>
      </c>
      <c r="C1625" s="239"/>
      <c r="D1625" s="240" t="str">
        <f>IF(C1625&lt;&gt;"",VLOOKUP(C1625,'BASE EQUIPOS'!$G$8:$H$22,2,0),"")</f>
        <v/>
      </c>
      <c r="E1625" s="241" t="str">
        <f>IF(C1625&lt;&gt;"",VLOOKUP(C1625,'BASE EQUIPOS'!$G$8:$I$22,3,0),"")</f>
        <v/>
      </c>
      <c r="F1625" s="241" t="str">
        <f>IF(C1625&lt;&gt;"",VLOOKUP(C1625,'BASE EQUIPOS'!$G$8:$J$22,4,0),"")</f>
        <v/>
      </c>
      <c r="G1625" s="242"/>
      <c r="H1625" s="233"/>
      <c r="I1625" s="241"/>
      <c r="J1625" s="241"/>
      <c r="K1625" s="241"/>
      <c r="L1625" s="239"/>
      <c r="M1625" s="244"/>
      <c r="N1625" s="245" t="str">
        <f t="shared" ca="1" si="176"/>
        <v/>
      </c>
      <c r="O1625" s="239"/>
      <c r="P1625" s="244"/>
      <c r="Q1625" s="245" t="str">
        <f t="shared" si="177"/>
        <v/>
      </c>
      <c r="U1625" s="246" t="str">
        <f>IFERROR(VLOOKUP(C1625,'BASE EQUIPOS'!$G$8:$O$22,9,0)," ")</f>
        <v xml:space="preserve"> </v>
      </c>
      <c r="V1625" s="232" t="str">
        <f t="shared" si="179"/>
        <v/>
      </c>
      <c r="W1625" s="232" t="str">
        <f t="shared" si="180"/>
        <v/>
      </c>
      <c r="X1625" s="232" t="str">
        <f>IFERROR(VLOOKUP(W1625,Datos!$P$4:$Q$18,2,0),"")</f>
        <v/>
      </c>
      <c r="Y1625" s="232" t="str">
        <f t="shared" si="181"/>
        <v/>
      </c>
      <c r="AA1625" s="314" t="str">
        <f t="shared" ca="1" si="178"/>
        <v/>
      </c>
    </row>
    <row r="1626" spans="1:27" x14ac:dyDescent="0.3">
      <c r="A1626" s="238"/>
      <c r="B1626" s="241" t="str">
        <f t="shared" si="175"/>
        <v/>
      </c>
      <c r="C1626" s="239"/>
      <c r="D1626" s="240" t="str">
        <f>IF(C1626&lt;&gt;"",VLOOKUP(C1626,'BASE EQUIPOS'!$G$8:$H$22,2,0),"")</f>
        <v/>
      </c>
      <c r="E1626" s="241" t="str">
        <f>IF(C1626&lt;&gt;"",VLOOKUP(C1626,'BASE EQUIPOS'!$G$8:$I$22,3,0),"")</f>
        <v/>
      </c>
      <c r="F1626" s="241" t="str">
        <f>IF(C1626&lt;&gt;"",VLOOKUP(C1626,'BASE EQUIPOS'!$G$8:$J$22,4,0),"")</f>
        <v/>
      </c>
      <c r="G1626" s="242"/>
      <c r="H1626" s="233"/>
      <c r="I1626" s="241"/>
      <c r="J1626" s="241"/>
      <c r="K1626" s="241"/>
      <c r="L1626" s="239"/>
      <c r="M1626" s="244"/>
      <c r="N1626" s="245" t="str">
        <f t="shared" ca="1" si="176"/>
        <v/>
      </c>
      <c r="O1626" s="239"/>
      <c r="P1626" s="244"/>
      <c r="Q1626" s="245" t="str">
        <f t="shared" si="177"/>
        <v/>
      </c>
      <c r="U1626" s="246" t="str">
        <f>IFERROR(VLOOKUP(C1626,'BASE EQUIPOS'!$G$8:$O$22,9,0)," ")</f>
        <v xml:space="preserve"> </v>
      </c>
      <c r="V1626" s="232" t="str">
        <f t="shared" si="179"/>
        <v/>
      </c>
      <c r="W1626" s="232" t="str">
        <f t="shared" si="180"/>
        <v/>
      </c>
      <c r="X1626" s="232" t="str">
        <f>IFERROR(VLOOKUP(W1626,Datos!$P$4:$Q$18,2,0),"")</f>
        <v/>
      </c>
      <c r="Y1626" s="232" t="str">
        <f t="shared" si="181"/>
        <v/>
      </c>
      <c r="AA1626" s="314" t="str">
        <f t="shared" ca="1" si="178"/>
        <v/>
      </c>
    </row>
    <row r="1627" spans="1:27" x14ac:dyDescent="0.3">
      <c r="A1627" s="238"/>
      <c r="B1627" s="241" t="str">
        <f t="shared" si="175"/>
        <v/>
      </c>
      <c r="C1627" s="239"/>
      <c r="D1627" s="240" t="str">
        <f>IF(C1627&lt;&gt;"",VLOOKUP(C1627,'BASE EQUIPOS'!$G$8:$H$22,2,0),"")</f>
        <v/>
      </c>
      <c r="E1627" s="241" t="str">
        <f>IF(C1627&lt;&gt;"",VLOOKUP(C1627,'BASE EQUIPOS'!$G$8:$I$22,3,0),"")</f>
        <v/>
      </c>
      <c r="F1627" s="241" t="str">
        <f>IF(C1627&lt;&gt;"",VLOOKUP(C1627,'BASE EQUIPOS'!$G$8:$J$22,4,0),"")</f>
        <v/>
      </c>
      <c r="G1627" s="242"/>
      <c r="H1627" s="233"/>
      <c r="I1627" s="241"/>
      <c r="J1627" s="241"/>
      <c r="K1627" s="241"/>
      <c r="L1627" s="239"/>
      <c r="M1627" s="244"/>
      <c r="N1627" s="245" t="str">
        <f t="shared" ca="1" si="176"/>
        <v/>
      </c>
      <c r="O1627" s="239"/>
      <c r="P1627" s="244"/>
      <c r="Q1627" s="245" t="str">
        <f t="shared" si="177"/>
        <v/>
      </c>
      <c r="U1627" s="246" t="str">
        <f>IFERROR(VLOOKUP(C1627,'BASE EQUIPOS'!$G$8:$O$22,9,0)," ")</f>
        <v xml:space="preserve"> </v>
      </c>
      <c r="V1627" s="232" t="str">
        <f t="shared" si="179"/>
        <v/>
      </c>
      <c r="W1627" s="232" t="str">
        <f t="shared" si="180"/>
        <v/>
      </c>
      <c r="X1627" s="232" t="str">
        <f>IFERROR(VLOOKUP(W1627,Datos!$P$4:$Q$18,2,0),"")</f>
        <v/>
      </c>
      <c r="Y1627" s="232" t="str">
        <f t="shared" si="181"/>
        <v/>
      </c>
      <c r="AA1627" s="314" t="str">
        <f t="shared" ca="1" si="178"/>
        <v/>
      </c>
    </row>
    <row r="1628" spans="1:27" x14ac:dyDescent="0.3">
      <c r="A1628" s="238"/>
      <c r="B1628" s="241" t="str">
        <f t="shared" ref="B1628:B1691" si="182">IF(C1628&lt;&gt;"",B1627+1,"")</f>
        <v/>
      </c>
      <c r="C1628" s="239"/>
      <c r="D1628" s="240" t="str">
        <f>IF(C1628&lt;&gt;"",VLOOKUP(C1628,'BASE EQUIPOS'!$G$8:$H$22,2,0),"")</f>
        <v/>
      </c>
      <c r="E1628" s="241" t="str">
        <f>IF(C1628&lt;&gt;"",VLOOKUP(C1628,'BASE EQUIPOS'!$G$8:$I$22,3,0),"")</f>
        <v/>
      </c>
      <c r="F1628" s="241" t="str">
        <f>IF(C1628&lt;&gt;"",VLOOKUP(C1628,'BASE EQUIPOS'!$G$8:$J$22,4,0),"")</f>
        <v/>
      </c>
      <c r="G1628" s="242"/>
      <c r="H1628" s="233"/>
      <c r="I1628" s="241"/>
      <c r="J1628" s="241"/>
      <c r="K1628" s="241"/>
      <c r="L1628" s="239"/>
      <c r="M1628" s="244"/>
      <c r="N1628" s="245" t="str">
        <f t="shared" ca="1" si="176"/>
        <v/>
      </c>
      <c r="O1628" s="239"/>
      <c r="P1628" s="244"/>
      <c r="Q1628" s="245" t="str">
        <f t="shared" si="177"/>
        <v/>
      </c>
      <c r="U1628" s="246" t="str">
        <f>IFERROR(VLOOKUP(C1628,'BASE EQUIPOS'!$G$8:$O$22,9,0)," ")</f>
        <v xml:space="preserve"> </v>
      </c>
      <c r="V1628" s="232" t="str">
        <f t="shared" si="179"/>
        <v/>
      </c>
      <c r="W1628" s="232" t="str">
        <f t="shared" si="180"/>
        <v/>
      </c>
      <c r="X1628" s="232" t="str">
        <f>IFERROR(VLOOKUP(W1628,Datos!$P$4:$Q$18,2,0),"")</f>
        <v/>
      </c>
      <c r="Y1628" s="232" t="str">
        <f t="shared" si="181"/>
        <v/>
      </c>
      <c r="AA1628" s="314" t="str">
        <f t="shared" ca="1" si="178"/>
        <v/>
      </c>
    </row>
    <row r="1629" spans="1:27" x14ac:dyDescent="0.3">
      <c r="A1629" s="238"/>
      <c r="B1629" s="241" t="str">
        <f t="shared" si="182"/>
        <v/>
      </c>
      <c r="C1629" s="239"/>
      <c r="D1629" s="240" t="str">
        <f>IF(C1629&lt;&gt;"",VLOOKUP(C1629,'BASE EQUIPOS'!$G$8:$H$22,2,0),"")</f>
        <v/>
      </c>
      <c r="E1629" s="241" t="str">
        <f>IF(C1629&lt;&gt;"",VLOOKUP(C1629,'BASE EQUIPOS'!$G$8:$I$22,3,0),"")</f>
        <v/>
      </c>
      <c r="F1629" s="241" t="str">
        <f>IF(C1629&lt;&gt;"",VLOOKUP(C1629,'BASE EQUIPOS'!$G$8:$J$22,4,0),"")</f>
        <v/>
      </c>
      <c r="G1629" s="242"/>
      <c r="H1629" s="233"/>
      <c r="I1629" s="241"/>
      <c r="J1629" s="241"/>
      <c r="K1629" s="241"/>
      <c r="L1629" s="239"/>
      <c r="M1629" s="244"/>
      <c r="N1629" s="245" t="str">
        <f t="shared" ca="1" si="176"/>
        <v/>
      </c>
      <c r="O1629" s="239"/>
      <c r="P1629" s="244"/>
      <c r="Q1629" s="245" t="str">
        <f t="shared" si="177"/>
        <v/>
      </c>
      <c r="U1629" s="246" t="str">
        <f>IFERROR(VLOOKUP(C1629,'BASE EQUIPOS'!$G$8:$O$22,9,0)," ")</f>
        <v xml:space="preserve"> </v>
      </c>
      <c r="V1629" s="232" t="str">
        <f t="shared" si="179"/>
        <v/>
      </c>
      <c r="W1629" s="232" t="str">
        <f t="shared" si="180"/>
        <v/>
      </c>
      <c r="X1629" s="232" t="str">
        <f>IFERROR(VLOOKUP(W1629,Datos!$P$4:$Q$18,2,0),"")</f>
        <v/>
      </c>
      <c r="Y1629" s="232" t="str">
        <f t="shared" si="181"/>
        <v/>
      </c>
      <c r="AA1629" s="314" t="str">
        <f t="shared" ca="1" si="178"/>
        <v/>
      </c>
    </row>
    <row r="1630" spans="1:27" x14ac:dyDescent="0.3">
      <c r="A1630" s="238"/>
      <c r="B1630" s="241" t="str">
        <f t="shared" si="182"/>
        <v/>
      </c>
      <c r="C1630" s="239"/>
      <c r="D1630" s="240" t="str">
        <f>IF(C1630&lt;&gt;"",VLOOKUP(C1630,'BASE EQUIPOS'!$G$8:$H$22,2,0),"")</f>
        <v/>
      </c>
      <c r="E1630" s="241" t="str">
        <f>IF(C1630&lt;&gt;"",VLOOKUP(C1630,'BASE EQUIPOS'!$G$8:$I$22,3,0),"")</f>
        <v/>
      </c>
      <c r="F1630" s="241" t="str">
        <f>IF(C1630&lt;&gt;"",VLOOKUP(C1630,'BASE EQUIPOS'!$G$8:$J$22,4,0),"")</f>
        <v/>
      </c>
      <c r="G1630" s="242"/>
      <c r="H1630" s="233"/>
      <c r="I1630" s="241"/>
      <c r="J1630" s="241"/>
      <c r="K1630" s="241"/>
      <c r="L1630" s="239"/>
      <c r="M1630" s="244"/>
      <c r="N1630" s="245" t="str">
        <f t="shared" ca="1" si="176"/>
        <v/>
      </c>
      <c r="O1630" s="239"/>
      <c r="P1630" s="244"/>
      <c r="Q1630" s="245" t="str">
        <f t="shared" si="177"/>
        <v/>
      </c>
      <c r="U1630" s="246" t="str">
        <f>IFERROR(VLOOKUP(C1630,'BASE EQUIPOS'!$G$8:$O$22,9,0)," ")</f>
        <v xml:space="preserve"> </v>
      </c>
      <c r="V1630" s="232" t="str">
        <f t="shared" si="179"/>
        <v/>
      </c>
      <c r="W1630" s="232" t="str">
        <f t="shared" si="180"/>
        <v/>
      </c>
      <c r="X1630" s="232" t="str">
        <f>IFERROR(VLOOKUP(W1630,Datos!$P$4:$Q$18,2,0),"")</f>
        <v/>
      </c>
      <c r="Y1630" s="232" t="str">
        <f t="shared" si="181"/>
        <v/>
      </c>
      <c r="AA1630" s="314" t="str">
        <f t="shared" ca="1" si="178"/>
        <v/>
      </c>
    </row>
    <row r="1631" spans="1:27" x14ac:dyDescent="0.3">
      <c r="A1631" s="238"/>
      <c r="B1631" s="241" t="str">
        <f t="shared" si="182"/>
        <v/>
      </c>
      <c r="C1631" s="239"/>
      <c r="D1631" s="240" t="str">
        <f>IF(C1631&lt;&gt;"",VLOOKUP(C1631,'BASE EQUIPOS'!$G$8:$H$22,2,0),"")</f>
        <v/>
      </c>
      <c r="E1631" s="241" t="str">
        <f>IF(C1631&lt;&gt;"",VLOOKUP(C1631,'BASE EQUIPOS'!$G$8:$I$22,3,0),"")</f>
        <v/>
      </c>
      <c r="F1631" s="241" t="str">
        <f>IF(C1631&lt;&gt;"",VLOOKUP(C1631,'BASE EQUIPOS'!$G$8:$J$22,4,0),"")</f>
        <v/>
      </c>
      <c r="G1631" s="242"/>
      <c r="H1631" s="233"/>
      <c r="I1631" s="241"/>
      <c r="J1631" s="241"/>
      <c r="K1631" s="241"/>
      <c r="L1631" s="239"/>
      <c r="M1631" s="244"/>
      <c r="N1631" s="245" t="str">
        <f t="shared" ca="1" si="176"/>
        <v/>
      </c>
      <c r="O1631" s="239"/>
      <c r="P1631" s="244"/>
      <c r="Q1631" s="245" t="str">
        <f t="shared" si="177"/>
        <v/>
      </c>
      <c r="U1631" s="246" t="str">
        <f>IFERROR(VLOOKUP(C1631,'BASE EQUIPOS'!$G$8:$O$22,9,0)," ")</f>
        <v xml:space="preserve"> </v>
      </c>
      <c r="V1631" s="232" t="str">
        <f t="shared" si="179"/>
        <v/>
      </c>
      <c r="W1631" s="232" t="str">
        <f t="shared" si="180"/>
        <v/>
      </c>
      <c r="X1631" s="232" t="str">
        <f>IFERROR(VLOOKUP(W1631,Datos!$P$4:$Q$18,2,0),"")</f>
        <v/>
      </c>
      <c r="Y1631" s="232" t="str">
        <f t="shared" si="181"/>
        <v/>
      </c>
      <c r="AA1631" s="314" t="str">
        <f t="shared" ca="1" si="178"/>
        <v/>
      </c>
    </row>
    <row r="1632" spans="1:27" x14ac:dyDescent="0.3">
      <c r="A1632" s="238"/>
      <c r="B1632" s="241" t="str">
        <f t="shared" si="182"/>
        <v/>
      </c>
      <c r="C1632" s="239"/>
      <c r="D1632" s="240" t="str">
        <f>IF(C1632&lt;&gt;"",VLOOKUP(C1632,'BASE EQUIPOS'!$G$8:$H$22,2,0),"")</f>
        <v/>
      </c>
      <c r="E1632" s="241" t="str">
        <f>IF(C1632&lt;&gt;"",VLOOKUP(C1632,'BASE EQUIPOS'!$G$8:$I$22,3,0),"")</f>
        <v/>
      </c>
      <c r="F1632" s="241" t="str">
        <f>IF(C1632&lt;&gt;"",VLOOKUP(C1632,'BASE EQUIPOS'!$G$8:$J$22,4,0),"")</f>
        <v/>
      </c>
      <c r="G1632" s="242"/>
      <c r="H1632" s="233"/>
      <c r="I1632" s="241"/>
      <c r="J1632" s="241"/>
      <c r="K1632" s="241"/>
      <c r="L1632" s="239"/>
      <c r="M1632" s="244"/>
      <c r="N1632" s="245" t="str">
        <f t="shared" ca="1" si="176"/>
        <v/>
      </c>
      <c r="O1632" s="239"/>
      <c r="P1632" s="244"/>
      <c r="Q1632" s="245" t="str">
        <f t="shared" si="177"/>
        <v/>
      </c>
      <c r="U1632" s="246" t="str">
        <f>IFERROR(VLOOKUP(C1632,'BASE EQUIPOS'!$G$8:$O$22,9,0)," ")</f>
        <v xml:space="preserve"> </v>
      </c>
      <c r="V1632" s="232" t="str">
        <f t="shared" si="179"/>
        <v/>
      </c>
      <c r="W1632" s="232" t="str">
        <f t="shared" si="180"/>
        <v/>
      </c>
      <c r="X1632" s="232" t="str">
        <f>IFERROR(VLOOKUP(W1632,Datos!$P$4:$Q$18,2,0),"")</f>
        <v/>
      </c>
      <c r="Y1632" s="232" t="str">
        <f t="shared" si="181"/>
        <v/>
      </c>
      <c r="AA1632" s="314" t="str">
        <f t="shared" ca="1" si="178"/>
        <v/>
      </c>
    </row>
    <row r="1633" spans="1:27" x14ac:dyDescent="0.3">
      <c r="A1633" s="238"/>
      <c r="B1633" s="241" t="str">
        <f t="shared" si="182"/>
        <v/>
      </c>
      <c r="C1633" s="239"/>
      <c r="D1633" s="240" t="str">
        <f>IF(C1633&lt;&gt;"",VLOOKUP(C1633,'BASE EQUIPOS'!$G$8:$H$22,2,0),"")</f>
        <v/>
      </c>
      <c r="E1633" s="241" t="str">
        <f>IF(C1633&lt;&gt;"",VLOOKUP(C1633,'BASE EQUIPOS'!$G$8:$I$22,3,0),"")</f>
        <v/>
      </c>
      <c r="F1633" s="241" t="str">
        <f>IF(C1633&lt;&gt;"",VLOOKUP(C1633,'BASE EQUIPOS'!$G$8:$J$22,4,0),"")</f>
        <v/>
      </c>
      <c r="G1633" s="242"/>
      <c r="H1633" s="233"/>
      <c r="I1633" s="241"/>
      <c r="J1633" s="241"/>
      <c r="K1633" s="241"/>
      <c r="L1633" s="239"/>
      <c r="M1633" s="244"/>
      <c r="N1633" s="245" t="str">
        <f t="shared" ca="1" si="176"/>
        <v/>
      </c>
      <c r="O1633" s="239"/>
      <c r="P1633" s="244"/>
      <c r="Q1633" s="245" t="str">
        <f t="shared" si="177"/>
        <v/>
      </c>
      <c r="U1633" s="246" t="str">
        <f>IFERROR(VLOOKUP(C1633,'BASE EQUIPOS'!$G$8:$O$22,9,0)," ")</f>
        <v xml:space="preserve"> </v>
      </c>
      <c r="V1633" s="232" t="str">
        <f t="shared" si="179"/>
        <v/>
      </c>
      <c r="W1633" s="232" t="str">
        <f t="shared" si="180"/>
        <v/>
      </c>
      <c r="X1633" s="232" t="str">
        <f>IFERROR(VLOOKUP(W1633,Datos!$P$4:$Q$18,2,0),"")</f>
        <v/>
      </c>
      <c r="Y1633" s="232" t="str">
        <f t="shared" si="181"/>
        <v/>
      </c>
      <c r="AA1633" s="314" t="str">
        <f t="shared" ca="1" si="178"/>
        <v/>
      </c>
    </row>
    <row r="1634" spans="1:27" x14ac:dyDescent="0.3">
      <c r="A1634" s="238"/>
      <c r="B1634" s="241" t="str">
        <f t="shared" si="182"/>
        <v/>
      </c>
      <c r="C1634" s="239"/>
      <c r="D1634" s="240" t="str">
        <f>IF(C1634&lt;&gt;"",VLOOKUP(C1634,'BASE EQUIPOS'!$G$8:$H$22,2,0),"")</f>
        <v/>
      </c>
      <c r="E1634" s="241" t="str">
        <f>IF(C1634&lt;&gt;"",VLOOKUP(C1634,'BASE EQUIPOS'!$G$8:$I$22,3,0),"")</f>
        <v/>
      </c>
      <c r="F1634" s="241" t="str">
        <f>IF(C1634&lt;&gt;"",VLOOKUP(C1634,'BASE EQUIPOS'!$G$8:$J$22,4,0),"")</f>
        <v/>
      </c>
      <c r="G1634" s="242"/>
      <c r="H1634" s="233"/>
      <c r="I1634" s="241"/>
      <c r="J1634" s="241"/>
      <c r="K1634" s="241"/>
      <c r="L1634" s="239"/>
      <c r="M1634" s="244"/>
      <c r="N1634" s="245" t="str">
        <f t="shared" ca="1" si="176"/>
        <v/>
      </c>
      <c r="O1634" s="239"/>
      <c r="P1634" s="244"/>
      <c r="Q1634" s="245" t="str">
        <f t="shared" si="177"/>
        <v/>
      </c>
      <c r="U1634" s="246" t="str">
        <f>IFERROR(VLOOKUP(C1634,'BASE EQUIPOS'!$G$8:$O$22,9,0)," ")</f>
        <v xml:space="preserve"> </v>
      </c>
      <c r="V1634" s="232" t="str">
        <f t="shared" si="179"/>
        <v/>
      </c>
      <c r="W1634" s="232" t="str">
        <f t="shared" si="180"/>
        <v/>
      </c>
      <c r="X1634" s="232" t="str">
        <f>IFERROR(VLOOKUP(W1634,Datos!$P$4:$Q$18,2,0),"")</f>
        <v/>
      </c>
      <c r="Y1634" s="232" t="str">
        <f t="shared" si="181"/>
        <v/>
      </c>
      <c r="AA1634" s="314" t="str">
        <f t="shared" ca="1" si="178"/>
        <v/>
      </c>
    </row>
    <row r="1635" spans="1:27" x14ac:dyDescent="0.3">
      <c r="A1635" s="238"/>
      <c r="B1635" s="241" t="str">
        <f t="shared" si="182"/>
        <v/>
      </c>
      <c r="C1635" s="239"/>
      <c r="D1635" s="240" t="str">
        <f>IF(C1635&lt;&gt;"",VLOOKUP(C1635,'BASE EQUIPOS'!$G$8:$H$22,2,0),"")</f>
        <v/>
      </c>
      <c r="E1635" s="241" t="str">
        <f>IF(C1635&lt;&gt;"",VLOOKUP(C1635,'BASE EQUIPOS'!$G$8:$I$22,3,0),"")</f>
        <v/>
      </c>
      <c r="F1635" s="241" t="str">
        <f>IF(C1635&lt;&gt;"",VLOOKUP(C1635,'BASE EQUIPOS'!$G$8:$J$22,4,0),"")</f>
        <v/>
      </c>
      <c r="G1635" s="242"/>
      <c r="H1635" s="233"/>
      <c r="I1635" s="241"/>
      <c r="J1635" s="241"/>
      <c r="K1635" s="241"/>
      <c r="L1635" s="239"/>
      <c r="M1635" s="244"/>
      <c r="N1635" s="245" t="str">
        <f t="shared" ca="1" si="176"/>
        <v/>
      </c>
      <c r="O1635" s="239"/>
      <c r="P1635" s="244"/>
      <c r="Q1635" s="245" t="str">
        <f t="shared" si="177"/>
        <v/>
      </c>
      <c r="U1635" s="246" t="str">
        <f>IFERROR(VLOOKUP(C1635,'BASE EQUIPOS'!$G$8:$O$22,9,0)," ")</f>
        <v xml:space="preserve"> </v>
      </c>
      <c r="V1635" s="232" t="str">
        <f t="shared" si="179"/>
        <v/>
      </c>
      <c r="W1635" s="232" t="str">
        <f t="shared" si="180"/>
        <v/>
      </c>
      <c r="X1635" s="232" t="str">
        <f>IFERROR(VLOOKUP(W1635,Datos!$P$4:$Q$18,2,0),"")</f>
        <v/>
      </c>
      <c r="Y1635" s="232" t="str">
        <f t="shared" si="181"/>
        <v/>
      </c>
      <c r="AA1635" s="314" t="str">
        <f t="shared" ca="1" si="178"/>
        <v/>
      </c>
    </row>
    <row r="1636" spans="1:27" x14ac:dyDescent="0.3">
      <c r="A1636" s="238"/>
      <c r="B1636" s="241" t="str">
        <f t="shared" si="182"/>
        <v/>
      </c>
      <c r="C1636" s="239"/>
      <c r="D1636" s="240" t="str">
        <f>IF(C1636&lt;&gt;"",VLOOKUP(C1636,'BASE EQUIPOS'!$G$8:$H$22,2,0),"")</f>
        <v/>
      </c>
      <c r="E1636" s="241" t="str">
        <f>IF(C1636&lt;&gt;"",VLOOKUP(C1636,'BASE EQUIPOS'!$G$8:$I$22,3,0),"")</f>
        <v/>
      </c>
      <c r="F1636" s="241" t="str">
        <f>IF(C1636&lt;&gt;"",VLOOKUP(C1636,'BASE EQUIPOS'!$G$8:$J$22,4,0),"")</f>
        <v/>
      </c>
      <c r="G1636" s="242"/>
      <c r="H1636" s="233"/>
      <c r="I1636" s="241"/>
      <c r="J1636" s="241"/>
      <c r="K1636" s="241"/>
      <c r="L1636" s="239"/>
      <c r="M1636" s="244"/>
      <c r="N1636" s="245" t="str">
        <f t="shared" ca="1" si="176"/>
        <v/>
      </c>
      <c r="O1636" s="239"/>
      <c r="P1636" s="244"/>
      <c r="Q1636" s="245" t="str">
        <f t="shared" si="177"/>
        <v/>
      </c>
      <c r="U1636" s="246" t="str">
        <f>IFERROR(VLOOKUP(C1636,'BASE EQUIPOS'!$G$8:$O$22,9,0)," ")</f>
        <v xml:space="preserve"> </v>
      </c>
      <c r="V1636" s="232" t="str">
        <f t="shared" si="179"/>
        <v/>
      </c>
      <c r="W1636" s="232" t="str">
        <f t="shared" si="180"/>
        <v/>
      </c>
      <c r="X1636" s="232" t="str">
        <f>IFERROR(VLOOKUP(W1636,Datos!$P$4:$Q$18,2,0),"")</f>
        <v/>
      </c>
      <c r="Y1636" s="232" t="str">
        <f t="shared" si="181"/>
        <v/>
      </c>
      <c r="AA1636" s="314" t="str">
        <f t="shared" ca="1" si="178"/>
        <v/>
      </c>
    </row>
    <row r="1637" spans="1:27" x14ac:dyDescent="0.3">
      <c r="A1637" s="238"/>
      <c r="B1637" s="241" t="str">
        <f t="shared" si="182"/>
        <v/>
      </c>
      <c r="C1637" s="239"/>
      <c r="D1637" s="240" t="str">
        <f>IF(C1637&lt;&gt;"",VLOOKUP(C1637,'BASE EQUIPOS'!$G$8:$H$22,2,0),"")</f>
        <v/>
      </c>
      <c r="E1637" s="241" t="str">
        <f>IF(C1637&lt;&gt;"",VLOOKUP(C1637,'BASE EQUIPOS'!$G$8:$I$22,3,0),"")</f>
        <v/>
      </c>
      <c r="F1637" s="241" t="str">
        <f>IF(C1637&lt;&gt;"",VLOOKUP(C1637,'BASE EQUIPOS'!$G$8:$J$22,4,0),"")</f>
        <v/>
      </c>
      <c r="G1637" s="242"/>
      <c r="H1637" s="233"/>
      <c r="I1637" s="241"/>
      <c r="J1637" s="241"/>
      <c r="K1637" s="241"/>
      <c r="L1637" s="239"/>
      <c r="M1637" s="244"/>
      <c r="N1637" s="245" t="str">
        <f t="shared" ca="1" si="176"/>
        <v/>
      </c>
      <c r="O1637" s="239"/>
      <c r="P1637" s="244"/>
      <c r="Q1637" s="245" t="str">
        <f t="shared" si="177"/>
        <v/>
      </c>
      <c r="U1637" s="246" t="str">
        <f>IFERROR(VLOOKUP(C1637,'BASE EQUIPOS'!$G$8:$O$22,9,0)," ")</f>
        <v xml:space="preserve"> </v>
      </c>
      <c r="V1637" s="232" t="str">
        <f t="shared" si="179"/>
        <v/>
      </c>
      <c r="W1637" s="232" t="str">
        <f t="shared" si="180"/>
        <v/>
      </c>
      <c r="X1637" s="232" t="str">
        <f>IFERROR(VLOOKUP(W1637,Datos!$P$4:$Q$18,2,0),"")</f>
        <v/>
      </c>
      <c r="Y1637" s="232" t="str">
        <f t="shared" si="181"/>
        <v/>
      </c>
      <c r="AA1637" s="314" t="str">
        <f t="shared" ca="1" si="178"/>
        <v/>
      </c>
    </row>
    <row r="1638" spans="1:27" x14ac:dyDescent="0.3">
      <c r="A1638" s="238"/>
      <c r="B1638" s="241" t="str">
        <f t="shared" si="182"/>
        <v/>
      </c>
      <c r="C1638" s="239"/>
      <c r="D1638" s="240" t="str">
        <f>IF(C1638&lt;&gt;"",VLOOKUP(C1638,'BASE EQUIPOS'!$G$8:$H$22,2,0),"")</f>
        <v/>
      </c>
      <c r="E1638" s="241" t="str">
        <f>IF(C1638&lt;&gt;"",VLOOKUP(C1638,'BASE EQUIPOS'!$G$8:$I$22,3,0),"")</f>
        <v/>
      </c>
      <c r="F1638" s="241" t="str">
        <f>IF(C1638&lt;&gt;"",VLOOKUP(C1638,'BASE EQUIPOS'!$G$8:$J$22,4,0),"")</f>
        <v/>
      </c>
      <c r="G1638" s="242"/>
      <c r="H1638" s="233"/>
      <c r="I1638" s="241"/>
      <c r="J1638" s="241"/>
      <c r="K1638" s="241"/>
      <c r="L1638" s="239"/>
      <c r="M1638" s="244"/>
      <c r="N1638" s="245" t="str">
        <f t="shared" ca="1" si="176"/>
        <v/>
      </c>
      <c r="O1638" s="239"/>
      <c r="P1638" s="244"/>
      <c r="Q1638" s="245" t="str">
        <f t="shared" si="177"/>
        <v/>
      </c>
      <c r="U1638" s="246" t="str">
        <f>IFERROR(VLOOKUP(C1638,'BASE EQUIPOS'!$G$8:$O$22,9,0)," ")</f>
        <v xml:space="preserve"> </v>
      </c>
      <c r="V1638" s="232" t="str">
        <f t="shared" si="179"/>
        <v/>
      </c>
      <c r="W1638" s="232" t="str">
        <f t="shared" si="180"/>
        <v/>
      </c>
      <c r="X1638" s="232" t="str">
        <f>IFERROR(VLOOKUP(W1638,Datos!$P$4:$Q$18,2,0),"")</f>
        <v/>
      </c>
      <c r="Y1638" s="232" t="str">
        <f t="shared" si="181"/>
        <v/>
      </c>
      <c r="AA1638" s="314" t="str">
        <f t="shared" ca="1" si="178"/>
        <v/>
      </c>
    </row>
    <row r="1639" spans="1:27" x14ac:dyDescent="0.3">
      <c r="A1639" s="238"/>
      <c r="B1639" s="241" t="str">
        <f t="shared" si="182"/>
        <v/>
      </c>
      <c r="C1639" s="239"/>
      <c r="D1639" s="240" t="str">
        <f>IF(C1639&lt;&gt;"",VLOOKUP(C1639,'BASE EQUIPOS'!$G$8:$H$22,2,0),"")</f>
        <v/>
      </c>
      <c r="E1639" s="241" t="str">
        <f>IF(C1639&lt;&gt;"",VLOOKUP(C1639,'BASE EQUIPOS'!$G$8:$I$22,3,0),"")</f>
        <v/>
      </c>
      <c r="F1639" s="241" t="str">
        <f>IF(C1639&lt;&gt;"",VLOOKUP(C1639,'BASE EQUIPOS'!$G$8:$J$22,4,0),"")</f>
        <v/>
      </c>
      <c r="G1639" s="242"/>
      <c r="H1639" s="233"/>
      <c r="I1639" s="241"/>
      <c r="J1639" s="241"/>
      <c r="K1639" s="241"/>
      <c r="L1639" s="239"/>
      <c r="M1639" s="244"/>
      <c r="N1639" s="245" t="str">
        <f t="shared" ca="1" si="176"/>
        <v/>
      </c>
      <c r="O1639" s="239"/>
      <c r="P1639" s="244"/>
      <c r="Q1639" s="245" t="str">
        <f t="shared" si="177"/>
        <v/>
      </c>
      <c r="U1639" s="246" t="str">
        <f>IFERROR(VLOOKUP(C1639,'BASE EQUIPOS'!$G$8:$O$22,9,0)," ")</f>
        <v xml:space="preserve"> </v>
      </c>
      <c r="V1639" s="232" t="str">
        <f t="shared" si="179"/>
        <v/>
      </c>
      <c r="W1639" s="232" t="str">
        <f t="shared" si="180"/>
        <v/>
      </c>
      <c r="X1639" s="232" t="str">
        <f>IFERROR(VLOOKUP(W1639,Datos!$P$4:$Q$18,2,0),"")</f>
        <v/>
      </c>
      <c r="Y1639" s="232" t="str">
        <f t="shared" si="181"/>
        <v/>
      </c>
      <c r="AA1639" s="314" t="str">
        <f t="shared" ca="1" si="178"/>
        <v/>
      </c>
    </row>
    <row r="1640" spans="1:27" x14ac:dyDescent="0.3">
      <c r="A1640" s="238"/>
      <c r="B1640" s="241" t="str">
        <f t="shared" si="182"/>
        <v/>
      </c>
      <c r="C1640" s="239"/>
      <c r="D1640" s="240" t="str">
        <f>IF(C1640&lt;&gt;"",VLOOKUP(C1640,'BASE EQUIPOS'!$G$8:$H$22,2,0),"")</f>
        <v/>
      </c>
      <c r="E1640" s="241" t="str">
        <f>IF(C1640&lt;&gt;"",VLOOKUP(C1640,'BASE EQUIPOS'!$G$8:$I$22,3,0),"")</f>
        <v/>
      </c>
      <c r="F1640" s="241" t="str">
        <f>IF(C1640&lt;&gt;"",VLOOKUP(C1640,'BASE EQUIPOS'!$G$8:$J$22,4,0),"")</f>
        <v/>
      </c>
      <c r="G1640" s="242"/>
      <c r="H1640" s="233"/>
      <c r="I1640" s="241"/>
      <c r="J1640" s="241"/>
      <c r="K1640" s="241"/>
      <c r="L1640" s="239"/>
      <c r="M1640" s="244"/>
      <c r="N1640" s="245" t="str">
        <f t="shared" ca="1" si="176"/>
        <v/>
      </c>
      <c r="O1640" s="239"/>
      <c r="P1640" s="244"/>
      <c r="Q1640" s="245" t="str">
        <f t="shared" si="177"/>
        <v/>
      </c>
      <c r="U1640" s="246" t="str">
        <f>IFERROR(VLOOKUP(C1640,'BASE EQUIPOS'!$G$8:$O$22,9,0)," ")</f>
        <v xml:space="preserve"> </v>
      </c>
      <c r="V1640" s="232" t="str">
        <f t="shared" si="179"/>
        <v/>
      </c>
      <c r="W1640" s="232" t="str">
        <f t="shared" si="180"/>
        <v/>
      </c>
      <c r="X1640" s="232" t="str">
        <f>IFERROR(VLOOKUP(W1640,Datos!$P$4:$Q$18,2,0),"")</f>
        <v/>
      </c>
      <c r="Y1640" s="232" t="str">
        <f t="shared" si="181"/>
        <v/>
      </c>
      <c r="AA1640" s="314" t="str">
        <f t="shared" ca="1" si="178"/>
        <v/>
      </c>
    </row>
    <row r="1641" spans="1:27" x14ac:dyDescent="0.3">
      <c r="A1641" s="238"/>
      <c r="B1641" s="241" t="str">
        <f t="shared" si="182"/>
        <v/>
      </c>
      <c r="C1641" s="239"/>
      <c r="D1641" s="240" t="str">
        <f>IF(C1641&lt;&gt;"",VLOOKUP(C1641,'BASE EQUIPOS'!$G$8:$H$22,2,0),"")</f>
        <v/>
      </c>
      <c r="E1641" s="241" t="str">
        <f>IF(C1641&lt;&gt;"",VLOOKUP(C1641,'BASE EQUIPOS'!$G$8:$I$22,3,0),"")</f>
        <v/>
      </c>
      <c r="F1641" s="241" t="str">
        <f>IF(C1641&lt;&gt;"",VLOOKUP(C1641,'BASE EQUIPOS'!$G$8:$J$22,4,0),"")</f>
        <v/>
      </c>
      <c r="G1641" s="242"/>
      <c r="H1641" s="233"/>
      <c r="I1641" s="241"/>
      <c r="J1641" s="241"/>
      <c r="K1641" s="241"/>
      <c r="L1641" s="239"/>
      <c r="M1641" s="244"/>
      <c r="N1641" s="245" t="str">
        <f t="shared" ca="1" si="176"/>
        <v/>
      </c>
      <c r="O1641" s="239"/>
      <c r="P1641" s="244"/>
      <c r="Q1641" s="245" t="str">
        <f t="shared" si="177"/>
        <v/>
      </c>
      <c r="U1641" s="246" t="str">
        <f>IFERROR(VLOOKUP(C1641,'BASE EQUIPOS'!$G$8:$O$22,9,0)," ")</f>
        <v xml:space="preserve"> </v>
      </c>
      <c r="V1641" s="232" t="str">
        <f t="shared" si="179"/>
        <v/>
      </c>
      <c r="W1641" s="232" t="str">
        <f t="shared" si="180"/>
        <v/>
      </c>
      <c r="X1641" s="232" t="str">
        <f>IFERROR(VLOOKUP(W1641,Datos!$P$4:$Q$18,2,0),"")</f>
        <v/>
      </c>
      <c r="Y1641" s="232" t="str">
        <f t="shared" si="181"/>
        <v/>
      </c>
      <c r="AA1641" s="314" t="str">
        <f t="shared" ca="1" si="178"/>
        <v/>
      </c>
    </row>
    <row r="1642" spans="1:27" x14ac:dyDescent="0.3">
      <c r="A1642" s="238"/>
      <c r="B1642" s="241" t="str">
        <f t="shared" si="182"/>
        <v/>
      </c>
      <c r="C1642" s="239"/>
      <c r="D1642" s="240" t="str">
        <f>IF(C1642&lt;&gt;"",VLOOKUP(C1642,'BASE EQUIPOS'!$G$8:$H$22,2,0),"")</f>
        <v/>
      </c>
      <c r="E1642" s="241" t="str">
        <f>IF(C1642&lt;&gt;"",VLOOKUP(C1642,'BASE EQUIPOS'!$G$8:$I$22,3,0),"")</f>
        <v/>
      </c>
      <c r="F1642" s="241" t="str">
        <f>IF(C1642&lt;&gt;"",VLOOKUP(C1642,'BASE EQUIPOS'!$G$8:$J$22,4,0),"")</f>
        <v/>
      </c>
      <c r="G1642" s="242"/>
      <c r="H1642" s="233"/>
      <c r="I1642" s="241"/>
      <c r="J1642" s="241"/>
      <c r="K1642" s="241"/>
      <c r="L1642" s="239"/>
      <c r="M1642" s="244"/>
      <c r="N1642" s="245" t="str">
        <f t="shared" ca="1" si="176"/>
        <v/>
      </c>
      <c r="O1642" s="239"/>
      <c r="P1642" s="244"/>
      <c r="Q1642" s="245" t="str">
        <f t="shared" si="177"/>
        <v/>
      </c>
      <c r="U1642" s="246" t="str">
        <f>IFERROR(VLOOKUP(C1642,'BASE EQUIPOS'!$G$8:$O$22,9,0)," ")</f>
        <v xml:space="preserve"> </v>
      </c>
      <c r="V1642" s="232" t="str">
        <f t="shared" si="179"/>
        <v/>
      </c>
      <c r="W1642" s="232" t="str">
        <f t="shared" si="180"/>
        <v/>
      </c>
      <c r="X1642" s="232" t="str">
        <f>IFERROR(VLOOKUP(W1642,Datos!$P$4:$Q$18,2,0),"")</f>
        <v/>
      </c>
      <c r="Y1642" s="232" t="str">
        <f t="shared" si="181"/>
        <v/>
      </c>
      <c r="AA1642" s="314" t="str">
        <f t="shared" ca="1" si="178"/>
        <v/>
      </c>
    </row>
    <row r="1643" spans="1:27" x14ac:dyDescent="0.3">
      <c r="A1643" s="238"/>
      <c r="B1643" s="241" t="str">
        <f t="shared" si="182"/>
        <v/>
      </c>
      <c r="C1643" s="239"/>
      <c r="D1643" s="240" t="str">
        <f>IF(C1643&lt;&gt;"",VLOOKUP(C1643,'BASE EQUIPOS'!$G$8:$H$22,2,0),"")</f>
        <v/>
      </c>
      <c r="E1643" s="241" t="str">
        <f>IF(C1643&lt;&gt;"",VLOOKUP(C1643,'BASE EQUIPOS'!$G$8:$I$22,3,0),"")</f>
        <v/>
      </c>
      <c r="F1643" s="241" t="str">
        <f>IF(C1643&lt;&gt;"",VLOOKUP(C1643,'BASE EQUIPOS'!$G$8:$J$22,4,0),"")</f>
        <v/>
      </c>
      <c r="G1643" s="242"/>
      <c r="H1643" s="233"/>
      <c r="I1643" s="241"/>
      <c r="J1643" s="241"/>
      <c r="K1643" s="241"/>
      <c r="L1643" s="239"/>
      <c r="M1643" s="244"/>
      <c r="N1643" s="245" t="str">
        <f t="shared" ca="1" si="176"/>
        <v/>
      </c>
      <c r="O1643" s="239"/>
      <c r="P1643" s="244"/>
      <c r="Q1643" s="245" t="str">
        <f t="shared" si="177"/>
        <v/>
      </c>
      <c r="U1643" s="246" t="str">
        <f>IFERROR(VLOOKUP(C1643,'BASE EQUIPOS'!$G$8:$O$22,9,0)," ")</f>
        <v xml:space="preserve"> </v>
      </c>
      <c r="V1643" s="232" t="str">
        <f t="shared" si="179"/>
        <v/>
      </c>
      <c r="W1643" s="232" t="str">
        <f t="shared" si="180"/>
        <v/>
      </c>
      <c r="X1643" s="232" t="str">
        <f>IFERROR(VLOOKUP(W1643,Datos!$P$4:$Q$18,2,0),"")</f>
        <v/>
      </c>
      <c r="Y1643" s="232" t="str">
        <f t="shared" si="181"/>
        <v/>
      </c>
      <c r="AA1643" s="314" t="str">
        <f t="shared" ca="1" si="178"/>
        <v/>
      </c>
    </row>
    <row r="1644" spans="1:27" x14ac:dyDescent="0.3">
      <c r="A1644" s="238"/>
      <c r="B1644" s="241" t="str">
        <f t="shared" si="182"/>
        <v/>
      </c>
      <c r="C1644" s="239"/>
      <c r="D1644" s="240" t="str">
        <f>IF(C1644&lt;&gt;"",VLOOKUP(C1644,'BASE EQUIPOS'!$G$8:$H$22,2,0),"")</f>
        <v/>
      </c>
      <c r="E1644" s="241" t="str">
        <f>IF(C1644&lt;&gt;"",VLOOKUP(C1644,'BASE EQUIPOS'!$G$8:$I$22,3,0),"")</f>
        <v/>
      </c>
      <c r="F1644" s="241" t="str">
        <f>IF(C1644&lt;&gt;"",VLOOKUP(C1644,'BASE EQUIPOS'!$G$8:$J$22,4,0),"")</f>
        <v/>
      </c>
      <c r="G1644" s="242"/>
      <c r="H1644" s="233"/>
      <c r="I1644" s="241"/>
      <c r="J1644" s="241"/>
      <c r="K1644" s="241"/>
      <c r="L1644" s="239"/>
      <c r="M1644" s="244"/>
      <c r="N1644" s="245" t="str">
        <f t="shared" ca="1" si="176"/>
        <v/>
      </c>
      <c r="O1644" s="239"/>
      <c r="P1644" s="244"/>
      <c r="Q1644" s="245" t="str">
        <f t="shared" si="177"/>
        <v/>
      </c>
      <c r="U1644" s="246" t="str">
        <f>IFERROR(VLOOKUP(C1644,'BASE EQUIPOS'!$G$8:$O$22,9,0)," ")</f>
        <v xml:space="preserve"> </v>
      </c>
      <c r="V1644" s="232" t="str">
        <f t="shared" si="179"/>
        <v/>
      </c>
      <c r="W1644" s="232" t="str">
        <f t="shared" si="180"/>
        <v/>
      </c>
      <c r="X1644" s="232" t="str">
        <f>IFERROR(VLOOKUP(W1644,Datos!$P$4:$Q$18,2,0),"")</f>
        <v/>
      </c>
      <c r="Y1644" s="232" t="str">
        <f t="shared" si="181"/>
        <v/>
      </c>
      <c r="AA1644" s="314" t="str">
        <f t="shared" ca="1" si="178"/>
        <v/>
      </c>
    </row>
    <row r="1645" spans="1:27" x14ac:dyDescent="0.3">
      <c r="A1645" s="238"/>
      <c r="B1645" s="241" t="str">
        <f t="shared" si="182"/>
        <v/>
      </c>
      <c r="C1645" s="239"/>
      <c r="D1645" s="240" t="str">
        <f>IF(C1645&lt;&gt;"",VLOOKUP(C1645,'BASE EQUIPOS'!$G$8:$H$22,2,0),"")</f>
        <v/>
      </c>
      <c r="E1645" s="241" t="str">
        <f>IF(C1645&lt;&gt;"",VLOOKUP(C1645,'BASE EQUIPOS'!$G$8:$I$22,3,0),"")</f>
        <v/>
      </c>
      <c r="F1645" s="241" t="str">
        <f>IF(C1645&lt;&gt;"",VLOOKUP(C1645,'BASE EQUIPOS'!$G$8:$J$22,4,0),"")</f>
        <v/>
      </c>
      <c r="G1645" s="242"/>
      <c r="H1645" s="233"/>
      <c r="I1645" s="241"/>
      <c r="J1645" s="241"/>
      <c r="K1645" s="241"/>
      <c r="L1645" s="239"/>
      <c r="M1645" s="244"/>
      <c r="N1645" s="245" t="str">
        <f t="shared" ca="1" si="176"/>
        <v/>
      </c>
      <c r="O1645" s="239"/>
      <c r="P1645" s="244"/>
      <c r="Q1645" s="245" t="str">
        <f t="shared" si="177"/>
        <v/>
      </c>
      <c r="U1645" s="246" t="str">
        <f>IFERROR(VLOOKUP(C1645,'BASE EQUIPOS'!$G$8:$O$22,9,0)," ")</f>
        <v xml:space="preserve"> </v>
      </c>
      <c r="V1645" s="232" t="str">
        <f t="shared" si="179"/>
        <v/>
      </c>
      <c r="W1645" s="232" t="str">
        <f t="shared" si="180"/>
        <v/>
      </c>
      <c r="X1645" s="232" t="str">
        <f>IFERROR(VLOOKUP(W1645,Datos!$P$4:$Q$18,2,0),"")</f>
        <v/>
      </c>
      <c r="Y1645" s="232" t="str">
        <f t="shared" si="181"/>
        <v/>
      </c>
      <c r="AA1645" s="314" t="str">
        <f t="shared" ca="1" si="178"/>
        <v/>
      </c>
    </row>
    <row r="1646" spans="1:27" x14ac:dyDescent="0.3">
      <c r="A1646" s="238"/>
      <c r="B1646" s="241" t="str">
        <f t="shared" si="182"/>
        <v/>
      </c>
      <c r="C1646" s="239"/>
      <c r="D1646" s="240" t="str">
        <f>IF(C1646&lt;&gt;"",VLOOKUP(C1646,'BASE EQUIPOS'!$G$8:$H$22,2,0),"")</f>
        <v/>
      </c>
      <c r="E1646" s="241" t="str">
        <f>IF(C1646&lt;&gt;"",VLOOKUP(C1646,'BASE EQUIPOS'!$G$8:$I$22,3,0),"")</f>
        <v/>
      </c>
      <c r="F1646" s="241" t="str">
        <f>IF(C1646&lt;&gt;"",VLOOKUP(C1646,'BASE EQUIPOS'!$G$8:$J$22,4,0),"")</f>
        <v/>
      </c>
      <c r="G1646" s="242"/>
      <c r="H1646" s="233"/>
      <c r="I1646" s="241"/>
      <c r="J1646" s="241"/>
      <c r="K1646" s="241"/>
      <c r="L1646" s="239"/>
      <c r="M1646" s="244"/>
      <c r="N1646" s="245" t="str">
        <f t="shared" ca="1" si="176"/>
        <v/>
      </c>
      <c r="O1646" s="239"/>
      <c r="P1646" s="244"/>
      <c r="Q1646" s="245" t="str">
        <f t="shared" si="177"/>
        <v/>
      </c>
      <c r="U1646" s="246" t="str">
        <f>IFERROR(VLOOKUP(C1646,'BASE EQUIPOS'!$G$8:$O$22,9,0)," ")</f>
        <v xml:space="preserve"> </v>
      </c>
      <c r="V1646" s="232" t="str">
        <f t="shared" si="179"/>
        <v/>
      </c>
      <c r="W1646" s="232" t="str">
        <f t="shared" si="180"/>
        <v/>
      </c>
      <c r="X1646" s="232" t="str">
        <f>IFERROR(VLOOKUP(W1646,Datos!$P$4:$Q$18,2,0),"")</f>
        <v/>
      </c>
      <c r="Y1646" s="232" t="str">
        <f t="shared" si="181"/>
        <v/>
      </c>
      <c r="AA1646" s="314" t="str">
        <f t="shared" ca="1" si="178"/>
        <v/>
      </c>
    </row>
    <row r="1647" spans="1:27" x14ac:dyDescent="0.3">
      <c r="A1647" s="238"/>
      <c r="B1647" s="241" t="str">
        <f t="shared" si="182"/>
        <v/>
      </c>
      <c r="C1647" s="239"/>
      <c r="D1647" s="240" t="str">
        <f>IF(C1647&lt;&gt;"",VLOOKUP(C1647,'BASE EQUIPOS'!$G$8:$H$22,2,0),"")</f>
        <v/>
      </c>
      <c r="E1647" s="241" t="str">
        <f>IF(C1647&lt;&gt;"",VLOOKUP(C1647,'BASE EQUIPOS'!$G$8:$I$22,3,0),"")</f>
        <v/>
      </c>
      <c r="F1647" s="241" t="str">
        <f>IF(C1647&lt;&gt;"",VLOOKUP(C1647,'BASE EQUIPOS'!$G$8:$J$22,4,0),"")</f>
        <v/>
      </c>
      <c r="G1647" s="242"/>
      <c r="H1647" s="233"/>
      <c r="I1647" s="241"/>
      <c r="J1647" s="241"/>
      <c r="K1647" s="241"/>
      <c r="L1647" s="239"/>
      <c r="M1647" s="244"/>
      <c r="N1647" s="245" t="str">
        <f t="shared" ca="1" si="176"/>
        <v/>
      </c>
      <c r="O1647" s="239"/>
      <c r="P1647" s="244"/>
      <c r="Q1647" s="245" t="str">
        <f t="shared" si="177"/>
        <v/>
      </c>
      <c r="U1647" s="246" t="str">
        <f>IFERROR(VLOOKUP(C1647,'BASE EQUIPOS'!$G$8:$O$22,9,0)," ")</f>
        <v xml:space="preserve"> </v>
      </c>
      <c r="V1647" s="232" t="str">
        <f t="shared" si="179"/>
        <v/>
      </c>
      <c r="W1647" s="232" t="str">
        <f t="shared" si="180"/>
        <v/>
      </c>
      <c r="X1647" s="232" t="str">
        <f>IFERROR(VLOOKUP(W1647,Datos!$P$4:$Q$18,2,0),"")</f>
        <v/>
      </c>
      <c r="Y1647" s="232" t="str">
        <f t="shared" si="181"/>
        <v/>
      </c>
      <c r="AA1647" s="314" t="str">
        <f t="shared" ca="1" si="178"/>
        <v/>
      </c>
    </row>
    <row r="1648" spans="1:27" x14ac:dyDescent="0.3">
      <c r="A1648" s="238"/>
      <c r="B1648" s="241" t="str">
        <f t="shared" si="182"/>
        <v/>
      </c>
      <c r="C1648" s="239"/>
      <c r="D1648" s="240" t="str">
        <f>IF(C1648&lt;&gt;"",VLOOKUP(C1648,'BASE EQUIPOS'!$G$8:$H$22,2,0),"")</f>
        <v/>
      </c>
      <c r="E1648" s="241" t="str">
        <f>IF(C1648&lt;&gt;"",VLOOKUP(C1648,'BASE EQUIPOS'!$G$8:$I$22,3,0),"")</f>
        <v/>
      </c>
      <c r="F1648" s="241" t="str">
        <f>IF(C1648&lt;&gt;"",VLOOKUP(C1648,'BASE EQUIPOS'!$G$8:$J$22,4,0),"")</f>
        <v/>
      </c>
      <c r="G1648" s="242"/>
      <c r="H1648" s="233"/>
      <c r="I1648" s="241"/>
      <c r="J1648" s="241"/>
      <c r="K1648" s="241"/>
      <c r="L1648" s="239"/>
      <c r="M1648" s="244"/>
      <c r="N1648" s="245" t="str">
        <f t="shared" ca="1" si="176"/>
        <v/>
      </c>
      <c r="O1648" s="239"/>
      <c r="P1648" s="244"/>
      <c r="Q1648" s="245" t="str">
        <f t="shared" si="177"/>
        <v/>
      </c>
      <c r="U1648" s="246" t="str">
        <f>IFERROR(VLOOKUP(C1648,'BASE EQUIPOS'!$G$8:$O$22,9,0)," ")</f>
        <v xml:space="preserve"> </v>
      </c>
      <c r="V1648" s="232" t="str">
        <f t="shared" si="179"/>
        <v/>
      </c>
      <c r="W1648" s="232" t="str">
        <f t="shared" si="180"/>
        <v/>
      </c>
      <c r="X1648" s="232" t="str">
        <f>IFERROR(VLOOKUP(W1648,Datos!$P$4:$Q$18,2,0),"")</f>
        <v/>
      </c>
      <c r="Y1648" s="232" t="str">
        <f t="shared" si="181"/>
        <v/>
      </c>
      <c r="AA1648" s="314" t="str">
        <f t="shared" ca="1" si="178"/>
        <v/>
      </c>
    </row>
    <row r="1649" spans="1:27" x14ac:dyDescent="0.3">
      <c r="A1649" s="238"/>
      <c r="B1649" s="241" t="str">
        <f t="shared" si="182"/>
        <v/>
      </c>
      <c r="C1649" s="239"/>
      <c r="D1649" s="240" t="str">
        <f>IF(C1649&lt;&gt;"",VLOOKUP(C1649,'BASE EQUIPOS'!$G$8:$H$22,2,0),"")</f>
        <v/>
      </c>
      <c r="E1649" s="241" t="str">
        <f>IF(C1649&lt;&gt;"",VLOOKUP(C1649,'BASE EQUIPOS'!$G$8:$I$22,3,0),"")</f>
        <v/>
      </c>
      <c r="F1649" s="241" t="str">
        <f>IF(C1649&lt;&gt;"",VLOOKUP(C1649,'BASE EQUIPOS'!$G$8:$J$22,4,0),"")</f>
        <v/>
      </c>
      <c r="G1649" s="242"/>
      <c r="H1649" s="233"/>
      <c r="I1649" s="241"/>
      <c r="J1649" s="241"/>
      <c r="K1649" s="241"/>
      <c r="L1649" s="239"/>
      <c r="M1649" s="244"/>
      <c r="N1649" s="245" t="str">
        <f t="shared" ca="1" si="176"/>
        <v/>
      </c>
      <c r="O1649" s="239"/>
      <c r="P1649" s="244"/>
      <c r="Q1649" s="245" t="str">
        <f t="shared" si="177"/>
        <v/>
      </c>
      <c r="U1649" s="246" t="str">
        <f>IFERROR(VLOOKUP(C1649,'BASE EQUIPOS'!$G$8:$O$22,9,0)," ")</f>
        <v xml:space="preserve"> </v>
      </c>
      <c r="V1649" s="232" t="str">
        <f t="shared" si="179"/>
        <v/>
      </c>
      <c r="W1649" s="232" t="str">
        <f t="shared" si="180"/>
        <v/>
      </c>
      <c r="X1649" s="232" t="str">
        <f>IFERROR(VLOOKUP(W1649,Datos!$P$4:$Q$18,2,0),"")</f>
        <v/>
      </c>
      <c r="Y1649" s="232" t="str">
        <f t="shared" si="181"/>
        <v/>
      </c>
      <c r="AA1649" s="314" t="str">
        <f t="shared" ca="1" si="178"/>
        <v/>
      </c>
    </row>
    <row r="1650" spans="1:27" x14ac:dyDescent="0.3">
      <c r="A1650" s="238"/>
      <c r="B1650" s="241" t="str">
        <f t="shared" si="182"/>
        <v/>
      </c>
      <c r="C1650" s="239"/>
      <c r="D1650" s="240" t="str">
        <f>IF(C1650&lt;&gt;"",VLOOKUP(C1650,'BASE EQUIPOS'!$G$8:$H$22,2,0),"")</f>
        <v/>
      </c>
      <c r="E1650" s="241" t="str">
        <f>IF(C1650&lt;&gt;"",VLOOKUP(C1650,'BASE EQUIPOS'!$G$8:$I$22,3,0),"")</f>
        <v/>
      </c>
      <c r="F1650" s="241" t="str">
        <f>IF(C1650&lt;&gt;"",VLOOKUP(C1650,'BASE EQUIPOS'!$G$8:$J$22,4,0),"")</f>
        <v/>
      </c>
      <c r="G1650" s="242"/>
      <c r="H1650" s="233"/>
      <c r="I1650" s="241"/>
      <c r="J1650" s="241"/>
      <c r="K1650" s="241"/>
      <c r="L1650" s="239"/>
      <c r="M1650" s="244"/>
      <c r="N1650" s="245" t="str">
        <f t="shared" ca="1" si="176"/>
        <v/>
      </c>
      <c r="O1650" s="239"/>
      <c r="P1650" s="244"/>
      <c r="Q1650" s="245" t="str">
        <f t="shared" si="177"/>
        <v/>
      </c>
      <c r="U1650" s="246" t="str">
        <f>IFERROR(VLOOKUP(C1650,'BASE EQUIPOS'!$G$8:$O$22,9,0)," ")</f>
        <v xml:space="preserve"> </v>
      </c>
      <c r="V1650" s="232" t="str">
        <f t="shared" si="179"/>
        <v/>
      </c>
      <c r="W1650" s="232" t="str">
        <f t="shared" si="180"/>
        <v/>
      </c>
      <c r="X1650" s="232" t="str">
        <f>IFERROR(VLOOKUP(W1650,Datos!$P$4:$Q$18,2,0),"")</f>
        <v/>
      </c>
      <c r="Y1650" s="232" t="str">
        <f t="shared" si="181"/>
        <v/>
      </c>
      <c r="AA1650" s="314" t="str">
        <f t="shared" ca="1" si="178"/>
        <v/>
      </c>
    </row>
    <row r="1651" spans="1:27" x14ac:dyDescent="0.3">
      <c r="A1651" s="238"/>
      <c r="B1651" s="241" t="str">
        <f t="shared" si="182"/>
        <v/>
      </c>
      <c r="C1651" s="239"/>
      <c r="D1651" s="240" t="str">
        <f>IF(C1651&lt;&gt;"",VLOOKUP(C1651,'BASE EQUIPOS'!$G$8:$H$22,2,0),"")</f>
        <v/>
      </c>
      <c r="E1651" s="241" t="str">
        <f>IF(C1651&lt;&gt;"",VLOOKUP(C1651,'BASE EQUIPOS'!$G$8:$I$22,3,0),"")</f>
        <v/>
      </c>
      <c r="F1651" s="241" t="str">
        <f>IF(C1651&lt;&gt;"",VLOOKUP(C1651,'BASE EQUIPOS'!$G$8:$J$22,4,0),"")</f>
        <v/>
      </c>
      <c r="G1651" s="242"/>
      <c r="H1651" s="233"/>
      <c r="I1651" s="241"/>
      <c r="J1651" s="241"/>
      <c r="K1651" s="241"/>
      <c r="L1651" s="239"/>
      <c r="M1651" s="244"/>
      <c r="N1651" s="245" t="str">
        <f t="shared" ca="1" si="176"/>
        <v/>
      </c>
      <c r="O1651" s="239"/>
      <c r="P1651" s="244"/>
      <c r="Q1651" s="245" t="str">
        <f t="shared" si="177"/>
        <v/>
      </c>
      <c r="U1651" s="246" t="str">
        <f>IFERROR(VLOOKUP(C1651,'BASE EQUIPOS'!$G$8:$O$22,9,0)," ")</f>
        <v xml:space="preserve"> </v>
      </c>
      <c r="V1651" s="232" t="str">
        <f t="shared" si="179"/>
        <v/>
      </c>
      <c r="W1651" s="232" t="str">
        <f t="shared" si="180"/>
        <v/>
      </c>
      <c r="X1651" s="232" t="str">
        <f>IFERROR(VLOOKUP(W1651,Datos!$P$4:$Q$18,2,0),"")</f>
        <v/>
      </c>
      <c r="Y1651" s="232" t="str">
        <f t="shared" si="181"/>
        <v/>
      </c>
      <c r="AA1651" s="314" t="str">
        <f t="shared" ca="1" si="178"/>
        <v/>
      </c>
    </row>
    <row r="1652" spans="1:27" x14ac:dyDescent="0.3">
      <c r="A1652" s="238"/>
      <c r="B1652" s="241" t="str">
        <f t="shared" si="182"/>
        <v/>
      </c>
      <c r="C1652" s="239"/>
      <c r="D1652" s="240" t="str">
        <f>IF(C1652&lt;&gt;"",VLOOKUP(C1652,'BASE EQUIPOS'!$G$8:$H$22,2,0),"")</f>
        <v/>
      </c>
      <c r="E1652" s="241" t="str">
        <f>IF(C1652&lt;&gt;"",VLOOKUP(C1652,'BASE EQUIPOS'!$G$8:$I$22,3,0),"")</f>
        <v/>
      </c>
      <c r="F1652" s="241" t="str">
        <f>IF(C1652&lt;&gt;"",VLOOKUP(C1652,'BASE EQUIPOS'!$G$8:$J$22,4,0),"")</f>
        <v/>
      </c>
      <c r="G1652" s="242"/>
      <c r="H1652" s="233"/>
      <c r="I1652" s="241"/>
      <c r="J1652" s="241"/>
      <c r="K1652" s="241"/>
      <c r="L1652" s="239"/>
      <c r="M1652" s="244"/>
      <c r="N1652" s="245" t="str">
        <f t="shared" ca="1" si="176"/>
        <v/>
      </c>
      <c r="O1652" s="239"/>
      <c r="P1652" s="244"/>
      <c r="Q1652" s="245" t="str">
        <f t="shared" si="177"/>
        <v/>
      </c>
      <c r="U1652" s="246" t="str">
        <f>IFERROR(VLOOKUP(C1652,'BASE EQUIPOS'!$G$8:$O$22,9,0)," ")</f>
        <v xml:space="preserve"> </v>
      </c>
      <c r="V1652" s="232" t="str">
        <f t="shared" si="179"/>
        <v/>
      </c>
      <c r="W1652" s="232" t="str">
        <f t="shared" si="180"/>
        <v/>
      </c>
      <c r="X1652" s="232" t="str">
        <f>IFERROR(VLOOKUP(W1652,Datos!$P$4:$Q$18,2,0),"")</f>
        <v/>
      </c>
      <c r="Y1652" s="232" t="str">
        <f t="shared" si="181"/>
        <v/>
      </c>
      <c r="AA1652" s="314" t="str">
        <f t="shared" ca="1" si="178"/>
        <v/>
      </c>
    </row>
    <row r="1653" spans="1:27" x14ac:dyDescent="0.3">
      <c r="A1653" s="238"/>
      <c r="B1653" s="241" t="str">
        <f t="shared" si="182"/>
        <v/>
      </c>
      <c r="C1653" s="239"/>
      <c r="D1653" s="240" t="str">
        <f>IF(C1653&lt;&gt;"",VLOOKUP(C1653,'BASE EQUIPOS'!$G$8:$H$22,2,0),"")</f>
        <v/>
      </c>
      <c r="E1653" s="241" t="str">
        <f>IF(C1653&lt;&gt;"",VLOOKUP(C1653,'BASE EQUIPOS'!$G$8:$I$22,3,0),"")</f>
        <v/>
      </c>
      <c r="F1653" s="241" t="str">
        <f>IF(C1653&lt;&gt;"",VLOOKUP(C1653,'BASE EQUIPOS'!$G$8:$J$22,4,0),"")</f>
        <v/>
      </c>
      <c r="G1653" s="242"/>
      <c r="H1653" s="233"/>
      <c r="I1653" s="241"/>
      <c r="J1653" s="241"/>
      <c r="K1653" s="241"/>
      <c r="L1653" s="239"/>
      <c r="M1653" s="244"/>
      <c r="N1653" s="245" t="str">
        <f t="shared" ca="1" si="176"/>
        <v/>
      </c>
      <c r="O1653" s="239"/>
      <c r="P1653" s="244"/>
      <c r="Q1653" s="245" t="str">
        <f t="shared" si="177"/>
        <v/>
      </c>
      <c r="U1653" s="246" t="str">
        <f>IFERROR(VLOOKUP(C1653,'BASE EQUIPOS'!$G$8:$O$22,9,0)," ")</f>
        <v xml:space="preserve"> </v>
      </c>
      <c r="V1653" s="232" t="str">
        <f t="shared" si="179"/>
        <v/>
      </c>
      <c r="W1653" s="232" t="str">
        <f t="shared" si="180"/>
        <v/>
      </c>
      <c r="X1653" s="232" t="str">
        <f>IFERROR(VLOOKUP(W1653,Datos!$P$4:$Q$18,2,0),"")</f>
        <v/>
      </c>
      <c r="Y1653" s="232" t="str">
        <f t="shared" si="181"/>
        <v/>
      </c>
      <c r="AA1653" s="314" t="str">
        <f t="shared" ca="1" si="178"/>
        <v/>
      </c>
    </row>
    <row r="1654" spans="1:27" x14ac:dyDescent="0.3">
      <c r="A1654" s="238"/>
      <c r="B1654" s="241" t="str">
        <f t="shared" si="182"/>
        <v/>
      </c>
      <c r="C1654" s="239"/>
      <c r="D1654" s="240" t="str">
        <f>IF(C1654&lt;&gt;"",VLOOKUP(C1654,'BASE EQUIPOS'!$G$8:$H$22,2,0),"")</f>
        <v/>
      </c>
      <c r="E1654" s="241" t="str">
        <f>IF(C1654&lt;&gt;"",VLOOKUP(C1654,'BASE EQUIPOS'!$G$8:$I$22,3,0),"")</f>
        <v/>
      </c>
      <c r="F1654" s="241" t="str">
        <f>IF(C1654&lt;&gt;"",VLOOKUP(C1654,'BASE EQUIPOS'!$G$8:$J$22,4,0),"")</f>
        <v/>
      </c>
      <c r="G1654" s="242"/>
      <c r="H1654" s="233"/>
      <c r="I1654" s="241"/>
      <c r="J1654" s="241"/>
      <c r="K1654" s="241"/>
      <c r="L1654" s="239"/>
      <c r="M1654" s="244"/>
      <c r="N1654" s="245" t="str">
        <f t="shared" ca="1" si="176"/>
        <v/>
      </c>
      <c r="O1654" s="239"/>
      <c r="P1654" s="244"/>
      <c r="Q1654" s="245" t="str">
        <f t="shared" si="177"/>
        <v/>
      </c>
      <c r="U1654" s="246" t="str">
        <f>IFERROR(VLOOKUP(C1654,'BASE EQUIPOS'!$G$8:$O$22,9,0)," ")</f>
        <v xml:space="preserve"> </v>
      </c>
      <c r="V1654" s="232" t="str">
        <f t="shared" si="179"/>
        <v/>
      </c>
      <c r="W1654" s="232" t="str">
        <f t="shared" si="180"/>
        <v/>
      </c>
      <c r="X1654" s="232" t="str">
        <f>IFERROR(VLOOKUP(W1654,Datos!$P$4:$Q$18,2,0),"")</f>
        <v/>
      </c>
      <c r="Y1654" s="232" t="str">
        <f t="shared" si="181"/>
        <v/>
      </c>
      <c r="AA1654" s="314" t="str">
        <f t="shared" ca="1" si="178"/>
        <v/>
      </c>
    </row>
    <row r="1655" spans="1:27" x14ac:dyDescent="0.3">
      <c r="A1655" s="238"/>
      <c r="B1655" s="241" t="str">
        <f t="shared" si="182"/>
        <v/>
      </c>
      <c r="C1655" s="239"/>
      <c r="D1655" s="240" t="str">
        <f>IF(C1655&lt;&gt;"",VLOOKUP(C1655,'BASE EQUIPOS'!$G$8:$H$22,2,0),"")</f>
        <v/>
      </c>
      <c r="E1655" s="241" t="str">
        <f>IF(C1655&lt;&gt;"",VLOOKUP(C1655,'BASE EQUIPOS'!$G$8:$I$22,3,0),"")</f>
        <v/>
      </c>
      <c r="F1655" s="241" t="str">
        <f>IF(C1655&lt;&gt;"",VLOOKUP(C1655,'BASE EQUIPOS'!$G$8:$J$22,4,0),"")</f>
        <v/>
      </c>
      <c r="G1655" s="242"/>
      <c r="H1655" s="233"/>
      <c r="I1655" s="241"/>
      <c r="J1655" s="241"/>
      <c r="K1655" s="241"/>
      <c r="L1655" s="239"/>
      <c r="M1655" s="244"/>
      <c r="N1655" s="245" t="str">
        <f t="shared" ca="1" si="176"/>
        <v/>
      </c>
      <c r="O1655" s="239"/>
      <c r="P1655" s="244"/>
      <c r="Q1655" s="245" t="str">
        <f t="shared" si="177"/>
        <v/>
      </c>
      <c r="U1655" s="246" t="str">
        <f>IFERROR(VLOOKUP(C1655,'BASE EQUIPOS'!$G$8:$O$22,9,0)," ")</f>
        <v xml:space="preserve"> </v>
      </c>
      <c r="V1655" s="232" t="str">
        <f t="shared" si="179"/>
        <v/>
      </c>
      <c r="W1655" s="232" t="str">
        <f t="shared" si="180"/>
        <v/>
      </c>
      <c r="X1655" s="232" t="str">
        <f>IFERROR(VLOOKUP(W1655,Datos!$P$4:$Q$18,2,0),"")</f>
        <v/>
      </c>
      <c r="Y1655" s="232" t="str">
        <f t="shared" si="181"/>
        <v/>
      </c>
      <c r="AA1655" s="314" t="str">
        <f t="shared" ca="1" si="178"/>
        <v/>
      </c>
    </row>
    <row r="1656" spans="1:27" x14ac:dyDescent="0.3">
      <c r="A1656" s="238"/>
      <c r="B1656" s="241" t="str">
        <f t="shared" si="182"/>
        <v/>
      </c>
      <c r="C1656" s="239"/>
      <c r="D1656" s="240" t="str">
        <f>IF(C1656&lt;&gt;"",VLOOKUP(C1656,'BASE EQUIPOS'!$G$8:$H$22,2,0),"")</f>
        <v/>
      </c>
      <c r="E1656" s="241" t="str">
        <f>IF(C1656&lt;&gt;"",VLOOKUP(C1656,'BASE EQUIPOS'!$G$8:$I$22,3,0),"")</f>
        <v/>
      </c>
      <c r="F1656" s="241" t="str">
        <f>IF(C1656&lt;&gt;"",VLOOKUP(C1656,'BASE EQUIPOS'!$G$8:$J$22,4,0),"")</f>
        <v/>
      </c>
      <c r="G1656" s="242"/>
      <c r="H1656" s="233"/>
      <c r="I1656" s="241"/>
      <c r="J1656" s="241"/>
      <c r="K1656" s="241"/>
      <c r="L1656" s="239"/>
      <c r="M1656" s="244"/>
      <c r="N1656" s="245" t="str">
        <f t="shared" ca="1" si="176"/>
        <v/>
      </c>
      <c r="O1656" s="239"/>
      <c r="P1656" s="244"/>
      <c r="Q1656" s="245" t="str">
        <f t="shared" si="177"/>
        <v/>
      </c>
      <c r="U1656" s="246" t="str">
        <f>IFERROR(VLOOKUP(C1656,'BASE EQUIPOS'!$G$8:$O$22,9,0)," ")</f>
        <v xml:space="preserve"> </v>
      </c>
      <c r="V1656" s="232" t="str">
        <f t="shared" si="179"/>
        <v/>
      </c>
      <c r="W1656" s="232" t="str">
        <f t="shared" si="180"/>
        <v/>
      </c>
      <c r="X1656" s="232" t="str">
        <f>IFERROR(VLOOKUP(W1656,Datos!$P$4:$Q$18,2,0),"")</f>
        <v/>
      </c>
      <c r="Y1656" s="232" t="str">
        <f t="shared" si="181"/>
        <v/>
      </c>
      <c r="AA1656" s="314" t="str">
        <f t="shared" ca="1" si="178"/>
        <v/>
      </c>
    </row>
    <row r="1657" spans="1:27" x14ac:dyDescent="0.3">
      <c r="A1657" s="238"/>
      <c r="B1657" s="241" t="str">
        <f t="shared" si="182"/>
        <v/>
      </c>
      <c r="C1657" s="239"/>
      <c r="D1657" s="240" t="str">
        <f>IF(C1657&lt;&gt;"",VLOOKUP(C1657,'BASE EQUIPOS'!$G$8:$H$22,2,0),"")</f>
        <v/>
      </c>
      <c r="E1657" s="241" t="str">
        <f>IF(C1657&lt;&gt;"",VLOOKUP(C1657,'BASE EQUIPOS'!$G$8:$I$22,3,0),"")</f>
        <v/>
      </c>
      <c r="F1657" s="241" t="str">
        <f>IF(C1657&lt;&gt;"",VLOOKUP(C1657,'BASE EQUIPOS'!$G$8:$J$22,4,0),"")</f>
        <v/>
      </c>
      <c r="G1657" s="242"/>
      <c r="H1657" s="233"/>
      <c r="I1657" s="241"/>
      <c r="J1657" s="241"/>
      <c r="K1657" s="241"/>
      <c r="L1657" s="239"/>
      <c r="M1657" s="244"/>
      <c r="N1657" s="245" t="str">
        <f t="shared" ca="1" si="176"/>
        <v/>
      </c>
      <c r="O1657" s="239"/>
      <c r="P1657" s="244"/>
      <c r="Q1657" s="245" t="str">
        <f t="shared" si="177"/>
        <v/>
      </c>
      <c r="U1657" s="246" t="str">
        <f>IFERROR(VLOOKUP(C1657,'BASE EQUIPOS'!$G$8:$O$22,9,0)," ")</f>
        <v xml:space="preserve"> </v>
      </c>
      <c r="V1657" s="232" t="str">
        <f t="shared" si="179"/>
        <v/>
      </c>
      <c r="W1657" s="232" t="str">
        <f t="shared" si="180"/>
        <v/>
      </c>
      <c r="X1657" s="232" t="str">
        <f>IFERROR(VLOOKUP(W1657,Datos!$P$4:$Q$18,2,0),"")</f>
        <v/>
      </c>
      <c r="Y1657" s="232" t="str">
        <f t="shared" si="181"/>
        <v/>
      </c>
      <c r="AA1657" s="314" t="str">
        <f t="shared" ca="1" si="178"/>
        <v/>
      </c>
    </row>
    <row r="1658" spans="1:27" x14ac:dyDescent="0.3">
      <c r="A1658" s="238"/>
      <c r="B1658" s="241" t="str">
        <f t="shared" si="182"/>
        <v/>
      </c>
      <c r="C1658" s="239"/>
      <c r="D1658" s="240" t="str">
        <f>IF(C1658&lt;&gt;"",VLOOKUP(C1658,'BASE EQUIPOS'!$G$8:$H$22,2,0),"")</f>
        <v/>
      </c>
      <c r="E1658" s="241" t="str">
        <f>IF(C1658&lt;&gt;"",VLOOKUP(C1658,'BASE EQUIPOS'!$G$8:$I$22,3,0),"")</f>
        <v/>
      </c>
      <c r="F1658" s="241" t="str">
        <f>IF(C1658&lt;&gt;"",VLOOKUP(C1658,'BASE EQUIPOS'!$G$8:$J$22,4,0),"")</f>
        <v/>
      </c>
      <c r="G1658" s="242"/>
      <c r="H1658" s="233"/>
      <c r="I1658" s="241"/>
      <c r="J1658" s="241"/>
      <c r="K1658" s="241"/>
      <c r="L1658" s="239"/>
      <c r="M1658" s="244"/>
      <c r="N1658" s="245" t="str">
        <f t="shared" ca="1" si="176"/>
        <v/>
      </c>
      <c r="O1658" s="239"/>
      <c r="P1658" s="244"/>
      <c r="Q1658" s="245" t="str">
        <f t="shared" si="177"/>
        <v/>
      </c>
      <c r="U1658" s="246" t="str">
        <f>IFERROR(VLOOKUP(C1658,'BASE EQUIPOS'!$G$8:$O$22,9,0)," ")</f>
        <v xml:space="preserve"> </v>
      </c>
      <c r="V1658" s="232" t="str">
        <f t="shared" si="179"/>
        <v/>
      </c>
      <c r="W1658" s="232" t="str">
        <f t="shared" si="180"/>
        <v/>
      </c>
      <c r="X1658" s="232" t="str">
        <f>IFERROR(VLOOKUP(W1658,Datos!$P$4:$Q$18,2,0),"")</f>
        <v/>
      </c>
      <c r="Y1658" s="232" t="str">
        <f t="shared" si="181"/>
        <v/>
      </c>
      <c r="AA1658" s="314" t="str">
        <f t="shared" ca="1" si="178"/>
        <v/>
      </c>
    </row>
    <row r="1659" spans="1:27" x14ac:dyDescent="0.3">
      <c r="A1659" s="238"/>
      <c r="B1659" s="241" t="str">
        <f t="shared" si="182"/>
        <v/>
      </c>
      <c r="C1659" s="239"/>
      <c r="D1659" s="240" t="str">
        <f>IF(C1659&lt;&gt;"",VLOOKUP(C1659,'BASE EQUIPOS'!$G$8:$H$22,2,0),"")</f>
        <v/>
      </c>
      <c r="E1659" s="241" t="str">
        <f>IF(C1659&lt;&gt;"",VLOOKUP(C1659,'BASE EQUIPOS'!$G$8:$I$22,3,0),"")</f>
        <v/>
      </c>
      <c r="F1659" s="241" t="str">
        <f>IF(C1659&lt;&gt;"",VLOOKUP(C1659,'BASE EQUIPOS'!$G$8:$J$22,4,0),"")</f>
        <v/>
      </c>
      <c r="G1659" s="242"/>
      <c r="H1659" s="233"/>
      <c r="I1659" s="241"/>
      <c r="J1659" s="241"/>
      <c r="K1659" s="241"/>
      <c r="L1659" s="239"/>
      <c r="M1659" s="244"/>
      <c r="N1659" s="245" t="str">
        <f t="shared" ca="1" si="176"/>
        <v/>
      </c>
      <c r="O1659" s="239"/>
      <c r="P1659" s="244"/>
      <c r="Q1659" s="245" t="str">
        <f t="shared" si="177"/>
        <v/>
      </c>
      <c r="U1659" s="246" t="str">
        <f>IFERROR(VLOOKUP(C1659,'BASE EQUIPOS'!$G$8:$O$22,9,0)," ")</f>
        <v xml:space="preserve"> </v>
      </c>
      <c r="V1659" s="232" t="str">
        <f t="shared" si="179"/>
        <v/>
      </c>
      <c r="W1659" s="232" t="str">
        <f t="shared" si="180"/>
        <v/>
      </c>
      <c r="X1659" s="232" t="str">
        <f>IFERROR(VLOOKUP(W1659,Datos!$P$4:$Q$18,2,0),"")</f>
        <v/>
      </c>
      <c r="Y1659" s="232" t="str">
        <f t="shared" si="181"/>
        <v/>
      </c>
      <c r="AA1659" s="314" t="str">
        <f t="shared" ca="1" si="178"/>
        <v/>
      </c>
    </row>
    <row r="1660" spans="1:27" x14ac:dyDescent="0.3">
      <c r="A1660" s="238"/>
      <c r="B1660" s="241" t="str">
        <f t="shared" si="182"/>
        <v/>
      </c>
      <c r="C1660" s="239"/>
      <c r="D1660" s="240" t="str">
        <f>IF(C1660&lt;&gt;"",VLOOKUP(C1660,'BASE EQUIPOS'!$G$8:$H$22,2,0),"")</f>
        <v/>
      </c>
      <c r="E1660" s="241" t="str">
        <f>IF(C1660&lt;&gt;"",VLOOKUP(C1660,'BASE EQUIPOS'!$G$8:$I$22,3,0),"")</f>
        <v/>
      </c>
      <c r="F1660" s="241" t="str">
        <f>IF(C1660&lt;&gt;"",VLOOKUP(C1660,'BASE EQUIPOS'!$G$8:$J$22,4,0),"")</f>
        <v/>
      </c>
      <c r="G1660" s="242"/>
      <c r="H1660" s="233"/>
      <c r="I1660" s="241"/>
      <c r="J1660" s="241"/>
      <c r="K1660" s="241"/>
      <c r="L1660" s="239"/>
      <c r="M1660" s="244"/>
      <c r="N1660" s="245" t="str">
        <f t="shared" ca="1" si="176"/>
        <v/>
      </c>
      <c r="O1660" s="239"/>
      <c r="P1660" s="244"/>
      <c r="Q1660" s="245" t="str">
        <f t="shared" si="177"/>
        <v/>
      </c>
      <c r="U1660" s="246" t="str">
        <f>IFERROR(VLOOKUP(C1660,'BASE EQUIPOS'!$G$8:$O$22,9,0)," ")</f>
        <v xml:space="preserve"> </v>
      </c>
      <c r="V1660" s="232" t="str">
        <f t="shared" si="179"/>
        <v/>
      </c>
      <c r="W1660" s="232" t="str">
        <f t="shared" si="180"/>
        <v/>
      </c>
      <c r="X1660" s="232" t="str">
        <f>IFERROR(VLOOKUP(W1660,Datos!$P$4:$Q$18,2,0),"")</f>
        <v/>
      </c>
      <c r="Y1660" s="232" t="str">
        <f t="shared" si="181"/>
        <v/>
      </c>
      <c r="AA1660" s="314" t="str">
        <f t="shared" ca="1" si="178"/>
        <v/>
      </c>
    </row>
    <row r="1661" spans="1:27" x14ac:dyDescent="0.3">
      <c r="A1661" s="238"/>
      <c r="B1661" s="241" t="str">
        <f t="shared" si="182"/>
        <v/>
      </c>
      <c r="C1661" s="239"/>
      <c r="D1661" s="240" t="str">
        <f>IF(C1661&lt;&gt;"",VLOOKUP(C1661,'BASE EQUIPOS'!$G$8:$H$22,2,0),"")</f>
        <v/>
      </c>
      <c r="E1661" s="241" t="str">
        <f>IF(C1661&lt;&gt;"",VLOOKUP(C1661,'BASE EQUIPOS'!$G$8:$I$22,3,0),"")</f>
        <v/>
      </c>
      <c r="F1661" s="241" t="str">
        <f>IF(C1661&lt;&gt;"",VLOOKUP(C1661,'BASE EQUIPOS'!$G$8:$J$22,4,0),"")</f>
        <v/>
      </c>
      <c r="G1661" s="242"/>
      <c r="H1661" s="233"/>
      <c r="I1661" s="241"/>
      <c r="J1661" s="241"/>
      <c r="K1661" s="241"/>
      <c r="L1661" s="239"/>
      <c r="M1661" s="244"/>
      <c r="N1661" s="245" t="str">
        <f t="shared" ca="1" si="176"/>
        <v/>
      </c>
      <c r="O1661" s="239"/>
      <c r="P1661" s="244"/>
      <c r="Q1661" s="245" t="str">
        <f t="shared" si="177"/>
        <v/>
      </c>
      <c r="U1661" s="246" t="str">
        <f>IFERROR(VLOOKUP(C1661,'BASE EQUIPOS'!$G$8:$O$22,9,0)," ")</f>
        <v xml:space="preserve"> </v>
      </c>
      <c r="V1661" s="232" t="str">
        <f t="shared" si="179"/>
        <v/>
      </c>
      <c r="W1661" s="232" t="str">
        <f t="shared" si="180"/>
        <v/>
      </c>
      <c r="X1661" s="232" t="str">
        <f>IFERROR(VLOOKUP(W1661,Datos!$P$4:$Q$18,2,0),"")</f>
        <v/>
      </c>
      <c r="Y1661" s="232" t="str">
        <f t="shared" si="181"/>
        <v/>
      </c>
      <c r="AA1661" s="314" t="str">
        <f t="shared" ca="1" si="178"/>
        <v/>
      </c>
    </row>
    <row r="1662" spans="1:27" x14ac:dyDescent="0.3">
      <c r="A1662" s="238"/>
      <c r="B1662" s="241" t="str">
        <f t="shared" si="182"/>
        <v/>
      </c>
      <c r="C1662" s="239"/>
      <c r="D1662" s="240" t="str">
        <f>IF(C1662&lt;&gt;"",VLOOKUP(C1662,'BASE EQUIPOS'!$G$8:$H$22,2,0),"")</f>
        <v/>
      </c>
      <c r="E1662" s="241" t="str">
        <f>IF(C1662&lt;&gt;"",VLOOKUP(C1662,'BASE EQUIPOS'!$G$8:$I$22,3,0),"")</f>
        <v/>
      </c>
      <c r="F1662" s="241" t="str">
        <f>IF(C1662&lt;&gt;"",VLOOKUP(C1662,'BASE EQUIPOS'!$G$8:$J$22,4,0),"")</f>
        <v/>
      </c>
      <c r="G1662" s="242"/>
      <c r="H1662" s="233"/>
      <c r="I1662" s="241"/>
      <c r="J1662" s="241"/>
      <c r="K1662" s="241"/>
      <c r="L1662" s="239"/>
      <c r="M1662" s="244"/>
      <c r="N1662" s="245" t="str">
        <f t="shared" ca="1" si="176"/>
        <v/>
      </c>
      <c r="O1662" s="239"/>
      <c r="P1662" s="244"/>
      <c r="Q1662" s="245" t="str">
        <f t="shared" si="177"/>
        <v/>
      </c>
      <c r="U1662" s="246" t="str">
        <f>IFERROR(VLOOKUP(C1662,'BASE EQUIPOS'!$G$8:$O$22,9,0)," ")</f>
        <v xml:space="preserve"> </v>
      </c>
      <c r="V1662" s="232" t="str">
        <f t="shared" si="179"/>
        <v/>
      </c>
      <c r="W1662" s="232" t="str">
        <f t="shared" si="180"/>
        <v/>
      </c>
      <c r="X1662" s="232" t="str">
        <f>IFERROR(VLOOKUP(W1662,Datos!$P$4:$Q$18,2,0),"")</f>
        <v/>
      </c>
      <c r="Y1662" s="232" t="str">
        <f t="shared" si="181"/>
        <v/>
      </c>
      <c r="AA1662" s="314" t="str">
        <f t="shared" ca="1" si="178"/>
        <v/>
      </c>
    </row>
    <row r="1663" spans="1:27" x14ac:dyDescent="0.3">
      <c r="A1663" s="238"/>
      <c r="B1663" s="241" t="str">
        <f t="shared" si="182"/>
        <v/>
      </c>
      <c r="C1663" s="239"/>
      <c r="D1663" s="240" t="str">
        <f>IF(C1663&lt;&gt;"",VLOOKUP(C1663,'BASE EQUIPOS'!$G$8:$H$22,2,0),"")</f>
        <v/>
      </c>
      <c r="E1663" s="241" t="str">
        <f>IF(C1663&lt;&gt;"",VLOOKUP(C1663,'BASE EQUIPOS'!$G$8:$I$22,3,0),"")</f>
        <v/>
      </c>
      <c r="F1663" s="241" t="str">
        <f>IF(C1663&lt;&gt;"",VLOOKUP(C1663,'BASE EQUIPOS'!$G$8:$J$22,4,0),"")</f>
        <v/>
      </c>
      <c r="G1663" s="242"/>
      <c r="H1663" s="233"/>
      <c r="I1663" s="241"/>
      <c r="J1663" s="241"/>
      <c r="K1663" s="241"/>
      <c r="L1663" s="239"/>
      <c r="M1663" s="244"/>
      <c r="N1663" s="245" t="str">
        <f t="shared" ca="1" si="176"/>
        <v/>
      </c>
      <c r="O1663" s="239"/>
      <c r="P1663" s="244"/>
      <c r="Q1663" s="245" t="str">
        <f t="shared" si="177"/>
        <v/>
      </c>
      <c r="U1663" s="246" t="str">
        <f>IFERROR(VLOOKUP(C1663,'BASE EQUIPOS'!$G$8:$O$22,9,0)," ")</f>
        <v xml:space="preserve"> </v>
      </c>
      <c r="V1663" s="232" t="str">
        <f t="shared" si="179"/>
        <v/>
      </c>
      <c r="W1663" s="232" t="str">
        <f t="shared" si="180"/>
        <v/>
      </c>
      <c r="X1663" s="232" t="str">
        <f>IFERROR(VLOOKUP(W1663,Datos!$P$4:$Q$18,2,0),"")</f>
        <v/>
      </c>
      <c r="Y1663" s="232" t="str">
        <f t="shared" si="181"/>
        <v/>
      </c>
      <c r="AA1663" s="314" t="str">
        <f t="shared" ca="1" si="178"/>
        <v/>
      </c>
    </row>
    <row r="1664" spans="1:27" x14ac:dyDescent="0.3">
      <c r="A1664" s="238"/>
      <c r="B1664" s="241" t="str">
        <f t="shared" si="182"/>
        <v/>
      </c>
      <c r="C1664" s="239"/>
      <c r="D1664" s="240" t="str">
        <f>IF(C1664&lt;&gt;"",VLOOKUP(C1664,'BASE EQUIPOS'!$G$8:$H$22,2,0),"")</f>
        <v/>
      </c>
      <c r="E1664" s="241" t="str">
        <f>IF(C1664&lt;&gt;"",VLOOKUP(C1664,'BASE EQUIPOS'!$G$8:$I$22,3,0),"")</f>
        <v/>
      </c>
      <c r="F1664" s="241" t="str">
        <f>IF(C1664&lt;&gt;"",VLOOKUP(C1664,'BASE EQUIPOS'!$G$8:$J$22,4,0),"")</f>
        <v/>
      </c>
      <c r="G1664" s="242"/>
      <c r="H1664" s="233"/>
      <c r="I1664" s="241"/>
      <c r="J1664" s="241"/>
      <c r="K1664" s="241"/>
      <c r="L1664" s="239"/>
      <c r="M1664" s="244"/>
      <c r="N1664" s="245" t="str">
        <f t="shared" ca="1" si="176"/>
        <v/>
      </c>
      <c r="O1664" s="239"/>
      <c r="P1664" s="244"/>
      <c r="Q1664" s="245" t="str">
        <f t="shared" si="177"/>
        <v/>
      </c>
      <c r="U1664" s="246" t="str">
        <f>IFERROR(VLOOKUP(C1664,'BASE EQUIPOS'!$G$8:$O$22,9,0)," ")</f>
        <v xml:space="preserve"> </v>
      </c>
      <c r="V1664" s="232" t="str">
        <f t="shared" si="179"/>
        <v/>
      </c>
      <c r="W1664" s="232" t="str">
        <f t="shared" si="180"/>
        <v/>
      </c>
      <c r="X1664" s="232" t="str">
        <f>IFERROR(VLOOKUP(W1664,Datos!$P$4:$Q$18,2,0),"")</f>
        <v/>
      </c>
      <c r="Y1664" s="232" t="str">
        <f t="shared" si="181"/>
        <v/>
      </c>
      <c r="AA1664" s="314" t="str">
        <f t="shared" ca="1" si="178"/>
        <v/>
      </c>
    </row>
    <row r="1665" spans="1:27" x14ac:dyDescent="0.3">
      <c r="A1665" s="238"/>
      <c r="B1665" s="241" t="str">
        <f t="shared" si="182"/>
        <v/>
      </c>
      <c r="C1665" s="239"/>
      <c r="D1665" s="240" t="str">
        <f>IF(C1665&lt;&gt;"",VLOOKUP(C1665,'BASE EQUIPOS'!$G$8:$H$22,2,0),"")</f>
        <v/>
      </c>
      <c r="E1665" s="241" t="str">
        <f>IF(C1665&lt;&gt;"",VLOOKUP(C1665,'BASE EQUIPOS'!$G$8:$I$22,3,0),"")</f>
        <v/>
      </c>
      <c r="F1665" s="241" t="str">
        <f>IF(C1665&lt;&gt;"",VLOOKUP(C1665,'BASE EQUIPOS'!$G$8:$J$22,4,0),"")</f>
        <v/>
      </c>
      <c r="G1665" s="242"/>
      <c r="H1665" s="233"/>
      <c r="I1665" s="241"/>
      <c r="J1665" s="241"/>
      <c r="K1665" s="241"/>
      <c r="L1665" s="239"/>
      <c r="M1665" s="244"/>
      <c r="N1665" s="245" t="str">
        <f t="shared" ca="1" si="176"/>
        <v/>
      </c>
      <c r="O1665" s="239"/>
      <c r="P1665" s="244"/>
      <c r="Q1665" s="245" t="str">
        <f t="shared" si="177"/>
        <v/>
      </c>
      <c r="U1665" s="246" t="str">
        <f>IFERROR(VLOOKUP(C1665,'BASE EQUIPOS'!$G$8:$O$22,9,0)," ")</f>
        <v xml:space="preserve"> </v>
      </c>
      <c r="V1665" s="232" t="str">
        <f t="shared" si="179"/>
        <v/>
      </c>
      <c r="W1665" s="232" t="str">
        <f t="shared" si="180"/>
        <v/>
      </c>
      <c r="X1665" s="232" t="str">
        <f>IFERROR(VLOOKUP(W1665,Datos!$P$4:$Q$18,2,0),"")</f>
        <v/>
      </c>
      <c r="Y1665" s="232" t="str">
        <f t="shared" si="181"/>
        <v/>
      </c>
      <c r="AA1665" s="314" t="str">
        <f t="shared" ca="1" si="178"/>
        <v/>
      </c>
    </row>
    <row r="1666" spans="1:27" x14ac:dyDescent="0.3">
      <c r="A1666" s="238"/>
      <c r="B1666" s="241" t="str">
        <f t="shared" si="182"/>
        <v/>
      </c>
      <c r="C1666" s="239"/>
      <c r="D1666" s="240" t="str">
        <f>IF(C1666&lt;&gt;"",VLOOKUP(C1666,'BASE EQUIPOS'!$G$8:$H$22,2,0),"")</f>
        <v/>
      </c>
      <c r="E1666" s="241" t="str">
        <f>IF(C1666&lt;&gt;"",VLOOKUP(C1666,'BASE EQUIPOS'!$G$8:$I$22,3,0),"")</f>
        <v/>
      </c>
      <c r="F1666" s="241" t="str">
        <f>IF(C1666&lt;&gt;"",VLOOKUP(C1666,'BASE EQUIPOS'!$G$8:$J$22,4,0),"")</f>
        <v/>
      </c>
      <c r="G1666" s="242"/>
      <c r="H1666" s="233"/>
      <c r="I1666" s="241"/>
      <c r="J1666" s="241"/>
      <c r="K1666" s="241"/>
      <c r="L1666" s="239"/>
      <c r="M1666" s="244"/>
      <c r="N1666" s="245" t="str">
        <f t="shared" ca="1" si="176"/>
        <v/>
      </c>
      <c r="O1666" s="239"/>
      <c r="P1666" s="244"/>
      <c r="Q1666" s="245" t="str">
        <f t="shared" si="177"/>
        <v/>
      </c>
      <c r="U1666" s="246" t="str">
        <f>IFERROR(VLOOKUP(C1666,'BASE EQUIPOS'!$G$8:$O$22,9,0)," ")</f>
        <v xml:space="preserve"> </v>
      </c>
      <c r="V1666" s="232" t="str">
        <f t="shared" si="179"/>
        <v/>
      </c>
      <c r="W1666" s="232" t="str">
        <f t="shared" si="180"/>
        <v/>
      </c>
      <c r="X1666" s="232" t="str">
        <f>IFERROR(VLOOKUP(W1666,Datos!$P$4:$Q$18,2,0),"")</f>
        <v/>
      </c>
      <c r="Y1666" s="232" t="str">
        <f t="shared" si="181"/>
        <v/>
      </c>
      <c r="AA1666" s="314" t="str">
        <f t="shared" ca="1" si="178"/>
        <v/>
      </c>
    </row>
    <row r="1667" spans="1:27" x14ac:dyDescent="0.3">
      <c r="A1667" s="238"/>
      <c r="B1667" s="241" t="str">
        <f t="shared" si="182"/>
        <v/>
      </c>
      <c r="C1667" s="239"/>
      <c r="D1667" s="240" t="str">
        <f>IF(C1667&lt;&gt;"",VLOOKUP(C1667,'BASE EQUIPOS'!$G$8:$H$22,2,0),"")</f>
        <v/>
      </c>
      <c r="E1667" s="241" t="str">
        <f>IF(C1667&lt;&gt;"",VLOOKUP(C1667,'BASE EQUIPOS'!$G$8:$I$22,3,0),"")</f>
        <v/>
      </c>
      <c r="F1667" s="241" t="str">
        <f>IF(C1667&lt;&gt;"",VLOOKUP(C1667,'BASE EQUIPOS'!$G$8:$J$22,4,0),"")</f>
        <v/>
      </c>
      <c r="G1667" s="242"/>
      <c r="H1667" s="233"/>
      <c r="I1667" s="241"/>
      <c r="J1667" s="241"/>
      <c r="K1667" s="241"/>
      <c r="L1667" s="239"/>
      <c r="M1667" s="244"/>
      <c r="N1667" s="245" t="str">
        <f t="shared" ca="1" si="176"/>
        <v/>
      </c>
      <c r="O1667" s="239"/>
      <c r="P1667" s="244"/>
      <c r="Q1667" s="245" t="str">
        <f t="shared" si="177"/>
        <v/>
      </c>
      <c r="U1667" s="246" t="str">
        <f>IFERROR(VLOOKUP(C1667,'BASE EQUIPOS'!$G$8:$O$22,9,0)," ")</f>
        <v xml:space="preserve"> </v>
      </c>
      <c r="V1667" s="232" t="str">
        <f t="shared" si="179"/>
        <v/>
      </c>
      <c r="W1667" s="232" t="str">
        <f t="shared" si="180"/>
        <v/>
      </c>
      <c r="X1667" s="232" t="str">
        <f>IFERROR(VLOOKUP(W1667,Datos!$P$4:$Q$18,2,0),"")</f>
        <v/>
      </c>
      <c r="Y1667" s="232" t="str">
        <f t="shared" si="181"/>
        <v/>
      </c>
      <c r="AA1667" s="314" t="str">
        <f t="shared" ca="1" si="178"/>
        <v/>
      </c>
    </row>
    <row r="1668" spans="1:27" x14ac:dyDescent="0.3">
      <c r="A1668" s="238"/>
      <c r="B1668" s="241" t="str">
        <f t="shared" si="182"/>
        <v/>
      </c>
      <c r="C1668" s="239"/>
      <c r="D1668" s="240" t="str">
        <f>IF(C1668&lt;&gt;"",VLOOKUP(C1668,'BASE EQUIPOS'!$G$8:$H$22,2,0),"")</f>
        <v/>
      </c>
      <c r="E1668" s="241" t="str">
        <f>IF(C1668&lt;&gt;"",VLOOKUP(C1668,'BASE EQUIPOS'!$G$8:$I$22,3,0),"")</f>
        <v/>
      </c>
      <c r="F1668" s="241" t="str">
        <f>IF(C1668&lt;&gt;"",VLOOKUP(C1668,'BASE EQUIPOS'!$G$8:$J$22,4,0),"")</f>
        <v/>
      </c>
      <c r="G1668" s="242"/>
      <c r="H1668" s="233"/>
      <c r="I1668" s="241"/>
      <c r="J1668" s="241"/>
      <c r="K1668" s="241"/>
      <c r="L1668" s="239"/>
      <c r="M1668" s="244"/>
      <c r="N1668" s="245" t="str">
        <f t="shared" ca="1" si="176"/>
        <v/>
      </c>
      <c r="O1668" s="239"/>
      <c r="P1668" s="244"/>
      <c r="Q1668" s="245" t="str">
        <f t="shared" si="177"/>
        <v/>
      </c>
      <c r="U1668" s="246" t="str">
        <f>IFERROR(VLOOKUP(C1668,'BASE EQUIPOS'!$G$8:$O$22,9,0)," ")</f>
        <v xml:space="preserve"> </v>
      </c>
      <c r="V1668" s="232" t="str">
        <f t="shared" si="179"/>
        <v/>
      </c>
      <c r="W1668" s="232" t="str">
        <f t="shared" si="180"/>
        <v/>
      </c>
      <c r="X1668" s="232" t="str">
        <f>IFERROR(VLOOKUP(W1668,Datos!$P$4:$Q$18,2,0),"")</f>
        <v/>
      </c>
      <c r="Y1668" s="232" t="str">
        <f t="shared" si="181"/>
        <v/>
      </c>
      <c r="AA1668" s="314" t="str">
        <f t="shared" ca="1" si="178"/>
        <v/>
      </c>
    </row>
    <row r="1669" spans="1:27" x14ac:dyDescent="0.3">
      <c r="A1669" s="238"/>
      <c r="B1669" s="241" t="str">
        <f t="shared" si="182"/>
        <v/>
      </c>
      <c r="C1669" s="239"/>
      <c r="D1669" s="240" t="str">
        <f>IF(C1669&lt;&gt;"",VLOOKUP(C1669,'BASE EQUIPOS'!$G$8:$H$22,2,0),"")</f>
        <v/>
      </c>
      <c r="E1669" s="241" t="str">
        <f>IF(C1669&lt;&gt;"",VLOOKUP(C1669,'BASE EQUIPOS'!$G$8:$I$22,3,0),"")</f>
        <v/>
      </c>
      <c r="F1669" s="241" t="str">
        <f>IF(C1669&lt;&gt;"",VLOOKUP(C1669,'BASE EQUIPOS'!$G$8:$J$22,4,0),"")</f>
        <v/>
      </c>
      <c r="G1669" s="242"/>
      <c r="H1669" s="233"/>
      <c r="I1669" s="241"/>
      <c r="J1669" s="241"/>
      <c r="K1669" s="241"/>
      <c r="L1669" s="239"/>
      <c r="M1669" s="244"/>
      <c r="N1669" s="245" t="str">
        <f t="shared" ca="1" si="176"/>
        <v/>
      </c>
      <c r="O1669" s="239"/>
      <c r="P1669" s="244"/>
      <c r="Q1669" s="245" t="str">
        <f t="shared" si="177"/>
        <v/>
      </c>
      <c r="U1669" s="246" t="str">
        <f>IFERROR(VLOOKUP(C1669,'BASE EQUIPOS'!$G$8:$O$22,9,0)," ")</f>
        <v xml:space="preserve"> </v>
      </c>
      <c r="V1669" s="232" t="str">
        <f t="shared" si="179"/>
        <v/>
      </c>
      <c r="W1669" s="232" t="str">
        <f t="shared" si="180"/>
        <v/>
      </c>
      <c r="X1669" s="232" t="str">
        <f>IFERROR(VLOOKUP(W1669,Datos!$P$4:$Q$18,2,0),"")</f>
        <v/>
      </c>
      <c r="Y1669" s="232" t="str">
        <f t="shared" si="181"/>
        <v/>
      </c>
      <c r="AA1669" s="314" t="str">
        <f t="shared" ca="1" si="178"/>
        <v/>
      </c>
    </row>
    <row r="1670" spans="1:27" x14ac:dyDescent="0.3">
      <c r="A1670" s="238"/>
      <c r="B1670" s="241" t="str">
        <f t="shared" si="182"/>
        <v/>
      </c>
      <c r="C1670" s="239"/>
      <c r="D1670" s="240" t="str">
        <f>IF(C1670&lt;&gt;"",VLOOKUP(C1670,'BASE EQUIPOS'!$G$8:$H$22,2,0),"")</f>
        <v/>
      </c>
      <c r="E1670" s="241" t="str">
        <f>IF(C1670&lt;&gt;"",VLOOKUP(C1670,'BASE EQUIPOS'!$G$8:$I$22,3,0),"")</f>
        <v/>
      </c>
      <c r="F1670" s="241" t="str">
        <f>IF(C1670&lt;&gt;"",VLOOKUP(C1670,'BASE EQUIPOS'!$G$8:$J$22,4,0),"")</f>
        <v/>
      </c>
      <c r="G1670" s="242"/>
      <c r="H1670" s="233"/>
      <c r="I1670" s="241"/>
      <c r="J1670" s="241"/>
      <c r="K1670" s="241"/>
      <c r="L1670" s="239"/>
      <c r="M1670" s="244"/>
      <c r="N1670" s="245" t="str">
        <f t="shared" ca="1" si="176"/>
        <v/>
      </c>
      <c r="O1670" s="239"/>
      <c r="P1670" s="244"/>
      <c r="Q1670" s="245" t="str">
        <f t="shared" si="177"/>
        <v/>
      </c>
      <c r="U1670" s="246" t="str">
        <f>IFERROR(VLOOKUP(C1670,'BASE EQUIPOS'!$G$8:$O$22,9,0)," ")</f>
        <v xml:space="preserve"> </v>
      </c>
      <c r="V1670" s="232" t="str">
        <f t="shared" si="179"/>
        <v/>
      </c>
      <c r="W1670" s="232" t="str">
        <f t="shared" si="180"/>
        <v/>
      </c>
      <c r="X1670" s="232" t="str">
        <f>IFERROR(VLOOKUP(W1670,Datos!$P$4:$Q$18,2,0),"")</f>
        <v/>
      </c>
      <c r="Y1670" s="232" t="str">
        <f t="shared" si="181"/>
        <v/>
      </c>
      <c r="AA1670" s="314" t="str">
        <f t="shared" ca="1" si="178"/>
        <v/>
      </c>
    </row>
    <row r="1671" spans="1:27" x14ac:dyDescent="0.3">
      <c r="A1671" s="238"/>
      <c r="B1671" s="241" t="str">
        <f t="shared" si="182"/>
        <v/>
      </c>
      <c r="C1671" s="239"/>
      <c r="D1671" s="240" t="str">
        <f>IF(C1671&lt;&gt;"",VLOOKUP(C1671,'BASE EQUIPOS'!$G$8:$H$22,2,0),"")</f>
        <v/>
      </c>
      <c r="E1671" s="241" t="str">
        <f>IF(C1671&lt;&gt;"",VLOOKUP(C1671,'BASE EQUIPOS'!$G$8:$I$22,3,0),"")</f>
        <v/>
      </c>
      <c r="F1671" s="241" t="str">
        <f>IF(C1671&lt;&gt;"",VLOOKUP(C1671,'BASE EQUIPOS'!$G$8:$J$22,4,0),"")</f>
        <v/>
      </c>
      <c r="G1671" s="242"/>
      <c r="H1671" s="233"/>
      <c r="I1671" s="241"/>
      <c r="J1671" s="241"/>
      <c r="K1671" s="241"/>
      <c r="L1671" s="239"/>
      <c r="M1671" s="244"/>
      <c r="N1671" s="245" t="str">
        <f t="shared" ca="1" si="176"/>
        <v/>
      </c>
      <c r="O1671" s="239"/>
      <c r="P1671" s="244"/>
      <c r="Q1671" s="245" t="str">
        <f t="shared" si="177"/>
        <v/>
      </c>
      <c r="U1671" s="246" t="str">
        <f>IFERROR(VLOOKUP(C1671,'BASE EQUIPOS'!$G$8:$O$22,9,0)," ")</f>
        <v xml:space="preserve"> </v>
      </c>
      <c r="V1671" s="232" t="str">
        <f t="shared" si="179"/>
        <v/>
      </c>
      <c r="W1671" s="232" t="str">
        <f t="shared" si="180"/>
        <v/>
      </c>
      <c r="X1671" s="232" t="str">
        <f>IFERROR(VLOOKUP(W1671,Datos!$P$4:$Q$18,2,0),"")</f>
        <v/>
      </c>
      <c r="Y1671" s="232" t="str">
        <f t="shared" si="181"/>
        <v/>
      </c>
      <c r="AA1671" s="314" t="str">
        <f t="shared" ca="1" si="178"/>
        <v/>
      </c>
    </row>
    <row r="1672" spans="1:27" x14ac:dyDescent="0.3">
      <c r="A1672" s="238"/>
      <c r="B1672" s="241" t="str">
        <f t="shared" si="182"/>
        <v/>
      </c>
      <c r="C1672" s="239"/>
      <c r="D1672" s="240" t="str">
        <f>IF(C1672&lt;&gt;"",VLOOKUP(C1672,'BASE EQUIPOS'!$G$8:$H$22,2,0),"")</f>
        <v/>
      </c>
      <c r="E1672" s="241" t="str">
        <f>IF(C1672&lt;&gt;"",VLOOKUP(C1672,'BASE EQUIPOS'!$G$8:$I$22,3,0),"")</f>
        <v/>
      </c>
      <c r="F1672" s="241" t="str">
        <f>IF(C1672&lt;&gt;"",VLOOKUP(C1672,'BASE EQUIPOS'!$G$8:$J$22,4,0),"")</f>
        <v/>
      </c>
      <c r="G1672" s="242"/>
      <c r="H1672" s="233"/>
      <c r="I1672" s="241"/>
      <c r="J1672" s="241"/>
      <c r="K1672" s="241"/>
      <c r="L1672" s="239"/>
      <c r="M1672" s="244"/>
      <c r="N1672" s="245" t="str">
        <f t="shared" ca="1" si="176"/>
        <v/>
      </c>
      <c r="O1672" s="239"/>
      <c r="P1672" s="244"/>
      <c r="Q1672" s="245" t="str">
        <f t="shared" si="177"/>
        <v/>
      </c>
      <c r="U1672" s="246" t="str">
        <f>IFERROR(VLOOKUP(C1672,'BASE EQUIPOS'!$G$8:$O$22,9,0)," ")</f>
        <v xml:space="preserve"> </v>
      </c>
      <c r="V1672" s="232" t="str">
        <f t="shared" si="179"/>
        <v/>
      </c>
      <c r="W1672" s="232" t="str">
        <f t="shared" si="180"/>
        <v/>
      </c>
      <c r="X1672" s="232" t="str">
        <f>IFERROR(VLOOKUP(W1672,Datos!$P$4:$Q$18,2,0),"")</f>
        <v/>
      </c>
      <c r="Y1672" s="232" t="str">
        <f t="shared" si="181"/>
        <v/>
      </c>
      <c r="AA1672" s="314" t="str">
        <f t="shared" ca="1" si="178"/>
        <v/>
      </c>
    </row>
    <row r="1673" spans="1:27" x14ac:dyDescent="0.3">
      <c r="A1673" s="238"/>
      <c r="B1673" s="241" t="str">
        <f t="shared" si="182"/>
        <v/>
      </c>
      <c r="C1673" s="239"/>
      <c r="D1673" s="240" t="str">
        <f>IF(C1673&lt;&gt;"",VLOOKUP(C1673,'BASE EQUIPOS'!$G$8:$H$22,2,0),"")</f>
        <v/>
      </c>
      <c r="E1673" s="241" t="str">
        <f>IF(C1673&lt;&gt;"",VLOOKUP(C1673,'BASE EQUIPOS'!$G$8:$I$22,3,0),"")</f>
        <v/>
      </c>
      <c r="F1673" s="241" t="str">
        <f>IF(C1673&lt;&gt;"",VLOOKUP(C1673,'BASE EQUIPOS'!$G$8:$J$22,4,0),"")</f>
        <v/>
      </c>
      <c r="G1673" s="242"/>
      <c r="H1673" s="233"/>
      <c r="I1673" s="241"/>
      <c r="J1673" s="241"/>
      <c r="K1673" s="241"/>
      <c r="L1673" s="239"/>
      <c r="M1673" s="244"/>
      <c r="N1673" s="245" t="str">
        <f t="shared" ca="1" si="176"/>
        <v/>
      </c>
      <c r="O1673" s="239"/>
      <c r="P1673" s="244"/>
      <c r="Q1673" s="245" t="str">
        <f t="shared" si="177"/>
        <v/>
      </c>
      <c r="U1673" s="246" t="str">
        <f>IFERROR(VLOOKUP(C1673,'BASE EQUIPOS'!$G$8:$O$22,9,0)," ")</f>
        <v xml:space="preserve"> </v>
      </c>
      <c r="V1673" s="232" t="str">
        <f t="shared" si="179"/>
        <v/>
      </c>
      <c r="W1673" s="232" t="str">
        <f t="shared" si="180"/>
        <v/>
      </c>
      <c r="X1673" s="232" t="str">
        <f>IFERROR(VLOOKUP(W1673,Datos!$P$4:$Q$18,2,0),"")</f>
        <v/>
      </c>
      <c r="Y1673" s="232" t="str">
        <f t="shared" si="181"/>
        <v/>
      </c>
      <c r="AA1673" s="314" t="str">
        <f t="shared" ca="1" si="178"/>
        <v/>
      </c>
    </row>
    <row r="1674" spans="1:27" x14ac:dyDescent="0.3">
      <c r="A1674" s="238"/>
      <c r="B1674" s="241" t="str">
        <f t="shared" si="182"/>
        <v/>
      </c>
      <c r="C1674" s="239"/>
      <c r="D1674" s="240" t="str">
        <f>IF(C1674&lt;&gt;"",VLOOKUP(C1674,'BASE EQUIPOS'!$G$8:$H$22,2,0),"")</f>
        <v/>
      </c>
      <c r="E1674" s="241" t="str">
        <f>IF(C1674&lt;&gt;"",VLOOKUP(C1674,'BASE EQUIPOS'!$G$8:$I$22,3,0),"")</f>
        <v/>
      </c>
      <c r="F1674" s="241" t="str">
        <f>IF(C1674&lt;&gt;"",VLOOKUP(C1674,'BASE EQUIPOS'!$G$8:$J$22,4,0),"")</f>
        <v/>
      </c>
      <c r="G1674" s="242"/>
      <c r="H1674" s="233"/>
      <c r="I1674" s="241"/>
      <c r="J1674" s="241"/>
      <c r="K1674" s="241"/>
      <c r="L1674" s="239"/>
      <c r="M1674" s="244"/>
      <c r="N1674" s="245" t="str">
        <f t="shared" ca="1" si="176"/>
        <v/>
      </c>
      <c r="O1674" s="239"/>
      <c r="P1674" s="244"/>
      <c r="Q1674" s="245" t="str">
        <f t="shared" si="177"/>
        <v/>
      </c>
      <c r="U1674" s="246" t="str">
        <f>IFERROR(VLOOKUP(C1674,'BASE EQUIPOS'!$G$8:$O$22,9,0)," ")</f>
        <v xml:space="preserve"> </v>
      </c>
      <c r="V1674" s="232" t="str">
        <f t="shared" si="179"/>
        <v/>
      </c>
      <c r="W1674" s="232" t="str">
        <f t="shared" si="180"/>
        <v/>
      </c>
      <c r="X1674" s="232" t="str">
        <f>IFERROR(VLOOKUP(W1674,Datos!$P$4:$Q$18,2,0),"")</f>
        <v/>
      </c>
      <c r="Y1674" s="232" t="str">
        <f t="shared" si="181"/>
        <v/>
      </c>
      <c r="AA1674" s="314" t="str">
        <f t="shared" ca="1" si="178"/>
        <v/>
      </c>
    </row>
    <row r="1675" spans="1:27" x14ac:dyDescent="0.3">
      <c r="A1675" s="238"/>
      <c r="B1675" s="241" t="str">
        <f t="shared" si="182"/>
        <v/>
      </c>
      <c r="C1675" s="239"/>
      <c r="D1675" s="240" t="str">
        <f>IF(C1675&lt;&gt;"",VLOOKUP(C1675,'BASE EQUIPOS'!$G$8:$H$22,2,0),"")</f>
        <v/>
      </c>
      <c r="E1675" s="241" t="str">
        <f>IF(C1675&lt;&gt;"",VLOOKUP(C1675,'BASE EQUIPOS'!$G$8:$I$22,3,0),"")</f>
        <v/>
      </c>
      <c r="F1675" s="241" t="str">
        <f>IF(C1675&lt;&gt;"",VLOOKUP(C1675,'BASE EQUIPOS'!$G$8:$J$22,4,0),"")</f>
        <v/>
      </c>
      <c r="G1675" s="242"/>
      <c r="H1675" s="233"/>
      <c r="I1675" s="241"/>
      <c r="J1675" s="241"/>
      <c r="K1675" s="241"/>
      <c r="L1675" s="239"/>
      <c r="M1675" s="244"/>
      <c r="N1675" s="245" t="str">
        <f t="shared" ca="1" si="176"/>
        <v/>
      </c>
      <c r="O1675" s="239"/>
      <c r="P1675" s="244"/>
      <c r="Q1675" s="245" t="str">
        <f t="shared" si="177"/>
        <v/>
      </c>
      <c r="U1675" s="246" t="str">
        <f>IFERROR(VLOOKUP(C1675,'BASE EQUIPOS'!$G$8:$O$22,9,0)," ")</f>
        <v xml:space="preserve"> </v>
      </c>
      <c r="V1675" s="232" t="str">
        <f t="shared" si="179"/>
        <v/>
      </c>
      <c r="W1675" s="232" t="str">
        <f t="shared" si="180"/>
        <v/>
      </c>
      <c r="X1675" s="232" t="str">
        <f>IFERROR(VLOOKUP(W1675,Datos!$P$4:$Q$18,2,0),"")</f>
        <v/>
      </c>
      <c r="Y1675" s="232" t="str">
        <f t="shared" si="181"/>
        <v/>
      </c>
      <c r="AA1675" s="314" t="str">
        <f t="shared" ca="1" si="178"/>
        <v/>
      </c>
    </row>
    <row r="1676" spans="1:27" x14ac:dyDescent="0.3">
      <c r="A1676" s="238"/>
      <c r="B1676" s="241" t="str">
        <f t="shared" si="182"/>
        <v/>
      </c>
      <c r="C1676" s="239"/>
      <c r="D1676" s="240" t="str">
        <f>IF(C1676&lt;&gt;"",VLOOKUP(C1676,'BASE EQUIPOS'!$G$8:$H$22,2,0),"")</f>
        <v/>
      </c>
      <c r="E1676" s="241" t="str">
        <f>IF(C1676&lt;&gt;"",VLOOKUP(C1676,'BASE EQUIPOS'!$G$8:$I$22,3,0),"")</f>
        <v/>
      </c>
      <c r="F1676" s="241" t="str">
        <f>IF(C1676&lt;&gt;"",VLOOKUP(C1676,'BASE EQUIPOS'!$G$8:$J$22,4,0),"")</f>
        <v/>
      </c>
      <c r="G1676" s="242"/>
      <c r="H1676" s="233"/>
      <c r="I1676" s="241"/>
      <c r="J1676" s="241"/>
      <c r="K1676" s="241"/>
      <c r="L1676" s="239"/>
      <c r="M1676" s="244"/>
      <c r="N1676" s="245" t="str">
        <f t="shared" ca="1" si="176"/>
        <v/>
      </c>
      <c r="O1676" s="239"/>
      <c r="P1676" s="244"/>
      <c r="Q1676" s="245" t="str">
        <f t="shared" si="177"/>
        <v/>
      </c>
      <c r="U1676" s="246" t="str">
        <f>IFERROR(VLOOKUP(C1676,'BASE EQUIPOS'!$G$8:$O$22,9,0)," ")</f>
        <v xml:space="preserve"> </v>
      </c>
      <c r="V1676" s="232" t="str">
        <f t="shared" si="179"/>
        <v/>
      </c>
      <c r="W1676" s="232" t="str">
        <f t="shared" si="180"/>
        <v/>
      </c>
      <c r="X1676" s="232" t="str">
        <f>IFERROR(VLOOKUP(W1676,Datos!$P$4:$Q$18,2,0),"")</f>
        <v/>
      </c>
      <c r="Y1676" s="232" t="str">
        <f t="shared" si="181"/>
        <v/>
      </c>
      <c r="AA1676" s="314" t="str">
        <f t="shared" ca="1" si="178"/>
        <v/>
      </c>
    </row>
    <row r="1677" spans="1:27" x14ac:dyDescent="0.3">
      <c r="A1677" s="238"/>
      <c r="B1677" s="241" t="str">
        <f t="shared" si="182"/>
        <v/>
      </c>
      <c r="C1677" s="239"/>
      <c r="D1677" s="240" t="str">
        <f>IF(C1677&lt;&gt;"",VLOOKUP(C1677,'BASE EQUIPOS'!$G$8:$H$22,2,0),"")</f>
        <v/>
      </c>
      <c r="E1677" s="241" t="str">
        <f>IF(C1677&lt;&gt;"",VLOOKUP(C1677,'BASE EQUIPOS'!$G$8:$I$22,3,0),"")</f>
        <v/>
      </c>
      <c r="F1677" s="241" t="str">
        <f>IF(C1677&lt;&gt;"",VLOOKUP(C1677,'BASE EQUIPOS'!$G$8:$J$22,4,0),"")</f>
        <v/>
      </c>
      <c r="G1677" s="242"/>
      <c r="H1677" s="233"/>
      <c r="I1677" s="241"/>
      <c r="J1677" s="241"/>
      <c r="K1677" s="241"/>
      <c r="L1677" s="239"/>
      <c r="M1677" s="244"/>
      <c r="N1677" s="245" t="str">
        <f t="shared" ca="1" si="176"/>
        <v/>
      </c>
      <c r="O1677" s="239"/>
      <c r="P1677" s="244"/>
      <c r="Q1677" s="245" t="str">
        <f t="shared" si="177"/>
        <v/>
      </c>
      <c r="U1677" s="246" t="str">
        <f>IFERROR(VLOOKUP(C1677,'BASE EQUIPOS'!$G$8:$O$22,9,0)," ")</f>
        <v xml:space="preserve"> </v>
      </c>
      <c r="V1677" s="232" t="str">
        <f t="shared" si="179"/>
        <v/>
      </c>
      <c r="W1677" s="232" t="str">
        <f t="shared" si="180"/>
        <v/>
      </c>
      <c r="X1677" s="232" t="str">
        <f>IFERROR(VLOOKUP(W1677,Datos!$P$4:$Q$18,2,0),"")</f>
        <v/>
      </c>
      <c r="Y1677" s="232" t="str">
        <f t="shared" si="181"/>
        <v/>
      </c>
      <c r="AA1677" s="314" t="str">
        <f t="shared" ca="1" si="178"/>
        <v/>
      </c>
    </row>
    <row r="1678" spans="1:27" x14ac:dyDescent="0.3">
      <c r="A1678" s="238"/>
      <c r="B1678" s="241" t="str">
        <f t="shared" si="182"/>
        <v/>
      </c>
      <c r="C1678" s="239"/>
      <c r="D1678" s="240" t="str">
        <f>IF(C1678&lt;&gt;"",VLOOKUP(C1678,'BASE EQUIPOS'!$G$8:$H$22,2,0),"")</f>
        <v/>
      </c>
      <c r="E1678" s="241" t="str">
        <f>IF(C1678&lt;&gt;"",VLOOKUP(C1678,'BASE EQUIPOS'!$G$8:$I$22,3,0),"")</f>
        <v/>
      </c>
      <c r="F1678" s="241" t="str">
        <f>IF(C1678&lt;&gt;"",VLOOKUP(C1678,'BASE EQUIPOS'!$G$8:$J$22,4,0),"")</f>
        <v/>
      </c>
      <c r="G1678" s="242"/>
      <c r="H1678" s="233"/>
      <c r="I1678" s="241"/>
      <c r="J1678" s="241"/>
      <c r="K1678" s="241"/>
      <c r="L1678" s="239"/>
      <c r="M1678" s="244"/>
      <c r="N1678" s="245" t="str">
        <f t="shared" ca="1" si="176"/>
        <v/>
      </c>
      <c r="O1678" s="239"/>
      <c r="P1678" s="244"/>
      <c r="Q1678" s="245" t="str">
        <f t="shared" si="177"/>
        <v/>
      </c>
      <c r="U1678" s="246" t="str">
        <f>IFERROR(VLOOKUP(C1678,'BASE EQUIPOS'!$G$8:$O$22,9,0)," ")</f>
        <v xml:space="preserve"> </v>
      </c>
      <c r="V1678" s="232" t="str">
        <f t="shared" si="179"/>
        <v/>
      </c>
      <c r="W1678" s="232" t="str">
        <f t="shared" si="180"/>
        <v/>
      </c>
      <c r="X1678" s="232" t="str">
        <f>IFERROR(VLOOKUP(W1678,Datos!$P$4:$Q$18,2,0),"")</f>
        <v/>
      </c>
      <c r="Y1678" s="232" t="str">
        <f t="shared" si="181"/>
        <v/>
      </c>
      <c r="AA1678" s="314" t="str">
        <f t="shared" ca="1" si="178"/>
        <v/>
      </c>
    </row>
    <row r="1679" spans="1:27" x14ac:dyDescent="0.3">
      <c r="A1679" s="238"/>
      <c r="B1679" s="241" t="str">
        <f t="shared" si="182"/>
        <v/>
      </c>
      <c r="C1679" s="239"/>
      <c r="D1679" s="240" t="str">
        <f>IF(C1679&lt;&gt;"",VLOOKUP(C1679,'BASE EQUIPOS'!$G$8:$H$22,2,0),"")</f>
        <v/>
      </c>
      <c r="E1679" s="241" t="str">
        <f>IF(C1679&lt;&gt;"",VLOOKUP(C1679,'BASE EQUIPOS'!$G$8:$I$22,3,0),"")</f>
        <v/>
      </c>
      <c r="F1679" s="241" t="str">
        <f>IF(C1679&lt;&gt;"",VLOOKUP(C1679,'BASE EQUIPOS'!$G$8:$J$22,4,0),"")</f>
        <v/>
      </c>
      <c r="G1679" s="242"/>
      <c r="H1679" s="233"/>
      <c r="I1679" s="241"/>
      <c r="J1679" s="241"/>
      <c r="K1679" s="241"/>
      <c r="L1679" s="239"/>
      <c r="M1679" s="244"/>
      <c r="N1679" s="245" t="str">
        <f t="shared" ca="1" si="176"/>
        <v/>
      </c>
      <c r="O1679" s="239"/>
      <c r="P1679" s="244"/>
      <c r="Q1679" s="245" t="str">
        <f t="shared" si="177"/>
        <v/>
      </c>
      <c r="U1679" s="246" t="str">
        <f>IFERROR(VLOOKUP(C1679,'BASE EQUIPOS'!$G$8:$O$22,9,0)," ")</f>
        <v xml:space="preserve"> </v>
      </c>
      <c r="V1679" s="232" t="str">
        <f t="shared" si="179"/>
        <v/>
      </c>
      <c r="W1679" s="232" t="str">
        <f t="shared" si="180"/>
        <v/>
      </c>
      <c r="X1679" s="232" t="str">
        <f>IFERROR(VLOOKUP(W1679,Datos!$P$4:$Q$18,2,0),"")</f>
        <v/>
      </c>
      <c r="Y1679" s="232" t="str">
        <f t="shared" si="181"/>
        <v/>
      </c>
      <c r="AA1679" s="314" t="str">
        <f t="shared" ca="1" si="178"/>
        <v/>
      </c>
    </row>
    <row r="1680" spans="1:27" x14ac:dyDescent="0.3">
      <c r="A1680" s="238"/>
      <c r="B1680" s="241" t="str">
        <f t="shared" si="182"/>
        <v/>
      </c>
      <c r="C1680" s="239"/>
      <c r="D1680" s="240" t="str">
        <f>IF(C1680&lt;&gt;"",VLOOKUP(C1680,'BASE EQUIPOS'!$G$8:$H$22,2,0),"")</f>
        <v/>
      </c>
      <c r="E1680" s="241" t="str">
        <f>IF(C1680&lt;&gt;"",VLOOKUP(C1680,'BASE EQUIPOS'!$G$8:$I$22,3,0),"")</f>
        <v/>
      </c>
      <c r="F1680" s="241" t="str">
        <f>IF(C1680&lt;&gt;"",VLOOKUP(C1680,'BASE EQUIPOS'!$G$8:$J$22,4,0),"")</f>
        <v/>
      </c>
      <c r="G1680" s="242"/>
      <c r="H1680" s="233"/>
      <c r="I1680" s="241"/>
      <c r="J1680" s="241"/>
      <c r="K1680" s="241"/>
      <c r="L1680" s="239"/>
      <c r="M1680" s="244"/>
      <c r="N1680" s="245" t="str">
        <f t="shared" ref="N1680:N1743" ca="1" si="183">IF(M1680="","",IF(O1680="",NOW()*24-(L1680+M1680)*24,"Mtto. Terminado"))</f>
        <v/>
      </c>
      <c r="O1680" s="239"/>
      <c r="P1680" s="244"/>
      <c r="Q1680" s="245" t="str">
        <f t="shared" ref="Q1680:Q1743" si="184">IF(O1680="","",IF(P1680="","",(O1680+P1680)*24-(L1680+M1680)*24))</f>
        <v/>
      </c>
      <c r="U1680" s="246" t="str">
        <f>IFERROR(VLOOKUP(C1680,'BASE EQUIPOS'!$G$8:$O$22,9,0)," ")</f>
        <v xml:space="preserve"> </v>
      </c>
      <c r="V1680" s="232" t="str">
        <f t="shared" si="179"/>
        <v/>
      </c>
      <c r="W1680" s="232" t="str">
        <f t="shared" si="180"/>
        <v/>
      </c>
      <c r="X1680" s="232" t="str">
        <f>IFERROR(VLOOKUP(W1680,Datos!$P$4:$Q$18,2,0),"")</f>
        <v/>
      </c>
      <c r="Y1680" s="232" t="str">
        <f t="shared" si="181"/>
        <v/>
      </c>
      <c r="AA1680" s="314" t="str">
        <f t="shared" ca="1" si="178"/>
        <v/>
      </c>
    </row>
    <row r="1681" spans="1:27" x14ac:dyDescent="0.3">
      <c r="A1681" s="238"/>
      <c r="B1681" s="241" t="str">
        <f t="shared" si="182"/>
        <v/>
      </c>
      <c r="C1681" s="239"/>
      <c r="D1681" s="240" t="str">
        <f>IF(C1681&lt;&gt;"",VLOOKUP(C1681,'BASE EQUIPOS'!$G$8:$H$22,2,0),"")</f>
        <v/>
      </c>
      <c r="E1681" s="241" t="str">
        <f>IF(C1681&lt;&gt;"",VLOOKUP(C1681,'BASE EQUIPOS'!$G$8:$I$22,3,0),"")</f>
        <v/>
      </c>
      <c r="F1681" s="241" t="str">
        <f>IF(C1681&lt;&gt;"",VLOOKUP(C1681,'BASE EQUIPOS'!$G$8:$J$22,4,0),"")</f>
        <v/>
      </c>
      <c r="G1681" s="242"/>
      <c r="H1681" s="233"/>
      <c r="I1681" s="241"/>
      <c r="J1681" s="241"/>
      <c r="K1681" s="241"/>
      <c r="L1681" s="239"/>
      <c r="M1681" s="244"/>
      <c r="N1681" s="245" t="str">
        <f t="shared" ca="1" si="183"/>
        <v/>
      </c>
      <c r="O1681" s="239"/>
      <c r="P1681" s="244"/>
      <c r="Q1681" s="245" t="str">
        <f t="shared" si="184"/>
        <v/>
      </c>
      <c r="U1681" s="246" t="str">
        <f>IFERROR(VLOOKUP(C1681,'BASE EQUIPOS'!$G$8:$O$22,9,0)," ")</f>
        <v xml:space="preserve"> </v>
      </c>
      <c r="V1681" s="232" t="str">
        <f t="shared" si="179"/>
        <v/>
      </c>
      <c r="W1681" s="232" t="str">
        <f t="shared" si="180"/>
        <v/>
      </c>
      <c r="X1681" s="232" t="str">
        <f>IFERROR(VLOOKUP(W1681,Datos!$P$4:$Q$18,2,0),"")</f>
        <v/>
      </c>
      <c r="Y1681" s="232" t="str">
        <f t="shared" si="181"/>
        <v/>
      </c>
      <c r="AA1681" s="314" t="str">
        <f t="shared" ref="AA1681:AA1744" ca="1" si="185">IF(N1681="Mtto. Terminado",1,"")</f>
        <v/>
      </c>
    </row>
    <row r="1682" spans="1:27" x14ac:dyDescent="0.3">
      <c r="A1682" s="238"/>
      <c r="B1682" s="241" t="str">
        <f t="shared" si="182"/>
        <v/>
      </c>
      <c r="C1682" s="239"/>
      <c r="D1682" s="240" t="str">
        <f>IF(C1682&lt;&gt;"",VLOOKUP(C1682,'BASE EQUIPOS'!$G$8:$H$22,2,0),"")</f>
        <v/>
      </c>
      <c r="E1682" s="241" t="str">
        <f>IF(C1682&lt;&gt;"",VLOOKUP(C1682,'BASE EQUIPOS'!$G$8:$I$22,3,0),"")</f>
        <v/>
      </c>
      <c r="F1682" s="241" t="str">
        <f>IF(C1682&lt;&gt;"",VLOOKUP(C1682,'BASE EQUIPOS'!$G$8:$J$22,4,0),"")</f>
        <v/>
      </c>
      <c r="G1682" s="242"/>
      <c r="H1682" s="233"/>
      <c r="I1682" s="241"/>
      <c r="J1682" s="241"/>
      <c r="K1682" s="241"/>
      <c r="L1682" s="239"/>
      <c r="M1682" s="244"/>
      <c r="N1682" s="245" t="str">
        <f t="shared" ca="1" si="183"/>
        <v/>
      </c>
      <c r="O1682" s="239"/>
      <c r="P1682" s="244"/>
      <c r="Q1682" s="245" t="str">
        <f t="shared" si="184"/>
        <v/>
      </c>
      <c r="U1682" s="246" t="str">
        <f>IFERROR(VLOOKUP(C1682,'BASE EQUIPOS'!$G$8:$O$22,9,0)," ")</f>
        <v xml:space="preserve"> </v>
      </c>
      <c r="V1682" s="232" t="str">
        <f t="shared" si="179"/>
        <v/>
      </c>
      <c r="W1682" s="232" t="str">
        <f t="shared" si="180"/>
        <v/>
      </c>
      <c r="X1682" s="232" t="str">
        <f>IFERROR(VLOOKUP(W1682,Datos!$P$4:$Q$18,2,0),"")</f>
        <v/>
      </c>
      <c r="Y1682" s="232" t="str">
        <f t="shared" si="181"/>
        <v/>
      </c>
      <c r="AA1682" s="314" t="str">
        <f t="shared" ca="1" si="185"/>
        <v/>
      </c>
    </row>
    <row r="1683" spans="1:27" x14ac:dyDescent="0.3">
      <c r="A1683" s="238"/>
      <c r="B1683" s="241" t="str">
        <f t="shared" si="182"/>
        <v/>
      </c>
      <c r="C1683" s="239"/>
      <c r="D1683" s="240" t="str">
        <f>IF(C1683&lt;&gt;"",VLOOKUP(C1683,'BASE EQUIPOS'!$G$8:$H$22,2,0),"")</f>
        <v/>
      </c>
      <c r="E1683" s="241" t="str">
        <f>IF(C1683&lt;&gt;"",VLOOKUP(C1683,'BASE EQUIPOS'!$G$8:$I$22,3,0),"")</f>
        <v/>
      </c>
      <c r="F1683" s="241" t="str">
        <f>IF(C1683&lt;&gt;"",VLOOKUP(C1683,'BASE EQUIPOS'!$G$8:$J$22,4,0),"")</f>
        <v/>
      </c>
      <c r="G1683" s="242"/>
      <c r="H1683" s="233"/>
      <c r="I1683" s="241"/>
      <c r="J1683" s="241"/>
      <c r="K1683" s="241"/>
      <c r="L1683" s="239"/>
      <c r="M1683" s="244"/>
      <c r="N1683" s="245" t="str">
        <f t="shared" ca="1" si="183"/>
        <v/>
      </c>
      <c r="O1683" s="239"/>
      <c r="P1683" s="244"/>
      <c r="Q1683" s="245" t="str">
        <f t="shared" si="184"/>
        <v/>
      </c>
      <c r="U1683" s="246" t="str">
        <f>IFERROR(VLOOKUP(C1683,'BASE EQUIPOS'!$G$8:$O$22,9,0)," ")</f>
        <v xml:space="preserve"> </v>
      </c>
      <c r="V1683" s="232" t="str">
        <f t="shared" si="179"/>
        <v/>
      </c>
      <c r="W1683" s="232" t="str">
        <f t="shared" si="180"/>
        <v/>
      </c>
      <c r="X1683" s="232" t="str">
        <f>IFERROR(VLOOKUP(W1683,Datos!$P$4:$Q$18,2,0),"")</f>
        <v/>
      </c>
      <c r="Y1683" s="232" t="str">
        <f t="shared" si="181"/>
        <v/>
      </c>
      <c r="AA1683" s="314" t="str">
        <f t="shared" ca="1" si="185"/>
        <v/>
      </c>
    </row>
    <row r="1684" spans="1:27" x14ac:dyDescent="0.3">
      <c r="A1684" s="238"/>
      <c r="B1684" s="241" t="str">
        <f t="shared" si="182"/>
        <v/>
      </c>
      <c r="C1684" s="239"/>
      <c r="D1684" s="240" t="str">
        <f>IF(C1684&lt;&gt;"",VLOOKUP(C1684,'BASE EQUIPOS'!$G$8:$H$22,2,0),"")</f>
        <v/>
      </c>
      <c r="E1684" s="241" t="str">
        <f>IF(C1684&lt;&gt;"",VLOOKUP(C1684,'BASE EQUIPOS'!$G$8:$I$22,3,0),"")</f>
        <v/>
      </c>
      <c r="F1684" s="241" t="str">
        <f>IF(C1684&lt;&gt;"",VLOOKUP(C1684,'BASE EQUIPOS'!$G$8:$J$22,4,0),"")</f>
        <v/>
      </c>
      <c r="G1684" s="242"/>
      <c r="H1684" s="233"/>
      <c r="I1684" s="241"/>
      <c r="J1684" s="241"/>
      <c r="K1684" s="241"/>
      <c r="L1684" s="239"/>
      <c r="M1684" s="244"/>
      <c r="N1684" s="245" t="str">
        <f t="shared" ca="1" si="183"/>
        <v/>
      </c>
      <c r="O1684" s="239"/>
      <c r="P1684" s="244"/>
      <c r="Q1684" s="245" t="str">
        <f t="shared" si="184"/>
        <v/>
      </c>
      <c r="U1684" s="246" t="str">
        <f>IFERROR(VLOOKUP(C1684,'BASE EQUIPOS'!$G$8:$O$22,9,0)," ")</f>
        <v xml:space="preserve"> </v>
      </c>
      <c r="V1684" s="232" t="str">
        <f t="shared" si="179"/>
        <v/>
      </c>
      <c r="W1684" s="232" t="str">
        <f t="shared" si="180"/>
        <v/>
      </c>
      <c r="X1684" s="232" t="str">
        <f>IFERROR(VLOOKUP(W1684,Datos!$P$4:$Q$18,2,0),"")</f>
        <v/>
      </c>
      <c r="Y1684" s="232" t="str">
        <f t="shared" si="181"/>
        <v/>
      </c>
      <c r="AA1684" s="314" t="str">
        <f t="shared" ca="1" si="185"/>
        <v/>
      </c>
    </row>
    <row r="1685" spans="1:27" x14ac:dyDescent="0.3">
      <c r="A1685" s="238"/>
      <c r="B1685" s="241" t="str">
        <f t="shared" si="182"/>
        <v/>
      </c>
      <c r="C1685" s="239"/>
      <c r="D1685" s="240" t="str">
        <f>IF(C1685&lt;&gt;"",VLOOKUP(C1685,'BASE EQUIPOS'!$G$8:$H$22,2,0),"")</f>
        <v/>
      </c>
      <c r="E1685" s="241" t="str">
        <f>IF(C1685&lt;&gt;"",VLOOKUP(C1685,'BASE EQUIPOS'!$G$8:$I$22,3,0),"")</f>
        <v/>
      </c>
      <c r="F1685" s="241" t="str">
        <f>IF(C1685&lt;&gt;"",VLOOKUP(C1685,'BASE EQUIPOS'!$G$8:$J$22,4,0),"")</f>
        <v/>
      </c>
      <c r="G1685" s="242"/>
      <c r="H1685" s="233"/>
      <c r="I1685" s="241"/>
      <c r="J1685" s="241"/>
      <c r="K1685" s="241"/>
      <c r="L1685" s="239"/>
      <c r="M1685" s="244"/>
      <c r="N1685" s="245" t="str">
        <f t="shared" ca="1" si="183"/>
        <v/>
      </c>
      <c r="O1685" s="239"/>
      <c r="P1685" s="244"/>
      <c r="Q1685" s="245" t="str">
        <f t="shared" si="184"/>
        <v/>
      </c>
      <c r="U1685" s="246" t="str">
        <f>IFERROR(VLOOKUP(C1685,'BASE EQUIPOS'!$G$8:$O$22,9,0)," ")</f>
        <v xml:space="preserve"> </v>
      </c>
      <c r="V1685" s="232" t="str">
        <f t="shared" ref="V1685:V1748" si="186">IF(G1685="MTTO. SISTEMÁTICO","PREVENTIVA",IF(G1685="MTTO. PREDICTIVO","INSPECCIÓN",""))</f>
        <v/>
      </c>
      <c r="W1685" s="232" t="str">
        <f t="shared" ref="W1685:W1748" si="187">CONCATENATE(D1685,I1685)</f>
        <v/>
      </c>
      <c r="X1685" s="232" t="str">
        <f>IFERROR(VLOOKUP(W1685,Datos!$P$4:$Q$18,2,0),"")</f>
        <v/>
      </c>
      <c r="Y1685" s="232" t="str">
        <f t="shared" ref="Y1685:Y1748" si="188">IF(A1685="OT CORRECTIVA",1,IF(A1685="OT PREVENTIVA",2,IF(A1685="HOJA INSPECCIÓN",3,"")))</f>
        <v/>
      </c>
      <c r="AA1685" s="314" t="str">
        <f t="shared" ca="1" si="185"/>
        <v/>
      </c>
    </row>
    <row r="1686" spans="1:27" x14ac:dyDescent="0.3">
      <c r="A1686" s="238"/>
      <c r="B1686" s="241" t="str">
        <f t="shared" si="182"/>
        <v/>
      </c>
      <c r="C1686" s="239"/>
      <c r="D1686" s="240" t="str">
        <f>IF(C1686&lt;&gt;"",VLOOKUP(C1686,'BASE EQUIPOS'!$G$8:$H$22,2,0),"")</f>
        <v/>
      </c>
      <c r="E1686" s="241" t="str">
        <f>IF(C1686&lt;&gt;"",VLOOKUP(C1686,'BASE EQUIPOS'!$G$8:$I$22,3,0),"")</f>
        <v/>
      </c>
      <c r="F1686" s="241" t="str">
        <f>IF(C1686&lt;&gt;"",VLOOKUP(C1686,'BASE EQUIPOS'!$G$8:$J$22,4,0),"")</f>
        <v/>
      </c>
      <c r="G1686" s="242"/>
      <c r="H1686" s="233"/>
      <c r="I1686" s="241"/>
      <c r="J1686" s="241"/>
      <c r="K1686" s="241"/>
      <c r="L1686" s="239"/>
      <c r="M1686" s="244"/>
      <c r="N1686" s="245" t="str">
        <f t="shared" ca="1" si="183"/>
        <v/>
      </c>
      <c r="O1686" s="239"/>
      <c r="P1686" s="244"/>
      <c r="Q1686" s="245" t="str">
        <f t="shared" si="184"/>
        <v/>
      </c>
      <c r="U1686" s="246" t="str">
        <f>IFERROR(VLOOKUP(C1686,'BASE EQUIPOS'!$G$8:$O$22,9,0)," ")</f>
        <v xml:space="preserve"> </v>
      </c>
      <c r="V1686" s="232" t="str">
        <f t="shared" si="186"/>
        <v/>
      </c>
      <c r="W1686" s="232" t="str">
        <f t="shared" si="187"/>
        <v/>
      </c>
      <c r="X1686" s="232" t="str">
        <f>IFERROR(VLOOKUP(W1686,Datos!$P$4:$Q$18,2,0),"")</f>
        <v/>
      </c>
      <c r="Y1686" s="232" t="str">
        <f t="shared" si="188"/>
        <v/>
      </c>
      <c r="AA1686" s="314" t="str">
        <f t="shared" ca="1" si="185"/>
        <v/>
      </c>
    </row>
    <row r="1687" spans="1:27" x14ac:dyDescent="0.3">
      <c r="A1687" s="238"/>
      <c r="B1687" s="241" t="str">
        <f t="shared" si="182"/>
        <v/>
      </c>
      <c r="C1687" s="239"/>
      <c r="D1687" s="240" t="str">
        <f>IF(C1687&lt;&gt;"",VLOOKUP(C1687,'BASE EQUIPOS'!$G$8:$H$22,2,0),"")</f>
        <v/>
      </c>
      <c r="E1687" s="241" t="str">
        <f>IF(C1687&lt;&gt;"",VLOOKUP(C1687,'BASE EQUIPOS'!$G$8:$I$22,3,0),"")</f>
        <v/>
      </c>
      <c r="F1687" s="241" t="str">
        <f>IF(C1687&lt;&gt;"",VLOOKUP(C1687,'BASE EQUIPOS'!$G$8:$J$22,4,0),"")</f>
        <v/>
      </c>
      <c r="G1687" s="242"/>
      <c r="H1687" s="233"/>
      <c r="I1687" s="241"/>
      <c r="J1687" s="241"/>
      <c r="K1687" s="241"/>
      <c r="L1687" s="239"/>
      <c r="M1687" s="244"/>
      <c r="N1687" s="245" t="str">
        <f t="shared" ca="1" si="183"/>
        <v/>
      </c>
      <c r="O1687" s="239"/>
      <c r="P1687" s="244"/>
      <c r="Q1687" s="245" t="str">
        <f t="shared" si="184"/>
        <v/>
      </c>
      <c r="U1687" s="246" t="str">
        <f>IFERROR(VLOOKUP(C1687,'BASE EQUIPOS'!$G$8:$O$22,9,0)," ")</f>
        <v xml:space="preserve"> </v>
      </c>
      <c r="V1687" s="232" t="str">
        <f t="shared" si="186"/>
        <v/>
      </c>
      <c r="W1687" s="232" t="str">
        <f t="shared" si="187"/>
        <v/>
      </c>
      <c r="X1687" s="232" t="str">
        <f>IFERROR(VLOOKUP(W1687,Datos!$P$4:$Q$18,2,0),"")</f>
        <v/>
      </c>
      <c r="Y1687" s="232" t="str">
        <f t="shared" si="188"/>
        <v/>
      </c>
      <c r="AA1687" s="314" t="str">
        <f t="shared" ca="1" si="185"/>
        <v/>
      </c>
    </row>
    <row r="1688" spans="1:27" x14ac:dyDescent="0.3">
      <c r="A1688" s="238"/>
      <c r="B1688" s="241" t="str">
        <f t="shared" si="182"/>
        <v/>
      </c>
      <c r="C1688" s="239"/>
      <c r="D1688" s="240" t="str">
        <f>IF(C1688&lt;&gt;"",VLOOKUP(C1688,'BASE EQUIPOS'!$G$8:$H$22,2,0),"")</f>
        <v/>
      </c>
      <c r="E1688" s="241" t="str">
        <f>IF(C1688&lt;&gt;"",VLOOKUP(C1688,'BASE EQUIPOS'!$G$8:$I$22,3,0),"")</f>
        <v/>
      </c>
      <c r="F1688" s="241" t="str">
        <f>IF(C1688&lt;&gt;"",VLOOKUP(C1688,'BASE EQUIPOS'!$G$8:$J$22,4,0),"")</f>
        <v/>
      </c>
      <c r="G1688" s="242"/>
      <c r="H1688" s="233"/>
      <c r="I1688" s="241"/>
      <c r="J1688" s="241"/>
      <c r="K1688" s="241"/>
      <c r="L1688" s="239"/>
      <c r="M1688" s="244"/>
      <c r="N1688" s="245" t="str">
        <f t="shared" ca="1" si="183"/>
        <v/>
      </c>
      <c r="O1688" s="239"/>
      <c r="P1688" s="244"/>
      <c r="Q1688" s="245" t="str">
        <f t="shared" si="184"/>
        <v/>
      </c>
      <c r="U1688" s="246" t="str">
        <f>IFERROR(VLOOKUP(C1688,'BASE EQUIPOS'!$G$8:$O$22,9,0)," ")</f>
        <v xml:space="preserve"> </v>
      </c>
      <c r="V1688" s="232" t="str">
        <f t="shared" si="186"/>
        <v/>
      </c>
      <c r="W1688" s="232" t="str">
        <f t="shared" si="187"/>
        <v/>
      </c>
      <c r="X1688" s="232" t="str">
        <f>IFERROR(VLOOKUP(W1688,Datos!$P$4:$Q$18,2,0),"")</f>
        <v/>
      </c>
      <c r="Y1688" s="232" t="str">
        <f t="shared" si="188"/>
        <v/>
      </c>
      <c r="AA1688" s="314" t="str">
        <f t="shared" ca="1" si="185"/>
        <v/>
      </c>
    </row>
    <row r="1689" spans="1:27" x14ac:dyDescent="0.3">
      <c r="A1689" s="238"/>
      <c r="B1689" s="241" t="str">
        <f t="shared" si="182"/>
        <v/>
      </c>
      <c r="C1689" s="239"/>
      <c r="D1689" s="240" t="str">
        <f>IF(C1689&lt;&gt;"",VLOOKUP(C1689,'BASE EQUIPOS'!$G$8:$H$22,2,0),"")</f>
        <v/>
      </c>
      <c r="E1689" s="241" t="str">
        <f>IF(C1689&lt;&gt;"",VLOOKUP(C1689,'BASE EQUIPOS'!$G$8:$I$22,3,0),"")</f>
        <v/>
      </c>
      <c r="F1689" s="241" t="str">
        <f>IF(C1689&lt;&gt;"",VLOOKUP(C1689,'BASE EQUIPOS'!$G$8:$J$22,4,0),"")</f>
        <v/>
      </c>
      <c r="G1689" s="242"/>
      <c r="H1689" s="233"/>
      <c r="I1689" s="241"/>
      <c r="J1689" s="241"/>
      <c r="K1689" s="241"/>
      <c r="L1689" s="239"/>
      <c r="M1689" s="244"/>
      <c r="N1689" s="245" t="str">
        <f t="shared" ca="1" si="183"/>
        <v/>
      </c>
      <c r="O1689" s="239"/>
      <c r="P1689" s="244"/>
      <c r="Q1689" s="245" t="str">
        <f t="shared" si="184"/>
        <v/>
      </c>
      <c r="U1689" s="246" t="str">
        <f>IFERROR(VLOOKUP(C1689,'BASE EQUIPOS'!$G$8:$O$22,9,0)," ")</f>
        <v xml:space="preserve"> </v>
      </c>
      <c r="V1689" s="232" t="str">
        <f t="shared" si="186"/>
        <v/>
      </c>
      <c r="W1689" s="232" t="str">
        <f t="shared" si="187"/>
        <v/>
      </c>
      <c r="X1689" s="232" t="str">
        <f>IFERROR(VLOOKUP(W1689,Datos!$P$4:$Q$18,2,0),"")</f>
        <v/>
      </c>
      <c r="Y1689" s="232" t="str">
        <f t="shared" si="188"/>
        <v/>
      </c>
      <c r="AA1689" s="314" t="str">
        <f t="shared" ca="1" si="185"/>
        <v/>
      </c>
    </row>
    <row r="1690" spans="1:27" x14ac:dyDescent="0.3">
      <c r="A1690" s="238"/>
      <c r="B1690" s="241" t="str">
        <f t="shared" si="182"/>
        <v/>
      </c>
      <c r="C1690" s="239"/>
      <c r="D1690" s="240" t="str">
        <f>IF(C1690&lt;&gt;"",VLOOKUP(C1690,'BASE EQUIPOS'!$G$8:$H$22,2,0),"")</f>
        <v/>
      </c>
      <c r="E1690" s="241" t="str">
        <f>IF(C1690&lt;&gt;"",VLOOKUP(C1690,'BASE EQUIPOS'!$G$8:$I$22,3,0),"")</f>
        <v/>
      </c>
      <c r="F1690" s="241" t="str">
        <f>IF(C1690&lt;&gt;"",VLOOKUP(C1690,'BASE EQUIPOS'!$G$8:$J$22,4,0),"")</f>
        <v/>
      </c>
      <c r="G1690" s="242"/>
      <c r="H1690" s="233"/>
      <c r="I1690" s="241"/>
      <c r="J1690" s="241"/>
      <c r="K1690" s="241"/>
      <c r="L1690" s="239"/>
      <c r="M1690" s="244"/>
      <c r="N1690" s="245" t="str">
        <f t="shared" ca="1" si="183"/>
        <v/>
      </c>
      <c r="O1690" s="239"/>
      <c r="P1690" s="244"/>
      <c r="Q1690" s="245" t="str">
        <f t="shared" si="184"/>
        <v/>
      </c>
      <c r="U1690" s="246" t="str">
        <f>IFERROR(VLOOKUP(C1690,'BASE EQUIPOS'!$G$8:$O$22,9,0)," ")</f>
        <v xml:space="preserve"> </v>
      </c>
      <c r="V1690" s="232" t="str">
        <f t="shared" si="186"/>
        <v/>
      </c>
      <c r="W1690" s="232" t="str">
        <f t="shared" si="187"/>
        <v/>
      </c>
      <c r="X1690" s="232" t="str">
        <f>IFERROR(VLOOKUP(W1690,Datos!$P$4:$Q$18,2,0),"")</f>
        <v/>
      </c>
      <c r="Y1690" s="232" t="str">
        <f t="shared" si="188"/>
        <v/>
      </c>
      <c r="AA1690" s="314" t="str">
        <f t="shared" ca="1" si="185"/>
        <v/>
      </c>
    </row>
    <row r="1691" spans="1:27" x14ac:dyDescent="0.3">
      <c r="A1691" s="238"/>
      <c r="B1691" s="241" t="str">
        <f t="shared" si="182"/>
        <v/>
      </c>
      <c r="C1691" s="239"/>
      <c r="D1691" s="240" t="str">
        <f>IF(C1691&lt;&gt;"",VLOOKUP(C1691,'BASE EQUIPOS'!$G$8:$H$22,2,0),"")</f>
        <v/>
      </c>
      <c r="E1691" s="241" t="str">
        <f>IF(C1691&lt;&gt;"",VLOOKUP(C1691,'BASE EQUIPOS'!$G$8:$I$22,3,0),"")</f>
        <v/>
      </c>
      <c r="F1691" s="241" t="str">
        <f>IF(C1691&lt;&gt;"",VLOOKUP(C1691,'BASE EQUIPOS'!$G$8:$J$22,4,0),"")</f>
        <v/>
      </c>
      <c r="G1691" s="242"/>
      <c r="H1691" s="233"/>
      <c r="I1691" s="241"/>
      <c r="J1691" s="241"/>
      <c r="K1691" s="241"/>
      <c r="L1691" s="239"/>
      <c r="M1691" s="244"/>
      <c r="N1691" s="245" t="str">
        <f t="shared" ca="1" si="183"/>
        <v/>
      </c>
      <c r="O1691" s="239"/>
      <c r="P1691" s="244"/>
      <c r="Q1691" s="245" t="str">
        <f t="shared" si="184"/>
        <v/>
      </c>
      <c r="U1691" s="246" t="str">
        <f>IFERROR(VLOOKUP(C1691,'BASE EQUIPOS'!$G$8:$O$22,9,0)," ")</f>
        <v xml:space="preserve"> </v>
      </c>
      <c r="V1691" s="232" t="str">
        <f t="shared" si="186"/>
        <v/>
      </c>
      <c r="W1691" s="232" t="str">
        <f t="shared" si="187"/>
        <v/>
      </c>
      <c r="X1691" s="232" t="str">
        <f>IFERROR(VLOOKUP(W1691,Datos!$P$4:$Q$18,2,0),"")</f>
        <v/>
      </c>
      <c r="Y1691" s="232" t="str">
        <f t="shared" si="188"/>
        <v/>
      </c>
      <c r="AA1691" s="314" t="str">
        <f t="shared" ca="1" si="185"/>
        <v/>
      </c>
    </row>
    <row r="1692" spans="1:27" x14ac:dyDescent="0.3">
      <c r="A1692" s="238"/>
      <c r="B1692" s="241" t="str">
        <f t="shared" ref="B1692:B1755" si="189">IF(C1692&lt;&gt;"",B1691+1,"")</f>
        <v/>
      </c>
      <c r="C1692" s="239"/>
      <c r="D1692" s="240" t="str">
        <f>IF(C1692&lt;&gt;"",VLOOKUP(C1692,'BASE EQUIPOS'!$G$8:$H$22,2,0),"")</f>
        <v/>
      </c>
      <c r="E1692" s="241" t="str">
        <f>IF(C1692&lt;&gt;"",VLOOKUP(C1692,'BASE EQUIPOS'!$G$8:$I$22,3,0),"")</f>
        <v/>
      </c>
      <c r="F1692" s="241" t="str">
        <f>IF(C1692&lt;&gt;"",VLOOKUP(C1692,'BASE EQUIPOS'!$G$8:$J$22,4,0),"")</f>
        <v/>
      </c>
      <c r="G1692" s="242"/>
      <c r="H1692" s="233"/>
      <c r="I1692" s="241"/>
      <c r="J1692" s="241"/>
      <c r="K1692" s="241"/>
      <c r="L1692" s="239"/>
      <c r="M1692" s="244"/>
      <c r="N1692" s="245" t="str">
        <f t="shared" ca="1" si="183"/>
        <v/>
      </c>
      <c r="O1692" s="239"/>
      <c r="P1692" s="244"/>
      <c r="Q1692" s="245" t="str">
        <f t="shared" si="184"/>
        <v/>
      </c>
      <c r="U1692" s="246" t="str">
        <f>IFERROR(VLOOKUP(C1692,'BASE EQUIPOS'!$G$8:$O$22,9,0)," ")</f>
        <v xml:space="preserve"> </v>
      </c>
      <c r="V1692" s="232" t="str">
        <f t="shared" si="186"/>
        <v/>
      </c>
      <c r="W1692" s="232" t="str">
        <f t="shared" si="187"/>
        <v/>
      </c>
      <c r="X1692" s="232" t="str">
        <f>IFERROR(VLOOKUP(W1692,Datos!$P$4:$Q$18,2,0),"")</f>
        <v/>
      </c>
      <c r="Y1692" s="232" t="str">
        <f t="shared" si="188"/>
        <v/>
      </c>
      <c r="AA1692" s="314" t="str">
        <f t="shared" ca="1" si="185"/>
        <v/>
      </c>
    </row>
    <row r="1693" spans="1:27" x14ac:dyDescent="0.3">
      <c r="A1693" s="238"/>
      <c r="B1693" s="241" t="str">
        <f t="shared" si="189"/>
        <v/>
      </c>
      <c r="C1693" s="239"/>
      <c r="D1693" s="240" t="str">
        <f>IF(C1693&lt;&gt;"",VLOOKUP(C1693,'BASE EQUIPOS'!$G$8:$H$22,2,0),"")</f>
        <v/>
      </c>
      <c r="E1693" s="241" t="str">
        <f>IF(C1693&lt;&gt;"",VLOOKUP(C1693,'BASE EQUIPOS'!$G$8:$I$22,3,0),"")</f>
        <v/>
      </c>
      <c r="F1693" s="241" t="str">
        <f>IF(C1693&lt;&gt;"",VLOOKUP(C1693,'BASE EQUIPOS'!$G$8:$J$22,4,0),"")</f>
        <v/>
      </c>
      <c r="G1693" s="242"/>
      <c r="H1693" s="233"/>
      <c r="I1693" s="241"/>
      <c r="J1693" s="241"/>
      <c r="K1693" s="241"/>
      <c r="L1693" s="239"/>
      <c r="M1693" s="244"/>
      <c r="N1693" s="245" t="str">
        <f t="shared" ca="1" si="183"/>
        <v/>
      </c>
      <c r="O1693" s="239"/>
      <c r="P1693" s="244"/>
      <c r="Q1693" s="245" t="str">
        <f t="shared" si="184"/>
        <v/>
      </c>
      <c r="U1693" s="246" t="str">
        <f>IFERROR(VLOOKUP(C1693,'BASE EQUIPOS'!$G$8:$O$22,9,0)," ")</f>
        <v xml:space="preserve"> </v>
      </c>
      <c r="V1693" s="232" t="str">
        <f t="shared" si="186"/>
        <v/>
      </c>
      <c r="W1693" s="232" t="str">
        <f t="shared" si="187"/>
        <v/>
      </c>
      <c r="X1693" s="232" t="str">
        <f>IFERROR(VLOOKUP(W1693,Datos!$P$4:$Q$18,2,0),"")</f>
        <v/>
      </c>
      <c r="Y1693" s="232" t="str">
        <f t="shared" si="188"/>
        <v/>
      </c>
      <c r="AA1693" s="314" t="str">
        <f t="shared" ca="1" si="185"/>
        <v/>
      </c>
    </row>
    <row r="1694" spans="1:27" x14ac:dyDescent="0.3">
      <c r="A1694" s="238"/>
      <c r="B1694" s="241" t="str">
        <f t="shared" si="189"/>
        <v/>
      </c>
      <c r="C1694" s="239"/>
      <c r="D1694" s="240" t="str">
        <f>IF(C1694&lt;&gt;"",VLOOKUP(C1694,'BASE EQUIPOS'!$G$8:$H$22,2,0),"")</f>
        <v/>
      </c>
      <c r="E1694" s="241" t="str">
        <f>IF(C1694&lt;&gt;"",VLOOKUP(C1694,'BASE EQUIPOS'!$G$8:$I$22,3,0),"")</f>
        <v/>
      </c>
      <c r="F1694" s="241" t="str">
        <f>IF(C1694&lt;&gt;"",VLOOKUP(C1694,'BASE EQUIPOS'!$G$8:$J$22,4,0),"")</f>
        <v/>
      </c>
      <c r="G1694" s="242"/>
      <c r="H1694" s="233"/>
      <c r="I1694" s="241"/>
      <c r="J1694" s="241"/>
      <c r="K1694" s="241"/>
      <c r="L1694" s="239"/>
      <c r="M1694" s="244"/>
      <c r="N1694" s="245" t="str">
        <f t="shared" ca="1" si="183"/>
        <v/>
      </c>
      <c r="O1694" s="239"/>
      <c r="P1694" s="244"/>
      <c r="Q1694" s="245" t="str">
        <f t="shared" si="184"/>
        <v/>
      </c>
      <c r="U1694" s="246" t="str">
        <f>IFERROR(VLOOKUP(C1694,'BASE EQUIPOS'!$G$8:$O$22,9,0)," ")</f>
        <v xml:space="preserve"> </v>
      </c>
      <c r="V1694" s="232" t="str">
        <f t="shared" si="186"/>
        <v/>
      </c>
      <c r="W1694" s="232" t="str">
        <f t="shared" si="187"/>
        <v/>
      </c>
      <c r="X1694" s="232" t="str">
        <f>IFERROR(VLOOKUP(W1694,Datos!$P$4:$Q$18,2,0),"")</f>
        <v/>
      </c>
      <c r="Y1694" s="232" t="str">
        <f t="shared" si="188"/>
        <v/>
      </c>
      <c r="AA1694" s="314" t="str">
        <f t="shared" ca="1" si="185"/>
        <v/>
      </c>
    </row>
    <row r="1695" spans="1:27" x14ac:dyDescent="0.3">
      <c r="A1695" s="238"/>
      <c r="B1695" s="241" t="str">
        <f t="shared" si="189"/>
        <v/>
      </c>
      <c r="C1695" s="239"/>
      <c r="D1695" s="240" t="str">
        <f>IF(C1695&lt;&gt;"",VLOOKUP(C1695,'BASE EQUIPOS'!$G$8:$H$22,2,0),"")</f>
        <v/>
      </c>
      <c r="E1695" s="241" t="str">
        <f>IF(C1695&lt;&gt;"",VLOOKUP(C1695,'BASE EQUIPOS'!$G$8:$I$22,3,0),"")</f>
        <v/>
      </c>
      <c r="F1695" s="241" t="str">
        <f>IF(C1695&lt;&gt;"",VLOOKUP(C1695,'BASE EQUIPOS'!$G$8:$J$22,4,0),"")</f>
        <v/>
      </c>
      <c r="G1695" s="242"/>
      <c r="H1695" s="233"/>
      <c r="I1695" s="241"/>
      <c r="J1695" s="241"/>
      <c r="K1695" s="241"/>
      <c r="L1695" s="239"/>
      <c r="M1695" s="244"/>
      <c r="N1695" s="245" t="str">
        <f t="shared" ca="1" si="183"/>
        <v/>
      </c>
      <c r="O1695" s="239"/>
      <c r="P1695" s="244"/>
      <c r="Q1695" s="245" t="str">
        <f t="shared" si="184"/>
        <v/>
      </c>
      <c r="U1695" s="246" t="str">
        <f>IFERROR(VLOOKUP(C1695,'BASE EQUIPOS'!$G$8:$O$22,9,0)," ")</f>
        <v xml:space="preserve"> </v>
      </c>
      <c r="V1695" s="232" t="str">
        <f t="shared" si="186"/>
        <v/>
      </c>
      <c r="W1695" s="232" t="str">
        <f t="shared" si="187"/>
        <v/>
      </c>
      <c r="X1695" s="232" t="str">
        <f>IFERROR(VLOOKUP(W1695,Datos!$P$4:$Q$18,2,0),"")</f>
        <v/>
      </c>
      <c r="Y1695" s="232" t="str">
        <f t="shared" si="188"/>
        <v/>
      </c>
      <c r="AA1695" s="314" t="str">
        <f t="shared" ca="1" si="185"/>
        <v/>
      </c>
    </row>
    <row r="1696" spans="1:27" x14ac:dyDescent="0.3">
      <c r="A1696" s="238"/>
      <c r="B1696" s="241" t="str">
        <f t="shared" si="189"/>
        <v/>
      </c>
      <c r="C1696" s="239"/>
      <c r="D1696" s="240" t="str">
        <f>IF(C1696&lt;&gt;"",VLOOKUP(C1696,'BASE EQUIPOS'!$G$8:$H$22,2,0),"")</f>
        <v/>
      </c>
      <c r="E1696" s="241" t="str">
        <f>IF(C1696&lt;&gt;"",VLOOKUP(C1696,'BASE EQUIPOS'!$G$8:$I$22,3,0),"")</f>
        <v/>
      </c>
      <c r="F1696" s="241" t="str">
        <f>IF(C1696&lt;&gt;"",VLOOKUP(C1696,'BASE EQUIPOS'!$G$8:$J$22,4,0),"")</f>
        <v/>
      </c>
      <c r="G1696" s="242"/>
      <c r="H1696" s="233"/>
      <c r="I1696" s="241"/>
      <c r="J1696" s="241"/>
      <c r="K1696" s="241"/>
      <c r="L1696" s="239"/>
      <c r="M1696" s="244"/>
      <c r="N1696" s="245" t="str">
        <f t="shared" ca="1" si="183"/>
        <v/>
      </c>
      <c r="O1696" s="239"/>
      <c r="P1696" s="244"/>
      <c r="Q1696" s="245" t="str">
        <f t="shared" si="184"/>
        <v/>
      </c>
      <c r="U1696" s="246" t="str">
        <f>IFERROR(VLOOKUP(C1696,'BASE EQUIPOS'!$G$8:$O$22,9,0)," ")</f>
        <v xml:space="preserve"> </v>
      </c>
      <c r="V1696" s="232" t="str">
        <f t="shared" si="186"/>
        <v/>
      </c>
      <c r="W1696" s="232" t="str">
        <f t="shared" si="187"/>
        <v/>
      </c>
      <c r="X1696" s="232" t="str">
        <f>IFERROR(VLOOKUP(W1696,Datos!$P$4:$Q$18,2,0),"")</f>
        <v/>
      </c>
      <c r="Y1696" s="232" t="str">
        <f t="shared" si="188"/>
        <v/>
      </c>
      <c r="AA1696" s="314" t="str">
        <f t="shared" ca="1" si="185"/>
        <v/>
      </c>
    </row>
    <row r="1697" spans="1:27" x14ac:dyDescent="0.3">
      <c r="A1697" s="238"/>
      <c r="B1697" s="241" t="str">
        <f t="shared" si="189"/>
        <v/>
      </c>
      <c r="C1697" s="239"/>
      <c r="D1697" s="240" t="str">
        <f>IF(C1697&lt;&gt;"",VLOOKUP(C1697,'BASE EQUIPOS'!$G$8:$H$22,2,0),"")</f>
        <v/>
      </c>
      <c r="E1697" s="241" t="str">
        <f>IF(C1697&lt;&gt;"",VLOOKUP(C1697,'BASE EQUIPOS'!$G$8:$I$22,3,0),"")</f>
        <v/>
      </c>
      <c r="F1697" s="241" t="str">
        <f>IF(C1697&lt;&gt;"",VLOOKUP(C1697,'BASE EQUIPOS'!$G$8:$J$22,4,0),"")</f>
        <v/>
      </c>
      <c r="G1697" s="242"/>
      <c r="H1697" s="233"/>
      <c r="I1697" s="241"/>
      <c r="J1697" s="241"/>
      <c r="K1697" s="241"/>
      <c r="L1697" s="239"/>
      <c r="M1697" s="244"/>
      <c r="N1697" s="245" t="str">
        <f t="shared" ca="1" si="183"/>
        <v/>
      </c>
      <c r="O1697" s="239"/>
      <c r="P1697" s="244"/>
      <c r="Q1697" s="245" t="str">
        <f t="shared" si="184"/>
        <v/>
      </c>
      <c r="U1697" s="246" t="str">
        <f>IFERROR(VLOOKUP(C1697,'BASE EQUIPOS'!$G$8:$O$22,9,0)," ")</f>
        <v xml:space="preserve"> </v>
      </c>
      <c r="V1697" s="232" t="str">
        <f t="shared" si="186"/>
        <v/>
      </c>
      <c r="W1697" s="232" t="str">
        <f t="shared" si="187"/>
        <v/>
      </c>
      <c r="X1697" s="232" t="str">
        <f>IFERROR(VLOOKUP(W1697,Datos!$P$4:$Q$18,2,0),"")</f>
        <v/>
      </c>
      <c r="Y1697" s="232" t="str">
        <f t="shared" si="188"/>
        <v/>
      </c>
      <c r="AA1697" s="314" t="str">
        <f t="shared" ca="1" si="185"/>
        <v/>
      </c>
    </row>
    <row r="1698" spans="1:27" x14ac:dyDescent="0.3">
      <c r="A1698" s="238"/>
      <c r="B1698" s="241" t="str">
        <f t="shared" si="189"/>
        <v/>
      </c>
      <c r="C1698" s="239"/>
      <c r="D1698" s="240" t="str">
        <f>IF(C1698&lt;&gt;"",VLOOKUP(C1698,'BASE EQUIPOS'!$G$8:$H$22,2,0),"")</f>
        <v/>
      </c>
      <c r="E1698" s="241" t="str">
        <f>IF(C1698&lt;&gt;"",VLOOKUP(C1698,'BASE EQUIPOS'!$G$8:$I$22,3,0),"")</f>
        <v/>
      </c>
      <c r="F1698" s="241" t="str">
        <f>IF(C1698&lt;&gt;"",VLOOKUP(C1698,'BASE EQUIPOS'!$G$8:$J$22,4,0),"")</f>
        <v/>
      </c>
      <c r="G1698" s="242"/>
      <c r="H1698" s="233"/>
      <c r="I1698" s="241"/>
      <c r="J1698" s="241"/>
      <c r="K1698" s="241"/>
      <c r="L1698" s="239"/>
      <c r="M1698" s="244"/>
      <c r="N1698" s="245" t="str">
        <f t="shared" ca="1" si="183"/>
        <v/>
      </c>
      <c r="O1698" s="239"/>
      <c r="P1698" s="244"/>
      <c r="Q1698" s="245" t="str">
        <f t="shared" si="184"/>
        <v/>
      </c>
      <c r="U1698" s="246" t="str">
        <f>IFERROR(VLOOKUP(C1698,'BASE EQUIPOS'!$G$8:$O$22,9,0)," ")</f>
        <v xml:space="preserve"> </v>
      </c>
      <c r="V1698" s="232" t="str">
        <f t="shared" si="186"/>
        <v/>
      </c>
      <c r="W1698" s="232" t="str">
        <f t="shared" si="187"/>
        <v/>
      </c>
      <c r="X1698" s="232" t="str">
        <f>IFERROR(VLOOKUP(W1698,Datos!$P$4:$Q$18,2,0),"")</f>
        <v/>
      </c>
      <c r="Y1698" s="232" t="str">
        <f t="shared" si="188"/>
        <v/>
      </c>
      <c r="AA1698" s="314" t="str">
        <f t="shared" ca="1" si="185"/>
        <v/>
      </c>
    </row>
    <row r="1699" spans="1:27" x14ac:dyDescent="0.3">
      <c r="A1699" s="238"/>
      <c r="B1699" s="241" t="str">
        <f t="shared" si="189"/>
        <v/>
      </c>
      <c r="C1699" s="239"/>
      <c r="D1699" s="240" t="str">
        <f>IF(C1699&lt;&gt;"",VLOOKUP(C1699,'BASE EQUIPOS'!$G$8:$H$22,2,0),"")</f>
        <v/>
      </c>
      <c r="E1699" s="241" t="str">
        <f>IF(C1699&lt;&gt;"",VLOOKUP(C1699,'BASE EQUIPOS'!$G$8:$I$22,3,0),"")</f>
        <v/>
      </c>
      <c r="F1699" s="241" t="str">
        <f>IF(C1699&lt;&gt;"",VLOOKUP(C1699,'BASE EQUIPOS'!$G$8:$J$22,4,0),"")</f>
        <v/>
      </c>
      <c r="G1699" s="242"/>
      <c r="H1699" s="233"/>
      <c r="I1699" s="241"/>
      <c r="J1699" s="241"/>
      <c r="K1699" s="241"/>
      <c r="L1699" s="239"/>
      <c r="M1699" s="244"/>
      <c r="N1699" s="245" t="str">
        <f t="shared" ca="1" si="183"/>
        <v/>
      </c>
      <c r="O1699" s="239"/>
      <c r="P1699" s="244"/>
      <c r="Q1699" s="245" t="str">
        <f t="shared" si="184"/>
        <v/>
      </c>
      <c r="U1699" s="246" t="str">
        <f>IFERROR(VLOOKUP(C1699,'BASE EQUIPOS'!$G$8:$O$22,9,0)," ")</f>
        <v xml:space="preserve"> </v>
      </c>
      <c r="V1699" s="232" t="str">
        <f t="shared" si="186"/>
        <v/>
      </c>
      <c r="W1699" s="232" t="str">
        <f t="shared" si="187"/>
        <v/>
      </c>
      <c r="X1699" s="232" t="str">
        <f>IFERROR(VLOOKUP(W1699,Datos!$P$4:$Q$18,2,0),"")</f>
        <v/>
      </c>
      <c r="Y1699" s="232" t="str">
        <f t="shared" si="188"/>
        <v/>
      </c>
      <c r="AA1699" s="314" t="str">
        <f t="shared" ca="1" si="185"/>
        <v/>
      </c>
    </row>
    <row r="1700" spans="1:27" x14ac:dyDescent="0.3">
      <c r="A1700" s="238"/>
      <c r="B1700" s="241" t="str">
        <f t="shared" si="189"/>
        <v/>
      </c>
      <c r="C1700" s="239"/>
      <c r="D1700" s="240" t="str">
        <f>IF(C1700&lt;&gt;"",VLOOKUP(C1700,'BASE EQUIPOS'!$G$8:$H$22,2,0),"")</f>
        <v/>
      </c>
      <c r="E1700" s="241" t="str">
        <f>IF(C1700&lt;&gt;"",VLOOKUP(C1700,'BASE EQUIPOS'!$G$8:$I$22,3,0),"")</f>
        <v/>
      </c>
      <c r="F1700" s="241" t="str">
        <f>IF(C1700&lt;&gt;"",VLOOKUP(C1700,'BASE EQUIPOS'!$G$8:$J$22,4,0),"")</f>
        <v/>
      </c>
      <c r="G1700" s="242"/>
      <c r="H1700" s="233"/>
      <c r="I1700" s="241"/>
      <c r="J1700" s="241"/>
      <c r="K1700" s="241"/>
      <c r="L1700" s="239"/>
      <c r="M1700" s="244"/>
      <c r="N1700" s="245" t="str">
        <f t="shared" ca="1" si="183"/>
        <v/>
      </c>
      <c r="O1700" s="239"/>
      <c r="P1700" s="244"/>
      <c r="Q1700" s="245" t="str">
        <f t="shared" si="184"/>
        <v/>
      </c>
      <c r="U1700" s="246" t="str">
        <f>IFERROR(VLOOKUP(C1700,'BASE EQUIPOS'!$G$8:$O$22,9,0)," ")</f>
        <v xml:space="preserve"> </v>
      </c>
      <c r="V1700" s="232" t="str">
        <f t="shared" si="186"/>
        <v/>
      </c>
      <c r="W1700" s="232" t="str">
        <f t="shared" si="187"/>
        <v/>
      </c>
      <c r="X1700" s="232" t="str">
        <f>IFERROR(VLOOKUP(W1700,Datos!$P$4:$Q$18,2,0),"")</f>
        <v/>
      </c>
      <c r="Y1700" s="232" t="str">
        <f t="shared" si="188"/>
        <v/>
      </c>
      <c r="AA1700" s="314" t="str">
        <f t="shared" ca="1" si="185"/>
        <v/>
      </c>
    </row>
    <row r="1701" spans="1:27" x14ac:dyDescent="0.3">
      <c r="A1701" s="238"/>
      <c r="B1701" s="241" t="str">
        <f t="shared" si="189"/>
        <v/>
      </c>
      <c r="C1701" s="239"/>
      <c r="D1701" s="240" t="str">
        <f>IF(C1701&lt;&gt;"",VLOOKUP(C1701,'BASE EQUIPOS'!$G$8:$H$22,2,0),"")</f>
        <v/>
      </c>
      <c r="E1701" s="241" t="str">
        <f>IF(C1701&lt;&gt;"",VLOOKUP(C1701,'BASE EQUIPOS'!$G$8:$I$22,3,0),"")</f>
        <v/>
      </c>
      <c r="F1701" s="241" t="str">
        <f>IF(C1701&lt;&gt;"",VLOOKUP(C1701,'BASE EQUIPOS'!$G$8:$J$22,4,0),"")</f>
        <v/>
      </c>
      <c r="G1701" s="242"/>
      <c r="H1701" s="233"/>
      <c r="I1701" s="241"/>
      <c r="J1701" s="241"/>
      <c r="K1701" s="241"/>
      <c r="L1701" s="239"/>
      <c r="M1701" s="244"/>
      <c r="N1701" s="245" t="str">
        <f t="shared" ca="1" si="183"/>
        <v/>
      </c>
      <c r="O1701" s="239"/>
      <c r="P1701" s="244"/>
      <c r="Q1701" s="245" t="str">
        <f t="shared" si="184"/>
        <v/>
      </c>
      <c r="U1701" s="246" t="str">
        <f>IFERROR(VLOOKUP(C1701,'BASE EQUIPOS'!$G$8:$O$22,9,0)," ")</f>
        <v xml:space="preserve"> </v>
      </c>
      <c r="V1701" s="232" t="str">
        <f t="shared" si="186"/>
        <v/>
      </c>
      <c r="W1701" s="232" t="str">
        <f t="shared" si="187"/>
        <v/>
      </c>
      <c r="X1701" s="232" t="str">
        <f>IFERROR(VLOOKUP(W1701,Datos!$P$4:$Q$18,2,0),"")</f>
        <v/>
      </c>
      <c r="Y1701" s="232" t="str">
        <f t="shared" si="188"/>
        <v/>
      </c>
      <c r="AA1701" s="314" t="str">
        <f t="shared" ca="1" si="185"/>
        <v/>
      </c>
    </row>
    <row r="1702" spans="1:27" x14ac:dyDescent="0.3">
      <c r="A1702" s="238"/>
      <c r="B1702" s="241" t="str">
        <f t="shared" si="189"/>
        <v/>
      </c>
      <c r="C1702" s="239"/>
      <c r="D1702" s="240" t="str">
        <f>IF(C1702&lt;&gt;"",VLOOKUP(C1702,'BASE EQUIPOS'!$G$8:$H$22,2,0),"")</f>
        <v/>
      </c>
      <c r="E1702" s="241" t="str">
        <f>IF(C1702&lt;&gt;"",VLOOKUP(C1702,'BASE EQUIPOS'!$G$8:$I$22,3,0),"")</f>
        <v/>
      </c>
      <c r="F1702" s="241" t="str">
        <f>IF(C1702&lt;&gt;"",VLOOKUP(C1702,'BASE EQUIPOS'!$G$8:$J$22,4,0),"")</f>
        <v/>
      </c>
      <c r="G1702" s="242"/>
      <c r="H1702" s="233"/>
      <c r="I1702" s="241"/>
      <c r="J1702" s="241"/>
      <c r="K1702" s="241"/>
      <c r="L1702" s="239"/>
      <c r="M1702" s="244"/>
      <c r="N1702" s="245" t="str">
        <f t="shared" ca="1" si="183"/>
        <v/>
      </c>
      <c r="O1702" s="239"/>
      <c r="P1702" s="244"/>
      <c r="Q1702" s="245" t="str">
        <f t="shared" si="184"/>
        <v/>
      </c>
      <c r="U1702" s="246" t="str">
        <f>IFERROR(VLOOKUP(C1702,'BASE EQUIPOS'!$G$8:$O$22,9,0)," ")</f>
        <v xml:space="preserve"> </v>
      </c>
      <c r="V1702" s="232" t="str">
        <f t="shared" si="186"/>
        <v/>
      </c>
      <c r="W1702" s="232" t="str">
        <f t="shared" si="187"/>
        <v/>
      </c>
      <c r="X1702" s="232" t="str">
        <f>IFERROR(VLOOKUP(W1702,Datos!$P$4:$Q$18,2,0),"")</f>
        <v/>
      </c>
      <c r="Y1702" s="232" t="str">
        <f t="shared" si="188"/>
        <v/>
      </c>
      <c r="AA1702" s="314" t="str">
        <f t="shared" ca="1" si="185"/>
        <v/>
      </c>
    </row>
    <row r="1703" spans="1:27" x14ac:dyDescent="0.3">
      <c r="A1703" s="238"/>
      <c r="B1703" s="241" t="str">
        <f t="shared" si="189"/>
        <v/>
      </c>
      <c r="C1703" s="239"/>
      <c r="D1703" s="240" t="str">
        <f>IF(C1703&lt;&gt;"",VLOOKUP(C1703,'BASE EQUIPOS'!$G$8:$H$22,2,0),"")</f>
        <v/>
      </c>
      <c r="E1703" s="241" t="str">
        <f>IF(C1703&lt;&gt;"",VLOOKUP(C1703,'BASE EQUIPOS'!$G$8:$I$22,3,0),"")</f>
        <v/>
      </c>
      <c r="F1703" s="241" t="str">
        <f>IF(C1703&lt;&gt;"",VLOOKUP(C1703,'BASE EQUIPOS'!$G$8:$J$22,4,0),"")</f>
        <v/>
      </c>
      <c r="G1703" s="242"/>
      <c r="H1703" s="233"/>
      <c r="I1703" s="241"/>
      <c r="J1703" s="241"/>
      <c r="K1703" s="241"/>
      <c r="L1703" s="239"/>
      <c r="M1703" s="244"/>
      <c r="N1703" s="245" t="str">
        <f t="shared" ca="1" si="183"/>
        <v/>
      </c>
      <c r="O1703" s="239"/>
      <c r="P1703" s="244"/>
      <c r="Q1703" s="245" t="str">
        <f t="shared" si="184"/>
        <v/>
      </c>
      <c r="U1703" s="246" t="str">
        <f>IFERROR(VLOOKUP(C1703,'BASE EQUIPOS'!$G$8:$O$22,9,0)," ")</f>
        <v xml:space="preserve"> </v>
      </c>
      <c r="V1703" s="232" t="str">
        <f t="shared" si="186"/>
        <v/>
      </c>
      <c r="W1703" s="232" t="str">
        <f t="shared" si="187"/>
        <v/>
      </c>
      <c r="X1703" s="232" t="str">
        <f>IFERROR(VLOOKUP(W1703,Datos!$P$4:$Q$18,2,0),"")</f>
        <v/>
      </c>
      <c r="Y1703" s="232" t="str">
        <f t="shared" si="188"/>
        <v/>
      </c>
      <c r="AA1703" s="314" t="str">
        <f t="shared" ca="1" si="185"/>
        <v/>
      </c>
    </row>
    <row r="1704" spans="1:27" x14ac:dyDescent="0.3">
      <c r="A1704" s="238"/>
      <c r="B1704" s="241" t="str">
        <f t="shared" si="189"/>
        <v/>
      </c>
      <c r="C1704" s="239"/>
      <c r="D1704" s="240" t="str">
        <f>IF(C1704&lt;&gt;"",VLOOKUP(C1704,'BASE EQUIPOS'!$G$8:$H$22,2,0),"")</f>
        <v/>
      </c>
      <c r="E1704" s="241" t="str">
        <f>IF(C1704&lt;&gt;"",VLOOKUP(C1704,'BASE EQUIPOS'!$G$8:$I$22,3,0),"")</f>
        <v/>
      </c>
      <c r="F1704" s="241" t="str">
        <f>IF(C1704&lt;&gt;"",VLOOKUP(C1704,'BASE EQUIPOS'!$G$8:$J$22,4,0),"")</f>
        <v/>
      </c>
      <c r="G1704" s="242"/>
      <c r="H1704" s="233"/>
      <c r="I1704" s="241"/>
      <c r="J1704" s="241"/>
      <c r="K1704" s="241"/>
      <c r="L1704" s="239"/>
      <c r="M1704" s="244"/>
      <c r="N1704" s="245" t="str">
        <f t="shared" ca="1" si="183"/>
        <v/>
      </c>
      <c r="O1704" s="239"/>
      <c r="P1704" s="244"/>
      <c r="Q1704" s="245" t="str">
        <f t="shared" si="184"/>
        <v/>
      </c>
      <c r="U1704" s="246" t="str">
        <f>IFERROR(VLOOKUP(C1704,'BASE EQUIPOS'!$G$8:$O$22,9,0)," ")</f>
        <v xml:space="preserve"> </v>
      </c>
      <c r="V1704" s="232" t="str">
        <f t="shared" si="186"/>
        <v/>
      </c>
      <c r="W1704" s="232" t="str">
        <f t="shared" si="187"/>
        <v/>
      </c>
      <c r="X1704" s="232" t="str">
        <f>IFERROR(VLOOKUP(W1704,Datos!$P$4:$Q$18,2,0),"")</f>
        <v/>
      </c>
      <c r="Y1704" s="232" t="str">
        <f t="shared" si="188"/>
        <v/>
      </c>
      <c r="AA1704" s="314" t="str">
        <f t="shared" ca="1" si="185"/>
        <v/>
      </c>
    </row>
    <row r="1705" spans="1:27" x14ac:dyDescent="0.3">
      <c r="A1705" s="238"/>
      <c r="B1705" s="241" t="str">
        <f t="shared" si="189"/>
        <v/>
      </c>
      <c r="C1705" s="239"/>
      <c r="D1705" s="240" t="str">
        <f>IF(C1705&lt;&gt;"",VLOOKUP(C1705,'BASE EQUIPOS'!$G$8:$H$22,2,0),"")</f>
        <v/>
      </c>
      <c r="E1705" s="241" t="str">
        <f>IF(C1705&lt;&gt;"",VLOOKUP(C1705,'BASE EQUIPOS'!$G$8:$I$22,3,0),"")</f>
        <v/>
      </c>
      <c r="F1705" s="241" t="str">
        <f>IF(C1705&lt;&gt;"",VLOOKUP(C1705,'BASE EQUIPOS'!$G$8:$J$22,4,0),"")</f>
        <v/>
      </c>
      <c r="G1705" s="242"/>
      <c r="H1705" s="233"/>
      <c r="I1705" s="241"/>
      <c r="J1705" s="241"/>
      <c r="K1705" s="241"/>
      <c r="L1705" s="239"/>
      <c r="M1705" s="244"/>
      <c r="N1705" s="245" t="str">
        <f t="shared" ca="1" si="183"/>
        <v/>
      </c>
      <c r="O1705" s="239"/>
      <c r="P1705" s="244"/>
      <c r="Q1705" s="245" t="str">
        <f t="shared" si="184"/>
        <v/>
      </c>
      <c r="U1705" s="246" t="str">
        <f>IFERROR(VLOOKUP(C1705,'BASE EQUIPOS'!$G$8:$O$22,9,0)," ")</f>
        <v xml:space="preserve"> </v>
      </c>
      <c r="V1705" s="232" t="str">
        <f t="shared" si="186"/>
        <v/>
      </c>
      <c r="W1705" s="232" t="str">
        <f t="shared" si="187"/>
        <v/>
      </c>
      <c r="X1705" s="232" t="str">
        <f>IFERROR(VLOOKUP(W1705,Datos!$P$4:$Q$18,2,0),"")</f>
        <v/>
      </c>
      <c r="Y1705" s="232" t="str">
        <f t="shared" si="188"/>
        <v/>
      </c>
      <c r="AA1705" s="314" t="str">
        <f t="shared" ca="1" si="185"/>
        <v/>
      </c>
    </row>
    <row r="1706" spans="1:27" x14ac:dyDescent="0.3">
      <c r="A1706" s="238"/>
      <c r="B1706" s="241" t="str">
        <f t="shared" si="189"/>
        <v/>
      </c>
      <c r="C1706" s="239"/>
      <c r="D1706" s="240" t="str">
        <f>IF(C1706&lt;&gt;"",VLOOKUP(C1706,'BASE EQUIPOS'!$G$8:$H$22,2,0),"")</f>
        <v/>
      </c>
      <c r="E1706" s="241" t="str">
        <f>IF(C1706&lt;&gt;"",VLOOKUP(C1706,'BASE EQUIPOS'!$G$8:$I$22,3,0),"")</f>
        <v/>
      </c>
      <c r="F1706" s="241" t="str">
        <f>IF(C1706&lt;&gt;"",VLOOKUP(C1706,'BASE EQUIPOS'!$G$8:$J$22,4,0),"")</f>
        <v/>
      </c>
      <c r="G1706" s="242"/>
      <c r="H1706" s="233"/>
      <c r="I1706" s="241"/>
      <c r="J1706" s="241"/>
      <c r="K1706" s="241"/>
      <c r="L1706" s="239"/>
      <c r="M1706" s="244"/>
      <c r="N1706" s="245" t="str">
        <f t="shared" ca="1" si="183"/>
        <v/>
      </c>
      <c r="O1706" s="239"/>
      <c r="P1706" s="244"/>
      <c r="Q1706" s="245" t="str">
        <f t="shared" si="184"/>
        <v/>
      </c>
      <c r="U1706" s="246" t="str">
        <f>IFERROR(VLOOKUP(C1706,'BASE EQUIPOS'!$G$8:$O$22,9,0)," ")</f>
        <v xml:space="preserve"> </v>
      </c>
      <c r="V1706" s="232" t="str">
        <f t="shared" si="186"/>
        <v/>
      </c>
      <c r="W1706" s="232" t="str">
        <f t="shared" si="187"/>
        <v/>
      </c>
      <c r="X1706" s="232" t="str">
        <f>IFERROR(VLOOKUP(W1706,Datos!$P$4:$Q$18,2,0),"")</f>
        <v/>
      </c>
      <c r="Y1706" s="232" t="str">
        <f t="shared" si="188"/>
        <v/>
      </c>
      <c r="AA1706" s="314" t="str">
        <f t="shared" ca="1" si="185"/>
        <v/>
      </c>
    </row>
    <row r="1707" spans="1:27" x14ac:dyDescent="0.3">
      <c r="A1707" s="238"/>
      <c r="B1707" s="241" t="str">
        <f t="shared" si="189"/>
        <v/>
      </c>
      <c r="C1707" s="239"/>
      <c r="D1707" s="240" t="str">
        <f>IF(C1707&lt;&gt;"",VLOOKUP(C1707,'BASE EQUIPOS'!$G$8:$H$22,2,0),"")</f>
        <v/>
      </c>
      <c r="E1707" s="241" t="str">
        <f>IF(C1707&lt;&gt;"",VLOOKUP(C1707,'BASE EQUIPOS'!$G$8:$I$22,3,0),"")</f>
        <v/>
      </c>
      <c r="F1707" s="241" t="str">
        <f>IF(C1707&lt;&gt;"",VLOOKUP(C1707,'BASE EQUIPOS'!$G$8:$J$22,4,0),"")</f>
        <v/>
      </c>
      <c r="G1707" s="242"/>
      <c r="H1707" s="233"/>
      <c r="I1707" s="241"/>
      <c r="J1707" s="241"/>
      <c r="K1707" s="241"/>
      <c r="L1707" s="239"/>
      <c r="M1707" s="244"/>
      <c r="N1707" s="245" t="str">
        <f t="shared" ca="1" si="183"/>
        <v/>
      </c>
      <c r="O1707" s="239"/>
      <c r="P1707" s="244"/>
      <c r="Q1707" s="245" t="str">
        <f t="shared" si="184"/>
        <v/>
      </c>
      <c r="U1707" s="246" t="str">
        <f>IFERROR(VLOOKUP(C1707,'BASE EQUIPOS'!$G$8:$O$22,9,0)," ")</f>
        <v xml:space="preserve"> </v>
      </c>
      <c r="V1707" s="232" t="str">
        <f t="shared" si="186"/>
        <v/>
      </c>
      <c r="W1707" s="232" t="str">
        <f t="shared" si="187"/>
        <v/>
      </c>
      <c r="X1707" s="232" t="str">
        <f>IFERROR(VLOOKUP(W1707,Datos!$P$4:$Q$18,2,0),"")</f>
        <v/>
      </c>
      <c r="Y1707" s="232" t="str">
        <f t="shared" si="188"/>
        <v/>
      </c>
      <c r="AA1707" s="314" t="str">
        <f t="shared" ca="1" si="185"/>
        <v/>
      </c>
    </row>
    <row r="1708" spans="1:27" x14ac:dyDescent="0.3">
      <c r="A1708" s="238"/>
      <c r="B1708" s="241" t="str">
        <f t="shared" si="189"/>
        <v/>
      </c>
      <c r="C1708" s="239"/>
      <c r="D1708" s="240" t="str">
        <f>IF(C1708&lt;&gt;"",VLOOKUP(C1708,'BASE EQUIPOS'!$G$8:$H$22,2,0),"")</f>
        <v/>
      </c>
      <c r="E1708" s="241" t="str">
        <f>IF(C1708&lt;&gt;"",VLOOKUP(C1708,'BASE EQUIPOS'!$G$8:$I$22,3,0),"")</f>
        <v/>
      </c>
      <c r="F1708" s="241" t="str">
        <f>IF(C1708&lt;&gt;"",VLOOKUP(C1708,'BASE EQUIPOS'!$G$8:$J$22,4,0),"")</f>
        <v/>
      </c>
      <c r="G1708" s="242"/>
      <c r="H1708" s="233"/>
      <c r="I1708" s="241"/>
      <c r="J1708" s="241"/>
      <c r="K1708" s="241"/>
      <c r="L1708" s="239"/>
      <c r="M1708" s="244"/>
      <c r="N1708" s="245" t="str">
        <f t="shared" ca="1" si="183"/>
        <v/>
      </c>
      <c r="O1708" s="239"/>
      <c r="P1708" s="244"/>
      <c r="Q1708" s="245" t="str">
        <f t="shared" si="184"/>
        <v/>
      </c>
      <c r="U1708" s="246" t="str">
        <f>IFERROR(VLOOKUP(C1708,'BASE EQUIPOS'!$G$8:$O$22,9,0)," ")</f>
        <v xml:space="preserve"> </v>
      </c>
      <c r="V1708" s="232" t="str">
        <f t="shared" si="186"/>
        <v/>
      </c>
      <c r="W1708" s="232" t="str">
        <f t="shared" si="187"/>
        <v/>
      </c>
      <c r="X1708" s="232" t="str">
        <f>IFERROR(VLOOKUP(W1708,Datos!$P$4:$Q$18,2,0),"")</f>
        <v/>
      </c>
      <c r="Y1708" s="232" t="str">
        <f t="shared" si="188"/>
        <v/>
      </c>
      <c r="AA1708" s="314" t="str">
        <f t="shared" ca="1" si="185"/>
        <v/>
      </c>
    </row>
    <row r="1709" spans="1:27" x14ac:dyDescent="0.3">
      <c r="A1709" s="238"/>
      <c r="B1709" s="241" t="str">
        <f t="shared" si="189"/>
        <v/>
      </c>
      <c r="C1709" s="239"/>
      <c r="D1709" s="240" t="str">
        <f>IF(C1709&lt;&gt;"",VLOOKUP(C1709,'BASE EQUIPOS'!$G$8:$H$22,2,0),"")</f>
        <v/>
      </c>
      <c r="E1709" s="241" t="str">
        <f>IF(C1709&lt;&gt;"",VLOOKUP(C1709,'BASE EQUIPOS'!$G$8:$I$22,3,0),"")</f>
        <v/>
      </c>
      <c r="F1709" s="241" t="str">
        <f>IF(C1709&lt;&gt;"",VLOOKUP(C1709,'BASE EQUIPOS'!$G$8:$J$22,4,0),"")</f>
        <v/>
      </c>
      <c r="G1709" s="242"/>
      <c r="H1709" s="233"/>
      <c r="I1709" s="241"/>
      <c r="J1709" s="241"/>
      <c r="K1709" s="241"/>
      <c r="L1709" s="239"/>
      <c r="M1709" s="244"/>
      <c r="N1709" s="245" t="str">
        <f t="shared" ca="1" si="183"/>
        <v/>
      </c>
      <c r="O1709" s="239"/>
      <c r="P1709" s="244"/>
      <c r="Q1709" s="245" t="str">
        <f t="shared" si="184"/>
        <v/>
      </c>
      <c r="U1709" s="246" t="str">
        <f>IFERROR(VLOOKUP(C1709,'BASE EQUIPOS'!$G$8:$O$22,9,0)," ")</f>
        <v xml:space="preserve"> </v>
      </c>
      <c r="V1709" s="232" t="str">
        <f t="shared" si="186"/>
        <v/>
      </c>
      <c r="W1709" s="232" t="str">
        <f t="shared" si="187"/>
        <v/>
      </c>
      <c r="X1709" s="232" t="str">
        <f>IFERROR(VLOOKUP(W1709,Datos!$P$4:$Q$18,2,0),"")</f>
        <v/>
      </c>
      <c r="Y1709" s="232" t="str">
        <f t="shared" si="188"/>
        <v/>
      </c>
      <c r="AA1709" s="314" t="str">
        <f t="shared" ca="1" si="185"/>
        <v/>
      </c>
    </row>
    <row r="1710" spans="1:27" x14ac:dyDescent="0.3">
      <c r="A1710" s="238"/>
      <c r="B1710" s="241" t="str">
        <f t="shared" si="189"/>
        <v/>
      </c>
      <c r="C1710" s="239"/>
      <c r="D1710" s="240" t="str">
        <f>IF(C1710&lt;&gt;"",VLOOKUP(C1710,'BASE EQUIPOS'!$G$8:$H$22,2,0),"")</f>
        <v/>
      </c>
      <c r="E1710" s="241" t="str">
        <f>IF(C1710&lt;&gt;"",VLOOKUP(C1710,'BASE EQUIPOS'!$G$8:$I$22,3,0),"")</f>
        <v/>
      </c>
      <c r="F1710" s="241" t="str">
        <f>IF(C1710&lt;&gt;"",VLOOKUP(C1710,'BASE EQUIPOS'!$G$8:$J$22,4,0),"")</f>
        <v/>
      </c>
      <c r="G1710" s="242"/>
      <c r="H1710" s="233"/>
      <c r="I1710" s="241"/>
      <c r="J1710" s="241"/>
      <c r="K1710" s="241"/>
      <c r="L1710" s="239"/>
      <c r="M1710" s="244"/>
      <c r="N1710" s="245" t="str">
        <f t="shared" ca="1" si="183"/>
        <v/>
      </c>
      <c r="O1710" s="239"/>
      <c r="P1710" s="244"/>
      <c r="Q1710" s="245" t="str">
        <f t="shared" si="184"/>
        <v/>
      </c>
      <c r="U1710" s="246" t="str">
        <f>IFERROR(VLOOKUP(C1710,'BASE EQUIPOS'!$G$8:$O$22,9,0)," ")</f>
        <v xml:space="preserve"> </v>
      </c>
      <c r="V1710" s="232" t="str">
        <f t="shared" si="186"/>
        <v/>
      </c>
      <c r="W1710" s="232" t="str">
        <f t="shared" si="187"/>
        <v/>
      </c>
      <c r="X1710" s="232" t="str">
        <f>IFERROR(VLOOKUP(W1710,Datos!$P$4:$Q$18,2,0),"")</f>
        <v/>
      </c>
      <c r="Y1710" s="232" t="str">
        <f t="shared" si="188"/>
        <v/>
      </c>
      <c r="AA1710" s="314" t="str">
        <f t="shared" ca="1" si="185"/>
        <v/>
      </c>
    </row>
    <row r="1711" spans="1:27" x14ac:dyDescent="0.3">
      <c r="A1711" s="238"/>
      <c r="B1711" s="241" t="str">
        <f t="shared" si="189"/>
        <v/>
      </c>
      <c r="C1711" s="239"/>
      <c r="D1711" s="240" t="str">
        <f>IF(C1711&lt;&gt;"",VLOOKUP(C1711,'BASE EQUIPOS'!$G$8:$H$22,2,0),"")</f>
        <v/>
      </c>
      <c r="E1711" s="241" t="str">
        <f>IF(C1711&lt;&gt;"",VLOOKUP(C1711,'BASE EQUIPOS'!$G$8:$I$22,3,0),"")</f>
        <v/>
      </c>
      <c r="F1711" s="241" t="str">
        <f>IF(C1711&lt;&gt;"",VLOOKUP(C1711,'BASE EQUIPOS'!$G$8:$J$22,4,0),"")</f>
        <v/>
      </c>
      <c r="G1711" s="242"/>
      <c r="H1711" s="233"/>
      <c r="I1711" s="241"/>
      <c r="J1711" s="241"/>
      <c r="K1711" s="241"/>
      <c r="L1711" s="239"/>
      <c r="M1711" s="244"/>
      <c r="N1711" s="245" t="str">
        <f t="shared" ca="1" si="183"/>
        <v/>
      </c>
      <c r="O1711" s="239"/>
      <c r="P1711" s="244"/>
      <c r="Q1711" s="245" t="str">
        <f t="shared" si="184"/>
        <v/>
      </c>
      <c r="U1711" s="246" t="str">
        <f>IFERROR(VLOOKUP(C1711,'BASE EQUIPOS'!$G$8:$O$22,9,0)," ")</f>
        <v xml:space="preserve"> </v>
      </c>
      <c r="V1711" s="232" t="str">
        <f t="shared" si="186"/>
        <v/>
      </c>
      <c r="W1711" s="232" t="str">
        <f t="shared" si="187"/>
        <v/>
      </c>
      <c r="X1711" s="232" t="str">
        <f>IFERROR(VLOOKUP(W1711,Datos!$P$4:$Q$18,2,0),"")</f>
        <v/>
      </c>
      <c r="Y1711" s="232" t="str">
        <f t="shared" si="188"/>
        <v/>
      </c>
      <c r="AA1711" s="314" t="str">
        <f t="shared" ca="1" si="185"/>
        <v/>
      </c>
    </row>
    <row r="1712" spans="1:27" x14ac:dyDescent="0.3">
      <c r="A1712" s="238"/>
      <c r="B1712" s="241" t="str">
        <f t="shared" si="189"/>
        <v/>
      </c>
      <c r="C1712" s="239"/>
      <c r="D1712" s="240" t="str">
        <f>IF(C1712&lt;&gt;"",VLOOKUP(C1712,'BASE EQUIPOS'!$G$8:$H$22,2,0),"")</f>
        <v/>
      </c>
      <c r="E1712" s="241" t="str">
        <f>IF(C1712&lt;&gt;"",VLOOKUP(C1712,'BASE EQUIPOS'!$G$8:$I$22,3,0),"")</f>
        <v/>
      </c>
      <c r="F1712" s="241" t="str">
        <f>IF(C1712&lt;&gt;"",VLOOKUP(C1712,'BASE EQUIPOS'!$G$8:$J$22,4,0),"")</f>
        <v/>
      </c>
      <c r="G1712" s="242"/>
      <c r="H1712" s="233"/>
      <c r="I1712" s="241"/>
      <c r="J1712" s="241"/>
      <c r="K1712" s="241"/>
      <c r="L1712" s="239"/>
      <c r="M1712" s="244"/>
      <c r="N1712" s="245" t="str">
        <f t="shared" ca="1" si="183"/>
        <v/>
      </c>
      <c r="O1712" s="239"/>
      <c r="P1712" s="244"/>
      <c r="Q1712" s="245" t="str">
        <f t="shared" si="184"/>
        <v/>
      </c>
      <c r="U1712" s="246" t="str">
        <f>IFERROR(VLOOKUP(C1712,'BASE EQUIPOS'!$G$8:$O$22,9,0)," ")</f>
        <v xml:space="preserve"> </v>
      </c>
      <c r="V1712" s="232" t="str">
        <f t="shared" si="186"/>
        <v/>
      </c>
      <c r="W1712" s="232" t="str">
        <f t="shared" si="187"/>
        <v/>
      </c>
      <c r="X1712" s="232" t="str">
        <f>IFERROR(VLOOKUP(W1712,Datos!$P$4:$Q$18,2,0),"")</f>
        <v/>
      </c>
      <c r="Y1712" s="232" t="str">
        <f t="shared" si="188"/>
        <v/>
      </c>
      <c r="AA1712" s="314" t="str">
        <f t="shared" ca="1" si="185"/>
        <v/>
      </c>
    </row>
    <row r="1713" spans="1:27" x14ac:dyDescent="0.3">
      <c r="A1713" s="238"/>
      <c r="B1713" s="241" t="str">
        <f t="shared" si="189"/>
        <v/>
      </c>
      <c r="C1713" s="239"/>
      <c r="D1713" s="240" t="str">
        <f>IF(C1713&lt;&gt;"",VLOOKUP(C1713,'BASE EQUIPOS'!$G$8:$H$22,2,0),"")</f>
        <v/>
      </c>
      <c r="E1713" s="241" t="str">
        <f>IF(C1713&lt;&gt;"",VLOOKUP(C1713,'BASE EQUIPOS'!$G$8:$I$22,3,0),"")</f>
        <v/>
      </c>
      <c r="F1713" s="241" t="str">
        <f>IF(C1713&lt;&gt;"",VLOOKUP(C1713,'BASE EQUIPOS'!$G$8:$J$22,4,0),"")</f>
        <v/>
      </c>
      <c r="G1713" s="242"/>
      <c r="H1713" s="233"/>
      <c r="I1713" s="241"/>
      <c r="J1713" s="241"/>
      <c r="K1713" s="241"/>
      <c r="L1713" s="239"/>
      <c r="M1713" s="244"/>
      <c r="N1713" s="245" t="str">
        <f t="shared" ca="1" si="183"/>
        <v/>
      </c>
      <c r="O1713" s="239"/>
      <c r="P1713" s="244"/>
      <c r="Q1713" s="245" t="str">
        <f t="shared" si="184"/>
        <v/>
      </c>
      <c r="U1713" s="246" t="str">
        <f>IFERROR(VLOOKUP(C1713,'BASE EQUIPOS'!$G$8:$O$22,9,0)," ")</f>
        <v xml:space="preserve"> </v>
      </c>
      <c r="V1713" s="232" t="str">
        <f t="shared" si="186"/>
        <v/>
      </c>
      <c r="W1713" s="232" t="str">
        <f t="shared" si="187"/>
        <v/>
      </c>
      <c r="X1713" s="232" t="str">
        <f>IFERROR(VLOOKUP(W1713,Datos!$P$4:$Q$18,2,0),"")</f>
        <v/>
      </c>
      <c r="Y1713" s="232" t="str">
        <f t="shared" si="188"/>
        <v/>
      </c>
      <c r="AA1713" s="314" t="str">
        <f t="shared" ca="1" si="185"/>
        <v/>
      </c>
    </row>
    <row r="1714" spans="1:27" x14ac:dyDescent="0.3">
      <c r="A1714" s="238"/>
      <c r="B1714" s="241" t="str">
        <f t="shared" si="189"/>
        <v/>
      </c>
      <c r="C1714" s="239"/>
      <c r="D1714" s="240" t="str">
        <f>IF(C1714&lt;&gt;"",VLOOKUP(C1714,'BASE EQUIPOS'!$G$8:$H$22,2,0),"")</f>
        <v/>
      </c>
      <c r="E1714" s="241" t="str">
        <f>IF(C1714&lt;&gt;"",VLOOKUP(C1714,'BASE EQUIPOS'!$G$8:$I$22,3,0),"")</f>
        <v/>
      </c>
      <c r="F1714" s="241" t="str">
        <f>IF(C1714&lt;&gt;"",VLOOKUP(C1714,'BASE EQUIPOS'!$G$8:$J$22,4,0),"")</f>
        <v/>
      </c>
      <c r="G1714" s="242"/>
      <c r="H1714" s="233"/>
      <c r="I1714" s="241"/>
      <c r="J1714" s="241"/>
      <c r="K1714" s="241"/>
      <c r="L1714" s="239"/>
      <c r="M1714" s="244"/>
      <c r="N1714" s="245" t="str">
        <f t="shared" ca="1" si="183"/>
        <v/>
      </c>
      <c r="O1714" s="239"/>
      <c r="P1714" s="244"/>
      <c r="Q1714" s="245" t="str">
        <f t="shared" si="184"/>
        <v/>
      </c>
      <c r="U1714" s="246" t="str">
        <f>IFERROR(VLOOKUP(C1714,'BASE EQUIPOS'!$G$8:$O$22,9,0)," ")</f>
        <v xml:space="preserve"> </v>
      </c>
      <c r="V1714" s="232" t="str">
        <f t="shared" si="186"/>
        <v/>
      </c>
      <c r="W1714" s="232" t="str">
        <f t="shared" si="187"/>
        <v/>
      </c>
      <c r="X1714" s="232" t="str">
        <f>IFERROR(VLOOKUP(W1714,Datos!$P$4:$Q$18,2,0),"")</f>
        <v/>
      </c>
      <c r="Y1714" s="232" t="str">
        <f t="shared" si="188"/>
        <v/>
      </c>
      <c r="AA1714" s="314" t="str">
        <f t="shared" ca="1" si="185"/>
        <v/>
      </c>
    </row>
    <row r="1715" spans="1:27" x14ac:dyDescent="0.3">
      <c r="A1715" s="238"/>
      <c r="B1715" s="241" t="str">
        <f t="shared" si="189"/>
        <v/>
      </c>
      <c r="C1715" s="239"/>
      <c r="D1715" s="240" t="str">
        <f>IF(C1715&lt;&gt;"",VLOOKUP(C1715,'BASE EQUIPOS'!$G$8:$H$22,2,0),"")</f>
        <v/>
      </c>
      <c r="E1715" s="241" t="str">
        <f>IF(C1715&lt;&gt;"",VLOOKUP(C1715,'BASE EQUIPOS'!$G$8:$I$22,3,0),"")</f>
        <v/>
      </c>
      <c r="F1715" s="241" t="str">
        <f>IF(C1715&lt;&gt;"",VLOOKUP(C1715,'BASE EQUIPOS'!$G$8:$J$22,4,0),"")</f>
        <v/>
      </c>
      <c r="G1715" s="242"/>
      <c r="H1715" s="233"/>
      <c r="I1715" s="241"/>
      <c r="J1715" s="241"/>
      <c r="K1715" s="241"/>
      <c r="L1715" s="239"/>
      <c r="M1715" s="244"/>
      <c r="N1715" s="245" t="str">
        <f t="shared" ca="1" si="183"/>
        <v/>
      </c>
      <c r="O1715" s="239"/>
      <c r="P1715" s="244"/>
      <c r="Q1715" s="245" t="str">
        <f t="shared" si="184"/>
        <v/>
      </c>
      <c r="U1715" s="246" t="str">
        <f>IFERROR(VLOOKUP(C1715,'BASE EQUIPOS'!$G$8:$O$22,9,0)," ")</f>
        <v xml:space="preserve"> </v>
      </c>
      <c r="V1715" s="232" t="str">
        <f t="shared" si="186"/>
        <v/>
      </c>
      <c r="W1715" s="232" t="str">
        <f t="shared" si="187"/>
        <v/>
      </c>
      <c r="X1715" s="232" t="str">
        <f>IFERROR(VLOOKUP(W1715,Datos!$P$4:$Q$18,2,0),"")</f>
        <v/>
      </c>
      <c r="Y1715" s="232" t="str">
        <f t="shared" si="188"/>
        <v/>
      </c>
      <c r="AA1715" s="314" t="str">
        <f t="shared" ca="1" si="185"/>
        <v/>
      </c>
    </row>
    <row r="1716" spans="1:27" x14ac:dyDescent="0.3">
      <c r="A1716" s="238"/>
      <c r="B1716" s="241" t="str">
        <f t="shared" si="189"/>
        <v/>
      </c>
      <c r="C1716" s="239"/>
      <c r="D1716" s="240" t="str">
        <f>IF(C1716&lt;&gt;"",VLOOKUP(C1716,'BASE EQUIPOS'!$G$8:$H$22,2,0),"")</f>
        <v/>
      </c>
      <c r="E1716" s="241" t="str">
        <f>IF(C1716&lt;&gt;"",VLOOKUP(C1716,'BASE EQUIPOS'!$G$8:$I$22,3,0),"")</f>
        <v/>
      </c>
      <c r="F1716" s="241" t="str">
        <f>IF(C1716&lt;&gt;"",VLOOKUP(C1716,'BASE EQUIPOS'!$G$8:$J$22,4,0),"")</f>
        <v/>
      </c>
      <c r="G1716" s="242"/>
      <c r="H1716" s="233"/>
      <c r="I1716" s="241"/>
      <c r="J1716" s="241"/>
      <c r="K1716" s="241"/>
      <c r="L1716" s="239"/>
      <c r="M1716" s="244"/>
      <c r="N1716" s="245" t="str">
        <f t="shared" ca="1" si="183"/>
        <v/>
      </c>
      <c r="O1716" s="239"/>
      <c r="P1716" s="244"/>
      <c r="Q1716" s="245" t="str">
        <f t="shared" si="184"/>
        <v/>
      </c>
      <c r="U1716" s="246" t="str">
        <f>IFERROR(VLOOKUP(C1716,'BASE EQUIPOS'!$G$8:$O$22,9,0)," ")</f>
        <v xml:space="preserve"> </v>
      </c>
      <c r="V1716" s="232" t="str">
        <f t="shared" si="186"/>
        <v/>
      </c>
      <c r="W1716" s="232" t="str">
        <f t="shared" si="187"/>
        <v/>
      </c>
      <c r="X1716" s="232" t="str">
        <f>IFERROR(VLOOKUP(W1716,Datos!$P$4:$Q$18,2,0),"")</f>
        <v/>
      </c>
      <c r="Y1716" s="232" t="str">
        <f t="shared" si="188"/>
        <v/>
      </c>
      <c r="AA1716" s="314" t="str">
        <f t="shared" ca="1" si="185"/>
        <v/>
      </c>
    </row>
    <row r="1717" spans="1:27" x14ac:dyDescent="0.3">
      <c r="A1717" s="238"/>
      <c r="B1717" s="241" t="str">
        <f t="shared" si="189"/>
        <v/>
      </c>
      <c r="C1717" s="239"/>
      <c r="D1717" s="240" t="str">
        <f>IF(C1717&lt;&gt;"",VLOOKUP(C1717,'BASE EQUIPOS'!$G$8:$H$22,2,0),"")</f>
        <v/>
      </c>
      <c r="E1717" s="241" t="str">
        <f>IF(C1717&lt;&gt;"",VLOOKUP(C1717,'BASE EQUIPOS'!$G$8:$I$22,3,0),"")</f>
        <v/>
      </c>
      <c r="F1717" s="241" t="str">
        <f>IF(C1717&lt;&gt;"",VLOOKUP(C1717,'BASE EQUIPOS'!$G$8:$J$22,4,0),"")</f>
        <v/>
      </c>
      <c r="G1717" s="242"/>
      <c r="H1717" s="233"/>
      <c r="I1717" s="241"/>
      <c r="J1717" s="241"/>
      <c r="K1717" s="241"/>
      <c r="L1717" s="239"/>
      <c r="M1717" s="244"/>
      <c r="N1717" s="245" t="str">
        <f t="shared" ca="1" si="183"/>
        <v/>
      </c>
      <c r="O1717" s="239"/>
      <c r="P1717" s="244"/>
      <c r="Q1717" s="245" t="str">
        <f t="shared" si="184"/>
        <v/>
      </c>
      <c r="U1717" s="246" t="str">
        <f>IFERROR(VLOOKUP(C1717,'BASE EQUIPOS'!$G$8:$O$22,9,0)," ")</f>
        <v xml:space="preserve"> </v>
      </c>
      <c r="V1717" s="232" t="str">
        <f t="shared" si="186"/>
        <v/>
      </c>
      <c r="W1717" s="232" t="str">
        <f t="shared" si="187"/>
        <v/>
      </c>
      <c r="X1717" s="232" t="str">
        <f>IFERROR(VLOOKUP(W1717,Datos!$P$4:$Q$18,2,0),"")</f>
        <v/>
      </c>
      <c r="Y1717" s="232" t="str">
        <f t="shared" si="188"/>
        <v/>
      </c>
      <c r="AA1717" s="314" t="str">
        <f t="shared" ca="1" si="185"/>
        <v/>
      </c>
    </row>
    <row r="1718" spans="1:27" x14ac:dyDescent="0.3">
      <c r="A1718" s="238"/>
      <c r="B1718" s="241" t="str">
        <f t="shared" si="189"/>
        <v/>
      </c>
      <c r="C1718" s="239"/>
      <c r="D1718" s="240" t="str">
        <f>IF(C1718&lt;&gt;"",VLOOKUP(C1718,'BASE EQUIPOS'!$G$8:$H$22,2,0),"")</f>
        <v/>
      </c>
      <c r="E1718" s="241" t="str">
        <f>IF(C1718&lt;&gt;"",VLOOKUP(C1718,'BASE EQUIPOS'!$G$8:$I$22,3,0),"")</f>
        <v/>
      </c>
      <c r="F1718" s="241" t="str">
        <f>IF(C1718&lt;&gt;"",VLOOKUP(C1718,'BASE EQUIPOS'!$G$8:$J$22,4,0),"")</f>
        <v/>
      </c>
      <c r="G1718" s="242"/>
      <c r="H1718" s="233"/>
      <c r="I1718" s="241"/>
      <c r="J1718" s="241"/>
      <c r="K1718" s="241"/>
      <c r="L1718" s="239"/>
      <c r="M1718" s="244"/>
      <c r="N1718" s="245" t="str">
        <f t="shared" ca="1" si="183"/>
        <v/>
      </c>
      <c r="O1718" s="239"/>
      <c r="P1718" s="244"/>
      <c r="Q1718" s="245" t="str">
        <f t="shared" si="184"/>
        <v/>
      </c>
      <c r="U1718" s="246" t="str">
        <f>IFERROR(VLOOKUP(C1718,'BASE EQUIPOS'!$G$8:$O$22,9,0)," ")</f>
        <v xml:space="preserve"> </v>
      </c>
      <c r="V1718" s="232" t="str">
        <f t="shared" si="186"/>
        <v/>
      </c>
      <c r="W1718" s="232" t="str">
        <f t="shared" si="187"/>
        <v/>
      </c>
      <c r="X1718" s="232" t="str">
        <f>IFERROR(VLOOKUP(W1718,Datos!$P$4:$Q$18,2,0),"")</f>
        <v/>
      </c>
      <c r="Y1718" s="232" t="str">
        <f t="shared" si="188"/>
        <v/>
      </c>
      <c r="AA1718" s="314" t="str">
        <f t="shared" ca="1" si="185"/>
        <v/>
      </c>
    </row>
    <row r="1719" spans="1:27" x14ac:dyDescent="0.3">
      <c r="A1719" s="238"/>
      <c r="B1719" s="241" t="str">
        <f t="shared" si="189"/>
        <v/>
      </c>
      <c r="C1719" s="239"/>
      <c r="D1719" s="240" t="str">
        <f>IF(C1719&lt;&gt;"",VLOOKUP(C1719,'BASE EQUIPOS'!$G$8:$H$22,2,0),"")</f>
        <v/>
      </c>
      <c r="E1719" s="241" t="str">
        <f>IF(C1719&lt;&gt;"",VLOOKUP(C1719,'BASE EQUIPOS'!$G$8:$I$22,3,0),"")</f>
        <v/>
      </c>
      <c r="F1719" s="241" t="str">
        <f>IF(C1719&lt;&gt;"",VLOOKUP(C1719,'BASE EQUIPOS'!$G$8:$J$22,4,0),"")</f>
        <v/>
      </c>
      <c r="G1719" s="242"/>
      <c r="H1719" s="233"/>
      <c r="I1719" s="241"/>
      <c r="J1719" s="241"/>
      <c r="K1719" s="241"/>
      <c r="L1719" s="239"/>
      <c r="M1719" s="244"/>
      <c r="N1719" s="245" t="str">
        <f t="shared" ca="1" si="183"/>
        <v/>
      </c>
      <c r="O1719" s="239"/>
      <c r="P1719" s="244"/>
      <c r="Q1719" s="245" t="str">
        <f t="shared" si="184"/>
        <v/>
      </c>
      <c r="U1719" s="246" t="str">
        <f>IFERROR(VLOOKUP(C1719,'BASE EQUIPOS'!$G$8:$O$22,9,0)," ")</f>
        <v xml:space="preserve"> </v>
      </c>
      <c r="V1719" s="232" t="str">
        <f t="shared" si="186"/>
        <v/>
      </c>
      <c r="W1719" s="232" t="str">
        <f t="shared" si="187"/>
        <v/>
      </c>
      <c r="X1719" s="232" t="str">
        <f>IFERROR(VLOOKUP(W1719,Datos!$P$4:$Q$18,2,0),"")</f>
        <v/>
      </c>
      <c r="Y1719" s="232" t="str">
        <f t="shared" si="188"/>
        <v/>
      </c>
      <c r="AA1719" s="314" t="str">
        <f t="shared" ca="1" si="185"/>
        <v/>
      </c>
    </row>
    <row r="1720" spans="1:27" x14ac:dyDescent="0.3">
      <c r="A1720" s="238"/>
      <c r="B1720" s="241" t="str">
        <f t="shared" si="189"/>
        <v/>
      </c>
      <c r="C1720" s="239"/>
      <c r="D1720" s="240" t="str">
        <f>IF(C1720&lt;&gt;"",VLOOKUP(C1720,'BASE EQUIPOS'!$G$8:$H$22,2,0),"")</f>
        <v/>
      </c>
      <c r="E1720" s="241" t="str">
        <f>IF(C1720&lt;&gt;"",VLOOKUP(C1720,'BASE EQUIPOS'!$G$8:$I$22,3,0),"")</f>
        <v/>
      </c>
      <c r="F1720" s="241" t="str">
        <f>IF(C1720&lt;&gt;"",VLOOKUP(C1720,'BASE EQUIPOS'!$G$8:$J$22,4,0),"")</f>
        <v/>
      </c>
      <c r="G1720" s="242"/>
      <c r="H1720" s="233"/>
      <c r="I1720" s="241"/>
      <c r="J1720" s="241"/>
      <c r="K1720" s="241"/>
      <c r="L1720" s="239"/>
      <c r="M1720" s="244"/>
      <c r="N1720" s="245" t="str">
        <f t="shared" ca="1" si="183"/>
        <v/>
      </c>
      <c r="O1720" s="239"/>
      <c r="P1720" s="244"/>
      <c r="Q1720" s="245" t="str">
        <f t="shared" si="184"/>
        <v/>
      </c>
      <c r="U1720" s="246" t="str">
        <f>IFERROR(VLOOKUP(C1720,'BASE EQUIPOS'!$G$8:$O$22,9,0)," ")</f>
        <v xml:space="preserve"> </v>
      </c>
      <c r="V1720" s="232" t="str">
        <f t="shared" si="186"/>
        <v/>
      </c>
      <c r="W1720" s="232" t="str">
        <f t="shared" si="187"/>
        <v/>
      </c>
      <c r="X1720" s="232" t="str">
        <f>IFERROR(VLOOKUP(W1720,Datos!$P$4:$Q$18,2,0),"")</f>
        <v/>
      </c>
      <c r="Y1720" s="232" t="str">
        <f t="shared" si="188"/>
        <v/>
      </c>
      <c r="AA1720" s="314" t="str">
        <f t="shared" ca="1" si="185"/>
        <v/>
      </c>
    </row>
    <row r="1721" spans="1:27" x14ac:dyDescent="0.3">
      <c r="A1721" s="238"/>
      <c r="B1721" s="241" t="str">
        <f t="shared" si="189"/>
        <v/>
      </c>
      <c r="C1721" s="239"/>
      <c r="D1721" s="240" t="str">
        <f>IF(C1721&lt;&gt;"",VLOOKUP(C1721,'BASE EQUIPOS'!$G$8:$H$22,2,0),"")</f>
        <v/>
      </c>
      <c r="E1721" s="241" t="str">
        <f>IF(C1721&lt;&gt;"",VLOOKUP(C1721,'BASE EQUIPOS'!$G$8:$I$22,3,0),"")</f>
        <v/>
      </c>
      <c r="F1721" s="241" t="str">
        <f>IF(C1721&lt;&gt;"",VLOOKUP(C1721,'BASE EQUIPOS'!$G$8:$J$22,4,0),"")</f>
        <v/>
      </c>
      <c r="G1721" s="242"/>
      <c r="H1721" s="233"/>
      <c r="I1721" s="241"/>
      <c r="J1721" s="241"/>
      <c r="K1721" s="241"/>
      <c r="L1721" s="239"/>
      <c r="M1721" s="244"/>
      <c r="N1721" s="245" t="str">
        <f t="shared" ca="1" si="183"/>
        <v/>
      </c>
      <c r="O1721" s="239"/>
      <c r="P1721" s="244"/>
      <c r="Q1721" s="245" t="str">
        <f t="shared" si="184"/>
        <v/>
      </c>
      <c r="U1721" s="246" t="str">
        <f>IFERROR(VLOOKUP(C1721,'BASE EQUIPOS'!$G$8:$O$22,9,0)," ")</f>
        <v xml:space="preserve"> </v>
      </c>
      <c r="V1721" s="232" t="str">
        <f t="shared" si="186"/>
        <v/>
      </c>
      <c r="W1721" s="232" t="str">
        <f t="shared" si="187"/>
        <v/>
      </c>
      <c r="X1721" s="232" t="str">
        <f>IFERROR(VLOOKUP(W1721,Datos!$P$4:$Q$18,2,0),"")</f>
        <v/>
      </c>
      <c r="Y1721" s="232" t="str">
        <f t="shared" si="188"/>
        <v/>
      </c>
      <c r="AA1721" s="314" t="str">
        <f t="shared" ca="1" si="185"/>
        <v/>
      </c>
    </row>
    <row r="1722" spans="1:27" x14ac:dyDescent="0.3">
      <c r="A1722" s="238"/>
      <c r="B1722" s="241" t="str">
        <f t="shared" si="189"/>
        <v/>
      </c>
      <c r="C1722" s="239"/>
      <c r="D1722" s="240" t="str">
        <f>IF(C1722&lt;&gt;"",VLOOKUP(C1722,'BASE EQUIPOS'!$G$8:$H$22,2,0),"")</f>
        <v/>
      </c>
      <c r="E1722" s="241" t="str">
        <f>IF(C1722&lt;&gt;"",VLOOKUP(C1722,'BASE EQUIPOS'!$G$8:$I$22,3,0),"")</f>
        <v/>
      </c>
      <c r="F1722" s="241" t="str">
        <f>IF(C1722&lt;&gt;"",VLOOKUP(C1722,'BASE EQUIPOS'!$G$8:$J$22,4,0),"")</f>
        <v/>
      </c>
      <c r="G1722" s="242"/>
      <c r="H1722" s="233"/>
      <c r="I1722" s="241"/>
      <c r="J1722" s="241"/>
      <c r="K1722" s="241"/>
      <c r="L1722" s="239"/>
      <c r="M1722" s="244"/>
      <c r="N1722" s="245" t="str">
        <f t="shared" ca="1" si="183"/>
        <v/>
      </c>
      <c r="O1722" s="239"/>
      <c r="P1722" s="244"/>
      <c r="Q1722" s="245" t="str">
        <f t="shared" si="184"/>
        <v/>
      </c>
      <c r="U1722" s="246" t="str">
        <f>IFERROR(VLOOKUP(C1722,'BASE EQUIPOS'!$G$8:$O$22,9,0)," ")</f>
        <v xml:space="preserve"> </v>
      </c>
      <c r="V1722" s="232" t="str">
        <f t="shared" si="186"/>
        <v/>
      </c>
      <c r="W1722" s="232" t="str">
        <f t="shared" si="187"/>
        <v/>
      </c>
      <c r="X1722" s="232" t="str">
        <f>IFERROR(VLOOKUP(W1722,Datos!$P$4:$Q$18,2,0),"")</f>
        <v/>
      </c>
      <c r="Y1722" s="232" t="str">
        <f t="shared" si="188"/>
        <v/>
      </c>
      <c r="AA1722" s="314" t="str">
        <f t="shared" ca="1" si="185"/>
        <v/>
      </c>
    </row>
    <row r="1723" spans="1:27" x14ac:dyDescent="0.3">
      <c r="A1723" s="238"/>
      <c r="B1723" s="241" t="str">
        <f t="shared" si="189"/>
        <v/>
      </c>
      <c r="C1723" s="239"/>
      <c r="D1723" s="240" t="str">
        <f>IF(C1723&lt;&gt;"",VLOOKUP(C1723,'BASE EQUIPOS'!$G$8:$H$22,2,0),"")</f>
        <v/>
      </c>
      <c r="E1723" s="241" t="str">
        <f>IF(C1723&lt;&gt;"",VLOOKUP(C1723,'BASE EQUIPOS'!$G$8:$I$22,3,0),"")</f>
        <v/>
      </c>
      <c r="F1723" s="241" t="str">
        <f>IF(C1723&lt;&gt;"",VLOOKUP(C1723,'BASE EQUIPOS'!$G$8:$J$22,4,0),"")</f>
        <v/>
      </c>
      <c r="G1723" s="242"/>
      <c r="H1723" s="233"/>
      <c r="I1723" s="241"/>
      <c r="J1723" s="241"/>
      <c r="K1723" s="241"/>
      <c r="L1723" s="239"/>
      <c r="M1723" s="244"/>
      <c r="N1723" s="245" t="str">
        <f t="shared" ca="1" si="183"/>
        <v/>
      </c>
      <c r="O1723" s="239"/>
      <c r="P1723" s="244"/>
      <c r="Q1723" s="245" t="str">
        <f t="shared" si="184"/>
        <v/>
      </c>
      <c r="U1723" s="246" t="str">
        <f>IFERROR(VLOOKUP(C1723,'BASE EQUIPOS'!$G$8:$O$22,9,0)," ")</f>
        <v xml:space="preserve"> </v>
      </c>
      <c r="V1723" s="232" t="str">
        <f t="shared" si="186"/>
        <v/>
      </c>
      <c r="W1723" s="232" t="str">
        <f t="shared" si="187"/>
        <v/>
      </c>
      <c r="X1723" s="232" t="str">
        <f>IFERROR(VLOOKUP(W1723,Datos!$P$4:$Q$18,2,0),"")</f>
        <v/>
      </c>
      <c r="Y1723" s="232" t="str">
        <f t="shared" si="188"/>
        <v/>
      </c>
      <c r="AA1723" s="314" t="str">
        <f t="shared" ca="1" si="185"/>
        <v/>
      </c>
    </row>
    <row r="1724" spans="1:27" x14ac:dyDescent="0.3">
      <c r="A1724" s="238"/>
      <c r="B1724" s="241" t="str">
        <f t="shared" si="189"/>
        <v/>
      </c>
      <c r="C1724" s="239"/>
      <c r="D1724" s="240" t="str">
        <f>IF(C1724&lt;&gt;"",VLOOKUP(C1724,'BASE EQUIPOS'!$G$8:$H$22,2,0),"")</f>
        <v/>
      </c>
      <c r="E1724" s="241" t="str">
        <f>IF(C1724&lt;&gt;"",VLOOKUP(C1724,'BASE EQUIPOS'!$G$8:$I$22,3,0),"")</f>
        <v/>
      </c>
      <c r="F1724" s="241" t="str">
        <f>IF(C1724&lt;&gt;"",VLOOKUP(C1724,'BASE EQUIPOS'!$G$8:$J$22,4,0),"")</f>
        <v/>
      </c>
      <c r="G1724" s="242"/>
      <c r="H1724" s="233"/>
      <c r="I1724" s="241"/>
      <c r="J1724" s="241"/>
      <c r="K1724" s="241"/>
      <c r="L1724" s="239"/>
      <c r="M1724" s="244"/>
      <c r="N1724" s="245" t="str">
        <f t="shared" ca="1" si="183"/>
        <v/>
      </c>
      <c r="O1724" s="239"/>
      <c r="P1724" s="244"/>
      <c r="Q1724" s="245" t="str">
        <f t="shared" si="184"/>
        <v/>
      </c>
      <c r="U1724" s="246" t="str">
        <f>IFERROR(VLOOKUP(C1724,'BASE EQUIPOS'!$G$8:$O$22,9,0)," ")</f>
        <v xml:space="preserve"> </v>
      </c>
      <c r="V1724" s="232" t="str">
        <f t="shared" si="186"/>
        <v/>
      </c>
      <c r="W1724" s="232" t="str">
        <f t="shared" si="187"/>
        <v/>
      </c>
      <c r="X1724" s="232" t="str">
        <f>IFERROR(VLOOKUP(W1724,Datos!$P$4:$Q$18,2,0),"")</f>
        <v/>
      </c>
      <c r="Y1724" s="232" t="str">
        <f t="shared" si="188"/>
        <v/>
      </c>
      <c r="AA1724" s="314" t="str">
        <f t="shared" ca="1" si="185"/>
        <v/>
      </c>
    </row>
    <row r="1725" spans="1:27" x14ac:dyDescent="0.3">
      <c r="A1725" s="238"/>
      <c r="B1725" s="241" t="str">
        <f t="shared" si="189"/>
        <v/>
      </c>
      <c r="C1725" s="239"/>
      <c r="D1725" s="240" t="str">
        <f>IF(C1725&lt;&gt;"",VLOOKUP(C1725,'BASE EQUIPOS'!$G$8:$H$22,2,0),"")</f>
        <v/>
      </c>
      <c r="E1725" s="241" t="str">
        <f>IF(C1725&lt;&gt;"",VLOOKUP(C1725,'BASE EQUIPOS'!$G$8:$I$22,3,0),"")</f>
        <v/>
      </c>
      <c r="F1725" s="241" t="str">
        <f>IF(C1725&lt;&gt;"",VLOOKUP(C1725,'BASE EQUIPOS'!$G$8:$J$22,4,0),"")</f>
        <v/>
      </c>
      <c r="G1725" s="242"/>
      <c r="H1725" s="233"/>
      <c r="I1725" s="241"/>
      <c r="J1725" s="241"/>
      <c r="K1725" s="241"/>
      <c r="L1725" s="239"/>
      <c r="M1725" s="244"/>
      <c r="N1725" s="245" t="str">
        <f t="shared" ca="1" si="183"/>
        <v/>
      </c>
      <c r="O1725" s="239"/>
      <c r="P1725" s="244"/>
      <c r="Q1725" s="245" t="str">
        <f t="shared" si="184"/>
        <v/>
      </c>
      <c r="U1725" s="246" t="str">
        <f>IFERROR(VLOOKUP(C1725,'BASE EQUIPOS'!$G$8:$O$22,9,0)," ")</f>
        <v xml:space="preserve"> </v>
      </c>
      <c r="V1725" s="232" t="str">
        <f t="shared" si="186"/>
        <v/>
      </c>
      <c r="W1725" s="232" t="str">
        <f t="shared" si="187"/>
        <v/>
      </c>
      <c r="X1725" s="232" t="str">
        <f>IFERROR(VLOOKUP(W1725,Datos!$P$4:$Q$18,2,0),"")</f>
        <v/>
      </c>
      <c r="Y1725" s="232" t="str">
        <f t="shared" si="188"/>
        <v/>
      </c>
      <c r="AA1725" s="314" t="str">
        <f t="shared" ca="1" si="185"/>
        <v/>
      </c>
    </row>
    <row r="1726" spans="1:27" x14ac:dyDescent="0.3">
      <c r="A1726" s="238"/>
      <c r="B1726" s="241" t="str">
        <f t="shared" si="189"/>
        <v/>
      </c>
      <c r="C1726" s="239"/>
      <c r="D1726" s="240" t="str">
        <f>IF(C1726&lt;&gt;"",VLOOKUP(C1726,'BASE EQUIPOS'!$G$8:$H$22,2,0),"")</f>
        <v/>
      </c>
      <c r="E1726" s="241" t="str">
        <f>IF(C1726&lt;&gt;"",VLOOKUP(C1726,'BASE EQUIPOS'!$G$8:$I$22,3,0),"")</f>
        <v/>
      </c>
      <c r="F1726" s="241" t="str">
        <f>IF(C1726&lt;&gt;"",VLOOKUP(C1726,'BASE EQUIPOS'!$G$8:$J$22,4,0),"")</f>
        <v/>
      </c>
      <c r="G1726" s="242"/>
      <c r="H1726" s="233"/>
      <c r="I1726" s="241"/>
      <c r="J1726" s="241"/>
      <c r="K1726" s="241"/>
      <c r="L1726" s="239"/>
      <c r="M1726" s="244"/>
      <c r="N1726" s="245" t="str">
        <f t="shared" ca="1" si="183"/>
        <v/>
      </c>
      <c r="O1726" s="239"/>
      <c r="P1726" s="244"/>
      <c r="Q1726" s="245" t="str">
        <f t="shared" si="184"/>
        <v/>
      </c>
      <c r="U1726" s="246" t="str">
        <f>IFERROR(VLOOKUP(C1726,'BASE EQUIPOS'!$G$8:$O$22,9,0)," ")</f>
        <v xml:space="preserve"> </v>
      </c>
      <c r="V1726" s="232" t="str">
        <f t="shared" si="186"/>
        <v/>
      </c>
      <c r="W1726" s="232" t="str">
        <f t="shared" si="187"/>
        <v/>
      </c>
      <c r="X1726" s="232" t="str">
        <f>IFERROR(VLOOKUP(W1726,Datos!$P$4:$Q$18,2,0),"")</f>
        <v/>
      </c>
      <c r="Y1726" s="232" t="str">
        <f t="shared" si="188"/>
        <v/>
      </c>
      <c r="AA1726" s="314" t="str">
        <f t="shared" ca="1" si="185"/>
        <v/>
      </c>
    </row>
    <row r="1727" spans="1:27" x14ac:dyDescent="0.3">
      <c r="A1727" s="238"/>
      <c r="B1727" s="241" t="str">
        <f t="shared" si="189"/>
        <v/>
      </c>
      <c r="C1727" s="239"/>
      <c r="D1727" s="240" t="str">
        <f>IF(C1727&lt;&gt;"",VLOOKUP(C1727,'BASE EQUIPOS'!$G$8:$H$22,2,0),"")</f>
        <v/>
      </c>
      <c r="E1727" s="241" t="str">
        <f>IF(C1727&lt;&gt;"",VLOOKUP(C1727,'BASE EQUIPOS'!$G$8:$I$22,3,0),"")</f>
        <v/>
      </c>
      <c r="F1727" s="241" t="str">
        <f>IF(C1727&lt;&gt;"",VLOOKUP(C1727,'BASE EQUIPOS'!$G$8:$J$22,4,0),"")</f>
        <v/>
      </c>
      <c r="G1727" s="242"/>
      <c r="H1727" s="233"/>
      <c r="I1727" s="241"/>
      <c r="J1727" s="241"/>
      <c r="K1727" s="241"/>
      <c r="L1727" s="239"/>
      <c r="M1727" s="244"/>
      <c r="N1727" s="245" t="str">
        <f t="shared" ca="1" si="183"/>
        <v/>
      </c>
      <c r="O1727" s="239"/>
      <c r="P1727" s="244"/>
      <c r="Q1727" s="245" t="str">
        <f t="shared" si="184"/>
        <v/>
      </c>
      <c r="U1727" s="246" t="str">
        <f>IFERROR(VLOOKUP(C1727,'BASE EQUIPOS'!$G$8:$O$22,9,0)," ")</f>
        <v xml:space="preserve"> </v>
      </c>
      <c r="V1727" s="232" t="str">
        <f t="shared" si="186"/>
        <v/>
      </c>
      <c r="W1727" s="232" t="str">
        <f t="shared" si="187"/>
        <v/>
      </c>
      <c r="X1727" s="232" t="str">
        <f>IFERROR(VLOOKUP(W1727,Datos!$P$4:$Q$18,2,0),"")</f>
        <v/>
      </c>
      <c r="Y1727" s="232" t="str">
        <f t="shared" si="188"/>
        <v/>
      </c>
      <c r="AA1727" s="314" t="str">
        <f t="shared" ca="1" si="185"/>
        <v/>
      </c>
    </row>
    <row r="1728" spans="1:27" x14ac:dyDescent="0.3">
      <c r="A1728" s="238"/>
      <c r="B1728" s="241" t="str">
        <f t="shared" si="189"/>
        <v/>
      </c>
      <c r="C1728" s="239"/>
      <c r="D1728" s="240" t="str">
        <f>IF(C1728&lt;&gt;"",VLOOKUP(C1728,'BASE EQUIPOS'!$G$8:$H$22,2,0),"")</f>
        <v/>
      </c>
      <c r="E1728" s="241" t="str">
        <f>IF(C1728&lt;&gt;"",VLOOKUP(C1728,'BASE EQUIPOS'!$G$8:$I$22,3,0),"")</f>
        <v/>
      </c>
      <c r="F1728" s="241" t="str">
        <f>IF(C1728&lt;&gt;"",VLOOKUP(C1728,'BASE EQUIPOS'!$G$8:$J$22,4,0),"")</f>
        <v/>
      </c>
      <c r="G1728" s="242"/>
      <c r="H1728" s="233"/>
      <c r="I1728" s="241"/>
      <c r="J1728" s="241"/>
      <c r="K1728" s="241"/>
      <c r="L1728" s="239"/>
      <c r="M1728" s="244"/>
      <c r="N1728" s="245" t="str">
        <f t="shared" ca="1" si="183"/>
        <v/>
      </c>
      <c r="O1728" s="239"/>
      <c r="P1728" s="244"/>
      <c r="Q1728" s="245" t="str">
        <f t="shared" si="184"/>
        <v/>
      </c>
      <c r="U1728" s="246" t="str">
        <f>IFERROR(VLOOKUP(C1728,'BASE EQUIPOS'!$G$8:$O$22,9,0)," ")</f>
        <v xml:space="preserve"> </v>
      </c>
      <c r="V1728" s="232" t="str">
        <f t="shared" si="186"/>
        <v/>
      </c>
      <c r="W1728" s="232" t="str">
        <f t="shared" si="187"/>
        <v/>
      </c>
      <c r="X1728" s="232" t="str">
        <f>IFERROR(VLOOKUP(W1728,Datos!$P$4:$Q$18,2,0),"")</f>
        <v/>
      </c>
      <c r="Y1728" s="232" t="str">
        <f t="shared" si="188"/>
        <v/>
      </c>
      <c r="AA1728" s="314" t="str">
        <f t="shared" ca="1" si="185"/>
        <v/>
      </c>
    </row>
    <row r="1729" spans="1:27" x14ac:dyDescent="0.3">
      <c r="A1729" s="238"/>
      <c r="B1729" s="241" t="str">
        <f t="shared" si="189"/>
        <v/>
      </c>
      <c r="C1729" s="239"/>
      <c r="D1729" s="240" t="str">
        <f>IF(C1729&lt;&gt;"",VLOOKUP(C1729,'BASE EQUIPOS'!$G$8:$H$22,2,0),"")</f>
        <v/>
      </c>
      <c r="E1729" s="241" t="str">
        <f>IF(C1729&lt;&gt;"",VLOOKUP(C1729,'BASE EQUIPOS'!$G$8:$I$22,3,0),"")</f>
        <v/>
      </c>
      <c r="F1729" s="241" t="str">
        <f>IF(C1729&lt;&gt;"",VLOOKUP(C1729,'BASE EQUIPOS'!$G$8:$J$22,4,0),"")</f>
        <v/>
      </c>
      <c r="G1729" s="242"/>
      <c r="H1729" s="233"/>
      <c r="I1729" s="241"/>
      <c r="J1729" s="241"/>
      <c r="K1729" s="241"/>
      <c r="L1729" s="239"/>
      <c r="M1729" s="244"/>
      <c r="N1729" s="245" t="str">
        <f t="shared" ca="1" si="183"/>
        <v/>
      </c>
      <c r="O1729" s="239"/>
      <c r="P1729" s="244"/>
      <c r="Q1729" s="245" t="str">
        <f t="shared" si="184"/>
        <v/>
      </c>
      <c r="U1729" s="246" t="str">
        <f>IFERROR(VLOOKUP(C1729,'BASE EQUIPOS'!$G$8:$O$22,9,0)," ")</f>
        <v xml:space="preserve"> </v>
      </c>
      <c r="V1729" s="232" t="str">
        <f t="shared" si="186"/>
        <v/>
      </c>
      <c r="W1729" s="232" t="str">
        <f t="shared" si="187"/>
        <v/>
      </c>
      <c r="X1729" s="232" t="str">
        <f>IFERROR(VLOOKUP(W1729,Datos!$P$4:$Q$18,2,0),"")</f>
        <v/>
      </c>
      <c r="Y1729" s="232" t="str">
        <f t="shared" si="188"/>
        <v/>
      </c>
      <c r="AA1729" s="314" t="str">
        <f t="shared" ca="1" si="185"/>
        <v/>
      </c>
    </row>
    <row r="1730" spans="1:27" x14ac:dyDescent="0.3">
      <c r="A1730" s="238"/>
      <c r="B1730" s="241" t="str">
        <f t="shared" si="189"/>
        <v/>
      </c>
      <c r="C1730" s="239"/>
      <c r="D1730" s="240" t="str">
        <f>IF(C1730&lt;&gt;"",VLOOKUP(C1730,'BASE EQUIPOS'!$G$8:$H$22,2,0),"")</f>
        <v/>
      </c>
      <c r="E1730" s="241" t="str">
        <f>IF(C1730&lt;&gt;"",VLOOKUP(C1730,'BASE EQUIPOS'!$G$8:$I$22,3,0),"")</f>
        <v/>
      </c>
      <c r="F1730" s="241" t="str">
        <f>IF(C1730&lt;&gt;"",VLOOKUP(C1730,'BASE EQUIPOS'!$G$8:$J$22,4,0),"")</f>
        <v/>
      </c>
      <c r="G1730" s="242"/>
      <c r="H1730" s="233"/>
      <c r="I1730" s="241"/>
      <c r="J1730" s="241"/>
      <c r="K1730" s="241"/>
      <c r="L1730" s="239"/>
      <c r="M1730" s="244"/>
      <c r="N1730" s="245" t="str">
        <f t="shared" ca="1" si="183"/>
        <v/>
      </c>
      <c r="O1730" s="239"/>
      <c r="P1730" s="244"/>
      <c r="Q1730" s="245" t="str">
        <f t="shared" si="184"/>
        <v/>
      </c>
      <c r="U1730" s="246" t="str">
        <f>IFERROR(VLOOKUP(C1730,'BASE EQUIPOS'!$G$8:$O$22,9,0)," ")</f>
        <v xml:space="preserve"> </v>
      </c>
      <c r="V1730" s="232" t="str">
        <f t="shared" si="186"/>
        <v/>
      </c>
      <c r="W1730" s="232" t="str">
        <f t="shared" si="187"/>
        <v/>
      </c>
      <c r="X1730" s="232" t="str">
        <f>IFERROR(VLOOKUP(W1730,Datos!$P$4:$Q$18,2,0),"")</f>
        <v/>
      </c>
      <c r="Y1730" s="232" t="str">
        <f t="shared" si="188"/>
        <v/>
      </c>
      <c r="AA1730" s="314" t="str">
        <f t="shared" ca="1" si="185"/>
        <v/>
      </c>
    </row>
    <row r="1731" spans="1:27" x14ac:dyDescent="0.3">
      <c r="A1731" s="238"/>
      <c r="B1731" s="241" t="str">
        <f t="shared" si="189"/>
        <v/>
      </c>
      <c r="C1731" s="239"/>
      <c r="D1731" s="240" t="str">
        <f>IF(C1731&lt;&gt;"",VLOOKUP(C1731,'BASE EQUIPOS'!$G$8:$H$22,2,0),"")</f>
        <v/>
      </c>
      <c r="E1731" s="241" t="str">
        <f>IF(C1731&lt;&gt;"",VLOOKUP(C1731,'BASE EQUIPOS'!$G$8:$I$22,3,0),"")</f>
        <v/>
      </c>
      <c r="F1731" s="241" t="str">
        <f>IF(C1731&lt;&gt;"",VLOOKUP(C1731,'BASE EQUIPOS'!$G$8:$J$22,4,0),"")</f>
        <v/>
      </c>
      <c r="G1731" s="242"/>
      <c r="H1731" s="233"/>
      <c r="I1731" s="241"/>
      <c r="J1731" s="241"/>
      <c r="K1731" s="241"/>
      <c r="L1731" s="239"/>
      <c r="M1731" s="244"/>
      <c r="N1731" s="245" t="str">
        <f t="shared" ca="1" si="183"/>
        <v/>
      </c>
      <c r="O1731" s="239"/>
      <c r="P1731" s="244"/>
      <c r="Q1731" s="245" t="str">
        <f t="shared" si="184"/>
        <v/>
      </c>
      <c r="U1731" s="246" t="str">
        <f>IFERROR(VLOOKUP(C1731,'BASE EQUIPOS'!$G$8:$O$22,9,0)," ")</f>
        <v xml:space="preserve"> </v>
      </c>
      <c r="V1731" s="232" t="str">
        <f t="shared" si="186"/>
        <v/>
      </c>
      <c r="W1731" s="232" t="str">
        <f t="shared" si="187"/>
        <v/>
      </c>
      <c r="X1731" s="232" t="str">
        <f>IFERROR(VLOOKUP(W1731,Datos!$P$4:$Q$18,2,0),"")</f>
        <v/>
      </c>
      <c r="Y1731" s="232" t="str">
        <f t="shared" si="188"/>
        <v/>
      </c>
      <c r="AA1731" s="314" t="str">
        <f t="shared" ca="1" si="185"/>
        <v/>
      </c>
    </row>
    <row r="1732" spans="1:27" x14ac:dyDescent="0.3">
      <c r="A1732" s="238"/>
      <c r="B1732" s="241" t="str">
        <f t="shared" si="189"/>
        <v/>
      </c>
      <c r="C1732" s="239"/>
      <c r="D1732" s="240" t="str">
        <f>IF(C1732&lt;&gt;"",VLOOKUP(C1732,'BASE EQUIPOS'!$G$8:$H$22,2,0),"")</f>
        <v/>
      </c>
      <c r="E1732" s="241" t="str">
        <f>IF(C1732&lt;&gt;"",VLOOKUP(C1732,'BASE EQUIPOS'!$G$8:$I$22,3,0),"")</f>
        <v/>
      </c>
      <c r="F1732" s="241" t="str">
        <f>IF(C1732&lt;&gt;"",VLOOKUP(C1732,'BASE EQUIPOS'!$G$8:$J$22,4,0),"")</f>
        <v/>
      </c>
      <c r="G1732" s="242"/>
      <c r="H1732" s="233"/>
      <c r="I1732" s="241"/>
      <c r="J1732" s="241"/>
      <c r="K1732" s="241"/>
      <c r="L1732" s="239"/>
      <c r="M1732" s="244"/>
      <c r="N1732" s="245" t="str">
        <f t="shared" ca="1" si="183"/>
        <v/>
      </c>
      <c r="O1732" s="239"/>
      <c r="P1732" s="244"/>
      <c r="Q1732" s="245" t="str">
        <f t="shared" si="184"/>
        <v/>
      </c>
      <c r="U1732" s="246" t="str">
        <f>IFERROR(VLOOKUP(C1732,'BASE EQUIPOS'!$G$8:$O$22,9,0)," ")</f>
        <v xml:space="preserve"> </v>
      </c>
      <c r="V1732" s="232" t="str">
        <f t="shared" si="186"/>
        <v/>
      </c>
      <c r="W1732" s="232" t="str">
        <f t="shared" si="187"/>
        <v/>
      </c>
      <c r="X1732" s="232" t="str">
        <f>IFERROR(VLOOKUP(W1732,Datos!$P$4:$Q$18,2,0),"")</f>
        <v/>
      </c>
      <c r="Y1732" s="232" t="str">
        <f t="shared" si="188"/>
        <v/>
      </c>
      <c r="AA1732" s="314" t="str">
        <f t="shared" ca="1" si="185"/>
        <v/>
      </c>
    </row>
    <row r="1733" spans="1:27" x14ac:dyDescent="0.3">
      <c r="A1733" s="238"/>
      <c r="B1733" s="241" t="str">
        <f t="shared" si="189"/>
        <v/>
      </c>
      <c r="C1733" s="239"/>
      <c r="D1733" s="240" t="str">
        <f>IF(C1733&lt;&gt;"",VLOOKUP(C1733,'BASE EQUIPOS'!$G$8:$H$22,2,0),"")</f>
        <v/>
      </c>
      <c r="E1733" s="241" t="str">
        <f>IF(C1733&lt;&gt;"",VLOOKUP(C1733,'BASE EQUIPOS'!$G$8:$I$22,3,0),"")</f>
        <v/>
      </c>
      <c r="F1733" s="241" t="str">
        <f>IF(C1733&lt;&gt;"",VLOOKUP(C1733,'BASE EQUIPOS'!$G$8:$J$22,4,0),"")</f>
        <v/>
      </c>
      <c r="G1733" s="242"/>
      <c r="H1733" s="233"/>
      <c r="I1733" s="241"/>
      <c r="J1733" s="241"/>
      <c r="K1733" s="241"/>
      <c r="L1733" s="239"/>
      <c r="M1733" s="244"/>
      <c r="N1733" s="245" t="str">
        <f t="shared" ca="1" si="183"/>
        <v/>
      </c>
      <c r="O1733" s="239"/>
      <c r="P1733" s="244"/>
      <c r="Q1733" s="245" t="str">
        <f t="shared" si="184"/>
        <v/>
      </c>
      <c r="U1733" s="246" t="str">
        <f>IFERROR(VLOOKUP(C1733,'BASE EQUIPOS'!$G$8:$O$22,9,0)," ")</f>
        <v xml:space="preserve"> </v>
      </c>
      <c r="V1733" s="232" t="str">
        <f t="shared" si="186"/>
        <v/>
      </c>
      <c r="W1733" s="232" t="str">
        <f t="shared" si="187"/>
        <v/>
      </c>
      <c r="X1733" s="232" t="str">
        <f>IFERROR(VLOOKUP(W1733,Datos!$P$4:$Q$18,2,0),"")</f>
        <v/>
      </c>
      <c r="Y1733" s="232" t="str">
        <f t="shared" si="188"/>
        <v/>
      </c>
      <c r="AA1733" s="314" t="str">
        <f t="shared" ca="1" si="185"/>
        <v/>
      </c>
    </row>
    <row r="1734" spans="1:27" x14ac:dyDescent="0.3">
      <c r="A1734" s="238"/>
      <c r="B1734" s="241" t="str">
        <f t="shared" si="189"/>
        <v/>
      </c>
      <c r="C1734" s="239"/>
      <c r="D1734" s="240" t="str">
        <f>IF(C1734&lt;&gt;"",VLOOKUP(C1734,'BASE EQUIPOS'!$G$8:$H$22,2,0),"")</f>
        <v/>
      </c>
      <c r="E1734" s="241" t="str">
        <f>IF(C1734&lt;&gt;"",VLOOKUP(C1734,'BASE EQUIPOS'!$G$8:$I$22,3,0),"")</f>
        <v/>
      </c>
      <c r="F1734" s="241" t="str">
        <f>IF(C1734&lt;&gt;"",VLOOKUP(C1734,'BASE EQUIPOS'!$G$8:$J$22,4,0),"")</f>
        <v/>
      </c>
      <c r="G1734" s="242"/>
      <c r="H1734" s="233"/>
      <c r="I1734" s="241"/>
      <c r="J1734" s="241"/>
      <c r="K1734" s="241"/>
      <c r="L1734" s="239"/>
      <c r="M1734" s="244"/>
      <c r="N1734" s="245" t="str">
        <f t="shared" ca="1" si="183"/>
        <v/>
      </c>
      <c r="O1734" s="239"/>
      <c r="P1734" s="244"/>
      <c r="Q1734" s="245" t="str">
        <f t="shared" si="184"/>
        <v/>
      </c>
      <c r="U1734" s="246" t="str">
        <f>IFERROR(VLOOKUP(C1734,'BASE EQUIPOS'!$G$8:$O$22,9,0)," ")</f>
        <v xml:space="preserve"> </v>
      </c>
      <c r="V1734" s="232" t="str">
        <f t="shared" si="186"/>
        <v/>
      </c>
      <c r="W1734" s="232" t="str">
        <f t="shared" si="187"/>
        <v/>
      </c>
      <c r="X1734" s="232" t="str">
        <f>IFERROR(VLOOKUP(W1734,Datos!$P$4:$Q$18,2,0),"")</f>
        <v/>
      </c>
      <c r="Y1734" s="232" t="str">
        <f t="shared" si="188"/>
        <v/>
      </c>
      <c r="AA1734" s="314" t="str">
        <f t="shared" ca="1" si="185"/>
        <v/>
      </c>
    </row>
    <row r="1735" spans="1:27" x14ac:dyDescent="0.3">
      <c r="A1735" s="238"/>
      <c r="B1735" s="241" t="str">
        <f t="shared" si="189"/>
        <v/>
      </c>
      <c r="C1735" s="239"/>
      <c r="D1735" s="240" t="str">
        <f>IF(C1735&lt;&gt;"",VLOOKUP(C1735,'BASE EQUIPOS'!$G$8:$H$22,2,0),"")</f>
        <v/>
      </c>
      <c r="E1735" s="241" t="str">
        <f>IF(C1735&lt;&gt;"",VLOOKUP(C1735,'BASE EQUIPOS'!$G$8:$I$22,3,0),"")</f>
        <v/>
      </c>
      <c r="F1735" s="241" t="str">
        <f>IF(C1735&lt;&gt;"",VLOOKUP(C1735,'BASE EQUIPOS'!$G$8:$J$22,4,0),"")</f>
        <v/>
      </c>
      <c r="G1735" s="242"/>
      <c r="H1735" s="233"/>
      <c r="I1735" s="241"/>
      <c r="J1735" s="241"/>
      <c r="K1735" s="241"/>
      <c r="L1735" s="239"/>
      <c r="M1735" s="244"/>
      <c r="N1735" s="245" t="str">
        <f t="shared" ca="1" si="183"/>
        <v/>
      </c>
      <c r="O1735" s="239"/>
      <c r="P1735" s="244"/>
      <c r="Q1735" s="245" t="str">
        <f t="shared" si="184"/>
        <v/>
      </c>
      <c r="U1735" s="246" t="str">
        <f>IFERROR(VLOOKUP(C1735,'BASE EQUIPOS'!$G$8:$O$22,9,0)," ")</f>
        <v xml:space="preserve"> </v>
      </c>
      <c r="V1735" s="232" t="str">
        <f t="shared" si="186"/>
        <v/>
      </c>
      <c r="W1735" s="232" t="str">
        <f t="shared" si="187"/>
        <v/>
      </c>
      <c r="X1735" s="232" t="str">
        <f>IFERROR(VLOOKUP(W1735,Datos!$P$4:$Q$18,2,0),"")</f>
        <v/>
      </c>
      <c r="Y1735" s="232" t="str">
        <f t="shared" si="188"/>
        <v/>
      </c>
      <c r="AA1735" s="314" t="str">
        <f t="shared" ca="1" si="185"/>
        <v/>
      </c>
    </row>
    <row r="1736" spans="1:27" x14ac:dyDescent="0.3">
      <c r="A1736" s="238"/>
      <c r="B1736" s="241" t="str">
        <f t="shared" si="189"/>
        <v/>
      </c>
      <c r="C1736" s="239"/>
      <c r="D1736" s="240" t="str">
        <f>IF(C1736&lt;&gt;"",VLOOKUP(C1736,'BASE EQUIPOS'!$G$8:$H$22,2,0),"")</f>
        <v/>
      </c>
      <c r="E1736" s="241" t="str">
        <f>IF(C1736&lt;&gt;"",VLOOKUP(C1736,'BASE EQUIPOS'!$G$8:$I$22,3,0),"")</f>
        <v/>
      </c>
      <c r="F1736" s="241" t="str">
        <f>IF(C1736&lt;&gt;"",VLOOKUP(C1736,'BASE EQUIPOS'!$G$8:$J$22,4,0),"")</f>
        <v/>
      </c>
      <c r="G1736" s="242"/>
      <c r="H1736" s="233"/>
      <c r="I1736" s="241"/>
      <c r="J1736" s="241"/>
      <c r="K1736" s="241"/>
      <c r="L1736" s="239"/>
      <c r="M1736" s="244"/>
      <c r="N1736" s="245" t="str">
        <f t="shared" ca="1" si="183"/>
        <v/>
      </c>
      <c r="O1736" s="239"/>
      <c r="P1736" s="244"/>
      <c r="Q1736" s="245" t="str">
        <f t="shared" si="184"/>
        <v/>
      </c>
      <c r="U1736" s="246" t="str">
        <f>IFERROR(VLOOKUP(C1736,'BASE EQUIPOS'!$G$8:$O$22,9,0)," ")</f>
        <v xml:space="preserve"> </v>
      </c>
      <c r="V1736" s="232" t="str">
        <f t="shared" si="186"/>
        <v/>
      </c>
      <c r="W1736" s="232" t="str">
        <f t="shared" si="187"/>
        <v/>
      </c>
      <c r="X1736" s="232" t="str">
        <f>IFERROR(VLOOKUP(W1736,Datos!$P$4:$Q$18,2,0),"")</f>
        <v/>
      </c>
      <c r="Y1736" s="232" t="str">
        <f t="shared" si="188"/>
        <v/>
      </c>
      <c r="AA1736" s="314" t="str">
        <f t="shared" ca="1" si="185"/>
        <v/>
      </c>
    </row>
    <row r="1737" spans="1:27" x14ac:dyDescent="0.3">
      <c r="A1737" s="238"/>
      <c r="B1737" s="241" t="str">
        <f t="shared" si="189"/>
        <v/>
      </c>
      <c r="C1737" s="239"/>
      <c r="D1737" s="240" t="str">
        <f>IF(C1737&lt;&gt;"",VLOOKUP(C1737,'BASE EQUIPOS'!$G$8:$H$22,2,0),"")</f>
        <v/>
      </c>
      <c r="E1737" s="241" t="str">
        <f>IF(C1737&lt;&gt;"",VLOOKUP(C1737,'BASE EQUIPOS'!$G$8:$I$22,3,0),"")</f>
        <v/>
      </c>
      <c r="F1737" s="241" t="str">
        <f>IF(C1737&lt;&gt;"",VLOOKUP(C1737,'BASE EQUIPOS'!$G$8:$J$22,4,0),"")</f>
        <v/>
      </c>
      <c r="G1737" s="242"/>
      <c r="H1737" s="233"/>
      <c r="I1737" s="241"/>
      <c r="J1737" s="241"/>
      <c r="K1737" s="241"/>
      <c r="L1737" s="239"/>
      <c r="M1737" s="244"/>
      <c r="N1737" s="245" t="str">
        <f t="shared" ca="1" si="183"/>
        <v/>
      </c>
      <c r="O1737" s="239"/>
      <c r="P1737" s="244"/>
      <c r="Q1737" s="245" t="str">
        <f t="shared" si="184"/>
        <v/>
      </c>
      <c r="U1737" s="246" t="str">
        <f>IFERROR(VLOOKUP(C1737,'BASE EQUIPOS'!$G$8:$O$22,9,0)," ")</f>
        <v xml:space="preserve"> </v>
      </c>
      <c r="V1737" s="232" t="str">
        <f t="shared" si="186"/>
        <v/>
      </c>
      <c r="W1737" s="232" t="str">
        <f t="shared" si="187"/>
        <v/>
      </c>
      <c r="X1737" s="232" t="str">
        <f>IFERROR(VLOOKUP(W1737,Datos!$P$4:$Q$18,2,0),"")</f>
        <v/>
      </c>
      <c r="Y1737" s="232" t="str">
        <f t="shared" si="188"/>
        <v/>
      </c>
      <c r="AA1737" s="314" t="str">
        <f t="shared" ca="1" si="185"/>
        <v/>
      </c>
    </row>
    <row r="1738" spans="1:27" x14ac:dyDescent="0.3">
      <c r="A1738" s="238"/>
      <c r="B1738" s="241" t="str">
        <f t="shared" si="189"/>
        <v/>
      </c>
      <c r="C1738" s="239"/>
      <c r="D1738" s="240" t="str">
        <f>IF(C1738&lt;&gt;"",VLOOKUP(C1738,'BASE EQUIPOS'!$G$8:$H$22,2,0),"")</f>
        <v/>
      </c>
      <c r="E1738" s="241" t="str">
        <f>IF(C1738&lt;&gt;"",VLOOKUP(C1738,'BASE EQUIPOS'!$G$8:$I$22,3,0),"")</f>
        <v/>
      </c>
      <c r="F1738" s="241" t="str">
        <f>IF(C1738&lt;&gt;"",VLOOKUP(C1738,'BASE EQUIPOS'!$G$8:$J$22,4,0),"")</f>
        <v/>
      </c>
      <c r="G1738" s="242"/>
      <c r="H1738" s="233"/>
      <c r="I1738" s="241"/>
      <c r="J1738" s="241"/>
      <c r="K1738" s="241"/>
      <c r="L1738" s="239"/>
      <c r="M1738" s="244"/>
      <c r="N1738" s="245" t="str">
        <f t="shared" ca="1" si="183"/>
        <v/>
      </c>
      <c r="O1738" s="239"/>
      <c r="P1738" s="244"/>
      <c r="Q1738" s="245" t="str">
        <f t="shared" si="184"/>
        <v/>
      </c>
      <c r="U1738" s="246" t="str">
        <f>IFERROR(VLOOKUP(C1738,'BASE EQUIPOS'!$G$8:$O$22,9,0)," ")</f>
        <v xml:space="preserve"> </v>
      </c>
      <c r="V1738" s="232" t="str">
        <f t="shared" si="186"/>
        <v/>
      </c>
      <c r="W1738" s="232" t="str">
        <f t="shared" si="187"/>
        <v/>
      </c>
      <c r="X1738" s="232" t="str">
        <f>IFERROR(VLOOKUP(W1738,Datos!$P$4:$Q$18,2,0),"")</f>
        <v/>
      </c>
      <c r="Y1738" s="232" t="str">
        <f t="shared" si="188"/>
        <v/>
      </c>
      <c r="AA1738" s="314" t="str">
        <f t="shared" ca="1" si="185"/>
        <v/>
      </c>
    </row>
    <row r="1739" spans="1:27" x14ac:dyDescent="0.3">
      <c r="A1739" s="238"/>
      <c r="B1739" s="241" t="str">
        <f t="shared" si="189"/>
        <v/>
      </c>
      <c r="C1739" s="239"/>
      <c r="D1739" s="240" t="str">
        <f>IF(C1739&lt;&gt;"",VLOOKUP(C1739,'BASE EQUIPOS'!$G$8:$H$22,2,0),"")</f>
        <v/>
      </c>
      <c r="E1739" s="241" t="str">
        <f>IF(C1739&lt;&gt;"",VLOOKUP(C1739,'BASE EQUIPOS'!$G$8:$I$22,3,0),"")</f>
        <v/>
      </c>
      <c r="F1739" s="241" t="str">
        <f>IF(C1739&lt;&gt;"",VLOOKUP(C1739,'BASE EQUIPOS'!$G$8:$J$22,4,0),"")</f>
        <v/>
      </c>
      <c r="G1739" s="242"/>
      <c r="H1739" s="233"/>
      <c r="I1739" s="241"/>
      <c r="J1739" s="241"/>
      <c r="K1739" s="241"/>
      <c r="L1739" s="239"/>
      <c r="M1739" s="244"/>
      <c r="N1739" s="245" t="str">
        <f t="shared" ca="1" si="183"/>
        <v/>
      </c>
      <c r="O1739" s="239"/>
      <c r="P1739" s="244"/>
      <c r="Q1739" s="245" t="str">
        <f t="shared" si="184"/>
        <v/>
      </c>
      <c r="U1739" s="246" t="str">
        <f>IFERROR(VLOOKUP(C1739,'BASE EQUIPOS'!$G$8:$O$22,9,0)," ")</f>
        <v xml:space="preserve"> </v>
      </c>
      <c r="V1739" s="232" t="str">
        <f t="shared" si="186"/>
        <v/>
      </c>
      <c r="W1739" s="232" t="str">
        <f t="shared" si="187"/>
        <v/>
      </c>
      <c r="X1739" s="232" t="str">
        <f>IFERROR(VLOOKUP(W1739,Datos!$P$4:$Q$18,2,0),"")</f>
        <v/>
      </c>
      <c r="Y1739" s="232" t="str">
        <f t="shared" si="188"/>
        <v/>
      </c>
      <c r="AA1739" s="314" t="str">
        <f t="shared" ca="1" si="185"/>
        <v/>
      </c>
    </row>
    <row r="1740" spans="1:27" x14ac:dyDescent="0.3">
      <c r="A1740" s="238"/>
      <c r="B1740" s="241" t="str">
        <f t="shared" si="189"/>
        <v/>
      </c>
      <c r="C1740" s="239"/>
      <c r="D1740" s="240" t="str">
        <f>IF(C1740&lt;&gt;"",VLOOKUP(C1740,'BASE EQUIPOS'!$G$8:$H$22,2,0),"")</f>
        <v/>
      </c>
      <c r="E1740" s="241" t="str">
        <f>IF(C1740&lt;&gt;"",VLOOKUP(C1740,'BASE EQUIPOS'!$G$8:$I$22,3,0),"")</f>
        <v/>
      </c>
      <c r="F1740" s="241" t="str">
        <f>IF(C1740&lt;&gt;"",VLOOKUP(C1740,'BASE EQUIPOS'!$G$8:$J$22,4,0),"")</f>
        <v/>
      </c>
      <c r="G1740" s="242"/>
      <c r="H1740" s="233"/>
      <c r="I1740" s="241"/>
      <c r="J1740" s="241"/>
      <c r="K1740" s="241"/>
      <c r="L1740" s="239"/>
      <c r="M1740" s="244"/>
      <c r="N1740" s="245" t="str">
        <f t="shared" ca="1" si="183"/>
        <v/>
      </c>
      <c r="O1740" s="239"/>
      <c r="P1740" s="244"/>
      <c r="Q1740" s="245" t="str">
        <f t="shared" si="184"/>
        <v/>
      </c>
      <c r="U1740" s="246" t="str">
        <f>IFERROR(VLOOKUP(C1740,'BASE EQUIPOS'!$G$8:$O$22,9,0)," ")</f>
        <v xml:space="preserve"> </v>
      </c>
      <c r="V1740" s="232" t="str">
        <f t="shared" si="186"/>
        <v/>
      </c>
      <c r="W1740" s="232" t="str">
        <f t="shared" si="187"/>
        <v/>
      </c>
      <c r="X1740" s="232" t="str">
        <f>IFERROR(VLOOKUP(W1740,Datos!$P$4:$Q$18,2,0),"")</f>
        <v/>
      </c>
      <c r="Y1740" s="232" t="str">
        <f t="shared" si="188"/>
        <v/>
      </c>
      <c r="AA1740" s="314" t="str">
        <f t="shared" ca="1" si="185"/>
        <v/>
      </c>
    </row>
    <row r="1741" spans="1:27" x14ac:dyDescent="0.3">
      <c r="A1741" s="238"/>
      <c r="B1741" s="241" t="str">
        <f t="shared" si="189"/>
        <v/>
      </c>
      <c r="C1741" s="239"/>
      <c r="D1741" s="240" t="str">
        <f>IF(C1741&lt;&gt;"",VLOOKUP(C1741,'BASE EQUIPOS'!$G$8:$H$22,2,0),"")</f>
        <v/>
      </c>
      <c r="E1741" s="241" t="str">
        <f>IF(C1741&lt;&gt;"",VLOOKUP(C1741,'BASE EQUIPOS'!$G$8:$I$22,3,0),"")</f>
        <v/>
      </c>
      <c r="F1741" s="241" t="str">
        <f>IF(C1741&lt;&gt;"",VLOOKUP(C1741,'BASE EQUIPOS'!$G$8:$J$22,4,0),"")</f>
        <v/>
      </c>
      <c r="G1741" s="242"/>
      <c r="H1741" s="233"/>
      <c r="I1741" s="241"/>
      <c r="J1741" s="241"/>
      <c r="K1741" s="241"/>
      <c r="L1741" s="239"/>
      <c r="M1741" s="244"/>
      <c r="N1741" s="245" t="str">
        <f t="shared" ca="1" si="183"/>
        <v/>
      </c>
      <c r="O1741" s="239"/>
      <c r="P1741" s="244"/>
      <c r="Q1741" s="245" t="str">
        <f t="shared" si="184"/>
        <v/>
      </c>
      <c r="U1741" s="246" t="str">
        <f>IFERROR(VLOOKUP(C1741,'BASE EQUIPOS'!$G$8:$O$22,9,0)," ")</f>
        <v xml:space="preserve"> </v>
      </c>
      <c r="V1741" s="232" t="str">
        <f t="shared" si="186"/>
        <v/>
      </c>
      <c r="W1741" s="232" t="str">
        <f t="shared" si="187"/>
        <v/>
      </c>
      <c r="X1741" s="232" t="str">
        <f>IFERROR(VLOOKUP(W1741,Datos!$P$4:$Q$18,2,0),"")</f>
        <v/>
      </c>
      <c r="Y1741" s="232" t="str">
        <f t="shared" si="188"/>
        <v/>
      </c>
      <c r="AA1741" s="314" t="str">
        <f t="shared" ca="1" si="185"/>
        <v/>
      </c>
    </row>
    <row r="1742" spans="1:27" x14ac:dyDescent="0.3">
      <c r="A1742" s="238"/>
      <c r="B1742" s="241" t="str">
        <f t="shared" si="189"/>
        <v/>
      </c>
      <c r="C1742" s="239"/>
      <c r="D1742" s="240" t="str">
        <f>IF(C1742&lt;&gt;"",VLOOKUP(C1742,'BASE EQUIPOS'!$G$8:$H$22,2,0),"")</f>
        <v/>
      </c>
      <c r="E1742" s="241" t="str">
        <f>IF(C1742&lt;&gt;"",VLOOKUP(C1742,'BASE EQUIPOS'!$G$8:$I$22,3,0),"")</f>
        <v/>
      </c>
      <c r="F1742" s="241" t="str">
        <f>IF(C1742&lt;&gt;"",VLOOKUP(C1742,'BASE EQUIPOS'!$G$8:$J$22,4,0),"")</f>
        <v/>
      </c>
      <c r="G1742" s="242"/>
      <c r="H1742" s="233"/>
      <c r="I1742" s="241"/>
      <c r="J1742" s="241"/>
      <c r="K1742" s="241"/>
      <c r="L1742" s="239"/>
      <c r="M1742" s="244"/>
      <c r="N1742" s="245" t="str">
        <f t="shared" ca="1" si="183"/>
        <v/>
      </c>
      <c r="O1742" s="239"/>
      <c r="P1742" s="244"/>
      <c r="Q1742" s="245" t="str">
        <f t="shared" si="184"/>
        <v/>
      </c>
      <c r="U1742" s="246" t="str">
        <f>IFERROR(VLOOKUP(C1742,'BASE EQUIPOS'!$G$8:$O$22,9,0)," ")</f>
        <v xml:space="preserve"> </v>
      </c>
      <c r="V1742" s="232" t="str">
        <f t="shared" si="186"/>
        <v/>
      </c>
      <c r="W1742" s="232" t="str">
        <f t="shared" si="187"/>
        <v/>
      </c>
      <c r="X1742" s="232" t="str">
        <f>IFERROR(VLOOKUP(W1742,Datos!$P$4:$Q$18,2,0),"")</f>
        <v/>
      </c>
      <c r="Y1742" s="232" t="str">
        <f t="shared" si="188"/>
        <v/>
      </c>
      <c r="AA1742" s="314" t="str">
        <f t="shared" ca="1" si="185"/>
        <v/>
      </c>
    </row>
    <row r="1743" spans="1:27" x14ac:dyDescent="0.3">
      <c r="A1743" s="238"/>
      <c r="B1743" s="241" t="str">
        <f t="shared" si="189"/>
        <v/>
      </c>
      <c r="C1743" s="239"/>
      <c r="D1743" s="240" t="str">
        <f>IF(C1743&lt;&gt;"",VLOOKUP(C1743,'BASE EQUIPOS'!$G$8:$H$22,2,0),"")</f>
        <v/>
      </c>
      <c r="E1743" s="241" t="str">
        <f>IF(C1743&lt;&gt;"",VLOOKUP(C1743,'BASE EQUIPOS'!$G$8:$I$22,3,0),"")</f>
        <v/>
      </c>
      <c r="F1743" s="241" t="str">
        <f>IF(C1743&lt;&gt;"",VLOOKUP(C1743,'BASE EQUIPOS'!$G$8:$J$22,4,0),"")</f>
        <v/>
      </c>
      <c r="G1743" s="242"/>
      <c r="H1743" s="233"/>
      <c r="I1743" s="241"/>
      <c r="J1743" s="241"/>
      <c r="K1743" s="241"/>
      <c r="L1743" s="239"/>
      <c r="M1743" s="244"/>
      <c r="N1743" s="245" t="str">
        <f t="shared" ca="1" si="183"/>
        <v/>
      </c>
      <c r="O1743" s="239"/>
      <c r="P1743" s="244"/>
      <c r="Q1743" s="245" t="str">
        <f t="shared" si="184"/>
        <v/>
      </c>
      <c r="U1743" s="246" t="str">
        <f>IFERROR(VLOOKUP(C1743,'BASE EQUIPOS'!$G$8:$O$22,9,0)," ")</f>
        <v xml:space="preserve"> </v>
      </c>
      <c r="V1743" s="232" t="str">
        <f t="shared" si="186"/>
        <v/>
      </c>
      <c r="W1743" s="232" t="str">
        <f t="shared" si="187"/>
        <v/>
      </c>
      <c r="X1743" s="232" t="str">
        <f>IFERROR(VLOOKUP(W1743,Datos!$P$4:$Q$18,2,0),"")</f>
        <v/>
      </c>
      <c r="Y1743" s="232" t="str">
        <f t="shared" si="188"/>
        <v/>
      </c>
      <c r="AA1743" s="314" t="str">
        <f t="shared" ca="1" si="185"/>
        <v/>
      </c>
    </row>
    <row r="1744" spans="1:27" x14ac:dyDescent="0.3">
      <c r="A1744" s="238"/>
      <c r="B1744" s="241" t="str">
        <f t="shared" si="189"/>
        <v/>
      </c>
      <c r="C1744" s="239"/>
      <c r="D1744" s="240" t="str">
        <f>IF(C1744&lt;&gt;"",VLOOKUP(C1744,'BASE EQUIPOS'!$G$8:$H$22,2,0),"")</f>
        <v/>
      </c>
      <c r="E1744" s="241" t="str">
        <f>IF(C1744&lt;&gt;"",VLOOKUP(C1744,'BASE EQUIPOS'!$G$8:$I$22,3,0),"")</f>
        <v/>
      </c>
      <c r="F1744" s="241" t="str">
        <f>IF(C1744&lt;&gt;"",VLOOKUP(C1744,'BASE EQUIPOS'!$G$8:$J$22,4,0),"")</f>
        <v/>
      </c>
      <c r="G1744" s="242"/>
      <c r="H1744" s="233"/>
      <c r="I1744" s="241"/>
      <c r="J1744" s="241"/>
      <c r="K1744" s="241"/>
      <c r="L1744" s="239"/>
      <c r="M1744" s="244"/>
      <c r="N1744" s="245" t="str">
        <f t="shared" ref="N1744:N1807" ca="1" si="190">IF(M1744="","",IF(O1744="",NOW()*24-(L1744+M1744)*24,"Mtto. Terminado"))</f>
        <v/>
      </c>
      <c r="O1744" s="239"/>
      <c r="P1744" s="244"/>
      <c r="Q1744" s="245" t="str">
        <f t="shared" ref="Q1744:Q1807" si="191">IF(O1744="","",IF(P1744="","",(O1744+P1744)*24-(L1744+M1744)*24))</f>
        <v/>
      </c>
      <c r="U1744" s="246" t="str">
        <f>IFERROR(VLOOKUP(C1744,'BASE EQUIPOS'!$G$8:$O$22,9,0)," ")</f>
        <v xml:space="preserve"> </v>
      </c>
      <c r="V1744" s="232" t="str">
        <f t="shared" si="186"/>
        <v/>
      </c>
      <c r="W1744" s="232" t="str">
        <f t="shared" si="187"/>
        <v/>
      </c>
      <c r="X1744" s="232" t="str">
        <f>IFERROR(VLOOKUP(W1744,Datos!$P$4:$Q$18,2,0),"")</f>
        <v/>
      </c>
      <c r="Y1744" s="232" t="str">
        <f t="shared" si="188"/>
        <v/>
      </c>
      <c r="AA1744" s="314" t="str">
        <f t="shared" ca="1" si="185"/>
        <v/>
      </c>
    </row>
    <row r="1745" spans="1:27" x14ac:dyDescent="0.3">
      <c r="A1745" s="238"/>
      <c r="B1745" s="241" t="str">
        <f t="shared" si="189"/>
        <v/>
      </c>
      <c r="C1745" s="239"/>
      <c r="D1745" s="240" t="str">
        <f>IF(C1745&lt;&gt;"",VLOOKUP(C1745,'BASE EQUIPOS'!$G$8:$H$22,2,0),"")</f>
        <v/>
      </c>
      <c r="E1745" s="241" t="str">
        <f>IF(C1745&lt;&gt;"",VLOOKUP(C1745,'BASE EQUIPOS'!$G$8:$I$22,3,0),"")</f>
        <v/>
      </c>
      <c r="F1745" s="241" t="str">
        <f>IF(C1745&lt;&gt;"",VLOOKUP(C1745,'BASE EQUIPOS'!$G$8:$J$22,4,0),"")</f>
        <v/>
      </c>
      <c r="G1745" s="242"/>
      <c r="H1745" s="233"/>
      <c r="I1745" s="241"/>
      <c r="J1745" s="241"/>
      <c r="K1745" s="241"/>
      <c r="L1745" s="239"/>
      <c r="M1745" s="244"/>
      <c r="N1745" s="245" t="str">
        <f t="shared" ca="1" si="190"/>
        <v/>
      </c>
      <c r="O1745" s="239"/>
      <c r="P1745" s="244"/>
      <c r="Q1745" s="245" t="str">
        <f t="shared" si="191"/>
        <v/>
      </c>
      <c r="U1745" s="246" t="str">
        <f>IFERROR(VLOOKUP(C1745,'BASE EQUIPOS'!$G$8:$O$22,9,0)," ")</f>
        <v xml:space="preserve"> </v>
      </c>
      <c r="V1745" s="232" t="str">
        <f t="shared" si="186"/>
        <v/>
      </c>
      <c r="W1745" s="232" t="str">
        <f t="shared" si="187"/>
        <v/>
      </c>
      <c r="X1745" s="232" t="str">
        <f>IFERROR(VLOOKUP(W1745,Datos!$P$4:$Q$18,2,0),"")</f>
        <v/>
      </c>
      <c r="Y1745" s="232" t="str">
        <f t="shared" si="188"/>
        <v/>
      </c>
      <c r="AA1745" s="314" t="str">
        <f t="shared" ref="AA1745:AA1808" ca="1" si="192">IF(N1745="Mtto. Terminado",1,"")</f>
        <v/>
      </c>
    </row>
    <row r="1746" spans="1:27" x14ac:dyDescent="0.3">
      <c r="A1746" s="238"/>
      <c r="B1746" s="241" t="str">
        <f t="shared" si="189"/>
        <v/>
      </c>
      <c r="C1746" s="239"/>
      <c r="D1746" s="240" t="str">
        <f>IF(C1746&lt;&gt;"",VLOOKUP(C1746,'BASE EQUIPOS'!$G$8:$H$22,2,0),"")</f>
        <v/>
      </c>
      <c r="E1746" s="241" t="str">
        <f>IF(C1746&lt;&gt;"",VLOOKUP(C1746,'BASE EQUIPOS'!$G$8:$I$22,3,0),"")</f>
        <v/>
      </c>
      <c r="F1746" s="241" t="str">
        <f>IF(C1746&lt;&gt;"",VLOOKUP(C1746,'BASE EQUIPOS'!$G$8:$J$22,4,0),"")</f>
        <v/>
      </c>
      <c r="G1746" s="242"/>
      <c r="H1746" s="233"/>
      <c r="I1746" s="241"/>
      <c r="J1746" s="241"/>
      <c r="K1746" s="241"/>
      <c r="L1746" s="239"/>
      <c r="M1746" s="244"/>
      <c r="N1746" s="245" t="str">
        <f t="shared" ca="1" si="190"/>
        <v/>
      </c>
      <c r="O1746" s="239"/>
      <c r="P1746" s="244"/>
      <c r="Q1746" s="245" t="str">
        <f t="shared" si="191"/>
        <v/>
      </c>
      <c r="U1746" s="246" t="str">
        <f>IFERROR(VLOOKUP(C1746,'BASE EQUIPOS'!$G$8:$O$22,9,0)," ")</f>
        <v xml:space="preserve"> </v>
      </c>
      <c r="V1746" s="232" t="str">
        <f t="shared" si="186"/>
        <v/>
      </c>
      <c r="W1746" s="232" t="str">
        <f t="shared" si="187"/>
        <v/>
      </c>
      <c r="X1746" s="232" t="str">
        <f>IFERROR(VLOOKUP(W1746,Datos!$P$4:$Q$18,2,0),"")</f>
        <v/>
      </c>
      <c r="Y1746" s="232" t="str">
        <f t="shared" si="188"/>
        <v/>
      </c>
      <c r="AA1746" s="314" t="str">
        <f t="shared" ca="1" si="192"/>
        <v/>
      </c>
    </row>
    <row r="1747" spans="1:27" x14ac:dyDescent="0.3">
      <c r="A1747" s="238"/>
      <c r="B1747" s="241" t="str">
        <f t="shared" si="189"/>
        <v/>
      </c>
      <c r="C1747" s="239"/>
      <c r="D1747" s="240" t="str">
        <f>IF(C1747&lt;&gt;"",VLOOKUP(C1747,'BASE EQUIPOS'!$G$8:$H$22,2,0),"")</f>
        <v/>
      </c>
      <c r="E1747" s="241" t="str">
        <f>IF(C1747&lt;&gt;"",VLOOKUP(C1747,'BASE EQUIPOS'!$G$8:$I$22,3,0),"")</f>
        <v/>
      </c>
      <c r="F1747" s="241" t="str">
        <f>IF(C1747&lt;&gt;"",VLOOKUP(C1747,'BASE EQUIPOS'!$G$8:$J$22,4,0),"")</f>
        <v/>
      </c>
      <c r="G1747" s="242"/>
      <c r="H1747" s="233"/>
      <c r="I1747" s="241"/>
      <c r="J1747" s="241"/>
      <c r="K1747" s="241"/>
      <c r="L1747" s="239"/>
      <c r="M1747" s="244"/>
      <c r="N1747" s="245" t="str">
        <f t="shared" ca="1" si="190"/>
        <v/>
      </c>
      <c r="O1747" s="239"/>
      <c r="P1747" s="244"/>
      <c r="Q1747" s="245" t="str">
        <f t="shared" si="191"/>
        <v/>
      </c>
      <c r="U1747" s="246" t="str">
        <f>IFERROR(VLOOKUP(C1747,'BASE EQUIPOS'!$G$8:$O$22,9,0)," ")</f>
        <v xml:space="preserve"> </v>
      </c>
      <c r="V1747" s="232" t="str">
        <f t="shared" si="186"/>
        <v/>
      </c>
      <c r="W1747" s="232" t="str">
        <f t="shared" si="187"/>
        <v/>
      </c>
      <c r="X1747" s="232" t="str">
        <f>IFERROR(VLOOKUP(W1747,Datos!$P$4:$Q$18,2,0),"")</f>
        <v/>
      </c>
      <c r="Y1747" s="232" t="str">
        <f t="shared" si="188"/>
        <v/>
      </c>
      <c r="AA1747" s="314" t="str">
        <f t="shared" ca="1" si="192"/>
        <v/>
      </c>
    </row>
    <row r="1748" spans="1:27" x14ac:dyDescent="0.3">
      <c r="A1748" s="238"/>
      <c r="B1748" s="241" t="str">
        <f t="shared" si="189"/>
        <v/>
      </c>
      <c r="C1748" s="239"/>
      <c r="D1748" s="240" t="str">
        <f>IF(C1748&lt;&gt;"",VLOOKUP(C1748,'BASE EQUIPOS'!$G$8:$H$22,2,0),"")</f>
        <v/>
      </c>
      <c r="E1748" s="241" t="str">
        <f>IF(C1748&lt;&gt;"",VLOOKUP(C1748,'BASE EQUIPOS'!$G$8:$I$22,3,0),"")</f>
        <v/>
      </c>
      <c r="F1748" s="241" t="str">
        <f>IF(C1748&lt;&gt;"",VLOOKUP(C1748,'BASE EQUIPOS'!$G$8:$J$22,4,0),"")</f>
        <v/>
      </c>
      <c r="G1748" s="242"/>
      <c r="H1748" s="233"/>
      <c r="I1748" s="241"/>
      <c r="J1748" s="241"/>
      <c r="K1748" s="241"/>
      <c r="L1748" s="239"/>
      <c r="M1748" s="244"/>
      <c r="N1748" s="245" t="str">
        <f t="shared" ca="1" si="190"/>
        <v/>
      </c>
      <c r="O1748" s="239"/>
      <c r="P1748" s="244"/>
      <c r="Q1748" s="245" t="str">
        <f t="shared" si="191"/>
        <v/>
      </c>
      <c r="U1748" s="246" t="str">
        <f>IFERROR(VLOOKUP(C1748,'BASE EQUIPOS'!$G$8:$O$22,9,0)," ")</f>
        <v xml:space="preserve"> </v>
      </c>
      <c r="V1748" s="232" t="str">
        <f t="shared" si="186"/>
        <v/>
      </c>
      <c r="W1748" s="232" t="str">
        <f t="shared" si="187"/>
        <v/>
      </c>
      <c r="X1748" s="232" t="str">
        <f>IFERROR(VLOOKUP(W1748,Datos!$P$4:$Q$18,2,0),"")</f>
        <v/>
      </c>
      <c r="Y1748" s="232" t="str">
        <f t="shared" si="188"/>
        <v/>
      </c>
      <c r="AA1748" s="314" t="str">
        <f t="shared" ca="1" si="192"/>
        <v/>
      </c>
    </row>
    <row r="1749" spans="1:27" x14ac:dyDescent="0.3">
      <c r="A1749" s="238"/>
      <c r="B1749" s="241" t="str">
        <f t="shared" si="189"/>
        <v/>
      </c>
      <c r="C1749" s="239"/>
      <c r="D1749" s="240" t="str">
        <f>IF(C1749&lt;&gt;"",VLOOKUP(C1749,'BASE EQUIPOS'!$G$8:$H$22,2,0),"")</f>
        <v/>
      </c>
      <c r="E1749" s="241" t="str">
        <f>IF(C1749&lt;&gt;"",VLOOKUP(C1749,'BASE EQUIPOS'!$G$8:$I$22,3,0),"")</f>
        <v/>
      </c>
      <c r="F1749" s="241" t="str">
        <f>IF(C1749&lt;&gt;"",VLOOKUP(C1749,'BASE EQUIPOS'!$G$8:$J$22,4,0),"")</f>
        <v/>
      </c>
      <c r="G1749" s="242"/>
      <c r="H1749" s="233"/>
      <c r="I1749" s="241"/>
      <c r="J1749" s="241"/>
      <c r="K1749" s="241"/>
      <c r="L1749" s="239"/>
      <c r="M1749" s="244"/>
      <c r="N1749" s="245" t="str">
        <f t="shared" ca="1" si="190"/>
        <v/>
      </c>
      <c r="O1749" s="239"/>
      <c r="P1749" s="244"/>
      <c r="Q1749" s="245" t="str">
        <f t="shared" si="191"/>
        <v/>
      </c>
      <c r="U1749" s="246" t="str">
        <f>IFERROR(VLOOKUP(C1749,'BASE EQUIPOS'!$G$8:$O$22,9,0)," ")</f>
        <v xml:space="preserve"> </v>
      </c>
      <c r="V1749" s="232" t="str">
        <f t="shared" ref="V1749:V1812" si="193">IF(G1749="MTTO. SISTEMÁTICO","PREVENTIVA",IF(G1749="MTTO. PREDICTIVO","INSPECCIÓN",""))</f>
        <v/>
      </c>
      <c r="W1749" s="232" t="str">
        <f t="shared" ref="W1749:W1812" si="194">CONCATENATE(D1749,I1749)</f>
        <v/>
      </c>
      <c r="X1749" s="232" t="str">
        <f>IFERROR(VLOOKUP(W1749,Datos!$P$4:$Q$18,2,0),"")</f>
        <v/>
      </c>
      <c r="Y1749" s="232" t="str">
        <f t="shared" ref="Y1749:Y1812" si="195">IF(A1749="OT CORRECTIVA",1,IF(A1749="OT PREVENTIVA",2,IF(A1749="HOJA INSPECCIÓN",3,"")))</f>
        <v/>
      </c>
      <c r="AA1749" s="314" t="str">
        <f t="shared" ca="1" si="192"/>
        <v/>
      </c>
    </row>
    <row r="1750" spans="1:27" x14ac:dyDescent="0.3">
      <c r="A1750" s="238"/>
      <c r="B1750" s="241" t="str">
        <f t="shared" si="189"/>
        <v/>
      </c>
      <c r="C1750" s="239"/>
      <c r="D1750" s="240" t="str">
        <f>IF(C1750&lt;&gt;"",VLOOKUP(C1750,'BASE EQUIPOS'!$G$8:$H$22,2,0),"")</f>
        <v/>
      </c>
      <c r="E1750" s="241" t="str">
        <f>IF(C1750&lt;&gt;"",VLOOKUP(C1750,'BASE EQUIPOS'!$G$8:$I$22,3,0),"")</f>
        <v/>
      </c>
      <c r="F1750" s="241" t="str">
        <f>IF(C1750&lt;&gt;"",VLOOKUP(C1750,'BASE EQUIPOS'!$G$8:$J$22,4,0),"")</f>
        <v/>
      </c>
      <c r="G1750" s="242"/>
      <c r="H1750" s="233"/>
      <c r="I1750" s="241"/>
      <c r="J1750" s="241"/>
      <c r="K1750" s="241"/>
      <c r="L1750" s="239"/>
      <c r="M1750" s="244"/>
      <c r="N1750" s="245" t="str">
        <f t="shared" ca="1" si="190"/>
        <v/>
      </c>
      <c r="O1750" s="239"/>
      <c r="P1750" s="244"/>
      <c r="Q1750" s="245" t="str">
        <f t="shared" si="191"/>
        <v/>
      </c>
      <c r="U1750" s="246" t="str">
        <f>IFERROR(VLOOKUP(C1750,'BASE EQUIPOS'!$G$8:$O$22,9,0)," ")</f>
        <v xml:space="preserve"> </v>
      </c>
      <c r="V1750" s="232" t="str">
        <f t="shared" si="193"/>
        <v/>
      </c>
      <c r="W1750" s="232" t="str">
        <f t="shared" si="194"/>
        <v/>
      </c>
      <c r="X1750" s="232" t="str">
        <f>IFERROR(VLOOKUP(W1750,Datos!$P$4:$Q$18,2,0),"")</f>
        <v/>
      </c>
      <c r="Y1750" s="232" t="str">
        <f t="shared" si="195"/>
        <v/>
      </c>
      <c r="AA1750" s="314" t="str">
        <f t="shared" ca="1" si="192"/>
        <v/>
      </c>
    </row>
    <row r="1751" spans="1:27" x14ac:dyDescent="0.3">
      <c r="A1751" s="238"/>
      <c r="B1751" s="241" t="str">
        <f t="shared" si="189"/>
        <v/>
      </c>
      <c r="C1751" s="239"/>
      <c r="D1751" s="240" t="str">
        <f>IF(C1751&lt;&gt;"",VLOOKUP(C1751,'BASE EQUIPOS'!$G$8:$H$22,2,0),"")</f>
        <v/>
      </c>
      <c r="E1751" s="241" t="str">
        <f>IF(C1751&lt;&gt;"",VLOOKUP(C1751,'BASE EQUIPOS'!$G$8:$I$22,3,0),"")</f>
        <v/>
      </c>
      <c r="F1751" s="241" t="str">
        <f>IF(C1751&lt;&gt;"",VLOOKUP(C1751,'BASE EQUIPOS'!$G$8:$J$22,4,0),"")</f>
        <v/>
      </c>
      <c r="G1751" s="242"/>
      <c r="H1751" s="233"/>
      <c r="I1751" s="241"/>
      <c r="J1751" s="241"/>
      <c r="K1751" s="241"/>
      <c r="L1751" s="239"/>
      <c r="M1751" s="244"/>
      <c r="N1751" s="245" t="str">
        <f t="shared" ca="1" si="190"/>
        <v/>
      </c>
      <c r="O1751" s="239"/>
      <c r="P1751" s="244"/>
      <c r="Q1751" s="245" t="str">
        <f t="shared" si="191"/>
        <v/>
      </c>
      <c r="U1751" s="246" t="str">
        <f>IFERROR(VLOOKUP(C1751,'BASE EQUIPOS'!$G$8:$O$22,9,0)," ")</f>
        <v xml:space="preserve"> </v>
      </c>
      <c r="V1751" s="232" t="str">
        <f t="shared" si="193"/>
        <v/>
      </c>
      <c r="W1751" s="232" t="str">
        <f t="shared" si="194"/>
        <v/>
      </c>
      <c r="X1751" s="232" t="str">
        <f>IFERROR(VLOOKUP(W1751,Datos!$P$4:$Q$18,2,0),"")</f>
        <v/>
      </c>
      <c r="Y1751" s="232" t="str">
        <f t="shared" si="195"/>
        <v/>
      </c>
      <c r="AA1751" s="314" t="str">
        <f t="shared" ca="1" si="192"/>
        <v/>
      </c>
    </row>
    <row r="1752" spans="1:27" x14ac:dyDescent="0.3">
      <c r="A1752" s="238"/>
      <c r="B1752" s="241" t="str">
        <f t="shared" si="189"/>
        <v/>
      </c>
      <c r="C1752" s="239"/>
      <c r="D1752" s="240" t="str">
        <f>IF(C1752&lt;&gt;"",VLOOKUP(C1752,'BASE EQUIPOS'!$G$8:$H$22,2,0),"")</f>
        <v/>
      </c>
      <c r="E1752" s="241" t="str">
        <f>IF(C1752&lt;&gt;"",VLOOKUP(C1752,'BASE EQUIPOS'!$G$8:$I$22,3,0),"")</f>
        <v/>
      </c>
      <c r="F1752" s="241" t="str">
        <f>IF(C1752&lt;&gt;"",VLOOKUP(C1752,'BASE EQUIPOS'!$G$8:$J$22,4,0),"")</f>
        <v/>
      </c>
      <c r="G1752" s="242"/>
      <c r="H1752" s="233"/>
      <c r="I1752" s="241"/>
      <c r="J1752" s="241"/>
      <c r="K1752" s="241"/>
      <c r="L1752" s="239"/>
      <c r="M1752" s="244"/>
      <c r="N1752" s="245" t="str">
        <f t="shared" ca="1" si="190"/>
        <v/>
      </c>
      <c r="O1752" s="239"/>
      <c r="P1752" s="244"/>
      <c r="Q1752" s="245" t="str">
        <f t="shared" si="191"/>
        <v/>
      </c>
      <c r="U1752" s="246" t="str">
        <f>IFERROR(VLOOKUP(C1752,'BASE EQUIPOS'!$G$8:$O$22,9,0)," ")</f>
        <v xml:space="preserve"> </v>
      </c>
      <c r="V1752" s="232" t="str">
        <f t="shared" si="193"/>
        <v/>
      </c>
      <c r="W1752" s="232" t="str">
        <f t="shared" si="194"/>
        <v/>
      </c>
      <c r="X1752" s="232" t="str">
        <f>IFERROR(VLOOKUP(W1752,Datos!$P$4:$Q$18,2,0),"")</f>
        <v/>
      </c>
      <c r="Y1752" s="232" t="str">
        <f t="shared" si="195"/>
        <v/>
      </c>
      <c r="AA1752" s="314" t="str">
        <f t="shared" ca="1" si="192"/>
        <v/>
      </c>
    </row>
    <row r="1753" spans="1:27" x14ac:dyDescent="0.3">
      <c r="A1753" s="238"/>
      <c r="B1753" s="241" t="str">
        <f t="shared" si="189"/>
        <v/>
      </c>
      <c r="C1753" s="239"/>
      <c r="D1753" s="240" t="str">
        <f>IF(C1753&lt;&gt;"",VLOOKUP(C1753,'BASE EQUIPOS'!$G$8:$H$22,2,0),"")</f>
        <v/>
      </c>
      <c r="E1753" s="241" t="str">
        <f>IF(C1753&lt;&gt;"",VLOOKUP(C1753,'BASE EQUIPOS'!$G$8:$I$22,3,0),"")</f>
        <v/>
      </c>
      <c r="F1753" s="241" t="str">
        <f>IF(C1753&lt;&gt;"",VLOOKUP(C1753,'BASE EQUIPOS'!$G$8:$J$22,4,0),"")</f>
        <v/>
      </c>
      <c r="G1753" s="242"/>
      <c r="H1753" s="233"/>
      <c r="I1753" s="241"/>
      <c r="J1753" s="241"/>
      <c r="K1753" s="241"/>
      <c r="L1753" s="239"/>
      <c r="M1753" s="244"/>
      <c r="N1753" s="245" t="str">
        <f t="shared" ca="1" si="190"/>
        <v/>
      </c>
      <c r="O1753" s="239"/>
      <c r="P1753" s="244"/>
      <c r="Q1753" s="245" t="str">
        <f t="shared" si="191"/>
        <v/>
      </c>
      <c r="U1753" s="246" t="str">
        <f>IFERROR(VLOOKUP(C1753,'BASE EQUIPOS'!$G$8:$O$22,9,0)," ")</f>
        <v xml:space="preserve"> </v>
      </c>
      <c r="V1753" s="232" t="str">
        <f t="shared" si="193"/>
        <v/>
      </c>
      <c r="W1753" s="232" t="str">
        <f t="shared" si="194"/>
        <v/>
      </c>
      <c r="X1753" s="232" t="str">
        <f>IFERROR(VLOOKUP(W1753,Datos!$P$4:$Q$18,2,0),"")</f>
        <v/>
      </c>
      <c r="Y1753" s="232" t="str">
        <f t="shared" si="195"/>
        <v/>
      </c>
      <c r="AA1753" s="314" t="str">
        <f t="shared" ca="1" si="192"/>
        <v/>
      </c>
    </row>
    <row r="1754" spans="1:27" x14ac:dyDescent="0.3">
      <c r="A1754" s="238"/>
      <c r="B1754" s="241" t="str">
        <f t="shared" si="189"/>
        <v/>
      </c>
      <c r="C1754" s="239"/>
      <c r="D1754" s="240" t="str">
        <f>IF(C1754&lt;&gt;"",VLOOKUP(C1754,'BASE EQUIPOS'!$G$8:$H$22,2,0),"")</f>
        <v/>
      </c>
      <c r="E1754" s="241" t="str">
        <f>IF(C1754&lt;&gt;"",VLOOKUP(C1754,'BASE EQUIPOS'!$G$8:$I$22,3,0),"")</f>
        <v/>
      </c>
      <c r="F1754" s="241" t="str">
        <f>IF(C1754&lt;&gt;"",VLOOKUP(C1754,'BASE EQUIPOS'!$G$8:$J$22,4,0),"")</f>
        <v/>
      </c>
      <c r="G1754" s="242"/>
      <c r="H1754" s="233"/>
      <c r="I1754" s="241"/>
      <c r="J1754" s="241"/>
      <c r="K1754" s="241"/>
      <c r="L1754" s="239"/>
      <c r="M1754" s="244"/>
      <c r="N1754" s="245" t="str">
        <f t="shared" ca="1" si="190"/>
        <v/>
      </c>
      <c r="O1754" s="239"/>
      <c r="P1754" s="244"/>
      <c r="Q1754" s="245" t="str">
        <f t="shared" si="191"/>
        <v/>
      </c>
      <c r="U1754" s="246" t="str">
        <f>IFERROR(VLOOKUP(C1754,'BASE EQUIPOS'!$G$8:$O$22,9,0)," ")</f>
        <v xml:space="preserve"> </v>
      </c>
      <c r="V1754" s="232" t="str">
        <f t="shared" si="193"/>
        <v/>
      </c>
      <c r="W1754" s="232" t="str">
        <f t="shared" si="194"/>
        <v/>
      </c>
      <c r="X1754" s="232" t="str">
        <f>IFERROR(VLOOKUP(W1754,Datos!$P$4:$Q$18,2,0),"")</f>
        <v/>
      </c>
      <c r="Y1754" s="232" t="str">
        <f t="shared" si="195"/>
        <v/>
      </c>
      <c r="AA1754" s="314" t="str">
        <f t="shared" ca="1" si="192"/>
        <v/>
      </c>
    </row>
    <row r="1755" spans="1:27" x14ac:dyDescent="0.3">
      <c r="A1755" s="238"/>
      <c r="B1755" s="241" t="str">
        <f t="shared" si="189"/>
        <v/>
      </c>
      <c r="C1755" s="239"/>
      <c r="D1755" s="240" t="str">
        <f>IF(C1755&lt;&gt;"",VLOOKUP(C1755,'BASE EQUIPOS'!$G$8:$H$22,2,0),"")</f>
        <v/>
      </c>
      <c r="E1755" s="241" t="str">
        <f>IF(C1755&lt;&gt;"",VLOOKUP(C1755,'BASE EQUIPOS'!$G$8:$I$22,3,0),"")</f>
        <v/>
      </c>
      <c r="F1755" s="241" t="str">
        <f>IF(C1755&lt;&gt;"",VLOOKUP(C1755,'BASE EQUIPOS'!$G$8:$J$22,4,0),"")</f>
        <v/>
      </c>
      <c r="G1755" s="242"/>
      <c r="H1755" s="233"/>
      <c r="I1755" s="241"/>
      <c r="J1755" s="241"/>
      <c r="K1755" s="241"/>
      <c r="L1755" s="239"/>
      <c r="M1755" s="244"/>
      <c r="N1755" s="245" t="str">
        <f t="shared" ca="1" si="190"/>
        <v/>
      </c>
      <c r="O1755" s="239"/>
      <c r="P1755" s="244"/>
      <c r="Q1755" s="245" t="str">
        <f t="shared" si="191"/>
        <v/>
      </c>
      <c r="U1755" s="246" t="str">
        <f>IFERROR(VLOOKUP(C1755,'BASE EQUIPOS'!$G$8:$O$22,9,0)," ")</f>
        <v xml:space="preserve"> </v>
      </c>
      <c r="V1755" s="232" t="str">
        <f t="shared" si="193"/>
        <v/>
      </c>
      <c r="W1755" s="232" t="str">
        <f t="shared" si="194"/>
        <v/>
      </c>
      <c r="X1755" s="232" t="str">
        <f>IFERROR(VLOOKUP(W1755,Datos!$P$4:$Q$18,2,0),"")</f>
        <v/>
      </c>
      <c r="Y1755" s="232" t="str">
        <f t="shared" si="195"/>
        <v/>
      </c>
      <c r="AA1755" s="314" t="str">
        <f t="shared" ca="1" si="192"/>
        <v/>
      </c>
    </row>
    <row r="1756" spans="1:27" x14ac:dyDescent="0.3">
      <c r="A1756" s="238"/>
      <c r="B1756" s="241" t="str">
        <f t="shared" ref="B1756:B1819" si="196">IF(C1756&lt;&gt;"",B1755+1,"")</f>
        <v/>
      </c>
      <c r="C1756" s="239"/>
      <c r="D1756" s="240" t="str">
        <f>IF(C1756&lt;&gt;"",VLOOKUP(C1756,'BASE EQUIPOS'!$G$8:$H$22,2,0),"")</f>
        <v/>
      </c>
      <c r="E1756" s="241" t="str">
        <f>IF(C1756&lt;&gt;"",VLOOKUP(C1756,'BASE EQUIPOS'!$G$8:$I$22,3,0),"")</f>
        <v/>
      </c>
      <c r="F1756" s="241" t="str">
        <f>IF(C1756&lt;&gt;"",VLOOKUP(C1756,'BASE EQUIPOS'!$G$8:$J$22,4,0),"")</f>
        <v/>
      </c>
      <c r="G1756" s="242"/>
      <c r="H1756" s="233"/>
      <c r="I1756" s="241"/>
      <c r="J1756" s="241"/>
      <c r="K1756" s="241"/>
      <c r="L1756" s="239"/>
      <c r="M1756" s="244"/>
      <c r="N1756" s="245" t="str">
        <f t="shared" ca="1" si="190"/>
        <v/>
      </c>
      <c r="O1756" s="239"/>
      <c r="P1756" s="244"/>
      <c r="Q1756" s="245" t="str">
        <f t="shared" si="191"/>
        <v/>
      </c>
      <c r="U1756" s="246" t="str">
        <f>IFERROR(VLOOKUP(C1756,'BASE EQUIPOS'!$G$8:$O$22,9,0)," ")</f>
        <v xml:space="preserve"> </v>
      </c>
      <c r="V1756" s="232" t="str">
        <f t="shared" si="193"/>
        <v/>
      </c>
      <c r="W1756" s="232" t="str">
        <f t="shared" si="194"/>
        <v/>
      </c>
      <c r="X1756" s="232" t="str">
        <f>IFERROR(VLOOKUP(W1756,Datos!$P$4:$Q$18,2,0),"")</f>
        <v/>
      </c>
      <c r="Y1756" s="232" t="str">
        <f t="shared" si="195"/>
        <v/>
      </c>
      <c r="AA1756" s="314" t="str">
        <f t="shared" ca="1" si="192"/>
        <v/>
      </c>
    </row>
    <row r="1757" spans="1:27" x14ac:dyDescent="0.3">
      <c r="A1757" s="238"/>
      <c r="B1757" s="241" t="str">
        <f t="shared" si="196"/>
        <v/>
      </c>
      <c r="C1757" s="239"/>
      <c r="D1757" s="240" t="str">
        <f>IF(C1757&lt;&gt;"",VLOOKUP(C1757,'BASE EQUIPOS'!$G$8:$H$22,2,0),"")</f>
        <v/>
      </c>
      <c r="E1757" s="241" t="str">
        <f>IF(C1757&lt;&gt;"",VLOOKUP(C1757,'BASE EQUIPOS'!$G$8:$I$22,3,0),"")</f>
        <v/>
      </c>
      <c r="F1757" s="241" t="str">
        <f>IF(C1757&lt;&gt;"",VLOOKUP(C1757,'BASE EQUIPOS'!$G$8:$J$22,4,0),"")</f>
        <v/>
      </c>
      <c r="G1757" s="242"/>
      <c r="H1757" s="233"/>
      <c r="I1757" s="241"/>
      <c r="J1757" s="241"/>
      <c r="K1757" s="241"/>
      <c r="L1757" s="239"/>
      <c r="M1757" s="244"/>
      <c r="N1757" s="245" t="str">
        <f t="shared" ca="1" si="190"/>
        <v/>
      </c>
      <c r="O1757" s="239"/>
      <c r="P1757" s="244"/>
      <c r="Q1757" s="245" t="str">
        <f t="shared" si="191"/>
        <v/>
      </c>
      <c r="U1757" s="246" t="str">
        <f>IFERROR(VLOOKUP(C1757,'BASE EQUIPOS'!$G$8:$O$22,9,0)," ")</f>
        <v xml:space="preserve"> </v>
      </c>
      <c r="V1757" s="232" t="str">
        <f t="shared" si="193"/>
        <v/>
      </c>
      <c r="W1757" s="232" t="str">
        <f t="shared" si="194"/>
        <v/>
      </c>
      <c r="X1757" s="232" t="str">
        <f>IFERROR(VLOOKUP(W1757,Datos!$P$4:$Q$18,2,0),"")</f>
        <v/>
      </c>
      <c r="Y1757" s="232" t="str">
        <f t="shared" si="195"/>
        <v/>
      </c>
      <c r="AA1757" s="314" t="str">
        <f t="shared" ca="1" si="192"/>
        <v/>
      </c>
    </row>
    <row r="1758" spans="1:27" x14ac:dyDescent="0.3">
      <c r="A1758" s="238"/>
      <c r="B1758" s="241" t="str">
        <f t="shared" si="196"/>
        <v/>
      </c>
      <c r="C1758" s="239"/>
      <c r="D1758" s="240" t="str">
        <f>IF(C1758&lt;&gt;"",VLOOKUP(C1758,'BASE EQUIPOS'!$G$8:$H$22,2,0),"")</f>
        <v/>
      </c>
      <c r="E1758" s="241" t="str">
        <f>IF(C1758&lt;&gt;"",VLOOKUP(C1758,'BASE EQUIPOS'!$G$8:$I$22,3,0),"")</f>
        <v/>
      </c>
      <c r="F1758" s="241" t="str">
        <f>IF(C1758&lt;&gt;"",VLOOKUP(C1758,'BASE EQUIPOS'!$G$8:$J$22,4,0),"")</f>
        <v/>
      </c>
      <c r="G1758" s="242"/>
      <c r="H1758" s="233"/>
      <c r="I1758" s="241"/>
      <c r="J1758" s="241"/>
      <c r="K1758" s="241"/>
      <c r="L1758" s="239"/>
      <c r="M1758" s="244"/>
      <c r="N1758" s="245" t="str">
        <f t="shared" ca="1" si="190"/>
        <v/>
      </c>
      <c r="O1758" s="239"/>
      <c r="P1758" s="244"/>
      <c r="Q1758" s="245" t="str">
        <f t="shared" si="191"/>
        <v/>
      </c>
      <c r="U1758" s="246" t="str">
        <f>IFERROR(VLOOKUP(C1758,'BASE EQUIPOS'!$G$8:$O$22,9,0)," ")</f>
        <v xml:space="preserve"> </v>
      </c>
      <c r="V1758" s="232" t="str">
        <f t="shared" si="193"/>
        <v/>
      </c>
      <c r="W1758" s="232" t="str">
        <f t="shared" si="194"/>
        <v/>
      </c>
      <c r="X1758" s="232" t="str">
        <f>IFERROR(VLOOKUP(W1758,Datos!$P$4:$Q$18,2,0),"")</f>
        <v/>
      </c>
      <c r="Y1758" s="232" t="str">
        <f t="shared" si="195"/>
        <v/>
      </c>
      <c r="AA1758" s="314" t="str">
        <f t="shared" ca="1" si="192"/>
        <v/>
      </c>
    </row>
    <row r="1759" spans="1:27" x14ac:dyDescent="0.3">
      <c r="A1759" s="238"/>
      <c r="B1759" s="241" t="str">
        <f t="shared" si="196"/>
        <v/>
      </c>
      <c r="C1759" s="239"/>
      <c r="D1759" s="240" t="str">
        <f>IF(C1759&lt;&gt;"",VLOOKUP(C1759,'BASE EQUIPOS'!$G$8:$H$22,2,0),"")</f>
        <v/>
      </c>
      <c r="E1759" s="241" t="str">
        <f>IF(C1759&lt;&gt;"",VLOOKUP(C1759,'BASE EQUIPOS'!$G$8:$I$22,3,0),"")</f>
        <v/>
      </c>
      <c r="F1759" s="241" t="str">
        <f>IF(C1759&lt;&gt;"",VLOOKUP(C1759,'BASE EQUIPOS'!$G$8:$J$22,4,0),"")</f>
        <v/>
      </c>
      <c r="G1759" s="242"/>
      <c r="H1759" s="233"/>
      <c r="I1759" s="241"/>
      <c r="J1759" s="241"/>
      <c r="K1759" s="241"/>
      <c r="L1759" s="239"/>
      <c r="M1759" s="244"/>
      <c r="N1759" s="245" t="str">
        <f t="shared" ca="1" si="190"/>
        <v/>
      </c>
      <c r="O1759" s="239"/>
      <c r="P1759" s="244"/>
      <c r="Q1759" s="245" t="str">
        <f t="shared" si="191"/>
        <v/>
      </c>
      <c r="U1759" s="246" t="str">
        <f>IFERROR(VLOOKUP(C1759,'BASE EQUIPOS'!$G$8:$O$22,9,0)," ")</f>
        <v xml:space="preserve"> </v>
      </c>
      <c r="V1759" s="232" t="str">
        <f t="shared" si="193"/>
        <v/>
      </c>
      <c r="W1759" s="232" t="str">
        <f t="shared" si="194"/>
        <v/>
      </c>
      <c r="X1759" s="232" t="str">
        <f>IFERROR(VLOOKUP(W1759,Datos!$P$4:$Q$18,2,0),"")</f>
        <v/>
      </c>
      <c r="Y1759" s="232" t="str">
        <f t="shared" si="195"/>
        <v/>
      </c>
      <c r="AA1759" s="314" t="str">
        <f t="shared" ca="1" si="192"/>
        <v/>
      </c>
    </row>
    <row r="1760" spans="1:27" x14ac:dyDescent="0.3">
      <c r="A1760" s="238"/>
      <c r="B1760" s="241" t="str">
        <f t="shared" si="196"/>
        <v/>
      </c>
      <c r="C1760" s="239"/>
      <c r="D1760" s="240" t="str">
        <f>IF(C1760&lt;&gt;"",VLOOKUP(C1760,'BASE EQUIPOS'!$G$8:$H$22,2,0),"")</f>
        <v/>
      </c>
      <c r="E1760" s="241" t="str">
        <f>IF(C1760&lt;&gt;"",VLOOKUP(C1760,'BASE EQUIPOS'!$G$8:$I$22,3,0),"")</f>
        <v/>
      </c>
      <c r="F1760" s="241" t="str">
        <f>IF(C1760&lt;&gt;"",VLOOKUP(C1760,'BASE EQUIPOS'!$G$8:$J$22,4,0),"")</f>
        <v/>
      </c>
      <c r="G1760" s="242"/>
      <c r="H1760" s="233"/>
      <c r="I1760" s="241"/>
      <c r="J1760" s="241"/>
      <c r="K1760" s="241"/>
      <c r="L1760" s="239"/>
      <c r="M1760" s="244"/>
      <c r="N1760" s="245" t="str">
        <f t="shared" ca="1" si="190"/>
        <v/>
      </c>
      <c r="O1760" s="239"/>
      <c r="P1760" s="244"/>
      <c r="Q1760" s="245" t="str">
        <f t="shared" si="191"/>
        <v/>
      </c>
      <c r="U1760" s="246" t="str">
        <f>IFERROR(VLOOKUP(C1760,'BASE EQUIPOS'!$G$8:$O$22,9,0)," ")</f>
        <v xml:space="preserve"> </v>
      </c>
      <c r="V1760" s="232" t="str">
        <f t="shared" si="193"/>
        <v/>
      </c>
      <c r="W1760" s="232" t="str">
        <f t="shared" si="194"/>
        <v/>
      </c>
      <c r="X1760" s="232" t="str">
        <f>IFERROR(VLOOKUP(W1760,Datos!$P$4:$Q$18,2,0),"")</f>
        <v/>
      </c>
      <c r="Y1760" s="232" t="str">
        <f t="shared" si="195"/>
        <v/>
      </c>
      <c r="AA1760" s="314" t="str">
        <f t="shared" ca="1" si="192"/>
        <v/>
      </c>
    </row>
    <row r="1761" spans="1:27" x14ac:dyDescent="0.3">
      <c r="A1761" s="238"/>
      <c r="B1761" s="241" t="str">
        <f t="shared" si="196"/>
        <v/>
      </c>
      <c r="C1761" s="239"/>
      <c r="D1761" s="240" t="str">
        <f>IF(C1761&lt;&gt;"",VLOOKUP(C1761,'BASE EQUIPOS'!$G$8:$H$22,2,0),"")</f>
        <v/>
      </c>
      <c r="E1761" s="241" t="str">
        <f>IF(C1761&lt;&gt;"",VLOOKUP(C1761,'BASE EQUIPOS'!$G$8:$I$22,3,0),"")</f>
        <v/>
      </c>
      <c r="F1761" s="241" t="str">
        <f>IF(C1761&lt;&gt;"",VLOOKUP(C1761,'BASE EQUIPOS'!$G$8:$J$22,4,0),"")</f>
        <v/>
      </c>
      <c r="G1761" s="242"/>
      <c r="H1761" s="233"/>
      <c r="I1761" s="241"/>
      <c r="J1761" s="241"/>
      <c r="K1761" s="241"/>
      <c r="L1761" s="239"/>
      <c r="M1761" s="244"/>
      <c r="N1761" s="245" t="str">
        <f t="shared" ca="1" si="190"/>
        <v/>
      </c>
      <c r="O1761" s="239"/>
      <c r="P1761" s="244"/>
      <c r="Q1761" s="245" t="str">
        <f t="shared" si="191"/>
        <v/>
      </c>
      <c r="U1761" s="246" t="str">
        <f>IFERROR(VLOOKUP(C1761,'BASE EQUIPOS'!$G$8:$O$22,9,0)," ")</f>
        <v xml:space="preserve"> </v>
      </c>
      <c r="V1761" s="232" t="str">
        <f t="shared" si="193"/>
        <v/>
      </c>
      <c r="W1761" s="232" t="str">
        <f t="shared" si="194"/>
        <v/>
      </c>
      <c r="X1761" s="232" t="str">
        <f>IFERROR(VLOOKUP(W1761,Datos!$P$4:$Q$18,2,0),"")</f>
        <v/>
      </c>
      <c r="Y1761" s="232" t="str">
        <f t="shared" si="195"/>
        <v/>
      </c>
      <c r="AA1761" s="314" t="str">
        <f t="shared" ca="1" si="192"/>
        <v/>
      </c>
    </row>
    <row r="1762" spans="1:27" x14ac:dyDescent="0.3">
      <c r="A1762" s="238"/>
      <c r="B1762" s="241" t="str">
        <f t="shared" si="196"/>
        <v/>
      </c>
      <c r="C1762" s="239"/>
      <c r="D1762" s="240" t="str">
        <f>IF(C1762&lt;&gt;"",VLOOKUP(C1762,'BASE EQUIPOS'!$G$8:$H$22,2,0),"")</f>
        <v/>
      </c>
      <c r="E1762" s="241" t="str">
        <f>IF(C1762&lt;&gt;"",VLOOKUP(C1762,'BASE EQUIPOS'!$G$8:$I$22,3,0),"")</f>
        <v/>
      </c>
      <c r="F1762" s="241" t="str">
        <f>IF(C1762&lt;&gt;"",VLOOKUP(C1762,'BASE EQUIPOS'!$G$8:$J$22,4,0),"")</f>
        <v/>
      </c>
      <c r="G1762" s="242"/>
      <c r="H1762" s="233"/>
      <c r="I1762" s="241"/>
      <c r="J1762" s="241"/>
      <c r="K1762" s="241"/>
      <c r="L1762" s="239"/>
      <c r="M1762" s="244"/>
      <c r="N1762" s="245" t="str">
        <f t="shared" ca="1" si="190"/>
        <v/>
      </c>
      <c r="O1762" s="239"/>
      <c r="P1762" s="244"/>
      <c r="Q1762" s="245" t="str">
        <f t="shared" si="191"/>
        <v/>
      </c>
      <c r="U1762" s="246" t="str">
        <f>IFERROR(VLOOKUP(C1762,'BASE EQUIPOS'!$G$8:$O$22,9,0)," ")</f>
        <v xml:space="preserve"> </v>
      </c>
      <c r="V1762" s="232" t="str">
        <f t="shared" si="193"/>
        <v/>
      </c>
      <c r="W1762" s="232" t="str">
        <f t="shared" si="194"/>
        <v/>
      </c>
      <c r="X1762" s="232" t="str">
        <f>IFERROR(VLOOKUP(W1762,Datos!$P$4:$Q$18,2,0),"")</f>
        <v/>
      </c>
      <c r="Y1762" s="232" t="str">
        <f t="shared" si="195"/>
        <v/>
      </c>
      <c r="AA1762" s="314" t="str">
        <f t="shared" ca="1" si="192"/>
        <v/>
      </c>
    </row>
    <row r="1763" spans="1:27" x14ac:dyDescent="0.3">
      <c r="A1763" s="238"/>
      <c r="B1763" s="241" t="str">
        <f t="shared" si="196"/>
        <v/>
      </c>
      <c r="C1763" s="239"/>
      <c r="D1763" s="240" t="str">
        <f>IF(C1763&lt;&gt;"",VLOOKUP(C1763,'BASE EQUIPOS'!$G$8:$H$22,2,0),"")</f>
        <v/>
      </c>
      <c r="E1763" s="241" t="str">
        <f>IF(C1763&lt;&gt;"",VLOOKUP(C1763,'BASE EQUIPOS'!$G$8:$I$22,3,0),"")</f>
        <v/>
      </c>
      <c r="F1763" s="241" t="str">
        <f>IF(C1763&lt;&gt;"",VLOOKUP(C1763,'BASE EQUIPOS'!$G$8:$J$22,4,0),"")</f>
        <v/>
      </c>
      <c r="G1763" s="242"/>
      <c r="H1763" s="233"/>
      <c r="I1763" s="241"/>
      <c r="J1763" s="241"/>
      <c r="K1763" s="241"/>
      <c r="L1763" s="239"/>
      <c r="M1763" s="244"/>
      <c r="N1763" s="245" t="str">
        <f t="shared" ca="1" si="190"/>
        <v/>
      </c>
      <c r="O1763" s="239"/>
      <c r="P1763" s="244"/>
      <c r="Q1763" s="245" t="str">
        <f t="shared" si="191"/>
        <v/>
      </c>
      <c r="U1763" s="246" t="str">
        <f>IFERROR(VLOOKUP(C1763,'BASE EQUIPOS'!$G$8:$O$22,9,0)," ")</f>
        <v xml:space="preserve"> </v>
      </c>
      <c r="V1763" s="232" t="str">
        <f t="shared" si="193"/>
        <v/>
      </c>
      <c r="W1763" s="232" t="str">
        <f t="shared" si="194"/>
        <v/>
      </c>
      <c r="X1763" s="232" t="str">
        <f>IFERROR(VLOOKUP(W1763,Datos!$P$4:$Q$18,2,0),"")</f>
        <v/>
      </c>
      <c r="Y1763" s="232" t="str">
        <f t="shared" si="195"/>
        <v/>
      </c>
      <c r="AA1763" s="314" t="str">
        <f t="shared" ca="1" si="192"/>
        <v/>
      </c>
    </row>
    <row r="1764" spans="1:27" x14ac:dyDescent="0.3">
      <c r="A1764" s="238"/>
      <c r="B1764" s="241" t="str">
        <f t="shared" si="196"/>
        <v/>
      </c>
      <c r="C1764" s="239"/>
      <c r="D1764" s="240" t="str">
        <f>IF(C1764&lt;&gt;"",VLOOKUP(C1764,'BASE EQUIPOS'!$G$8:$H$22,2,0),"")</f>
        <v/>
      </c>
      <c r="E1764" s="241" t="str">
        <f>IF(C1764&lt;&gt;"",VLOOKUP(C1764,'BASE EQUIPOS'!$G$8:$I$22,3,0),"")</f>
        <v/>
      </c>
      <c r="F1764" s="241" t="str">
        <f>IF(C1764&lt;&gt;"",VLOOKUP(C1764,'BASE EQUIPOS'!$G$8:$J$22,4,0),"")</f>
        <v/>
      </c>
      <c r="G1764" s="242"/>
      <c r="H1764" s="233"/>
      <c r="I1764" s="241"/>
      <c r="J1764" s="241"/>
      <c r="K1764" s="241"/>
      <c r="L1764" s="239"/>
      <c r="M1764" s="244"/>
      <c r="N1764" s="245" t="str">
        <f t="shared" ca="1" si="190"/>
        <v/>
      </c>
      <c r="O1764" s="239"/>
      <c r="P1764" s="244"/>
      <c r="Q1764" s="245" t="str">
        <f t="shared" si="191"/>
        <v/>
      </c>
      <c r="U1764" s="246" t="str">
        <f>IFERROR(VLOOKUP(C1764,'BASE EQUIPOS'!$G$8:$O$22,9,0)," ")</f>
        <v xml:space="preserve"> </v>
      </c>
      <c r="V1764" s="232" t="str">
        <f t="shared" si="193"/>
        <v/>
      </c>
      <c r="W1764" s="232" t="str">
        <f t="shared" si="194"/>
        <v/>
      </c>
      <c r="X1764" s="232" t="str">
        <f>IFERROR(VLOOKUP(W1764,Datos!$P$4:$Q$18,2,0),"")</f>
        <v/>
      </c>
      <c r="Y1764" s="232" t="str">
        <f t="shared" si="195"/>
        <v/>
      </c>
      <c r="AA1764" s="314" t="str">
        <f t="shared" ca="1" si="192"/>
        <v/>
      </c>
    </row>
    <row r="1765" spans="1:27" x14ac:dyDescent="0.3">
      <c r="A1765" s="238"/>
      <c r="B1765" s="241" t="str">
        <f t="shared" si="196"/>
        <v/>
      </c>
      <c r="C1765" s="239"/>
      <c r="D1765" s="240" t="str">
        <f>IF(C1765&lt;&gt;"",VLOOKUP(C1765,'BASE EQUIPOS'!$G$8:$H$22,2,0),"")</f>
        <v/>
      </c>
      <c r="E1765" s="241" t="str">
        <f>IF(C1765&lt;&gt;"",VLOOKUP(C1765,'BASE EQUIPOS'!$G$8:$I$22,3,0),"")</f>
        <v/>
      </c>
      <c r="F1765" s="241" t="str">
        <f>IF(C1765&lt;&gt;"",VLOOKUP(C1765,'BASE EQUIPOS'!$G$8:$J$22,4,0),"")</f>
        <v/>
      </c>
      <c r="G1765" s="242"/>
      <c r="H1765" s="233"/>
      <c r="I1765" s="241"/>
      <c r="J1765" s="241"/>
      <c r="K1765" s="241"/>
      <c r="L1765" s="239"/>
      <c r="M1765" s="244"/>
      <c r="N1765" s="245" t="str">
        <f t="shared" ca="1" si="190"/>
        <v/>
      </c>
      <c r="O1765" s="239"/>
      <c r="P1765" s="244"/>
      <c r="Q1765" s="245" t="str">
        <f t="shared" si="191"/>
        <v/>
      </c>
      <c r="U1765" s="246" t="str">
        <f>IFERROR(VLOOKUP(C1765,'BASE EQUIPOS'!$G$8:$O$22,9,0)," ")</f>
        <v xml:space="preserve"> </v>
      </c>
      <c r="V1765" s="232" t="str">
        <f t="shared" si="193"/>
        <v/>
      </c>
      <c r="W1765" s="232" t="str">
        <f t="shared" si="194"/>
        <v/>
      </c>
      <c r="X1765" s="232" t="str">
        <f>IFERROR(VLOOKUP(W1765,Datos!$P$4:$Q$18,2,0),"")</f>
        <v/>
      </c>
      <c r="Y1765" s="232" t="str">
        <f t="shared" si="195"/>
        <v/>
      </c>
      <c r="AA1765" s="314" t="str">
        <f t="shared" ca="1" si="192"/>
        <v/>
      </c>
    </row>
    <row r="1766" spans="1:27" x14ac:dyDescent="0.3">
      <c r="A1766" s="238"/>
      <c r="B1766" s="241" t="str">
        <f t="shared" si="196"/>
        <v/>
      </c>
      <c r="C1766" s="239"/>
      <c r="D1766" s="240" t="str">
        <f>IF(C1766&lt;&gt;"",VLOOKUP(C1766,'BASE EQUIPOS'!$G$8:$H$22,2,0),"")</f>
        <v/>
      </c>
      <c r="E1766" s="241" t="str">
        <f>IF(C1766&lt;&gt;"",VLOOKUP(C1766,'BASE EQUIPOS'!$G$8:$I$22,3,0),"")</f>
        <v/>
      </c>
      <c r="F1766" s="241" t="str">
        <f>IF(C1766&lt;&gt;"",VLOOKUP(C1766,'BASE EQUIPOS'!$G$8:$J$22,4,0),"")</f>
        <v/>
      </c>
      <c r="G1766" s="242"/>
      <c r="H1766" s="233"/>
      <c r="I1766" s="241"/>
      <c r="J1766" s="241"/>
      <c r="K1766" s="241"/>
      <c r="L1766" s="239"/>
      <c r="M1766" s="244"/>
      <c r="N1766" s="245" t="str">
        <f t="shared" ca="1" si="190"/>
        <v/>
      </c>
      <c r="O1766" s="239"/>
      <c r="P1766" s="244"/>
      <c r="Q1766" s="245" t="str">
        <f t="shared" si="191"/>
        <v/>
      </c>
      <c r="U1766" s="246" t="str">
        <f>IFERROR(VLOOKUP(C1766,'BASE EQUIPOS'!$G$8:$O$22,9,0)," ")</f>
        <v xml:space="preserve"> </v>
      </c>
      <c r="V1766" s="232" t="str">
        <f t="shared" si="193"/>
        <v/>
      </c>
      <c r="W1766" s="232" t="str">
        <f t="shared" si="194"/>
        <v/>
      </c>
      <c r="X1766" s="232" t="str">
        <f>IFERROR(VLOOKUP(W1766,Datos!$P$4:$Q$18,2,0),"")</f>
        <v/>
      </c>
      <c r="Y1766" s="232" t="str">
        <f t="shared" si="195"/>
        <v/>
      </c>
      <c r="AA1766" s="314" t="str">
        <f t="shared" ca="1" si="192"/>
        <v/>
      </c>
    </row>
    <row r="1767" spans="1:27" x14ac:dyDescent="0.3">
      <c r="A1767" s="238"/>
      <c r="B1767" s="241" t="str">
        <f t="shared" si="196"/>
        <v/>
      </c>
      <c r="C1767" s="239"/>
      <c r="D1767" s="240" t="str">
        <f>IF(C1767&lt;&gt;"",VLOOKUP(C1767,'BASE EQUIPOS'!$G$8:$H$22,2,0),"")</f>
        <v/>
      </c>
      <c r="E1767" s="241" t="str">
        <f>IF(C1767&lt;&gt;"",VLOOKUP(C1767,'BASE EQUIPOS'!$G$8:$I$22,3,0),"")</f>
        <v/>
      </c>
      <c r="F1767" s="241" t="str">
        <f>IF(C1767&lt;&gt;"",VLOOKUP(C1767,'BASE EQUIPOS'!$G$8:$J$22,4,0),"")</f>
        <v/>
      </c>
      <c r="G1767" s="242"/>
      <c r="H1767" s="233"/>
      <c r="I1767" s="241"/>
      <c r="J1767" s="241"/>
      <c r="K1767" s="241"/>
      <c r="L1767" s="239"/>
      <c r="M1767" s="244"/>
      <c r="N1767" s="245" t="str">
        <f t="shared" ca="1" si="190"/>
        <v/>
      </c>
      <c r="O1767" s="239"/>
      <c r="P1767" s="244"/>
      <c r="Q1767" s="245" t="str">
        <f t="shared" si="191"/>
        <v/>
      </c>
      <c r="U1767" s="246" t="str">
        <f>IFERROR(VLOOKUP(C1767,'BASE EQUIPOS'!$G$8:$O$22,9,0)," ")</f>
        <v xml:space="preserve"> </v>
      </c>
      <c r="V1767" s="232" t="str">
        <f t="shared" si="193"/>
        <v/>
      </c>
      <c r="W1767" s="232" t="str">
        <f t="shared" si="194"/>
        <v/>
      </c>
      <c r="X1767" s="232" t="str">
        <f>IFERROR(VLOOKUP(W1767,Datos!$P$4:$Q$18,2,0),"")</f>
        <v/>
      </c>
      <c r="Y1767" s="232" t="str">
        <f t="shared" si="195"/>
        <v/>
      </c>
      <c r="AA1767" s="314" t="str">
        <f t="shared" ca="1" si="192"/>
        <v/>
      </c>
    </row>
    <row r="1768" spans="1:27" x14ac:dyDescent="0.3">
      <c r="A1768" s="238"/>
      <c r="B1768" s="241" t="str">
        <f t="shared" si="196"/>
        <v/>
      </c>
      <c r="C1768" s="239"/>
      <c r="D1768" s="240" t="str">
        <f>IF(C1768&lt;&gt;"",VLOOKUP(C1768,'BASE EQUIPOS'!$G$8:$H$22,2,0),"")</f>
        <v/>
      </c>
      <c r="E1768" s="241" t="str">
        <f>IF(C1768&lt;&gt;"",VLOOKUP(C1768,'BASE EQUIPOS'!$G$8:$I$22,3,0),"")</f>
        <v/>
      </c>
      <c r="F1768" s="241" t="str">
        <f>IF(C1768&lt;&gt;"",VLOOKUP(C1768,'BASE EQUIPOS'!$G$8:$J$22,4,0),"")</f>
        <v/>
      </c>
      <c r="G1768" s="242"/>
      <c r="H1768" s="233"/>
      <c r="I1768" s="241"/>
      <c r="J1768" s="241"/>
      <c r="K1768" s="241"/>
      <c r="L1768" s="239"/>
      <c r="M1768" s="244"/>
      <c r="N1768" s="245" t="str">
        <f t="shared" ca="1" si="190"/>
        <v/>
      </c>
      <c r="O1768" s="239"/>
      <c r="P1768" s="244"/>
      <c r="Q1768" s="245" t="str">
        <f t="shared" si="191"/>
        <v/>
      </c>
      <c r="U1768" s="246" t="str">
        <f>IFERROR(VLOOKUP(C1768,'BASE EQUIPOS'!$G$8:$O$22,9,0)," ")</f>
        <v xml:space="preserve"> </v>
      </c>
      <c r="V1768" s="232" t="str">
        <f t="shared" si="193"/>
        <v/>
      </c>
      <c r="W1768" s="232" t="str">
        <f t="shared" si="194"/>
        <v/>
      </c>
      <c r="X1768" s="232" t="str">
        <f>IFERROR(VLOOKUP(W1768,Datos!$P$4:$Q$18,2,0),"")</f>
        <v/>
      </c>
      <c r="Y1768" s="232" t="str">
        <f t="shared" si="195"/>
        <v/>
      </c>
      <c r="AA1768" s="314" t="str">
        <f t="shared" ca="1" si="192"/>
        <v/>
      </c>
    </row>
    <row r="1769" spans="1:27" x14ac:dyDescent="0.3">
      <c r="A1769" s="238"/>
      <c r="B1769" s="241" t="str">
        <f t="shared" si="196"/>
        <v/>
      </c>
      <c r="C1769" s="239"/>
      <c r="D1769" s="240" t="str">
        <f>IF(C1769&lt;&gt;"",VLOOKUP(C1769,'BASE EQUIPOS'!$G$8:$H$22,2,0),"")</f>
        <v/>
      </c>
      <c r="E1769" s="241" t="str">
        <f>IF(C1769&lt;&gt;"",VLOOKUP(C1769,'BASE EQUIPOS'!$G$8:$I$22,3,0),"")</f>
        <v/>
      </c>
      <c r="F1769" s="241" t="str">
        <f>IF(C1769&lt;&gt;"",VLOOKUP(C1769,'BASE EQUIPOS'!$G$8:$J$22,4,0),"")</f>
        <v/>
      </c>
      <c r="G1769" s="242"/>
      <c r="H1769" s="233"/>
      <c r="I1769" s="241"/>
      <c r="J1769" s="241"/>
      <c r="K1769" s="241"/>
      <c r="L1769" s="239"/>
      <c r="M1769" s="244"/>
      <c r="N1769" s="245" t="str">
        <f t="shared" ca="1" si="190"/>
        <v/>
      </c>
      <c r="O1769" s="239"/>
      <c r="P1769" s="244"/>
      <c r="Q1769" s="245" t="str">
        <f t="shared" si="191"/>
        <v/>
      </c>
      <c r="U1769" s="246" t="str">
        <f>IFERROR(VLOOKUP(C1769,'BASE EQUIPOS'!$G$8:$O$22,9,0)," ")</f>
        <v xml:space="preserve"> </v>
      </c>
      <c r="V1769" s="232" t="str">
        <f t="shared" si="193"/>
        <v/>
      </c>
      <c r="W1769" s="232" t="str">
        <f t="shared" si="194"/>
        <v/>
      </c>
      <c r="X1769" s="232" t="str">
        <f>IFERROR(VLOOKUP(W1769,Datos!$P$4:$Q$18,2,0),"")</f>
        <v/>
      </c>
      <c r="Y1769" s="232" t="str">
        <f t="shared" si="195"/>
        <v/>
      </c>
      <c r="AA1769" s="314" t="str">
        <f t="shared" ca="1" si="192"/>
        <v/>
      </c>
    </row>
    <row r="1770" spans="1:27" x14ac:dyDescent="0.3">
      <c r="A1770" s="238"/>
      <c r="B1770" s="241" t="str">
        <f t="shared" si="196"/>
        <v/>
      </c>
      <c r="C1770" s="239"/>
      <c r="D1770" s="240" t="str">
        <f>IF(C1770&lt;&gt;"",VLOOKUP(C1770,'BASE EQUIPOS'!$G$8:$H$22,2,0),"")</f>
        <v/>
      </c>
      <c r="E1770" s="241" t="str">
        <f>IF(C1770&lt;&gt;"",VLOOKUP(C1770,'BASE EQUIPOS'!$G$8:$I$22,3,0),"")</f>
        <v/>
      </c>
      <c r="F1770" s="241" t="str">
        <f>IF(C1770&lt;&gt;"",VLOOKUP(C1770,'BASE EQUIPOS'!$G$8:$J$22,4,0),"")</f>
        <v/>
      </c>
      <c r="G1770" s="242"/>
      <c r="H1770" s="233"/>
      <c r="I1770" s="241"/>
      <c r="J1770" s="241"/>
      <c r="K1770" s="241"/>
      <c r="L1770" s="239"/>
      <c r="M1770" s="244"/>
      <c r="N1770" s="245" t="str">
        <f t="shared" ca="1" si="190"/>
        <v/>
      </c>
      <c r="O1770" s="239"/>
      <c r="P1770" s="244"/>
      <c r="Q1770" s="245" t="str">
        <f t="shared" si="191"/>
        <v/>
      </c>
      <c r="U1770" s="246" t="str">
        <f>IFERROR(VLOOKUP(C1770,'BASE EQUIPOS'!$G$8:$O$22,9,0)," ")</f>
        <v xml:space="preserve"> </v>
      </c>
      <c r="V1770" s="232" t="str">
        <f t="shared" si="193"/>
        <v/>
      </c>
      <c r="W1770" s="232" t="str">
        <f t="shared" si="194"/>
        <v/>
      </c>
      <c r="X1770" s="232" t="str">
        <f>IFERROR(VLOOKUP(W1770,Datos!$P$4:$Q$18,2,0),"")</f>
        <v/>
      </c>
      <c r="Y1770" s="232" t="str">
        <f t="shared" si="195"/>
        <v/>
      </c>
      <c r="AA1770" s="314" t="str">
        <f t="shared" ca="1" si="192"/>
        <v/>
      </c>
    </row>
    <row r="1771" spans="1:27" x14ac:dyDescent="0.3">
      <c r="A1771" s="238"/>
      <c r="B1771" s="241" t="str">
        <f t="shared" si="196"/>
        <v/>
      </c>
      <c r="C1771" s="239"/>
      <c r="D1771" s="240" t="str">
        <f>IF(C1771&lt;&gt;"",VLOOKUP(C1771,'BASE EQUIPOS'!$G$8:$H$22,2,0),"")</f>
        <v/>
      </c>
      <c r="E1771" s="241" t="str">
        <f>IF(C1771&lt;&gt;"",VLOOKUP(C1771,'BASE EQUIPOS'!$G$8:$I$22,3,0),"")</f>
        <v/>
      </c>
      <c r="F1771" s="241" t="str">
        <f>IF(C1771&lt;&gt;"",VLOOKUP(C1771,'BASE EQUIPOS'!$G$8:$J$22,4,0),"")</f>
        <v/>
      </c>
      <c r="G1771" s="242"/>
      <c r="H1771" s="233"/>
      <c r="I1771" s="241"/>
      <c r="J1771" s="241"/>
      <c r="K1771" s="241"/>
      <c r="L1771" s="239"/>
      <c r="M1771" s="244"/>
      <c r="N1771" s="245" t="str">
        <f t="shared" ca="1" si="190"/>
        <v/>
      </c>
      <c r="O1771" s="239"/>
      <c r="P1771" s="244"/>
      <c r="Q1771" s="245" t="str">
        <f t="shared" si="191"/>
        <v/>
      </c>
      <c r="U1771" s="246" t="str">
        <f>IFERROR(VLOOKUP(C1771,'BASE EQUIPOS'!$G$8:$O$22,9,0)," ")</f>
        <v xml:space="preserve"> </v>
      </c>
      <c r="V1771" s="232" t="str">
        <f t="shared" si="193"/>
        <v/>
      </c>
      <c r="W1771" s="232" t="str">
        <f t="shared" si="194"/>
        <v/>
      </c>
      <c r="X1771" s="232" t="str">
        <f>IFERROR(VLOOKUP(W1771,Datos!$P$4:$Q$18,2,0),"")</f>
        <v/>
      </c>
      <c r="Y1771" s="232" t="str">
        <f t="shared" si="195"/>
        <v/>
      </c>
      <c r="AA1771" s="314" t="str">
        <f t="shared" ca="1" si="192"/>
        <v/>
      </c>
    </row>
    <row r="1772" spans="1:27" x14ac:dyDescent="0.3">
      <c r="A1772" s="238"/>
      <c r="B1772" s="241" t="str">
        <f t="shared" si="196"/>
        <v/>
      </c>
      <c r="C1772" s="239"/>
      <c r="D1772" s="240" t="str">
        <f>IF(C1772&lt;&gt;"",VLOOKUP(C1772,'BASE EQUIPOS'!$G$8:$H$22,2,0),"")</f>
        <v/>
      </c>
      <c r="E1772" s="241" t="str">
        <f>IF(C1772&lt;&gt;"",VLOOKUP(C1772,'BASE EQUIPOS'!$G$8:$I$22,3,0),"")</f>
        <v/>
      </c>
      <c r="F1772" s="241" t="str">
        <f>IF(C1772&lt;&gt;"",VLOOKUP(C1772,'BASE EQUIPOS'!$G$8:$J$22,4,0),"")</f>
        <v/>
      </c>
      <c r="G1772" s="242"/>
      <c r="H1772" s="233"/>
      <c r="I1772" s="241"/>
      <c r="J1772" s="241"/>
      <c r="K1772" s="241"/>
      <c r="L1772" s="239"/>
      <c r="M1772" s="244"/>
      <c r="N1772" s="245" t="str">
        <f t="shared" ca="1" si="190"/>
        <v/>
      </c>
      <c r="O1772" s="239"/>
      <c r="P1772" s="244"/>
      <c r="Q1772" s="245" t="str">
        <f t="shared" si="191"/>
        <v/>
      </c>
      <c r="U1772" s="246" t="str">
        <f>IFERROR(VLOOKUP(C1772,'BASE EQUIPOS'!$G$8:$O$22,9,0)," ")</f>
        <v xml:space="preserve"> </v>
      </c>
      <c r="V1772" s="232" t="str">
        <f t="shared" si="193"/>
        <v/>
      </c>
      <c r="W1772" s="232" t="str">
        <f t="shared" si="194"/>
        <v/>
      </c>
      <c r="X1772" s="232" t="str">
        <f>IFERROR(VLOOKUP(W1772,Datos!$P$4:$Q$18,2,0),"")</f>
        <v/>
      </c>
      <c r="Y1772" s="232" t="str">
        <f t="shared" si="195"/>
        <v/>
      </c>
      <c r="AA1772" s="314" t="str">
        <f t="shared" ca="1" si="192"/>
        <v/>
      </c>
    </row>
    <row r="1773" spans="1:27" x14ac:dyDescent="0.3">
      <c r="A1773" s="238"/>
      <c r="B1773" s="241" t="str">
        <f t="shared" si="196"/>
        <v/>
      </c>
      <c r="C1773" s="239"/>
      <c r="D1773" s="240" t="str">
        <f>IF(C1773&lt;&gt;"",VLOOKUP(C1773,'BASE EQUIPOS'!$G$8:$H$22,2,0),"")</f>
        <v/>
      </c>
      <c r="E1773" s="241" t="str">
        <f>IF(C1773&lt;&gt;"",VLOOKUP(C1773,'BASE EQUIPOS'!$G$8:$I$22,3,0),"")</f>
        <v/>
      </c>
      <c r="F1773" s="241" t="str">
        <f>IF(C1773&lt;&gt;"",VLOOKUP(C1773,'BASE EQUIPOS'!$G$8:$J$22,4,0),"")</f>
        <v/>
      </c>
      <c r="G1773" s="242"/>
      <c r="H1773" s="233"/>
      <c r="I1773" s="241"/>
      <c r="J1773" s="241"/>
      <c r="K1773" s="241"/>
      <c r="L1773" s="239"/>
      <c r="M1773" s="244"/>
      <c r="N1773" s="245" t="str">
        <f t="shared" ca="1" si="190"/>
        <v/>
      </c>
      <c r="O1773" s="239"/>
      <c r="P1773" s="244"/>
      <c r="Q1773" s="245" t="str">
        <f t="shared" si="191"/>
        <v/>
      </c>
      <c r="U1773" s="246" t="str">
        <f>IFERROR(VLOOKUP(C1773,'BASE EQUIPOS'!$G$8:$O$22,9,0)," ")</f>
        <v xml:space="preserve"> </v>
      </c>
      <c r="V1773" s="232" t="str">
        <f t="shared" si="193"/>
        <v/>
      </c>
      <c r="W1773" s="232" t="str">
        <f t="shared" si="194"/>
        <v/>
      </c>
      <c r="X1773" s="232" t="str">
        <f>IFERROR(VLOOKUP(W1773,Datos!$P$4:$Q$18,2,0),"")</f>
        <v/>
      </c>
      <c r="Y1773" s="232" t="str">
        <f t="shared" si="195"/>
        <v/>
      </c>
      <c r="AA1773" s="314" t="str">
        <f t="shared" ca="1" si="192"/>
        <v/>
      </c>
    </row>
    <row r="1774" spans="1:27" x14ac:dyDescent="0.3">
      <c r="A1774" s="238"/>
      <c r="B1774" s="241" t="str">
        <f t="shared" si="196"/>
        <v/>
      </c>
      <c r="C1774" s="239"/>
      <c r="D1774" s="240" t="str">
        <f>IF(C1774&lt;&gt;"",VLOOKUP(C1774,'BASE EQUIPOS'!$G$8:$H$22,2,0),"")</f>
        <v/>
      </c>
      <c r="E1774" s="241" t="str">
        <f>IF(C1774&lt;&gt;"",VLOOKUP(C1774,'BASE EQUIPOS'!$G$8:$I$22,3,0),"")</f>
        <v/>
      </c>
      <c r="F1774" s="241" t="str">
        <f>IF(C1774&lt;&gt;"",VLOOKUP(C1774,'BASE EQUIPOS'!$G$8:$J$22,4,0),"")</f>
        <v/>
      </c>
      <c r="G1774" s="242"/>
      <c r="H1774" s="233"/>
      <c r="I1774" s="241"/>
      <c r="J1774" s="241"/>
      <c r="K1774" s="241"/>
      <c r="L1774" s="239"/>
      <c r="M1774" s="244"/>
      <c r="N1774" s="245" t="str">
        <f t="shared" ca="1" si="190"/>
        <v/>
      </c>
      <c r="O1774" s="239"/>
      <c r="P1774" s="244"/>
      <c r="Q1774" s="245" t="str">
        <f t="shared" si="191"/>
        <v/>
      </c>
      <c r="U1774" s="246" t="str">
        <f>IFERROR(VLOOKUP(C1774,'BASE EQUIPOS'!$G$8:$O$22,9,0)," ")</f>
        <v xml:space="preserve"> </v>
      </c>
      <c r="V1774" s="232" t="str">
        <f t="shared" si="193"/>
        <v/>
      </c>
      <c r="W1774" s="232" t="str">
        <f t="shared" si="194"/>
        <v/>
      </c>
      <c r="X1774" s="232" t="str">
        <f>IFERROR(VLOOKUP(W1774,Datos!$P$4:$Q$18,2,0),"")</f>
        <v/>
      </c>
      <c r="Y1774" s="232" t="str">
        <f t="shared" si="195"/>
        <v/>
      </c>
      <c r="AA1774" s="314" t="str">
        <f t="shared" ca="1" si="192"/>
        <v/>
      </c>
    </row>
    <row r="1775" spans="1:27" x14ac:dyDescent="0.3">
      <c r="A1775" s="238"/>
      <c r="B1775" s="241" t="str">
        <f t="shared" si="196"/>
        <v/>
      </c>
      <c r="C1775" s="239"/>
      <c r="D1775" s="240" t="str">
        <f>IF(C1775&lt;&gt;"",VLOOKUP(C1775,'BASE EQUIPOS'!$G$8:$H$22,2,0),"")</f>
        <v/>
      </c>
      <c r="E1775" s="241" t="str">
        <f>IF(C1775&lt;&gt;"",VLOOKUP(C1775,'BASE EQUIPOS'!$G$8:$I$22,3,0),"")</f>
        <v/>
      </c>
      <c r="F1775" s="241" t="str">
        <f>IF(C1775&lt;&gt;"",VLOOKUP(C1775,'BASE EQUIPOS'!$G$8:$J$22,4,0),"")</f>
        <v/>
      </c>
      <c r="G1775" s="242"/>
      <c r="H1775" s="233"/>
      <c r="I1775" s="241"/>
      <c r="J1775" s="241"/>
      <c r="K1775" s="241"/>
      <c r="L1775" s="239"/>
      <c r="M1775" s="244"/>
      <c r="N1775" s="245" t="str">
        <f t="shared" ca="1" si="190"/>
        <v/>
      </c>
      <c r="O1775" s="239"/>
      <c r="P1775" s="244"/>
      <c r="Q1775" s="245" t="str">
        <f t="shared" si="191"/>
        <v/>
      </c>
      <c r="U1775" s="246" t="str">
        <f>IFERROR(VLOOKUP(C1775,'BASE EQUIPOS'!$G$8:$O$22,9,0)," ")</f>
        <v xml:space="preserve"> </v>
      </c>
      <c r="V1775" s="232" t="str">
        <f t="shared" si="193"/>
        <v/>
      </c>
      <c r="W1775" s="232" t="str">
        <f t="shared" si="194"/>
        <v/>
      </c>
      <c r="X1775" s="232" t="str">
        <f>IFERROR(VLOOKUP(W1775,Datos!$P$4:$Q$18,2,0),"")</f>
        <v/>
      </c>
      <c r="Y1775" s="232" t="str">
        <f t="shared" si="195"/>
        <v/>
      </c>
      <c r="AA1775" s="314" t="str">
        <f t="shared" ca="1" si="192"/>
        <v/>
      </c>
    </row>
    <row r="1776" spans="1:27" x14ac:dyDescent="0.3">
      <c r="A1776" s="238"/>
      <c r="B1776" s="241" t="str">
        <f t="shared" si="196"/>
        <v/>
      </c>
      <c r="C1776" s="239"/>
      <c r="D1776" s="240" t="str">
        <f>IF(C1776&lt;&gt;"",VLOOKUP(C1776,'BASE EQUIPOS'!$G$8:$H$22,2,0),"")</f>
        <v/>
      </c>
      <c r="E1776" s="241" t="str">
        <f>IF(C1776&lt;&gt;"",VLOOKUP(C1776,'BASE EQUIPOS'!$G$8:$I$22,3,0),"")</f>
        <v/>
      </c>
      <c r="F1776" s="241" t="str">
        <f>IF(C1776&lt;&gt;"",VLOOKUP(C1776,'BASE EQUIPOS'!$G$8:$J$22,4,0),"")</f>
        <v/>
      </c>
      <c r="G1776" s="242"/>
      <c r="H1776" s="233"/>
      <c r="I1776" s="241"/>
      <c r="J1776" s="241"/>
      <c r="K1776" s="241"/>
      <c r="L1776" s="239"/>
      <c r="M1776" s="244"/>
      <c r="N1776" s="245" t="str">
        <f t="shared" ca="1" si="190"/>
        <v/>
      </c>
      <c r="O1776" s="239"/>
      <c r="P1776" s="244"/>
      <c r="Q1776" s="245" t="str">
        <f t="shared" si="191"/>
        <v/>
      </c>
      <c r="U1776" s="246" t="str">
        <f>IFERROR(VLOOKUP(C1776,'BASE EQUIPOS'!$G$8:$O$22,9,0)," ")</f>
        <v xml:space="preserve"> </v>
      </c>
      <c r="V1776" s="232" t="str">
        <f t="shared" si="193"/>
        <v/>
      </c>
      <c r="W1776" s="232" t="str">
        <f t="shared" si="194"/>
        <v/>
      </c>
      <c r="X1776" s="232" t="str">
        <f>IFERROR(VLOOKUP(W1776,Datos!$P$4:$Q$18,2,0),"")</f>
        <v/>
      </c>
      <c r="Y1776" s="232" t="str">
        <f t="shared" si="195"/>
        <v/>
      </c>
      <c r="AA1776" s="314" t="str">
        <f t="shared" ca="1" si="192"/>
        <v/>
      </c>
    </row>
    <row r="1777" spans="1:27" x14ac:dyDescent="0.3">
      <c r="A1777" s="238"/>
      <c r="B1777" s="241" t="str">
        <f t="shared" si="196"/>
        <v/>
      </c>
      <c r="C1777" s="239"/>
      <c r="D1777" s="240" t="str">
        <f>IF(C1777&lt;&gt;"",VLOOKUP(C1777,'BASE EQUIPOS'!$G$8:$H$22,2,0),"")</f>
        <v/>
      </c>
      <c r="E1777" s="241" t="str">
        <f>IF(C1777&lt;&gt;"",VLOOKUP(C1777,'BASE EQUIPOS'!$G$8:$I$22,3,0),"")</f>
        <v/>
      </c>
      <c r="F1777" s="241" t="str">
        <f>IF(C1777&lt;&gt;"",VLOOKUP(C1777,'BASE EQUIPOS'!$G$8:$J$22,4,0),"")</f>
        <v/>
      </c>
      <c r="G1777" s="242"/>
      <c r="H1777" s="233"/>
      <c r="I1777" s="241"/>
      <c r="J1777" s="241"/>
      <c r="K1777" s="241"/>
      <c r="L1777" s="239"/>
      <c r="M1777" s="244"/>
      <c r="N1777" s="245" t="str">
        <f t="shared" ca="1" si="190"/>
        <v/>
      </c>
      <c r="O1777" s="239"/>
      <c r="P1777" s="244"/>
      <c r="Q1777" s="245" t="str">
        <f t="shared" si="191"/>
        <v/>
      </c>
      <c r="U1777" s="246" t="str">
        <f>IFERROR(VLOOKUP(C1777,'BASE EQUIPOS'!$G$8:$O$22,9,0)," ")</f>
        <v xml:space="preserve"> </v>
      </c>
      <c r="V1777" s="232" t="str">
        <f t="shared" si="193"/>
        <v/>
      </c>
      <c r="W1777" s="232" t="str">
        <f t="shared" si="194"/>
        <v/>
      </c>
      <c r="X1777" s="232" t="str">
        <f>IFERROR(VLOOKUP(W1777,Datos!$P$4:$Q$18,2,0),"")</f>
        <v/>
      </c>
      <c r="Y1777" s="232" t="str">
        <f t="shared" si="195"/>
        <v/>
      </c>
      <c r="AA1777" s="314" t="str">
        <f t="shared" ca="1" si="192"/>
        <v/>
      </c>
    </row>
    <row r="1778" spans="1:27" x14ac:dyDescent="0.3">
      <c r="A1778" s="238"/>
      <c r="B1778" s="241" t="str">
        <f t="shared" si="196"/>
        <v/>
      </c>
      <c r="C1778" s="239"/>
      <c r="D1778" s="240" t="str">
        <f>IF(C1778&lt;&gt;"",VLOOKUP(C1778,'BASE EQUIPOS'!$G$8:$H$22,2,0),"")</f>
        <v/>
      </c>
      <c r="E1778" s="241" t="str">
        <f>IF(C1778&lt;&gt;"",VLOOKUP(C1778,'BASE EQUIPOS'!$G$8:$I$22,3,0),"")</f>
        <v/>
      </c>
      <c r="F1778" s="241" t="str">
        <f>IF(C1778&lt;&gt;"",VLOOKUP(C1778,'BASE EQUIPOS'!$G$8:$J$22,4,0),"")</f>
        <v/>
      </c>
      <c r="G1778" s="242"/>
      <c r="H1778" s="233"/>
      <c r="I1778" s="241"/>
      <c r="J1778" s="241"/>
      <c r="K1778" s="241"/>
      <c r="L1778" s="239"/>
      <c r="M1778" s="244"/>
      <c r="N1778" s="245" t="str">
        <f t="shared" ca="1" si="190"/>
        <v/>
      </c>
      <c r="O1778" s="239"/>
      <c r="P1778" s="244"/>
      <c r="Q1778" s="245" t="str">
        <f t="shared" si="191"/>
        <v/>
      </c>
      <c r="U1778" s="246" t="str">
        <f>IFERROR(VLOOKUP(C1778,'BASE EQUIPOS'!$G$8:$O$22,9,0)," ")</f>
        <v xml:space="preserve"> </v>
      </c>
      <c r="V1778" s="232" t="str">
        <f t="shared" si="193"/>
        <v/>
      </c>
      <c r="W1778" s="232" t="str">
        <f t="shared" si="194"/>
        <v/>
      </c>
      <c r="X1778" s="232" t="str">
        <f>IFERROR(VLOOKUP(W1778,Datos!$P$4:$Q$18,2,0),"")</f>
        <v/>
      </c>
      <c r="Y1778" s="232" t="str">
        <f t="shared" si="195"/>
        <v/>
      </c>
      <c r="AA1778" s="314" t="str">
        <f t="shared" ca="1" si="192"/>
        <v/>
      </c>
    </row>
    <row r="1779" spans="1:27" x14ac:dyDescent="0.3">
      <c r="A1779" s="238"/>
      <c r="B1779" s="241" t="str">
        <f t="shared" si="196"/>
        <v/>
      </c>
      <c r="C1779" s="239"/>
      <c r="D1779" s="240" t="str">
        <f>IF(C1779&lt;&gt;"",VLOOKUP(C1779,'BASE EQUIPOS'!$G$8:$H$22,2,0),"")</f>
        <v/>
      </c>
      <c r="E1779" s="241" t="str">
        <f>IF(C1779&lt;&gt;"",VLOOKUP(C1779,'BASE EQUIPOS'!$G$8:$I$22,3,0),"")</f>
        <v/>
      </c>
      <c r="F1779" s="241" t="str">
        <f>IF(C1779&lt;&gt;"",VLOOKUP(C1779,'BASE EQUIPOS'!$G$8:$J$22,4,0),"")</f>
        <v/>
      </c>
      <c r="G1779" s="242"/>
      <c r="H1779" s="233"/>
      <c r="I1779" s="241"/>
      <c r="J1779" s="241"/>
      <c r="K1779" s="241"/>
      <c r="L1779" s="239"/>
      <c r="M1779" s="244"/>
      <c r="N1779" s="245" t="str">
        <f t="shared" ca="1" si="190"/>
        <v/>
      </c>
      <c r="O1779" s="239"/>
      <c r="P1779" s="244"/>
      <c r="Q1779" s="245" t="str">
        <f t="shared" si="191"/>
        <v/>
      </c>
      <c r="U1779" s="246" t="str">
        <f>IFERROR(VLOOKUP(C1779,'BASE EQUIPOS'!$G$8:$O$22,9,0)," ")</f>
        <v xml:space="preserve"> </v>
      </c>
      <c r="V1779" s="232" t="str">
        <f t="shared" si="193"/>
        <v/>
      </c>
      <c r="W1779" s="232" t="str">
        <f t="shared" si="194"/>
        <v/>
      </c>
      <c r="X1779" s="232" t="str">
        <f>IFERROR(VLOOKUP(W1779,Datos!$P$4:$Q$18,2,0),"")</f>
        <v/>
      </c>
      <c r="Y1779" s="232" t="str">
        <f t="shared" si="195"/>
        <v/>
      </c>
      <c r="AA1779" s="314" t="str">
        <f t="shared" ca="1" si="192"/>
        <v/>
      </c>
    </row>
    <row r="1780" spans="1:27" x14ac:dyDescent="0.3">
      <c r="A1780" s="238"/>
      <c r="B1780" s="241" t="str">
        <f t="shared" si="196"/>
        <v/>
      </c>
      <c r="C1780" s="239"/>
      <c r="D1780" s="240" t="str">
        <f>IF(C1780&lt;&gt;"",VLOOKUP(C1780,'BASE EQUIPOS'!$G$8:$H$22,2,0),"")</f>
        <v/>
      </c>
      <c r="E1780" s="241" t="str">
        <f>IF(C1780&lt;&gt;"",VLOOKUP(C1780,'BASE EQUIPOS'!$G$8:$I$22,3,0),"")</f>
        <v/>
      </c>
      <c r="F1780" s="241" t="str">
        <f>IF(C1780&lt;&gt;"",VLOOKUP(C1780,'BASE EQUIPOS'!$G$8:$J$22,4,0),"")</f>
        <v/>
      </c>
      <c r="G1780" s="242"/>
      <c r="H1780" s="233"/>
      <c r="I1780" s="241"/>
      <c r="J1780" s="241"/>
      <c r="K1780" s="241"/>
      <c r="L1780" s="239"/>
      <c r="M1780" s="244"/>
      <c r="N1780" s="245" t="str">
        <f t="shared" ca="1" si="190"/>
        <v/>
      </c>
      <c r="O1780" s="239"/>
      <c r="P1780" s="244"/>
      <c r="Q1780" s="245" t="str">
        <f t="shared" si="191"/>
        <v/>
      </c>
      <c r="U1780" s="246" t="str">
        <f>IFERROR(VLOOKUP(C1780,'BASE EQUIPOS'!$G$8:$O$22,9,0)," ")</f>
        <v xml:space="preserve"> </v>
      </c>
      <c r="V1780" s="232" t="str">
        <f t="shared" si="193"/>
        <v/>
      </c>
      <c r="W1780" s="232" t="str">
        <f t="shared" si="194"/>
        <v/>
      </c>
      <c r="X1780" s="232" t="str">
        <f>IFERROR(VLOOKUP(W1780,Datos!$P$4:$Q$18,2,0),"")</f>
        <v/>
      </c>
      <c r="Y1780" s="232" t="str">
        <f t="shared" si="195"/>
        <v/>
      </c>
      <c r="AA1780" s="314" t="str">
        <f t="shared" ca="1" si="192"/>
        <v/>
      </c>
    </row>
    <row r="1781" spans="1:27" x14ac:dyDescent="0.3">
      <c r="A1781" s="238"/>
      <c r="B1781" s="241" t="str">
        <f t="shared" si="196"/>
        <v/>
      </c>
      <c r="C1781" s="239"/>
      <c r="D1781" s="240" t="str">
        <f>IF(C1781&lt;&gt;"",VLOOKUP(C1781,'BASE EQUIPOS'!$G$8:$H$22,2,0),"")</f>
        <v/>
      </c>
      <c r="E1781" s="241" t="str">
        <f>IF(C1781&lt;&gt;"",VLOOKUP(C1781,'BASE EQUIPOS'!$G$8:$I$22,3,0),"")</f>
        <v/>
      </c>
      <c r="F1781" s="241" t="str">
        <f>IF(C1781&lt;&gt;"",VLOOKUP(C1781,'BASE EQUIPOS'!$G$8:$J$22,4,0),"")</f>
        <v/>
      </c>
      <c r="G1781" s="242"/>
      <c r="H1781" s="233"/>
      <c r="I1781" s="241"/>
      <c r="J1781" s="241"/>
      <c r="K1781" s="241"/>
      <c r="L1781" s="239"/>
      <c r="M1781" s="244"/>
      <c r="N1781" s="245" t="str">
        <f t="shared" ca="1" si="190"/>
        <v/>
      </c>
      <c r="O1781" s="239"/>
      <c r="P1781" s="244"/>
      <c r="Q1781" s="245" t="str">
        <f t="shared" si="191"/>
        <v/>
      </c>
      <c r="U1781" s="246" t="str">
        <f>IFERROR(VLOOKUP(C1781,'BASE EQUIPOS'!$G$8:$O$22,9,0)," ")</f>
        <v xml:space="preserve"> </v>
      </c>
      <c r="V1781" s="232" t="str">
        <f t="shared" si="193"/>
        <v/>
      </c>
      <c r="W1781" s="232" t="str">
        <f t="shared" si="194"/>
        <v/>
      </c>
      <c r="X1781" s="232" t="str">
        <f>IFERROR(VLOOKUP(W1781,Datos!$P$4:$Q$18,2,0),"")</f>
        <v/>
      </c>
      <c r="Y1781" s="232" t="str">
        <f t="shared" si="195"/>
        <v/>
      </c>
      <c r="AA1781" s="314" t="str">
        <f t="shared" ca="1" si="192"/>
        <v/>
      </c>
    </row>
    <row r="1782" spans="1:27" x14ac:dyDescent="0.3">
      <c r="A1782" s="238"/>
      <c r="B1782" s="241" t="str">
        <f t="shared" si="196"/>
        <v/>
      </c>
      <c r="C1782" s="239"/>
      <c r="D1782" s="240" t="str">
        <f>IF(C1782&lt;&gt;"",VLOOKUP(C1782,'BASE EQUIPOS'!$G$8:$H$22,2,0),"")</f>
        <v/>
      </c>
      <c r="E1782" s="241" t="str">
        <f>IF(C1782&lt;&gt;"",VLOOKUP(C1782,'BASE EQUIPOS'!$G$8:$I$22,3,0),"")</f>
        <v/>
      </c>
      <c r="F1782" s="241" t="str">
        <f>IF(C1782&lt;&gt;"",VLOOKUP(C1782,'BASE EQUIPOS'!$G$8:$J$22,4,0),"")</f>
        <v/>
      </c>
      <c r="G1782" s="242"/>
      <c r="H1782" s="233"/>
      <c r="I1782" s="241"/>
      <c r="J1782" s="241"/>
      <c r="K1782" s="241"/>
      <c r="L1782" s="239"/>
      <c r="M1782" s="244"/>
      <c r="N1782" s="245" t="str">
        <f t="shared" ca="1" si="190"/>
        <v/>
      </c>
      <c r="O1782" s="239"/>
      <c r="P1782" s="244"/>
      <c r="Q1782" s="245" t="str">
        <f t="shared" si="191"/>
        <v/>
      </c>
      <c r="U1782" s="246" t="str">
        <f>IFERROR(VLOOKUP(C1782,'BASE EQUIPOS'!$G$8:$O$22,9,0)," ")</f>
        <v xml:space="preserve"> </v>
      </c>
      <c r="V1782" s="232" t="str">
        <f t="shared" si="193"/>
        <v/>
      </c>
      <c r="W1782" s="232" t="str">
        <f t="shared" si="194"/>
        <v/>
      </c>
      <c r="X1782" s="232" t="str">
        <f>IFERROR(VLOOKUP(W1782,Datos!$P$4:$Q$18,2,0),"")</f>
        <v/>
      </c>
      <c r="Y1782" s="232" t="str">
        <f t="shared" si="195"/>
        <v/>
      </c>
      <c r="AA1782" s="314" t="str">
        <f t="shared" ca="1" si="192"/>
        <v/>
      </c>
    </row>
    <row r="1783" spans="1:27" x14ac:dyDescent="0.3">
      <c r="A1783" s="238"/>
      <c r="B1783" s="241" t="str">
        <f t="shared" si="196"/>
        <v/>
      </c>
      <c r="C1783" s="239"/>
      <c r="D1783" s="240" t="str">
        <f>IF(C1783&lt;&gt;"",VLOOKUP(C1783,'BASE EQUIPOS'!$G$8:$H$22,2,0),"")</f>
        <v/>
      </c>
      <c r="E1783" s="241" t="str">
        <f>IF(C1783&lt;&gt;"",VLOOKUP(C1783,'BASE EQUIPOS'!$G$8:$I$22,3,0),"")</f>
        <v/>
      </c>
      <c r="F1783" s="241" t="str">
        <f>IF(C1783&lt;&gt;"",VLOOKUP(C1783,'BASE EQUIPOS'!$G$8:$J$22,4,0),"")</f>
        <v/>
      </c>
      <c r="G1783" s="242"/>
      <c r="H1783" s="233"/>
      <c r="I1783" s="241"/>
      <c r="J1783" s="241"/>
      <c r="K1783" s="241"/>
      <c r="L1783" s="239"/>
      <c r="M1783" s="244"/>
      <c r="N1783" s="245" t="str">
        <f t="shared" ca="1" si="190"/>
        <v/>
      </c>
      <c r="O1783" s="239"/>
      <c r="P1783" s="244"/>
      <c r="Q1783" s="245" t="str">
        <f t="shared" si="191"/>
        <v/>
      </c>
      <c r="U1783" s="246" t="str">
        <f>IFERROR(VLOOKUP(C1783,'BASE EQUIPOS'!$G$8:$O$22,9,0)," ")</f>
        <v xml:space="preserve"> </v>
      </c>
      <c r="V1783" s="232" t="str">
        <f t="shared" si="193"/>
        <v/>
      </c>
      <c r="W1783" s="232" t="str">
        <f t="shared" si="194"/>
        <v/>
      </c>
      <c r="X1783" s="232" t="str">
        <f>IFERROR(VLOOKUP(W1783,Datos!$P$4:$Q$18,2,0),"")</f>
        <v/>
      </c>
      <c r="Y1783" s="232" t="str">
        <f t="shared" si="195"/>
        <v/>
      </c>
      <c r="AA1783" s="314" t="str">
        <f t="shared" ca="1" si="192"/>
        <v/>
      </c>
    </row>
    <row r="1784" spans="1:27" x14ac:dyDescent="0.3">
      <c r="A1784" s="238"/>
      <c r="B1784" s="241" t="str">
        <f t="shared" si="196"/>
        <v/>
      </c>
      <c r="C1784" s="239"/>
      <c r="D1784" s="240" t="str">
        <f>IF(C1784&lt;&gt;"",VLOOKUP(C1784,'BASE EQUIPOS'!$G$8:$H$22,2,0),"")</f>
        <v/>
      </c>
      <c r="E1784" s="241" t="str">
        <f>IF(C1784&lt;&gt;"",VLOOKUP(C1784,'BASE EQUIPOS'!$G$8:$I$22,3,0),"")</f>
        <v/>
      </c>
      <c r="F1784" s="241" t="str">
        <f>IF(C1784&lt;&gt;"",VLOOKUP(C1784,'BASE EQUIPOS'!$G$8:$J$22,4,0),"")</f>
        <v/>
      </c>
      <c r="G1784" s="242"/>
      <c r="H1784" s="233"/>
      <c r="I1784" s="241"/>
      <c r="J1784" s="241"/>
      <c r="K1784" s="241"/>
      <c r="L1784" s="239"/>
      <c r="M1784" s="244"/>
      <c r="N1784" s="245" t="str">
        <f t="shared" ca="1" si="190"/>
        <v/>
      </c>
      <c r="O1784" s="239"/>
      <c r="P1784" s="244"/>
      <c r="Q1784" s="245" t="str">
        <f t="shared" si="191"/>
        <v/>
      </c>
      <c r="U1784" s="246" t="str">
        <f>IFERROR(VLOOKUP(C1784,'BASE EQUIPOS'!$G$8:$O$22,9,0)," ")</f>
        <v xml:space="preserve"> </v>
      </c>
      <c r="V1784" s="232" t="str">
        <f t="shared" si="193"/>
        <v/>
      </c>
      <c r="W1784" s="232" t="str">
        <f t="shared" si="194"/>
        <v/>
      </c>
      <c r="X1784" s="232" t="str">
        <f>IFERROR(VLOOKUP(W1784,Datos!$P$4:$Q$18,2,0),"")</f>
        <v/>
      </c>
      <c r="Y1784" s="232" t="str">
        <f t="shared" si="195"/>
        <v/>
      </c>
      <c r="AA1784" s="314" t="str">
        <f t="shared" ca="1" si="192"/>
        <v/>
      </c>
    </row>
    <row r="1785" spans="1:27" x14ac:dyDescent="0.3">
      <c r="A1785" s="238"/>
      <c r="B1785" s="241" t="str">
        <f t="shared" si="196"/>
        <v/>
      </c>
      <c r="C1785" s="239"/>
      <c r="D1785" s="240" t="str">
        <f>IF(C1785&lt;&gt;"",VLOOKUP(C1785,'BASE EQUIPOS'!$G$8:$H$22,2,0),"")</f>
        <v/>
      </c>
      <c r="E1785" s="241" t="str">
        <f>IF(C1785&lt;&gt;"",VLOOKUP(C1785,'BASE EQUIPOS'!$G$8:$I$22,3,0),"")</f>
        <v/>
      </c>
      <c r="F1785" s="241" t="str">
        <f>IF(C1785&lt;&gt;"",VLOOKUP(C1785,'BASE EQUIPOS'!$G$8:$J$22,4,0),"")</f>
        <v/>
      </c>
      <c r="G1785" s="242"/>
      <c r="H1785" s="233"/>
      <c r="I1785" s="241"/>
      <c r="J1785" s="241"/>
      <c r="K1785" s="241"/>
      <c r="L1785" s="239"/>
      <c r="M1785" s="244"/>
      <c r="N1785" s="245" t="str">
        <f t="shared" ca="1" si="190"/>
        <v/>
      </c>
      <c r="O1785" s="239"/>
      <c r="P1785" s="244"/>
      <c r="Q1785" s="245" t="str">
        <f t="shared" si="191"/>
        <v/>
      </c>
      <c r="U1785" s="246" t="str">
        <f>IFERROR(VLOOKUP(C1785,'BASE EQUIPOS'!$G$8:$O$22,9,0)," ")</f>
        <v xml:space="preserve"> </v>
      </c>
      <c r="V1785" s="232" t="str">
        <f t="shared" si="193"/>
        <v/>
      </c>
      <c r="W1785" s="232" t="str">
        <f t="shared" si="194"/>
        <v/>
      </c>
      <c r="X1785" s="232" t="str">
        <f>IFERROR(VLOOKUP(W1785,Datos!$P$4:$Q$18,2,0),"")</f>
        <v/>
      </c>
      <c r="Y1785" s="232" t="str">
        <f t="shared" si="195"/>
        <v/>
      </c>
      <c r="AA1785" s="314" t="str">
        <f t="shared" ca="1" si="192"/>
        <v/>
      </c>
    </row>
    <row r="1786" spans="1:27" x14ac:dyDescent="0.3">
      <c r="A1786" s="238"/>
      <c r="B1786" s="241" t="str">
        <f t="shared" si="196"/>
        <v/>
      </c>
      <c r="C1786" s="239"/>
      <c r="D1786" s="240" t="str">
        <f>IF(C1786&lt;&gt;"",VLOOKUP(C1786,'BASE EQUIPOS'!$G$8:$H$22,2,0),"")</f>
        <v/>
      </c>
      <c r="E1786" s="241" t="str">
        <f>IF(C1786&lt;&gt;"",VLOOKUP(C1786,'BASE EQUIPOS'!$G$8:$I$22,3,0),"")</f>
        <v/>
      </c>
      <c r="F1786" s="241" t="str">
        <f>IF(C1786&lt;&gt;"",VLOOKUP(C1786,'BASE EQUIPOS'!$G$8:$J$22,4,0),"")</f>
        <v/>
      </c>
      <c r="G1786" s="242"/>
      <c r="H1786" s="233"/>
      <c r="I1786" s="241"/>
      <c r="J1786" s="241"/>
      <c r="K1786" s="241"/>
      <c r="L1786" s="239"/>
      <c r="M1786" s="244"/>
      <c r="N1786" s="245" t="str">
        <f t="shared" ca="1" si="190"/>
        <v/>
      </c>
      <c r="O1786" s="239"/>
      <c r="P1786" s="244"/>
      <c r="Q1786" s="245" t="str">
        <f t="shared" si="191"/>
        <v/>
      </c>
      <c r="U1786" s="246" t="str">
        <f>IFERROR(VLOOKUP(C1786,'BASE EQUIPOS'!$G$8:$O$22,9,0)," ")</f>
        <v xml:space="preserve"> </v>
      </c>
      <c r="V1786" s="232" t="str">
        <f t="shared" si="193"/>
        <v/>
      </c>
      <c r="W1786" s="232" t="str">
        <f t="shared" si="194"/>
        <v/>
      </c>
      <c r="X1786" s="232" t="str">
        <f>IFERROR(VLOOKUP(W1786,Datos!$P$4:$Q$18,2,0),"")</f>
        <v/>
      </c>
      <c r="Y1786" s="232" t="str">
        <f t="shared" si="195"/>
        <v/>
      </c>
      <c r="AA1786" s="314" t="str">
        <f t="shared" ca="1" si="192"/>
        <v/>
      </c>
    </row>
    <row r="1787" spans="1:27" x14ac:dyDescent="0.3">
      <c r="A1787" s="238"/>
      <c r="B1787" s="241" t="str">
        <f t="shared" si="196"/>
        <v/>
      </c>
      <c r="C1787" s="239"/>
      <c r="D1787" s="240" t="str">
        <f>IF(C1787&lt;&gt;"",VLOOKUP(C1787,'BASE EQUIPOS'!$G$8:$H$22,2,0),"")</f>
        <v/>
      </c>
      <c r="E1787" s="241" t="str">
        <f>IF(C1787&lt;&gt;"",VLOOKUP(C1787,'BASE EQUIPOS'!$G$8:$I$22,3,0),"")</f>
        <v/>
      </c>
      <c r="F1787" s="241" t="str">
        <f>IF(C1787&lt;&gt;"",VLOOKUP(C1787,'BASE EQUIPOS'!$G$8:$J$22,4,0),"")</f>
        <v/>
      </c>
      <c r="G1787" s="242"/>
      <c r="H1787" s="233"/>
      <c r="I1787" s="241"/>
      <c r="J1787" s="241"/>
      <c r="K1787" s="241"/>
      <c r="L1787" s="239"/>
      <c r="M1787" s="244"/>
      <c r="N1787" s="245" t="str">
        <f t="shared" ca="1" si="190"/>
        <v/>
      </c>
      <c r="O1787" s="239"/>
      <c r="P1787" s="244"/>
      <c r="Q1787" s="245" t="str">
        <f t="shared" si="191"/>
        <v/>
      </c>
      <c r="U1787" s="246" t="str">
        <f>IFERROR(VLOOKUP(C1787,'BASE EQUIPOS'!$G$8:$O$22,9,0)," ")</f>
        <v xml:space="preserve"> </v>
      </c>
      <c r="V1787" s="232" t="str">
        <f t="shared" si="193"/>
        <v/>
      </c>
      <c r="W1787" s="232" t="str">
        <f t="shared" si="194"/>
        <v/>
      </c>
      <c r="X1787" s="232" t="str">
        <f>IFERROR(VLOOKUP(W1787,Datos!$P$4:$Q$18,2,0),"")</f>
        <v/>
      </c>
      <c r="Y1787" s="232" t="str">
        <f t="shared" si="195"/>
        <v/>
      </c>
      <c r="AA1787" s="314" t="str">
        <f t="shared" ca="1" si="192"/>
        <v/>
      </c>
    </row>
    <row r="1788" spans="1:27" x14ac:dyDescent="0.3">
      <c r="A1788" s="238"/>
      <c r="B1788" s="241" t="str">
        <f t="shared" si="196"/>
        <v/>
      </c>
      <c r="C1788" s="239"/>
      <c r="D1788" s="240" t="str">
        <f>IF(C1788&lt;&gt;"",VLOOKUP(C1788,'BASE EQUIPOS'!$G$8:$H$22,2,0),"")</f>
        <v/>
      </c>
      <c r="E1788" s="241" t="str">
        <f>IF(C1788&lt;&gt;"",VLOOKUP(C1788,'BASE EQUIPOS'!$G$8:$I$22,3,0),"")</f>
        <v/>
      </c>
      <c r="F1788" s="241" t="str">
        <f>IF(C1788&lt;&gt;"",VLOOKUP(C1788,'BASE EQUIPOS'!$G$8:$J$22,4,0),"")</f>
        <v/>
      </c>
      <c r="G1788" s="242"/>
      <c r="H1788" s="233"/>
      <c r="I1788" s="241"/>
      <c r="J1788" s="241"/>
      <c r="K1788" s="241"/>
      <c r="L1788" s="239"/>
      <c r="M1788" s="244"/>
      <c r="N1788" s="245" t="str">
        <f t="shared" ca="1" si="190"/>
        <v/>
      </c>
      <c r="O1788" s="239"/>
      <c r="P1788" s="244"/>
      <c r="Q1788" s="245" t="str">
        <f t="shared" si="191"/>
        <v/>
      </c>
      <c r="U1788" s="246" t="str">
        <f>IFERROR(VLOOKUP(C1788,'BASE EQUIPOS'!$G$8:$O$22,9,0)," ")</f>
        <v xml:space="preserve"> </v>
      </c>
      <c r="V1788" s="232" t="str">
        <f t="shared" si="193"/>
        <v/>
      </c>
      <c r="W1788" s="232" t="str">
        <f t="shared" si="194"/>
        <v/>
      </c>
      <c r="X1788" s="232" t="str">
        <f>IFERROR(VLOOKUP(W1788,Datos!$P$4:$Q$18,2,0),"")</f>
        <v/>
      </c>
      <c r="Y1788" s="232" t="str">
        <f t="shared" si="195"/>
        <v/>
      </c>
      <c r="AA1788" s="314" t="str">
        <f t="shared" ca="1" si="192"/>
        <v/>
      </c>
    </row>
    <row r="1789" spans="1:27" x14ac:dyDescent="0.3">
      <c r="A1789" s="238"/>
      <c r="B1789" s="241" t="str">
        <f t="shared" si="196"/>
        <v/>
      </c>
      <c r="C1789" s="239"/>
      <c r="D1789" s="240" t="str">
        <f>IF(C1789&lt;&gt;"",VLOOKUP(C1789,'BASE EQUIPOS'!$G$8:$H$22,2,0),"")</f>
        <v/>
      </c>
      <c r="E1789" s="241" t="str">
        <f>IF(C1789&lt;&gt;"",VLOOKUP(C1789,'BASE EQUIPOS'!$G$8:$I$22,3,0),"")</f>
        <v/>
      </c>
      <c r="F1789" s="241" t="str">
        <f>IF(C1789&lt;&gt;"",VLOOKUP(C1789,'BASE EQUIPOS'!$G$8:$J$22,4,0),"")</f>
        <v/>
      </c>
      <c r="G1789" s="242"/>
      <c r="H1789" s="233"/>
      <c r="I1789" s="241"/>
      <c r="J1789" s="241"/>
      <c r="K1789" s="241"/>
      <c r="L1789" s="239"/>
      <c r="M1789" s="244"/>
      <c r="N1789" s="245" t="str">
        <f t="shared" ca="1" si="190"/>
        <v/>
      </c>
      <c r="O1789" s="239"/>
      <c r="P1789" s="244"/>
      <c r="Q1789" s="245" t="str">
        <f t="shared" si="191"/>
        <v/>
      </c>
      <c r="U1789" s="246" t="str">
        <f>IFERROR(VLOOKUP(C1789,'BASE EQUIPOS'!$G$8:$O$22,9,0)," ")</f>
        <v xml:space="preserve"> </v>
      </c>
      <c r="V1789" s="232" t="str">
        <f t="shared" si="193"/>
        <v/>
      </c>
      <c r="W1789" s="232" t="str">
        <f t="shared" si="194"/>
        <v/>
      </c>
      <c r="X1789" s="232" t="str">
        <f>IFERROR(VLOOKUP(W1789,Datos!$P$4:$Q$18,2,0),"")</f>
        <v/>
      </c>
      <c r="Y1789" s="232" t="str">
        <f t="shared" si="195"/>
        <v/>
      </c>
      <c r="AA1789" s="314" t="str">
        <f t="shared" ca="1" si="192"/>
        <v/>
      </c>
    </row>
    <row r="1790" spans="1:27" x14ac:dyDescent="0.3">
      <c r="A1790" s="238"/>
      <c r="B1790" s="241" t="str">
        <f t="shared" si="196"/>
        <v/>
      </c>
      <c r="C1790" s="239"/>
      <c r="D1790" s="240" t="str">
        <f>IF(C1790&lt;&gt;"",VLOOKUP(C1790,'BASE EQUIPOS'!$G$8:$H$22,2,0),"")</f>
        <v/>
      </c>
      <c r="E1790" s="241" t="str">
        <f>IF(C1790&lt;&gt;"",VLOOKUP(C1790,'BASE EQUIPOS'!$G$8:$I$22,3,0),"")</f>
        <v/>
      </c>
      <c r="F1790" s="241" t="str">
        <f>IF(C1790&lt;&gt;"",VLOOKUP(C1790,'BASE EQUIPOS'!$G$8:$J$22,4,0),"")</f>
        <v/>
      </c>
      <c r="G1790" s="242"/>
      <c r="H1790" s="233"/>
      <c r="I1790" s="241"/>
      <c r="J1790" s="241"/>
      <c r="K1790" s="241"/>
      <c r="L1790" s="239"/>
      <c r="M1790" s="244"/>
      <c r="N1790" s="245" t="str">
        <f t="shared" ca="1" si="190"/>
        <v/>
      </c>
      <c r="O1790" s="239"/>
      <c r="P1790" s="244"/>
      <c r="Q1790" s="245" t="str">
        <f t="shared" si="191"/>
        <v/>
      </c>
      <c r="U1790" s="246" t="str">
        <f>IFERROR(VLOOKUP(C1790,'BASE EQUIPOS'!$G$8:$O$22,9,0)," ")</f>
        <v xml:space="preserve"> </v>
      </c>
      <c r="V1790" s="232" t="str">
        <f t="shared" si="193"/>
        <v/>
      </c>
      <c r="W1790" s="232" t="str">
        <f t="shared" si="194"/>
        <v/>
      </c>
      <c r="X1790" s="232" t="str">
        <f>IFERROR(VLOOKUP(W1790,Datos!$P$4:$Q$18,2,0),"")</f>
        <v/>
      </c>
      <c r="Y1790" s="232" t="str">
        <f t="shared" si="195"/>
        <v/>
      </c>
      <c r="AA1790" s="314" t="str">
        <f t="shared" ca="1" si="192"/>
        <v/>
      </c>
    </row>
    <row r="1791" spans="1:27" x14ac:dyDescent="0.3">
      <c r="A1791" s="238"/>
      <c r="B1791" s="241" t="str">
        <f t="shared" si="196"/>
        <v/>
      </c>
      <c r="C1791" s="239"/>
      <c r="D1791" s="240" t="str">
        <f>IF(C1791&lt;&gt;"",VLOOKUP(C1791,'BASE EQUIPOS'!$G$8:$H$22,2,0),"")</f>
        <v/>
      </c>
      <c r="E1791" s="241" t="str">
        <f>IF(C1791&lt;&gt;"",VLOOKUP(C1791,'BASE EQUIPOS'!$G$8:$I$22,3,0),"")</f>
        <v/>
      </c>
      <c r="F1791" s="241" t="str">
        <f>IF(C1791&lt;&gt;"",VLOOKUP(C1791,'BASE EQUIPOS'!$G$8:$J$22,4,0),"")</f>
        <v/>
      </c>
      <c r="G1791" s="242"/>
      <c r="H1791" s="233"/>
      <c r="I1791" s="241"/>
      <c r="J1791" s="241"/>
      <c r="K1791" s="241"/>
      <c r="L1791" s="239"/>
      <c r="M1791" s="244"/>
      <c r="N1791" s="245" t="str">
        <f t="shared" ca="1" si="190"/>
        <v/>
      </c>
      <c r="O1791" s="239"/>
      <c r="P1791" s="244"/>
      <c r="Q1791" s="245" t="str">
        <f t="shared" si="191"/>
        <v/>
      </c>
      <c r="U1791" s="246" t="str">
        <f>IFERROR(VLOOKUP(C1791,'BASE EQUIPOS'!$G$8:$O$22,9,0)," ")</f>
        <v xml:space="preserve"> </v>
      </c>
      <c r="V1791" s="232" t="str">
        <f t="shared" si="193"/>
        <v/>
      </c>
      <c r="W1791" s="232" t="str">
        <f t="shared" si="194"/>
        <v/>
      </c>
      <c r="X1791" s="232" t="str">
        <f>IFERROR(VLOOKUP(W1791,Datos!$P$4:$Q$18,2,0),"")</f>
        <v/>
      </c>
      <c r="Y1791" s="232" t="str">
        <f t="shared" si="195"/>
        <v/>
      </c>
      <c r="AA1791" s="314" t="str">
        <f t="shared" ca="1" si="192"/>
        <v/>
      </c>
    </row>
    <row r="1792" spans="1:27" x14ac:dyDescent="0.3">
      <c r="A1792" s="238"/>
      <c r="B1792" s="241" t="str">
        <f t="shared" si="196"/>
        <v/>
      </c>
      <c r="C1792" s="239"/>
      <c r="D1792" s="240" t="str">
        <f>IF(C1792&lt;&gt;"",VLOOKUP(C1792,'BASE EQUIPOS'!$G$8:$H$22,2,0),"")</f>
        <v/>
      </c>
      <c r="E1792" s="241" t="str">
        <f>IF(C1792&lt;&gt;"",VLOOKUP(C1792,'BASE EQUIPOS'!$G$8:$I$22,3,0),"")</f>
        <v/>
      </c>
      <c r="F1792" s="241" t="str">
        <f>IF(C1792&lt;&gt;"",VLOOKUP(C1792,'BASE EQUIPOS'!$G$8:$J$22,4,0),"")</f>
        <v/>
      </c>
      <c r="G1792" s="242"/>
      <c r="H1792" s="233"/>
      <c r="I1792" s="241"/>
      <c r="J1792" s="241"/>
      <c r="K1792" s="241"/>
      <c r="L1792" s="239"/>
      <c r="M1792" s="244"/>
      <c r="N1792" s="245" t="str">
        <f t="shared" ca="1" si="190"/>
        <v/>
      </c>
      <c r="O1792" s="239"/>
      <c r="P1792" s="244"/>
      <c r="Q1792" s="245" t="str">
        <f t="shared" si="191"/>
        <v/>
      </c>
      <c r="U1792" s="246" t="str">
        <f>IFERROR(VLOOKUP(C1792,'BASE EQUIPOS'!$G$8:$O$22,9,0)," ")</f>
        <v xml:space="preserve"> </v>
      </c>
      <c r="V1792" s="232" t="str">
        <f t="shared" si="193"/>
        <v/>
      </c>
      <c r="W1792" s="232" t="str">
        <f t="shared" si="194"/>
        <v/>
      </c>
      <c r="X1792" s="232" t="str">
        <f>IFERROR(VLOOKUP(W1792,Datos!$P$4:$Q$18,2,0),"")</f>
        <v/>
      </c>
      <c r="Y1792" s="232" t="str">
        <f t="shared" si="195"/>
        <v/>
      </c>
      <c r="AA1792" s="314" t="str">
        <f t="shared" ca="1" si="192"/>
        <v/>
      </c>
    </row>
    <row r="1793" spans="1:27" x14ac:dyDescent="0.3">
      <c r="A1793" s="238"/>
      <c r="B1793" s="241" t="str">
        <f t="shared" si="196"/>
        <v/>
      </c>
      <c r="C1793" s="239"/>
      <c r="D1793" s="240" t="str">
        <f>IF(C1793&lt;&gt;"",VLOOKUP(C1793,'BASE EQUIPOS'!$G$8:$H$22,2,0),"")</f>
        <v/>
      </c>
      <c r="E1793" s="241" t="str">
        <f>IF(C1793&lt;&gt;"",VLOOKUP(C1793,'BASE EQUIPOS'!$G$8:$I$22,3,0),"")</f>
        <v/>
      </c>
      <c r="F1793" s="241" t="str">
        <f>IF(C1793&lt;&gt;"",VLOOKUP(C1793,'BASE EQUIPOS'!$G$8:$J$22,4,0),"")</f>
        <v/>
      </c>
      <c r="G1793" s="242"/>
      <c r="H1793" s="233"/>
      <c r="I1793" s="241"/>
      <c r="J1793" s="241"/>
      <c r="K1793" s="241"/>
      <c r="L1793" s="239"/>
      <c r="M1793" s="244"/>
      <c r="N1793" s="245" t="str">
        <f t="shared" ca="1" si="190"/>
        <v/>
      </c>
      <c r="O1793" s="239"/>
      <c r="P1793" s="244"/>
      <c r="Q1793" s="245" t="str">
        <f t="shared" si="191"/>
        <v/>
      </c>
      <c r="U1793" s="246" t="str">
        <f>IFERROR(VLOOKUP(C1793,'BASE EQUIPOS'!$G$8:$O$22,9,0)," ")</f>
        <v xml:space="preserve"> </v>
      </c>
      <c r="V1793" s="232" t="str">
        <f t="shared" si="193"/>
        <v/>
      </c>
      <c r="W1793" s="232" t="str">
        <f t="shared" si="194"/>
        <v/>
      </c>
      <c r="X1793" s="232" t="str">
        <f>IFERROR(VLOOKUP(W1793,Datos!$P$4:$Q$18,2,0),"")</f>
        <v/>
      </c>
      <c r="Y1793" s="232" t="str">
        <f t="shared" si="195"/>
        <v/>
      </c>
      <c r="AA1793" s="314" t="str">
        <f t="shared" ca="1" si="192"/>
        <v/>
      </c>
    </row>
    <row r="1794" spans="1:27" x14ac:dyDescent="0.3">
      <c r="A1794" s="238"/>
      <c r="B1794" s="241" t="str">
        <f t="shared" si="196"/>
        <v/>
      </c>
      <c r="C1794" s="239"/>
      <c r="D1794" s="240" t="str">
        <f>IF(C1794&lt;&gt;"",VLOOKUP(C1794,'BASE EQUIPOS'!$G$8:$H$22,2,0),"")</f>
        <v/>
      </c>
      <c r="E1794" s="241" t="str">
        <f>IF(C1794&lt;&gt;"",VLOOKUP(C1794,'BASE EQUIPOS'!$G$8:$I$22,3,0),"")</f>
        <v/>
      </c>
      <c r="F1794" s="241" t="str">
        <f>IF(C1794&lt;&gt;"",VLOOKUP(C1794,'BASE EQUIPOS'!$G$8:$J$22,4,0),"")</f>
        <v/>
      </c>
      <c r="G1794" s="242"/>
      <c r="H1794" s="233"/>
      <c r="I1794" s="241"/>
      <c r="J1794" s="241"/>
      <c r="K1794" s="241"/>
      <c r="L1794" s="239"/>
      <c r="M1794" s="244"/>
      <c r="N1794" s="245" t="str">
        <f t="shared" ca="1" si="190"/>
        <v/>
      </c>
      <c r="O1794" s="239"/>
      <c r="P1794" s="244"/>
      <c r="Q1794" s="245" t="str">
        <f t="shared" si="191"/>
        <v/>
      </c>
      <c r="U1794" s="246" t="str">
        <f>IFERROR(VLOOKUP(C1794,'BASE EQUIPOS'!$G$8:$O$22,9,0)," ")</f>
        <v xml:space="preserve"> </v>
      </c>
      <c r="V1794" s="232" t="str">
        <f t="shared" si="193"/>
        <v/>
      </c>
      <c r="W1794" s="232" t="str">
        <f t="shared" si="194"/>
        <v/>
      </c>
      <c r="X1794" s="232" t="str">
        <f>IFERROR(VLOOKUP(W1794,Datos!$P$4:$Q$18,2,0),"")</f>
        <v/>
      </c>
      <c r="Y1794" s="232" t="str">
        <f t="shared" si="195"/>
        <v/>
      </c>
      <c r="AA1794" s="314" t="str">
        <f t="shared" ca="1" si="192"/>
        <v/>
      </c>
    </row>
    <row r="1795" spans="1:27" x14ac:dyDescent="0.3">
      <c r="A1795" s="238"/>
      <c r="B1795" s="241" t="str">
        <f t="shared" si="196"/>
        <v/>
      </c>
      <c r="C1795" s="239"/>
      <c r="D1795" s="240" t="str">
        <f>IF(C1795&lt;&gt;"",VLOOKUP(C1795,'BASE EQUIPOS'!$G$8:$H$22,2,0),"")</f>
        <v/>
      </c>
      <c r="E1795" s="241" t="str">
        <f>IF(C1795&lt;&gt;"",VLOOKUP(C1795,'BASE EQUIPOS'!$G$8:$I$22,3,0),"")</f>
        <v/>
      </c>
      <c r="F1795" s="241" t="str">
        <f>IF(C1795&lt;&gt;"",VLOOKUP(C1795,'BASE EQUIPOS'!$G$8:$J$22,4,0),"")</f>
        <v/>
      </c>
      <c r="G1795" s="242"/>
      <c r="H1795" s="233"/>
      <c r="I1795" s="241"/>
      <c r="J1795" s="241"/>
      <c r="K1795" s="241"/>
      <c r="L1795" s="239"/>
      <c r="M1795" s="244"/>
      <c r="N1795" s="245" t="str">
        <f t="shared" ca="1" si="190"/>
        <v/>
      </c>
      <c r="O1795" s="239"/>
      <c r="P1795" s="244"/>
      <c r="Q1795" s="245" t="str">
        <f t="shared" si="191"/>
        <v/>
      </c>
      <c r="U1795" s="246" t="str">
        <f>IFERROR(VLOOKUP(C1795,'BASE EQUIPOS'!$G$8:$O$22,9,0)," ")</f>
        <v xml:space="preserve"> </v>
      </c>
      <c r="V1795" s="232" t="str">
        <f t="shared" si="193"/>
        <v/>
      </c>
      <c r="W1795" s="232" t="str">
        <f t="shared" si="194"/>
        <v/>
      </c>
      <c r="X1795" s="232" t="str">
        <f>IFERROR(VLOOKUP(W1795,Datos!$P$4:$Q$18,2,0),"")</f>
        <v/>
      </c>
      <c r="Y1795" s="232" t="str">
        <f t="shared" si="195"/>
        <v/>
      </c>
      <c r="AA1795" s="314" t="str">
        <f t="shared" ca="1" si="192"/>
        <v/>
      </c>
    </row>
    <row r="1796" spans="1:27" x14ac:dyDescent="0.3">
      <c r="A1796" s="238"/>
      <c r="B1796" s="241" t="str">
        <f t="shared" si="196"/>
        <v/>
      </c>
      <c r="C1796" s="239"/>
      <c r="D1796" s="240" t="str">
        <f>IF(C1796&lt;&gt;"",VLOOKUP(C1796,'BASE EQUIPOS'!$G$8:$H$22,2,0),"")</f>
        <v/>
      </c>
      <c r="E1796" s="241" t="str">
        <f>IF(C1796&lt;&gt;"",VLOOKUP(C1796,'BASE EQUIPOS'!$G$8:$I$22,3,0),"")</f>
        <v/>
      </c>
      <c r="F1796" s="241" t="str">
        <f>IF(C1796&lt;&gt;"",VLOOKUP(C1796,'BASE EQUIPOS'!$G$8:$J$22,4,0),"")</f>
        <v/>
      </c>
      <c r="G1796" s="242"/>
      <c r="H1796" s="233"/>
      <c r="I1796" s="241"/>
      <c r="J1796" s="241"/>
      <c r="K1796" s="241"/>
      <c r="L1796" s="239"/>
      <c r="M1796" s="244"/>
      <c r="N1796" s="245" t="str">
        <f t="shared" ca="1" si="190"/>
        <v/>
      </c>
      <c r="O1796" s="239"/>
      <c r="P1796" s="244"/>
      <c r="Q1796" s="245" t="str">
        <f t="shared" si="191"/>
        <v/>
      </c>
      <c r="U1796" s="246" t="str">
        <f>IFERROR(VLOOKUP(C1796,'BASE EQUIPOS'!$G$8:$O$22,9,0)," ")</f>
        <v xml:space="preserve"> </v>
      </c>
      <c r="V1796" s="232" t="str">
        <f t="shared" si="193"/>
        <v/>
      </c>
      <c r="W1796" s="232" t="str">
        <f t="shared" si="194"/>
        <v/>
      </c>
      <c r="X1796" s="232" t="str">
        <f>IFERROR(VLOOKUP(W1796,Datos!$P$4:$Q$18,2,0),"")</f>
        <v/>
      </c>
      <c r="Y1796" s="232" t="str">
        <f t="shared" si="195"/>
        <v/>
      </c>
      <c r="AA1796" s="314" t="str">
        <f t="shared" ca="1" si="192"/>
        <v/>
      </c>
    </row>
    <row r="1797" spans="1:27" x14ac:dyDescent="0.3">
      <c r="A1797" s="238"/>
      <c r="B1797" s="241" t="str">
        <f t="shared" si="196"/>
        <v/>
      </c>
      <c r="C1797" s="239"/>
      <c r="D1797" s="240" t="str">
        <f>IF(C1797&lt;&gt;"",VLOOKUP(C1797,'BASE EQUIPOS'!$G$8:$H$22,2,0),"")</f>
        <v/>
      </c>
      <c r="E1797" s="241" t="str">
        <f>IF(C1797&lt;&gt;"",VLOOKUP(C1797,'BASE EQUIPOS'!$G$8:$I$22,3,0),"")</f>
        <v/>
      </c>
      <c r="F1797" s="241" t="str">
        <f>IF(C1797&lt;&gt;"",VLOOKUP(C1797,'BASE EQUIPOS'!$G$8:$J$22,4,0),"")</f>
        <v/>
      </c>
      <c r="G1797" s="242"/>
      <c r="H1797" s="233"/>
      <c r="I1797" s="241"/>
      <c r="J1797" s="241"/>
      <c r="K1797" s="241"/>
      <c r="L1797" s="239"/>
      <c r="M1797" s="244"/>
      <c r="N1797" s="245" t="str">
        <f t="shared" ca="1" si="190"/>
        <v/>
      </c>
      <c r="O1797" s="239"/>
      <c r="P1797" s="244"/>
      <c r="Q1797" s="245" t="str">
        <f t="shared" si="191"/>
        <v/>
      </c>
      <c r="U1797" s="246" t="str">
        <f>IFERROR(VLOOKUP(C1797,'BASE EQUIPOS'!$G$8:$O$22,9,0)," ")</f>
        <v xml:space="preserve"> </v>
      </c>
      <c r="V1797" s="232" t="str">
        <f t="shared" si="193"/>
        <v/>
      </c>
      <c r="W1797" s="232" t="str">
        <f t="shared" si="194"/>
        <v/>
      </c>
      <c r="X1797" s="232" t="str">
        <f>IFERROR(VLOOKUP(W1797,Datos!$P$4:$Q$18,2,0),"")</f>
        <v/>
      </c>
      <c r="Y1797" s="232" t="str">
        <f t="shared" si="195"/>
        <v/>
      </c>
      <c r="AA1797" s="314" t="str">
        <f t="shared" ca="1" si="192"/>
        <v/>
      </c>
    </row>
    <row r="1798" spans="1:27" x14ac:dyDescent="0.3">
      <c r="A1798" s="238"/>
      <c r="B1798" s="241" t="str">
        <f t="shared" si="196"/>
        <v/>
      </c>
      <c r="C1798" s="239"/>
      <c r="D1798" s="240" t="str">
        <f>IF(C1798&lt;&gt;"",VLOOKUP(C1798,'BASE EQUIPOS'!$G$8:$H$22,2,0),"")</f>
        <v/>
      </c>
      <c r="E1798" s="241" t="str">
        <f>IF(C1798&lt;&gt;"",VLOOKUP(C1798,'BASE EQUIPOS'!$G$8:$I$22,3,0),"")</f>
        <v/>
      </c>
      <c r="F1798" s="241" t="str">
        <f>IF(C1798&lt;&gt;"",VLOOKUP(C1798,'BASE EQUIPOS'!$G$8:$J$22,4,0),"")</f>
        <v/>
      </c>
      <c r="G1798" s="242"/>
      <c r="H1798" s="233"/>
      <c r="I1798" s="241"/>
      <c r="J1798" s="241"/>
      <c r="K1798" s="241"/>
      <c r="L1798" s="239"/>
      <c r="M1798" s="244"/>
      <c r="N1798" s="245" t="str">
        <f t="shared" ca="1" si="190"/>
        <v/>
      </c>
      <c r="O1798" s="239"/>
      <c r="P1798" s="244"/>
      <c r="Q1798" s="245" t="str">
        <f t="shared" si="191"/>
        <v/>
      </c>
      <c r="U1798" s="246" t="str">
        <f>IFERROR(VLOOKUP(C1798,'BASE EQUIPOS'!$G$8:$O$22,9,0)," ")</f>
        <v xml:space="preserve"> </v>
      </c>
      <c r="V1798" s="232" t="str">
        <f t="shared" si="193"/>
        <v/>
      </c>
      <c r="W1798" s="232" t="str">
        <f t="shared" si="194"/>
        <v/>
      </c>
      <c r="X1798" s="232" t="str">
        <f>IFERROR(VLOOKUP(W1798,Datos!$P$4:$Q$18,2,0),"")</f>
        <v/>
      </c>
      <c r="Y1798" s="232" t="str">
        <f t="shared" si="195"/>
        <v/>
      </c>
      <c r="AA1798" s="314" t="str">
        <f t="shared" ca="1" si="192"/>
        <v/>
      </c>
    </row>
    <row r="1799" spans="1:27" x14ac:dyDescent="0.3">
      <c r="A1799" s="238"/>
      <c r="B1799" s="241" t="str">
        <f t="shared" si="196"/>
        <v/>
      </c>
      <c r="C1799" s="239"/>
      <c r="D1799" s="240" t="str">
        <f>IF(C1799&lt;&gt;"",VLOOKUP(C1799,'BASE EQUIPOS'!$G$8:$H$22,2,0),"")</f>
        <v/>
      </c>
      <c r="E1799" s="241" t="str">
        <f>IF(C1799&lt;&gt;"",VLOOKUP(C1799,'BASE EQUIPOS'!$G$8:$I$22,3,0),"")</f>
        <v/>
      </c>
      <c r="F1799" s="241" t="str">
        <f>IF(C1799&lt;&gt;"",VLOOKUP(C1799,'BASE EQUIPOS'!$G$8:$J$22,4,0),"")</f>
        <v/>
      </c>
      <c r="G1799" s="242"/>
      <c r="H1799" s="233"/>
      <c r="I1799" s="241"/>
      <c r="J1799" s="241"/>
      <c r="K1799" s="241"/>
      <c r="L1799" s="239"/>
      <c r="M1799" s="244"/>
      <c r="N1799" s="245" t="str">
        <f t="shared" ca="1" si="190"/>
        <v/>
      </c>
      <c r="O1799" s="239"/>
      <c r="P1799" s="244"/>
      <c r="Q1799" s="245" t="str">
        <f t="shared" si="191"/>
        <v/>
      </c>
      <c r="U1799" s="246" t="str">
        <f>IFERROR(VLOOKUP(C1799,'BASE EQUIPOS'!$G$8:$O$22,9,0)," ")</f>
        <v xml:space="preserve"> </v>
      </c>
      <c r="V1799" s="232" t="str">
        <f t="shared" si="193"/>
        <v/>
      </c>
      <c r="W1799" s="232" t="str">
        <f t="shared" si="194"/>
        <v/>
      </c>
      <c r="X1799" s="232" t="str">
        <f>IFERROR(VLOOKUP(W1799,Datos!$P$4:$Q$18,2,0),"")</f>
        <v/>
      </c>
      <c r="Y1799" s="232" t="str">
        <f t="shared" si="195"/>
        <v/>
      </c>
      <c r="AA1799" s="314" t="str">
        <f t="shared" ca="1" si="192"/>
        <v/>
      </c>
    </row>
    <row r="1800" spans="1:27" x14ac:dyDescent="0.3">
      <c r="A1800" s="238"/>
      <c r="B1800" s="241" t="str">
        <f t="shared" si="196"/>
        <v/>
      </c>
      <c r="C1800" s="239"/>
      <c r="D1800" s="240" t="str">
        <f>IF(C1800&lt;&gt;"",VLOOKUP(C1800,'BASE EQUIPOS'!$G$8:$H$22,2,0),"")</f>
        <v/>
      </c>
      <c r="E1800" s="241" t="str">
        <f>IF(C1800&lt;&gt;"",VLOOKUP(C1800,'BASE EQUIPOS'!$G$8:$I$22,3,0),"")</f>
        <v/>
      </c>
      <c r="F1800" s="241" t="str">
        <f>IF(C1800&lt;&gt;"",VLOOKUP(C1800,'BASE EQUIPOS'!$G$8:$J$22,4,0),"")</f>
        <v/>
      </c>
      <c r="G1800" s="242"/>
      <c r="H1800" s="233"/>
      <c r="I1800" s="241"/>
      <c r="J1800" s="241"/>
      <c r="K1800" s="241"/>
      <c r="L1800" s="239"/>
      <c r="M1800" s="244"/>
      <c r="N1800" s="245" t="str">
        <f t="shared" ca="1" si="190"/>
        <v/>
      </c>
      <c r="O1800" s="239"/>
      <c r="P1800" s="244"/>
      <c r="Q1800" s="245" t="str">
        <f t="shared" si="191"/>
        <v/>
      </c>
      <c r="U1800" s="246" t="str">
        <f>IFERROR(VLOOKUP(C1800,'BASE EQUIPOS'!$G$8:$O$22,9,0)," ")</f>
        <v xml:space="preserve"> </v>
      </c>
      <c r="V1800" s="232" t="str">
        <f t="shared" si="193"/>
        <v/>
      </c>
      <c r="W1800" s="232" t="str">
        <f t="shared" si="194"/>
        <v/>
      </c>
      <c r="X1800" s="232" t="str">
        <f>IFERROR(VLOOKUP(W1800,Datos!$P$4:$Q$18,2,0),"")</f>
        <v/>
      </c>
      <c r="Y1800" s="232" t="str">
        <f t="shared" si="195"/>
        <v/>
      </c>
      <c r="AA1800" s="314" t="str">
        <f t="shared" ca="1" si="192"/>
        <v/>
      </c>
    </row>
    <row r="1801" spans="1:27" x14ac:dyDescent="0.3">
      <c r="A1801" s="238"/>
      <c r="B1801" s="241" t="str">
        <f t="shared" si="196"/>
        <v/>
      </c>
      <c r="C1801" s="239"/>
      <c r="D1801" s="240" t="str">
        <f>IF(C1801&lt;&gt;"",VLOOKUP(C1801,'BASE EQUIPOS'!$G$8:$H$22,2,0),"")</f>
        <v/>
      </c>
      <c r="E1801" s="241" t="str">
        <f>IF(C1801&lt;&gt;"",VLOOKUP(C1801,'BASE EQUIPOS'!$G$8:$I$22,3,0),"")</f>
        <v/>
      </c>
      <c r="F1801" s="241" t="str">
        <f>IF(C1801&lt;&gt;"",VLOOKUP(C1801,'BASE EQUIPOS'!$G$8:$J$22,4,0),"")</f>
        <v/>
      </c>
      <c r="G1801" s="242"/>
      <c r="H1801" s="233"/>
      <c r="I1801" s="241"/>
      <c r="J1801" s="241"/>
      <c r="K1801" s="241"/>
      <c r="L1801" s="239"/>
      <c r="M1801" s="244"/>
      <c r="N1801" s="245" t="str">
        <f t="shared" ca="1" si="190"/>
        <v/>
      </c>
      <c r="O1801" s="239"/>
      <c r="P1801" s="244"/>
      <c r="Q1801" s="245" t="str">
        <f t="shared" si="191"/>
        <v/>
      </c>
      <c r="U1801" s="246" t="str">
        <f>IFERROR(VLOOKUP(C1801,'BASE EQUIPOS'!$G$8:$O$22,9,0)," ")</f>
        <v xml:space="preserve"> </v>
      </c>
      <c r="V1801" s="232" t="str">
        <f t="shared" si="193"/>
        <v/>
      </c>
      <c r="W1801" s="232" t="str">
        <f t="shared" si="194"/>
        <v/>
      </c>
      <c r="X1801" s="232" t="str">
        <f>IFERROR(VLOOKUP(W1801,Datos!$P$4:$Q$18,2,0),"")</f>
        <v/>
      </c>
      <c r="Y1801" s="232" t="str">
        <f t="shared" si="195"/>
        <v/>
      </c>
      <c r="AA1801" s="314" t="str">
        <f t="shared" ca="1" si="192"/>
        <v/>
      </c>
    </row>
    <row r="1802" spans="1:27" x14ac:dyDescent="0.3">
      <c r="A1802" s="238"/>
      <c r="B1802" s="241" t="str">
        <f t="shared" si="196"/>
        <v/>
      </c>
      <c r="C1802" s="239"/>
      <c r="D1802" s="240" t="str">
        <f>IF(C1802&lt;&gt;"",VLOOKUP(C1802,'BASE EQUIPOS'!$G$8:$H$22,2,0),"")</f>
        <v/>
      </c>
      <c r="E1802" s="241" t="str">
        <f>IF(C1802&lt;&gt;"",VLOOKUP(C1802,'BASE EQUIPOS'!$G$8:$I$22,3,0),"")</f>
        <v/>
      </c>
      <c r="F1802" s="241" t="str">
        <f>IF(C1802&lt;&gt;"",VLOOKUP(C1802,'BASE EQUIPOS'!$G$8:$J$22,4,0),"")</f>
        <v/>
      </c>
      <c r="G1802" s="242"/>
      <c r="H1802" s="233"/>
      <c r="I1802" s="241"/>
      <c r="J1802" s="241"/>
      <c r="K1802" s="241"/>
      <c r="L1802" s="239"/>
      <c r="M1802" s="244"/>
      <c r="N1802" s="245" t="str">
        <f t="shared" ca="1" si="190"/>
        <v/>
      </c>
      <c r="O1802" s="239"/>
      <c r="P1802" s="244"/>
      <c r="Q1802" s="245" t="str">
        <f t="shared" si="191"/>
        <v/>
      </c>
      <c r="U1802" s="246" t="str">
        <f>IFERROR(VLOOKUP(C1802,'BASE EQUIPOS'!$G$8:$O$22,9,0)," ")</f>
        <v xml:space="preserve"> </v>
      </c>
      <c r="V1802" s="232" t="str">
        <f t="shared" si="193"/>
        <v/>
      </c>
      <c r="W1802" s="232" t="str">
        <f t="shared" si="194"/>
        <v/>
      </c>
      <c r="X1802" s="232" t="str">
        <f>IFERROR(VLOOKUP(W1802,Datos!$P$4:$Q$18,2,0),"")</f>
        <v/>
      </c>
      <c r="Y1802" s="232" t="str">
        <f t="shared" si="195"/>
        <v/>
      </c>
      <c r="AA1802" s="314" t="str">
        <f t="shared" ca="1" si="192"/>
        <v/>
      </c>
    </row>
    <row r="1803" spans="1:27" x14ac:dyDescent="0.3">
      <c r="A1803" s="238"/>
      <c r="B1803" s="241" t="str">
        <f t="shared" si="196"/>
        <v/>
      </c>
      <c r="C1803" s="239"/>
      <c r="D1803" s="240" t="str">
        <f>IF(C1803&lt;&gt;"",VLOOKUP(C1803,'BASE EQUIPOS'!$G$8:$H$22,2,0),"")</f>
        <v/>
      </c>
      <c r="E1803" s="241" t="str">
        <f>IF(C1803&lt;&gt;"",VLOOKUP(C1803,'BASE EQUIPOS'!$G$8:$I$22,3,0),"")</f>
        <v/>
      </c>
      <c r="F1803" s="241" t="str">
        <f>IF(C1803&lt;&gt;"",VLOOKUP(C1803,'BASE EQUIPOS'!$G$8:$J$22,4,0),"")</f>
        <v/>
      </c>
      <c r="G1803" s="242"/>
      <c r="H1803" s="233"/>
      <c r="I1803" s="241"/>
      <c r="J1803" s="241"/>
      <c r="K1803" s="241"/>
      <c r="L1803" s="239"/>
      <c r="M1803" s="244"/>
      <c r="N1803" s="245" t="str">
        <f t="shared" ca="1" si="190"/>
        <v/>
      </c>
      <c r="O1803" s="239"/>
      <c r="P1803" s="244"/>
      <c r="Q1803" s="245" t="str">
        <f t="shared" si="191"/>
        <v/>
      </c>
      <c r="U1803" s="246" t="str">
        <f>IFERROR(VLOOKUP(C1803,'BASE EQUIPOS'!$G$8:$O$22,9,0)," ")</f>
        <v xml:space="preserve"> </v>
      </c>
      <c r="V1803" s="232" t="str">
        <f t="shared" si="193"/>
        <v/>
      </c>
      <c r="W1803" s="232" t="str">
        <f t="shared" si="194"/>
        <v/>
      </c>
      <c r="X1803" s="232" t="str">
        <f>IFERROR(VLOOKUP(W1803,Datos!$P$4:$Q$18,2,0),"")</f>
        <v/>
      </c>
      <c r="Y1803" s="232" t="str">
        <f t="shared" si="195"/>
        <v/>
      </c>
      <c r="AA1803" s="314" t="str">
        <f t="shared" ca="1" si="192"/>
        <v/>
      </c>
    </row>
    <row r="1804" spans="1:27" x14ac:dyDescent="0.3">
      <c r="A1804" s="238"/>
      <c r="B1804" s="241" t="str">
        <f t="shared" si="196"/>
        <v/>
      </c>
      <c r="C1804" s="239"/>
      <c r="D1804" s="240" t="str">
        <f>IF(C1804&lt;&gt;"",VLOOKUP(C1804,'BASE EQUIPOS'!$G$8:$H$22,2,0),"")</f>
        <v/>
      </c>
      <c r="E1804" s="241" t="str">
        <f>IF(C1804&lt;&gt;"",VLOOKUP(C1804,'BASE EQUIPOS'!$G$8:$I$22,3,0),"")</f>
        <v/>
      </c>
      <c r="F1804" s="241" t="str">
        <f>IF(C1804&lt;&gt;"",VLOOKUP(C1804,'BASE EQUIPOS'!$G$8:$J$22,4,0),"")</f>
        <v/>
      </c>
      <c r="G1804" s="242"/>
      <c r="H1804" s="233"/>
      <c r="I1804" s="241"/>
      <c r="J1804" s="241"/>
      <c r="K1804" s="241"/>
      <c r="L1804" s="239"/>
      <c r="M1804" s="244"/>
      <c r="N1804" s="245" t="str">
        <f t="shared" ca="1" si="190"/>
        <v/>
      </c>
      <c r="O1804" s="239"/>
      <c r="P1804" s="244"/>
      <c r="Q1804" s="245" t="str">
        <f t="shared" si="191"/>
        <v/>
      </c>
      <c r="U1804" s="246" t="str">
        <f>IFERROR(VLOOKUP(C1804,'BASE EQUIPOS'!$G$8:$O$22,9,0)," ")</f>
        <v xml:space="preserve"> </v>
      </c>
      <c r="V1804" s="232" t="str">
        <f t="shared" si="193"/>
        <v/>
      </c>
      <c r="W1804" s="232" t="str">
        <f t="shared" si="194"/>
        <v/>
      </c>
      <c r="X1804" s="232" t="str">
        <f>IFERROR(VLOOKUP(W1804,Datos!$P$4:$Q$18,2,0),"")</f>
        <v/>
      </c>
      <c r="Y1804" s="232" t="str">
        <f t="shared" si="195"/>
        <v/>
      </c>
      <c r="AA1804" s="314" t="str">
        <f t="shared" ca="1" si="192"/>
        <v/>
      </c>
    </row>
    <row r="1805" spans="1:27" x14ac:dyDescent="0.3">
      <c r="A1805" s="238"/>
      <c r="B1805" s="241" t="str">
        <f t="shared" si="196"/>
        <v/>
      </c>
      <c r="C1805" s="239"/>
      <c r="D1805" s="240" t="str">
        <f>IF(C1805&lt;&gt;"",VLOOKUP(C1805,'BASE EQUIPOS'!$G$8:$H$22,2,0),"")</f>
        <v/>
      </c>
      <c r="E1805" s="241" t="str">
        <f>IF(C1805&lt;&gt;"",VLOOKUP(C1805,'BASE EQUIPOS'!$G$8:$I$22,3,0),"")</f>
        <v/>
      </c>
      <c r="F1805" s="241" t="str">
        <f>IF(C1805&lt;&gt;"",VLOOKUP(C1805,'BASE EQUIPOS'!$G$8:$J$22,4,0),"")</f>
        <v/>
      </c>
      <c r="G1805" s="242"/>
      <c r="H1805" s="233"/>
      <c r="I1805" s="241"/>
      <c r="J1805" s="241"/>
      <c r="K1805" s="241"/>
      <c r="L1805" s="239"/>
      <c r="M1805" s="244"/>
      <c r="N1805" s="245" t="str">
        <f t="shared" ca="1" si="190"/>
        <v/>
      </c>
      <c r="O1805" s="239"/>
      <c r="P1805" s="244"/>
      <c r="Q1805" s="245" t="str">
        <f t="shared" si="191"/>
        <v/>
      </c>
      <c r="U1805" s="246" t="str">
        <f>IFERROR(VLOOKUP(C1805,'BASE EQUIPOS'!$G$8:$O$22,9,0)," ")</f>
        <v xml:space="preserve"> </v>
      </c>
      <c r="V1805" s="232" t="str">
        <f t="shared" si="193"/>
        <v/>
      </c>
      <c r="W1805" s="232" t="str">
        <f t="shared" si="194"/>
        <v/>
      </c>
      <c r="X1805" s="232" t="str">
        <f>IFERROR(VLOOKUP(W1805,Datos!$P$4:$Q$18,2,0),"")</f>
        <v/>
      </c>
      <c r="Y1805" s="232" t="str">
        <f t="shared" si="195"/>
        <v/>
      </c>
      <c r="AA1805" s="314" t="str">
        <f t="shared" ca="1" si="192"/>
        <v/>
      </c>
    </row>
    <row r="1806" spans="1:27" x14ac:dyDescent="0.3">
      <c r="A1806" s="238"/>
      <c r="B1806" s="241" t="str">
        <f t="shared" si="196"/>
        <v/>
      </c>
      <c r="C1806" s="239"/>
      <c r="D1806" s="240" t="str">
        <f>IF(C1806&lt;&gt;"",VLOOKUP(C1806,'BASE EQUIPOS'!$G$8:$H$22,2,0),"")</f>
        <v/>
      </c>
      <c r="E1806" s="241" t="str">
        <f>IF(C1806&lt;&gt;"",VLOOKUP(C1806,'BASE EQUIPOS'!$G$8:$I$22,3,0),"")</f>
        <v/>
      </c>
      <c r="F1806" s="241" t="str">
        <f>IF(C1806&lt;&gt;"",VLOOKUP(C1806,'BASE EQUIPOS'!$G$8:$J$22,4,0),"")</f>
        <v/>
      </c>
      <c r="G1806" s="242"/>
      <c r="H1806" s="233"/>
      <c r="I1806" s="241"/>
      <c r="J1806" s="241"/>
      <c r="K1806" s="241"/>
      <c r="L1806" s="239"/>
      <c r="M1806" s="244"/>
      <c r="N1806" s="245" t="str">
        <f t="shared" ca="1" si="190"/>
        <v/>
      </c>
      <c r="O1806" s="239"/>
      <c r="P1806" s="244"/>
      <c r="Q1806" s="245" t="str">
        <f t="shared" si="191"/>
        <v/>
      </c>
      <c r="U1806" s="246" t="str">
        <f>IFERROR(VLOOKUP(C1806,'BASE EQUIPOS'!$G$8:$O$22,9,0)," ")</f>
        <v xml:space="preserve"> </v>
      </c>
      <c r="V1806" s="232" t="str">
        <f t="shared" si="193"/>
        <v/>
      </c>
      <c r="W1806" s="232" t="str">
        <f t="shared" si="194"/>
        <v/>
      </c>
      <c r="X1806" s="232" t="str">
        <f>IFERROR(VLOOKUP(W1806,Datos!$P$4:$Q$18,2,0),"")</f>
        <v/>
      </c>
      <c r="Y1806" s="232" t="str">
        <f t="shared" si="195"/>
        <v/>
      </c>
      <c r="AA1806" s="314" t="str">
        <f t="shared" ca="1" si="192"/>
        <v/>
      </c>
    </row>
    <row r="1807" spans="1:27" x14ac:dyDescent="0.3">
      <c r="A1807" s="238"/>
      <c r="B1807" s="241" t="str">
        <f t="shared" si="196"/>
        <v/>
      </c>
      <c r="C1807" s="239"/>
      <c r="D1807" s="240" t="str">
        <f>IF(C1807&lt;&gt;"",VLOOKUP(C1807,'BASE EQUIPOS'!$G$8:$H$22,2,0),"")</f>
        <v/>
      </c>
      <c r="E1807" s="241" t="str">
        <f>IF(C1807&lt;&gt;"",VLOOKUP(C1807,'BASE EQUIPOS'!$G$8:$I$22,3,0),"")</f>
        <v/>
      </c>
      <c r="F1807" s="241" t="str">
        <f>IF(C1807&lt;&gt;"",VLOOKUP(C1807,'BASE EQUIPOS'!$G$8:$J$22,4,0),"")</f>
        <v/>
      </c>
      <c r="G1807" s="242"/>
      <c r="H1807" s="233"/>
      <c r="I1807" s="241"/>
      <c r="J1807" s="241"/>
      <c r="K1807" s="241"/>
      <c r="L1807" s="239"/>
      <c r="M1807" s="244"/>
      <c r="N1807" s="245" t="str">
        <f t="shared" ca="1" si="190"/>
        <v/>
      </c>
      <c r="O1807" s="239"/>
      <c r="P1807" s="244"/>
      <c r="Q1807" s="245" t="str">
        <f t="shared" si="191"/>
        <v/>
      </c>
      <c r="U1807" s="246" t="str">
        <f>IFERROR(VLOOKUP(C1807,'BASE EQUIPOS'!$G$8:$O$22,9,0)," ")</f>
        <v xml:space="preserve"> </v>
      </c>
      <c r="V1807" s="232" t="str">
        <f t="shared" si="193"/>
        <v/>
      </c>
      <c r="W1807" s="232" t="str">
        <f t="shared" si="194"/>
        <v/>
      </c>
      <c r="X1807" s="232" t="str">
        <f>IFERROR(VLOOKUP(W1807,Datos!$P$4:$Q$18,2,0),"")</f>
        <v/>
      </c>
      <c r="Y1807" s="232" t="str">
        <f t="shared" si="195"/>
        <v/>
      </c>
      <c r="AA1807" s="314" t="str">
        <f t="shared" ca="1" si="192"/>
        <v/>
      </c>
    </row>
    <row r="1808" spans="1:27" x14ac:dyDescent="0.3">
      <c r="A1808" s="238"/>
      <c r="B1808" s="241" t="str">
        <f t="shared" si="196"/>
        <v/>
      </c>
      <c r="C1808" s="239"/>
      <c r="D1808" s="240" t="str">
        <f>IF(C1808&lt;&gt;"",VLOOKUP(C1808,'BASE EQUIPOS'!$G$8:$H$22,2,0),"")</f>
        <v/>
      </c>
      <c r="E1808" s="241" t="str">
        <f>IF(C1808&lt;&gt;"",VLOOKUP(C1808,'BASE EQUIPOS'!$G$8:$I$22,3,0),"")</f>
        <v/>
      </c>
      <c r="F1808" s="241" t="str">
        <f>IF(C1808&lt;&gt;"",VLOOKUP(C1808,'BASE EQUIPOS'!$G$8:$J$22,4,0),"")</f>
        <v/>
      </c>
      <c r="G1808" s="242"/>
      <c r="H1808" s="233"/>
      <c r="I1808" s="241"/>
      <c r="J1808" s="241"/>
      <c r="K1808" s="241"/>
      <c r="L1808" s="239"/>
      <c r="M1808" s="244"/>
      <c r="N1808" s="245" t="str">
        <f t="shared" ref="N1808:N1871" ca="1" si="197">IF(M1808="","",IF(O1808="",NOW()*24-(L1808+M1808)*24,"Mtto. Terminado"))</f>
        <v/>
      </c>
      <c r="O1808" s="239"/>
      <c r="P1808" s="244"/>
      <c r="Q1808" s="245" t="str">
        <f t="shared" ref="Q1808:Q1871" si="198">IF(O1808="","",IF(P1808="","",(O1808+P1808)*24-(L1808+M1808)*24))</f>
        <v/>
      </c>
      <c r="U1808" s="246" t="str">
        <f>IFERROR(VLOOKUP(C1808,'BASE EQUIPOS'!$G$8:$O$22,9,0)," ")</f>
        <v xml:space="preserve"> </v>
      </c>
      <c r="V1808" s="232" t="str">
        <f t="shared" si="193"/>
        <v/>
      </c>
      <c r="W1808" s="232" t="str">
        <f t="shared" si="194"/>
        <v/>
      </c>
      <c r="X1808" s="232" t="str">
        <f>IFERROR(VLOOKUP(W1808,Datos!$P$4:$Q$18,2,0),"")</f>
        <v/>
      </c>
      <c r="Y1808" s="232" t="str">
        <f t="shared" si="195"/>
        <v/>
      </c>
      <c r="AA1808" s="314" t="str">
        <f t="shared" ca="1" si="192"/>
        <v/>
      </c>
    </row>
    <row r="1809" spans="1:27" x14ac:dyDescent="0.3">
      <c r="A1809" s="238"/>
      <c r="B1809" s="241" t="str">
        <f t="shared" si="196"/>
        <v/>
      </c>
      <c r="C1809" s="239"/>
      <c r="D1809" s="240" t="str">
        <f>IF(C1809&lt;&gt;"",VLOOKUP(C1809,'BASE EQUIPOS'!$G$8:$H$22,2,0),"")</f>
        <v/>
      </c>
      <c r="E1809" s="241" t="str">
        <f>IF(C1809&lt;&gt;"",VLOOKUP(C1809,'BASE EQUIPOS'!$G$8:$I$22,3,0),"")</f>
        <v/>
      </c>
      <c r="F1809" s="241" t="str">
        <f>IF(C1809&lt;&gt;"",VLOOKUP(C1809,'BASE EQUIPOS'!$G$8:$J$22,4,0),"")</f>
        <v/>
      </c>
      <c r="G1809" s="242"/>
      <c r="H1809" s="233"/>
      <c r="I1809" s="241"/>
      <c r="J1809" s="241"/>
      <c r="K1809" s="241"/>
      <c r="L1809" s="239"/>
      <c r="M1809" s="244"/>
      <c r="N1809" s="245" t="str">
        <f t="shared" ca="1" si="197"/>
        <v/>
      </c>
      <c r="O1809" s="239"/>
      <c r="P1809" s="244"/>
      <c r="Q1809" s="245" t="str">
        <f t="shared" si="198"/>
        <v/>
      </c>
      <c r="U1809" s="246" t="str">
        <f>IFERROR(VLOOKUP(C1809,'BASE EQUIPOS'!$G$8:$O$22,9,0)," ")</f>
        <v xml:space="preserve"> </v>
      </c>
      <c r="V1809" s="232" t="str">
        <f t="shared" si="193"/>
        <v/>
      </c>
      <c r="W1809" s="232" t="str">
        <f t="shared" si="194"/>
        <v/>
      </c>
      <c r="X1809" s="232" t="str">
        <f>IFERROR(VLOOKUP(W1809,Datos!$P$4:$Q$18,2,0),"")</f>
        <v/>
      </c>
      <c r="Y1809" s="232" t="str">
        <f t="shared" si="195"/>
        <v/>
      </c>
      <c r="AA1809" s="314" t="str">
        <f t="shared" ref="AA1809:AA1872" ca="1" si="199">IF(N1809="Mtto. Terminado",1,"")</f>
        <v/>
      </c>
    </row>
    <row r="1810" spans="1:27" x14ac:dyDescent="0.3">
      <c r="A1810" s="238"/>
      <c r="B1810" s="241" t="str">
        <f t="shared" si="196"/>
        <v/>
      </c>
      <c r="C1810" s="239"/>
      <c r="D1810" s="240" t="str">
        <f>IF(C1810&lt;&gt;"",VLOOKUP(C1810,'BASE EQUIPOS'!$G$8:$H$22,2,0),"")</f>
        <v/>
      </c>
      <c r="E1810" s="241" t="str">
        <f>IF(C1810&lt;&gt;"",VLOOKUP(C1810,'BASE EQUIPOS'!$G$8:$I$22,3,0),"")</f>
        <v/>
      </c>
      <c r="F1810" s="241" t="str">
        <f>IF(C1810&lt;&gt;"",VLOOKUP(C1810,'BASE EQUIPOS'!$G$8:$J$22,4,0),"")</f>
        <v/>
      </c>
      <c r="G1810" s="242"/>
      <c r="H1810" s="233"/>
      <c r="I1810" s="241"/>
      <c r="J1810" s="241"/>
      <c r="K1810" s="241"/>
      <c r="L1810" s="239"/>
      <c r="M1810" s="244"/>
      <c r="N1810" s="245" t="str">
        <f t="shared" ca="1" si="197"/>
        <v/>
      </c>
      <c r="O1810" s="239"/>
      <c r="P1810" s="244"/>
      <c r="Q1810" s="245" t="str">
        <f t="shared" si="198"/>
        <v/>
      </c>
      <c r="U1810" s="246" t="str">
        <f>IFERROR(VLOOKUP(C1810,'BASE EQUIPOS'!$G$8:$O$22,9,0)," ")</f>
        <v xml:space="preserve"> </v>
      </c>
      <c r="V1810" s="232" t="str">
        <f t="shared" si="193"/>
        <v/>
      </c>
      <c r="W1810" s="232" t="str">
        <f t="shared" si="194"/>
        <v/>
      </c>
      <c r="X1810" s="232" t="str">
        <f>IFERROR(VLOOKUP(W1810,Datos!$P$4:$Q$18,2,0),"")</f>
        <v/>
      </c>
      <c r="Y1810" s="232" t="str">
        <f t="shared" si="195"/>
        <v/>
      </c>
      <c r="AA1810" s="314" t="str">
        <f t="shared" ca="1" si="199"/>
        <v/>
      </c>
    </row>
    <row r="1811" spans="1:27" x14ac:dyDescent="0.3">
      <c r="A1811" s="238"/>
      <c r="B1811" s="241" t="str">
        <f t="shared" si="196"/>
        <v/>
      </c>
      <c r="C1811" s="239"/>
      <c r="D1811" s="240" t="str">
        <f>IF(C1811&lt;&gt;"",VLOOKUP(C1811,'BASE EQUIPOS'!$G$8:$H$22,2,0),"")</f>
        <v/>
      </c>
      <c r="E1811" s="241" t="str">
        <f>IF(C1811&lt;&gt;"",VLOOKUP(C1811,'BASE EQUIPOS'!$G$8:$I$22,3,0),"")</f>
        <v/>
      </c>
      <c r="F1811" s="241" t="str">
        <f>IF(C1811&lt;&gt;"",VLOOKUP(C1811,'BASE EQUIPOS'!$G$8:$J$22,4,0),"")</f>
        <v/>
      </c>
      <c r="G1811" s="242"/>
      <c r="H1811" s="233"/>
      <c r="I1811" s="241"/>
      <c r="J1811" s="241"/>
      <c r="K1811" s="241"/>
      <c r="L1811" s="239"/>
      <c r="M1811" s="244"/>
      <c r="N1811" s="245" t="str">
        <f t="shared" ca="1" si="197"/>
        <v/>
      </c>
      <c r="O1811" s="239"/>
      <c r="P1811" s="244"/>
      <c r="Q1811" s="245" t="str">
        <f t="shared" si="198"/>
        <v/>
      </c>
      <c r="U1811" s="246" t="str">
        <f>IFERROR(VLOOKUP(C1811,'BASE EQUIPOS'!$G$8:$O$22,9,0)," ")</f>
        <v xml:space="preserve"> </v>
      </c>
      <c r="V1811" s="232" t="str">
        <f t="shared" si="193"/>
        <v/>
      </c>
      <c r="W1811" s="232" t="str">
        <f t="shared" si="194"/>
        <v/>
      </c>
      <c r="X1811" s="232" t="str">
        <f>IFERROR(VLOOKUP(W1811,Datos!$P$4:$Q$18,2,0),"")</f>
        <v/>
      </c>
      <c r="Y1811" s="232" t="str">
        <f t="shared" si="195"/>
        <v/>
      </c>
      <c r="AA1811" s="314" t="str">
        <f t="shared" ca="1" si="199"/>
        <v/>
      </c>
    </row>
    <row r="1812" spans="1:27" x14ac:dyDescent="0.3">
      <c r="A1812" s="238"/>
      <c r="B1812" s="241" t="str">
        <f t="shared" si="196"/>
        <v/>
      </c>
      <c r="C1812" s="239"/>
      <c r="D1812" s="240" t="str">
        <f>IF(C1812&lt;&gt;"",VLOOKUP(C1812,'BASE EQUIPOS'!$G$8:$H$22,2,0),"")</f>
        <v/>
      </c>
      <c r="E1812" s="241" t="str">
        <f>IF(C1812&lt;&gt;"",VLOOKUP(C1812,'BASE EQUIPOS'!$G$8:$I$22,3,0),"")</f>
        <v/>
      </c>
      <c r="F1812" s="241" t="str">
        <f>IF(C1812&lt;&gt;"",VLOOKUP(C1812,'BASE EQUIPOS'!$G$8:$J$22,4,0),"")</f>
        <v/>
      </c>
      <c r="G1812" s="242"/>
      <c r="H1812" s="233"/>
      <c r="I1812" s="241"/>
      <c r="J1812" s="241"/>
      <c r="K1812" s="241"/>
      <c r="L1812" s="239"/>
      <c r="M1812" s="244"/>
      <c r="N1812" s="245" t="str">
        <f t="shared" ca="1" si="197"/>
        <v/>
      </c>
      <c r="O1812" s="239"/>
      <c r="P1812" s="244"/>
      <c r="Q1812" s="245" t="str">
        <f t="shared" si="198"/>
        <v/>
      </c>
      <c r="U1812" s="246" t="str">
        <f>IFERROR(VLOOKUP(C1812,'BASE EQUIPOS'!$G$8:$O$22,9,0)," ")</f>
        <v xml:space="preserve"> </v>
      </c>
      <c r="V1812" s="232" t="str">
        <f t="shared" si="193"/>
        <v/>
      </c>
      <c r="W1812" s="232" t="str">
        <f t="shared" si="194"/>
        <v/>
      </c>
      <c r="X1812" s="232" t="str">
        <f>IFERROR(VLOOKUP(W1812,Datos!$P$4:$Q$18,2,0),"")</f>
        <v/>
      </c>
      <c r="Y1812" s="232" t="str">
        <f t="shared" si="195"/>
        <v/>
      </c>
      <c r="AA1812" s="314" t="str">
        <f t="shared" ca="1" si="199"/>
        <v/>
      </c>
    </row>
    <row r="1813" spans="1:27" x14ac:dyDescent="0.3">
      <c r="A1813" s="238"/>
      <c r="B1813" s="241" t="str">
        <f t="shared" si="196"/>
        <v/>
      </c>
      <c r="C1813" s="239"/>
      <c r="D1813" s="240" t="str">
        <f>IF(C1813&lt;&gt;"",VLOOKUP(C1813,'BASE EQUIPOS'!$G$8:$H$22,2,0),"")</f>
        <v/>
      </c>
      <c r="E1813" s="241" t="str">
        <f>IF(C1813&lt;&gt;"",VLOOKUP(C1813,'BASE EQUIPOS'!$G$8:$I$22,3,0),"")</f>
        <v/>
      </c>
      <c r="F1813" s="241" t="str">
        <f>IF(C1813&lt;&gt;"",VLOOKUP(C1813,'BASE EQUIPOS'!$G$8:$J$22,4,0),"")</f>
        <v/>
      </c>
      <c r="G1813" s="242"/>
      <c r="H1813" s="233"/>
      <c r="I1813" s="241"/>
      <c r="J1813" s="241"/>
      <c r="K1813" s="241"/>
      <c r="L1813" s="239"/>
      <c r="M1813" s="244"/>
      <c r="N1813" s="245" t="str">
        <f t="shared" ca="1" si="197"/>
        <v/>
      </c>
      <c r="O1813" s="239"/>
      <c r="P1813" s="244"/>
      <c r="Q1813" s="245" t="str">
        <f t="shared" si="198"/>
        <v/>
      </c>
      <c r="U1813" s="246" t="str">
        <f>IFERROR(VLOOKUP(C1813,'BASE EQUIPOS'!$G$8:$O$22,9,0)," ")</f>
        <v xml:space="preserve"> </v>
      </c>
      <c r="V1813" s="232" t="str">
        <f t="shared" ref="V1813:V1876" si="200">IF(G1813="MTTO. SISTEMÁTICO","PREVENTIVA",IF(G1813="MTTO. PREDICTIVO","INSPECCIÓN",""))</f>
        <v/>
      </c>
      <c r="W1813" s="232" t="str">
        <f t="shared" ref="W1813:W1876" si="201">CONCATENATE(D1813,I1813)</f>
        <v/>
      </c>
      <c r="X1813" s="232" t="str">
        <f>IFERROR(VLOOKUP(W1813,Datos!$P$4:$Q$18,2,0),"")</f>
        <v/>
      </c>
      <c r="Y1813" s="232" t="str">
        <f t="shared" ref="Y1813:Y1876" si="202">IF(A1813="OT CORRECTIVA",1,IF(A1813="OT PREVENTIVA",2,IF(A1813="HOJA INSPECCIÓN",3,"")))</f>
        <v/>
      </c>
      <c r="AA1813" s="314" t="str">
        <f t="shared" ca="1" si="199"/>
        <v/>
      </c>
    </row>
    <row r="1814" spans="1:27" x14ac:dyDescent="0.3">
      <c r="A1814" s="238"/>
      <c r="B1814" s="241" t="str">
        <f t="shared" si="196"/>
        <v/>
      </c>
      <c r="C1814" s="239"/>
      <c r="D1814" s="240" t="str">
        <f>IF(C1814&lt;&gt;"",VLOOKUP(C1814,'BASE EQUIPOS'!$G$8:$H$22,2,0),"")</f>
        <v/>
      </c>
      <c r="E1814" s="241" t="str">
        <f>IF(C1814&lt;&gt;"",VLOOKUP(C1814,'BASE EQUIPOS'!$G$8:$I$22,3,0),"")</f>
        <v/>
      </c>
      <c r="F1814" s="241" t="str">
        <f>IF(C1814&lt;&gt;"",VLOOKUP(C1814,'BASE EQUIPOS'!$G$8:$J$22,4,0),"")</f>
        <v/>
      </c>
      <c r="G1814" s="242"/>
      <c r="H1814" s="233"/>
      <c r="I1814" s="241"/>
      <c r="J1814" s="241"/>
      <c r="K1814" s="241"/>
      <c r="L1814" s="239"/>
      <c r="M1814" s="244"/>
      <c r="N1814" s="245" t="str">
        <f t="shared" ca="1" si="197"/>
        <v/>
      </c>
      <c r="O1814" s="239"/>
      <c r="P1814" s="244"/>
      <c r="Q1814" s="245" t="str">
        <f t="shared" si="198"/>
        <v/>
      </c>
      <c r="U1814" s="246" t="str">
        <f>IFERROR(VLOOKUP(C1814,'BASE EQUIPOS'!$G$8:$O$22,9,0)," ")</f>
        <v xml:space="preserve"> </v>
      </c>
      <c r="V1814" s="232" t="str">
        <f t="shared" si="200"/>
        <v/>
      </c>
      <c r="W1814" s="232" t="str">
        <f t="shared" si="201"/>
        <v/>
      </c>
      <c r="X1814" s="232" t="str">
        <f>IFERROR(VLOOKUP(W1814,Datos!$P$4:$Q$18,2,0),"")</f>
        <v/>
      </c>
      <c r="Y1814" s="232" t="str">
        <f t="shared" si="202"/>
        <v/>
      </c>
      <c r="AA1814" s="314" t="str">
        <f t="shared" ca="1" si="199"/>
        <v/>
      </c>
    </row>
    <row r="1815" spans="1:27" x14ac:dyDescent="0.3">
      <c r="A1815" s="238"/>
      <c r="B1815" s="241" t="str">
        <f t="shared" si="196"/>
        <v/>
      </c>
      <c r="C1815" s="239"/>
      <c r="D1815" s="240" t="str">
        <f>IF(C1815&lt;&gt;"",VLOOKUP(C1815,'BASE EQUIPOS'!$G$8:$H$22,2,0),"")</f>
        <v/>
      </c>
      <c r="E1815" s="241" t="str">
        <f>IF(C1815&lt;&gt;"",VLOOKUP(C1815,'BASE EQUIPOS'!$G$8:$I$22,3,0),"")</f>
        <v/>
      </c>
      <c r="F1815" s="241" t="str">
        <f>IF(C1815&lt;&gt;"",VLOOKUP(C1815,'BASE EQUIPOS'!$G$8:$J$22,4,0),"")</f>
        <v/>
      </c>
      <c r="G1815" s="242"/>
      <c r="H1815" s="233"/>
      <c r="I1815" s="241"/>
      <c r="J1815" s="241"/>
      <c r="K1815" s="241"/>
      <c r="L1815" s="239"/>
      <c r="M1815" s="244"/>
      <c r="N1815" s="245" t="str">
        <f t="shared" ca="1" si="197"/>
        <v/>
      </c>
      <c r="O1815" s="239"/>
      <c r="P1815" s="244"/>
      <c r="Q1815" s="245" t="str">
        <f t="shared" si="198"/>
        <v/>
      </c>
      <c r="U1815" s="246" t="str">
        <f>IFERROR(VLOOKUP(C1815,'BASE EQUIPOS'!$G$8:$O$22,9,0)," ")</f>
        <v xml:space="preserve"> </v>
      </c>
      <c r="V1815" s="232" t="str">
        <f t="shared" si="200"/>
        <v/>
      </c>
      <c r="W1815" s="232" t="str">
        <f t="shared" si="201"/>
        <v/>
      </c>
      <c r="X1815" s="232" t="str">
        <f>IFERROR(VLOOKUP(W1815,Datos!$P$4:$Q$18,2,0),"")</f>
        <v/>
      </c>
      <c r="Y1815" s="232" t="str">
        <f t="shared" si="202"/>
        <v/>
      </c>
      <c r="AA1815" s="314" t="str">
        <f t="shared" ca="1" si="199"/>
        <v/>
      </c>
    </row>
    <row r="1816" spans="1:27" x14ac:dyDescent="0.3">
      <c r="A1816" s="238"/>
      <c r="B1816" s="241" t="str">
        <f t="shared" si="196"/>
        <v/>
      </c>
      <c r="C1816" s="239"/>
      <c r="D1816" s="240" t="str">
        <f>IF(C1816&lt;&gt;"",VLOOKUP(C1816,'BASE EQUIPOS'!$G$8:$H$22,2,0),"")</f>
        <v/>
      </c>
      <c r="E1816" s="241" t="str">
        <f>IF(C1816&lt;&gt;"",VLOOKUP(C1816,'BASE EQUIPOS'!$G$8:$I$22,3,0),"")</f>
        <v/>
      </c>
      <c r="F1816" s="241" t="str">
        <f>IF(C1816&lt;&gt;"",VLOOKUP(C1816,'BASE EQUIPOS'!$G$8:$J$22,4,0),"")</f>
        <v/>
      </c>
      <c r="G1816" s="242"/>
      <c r="H1816" s="233"/>
      <c r="I1816" s="241"/>
      <c r="J1816" s="241"/>
      <c r="K1816" s="241"/>
      <c r="L1816" s="239"/>
      <c r="M1816" s="244"/>
      <c r="N1816" s="245" t="str">
        <f t="shared" ca="1" si="197"/>
        <v/>
      </c>
      <c r="O1816" s="239"/>
      <c r="P1816" s="244"/>
      <c r="Q1816" s="245" t="str">
        <f t="shared" si="198"/>
        <v/>
      </c>
      <c r="U1816" s="246" t="str">
        <f>IFERROR(VLOOKUP(C1816,'BASE EQUIPOS'!$G$8:$O$22,9,0)," ")</f>
        <v xml:space="preserve"> </v>
      </c>
      <c r="V1816" s="232" t="str">
        <f t="shared" si="200"/>
        <v/>
      </c>
      <c r="W1816" s="232" t="str">
        <f t="shared" si="201"/>
        <v/>
      </c>
      <c r="X1816" s="232" t="str">
        <f>IFERROR(VLOOKUP(W1816,Datos!$P$4:$Q$18,2,0),"")</f>
        <v/>
      </c>
      <c r="Y1816" s="232" t="str">
        <f t="shared" si="202"/>
        <v/>
      </c>
      <c r="AA1816" s="314" t="str">
        <f t="shared" ca="1" si="199"/>
        <v/>
      </c>
    </row>
    <row r="1817" spans="1:27" x14ac:dyDescent="0.3">
      <c r="A1817" s="238"/>
      <c r="B1817" s="241" t="str">
        <f t="shared" si="196"/>
        <v/>
      </c>
      <c r="C1817" s="239"/>
      <c r="D1817" s="240" t="str">
        <f>IF(C1817&lt;&gt;"",VLOOKUP(C1817,'BASE EQUIPOS'!$G$8:$H$22,2,0),"")</f>
        <v/>
      </c>
      <c r="E1817" s="241" t="str">
        <f>IF(C1817&lt;&gt;"",VLOOKUP(C1817,'BASE EQUIPOS'!$G$8:$I$22,3,0),"")</f>
        <v/>
      </c>
      <c r="F1817" s="241" t="str">
        <f>IF(C1817&lt;&gt;"",VLOOKUP(C1817,'BASE EQUIPOS'!$G$8:$J$22,4,0),"")</f>
        <v/>
      </c>
      <c r="G1817" s="242"/>
      <c r="H1817" s="233"/>
      <c r="I1817" s="241"/>
      <c r="J1817" s="241"/>
      <c r="K1817" s="241"/>
      <c r="L1817" s="239"/>
      <c r="M1817" s="244"/>
      <c r="N1817" s="245" t="str">
        <f t="shared" ca="1" si="197"/>
        <v/>
      </c>
      <c r="O1817" s="239"/>
      <c r="P1817" s="244"/>
      <c r="Q1817" s="245" t="str">
        <f t="shared" si="198"/>
        <v/>
      </c>
      <c r="U1817" s="246" t="str">
        <f>IFERROR(VLOOKUP(C1817,'BASE EQUIPOS'!$G$8:$O$22,9,0)," ")</f>
        <v xml:space="preserve"> </v>
      </c>
      <c r="V1817" s="232" t="str">
        <f t="shared" si="200"/>
        <v/>
      </c>
      <c r="W1817" s="232" t="str">
        <f t="shared" si="201"/>
        <v/>
      </c>
      <c r="X1817" s="232" t="str">
        <f>IFERROR(VLOOKUP(W1817,Datos!$P$4:$Q$18,2,0),"")</f>
        <v/>
      </c>
      <c r="Y1817" s="232" t="str">
        <f t="shared" si="202"/>
        <v/>
      </c>
      <c r="AA1817" s="314" t="str">
        <f t="shared" ca="1" si="199"/>
        <v/>
      </c>
    </row>
    <row r="1818" spans="1:27" x14ac:dyDescent="0.3">
      <c r="A1818" s="238"/>
      <c r="B1818" s="241" t="str">
        <f t="shared" si="196"/>
        <v/>
      </c>
      <c r="C1818" s="239"/>
      <c r="D1818" s="240" t="str">
        <f>IF(C1818&lt;&gt;"",VLOOKUP(C1818,'BASE EQUIPOS'!$G$8:$H$22,2,0),"")</f>
        <v/>
      </c>
      <c r="E1818" s="241" t="str">
        <f>IF(C1818&lt;&gt;"",VLOOKUP(C1818,'BASE EQUIPOS'!$G$8:$I$22,3,0),"")</f>
        <v/>
      </c>
      <c r="F1818" s="241" t="str">
        <f>IF(C1818&lt;&gt;"",VLOOKUP(C1818,'BASE EQUIPOS'!$G$8:$J$22,4,0),"")</f>
        <v/>
      </c>
      <c r="G1818" s="242"/>
      <c r="H1818" s="233"/>
      <c r="I1818" s="241"/>
      <c r="J1818" s="241"/>
      <c r="K1818" s="241"/>
      <c r="L1818" s="239"/>
      <c r="M1818" s="244"/>
      <c r="N1818" s="245" t="str">
        <f t="shared" ca="1" si="197"/>
        <v/>
      </c>
      <c r="O1818" s="239"/>
      <c r="P1818" s="244"/>
      <c r="Q1818" s="245" t="str">
        <f t="shared" si="198"/>
        <v/>
      </c>
      <c r="U1818" s="246" t="str">
        <f>IFERROR(VLOOKUP(C1818,'BASE EQUIPOS'!$G$8:$O$22,9,0)," ")</f>
        <v xml:space="preserve"> </v>
      </c>
      <c r="V1818" s="232" t="str">
        <f t="shared" si="200"/>
        <v/>
      </c>
      <c r="W1818" s="232" t="str">
        <f t="shared" si="201"/>
        <v/>
      </c>
      <c r="X1818" s="232" t="str">
        <f>IFERROR(VLOOKUP(W1818,Datos!$P$4:$Q$18,2,0),"")</f>
        <v/>
      </c>
      <c r="Y1818" s="232" t="str">
        <f t="shared" si="202"/>
        <v/>
      </c>
      <c r="AA1818" s="314" t="str">
        <f t="shared" ca="1" si="199"/>
        <v/>
      </c>
    </row>
    <row r="1819" spans="1:27" x14ac:dyDescent="0.3">
      <c r="A1819" s="238"/>
      <c r="B1819" s="241" t="str">
        <f t="shared" si="196"/>
        <v/>
      </c>
      <c r="C1819" s="239"/>
      <c r="D1819" s="240" t="str">
        <f>IF(C1819&lt;&gt;"",VLOOKUP(C1819,'BASE EQUIPOS'!$G$8:$H$22,2,0),"")</f>
        <v/>
      </c>
      <c r="E1819" s="241" t="str">
        <f>IF(C1819&lt;&gt;"",VLOOKUP(C1819,'BASE EQUIPOS'!$G$8:$I$22,3,0),"")</f>
        <v/>
      </c>
      <c r="F1819" s="241" t="str">
        <f>IF(C1819&lt;&gt;"",VLOOKUP(C1819,'BASE EQUIPOS'!$G$8:$J$22,4,0),"")</f>
        <v/>
      </c>
      <c r="G1819" s="242"/>
      <c r="H1819" s="233"/>
      <c r="I1819" s="241"/>
      <c r="J1819" s="241"/>
      <c r="K1819" s="241"/>
      <c r="L1819" s="239"/>
      <c r="M1819" s="244"/>
      <c r="N1819" s="245" t="str">
        <f t="shared" ca="1" si="197"/>
        <v/>
      </c>
      <c r="O1819" s="239"/>
      <c r="P1819" s="244"/>
      <c r="Q1819" s="245" t="str">
        <f t="shared" si="198"/>
        <v/>
      </c>
      <c r="U1819" s="246" t="str">
        <f>IFERROR(VLOOKUP(C1819,'BASE EQUIPOS'!$G$8:$O$22,9,0)," ")</f>
        <v xml:space="preserve"> </v>
      </c>
      <c r="V1819" s="232" t="str">
        <f t="shared" si="200"/>
        <v/>
      </c>
      <c r="W1819" s="232" t="str">
        <f t="shared" si="201"/>
        <v/>
      </c>
      <c r="X1819" s="232" t="str">
        <f>IFERROR(VLOOKUP(W1819,Datos!$P$4:$Q$18,2,0),"")</f>
        <v/>
      </c>
      <c r="Y1819" s="232" t="str">
        <f t="shared" si="202"/>
        <v/>
      </c>
      <c r="AA1819" s="314" t="str">
        <f t="shared" ca="1" si="199"/>
        <v/>
      </c>
    </row>
    <row r="1820" spans="1:27" x14ac:dyDescent="0.3">
      <c r="A1820" s="238"/>
      <c r="B1820" s="241" t="str">
        <f t="shared" ref="B1820:B1883" si="203">IF(C1820&lt;&gt;"",B1819+1,"")</f>
        <v/>
      </c>
      <c r="C1820" s="239"/>
      <c r="D1820" s="240" t="str">
        <f>IF(C1820&lt;&gt;"",VLOOKUP(C1820,'BASE EQUIPOS'!$G$8:$H$22,2,0),"")</f>
        <v/>
      </c>
      <c r="E1820" s="241" t="str">
        <f>IF(C1820&lt;&gt;"",VLOOKUP(C1820,'BASE EQUIPOS'!$G$8:$I$22,3,0),"")</f>
        <v/>
      </c>
      <c r="F1820" s="241" t="str">
        <f>IF(C1820&lt;&gt;"",VLOOKUP(C1820,'BASE EQUIPOS'!$G$8:$J$22,4,0),"")</f>
        <v/>
      </c>
      <c r="G1820" s="242"/>
      <c r="H1820" s="233"/>
      <c r="I1820" s="241"/>
      <c r="J1820" s="241"/>
      <c r="K1820" s="241"/>
      <c r="L1820" s="239"/>
      <c r="M1820" s="244"/>
      <c r="N1820" s="245" t="str">
        <f t="shared" ca="1" si="197"/>
        <v/>
      </c>
      <c r="O1820" s="239"/>
      <c r="P1820" s="244"/>
      <c r="Q1820" s="245" t="str">
        <f t="shared" si="198"/>
        <v/>
      </c>
      <c r="U1820" s="246" t="str">
        <f>IFERROR(VLOOKUP(C1820,'BASE EQUIPOS'!$G$8:$O$22,9,0)," ")</f>
        <v xml:space="preserve"> </v>
      </c>
      <c r="V1820" s="232" t="str">
        <f t="shared" si="200"/>
        <v/>
      </c>
      <c r="W1820" s="232" t="str">
        <f t="shared" si="201"/>
        <v/>
      </c>
      <c r="X1820" s="232" t="str">
        <f>IFERROR(VLOOKUP(W1820,Datos!$P$4:$Q$18,2,0),"")</f>
        <v/>
      </c>
      <c r="Y1820" s="232" t="str">
        <f t="shared" si="202"/>
        <v/>
      </c>
      <c r="AA1820" s="314" t="str">
        <f t="shared" ca="1" si="199"/>
        <v/>
      </c>
    </row>
    <row r="1821" spans="1:27" x14ac:dyDescent="0.3">
      <c r="A1821" s="238"/>
      <c r="B1821" s="241" t="str">
        <f t="shared" si="203"/>
        <v/>
      </c>
      <c r="C1821" s="239"/>
      <c r="D1821" s="240" t="str">
        <f>IF(C1821&lt;&gt;"",VLOOKUP(C1821,'BASE EQUIPOS'!$G$8:$H$22,2,0),"")</f>
        <v/>
      </c>
      <c r="E1821" s="241" t="str">
        <f>IF(C1821&lt;&gt;"",VLOOKUP(C1821,'BASE EQUIPOS'!$G$8:$I$22,3,0),"")</f>
        <v/>
      </c>
      <c r="F1821" s="241" t="str">
        <f>IF(C1821&lt;&gt;"",VLOOKUP(C1821,'BASE EQUIPOS'!$G$8:$J$22,4,0),"")</f>
        <v/>
      </c>
      <c r="G1821" s="242"/>
      <c r="H1821" s="233"/>
      <c r="I1821" s="241"/>
      <c r="J1821" s="241"/>
      <c r="K1821" s="241"/>
      <c r="L1821" s="239"/>
      <c r="M1821" s="244"/>
      <c r="N1821" s="245" t="str">
        <f t="shared" ca="1" si="197"/>
        <v/>
      </c>
      <c r="O1821" s="239"/>
      <c r="P1821" s="244"/>
      <c r="Q1821" s="245" t="str">
        <f t="shared" si="198"/>
        <v/>
      </c>
      <c r="U1821" s="246" t="str">
        <f>IFERROR(VLOOKUP(C1821,'BASE EQUIPOS'!$G$8:$O$22,9,0)," ")</f>
        <v xml:space="preserve"> </v>
      </c>
      <c r="V1821" s="232" t="str">
        <f t="shared" si="200"/>
        <v/>
      </c>
      <c r="W1821" s="232" t="str">
        <f t="shared" si="201"/>
        <v/>
      </c>
      <c r="X1821" s="232" t="str">
        <f>IFERROR(VLOOKUP(W1821,Datos!$P$4:$Q$18,2,0),"")</f>
        <v/>
      </c>
      <c r="Y1821" s="232" t="str">
        <f t="shared" si="202"/>
        <v/>
      </c>
      <c r="AA1821" s="314" t="str">
        <f t="shared" ca="1" si="199"/>
        <v/>
      </c>
    </row>
    <row r="1822" spans="1:27" x14ac:dyDescent="0.3">
      <c r="A1822" s="238"/>
      <c r="B1822" s="241" t="str">
        <f t="shared" si="203"/>
        <v/>
      </c>
      <c r="C1822" s="239"/>
      <c r="D1822" s="240" t="str">
        <f>IF(C1822&lt;&gt;"",VLOOKUP(C1822,'BASE EQUIPOS'!$G$8:$H$22,2,0),"")</f>
        <v/>
      </c>
      <c r="E1822" s="241" t="str">
        <f>IF(C1822&lt;&gt;"",VLOOKUP(C1822,'BASE EQUIPOS'!$G$8:$I$22,3,0),"")</f>
        <v/>
      </c>
      <c r="F1822" s="241" t="str">
        <f>IF(C1822&lt;&gt;"",VLOOKUP(C1822,'BASE EQUIPOS'!$G$8:$J$22,4,0),"")</f>
        <v/>
      </c>
      <c r="G1822" s="242"/>
      <c r="H1822" s="233"/>
      <c r="I1822" s="241"/>
      <c r="J1822" s="241"/>
      <c r="K1822" s="241"/>
      <c r="L1822" s="239"/>
      <c r="M1822" s="244"/>
      <c r="N1822" s="245" t="str">
        <f t="shared" ca="1" si="197"/>
        <v/>
      </c>
      <c r="O1822" s="239"/>
      <c r="P1822" s="244"/>
      <c r="Q1822" s="245" t="str">
        <f t="shared" si="198"/>
        <v/>
      </c>
      <c r="U1822" s="246" t="str">
        <f>IFERROR(VLOOKUP(C1822,'BASE EQUIPOS'!$G$8:$O$22,9,0)," ")</f>
        <v xml:space="preserve"> </v>
      </c>
      <c r="V1822" s="232" t="str">
        <f t="shared" si="200"/>
        <v/>
      </c>
      <c r="W1822" s="232" t="str">
        <f t="shared" si="201"/>
        <v/>
      </c>
      <c r="X1822" s="232" t="str">
        <f>IFERROR(VLOOKUP(W1822,Datos!$P$4:$Q$18,2,0),"")</f>
        <v/>
      </c>
      <c r="Y1822" s="232" t="str">
        <f t="shared" si="202"/>
        <v/>
      </c>
      <c r="AA1822" s="314" t="str">
        <f t="shared" ca="1" si="199"/>
        <v/>
      </c>
    </row>
    <row r="1823" spans="1:27" x14ac:dyDescent="0.3">
      <c r="A1823" s="238"/>
      <c r="B1823" s="241" t="str">
        <f t="shared" si="203"/>
        <v/>
      </c>
      <c r="C1823" s="239"/>
      <c r="D1823" s="240" t="str">
        <f>IF(C1823&lt;&gt;"",VLOOKUP(C1823,'BASE EQUIPOS'!$G$8:$H$22,2,0),"")</f>
        <v/>
      </c>
      <c r="E1823" s="241" t="str">
        <f>IF(C1823&lt;&gt;"",VLOOKUP(C1823,'BASE EQUIPOS'!$G$8:$I$22,3,0),"")</f>
        <v/>
      </c>
      <c r="F1823" s="241" t="str">
        <f>IF(C1823&lt;&gt;"",VLOOKUP(C1823,'BASE EQUIPOS'!$G$8:$J$22,4,0),"")</f>
        <v/>
      </c>
      <c r="G1823" s="242"/>
      <c r="H1823" s="233"/>
      <c r="I1823" s="241"/>
      <c r="J1823" s="241"/>
      <c r="K1823" s="241"/>
      <c r="L1823" s="239"/>
      <c r="M1823" s="244"/>
      <c r="N1823" s="245" t="str">
        <f t="shared" ca="1" si="197"/>
        <v/>
      </c>
      <c r="O1823" s="239"/>
      <c r="P1823" s="244"/>
      <c r="Q1823" s="245" t="str">
        <f t="shared" si="198"/>
        <v/>
      </c>
      <c r="U1823" s="246" t="str">
        <f>IFERROR(VLOOKUP(C1823,'BASE EQUIPOS'!$G$8:$O$22,9,0)," ")</f>
        <v xml:space="preserve"> </v>
      </c>
      <c r="V1823" s="232" t="str">
        <f t="shared" si="200"/>
        <v/>
      </c>
      <c r="W1823" s="232" t="str">
        <f t="shared" si="201"/>
        <v/>
      </c>
      <c r="X1823" s="232" t="str">
        <f>IFERROR(VLOOKUP(W1823,Datos!$P$4:$Q$18,2,0),"")</f>
        <v/>
      </c>
      <c r="Y1823" s="232" t="str">
        <f t="shared" si="202"/>
        <v/>
      </c>
      <c r="AA1823" s="314" t="str">
        <f t="shared" ca="1" si="199"/>
        <v/>
      </c>
    </row>
    <row r="1824" spans="1:27" x14ac:dyDescent="0.3">
      <c r="A1824" s="238"/>
      <c r="B1824" s="241" t="str">
        <f t="shared" si="203"/>
        <v/>
      </c>
      <c r="C1824" s="239"/>
      <c r="D1824" s="240" t="str">
        <f>IF(C1824&lt;&gt;"",VLOOKUP(C1824,'BASE EQUIPOS'!$G$8:$H$22,2,0),"")</f>
        <v/>
      </c>
      <c r="E1824" s="241" t="str">
        <f>IF(C1824&lt;&gt;"",VLOOKUP(C1824,'BASE EQUIPOS'!$G$8:$I$22,3,0),"")</f>
        <v/>
      </c>
      <c r="F1824" s="241" t="str">
        <f>IF(C1824&lt;&gt;"",VLOOKUP(C1824,'BASE EQUIPOS'!$G$8:$J$22,4,0),"")</f>
        <v/>
      </c>
      <c r="G1824" s="242"/>
      <c r="H1824" s="233"/>
      <c r="I1824" s="241"/>
      <c r="J1824" s="241"/>
      <c r="K1824" s="241"/>
      <c r="L1824" s="239"/>
      <c r="M1824" s="244"/>
      <c r="N1824" s="245" t="str">
        <f t="shared" ca="1" si="197"/>
        <v/>
      </c>
      <c r="O1824" s="239"/>
      <c r="P1824" s="244"/>
      <c r="Q1824" s="245" t="str">
        <f t="shared" si="198"/>
        <v/>
      </c>
      <c r="U1824" s="246" t="str">
        <f>IFERROR(VLOOKUP(C1824,'BASE EQUIPOS'!$G$8:$O$22,9,0)," ")</f>
        <v xml:space="preserve"> </v>
      </c>
      <c r="V1824" s="232" t="str">
        <f t="shared" si="200"/>
        <v/>
      </c>
      <c r="W1824" s="232" t="str">
        <f t="shared" si="201"/>
        <v/>
      </c>
      <c r="X1824" s="232" t="str">
        <f>IFERROR(VLOOKUP(W1824,Datos!$P$4:$Q$18,2,0),"")</f>
        <v/>
      </c>
      <c r="Y1824" s="232" t="str">
        <f t="shared" si="202"/>
        <v/>
      </c>
      <c r="AA1824" s="314" t="str">
        <f t="shared" ca="1" si="199"/>
        <v/>
      </c>
    </row>
    <row r="1825" spans="1:27" x14ac:dyDescent="0.3">
      <c r="A1825" s="238"/>
      <c r="B1825" s="241" t="str">
        <f t="shared" si="203"/>
        <v/>
      </c>
      <c r="C1825" s="239"/>
      <c r="D1825" s="240" t="str">
        <f>IF(C1825&lt;&gt;"",VLOOKUP(C1825,'BASE EQUIPOS'!$G$8:$H$22,2,0),"")</f>
        <v/>
      </c>
      <c r="E1825" s="241" t="str">
        <f>IF(C1825&lt;&gt;"",VLOOKUP(C1825,'BASE EQUIPOS'!$G$8:$I$22,3,0),"")</f>
        <v/>
      </c>
      <c r="F1825" s="241" t="str">
        <f>IF(C1825&lt;&gt;"",VLOOKUP(C1825,'BASE EQUIPOS'!$G$8:$J$22,4,0),"")</f>
        <v/>
      </c>
      <c r="G1825" s="242"/>
      <c r="H1825" s="233"/>
      <c r="I1825" s="241"/>
      <c r="J1825" s="241"/>
      <c r="K1825" s="241"/>
      <c r="L1825" s="239"/>
      <c r="M1825" s="244"/>
      <c r="N1825" s="245" t="str">
        <f t="shared" ca="1" si="197"/>
        <v/>
      </c>
      <c r="O1825" s="239"/>
      <c r="P1825" s="244"/>
      <c r="Q1825" s="245" t="str">
        <f t="shared" si="198"/>
        <v/>
      </c>
      <c r="U1825" s="246" t="str">
        <f>IFERROR(VLOOKUP(C1825,'BASE EQUIPOS'!$G$8:$O$22,9,0)," ")</f>
        <v xml:space="preserve"> </v>
      </c>
      <c r="V1825" s="232" t="str">
        <f t="shared" si="200"/>
        <v/>
      </c>
      <c r="W1825" s="232" t="str">
        <f t="shared" si="201"/>
        <v/>
      </c>
      <c r="X1825" s="232" t="str">
        <f>IFERROR(VLOOKUP(W1825,Datos!$P$4:$Q$18,2,0),"")</f>
        <v/>
      </c>
      <c r="Y1825" s="232" t="str">
        <f t="shared" si="202"/>
        <v/>
      </c>
      <c r="AA1825" s="314" t="str">
        <f t="shared" ca="1" si="199"/>
        <v/>
      </c>
    </row>
    <row r="1826" spans="1:27" x14ac:dyDescent="0.3">
      <c r="A1826" s="238"/>
      <c r="B1826" s="241" t="str">
        <f t="shared" si="203"/>
        <v/>
      </c>
      <c r="C1826" s="239"/>
      <c r="D1826" s="240" t="str">
        <f>IF(C1826&lt;&gt;"",VLOOKUP(C1826,'BASE EQUIPOS'!$G$8:$H$22,2,0),"")</f>
        <v/>
      </c>
      <c r="E1826" s="241" t="str">
        <f>IF(C1826&lt;&gt;"",VLOOKUP(C1826,'BASE EQUIPOS'!$G$8:$I$22,3,0),"")</f>
        <v/>
      </c>
      <c r="F1826" s="241" t="str">
        <f>IF(C1826&lt;&gt;"",VLOOKUP(C1826,'BASE EQUIPOS'!$G$8:$J$22,4,0),"")</f>
        <v/>
      </c>
      <c r="G1826" s="242"/>
      <c r="H1826" s="233"/>
      <c r="I1826" s="241"/>
      <c r="J1826" s="241"/>
      <c r="K1826" s="241"/>
      <c r="L1826" s="239"/>
      <c r="M1826" s="244"/>
      <c r="N1826" s="245" t="str">
        <f t="shared" ca="1" si="197"/>
        <v/>
      </c>
      <c r="O1826" s="239"/>
      <c r="P1826" s="244"/>
      <c r="Q1826" s="245" t="str">
        <f t="shared" si="198"/>
        <v/>
      </c>
      <c r="U1826" s="246" t="str">
        <f>IFERROR(VLOOKUP(C1826,'BASE EQUIPOS'!$G$8:$O$22,9,0)," ")</f>
        <v xml:space="preserve"> </v>
      </c>
      <c r="V1826" s="232" t="str">
        <f t="shared" si="200"/>
        <v/>
      </c>
      <c r="W1826" s="232" t="str">
        <f t="shared" si="201"/>
        <v/>
      </c>
      <c r="X1826" s="232" t="str">
        <f>IFERROR(VLOOKUP(W1826,Datos!$P$4:$Q$18,2,0),"")</f>
        <v/>
      </c>
      <c r="Y1826" s="232" t="str">
        <f t="shared" si="202"/>
        <v/>
      </c>
      <c r="AA1826" s="314" t="str">
        <f t="shared" ca="1" si="199"/>
        <v/>
      </c>
    </row>
    <row r="1827" spans="1:27" x14ac:dyDescent="0.3">
      <c r="A1827" s="238"/>
      <c r="B1827" s="241" t="str">
        <f t="shared" si="203"/>
        <v/>
      </c>
      <c r="C1827" s="239"/>
      <c r="D1827" s="240" t="str">
        <f>IF(C1827&lt;&gt;"",VLOOKUP(C1827,'BASE EQUIPOS'!$G$8:$H$22,2,0),"")</f>
        <v/>
      </c>
      <c r="E1827" s="241" t="str">
        <f>IF(C1827&lt;&gt;"",VLOOKUP(C1827,'BASE EQUIPOS'!$G$8:$I$22,3,0),"")</f>
        <v/>
      </c>
      <c r="F1827" s="241" t="str">
        <f>IF(C1827&lt;&gt;"",VLOOKUP(C1827,'BASE EQUIPOS'!$G$8:$J$22,4,0),"")</f>
        <v/>
      </c>
      <c r="G1827" s="242"/>
      <c r="H1827" s="233"/>
      <c r="I1827" s="241"/>
      <c r="J1827" s="241"/>
      <c r="K1827" s="241"/>
      <c r="L1827" s="239"/>
      <c r="M1827" s="244"/>
      <c r="N1827" s="245" t="str">
        <f t="shared" ca="1" si="197"/>
        <v/>
      </c>
      <c r="O1827" s="239"/>
      <c r="P1827" s="244"/>
      <c r="Q1827" s="245" t="str">
        <f t="shared" si="198"/>
        <v/>
      </c>
      <c r="U1827" s="246" t="str">
        <f>IFERROR(VLOOKUP(C1827,'BASE EQUIPOS'!$G$8:$O$22,9,0)," ")</f>
        <v xml:space="preserve"> </v>
      </c>
      <c r="V1827" s="232" t="str">
        <f t="shared" si="200"/>
        <v/>
      </c>
      <c r="W1827" s="232" t="str">
        <f t="shared" si="201"/>
        <v/>
      </c>
      <c r="X1827" s="232" t="str">
        <f>IFERROR(VLOOKUP(W1827,Datos!$P$4:$Q$18,2,0),"")</f>
        <v/>
      </c>
      <c r="Y1827" s="232" t="str">
        <f t="shared" si="202"/>
        <v/>
      </c>
      <c r="AA1827" s="314" t="str">
        <f t="shared" ca="1" si="199"/>
        <v/>
      </c>
    </row>
    <row r="1828" spans="1:27" x14ac:dyDescent="0.3">
      <c r="A1828" s="238"/>
      <c r="B1828" s="241" t="str">
        <f t="shared" si="203"/>
        <v/>
      </c>
      <c r="C1828" s="239"/>
      <c r="D1828" s="240" t="str">
        <f>IF(C1828&lt;&gt;"",VLOOKUP(C1828,'BASE EQUIPOS'!$G$8:$H$22,2,0),"")</f>
        <v/>
      </c>
      <c r="E1828" s="241" t="str">
        <f>IF(C1828&lt;&gt;"",VLOOKUP(C1828,'BASE EQUIPOS'!$G$8:$I$22,3,0),"")</f>
        <v/>
      </c>
      <c r="F1828" s="241" t="str">
        <f>IF(C1828&lt;&gt;"",VLOOKUP(C1828,'BASE EQUIPOS'!$G$8:$J$22,4,0),"")</f>
        <v/>
      </c>
      <c r="G1828" s="242"/>
      <c r="H1828" s="233"/>
      <c r="I1828" s="241"/>
      <c r="J1828" s="241"/>
      <c r="K1828" s="241"/>
      <c r="L1828" s="239"/>
      <c r="M1828" s="244"/>
      <c r="N1828" s="245" t="str">
        <f t="shared" ca="1" si="197"/>
        <v/>
      </c>
      <c r="O1828" s="239"/>
      <c r="P1828" s="244"/>
      <c r="Q1828" s="245" t="str">
        <f t="shared" si="198"/>
        <v/>
      </c>
      <c r="U1828" s="246" t="str">
        <f>IFERROR(VLOOKUP(C1828,'BASE EQUIPOS'!$G$8:$O$22,9,0)," ")</f>
        <v xml:space="preserve"> </v>
      </c>
      <c r="V1828" s="232" t="str">
        <f t="shared" si="200"/>
        <v/>
      </c>
      <c r="W1828" s="232" t="str">
        <f t="shared" si="201"/>
        <v/>
      </c>
      <c r="X1828" s="232" t="str">
        <f>IFERROR(VLOOKUP(W1828,Datos!$P$4:$Q$18,2,0),"")</f>
        <v/>
      </c>
      <c r="Y1828" s="232" t="str">
        <f t="shared" si="202"/>
        <v/>
      </c>
      <c r="AA1828" s="314" t="str">
        <f t="shared" ca="1" si="199"/>
        <v/>
      </c>
    </row>
    <row r="1829" spans="1:27" x14ac:dyDescent="0.3">
      <c r="A1829" s="238"/>
      <c r="B1829" s="241" t="str">
        <f t="shared" si="203"/>
        <v/>
      </c>
      <c r="C1829" s="239"/>
      <c r="D1829" s="240" t="str">
        <f>IF(C1829&lt;&gt;"",VLOOKUP(C1829,'BASE EQUIPOS'!$G$8:$H$22,2,0),"")</f>
        <v/>
      </c>
      <c r="E1829" s="241" t="str">
        <f>IF(C1829&lt;&gt;"",VLOOKUP(C1829,'BASE EQUIPOS'!$G$8:$I$22,3,0),"")</f>
        <v/>
      </c>
      <c r="F1829" s="241" t="str">
        <f>IF(C1829&lt;&gt;"",VLOOKUP(C1829,'BASE EQUIPOS'!$G$8:$J$22,4,0),"")</f>
        <v/>
      </c>
      <c r="G1829" s="242"/>
      <c r="H1829" s="233"/>
      <c r="I1829" s="241"/>
      <c r="J1829" s="241"/>
      <c r="K1829" s="241"/>
      <c r="L1829" s="239"/>
      <c r="M1829" s="244"/>
      <c r="N1829" s="245" t="str">
        <f t="shared" ca="1" si="197"/>
        <v/>
      </c>
      <c r="O1829" s="239"/>
      <c r="P1829" s="244"/>
      <c r="Q1829" s="245" t="str">
        <f t="shared" si="198"/>
        <v/>
      </c>
      <c r="U1829" s="246" t="str">
        <f>IFERROR(VLOOKUP(C1829,'BASE EQUIPOS'!$G$8:$O$22,9,0)," ")</f>
        <v xml:space="preserve"> </v>
      </c>
      <c r="V1829" s="232" t="str">
        <f t="shared" si="200"/>
        <v/>
      </c>
      <c r="W1829" s="232" t="str">
        <f t="shared" si="201"/>
        <v/>
      </c>
      <c r="X1829" s="232" t="str">
        <f>IFERROR(VLOOKUP(W1829,Datos!$P$4:$Q$18,2,0),"")</f>
        <v/>
      </c>
      <c r="Y1829" s="232" t="str">
        <f t="shared" si="202"/>
        <v/>
      </c>
      <c r="AA1829" s="314" t="str">
        <f t="shared" ca="1" si="199"/>
        <v/>
      </c>
    </row>
    <row r="1830" spans="1:27" x14ac:dyDescent="0.3">
      <c r="A1830" s="238"/>
      <c r="B1830" s="241" t="str">
        <f t="shared" si="203"/>
        <v/>
      </c>
      <c r="C1830" s="239"/>
      <c r="D1830" s="240" t="str">
        <f>IF(C1830&lt;&gt;"",VLOOKUP(C1830,'BASE EQUIPOS'!$G$8:$H$22,2,0),"")</f>
        <v/>
      </c>
      <c r="E1830" s="241" t="str">
        <f>IF(C1830&lt;&gt;"",VLOOKUP(C1830,'BASE EQUIPOS'!$G$8:$I$22,3,0),"")</f>
        <v/>
      </c>
      <c r="F1830" s="241" t="str">
        <f>IF(C1830&lt;&gt;"",VLOOKUP(C1830,'BASE EQUIPOS'!$G$8:$J$22,4,0),"")</f>
        <v/>
      </c>
      <c r="G1830" s="242"/>
      <c r="H1830" s="233"/>
      <c r="I1830" s="241"/>
      <c r="J1830" s="241"/>
      <c r="K1830" s="241"/>
      <c r="L1830" s="239"/>
      <c r="M1830" s="244"/>
      <c r="N1830" s="245" t="str">
        <f t="shared" ca="1" si="197"/>
        <v/>
      </c>
      <c r="O1830" s="239"/>
      <c r="P1830" s="244"/>
      <c r="Q1830" s="245" t="str">
        <f t="shared" si="198"/>
        <v/>
      </c>
      <c r="U1830" s="246" t="str">
        <f>IFERROR(VLOOKUP(C1830,'BASE EQUIPOS'!$G$8:$O$22,9,0)," ")</f>
        <v xml:space="preserve"> </v>
      </c>
      <c r="V1830" s="232" t="str">
        <f t="shared" si="200"/>
        <v/>
      </c>
      <c r="W1830" s="232" t="str">
        <f t="shared" si="201"/>
        <v/>
      </c>
      <c r="X1830" s="232" t="str">
        <f>IFERROR(VLOOKUP(W1830,Datos!$P$4:$Q$18,2,0),"")</f>
        <v/>
      </c>
      <c r="Y1830" s="232" t="str">
        <f t="shared" si="202"/>
        <v/>
      </c>
      <c r="AA1830" s="314" t="str">
        <f t="shared" ca="1" si="199"/>
        <v/>
      </c>
    </row>
    <row r="1831" spans="1:27" x14ac:dyDescent="0.3">
      <c r="A1831" s="238"/>
      <c r="B1831" s="241" t="str">
        <f t="shared" si="203"/>
        <v/>
      </c>
      <c r="C1831" s="239"/>
      <c r="D1831" s="240" t="str">
        <f>IF(C1831&lt;&gt;"",VLOOKUP(C1831,'BASE EQUIPOS'!$G$8:$H$22,2,0),"")</f>
        <v/>
      </c>
      <c r="E1831" s="241" t="str">
        <f>IF(C1831&lt;&gt;"",VLOOKUP(C1831,'BASE EQUIPOS'!$G$8:$I$22,3,0),"")</f>
        <v/>
      </c>
      <c r="F1831" s="241" t="str">
        <f>IF(C1831&lt;&gt;"",VLOOKUP(C1831,'BASE EQUIPOS'!$G$8:$J$22,4,0),"")</f>
        <v/>
      </c>
      <c r="G1831" s="242"/>
      <c r="H1831" s="233"/>
      <c r="I1831" s="241"/>
      <c r="J1831" s="241"/>
      <c r="K1831" s="241"/>
      <c r="L1831" s="239"/>
      <c r="M1831" s="244"/>
      <c r="N1831" s="245" t="str">
        <f t="shared" ca="1" si="197"/>
        <v/>
      </c>
      <c r="O1831" s="239"/>
      <c r="P1831" s="244"/>
      <c r="Q1831" s="245" t="str">
        <f t="shared" si="198"/>
        <v/>
      </c>
      <c r="U1831" s="246" t="str">
        <f>IFERROR(VLOOKUP(C1831,'BASE EQUIPOS'!$G$8:$O$22,9,0)," ")</f>
        <v xml:space="preserve"> </v>
      </c>
      <c r="V1831" s="232" t="str">
        <f t="shared" si="200"/>
        <v/>
      </c>
      <c r="W1831" s="232" t="str">
        <f t="shared" si="201"/>
        <v/>
      </c>
      <c r="X1831" s="232" t="str">
        <f>IFERROR(VLOOKUP(W1831,Datos!$P$4:$Q$18,2,0),"")</f>
        <v/>
      </c>
      <c r="Y1831" s="232" t="str">
        <f t="shared" si="202"/>
        <v/>
      </c>
      <c r="AA1831" s="314" t="str">
        <f t="shared" ca="1" si="199"/>
        <v/>
      </c>
    </row>
    <row r="1832" spans="1:27" x14ac:dyDescent="0.3">
      <c r="A1832" s="238"/>
      <c r="B1832" s="241" t="str">
        <f t="shared" si="203"/>
        <v/>
      </c>
      <c r="C1832" s="239"/>
      <c r="D1832" s="240" t="str">
        <f>IF(C1832&lt;&gt;"",VLOOKUP(C1832,'BASE EQUIPOS'!$G$8:$H$22,2,0),"")</f>
        <v/>
      </c>
      <c r="E1832" s="241" t="str">
        <f>IF(C1832&lt;&gt;"",VLOOKUP(C1832,'BASE EQUIPOS'!$G$8:$I$22,3,0),"")</f>
        <v/>
      </c>
      <c r="F1832" s="241" t="str">
        <f>IF(C1832&lt;&gt;"",VLOOKUP(C1832,'BASE EQUIPOS'!$G$8:$J$22,4,0),"")</f>
        <v/>
      </c>
      <c r="G1832" s="242"/>
      <c r="H1832" s="233"/>
      <c r="I1832" s="241"/>
      <c r="J1832" s="241"/>
      <c r="K1832" s="241"/>
      <c r="L1832" s="239"/>
      <c r="M1832" s="244"/>
      <c r="N1832" s="245" t="str">
        <f t="shared" ca="1" si="197"/>
        <v/>
      </c>
      <c r="O1832" s="239"/>
      <c r="P1832" s="244"/>
      <c r="Q1832" s="245" t="str">
        <f t="shared" si="198"/>
        <v/>
      </c>
      <c r="U1832" s="246" t="str">
        <f>IFERROR(VLOOKUP(C1832,'BASE EQUIPOS'!$G$8:$O$22,9,0)," ")</f>
        <v xml:space="preserve"> </v>
      </c>
      <c r="V1832" s="232" t="str">
        <f t="shared" si="200"/>
        <v/>
      </c>
      <c r="W1832" s="232" t="str">
        <f t="shared" si="201"/>
        <v/>
      </c>
      <c r="X1832" s="232" t="str">
        <f>IFERROR(VLOOKUP(W1832,Datos!$P$4:$Q$18,2,0),"")</f>
        <v/>
      </c>
      <c r="Y1832" s="232" t="str">
        <f t="shared" si="202"/>
        <v/>
      </c>
      <c r="AA1832" s="314" t="str">
        <f t="shared" ca="1" si="199"/>
        <v/>
      </c>
    </row>
    <row r="1833" spans="1:27" x14ac:dyDescent="0.3">
      <c r="A1833" s="238"/>
      <c r="B1833" s="241" t="str">
        <f t="shared" si="203"/>
        <v/>
      </c>
      <c r="C1833" s="239"/>
      <c r="D1833" s="240" t="str">
        <f>IF(C1833&lt;&gt;"",VLOOKUP(C1833,'BASE EQUIPOS'!$G$8:$H$22,2,0),"")</f>
        <v/>
      </c>
      <c r="E1833" s="241" t="str">
        <f>IF(C1833&lt;&gt;"",VLOOKUP(C1833,'BASE EQUIPOS'!$G$8:$I$22,3,0),"")</f>
        <v/>
      </c>
      <c r="F1833" s="241" t="str">
        <f>IF(C1833&lt;&gt;"",VLOOKUP(C1833,'BASE EQUIPOS'!$G$8:$J$22,4,0),"")</f>
        <v/>
      </c>
      <c r="G1833" s="242"/>
      <c r="H1833" s="233"/>
      <c r="I1833" s="241"/>
      <c r="J1833" s="241"/>
      <c r="K1833" s="241"/>
      <c r="L1833" s="239"/>
      <c r="M1833" s="244"/>
      <c r="N1833" s="245" t="str">
        <f t="shared" ca="1" si="197"/>
        <v/>
      </c>
      <c r="O1833" s="239"/>
      <c r="P1833" s="244"/>
      <c r="Q1833" s="245" t="str">
        <f t="shared" si="198"/>
        <v/>
      </c>
      <c r="U1833" s="246" t="str">
        <f>IFERROR(VLOOKUP(C1833,'BASE EQUIPOS'!$G$8:$O$22,9,0)," ")</f>
        <v xml:space="preserve"> </v>
      </c>
      <c r="V1833" s="232" t="str">
        <f t="shared" si="200"/>
        <v/>
      </c>
      <c r="W1833" s="232" t="str">
        <f t="shared" si="201"/>
        <v/>
      </c>
      <c r="X1833" s="232" t="str">
        <f>IFERROR(VLOOKUP(W1833,Datos!$P$4:$Q$18,2,0),"")</f>
        <v/>
      </c>
      <c r="Y1833" s="232" t="str">
        <f t="shared" si="202"/>
        <v/>
      </c>
      <c r="AA1833" s="314" t="str">
        <f t="shared" ca="1" si="199"/>
        <v/>
      </c>
    </row>
    <row r="1834" spans="1:27" x14ac:dyDescent="0.3">
      <c r="A1834" s="238"/>
      <c r="B1834" s="241" t="str">
        <f t="shared" si="203"/>
        <v/>
      </c>
      <c r="C1834" s="239"/>
      <c r="D1834" s="240" t="str">
        <f>IF(C1834&lt;&gt;"",VLOOKUP(C1834,'BASE EQUIPOS'!$G$8:$H$22,2,0),"")</f>
        <v/>
      </c>
      <c r="E1834" s="241" t="str">
        <f>IF(C1834&lt;&gt;"",VLOOKUP(C1834,'BASE EQUIPOS'!$G$8:$I$22,3,0),"")</f>
        <v/>
      </c>
      <c r="F1834" s="241" t="str">
        <f>IF(C1834&lt;&gt;"",VLOOKUP(C1834,'BASE EQUIPOS'!$G$8:$J$22,4,0),"")</f>
        <v/>
      </c>
      <c r="G1834" s="242"/>
      <c r="H1834" s="233"/>
      <c r="I1834" s="241"/>
      <c r="J1834" s="241"/>
      <c r="K1834" s="241"/>
      <c r="L1834" s="239"/>
      <c r="M1834" s="244"/>
      <c r="N1834" s="245" t="str">
        <f t="shared" ca="1" si="197"/>
        <v/>
      </c>
      <c r="O1834" s="239"/>
      <c r="P1834" s="244"/>
      <c r="Q1834" s="245" t="str">
        <f t="shared" si="198"/>
        <v/>
      </c>
      <c r="U1834" s="246" t="str">
        <f>IFERROR(VLOOKUP(C1834,'BASE EQUIPOS'!$G$8:$O$22,9,0)," ")</f>
        <v xml:space="preserve"> </v>
      </c>
      <c r="V1834" s="232" t="str">
        <f t="shared" si="200"/>
        <v/>
      </c>
      <c r="W1834" s="232" t="str">
        <f t="shared" si="201"/>
        <v/>
      </c>
      <c r="X1834" s="232" t="str">
        <f>IFERROR(VLOOKUP(W1834,Datos!$P$4:$Q$18,2,0),"")</f>
        <v/>
      </c>
      <c r="Y1834" s="232" t="str">
        <f t="shared" si="202"/>
        <v/>
      </c>
      <c r="AA1834" s="314" t="str">
        <f t="shared" ca="1" si="199"/>
        <v/>
      </c>
    </row>
    <row r="1835" spans="1:27" x14ac:dyDescent="0.3">
      <c r="A1835" s="238"/>
      <c r="B1835" s="241" t="str">
        <f t="shared" si="203"/>
        <v/>
      </c>
      <c r="C1835" s="239"/>
      <c r="D1835" s="240" t="str">
        <f>IF(C1835&lt;&gt;"",VLOOKUP(C1835,'BASE EQUIPOS'!$G$8:$H$22,2,0),"")</f>
        <v/>
      </c>
      <c r="E1835" s="241" t="str">
        <f>IF(C1835&lt;&gt;"",VLOOKUP(C1835,'BASE EQUIPOS'!$G$8:$I$22,3,0),"")</f>
        <v/>
      </c>
      <c r="F1835" s="241" t="str">
        <f>IF(C1835&lt;&gt;"",VLOOKUP(C1835,'BASE EQUIPOS'!$G$8:$J$22,4,0),"")</f>
        <v/>
      </c>
      <c r="G1835" s="242"/>
      <c r="H1835" s="233"/>
      <c r="I1835" s="241"/>
      <c r="J1835" s="241"/>
      <c r="K1835" s="241"/>
      <c r="L1835" s="239"/>
      <c r="M1835" s="244"/>
      <c r="N1835" s="245" t="str">
        <f t="shared" ca="1" si="197"/>
        <v/>
      </c>
      <c r="O1835" s="239"/>
      <c r="P1835" s="244"/>
      <c r="Q1835" s="245" t="str">
        <f t="shared" si="198"/>
        <v/>
      </c>
      <c r="U1835" s="246" t="str">
        <f>IFERROR(VLOOKUP(C1835,'BASE EQUIPOS'!$G$8:$O$22,9,0)," ")</f>
        <v xml:space="preserve"> </v>
      </c>
      <c r="V1835" s="232" t="str">
        <f t="shared" si="200"/>
        <v/>
      </c>
      <c r="W1835" s="232" t="str">
        <f t="shared" si="201"/>
        <v/>
      </c>
      <c r="X1835" s="232" t="str">
        <f>IFERROR(VLOOKUP(W1835,Datos!$P$4:$Q$18,2,0),"")</f>
        <v/>
      </c>
      <c r="Y1835" s="232" t="str">
        <f t="shared" si="202"/>
        <v/>
      </c>
      <c r="AA1835" s="314" t="str">
        <f t="shared" ca="1" si="199"/>
        <v/>
      </c>
    </row>
    <row r="1836" spans="1:27" x14ac:dyDescent="0.3">
      <c r="A1836" s="238"/>
      <c r="B1836" s="241" t="str">
        <f t="shared" si="203"/>
        <v/>
      </c>
      <c r="C1836" s="239"/>
      <c r="D1836" s="240" t="str">
        <f>IF(C1836&lt;&gt;"",VLOOKUP(C1836,'BASE EQUIPOS'!$G$8:$H$22,2,0),"")</f>
        <v/>
      </c>
      <c r="E1836" s="241" t="str">
        <f>IF(C1836&lt;&gt;"",VLOOKUP(C1836,'BASE EQUIPOS'!$G$8:$I$22,3,0),"")</f>
        <v/>
      </c>
      <c r="F1836" s="241" t="str">
        <f>IF(C1836&lt;&gt;"",VLOOKUP(C1836,'BASE EQUIPOS'!$G$8:$J$22,4,0),"")</f>
        <v/>
      </c>
      <c r="G1836" s="242"/>
      <c r="H1836" s="233"/>
      <c r="I1836" s="241"/>
      <c r="J1836" s="241"/>
      <c r="K1836" s="241"/>
      <c r="L1836" s="239"/>
      <c r="M1836" s="244"/>
      <c r="N1836" s="245" t="str">
        <f t="shared" ca="1" si="197"/>
        <v/>
      </c>
      <c r="O1836" s="239"/>
      <c r="P1836" s="244"/>
      <c r="Q1836" s="245" t="str">
        <f t="shared" si="198"/>
        <v/>
      </c>
      <c r="U1836" s="246" t="str">
        <f>IFERROR(VLOOKUP(C1836,'BASE EQUIPOS'!$G$8:$O$22,9,0)," ")</f>
        <v xml:space="preserve"> </v>
      </c>
      <c r="V1836" s="232" t="str">
        <f t="shared" si="200"/>
        <v/>
      </c>
      <c r="W1836" s="232" t="str">
        <f t="shared" si="201"/>
        <v/>
      </c>
      <c r="X1836" s="232" t="str">
        <f>IFERROR(VLOOKUP(W1836,Datos!$P$4:$Q$18,2,0),"")</f>
        <v/>
      </c>
      <c r="Y1836" s="232" t="str">
        <f t="shared" si="202"/>
        <v/>
      </c>
      <c r="AA1836" s="314" t="str">
        <f t="shared" ca="1" si="199"/>
        <v/>
      </c>
    </row>
    <row r="1837" spans="1:27" x14ac:dyDescent="0.3">
      <c r="A1837" s="238"/>
      <c r="B1837" s="241" t="str">
        <f t="shared" si="203"/>
        <v/>
      </c>
      <c r="C1837" s="239"/>
      <c r="D1837" s="240" t="str">
        <f>IF(C1837&lt;&gt;"",VLOOKUP(C1837,'BASE EQUIPOS'!$G$8:$H$22,2,0),"")</f>
        <v/>
      </c>
      <c r="E1837" s="241" t="str">
        <f>IF(C1837&lt;&gt;"",VLOOKUP(C1837,'BASE EQUIPOS'!$G$8:$I$22,3,0),"")</f>
        <v/>
      </c>
      <c r="F1837" s="241" t="str">
        <f>IF(C1837&lt;&gt;"",VLOOKUP(C1837,'BASE EQUIPOS'!$G$8:$J$22,4,0),"")</f>
        <v/>
      </c>
      <c r="G1837" s="242"/>
      <c r="H1837" s="233"/>
      <c r="I1837" s="241"/>
      <c r="J1837" s="241"/>
      <c r="K1837" s="241"/>
      <c r="L1837" s="239"/>
      <c r="M1837" s="244"/>
      <c r="N1837" s="245" t="str">
        <f t="shared" ca="1" si="197"/>
        <v/>
      </c>
      <c r="O1837" s="239"/>
      <c r="P1837" s="244"/>
      <c r="Q1837" s="245" t="str">
        <f t="shared" si="198"/>
        <v/>
      </c>
      <c r="U1837" s="246" t="str">
        <f>IFERROR(VLOOKUP(C1837,'BASE EQUIPOS'!$G$8:$O$22,9,0)," ")</f>
        <v xml:space="preserve"> </v>
      </c>
      <c r="V1837" s="232" t="str">
        <f t="shared" si="200"/>
        <v/>
      </c>
      <c r="W1837" s="232" t="str">
        <f t="shared" si="201"/>
        <v/>
      </c>
      <c r="X1837" s="232" t="str">
        <f>IFERROR(VLOOKUP(W1837,Datos!$P$4:$Q$18,2,0),"")</f>
        <v/>
      </c>
      <c r="Y1837" s="232" t="str">
        <f t="shared" si="202"/>
        <v/>
      </c>
      <c r="AA1837" s="314" t="str">
        <f t="shared" ca="1" si="199"/>
        <v/>
      </c>
    </row>
    <row r="1838" spans="1:27" x14ac:dyDescent="0.3">
      <c r="A1838" s="238"/>
      <c r="B1838" s="241" t="str">
        <f t="shared" si="203"/>
        <v/>
      </c>
      <c r="C1838" s="239"/>
      <c r="D1838" s="240" t="str">
        <f>IF(C1838&lt;&gt;"",VLOOKUP(C1838,'BASE EQUIPOS'!$G$8:$H$22,2,0),"")</f>
        <v/>
      </c>
      <c r="E1838" s="241" t="str">
        <f>IF(C1838&lt;&gt;"",VLOOKUP(C1838,'BASE EQUIPOS'!$G$8:$I$22,3,0),"")</f>
        <v/>
      </c>
      <c r="F1838" s="241" t="str">
        <f>IF(C1838&lt;&gt;"",VLOOKUP(C1838,'BASE EQUIPOS'!$G$8:$J$22,4,0),"")</f>
        <v/>
      </c>
      <c r="G1838" s="242"/>
      <c r="H1838" s="233"/>
      <c r="I1838" s="241"/>
      <c r="J1838" s="241"/>
      <c r="K1838" s="241"/>
      <c r="L1838" s="239"/>
      <c r="M1838" s="244"/>
      <c r="N1838" s="245" t="str">
        <f t="shared" ca="1" si="197"/>
        <v/>
      </c>
      <c r="O1838" s="239"/>
      <c r="P1838" s="244"/>
      <c r="Q1838" s="245" t="str">
        <f t="shared" si="198"/>
        <v/>
      </c>
      <c r="U1838" s="246" t="str">
        <f>IFERROR(VLOOKUP(C1838,'BASE EQUIPOS'!$G$8:$O$22,9,0)," ")</f>
        <v xml:space="preserve"> </v>
      </c>
      <c r="V1838" s="232" t="str">
        <f t="shared" si="200"/>
        <v/>
      </c>
      <c r="W1838" s="232" t="str">
        <f t="shared" si="201"/>
        <v/>
      </c>
      <c r="X1838" s="232" t="str">
        <f>IFERROR(VLOOKUP(W1838,Datos!$P$4:$Q$18,2,0),"")</f>
        <v/>
      </c>
      <c r="Y1838" s="232" t="str">
        <f t="shared" si="202"/>
        <v/>
      </c>
      <c r="AA1838" s="314" t="str">
        <f t="shared" ca="1" si="199"/>
        <v/>
      </c>
    </row>
    <row r="1839" spans="1:27" x14ac:dyDescent="0.3">
      <c r="A1839" s="238"/>
      <c r="B1839" s="241" t="str">
        <f t="shared" si="203"/>
        <v/>
      </c>
      <c r="C1839" s="239"/>
      <c r="D1839" s="240" t="str">
        <f>IF(C1839&lt;&gt;"",VLOOKUP(C1839,'BASE EQUIPOS'!$G$8:$H$22,2,0),"")</f>
        <v/>
      </c>
      <c r="E1839" s="241" t="str">
        <f>IF(C1839&lt;&gt;"",VLOOKUP(C1839,'BASE EQUIPOS'!$G$8:$I$22,3,0),"")</f>
        <v/>
      </c>
      <c r="F1839" s="241" t="str">
        <f>IF(C1839&lt;&gt;"",VLOOKUP(C1839,'BASE EQUIPOS'!$G$8:$J$22,4,0),"")</f>
        <v/>
      </c>
      <c r="G1839" s="242"/>
      <c r="H1839" s="233"/>
      <c r="I1839" s="241"/>
      <c r="J1839" s="241"/>
      <c r="K1839" s="241"/>
      <c r="L1839" s="239"/>
      <c r="M1839" s="244"/>
      <c r="N1839" s="245" t="str">
        <f t="shared" ca="1" si="197"/>
        <v/>
      </c>
      <c r="O1839" s="239"/>
      <c r="P1839" s="244"/>
      <c r="Q1839" s="245" t="str">
        <f t="shared" si="198"/>
        <v/>
      </c>
      <c r="U1839" s="246" t="str">
        <f>IFERROR(VLOOKUP(C1839,'BASE EQUIPOS'!$G$8:$O$22,9,0)," ")</f>
        <v xml:space="preserve"> </v>
      </c>
      <c r="V1839" s="232" t="str">
        <f t="shared" si="200"/>
        <v/>
      </c>
      <c r="W1839" s="232" t="str">
        <f t="shared" si="201"/>
        <v/>
      </c>
      <c r="X1839" s="232" t="str">
        <f>IFERROR(VLOOKUP(W1839,Datos!$P$4:$Q$18,2,0),"")</f>
        <v/>
      </c>
      <c r="Y1839" s="232" t="str">
        <f t="shared" si="202"/>
        <v/>
      </c>
      <c r="AA1839" s="314" t="str">
        <f t="shared" ca="1" si="199"/>
        <v/>
      </c>
    </row>
    <row r="1840" spans="1:27" x14ac:dyDescent="0.3">
      <c r="A1840" s="238"/>
      <c r="B1840" s="241" t="str">
        <f t="shared" si="203"/>
        <v/>
      </c>
      <c r="C1840" s="239"/>
      <c r="D1840" s="240" t="str">
        <f>IF(C1840&lt;&gt;"",VLOOKUP(C1840,'BASE EQUIPOS'!$G$8:$H$22,2,0),"")</f>
        <v/>
      </c>
      <c r="E1840" s="241" t="str">
        <f>IF(C1840&lt;&gt;"",VLOOKUP(C1840,'BASE EQUIPOS'!$G$8:$I$22,3,0),"")</f>
        <v/>
      </c>
      <c r="F1840" s="241" t="str">
        <f>IF(C1840&lt;&gt;"",VLOOKUP(C1840,'BASE EQUIPOS'!$G$8:$J$22,4,0),"")</f>
        <v/>
      </c>
      <c r="G1840" s="242"/>
      <c r="H1840" s="233"/>
      <c r="I1840" s="241"/>
      <c r="J1840" s="241"/>
      <c r="K1840" s="241"/>
      <c r="L1840" s="239"/>
      <c r="M1840" s="244"/>
      <c r="N1840" s="245" t="str">
        <f t="shared" ca="1" si="197"/>
        <v/>
      </c>
      <c r="O1840" s="239"/>
      <c r="P1840" s="244"/>
      <c r="Q1840" s="245" t="str">
        <f t="shared" si="198"/>
        <v/>
      </c>
      <c r="U1840" s="246" t="str">
        <f>IFERROR(VLOOKUP(C1840,'BASE EQUIPOS'!$G$8:$O$22,9,0)," ")</f>
        <v xml:space="preserve"> </v>
      </c>
      <c r="V1840" s="232" t="str">
        <f t="shared" si="200"/>
        <v/>
      </c>
      <c r="W1840" s="232" t="str">
        <f t="shared" si="201"/>
        <v/>
      </c>
      <c r="X1840" s="232" t="str">
        <f>IFERROR(VLOOKUP(W1840,Datos!$P$4:$Q$18,2,0),"")</f>
        <v/>
      </c>
      <c r="Y1840" s="232" t="str">
        <f t="shared" si="202"/>
        <v/>
      </c>
      <c r="AA1840" s="314" t="str">
        <f t="shared" ca="1" si="199"/>
        <v/>
      </c>
    </row>
    <row r="1841" spans="1:27" x14ac:dyDescent="0.3">
      <c r="A1841" s="238"/>
      <c r="B1841" s="241" t="str">
        <f t="shared" si="203"/>
        <v/>
      </c>
      <c r="C1841" s="239"/>
      <c r="D1841" s="240" t="str">
        <f>IF(C1841&lt;&gt;"",VLOOKUP(C1841,'BASE EQUIPOS'!$G$8:$H$22,2,0),"")</f>
        <v/>
      </c>
      <c r="E1841" s="241" t="str">
        <f>IF(C1841&lt;&gt;"",VLOOKUP(C1841,'BASE EQUIPOS'!$G$8:$I$22,3,0),"")</f>
        <v/>
      </c>
      <c r="F1841" s="241" t="str">
        <f>IF(C1841&lt;&gt;"",VLOOKUP(C1841,'BASE EQUIPOS'!$G$8:$J$22,4,0),"")</f>
        <v/>
      </c>
      <c r="G1841" s="242"/>
      <c r="H1841" s="233"/>
      <c r="I1841" s="241"/>
      <c r="J1841" s="241"/>
      <c r="K1841" s="241"/>
      <c r="L1841" s="239"/>
      <c r="M1841" s="244"/>
      <c r="N1841" s="245" t="str">
        <f t="shared" ca="1" si="197"/>
        <v/>
      </c>
      <c r="O1841" s="239"/>
      <c r="P1841" s="244"/>
      <c r="Q1841" s="245" t="str">
        <f t="shared" si="198"/>
        <v/>
      </c>
      <c r="U1841" s="246" t="str">
        <f>IFERROR(VLOOKUP(C1841,'BASE EQUIPOS'!$G$8:$O$22,9,0)," ")</f>
        <v xml:space="preserve"> </v>
      </c>
      <c r="V1841" s="232" t="str">
        <f t="shared" si="200"/>
        <v/>
      </c>
      <c r="W1841" s="232" t="str">
        <f t="shared" si="201"/>
        <v/>
      </c>
      <c r="X1841" s="232" t="str">
        <f>IFERROR(VLOOKUP(W1841,Datos!$P$4:$Q$18,2,0),"")</f>
        <v/>
      </c>
      <c r="Y1841" s="232" t="str">
        <f t="shared" si="202"/>
        <v/>
      </c>
      <c r="AA1841" s="314" t="str">
        <f t="shared" ca="1" si="199"/>
        <v/>
      </c>
    </row>
    <row r="1842" spans="1:27" x14ac:dyDescent="0.3">
      <c r="A1842" s="238"/>
      <c r="B1842" s="241" t="str">
        <f t="shared" si="203"/>
        <v/>
      </c>
      <c r="C1842" s="239"/>
      <c r="D1842" s="240" t="str">
        <f>IF(C1842&lt;&gt;"",VLOOKUP(C1842,'BASE EQUIPOS'!$G$8:$H$22,2,0),"")</f>
        <v/>
      </c>
      <c r="E1842" s="241" t="str">
        <f>IF(C1842&lt;&gt;"",VLOOKUP(C1842,'BASE EQUIPOS'!$G$8:$I$22,3,0),"")</f>
        <v/>
      </c>
      <c r="F1842" s="241" t="str">
        <f>IF(C1842&lt;&gt;"",VLOOKUP(C1842,'BASE EQUIPOS'!$G$8:$J$22,4,0),"")</f>
        <v/>
      </c>
      <c r="G1842" s="242"/>
      <c r="H1842" s="233"/>
      <c r="I1842" s="241"/>
      <c r="J1842" s="241"/>
      <c r="K1842" s="241"/>
      <c r="L1842" s="239"/>
      <c r="M1842" s="244"/>
      <c r="N1842" s="245" t="str">
        <f t="shared" ca="1" si="197"/>
        <v/>
      </c>
      <c r="O1842" s="239"/>
      <c r="P1842" s="244"/>
      <c r="Q1842" s="245" t="str">
        <f t="shared" si="198"/>
        <v/>
      </c>
      <c r="U1842" s="246" t="str">
        <f>IFERROR(VLOOKUP(C1842,'BASE EQUIPOS'!$G$8:$O$22,9,0)," ")</f>
        <v xml:space="preserve"> </v>
      </c>
      <c r="V1842" s="232" t="str">
        <f t="shared" si="200"/>
        <v/>
      </c>
      <c r="W1842" s="232" t="str">
        <f t="shared" si="201"/>
        <v/>
      </c>
      <c r="X1842" s="232" t="str">
        <f>IFERROR(VLOOKUP(W1842,Datos!$P$4:$Q$18,2,0),"")</f>
        <v/>
      </c>
      <c r="Y1842" s="232" t="str">
        <f t="shared" si="202"/>
        <v/>
      </c>
      <c r="AA1842" s="314" t="str">
        <f t="shared" ca="1" si="199"/>
        <v/>
      </c>
    </row>
    <row r="1843" spans="1:27" x14ac:dyDescent="0.3">
      <c r="A1843" s="238"/>
      <c r="B1843" s="241" t="str">
        <f t="shared" si="203"/>
        <v/>
      </c>
      <c r="C1843" s="239"/>
      <c r="D1843" s="240" t="str">
        <f>IF(C1843&lt;&gt;"",VLOOKUP(C1843,'BASE EQUIPOS'!$G$8:$H$22,2,0),"")</f>
        <v/>
      </c>
      <c r="E1843" s="241" t="str">
        <f>IF(C1843&lt;&gt;"",VLOOKUP(C1843,'BASE EQUIPOS'!$G$8:$I$22,3,0),"")</f>
        <v/>
      </c>
      <c r="F1843" s="241" t="str">
        <f>IF(C1843&lt;&gt;"",VLOOKUP(C1843,'BASE EQUIPOS'!$G$8:$J$22,4,0),"")</f>
        <v/>
      </c>
      <c r="G1843" s="242"/>
      <c r="H1843" s="233"/>
      <c r="I1843" s="241"/>
      <c r="J1843" s="241"/>
      <c r="K1843" s="241"/>
      <c r="L1843" s="239"/>
      <c r="M1843" s="244"/>
      <c r="N1843" s="245" t="str">
        <f t="shared" ca="1" si="197"/>
        <v/>
      </c>
      <c r="O1843" s="239"/>
      <c r="P1843" s="244"/>
      <c r="Q1843" s="245" t="str">
        <f t="shared" si="198"/>
        <v/>
      </c>
      <c r="U1843" s="246" t="str">
        <f>IFERROR(VLOOKUP(C1843,'BASE EQUIPOS'!$G$8:$O$22,9,0)," ")</f>
        <v xml:space="preserve"> </v>
      </c>
      <c r="V1843" s="232" t="str">
        <f t="shared" si="200"/>
        <v/>
      </c>
      <c r="W1843" s="232" t="str">
        <f t="shared" si="201"/>
        <v/>
      </c>
      <c r="X1843" s="232" t="str">
        <f>IFERROR(VLOOKUP(W1843,Datos!$P$4:$Q$18,2,0),"")</f>
        <v/>
      </c>
      <c r="Y1843" s="232" t="str">
        <f t="shared" si="202"/>
        <v/>
      </c>
      <c r="AA1843" s="314" t="str">
        <f t="shared" ca="1" si="199"/>
        <v/>
      </c>
    </row>
    <row r="1844" spans="1:27" x14ac:dyDescent="0.3">
      <c r="A1844" s="238"/>
      <c r="B1844" s="241" t="str">
        <f t="shared" si="203"/>
        <v/>
      </c>
      <c r="C1844" s="239"/>
      <c r="D1844" s="240" t="str">
        <f>IF(C1844&lt;&gt;"",VLOOKUP(C1844,'BASE EQUIPOS'!$G$8:$H$22,2,0),"")</f>
        <v/>
      </c>
      <c r="E1844" s="241" t="str">
        <f>IF(C1844&lt;&gt;"",VLOOKUP(C1844,'BASE EQUIPOS'!$G$8:$I$22,3,0),"")</f>
        <v/>
      </c>
      <c r="F1844" s="241" t="str">
        <f>IF(C1844&lt;&gt;"",VLOOKUP(C1844,'BASE EQUIPOS'!$G$8:$J$22,4,0),"")</f>
        <v/>
      </c>
      <c r="G1844" s="242"/>
      <c r="H1844" s="233"/>
      <c r="I1844" s="241"/>
      <c r="J1844" s="241"/>
      <c r="K1844" s="241"/>
      <c r="L1844" s="239"/>
      <c r="M1844" s="244"/>
      <c r="N1844" s="245" t="str">
        <f t="shared" ca="1" si="197"/>
        <v/>
      </c>
      <c r="O1844" s="239"/>
      <c r="P1844" s="244"/>
      <c r="Q1844" s="245" t="str">
        <f t="shared" si="198"/>
        <v/>
      </c>
      <c r="U1844" s="246" t="str">
        <f>IFERROR(VLOOKUP(C1844,'BASE EQUIPOS'!$G$8:$O$22,9,0)," ")</f>
        <v xml:space="preserve"> </v>
      </c>
      <c r="V1844" s="232" t="str">
        <f t="shared" si="200"/>
        <v/>
      </c>
      <c r="W1844" s="232" t="str">
        <f t="shared" si="201"/>
        <v/>
      </c>
      <c r="X1844" s="232" t="str">
        <f>IFERROR(VLOOKUP(W1844,Datos!$P$4:$Q$18,2,0),"")</f>
        <v/>
      </c>
      <c r="Y1844" s="232" t="str">
        <f t="shared" si="202"/>
        <v/>
      </c>
      <c r="AA1844" s="314" t="str">
        <f t="shared" ca="1" si="199"/>
        <v/>
      </c>
    </row>
    <row r="1845" spans="1:27" x14ac:dyDescent="0.3">
      <c r="A1845" s="238"/>
      <c r="B1845" s="241" t="str">
        <f t="shared" si="203"/>
        <v/>
      </c>
      <c r="C1845" s="239"/>
      <c r="D1845" s="240" t="str">
        <f>IF(C1845&lt;&gt;"",VLOOKUP(C1845,'BASE EQUIPOS'!$G$8:$H$22,2,0),"")</f>
        <v/>
      </c>
      <c r="E1845" s="241" t="str">
        <f>IF(C1845&lt;&gt;"",VLOOKUP(C1845,'BASE EQUIPOS'!$G$8:$I$22,3,0),"")</f>
        <v/>
      </c>
      <c r="F1845" s="241" t="str">
        <f>IF(C1845&lt;&gt;"",VLOOKUP(C1845,'BASE EQUIPOS'!$G$8:$J$22,4,0),"")</f>
        <v/>
      </c>
      <c r="G1845" s="242"/>
      <c r="H1845" s="233"/>
      <c r="I1845" s="241"/>
      <c r="J1845" s="241"/>
      <c r="K1845" s="241"/>
      <c r="L1845" s="239"/>
      <c r="M1845" s="244"/>
      <c r="N1845" s="245" t="str">
        <f t="shared" ca="1" si="197"/>
        <v/>
      </c>
      <c r="O1845" s="239"/>
      <c r="P1845" s="244"/>
      <c r="Q1845" s="245" t="str">
        <f t="shared" si="198"/>
        <v/>
      </c>
      <c r="U1845" s="246" t="str">
        <f>IFERROR(VLOOKUP(C1845,'BASE EQUIPOS'!$G$8:$O$22,9,0)," ")</f>
        <v xml:space="preserve"> </v>
      </c>
      <c r="V1845" s="232" t="str">
        <f t="shared" si="200"/>
        <v/>
      </c>
      <c r="W1845" s="232" t="str">
        <f t="shared" si="201"/>
        <v/>
      </c>
      <c r="X1845" s="232" t="str">
        <f>IFERROR(VLOOKUP(W1845,Datos!$P$4:$Q$18,2,0),"")</f>
        <v/>
      </c>
      <c r="Y1845" s="232" t="str">
        <f t="shared" si="202"/>
        <v/>
      </c>
      <c r="AA1845" s="314" t="str">
        <f t="shared" ca="1" si="199"/>
        <v/>
      </c>
    </row>
    <row r="1846" spans="1:27" x14ac:dyDescent="0.3">
      <c r="A1846" s="238"/>
      <c r="B1846" s="241" t="str">
        <f t="shared" si="203"/>
        <v/>
      </c>
      <c r="C1846" s="239"/>
      <c r="D1846" s="240" t="str">
        <f>IF(C1846&lt;&gt;"",VLOOKUP(C1846,'BASE EQUIPOS'!$G$8:$H$22,2,0),"")</f>
        <v/>
      </c>
      <c r="E1846" s="241" t="str">
        <f>IF(C1846&lt;&gt;"",VLOOKUP(C1846,'BASE EQUIPOS'!$G$8:$I$22,3,0),"")</f>
        <v/>
      </c>
      <c r="F1846" s="241" t="str">
        <f>IF(C1846&lt;&gt;"",VLOOKUP(C1846,'BASE EQUIPOS'!$G$8:$J$22,4,0),"")</f>
        <v/>
      </c>
      <c r="G1846" s="242"/>
      <c r="H1846" s="233"/>
      <c r="I1846" s="241"/>
      <c r="J1846" s="241"/>
      <c r="K1846" s="241"/>
      <c r="L1846" s="239"/>
      <c r="M1846" s="244"/>
      <c r="N1846" s="245" t="str">
        <f t="shared" ca="1" si="197"/>
        <v/>
      </c>
      <c r="O1846" s="239"/>
      <c r="P1846" s="244"/>
      <c r="Q1846" s="245" t="str">
        <f t="shared" si="198"/>
        <v/>
      </c>
      <c r="U1846" s="246" t="str">
        <f>IFERROR(VLOOKUP(C1846,'BASE EQUIPOS'!$G$8:$O$22,9,0)," ")</f>
        <v xml:space="preserve"> </v>
      </c>
      <c r="V1846" s="232" t="str">
        <f t="shared" si="200"/>
        <v/>
      </c>
      <c r="W1846" s="232" t="str">
        <f t="shared" si="201"/>
        <v/>
      </c>
      <c r="X1846" s="232" t="str">
        <f>IFERROR(VLOOKUP(W1846,Datos!$P$4:$Q$18,2,0),"")</f>
        <v/>
      </c>
      <c r="Y1846" s="232" t="str">
        <f t="shared" si="202"/>
        <v/>
      </c>
      <c r="AA1846" s="314" t="str">
        <f t="shared" ca="1" si="199"/>
        <v/>
      </c>
    </row>
    <row r="1847" spans="1:27" x14ac:dyDescent="0.3">
      <c r="A1847" s="238"/>
      <c r="B1847" s="241" t="str">
        <f t="shared" si="203"/>
        <v/>
      </c>
      <c r="C1847" s="239"/>
      <c r="D1847" s="240" t="str">
        <f>IF(C1847&lt;&gt;"",VLOOKUP(C1847,'BASE EQUIPOS'!$G$8:$H$22,2,0),"")</f>
        <v/>
      </c>
      <c r="E1847" s="241" t="str">
        <f>IF(C1847&lt;&gt;"",VLOOKUP(C1847,'BASE EQUIPOS'!$G$8:$I$22,3,0),"")</f>
        <v/>
      </c>
      <c r="F1847" s="241" t="str">
        <f>IF(C1847&lt;&gt;"",VLOOKUP(C1847,'BASE EQUIPOS'!$G$8:$J$22,4,0),"")</f>
        <v/>
      </c>
      <c r="G1847" s="242"/>
      <c r="H1847" s="233"/>
      <c r="I1847" s="241"/>
      <c r="J1847" s="241"/>
      <c r="K1847" s="241"/>
      <c r="L1847" s="239"/>
      <c r="M1847" s="244"/>
      <c r="N1847" s="245" t="str">
        <f t="shared" ca="1" si="197"/>
        <v/>
      </c>
      <c r="O1847" s="239"/>
      <c r="P1847" s="244"/>
      <c r="Q1847" s="245" t="str">
        <f t="shared" si="198"/>
        <v/>
      </c>
      <c r="U1847" s="246" t="str">
        <f>IFERROR(VLOOKUP(C1847,'BASE EQUIPOS'!$G$8:$O$22,9,0)," ")</f>
        <v xml:space="preserve"> </v>
      </c>
      <c r="V1847" s="232" t="str">
        <f t="shared" si="200"/>
        <v/>
      </c>
      <c r="W1847" s="232" t="str">
        <f t="shared" si="201"/>
        <v/>
      </c>
      <c r="X1847" s="232" t="str">
        <f>IFERROR(VLOOKUP(W1847,Datos!$P$4:$Q$18,2,0),"")</f>
        <v/>
      </c>
      <c r="Y1847" s="232" t="str">
        <f t="shared" si="202"/>
        <v/>
      </c>
      <c r="AA1847" s="314" t="str">
        <f t="shared" ca="1" si="199"/>
        <v/>
      </c>
    </row>
    <row r="1848" spans="1:27" x14ac:dyDescent="0.3">
      <c r="A1848" s="238"/>
      <c r="B1848" s="241" t="str">
        <f t="shared" si="203"/>
        <v/>
      </c>
      <c r="C1848" s="239"/>
      <c r="D1848" s="240" t="str">
        <f>IF(C1848&lt;&gt;"",VLOOKUP(C1848,'BASE EQUIPOS'!$G$8:$H$22,2,0),"")</f>
        <v/>
      </c>
      <c r="E1848" s="241" t="str">
        <f>IF(C1848&lt;&gt;"",VLOOKUP(C1848,'BASE EQUIPOS'!$G$8:$I$22,3,0),"")</f>
        <v/>
      </c>
      <c r="F1848" s="241" t="str">
        <f>IF(C1848&lt;&gt;"",VLOOKUP(C1848,'BASE EQUIPOS'!$G$8:$J$22,4,0),"")</f>
        <v/>
      </c>
      <c r="G1848" s="242"/>
      <c r="H1848" s="233"/>
      <c r="I1848" s="241"/>
      <c r="J1848" s="241"/>
      <c r="K1848" s="241"/>
      <c r="L1848" s="239"/>
      <c r="M1848" s="244"/>
      <c r="N1848" s="245" t="str">
        <f t="shared" ca="1" si="197"/>
        <v/>
      </c>
      <c r="O1848" s="239"/>
      <c r="P1848" s="244"/>
      <c r="Q1848" s="245" t="str">
        <f t="shared" si="198"/>
        <v/>
      </c>
      <c r="U1848" s="246" t="str">
        <f>IFERROR(VLOOKUP(C1848,'BASE EQUIPOS'!$G$8:$O$22,9,0)," ")</f>
        <v xml:space="preserve"> </v>
      </c>
      <c r="V1848" s="232" t="str">
        <f t="shared" si="200"/>
        <v/>
      </c>
      <c r="W1848" s="232" t="str">
        <f t="shared" si="201"/>
        <v/>
      </c>
      <c r="X1848" s="232" t="str">
        <f>IFERROR(VLOOKUP(W1848,Datos!$P$4:$Q$18,2,0),"")</f>
        <v/>
      </c>
      <c r="Y1848" s="232" t="str">
        <f t="shared" si="202"/>
        <v/>
      </c>
      <c r="AA1848" s="314" t="str">
        <f t="shared" ca="1" si="199"/>
        <v/>
      </c>
    </row>
    <row r="1849" spans="1:27" x14ac:dyDescent="0.3">
      <c r="A1849" s="238"/>
      <c r="B1849" s="241" t="str">
        <f t="shared" si="203"/>
        <v/>
      </c>
      <c r="C1849" s="239"/>
      <c r="D1849" s="240" t="str">
        <f>IF(C1849&lt;&gt;"",VLOOKUP(C1849,'BASE EQUIPOS'!$G$8:$H$22,2,0),"")</f>
        <v/>
      </c>
      <c r="E1849" s="241" t="str">
        <f>IF(C1849&lt;&gt;"",VLOOKUP(C1849,'BASE EQUIPOS'!$G$8:$I$22,3,0),"")</f>
        <v/>
      </c>
      <c r="F1849" s="241" t="str">
        <f>IF(C1849&lt;&gt;"",VLOOKUP(C1849,'BASE EQUIPOS'!$G$8:$J$22,4,0),"")</f>
        <v/>
      </c>
      <c r="G1849" s="242"/>
      <c r="H1849" s="233"/>
      <c r="I1849" s="241"/>
      <c r="J1849" s="241"/>
      <c r="K1849" s="241"/>
      <c r="L1849" s="239"/>
      <c r="M1849" s="244"/>
      <c r="N1849" s="245" t="str">
        <f t="shared" ca="1" si="197"/>
        <v/>
      </c>
      <c r="O1849" s="239"/>
      <c r="P1849" s="244"/>
      <c r="Q1849" s="245" t="str">
        <f t="shared" si="198"/>
        <v/>
      </c>
      <c r="U1849" s="246" t="str">
        <f>IFERROR(VLOOKUP(C1849,'BASE EQUIPOS'!$G$8:$O$22,9,0)," ")</f>
        <v xml:space="preserve"> </v>
      </c>
      <c r="V1849" s="232" t="str">
        <f t="shared" si="200"/>
        <v/>
      </c>
      <c r="W1849" s="232" t="str">
        <f t="shared" si="201"/>
        <v/>
      </c>
      <c r="X1849" s="232" t="str">
        <f>IFERROR(VLOOKUP(W1849,Datos!$P$4:$Q$18,2,0),"")</f>
        <v/>
      </c>
      <c r="Y1849" s="232" t="str">
        <f t="shared" si="202"/>
        <v/>
      </c>
      <c r="AA1849" s="314" t="str">
        <f t="shared" ca="1" si="199"/>
        <v/>
      </c>
    </row>
    <row r="1850" spans="1:27" x14ac:dyDescent="0.3">
      <c r="A1850" s="238"/>
      <c r="B1850" s="241" t="str">
        <f t="shared" si="203"/>
        <v/>
      </c>
      <c r="C1850" s="239"/>
      <c r="D1850" s="240" t="str">
        <f>IF(C1850&lt;&gt;"",VLOOKUP(C1850,'BASE EQUIPOS'!$G$8:$H$22,2,0),"")</f>
        <v/>
      </c>
      <c r="E1850" s="241" t="str">
        <f>IF(C1850&lt;&gt;"",VLOOKUP(C1850,'BASE EQUIPOS'!$G$8:$I$22,3,0),"")</f>
        <v/>
      </c>
      <c r="F1850" s="241" t="str">
        <f>IF(C1850&lt;&gt;"",VLOOKUP(C1850,'BASE EQUIPOS'!$G$8:$J$22,4,0),"")</f>
        <v/>
      </c>
      <c r="G1850" s="242"/>
      <c r="H1850" s="233"/>
      <c r="I1850" s="241"/>
      <c r="J1850" s="241"/>
      <c r="K1850" s="241"/>
      <c r="L1850" s="239"/>
      <c r="M1850" s="244"/>
      <c r="N1850" s="245" t="str">
        <f t="shared" ca="1" si="197"/>
        <v/>
      </c>
      <c r="O1850" s="239"/>
      <c r="P1850" s="244"/>
      <c r="Q1850" s="245" t="str">
        <f t="shared" si="198"/>
        <v/>
      </c>
      <c r="U1850" s="246" t="str">
        <f>IFERROR(VLOOKUP(C1850,'BASE EQUIPOS'!$G$8:$O$22,9,0)," ")</f>
        <v xml:space="preserve"> </v>
      </c>
      <c r="V1850" s="232" t="str">
        <f t="shared" si="200"/>
        <v/>
      </c>
      <c r="W1850" s="232" t="str">
        <f t="shared" si="201"/>
        <v/>
      </c>
      <c r="X1850" s="232" t="str">
        <f>IFERROR(VLOOKUP(W1850,Datos!$P$4:$Q$18,2,0),"")</f>
        <v/>
      </c>
      <c r="Y1850" s="232" t="str">
        <f t="shared" si="202"/>
        <v/>
      </c>
      <c r="AA1850" s="314" t="str">
        <f t="shared" ca="1" si="199"/>
        <v/>
      </c>
    </row>
    <row r="1851" spans="1:27" x14ac:dyDescent="0.3">
      <c r="A1851" s="238"/>
      <c r="B1851" s="241" t="str">
        <f t="shared" si="203"/>
        <v/>
      </c>
      <c r="C1851" s="239"/>
      <c r="D1851" s="240" t="str">
        <f>IF(C1851&lt;&gt;"",VLOOKUP(C1851,'BASE EQUIPOS'!$G$8:$H$22,2,0),"")</f>
        <v/>
      </c>
      <c r="E1851" s="241" t="str">
        <f>IF(C1851&lt;&gt;"",VLOOKUP(C1851,'BASE EQUIPOS'!$G$8:$I$22,3,0),"")</f>
        <v/>
      </c>
      <c r="F1851" s="241" t="str">
        <f>IF(C1851&lt;&gt;"",VLOOKUP(C1851,'BASE EQUIPOS'!$G$8:$J$22,4,0),"")</f>
        <v/>
      </c>
      <c r="G1851" s="242"/>
      <c r="H1851" s="233"/>
      <c r="I1851" s="241"/>
      <c r="J1851" s="241"/>
      <c r="K1851" s="241"/>
      <c r="L1851" s="239"/>
      <c r="M1851" s="244"/>
      <c r="N1851" s="245" t="str">
        <f t="shared" ca="1" si="197"/>
        <v/>
      </c>
      <c r="O1851" s="239"/>
      <c r="P1851" s="244"/>
      <c r="Q1851" s="245" t="str">
        <f t="shared" si="198"/>
        <v/>
      </c>
      <c r="U1851" s="246" t="str">
        <f>IFERROR(VLOOKUP(C1851,'BASE EQUIPOS'!$G$8:$O$22,9,0)," ")</f>
        <v xml:space="preserve"> </v>
      </c>
      <c r="V1851" s="232" t="str">
        <f t="shared" si="200"/>
        <v/>
      </c>
      <c r="W1851" s="232" t="str">
        <f t="shared" si="201"/>
        <v/>
      </c>
      <c r="X1851" s="232" t="str">
        <f>IFERROR(VLOOKUP(W1851,Datos!$P$4:$Q$18,2,0),"")</f>
        <v/>
      </c>
      <c r="Y1851" s="232" t="str">
        <f t="shared" si="202"/>
        <v/>
      </c>
      <c r="AA1851" s="314" t="str">
        <f t="shared" ca="1" si="199"/>
        <v/>
      </c>
    </row>
    <row r="1852" spans="1:27" x14ac:dyDescent="0.3">
      <c r="A1852" s="238"/>
      <c r="B1852" s="241" t="str">
        <f t="shared" si="203"/>
        <v/>
      </c>
      <c r="C1852" s="239"/>
      <c r="D1852" s="240" t="str">
        <f>IF(C1852&lt;&gt;"",VLOOKUP(C1852,'BASE EQUIPOS'!$G$8:$H$22,2,0),"")</f>
        <v/>
      </c>
      <c r="E1852" s="241" t="str">
        <f>IF(C1852&lt;&gt;"",VLOOKUP(C1852,'BASE EQUIPOS'!$G$8:$I$22,3,0),"")</f>
        <v/>
      </c>
      <c r="F1852" s="241" t="str">
        <f>IF(C1852&lt;&gt;"",VLOOKUP(C1852,'BASE EQUIPOS'!$G$8:$J$22,4,0),"")</f>
        <v/>
      </c>
      <c r="G1852" s="242"/>
      <c r="H1852" s="233"/>
      <c r="I1852" s="241"/>
      <c r="J1852" s="241"/>
      <c r="K1852" s="241"/>
      <c r="L1852" s="239"/>
      <c r="M1852" s="244"/>
      <c r="N1852" s="245" t="str">
        <f t="shared" ca="1" si="197"/>
        <v/>
      </c>
      <c r="O1852" s="239"/>
      <c r="P1852" s="244"/>
      <c r="Q1852" s="245" t="str">
        <f t="shared" si="198"/>
        <v/>
      </c>
      <c r="U1852" s="246" t="str">
        <f>IFERROR(VLOOKUP(C1852,'BASE EQUIPOS'!$G$8:$O$22,9,0)," ")</f>
        <v xml:space="preserve"> </v>
      </c>
      <c r="V1852" s="232" t="str">
        <f t="shared" si="200"/>
        <v/>
      </c>
      <c r="W1852" s="232" t="str">
        <f t="shared" si="201"/>
        <v/>
      </c>
      <c r="X1852" s="232" t="str">
        <f>IFERROR(VLOOKUP(W1852,Datos!$P$4:$Q$18,2,0),"")</f>
        <v/>
      </c>
      <c r="Y1852" s="232" t="str">
        <f t="shared" si="202"/>
        <v/>
      </c>
      <c r="AA1852" s="314" t="str">
        <f t="shared" ca="1" si="199"/>
        <v/>
      </c>
    </row>
    <row r="1853" spans="1:27" x14ac:dyDescent="0.3">
      <c r="A1853" s="238"/>
      <c r="B1853" s="241" t="str">
        <f t="shared" si="203"/>
        <v/>
      </c>
      <c r="C1853" s="239"/>
      <c r="D1853" s="240" t="str">
        <f>IF(C1853&lt;&gt;"",VLOOKUP(C1853,'BASE EQUIPOS'!$G$8:$H$22,2,0),"")</f>
        <v/>
      </c>
      <c r="E1853" s="241" t="str">
        <f>IF(C1853&lt;&gt;"",VLOOKUP(C1853,'BASE EQUIPOS'!$G$8:$I$22,3,0),"")</f>
        <v/>
      </c>
      <c r="F1853" s="241" t="str">
        <f>IF(C1853&lt;&gt;"",VLOOKUP(C1853,'BASE EQUIPOS'!$G$8:$J$22,4,0),"")</f>
        <v/>
      </c>
      <c r="G1853" s="242"/>
      <c r="H1853" s="233"/>
      <c r="I1853" s="241"/>
      <c r="J1853" s="241"/>
      <c r="K1853" s="241"/>
      <c r="L1853" s="239"/>
      <c r="M1853" s="244"/>
      <c r="N1853" s="245" t="str">
        <f t="shared" ca="1" si="197"/>
        <v/>
      </c>
      <c r="O1853" s="239"/>
      <c r="P1853" s="244"/>
      <c r="Q1853" s="245" t="str">
        <f t="shared" si="198"/>
        <v/>
      </c>
      <c r="U1853" s="246" t="str">
        <f>IFERROR(VLOOKUP(C1853,'BASE EQUIPOS'!$G$8:$O$22,9,0)," ")</f>
        <v xml:space="preserve"> </v>
      </c>
      <c r="V1853" s="232" t="str">
        <f t="shared" si="200"/>
        <v/>
      </c>
      <c r="W1853" s="232" t="str">
        <f t="shared" si="201"/>
        <v/>
      </c>
      <c r="X1853" s="232" t="str">
        <f>IFERROR(VLOOKUP(W1853,Datos!$P$4:$Q$18,2,0),"")</f>
        <v/>
      </c>
      <c r="Y1853" s="232" t="str">
        <f t="shared" si="202"/>
        <v/>
      </c>
      <c r="AA1853" s="314" t="str">
        <f t="shared" ca="1" si="199"/>
        <v/>
      </c>
    </row>
    <row r="1854" spans="1:27" x14ac:dyDescent="0.3">
      <c r="A1854" s="238"/>
      <c r="B1854" s="241" t="str">
        <f t="shared" si="203"/>
        <v/>
      </c>
      <c r="C1854" s="239"/>
      <c r="D1854" s="240" t="str">
        <f>IF(C1854&lt;&gt;"",VLOOKUP(C1854,'BASE EQUIPOS'!$G$8:$H$22,2,0),"")</f>
        <v/>
      </c>
      <c r="E1854" s="241" t="str">
        <f>IF(C1854&lt;&gt;"",VLOOKUP(C1854,'BASE EQUIPOS'!$G$8:$I$22,3,0),"")</f>
        <v/>
      </c>
      <c r="F1854" s="241" t="str">
        <f>IF(C1854&lt;&gt;"",VLOOKUP(C1854,'BASE EQUIPOS'!$G$8:$J$22,4,0),"")</f>
        <v/>
      </c>
      <c r="G1854" s="242"/>
      <c r="H1854" s="233"/>
      <c r="I1854" s="241"/>
      <c r="J1854" s="241"/>
      <c r="K1854" s="241"/>
      <c r="L1854" s="239"/>
      <c r="M1854" s="244"/>
      <c r="N1854" s="245" t="str">
        <f t="shared" ca="1" si="197"/>
        <v/>
      </c>
      <c r="O1854" s="239"/>
      <c r="P1854" s="244"/>
      <c r="Q1854" s="245" t="str">
        <f t="shared" si="198"/>
        <v/>
      </c>
      <c r="U1854" s="246" t="str">
        <f>IFERROR(VLOOKUP(C1854,'BASE EQUIPOS'!$G$8:$O$22,9,0)," ")</f>
        <v xml:space="preserve"> </v>
      </c>
      <c r="V1854" s="232" t="str">
        <f t="shared" si="200"/>
        <v/>
      </c>
      <c r="W1854" s="232" t="str">
        <f t="shared" si="201"/>
        <v/>
      </c>
      <c r="X1854" s="232" t="str">
        <f>IFERROR(VLOOKUP(W1854,Datos!$P$4:$Q$18,2,0),"")</f>
        <v/>
      </c>
      <c r="Y1854" s="232" t="str">
        <f t="shared" si="202"/>
        <v/>
      </c>
      <c r="AA1854" s="314" t="str">
        <f t="shared" ca="1" si="199"/>
        <v/>
      </c>
    </row>
    <row r="1855" spans="1:27" x14ac:dyDescent="0.3">
      <c r="A1855" s="238"/>
      <c r="B1855" s="241" t="str">
        <f t="shared" si="203"/>
        <v/>
      </c>
      <c r="C1855" s="239"/>
      <c r="D1855" s="240" t="str">
        <f>IF(C1855&lt;&gt;"",VLOOKUP(C1855,'BASE EQUIPOS'!$G$8:$H$22,2,0),"")</f>
        <v/>
      </c>
      <c r="E1855" s="241" t="str">
        <f>IF(C1855&lt;&gt;"",VLOOKUP(C1855,'BASE EQUIPOS'!$G$8:$I$22,3,0),"")</f>
        <v/>
      </c>
      <c r="F1855" s="241" t="str">
        <f>IF(C1855&lt;&gt;"",VLOOKUP(C1855,'BASE EQUIPOS'!$G$8:$J$22,4,0),"")</f>
        <v/>
      </c>
      <c r="G1855" s="242"/>
      <c r="H1855" s="233"/>
      <c r="I1855" s="241"/>
      <c r="J1855" s="241"/>
      <c r="K1855" s="241"/>
      <c r="L1855" s="239"/>
      <c r="M1855" s="244"/>
      <c r="N1855" s="245" t="str">
        <f t="shared" ca="1" si="197"/>
        <v/>
      </c>
      <c r="O1855" s="239"/>
      <c r="P1855" s="244"/>
      <c r="Q1855" s="245" t="str">
        <f t="shared" si="198"/>
        <v/>
      </c>
      <c r="U1855" s="246" t="str">
        <f>IFERROR(VLOOKUP(C1855,'BASE EQUIPOS'!$G$8:$O$22,9,0)," ")</f>
        <v xml:space="preserve"> </v>
      </c>
      <c r="V1855" s="232" t="str">
        <f t="shared" si="200"/>
        <v/>
      </c>
      <c r="W1855" s="232" t="str">
        <f t="shared" si="201"/>
        <v/>
      </c>
      <c r="X1855" s="232" t="str">
        <f>IFERROR(VLOOKUP(W1855,Datos!$P$4:$Q$18,2,0),"")</f>
        <v/>
      </c>
      <c r="Y1855" s="232" t="str">
        <f t="shared" si="202"/>
        <v/>
      </c>
      <c r="AA1855" s="314" t="str">
        <f t="shared" ca="1" si="199"/>
        <v/>
      </c>
    </row>
    <row r="1856" spans="1:27" x14ac:dyDescent="0.3">
      <c r="A1856" s="238"/>
      <c r="B1856" s="241" t="str">
        <f t="shared" si="203"/>
        <v/>
      </c>
      <c r="C1856" s="239"/>
      <c r="D1856" s="240" t="str">
        <f>IF(C1856&lt;&gt;"",VLOOKUP(C1856,'BASE EQUIPOS'!$G$8:$H$22,2,0),"")</f>
        <v/>
      </c>
      <c r="E1856" s="241" t="str">
        <f>IF(C1856&lt;&gt;"",VLOOKUP(C1856,'BASE EQUIPOS'!$G$8:$I$22,3,0),"")</f>
        <v/>
      </c>
      <c r="F1856" s="241" t="str">
        <f>IF(C1856&lt;&gt;"",VLOOKUP(C1856,'BASE EQUIPOS'!$G$8:$J$22,4,0),"")</f>
        <v/>
      </c>
      <c r="G1856" s="242"/>
      <c r="H1856" s="233"/>
      <c r="I1856" s="241"/>
      <c r="J1856" s="241"/>
      <c r="K1856" s="241"/>
      <c r="L1856" s="239"/>
      <c r="M1856" s="244"/>
      <c r="N1856" s="245" t="str">
        <f t="shared" ca="1" si="197"/>
        <v/>
      </c>
      <c r="O1856" s="239"/>
      <c r="P1856" s="244"/>
      <c r="Q1856" s="245" t="str">
        <f t="shared" si="198"/>
        <v/>
      </c>
      <c r="U1856" s="246" t="str">
        <f>IFERROR(VLOOKUP(C1856,'BASE EQUIPOS'!$G$8:$O$22,9,0)," ")</f>
        <v xml:space="preserve"> </v>
      </c>
      <c r="V1856" s="232" t="str">
        <f t="shared" si="200"/>
        <v/>
      </c>
      <c r="W1856" s="232" t="str">
        <f t="shared" si="201"/>
        <v/>
      </c>
      <c r="X1856" s="232" t="str">
        <f>IFERROR(VLOOKUP(W1856,Datos!$P$4:$Q$18,2,0),"")</f>
        <v/>
      </c>
      <c r="Y1856" s="232" t="str">
        <f t="shared" si="202"/>
        <v/>
      </c>
      <c r="AA1856" s="314" t="str">
        <f t="shared" ca="1" si="199"/>
        <v/>
      </c>
    </row>
    <row r="1857" spans="1:27" x14ac:dyDescent="0.3">
      <c r="A1857" s="238"/>
      <c r="B1857" s="241" t="str">
        <f t="shared" si="203"/>
        <v/>
      </c>
      <c r="C1857" s="239"/>
      <c r="D1857" s="240" t="str">
        <f>IF(C1857&lt;&gt;"",VLOOKUP(C1857,'BASE EQUIPOS'!$G$8:$H$22,2,0),"")</f>
        <v/>
      </c>
      <c r="E1857" s="241" t="str">
        <f>IF(C1857&lt;&gt;"",VLOOKUP(C1857,'BASE EQUIPOS'!$G$8:$I$22,3,0),"")</f>
        <v/>
      </c>
      <c r="F1857" s="241" t="str">
        <f>IF(C1857&lt;&gt;"",VLOOKUP(C1857,'BASE EQUIPOS'!$G$8:$J$22,4,0),"")</f>
        <v/>
      </c>
      <c r="G1857" s="242"/>
      <c r="H1857" s="233"/>
      <c r="I1857" s="241"/>
      <c r="J1857" s="241"/>
      <c r="K1857" s="241"/>
      <c r="L1857" s="239"/>
      <c r="M1857" s="244"/>
      <c r="N1857" s="245" t="str">
        <f t="shared" ca="1" si="197"/>
        <v/>
      </c>
      <c r="O1857" s="239"/>
      <c r="P1857" s="244"/>
      <c r="Q1857" s="245" t="str">
        <f t="shared" si="198"/>
        <v/>
      </c>
      <c r="U1857" s="246" t="str">
        <f>IFERROR(VLOOKUP(C1857,'BASE EQUIPOS'!$G$8:$O$22,9,0)," ")</f>
        <v xml:space="preserve"> </v>
      </c>
      <c r="V1857" s="232" t="str">
        <f t="shared" si="200"/>
        <v/>
      </c>
      <c r="W1857" s="232" t="str">
        <f t="shared" si="201"/>
        <v/>
      </c>
      <c r="X1857" s="232" t="str">
        <f>IFERROR(VLOOKUP(W1857,Datos!$P$4:$Q$18,2,0),"")</f>
        <v/>
      </c>
      <c r="Y1857" s="232" t="str">
        <f t="shared" si="202"/>
        <v/>
      </c>
      <c r="AA1857" s="314" t="str">
        <f t="shared" ca="1" si="199"/>
        <v/>
      </c>
    </row>
    <row r="1858" spans="1:27" x14ac:dyDescent="0.3">
      <c r="A1858" s="238"/>
      <c r="B1858" s="241" t="str">
        <f t="shared" si="203"/>
        <v/>
      </c>
      <c r="C1858" s="239"/>
      <c r="D1858" s="240" t="str">
        <f>IF(C1858&lt;&gt;"",VLOOKUP(C1858,'BASE EQUIPOS'!$G$8:$H$22,2,0),"")</f>
        <v/>
      </c>
      <c r="E1858" s="241" t="str">
        <f>IF(C1858&lt;&gt;"",VLOOKUP(C1858,'BASE EQUIPOS'!$G$8:$I$22,3,0),"")</f>
        <v/>
      </c>
      <c r="F1858" s="241" t="str">
        <f>IF(C1858&lt;&gt;"",VLOOKUP(C1858,'BASE EQUIPOS'!$G$8:$J$22,4,0),"")</f>
        <v/>
      </c>
      <c r="G1858" s="242"/>
      <c r="H1858" s="233"/>
      <c r="I1858" s="241"/>
      <c r="J1858" s="241"/>
      <c r="K1858" s="241"/>
      <c r="L1858" s="239"/>
      <c r="M1858" s="244"/>
      <c r="N1858" s="245" t="str">
        <f t="shared" ca="1" si="197"/>
        <v/>
      </c>
      <c r="O1858" s="239"/>
      <c r="P1858" s="244"/>
      <c r="Q1858" s="245" t="str">
        <f t="shared" si="198"/>
        <v/>
      </c>
      <c r="U1858" s="246" t="str">
        <f>IFERROR(VLOOKUP(C1858,'BASE EQUIPOS'!$G$8:$O$22,9,0)," ")</f>
        <v xml:space="preserve"> </v>
      </c>
      <c r="V1858" s="232" t="str">
        <f t="shared" si="200"/>
        <v/>
      </c>
      <c r="W1858" s="232" t="str">
        <f t="shared" si="201"/>
        <v/>
      </c>
      <c r="X1858" s="232" t="str">
        <f>IFERROR(VLOOKUP(W1858,Datos!$P$4:$Q$18,2,0),"")</f>
        <v/>
      </c>
      <c r="Y1858" s="232" t="str">
        <f t="shared" si="202"/>
        <v/>
      </c>
      <c r="AA1858" s="314" t="str">
        <f t="shared" ca="1" si="199"/>
        <v/>
      </c>
    </row>
    <row r="1859" spans="1:27" x14ac:dyDescent="0.3">
      <c r="A1859" s="238"/>
      <c r="B1859" s="241" t="str">
        <f t="shared" si="203"/>
        <v/>
      </c>
      <c r="C1859" s="239"/>
      <c r="D1859" s="240" t="str">
        <f>IF(C1859&lt;&gt;"",VLOOKUP(C1859,'BASE EQUIPOS'!$G$8:$H$22,2,0),"")</f>
        <v/>
      </c>
      <c r="E1859" s="241" t="str">
        <f>IF(C1859&lt;&gt;"",VLOOKUP(C1859,'BASE EQUIPOS'!$G$8:$I$22,3,0),"")</f>
        <v/>
      </c>
      <c r="F1859" s="241" t="str">
        <f>IF(C1859&lt;&gt;"",VLOOKUP(C1859,'BASE EQUIPOS'!$G$8:$J$22,4,0),"")</f>
        <v/>
      </c>
      <c r="G1859" s="242"/>
      <c r="H1859" s="233"/>
      <c r="I1859" s="241"/>
      <c r="J1859" s="241"/>
      <c r="K1859" s="241"/>
      <c r="L1859" s="239"/>
      <c r="M1859" s="244"/>
      <c r="N1859" s="245" t="str">
        <f t="shared" ca="1" si="197"/>
        <v/>
      </c>
      <c r="O1859" s="239"/>
      <c r="P1859" s="244"/>
      <c r="Q1859" s="245" t="str">
        <f t="shared" si="198"/>
        <v/>
      </c>
      <c r="U1859" s="246" t="str">
        <f>IFERROR(VLOOKUP(C1859,'BASE EQUIPOS'!$G$8:$O$22,9,0)," ")</f>
        <v xml:space="preserve"> </v>
      </c>
      <c r="V1859" s="232" t="str">
        <f t="shared" si="200"/>
        <v/>
      </c>
      <c r="W1859" s="232" t="str">
        <f t="shared" si="201"/>
        <v/>
      </c>
      <c r="X1859" s="232" t="str">
        <f>IFERROR(VLOOKUP(W1859,Datos!$P$4:$Q$18,2,0),"")</f>
        <v/>
      </c>
      <c r="Y1859" s="232" t="str">
        <f t="shared" si="202"/>
        <v/>
      </c>
      <c r="AA1859" s="314" t="str">
        <f t="shared" ca="1" si="199"/>
        <v/>
      </c>
    </row>
    <row r="1860" spans="1:27" x14ac:dyDescent="0.3">
      <c r="A1860" s="238"/>
      <c r="B1860" s="241" t="str">
        <f t="shared" si="203"/>
        <v/>
      </c>
      <c r="C1860" s="239"/>
      <c r="D1860" s="240" t="str">
        <f>IF(C1860&lt;&gt;"",VLOOKUP(C1860,'BASE EQUIPOS'!$G$8:$H$22,2,0),"")</f>
        <v/>
      </c>
      <c r="E1860" s="241" t="str">
        <f>IF(C1860&lt;&gt;"",VLOOKUP(C1860,'BASE EQUIPOS'!$G$8:$I$22,3,0),"")</f>
        <v/>
      </c>
      <c r="F1860" s="241" t="str">
        <f>IF(C1860&lt;&gt;"",VLOOKUP(C1860,'BASE EQUIPOS'!$G$8:$J$22,4,0),"")</f>
        <v/>
      </c>
      <c r="G1860" s="242"/>
      <c r="H1860" s="233"/>
      <c r="I1860" s="241"/>
      <c r="J1860" s="241"/>
      <c r="K1860" s="241"/>
      <c r="L1860" s="239"/>
      <c r="M1860" s="244"/>
      <c r="N1860" s="245" t="str">
        <f t="shared" ca="1" si="197"/>
        <v/>
      </c>
      <c r="O1860" s="239"/>
      <c r="P1860" s="244"/>
      <c r="Q1860" s="245" t="str">
        <f t="shared" si="198"/>
        <v/>
      </c>
      <c r="U1860" s="246" t="str">
        <f>IFERROR(VLOOKUP(C1860,'BASE EQUIPOS'!$G$8:$O$22,9,0)," ")</f>
        <v xml:space="preserve"> </v>
      </c>
      <c r="V1860" s="232" t="str">
        <f t="shared" si="200"/>
        <v/>
      </c>
      <c r="W1860" s="232" t="str">
        <f t="shared" si="201"/>
        <v/>
      </c>
      <c r="X1860" s="232" t="str">
        <f>IFERROR(VLOOKUP(W1860,Datos!$P$4:$Q$18,2,0),"")</f>
        <v/>
      </c>
      <c r="Y1860" s="232" t="str">
        <f t="shared" si="202"/>
        <v/>
      </c>
      <c r="AA1860" s="314" t="str">
        <f t="shared" ca="1" si="199"/>
        <v/>
      </c>
    </row>
    <row r="1861" spans="1:27" x14ac:dyDescent="0.3">
      <c r="A1861" s="238"/>
      <c r="B1861" s="241" t="str">
        <f t="shared" si="203"/>
        <v/>
      </c>
      <c r="C1861" s="239"/>
      <c r="D1861" s="240" t="str">
        <f>IF(C1861&lt;&gt;"",VLOOKUP(C1861,'BASE EQUIPOS'!$G$8:$H$22,2,0),"")</f>
        <v/>
      </c>
      <c r="E1861" s="241" t="str">
        <f>IF(C1861&lt;&gt;"",VLOOKUP(C1861,'BASE EQUIPOS'!$G$8:$I$22,3,0),"")</f>
        <v/>
      </c>
      <c r="F1861" s="241" t="str">
        <f>IF(C1861&lt;&gt;"",VLOOKUP(C1861,'BASE EQUIPOS'!$G$8:$J$22,4,0),"")</f>
        <v/>
      </c>
      <c r="G1861" s="242"/>
      <c r="H1861" s="233"/>
      <c r="I1861" s="241"/>
      <c r="J1861" s="241"/>
      <c r="K1861" s="241"/>
      <c r="L1861" s="239"/>
      <c r="M1861" s="244"/>
      <c r="N1861" s="245" t="str">
        <f t="shared" ca="1" si="197"/>
        <v/>
      </c>
      <c r="O1861" s="239"/>
      <c r="P1861" s="244"/>
      <c r="Q1861" s="245" t="str">
        <f t="shared" si="198"/>
        <v/>
      </c>
      <c r="U1861" s="246" t="str">
        <f>IFERROR(VLOOKUP(C1861,'BASE EQUIPOS'!$G$8:$O$22,9,0)," ")</f>
        <v xml:space="preserve"> </v>
      </c>
      <c r="V1861" s="232" t="str">
        <f t="shared" si="200"/>
        <v/>
      </c>
      <c r="W1861" s="232" t="str">
        <f t="shared" si="201"/>
        <v/>
      </c>
      <c r="X1861" s="232" t="str">
        <f>IFERROR(VLOOKUP(W1861,Datos!$P$4:$Q$18,2,0),"")</f>
        <v/>
      </c>
      <c r="Y1861" s="232" t="str">
        <f t="shared" si="202"/>
        <v/>
      </c>
      <c r="AA1861" s="314" t="str">
        <f t="shared" ca="1" si="199"/>
        <v/>
      </c>
    </row>
    <row r="1862" spans="1:27" x14ac:dyDescent="0.3">
      <c r="A1862" s="238"/>
      <c r="B1862" s="241" t="str">
        <f t="shared" si="203"/>
        <v/>
      </c>
      <c r="C1862" s="239"/>
      <c r="D1862" s="240" t="str">
        <f>IF(C1862&lt;&gt;"",VLOOKUP(C1862,'BASE EQUIPOS'!$G$8:$H$22,2,0),"")</f>
        <v/>
      </c>
      <c r="E1862" s="241" t="str">
        <f>IF(C1862&lt;&gt;"",VLOOKUP(C1862,'BASE EQUIPOS'!$G$8:$I$22,3,0),"")</f>
        <v/>
      </c>
      <c r="F1862" s="241" t="str">
        <f>IF(C1862&lt;&gt;"",VLOOKUP(C1862,'BASE EQUIPOS'!$G$8:$J$22,4,0),"")</f>
        <v/>
      </c>
      <c r="G1862" s="242"/>
      <c r="H1862" s="233"/>
      <c r="I1862" s="241"/>
      <c r="J1862" s="241"/>
      <c r="K1862" s="241"/>
      <c r="L1862" s="239"/>
      <c r="M1862" s="244"/>
      <c r="N1862" s="245" t="str">
        <f t="shared" ca="1" si="197"/>
        <v/>
      </c>
      <c r="O1862" s="239"/>
      <c r="P1862" s="244"/>
      <c r="Q1862" s="245" t="str">
        <f t="shared" si="198"/>
        <v/>
      </c>
      <c r="U1862" s="246" t="str">
        <f>IFERROR(VLOOKUP(C1862,'BASE EQUIPOS'!$G$8:$O$22,9,0)," ")</f>
        <v xml:space="preserve"> </v>
      </c>
      <c r="V1862" s="232" t="str">
        <f t="shared" si="200"/>
        <v/>
      </c>
      <c r="W1862" s="232" t="str">
        <f t="shared" si="201"/>
        <v/>
      </c>
      <c r="X1862" s="232" t="str">
        <f>IFERROR(VLOOKUP(W1862,Datos!$P$4:$Q$18,2,0),"")</f>
        <v/>
      </c>
      <c r="Y1862" s="232" t="str">
        <f t="shared" si="202"/>
        <v/>
      </c>
      <c r="AA1862" s="314" t="str">
        <f t="shared" ca="1" si="199"/>
        <v/>
      </c>
    </row>
    <row r="1863" spans="1:27" x14ac:dyDescent="0.3">
      <c r="A1863" s="238"/>
      <c r="B1863" s="241" t="str">
        <f t="shared" si="203"/>
        <v/>
      </c>
      <c r="C1863" s="239"/>
      <c r="D1863" s="240" t="str">
        <f>IF(C1863&lt;&gt;"",VLOOKUP(C1863,'BASE EQUIPOS'!$G$8:$H$22,2,0),"")</f>
        <v/>
      </c>
      <c r="E1863" s="241" t="str">
        <f>IF(C1863&lt;&gt;"",VLOOKUP(C1863,'BASE EQUIPOS'!$G$8:$I$22,3,0),"")</f>
        <v/>
      </c>
      <c r="F1863" s="241" t="str">
        <f>IF(C1863&lt;&gt;"",VLOOKUP(C1863,'BASE EQUIPOS'!$G$8:$J$22,4,0),"")</f>
        <v/>
      </c>
      <c r="G1863" s="242"/>
      <c r="H1863" s="233"/>
      <c r="I1863" s="241"/>
      <c r="J1863" s="241"/>
      <c r="K1863" s="241"/>
      <c r="L1863" s="239"/>
      <c r="M1863" s="244"/>
      <c r="N1863" s="245" t="str">
        <f t="shared" ca="1" si="197"/>
        <v/>
      </c>
      <c r="O1863" s="239"/>
      <c r="P1863" s="244"/>
      <c r="Q1863" s="245" t="str">
        <f t="shared" si="198"/>
        <v/>
      </c>
      <c r="U1863" s="246" t="str">
        <f>IFERROR(VLOOKUP(C1863,'BASE EQUIPOS'!$G$8:$O$22,9,0)," ")</f>
        <v xml:space="preserve"> </v>
      </c>
      <c r="V1863" s="232" t="str">
        <f t="shared" si="200"/>
        <v/>
      </c>
      <c r="W1863" s="232" t="str">
        <f t="shared" si="201"/>
        <v/>
      </c>
      <c r="X1863" s="232" t="str">
        <f>IFERROR(VLOOKUP(W1863,Datos!$P$4:$Q$18,2,0),"")</f>
        <v/>
      </c>
      <c r="Y1863" s="232" t="str">
        <f t="shared" si="202"/>
        <v/>
      </c>
      <c r="AA1863" s="314" t="str">
        <f t="shared" ca="1" si="199"/>
        <v/>
      </c>
    </row>
    <row r="1864" spans="1:27" x14ac:dyDescent="0.3">
      <c r="A1864" s="238"/>
      <c r="B1864" s="241" t="str">
        <f t="shared" si="203"/>
        <v/>
      </c>
      <c r="C1864" s="239"/>
      <c r="D1864" s="240" t="str">
        <f>IF(C1864&lt;&gt;"",VLOOKUP(C1864,'BASE EQUIPOS'!$G$8:$H$22,2,0),"")</f>
        <v/>
      </c>
      <c r="E1864" s="241" t="str">
        <f>IF(C1864&lt;&gt;"",VLOOKUP(C1864,'BASE EQUIPOS'!$G$8:$I$22,3,0),"")</f>
        <v/>
      </c>
      <c r="F1864" s="241" t="str">
        <f>IF(C1864&lt;&gt;"",VLOOKUP(C1864,'BASE EQUIPOS'!$G$8:$J$22,4,0),"")</f>
        <v/>
      </c>
      <c r="G1864" s="242"/>
      <c r="H1864" s="233"/>
      <c r="I1864" s="241"/>
      <c r="J1864" s="241"/>
      <c r="K1864" s="241"/>
      <c r="L1864" s="239"/>
      <c r="M1864" s="244"/>
      <c r="N1864" s="245" t="str">
        <f t="shared" ca="1" si="197"/>
        <v/>
      </c>
      <c r="O1864" s="239"/>
      <c r="P1864" s="244"/>
      <c r="Q1864" s="245" t="str">
        <f t="shared" si="198"/>
        <v/>
      </c>
      <c r="U1864" s="246" t="str">
        <f>IFERROR(VLOOKUP(C1864,'BASE EQUIPOS'!$G$8:$O$22,9,0)," ")</f>
        <v xml:space="preserve"> </v>
      </c>
      <c r="V1864" s="232" t="str">
        <f t="shared" si="200"/>
        <v/>
      </c>
      <c r="W1864" s="232" t="str">
        <f t="shared" si="201"/>
        <v/>
      </c>
      <c r="X1864" s="232" t="str">
        <f>IFERROR(VLOOKUP(W1864,Datos!$P$4:$Q$18,2,0),"")</f>
        <v/>
      </c>
      <c r="Y1864" s="232" t="str">
        <f t="shared" si="202"/>
        <v/>
      </c>
      <c r="AA1864" s="314" t="str">
        <f t="shared" ca="1" si="199"/>
        <v/>
      </c>
    </row>
    <row r="1865" spans="1:27" x14ac:dyDescent="0.3">
      <c r="A1865" s="238"/>
      <c r="B1865" s="241" t="str">
        <f t="shared" si="203"/>
        <v/>
      </c>
      <c r="C1865" s="239"/>
      <c r="D1865" s="240" t="str">
        <f>IF(C1865&lt;&gt;"",VLOOKUP(C1865,'BASE EQUIPOS'!$G$8:$H$22,2,0),"")</f>
        <v/>
      </c>
      <c r="E1865" s="241" t="str">
        <f>IF(C1865&lt;&gt;"",VLOOKUP(C1865,'BASE EQUIPOS'!$G$8:$I$22,3,0),"")</f>
        <v/>
      </c>
      <c r="F1865" s="241" t="str">
        <f>IF(C1865&lt;&gt;"",VLOOKUP(C1865,'BASE EQUIPOS'!$G$8:$J$22,4,0),"")</f>
        <v/>
      </c>
      <c r="G1865" s="242"/>
      <c r="H1865" s="233"/>
      <c r="I1865" s="241"/>
      <c r="J1865" s="241"/>
      <c r="K1865" s="241"/>
      <c r="L1865" s="239"/>
      <c r="M1865" s="244"/>
      <c r="N1865" s="245" t="str">
        <f t="shared" ca="1" si="197"/>
        <v/>
      </c>
      <c r="O1865" s="239"/>
      <c r="P1865" s="244"/>
      <c r="Q1865" s="245" t="str">
        <f t="shared" si="198"/>
        <v/>
      </c>
      <c r="U1865" s="246" t="str">
        <f>IFERROR(VLOOKUP(C1865,'BASE EQUIPOS'!$G$8:$O$22,9,0)," ")</f>
        <v xml:space="preserve"> </v>
      </c>
      <c r="V1865" s="232" t="str">
        <f t="shared" si="200"/>
        <v/>
      </c>
      <c r="W1865" s="232" t="str">
        <f t="shared" si="201"/>
        <v/>
      </c>
      <c r="X1865" s="232" t="str">
        <f>IFERROR(VLOOKUP(W1865,Datos!$P$4:$Q$18,2,0),"")</f>
        <v/>
      </c>
      <c r="Y1865" s="232" t="str">
        <f t="shared" si="202"/>
        <v/>
      </c>
      <c r="AA1865" s="314" t="str">
        <f t="shared" ca="1" si="199"/>
        <v/>
      </c>
    </row>
    <row r="1866" spans="1:27" x14ac:dyDescent="0.3">
      <c r="A1866" s="238"/>
      <c r="B1866" s="241" t="str">
        <f t="shared" si="203"/>
        <v/>
      </c>
      <c r="C1866" s="239"/>
      <c r="D1866" s="240" t="str">
        <f>IF(C1866&lt;&gt;"",VLOOKUP(C1866,'BASE EQUIPOS'!$G$8:$H$22,2,0),"")</f>
        <v/>
      </c>
      <c r="E1866" s="241" t="str">
        <f>IF(C1866&lt;&gt;"",VLOOKUP(C1866,'BASE EQUIPOS'!$G$8:$I$22,3,0),"")</f>
        <v/>
      </c>
      <c r="F1866" s="241" t="str">
        <f>IF(C1866&lt;&gt;"",VLOOKUP(C1866,'BASE EQUIPOS'!$G$8:$J$22,4,0),"")</f>
        <v/>
      </c>
      <c r="G1866" s="242"/>
      <c r="H1866" s="233"/>
      <c r="I1866" s="241"/>
      <c r="J1866" s="241"/>
      <c r="K1866" s="241"/>
      <c r="L1866" s="239"/>
      <c r="M1866" s="244"/>
      <c r="N1866" s="245" t="str">
        <f t="shared" ca="1" si="197"/>
        <v/>
      </c>
      <c r="O1866" s="239"/>
      <c r="P1866" s="244"/>
      <c r="Q1866" s="245" t="str">
        <f t="shared" si="198"/>
        <v/>
      </c>
      <c r="U1866" s="246" t="str">
        <f>IFERROR(VLOOKUP(C1866,'BASE EQUIPOS'!$G$8:$O$22,9,0)," ")</f>
        <v xml:space="preserve"> </v>
      </c>
      <c r="V1866" s="232" t="str">
        <f t="shared" si="200"/>
        <v/>
      </c>
      <c r="W1866" s="232" t="str">
        <f t="shared" si="201"/>
        <v/>
      </c>
      <c r="X1866" s="232" t="str">
        <f>IFERROR(VLOOKUP(W1866,Datos!$P$4:$Q$18,2,0),"")</f>
        <v/>
      </c>
      <c r="Y1866" s="232" t="str">
        <f t="shared" si="202"/>
        <v/>
      </c>
      <c r="AA1866" s="314" t="str">
        <f t="shared" ca="1" si="199"/>
        <v/>
      </c>
    </row>
    <row r="1867" spans="1:27" x14ac:dyDescent="0.3">
      <c r="A1867" s="238"/>
      <c r="B1867" s="241" t="str">
        <f t="shared" si="203"/>
        <v/>
      </c>
      <c r="C1867" s="239"/>
      <c r="D1867" s="240" t="str">
        <f>IF(C1867&lt;&gt;"",VLOOKUP(C1867,'BASE EQUIPOS'!$G$8:$H$22,2,0),"")</f>
        <v/>
      </c>
      <c r="E1867" s="241" t="str">
        <f>IF(C1867&lt;&gt;"",VLOOKUP(C1867,'BASE EQUIPOS'!$G$8:$I$22,3,0),"")</f>
        <v/>
      </c>
      <c r="F1867" s="241" t="str">
        <f>IF(C1867&lt;&gt;"",VLOOKUP(C1867,'BASE EQUIPOS'!$G$8:$J$22,4,0),"")</f>
        <v/>
      </c>
      <c r="G1867" s="242"/>
      <c r="H1867" s="233"/>
      <c r="I1867" s="241"/>
      <c r="J1867" s="241"/>
      <c r="K1867" s="241"/>
      <c r="L1867" s="239"/>
      <c r="M1867" s="244"/>
      <c r="N1867" s="245" t="str">
        <f t="shared" ca="1" si="197"/>
        <v/>
      </c>
      <c r="O1867" s="239"/>
      <c r="P1867" s="244"/>
      <c r="Q1867" s="245" t="str">
        <f t="shared" si="198"/>
        <v/>
      </c>
      <c r="U1867" s="246" t="str">
        <f>IFERROR(VLOOKUP(C1867,'BASE EQUIPOS'!$G$8:$O$22,9,0)," ")</f>
        <v xml:space="preserve"> </v>
      </c>
      <c r="V1867" s="232" t="str">
        <f t="shared" si="200"/>
        <v/>
      </c>
      <c r="W1867" s="232" t="str">
        <f t="shared" si="201"/>
        <v/>
      </c>
      <c r="X1867" s="232" t="str">
        <f>IFERROR(VLOOKUP(W1867,Datos!$P$4:$Q$18,2,0),"")</f>
        <v/>
      </c>
      <c r="Y1867" s="232" t="str">
        <f t="shared" si="202"/>
        <v/>
      </c>
      <c r="AA1867" s="314" t="str">
        <f t="shared" ca="1" si="199"/>
        <v/>
      </c>
    </row>
    <row r="1868" spans="1:27" x14ac:dyDescent="0.3">
      <c r="A1868" s="238"/>
      <c r="B1868" s="241" t="str">
        <f t="shared" si="203"/>
        <v/>
      </c>
      <c r="C1868" s="239"/>
      <c r="D1868" s="240" t="str">
        <f>IF(C1868&lt;&gt;"",VLOOKUP(C1868,'BASE EQUIPOS'!$G$8:$H$22,2,0),"")</f>
        <v/>
      </c>
      <c r="E1868" s="241" t="str">
        <f>IF(C1868&lt;&gt;"",VLOOKUP(C1868,'BASE EQUIPOS'!$G$8:$I$22,3,0),"")</f>
        <v/>
      </c>
      <c r="F1868" s="241" t="str">
        <f>IF(C1868&lt;&gt;"",VLOOKUP(C1868,'BASE EQUIPOS'!$G$8:$J$22,4,0),"")</f>
        <v/>
      </c>
      <c r="G1868" s="242"/>
      <c r="H1868" s="233"/>
      <c r="I1868" s="241"/>
      <c r="J1868" s="241"/>
      <c r="K1868" s="241"/>
      <c r="L1868" s="239"/>
      <c r="M1868" s="244"/>
      <c r="N1868" s="245" t="str">
        <f t="shared" ca="1" si="197"/>
        <v/>
      </c>
      <c r="O1868" s="239"/>
      <c r="P1868" s="244"/>
      <c r="Q1868" s="245" t="str">
        <f t="shared" si="198"/>
        <v/>
      </c>
      <c r="U1868" s="246" t="str">
        <f>IFERROR(VLOOKUP(C1868,'BASE EQUIPOS'!$G$8:$O$22,9,0)," ")</f>
        <v xml:space="preserve"> </v>
      </c>
      <c r="V1868" s="232" t="str">
        <f t="shared" si="200"/>
        <v/>
      </c>
      <c r="W1868" s="232" t="str">
        <f t="shared" si="201"/>
        <v/>
      </c>
      <c r="X1868" s="232" t="str">
        <f>IFERROR(VLOOKUP(W1868,Datos!$P$4:$Q$18,2,0),"")</f>
        <v/>
      </c>
      <c r="Y1868" s="232" t="str">
        <f t="shared" si="202"/>
        <v/>
      </c>
      <c r="AA1868" s="314" t="str">
        <f t="shared" ca="1" si="199"/>
        <v/>
      </c>
    </row>
    <row r="1869" spans="1:27" x14ac:dyDescent="0.3">
      <c r="A1869" s="238"/>
      <c r="B1869" s="241" t="str">
        <f t="shared" si="203"/>
        <v/>
      </c>
      <c r="C1869" s="239"/>
      <c r="D1869" s="240" t="str">
        <f>IF(C1869&lt;&gt;"",VLOOKUP(C1869,'BASE EQUIPOS'!$G$8:$H$22,2,0),"")</f>
        <v/>
      </c>
      <c r="E1869" s="241" t="str">
        <f>IF(C1869&lt;&gt;"",VLOOKUP(C1869,'BASE EQUIPOS'!$G$8:$I$22,3,0),"")</f>
        <v/>
      </c>
      <c r="F1869" s="241" t="str">
        <f>IF(C1869&lt;&gt;"",VLOOKUP(C1869,'BASE EQUIPOS'!$G$8:$J$22,4,0),"")</f>
        <v/>
      </c>
      <c r="G1869" s="242"/>
      <c r="H1869" s="233"/>
      <c r="I1869" s="241"/>
      <c r="J1869" s="241"/>
      <c r="K1869" s="241"/>
      <c r="L1869" s="239"/>
      <c r="M1869" s="244"/>
      <c r="N1869" s="245" t="str">
        <f t="shared" ca="1" si="197"/>
        <v/>
      </c>
      <c r="O1869" s="239"/>
      <c r="P1869" s="244"/>
      <c r="Q1869" s="245" t="str">
        <f t="shared" si="198"/>
        <v/>
      </c>
      <c r="U1869" s="246" t="str">
        <f>IFERROR(VLOOKUP(C1869,'BASE EQUIPOS'!$G$8:$O$22,9,0)," ")</f>
        <v xml:space="preserve"> </v>
      </c>
      <c r="V1869" s="232" t="str">
        <f t="shared" si="200"/>
        <v/>
      </c>
      <c r="W1869" s="232" t="str">
        <f t="shared" si="201"/>
        <v/>
      </c>
      <c r="X1869" s="232" t="str">
        <f>IFERROR(VLOOKUP(W1869,Datos!$P$4:$Q$18,2,0),"")</f>
        <v/>
      </c>
      <c r="Y1869" s="232" t="str">
        <f t="shared" si="202"/>
        <v/>
      </c>
      <c r="AA1869" s="314" t="str">
        <f t="shared" ca="1" si="199"/>
        <v/>
      </c>
    </row>
    <row r="1870" spans="1:27" x14ac:dyDescent="0.3">
      <c r="A1870" s="238"/>
      <c r="B1870" s="241" t="str">
        <f t="shared" si="203"/>
        <v/>
      </c>
      <c r="C1870" s="239"/>
      <c r="D1870" s="240" t="str">
        <f>IF(C1870&lt;&gt;"",VLOOKUP(C1870,'BASE EQUIPOS'!$G$8:$H$22,2,0),"")</f>
        <v/>
      </c>
      <c r="E1870" s="241" t="str">
        <f>IF(C1870&lt;&gt;"",VLOOKUP(C1870,'BASE EQUIPOS'!$G$8:$I$22,3,0),"")</f>
        <v/>
      </c>
      <c r="F1870" s="241" t="str">
        <f>IF(C1870&lt;&gt;"",VLOOKUP(C1870,'BASE EQUIPOS'!$G$8:$J$22,4,0),"")</f>
        <v/>
      </c>
      <c r="G1870" s="242"/>
      <c r="H1870" s="233"/>
      <c r="I1870" s="241"/>
      <c r="J1870" s="241"/>
      <c r="K1870" s="241"/>
      <c r="L1870" s="239"/>
      <c r="M1870" s="244"/>
      <c r="N1870" s="245" t="str">
        <f t="shared" ca="1" si="197"/>
        <v/>
      </c>
      <c r="O1870" s="239"/>
      <c r="P1870" s="244"/>
      <c r="Q1870" s="245" t="str">
        <f t="shared" si="198"/>
        <v/>
      </c>
      <c r="U1870" s="246" t="str">
        <f>IFERROR(VLOOKUP(C1870,'BASE EQUIPOS'!$G$8:$O$22,9,0)," ")</f>
        <v xml:space="preserve"> </v>
      </c>
      <c r="V1870" s="232" t="str">
        <f t="shared" si="200"/>
        <v/>
      </c>
      <c r="W1870" s="232" t="str">
        <f t="shared" si="201"/>
        <v/>
      </c>
      <c r="X1870" s="232" t="str">
        <f>IFERROR(VLOOKUP(W1870,Datos!$P$4:$Q$18,2,0),"")</f>
        <v/>
      </c>
      <c r="Y1870" s="232" t="str">
        <f t="shared" si="202"/>
        <v/>
      </c>
      <c r="AA1870" s="314" t="str">
        <f t="shared" ca="1" si="199"/>
        <v/>
      </c>
    </row>
    <row r="1871" spans="1:27" x14ac:dyDescent="0.3">
      <c r="A1871" s="238"/>
      <c r="B1871" s="241" t="str">
        <f t="shared" si="203"/>
        <v/>
      </c>
      <c r="C1871" s="239"/>
      <c r="D1871" s="240" t="str">
        <f>IF(C1871&lt;&gt;"",VLOOKUP(C1871,'BASE EQUIPOS'!$G$8:$H$22,2,0),"")</f>
        <v/>
      </c>
      <c r="E1871" s="241" t="str">
        <f>IF(C1871&lt;&gt;"",VLOOKUP(C1871,'BASE EQUIPOS'!$G$8:$I$22,3,0),"")</f>
        <v/>
      </c>
      <c r="F1871" s="241" t="str">
        <f>IF(C1871&lt;&gt;"",VLOOKUP(C1871,'BASE EQUIPOS'!$G$8:$J$22,4,0),"")</f>
        <v/>
      </c>
      <c r="G1871" s="242"/>
      <c r="H1871" s="233"/>
      <c r="I1871" s="241"/>
      <c r="J1871" s="241"/>
      <c r="K1871" s="241"/>
      <c r="L1871" s="239"/>
      <c r="M1871" s="244"/>
      <c r="N1871" s="245" t="str">
        <f t="shared" ca="1" si="197"/>
        <v/>
      </c>
      <c r="O1871" s="239"/>
      <c r="P1871" s="244"/>
      <c r="Q1871" s="245" t="str">
        <f t="shared" si="198"/>
        <v/>
      </c>
      <c r="U1871" s="246" t="str">
        <f>IFERROR(VLOOKUP(C1871,'BASE EQUIPOS'!$G$8:$O$22,9,0)," ")</f>
        <v xml:space="preserve"> </v>
      </c>
      <c r="V1871" s="232" t="str">
        <f t="shared" si="200"/>
        <v/>
      </c>
      <c r="W1871" s="232" t="str">
        <f t="shared" si="201"/>
        <v/>
      </c>
      <c r="X1871" s="232" t="str">
        <f>IFERROR(VLOOKUP(W1871,Datos!$P$4:$Q$18,2,0),"")</f>
        <v/>
      </c>
      <c r="Y1871" s="232" t="str">
        <f t="shared" si="202"/>
        <v/>
      </c>
      <c r="AA1871" s="314" t="str">
        <f t="shared" ca="1" si="199"/>
        <v/>
      </c>
    </row>
    <row r="1872" spans="1:27" x14ac:dyDescent="0.3">
      <c r="A1872" s="238"/>
      <c r="B1872" s="241" t="str">
        <f t="shared" si="203"/>
        <v/>
      </c>
      <c r="C1872" s="239"/>
      <c r="D1872" s="240" t="str">
        <f>IF(C1872&lt;&gt;"",VLOOKUP(C1872,'BASE EQUIPOS'!$G$8:$H$22,2,0),"")</f>
        <v/>
      </c>
      <c r="E1872" s="241" t="str">
        <f>IF(C1872&lt;&gt;"",VLOOKUP(C1872,'BASE EQUIPOS'!$G$8:$I$22,3,0),"")</f>
        <v/>
      </c>
      <c r="F1872" s="241" t="str">
        <f>IF(C1872&lt;&gt;"",VLOOKUP(C1872,'BASE EQUIPOS'!$G$8:$J$22,4,0),"")</f>
        <v/>
      </c>
      <c r="G1872" s="242"/>
      <c r="H1872" s="233"/>
      <c r="I1872" s="241"/>
      <c r="J1872" s="241"/>
      <c r="K1872" s="241"/>
      <c r="L1872" s="239"/>
      <c r="M1872" s="244"/>
      <c r="N1872" s="245" t="str">
        <f t="shared" ref="N1872:N1935" ca="1" si="204">IF(M1872="","",IF(O1872="",NOW()*24-(L1872+M1872)*24,"Mtto. Terminado"))</f>
        <v/>
      </c>
      <c r="O1872" s="239"/>
      <c r="P1872" s="244"/>
      <c r="Q1872" s="245" t="str">
        <f t="shared" ref="Q1872:Q1935" si="205">IF(O1872="","",IF(P1872="","",(O1872+P1872)*24-(L1872+M1872)*24))</f>
        <v/>
      </c>
      <c r="U1872" s="246" t="str">
        <f>IFERROR(VLOOKUP(C1872,'BASE EQUIPOS'!$G$8:$O$22,9,0)," ")</f>
        <v xml:space="preserve"> </v>
      </c>
      <c r="V1872" s="232" t="str">
        <f t="shared" si="200"/>
        <v/>
      </c>
      <c r="W1872" s="232" t="str">
        <f t="shared" si="201"/>
        <v/>
      </c>
      <c r="X1872" s="232" t="str">
        <f>IFERROR(VLOOKUP(W1872,Datos!$P$4:$Q$18,2,0),"")</f>
        <v/>
      </c>
      <c r="Y1872" s="232" t="str">
        <f t="shared" si="202"/>
        <v/>
      </c>
      <c r="AA1872" s="314" t="str">
        <f t="shared" ca="1" si="199"/>
        <v/>
      </c>
    </row>
    <row r="1873" spans="1:27" x14ac:dyDescent="0.3">
      <c r="A1873" s="238"/>
      <c r="B1873" s="241" t="str">
        <f t="shared" si="203"/>
        <v/>
      </c>
      <c r="C1873" s="239"/>
      <c r="D1873" s="240" t="str">
        <f>IF(C1873&lt;&gt;"",VLOOKUP(C1873,'BASE EQUIPOS'!$G$8:$H$22,2,0),"")</f>
        <v/>
      </c>
      <c r="E1873" s="241" t="str">
        <f>IF(C1873&lt;&gt;"",VLOOKUP(C1873,'BASE EQUIPOS'!$G$8:$I$22,3,0),"")</f>
        <v/>
      </c>
      <c r="F1873" s="241" t="str">
        <f>IF(C1873&lt;&gt;"",VLOOKUP(C1873,'BASE EQUIPOS'!$G$8:$J$22,4,0),"")</f>
        <v/>
      </c>
      <c r="G1873" s="242"/>
      <c r="H1873" s="233"/>
      <c r="I1873" s="241"/>
      <c r="J1873" s="241"/>
      <c r="K1873" s="241"/>
      <c r="L1873" s="239"/>
      <c r="M1873" s="244"/>
      <c r="N1873" s="245" t="str">
        <f t="shared" ca="1" si="204"/>
        <v/>
      </c>
      <c r="O1873" s="239"/>
      <c r="P1873" s="244"/>
      <c r="Q1873" s="245" t="str">
        <f t="shared" si="205"/>
        <v/>
      </c>
      <c r="U1873" s="246" t="str">
        <f>IFERROR(VLOOKUP(C1873,'BASE EQUIPOS'!$G$8:$O$22,9,0)," ")</f>
        <v xml:space="preserve"> </v>
      </c>
      <c r="V1873" s="232" t="str">
        <f t="shared" si="200"/>
        <v/>
      </c>
      <c r="W1873" s="232" t="str">
        <f t="shared" si="201"/>
        <v/>
      </c>
      <c r="X1873" s="232" t="str">
        <f>IFERROR(VLOOKUP(W1873,Datos!$P$4:$Q$18,2,0),"")</f>
        <v/>
      </c>
      <c r="Y1873" s="232" t="str">
        <f t="shared" si="202"/>
        <v/>
      </c>
      <c r="AA1873" s="314" t="str">
        <f t="shared" ref="AA1873:AA1936" ca="1" si="206">IF(N1873="Mtto. Terminado",1,"")</f>
        <v/>
      </c>
    </row>
    <row r="1874" spans="1:27" x14ac:dyDescent="0.3">
      <c r="A1874" s="238"/>
      <c r="B1874" s="241" t="str">
        <f t="shared" si="203"/>
        <v/>
      </c>
      <c r="C1874" s="239"/>
      <c r="D1874" s="240" t="str">
        <f>IF(C1874&lt;&gt;"",VLOOKUP(C1874,'BASE EQUIPOS'!$G$8:$H$22,2,0),"")</f>
        <v/>
      </c>
      <c r="E1874" s="241" t="str">
        <f>IF(C1874&lt;&gt;"",VLOOKUP(C1874,'BASE EQUIPOS'!$G$8:$I$22,3,0),"")</f>
        <v/>
      </c>
      <c r="F1874" s="241" t="str">
        <f>IF(C1874&lt;&gt;"",VLOOKUP(C1874,'BASE EQUIPOS'!$G$8:$J$22,4,0),"")</f>
        <v/>
      </c>
      <c r="G1874" s="242"/>
      <c r="H1874" s="233"/>
      <c r="I1874" s="241"/>
      <c r="J1874" s="241"/>
      <c r="K1874" s="241"/>
      <c r="L1874" s="239"/>
      <c r="M1874" s="244"/>
      <c r="N1874" s="245" t="str">
        <f t="shared" ca="1" si="204"/>
        <v/>
      </c>
      <c r="O1874" s="239"/>
      <c r="P1874" s="244"/>
      <c r="Q1874" s="245" t="str">
        <f t="shared" si="205"/>
        <v/>
      </c>
      <c r="U1874" s="246" t="str">
        <f>IFERROR(VLOOKUP(C1874,'BASE EQUIPOS'!$G$8:$O$22,9,0)," ")</f>
        <v xml:space="preserve"> </v>
      </c>
      <c r="V1874" s="232" t="str">
        <f t="shared" si="200"/>
        <v/>
      </c>
      <c r="W1874" s="232" t="str">
        <f t="shared" si="201"/>
        <v/>
      </c>
      <c r="X1874" s="232" t="str">
        <f>IFERROR(VLOOKUP(W1874,Datos!$P$4:$Q$18,2,0),"")</f>
        <v/>
      </c>
      <c r="Y1874" s="232" t="str">
        <f t="shared" si="202"/>
        <v/>
      </c>
      <c r="AA1874" s="314" t="str">
        <f t="shared" ca="1" si="206"/>
        <v/>
      </c>
    </row>
    <row r="1875" spans="1:27" x14ac:dyDescent="0.3">
      <c r="A1875" s="238"/>
      <c r="B1875" s="241" t="str">
        <f t="shared" si="203"/>
        <v/>
      </c>
      <c r="C1875" s="239"/>
      <c r="D1875" s="240" t="str">
        <f>IF(C1875&lt;&gt;"",VLOOKUP(C1875,'BASE EQUIPOS'!$G$8:$H$22,2,0),"")</f>
        <v/>
      </c>
      <c r="E1875" s="241" t="str">
        <f>IF(C1875&lt;&gt;"",VLOOKUP(C1875,'BASE EQUIPOS'!$G$8:$I$22,3,0),"")</f>
        <v/>
      </c>
      <c r="F1875" s="241" t="str">
        <f>IF(C1875&lt;&gt;"",VLOOKUP(C1875,'BASE EQUIPOS'!$G$8:$J$22,4,0),"")</f>
        <v/>
      </c>
      <c r="G1875" s="242"/>
      <c r="H1875" s="233"/>
      <c r="I1875" s="241"/>
      <c r="J1875" s="241"/>
      <c r="K1875" s="241"/>
      <c r="L1875" s="239"/>
      <c r="M1875" s="244"/>
      <c r="N1875" s="245" t="str">
        <f t="shared" ca="1" si="204"/>
        <v/>
      </c>
      <c r="O1875" s="239"/>
      <c r="P1875" s="244"/>
      <c r="Q1875" s="245" t="str">
        <f t="shared" si="205"/>
        <v/>
      </c>
      <c r="U1875" s="246" t="str">
        <f>IFERROR(VLOOKUP(C1875,'BASE EQUIPOS'!$G$8:$O$22,9,0)," ")</f>
        <v xml:space="preserve"> </v>
      </c>
      <c r="V1875" s="232" t="str">
        <f t="shared" si="200"/>
        <v/>
      </c>
      <c r="W1875" s="232" t="str">
        <f t="shared" si="201"/>
        <v/>
      </c>
      <c r="X1875" s="232" t="str">
        <f>IFERROR(VLOOKUP(W1875,Datos!$P$4:$Q$18,2,0),"")</f>
        <v/>
      </c>
      <c r="Y1875" s="232" t="str">
        <f t="shared" si="202"/>
        <v/>
      </c>
      <c r="AA1875" s="314" t="str">
        <f t="shared" ca="1" si="206"/>
        <v/>
      </c>
    </row>
    <row r="1876" spans="1:27" x14ac:dyDescent="0.3">
      <c r="A1876" s="238"/>
      <c r="B1876" s="241" t="str">
        <f t="shared" si="203"/>
        <v/>
      </c>
      <c r="C1876" s="239"/>
      <c r="D1876" s="240" t="str">
        <f>IF(C1876&lt;&gt;"",VLOOKUP(C1876,'BASE EQUIPOS'!$G$8:$H$22,2,0),"")</f>
        <v/>
      </c>
      <c r="E1876" s="241" t="str">
        <f>IF(C1876&lt;&gt;"",VLOOKUP(C1876,'BASE EQUIPOS'!$G$8:$I$22,3,0),"")</f>
        <v/>
      </c>
      <c r="F1876" s="241" t="str">
        <f>IF(C1876&lt;&gt;"",VLOOKUP(C1876,'BASE EQUIPOS'!$G$8:$J$22,4,0),"")</f>
        <v/>
      </c>
      <c r="G1876" s="242"/>
      <c r="H1876" s="233"/>
      <c r="I1876" s="241"/>
      <c r="J1876" s="241"/>
      <c r="K1876" s="241"/>
      <c r="L1876" s="239"/>
      <c r="M1876" s="244"/>
      <c r="N1876" s="245" t="str">
        <f t="shared" ca="1" si="204"/>
        <v/>
      </c>
      <c r="O1876" s="239"/>
      <c r="P1876" s="244"/>
      <c r="Q1876" s="245" t="str">
        <f t="shared" si="205"/>
        <v/>
      </c>
      <c r="U1876" s="246" t="str">
        <f>IFERROR(VLOOKUP(C1876,'BASE EQUIPOS'!$G$8:$O$22,9,0)," ")</f>
        <v xml:space="preserve"> </v>
      </c>
      <c r="V1876" s="232" t="str">
        <f t="shared" si="200"/>
        <v/>
      </c>
      <c r="W1876" s="232" t="str">
        <f t="shared" si="201"/>
        <v/>
      </c>
      <c r="X1876" s="232" t="str">
        <f>IFERROR(VLOOKUP(W1876,Datos!$P$4:$Q$18,2,0),"")</f>
        <v/>
      </c>
      <c r="Y1876" s="232" t="str">
        <f t="shared" si="202"/>
        <v/>
      </c>
      <c r="AA1876" s="314" t="str">
        <f t="shared" ca="1" si="206"/>
        <v/>
      </c>
    </row>
    <row r="1877" spans="1:27" x14ac:dyDescent="0.3">
      <c r="A1877" s="238"/>
      <c r="B1877" s="241" t="str">
        <f t="shared" si="203"/>
        <v/>
      </c>
      <c r="C1877" s="239"/>
      <c r="D1877" s="240" t="str">
        <f>IF(C1877&lt;&gt;"",VLOOKUP(C1877,'BASE EQUIPOS'!$G$8:$H$22,2,0),"")</f>
        <v/>
      </c>
      <c r="E1877" s="241" t="str">
        <f>IF(C1877&lt;&gt;"",VLOOKUP(C1877,'BASE EQUIPOS'!$G$8:$I$22,3,0),"")</f>
        <v/>
      </c>
      <c r="F1877" s="241" t="str">
        <f>IF(C1877&lt;&gt;"",VLOOKUP(C1877,'BASE EQUIPOS'!$G$8:$J$22,4,0),"")</f>
        <v/>
      </c>
      <c r="G1877" s="242"/>
      <c r="H1877" s="233"/>
      <c r="I1877" s="241"/>
      <c r="J1877" s="241"/>
      <c r="K1877" s="241"/>
      <c r="L1877" s="239"/>
      <c r="M1877" s="244"/>
      <c r="N1877" s="245" t="str">
        <f t="shared" ca="1" si="204"/>
        <v/>
      </c>
      <c r="O1877" s="239"/>
      <c r="P1877" s="244"/>
      <c r="Q1877" s="245" t="str">
        <f t="shared" si="205"/>
        <v/>
      </c>
      <c r="U1877" s="246" t="str">
        <f>IFERROR(VLOOKUP(C1877,'BASE EQUIPOS'!$G$8:$O$22,9,0)," ")</f>
        <v xml:space="preserve"> </v>
      </c>
      <c r="V1877" s="232" t="str">
        <f t="shared" ref="V1877:V1940" si="207">IF(G1877="MTTO. SISTEMÁTICO","PREVENTIVA",IF(G1877="MTTO. PREDICTIVO","INSPECCIÓN",""))</f>
        <v/>
      </c>
      <c r="W1877" s="232" t="str">
        <f t="shared" ref="W1877:W1940" si="208">CONCATENATE(D1877,I1877)</f>
        <v/>
      </c>
      <c r="X1877" s="232" t="str">
        <f>IFERROR(VLOOKUP(W1877,Datos!$P$4:$Q$18,2,0),"")</f>
        <v/>
      </c>
      <c r="Y1877" s="232" t="str">
        <f t="shared" ref="Y1877:Y1940" si="209">IF(A1877="OT CORRECTIVA",1,IF(A1877="OT PREVENTIVA",2,IF(A1877="HOJA INSPECCIÓN",3,"")))</f>
        <v/>
      </c>
      <c r="AA1877" s="314" t="str">
        <f t="shared" ca="1" si="206"/>
        <v/>
      </c>
    </row>
    <row r="1878" spans="1:27" x14ac:dyDescent="0.3">
      <c r="A1878" s="238"/>
      <c r="B1878" s="241" t="str">
        <f t="shared" si="203"/>
        <v/>
      </c>
      <c r="C1878" s="239"/>
      <c r="D1878" s="240" t="str">
        <f>IF(C1878&lt;&gt;"",VLOOKUP(C1878,'BASE EQUIPOS'!$G$8:$H$22,2,0),"")</f>
        <v/>
      </c>
      <c r="E1878" s="241" t="str">
        <f>IF(C1878&lt;&gt;"",VLOOKUP(C1878,'BASE EQUIPOS'!$G$8:$I$22,3,0),"")</f>
        <v/>
      </c>
      <c r="F1878" s="241" t="str">
        <f>IF(C1878&lt;&gt;"",VLOOKUP(C1878,'BASE EQUIPOS'!$G$8:$J$22,4,0),"")</f>
        <v/>
      </c>
      <c r="G1878" s="242"/>
      <c r="H1878" s="233"/>
      <c r="I1878" s="241"/>
      <c r="J1878" s="241"/>
      <c r="K1878" s="241"/>
      <c r="L1878" s="239"/>
      <c r="M1878" s="244"/>
      <c r="N1878" s="245" t="str">
        <f t="shared" ca="1" si="204"/>
        <v/>
      </c>
      <c r="O1878" s="239"/>
      <c r="P1878" s="244"/>
      <c r="Q1878" s="245" t="str">
        <f t="shared" si="205"/>
        <v/>
      </c>
      <c r="U1878" s="246" t="str">
        <f>IFERROR(VLOOKUP(C1878,'BASE EQUIPOS'!$G$8:$O$22,9,0)," ")</f>
        <v xml:space="preserve"> </v>
      </c>
      <c r="V1878" s="232" t="str">
        <f t="shared" si="207"/>
        <v/>
      </c>
      <c r="W1878" s="232" t="str">
        <f t="shared" si="208"/>
        <v/>
      </c>
      <c r="X1878" s="232" t="str">
        <f>IFERROR(VLOOKUP(W1878,Datos!$P$4:$Q$18,2,0),"")</f>
        <v/>
      </c>
      <c r="Y1878" s="232" t="str">
        <f t="shared" si="209"/>
        <v/>
      </c>
      <c r="AA1878" s="314" t="str">
        <f t="shared" ca="1" si="206"/>
        <v/>
      </c>
    </row>
    <row r="1879" spans="1:27" x14ac:dyDescent="0.3">
      <c r="A1879" s="238"/>
      <c r="B1879" s="241" t="str">
        <f t="shared" si="203"/>
        <v/>
      </c>
      <c r="C1879" s="239"/>
      <c r="D1879" s="240" t="str">
        <f>IF(C1879&lt;&gt;"",VLOOKUP(C1879,'BASE EQUIPOS'!$G$8:$H$22,2,0),"")</f>
        <v/>
      </c>
      <c r="E1879" s="241" t="str">
        <f>IF(C1879&lt;&gt;"",VLOOKUP(C1879,'BASE EQUIPOS'!$G$8:$I$22,3,0),"")</f>
        <v/>
      </c>
      <c r="F1879" s="241" t="str">
        <f>IF(C1879&lt;&gt;"",VLOOKUP(C1879,'BASE EQUIPOS'!$G$8:$J$22,4,0),"")</f>
        <v/>
      </c>
      <c r="G1879" s="242"/>
      <c r="H1879" s="233"/>
      <c r="I1879" s="241"/>
      <c r="J1879" s="241"/>
      <c r="K1879" s="241"/>
      <c r="L1879" s="239"/>
      <c r="M1879" s="244"/>
      <c r="N1879" s="245" t="str">
        <f t="shared" ca="1" si="204"/>
        <v/>
      </c>
      <c r="O1879" s="239"/>
      <c r="P1879" s="244"/>
      <c r="Q1879" s="245" t="str">
        <f t="shared" si="205"/>
        <v/>
      </c>
      <c r="U1879" s="246" t="str">
        <f>IFERROR(VLOOKUP(C1879,'BASE EQUIPOS'!$G$8:$O$22,9,0)," ")</f>
        <v xml:space="preserve"> </v>
      </c>
      <c r="V1879" s="232" t="str">
        <f t="shared" si="207"/>
        <v/>
      </c>
      <c r="W1879" s="232" t="str">
        <f t="shared" si="208"/>
        <v/>
      </c>
      <c r="X1879" s="232" t="str">
        <f>IFERROR(VLOOKUP(W1879,Datos!$P$4:$Q$18,2,0),"")</f>
        <v/>
      </c>
      <c r="Y1879" s="232" t="str">
        <f t="shared" si="209"/>
        <v/>
      </c>
      <c r="AA1879" s="314" t="str">
        <f t="shared" ca="1" si="206"/>
        <v/>
      </c>
    </row>
    <row r="1880" spans="1:27" x14ac:dyDescent="0.3">
      <c r="A1880" s="238"/>
      <c r="B1880" s="241" t="str">
        <f t="shared" si="203"/>
        <v/>
      </c>
      <c r="C1880" s="239"/>
      <c r="D1880" s="240" t="str">
        <f>IF(C1880&lt;&gt;"",VLOOKUP(C1880,'BASE EQUIPOS'!$G$8:$H$22,2,0),"")</f>
        <v/>
      </c>
      <c r="E1880" s="241" t="str">
        <f>IF(C1880&lt;&gt;"",VLOOKUP(C1880,'BASE EQUIPOS'!$G$8:$I$22,3,0),"")</f>
        <v/>
      </c>
      <c r="F1880" s="241" t="str">
        <f>IF(C1880&lt;&gt;"",VLOOKUP(C1880,'BASE EQUIPOS'!$G$8:$J$22,4,0),"")</f>
        <v/>
      </c>
      <c r="G1880" s="242"/>
      <c r="H1880" s="233"/>
      <c r="I1880" s="241"/>
      <c r="J1880" s="241"/>
      <c r="K1880" s="241"/>
      <c r="L1880" s="239"/>
      <c r="M1880" s="244"/>
      <c r="N1880" s="245" t="str">
        <f t="shared" ca="1" si="204"/>
        <v/>
      </c>
      <c r="O1880" s="239"/>
      <c r="P1880" s="244"/>
      <c r="Q1880" s="245" t="str">
        <f t="shared" si="205"/>
        <v/>
      </c>
      <c r="U1880" s="246" t="str">
        <f>IFERROR(VLOOKUP(C1880,'BASE EQUIPOS'!$G$8:$O$22,9,0)," ")</f>
        <v xml:space="preserve"> </v>
      </c>
      <c r="V1880" s="232" t="str">
        <f t="shared" si="207"/>
        <v/>
      </c>
      <c r="W1880" s="232" t="str">
        <f t="shared" si="208"/>
        <v/>
      </c>
      <c r="X1880" s="232" t="str">
        <f>IFERROR(VLOOKUP(W1880,Datos!$P$4:$Q$18,2,0),"")</f>
        <v/>
      </c>
      <c r="Y1880" s="232" t="str">
        <f t="shared" si="209"/>
        <v/>
      </c>
      <c r="AA1880" s="314" t="str">
        <f t="shared" ca="1" si="206"/>
        <v/>
      </c>
    </row>
    <row r="1881" spans="1:27" x14ac:dyDescent="0.3">
      <c r="A1881" s="238"/>
      <c r="B1881" s="241" t="str">
        <f t="shared" si="203"/>
        <v/>
      </c>
      <c r="C1881" s="239"/>
      <c r="D1881" s="240" t="str">
        <f>IF(C1881&lt;&gt;"",VLOOKUP(C1881,'BASE EQUIPOS'!$G$8:$H$22,2,0),"")</f>
        <v/>
      </c>
      <c r="E1881" s="241" t="str">
        <f>IF(C1881&lt;&gt;"",VLOOKUP(C1881,'BASE EQUIPOS'!$G$8:$I$22,3,0),"")</f>
        <v/>
      </c>
      <c r="F1881" s="241" t="str">
        <f>IF(C1881&lt;&gt;"",VLOOKUP(C1881,'BASE EQUIPOS'!$G$8:$J$22,4,0),"")</f>
        <v/>
      </c>
      <c r="G1881" s="242"/>
      <c r="H1881" s="233"/>
      <c r="I1881" s="241"/>
      <c r="J1881" s="241"/>
      <c r="K1881" s="241"/>
      <c r="L1881" s="239"/>
      <c r="M1881" s="244"/>
      <c r="N1881" s="245" t="str">
        <f t="shared" ca="1" si="204"/>
        <v/>
      </c>
      <c r="O1881" s="239"/>
      <c r="P1881" s="244"/>
      <c r="Q1881" s="245" t="str">
        <f t="shared" si="205"/>
        <v/>
      </c>
      <c r="U1881" s="246" t="str">
        <f>IFERROR(VLOOKUP(C1881,'BASE EQUIPOS'!$G$8:$O$22,9,0)," ")</f>
        <v xml:space="preserve"> </v>
      </c>
      <c r="V1881" s="232" t="str">
        <f t="shared" si="207"/>
        <v/>
      </c>
      <c r="W1881" s="232" t="str">
        <f t="shared" si="208"/>
        <v/>
      </c>
      <c r="X1881" s="232" t="str">
        <f>IFERROR(VLOOKUP(W1881,Datos!$P$4:$Q$18,2,0),"")</f>
        <v/>
      </c>
      <c r="Y1881" s="232" t="str">
        <f t="shared" si="209"/>
        <v/>
      </c>
      <c r="AA1881" s="314" t="str">
        <f t="shared" ca="1" si="206"/>
        <v/>
      </c>
    </row>
    <row r="1882" spans="1:27" x14ac:dyDescent="0.3">
      <c r="A1882" s="238"/>
      <c r="B1882" s="241" t="str">
        <f t="shared" si="203"/>
        <v/>
      </c>
      <c r="C1882" s="239"/>
      <c r="D1882" s="240" t="str">
        <f>IF(C1882&lt;&gt;"",VLOOKUP(C1882,'BASE EQUIPOS'!$G$8:$H$22,2,0),"")</f>
        <v/>
      </c>
      <c r="E1882" s="241" t="str">
        <f>IF(C1882&lt;&gt;"",VLOOKUP(C1882,'BASE EQUIPOS'!$G$8:$I$22,3,0),"")</f>
        <v/>
      </c>
      <c r="F1882" s="241" t="str">
        <f>IF(C1882&lt;&gt;"",VLOOKUP(C1882,'BASE EQUIPOS'!$G$8:$J$22,4,0),"")</f>
        <v/>
      </c>
      <c r="G1882" s="242"/>
      <c r="H1882" s="233"/>
      <c r="I1882" s="241"/>
      <c r="J1882" s="241"/>
      <c r="K1882" s="241"/>
      <c r="L1882" s="239"/>
      <c r="M1882" s="244"/>
      <c r="N1882" s="245" t="str">
        <f t="shared" ca="1" si="204"/>
        <v/>
      </c>
      <c r="O1882" s="239"/>
      <c r="P1882" s="244"/>
      <c r="Q1882" s="245" t="str">
        <f t="shared" si="205"/>
        <v/>
      </c>
      <c r="U1882" s="246" t="str">
        <f>IFERROR(VLOOKUP(C1882,'BASE EQUIPOS'!$G$8:$O$22,9,0)," ")</f>
        <v xml:space="preserve"> </v>
      </c>
      <c r="V1882" s="232" t="str">
        <f t="shared" si="207"/>
        <v/>
      </c>
      <c r="W1882" s="232" t="str">
        <f t="shared" si="208"/>
        <v/>
      </c>
      <c r="X1882" s="232" t="str">
        <f>IFERROR(VLOOKUP(W1882,Datos!$P$4:$Q$18,2,0),"")</f>
        <v/>
      </c>
      <c r="Y1882" s="232" t="str">
        <f t="shared" si="209"/>
        <v/>
      </c>
      <c r="AA1882" s="314" t="str">
        <f t="shared" ca="1" si="206"/>
        <v/>
      </c>
    </row>
    <row r="1883" spans="1:27" x14ac:dyDescent="0.3">
      <c r="A1883" s="238"/>
      <c r="B1883" s="241" t="str">
        <f t="shared" si="203"/>
        <v/>
      </c>
      <c r="C1883" s="239"/>
      <c r="D1883" s="240" t="str">
        <f>IF(C1883&lt;&gt;"",VLOOKUP(C1883,'BASE EQUIPOS'!$G$8:$H$22,2,0),"")</f>
        <v/>
      </c>
      <c r="E1883" s="241" t="str">
        <f>IF(C1883&lt;&gt;"",VLOOKUP(C1883,'BASE EQUIPOS'!$G$8:$I$22,3,0),"")</f>
        <v/>
      </c>
      <c r="F1883" s="241" t="str">
        <f>IF(C1883&lt;&gt;"",VLOOKUP(C1883,'BASE EQUIPOS'!$G$8:$J$22,4,0),"")</f>
        <v/>
      </c>
      <c r="G1883" s="242"/>
      <c r="H1883" s="233"/>
      <c r="I1883" s="241"/>
      <c r="J1883" s="241"/>
      <c r="K1883" s="241"/>
      <c r="L1883" s="239"/>
      <c r="M1883" s="244"/>
      <c r="N1883" s="245" t="str">
        <f t="shared" ca="1" si="204"/>
        <v/>
      </c>
      <c r="O1883" s="239"/>
      <c r="P1883" s="244"/>
      <c r="Q1883" s="245" t="str">
        <f t="shared" si="205"/>
        <v/>
      </c>
      <c r="U1883" s="246" t="str">
        <f>IFERROR(VLOOKUP(C1883,'BASE EQUIPOS'!$G$8:$O$22,9,0)," ")</f>
        <v xml:space="preserve"> </v>
      </c>
      <c r="V1883" s="232" t="str">
        <f t="shared" si="207"/>
        <v/>
      </c>
      <c r="W1883" s="232" t="str">
        <f t="shared" si="208"/>
        <v/>
      </c>
      <c r="X1883" s="232" t="str">
        <f>IFERROR(VLOOKUP(W1883,Datos!$P$4:$Q$18,2,0),"")</f>
        <v/>
      </c>
      <c r="Y1883" s="232" t="str">
        <f t="shared" si="209"/>
        <v/>
      </c>
      <c r="AA1883" s="314" t="str">
        <f t="shared" ca="1" si="206"/>
        <v/>
      </c>
    </row>
    <row r="1884" spans="1:27" x14ac:dyDescent="0.3">
      <c r="A1884" s="238"/>
      <c r="B1884" s="241" t="str">
        <f t="shared" ref="B1884:B1947" si="210">IF(C1884&lt;&gt;"",B1883+1,"")</f>
        <v/>
      </c>
      <c r="C1884" s="239"/>
      <c r="D1884" s="240" t="str">
        <f>IF(C1884&lt;&gt;"",VLOOKUP(C1884,'BASE EQUIPOS'!$G$8:$H$22,2,0),"")</f>
        <v/>
      </c>
      <c r="E1884" s="241" t="str">
        <f>IF(C1884&lt;&gt;"",VLOOKUP(C1884,'BASE EQUIPOS'!$G$8:$I$22,3,0),"")</f>
        <v/>
      </c>
      <c r="F1884" s="241" t="str">
        <f>IF(C1884&lt;&gt;"",VLOOKUP(C1884,'BASE EQUIPOS'!$G$8:$J$22,4,0),"")</f>
        <v/>
      </c>
      <c r="G1884" s="242"/>
      <c r="H1884" s="233"/>
      <c r="I1884" s="241"/>
      <c r="J1884" s="241"/>
      <c r="K1884" s="241"/>
      <c r="L1884" s="239"/>
      <c r="M1884" s="244"/>
      <c r="N1884" s="245" t="str">
        <f t="shared" ca="1" si="204"/>
        <v/>
      </c>
      <c r="O1884" s="239"/>
      <c r="P1884" s="244"/>
      <c r="Q1884" s="245" t="str">
        <f t="shared" si="205"/>
        <v/>
      </c>
      <c r="U1884" s="246" t="str">
        <f>IFERROR(VLOOKUP(C1884,'BASE EQUIPOS'!$G$8:$O$22,9,0)," ")</f>
        <v xml:space="preserve"> </v>
      </c>
      <c r="V1884" s="232" t="str">
        <f t="shared" si="207"/>
        <v/>
      </c>
      <c r="W1884" s="232" t="str">
        <f t="shared" si="208"/>
        <v/>
      </c>
      <c r="X1884" s="232" t="str">
        <f>IFERROR(VLOOKUP(W1884,Datos!$P$4:$Q$18,2,0),"")</f>
        <v/>
      </c>
      <c r="Y1884" s="232" t="str">
        <f t="shared" si="209"/>
        <v/>
      </c>
      <c r="AA1884" s="314" t="str">
        <f t="shared" ca="1" si="206"/>
        <v/>
      </c>
    </row>
    <row r="1885" spans="1:27" x14ac:dyDescent="0.3">
      <c r="A1885" s="238"/>
      <c r="B1885" s="241" t="str">
        <f t="shared" si="210"/>
        <v/>
      </c>
      <c r="C1885" s="239"/>
      <c r="D1885" s="240" t="str">
        <f>IF(C1885&lt;&gt;"",VLOOKUP(C1885,'BASE EQUIPOS'!$G$8:$H$22,2,0),"")</f>
        <v/>
      </c>
      <c r="E1885" s="241" t="str">
        <f>IF(C1885&lt;&gt;"",VLOOKUP(C1885,'BASE EQUIPOS'!$G$8:$I$22,3,0),"")</f>
        <v/>
      </c>
      <c r="F1885" s="241" t="str">
        <f>IF(C1885&lt;&gt;"",VLOOKUP(C1885,'BASE EQUIPOS'!$G$8:$J$22,4,0),"")</f>
        <v/>
      </c>
      <c r="G1885" s="242"/>
      <c r="H1885" s="233"/>
      <c r="I1885" s="241"/>
      <c r="J1885" s="241"/>
      <c r="K1885" s="241"/>
      <c r="L1885" s="239"/>
      <c r="M1885" s="244"/>
      <c r="N1885" s="245" t="str">
        <f t="shared" ca="1" si="204"/>
        <v/>
      </c>
      <c r="O1885" s="239"/>
      <c r="P1885" s="244"/>
      <c r="Q1885" s="245" t="str">
        <f t="shared" si="205"/>
        <v/>
      </c>
      <c r="U1885" s="246" t="str">
        <f>IFERROR(VLOOKUP(C1885,'BASE EQUIPOS'!$G$8:$O$22,9,0)," ")</f>
        <v xml:space="preserve"> </v>
      </c>
      <c r="V1885" s="232" t="str">
        <f t="shared" si="207"/>
        <v/>
      </c>
      <c r="W1885" s="232" t="str">
        <f t="shared" si="208"/>
        <v/>
      </c>
      <c r="X1885" s="232" t="str">
        <f>IFERROR(VLOOKUP(W1885,Datos!$P$4:$Q$18,2,0),"")</f>
        <v/>
      </c>
      <c r="Y1885" s="232" t="str">
        <f t="shared" si="209"/>
        <v/>
      </c>
      <c r="AA1885" s="314" t="str">
        <f t="shared" ca="1" si="206"/>
        <v/>
      </c>
    </row>
    <row r="1886" spans="1:27" x14ac:dyDescent="0.3">
      <c r="A1886" s="238"/>
      <c r="B1886" s="241" t="str">
        <f t="shared" si="210"/>
        <v/>
      </c>
      <c r="C1886" s="239"/>
      <c r="D1886" s="240" t="str">
        <f>IF(C1886&lt;&gt;"",VLOOKUP(C1886,'BASE EQUIPOS'!$G$8:$H$22,2,0),"")</f>
        <v/>
      </c>
      <c r="E1886" s="241" t="str">
        <f>IF(C1886&lt;&gt;"",VLOOKUP(C1886,'BASE EQUIPOS'!$G$8:$I$22,3,0),"")</f>
        <v/>
      </c>
      <c r="F1886" s="241" t="str">
        <f>IF(C1886&lt;&gt;"",VLOOKUP(C1886,'BASE EQUIPOS'!$G$8:$J$22,4,0),"")</f>
        <v/>
      </c>
      <c r="G1886" s="242"/>
      <c r="H1886" s="233"/>
      <c r="I1886" s="241"/>
      <c r="J1886" s="241"/>
      <c r="K1886" s="241"/>
      <c r="L1886" s="239"/>
      <c r="M1886" s="244"/>
      <c r="N1886" s="245" t="str">
        <f t="shared" ca="1" si="204"/>
        <v/>
      </c>
      <c r="O1886" s="239"/>
      <c r="P1886" s="244"/>
      <c r="Q1886" s="245" t="str">
        <f t="shared" si="205"/>
        <v/>
      </c>
      <c r="U1886" s="246" t="str">
        <f>IFERROR(VLOOKUP(C1886,'BASE EQUIPOS'!$G$8:$O$22,9,0)," ")</f>
        <v xml:space="preserve"> </v>
      </c>
      <c r="V1886" s="232" t="str">
        <f t="shared" si="207"/>
        <v/>
      </c>
      <c r="W1886" s="232" t="str">
        <f t="shared" si="208"/>
        <v/>
      </c>
      <c r="X1886" s="232" t="str">
        <f>IFERROR(VLOOKUP(W1886,Datos!$P$4:$Q$18,2,0),"")</f>
        <v/>
      </c>
      <c r="Y1886" s="232" t="str">
        <f t="shared" si="209"/>
        <v/>
      </c>
      <c r="AA1886" s="314" t="str">
        <f t="shared" ca="1" si="206"/>
        <v/>
      </c>
    </row>
    <row r="1887" spans="1:27" x14ac:dyDescent="0.3">
      <c r="A1887" s="238"/>
      <c r="B1887" s="241" t="str">
        <f t="shared" si="210"/>
        <v/>
      </c>
      <c r="C1887" s="239"/>
      <c r="D1887" s="240" t="str">
        <f>IF(C1887&lt;&gt;"",VLOOKUP(C1887,'BASE EQUIPOS'!$G$8:$H$22,2,0),"")</f>
        <v/>
      </c>
      <c r="E1887" s="241" t="str">
        <f>IF(C1887&lt;&gt;"",VLOOKUP(C1887,'BASE EQUIPOS'!$G$8:$I$22,3,0),"")</f>
        <v/>
      </c>
      <c r="F1887" s="241" t="str">
        <f>IF(C1887&lt;&gt;"",VLOOKUP(C1887,'BASE EQUIPOS'!$G$8:$J$22,4,0),"")</f>
        <v/>
      </c>
      <c r="G1887" s="242"/>
      <c r="H1887" s="233"/>
      <c r="I1887" s="241"/>
      <c r="J1887" s="241"/>
      <c r="K1887" s="241"/>
      <c r="L1887" s="239"/>
      <c r="M1887" s="244"/>
      <c r="N1887" s="245" t="str">
        <f t="shared" ca="1" si="204"/>
        <v/>
      </c>
      <c r="O1887" s="239"/>
      <c r="P1887" s="244"/>
      <c r="Q1887" s="245" t="str">
        <f t="shared" si="205"/>
        <v/>
      </c>
      <c r="U1887" s="246" t="str">
        <f>IFERROR(VLOOKUP(C1887,'BASE EQUIPOS'!$G$8:$O$22,9,0)," ")</f>
        <v xml:space="preserve"> </v>
      </c>
      <c r="V1887" s="232" t="str">
        <f t="shared" si="207"/>
        <v/>
      </c>
      <c r="W1887" s="232" t="str">
        <f t="shared" si="208"/>
        <v/>
      </c>
      <c r="X1887" s="232" t="str">
        <f>IFERROR(VLOOKUP(W1887,Datos!$P$4:$Q$18,2,0),"")</f>
        <v/>
      </c>
      <c r="Y1887" s="232" t="str">
        <f t="shared" si="209"/>
        <v/>
      </c>
      <c r="AA1887" s="314" t="str">
        <f t="shared" ca="1" si="206"/>
        <v/>
      </c>
    </row>
    <row r="1888" spans="1:27" x14ac:dyDescent="0.3">
      <c r="A1888" s="238"/>
      <c r="B1888" s="241" t="str">
        <f t="shared" si="210"/>
        <v/>
      </c>
      <c r="C1888" s="239"/>
      <c r="D1888" s="240" t="str">
        <f>IF(C1888&lt;&gt;"",VLOOKUP(C1888,'BASE EQUIPOS'!$G$8:$H$22,2,0),"")</f>
        <v/>
      </c>
      <c r="E1888" s="241" t="str">
        <f>IF(C1888&lt;&gt;"",VLOOKUP(C1888,'BASE EQUIPOS'!$G$8:$I$22,3,0),"")</f>
        <v/>
      </c>
      <c r="F1888" s="241" t="str">
        <f>IF(C1888&lt;&gt;"",VLOOKUP(C1888,'BASE EQUIPOS'!$G$8:$J$22,4,0),"")</f>
        <v/>
      </c>
      <c r="G1888" s="242"/>
      <c r="H1888" s="233"/>
      <c r="I1888" s="241"/>
      <c r="J1888" s="241"/>
      <c r="K1888" s="241"/>
      <c r="L1888" s="239"/>
      <c r="M1888" s="244"/>
      <c r="N1888" s="245" t="str">
        <f t="shared" ca="1" si="204"/>
        <v/>
      </c>
      <c r="O1888" s="239"/>
      <c r="P1888" s="244"/>
      <c r="Q1888" s="245" t="str">
        <f t="shared" si="205"/>
        <v/>
      </c>
      <c r="U1888" s="246" t="str">
        <f>IFERROR(VLOOKUP(C1888,'BASE EQUIPOS'!$G$8:$O$22,9,0)," ")</f>
        <v xml:space="preserve"> </v>
      </c>
      <c r="V1888" s="232" t="str">
        <f t="shared" si="207"/>
        <v/>
      </c>
      <c r="W1888" s="232" t="str">
        <f t="shared" si="208"/>
        <v/>
      </c>
      <c r="X1888" s="232" t="str">
        <f>IFERROR(VLOOKUP(W1888,Datos!$P$4:$Q$18,2,0),"")</f>
        <v/>
      </c>
      <c r="Y1888" s="232" t="str">
        <f t="shared" si="209"/>
        <v/>
      </c>
      <c r="AA1888" s="314" t="str">
        <f t="shared" ca="1" si="206"/>
        <v/>
      </c>
    </row>
    <row r="1889" spans="1:27" x14ac:dyDescent="0.3">
      <c r="A1889" s="238"/>
      <c r="B1889" s="241" t="str">
        <f t="shared" si="210"/>
        <v/>
      </c>
      <c r="C1889" s="239"/>
      <c r="D1889" s="240" t="str">
        <f>IF(C1889&lt;&gt;"",VLOOKUP(C1889,'BASE EQUIPOS'!$G$8:$H$22,2,0),"")</f>
        <v/>
      </c>
      <c r="E1889" s="241" t="str">
        <f>IF(C1889&lt;&gt;"",VLOOKUP(C1889,'BASE EQUIPOS'!$G$8:$I$22,3,0),"")</f>
        <v/>
      </c>
      <c r="F1889" s="241" t="str">
        <f>IF(C1889&lt;&gt;"",VLOOKUP(C1889,'BASE EQUIPOS'!$G$8:$J$22,4,0),"")</f>
        <v/>
      </c>
      <c r="G1889" s="242"/>
      <c r="H1889" s="233"/>
      <c r="I1889" s="241"/>
      <c r="J1889" s="241"/>
      <c r="K1889" s="241"/>
      <c r="L1889" s="239"/>
      <c r="M1889" s="244"/>
      <c r="N1889" s="245" t="str">
        <f t="shared" ca="1" si="204"/>
        <v/>
      </c>
      <c r="O1889" s="239"/>
      <c r="P1889" s="244"/>
      <c r="Q1889" s="245" t="str">
        <f t="shared" si="205"/>
        <v/>
      </c>
      <c r="U1889" s="246" t="str">
        <f>IFERROR(VLOOKUP(C1889,'BASE EQUIPOS'!$G$8:$O$22,9,0)," ")</f>
        <v xml:space="preserve"> </v>
      </c>
      <c r="V1889" s="232" t="str">
        <f t="shared" si="207"/>
        <v/>
      </c>
      <c r="W1889" s="232" t="str">
        <f t="shared" si="208"/>
        <v/>
      </c>
      <c r="X1889" s="232" t="str">
        <f>IFERROR(VLOOKUP(W1889,Datos!$P$4:$Q$18,2,0),"")</f>
        <v/>
      </c>
      <c r="Y1889" s="232" t="str">
        <f t="shared" si="209"/>
        <v/>
      </c>
      <c r="AA1889" s="314" t="str">
        <f t="shared" ca="1" si="206"/>
        <v/>
      </c>
    </row>
    <row r="1890" spans="1:27" x14ac:dyDescent="0.3">
      <c r="A1890" s="238"/>
      <c r="B1890" s="241" t="str">
        <f t="shared" si="210"/>
        <v/>
      </c>
      <c r="C1890" s="239"/>
      <c r="D1890" s="240" t="str">
        <f>IF(C1890&lt;&gt;"",VLOOKUP(C1890,'BASE EQUIPOS'!$G$8:$H$22,2,0),"")</f>
        <v/>
      </c>
      <c r="E1890" s="241" t="str">
        <f>IF(C1890&lt;&gt;"",VLOOKUP(C1890,'BASE EQUIPOS'!$G$8:$I$22,3,0),"")</f>
        <v/>
      </c>
      <c r="F1890" s="241" t="str">
        <f>IF(C1890&lt;&gt;"",VLOOKUP(C1890,'BASE EQUIPOS'!$G$8:$J$22,4,0),"")</f>
        <v/>
      </c>
      <c r="G1890" s="242"/>
      <c r="H1890" s="233"/>
      <c r="I1890" s="241"/>
      <c r="J1890" s="241"/>
      <c r="K1890" s="241"/>
      <c r="L1890" s="239"/>
      <c r="M1890" s="244"/>
      <c r="N1890" s="245" t="str">
        <f t="shared" ca="1" si="204"/>
        <v/>
      </c>
      <c r="O1890" s="239"/>
      <c r="P1890" s="244"/>
      <c r="Q1890" s="245" t="str">
        <f t="shared" si="205"/>
        <v/>
      </c>
      <c r="U1890" s="246" t="str">
        <f>IFERROR(VLOOKUP(C1890,'BASE EQUIPOS'!$G$8:$O$22,9,0)," ")</f>
        <v xml:space="preserve"> </v>
      </c>
      <c r="V1890" s="232" t="str">
        <f t="shared" si="207"/>
        <v/>
      </c>
      <c r="W1890" s="232" t="str">
        <f t="shared" si="208"/>
        <v/>
      </c>
      <c r="X1890" s="232" t="str">
        <f>IFERROR(VLOOKUP(W1890,Datos!$P$4:$Q$18,2,0),"")</f>
        <v/>
      </c>
      <c r="Y1890" s="232" t="str">
        <f t="shared" si="209"/>
        <v/>
      </c>
      <c r="AA1890" s="314" t="str">
        <f t="shared" ca="1" si="206"/>
        <v/>
      </c>
    </row>
    <row r="1891" spans="1:27" x14ac:dyDescent="0.3">
      <c r="A1891" s="238"/>
      <c r="B1891" s="241" t="str">
        <f t="shared" si="210"/>
        <v/>
      </c>
      <c r="C1891" s="239"/>
      <c r="D1891" s="240" t="str">
        <f>IF(C1891&lt;&gt;"",VLOOKUP(C1891,'BASE EQUIPOS'!$G$8:$H$22,2,0),"")</f>
        <v/>
      </c>
      <c r="E1891" s="241" t="str">
        <f>IF(C1891&lt;&gt;"",VLOOKUP(C1891,'BASE EQUIPOS'!$G$8:$I$22,3,0),"")</f>
        <v/>
      </c>
      <c r="F1891" s="241" t="str">
        <f>IF(C1891&lt;&gt;"",VLOOKUP(C1891,'BASE EQUIPOS'!$G$8:$J$22,4,0),"")</f>
        <v/>
      </c>
      <c r="G1891" s="242"/>
      <c r="H1891" s="233"/>
      <c r="I1891" s="241"/>
      <c r="J1891" s="241"/>
      <c r="K1891" s="241"/>
      <c r="L1891" s="239"/>
      <c r="M1891" s="244"/>
      <c r="N1891" s="245" t="str">
        <f t="shared" ca="1" si="204"/>
        <v/>
      </c>
      <c r="O1891" s="239"/>
      <c r="P1891" s="244"/>
      <c r="Q1891" s="245" t="str">
        <f t="shared" si="205"/>
        <v/>
      </c>
      <c r="U1891" s="246" t="str">
        <f>IFERROR(VLOOKUP(C1891,'BASE EQUIPOS'!$G$8:$O$22,9,0)," ")</f>
        <v xml:space="preserve"> </v>
      </c>
      <c r="V1891" s="232" t="str">
        <f t="shared" si="207"/>
        <v/>
      </c>
      <c r="W1891" s="232" t="str">
        <f t="shared" si="208"/>
        <v/>
      </c>
      <c r="X1891" s="232" t="str">
        <f>IFERROR(VLOOKUP(W1891,Datos!$P$4:$Q$18,2,0),"")</f>
        <v/>
      </c>
      <c r="Y1891" s="232" t="str">
        <f t="shared" si="209"/>
        <v/>
      </c>
      <c r="AA1891" s="314" t="str">
        <f t="shared" ca="1" si="206"/>
        <v/>
      </c>
    </row>
    <row r="1892" spans="1:27" x14ac:dyDescent="0.3">
      <c r="A1892" s="238"/>
      <c r="B1892" s="241" t="str">
        <f t="shared" si="210"/>
        <v/>
      </c>
      <c r="C1892" s="239"/>
      <c r="D1892" s="240" t="str">
        <f>IF(C1892&lt;&gt;"",VLOOKUP(C1892,'BASE EQUIPOS'!$G$8:$H$22,2,0),"")</f>
        <v/>
      </c>
      <c r="E1892" s="241" t="str">
        <f>IF(C1892&lt;&gt;"",VLOOKUP(C1892,'BASE EQUIPOS'!$G$8:$I$22,3,0),"")</f>
        <v/>
      </c>
      <c r="F1892" s="241" t="str">
        <f>IF(C1892&lt;&gt;"",VLOOKUP(C1892,'BASE EQUIPOS'!$G$8:$J$22,4,0),"")</f>
        <v/>
      </c>
      <c r="G1892" s="242"/>
      <c r="H1892" s="233"/>
      <c r="I1892" s="241"/>
      <c r="J1892" s="241"/>
      <c r="K1892" s="241"/>
      <c r="L1892" s="239"/>
      <c r="M1892" s="244"/>
      <c r="N1892" s="245" t="str">
        <f t="shared" ca="1" si="204"/>
        <v/>
      </c>
      <c r="O1892" s="239"/>
      <c r="P1892" s="244"/>
      <c r="Q1892" s="245" t="str">
        <f t="shared" si="205"/>
        <v/>
      </c>
      <c r="U1892" s="246" t="str">
        <f>IFERROR(VLOOKUP(C1892,'BASE EQUIPOS'!$G$8:$O$22,9,0)," ")</f>
        <v xml:space="preserve"> </v>
      </c>
      <c r="V1892" s="232" t="str">
        <f t="shared" si="207"/>
        <v/>
      </c>
      <c r="W1892" s="232" t="str">
        <f t="shared" si="208"/>
        <v/>
      </c>
      <c r="X1892" s="232" t="str">
        <f>IFERROR(VLOOKUP(W1892,Datos!$P$4:$Q$18,2,0),"")</f>
        <v/>
      </c>
      <c r="Y1892" s="232" t="str">
        <f t="shared" si="209"/>
        <v/>
      </c>
      <c r="AA1892" s="314" t="str">
        <f t="shared" ca="1" si="206"/>
        <v/>
      </c>
    </row>
    <row r="1893" spans="1:27" x14ac:dyDescent="0.3">
      <c r="A1893" s="238"/>
      <c r="B1893" s="241" t="str">
        <f t="shared" si="210"/>
        <v/>
      </c>
      <c r="C1893" s="239"/>
      <c r="D1893" s="240" t="str">
        <f>IF(C1893&lt;&gt;"",VLOOKUP(C1893,'BASE EQUIPOS'!$G$8:$H$22,2,0),"")</f>
        <v/>
      </c>
      <c r="E1893" s="241" t="str">
        <f>IF(C1893&lt;&gt;"",VLOOKUP(C1893,'BASE EQUIPOS'!$G$8:$I$22,3,0),"")</f>
        <v/>
      </c>
      <c r="F1893" s="241" t="str">
        <f>IF(C1893&lt;&gt;"",VLOOKUP(C1893,'BASE EQUIPOS'!$G$8:$J$22,4,0),"")</f>
        <v/>
      </c>
      <c r="G1893" s="242"/>
      <c r="H1893" s="233"/>
      <c r="I1893" s="241"/>
      <c r="J1893" s="241"/>
      <c r="K1893" s="241"/>
      <c r="L1893" s="239"/>
      <c r="M1893" s="244"/>
      <c r="N1893" s="245" t="str">
        <f t="shared" ca="1" si="204"/>
        <v/>
      </c>
      <c r="O1893" s="239"/>
      <c r="P1893" s="244"/>
      <c r="Q1893" s="245" t="str">
        <f t="shared" si="205"/>
        <v/>
      </c>
      <c r="U1893" s="246" t="str">
        <f>IFERROR(VLOOKUP(C1893,'BASE EQUIPOS'!$G$8:$O$22,9,0)," ")</f>
        <v xml:space="preserve"> </v>
      </c>
      <c r="V1893" s="232" t="str">
        <f t="shared" si="207"/>
        <v/>
      </c>
      <c r="W1893" s="232" t="str">
        <f t="shared" si="208"/>
        <v/>
      </c>
      <c r="X1893" s="232" t="str">
        <f>IFERROR(VLOOKUP(W1893,Datos!$P$4:$Q$18,2,0),"")</f>
        <v/>
      </c>
      <c r="Y1893" s="232" t="str">
        <f t="shared" si="209"/>
        <v/>
      </c>
      <c r="AA1893" s="314" t="str">
        <f t="shared" ca="1" si="206"/>
        <v/>
      </c>
    </row>
    <row r="1894" spans="1:27" x14ac:dyDescent="0.3">
      <c r="A1894" s="238"/>
      <c r="B1894" s="241" t="str">
        <f t="shared" si="210"/>
        <v/>
      </c>
      <c r="C1894" s="239"/>
      <c r="D1894" s="240" t="str">
        <f>IF(C1894&lt;&gt;"",VLOOKUP(C1894,'BASE EQUIPOS'!$G$8:$H$22,2,0),"")</f>
        <v/>
      </c>
      <c r="E1894" s="241" t="str">
        <f>IF(C1894&lt;&gt;"",VLOOKUP(C1894,'BASE EQUIPOS'!$G$8:$I$22,3,0),"")</f>
        <v/>
      </c>
      <c r="F1894" s="241" t="str">
        <f>IF(C1894&lt;&gt;"",VLOOKUP(C1894,'BASE EQUIPOS'!$G$8:$J$22,4,0),"")</f>
        <v/>
      </c>
      <c r="G1894" s="242"/>
      <c r="H1894" s="233"/>
      <c r="I1894" s="241"/>
      <c r="J1894" s="241"/>
      <c r="K1894" s="241"/>
      <c r="L1894" s="239"/>
      <c r="M1894" s="244"/>
      <c r="N1894" s="245" t="str">
        <f t="shared" ca="1" si="204"/>
        <v/>
      </c>
      <c r="O1894" s="239"/>
      <c r="P1894" s="244"/>
      <c r="Q1894" s="245" t="str">
        <f t="shared" si="205"/>
        <v/>
      </c>
      <c r="U1894" s="246" t="str">
        <f>IFERROR(VLOOKUP(C1894,'BASE EQUIPOS'!$G$8:$O$22,9,0)," ")</f>
        <v xml:space="preserve"> </v>
      </c>
      <c r="V1894" s="232" t="str">
        <f t="shared" si="207"/>
        <v/>
      </c>
      <c r="W1894" s="232" t="str">
        <f t="shared" si="208"/>
        <v/>
      </c>
      <c r="X1894" s="232" t="str">
        <f>IFERROR(VLOOKUP(W1894,Datos!$P$4:$Q$18,2,0),"")</f>
        <v/>
      </c>
      <c r="Y1894" s="232" t="str">
        <f t="shared" si="209"/>
        <v/>
      </c>
      <c r="AA1894" s="314" t="str">
        <f t="shared" ca="1" si="206"/>
        <v/>
      </c>
    </row>
    <row r="1895" spans="1:27" x14ac:dyDescent="0.3">
      <c r="A1895" s="238"/>
      <c r="B1895" s="241" t="str">
        <f t="shared" si="210"/>
        <v/>
      </c>
      <c r="C1895" s="239"/>
      <c r="D1895" s="240" t="str">
        <f>IF(C1895&lt;&gt;"",VLOOKUP(C1895,'BASE EQUIPOS'!$G$8:$H$22,2,0),"")</f>
        <v/>
      </c>
      <c r="E1895" s="241" t="str">
        <f>IF(C1895&lt;&gt;"",VLOOKUP(C1895,'BASE EQUIPOS'!$G$8:$I$22,3,0),"")</f>
        <v/>
      </c>
      <c r="F1895" s="241" t="str">
        <f>IF(C1895&lt;&gt;"",VLOOKUP(C1895,'BASE EQUIPOS'!$G$8:$J$22,4,0),"")</f>
        <v/>
      </c>
      <c r="G1895" s="242"/>
      <c r="H1895" s="233"/>
      <c r="I1895" s="241"/>
      <c r="J1895" s="241"/>
      <c r="K1895" s="241"/>
      <c r="L1895" s="239"/>
      <c r="M1895" s="244"/>
      <c r="N1895" s="245" t="str">
        <f t="shared" ca="1" si="204"/>
        <v/>
      </c>
      <c r="O1895" s="239"/>
      <c r="P1895" s="244"/>
      <c r="Q1895" s="245" t="str">
        <f t="shared" si="205"/>
        <v/>
      </c>
      <c r="U1895" s="246" t="str">
        <f>IFERROR(VLOOKUP(C1895,'BASE EQUIPOS'!$G$8:$O$22,9,0)," ")</f>
        <v xml:space="preserve"> </v>
      </c>
      <c r="V1895" s="232" t="str">
        <f t="shared" si="207"/>
        <v/>
      </c>
      <c r="W1895" s="232" t="str">
        <f t="shared" si="208"/>
        <v/>
      </c>
      <c r="X1895" s="232" t="str">
        <f>IFERROR(VLOOKUP(W1895,Datos!$P$4:$Q$18,2,0),"")</f>
        <v/>
      </c>
      <c r="Y1895" s="232" t="str">
        <f t="shared" si="209"/>
        <v/>
      </c>
      <c r="AA1895" s="314" t="str">
        <f t="shared" ca="1" si="206"/>
        <v/>
      </c>
    </row>
    <row r="1896" spans="1:27" x14ac:dyDescent="0.3">
      <c r="A1896" s="238"/>
      <c r="B1896" s="241" t="str">
        <f t="shared" si="210"/>
        <v/>
      </c>
      <c r="C1896" s="239"/>
      <c r="D1896" s="240" t="str">
        <f>IF(C1896&lt;&gt;"",VLOOKUP(C1896,'BASE EQUIPOS'!$G$8:$H$22,2,0),"")</f>
        <v/>
      </c>
      <c r="E1896" s="241" t="str">
        <f>IF(C1896&lt;&gt;"",VLOOKUP(C1896,'BASE EQUIPOS'!$G$8:$I$22,3,0),"")</f>
        <v/>
      </c>
      <c r="F1896" s="241" t="str">
        <f>IF(C1896&lt;&gt;"",VLOOKUP(C1896,'BASE EQUIPOS'!$G$8:$J$22,4,0),"")</f>
        <v/>
      </c>
      <c r="G1896" s="242"/>
      <c r="H1896" s="233"/>
      <c r="I1896" s="241"/>
      <c r="J1896" s="241"/>
      <c r="K1896" s="241"/>
      <c r="L1896" s="239"/>
      <c r="M1896" s="244"/>
      <c r="N1896" s="245" t="str">
        <f t="shared" ca="1" si="204"/>
        <v/>
      </c>
      <c r="O1896" s="239"/>
      <c r="P1896" s="244"/>
      <c r="Q1896" s="245" t="str">
        <f t="shared" si="205"/>
        <v/>
      </c>
      <c r="U1896" s="246" t="str">
        <f>IFERROR(VLOOKUP(C1896,'BASE EQUIPOS'!$G$8:$O$22,9,0)," ")</f>
        <v xml:space="preserve"> </v>
      </c>
      <c r="V1896" s="232" t="str">
        <f t="shared" si="207"/>
        <v/>
      </c>
      <c r="W1896" s="232" t="str">
        <f t="shared" si="208"/>
        <v/>
      </c>
      <c r="X1896" s="232" t="str">
        <f>IFERROR(VLOOKUP(W1896,Datos!$P$4:$Q$18,2,0),"")</f>
        <v/>
      </c>
      <c r="Y1896" s="232" t="str">
        <f t="shared" si="209"/>
        <v/>
      </c>
      <c r="AA1896" s="314" t="str">
        <f t="shared" ca="1" si="206"/>
        <v/>
      </c>
    </row>
    <row r="1897" spans="1:27" x14ac:dyDescent="0.3">
      <c r="A1897" s="238"/>
      <c r="B1897" s="241" t="str">
        <f t="shared" si="210"/>
        <v/>
      </c>
      <c r="C1897" s="239"/>
      <c r="D1897" s="240" t="str">
        <f>IF(C1897&lt;&gt;"",VLOOKUP(C1897,'BASE EQUIPOS'!$G$8:$H$22,2,0),"")</f>
        <v/>
      </c>
      <c r="E1897" s="241" t="str">
        <f>IF(C1897&lt;&gt;"",VLOOKUP(C1897,'BASE EQUIPOS'!$G$8:$I$22,3,0),"")</f>
        <v/>
      </c>
      <c r="F1897" s="241" t="str">
        <f>IF(C1897&lt;&gt;"",VLOOKUP(C1897,'BASE EQUIPOS'!$G$8:$J$22,4,0),"")</f>
        <v/>
      </c>
      <c r="G1897" s="242"/>
      <c r="H1897" s="233"/>
      <c r="I1897" s="241"/>
      <c r="J1897" s="241"/>
      <c r="K1897" s="241"/>
      <c r="L1897" s="239"/>
      <c r="M1897" s="244"/>
      <c r="N1897" s="245" t="str">
        <f t="shared" ca="1" si="204"/>
        <v/>
      </c>
      <c r="O1897" s="239"/>
      <c r="P1897" s="244"/>
      <c r="Q1897" s="245" t="str">
        <f t="shared" si="205"/>
        <v/>
      </c>
      <c r="U1897" s="246" t="str">
        <f>IFERROR(VLOOKUP(C1897,'BASE EQUIPOS'!$G$8:$O$22,9,0)," ")</f>
        <v xml:space="preserve"> </v>
      </c>
      <c r="V1897" s="232" t="str">
        <f t="shared" si="207"/>
        <v/>
      </c>
      <c r="W1897" s="232" t="str">
        <f t="shared" si="208"/>
        <v/>
      </c>
      <c r="X1897" s="232" t="str">
        <f>IFERROR(VLOOKUP(W1897,Datos!$P$4:$Q$18,2,0),"")</f>
        <v/>
      </c>
      <c r="Y1897" s="232" t="str">
        <f t="shared" si="209"/>
        <v/>
      </c>
      <c r="AA1897" s="314" t="str">
        <f t="shared" ca="1" si="206"/>
        <v/>
      </c>
    </row>
    <row r="1898" spans="1:27" x14ac:dyDescent="0.3">
      <c r="A1898" s="238"/>
      <c r="B1898" s="241" t="str">
        <f t="shared" si="210"/>
        <v/>
      </c>
      <c r="C1898" s="239"/>
      <c r="D1898" s="240" t="str">
        <f>IF(C1898&lt;&gt;"",VLOOKUP(C1898,'BASE EQUIPOS'!$G$8:$H$22,2,0),"")</f>
        <v/>
      </c>
      <c r="E1898" s="241" t="str">
        <f>IF(C1898&lt;&gt;"",VLOOKUP(C1898,'BASE EQUIPOS'!$G$8:$I$22,3,0),"")</f>
        <v/>
      </c>
      <c r="F1898" s="241" t="str">
        <f>IF(C1898&lt;&gt;"",VLOOKUP(C1898,'BASE EQUIPOS'!$G$8:$J$22,4,0),"")</f>
        <v/>
      </c>
      <c r="G1898" s="242"/>
      <c r="H1898" s="233"/>
      <c r="I1898" s="241"/>
      <c r="J1898" s="241"/>
      <c r="K1898" s="241"/>
      <c r="L1898" s="239"/>
      <c r="M1898" s="244"/>
      <c r="N1898" s="245" t="str">
        <f t="shared" ca="1" si="204"/>
        <v/>
      </c>
      <c r="O1898" s="239"/>
      <c r="P1898" s="244"/>
      <c r="Q1898" s="245" t="str">
        <f t="shared" si="205"/>
        <v/>
      </c>
      <c r="U1898" s="246" t="str">
        <f>IFERROR(VLOOKUP(C1898,'BASE EQUIPOS'!$G$8:$O$22,9,0)," ")</f>
        <v xml:space="preserve"> </v>
      </c>
      <c r="V1898" s="232" t="str">
        <f t="shared" si="207"/>
        <v/>
      </c>
      <c r="W1898" s="232" t="str">
        <f t="shared" si="208"/>
        <v/>
      </c>
      <c r="X1898" s="232" t="str">
        <f>IFERROR(VLOOKUP(W1898,Datos!$P$4:$Q$18,2,0),"")</f>
        <v/>
      </c>
      <c r="Y1898" s="232" t="str">
        <f t="shared" si="209"/>
        <v/>
      </c>
      <c r="AA1898" s="314" t="str">
        <f t="shared" ca="1" si="206"/>
        <v/>
      </c>
    </row>
    <row r="1899" spans="1:27" x14ac:dyDescent="0.3">
      <c r="A1899" s="238"/>
      <c r="B1899" s="241" t="str">
        <f t="shared" si="210"/>
        <v/>
      </c>
      <c r="C1899" s="239"/>
      <c r="D1899" s="240" t="str">
        <f>IF(C1899&lt;&gt;"",VLOOKUP(C1899,'BASE EQUIPOS'!$G$8:$H$22,2,0),"")</f>
        <v/>
      </c>
      <c r="E1899" s="241" t="str">
        <f>IF(C1899&lt;&gt;"",VLOOKUP(C1899,'BASE EQUIPOS'!$G$8:$I$22,3,0),"")</f>
        <v/>
      </c>
      <c r="F1899" s="241" t="str">
        <f>IF(C1899&lt;&gt;"",VLOOKUP(C1899,'BASE EQUIPOS'!$G$8:$J$22,4,0),"")</f>
        <v/>
      </c>
      <c r="G1899" s="242"/>
      <c r="H1899" s="233"/>
      <c r="I1899" s="241"/>
      <c r="J1899" s="241"/>
      <c r="K1899" s="241"/>
      <c r="L1899" s="239"/>
      <c r="M1899" s="244"/>
      <c r="N1899" s="245" t="str">
        <f t="shared" ca="1" si="204"/>
        <v/>
      </c>
      <c r="O1899" s="239"/>
      <c r="P1899" s="244"/>
      <c r="Q1899" s="245" t="str">
        <f t="shared" si="205"/>
        <v/>
      </c>
      <c r="U1899" s="246" t="str">
        <f>IFERROR(VLOOKUP(C1899,'BASE EQUIPOS'!$G$8:$O$22,9,0)," ")</f>
        <v xml:space="preserve"> </v>
      </c>
      <c r="V1899" s="232" t="str">
        <f t="shared" si="207"/>
        <v/>
      </c>
      <c r="W1899" s="232" t="str">
        <f t="shared" si="208"/>
        <v/>
      </c>
      <c r="X1899" s="232" t="str">
        <f>IFERROR(VLOOKUP(W1899,Datos!$P$4:$Q$18,2,0),"")</f>
        <v/>
      </c>
      <c r="Y1899" s="232" t="str">
        <f t="shared" si="209"/>
        <v/>
      </c>
      <c r="AA1899" s="314" t="str">
        <f t="shared" ca="1" si="206"/>
        <v/>
      </c>
    </row>
    <row r="1900" spans="1:27" x14ac:dyDescent="0.3">
      <c r="A1900" s="238"/>
      <c r="B1900" s="241" t="str">
        <f t="shared" si="210"/>
        <v/>
      </c>
      <c r="C1900" s="239"/>
      <c r="D1900" s="240" t="str">
        <f>IF(C1900&lt;&gt;"",VLOOKUP(C1900,'BASE EQUIPOS'!$G$8:$H$22,2,0),"")</f>
        <v/>
      </c>
      <c r="E1900" s="241" t="str">
        <f>IF(C1900&lt;&gt;"",VLOOKUP(C1900,'BASE EQUIPOS'!$G$8:$I$22,3,0),"")</f>
        <v/>
      </c>
      <c r="F1900" s="241" t="str">
        <f>IF(C1900&lt;&gt;"",VLOOKUP(C1900,'BASE EQUIPOS'!$G$8:$J$22,4,0),"")</f>
        <v/>
      </c>
      <c r="G1900" s="242"/>
      <c r="H1900" s="233"/>
      <c r="I1900" s="241"/>
      <c r="J1900" s="241"/>
      <c r="K1900" s="241"/>
      <c r="L1900" s="239"/>
      <c r="M1900" s="244"/>
      <c r="N1900" s="245" t="str">
        <f t="shared" ca="1" si="204"/>
        <v/>
      </c>
      <c r="O1900" s="239"/>
      <c r="P1900" s="244"/>
      <c r="Q1900" s="245" t="str">
        <f t="shared" si="205"/>
        <v/>
      </c>
      <c r="U1900" s="246" t="str">
        <f>IFERROR(VLOOKUP(C1900,'BASE EQUIPOS'!$G$8:$O$22,9,0)," ")</f>
        <v xml:space="preserve"> </v>
      </c>
      <c r="V1900" s="232" t="str">
        <f t="shared" si="207"/>
        <v/>
      </c>
      <c r="W1900" s="232" t="str">
        <f t="shared" si="208"/>
        <v/>
      </c>
      <c r="X1900" s="232" t="str">
        <f>IFERROR(VLOOKUP(W1900,Datos!$P$4:$Q$18,2,0),"")</f>
        <v/>
      </c>
      <c r="Y1900" s="232" t="str">
        <f t="shared" si="209"/>
        <v/>
      </c>
      <c r="AA1900" s="314" t="str">
        <f t="shared" ca="1" si="206"/>
        <v/>
      </c>
    </row>
    <row r="1901" spans="1:27" x14ac:dyDescent="0.3">
      <c r="A1901" s="238"/>
      <c r="B1901" s="241" t="str">
        <f t="shared" si="210"/>
        <v/>
      </c>
      <c r="C1901" s="239"/>
      <c r="D1901" s="240" t="str">
        <f>IF(C1901&lt;&gt;"",VLOOKUP(C1901,'BASE EQUIPOS'!$G$8:$H$22,2,0),"")</f>
        <v/>
      </c>
      <c r="E1901" s="241" t="str">
        <f>IF(C1901&lt;&gt;"",VLOOKUP(C1901,'BASE EQUIPOS'!$G$8:$I$22,3,0),"")</f>
        <v/>
      </c>
      <c r="F1901" s="241" t="str">
        <f>IF(C1901&lt;&gt;"",VLOOKUP(C1901,'BASE EQUIPOS'!$G$8:$J$22,4,0),"")</f>
        <v/>
      </c>
      <c r="G1901" s="242"/>
      <c r="H1901" s="233"/>
      <c r="I1901" s="241"/>
      <c r="J1901" s="241"/>
      <c r="K1901" s="241"/>
      <c r="L1901" s="239"/>
      <c r="M1901" s="244"/>
      <c r="N1901" s="245" t="str">
        <f t="shared" ca="1" si="204"/>
        <v/>
      </c>
      <c r="O1901" s="239"/>
      <c r="P1901" s="244"/>
      <c r="Q1901" s="245" t="str">
        <f t="shared" si="205"/>
        <v/>
      </c>
      <c r="U1901" s="246" t="str">
        <f>IFERROR(VLOOKUP(C1901,'BASE EQUIPOS'!$G$8:$O$22,9,0)," ")</f>
        <v xml:space="preserve"> </v>
      </c>
      <c r="V1901" s="232" t="str">
        <f t="shared" si="207"/>
        <v/>
      </c>
      <c r="W1901" s="232" t="str">
        <f t="shared" si="208"/>
        <v/>
      </c>
      <c r="X1901" s="232" t="str">
        <f>IFERROR(VLOOKUP(W1901,Datos!$P$4:$Q$18,2,0),"")</f>
        <v/>
      </c>
      <c r="Y1901" s="232" t="str">
        <f t="shared" si="209"/>
        <v/>
      </c>
      <c r="AA1901" s="314" t="str">
        <f t="shared" ca="1" si="206"/>
        <v/>
      </c>
    </row>
    <row r="1902" spans="1:27" x14ac:dyDescent="0.3">
      <c r="A1902" s="238"/>
      <c r="B1902" s="241" t="str">
        <f t="shared" si="210"/>
        <v/>
      </c>
      <c r="C1902" s="239"/>
      <c r="D1902" s="240" t="str">
        <f>IF(C1902&lt;&gt;"",VLOOKUP(C1902,'BASE EQUIPOS'!$G$8:$H$22,2,0),"")</f>
        <v/>
      </c>
      <c r="E1902" s="241" t="str">
        <f>IF(C1902&lt;&gt;"",VLOOKUP(C1902,'BASE EQUIPOS'!$G$8:$I$22,3,0),"")</f>
        <v/>
      </c>
      <c r="F1902" s="241" t="str">
        <f>IF(C1902&lt;&gt;"",VLOOKUP(C1902,'BASE EQUIPOS'!$G$8:$J$22,4,0),"")</f>
        <v/>
      </c>
      <c r="G1902" s="242"/>
      <c r="H1902" s="233"/>
      <c r="I1902" s="241"/>
      <c r="J1902" s="241"/>
      <c r="K1902" s="241"/>
      <c r="L1902" s="239"/>
      <c r="M1902" s="244"/>
      <c r="N1902" s="245" t="str">
        <f t="shared" ca="1" si="204"/>
        <v/>
      </c>
      <c r="O1902" s="239"/>
      <c r="P1902" s="244"/>
      <c r="Q1902" s="245" t="str">
        <f t="shared" si="205"/>
        <v/>
      </c>
      <c r="U1902" s="246" t="str">
        <f>IFERROR(VLOOKUP(C1902,'BASE EQUIPOS'!$G$8:$O$22,9,0)," ")</f>
        <v xml:space="preserve"> </v>
      </c>
      <c r="V1902" s="232" t="str">
        <f t="shared" si="207"/>
        <v/>
      </c>
      <c r="W1902" s="232" t="str">
        <f t="shared" si="208"/>
        <v/>
      </c>
      <c r="X1902" s="232" t="str">
        <f>IFERROR(VLOOKUP(W1902,Datos!$P$4:$Q$18,2,0),"")</f>
        <v/>
      </c>
      <c r="Y1902" s="232" t="str">
        <f t="shared" si="209"/>
        <v/>
      </c>
      <c r="AA1902" s="314" t="str">
        <f t="shared" ca="1" si="206"/>
        <v/>
      </c>
    </row>
    <row r="1903" spans="1:27" x14ac:dyDescent="0.3">
      <c r="A1903" s="238"/>
      <c r="B1903" s="241" t="str">
        <f t="shared" si="210"/>
        <v/>
      </c>
      <c r="C1903" s="239"/>
      <c r="D1903" s="240" t="str">
        <f>IF(C1903&lt;&gt;"",VLOOKUP(C1903,'BASE EQUIPOS'!$G$8:$H$22,2,0),"")</f>
        <v/>
      </c>
      <c r="E1903" s="241" t="str">
        <f>IF(C1903&lt;&gt;"",VLOOKUP(C1903,'BASE EQUIPOS'!$G$8:$I$22,3,0),"")</f>
        <v/>
      </c>
      <c r="F1903" s="241" t="str">
        <f>IF(C1903&lt;&gt;"",VLOOKUP(C1903,'BASE EQUIPOS'!$G$8:$J$22,4,0),"")</f>
        <v/>
      </c>
      <c r="G1903" s="242"/>
      <c r="H1903" s="233"/>
      <c r="I1903" s="241"/>
      <c r="J1903" s="241"/>
      <c r="K1903" s="241"/>
      <c r="L1903" s="239"/>
      <c r="M1903" s="244"/>
      <c r="N1903" s="245" t="str">
        <f t="shared" ca="1" si="204"/>
        <v/>
      </c>
      <c r="O1903" s="239"/>
      <c r="P1903" s="244"/>
      <c r="Q1903" s="245" t="str">
        <f t="shared" si="205"/>
        <v/>
      </c>
      <c r="U1903" s="246" t="str">
        <f>IFERROR(VLOOKUP(C1903,'BASE EQUIPOS'!$G$8:$O$22,9,0)," ")</f>
        <v xml:space="preserve"> </v>
      </c>
      <c r="V1903" s="232" t="str">
        <f t="shared" si="207"/>
        <v/>
      </c>
      <c r="W1903" s="232" t="str">
        <f t="shared" si="208"/>
        <v/>
      </c>
      <c r="X1903" s="232" t="str">
        <f>IFERROR(VLOOKUP(W1903,Datos!$P$4:$Q$18,2,0),"")</f>
        <v/>
      </c>
      <c r="Y1903" s="232" t="str">
        <f t="shared" si="209"/>
        <v/>
      </c>
      <c r="AA1903" s="314" t="str">
        <f t="shared" ca="1" si="206"/>
        <v/>
      </c>
    </row>
    <row r="1904" spans="1:27" x14ac:dyDescent="0.3">
      <c r="A1904" s="238"/>
      <c r="B1904" s="241" t="str">
        <f t="shared" si="210"/>
        <v/>
      </c>
      <c r="C1904" s="239"/>
      <c r="D1904" s="240" t="str">
        <f>IF(C1904&lt;&gt;"",VLOOKUP(C1904,'BASE EQUIPOS'!$G$8:$H$22,2,0),"")</f>
        <v/>
      </c>
      <c r="E1904" s="241" t="str">
        <f>IF(C1904&lt;&gt;"",VLOOKUP(C1904,'BASE EQUIPOS'!$G$8:$I$22,3,0),"")</f>
        <v/>
      </c>
      <c r="F1904" s="241" t="str">
        <f>IF(C1904&lt;&gt;"",VLOOKUP(C1904,'BASE EQUIPOS'!$G$8:$J$22,4,0),"")</f>
        <v/>
      </c>
      <c r="G1904" s="242"/>
      <c r="H1904" s="233"/>
      <c r="I1904" s="241"/>
      <c r="J1904" s="241"/>
      <c r="K1904" s="241"/>
      <c r="L1904" s="239"/>
      <c r="M1904" s="244"/>
      <c r="N1904" s="245" t="str">
        <f t="shared" ca="1" si="204"/>
        <v/>
      </c>
      <c r="O1904" s="239"/>
      <c r="P1904" s="244"/>
      <c r="Q1904" s="245" t="str">
        <f t="shared" si="205"/>
        <v/>
      </c>
      <c r="U1904" s="246" t="str">
        <f>IFERROR(VLOOKUP(C1904,'BASE EQUIPOS'!$G$8:$O$22,9,0)," ")</f>
        <v xml:space="preserve"> </v>
      </c>
      <c r="V1904" s="232" t="str">
        <f t="shared" si="207"/>
        <v/>
      </c>
      <c r="W1904" s="232" t="str">
        <f t="shared" si="208"/>
        <v/>
      </c>
      <c r="X1904" s="232" t="str">
        <f>IFERROR(VLOOKUP(W1904,Datos!$P$4:$Q$18,2,0),"")</f>
        <v/>
      </c>
      <c r="Y1904" s="232" t="str">
        <f t="shared" si="209"/>
        <v/>
      </c>
      <c r="AA1904" s="314" t="str">
        <f t="shared" ca="1" si="206"/>
        <v/>
      </c>
    </row>
    <row r="1905" spans="1:27" x14ac:dyDescent="0.3">
      <c r="A1905" s="238"/>
      <c r="B1905" s="241" t="str">
        <f t="shared" si="210"/>
        <v/>
      </c>
      <c r="C1905" s="239"/>
      <c r="D1905" s="240" t="str">
        <f>IF(C1905&lt;&gt;"",VLOOKUP(C1905,'BASE EQUIPOS'!$G$8:$H$22,2,0),"")</f>
        <v/>
      </c>
      <c r="E1905" s="241" t="str">
        <f>IF(C1905&lt;&gt;"",VLOOKUP(C1905,'BASE EQUIPOS'!$G$8:$I$22,3,0),"")</f>
        <v/>
      </c>
      <c r="F1905" s="241" t="str">
        <f>IF(C1905&lt;&gt;"",VLOOKUP(C1905,'BASE EQUIPOS'!$G$8:$J$22,4,0),"")</f>
        <v/>
      </c>
      <c r="G1905" s="242"/>
      <c r="H1905" s="233"/>
      <c r="I1905" s="241"/>
      <c r="J1905" s="241"/>
      <c r="K1905" s="241"/>
      <c r="L1905" s="239"/>
      <c r="M1905" s="244"/>
      <c r="N1905" s="245" t="str">
        <f t="shared" ca="1" si="204"/>
        <v/>
      </c>
      <c r="O1905" s="239"/>
      <c r="P1905" s="244"/>
      <c r="Q1905" s="245" t="str">
        <f t="shared" si="205"/>
        <v/>
      </c>
      <c r="U1905" s="246" t="str">
        <f>IFERROR(VLOOKUP(C1905,'BASE EQUIPOS'!$G$8:$O$22,9,0)," ")</f>
        <v xml:space="preserve"> </v>
      </c>
      <c r="V1905" s="232" t="str">
        <f t="shared" si="207"/>
        <v/>
      </c>
      <c r="W1905" s="232" t="str">
        <f t="shared" si="208"/>
        <v/>
      </c>
      <c r="X1905" s="232" t="str">
        <f>IFERROR(VLOOKUP(W1905,Datos!$P$4:$Q$18,2,0),"")</f>
        <v/>
      </c>
      <c r="Y1905" s="232" t="str">
        <f t="shared" si="209"/>
        <v/>
      </c>
      <c r="AA1905" s="314" t="str">
        <f t="shared" ca="1" si="206"/>
        <v/>
      </c>
    </row>
    <row r="1906" spans="1:27" x14ac:dyDescent="0.3">
      <c r="A1906" s="238"/>
      <c r="B1906" s="241" t="str">
        <f t="shared" si="210"/>
        <v/>
      </c>
      <c r="C1906" s="239"/>
      <c r="D1906" s="240" t="str">
        <f>IF(C1906&lt;&gt;"",VLOOKUP(C1906,'BASE EQUIPOS'!$G$8:$H$22,2,0),"")</f>
        <v/>
      </c>
      <c r="E1906" s="241" t="str">
        <f>IF(C1906&lt;&gt;"",VLOOKUP(C1906,'BASE EQUIPOS'!$G$8:$I$22,3,0),"")</f>
        <v/>
      </c>
      <c r="F1906" s="241" t="str">
        <f>IF(C1906&lt;&gt;"",VLOOKUP(C1906,'BASE EQUIPOS'!$G$8:$J$22,4,0),"")</f>
        <v/>
      </c>
      <c r="G1906" s="242"/>
      <c r="H1906" s="233"/>
      <c r="I1906" s="241"/>
      <c r="J1906" s="241"/>
      <c r="K1906" s="241"/>
      <c r="L1906" s="239"/>
      <c r="M1906" s="244"/>
      <c r="N1906" s="245" t="str">
        <f t="shared" ca="1" si="204"/>
        <v/>
      </c>
      <c r="O1906" s="239"/>
      <c r="P1906" s="244"/>
      <c r="Q1906" s="245" t="str">
        <f t="shared" si="205"/>
        <v/>
      </c>
      <c r="U1906" s="246" t="str">
        <f>IFERROR(VLOOKUP(C1906,'BASE EQUIPOS'!$G$8:$O$22,9,0)," ")</f>
        <v xml:space="preserve"> </v>
      </c>
      <c r="V1906" s="232" t="str">
        <f t="shared" si="207"/>
        <v/>
      </c>
      <c r="W1906" s="232" t="str">
        <f t="shared" si="208"/>
        <v/>
      </c>
      <c r="X1906" s="232" t="str">
        <f>IFERROR(VLOOKUP(W1906,Datos!$P$4:$Q$18,2,0),"")</f>
        <v/>
      </c>
      <c r="Y1906" s="232" t="str">
        <f t="shared" si="209"/>
        <v/>
      </c>
      <c r="AA1906" s="314" t="str">
        <f t="shared" ca="1" si="206"/>
        <v/>
      </c>
    </row>
    <row r="1907" spans="1:27" x14ac:dyDescent="0.3">
      <c r="A1907" s="238"/>
      <c r="B1907" s="241" t="str">
        <f t="shared" si="210"/>
        <v/>
      </c>
      <c r="C1907" s="239"/>
      <c r="D1907" s="240" t="str">
        <f>IF(C1907&lt;&gt;"",VLOOKUP(C1907,'BASE EQUIPOS'!$G$8:$H$22,2,0),"")</f>
        <v/>
      </c>
      <c r="E1907" s="241" t="str">
        <f>IF(C1907&lt;&gt;"",VLOOKUP(C1907,'BASE EQUIPOS'!$G$8:$I$22,3,0),"")</f>
        <v/>
      </c>
      <c r="F1907" s="241" t="str">
        <f>IF(C1907&lt;&gt;"",VLOOKUP(C1907,'BASE EQUIPOS'!$G$8:$J$22,4,0),"")</f>
        <v/>
      </c>
      <c r="G1907" s="242"/>
      <c r="H1907" s="233"/>
      <c r="I1907" s="241"/>
      <c r="J1907" s="241"/>
      <c r="K1907" s="241"/>
      <c r="L1907" s="239"/>
      <c r="M1907" s="244"/>
      <c r="N1907" s="245" t="str">
        <f t="shared" ca="1" si="204"/>
        <v/>
      </c>
      <c r="O1907" s="239"/>
      <c r="P1907" s="244"/>
      <c r="Q1907" s="245" t="str">
        <f t="shared" si="205"/>
        <v/>
      </c>
      <c r="U1907" s="246" t="str">
        <f>IFERROR(VLOOKUP(C1907,'BASE EQUIPOS'!$G$8:$O$22,9,0)," ")</f>
        <v xml:space="preserve"> </v>
      </c>
      <c r="V1907" s="232" t="str">
        <f t="shared" si="207"/>
        <v/>
      </c>
      <c r="W1907" s="232" t="str">
        <f t="shared" si="208"/>
        <v/>
      </c>
      <c r="X1907" s="232" t="str">
        <f>IFERROR(VLOOKUP(W1907,Datos!$P$4:$Q$18,2,0),"")</f>
        <v/>
      </c>
      <c r="Y1907" s="232" t="str">
        <f t="shared" si="209"/>
        <v/>
      </c>
      <c r="AA1907" s="314" t="str">
        <f t="shared" ca="1" si="206"/>
        <v/>
      </c>
    </row>
    <row r="1908" spans="1:27" x14ac:dyDescent="0.3">
      <c r="A1908" s="238"/>
      <c r="B1908" s="241" t="str">
        <f t="shared" si="210"/>
        <v/>
      </c>
      <c r="C1908" s="239"/>
      <c r="D1908" s="240" t="str">
        <f>IF(C1908&lt;&gt;"",VLOOKUP(C1908,'BASE EQUIPOS'!$G$8:$H$22,2,0),"")</f>
        <v/>
      </c>
      <c r="E1908" s="241" t="str">
        <f>IF(C1908&lt;&gt;"",VLOOKUP(C1908,'BASE EQUIPOS'!$G$8:$I$22,3,0),"")</f>
        <v/>
      </c>
      <c r="F1908" s="241" t="str">
        <f>IF(C1908&lt;&gt;"",VLOOKUP(C1908,'BASE EQUIPOS'!$G$8:$J$22,4,0),"")</f>
        <v/>
      </c>
      <c r="G1908" s="242"/>
      <c r="H1908" s="233"/>
      <c r="I1908" s="241"/>
      <c r="J1908" s="241"/>
      <c r="K1908" s="241"/>
      <c r="L1908" s="239"/>
      <c r="M1908" s="244"/>
      <c r="N1908" s="245" t="str">
        <f t="shared" ca="1" si="204"/>
        <v/>
      </c>
      <c r="O1908" s="239"/>
      <c r="P1908" s="244"/>
      <c r="Q1908" s="245" t="str">
        <f t="shared" si="205"/>
        <v/>
      </c>
      <c r="U1908" s="246" t="str">
        <f>IFERROR(VLOOKUP(C1908,'BASE EQUIPOS'!$G$8:$O$22,9,0)," ")</f>
        <v xml:space="preserve"> </v>
      </c>
      <c r="V1908" s="232" t="str">
        <f t="shared" si="207"/>
        <v/>
      </c>
      <c r="W1908" s="232" t="str">
        <f t="shared" si="208"/>
        <v/>
      </c>
      <c r="X1908" s="232" t="str">
        <f>IFERROR(VLOOKUP(W1908,Datos!$P$4:$Q$18,2,0),"")</f>
        <v/>
      </c>
      <c r="Y1908" s="232" t="str">
        <f t="shared" si="209"/>
        <v/>
      </c>
      <c r="AA1908" s="314" t="str">
        <f t="shared" ca="1" si="206"/>
        <v/>
      </c>
    </row>
    <row r="1909" spans="1:27" x14ac:dyDescent="0.3">
      <c r="A1909" s="238"/>
      <c r="B1909" s="241" t="str">
        <f t="shared" si="210"/>
        <v/>
      </c>
      <c r="C1909" s="239"/>
      <c r="D1909" s="240" t="str">
        <f>IF(C1909&lt;&gt;"",VLOOKUP(C1909,'BASE EQUIPOS'!$G$8:$H$22,2,0),"")</f>
        <v/>
      </c>
      <c r="E1909" s="241" t="str">
        <f>IF(C1909&lt;&gt;"",VLOOKUP(C1909,'BASE EQUIPOS'!$G$8:$I$22,3,0),"")</f>
        <v/>
      </c>
      <c r="F1909" s="241" t="str">
        <f>IF(C1909&lt;&gt;"",VLOOKUP(C1909,'BASE EQUIPOS'!$G$8:$J$22,4,0),"")</f>
        <v/>
      </c>
      <c r="G1909" s="242"/>
      <c r="H1909" s="233"/>
      <c r="I1909" s="241"/>
      <c r="J1909" s="241"/>
      <c r="K1909" s="241"/>
      <c r="L1909" s="239"/>
      <c r="M1909" s="244"/>
      <c r="N1909" s="245" t="str">
        <f t="shared" ca="1" si="204"/>
        <v/>
      </c>
      <c r="O1909" s="239"/>
      <c r="P1909" s="244"/>
      <c r="Q1909" s="245" t="str">
        <f t="shared" si="205"/>
        <v/>
      </c>
      <c r="U1909" s="246" t="str">
        <f>IFERROR(VLOOKUP(C1909,'BASE EQUIPOS'!$G$8:$O$22,9,0)," ")</f>
        <v xml:space="preserve"> </v>
      </c>
      <c r="V1909" s="232" t="str">
        <f t="shared" si="207"/>
        <v/>
      </c>
      <c r="W1909" s="232" t="str">
        <f t="shared" si="208"/>
        <v/>
      </c>
      <c r="X1909" s="232" t="str">
        <f>IFERROR(VLOOKUP(W1909,Datos!$P$4:$Q$18,2,0),"")</f>
        <v/>
      </c>
      <c r="Y1909" s="232" t="str">
        <f t="shared" si="209"/>
        <v/>
      </c>
      <c r="AA1909" s="314" t="str">
        <f t="shared" ca="1" si="206"/>
        <v/>
      </c>
    </row>
    <row r="1910" spans="1:27" x14ac:dyDescent="0.3">
      <c r="A1910" s="238"/>
      <c r="B1910" s="241" t="str">
        <f t="shared" si="210"/>
        <v/>
      </c>
      <c r="C1910" s="239"/>
      <c r="D1910" s="240" t="str">
        <f>IF(C1910&lt;&gt;"",VLOOKUP(C1910,'BASE EQUIPOS'!$G$8:$H$22,2,0),"")</f>
        <v/>
      </c>
      <c r="E1910" s="241" t="str">
        <f>IF(C1910&lt;&gt;"",VLOOKUP(C1910,'BASE EQUIPOS'!$G$8:$I$22,3,0),"")</f>
        <v/>
      </c>
      <c r="F1910" s="241" t="str">
        <f>IF(C1910&lt;&gt;"",VLOOKUP(C1910,'BASE EQUIPOS'!$G$8:$J$22,4,0),"")</f>
        <v/>
      </c>
      <c r="G1910" s="242"/>
      <c r="H1910" s="233"/>
      <c r="I1910" s="241"/>
      <c r="J1910" s="241"/>
      <c r="K1910" s="241"/>
      <c r="L1910" s="239"/>
      <c r="M1910" s="244"/>
      <c r="N1910" s="245" t="str">
        <f t="shared" ca="1" si="204"/>
        <v/>
      </c>
      <c r="O1910" s="239"/>
      <c r="P1910" s="244"/>
      <c r="Q1910" s="245" t="str">
        <f t="shared" si="205"/>
        <v/>
      </c>
      <c r="U1910" s="246" t="str">
        <f>IFERROR(VLOOKUP(C1910,'BASE EQUIPOS'!$G$8:$O$22,9,0)," ")</f>
        <v xml:space="preserve"> </v>
      </c>
      <c r="V1910" s="232" t="str">
        <f t="shared" si="207"/>
        <v/>
      </c>
      <c r="W1910" s="232" t="str">
        <f t="shared" si="208"/>
        <v/>
      </c>
      <c r="X1910" s="232" t="str">
        <f>IFERROR(VLOOKUP(W1910,Datos!$P$4:$Q$18,2,0),"")</f>
        <v/>
      </c>
      <c r="Y1910" s="232" t="str">
        <f t="shared" si="209"/>
        <v/>
      </c>
      <c r="AA1910" s="314" t="str">
        <f t="shared" ca="1" si="206"/>
        <v/>
      </c>
    </row>
    <row r="1911" spans="1:27" x14ac:dyDescent="0.3">
      <c r="A1911" s="238"/>
      <c r="B1911" s="241" t="str">
        <f t="shared" si="210"/>
        <v/>
      </c>
      <c r="C1911" s="239"/>
      <c r="D1911" s="240" t="str">
        <f>IF(C1911&lt;&gt;"",VLOOKUP(C1911,'BASE EQUIPOS'!$G$8:$H$22,2,0),"")</f>
        <v/>
      </c>
      <c r="E1911" s="241" t="str">
        <f>IF(C1911&lt;&gt;"",VLOOKUP(C1911,'BASE EQUIPOS'!$G$8:$I$22,3,0),"")</f>
        <v/>
      </c>
      <c r="F1911" s="241" t="str">
        <f>IF(C1911&lt;&gt;"",VLOOKUP(C1911,'BASE EQUIPOS'!$G$8:$J$22,4,0),"")</f>
        <v/>
      </c>
      <c r="G1911" s="242"/>
      <c r="H1911" s="233"/>
      <c r="I1911" s="241"/>
      <c r="J1911" s="241"/>
      <c r="K1911" s="241"/>
      <c r="L1911" s="239"/>
      <c r="M1911" s="244"/>
      <c r="N1911" s="245" t="str">
        <f t="shared" ca="1" si="204"/>
        <v/>
      </c>
      <c r="O1911" s="239"/>
      <c r="P1911" s="244"/>
      <c r="Q1911" s="245" t="str">
        <f t="shared" si="205"/>
        <v/>
      </c>
      <c r="U1911" s="246" t="str">
        <f>IFERROR(VLOOKUP(C1911,'BASE EQUIPOS'!$G$8:$O$22,9,0)," ")</f>
        <v xml:space="preserve"> </v>
      </c>
      <c r="V1911" s="232" t="str">
        <f t="shared" si="207"/>
        <v/>
      </c>
      <c r="W1911" s="232" t="str">
        <f t="shared" si="208"/>
        <v/>
      </c>
      <c r="X1911" s="232" t="str">
        <f>IFERROR(VLOOKUP(W1911,Datos!$P$4:$Q$18,2,0),"")</f>
        <v/>
      </c>
      <c r="Y1911" s="232" t="str">
        <f t="shared" si="209"/>
        <v/>
      </c>
      <c r="AA1911" s="314" t="str">
        <f t="shared" ca="1" si="206"/>
        <v/>
      </c>
    </row>
    <row r="1912" spans="1:27" x14ac:dyDescent="0.3">
      <c r="A1912" s="238"/>
      <c r="B1912" s="241" t="str">
        <f t="shared" si="210"/>
        <v/>
      </c>
      <c r="C1912" s="239"/>
      <c r="D1912" s="240" t="str">
        <f>IF(C1912&lt;&gt;"",VLOOKUP(C1912,'BASE EQUIPOS'!$G$8:$H$22,2,0),"")</f>
        <v/>
      </c>
      <c r="E1912" s="241" t="str">
        <f>IF(C1912&lt;&gt;"",VLOOKUP(C1912,'BASE EQUIPOS'!$G$8:$I$22,3,0),"")</f>
        <v/>
      </c>
      <c r="F1912" s="241" t="str">
        <f>IF(C1912&lt;&gt;"",VLOOKUP(C1912,'BASE EQUIPOS'!$G$8:$J$22,4,0),"")</f>
        <v/>
      </c>
      <c r="G1912" s="242"/>
      <c r="H1912" s="233"/>
      <c r="I1912" s="241"/>
      <c r="J1912" s="241"/>
      <c r="K1912" s="241"/>
      <c r="L1912" s="239"/>
      <c r="M1912" s="244"/>
      <c r="N1912" s="245" t="str">
        <f t="shared" ca="1" si="204"/>
        <v/>
      </c>
      <c r="O1912" s="239"/>
      <c r="P1912" s="244"/>
      <c r="Q1912" s="245" t="str">
        <f t="shared" si="205"/>
        <v/>
      </c>
      <c r="U1912" s="246" t="str">
        <f>IFERROR(VLOOKUP(C1912,'BASE EQUIPOS'!$G$8:$O$22,9,0)," ")</f>
        <v xml:space="preserve"> </v>
      </c>
      <c r="V1912" s="232" t="str">
        <f t="shared" si="207"/>
        <v/>
      </c>
      <c r="W1912" s="232" t="str">
        <f t="shared" si="208"/>
        <v/>
      </c>
      <c r="X1912" s="232" t="str">
        <f>IFERROR(VLOOKUP(W1912,Datos!$P$4:$Q$18,2,0),"")</f>
        <v/>
      </c>
      <c r="Y1912" s="232" t="str">
        <f t="shared" si="209"/>
        <v/>
      </c>
      <c r="AA1912" s="314" t="str">
        <f t="shared" ca="1" si="206"/>
        <v/>
      </c>
    </row>
    <row r="1913" spans="1:27" x14ac:dyDescent="0.3">
      <c r="A1913" s="238"/>
      <c r="B1913" s="241" t="str">
        <f t="shared" si="210"/>
        <v/>
      </c>
      <c r="C1913" s="239"/>
      <c r="D1913" s="240" t="str">
        <f>IF(C1913&lt;&gt;"",VLOOKUP(C1913,'BASE EQUIPOS'!$G$8:$H$22,2,0),"")</f>
        <v/>
      </c>
      <c r="E1913" s="241" t="str">
        <f>IF(C1913&lt;&gt;"",VLOOKUP(C1913,'BASE EQUIPOS'!$G$8:$I$22,3,0),"")</f>
        <v/>
      </c>
      <c r="F1913" s="241" t="str">
        <f>IF(C1913&lt;&gt;"",VLOOKUP(C1913,'BASE EQUIPOS'!$G$8:$J$22,4,0),"")</f>
        <v/>
      </c>
      <c r="G1913" s="242"/>
      <c r="H1913" s="233"/>
      <c r="I1913" s="241"/>
      <c r="J1913" s="241"/>
      <c r="K1913" s="241"/>
      <c r="L1913" s="239"/>
      <c r="M1913" s="244"/>
      <c r="N1913" s="245" t="str">
        <f t="shared" ca="1" si="204"/>
        <v/>
      </c>
      <c r="O1913" s="239"/>
      <c r="P1913" s="244"/>
      <c r="Q1913" s="245" t="str">
        <f t="shared" si="205"/>
        <v/>
      </c>
      <c r="U1913" s="246" t="str">
        <f>IFERROR(VLOOKUP(C1913,'BASE EQUIPOS'!$G$8:$O$22,9,0)," ")</f>
        <v xml:space="preserve"> </v>
      </c>
      <c r="V1913" s="232" t="str">
        <f t="shared" si="207"/>
        <v/>
      </c>
      <c r="W1913" s="232" t="str">
        <f t="shared" si="208"/>
        <v/>
      </c>
      <c r="X1913" s="232" t="str">
        <f>IFERROR(VLOOKUP(W1913,Datos!$P$4:$Q$18,2,0),"")</f>
        <v/>
      </c>
      <c r="Y1913" s="232" t="str">
        <f t="shared" si="209"/>
        <v/>
      </c>
      <c r="AA1913" s="314" t="str">
        <f t="shared" ca="1" si="206"/>
        <v/>
      </c>
    </row>
    <row r="1914" spans="1:27" x14ac:dyDescent="0.3">
      <c r="A1914" s="238"/>
      <c r="B1914" s="241" t="str">
        <f t="shared" si="210"/>
        <v/>
      </c>
      <c r="C1914" s="239"/>
      <c r="D1914" s="240" t="str">
        <f>IF(C1914&lt;&gt;"",VLOOKUP(C1914,'BASE EQUIPOS'!$G$8:$H$22,2,0),"")</f>
        <v/>
      </c>
      <c r="E1914" s="241" t="str">
        <f>IF(C1914&lt;&gt;"",VLOOKUP(C1914,'BASE EQUIPOS'!$G$8:$I$22,3,0),"")</f>
        <v/>
      </c>
      <c r="F1914" s="241" t="str">
        <f>IF(C1914&lt;&gt;"",VLOOKUP(C1914,'BASE EQUIPOS'!$G$8:$J$22,4,0),"")</f>
        <v/>
      </c>
      <c r="G1914" s="242"/>
      <c r="H1914" s="233"/>
      <c r="I1914" s="241"/>
      <c r="J1914" s="241"/>
      <c r="K1914" s="241"/>
      <c r="L1914" s="239"/>
      <c r="M1914" s="244"/>
      <c r="N1914" s="245" t="str">
        <f t="shared" ca="1" si="204"/>
        <v/>
      </c>
      <c r="O1914" s="239"/>
      <c r="P1914" s="244"/>
      <c r="Q1914" s="245" t="str">
        <f t="shared" si="205"/>
        <v/>
      </c>
      <c r="U1914" s="246" t="str">
        <f>IFERROR(VLOOKUP(C1914,'BASE EQUIPOS'!$G$8:$O$22,9,0)," ")</f>
        <v xml:space="preserve"> </v>
      </c>
      <c r="V1914" s="232" t="str">
        <f t="shared" si="207"/>
        <v/>
      </c>
      <c r="W1914" s="232" t="str">
        <f t="shared" si="208"/>
        <v/>
      </c>
      <c r="X1914" s="232" t="str">
        <f>IFERROR(VLOOKUP(W1914,Datos!$P$4:$Q$18,2,0),"")</f>
        <v/>
      </c>
      <c r="Y1914" s="232" t="str">
        <f t="shared" si="209"/>
        <v/>
      </c>
      <c r="AA1914" s="314" t="str">
        <f t="shared" ca="1" si="206"/>
        <v/>
      </c>
    </row>
    <row r="1915" spans="1:27" x14ac:dyDescent="0.3">
      <c r="A1915" s="238"/>
      <c r="B1915" s="241" t="str">
        <f t="shared" si="210"/>
        <v/>
      </c>
      <c r="C1915" s="239"/>
      <c r="D1915" s="240" t="str">
        <f>IF(C1915&lt;&gt;"",VLOOKUP(C1915,'BASE EQUIPOS'!$G$8:$H$22,2,0),"")</f>
        <v/>
      </c>
      <c r="E1915" s="241" t="str">
        <f>IF(C1915&lt;&gt;"",VLOOKUP(C1915,'BASE EQUIPOS'!$G$8:$I$22,3,0),"")</f>
        <v/>
      </c>
      <c r="F1915" s="241" t="str">
        <f>IF(C1915&lt;&gt;"",VLOOKUP(C1915,'BASE EQUIPOS'!$G$8:$J$22,4,0),"")</f>
        <v/>
      </c>
      <c r="G1915" s="242"/>
      <c r="H1915" s="233"/>
      <c r="I1915" s="241"/>
      <c r="J1915" s="241"/>
      <c r="K1915" s="241"/>
      <c r="L1915" s="239"/>
      <c r="M1915" s="244"/>
      <c r="N1915" s="245" t="str">
        <f t="shared" ca="1" si="204"/>
        <v/>
      </c>
      <c r="O1915" s="239"/>
      <c r="P1915" s="244"/>
      <c r="Q1915" s="245" t="str">
        <f t="shared" si="205"/>
        <v/>
      </c>
      <c r="U1915" s="246" t="str">
        <f>IFERROR(VLOOKUP(C1915,'BASE EQUIPOS'!$G$8:$O$22,9,0)," ")</f>
        <v xml:space="preserve"> </v>
      </c>
      <c r="V1915" s="232" t="str">
        <f t="shared" si="207"/>
        <v/>
      </c>
      <c r="W1915" s="232" t="str">
        <f t="shared" si="208"/>
        <v/>
      </c>
      <c r="X1915" s="232" t="str">
        <f>IFERROR(VLOOKUP(W1915,Datos!$P$4:$Q$18,2,0),"")</f>
        <v/>
      </c>
      <c r="Y1915" s="232" t="str">
        <f t="shared" si="209"/>
        <v/>
      </c>
      <c r="AA1915" s="314" t="str">
        <f t="shared" ca="1" si="206"/>
        <v/>
      </c>
    </row>
    <row r="1916" spans="1:27" x14ac:dyDescent="0.3">
      <c r="A1916" s="238"/>
      <c r="B1916" s="241" t="str">
        <f t="shared" si="210"/>
        <v/>
      </c>
      <c r="C1916" s="239"/>
      <c r="D1916" s="240" t="str">
        <f>IF(C1916&lt;&gt;"",VLOOKUP(C1916,'BASE EQUIPOS'!$G$8:$H$22,2,0),"")</f>
        <v/>
      </c>
      <c r="E1916" s="241" t="str">
        <f>IF(C1916&lt;&gt;"",VLOOKUP(C1916,'BASE EQUIPOS'!$G$8:$I$22,3,0),"")</f>
        <v/>
      </c>
      <c r="F1916" s="241" t="str">
        <f>IF(C1916&lt;&gt;"",VLOOKUP(C1916,'BASE EQUIPOS'!$G$8:$J$22,4,0),"")</f>
        <v/>
      </c>
      <c r="G1916" s="242"/>
      <c r="H1916" s="233"/>
      <c r="I1916" s="241"/>
      <c r="J1916" s="241"/>
      <c r="K1916" s="241"/>
      <c r="L1916" s="239"/>
      <c r="M1916" s="244"/>
      <c r="N1916" s="245" t="str">
        <f t="shared" ca="1" si="204"/>
        <v/>
      </c>
      <c r="O1916" s="239"/>
      <c r="P1916" s="244"/>
      <c r="Q1916" s="245" t="str">
        <f t="shared" si="205"/>
        <v/>
      </c>
      <c r="U1916" s="246" t="str">
        <f>IFERROR(VLOOKUP(C1916,'BASE EQUIPOS'!$G$8:$O$22,9,0)," ")</f>
        <v xml:space="preserve"> </v>
      </c>
      <c r="V1916" s="232" t="str">
        <f t="shared" si="207"/>
        <v/>
      </c>
      <c r="W1916" s="232" t="str">
        <f t="shared" si="208"/>
        <v/>
      </c>
      <c r="X1916" s="232" t="str">
        <f>IFERROR(VLOOKUP(W1916,Datos!$P$4:$Q$18,2,0),"")</f>
        <v/>
      </c>
      <c r="Y1916" s="232" t="str">
        <f t="shared" si="209"/>
        <v/>
      </c>
      <c r="AA1916" s="314" t="str">
        <f t="shared" ca="1" si="206"/>
        <v/>
      </c>
    </row>
    <row r="1917" spans="1:27" x14ac:dyDescent="0.3">
      <c r="A1917" s="238"/>
      <c r="B1917" s="241" t="str">
        <f t="shared" si="210"/>
        <v/>
      </c>
      <c r="C1917" s="239"/>
      <c r="D1917" s="240" t="str">
        <f>IF(C1917&lt;&gt;"",VLOOKUP(C1917,'BASE EQUIPOS'!$G$8:$H$22,2,0),"")</f>
        <v/>
      </c>
      <c r="E1917" s="241" t="str">
        <f>IF(C1917&lt;&gt;"",VLOOKUP(C1917,'BASE EQUIPOS'!$G$8:$I$22,3,0),"")</f>
        <v/>
      </c>
      <c r="F1917" s="241" t="str">
        <f>IF(C1917&lt;&gt;"",VLOOKUP(C1917,'BASE EQUIPOS'!$G$8:$J$22,4,0),"")</f>
        <v/>
      </c>
      <c r="G1917" s="242"/>
      <c r="H1917" s="233"/>
      <c r="I1917" s="241"/>
      <c r="J1917" s="241"/>
      <c r="K1917" s="241"/>
      <c r="L1917" s="239"/>
      <c r="M1917" s="244"/>
      <c r="N1917" s="245" t="str">
        <f t="shared" ca="1" si="204"/>
        <v/>
      </c>
      <c r="O1917" s="239"/>
      <c r="P1917" s="244"/>
      <c r="Q1917" s="245" t="str">
        <f t="shared" si="205"/>
        <v/>
      </c>
      <c r="U1917" s="246" t="str">
        <f>IFERROR(VLOOKUP(C1917,'BASE EQUIPOS'!$G$8:$O$22,9,0)," ")</f>
        <v xml:space="preserve"> </v>
      </c>
      <c r="V1917" s="232" t="str">
        <f t="shared" si="207"/>
        <v/>
      </c>
      <c r="W1917" s="232" t="str">
        <f t="shared" si="208"/>
        <v/>
      </c>
      <c r="X1917" s="232" t="str">
        <f>IFERROR(VLOOKUP(W1917,Datos!$P$4:$Q$18,2,0),"")</f>
        <v/>
      </c>
      <c r="Y1917" s="232" t="str">
        <f t="shared" si="209"/>
        <v/>
      </c>
      <c r="AA1917" s="314" t="str">
        <f t="shared" ca="1" si="206"/>
        <v/>
      </c>
    </row>
    <row r="1918" spans="1:27" x14ac:dyDescent="0.3">
      <c r="A1918" s="238"/>
      <c r="B1918" s="241" t="str">
        <f t="shared" si="210"/>
        <v/>
      </c>
      <c r="C1918" s="239"/>
      <c r="D1918" s="240" t="str">
        <f>IF(C1918&lt;&gt;"",VLOOKUP(C1918,'BASE EQUIPOS'!$G$8:$H$22,2,0),"")</f>
        <v/>
      </c>
      <c r="E1918" s="241" t="str">
        <f>IF(C1918&lt;&gt;"",VLOOKUP(C1918,'BASE EQUIPOS'!$G$8:$I$22,3,0),"")</f>
        <v/>
      </c>
      <c r="F1918" s="241" t="str">
        <f>IF(C1918&lt;&gt;"",VLOOKUP(C1918,'BASE EQUIPOS'!$G$8:$J$22,4,0),"")</f>
        <v/>
      </c>
      <c r="G1918" s="242"/>
      <c r="H1918" s="233"/>
      <c r="I1918" s="241"/>
      <c r="J1918" s="241"/>
      <c r="K1918" s="241"/>
      <c r="L1918" s="239"/>
      <c r="M1918" s="244"/>
      <c r="N1918" s="245" t="str">
        <f t="shared" ca="1" si="204"/>
        <v/>
      </c>
      <c r="O1918" s="239"/>
      <c r="P1918" s="244"/>
      <c r="Q1918" s="245" t="str">
        <f t="shared" si="205"/>
        <v/>
      </c>
      <c r="U1918" s="246" t="str">
        <f>IFERROR(VLOOKUP(C1918,'BASE EQUIPOS'!$G$8:$O$22,9,0)," ")</f>
        <v xml:space="preserve"> </v>
      </c>
      <c r="V1918" s="232" t="str">
        <f t="shared" si="207"/>
        <v/>
      </c>
      <c r="W1918" s="232" t="str">
        <f t="shared" si="208"/>
        <v/>
      </c>
      <c r="X1918" s="232" t="str">
        <f>IFERROR(VLOOKUP(W1918,Datos!$P$4:$Q$18,2,0),"")</f>
        <v/>
      </c>
      <c r="Y1918" s="232" t="str">
        <f t="shared" si="209"/>
        <v/>
      </c>
      <c r="AA1918" s="314" t="str">
        <f t="shared" ca="1" si="206"/>
        <v/>
      </c>
    </row>
    <row r="1919" spans="1:27" x14ac:dyDescent="0.3">
      <c r="A1919" s="238"/>
      <c r="B1919" s="241" t="str">
        <f t="shared" si="210"/>
        <v/>
      </c>
      <c r="C1919" s="239"/>
      <c r="D1919" s="240" t="str">
        <f>IF(C1919&lt;&gt;"",VLOOKUP(C1919,'BASE EQUIPOS'!$G$8:$H$22,2,0),"")</f>
        <v/>
      </c>
      <c r="E1919" s="241" t="str">
        <f>IF(C1919&lt;&gt;"",VLOOKUP(C1919,'BASE EQUIPOS'!$G$8:$I$22,3,0),"")</f>
        <v/>
      </c>
      <c r="F1919" s="241" t="str">
        <f>IF(C1919&lt;&gt;"",VLOOKUP(C1919,'BASE EQUIPOS'!$G$8:$J$22,4,0),"")</f>
        <v/>
      </c>
      <c r="G1919" s="242"/>
      <c r="H1919" s="233"/>
      <c r="I1919" s="241"/>
      <c r="J1919" s="241"/>
      <c r="K1919" s="241"/>
      <c r="L1919" s="239"/>
      <c r="M1919" s="244"/>
      <c r="N1919" s="245" t="str">
        <f t="shared" ca="1" si="204"/>
        <v/>
      </c>
      <c r="O1919" s="239"/>
      <c r="P1919" s="244"/>
      <c r="Q1919" s="245" t="str">
        <f t="shared" si="205"/>
        <v/>
      </c>
      <c r="U1919" s="246" t="str">
        <f>IFERROR(VLOOKUP(C1919,'BASE EQUIPOS'!$G$8:$O$22,9,0)," ")</f>
        <v xml:space="preserve"> </v>
      </c>
      <c r="V1919" s="232" t="str">
        <f t="shared" si="207"/>
        <v/>
      </c>
      <c r="W1919" s="232" t="str">
        <f t="shared" si="208"/>
        <v/>
      </c>
      <c r="X1919" s="232" t="str">
        <f>IFERROR(VLOOKUP(W1919,Datos!$P$4:$Q$18,2,0),"")</f>
        <v/>
      </c>
      <c r="Y1919" s="232" t="str">
        <f t="shared" si="209"/>
        <v/>
      </c>
      <c r="AA1919" s="314" t="str">
        <f t="shared" ca="1" si="206"/>
        <v/>
      </c>
    </row>
    <row r="1920" spans="1:27" x14ac:dyDescent="0.3">
      <c r="A1920" s="238"/>
      <c r="B1920" s="241" t="str">
        <f t="shared" si="210"/>
        <v/>
      </c>
      <c r="C1920" s="239"/>
      <c r="D1920" s="240" t="str">
        <f>IF(C1920&lt;&gt;"",VLOOKUP(C1920,'BASE EQUIPOS'!$G$8:$H$22,2,0),"")</f>
        <v/>
      </c>
      <c r="E1920" s="241" t="str">
        <f>IF(C1920&lt;&gt;"",VLOOKUP(C1920,'BASE EQUIPOS'!$G$8:$I$22,3,0),"")</f>
        <v/>
      </c>
      <c r="F1920" s="241" t="str">
        <f>IF(C1920&lt;&gt;"",VLOOKUP(C1920,'BASE EQUIPOS'!$G$8:$J$22,4,0),"")</f>
        <v/>
      </c>
      <c r="G1920" s="242"/>
      <c r="H1920" s="233"/>
      <c r="I1920" s="241"/>
      <c r="J1920" s="241"/>
      <c r="K1920" s="241"/>
      <c r="L1920" s="239"/>
      <c r="M1920" s="244"/>
      <c r="N1920" s="245" t="str">
        <f t="shared" ca="1" si="204"/>
        <v/>
      </c>
      <c r="O1920" s="239"/>
      <c r="P1920" s="244"/>
      <c r="Q1920" s="245" t="str">
        <f t="shared" si="205"/>
        <v/>
      </c>
      <c r="U1920" s="246" t="str">
        <f>IFERROR(VLOOKUP(C1920,'BASE EQUIPOS'!$G$8:$O$22,9,0)," ")</f>
        <v xml:space="preserve"> </v>
      </c>
      <c r="V1920" s="232" t="str">
        <f t="shared" si="207"/>
        <v/>
      </c>
      <c r="W1920" s="232" t="str">
        <f t="shared" si="208"/>
        <v/>
      </c>
      <c r="X1920" s="232" t="str">
        <f>IFERROR(VLOOKUP(W1920,Datos!$P$4:$Q$18,2,0),"")</f>
        <v/>
      </c>
      <c r="Y1920" s="232" t="str">
        <f t="shared" si="209"/>
        <v/>
      </c>
      <c r="AA1920" s="314" t="str">
        <f t="shared" ca="1" si="206"/>
        <v/>
      </c>
    </row>
    <row r="1921" spans="1:27" x14ac:dyDescent="0.3">
      <c r="A1921" s="238"/>
      <c r="B1921" s="241" t="str">
        <f t="shared" si="210"/>
        <v/>
      </c>
      <c r="C1921" s="239"/>
      <c r="D1921" s="240" t="str">
        <f>IF(C1921&lt;&gt;"",VLOOKUP(C1921,'BASE EQUIPOS'!$G$8:$H$22,2,0),"")</f>
        <v/>
      </c>
      <c r="E1921" s="241" t="str">
        <f>IF(C1921&lt;&gt;"",VLOOKUP(C1921,'BASE EQUIPOS'!$G$8:$I$22,3,0),"")</f>
        <v/>
      </c>
      <c r="F1921" s="241" t="str">
        <f>IF(C1921&lt;&gt;"",VLOOKUP(C1921,'BASE EQUIPOS'!$G$8:$J$22,4,0),"")</f>
        <v/>
      </c>
      <c r="G1921" s="242"/>
      <c r="H1921" s="233"/>
      <c r="I1921" s="241"/>
      <c r="J1921" s="241"/>
      <c r="K1921" s="241"/>
      <c r="L1921" s="239"/>
      <c r="M1921" s="244"/>
      <c r="N1921" s="245" t="str">
        <f t="shared" ca="1" si="204"/>
        <v/>
      </c>
      <c r="O1921" s="239"/>
      <c r="P1921" s="244"/>
      <c r="Q1921" s="245" t="str">
        <f t="shared" si="205"/>
        <v/>
      </c>
      <c r="U1921" s="246" t="str">
        <f>IFERROR(VLOOKUP(C1921,'BASE EQUIPOS'!$G$8:$O$22,9,0)," ")</f>
        <v xml:space="preserve"> </v>
      </c>
      <c r="V1921" s="232" t="str">
        <f t="shared" si="207"/>
        <v/>
      </c>
      <c r="W1921" s="232" t="str">
        <f t="shared" si="208"/>
        <v/>
      </c>
      <c r="X1921" s="232" t="str">
        <f>IFERROR(VLOOKUP(W1921,Datos!$P$4:$Q$18,2,0),"")</f>
        <v/>
      </c>
      <c r="Y1921" s="232" t="str">
        <f t="shared" si="209"/>
        <v/>
      </c>
      <c r="AA1921" s="314" t="str">
        <f t="shared" ca="1" si="206"/>
        <v/>
      </c>
    </row>
    <row r="1922" spans="1:27" x14ac:dyDescent="0.3">
      <c r="A1922" s="238"/>
      <c r="B1922" s="241" t="str">
        <f t="shared" si="210"/>
        <v/>
      </c>
      <c r="C1922" s="239"/>
      <c r="D1922" s="240" t="str">
        <f>IF(C1922&lt;&gt;"",VLOOKUP(C1922,'BASE EQUIPOS'!$G$8:$H$22,2,0),"")</f>
        <v/>
      </c>
      <c r="E1922" s="241" t="str">
        <f>IF(C1922&lt;&gt;"",VLOOKUP(C1922,'BASE EQUIPOS'!$G$8:$I$22,3,0),"")</f>
        <v/>
      </c>
      <c r="F1922" s="241" t="str">
        <f>IF(C1922&lt;&gt;"",VLOOKUP(C1922,'BASE EQUIPOS'!$G$8:$J$22,4,0),"")</f>
        <v/>
      </c>
      <c r="G1922" s="242"/>
      <c r="H1922" s="233"/>
      <c r="I1922" s="241"/>
      <c r="J1922" s="241"/>
      <c r="K1922" s="241"/>
      <c r="L1922" s="239"/>
      <c r="M1922" s="244"/>
      <c r="N1922" s="245" t="str">
        <f t="shared" ca="1" si="204"/>
        <v/>
      </c>
      <c r="O1922" s="239"/>
      <c r="P1922" s="244"/>
      <c r="Q1922" s="245" t="str">
        <f t="shared" si="205"/>
        <v/>
      </c>
      <c r="U1922" s="246" t="str">
        <f>IFERROR(VLOOKUP(C1922,'BASE EQUIPOS'!$G$8:$O$22,9,0)," ")</f>
        <v xml:space="preserve"> </v>
      </c>
      <c r="V1922" s="232" t="str">
        <f t="shared" si="207"/>
        <v/>
      </c>
      <c r="W1922" s="232" t="str">
        <f t="shared" si="208"/>
        <v/>
      </c>
      <c r="X1922" s="232" t="str">
        <f>IFERROR(VLOOKUP(W1922,Datos!$P$4:$Q$18,2,0),"")</f>
        <v/>
      </c>
      <c r="Y1922" s="232" t="str">
        <f t="shared" si="209"/>
        <v/>
      </c>
      <c r="AA1922" s="314" t="str">
        <f t="shared" ca="1" si="206"/>
        <v/>
      </c>
    </row>
    <row r="1923" spans="1:27" x14ac:dyDescent="0.3">
      <c r="A1923" s="238"/>
      <c r="B1923" s="241" t="str">
        <f t="shared" si="210"/>
        <v/>
      </c>
      <c r="C1923" s="239"/>
      <c r="D1923" s="240" t="str">
        <f>IF(C1923&lt;&gt;"",VLOOKUP(C1923,'BASE EQUIPOS'!$G$8:$H$22,2,0),"")</f>
        <v/>
      </c>
      <c r="E1923" s="241" t="str">
        <f>IF(C1923&lt;&gt;"",VLOOKUP(C1923,'BASE EQUIPOS'!$G$8:$I$22,3,0),"")</f>
        <v/>
      </c>
      <c r="F1923" s="241" t="str">
        <f>IF(C1923&lt;&gt;"",VLOOKUP(C1923,'BASE EQUIPOS'!$G$8:$J$22,4,0),"")</f>
        <v/>
      </c>
      <c r="G1923" s="242"/>
      <c r="H1923" s="233"/>
      <c r="I1923" s="241"/>
      <c r="J1923" s="241"/>
      <c r="K1923" s="241"/>
      <c r="L1923" s="239"/>
      <c r="M1923" s="244"/>
      <c r="N1923" s="245" t="str">
        <f t="shared" ca="1" si="204"/>
        <v/>
      </c>
      <c r="O1923" s="239"/>
      <c r="P1923" s="244"/>
      <c r="Q1923" s="245" t="str">
        <f t="shared" si="205"/>
        <v/>
      </c>
      <c r="U1923" s="246" t="str">
        <f>IFERROR(VLOOKUP(C1923,'BASE EQUIPOS'!$G$8:$O$22,9,0)," ")</f>
        <v xml:space="preserve"> </v>
      </c>
      <c r="V1923" s="232" t="str">
        <f t="shared" si="207"/>
        <v/>
      </c>
      <c r="W1923" s="232" t="str">
        <f t="shared" si="208"/>
        <v/>
      </c>
      <c r="X1923" s="232" t="str">
        <f>IFERROR(VLOOKUP(W1923,Datos!$P$4:$Q$18,2,0),"")</f>
        <v/>
      </c>
      <c r="Y1923" s="232" t="str">
        <f t="shared" si="209"/>
        <v/>
      </c>
      <c r="AA1923" s="314" t="str">
        <f t="shared" ca="1" si="206"/>
        <v/>
      </c>
    </row>
    <row r="1924" spans="1:27" x14ac:dyDescent="0.3">
      <c r="A1924" s="238"/>
      <c r="B1924" s="241" t="str">
        <f t="shared" si="210"/>
        <v/>
      </c>
      <c r="C1924" s="239"/>
      <c r="D1924" s="240" t="str">
        <f>IF(C1924&lt;&gt;"",VLOOKUP(C1924,'BASE EQUIPOS'!$G$8:$H$22,2,0),"")</f>
        <v/>
      </c>
      <c r="E1924" s="241" t="str">
        <f>IF(C1924&lt;&gt;"",VLOOKUP(C1924,'BASE EQUIPOS'!$G$8:$I$22,3,0),"")</f>
        <v/>
      </c>
      <c r="F1924" s="241" t="str">
        <f>IF(C1924&lt;&gt;"",VLOOKUP(C1924,'BASE EQUIPOS'!$G$8:$J$22,4,0),"")</f>
        <v/>
      </c>
      <c r="G1924" s="242"/>
      <c r="H1924" s="233"/>
      <c r="I1924" s="241"/>
      <c r="J1924" s="241"/>
      <c r="K1924" s="241"/>
      <c r="L1924" s="239"/>
      <c r="M1924" s="244"/>
      <c r="N1924" s="245" t="str">
        <f t="shared" ca="1" si="204"/>
        <v/>
      </c>
      <c r="O1924" s="239"/>
      <c r="P1924" s="244"/>
      <c r="Q1924" s="245" t="str">
        <f t="shared" si="205"/>
        <v/>
      </c>
      <c r="U1924" s="246" t="str">
        <f>IFERROR(VLOOKUP(C1924,'BASE EQUIPOS'!$G$8:$O$22,9,0)," ")</f>
        <v xml:space="preserve"> </v>
      </c>
      <c r="V1924" s="232" t="str">
        <f t="shared" si="207"/>
        <v/>
      </c>
      <c r="W1924" s="232" t="str">
        <f t="shared" si="208"/>
        <v/>
      </c>
      <c r="X1924" s="232" t="str">
        <f>IFERROR(VLOOKUP(W1924,Datos!$P$4:$Q$18,2,0),"")</f>
        <v/>
      </c>
      <c r="Y1924" s="232" t="str">
        <f t="shared" si="209"/>
        <v/>
      </c>
      <c r="AA1924" s="314" t="str">
        <f t="shared" ca="1" si="206"/>
        <v/>
      </c>
    </row>
    <row r="1925" spans="1:27" x14ac:dyDescent="0.3">
      <c r="A1925" s="238"/>
      <c r="B1925" s="241" t="str">
        <f t="shared" si="210"/>
        <v/>
      </c>
      <c r="C1925" s="239"/>
      <c r="D1925" s="240" t="str">
        <f>IF(C1925&lt;&gt;"",VLOOKUP(C1925,'BASE EQUIPOS'!$G$8:$H$22,2,0),"")</f>
        <v/>
      </c>
      <c r="E1925" s="241" t="str">
        <f>IF(C1925&lt;&gt;"",VLOOKUP(C1925,'BASE EQUIPOS'!$G$8:$I$22,3,0),"")</f>
        <v/>
      </c>
      <c r="F1925" s="241" t="str">
        <f>IF(C1925&lt;&gt;"",VLOOKUP(C1925,'BASE EQUIPOS'!$G$8:$J$22,4,0),"")</f>
        <v/>
      </c>
      <c r="G1925" s="242"/>
      <c r="H1925" s="233"/>
      <c r="I1925" s="241"/>
      <c r="J1925" s="241"/>
      <c r="K1925" s="241"/>
      <c r="L1925" s="239"/>
      <c r="M1925" s="244"/>
      <c r="N1925" s="245" t="str">
        <f t="shared" ca="1" si="204"/>
        <v/>
      </c>
      <c r="O1925" s="239"/>
      <c r="P1925" s="244"/>
      <c r="Q1925" s="245" t="str">
        <f t="shared" si="205"/>
        <v/>
      </c>
      <c r="U1925" s="246" t="str">
        <f>IFERROR(VLOOKUP(C1925,'BASE EQUIPOS'!$G$8:$O$22,9,0)," ")</f>
        <v xml:space="preserve"> </v>
      </c>
      <c r="V1925" s="232" t="str">
        <f t="shared" si="207"/>
        <v/>
      </c>
      <c r="W1925" s="232" t="str">
        <f t="shared" si="208"/>
        <v/>
      </c>
      <c r="X1925" s="232" t="str">
        <f>IFERROR(VLOOKUP(W1925,Datos!$P$4:$Q$18,2,0),"")</f>
        <v/>
      </c>
      <c r="Y1925" s="232" t="str">
        <f t="shared" si="209"/>
        <v/>
      </c>
      <c r="AA1925" s="314" t="str">
        <f t="shared" ca="1" si="206"/>
        <v/>
      </c>
    </row>
    <row r="1926" spans="1:27" x14ac:dyDescent="0.3">
      <c r="A1926" s="238"/>
      <c r="B1926" s="241" t="str">
        <f t="shared" si="210"/>
        <v/>
      </c>
      <c r="C1926" s="239"/>
      <c r="D1926" s="240" t="str">
        <f>IF(C1926&lt;&gt;"",VLOOKUP(C1926,'BASE EQUIPOS'!$G$8:$H$22,2,0),"")</f>
        <v/>
      </c>
      <c r="E1926" s="241" t="str">
        <f>IF(C1926&lt;&gt;"",VLOOKUP(C1926,'BASE EQUIPOS'!$G$8:$I$22,3,0),"")</f>
        <v/>
      </c>
      <c r="F1926" s="241" t="str">
        <f>IF(C1926&lt;&gt;"",VLOOKUP(C1926,'BASE EQUIPOS'!$G$8:$J$22,4,0),"")</f>
        <v/>
      </c>
      <c r="G1926" s="242"/>
      <c r="H1926" s="233"/>
      <c r="I1926" s="241"/>
      <c r="J1926" s="241"/>
      <c r="K1926" s="241"/>
      <c r="L1926" s="239"/>
      <c r="M1926" s="244"/>
      <c r="N1926" s="245" t="str">
        <f t="shared" ca="1" si="204"/>
        <v/>
      </c>
      <c r="O1926" s="239"/>
      <c r="P1926" s="244"/>
      <c r="Q1926" s="245" t="str">
        <f t="shared" si="205"/>
        <v/>
      </c>
      <c r="U1926" s="246" t="str">
        <f>IFERROR(VLOOKUP(C1926,'BASE EQUIPOS'!$G$8:$O$22,9,0)," ")</f>
        <v xml:space="preserve"> </v>
      </c>
      <c r="V1926" s="232" t="str">
        <f t="shared" si="207"/>
        <v/>
      </c>
      <c r="W1926" s="232" t="str">
        <f t="shared" si="208"/>
        <v/>
      </c>
      <c r="X1926" s="232" t="str">
        <f>IFERROR(VLOOKUP(W1926,Datos!$P$4:$Q$18,2,0),"")</f>
        <v/>
      </c>
      <c r="Y1926" s="232" t="str">
        <f t="shared" si="209"/>
        <v/>
      </c>
      <c r="AA1926" s="314" t="str">
        <f t="shared" ca="1" si="206"/>
        <v/>
      </c>
    </row>
    <row r="1927" spans="1:27" x14ac:dyDescent="0.3">
      <c r="A1927" s="238"/>
      <c r="B1927" s="241" t="str">
        <f t="shared" si="210"/>
        <v/>
      </c>
      <c r="C1927" s="239"/>
      <c r="D1927" s="240" t="str">
        <f>IF(C1927&lt;&gt;"",VLOOKUP(C1927,'BASE EQUIPOS'!$G$8:$H$22,2,0),"")</f>
        <v/>
      </c>
      <c r="E1927" s="241" t="str">
        <f>IF(C1927&lt;&gt;"",VLOOKUP(C1927,'BASE EQUIPOS'!$G$8:$I$22,3,0),"")</f>
        <v/>
      </c>
      <c r="F1927" s="241" t="str">
        <f>IF(C1927&lt;&gt;"",VLOOKUP(C1927,'BASE EQUIPOS'!$G$8:$J$22,4,0),"")</f>
        <v/>
      </c>
      <c r="G1927" s="242"/>
      <c r="H1927" s="233"/>
      <c r="I1927" s="241"/>
      <c r="J1927" s="241"/>
      <c r="K1927" s="241"/>
      <c r="L1927" s="239"/>
      <c r="M1927" s="244"/>
      <c r="N1927" s="245" t="str">
        <f t="shared" ca="1" si="204"/>
        <v/>
      </c>
      <c r="O1927" s="239"/>
      <c r="P1927" s="244"/>
      <c r="Q1927" s="245" t="str">
        <f t="shared" si="205"/>
        <v/>
      </c>
      <c r="U1927" s="246" t="str">
        <f>IFERROR(VLOOKUP(C1927,'BASE EQUIPOS'!$G$8:$O$22,9,0)," ")</f>
        <v xml:space="preserve"> </v>
      </c>
      <c r="V1927" s="232" t="str">
        <f t="shared" si="207"/>
        <v/>
      </c>
      <c r="W1927" s="232" t="str">
        <f t="shared" si="208"/>
        <v/>
      </c>
      <c r="X1927" s="232" t="str">
        <f>IFERROR(VLOOKUP(W1927,Datos!$P$4:$Q$18,2,0),"")</f>
        <v/>
      </c>
      <c r="Y1927" s="232" t="str">
        <f t="shared" si="209"/>
        <v/>
      </c>
      <c r="AA1927" s="314" t="str">
        <f t="shared" ca="1" si="206"/>
        <v/>
      </c>
    </row>
    <row r="1928" spans="1:27" x14ac:dyDescent="0.3">
      <c r="A1928" s="238"/>
      <c r="B1928" s="241" t="str">
        <f t="shared" si="210"/>
        <v/>
      </c>
      <c r="C1928" s="239"/>
      <c r="D1928" s="240" t="str">
        <f>IF(C1928&lt;&gt;"",VLOOKUP(C1928,'BASE EQUIPOS'!$G$8:$H$22,2,0),"")</f>
        <v/>
      </c>
      <c r="E1928" s="241" t="str">
        <f>IF(C1928&lt;&gt;"",VLOOKUP(C1928,'BASE EQUIPOS'!$G$8:$I$22,3,0),"")</f>
        <v/>
      </c>
      <c r="F1928" s="241" t="str">
        <f>IF(C1928&lt;&gt;"",VLOOKUP(C1928,'BASE EQUIPOS'!$G$8:$J$22,4,0),"")</f>
        <v/>
      </c>
      <c r="G1928" s="242"/>
      <c r="H1928" s="233"/>
      <c r="I1928" s="241"/>
      <c r="J1928" s="241"/>
      <c r="K1928" s="241"/>
      <c r="L1928" s="239"/>
      <c r="M1928" s="244"/>
      <c r="N1928" s="245" t="str">
        <f t="shared" ca="1" si="204"/>
        <v/>
      </c>
      <c r="O1928" s="239"/>
      <c r="P1928" s="244"/>
      <c r="Q1928" s="245" t="str">
        <f t="shared" si="205"/>
        <v/>
      </c>
      <c r="U1928" s="246" t="str">
        <f>IFERROR(VLOOKUP(C1928,'BASE EQUIPOS'!$G$8:$O$22,9,0)," ")</f>
        <v xml:space="preserve"> </v>
      </c>
      <c r="V1928" s="232" t="str">
        <f t="shared" si="207"/>
        <v/>
      </c>
      <c r="W1928" s="232" t="str">
        <f t="shared" si="208"/>
        <v/>
      </c>
      <c r="X1928" s="232" t="str">
        <f>IFERROR(VLOOKUP(W1928,Datos!$P$4:$Q$18,2,0),"")</f>
        <v/>
      </c>
      <c r="Y1928" s="232" t="str">
        <f t="shared" si="209"/>
        <v/>
      </c>
      <c r="AA1928" s="314" t="str">
        <f t="shared" ca="1" si="206"/>
        <v/>
      </c>
    </row>
    <row r="1929" spans="1:27" x14ac:dyDescent="0.3">
      <c r="A1929" s="238"/>
      <c r="B1929" s="241" t="str">
        <f t="shared" si="210"/>
        <v/>
      </c>
      <c r="C1929" s="239"/>
      <c r="D1929" s="240" t="str">
        <f>IF(C1929&lt;&gt;"",VLOOKUP(C1929,'BASE EQUIPOS'!$G$8:$H$22,2,0),"")</f>
        <v/>
      </c>
      <c r="E1929" s="241" t="str">
        <f>IF(C1929&lt;&gt;"",VLOOKUP(C1929,'BASE EQUIPOS'!$G$8:$I$22,3,0),"")</f>
        <v/>
      </c>
      <c r="F1929" s="241" t="str">
        <f>IF(C1929&lt;&gt;"",VLOOKUP(C1929,'BASE EQUIPOS'!$G$8:$J$22,4,0),"")</f>
        <v/>
      </c>
      <c r="G1929" s="242"/>
      <c r="H1929" s="233"/>
      <c r="I1929" s="241"/>
      <c r="J1929" s="241"/>
      <c r="K1929" s="241"/>
      <c r="L1929" s="239"/>
      <c r="M1929" s="244"/>
      <c r="N1929" s="245" t="str">
        <f t="shared" ca="1" si="204"/>
        <v/>
      </c>
      <c r="O1929" s="239"/>
      <c r="P1929" s="244"/>
      <c r="Q1929" s="245" t="str">
        <f t="shared" si="205"/>
        <v/>
      </c>
      <c r="U1929" s="246" t="str">
        <f>IFERROR(VLOOKUP(C1929,'BASE EQUIPOS'!$G$8:$O$22,9,0)," ")</f>
        <v xml:space="preserve"> </v>
      </c>
      <c r="V1929" s="232" t="str">
        <f t="shared" si="207"/>
        <v/>
      </c>
      <c r="W1929" s="232" t="str">
        <f t="shared" si="208"/>
        <v/>
      </c>
      <c r="X1929" s="232" t="str">
        <f>IFERROR(VLOOKUP(W1929,Datos!$P$4:$Q$18,2,0),"")</f>
        <v/>
      </c>
      <c r="Y1929" s="232" t="str">
        <f t="shared" si="209"/>
        <v/>
      </c>
      <c r="AA1929" s="314" t="str">
        <f t="shared" ca="1" si="206"/>
        <v/>
      </c>
    </row>
    <row r="1930" spans="1:27" x14ac:dyDescent="0.3">
      <c r="A1930" s="238"/>
      <c r="B1930" s="241" t="str">
        <f t="shared" si="210"/>
        <v/>
      </c>
      <c r="C1930" s="239"/>
      <c r="D1930" s="240" t="str">
        <f>IF(C1930&lt;&gt;"",VLOOKUP(C1930,'BASE EQUIPOS'!$G$8:$H$22,2,0),"")</f>
        <v/>
      </c>
      <c r="E1930" s="241" t="str">
        <f>IF(C1930&lt;&gt;"",VLOOKUP(C1930,'BASE EQUIPOS'!$G$8:$I$22,3,0),"")</f>
        <v/>
      </c>
      <c r="F1930" s="241" t="str">
        <f>IF(C1930&lt;&gt;"",VLOOKUP(C1930,'BASE EQUIPOS'!$G$8:$J$22,4,0),"")</f>
        <v/>
      </c>
      <c r="G1930" s="242"/>
      <c r="H1930" s="233"/>
      <c r="I1930" s="241"/>
      <c r="J1930" s="241"/>
      <c r="K1930" s="241"/>
      <c r="L1930" s="239"/>
      <c r="M1930" s="244"/>
      <c r="N1930" s="245" t="str">
        <f t="shared" ca="1" si="204"/>
        <v/>
      </c>
      <c r="O1930" s="239"/>
      <c r="P1930" s="244"/>
      <c r="Q1930" s="245" t="str">
        <f t="shared" si="205"/>
        <v/>
      </c>
      <c r="U1930" s="246" t="str">
        <f>IFERROR(VLOOKUP(C1930,'BASE EQUIPOS'!$G$8:$O$22,9,0)," ")</f>
        <v xml:space="preserve"> </v>
      </c>
      <c r="V1930" s="232" t="str">
        <f t="shared" si="207"/>
        <v/>
      </c>
      <c r="W1930" s="232" t="str">
        <f t="shared" si="208"/>
        <v/>
      </c>
      <c r="X1930" s="232" t="str">
        <f>IFERROR(VLOOKUP(W1930,Datos!$P$4:$Q$18,2,0),"")</f>
        <v/>
      </c>
      <c r="Y1930" s="232" t="str">
        <f t="shared" si="209"/>
        <v/>
      </c>
      <c r="AA1930" s="314" t="str">
        <f t="shared" ca="1" si="206"/>
        <v/>
      </c>
    </row>
    <row r="1931" spans="1:27" x14ac:dyDescent="0.3">
      <c r="A1931" s="238"/>
      <c r="B1931" s="241" t="str">
        <f t="shared" si="210"/>
        <v/>
      </c>
      <c r="C1931" s="239"/>
      <c r="D1931" s="240" t="str">
        <f>IF(C1931&lt;&gt;"",VLOOKUP(C1931,'BASE EQUIPOS'!$G$8:$H$22,2,0),"")</f>
        <v/>
      </c>
      <c r="E1931" s="241" t="str">
        <f>IF(C1931&lt;&gt;"",VLOOKUP(C1931,'BASE EQUIPOS'!$G$8:$I$22,3,0),"")</f>
        <v/>
      </c>
      <c r="F1931" s="241" t="str">
        <f>IF(C1931&lt;&gt;"",VLOOKUP(C1931,'BASE EQUIPOS'!$G$8:$J$22,4,0),"")</f>
        <v/>
      </c>
      <c r="G1931" s="242"/>
      <c r="H1931" s="233"/>
      <c r="I1931" s="241"/>
      <c r="J1931" s="241"/>
      <c r="K1931" s="241"/>
      <c r="L1931" s="239"/>
      <c r="M1931" s="244"/>
      <c r="N1931" s="245" t="str">
        <f t="shared" ca="1" si="204"/>
        <v/>
      </c>
      <c r="O1931" s="239"/>
      <c r="P1931" s="244"/>
      <c r="Q1931" s="245" t="str">
        <f t="shared" si="205"/>
        <v/>
      </c>
      <c r="U1931" s="246" t="str">
        <f>IFERROR(VLOOKUP(C1931,'BASE EQUIPOS'!$G$8:$O$22,9,0)," ")</f>
        <v xml:space="preserve"> </v>
      </c>
      <c r="V1931" s="232" t="str">
        <f t="shared" si="207"/>
        <v/>
      </c>
      <c r="W1931" s="232" t="str">
        <f t="shared" si="208"/>
        <v/>
      </c>
      <c r="X1931" s="232" t="str">
        <f>IFERROR(VLOOKUP(W1931,Datos!$P$4:$Q$18,2,0),"")</f>
        <v/>
      </c>
      <c r="Y1931" s="232" t="str">
        <f t="shared" si="209"/>
        <v/>
      </c>
      <c r="AA1931" s="314" t="str">
        <f t="shared" ca="1" si="206"/>
        <v/>
      </c>
    </row>
    <row r="1932" spans="1:27" x14ac:dyDescent="0.3">
      <c r="A1932" s="238"/>
      <c r="B1932" s="241" t="str">
        <f t="shared" si="210"/>
        <v/>
      </c>
      <c r="C1932" s="239"/>
      <c r="D1932" s="240" t="str">
        <f>IF(C1932&lt;&gt;"",VLOOKUP(C1932,'BASE EQUIPOS'!$G$8:$H$22,2,0),"")</f>
        <v/>
      </c>
      <c r="E1932" s="241" t="str">
        <f>IF(C1932&lt;&gt;"",VLOOKUP(C1932,'BASE EQUIPOS'!$G$8:$I$22,3,0),"")</f>
        <v/>
      </c>
      <c r="F1932" s="241" t="str">
        <f>IF(C1932&lt;&gt;"",VLOOKUP(C1932,'BASE EQUIPOS'!$G$8:$J$22,4,0),"")</f>
        <v/>
      </c>
      <c r="G1932" s="242"/>
      <c r="H1932" s="233"/>
      <c r="I1932" s="241"/>
      <c r="J1932" s="241"/>
      <c r="K1932" s="241"/>
      <c r="L1932" s="239"/>
      <c r="M1932" s="244"/>
      <c r="N1932" s="245" t="str">
        <f t="shared" ca="1" si="204"/>
        <v/>
      </c>
      <c r="O1932" s="239"/>
      <c r="P1932" s="244"/>
      <c r="Q1932" s="245" t="str">
        <f t="shared" si="205"/>
        <v/>
      </c>
      <c r="U1932" s="246" t="str">
        <f>IFERROR(VLOOKUP(C1932,'BASE EQUIPOS'!$G$8:$O$22,9,0)," ")</f>
        <v xml:space="preserve"> </v>
      </c>
      <c r="V1932" s="232" t="str">
        <f t="shared" si="207"/>
        <v/>
      </c>
      <c r="W1932" s="232" t="str">
        <f t="shared" si="208"/>
        <v/>
      </c>
      <c r="X1932" s="232" t="str">
        <f>IFERROR(VLOOKUP(W1932,Datos!$P$4:$Q$18,2,0),"")</f>
        <v/>
      </c>
      <c r="Y1932" s="232" t="str">
        <f t="shared" si="209"/>
        <v/>
      </c>
      <c r="AA1932" s="314" t="str">
        <f t="shared" ca="1" si="206"/>
        <v/>
      </c>
    </row>
    <row r="1933" spans="1:27" x14ac:dyDescent="0.3">
      <c r="A1933" s="238"/>
      <c r="B1933" s="241" t="str">
        <f t="shared" si="210"/>
        <v/>
      </c>
      <c r="C1933" s="239"/>
      <c r="D1933" s="240" t="str">
        <f>IF(C1933&lt;&gt;"",VLOOKUP(C1933,'BASE EQUIPOS'!$G$8:$H$22,2,0),"")</f>
        <v/>
      </c>
      <c r="E1933" s="241" t="str">
        <f>IF(C1933&lt;&gt;"",VLOOKUP(C1933,'BASE EQUIPOS'!$G$8:$I$22,3,0),"")</f>
        <v/>
      </c>
      <c r="F1933" s="241" t="str">
        <f>IF(C1933&lt;&gt;"",VLOOKUP(C1933,'BASE EQUIPOS'!$G$8:$J$22,4,0),"")</f>
        <v/>
      </c>
      <c r="G1933" s="242"/>
      <c r="H1933" s="233"/>
      <c r="I1933" s="241"/>
      <c r="J1933" s="241"/>
      <c r="K1933" s="241"/>
      <c r="L1933" s="239"/>
      <c r="M1933" s="244"/>
      <c r="N1933" s="245" t="str">
        <f t="shared" ca="1" si="204"/>
        <v/>
      </c>
      <c r="O1933" s="239"/>
      <c r="P1933" s="244"/>
      <c r="Q1933" s="245" t="str">
        <f t="shared" si="205"/>
        <v/>
      </c>
      <c r="U1933" s="246" t="str">
        <f>IFERROR(VLOOKUP(C1933,'BASE EQUIPOS'!$G$8:$O$22,9,0)," ")</f>
        <v xml:space="preserve"> </v>
      </c>
      <c r="V1933" s="232" t="str">
        <f t="shared" si="207"/>
        <v/>
      </c>
      <c r="W1933" s="232" t="str">
        <f t="shared" si="208"/>
        <v/>
      </c>
      <c r="X1933" s="232" t="str">
        <f>IFERROR(VLOOKUP(W1933,Datos!$P$4:$Q$18,2,0),"")</f>
        <v/>
      </c>
      <c r="Y1933" s="232" t="str">
        <f t="shared" si="209"/>
        <v/>
      </c>
      <c r="AA1933" s="314" t="str">
        <f t="shared" ca="1" si="206"/>
        <v/>
      </c>
    </row>
    <row r="1934" spans="1:27" x14ac:dyDescent="0.3">
      <c r="A1934" s="238"/>
      <c r="B1934" s="241" t="str">
        <f t="shared" si="210"/>
        <v/>
      </c>
      <c r="C1934" s="239"/>
      <c r="D1934" s="240" t="str">
        <f>IF(C1934&lt;&gt;"",VLOOKUP(C1934,'BASE EQUIPOS'!$G$8:$H$22,2,0),"")</f>
        <v/>
      </c>
      <c r="E1934" s="241" t="str">
        <f>IF(C1934&lt;&gt;"",VLOOKUP(C1934,'BASE EQUIPOS'!$G$8:$I$22,3,0),"")</f>
        <v/>
      </c>
      <c r="F1934" s="241" t="str">
        <f>IF(C1934&lt;&gt;"",VLOOKUP(C1934,'BASE EQUIPOS'!$G$8:$J$22,4,0),"")</f>
        <v/>
      </c>
      <c r="G1934" s="242"/>
      <c r="H1934" s="233"/>
      <c r="I1934" s="241"/>
      <c r="J1934" s="241"/>
      <c r="K1934" s="241"/>
      <c r="L1934" s="239"/>
      <c r="M1934" s="244"/>
      <c r="N1934" s="245" t="str">
        <f t="shared" ca="1" si="204"/>
        <v/>
      </c>
      <c r="O1934" s="239"/>
      <c r="P1934" s="244"/>
      <c r="Q1934" s="245" t="str">
        <f t="shared" si="205"/>
        <v/>
      </c>
      <c r="U1934" s="246" t="str">
        <f>IFERROR(VLOOKUP(C1934,'BASE EQUIPOS'!$G$8:$O$22,9,0)," ")</f>
        <v xml:space="preserve"> </v>
      </c>
      <c r="V1934" s="232" t="str">
        <f t="shared" si="207"/>
        <v/>
      </c>
      <c r="W1934" s="232" t="str">
        <f t="shared" si="208"/>
        <v/>
      </c>
      <c r="X1934" s="232" t="str">
        <f>IFERROR(VLOOKUP(W1934,Datos!$P$4:$Q$18,2,0),"")</f>
        <v/>
      </c>
      <c r="Y1934" s="232" t="str">
        <f t="shared" si="209"/>
        <v/>
      </c>
      <c r="AA1934" s="314" t="str">
        <f t="shared" ca="1" si="206"/>
        <v/>
      </c>
    </row>
    <row r="1935" spans="1:27" x14ac:dyDescent="0.3">
      <c r="A1935" s="238"/>
      <c r="B1935" s="241" t="str">
        <f t="shared" si="210"/>
        <v/>
      </c>
      <c r="C1935" s="239"/>
      <c r="D1935" s="240" t="str">
        <f>IF(C1935&lt;&gt;"",VLOOKUP(C1935,'BASE EQUIPOS'!$G$8:$H$22,2,0),"")</f>
        <v/>
      </c>
      <c r="E1935" s="241" t="str">
        <f>IF(C1935&lt;&gt;"",VLOOKUP(C1935,'BASE EQUIPOS'!$G$8:$I$22,3,0),"")</f>
        <v/>
      </c>
      <c r="F1935" s="241" t="str">
        <f>IF(C1935&lt;&gt;"",VLOOKUP(C1935,'BASE EQUIPOS'!$G$8:$J$22,4,0),"")</f>
        <v/>
      </c>
      <c r="G1935" s="242"/>
      <c r="H1935" s="233"/>
      <c r="I1935" s="241"/>
      <c r="J1935" s="241"/>
      <c r="K1935" s="241"/>
      <c r="L1935" s="239"/>
      <c r="M1935" s="244"/>
      <c r="N1935" s="245" t="str">
        <f t="shared" ca="1" si="204"/>
        <v/>
      </c>
      <c r="O1935" s="239"/>
      <c r="P1935" s="244"/>
      <c r="Q1935" s="245" t="str">
        <f t="shared" si="205"/>
        <v/>
      </c>
      <c r="U1935" s="246" t="str">
        <f>IFERROR(VLOOKUP(C1935,'BASE EQUIPOS'!$G$8:$O$22,9,0)," ")</f>
        <v xml:space="preserve"> </v>
      </c>
      <c r="V1935" s="232" t="str">
        <f t="shared" si="207"/>
        <v/>
      </c>
      <c r="W1935" s="232" t="str">
        <f t="shared" si="208"/>
        <v/>
      </c>
      <c r="X1935" s="232" t="str">
        <f>IFERROR(VLOOKUP(W1935,Datos!$P$4:$Q$18,2,0),"")</f>
        <v/>
      </c>
      <c r="Y1935" s="232" t="str">
        <f t="shared" si="209"/>
        <v/>
      </c>
      <c r="AA1935" s="314" t="str">
        <f t="shared" ca="1" si="206"/>
        <v/>
      </c>
    </row>
    <row r="1936" spans="1:27" x14ac:dyDescent="0.3">
      <c r="A1936" s="238"/>
      <c r="B1936" s="241" t="str">
        <f t="shared" si="210"/>
        <v/>
      </c>
      <c r="C1936" s="239"/>
      <c r="D1936" s="240" t="str">
        <f>IF(C1936&lt;&gt;"",VLOOKUP(C1936,'BASE EQUIPOS'!$G$8:$H$22,2,0),"")</f>
        <v/>
      </c>
      <c r="E1936" s="241" t="str">
        <f>IF(C1936&lt;&gt;"",VLOOKUP(C1936,'BASE EQUIPOS'!$G$8:$I$22,3,0),"")</f>
        <v/>
      </c>
      <c r="F1936" s="241" t="str">
        <f>IF(C1936&lt;&gt;"",VLOOKUP(C1936,'BASE EQUIPOS'!$G$8:$J$22,4,0),"")</f>
        <v/>
      </c>
      <c r="G1936" s="242"/>
      <c r="H1936" s="233"/>
      <c r="I1936" s="241"/>
      <c r="J1936" s="241"/>
      <c r="K1936" s="241"/>
      <c r="L1936" s="239"/>
      <c r="M1936" s="244"/>
      <c r="N1936" s="245" t="str">
        <f t="shared" ref="N1936:N1999" ca="1" si="211">IF(M1936="","",IF(O1936="",NOW()*24-(L1936+M1936)*24,"Mtto. Terminado"))</f>
        <v/>
      </c>
      <c r="O1936" s="239"/>
      <c r="P1936" s="244"/>
      <c r="Q1936" s="245" t="str">
        <f t="shared" ref="Q1936:Q1999" si="212">IF(O1936="","",IF(P1936="","",(O1936+P1936)*24-(L1936+M1936)*24))</f>
        <v/>
      </c>
      <c r="U1936" s="246" t="str">
        <f>IFERROR(VLOOKUP(C1936,'BASE EQUIPOS'!$G$8:$O$22,9,0)," ")</f>
        <v xml:space="preserve"> </v>
      </c>
      <c r="V1936" s="232" t="str">
        <f t="shared" si="207"/>
        <v/>
      </c>
      <c r="W1936" s="232" t="str">
        <f t="shared" si="208"/>
        <v/>
      </c>
      <c r="X1936" s="232" t="str">
        <f>IFERROR(VLOOKUP(W1936,Datos!$P$4:$Q$18,2,0),"")</f>
        <v/>
      </c>
      <c r="Y1936" s="232" t="str">
        <f t="shared" si="209"/>
        <v/>
      </c>
      <c r="AA1936" s="314" t="str">
        <f t="shared" ca="1" si="206"/>
        <v/>
      </c>
    </row>
    <row r="1937" spans="1:27" x14ac:dyDescent="0.3">
      <c r="A1937" s="238"/>
      <c r="B1937" s="241" t="str">
        <f t="shared" si="210"/>
        <v/>
      </c>
      <c r="C1937" s="239"/>
      <c r="D1937" s="240" t="str">
        <f>IF(C1937&lt;&gt;"",VLOOKUP(C1937,'BASE EQUIPOS'!$G$8:$H$22,2,0),"")</f>
        <v/>
      </c>
      <c r="E1937" s="241" t="str">
        <f>IF(C1937&lt;&gt;"",VLOOKUP(C1937,'BASE EQUIPOS'!$G$8:$I$22,3,0),"")</f>
        <v/>
      </c>
      <c r="F1937" s="241" t="str">
        <f>IF(C1937&lt;&gt;"",VLOOKUP(C1937,'BASE EQUIPOS'!$G$8:$J$22,4,0),"")</f>
        <v/>
      </c>
      <c r="G1937" s="242"/>
      <c r="H1937" s="233"/>
      <c r="I1937" s="241"/>
      <c r="J1937" s="241"/>
      <c r="K1937" s="241"/>
      <c r="L1937" s="239"/>
      <c r="M1937" s="244"/>
      <c r="N1937" s="245" t="str">
        <f t="shared" ca="1" si="211"/>
        <v/>
      </c>
      <c r="O1937" s="239"/>
      <c r="P1937" s="244"/>
      <c r="Q1937" s="245" t="str">
        <f t="shared" si="212"/>
        <v/>
      </c>
      <c r="U1937" s="246" t="str">
        <f>IFERROR(VLOOKUP(C1937,'BASE EQUIPOS'!$G$8:$O$22,9,0)," ")</f>
        <v xml:space="preserve"> </v>
      </c>
      <c r="V1937" s="232" t="str">
        <f t="shared" si="207"/>
        <v/>
      </c>
      <c r="W1937" s="232" t="str">
        <f t="shared" si="208"/>
        <v/>
      </c>
      <c r="X1937" s="232" t="str">
        <f>IFERROR(VLOOKUP(W1937,Datos!$P$4:$Q$18,2,0),"")</f>
        <v/>
      </c>
      <c r="Y1937" s="232" t="str">
        <f t="shared" si="209"/>
        <v/>
      </c>
      <c r="AA1937" s="314" t="str">
        <f t="shared" ref="AA1937:AA2000" ca="1" si="213">IF(N1937="Mtto. Terminado",1,"")</f>
        <v/>
      </c>
    </row>
    <row r="1938" spans="1:27" x14ac:dyDescent="0.3">
      <c r="A1938" s="238"/>
      <c r="B1938" s="241" t="str">
        <f t="shared" si="210"/>
        <v/>
      </c>
      <c r="C1938" s="239"/>
      <c r="D1938" s="240" t="str">
        <f>IF(C1938&lt;&gt;"",VLOOKUP(C1938,'BASE EQUIPOS'!$G$8:$H$22,2,0),"")</f>
        <v/>
      </c>
      <c r="E1938" s="241" t="str">
        <f>IF(C1938&lt;&gt;"",VLOOKUP(C1938,'BASE EQUIPOS'!$G$8:$I$22,3,0),"")</f>
        <v/>
      </c>
      <c r="F1938" s="241" t="str">
        <f>IF(C1938&lt;&gt;"",VLOOKUP(C1938,'BASE EQUIPOS'!$G$8:$J$22,4,0),"")</f>
        <v/>
      </c>
      <c r="G1938" s="242"/>
      <c r="H1938" s="233"/>
      <c r="I1938" s="241"/>
      <c r="J1938" s="241"/>
      <c r="K1938" s="241"/>
      <c r="L1938" s="239"/>
      <c r="M1938" s="244"/>
      <c r="N1938" s="245" t="str">
        <f t="shared" ca="1" si="211"/>
        <v/>
      </c>
      <c r="O1938" s="239"/>
      <c r="P1938" s="244"/>
      <c r="Q1938" s="245" t="str">
        <f t="shared" si="212"/>
        <v/>
      </c>
      <c r="U1938" s="246" t="str">
        <f>IFERROR(VLOOKUP(C1938,'BASE EQUIPOS'!$G$8:$O$22,9,0)," ")</f>
        <v xml:space="preserve"> </v>
      </c>
      <c r="V1938" s="232" t="str">
        <f t="shared" si="207"/>
        <v/>
      </c>
      <c r="W1938" s="232" t="str">
        <f t="shared" si="208"/>
        <v/>
      </c>
      <c r="X1938" s="232" t="str">
        <f>IFERROR(VLOOKUP(W1938,Datos!$P$4:$Q$18,2,0),"")</f>
        <v/>
      </c>
      <c r="Y1938" s="232" t="str">
        <f t="shared" si="209"/>
        <v/>
      </c>
      <c r="AA1938" s="314" t="str">
        <f t="shared" ca="1" si="213"/>
        <v/>
      </c>
    </row>
    <row r="1939" spans="1:27" x14ac:dyDescent="0.3">
      <c r="A1939" s="238"/>
      <c r="B1939" s="241" t="str">
        <f t="shared" si="210"/>
        <v/>
      </c>
      <c r="C1939" s="239"/>
      <c r="D1939" s="240" t="str">
        <f>IF(C1939&lt;&gt;"",VLOOKUP(C1939,'BASE EQUIPOS'!$G$8:$H$22,2,0),"")</f>
        <v/>
      </c>
      <c r="E1939" s="241" t="str">
        <f>IF(C1939&lt;&gt;"",VLOOKUP(C1939,'BASE EQUIPOS'!$G$8:$I$22,3,0),"")</f>
        <v/>
      </c>
      <c r="F1939" s="241" t="str">
        <f>IF(C1939&lt;&gt;"",VLOOKUP(C1939,'BASE EQUIPOS'!$G$8:$J$22,4,0),"")</f>
        <v/>
      </c>
      <c r="G1939" s="242"/>
      <c r="H1939" s="233"/>
      <c r="I1939" s="241"/>
      <c r="J1939" s="241"/>
      <c r="K1939" s="241"/>
      <c r="L1939" s="239"/>
      <c r="M1939" s="244"/>
      <c r="N1939" s="245" t="str">
        <f t="shared" ca="1" si="211"/>
        <v/>
      </c>
      <c r="O1939" s="239"/>
      <c r="P1939" s="244"/>
      <c r="Q1939" s="245" t="str">
        <f t="shared" si="212"/>
        <v/>
      </c>
      <c r="U1939" s="246" t="str">
        <f>IFERROR(VLOOKUP(C1939,'BASE EQUIPOS'!$G$8:$O$22,9,0)," ")</f>
        <v xml:space="preserve"> </v>
      </c>
      <c r="V1939" s="232" t="str">
        <f t="shared" si="207"/>
        <v/>
      </c>
      <c r="W1939" s="232" t="str">
        <f t="shared" si="208"/>
        <v/>
      </c>
      <c r="X1939" s="232" t="str">
        <f>IFERROR(VLOOKUP(W1939,Datos!$P$4:$Q$18,2,0),"")</f>
        <v/>
      </c>
      <c r="Y1939" s="232" t="str">
        <f t="shared" si="209"/>
        <v/>
      </c>
      <c r="AA1939" s="314" t="str">
        <f t="shared" ca="1" si="213"/>
        <v/>
      </c>
    </row>
    <row r="1940" spans="1:27" x14ac:dyDescent="0.3">
      <c r="A1940" s="238"/>
      <c r="B1940" s="241" t="str">
        <f t="shared" si="210"/>
        <v/>
      </c>
      <c r="C1940" s="239"/>
      <c r="D1940" s="240" t="str">
        <f>IF(C1940&lt;&gt;"",VLOOKUP(C1940,'BASE EQUIPOS'!$G$8:$H$22,2,0),"")</f>
        <v/>
      </c>
      <c r="E1940" s="241" t="str">
        <f>IF(C1940&lt;&gt;"",VLOOKUP(C1940,'BASE EQUIPOS'!$G$8:$I$22,3,0),"")</f>
        <v/>
      </c>
      <c r="F1940" s="241" t="str">
        <f>IF(C1940&lt;&gt;"",VLOOKUP(C1940,'BASE EQUIPOS'!$G$8:$J$22,4,0),"")</f>
        <v/>
      </c>
      <c r="G1940" s="242"/>
      <c r="H1940" s="233"/>
      <c r="I1940" s="241"/>
      <c r="J1940" s="241"/>
      <c r="K1940" s="241"/>
      <c r="L1940" s="239"/>
      <c r="M1940" s="244"/>
      <c r="N1940" s="245" t="str">
        <f t="shared" ca="1" si="211"/>
        <v/>
      </c>
      <c r="O1940" s="239"/>
      <c r="P1940" s="244"/>
      <c r="Q1940" s="245" t="str">
        <f t="shared" si="212"/>
        <v/>
      </c>
      <c r="U1940" s="246" t="str">
        <f>IFERROR(VLOOKUP(C1940,'BASE EQUIPOS'!$G$8:$O$22,9,0)," ")</f>
        <v xml:space="preserve"> </v>
      </c>
      <c r="V1940" s="232" t="str">
        <f t="shared" si="207"/>
        <v/>
      </c>
      <c r="W1940" s="232" t="str">
        <f t="shared" si="208"/>
        <v/>
      </c>
      <c r="X1940" s="232" t="str">
        <f>IFERROR(VLOOKUP(W1940,Datos!$P$4:$Q$18,2,0),"")</f>
        <v/>
      </c>
      <c r="Y1940" s="232" t="str">
        <f t="shared" si="209"/>
        <v/>
      </c>
      <c r="AA1940" s="314" t="str">
        <f t="shared" ca="1" si="213"/>
        <v/>
      </c>
    </row>
    <row r="1941" spans="1:27" x14ac:dyDescent="0.3">
      <c r="A1941" s="238"/>
      <c r="B1941" s="241" t="str">
        <f t="shared" si="210"/>
        <v/>
      </c>
      <c r="C1941" s="239"/>
      <c r="D1941" s="240" t="str">
        <f>IF(C1941&lt;&gt;"",VLOOKUP(C1941,'BASE EQUIPOS'!$G$8:$H$22,2,0),"")</f>
        <v/>
      </c>
      <c r="E1941" s="241" t="str">
        <f>IF(C1941&lt;&gt;"",VLOOKUP(C1941,'BASE EQUIPOS'!$G$8:$I$22,3,0),"")</f>
        <v/>
      </c>
      <c r="F1941" s="241" t="str">
        <f>IF(C1941&lt;&gt;"",VLOOKUP(C1941,'BASE EQUIPOS'!$G$8:$J$22,4,0),"")</f>
        <v/>
      </c>
      <c r="G1941" s="242"/>
      <c r="H1941" s="233"/>
      <c r="I1941" s="241"/>
      <c r="J1941" s="241"/>
      <c r="K1941" s="241"/>
      <c r="L1941" s="239"/>
      <c r="M1941" s="244"/>
      <c r="N1941" s="245" t="str">
        <f t="shared" ca="1" si="211"/>
        <v/>
      </c>
      <c r="O1941" s="239"/>
      <c r="P1941" s="244"/>
      <c r="Q1941" s="245" t="str">
        <f t="shared" si="212"/>
        <v/>
      </c>
      <c r="U1941" s="246" t="str">
        <f>IFERROR(VLOOKUP(C1941,'BASE EQUIPOS'!$G$8:$O$22,9,0)," ")</f>
        <v xml:space="preserve"> </v>
      </c>
      <c r="V1941" s="232" t="str">
        <f t="shared" ref="V1941:V2004" si="214">IF(G1941="MTTO. SISTEMÁTICO","PREVENTIVA",IF(G1941="MTTO. PREDICTIVO","INSPECCIÓN",""))</f>
        <v/>
      </c>
      <c r="W1941" s="232" t="str">
        <f t="shared" ref="W1941:W2004" si="215">CONCATENATE(D1941,I1941)</f>
        <v/>
      </c>
      <c r="X1941" s="232" t="str">
        <f>IFERROR(VLOOKUP(W1941,Datos!$P$4:$Q$18,2,0),"")</f>
        <v/>
      </c>
      <c r="Y1941" s="232" t="str">
        <f t="shared" ref="Y1941:Y2004" si="216">IF(A1941="OT CORRECTIVA",1,IF(A1941="OT PREVENTIVA",2,IF(A1941="HOJA INSPECCIÓN",3,"")))</f>
        <v/>
      </c>
      <c r="AA1941" s="314" t="str">
        <f t="shared" ca="1" si="213"/>
        <v/>
      </c>
    </row>
    <row r="1942" spans="1:27" x14ac:dyDescent="0.3">
      <c r="A1942" s="238"/>
      <c r="B1942" s="241" t="str">
        <f t="shared" si="210"/>
        <v/>
      </c>
      <c r="C1942" s="239"/>
      <c r="D1942" s="240" t="str">
        <f>IF(C1942&lt;&gt;"",VLOOKUP(C1942,'BASE EQUIPOS'!$G$8:$H$22,2,0),"")</f>
        <v/>
      </c>
      <c r="E1942" s="241" t="str">
        <f>IF(C1942&lt;&gt;"",VLOOKUP(C1942,'BASE EQUIPOS'!$G$8:$I$22,3,0),"")</f>
        <v/>
      </c>
      <c r="F1942" s="241" t="str">
        <f>IF(C1942&lt;&gt;"",VLOOKUP(C1942,'BASE EQUIPOS'!$G$8:$J$22,4,0),"")</f>
        <v/>
      </c>
      <c r="G1942" s="242"/>
      <c r="H1942" s="233"/>
      <c r="I1942" s="241"/>
      <c r="J1942" s="241"/>
      <c r="K1942" s="241"/>
      <c r="L1942" s="239"/>
      <c r="M1942" s="244"/>
      <c r="N1942" s="245" t="str">
        <f t="shared" ca="1" si="211"/>
        <v/>
      </c>
      <c r="O1942" s="239"/>
      <c r="P1942" s="244"/>
      <c r="Q1942" s="245" t="str">
        <f t="shared" si="212"/>
        <v/>
      </c>
      <c r="U1942" s="246" t="str">
        <f>IFERROR(VLOOKUP(C1942,'BASE EQUIPOS'!$G$8:$O$22,9,0)," ")</f>
        <v xml:space="preserve"> </v>
      </c>
      <c r="V1942" s="232" t="str">
        <f t="shared" si="214"/>
        <v/>
      </c>
      <c r="W1942" s="232" t="str">
        <f t="shared" si="215"/>
        <v/>
      </c>
      <c r="X1942" s="232" t="str">
        <f>IFERROR(VLOOKUP(W1942,Datos!$P$4:$Q$18,2,0),"")</f>
        <v/>
      </c>
      <c r="Y1942" s="232" t="str">
        <f t="shared" si="216"/>
        <v/>
      </c>
      <c r="AA1942" s="314" t="str">
        <f t="shared" ca="1" si="213"/>
        <v/>
      </c>
    </row>
    <row r="1943" spans="1:27" x14ac:dyDescent="0.3">
      <c r="A1943" s="238"/>
      <c r="B1943" s="241" t="str">
        <f t="shared" si="210"/>
        <v/>
      </c>
      <c r="C1943" s="239"/>
      <c r="D1943" s="240" t="str">
        <f>IF(C1943&lt;&gt;"",VLOOKUP(C1943,'BASE EQUIPOS'!$G$8:$H$22,2,0),"")</f>
        <v/>
      </c>
      <c r="E1943" s="241" t="str">
        <f>IF(C1943&lt;&gt;"",VLOOKUP(C1943,'BASE EQUIPOS'!$G$8:$I$22,3,0),"")</f>
        <v/>
      </c>
      <c r="F1943" s="241" t="str">
        <f>IF(C1943&lt;&gt;"",VLOOKUP(C1943,'BASE EQUIPOS'!$G$8:$J$22,4,0),"")</f>
        <v/>
      </c>
      <c r="G1943" s="242"/>
      <c r="H1943" s="233"/>
      <c r="I1943" s="241"/>
      <c r="J1943" s="241"/>
      <c r="K1943" s="241"/>
      <c r="L1943" s="239"/>
      <c r="M1943" s="244"/>
      <c r="N1943" s="245" t="str">
        <f t="shared" ca="1" si="211"/>
        <v/>
      </c>
      <c r="O1943" s="239"/>
      <c r="P1943" s="244"/>
      <c r="Q1943" s="245" t="str">
        <f t="shared" si="212"/>
        <v/>
      </c>
      <c r="U1943" s="246" t="str">
        <f>IFERROR(VLOOKUP(C1943,'BASE EQUIPOS'!$G$8:$O$22,9,0)," ")</f>
        <v xml:space="preserve"> </v>
      </c>
      <c r="V1943" s="232" t="str">
        <f t="shared" si="214"/>
        <v/>
      </c>
      <c r="W1943" s="232" t="str">
        <f t="shared" si="215"/>
        <v/>
      </c>
      <c r="X1943" s="232" t="str">
        <f>IFERROR(VLOOKUP(W1943,Datos!$P$4:$Q$18,2,0),"")</f>
        <v/>
      </c>
      <c r="Y1943" s="232" t="str">
        <f t="shared" si="216"/>
        <v/>
      </c>
      <c r="AA1943" s="314" t="str">
        <f t="shared" ca="1" si="213"/>
        <v/>
      </c>
    </row>
    <row r="1944" spans="1:27" x14ac:dyDescent="0.3">
      <c r="A1944" s="238"/>
      <c r="B1944" s="241" t="str">
        <f t="shared" si="210"/>
        <v/>
      </c>
      <c r="C1944" s="239"/>
      <c r="D1944" s="240" t="str">
        <f>IF(C1944&lt;&gt;"",VLOOKUP(C1944,'BASE EQUIPOS'!$G$8:$H$22,2,0),"")</f>
        <v/>
      </c>
      <c r="E1944" s="241" t="str">
        <f>IF(C1944&lt;&gt;"",VLOOKUP(C1944,'BASE EQUIPOS'!$G$8:$I$22,3,0),"")</f>
        <v/>
      </c>
      <c r="F1944" s="241" t="str">
        <f>IF(C1944&lt;&gt;"",VLOOKUP(C1944,'BASE EQUIPOS'!$G$8:$J$22,4,0),"")</f>
        <v/>
      </c>
      <c r="G1944" s="242"/>
      <c r="H1944" s="233"/>
      <c r="I1944" s="241"/>
      <c r="J1944" s="241"/>
      <c r="K1944" s="241"/>
      <c r="L1944" s="239"/>
      <c r="M1944" s="244"/>
      <c r="N1944" s="245" t="str">
        <f t="shared" ca="1" si="211"/>
        <v/>
      </c>
      <c r="O1944" s="239"/>
      <c r="P1944" s="244"/>
      <c r="Q1944" s="245" t="str">
        <f t="shared" si="212"/>
        <v/>
      </c>
      <c r="U1944" s="246" t="str">
        <f>IFERROR(VLOOKUP(C1944,'BASE EQUIPOS'!$G$8:$O$22,9,0)," ")</f>
        <v xml:space="preserve"> </v>
      </c>
      <c r="V1944" s="232" t="str">
        <f t="shared" si="214"/>
        <v/>
      </c>
      <c r="W1944" s="232" t="str">
        <f t="shared" si="215"/>
        <v/>
      </c>
      <c r="X1944" s="232" t="str">
        <f>IFERROR(VLOOKUP(W1944,Datos!$P$4:$Q$18,2,0),"")</f>
        <v/>
      </c>
      <c r="Y1944" s="232" t="str">
        <f t="shared" si="216"/>
        <v/>
      </c>
      <c r="AA1944" s="314" t="str">
        <f t="shared" ca="1" si="213"/>
        <v/>
      </c>
    </row>
    <row r="1945" spans="1:27" x14ac:dyDescent="0.3">
      <c r="A1945" s="238"/>
      <c r="B1945" s="241" t="str">
        <f t="shared" si="210"/>
        <v/>
      </c>
      <c r="C1945" s="239"/>
      <c r="D1945" s="240" t="str">
        <f>IF(C1945&lt;&gt;"",VLOOKUP(C1945,'BASE EQUIPOS'!$G$8:$H$22,2,0),"")</f>
        <v/>
      </c>
      <c r="E1945" s="241" t="str">
        <f>IF(C1945&lt;&gt;"",VLOOKUP(C1945,'BASE EQUIPOS'!$G$8:$I$22,3,0),"")</f>
        <v/>
      </c>
      <c r="F1945" s="241" t="str">
        <f>IF(C1945&lt;&gt;"",VLOOKUP(C1945,'BASE EQUIPOS'!$G$8:$J$22,4,0),"")</f>
        <v/>
      </c>
      <c r="G1945" s="242"/>
      <c r="H1945" s="233"/>
      <c r="I1945" s="241"/>
      <c r="J1945" s="241"/>
      <c r="K1945" s="241"/>
      <c r="L1945" s="239"/>
      <c r="M1945" s="244"/>
      <c r="N1945" s="245" t="str">
        <f t="shared" ca="1" si="211"/>
        <v/>
      </c>
      <c r="O1945" s="239"/>
      <c r="P1945" s="244"/>
      <c r="Q1945" s="245" t="str">
        <f t="shared" si="212"/>
        <v/>
      </c>
      <c r="U1945" s="246" t="str">
        <f>IFERROR(VLOOKUP(C1945,'BASE EQUIPOS'!$G$8:$O$22,9,0)," ")</f>
        <v xml:space="preserve"> </v>
      </c>
      <c r="V1945" s="232" t="str">
        <f t="shared" si="214"/>
        <v/>
      </c>
      <c r="W1945" s="232" t="str">
        <f t="shared" si="215"/>
        <v/>
      </c>
      <c r="X1945" s="232" t="str">
        <f>IFERROR(VLOOKUP(W1945,Datos!$P$4:$Q$18,2,0),"")</f>
        <v/>
      </c>
      <c r="Y1945" s="232" t="str">
        <f t="shared" si="216"/>
        <v/>
      </c>
      <c r="AA1945" s="314" t="str">
        <f t="shared" ca="1" si="213"/>
        <v/>
      </c>
    </row>
    <row r="1946" spans="1:27" x14ac:dyDescent="0.3">
      <c r="A1946" s="238"/>
      <c r="B1946" s="241" t="str">
        <f t="shared" si="210"/>
        <v/>
      </c>
      <c r="C1946" s="239"/>
      <c r="D1946" s="240" t="str">
        <f>IF(C1946&lt;&gt;"",VLOOKUP(C1946,'BASE EQUIPOS'!$G$8:$H$22,2,0),"")</f>
        <v/>
      </c>
      <c r="E1946" s="241" t="str">
        <f>IF(C1946&lt;&gt;"",VLOOKUP(C1946,'BASE EQUIPOS'!$G$8:$I$22,3,0),"")</f>
        <v/>
      </c>
      <c r="F1946" s="241" t="str">
        <f>IF(C1946&lt;&gt;"",VLOOKUP(C1946,'BASE EQUIPOS'!$G$8:$J$22,4,0),"")</f>
        <v/>
      </c>
      <c r="G1946" s="242"/>
      <c r="H1946" s="233"/>
      <c r="I1946" s="241"/>
      <c r="J1946" s="241"/>
      <c r="K1946" s="241"/>
      <c r="L1946" s="239"/>
      <c r="M1946" s="244"/>
      <c r="N1946" s="245" t="str">
        <f t="shared" ca="1" si="211"/>
        <v/>
      </c>
      <c r="O1946" s="239"/>
      <c r="P1946" s="244"/>
      <c r="Q1946" s="245" t="str">
        <f t="shared" si="212"/>
        <v/>
      </c>
      <c r="U1946" s="246" t="str">
        <f>IFERROR(VLOOKUP(C1946,'BASE EQUIPOS'!$G$8:$O$22,9,0)," ")</f>
        <v xml:space="preserve"> </v>
      </c>
      <c r="V1946" s="232" t="str">
        <f t="shared" si="214"/>
        <v/>
      </c>
      <c r="W1946" s="232" t="str">
        <f t="shared" si="215"/>
        <v/>
      </c>
      <c r="X1946" s="232" t="str">
        <f>IFERROR(VLOOKUP(W1946,Datos!$P$4:$Q$18,2,0),"")</f>
        <v/>
      </c>
      <c r="Y1946" s="232" t="str">
        <f t="shared" si="216"/>
        <v/>
      </c>
      <c r="AA1946" s="314" t="str">
        <f t="shared" ca="1" si="213"/>
        <v/>
      </c>
    </row>
    <row r="1947" spans="1:27" x14ac:dyDescent="0.3">
      <c r="A1947" s="238"/>
      <c r="B1947" s="241" t="str">
        <f t="shared" si="210"/>
        <v/>
      </c>
      <c r="C1947" s="239"/>
      <c r="D1947" s="240" t="str">
        <f>IF(C1947&lt;&gt;"",VLOOKUP(C1947,'BASE EQUIPOS'!$G$8:$H$22,2,0),"")</f>
        <v/>
      </c>
      <c r="E1947" s="241" t="str">
        <f>IF(C1947&lt;&gt;"",VLOOKUP(C1947,'BASE EQUIPOS'!$G$8:$I$22,3,0),"")</f>
        <v/>
      </c>
      <c r="F1947" s="241" t="str">
        <f>IF(C1947&lt;&gt;"",VLOOKUP(C1947,'BASE EQUIPOS'!$G$8:$J$22,4,0),"")</f>
        <v/>
      </c>
      <c r="G1947" s="242"/>
      <c r="H1947" s="233"/>
      <c r="I1947" s="241"/>
      <c r="J1947" s="241"/>
      <c r="K1947" s="241"/>
      <c r="L1947" s="239"/>
      <c r="M1947" s="244"/>
      <c r="N1947" s="245" t="str">
        <f t="shared" ca="1" si="211"/>
        <v/>
      </c>
      <c r="O1947" s="239"/>
      <c r="P1947" s="244"/>
      <c r="Q1947" s="245" t="str">
        <f t="shared" si="212"/>
        <v/>
      </c>
      <c r="U1947" s="246" t="str">
        <f>IFERROR(VLOOKUP(C1947,'BASE EQUIPOS'!$G$8:$O$22,9,0)," ")</f>
        <v xml:space="preserve"> </v>
      </c>
      <c r="V1947" s="232" t="str">
        <f t="shared" si="214"/>
        <v/>
      </c>
      <c r="W1947" s="232" t="str">
        <f t="shared" si="215"/>
        <v/>
      </c>
      <c r="X1947" s="232" t="str">
        <f>IFERROR(VLOOKUP(W1947,Datos!$P$4:$Q$18,2,0),"")</f>
        <v/>
      </c>
      <c r="Y1947" s="232" t="str">
        <f t="shared" si="216"/>
        <v/>
      </c>
      <c r="AA1947" s="314" t="str">
        <f t="shared" ca="1" si="213"/>
        <v/>
      </c>
    </row>
    <row r="1948" spans="1:27" x14ac:dyDescent="0.3">
      <c r="A1948" s="238"/>
      <c r="B1948" s="241" t="str">
        <f t="shared" ref="B1948:B2011" si="217">IF(C1948&lt;&gt;"",B1947+1,"")</f>
        <v/>
      </c>
      <c r="C1948" s="239"/>
      <c r="D1948" s="240" t="str">
        <f>IF(C1948&lt;&gt;"",VLOOKUP(C1948,'BASE EQUIPOS'!$G$8:$H$22,2,0),"")</f>
        <v/>
      </c>
      <c r="E1948" s="241" t="str">
        <f>IF(C1948&lt;&gt;"",VLOOKUP(C1948,'BASE EQUIPOS'!$G$8:$I$22,3,0),"")</f>
        <v/>
      </c>
      <c r="F1948" s="241" t="str">
        <f>IF(C1948&lt;&gt;"",VLOOKUP(C1948,'BASE EQUIPOS'!$G$8:$J$22,4,0),"")</f>
        <v/>
      </c>
      <c r="G1948" s="242"/>
      <c r="H1948" s="233"/>
      <c r="I1948" s="241"/>
      <c r="J1948" s="241"/>
      <c r="K1948" s="241"/>
      <c r="L1948" s="239"/>
      <c r="M1948" s="244"/>
      <c r="N1948" s="245" t="str">
        <f t="shared" ca="1" si="211"/>
        <v/>
      </c>
      <c r="O1948" s="239"/>
      <c r="P1948" s="244"/>
      <c r="Q1948" s="245" t="str">
        <f t="shared" si="212"/>
        <v/>
      </c>
      <c r="U1948" s="246" t="str">
        <f>IFERROR(VLOOKUP(C1948,'BASE EQUIPOS'!$G$8:$O$22,9,0)," ")</f>
        <v xml:space="preserve"> </v>
      </c>
      <c r="V1948" s="232" t="str">
        <f t="shared" si="214"/>
        <v/>
      </c>
      <c r="W1948" s="232" t="str">
        <f t="shared" si="215"/>
        <v/>
      </c>
      <c r="X1948" s="232" t="str">
        <f>IFERROR(VLOOKUP(W1948,Datos!$P$4:$Q$18,2,0),"")</f>
        <v/>
      </c>
      <c r="Y1948" s="232" t="str">
        <f t="shared" si="216"/>
        <v/>
      </c>
      <c r="AA1948" s="314" t="str">
        <f t="shared" ca="1" si="213"/>
        <v/>
      </c>
    </row>
    <row r="1949" spans="1:27" x14ac:dyDescent="0.3">
      <c r="A1949" s="238"/>
      <c r="B1949" s="241" t="str">
        <f t="shared" si="217"/>
        <v/>
      </c>
      <c r="C1949" s="239"/>
      <c r="D1949" s="240" t="str">
        <f>IF(C1949&lt;&gt;"",VLOOKUP(C1949,'BASE EQUIPOS'!$G$8:$H$22,2,0),"")</f>
        <v/>
      </c>
      <c r="E1949" s="241" t="str">
        <f>IF(C1949&lt;&gt;"",VLOOKUP(C1949,'BASE EQUIPOS'!$G$8:$I$22,3,0),"")</f>
        <v/>
      </c>
      <c r="F1949" s="241" t="str">
        <f>IF(C1949&lt;&gt;"",VLOOKUP(C1949,'BASE EQUIPOS'!$G$8:$J$22,4,0),"")</f>
        <v/>
      </c>
      <c r="G1949" s="242"/>
      <c r="H1949" s="233"/>
      <c r="I1949" s="241"/>
      <c r="J1949" s="241"/>
      <c r="K1949" s="241"/>
      <c r="L1949" s="239"/>
      <c r="M1949" s="244"/>
      <c r="N1949" s="245" t="str">
        <f t="shared" ca="1" si="211"/>
        <v/>
      </c>
      <c r="O1949" s="239"/>
      <c r="P1949" s="244"/>
      <c r="Q1949" s="245" t="str">
        <f t="shared" si="212"/>
        <v/>
      </c>
      <c r="U1949" s="246" t="str">
        <f>IFERROR(VLOOKUP(C1949,'BASE EQUIPOS'!$G$8:$O$22,9,0)," ")</f>
        <v xml:space="preserve"> </v>
      </c>
      <c r="V1949" s="232" t="str">
        <f t="shared" si="214"/>
        <v/>
      </c>
      <c r="W1949" s="232" t="str">
        <f t="shared" si="215"/>
        <v/>
      </c>
      <c r="X1949" s="232" t="str">
        <f>IFERROR(VLOOKUP(W1949,Datos!$P$4:$Q$18,2,0),"")</f>
        <v/>
      </c>
      <c r="Y1949" s="232" t="str">
        <f t="shared" si="216"/>
        <v/>
      </c>
      <c r="AA1949" s="314" t="str">
        <f t="shared" ca="1" si="213"/>
        <v/>
      </c>
    </row>
    <row r="1950" spans="1:27" x14ac:dyDescent="0.3">
      <c r="A1950" s="238"/>
      <c r="B1950" s="241" t="str">
        <f t="shared" si="217"/>
        <v/>
      </c>
      <c r="C1950" s="239"/>
      <c r="D1950" s="240" t="str">
        <f>IF(C1950&lt;&gt;"",VLOOKUP(C1950,'BASE EQUIPOS'!$G$8:$H$22,2,0),"")</f>
        <v/>
      </c>
      <c r="E1950" s="241" t="str">
        <f>IF(C1950&lt;&gt;"",VLOOKUP(C1950,'BASE EQUIPOS'!$G$8:$I$22,3,0),"")</f>
        <v/>
      </c>
      <c r="F1950" s="241" t="str">
        <f>IF(C1950&lt;&gt;"",VLOOKUP(C1950,'BASE EQUIPOS'!$G$8:$J$22,4,0),"")</f>
        <v/>
      </c>
      <c r="G1950" s="242"/>
      <c r="H1950" s="233"/>
      <c r="I1950" s="241"/>
      <c r="J1950" s="241"/>
      <c r="K1950" s="241"/>
      <c r="L1950" s="239"/>
      <c r="M1950" s="244"/>
      <c r="N1950" s="245" t="str">
        <f t="shared" ca="1" si="211"/>
        <v/>
      </c>
      <c r="O1950" s="239"/>
      <c r="P1950" s="244"/>
      <c r="Q1950" s="245" t="str">
        <f t="shared" si="212"/>
        <v/>
      </c>
      <c r="U1950" s="246" t="str">
        <f>IFERROR(VLOOKUP(C1950,'BASE EQUIPOS'!$G$8:$O$22,9,0)," ")</f>
        <v xml:space="preserve"> </v>
      </c>
      <c r="V1950" s="232" t="str">
        <f t="shared" si="214"/>
        <v/>
      </c>
      <c r="W1950" s="232" t="str">
        <f t="shared" si="215"/>
        <v/>
      </c>
      <c r="X1950" s="232" t="str">
        <f>IFERROR(VLOOKUP(W1950,Datos!$P$4:$Q$18,2,0),"")</f>
        <v/>
      </c>
      <c r="Y1950" s="232" t="str">
        <f t="shared" si="216"/>
        <v/>
      </c>
      <c r="AA1950" s="314" t="str">
        <f t="shared" ca="1" si="213"/>
        <v/>
      </c>
    </row>
    <row r="1951" spans="1:27" x14ac:dyDescent="0.3">
      <c r="A1951" s="238"/>
      <c r="B1951" s="241" t="str">
        <f t="shared" si="217"/>
        <v/>
      </c>
      <c r="C1951" s="239"/>
      <c r="D1951" s="240" t="str">
        <f>IF(C1951&lt;&gt;"",VLOOKUP(C1951,'BASE EQUIPOS'!$G$8:$H$22,2,0),"")</f>
        <v/>
      </c>
      <c r="E1951" s="241" t="str">
        <f>IF(C1951&lt;&gt;"",VLOOKUP(C1951,'BASE EQUIPOS'!$G$8:$I$22,3,0),"")</f>
        <v/>
      </c>
      <c r="F1951" s="241" t="str">
        <f>IF(C1951&lt;&gt;"",VLOOKUP(C1951,'BASE EQUIPOS'!$G$8:$J$22,4,0),"")</f>
        <v/>
      </c>
      <c r="G1951" s="242"/>
      <c r="H1951" s="233"/>
      <c r="I1951" s="241"/>
      <c r="J1951" s="241"/>
      <c r="K1951" s="241"/>
      <c r="L1951" s="239"/>
      <c r="M1951" s="244"/>
      <c r="N1951" s="245" t="str">
        <f t="shared" ca="1" si="211"/>
        <v/>
      </c>
      <c r="O1951" s="239"/>
      <c r="P1951" s="244"/>
      <c r="Q1951" s="245" t="str">
        <f t="shared" si="212"/>
        <v/>
      </c>
      <c r="U1951" s="246" t="str">
        <f>IFERROR(VLOOKUP(C1951,'BASE EQUIPOS'!$G$8:$O$22,9,0)," ")</f>
        <v xml:space="preserve"> </v>
      </c>
      <c r="V1951" s="232" t="str">
        <f t="shared" si="214"/>
        <v/>
      </c>
      <c r="W1951" s="232" t="str">
        <f t="shared" si="215"/>
        <v/>
      </c>
      <c r="X1951" s="232" t="str">
        <f>IFERROR(VLOOKUP(W1951,Datos!$P$4:$Q$18,2,0),"")</f>
        <v/>
      </c>
      <c r="Y1951" s="232" t="str">
        <f t="shared" si="216"/>
        <v/>
      </c>
      <c r="AA1951" s="314" t="str">
        <f t="shared" ca="1" si="213"/>
        <v/>
      </c>
    </row>
    <row r="1952" spans="1:27" x14ac:dyDescent="0.3">
      <c r="A1952" s="238"/>
      <c r="B1952" s="241" t="str">
        <f t="shared" si="217"/>
        <v/>
      </c>
      <c r="C1952" s="239"/>
      <c r="D1952" s="240" t="str">
        <f>IF(C1952&lt;&gt;"",VLOOKUP(C1952,'BASE EQUIPOS'!$G$8:$H$22,2,0),"")</f>
        <v/>
      </c>
      <c r="E1952" s="241" t="str">
        <f>IF(C1952&lt;&gt;"",VLOOKUP(C1952,'BASE EQUIPOS'!$G$8:$I$22,3,0),"")</f>
        <v/>
      </c>
      <c r="F1952" s="241" t="str">
        <f>IF(C1952&lt;&gt;"",VLOOKUP(C1952,'BASE EQUIPOS'!$G$8:$J$22,4,0),"")</f>
        <v/>
      </c>
      <c r="G1952" s="242"/>
      <c r="H1952" s="233"/>
      <c r="I1952" s="241"/>
      <c r="J1952" s="241"/>
      <c r="K1952" s="241"/>
      <c r="L1952" s="239"/>
      <c r="M1952" s="244"/>
      <c r="N1952" s="245" t="str">
        <f t="shared" ca="1" si="211"/>
        <v/>
      </c>
      <c r="O1952" s="239"/>
      <c r="P1952" s="244"/>
      <c r="Q1952" s="245" t="str">
        <f t="shared" si="212"/>
        <v/>
      </c>
      <c r="U1952" s="246" t="str">
        <f>IFERROR(VLOOKUP(C1952,'BASE EQUIPOS'!$G$8:$O$22,9,0)," ")</f>
        <v xml:space="preserve"> </v>
      </c>
      <c r="V1952" s="232" t="str">
        <f t="shared" si="214"/>
        <v/>
      </c>
      <c r="W1952" s="232" t="str">
        <f t="shared" si="215"/>
        <v/>
      </c>
      <c r="X1952" s="232" t="str">
        <f>IFERROR(VLOOKUP(W1952,Datos!$P$4:$Q$18,2,0),"")</f>
        <v/>
      </c>
      <c r="Y1952" s="232" t="str">
        <f t="shared" si="216"/>
        <v/>
      </c>
      <c r="AA1952" s="314" t="str">
        <f t="shared" ca="1" si="213"/>
        <v/>
      </c>
    </row>
    <row r="1953" spans="1:27" x14ac:dyDescent="0.3">
      <c r="A1953" s="238"/>
      <c r="B1953" s="241" t="str">
        <f t="shared" si="217"/>
        <v/>
      </c>
      <c r="C1953" s="239"/>
      <c r="D1953" s="240" t="str">
        <f>IF(C1953&lt;&gt;"",VLOOKUP(C1953,'BASE EQUIPOS'!$G$8:$H$22,2,0),"")</f>
        <v/>
      </c>
      <c r="E1953" s="241" t="str">
        <f>IF(C1953&lt;&gt;"",VLOOKUP(C1953,'BASE EQUIPOS'!$G$8:$I$22,3,0),"")</f>
        <v/>
      </c>
      <c r="F1953" s="241" t="str">
        <f>IF(C1953&lt;&gt;"",VLOOKUP(C1953,'BASE EQUIPOS'!$G$8:$J$22,4,0),"")</f>
        <v/>
      </c>
      <c r="G1953" s="242"/>
      <c r="H1953" s="233"/>
      <c r="I1953" s="241"/>
      <c r="J1953" s="241"/>
      <c r="K1953" s="241"/>
      <c r="L1953" s="239"/>
      <c r="M1953" s="244"/>
      <c r="N1953" s="245" t="str">
        <f t="shared" ca="1" si="211"/>
        <v/>
      </c>
      <c r="O1953" s="239"/>
      <c r="P1953" s="244"/>
      <c r="Q1953" s="245" t="str">
        <f t="shared" si="212"/>
        <v/>
      </c>
      <c r="U1953" s="246" t="str">
        <f>IFERROR(VLOOKUP(C1953,'BASE EQUIPOS'!$G$8:$O$22,9,0)," ")</f>
        <v xml:space="preserve"> </v>
      </c>
      <c r="V1953" s="232" t="str">
        <f t="shared" si="214"/>
        <v/>
      </c>
      <c r="W1953" s="232" t="str">
        <f t="shared" si="215"/>
        <v/>
      </c>
      <c r="X1953" s="232" t="str">
        <f>IFERROR(VLOOKUP(W1953,Datos!$P$4:$Q$18,2,0),"")</f>
        <v/>
      </c>
      <c r="Y1953" s="232" t="str">
        <f t="shared" si="216"/>
        <v/>
      </c>
      <c r="AA1953" s="314" t="str">
        <f t="shared" ca="1" si="213"/>
        <v/>
      </c>
    </row>
    <row r="1954" spans="1:27" x14ac:dyDescent="0.3">
      <c r="A1954" s="238"/>
      <c r="B1954" s="241" t="str">
        <f t="shared" si="217"/>
        <v/>
      </c>
      <c r="C1954" s="239"/>
      <c r="D1954" s="240" t="str">
        <f>IF(C1954&lt;&gt;"",VLOOKUP(C1954,'BASE EQUIPOS'!$G$8:$H$22,2,0),"")</f>
        <v/>
      </c>
      <c r="E1954" s="241" t="str">
        <f>IF(C1954&lt;&gt;"",VLOOKUP(C1954,'BASE EQUIPOS'!$G$8:$I$22,3,0),"")</f>
        <v/>
      </c>
      <c r="F1954" s="241" t="str">
        <f>IF(C1954&lt;&gt;"",VLOOKUP(C1954,'BASE EQUIPOS'!$G$8:$J$22,4,0),"")</f>
        <v/>
      </c>
      <c r="G1954" s="242"/>
      <c r="H1954" s="233"/>
      <c r="I1954" s="241"/>
      <c r="J1954" s="241"/>
      <c r="K1954" s="241"/>
      <c r="L1954" s="239"/>
      <c r="M1954" s="244"/>
      <c r="N1954" s="245" t="str">
        <f t="shared" ca="1" si="211"/>
        <v/>
      </c>
      <c r="O1954" s="239"/>
      <c r="P1954" s="244"/>
      <c r="Q1954" s="245" t="str">
        <f t="shared" si="212"/>
        <v/>
      </c>
      <c r="U1954" s="246" t="str">
        <f>IFERROR(VLOOKUP(C1954,'BASE EQUIPOS'!$G$8:$O$22,9,0)," ")</f>
        <v xml:space="preserve"> </v>
      </c>
      <c r="V1954" s="232" t="str">
        <f t="shared" si="214"/>
        <v/>
      </c>
      <c r="W1954" s="232" t="str">
        <f t="shared" si="215"/>
        <v/>
      </c>
      <c r="X1954" s="232" t="str">
        <f>IFERROR(VLOOKUP(W1954,Datos!$P$4:$Q$18,2,0),"")</f>
        <v/>
      </c>
      <c r="Y1954" s="232" t="str">
        <f t="shared" si="216"/>
        <v/>
      </c>
      <c r="AA1954" s="314" t="str">
        <f t="shared" ca="1" si="213"/>
        <v/>
      </c>
    </row>
    <row r="1955" spans="1:27" x14ac:dyDescent="0.3">
      <c r="A1955" s="238"/>
      <c r="B1955" s="241" t="str">
        <f t="shared" si="217"/>
        <v/>
      </c>
      <c r="C1955" s="239"/>
      <c r="D1955" s="240" t="str">
        <f>IF(C1955&lt;&gt;"",VLOOKUP(C1955,'BASE EQUIPOS'!$G$8:$H$22,2,0),"")</f>
        <v/>
      </c>
      <c r="E1955" s="241" t="str">
        <f>IF(C1955&lt;&gt;"",VLOOKUP(C1955,'BASE EQUIPOS'!$G$8:$I$22,3,0),"")</f>
        <v/>
      </c>
      <c r="F1955" s="241" t="str">
        <f>IF(C1955&lt;&gt;"",VLOOKUP(C1955,'BASE EQUIPOS'!$G$8:$J$22,4,0),"")</f>
        <v/>
      </c>
      <c r="G1955" s="242"/>
      <c r="H1955" s="233"/>
      <c r="I1955" s="241"/>
      <c r="J1955" s="241"/>
      <c r="K1955" s="241"/>
      <c r="L1955" s="239"/>
      <c r="M1955" s="244"/>
      <c r="N1955" s="245" t="str">
        <f t="shared" ca="1" si="211"/>
        <v/>
      </c>
      <c r="O1955" s="239"/>
      <c r="P1955" s="244"/>
      <c r="Q1955" s="245" t="str">
        <f t="shared" si="212"/>
        <v/>
      </c>
      <c r="U1955" s="246" t="str">
        <f>IFERROR(VLOOKUP(C1955,'BASE EQUIPOS'!$G$8:$O$22,9,0)," ")</f>
        <v xml:space="preserve"> </v>
      </c>
      <c r="V1955" s="232" t="str">
        <f t="shared" si="214"/>
        <v/>
      </c>
      <c r="W1955" s="232" t="str">
        <f t="shared" si="215"/>
        <v/>
      </c>
      <c r="X1955" s="232" t="str">
        <f>IFERROR(VLOOKUP(W1955,Datos!$P$4:$Q$18,2,0),"")</f>
        <v/>
      </c>
      <c r="Y1955" s="232" t="str">
        <f t="shared" si="216"/>
        <v/>
      </c>
      <c r="AA1955" s="314" t="str">
        <f t="shared" ca="1" si="213"/>
        <v/>
      </c>
    </row>
    <row r="1956" spans="1:27" x14ac:dyDescent="0.3">
      <c r="A1956" s="238"/>
      <c r="B1956" s="241" t="str">
        <f t="shared" si="217"/>
        <v/>
      </c>
      <c r="C1956" s="239"/>
      <c r="D1956" s="240" t="str">
        <f>IF(C1956&lt;&gt;"",VLOOKUP(C1956,'BASE EQUIPOS'!$G$8:$H$22,2,0),"")</f>
        <v/>
      </c>
      <c r="E1956" s="241" t="str">
        <f>IF(C1956&lt;&gt;"",VLOOKUP(C1956,'BASE EQUIPOS'!$G$8:$I$22,3,0),"")</f>
        <v/>
      </c>
      <c r="F1956" s="241" t="str">
        <f>IF(C1956&lt;&gt;"",VLOOKUP(C1956,'BASE EQUIPOS'!$G$8:$J$22,4,0),"")</f>
        <v/>
      </c>
      <c r="G1956" s="242"/>
      <c r="H1956" s="233"/>
      <c r="I1956" s="241"/>
      <c r="J1956" s="241"/>
      <c r="K1956" s="241"/>
      <c r="L1956" s="239"/>
      <c r="M1956" s="244"/>
      <c r="N1956" s="245" t="str">
        <f t="shared" ca="1" si="211"/>
        <v/>
      </c>
      <c r="O1956" s="239"/>
      <c r="P1956" s="244"/>
      <c r="Q1956" s="245" t="str">
        <f t="shared" si="212"/>
        <v/>
      </c>
      <c r="U1956" s="246" t="str">
        <f>IFERROR(VLOOKUP(C1956,'BASE EQUIPOS'!$G$8:$O$22,9,0)," ")</f>
        <v xml:space="preserve"> </v>
      </c>
      <c r="V1956" s="232" t="str">
        <f t="shared" si="214"/>
        <v/>
      </c>
      <c r="W1956" s="232" t="str">
        <f t="shared" si="215"/>
        <v/>
      </c>
      <c r="X1956" s="232" t="str">
        <f>IFERROR(VLOOKUP(W1956,Datos!$P$4:$Q$18,2,0),"")</f>
        <v/>
      </c>
      <c r="Y1956" s="232" t="str">
        <f t="shared" si="216"/>
        <v/>
      </c>
      <c r="AA1956" s="314" t="str">
        <f t="shared" ca="1" si="213"/>
        <v/>
      </c>
    </row>
    <row r="1957" spans="1:27" x14ac:dyDescent="0.3">
      <c r="A1957" s="238"/>
      <c r="B1957" s="241" t="str">
        <f t="shared" si="217"/>
        <v/>
      </c>
      <c r="C1957" s="239"/>
      <c r="D1957" s="240" t="str">
        <f>IF(C1957&lt;&gt;"",VLOOKUP(C1957,'BASE EQUIPOS'!$G$8:$H$22,2,0),"")</f>
        <v/>
      </c>
      <c r="E1957" s="241" t="str">
        <f>IF(C1957&lt;&gt;"",VLOOKUP(C1957,'BASE EQUIPOS'!$G$8:$I$22,3,0),"")</f>
        <v/>
      </c>
      <c r="F1957" s="241" t="str">
        <f>IF(C1957&lt;&gt;"",VLOOKUP(C1957,'BASE EQUIPOS'!$G$8:$J$22,4,0),"")</f>
        <v/>
      </c>
      <c r="G1957" s="242"/>
      <c r="H1957" s="233"/>
      <c r="I1957" s="241"/>
      <c r="J1957" s="241"/>
      <c r="K1957" s="241"/>
      <c r="L1957" s="239"/>
      <c r="M1957" s="244"/>
      <c r="N1957" s="245" t="str">
        <f t="shared" ca="1" si="211"/>
        <v/>
      </c>
      <c r="O1957" s="239"/>
      <c r="P1957" s="244"/>
      <c r="Q1957" s="245" t="str">
        <f t="shared" si="212"/>
        <v/>
      </c>
      <c r="U1957" s="246" t="str">
        <f>IFERROR(VLOOKUP(C1957,'BASE EQUIPOS'!$G$8:$O$22,9,0)," ")</f>
        <v xml:space="preserve"> </v>
      </c>
      <c r="V1957" s="232" t="str">
        <f t="shared" si="214"/>
        <v/>
      </c>
      <c r="W1957" s="232" t="str">
        <f t="shared" si="215"/>
        <v/>
      </c>
      <c r="X1957" s="232" t="str">
        <f>IFERROR(VLOOKUP(W1957,Datos!$P$4:$Q$18,2,0),"")</f>
        <v/>
      </c>
      <c r="Y1957" s="232" t="str">
        <f t="shared" si="216"/>
        <v/>
      </c>
      <c r="AA1957" s="314" t="str">
        <f t="shared" ca="1" si="213"/>
        <v/>
      </c>
    </row>
    <row r="1958" spans="1:27" x14ac:dyDescent="0.3">
      <c r="A1958" s="238"/>
      <c r="B1958" s="241" t="str">
        <f t="shared" si="217"/>
        <v/>
      </c>
      <c r="C1958" s="239"/>
      <c r="D1958" s="240" t="str">
        <f>IF(C1958&lt;&gt;"",VLOOKUP(C1958,'BASE EQUIPOS'!$G$8:$H$22,2,0),"")</f>
        <v/>
      </c>
      <c r="E1958" s="241" t="str">
        <f>IF(C1958&lt;&gt;"",VLOOKUP(C1958,'BASE EQUIPOS'!$G$8:$I$22,3,0),"")</f>
        <v/>
      </c>
      <c r="F1958" s="241" t="str">
        <f>IF(C1958&lt;&gt;"",VLOOKUP(C1958,'BASE EQUIPOS'!$G$8:$J$22,4,0),"")</f>
        <v/>
      </c>
      <c r="G1958" s="242"/>
      <c r="H1958" s="233"/>
      <c r="I1958" s="241"/>
      <c r="J1958" s="241"/>
      <c r="K1958" s="241"/>
      <c r="L1958" s="239"/>
      <c r="M1958" s="244"/>
      <c r="N1958" s="245" t="str">
        <f t="shared" ca="1" si="211"/>
        <v/>
      </c>
      <c r="O1958" s="239"/>
      <c r="P1958" s="244"/>
      <c r="Q1958" s="245" t="str">
        <f t="shared" si="212"/>
        <v/>
      </c>
      <c r="U1958" s="246" t="str">
        <f>IFERROR(VLOOKUP(C1958,'BASE EQUIPOS'!$G$8:$O$22,9,0)," ")</f>
        <v xml:space="preserve"> </v>
      </c>
      <c r="V1958" s="232" t="str">
        <f t="shared" si="214"/>
        <v/>
      </c>
      <c r="W1958" s="232" t="str">
        <f t="shared" si="215"/>
        <v/>
      </c>
      <c r="X1958" s="232" t="str">
        <f>IFERROR(VLOOKUP(W1958,Datos!$P$4:$Q$18,2,0),"")</f>
        <v/>
      </c>
      <c r="Y1958" s="232" t="str">
        <f t="shared" si="216"/>
        <v/>
      </c>
      <c r="AA1958" s="314" t="str">
        <f t="shared" ca="1" si="213"/>
        <v/>
      </c>
    </row>
    <row r="1959" spans="1:27" x14ac:dyDescent="0.3">
      <c r="A1959" s="238"/>
      <c r="B1959" s="241" t="str">
        <f t="shared" si="217"/>
        <v/>
      </c>
      <c r="C1959" s="239"/>
      <c r="D1959" s="240" t="str">
        <f>IF(C1959&lt;&gt;"",VLOOKUP(C1959,'BASE EQUIPOS'!$G$8:$H$22,2,0),"")</f>
        <v/>
      </c>
      <c r="E1959" s="241" t="str">
        <f>IF(C1959&lt;&gt;"",VLOOKUP(C1959,'BASE EQUIPOS'!$G$8:$I$22,3,0),"")</f>
        <v/>
      </c>
      <c r="F1959" s="241" t="str">
        <f>IF(C1959&lt;&gt;"",VLOOKUP(C1959,'BASE EQUIPOS'!$G$8:$J$22,4,0),"")</f>
        <v/>
      </c>
      <c r="G1959" s="242"/>
      <c r="H1959" s="233"/>
      <c r="I1959" s="241"/>
      <c r="J1959" s="241"/>
      <c r="K1959" s="241"/>
      <c r="L1959" s="239"/>
      <c r="M1959" s="244"/>
      <c r="N1959" s="245" t="str">
        <f t="shared" ca="1" si="211"/>
        <v/>
      </c>
      <c r="O1959" s="239"/>
      <c r="P1959" s="244"/>
      <c r="Q1959" s="245" t="str">
        <f t="shared" si="212"/>
        <v/>
      </c>
      <c r="U1959" s="246" t="str">
        <f>IFERROR(VLOOKUP(C1959,'BASE EQUIPOS'!$G$8:$O$22,9,0)," ")</f>
        <v xml:space="preserve"> </v>
      </c>
      <c r="V1959" s="232" t="str">
        <f t="shared" si="214"/>
        <v/>
      </c>
      <c r="W1959" s="232" t="str">
        <f t="shared" si="215"/>
        <v/>
      </c>
      <c r="X1959" s="232" t="str">
        <f>IFERROR(VLOOKUP(W1959,Datos!$P$4:$Q$18,2,0),"")</f>
        <v/>
      </c>
      <c r="Y1959" s="232" t="str">
        <f t="shared" si="216"/>
        <v/>
      </c>
      <c r="AA1959" s="314" t="str">
        <f t="shared" ca="1" si="213"/>
        <v/>
      </c>
    </row>
    <row r="1960" spans="1:27" x14ac:dyDescent="0.3">
      <c r="A1960" s="238"/>
      <c r="B1960" s="241" t="str">
        <f t="shared" si="217"/>
        <v/>
      </c>
      <c r="C1960" s="239"/>
      <c r="D1960" s="240" t="str">
        <f>IF(C1960&lt;&gt;"",VLOOKUP(C1960,'BASE EQUIPOS'!$G$8:$H$22,2,0),"")</f>
        <v/>
      </c>
      <c r="E1960" s="241" t="str">
        <f>IF(C1960&lt;&gt;"",VLOOKUP(C1960,'BASE EQUIPOS'!$G$8:$I$22,3,0),"")</f>
        <v/>
      </c>
      <c r="F1960" s="241" t="str">
        <f>IF(C1960&lt;&gt;"",VLOOKUP(C1960,'BASE EQUIPOS'!$G$8:$J$22,4,0),"")</f>
        <v/>
      </c>
      <c r="G1960" s="242"/>
      <c r="H1960" s="233"/>
      <c r="I1960" s="241"/>
      <c r="J1960" s="241"/>
      <c r="K1960" s="241"/>
      <c r="L1960" s="239"/>
      <c r="M1960" s="244"/>
      <c r="N1960" s="245" t="str">
        <f t="shared" ca="1" si="211"/>
        <v/>
      </c>
      <c r="O1960" s="239"/>
      <c r="P1960" s="244"/>
      <c r="Q1960" s="245" t="str">
        <f t="shared" si="212"/>
        <v/>
      </c>
      <c r="U1960" s="246" t="str">
        <f>IFERROR(VLOOKUP(C1960,'BASE EQUIPOS'!$G$8:$O$22,9,0)," ")</f>
        <v xml:space="preserve"> </v>
      </c>
      <c r="V1960" s="232" t="str">
        <f t="shared" si="214"/>
        <v/>
      </c>
      <c r="W1960" s="232" t="str">
        <f t="shared" si="215"/>
        <v/>
      </c>
      <c r="X1960" s="232" t="str">
        <f>IFERROR(VLOOKUP(W1960,Datos!$P$4:$Q$18,2,0),"")</f>
        <v/>
      </c>
      <c r="Y1960" s="232" t="str">
        <f t="shared" si="216"/>
        <v/>
      </c>
      <c r="AA1960" s="314" t="str">
        <f t="shared" ca="1" si="213"/>
        <v/>
      </c>
    </row>
    <row r="1961" spans="1:27" x14ac:dyDescent="0.3">
      <c r="A1961" s="238"/>
      <c r="B1961" s="241" t="str">
        <f t="shared" si="217"/>
        <v/>
      </c>
      <c r="C1961" s="239"/>
      <c r="D1961" s="240" t="str">
        <f>IF(C1961&lt;&gt;"",VLOOKUP(C1961,'BASE EQUIPOS'!$G$8:$H$22,2,0),"")</f>
        <v/>
      </c>
      <c r="E1961" s="241" t="str">
        <f>IF(C1961&lt;&gt;"",VLOOKUP(C1961,'BASE EQUIPOS'!$G$8:$I$22,3,0),"")</f>
        <v/>
      </c>
      <c r="F1961" s="241" t="str">
        <f>IF(C1961&lt;&gt;"",VLOOKUP(C1961,'BASE EQUIPOS'!$G$8:$J$22,4,0),"")</f>
        <v/>
      </c>
      <c r="G1961" s="242"/>
      <c r="H1961" s="233"/>
      <c r="I1961" s="241"/>
      <c r="J1961" s="241"/>
      <c r="K1961" s="241"/>
      <c r="L1961" s="239"/>
      <c r="M1961" s="244"/>
      <c r="N1961" s="245" t="str">
        <f t="shared" ca="1" si="211"/>
        <v/>
      </c>
      <c r="O1961" s="239"/>
      <c r="P1961" s="244"/>
      <c r="Q1961" s="245" t="str">
        <f t="shared" si="212"/>
        <v/>
      </c>
      <c r="U1961" s="246" t="str">
        <f>IFERROR(VLOOKUP(C1961,'BASE EQUIPOS'!$G$8:$O$22,9,0)," ")</f>
        <v xml:space="preserve"> </v>
      </c>
      <c r="V1961" s="232" t="str">
        <f t="shared" si="214"/>
        <v/>
      </c>
      <c r="W1961" s="232" t="str">
        <f t="shared" si="215"/>
        <v/>
      </c>
      <c r="X1961" s="232" t="str">
        <f>IFERROR(VLOOKUP(W1961,Datos!$P$4:$Q$18,2,0),"")</f>
        <v/>
      </c>
      <c r="Y1961" s="232" t="str">
        <f t="shared" si="216"/>
        <v/>
      </c>
      <c r="AA1961" s="314" t="str">
        <f t="shared" ca="1" si="213"/>
        <v/>
      </c>
    </row>
    <row r="1962" spans="1:27" x14ac:dyDescent="0.3">
      <c r="A1962" s="238"/>
      <c r="B1962" s="241" t="str">
        <f t="shared" si="217"/>
        <v/>
      </c>
      <c r="C1962" s="239"/>
      <c r="D1962" s="240" t="str">
        <f>IF(C1962&lt;&gt;"",VLOOKUP(C1962,'BASE EQUIPOS'!$G$8:$H$22,2,0),"")</f>
        <v/>
      </c>
      <c r="E1962" s="241" t="str">
        <f>IF(C1962&lt;&gt;"",VLOOKUP(C1962,'BASE EQUIPOS'!$G$8:$I$22,3,0),"")</f>
        <v/>
      </c>
      <c r="F1962" s="241" t="str">
        <f>IF(C1962&lt;&gt;"",VLOOKUP(C1962,'BASE EQUIPOS'!$G$8:$J$22,4,0),"")</f>
        <v/>
      </c>
      <c r="G1962" s="242"/>
      <c r="H1962" s="233"/>
      <c r="I1962" s="241"/>
      <c r="J1962" s="241"/>
      <c r="K1962" s="241"/>
      <c r="L1962" s="239"/>
      <c r="M1962" s="244"/>
      <c r="N1962" s="245" t="str">
        <f t="shared" ca="1" si="211"/>
        <v/>
      </c>
      <c r="O1962" s="239"/>
      <c r="P1962" s="244"/>
      <c r="Q1962" s="245" t="str">
        <f t="shared" si="212"/>
        <v/>
      </c>
      <c r="U1962" s="246" t="str">
        <f>IFERROR(VLOOKUP(C1962,'BASE EQUIPOS'!$G$8:$O$22,9,0)," ")</f>
        <v xml:space="preserve"> </v>
      </c>
      <c r="V1962" s="232" t="str">
        <f t="shared" si="214"/>
        <v/>
      </c>
      <c r="W1962" s="232" t="str">
        <f t="shared" si="215"/>
        <v/>
      </c>
      <c r="X1962" s="232" t="str">
        <f>IFERROR(VLOOKUP(W1962,Datos!$P$4:$Q$18,2,0),"")</f>
        <v/>
      </c>
      <c r="Y1962" s="232" t="str">
        <f t="shared" si="216"/>
        <v/>
      </c>
      <c r="AA1962" s="314" t="str">
        <f t="shared" ca="1" si="213"/>
        <v/>
      </c>
    </row>
    <row r="1963" spans="1:27" x14ac:dyDescent="0.3">
      <c r="A1963" s="238"/>
      <c r="B1963" s="241" t="str">
        <f t="shared" si="217"/>
        <v/>
      </c>
      <c r="C1963" s="239"/>
      <c r="D1963" s="240" t="str">
        <f>IF(C1963&lt;&gt;"",VLOOKUP(C1963,'BASE EQUIPOS'!$G$8:$H$22,2,0),"")</f>
        <v/>
      </c>
      <c r="E1963" s="241" t="str">
        <f>IF(C1963&lt;&gt;"",VLOOKUP(C1963,'BASE EQUIPOS'!$G$8:$I$22,3,0),"")</f>
        <v/>
      </c>
      <c r="F1963" s="241" t="str">
        <f>IF(C1963&lt;&gt;"",VLOOKUP(C1963,'BASE EQUIPOS'!$G$8:$J$22,4,0),"")</f>
        <v/>
      </c>
      <c r="G1963" s="242"/>
      <c r="H1963" s="233"/>
      <c r="I1963" s="241"/>
      <c r="J1963" s="241"/>
      <c r="K1963" s="241"/>
      <c r="L1963" s="239"/>
      <c r="M1963" s="244"/>
      <c r="N1963" s="245" t="str">
        <f t="shared" ca="1" si="211"/>
        <v/>
      </c>
      <c r="O1963" s="239"/>
      <c r="P1963" s="244"/>
      <c r="Q1963" s="245" t="str">
        <f t="shared" si="212"/>
        <v/>
      </c>
      <c r="U1963" s="246" t="str">
        <f>IFERROR(VLOOKUP(C1963,'BASE EQUIPOS'!$G$8:$O$22,9,0)," ")</f>
        <v xml:space="preserve"> </v>
      </c>
      <c r="V1963" s="232" t="str">
        <f t="shared" si="214"/>
        <v/>
      </c>
      <c r="W1963" s="232" t="str">
        <f t="shared" si="215"/>
        <v/>
      </c>
      <c r="X1963" s="232" t="str">
        <f>IFERROR(VLOOKUP(W1963,Datos!$P$4:$Q$18,2,0),"")</f>
        <v/>
      </c>
      <c r="Y1963" s="232" t="str">
        <f t="shared" si="216"/>
        <v/>
      </c>
      <c r="AA1963" s="314" t="str">
        <f t="shared" ca="1" si="213"/>
        <v/>
      </c>
    </row>
    <row r="1964" spans="1:27" x14ac:dyDescent="0.3">
      <c r="A1964" s="238"/>
      <c r="B1964" s="241" t="str">
        <f t="shared" si="217"/>
        <v/>
      </c>
      <c r="C1964" s="239"/>
      <c r="D1964" s="240" t="str">
        <f>IF(C1964&lt;&gt;"",VLOOKUP(C1964,'BASE EQUIPOS'!$G$8:$H$22,2,0),"")</f>
        <v/>
      </c>
      <c r="E1964" s="241" t="str">
        <f>IF(C1964&lt;&gt;"",VLOOKUP(C1964,'BASE EQUIPOS'!$G$8:$I$22,3,0),"")</f>
        <v/>
      </c>
      <c r="F1964" s="241" t="str">
        <f>IF(C1964&lt;&gt;"",VLOOKUP(C1964,'BASE EQUIPOS'!$G$8:$J$22,4,0),"")</f>
        <v/>
      </c>
      <c r="G1964" s="242"/>
      <c r="H1964" s="233"/>
      <c r="I1964" s="241"/>
      <c r="J1964" s="241"/>
      <c r="K1964" s="241"/>
      <c r="L1964" s="239"/>
      <c r="M1964" s="244"/>
      <c r="N1964" s="245" t="str">
        <f t="shared" ca="1" si="211"/>
        <v/>
      </c>
      <c r="O1964" s="239"/>
      <c r="P1964" s="244"/>
      <c r="Q1964" s="245" t="str">
        <f t="shared" si="212"/>
        <v/>
      </c>
      <c r="U1964" s="246" t="str">
        <f>IFERROR(VLOOKUP(C1964,'BASE EQUIPOS'!$G$8:$O$22,9,0)," ")</f>
        <v xml:space="preserve"> </v>
      </c>
      <c r="V1964" s="232" t="str">
        <f t="shared" si="214"/>
        <v/>
      </c>
      <c r="W1964" s="232" t="str">
        <f t="shared" si="215"/>
        <v/>
      </c>
      <c r="X1964" s="232" t="str">
        <f>IFERROR(VLOOKUP(W1964,Datos!$P$4:$Q$18,2,0),"")</f>
        <v/>
      </c>
      <c r="Y1964" s="232" t="str">
        <f t="shared" si="216"/>
        <v/>
      </c>
      <c r="AA1964" s="314" t="str">
        <f t="shared" ca="1" si="213"/>
        <v/>
      </c>
    </row>
    <row r="1965" spans="1:27" x14ac:dyDescent="0.3">
      <c r="A1965" s="238"/>
      <c r="B1965" s="241" t="str">
        <f t="shared" si="217"/>
        <v/>
      </c>
      <c r="C1965" s="239"/>
      <c r="D1965" s="240" t="str">
        <f>IF(C1965&lt;&gt;"",VLOOKUP(C1965,'BASE EQUIPOS'!$G$8:$H$22,2,0),"")</f>
        <v/>
      </c>
      <c r="E1965" s="241" t="str">
        <f>IF(C1965&lt;&gt;"",VLOOKUP(C1965,'BASE EQUIPOS'!$G$8:$I$22,3,0),"")</f>
        <v/>
      </c>
      <c r="F1965" s="241" t="str">
        <f>IF(C1965&lt;&gt;"",VLOOKUP(C1965,'BASE EQUIPOS'!$G$8:$J$22,4,0),"")</f>
        <v/>
      </c>
      <c r="G1965" s="242"/>
      <c r="H1965" s="233"/>
      <c r="I1965" s="241"/>
      <c r="J1965" s="241"/>
      <c r="K1965" s="241"/>
      <c r="L1965" s="239"/>
      <c r="M1965" s="244"/>
      <c r="N1965" s="245" t="str">
        <f t="shared" ca="1" si="211"/>
        <v/>
      </c>
      <c r="O1965" s="239"/>
      <c r="P1965" s="244"/>
      <c r="Q1965" s="245" t="str">
        <f t="shared" si="212"/>
        <v/>
      </c>
      <c r="U1965" s="246" t="str">
        <f>IFERROR(VLOOKUP(C1965,'BASE EQUIPOS'!$G$8:$O$22,9,0)," ")</f>
        <v xml:space="preserve"> </v>
      </c>
      <c r="V1965" s="232" t="str">
        <f t="shared" si="214"/>
        <v/>
      </c>
      <c r="W1965" s="232" t="str">
        <f t="shared" si="215"/>
        <v/>
      </c>
      <c r="X1965" s="232" t="str">
        <f>IFERROR(VLOOKUP(W1965,Datos!$P$4:$Q$18,2,0),"")</f>
        <v/>
      </c>
      <c r="Y1965" s="232" t="str">
        <f t="shared" si="216"/>
        <v/>
      </c>
      <c r="AA1965" s="314" t="str">
        <f t="shared" ca="1" si="213"/>
        <v/>
      </c>
    </row>
    <row r="1966" spans="1:27" x14ac:dyDescent="0.3">
      <c r="A1966" s="238"/>
      <c r="B1966" s="241" t="str">
        <f t="shared" si="217"/>
        <v/>
      </c>
      <c r="C1966" s="239"/>
      <c r="D1966" s="240" t="str">
        <f>IF(C1966&lt;&gt;"",VLOOKUP(C1966,'BASE EQUIPOS'!$G$8:$H$22,2,0),"")</f>
        <v/>
      </c>
      <c r="E1966" s="241" t="str">
        <f>IF(C1966&lt;&gt;"",VLOOKUP(C1966,'BASE EQUIPOS'!$G$8:$I$22,3,0),"")</f>
        <v/>
      </c>
      <c r="F1966" s="241" t="str">
        <f>IF(C1966&lt;&gt;"",VLOOKUP(C1966,'BASE EQUIPOS'!$G$8:$J$22,4,0),"")</f>
        <v/>
      </c>
      <c r="G1966" s="242"/>
      <c r="H1966" s="233"/>
      <c r="I1966" s="241"/>
      <c r="J1966" s="241"/>
      <c r="K1966" s="241"/>
      <c r="L1966" s="239"/>
      <c r="M1966" s="244"/>
      <c r="N1966" s="245" t="str">
        <f t="shared" ca="1" si="211"/>
        <v/>
      </c>
      <c r="O1966" s="239"/>
      <c r="P1966" s="244"/>
      <c r="Q1966" s="245" t="str">
        <f t="shared" si="212"/>
        <v/>
      </c>
      <c r="U1966" s="246" t="str">
        <f>IFERROR(VLOOKUP(C1966,'BASE EQUIPOS'!$G$8:$O$22,9,0)," ")</f>
        <v xml:space="preserve"> </v>
      </c>
      <c r="V1966" s="232" t="str">
        <f t="shared" si="214"/>
        <v/>
      </c>
      <c r="W1966" s="232" t="str">
        <f t="shared" si="215"/>
        <v/>
      </c>
      <c r="X1966" s="232" t="str">
        <f>IFERROR(VLOOKUP(W1966,Datos!$P$4:$Q$18,2,0),"")</f>
        <v/>
      </c>
      <c r="Y1966" s="232" t="str">
        <f t="shared" si="216"/>
        <v/>
      </c>
      <c r="AA1966" s="314" t="str">
        <f t="shared" ca="1" si="213"/>
        <v/>
      </c>
    </row>
    <row r="1967" spans="1:27" x14ac:dyDescent="0.3">
      <c r="A1967" s="238"/>
      <c r="B1967" s="241" t="str">
        <f t="shared" si="217"/>
        <v/>
      </c>
      <c r="C1967" s="239"/>
      <c r="D1967" s="240" t="str">
        <f>IF(C1967&lt;&gt;"",VLOOKUP(C1967,'BASE EQUIPOS'!$G$8:$H$22,2,0),"")</f>
        <v/>
      </c>
      <c r="E1967" s="241" t="str">
        <f>IF(C1967&lt;&gt;"",VLOOKUP(C1967,'BASE EQUIPOS'!$G$8:$I$22,3,0),"")</f>
        <v/>
      </c>
      <c r="F1967" s="241" t="str">
        <f>IF(C1967&lt;&gt;"",VLOOKUP(C1967,'BASE EQUIPOS'!$G$8:$J$22,4,0),"")</f>
        <v/>
      </c>
      <c r="G1967" s="242"/>
      <c r="H1967" s="233"/>
      <c r="I1967" s="241"/>
      <c r="J1967" s="241"/>
      <c r="K1967" s="241"/>
      <c r="L1967" s="239"/>
      <c r="M1967" s="244"/>
      <c r="N1967" s="245" t="str">
        <f t="shared" ca="1" si="211"/>
        <v/>
      </c>
      <c r="O1967" s="239"/>
      <c r="P1967" s="244"/>
      <c r="Q1967" s="245" t="str">
        <f t="shared" si="212"/>
        <v/>
      </c>
      <c r="U1967" s="246" t="str">
        <f>IFERROR(VLOOKUP(C1967,'BASE EQUIPOS'!$G$8:$O$22,9,0)," ")</f>
        <v xml:space="preserve"> </v>
      </c>
      <c r="V1967" s="232" t="str">
        <f t="shared" si="214"/>
        <v/>
      </c>
      <c r="W1967" s="232" t="str">
        <f t="shared" si="215"/>
        <v/>
      </c>
      <c r="X1967" s="232" t="str">
        <f>IFERROR(VLOOKUP(W1967,Datos!$P$4:$Q$18,2,0),"")</f>
        <v/>
      </c>
      <c r="Y1967" s="232" t="str">
        <f t="shared" si="216"/>
        <v/>
      </c>
      <c r="AA1967" s="314" t="str">
        <f t="shared" ca="1" si="213"/>
        <v/>
      </c>
    </row>
    <row r="1968" spans="1:27" x14ac:dyDescent="0.3">
      <c r="A1968" s="238"/>
      <c r="B1968" s="241" t="str">
        <f t="shared" si="217"/>
        <v/>
      </c>
      <c r="C1968" s="239"/>
      <c r="D1968" s="240" t="str">
        <f>IF(C1968&lt;&gt;"",VLOOKUP(C1968,'BASE EQUIPOS'!$G$8:$H$22,2,0),"")</f>
        <v/>
      </c>
      <c r="E1968" s="241" t="str">
        <f>IF(C1968&lt;&gt;"",VLOOKUP(C1968,'BASE EQUIPOS'!$G$8:$I$22,3,0),"")</f>
        <v/>
      </c>
      <c r="F1968" s="241" t="str">
        <f>IF(C1968&lt;&gt;"",VLOOKUP(C1968,'BASE EQUIPOS'!$G$8:$J$22,4,0),"")</f>
        <v/>
      </c>
      <c r="G1968" s="242"/>
      <c r="H1968" s="233"/>
      <c r="I1968" s="241"/>
      <c r="J1968" s="241"/>
      <c r="K1968" s="241"/>
      <c r="L1968" s="239"/>
      <c r="M1968" s="244"/>
      <c r="N1968" s="245" t="str">
        <f t="shared" ca="1" si="211"/>
        <v/>
      </c>
      <c r="O1968" s="239"/>
      <c r="P1968" s="244"/>
      <c r="Q1968" s="245" t="str">
        <f t="shared" si="212"/>
        <v/>
      </c>
      <c r="U1968" s="246" t="str">
        <f>IFERROR(VLOOKUP(C1968,'BASE EQUIPOS'!$G$8:$O$22,9,0)," ")</f>
        <v xml:space="preserve"> </v>
      </c>
      <c r="V1968" s="232" t="str">
        <f t="shared" si="214"/>
        <v/>
      </c>
      <c r="W1968" s="232" t="str">
        <f t="shared" si="215"/>
        <v/>
      </c>
      <c r="X1968" s="232" t="str">
        <f>IFERROR(VLOOKUP(W1968,Datos!$P$4:$Q$18,2,0),"")</f>
        <v/>
      </c>
      <c r="Y1968" s="232" t="str">
        <f t="shared" si="216"/>
        <v/>
      </c>
      <c r="AA1968" s="314" t="str">
        <f t="shared" ca="1" si="213"/>
        <v/>
      </c>
    </row>
    <row r="1969" spans="1:27" x14ac:dyDescent="0.3">
      <c r="A1969" s="238"/>
      <c r="B1969" s="241" t="str">
        <f t="shared" si="217"/>
        <v/>
      </c>
      <c r="C1969" s="239"/>
      <c r="D1969" s="240" t="str">
        <f>IF(C1969&lt;&gt;"",VLOOKUP(C1969,'BASE EQUIPOS'!$G$8:$H$22,2,0),"")</f>
        <v/>
      </c>
      <c r="E1969" s="241" t="str">
        <f>IF(C1969&lt;&gt;"",VLOOKUP(C1969,'BASE EQUIPOS'!$G$8:$I$22,3,0),"")</f>
        <v/>
      </c>
      <c r="F1969" s="241" t="str">
        <f>IF(C1969&lt;&gt;"",VLOOKUP(C1969,'BASE EQUIPOS'!$G$8:$J$22,4,0),"")</f>
        <v/>
      </c>
      <c r="G1969" s="242"/>
      <c r="H1969" s="233"/>
      <c r="I1969" s="241"/>
      <c r="J1969" s="241"/>
      <c r="K1969" s="241"/>
      <c r="L1969" s="239"/>
      <c r="M1969" s="244"/>
      <c r="N1969" s="245" t="str">
        <f t="shared" ca="1" si="211"/>
        <v/>
      </c>
      <c r="O1969" s="239"/>
      <c r="P1969" s="244"/>
      <c r="Q1969" s="245" t="str">
        <f t="shared" si="212"/>
        <v/>
      </c>
      <c r="U1969" s="246" t="str">
        <f>IFERROR(VLOOKUP(C1969,'BASE EQUIPOS'!$G$8:$O$22,9,0)," ")</f>
        <v xml:space="preserve"> </v>
      </c>
      <c r="V1969" s="232" t="str">
        <f t="shared" si="214"/>
        <v/>
      </c>
      <c r="W1969" s="232" t="str">
        <f t="shared" si="215"/>
        <v/>
      </c>
      <c r="X1969" s="232" t="str">
        <f>IFERROR(VLOOKUP(W1969,Datos!$P$4:$Q$18,2,0),"")</f>
        <v/>
      </c>
      <c r="Y1969" s="232" t="str">
        <f t="shared" si="216"/>
        <v/>
      </c>
      <c r="AA1969" s="314" t="str">
        <f t="shared" ca="1" si="213"/>
        <v/>
      </c>
    </row>
    <row r="1970" spans="1:27" x14ac:dyDescent="0.3">
      <c r="A1970" s="238"/>
      <c r="B1970" s="241" t="str">
        <f t="shared" si="217"/>
        <v/>
      </c>
      <c r="C1970" s="239"/>
      <c r="D1970" s="240" t="str">
        <f>IF(C1970&lt;&gt;"",VLOOKUP(C1970,'BASE EQUIPOS'!$G$8:$H$22,2,0),"")</f>
        <v/>
      </c>
      <c r="E1970" s="241" t="str">
        <f>IF(C1970&lt;&gt;"",VLOOKUP(C1970,'BASE EQUIPOS'!$G$8:$I$22,3,0),"")</f>
        <v/>
      </c>
      <c r="F1970" s="241" t="str">
        <f>IF(C1970&lt;&gt;"",VLOOKUP(C1970,'BASE EQUIPOS'!$G$8:$J$22,4,0),"")</f>
        <v/>
      </c>
      <c r="G1970" s="242"/>
      <c r="H1970" s="233"/>
      <c r="I1970" s="241"/>
      <c r="J1970" s="241"/>
      <c r="K1970" s="241"/>
      <c r="L1970" s="239"/>
      <c r="M1970" s="244"/>
      <c r="N1970" s="245" t="str">
        <f t="shared" ca="1" si="211"/>
        <v/>
      </c>
      <c r="O1970" s="239"/>
      <c r="P1970" s="244"/>
      <c r="Q1970" s="245" t="str">
        <f t="shared" si="212"/>
        <v/>
      </c>
      <c r="U1970" s="246" t="str">
        <f>IFERROR(VLOOKUP(C1970,'BASE EQUIPOS'!$G$8:$O$22,9,0)," ")</f>
        <v xml:space="preserve"> </v>
      </c>
      <c r="V1970" s="232" t="str">
        <f t="shared" si="214"/>
        <v/>
      </c>
      <c r="W1970" s="232" t="str">
        <f t="shared" si="215"/>
        <v/>
      </c>
      <c r="X1970" s="232" t="str">
        <f>IFERROR(VLOOKUP(W1970,Datos!$P$4:$Q$18,2,0),"")</f>
        <v/>
      </c>
      <c r="Y1970" s="232" t="str">
        <f t="shared" si="216"/>
        <v/>
      </c>
      <c r="AA1970" s="314" t="str">
        <f t="shared" ca="1" si="213"/>
        <v/>
      </c>
    </row>
    <row r="1971" spans="1:27" x14ac:dyDescent="0.3">
      <c r="A1971" s="238"/>
      <c r="B1971" s="241" t="str">
        <f t="shared" si="217"/>
        <v/>
      </c>
      <c r="C1971" s="239"/>
      <c r="D1971" s="240" t="str">
        <f>IF(C1971&lt;&gt;"",VLOOKUP(C1971,'BASE EQUIPOS'!$G$8:$H$22,2,0),"")</f>
        <v/>
      </c>
      <c r="E1971" s="241" t="str">
        <f>IF(C1971&lt;&gt;"",VLOOKUP(C1971,'BASE EQUIPOS'!$G$8:$I$22,3,0),"")</f>
        <v/>
      </c>
      <c r="F1971" s="241" t="str">
        <f>IF(C1971&lt;&gt;"",VLOOKUP(C1971,'BASE EQUIPOS'!$G$8:$J$22,4,0),"")</f>
        <v/>
      </c>
      <c r="G1971" s="242"/>
      <c r="H1971" s="233"/>
      <c r="I1971" s="241"/>
      <c r="J1971" s="241"/>
      <c r="K1971" s="241"/>
      <c r="L1971" s="239"/>
      <c r="M1971" s="244"/>
      <c r="N1971" s="245" t="str">
        <f t="shared" ca="1" si="211"/>
        <v/>
      </c>
      <c r="O1971" s="239"/>
      <c r="P1971" s="244"/>
      <c r="Q1971" s="245" t="str">
        <f t="shared" si="212"/>
        <v/>
      </c>
      <c r="U1971" s="246" t="str">
        <f>IFERROR(VLOOKUP(C1971,'BASE EQUIPOS'!$G$8:$O$22,9,0)," ")</f>
        <v xml:space="preserve"> </v>
      </c>
      <c r="V1971" s="232" t="str">
        <f t="shared" si="214"/>
        <v/>
      </c>
      <c r="W1971" s="232" t="str">
        <f t="shared" si="215"/>
        <v/>
      </c>
      <c r="X1971" s="232" t="str">
        <f>IFERROR(VLOOKUP(W1971,Datos!$P$4:$Q$18,2,0),"")</f>
        <v/>
      </c>
      <c r="Y1971" s="232" t="str">
        <f t="shared" si="216"/>
        <v/>
      </c>
      <c r="AA1971" s="314" t="str">
        <f t="shared" ca="1" si="213"/>
        <v/>
      </c>
    </row>
    <row r="1972" spans="1:27" x14ac:dyDescent="0.3">
      <c r="A1972" s="238"/>
      <c r="B1972" s="241" t="str">
        <f t="shared" si="217"/>
        <v/>
      </c>
      <c r="C1972" s="239"/>
      <c r="D1972" s="240" t="str">
        <f>IF(C1972&lt;&gt;"",VLOOKUP(C1972,'BASE EQUIPOS'!$G$8:$H$22,2,0),"")</f>
        <v/>
      </c>
      <c r="E1972" s="241" t="str">
        <f>IF(C1972&lt;&gt;"",VLOOKUP(C1972,'BASE EQUIPOS'!$G$8:$I$22,3,0),"")</f>
        <v/>
      </c>
      <c r="F1972" s="241" t="str">
        <f>IF(C1972&lt;&gt;"",VLOOKUP(C1972,'BASE EQUIPOS'!$G$8:$J$22,4,0),"")</f>
        <v/>
      </c>
      <c r="G1972" s="242"/>
      <c r="H1972" s="233"/>
      <c r="I1972" s="241"/>
      <c r="J1972" s="241"/>
      <c r="K1972" s="241"/>
      <c r="L1972" s="239"/>
      <c r="M1972" s="244"/>
      <c r="N1972" s="245" t="str">
        <f t="shared" ca="1" si="211"/>
        <v/>
      </c>
      <c r="O1972" s="239"/>
      <c r="P1972" s="244"/>
      <c r="Q1972" s="245" t="str">
        <f t="shared" si="212"/>
        <v/>
      </c>
      <c r="U1972" s="246" t="str">
        <f>IFERROR(VLOOKUP(C1972,'BASE EQUIPOS'!$G$8:$O$22,9,0)," ")</f>
        <v xml:space="preserve"> </v>
      </c>
      <c r="V1972" s="232" t="str">
        <f t="shared" si="214"/>
        <v/>
      </c>
      <c r="W1972" s="232" t="str">
        <f t="shared" si="215"/>
        <v/>
      </c>
      <c r="X1972" s="232" t="str">
        <f>IFERROR(VLOOKUP(W1972,Datos!$P$4:$Q$18,2,0),"")</f>
        <v/>
      </c>
      <c r="Y1972" s="232" t="str">
        <f t="shared" si="216"/>
        <v/>
      </c>
      <c r="AA1972" s="314" t="str">
        <f t="shared" ca="1" si="213"/>
        <v/>
      </c>
    </row>
    <row r="1973" spans="1:27" x14ac:dyDescent="0.3">
      <c r="A1973" s="238"/>
      <c r="B1973" s="241" t="str">
        <f t="shared" si="217"/>
        <v/>
      </c>
      <c r="C1973" s="239"/>
      <c r="D1973" s="240" t="str">
        <f>IF(C1973&lt;&gt;"",VLOOKUP(C1973,'BASE EQUIPOS'!$G$8:$H$22,2,0),"")</f>
        <v/>
      </c>
      <c r="E1973" s="241" t="str">
        <f>IF(C1973&lt;&gt;"",VLOOKUP(C1973,'BASE EQUIPOS'!$G$8:$I$22,3,0),"")</f>
        <v/>
      </c>
      <c r="F1973" s="241" t="str">
        <f>IF(C1973&lt;&gt;"",VLOOKUP(C1973,'BASE EQUIPOS'!$G$8:$J$22,4,0),"")</f>
        <v/>
      </c>
      <c r="G1973" s="242"/>
      <c r="H1973" s="233"/>
      <c r="I1973" s="241"/>
      <c r="J1973" s="241"/>
      <c r="K1973" s="241"/>
      <c r="L1973" s="239"/>
      <c r="M1973" s="244"/>
      <c r="N1973" s="245" t="str">
        <f t="shared" ca="1" si="211"/>
        <v/>
      </c>
      <c r="O1973" s="239"/>
      <c r="P1973" s="244"/>
      <c r="Q1973" s="245" t="str">
        <f t="shared" si="212"/>
        <v/>
      </c>
      <c r="U1973" s="246" t="str">
        <f>IFERROR(VLOOKUP(C1973,'BASE EQUIPOS'!$G$8:$O$22,9,0)," ")</f>
        <v xml:space="preserve"> </v>
      </c>
      <c r="V1973" s="232" t="str">
        <f t="shared" si="214"/>
        <v/>
      </c>
      <c r="W1973" s="232" t="str">
        <f t="shared" si="215"/>
        <v/>
      </c>
      <c r="X1973" s="232" t="str">
        <f>IFERROR(VLOOKUP(W1973,Datos!$P$4:$Q$18,2,0),"")</f>
        <v/>
      </c>
      <c r="Y1973" s="232" t="str">
        <f t="shared" si="216"/>
        <v/>
      </c>
      <c r="AA1973" s="314" t="str">
        <f t="shared" ca="1" si="213"/>
        <v/>
      </c>
    </row>
    <row r="1974" spans="1:27" x14ac:dyDescent="0.3">
      <c r="A1974" s="238"/>
      <c r="B1974" s="241" t="str">
        <f t="shared" si="217"/>
        <v/>
      </c>
      <c r="C1974" s="239"/>
      <c r="D1974" s="240" t="str">
        <f>IF(C1974&lt;&gt;"",VLOOKUP(C1974,'BASE EQUIPOS'!$G$8:$H$22,2,0),"")</f>
        <v/>
      </c>
      <c r="E1974" s="241" t="str">
        <f>IF(C1974&lt;&gt;"",VLOOKUP(C1974,'BASE EQUIPOS'!$G$8:$I$22,3,0),"")</f>
        <v/>
      </c>
      <c r="F1974" s="241" t="str">
        <f>IF(C1974&lt;&gt;"",VLOOKUP(C1974,'BASE EQUIPOS'!$G$8:$J$22,4,0),"")</f>
        <v/>
      </c>
      <c r="G1974" s="242"/>
      <c r="H1974" s="233"/>
      <c r="I1974" s="241"/>
      <c r="J1974" s="241"/>
      <c r="K1974" s="241"/>
      <c r="L1974" s="239"/>
      <c r="M1974" s="244"/>
      <c r="N1974" s="245" t="str">
        <f t="shared" ca="1" si="211"/>
        <v/>
      </c>
      <c r="O1974" s="239"/>
      <c r="P1974" s="244"/>
      <c r="Q1974" s="245" t="str">
        <f t="shared" si="212"/>
        <v/>
      </c>
      <c r="U1974" s="246" t="str">
        <f>IFERROR(VLOOKUP(C1974,'BASE EQUIPOS'!$G$8:$O$22,9,0)," ")</f>
        <v xml:space="preserve"> </v>
      </c>
      <c r="V1974" s="232" t="str">
        <f t="shared" si="214"/>
        <v/>
      </c>
      <c r="W1974" s="232" t="str">
        <f t="shared" si="215"/>
        <v/>
      </c>
      <c r="X1974" s="232" t="str">
        <f>IFERROR(VLOOKUP(W1974,Datos!$P$4:$Q$18,2,0),"")</f>
        <v/>
      </c>
      <c r="Y1974" s="232" t="str">
        <f t="shared" si="216"/>
        <v/>
      </c>
      <c r="AA1974" s="314" t="str">
        <f t="shared" ca="1" si="213"/>
        <v/>
      </c>
    </row>
    <row r="1975" spans="1:27" x14ac:dyDescent="0.3">
      <c r="A1975" s="238"/>
      <c r="B1975" s="241" t="str">
        <f t="shared" si="217"/>
        <v/>
      </c>
      <c r="C1975" s="239"/>
      <c r="D1975" s="240" t="str">
        <f>IF(C1975&lt;&gt;"",VLOOKUP(C1975,'BASE EQUIPOS'!$G$8:$H$22,2,0),"")</f>
        <v/>
      </c>
      <c r="E1975" s="241" t="str">
        <f>IF(C1975&lt;&gt;"",VLOOKUP(C1975,'BASE EQUIPOS'!$G$8:$I$22,3,0),"")</f>
        <v/>
      </c>
      <c r="F1975" s="241" t="str">
        <f>IF(C1975&lt;&gt;"",VLOOKUP(C1975,'BASE EQUIPOS'!$G$8:$J$22,4,0),"")</f>
        <v/>
      </c>
      <c r="G1975" s="242"/>
      <c r="H1975" s="233"/>
      <c r="I1975" s="241"/>
      <c r="J1975" s="241"/>
      <c r="K1975" s="241"/>
      <c r="L1975" s="239"/>
      <c r="M1975" s="244"/>
      <c r="N1975" s="245" t="str">
        <f t="shared" ca="1" si="211"/>
        <v/>
      </c>
      <c r="O1975" s="239"/>
      <c r="P1975" s="244"/>
      <c r="Q1975" s="245" t="str">
        <f t="shared" si="212"/>
        <v/>
      </c>
      <c r="U1975" s="246" t="str">
        <f>IFERROR(VLOOKUP(C1975,'BASE EQUIPOS'!$G$8:$O$22,9,0)," ")</f>
        <v xml:space="preserve"> </v>
      </c>
      <c r="V1975" s="232" t="str">
        <f t="shared" si="214"/>
        <v/>
      </c>
      <c r="W1975" s="232" t="str">
        <f t="shared" si="215"/>
        <v/>
      </c>
      <c r="X1975" s="232" t="str">
        <f>IFERROR(VLOOKUP(W1975,Datos!$P$4:$Q$18,2,0),"")</f>
        <v/>
      </c>
      <c r="Y1975" s="232" t="str">
        <f t="shared" si="216"/>
        <v/>
      </c>
      <c r="AA1975" s="314" t="str">
        <f t="shared" ca="1" si="213"/>
        <v/>
      </c>
    </row>
    <row r="1976" spans="1:27" x14ac:dyDescent="0.3">
      <c r="A1976" s="238"/>
      <c r="B1976" s="241" t="str">
        <f t="shared" si="217"/>
        <v/>
      </c>
      <c r="C1976" s="239"/>
      <c r="D1976" s="240" t="str">
        <f>IF(C1976&lt;&gt;"",VLOOKUP(C1976,'BASE EQUIPOS'!$G$8:$H$22,2,0),"")</f>
        <v/>
      </c>
      <c r="E1976" s="241" t="str">
        <f>IF(C1976&lt;&gt;"",VLOOKUP(C1976,'BASE EQUIPOS'!$G$8:$I$22,3,0),"")</f>
        <v/>
      </c>
      <c r="F1976" s="241" t="str">
        <f>IF(C1976&lt;&gt;"",VLOOKUP(C1976,'BASE EQUIPOS'!$G$8:$J$22,4,0),"")</f>
        <v/>
      </c>
      <c r="G1976" s="242"/>
      <c r="H1976" s="233"/>
      <c r="I1976" s="241"/>
      <c r="J1976" s="241"/>
      <c r="K1976" s="241"/>
      <c r="L1976" s="239"/>
      <c r="M1976" s="244"/>
      <c r="N1976" s="245" t="str">
        <f t="shared" ca="1" si="211"/>
        <v/>
      </c>
      <c r="O1976" s="239"/>
      <c r="P1976" s="244"/>
      <c r="Q1976" s="245" t="str">
        <f t="shared" si="212"/>
        <v/>
      </c>
      <c r="U1976" s="246" t="str">
        <f>IFERROR(VLOOKUP(C1976,'BASE EQUIPOS'!$G$8:$O$22,9,0)," ")</f>
        <v xml:space="preserve"> </v>
      </c>
      <c r="V1976" s="232" t="str">
        <f t="shared" si="214"/>
        <v/>
      </c>
      <c r="W1976" s="232" t="str">
        <f t="shared" si="215"/>
        <v/>
      </c>
      <c r="X1976" s="232" t="str">
        <f>IFERROR(VLOOKUP(W1976,Datos!$P$4:$Q$18,2,0),"")</f>
        <v/>
      </c>
      <c r="Y1976" s="232" t="str">
        <f t="shared" si="216"/>
        <v/>
      </c>
      <c r="AA1976" s="314" t="str">
        <f t="shared" ca="1" si="213"/>
        <v/>
      </c>
    </row>
    <row r="1977" spans="1:27" x14ac:dyDescent="0.3">
      <c r="A1977" s="238"/>
      <c r="B1977" s="241" t="str">
        <f t="shared" si="217"/>
        <v/>
      </c>
      <c r="C1977" s="239"/>
      <c r="D1977" s="240" t="str">
        <f>IF(C1977&lt;&gt;"",VLOOKUP(C1977,'BASE EQUIPOS'!$G$8:$H$22,2,0),"")</f>
        <v/>
      </c>
      <c r="E1977" s="241" t="str">
        <f>IF(C1977&lt;&gt;"",VLOOKUP(C1977,'BASE EQUIPOS'!$G$8:$I$22,3,0),"")</f>
        <v/>
      </c>
      <c r="F1977" s="241" t="str">
        <f>IF(C1977&lt;&gt;"",VLOOKUP(C1977,'BASE EQUIPOS'!$G$8:$J$22,4,0),"")</f>
        <v/>
      </c>
      <c r="G1977" s="242"/>
      <c r="H1977" s="233"/>
      <c r="I1977" s="241"/>
      <c r="J1977" s="241"/>
      <c r="K1977" s="241"/>
      <c r="L1977" s="239"/>
      <c r="M1977" s="244"/>
      <c r="N1977" s="245" t="str">
        <f t="shared" ca="1" si="211"/>
        <v/>
      </c>
      <c r="O1977" s="239"/>
      <c r="P1977" s="244"/>
      <c r="Q1977" s="245" t="str">
        <f t="shared" si="212"/>
        <v/>
      </c>
      <c r="U1977" s="246" t="str">
        <f>IFERROR(VLOOKUP(C1977,'BASE EQUIPOS'!$G$8:$O$22,9,0)," ")</f>
        <v xml:space="preserve"> </v>
      </c>
      <c r="V1977" s="232" t="str">
        <f t="shared" si="214"/>
        <v/>
      </c>
      <c r="W1977" s="232" t="str">
        <f t="shared" si="215"/>
        <v/>
      </c>
      <c r="X1977" s="232" t="str">
        <f>IFERROR(VLOOKUP(W1977,Datos!$P$4:$Q$18,2,0),"")</f>
        <v/>
      </c>
      <c r="Y1977" s="232" t="str">
        <f t="shared" si="216"/>
        <v/>
      </c>
      <c r="AA1977" s="314" t="str">
        <f t="shared" ca="1" si="213"/>
        <v/>
      </c>
    </row>
    <row r="1978" spans="1:27" x14ac:dyDescent="0.3">
      <c r="A1978" s="238"/>
      <c r="B1978" s="241" t="str">
        <f t="shared" si="217"/>
        <v/>
      </c>
      <c r="C1978" s="239"/>
      <c r="D1978" s="240" t="str">
        <f>IF(C1978&lt;&gt;"",VLOOKUP(C1978,'BASE EQUIPOS'!$G$8:$H$22,2,0),"")</f>
        <v/>
      </c>
      <c r="E1978" s="241" t="str">
        <f>IF(C1978&lt;&gt;"",VLOOKUP(C1978,'BASE EQUIPOS'!$G$8:$I$22,3,0),"")</f>
        <v/>
      </c>
      <c r="F1978" s="241" t="str">
        <f>IF(C1978&lt;&gt;"",VLOOKUP(C1978,'BASE EQUIPOS'!$G$8:$J$22,4,0),"")</f>
        <v/>
      </c>
      <c r="G1978" s="242"/>
      <c r="H1978" s="233"/>
      <c r="I1978" s="241"/>
      <c r="J1978" s="241"/>
      <c r="K1978" s="241"/>
      <c r="L1978" s="239"/>
      <c r="M1978" s="244"/>
      <c r="N1978" s="245" t="str">
        <f t="shared" ca="1" si="211"/>
        <v/>
      </c>
      <c r="O1978" s="239"/>
      <c r="P1978" s="244"/>
      <c r="Q1978" s="245" t="str">
        <f t="shared" si="212"/>
        <v/>
      </c>
      <c r="U1978" s="246" t="str">
        <f>IFERROR(VLOOKUP(C1978,'BASE EQUIPOS'!$G$8:$O$22,9,0)," ")</f>
        <v xml:space="preserve"> </v>
      </c>
      <c r="V1978" s="232" t="str">
        <f t="shared" si="214"/>
        <v/>
      </c>
      <c r="W1978" s="232" t="str">
        <f t="shared" si="215"/>
        <v/>
      </c>
      <c r="X1978" s="232" t="str">
        <f>IFERROR(VLOOKUP(W1978,Datos!$P$4:$Q$18,2,0),"")</f>
        <v/>
      </c>
      <c r="Y1978" s="232" t="str">
        <f t="shared" si="216"/>
        <v/>
      </c>
      <c r="AA1978" s="314" t="str">
        <f t="shared" ca="1" si="213"/>
        <v/>
      </c>
    </row>
    <row r="1979" spans="1:27" x14ac:dyDescent="0.3">
      <c r="A1979" s="238"/>
      <c r="B1979" s="241" t="str">
        <f t="shared" si="217"/>
        <v/>
      </c>
      <c r="C1979" s="239"/>
      <c r="D1979" s="240" t="str">
        <f>IF(C1979&lt;&gt;"",VLOOKUP(C1979,'BASE EQUIPOS'!$G$8:$H$22,2,0),"")</f>
        <v/>
      </c>
      <c r="E1979" s="241" t="str">
        <f>IF(C1979&lt;&gt;"",VLOOKUP(C1979,'BASE EQUIPOS'!$G$8:$I$22,3,0),"")</f>
        <v/>
      </c>
      <c r="F1979" s="241" t="str">
        <f>IF(C1979&lt;&gt;"",VLOOKUP(C1979,'BASE EQUIPOS'!$G$8:$J$22,4,0),"")</f>
        <v/>
      </c>
      <c r="G1979" s="242"/>
      <c r="H1979" s="233"/>
      <c r="I1979" s="241"/>
      <c r="J1979" s="241"/>
      <c r="K1979" s="241"/>
      <c r="L1979" s="239"/>
      <c r="M1979" s="244"/>
      <c r="N1979" s="245" t="str">
        <f t="shared" ca="1" si="211"/>
        <v/>
      </c>
      <c r="O1979" s="239"/>
      <c r="P1979" s="244"/>
      <c r="Q1979" s="245" t="str">
        <f t="shared" si="212"/>
        <v/>
      </c>
      <c r="U1979" s="246" t="str">
        <f>IFERROR(VLOOKUP(C1979,'BASE EQUIPOS'!$G$8:$O$22,9,0)," ")</f>
        <v xml:space="preserve"> </v>
      </c>
      <c r="V1979" s="232" t="str">
        <f t="shared" si="214"/>
        <v/>
      </c>
      <c r="W1979" s="232" t="str">
        <f t="shared" si="215"/>
        <v/>
      </c>
      <c r="X1979" s="232" t="str">
        <f>IFERROR(VLOOKUP(W1979,Datos!$P$4:$Q$18,2,0),"")</f>
        <v/>
      </c>
      <c r="Y1979" s="232" t="str">
        <f t="shared" si="216"/>
        <v/>
      </c>
      <c r="AA1979" s="314" t="str">
        <f t="shared" ca="1" si="213"/>
        <v/>
      </c>
    </row>
    <row r="1980" spans="1:27" x14ac:dyDescent="0.3">
      <c r="A1980" s="238"/>
      <c r="B1980" s="241" t="str">
        <f t="shared" si="217"/>
        <v/>
      </c>
      <c r="C1980" s="239"/>
      <c r="D1980" s="240" t="str">
        <f>IF(C1980&lt;&gt;"",VLOOKUP(C1980,'BASE EQUIPOS'!$G$8:$H$22,2,0),"")</f>
        <v/>
      </c>
      <c r="E1980" s="241" t="str">
        <f>IF(C1980&lt;&gt;"",VLOOKUP(C1980,'BASE EQUIPOS'!$G$8:$I$22,3,0),"")</f>
        <v/>
      </c>
      <c r="F1980" s="241" t="str">
        <f>IF(C1980&lt;&gt;"",VLOOKUP(C1980,'BASE EQUIPOS'!$G$8:$J$22,4,0),"")</f>
        <v/>
      </c>
      <c r="G1980" s="242"/>
      <c r="H1980" s="233"/>
      <c r="I1980" s="241"/>
      <c r="J1980" s="241"/>
      <c r="K1980" s="241"/>
      <c r="L1980" s="239"/>
      <c r="M1980" s="244"/>
      <c r="N1980" s="245" t="str">
        <f t="shared" ca="1" si="211"/>
        <v/>
      </c>
      <c r="O1980" s="239"/>
      <c r="P1980" s="244"/>
      <c r="Q1980" s="245" t="str">
        <f t="shared" si="212"/>
        <v/>
      </c>
      <c r="U1980" s="246" t="str">
        <f>IFERROR(VLOOKUP(C1980,'BASE EQUIPOS'!$G$8:$O$22,9,0)," ")</f>
        <v xml:space="preserve"> </v>
      </c>
      <c r="V1980" s="232" t="str">
        <f t="shared" si="214"/>
        <v/>
      </c>
      <c r="W1980" s="232" t="str">
        <f t="shared" si="215"/>
        <v/>
      </c>
      <c r="X1980" s="232" t="str">
        <f>IFERROR(VLOOKUP(W1980,Datos!$P$4:$Q$18,2,0),"")</f>
        <v/>
      </c>
      <c r="Y1980" s="232" t="str">
        <f t="shared" si="216"/>
        <v/>
      </c>
      <c r="AA1980" s="314" t="str">
        <f t="shared" ca="1" si="213"/>
        <v/>
      </c>
    </row>
    <row r="1981" spans="1:27" x14ac:dyDescent="0.3">
      <c r="A1981" s="238"/>
      <c r="B1981" s="241" t="str">
        <f t="shared" si="217"/>
        <v/>
      </c>
      <c r="C1981" s="239"/>
      <c r="D1981" s="240" t="str">
        <f>IF(C1981&lt;&gt;"",VLOOKUP(C1981,'BASE EQUIPOS'!$G$8:$H$22,2,0),"")</f>
        <v/>
      </c>
      <c r="E1981" s="241" t="str">
        <f>IF(C1981&lt;&gt;"",VLOOKUP(C1981,'BASE EQUIPOS'!$G$8:$I$22,3,0),"")</f>
        <v/>
      </c>
      <c r="F1981" s="241" t="str">
        <f>IF(C1981&lt;&gt;"",VLOOKUP(C1981,'BASE EQUIPOS'!$G$8:$J$22,4,0),"")</f>
        <v/>
      </c>
      <c r="G1981" s="242"/>
      <c r="H1981" s="233"/>
      <c r="I1981" s="241"/>
      <c r="J1981" s="241"/>
      <c r="K1981" s="241"/>
      <c r="L1981" s="239"/>
      <c r="M1981" s="244"/>
      <c r="N1981" s="245" t="str">
        <f t="shared" ca="1" si="211"/>
        <v/>
      </c>
      <c r="O1981" s="239"/>
      <c r="P1981" s="244"/>
      <c r="Q1981" s="245" t="str">
        <f t="shared" si="212"/>
        <v/>
      </c>
      <c r="U1981" s="246" t="str">
        <f>IFERROR(VLOOKUP(C1981,'BASE EQUIPOS'!$G$8:$O$22,9,0)," ")</f>
        <v xml:space="preserve"> </v>
      </c>
      <c r="V1981" s="232" t="str">
        <f t="shared" si="214"/>
        <v/>
      </c>
      <c r="W1981" s="232" t="str">
        <f t="shared" si="215"/>
        <v/>
      </c>
      <c r="X1981" s="232" t="str">
        <f>IFERROR(VLOOKUP(W1981,Datos!$P$4:$Q$18,2,0),"")</f>
        <v/>
      </c>
      <c r="Y1981" s="232" t="str">
        <f t="shared" si="216"/>
        <v/>
      </c>
      <c r="AA1981" s="314" t="str">
        <f t="shared" ca="1" si="213"/>
        <v/>
      </c>
    </row>
    <row r="1982" spans="1:27" x14ac:dyDescent="0.3">
      <c r="A1982" s="238"/>
      <c r="B1982" s="241" t="str">
        <f t="shared" si="217"/>
        <v/>
      </c>
      <c r="C1982" s="239"/>
      <c r="D1982" s="240" t="str">
        <f>IF(C1982&lt;&gt;"",VLOOKUP(C1982,'BASE EQUIPOS'!$G$8:$H$22,2,0),"")</f>
        <v/>
      </c>
      <c r="E1982" s="241" t="str">
        <f>IF(C1982&lt;&gt;"",VLOOKUP(C1982,'BASE EQUIPOS'!$G$8:$I$22,3,0),"")</f>
        <v/>
      </c>
      <c r="F1982" s="241" t="str">
        <f>IF(C1982&lt;&gt;"",VLOOKUP(C1982,'BASE EQUIPOS'!$G$8:$J$22,4,0),"")</f>
        <v/>
      </c>
      <c r="G1982" s="242"/>
      <c r="H1982" s="233"/>
      <c r="I1982" s="241"/>
      <c r="J1982" s="241"/>
      <c r="K1982" s="241"/>
      <c r="L1982" s="239"/>
      <c r="M1982" s="244"/>
      <c r="N1982" s="245" t="str">
        <f t="shared" ca="1" si="211"/>
        <v/>
      </c>
      <c r="O1982" s="239"/>
      <c r="P1982" s="244"/>
      <c r="Q1982" s="245" t="str">
        <f t="shared" si="212"/>
        <v/>
      </c>
      <c r="U1982" s="246" t="str">
        <f>IFERROR(VLOOKUP(C1982,'BASE EQUIPOS'!$G$8:$O$22,9,0)," ")</f>
        <v xml:space="preserve"> </v>
      </c>
      <c r="V1982" s="232" t="str">
        <f t="shared" si="214"/>
        <v/>
      </c>
      <c r="W1982" s="232" t="str">
        <f t="shared" si="215"/>
        <v/>
      </c>
      <c r="X1982" s="232" t="str">
        <f>IFERROR(VLOOKUP(W1982,Datos!$P$4:$Q$18,2,0),"")</f>
        <v/>
      </c>
      <c r="Y1982" s="232" t="str">
        <f t="shared" si="216"/>
        <v/>
      </c>
      <c r="AA1982" s="314" t="str">
        <f t="shared" ca="1" si="213"/>
        <v/>
      </c>
    </row>
    <row r="1983" spans="1:27" x14ac:dyDescent="0.3">
      <c r="A1983" s="238"/>
      <c r="B1983" s="241" t="str">
        <f t="shared" si="217"/>
        <v/>
      </c>
      <c r="C1983" s="239"/>
      <c r="D1983" s="240" t="str">
        <f>IF(C1983&lt;&gt;"",VLOOKUP(C1983,'BASE EQUIPOS'!$G$8:$H$22,2,0),"")</f>
        <v/>
      </c>
      <c r="E1983" s="241" t="str">
        <f>IF(C1983&lt;&gt;"",VLOOKUP(C1983,'BASE EQUIPOS'!$G$8:$I$22,3,0),"")</f>
        <v/>
      </c>
      <c r="F1983" s="241" t="str">
        <f>IF(C1983&lt;&gt;"",VLOOKUP(C1983,'BASE EQUIPOS'!$G$8:$J$22,4,0),"")</f>
        <v/>
      </c>
      <c r="G1983" s="242"/>
      <c r="H1983" s="233"/>
      <c r="I1983" s="241"/>
      <c r="J1983" s="241"/>
      <c r="K1983" s="241"/>
      <c r="L1983" s="239"/>
      <c r="M1983" s="244"/>
      <c r="N1983" s="245" t="str">
        <f t="shared" ca="1" si="211"/>
        <v/>
      </c>
      <c r="O1983" s="239"/>
      <c r="P1983" s="244"/>
      <c r="Q1983" s="245" t="str">
        <f t="shared" si="212"/>
        <v/>
      </c>
      <c r="U1983" s="246" t="str">
        <f>IFERROR(VLOOKUP(C1983,'BASE EQUIPOS'!$G$8:$O$22,9,0)," ")</f>
        <v xml:space="preserve"> </v>
      </c>
      <c r="V1983" s="232" t="str">
        <f t="shared" si="214"/>
        <v/>
      </c>
      <c r="W1983" s="232" t="str">
        <f t="shared" si="215"/>
        <v/>
      </c>
      <c r="X1983" s="232" t="str">
        <f>IFERROR(VLOOKUP(W1983,Datos!$P$4:$Q$18,2,0),"")</f>
        <v/>
      </c>
      <c r="Y1983" s="232" t="str">
        <f t="shared" si="216"/>
        <v/>
      </c>
      <c r="AA1983" s="314" t="str">
        <f t="shared" ca="1" si="213"/>
        <v/>
      </c>
    </row>
    <row r="1984" spans="1:27" x14ac:dyDescent="0.3">
      <c r="A1984" s="238"/>
      <c r="B1984" s="241" t="str">
        <f t="shared" si="217"/>
        <v/>
      </c>
      <c r="C1984" s="239"/>
      <c r="D1984" s="240" t="str">
        <f>IF(C1984&lt;&gt;"",VLOOKUP(C1984,'BASE EQUIPOS'!$G$8:$H$22,2,0),"")</f>
        <v/>
      </c>
      <c r="E1984" s="241" t="str">
        <f>IF(C1984&lt;&gt;"",VLOOKUP(C1984,'BASE EQUIPOS'!$G$8:$I$22,3,0),"")</f>
        <v/>
      </c>
      <c r="F1984" s="241" t="str">
        <f>IF(C1984&lt;&gt;"",VLOOKUP(C1984,'BASE EQUIPOS'!$G$8:$J$22,4,0),"")</f>
        <v/>
      </c>
      <c r="G1984" s="242"/>
      <c r="H1984" s="233"/>
      <c r="I1984" s="241"/>
      <c r="J1984" s="241"/>
      <c r="K1984" s="241"/>
      <c r="L1984" s="239"/>
      <c r="M1984" s="244"/>
      <c r="N1984" s="245" t="str">
        <f t="shared" ca="1" si="211"/>
        <v/>
      </c>
      <c r="O1984" s="239"/>
      <c r="P1984" s="244"/>
      <c r="Q1984" s="245" t="str">
        <f t="shared" si="212"/>
        <v/>
      </c>
      <c r="U1984" s="246" t="str">
        <f>IFERROR(VLOOKUP(C1984,'BASE EQUIPOS'!$G$8:$O$22,9,0)," ")</f>
        <v xml:space="preserve"> </v>
      </c>
      <c r="V1984" s="232" t="str">
        <f t="shared" si="214"/>
        <v/>
      </c>
      <c r="W1984" s="232" t="str">
        <f t="shared" si="215"/>
        <v/>
      </c>
      <c r="X1984" s="232" t="str">
        <f>IFERROR(VLOOKUP(W1984,Datos!$P$4:$Q$18,2,0),"")</f>
        <v/>
      </c>
      <c r="Y1984" s="232" t="str">
        <f t="shared" si="216"/>
        <v/>
      </c>
      <c r="AA1984" s="314" t="str">
        <f t="shared" ca="1" si="213"/>
        <v/>
      </c>
    </row>
    <row r="1985" spans="1:27" x14ac:dyDescent="0.3">
      <c r="A1985" s="238"/>
      <c r="B1985" s="241" t="str">
        <f t="shared" si="217"/>
        <v/>
      </c>
      <c r="C1985" s="239"/>
      <c r="D1985" s="240" t="str">
        <f>IF(C1985&lt;&gt;"",VLOOKUP(C1985,'BASE EQUIPOS'!$G$8:$H$22,2,0),"")</f>
        <v/>
      </c>
      <c r="E1985" s="241" t="str">
        <f>IF(C1985&lt;&gt;"",VLOOKUP(C1985,'BASE EQUIPOS'!$G$8:$I$22,3,0),"")</f>
        <v/>
      </c>
      <c r="F1985" s="241" t="str">
        <f>IF(C1985&lt;&gt;"",VLOOKUP(C1985,'BASE EQUIPOS'!$G$8:$J$22,4,0),"")</f>
        <v/>
      </c>
      <c r="G1985" s="242"/>
      <c r="H1985" s="233"/>
      <c r="I1985" s="241"/>
      <c r="J1985" s="241"/>
      <c r="K1985" s="241"/>
      <c r="L1985" s="239"/>
      <c r="M1985" s="244"/>
      <c r="N1985" s="245" t="str">
        <f t="shared" ca="1" si="211"/>
        <v/>
      </c>
      <c r="O1985" s="239"/>
      <c r="P1985" s="244"/>
      <c r="Q1985" s="245" t="str">
        <f t="shared" si="212"/>
        <v/>
      </c>
      <c r="U1985" s="246" t="str">
        <f>IFERROR(VLOOKUP(C1985,'BASE EQUIPOS'!$G$8:$O$22,9,0)," ")</f>
        <v xml:space="preserve"> </v>
      </c>
      <c r="V1985" s="232" t="str">
        <f t="shared" si="214"/>
        <v/>
      </c>
      <c r="W1985" s="232" t="str">
        <f t="shared" si="215"/>
        <v/>
      </c>
      <c r="X1985" s="232" t="str">
        <f>IFERROR(VLOOKUP(W1985,Datos!$P$4:$Q$18,2,0),"")</f>
        <v/>
      </c>
      <c r="Y1985" s="232" t="str">
        <f t="shared" si="216"/>
        <v/>
      </c>
      <c r="AA1985" s="314" t="str">
        <f t="shared" ca="1" si="213"/>
        <v/>
      </c>
    </row>
    <row r="1986" spans="1:27" x14ac:dyDescent="0.3">
      <c r="A1986" s="238"/>
      <c r="B1986" s="241" t="str">
        <f t="shared" si="217"/>
        <v/>
      </c>
      <c r="C1986" s="239"/>
      <c r="D1986" s="240" t="str">
        <f>IF(C1986&lt;&gt;"",VLOOKUP(C1986,'BASE EQUIPOS'!$G$8:$H$22,2,0),"")</f>
        <v/>
      </c>
      <c r="E1986" s="241" t="str">
        <f>IF(C1986&lt;&gt;"",VLOOKUP(C1986,'BASE EQUIPOS'!$G$8:$I$22,3,0),"")</f>
        <v/>
      </c>
      <c r="F1986" s="241" t="str">
        <f>IF(C1986&lt;&gt;"",VLOOKUP(C1986,'BASE EQUIPOS'!$G$8:$J$22,4,0),"")</f>
        <v/>
      </c>
      <c r="G1986" s="242"/>
      <c r="H1986" s="233"/>
      <c r="I1986" s="241"/>
      <c r="J1986" s="241"/>
      <c r="K1986" s="241"/>
      <c r="L1986" s="239"/>
      <c r="M1986" s="244"/>
      <c r="N1986" s="245" t="str">
        <f t="shared" ca="1" si="211"/>
        <v/>
      </c>
      <c r="O1986" s="239"/>
      <c r="P1986" s="244"/>
      <c r="Q1986" s="245" t="str">
        <f t="shared" si="212"/>
        <v/>
      </c>
      <c r="U1986" s="246" t="str">
        <f>IFERROR(VLOOKUP(C1986,'BASE EQUIPOS'!$G$8:$O$22,9,0)," ")</f>
        <v xml:space="preserve"> </v>
      </c>
      <c r="V1986" s="232" t="str">
        <f t="shared" si="214"/>
        <v/>
      </c>
      <c r="W1986" s="232" t="str">
        <f t="shared" si="215"/>
        <v/>
      </c>
      <c r="X1986" s="232" t="str">
        <f>IFERROR(VLOOKUP(W1986,Datos!$P$4:$Q$18,2,0),"")</f>
        <v/>
      </c>
      <c r="Y1986" s="232" t="str">
        <f t="shared" si="216"/>
        <v/>
      </c>
      <c r="AA1986" s="314" t="str">
        <f t="shared" ca="1" si="213"/>
        <v/>
      </c>
    </row>
    <row r="1987" spans="1:27" x14ac:dyDescent="0.3">
      <c r="A1987" s="238"/>
      <c r="B1987" s="241" t="str">
        <f t="shared" si="217"/>
        <v/>
      </c>
      <c r="C1987" s="239"/>
      <c r="D1987" s="240" t="str">
        <f>IF(C1987&lt;&gt;"",VLOOKUP(C1987,'BASE EQUIPOS'!$G$8:$H$22,2,0),"")</f>
        <v/>
      </c>
      <c r="E1987" s="241" t="str">
        <f>IF(C1987&lt;&gt;"",VLOOKUP(C1987,'BASE EQUIPOS'!$G$8:$I$22,3,0),"")</f>
        <v/>
      </c>
      <c r="F1987" s="241" t="str">
        <f>IF(C1987&lt;&gt;"",VLOOKUP(C1987,'BASE EQUIPOS'!$G$8:$J$22,4,0),"")</f>
        <v/>
      </c>
      <c r="G1987" s="242"/>
      <c r="H1987" s="233"/>
      <c r="I1987" s="241"/>
      <c r="J1987" s="241"/>
      <c r="K1987" s="241"/>
      <c r="L1987" s="239"/>
      <c r="M1987" s="244"/>
      <c r="N1987" s="245" t="str">
        <f t="shared" ca="1" si="211"/>
        <v/>
      </c>
      <c r="O1987" s="239"/>
      <c r="P1987" s="244"/>
      <c r="Q1987" s="245" t="str">
        <f t="shared" si="212"/>
        <v/>
      </c>
      <c r="U1987" s="246" t="str">
        <f>IFERROR(VLOOKUP(C1987,'BASE EQUIPOS'!$G$8:$O$22,9,0)," ")</f>
        <v xml:space="preserve"> </v>
      </c>
      <c r="V1987" s="232" t="str">
        <f t="shared" si="214"/>
        <v/>
      </c>
      <c r="W1987" s="232" t="str">
        <f t="shared" si="215"/>
        <v/>
      </c>
      <c r="X1987" s="232" t="str">
        <f>IFERROR(VLOOKUP(W1987,Datos!$P$4:$Q$18,2,0),"")</f>
        <v/>
      </c>
      <c r="Y1987" s="232" t="str">
        <f t="shared" si="216"/>
        <v/>
      </c>
      <c r="AA1987" s="314" t="str">
        <f t="shared" ca="1" si="213"/>
        <v/>
      </c>
    </row>
    <row r="1988" spans="1:27" x14ac:dyDescent="0.3">
      <c r="A1988" s="238"/>
      <c r="B1988" s="241" t="str">
        <f t="shared" si="217"/>
        <v/>
      </c>
      <c r="C1988" s="239"/>
      <c r="D1988" s="240" t="str">
        <f>IF(C1988&lt;&gt;"",VLOOKUP(C1988,'BASE EQUIPOS'!$G$8:$H$22,2,0),"")</f>
        <v/>
      </c>
      <c r="E1988" s="241" t="str">
        <f>IF(C1988&lt;&gt;"",VLOOKUP(C1988,'BASE EQUIPOS'!$G$8:$I$22,3,0),"")</f>
        <v/>
      </c>
      <c r="F1988" s="241" t="str">
        <f>IF(C1988&lt;&gt;"",VLOOKUP(C1988,'BASE EQUIPOS'!$G$8:$J$22,4,0),"")</f>
        <v/>
      </c>
      <c r="G1988" s="242"/>
      <c r="H1988" s="233"/>
      <c r="I1988" s="241"/>
      <c r="J1988" s="241"/>
      <c r="K1988" s="241"/>
      <c r="L1988" s="239"/>
      <c r="M1988" s="244"/>
      <c r="N1988" s="245" t="str">
        <f t="shared" ca="1" si="211"/>
        <v/>
      </c>
      <c r="O1988" s="239"/>
      <c r="P1988" s="244"/>
      <c r="Q1988" s="245" t="str">
        <f t="shared" si="212"/>
        <v/>
      </c>
      <c r="U1988" s="246" t="str">
        <f>IFERROR(VLOOKUP(C1988,'BASE EQUIPOS'!$G$8:$O$22,9,0)," ")</f>
        <v xml:space="preserve"> </v>
      </c>
      <c r="V1988" s="232" t="str">
        <f t="shared" si="214"/>
        <v/>
      </c>
      <c r="W1988" s="232" t="str">
        <f t="shared" si="215"/>
        <v/>
      </c>
      <c r="X1988" s="232" t="str">
        <f>IFERROR(VLOOKUP(W1988,Datos!$P$4:$Q$18,2,0),"")</f>
        <v/>
      </c>
      <c r="Y1988" s="232" t="str">
        <f t="shared" si="216"/>
        <v/>
      </c>
      <c r="AA1988" s="314" t="str">
        <f t="shared" ca="1" si="213"/>
        <v/>
      </c>
    </row>
    <row r="1989" spans="1:27" x14ac:dyDescent="0.3">
      <c r="A1989" s="238"/>
      <c r="B1989" s="241" t="str">
        <f t="shared" si="217"/>
        <v/>
      </c>
      <c r="C1989" s="239"/>
      <c r="D1989" s="240" t="str">
        <f>IF(C1989&lt;&gt;"",VLOOKUP(C1989,'BASE EQUIPOS'!$G$8:$H$22,2,0),"")</f>
        <v/>
      </c>
      <c r="E1989" s="241" t="str">
        <f>IF(C1989&lt;&gt;"",VLOOKUP(C1989,'BASE EQUIPOS'!$G$8:$I$22,3,0),"")</f>
        <v/>
      </c>
      <c r="F1989" s="241" t="str">
        <f>IF(C1989&lt;&gt;"",VLOOKUP(C1989,'BASE EQUIPOS'!$G$8:$J$22,4,0),"")</f>
        <v/>
      </c>
      <c r="G1989" s="242"/>
      <c r="H1989" s="233"/>
      <c r="I1989" s="241"/>
      <c r="J1989" s="241"/>
      <c r="K1989" s="241"/>
      <c r="L1989" s="239"/>
      <c r="M1989" s="244"/>
      <c r="N1989" s="245" t="str">
        <f t="shared" ca="1" si="211"/>
        <v/>
      </c>
      <c r="O1989" s="239"/>
      <c r="P1989" s="244"/>
      <c r="Q1989" s="245" t="str">
        <f t="shared" si="212"/>
        <v/>
      </c>
      <c r="U1989" s="246" t="str">
        <f>IFERROR(VLOOKUP(C1989,'BASE EQUIPOS'!$G$8:$O$22,9,0)," ")</f>
        <v xml:space="preserve"> </v>
      </c>
      <c r="V1989" s="232" t="str">
        <f t="shared" si="214"/>
        <v/>
      </c>
      <c r="W1989" s="232" t="str">
        <f t="shared" si="215"/>
        <v/>
      </c>
      <c r="X1989" s="232" t="str">
        <f>IFERROR(VLOOKUP(W1989,Datos!$P$4:$Q$18,2,0),"")</f>
        <v/>
      </c>
      <c r="Y1989" s="232" t="str">
        <f t="shared" si="216"/>
        <v/>
      </c>
      <c r="AA1989" s="314" t="str">
        <f t="shared" ca="1" si="213"/>
        <v/>
      </c>
    </row>
    <row r="1990" spans="1:27" x14ac:dyDescent="0.3">
      <c r="A1990" s="238"/>
      <c r="B1990" s="241" t="str">
        <f t="shared" si="217"/>
        <v/>
      </c>
      <c r="C1990" s="239"/>
      <c r="D1990" s="240" t="str">
        <f>IF(C1990&lt;&gt;"",VLOOKUP(C1990,'BASE EQUIPOS'!$G$8:$H$22,2,0),"")</f>
        <v/>
      </c>
      <c r="E1990" s="241" t="str">
        <f>IF(C1990&lt;&gt;"",VLOOKUP(C1990,'BASE EQUIPOS'!$G$8:$I$22,3,0),"")</f>
        <v/>
      </c>
      <c r="F1990" s="241" t="str">
        <f>IF(C1990&lt;&gt;"",VLOOKUP(C1990,'BASE EQUIPOS'!$G$8:$J$22,4,0),"")</f>
        <v/>
      </c>
      <c r="G1990" s="242"/>
      <c r="H1990" s="233"/>
      <c r="I1990" s="241"/>
      <c r="J1990" s="241"/>
      <c r="K1990" s="241"/>
      <c r="L1990" s="239"/>
      <c r="M1990" s="244"/>
      <c r="N1990" s="245" t="str">
        <f t="shared" ca="1" si="211"/>
        <v/>
      </c>
      <c r="O1990" s="239"/>
      <c r="P1990" s="244"/>
      <c r="Q1990" s="245" t="str">
        <f t="shared" si="212"/>
        <v/>
      </c>
      <c r="U1990" s="246" t="str">
        <f>IFERROR(VLOOKUP(C1990,'BASE EQUIPOS'!$G$8:$O$22,9,0)," ")</f>
        <v xml:space="preserve"> </v>
      </c>
      <c r="V1990" s="232" t="str">
        <f t="shared" si="214"/>
        <v/>
      </c>
      <c r="W1990" s="232" t="str">
        <f t="shared" si="215"/>
        <v/>
      </c>
      <c r="X1990" s="232" t="str">
        <f>IFERROR(VLOOKUP(W1990,Datos!$P$4:$Q$18,2,0),"")</f>
        <v/>
      </c>
      <c r="Y1990" s="232" t="str">
        <f t="shared" si="216"/>
        <v/>
      </c>
      <c r="AA1990" s="314" t="str">
        <f t="shared" ca="1" si="213"/>
        <v/>
      </c>
    </row>
    <row r="1991" spans="1:27" x14ac:dyDescent="0.3">
      <c r="A1991" s="238"/>
      <c r="B1991" s="241" t="str">
        <f t="shared" si="217"/>
        <v/>
      </c>
      <c r="C1991" s="239"/>
      <c r="D1991" s="240" t="str">
        <f>IF(C1991&lt;&gt;"",VLOOKUP(C1991,'BASE EQUIPOS'!$G$8:$H$22,2,0),"")</f>
        <v/>
      </c>
      <c r="E1991" s="241" t="str">
        <f>IF(C1991&lt;&gt;"",VLOOKUP(C1991,'BASE EQUIPOS'!$G$8:$I$22,3,0),"")</f>
        <v/>
      </c>
      <c r="F1991" s="241" t="str">
        <f>IF(C1991&lt;&gt;"",VLOOKUP(C1991,'BASE EQUIPOS'!$G$8:$J$22,4,0),"")</f>
        <v/>
      </c>
      <c r="G1991" s="242"/>
      <c r="H1991" s="233"/>
      <c r="I1991" s="241"/>
      <c r="J1991" s="241"/>
      <c r="K1991" s="241"/>
      <c r="L1991" s="239"/>
      <c r="M1991" s="244"/>
      <c r="N1991" s="245" t="str">
        <f t="shared" ca="1" si="211"/>
        <v/>
      </c>
      <c r="O1991" s="239"/>
      <c r="P1991" s="244"/>
      <c r="Q1991" s="245" t="str">
        <f t="shared" si="212"/>
        <v/>
      </c>
      <c r="U1991" s="246" t="str">
        <f>IFERROR(VLOOKUP(C1991,'BASE EQUIPOS'!$G$8:$O$22,9,0)," ")</f>
        <v xml:space="preserve"> </v>
      </c>
      <c r="V1991" s="232" t="str">
        <f t="shared" si="214"/>
        <v/>
      </c>
      <c r="W1991" s="232" t="str">
        <f t="shared" si="215"/>
        <v/>
      </c>
      <c r="X1991" s="232" t="str">
        <f>IFERROR(VLOOKUP(W1991,Datos!$P$4:$Q$18,2,0),"")</f>
        <v/>
      </c>
      <c r="Y1991" s="232" t="str">
        <f t="shared" si="216"/>
        <v/>
      </c>
      <c r="AA1991" s="314" t="str">
        <f t="shared" ca="1" si="213"/>
        <v/>
      </c>
    </row>
    <row r="1992" spans="1:27" x14ac:dyDescent="0.3">
      <c r="A1992" s="238"/>
      <c r="B1992" s="241" t="str">
        <f t="shared" si="217"/>
        <v/>
      </c>
      <c r="C1992" s="239"/>
      <c r="D1992" s="240" t="str">
        <f>IF(C1992&lt;&gt;"",VLOOKUP(C1992,'BASE EQUIPOS'!$G$8:$H$22,2,0),"")</f>
        <v/>
      </c>
      <c r="E1992" s="241" t="str">
        <f>IF(C1992&lt;&gt;"",VLOOKUP(C1992,'BASE EQUIPOS'!$G$8:$I$22,3,0),"")</f>
        <v/>
      </c>
      <c r="F1992" s="241" t="str">
        <f>IF(C1992&lt;&gt;"",VLOOKUP(C1992,'BASE EQUIPOS'!$G$8:$J$22,4,0),"")</f>
        <v/>
      </c>
      <c r="G1992" s="242"/>
      <c r="H1992" s="233"/>
      <c r="I1992" s="241"/>
      <c r="J1992" s="241"/>
      <c r="K1992" s="241"/>
      <c r="L1992" s="239"/>
      <c r="M1992" s="244"/>
      <c r="N1992" s="245" t="str">
        <f t="shared" ca="1" si="211"/>
        <v/>
      </c>
      <c r="O1992" s="239"/>
      <c r="P1992" s="244"/>
      <c r="Q1992" s="245" t="str">
        <f t="shared" si="212"/>
        <v/>
      </c>
      <c r="U1992" s="246" t="str">
        <f>IFERROR(VLOOKUP(C1992,'BASE EQUIPOS'!$G$8:$O$22,9,0)," ")</f>
        <v xml:space="preserve"> </v>
      </c>
      <c r="V1992" s="232" t="str">
        <f t="shared" si="214"/>
        <v/>
      </c>
      <c r="W1992" s="232" t="str">
        <f t="shared" si="215"/>
        <v/>
      </c>
      <c r="X1992" s="232" t="str">
        <f>IFERROR(VLOOKUP(W1992,Datos!$P$4:$Q$18,2,0),"")</f>
        <v/>
      </c>
      <c r="Y1992" s="232" t="str">
        <f t="shared" si="216"/>
        <v/>
      </c>
      <c r="AA1992" s="314" t="str">
        <f t="shared" ca="1" si="213"/>
        <v/>
      </c>
    </row>
    <row r="1993" spans="1:27" x14ac:dyDescent="0.3">
      <c r="A1993" s="238"/>
      <c r="B1993" s="241" t="str">
        <f t="shared" si="217"/>
        <v/>
      </c>
      <c r="C1993" s="239"/>
      <c r="D1993" s="240" t="str">
        <f>IF(C1993&lt;&gt;"",VLOOKUP(C1993,'BASE EQUIPOS'!$G$8:$H$22,2,0),"")</f>
        <v/>
      </c>
      <c r="E1993" s="241" t="str">
        <f>IF(C1993&lt;&gt;"",VLOOKUP(C1993,'BASE EQUIPOS'!$G$8:$I$22,3,0),"")</f>
        <v/>
      </c>
      <c r="F1993" s="241" t="str">
        <f>IF(C1993&lt;&gt;"",VLOOKUP(C1993,'BASE EQUIPOS'!$G$8:$J$22,4,0),"")</f>
        <v/>
      </c>
      <c r="G1993" s="242"/>
      <c r="H1993" s="233"/>
      <c r="I1993" s="241"/>
      <c r="J1993" s="241"/>
      <c r="K1993" s="241"/>
      <c r="L1993" s="239"/>
      <c r="M1993" s="244"/>
      <c r="N1993" s="245" t="str">
        <f t="shared" ca="1" si="211"/>
        <v/>
      </c>
      <c r="O1993" s="239"/>
      <c r="P1993" s="244"/>
      <c r="Q1993" s="245" t="str">
        <f t="shared" si="212"/>
        <v/>
      </c>
      <c r="U1993" s="246" t="str">
        <f>IFERROR(VLOOKUP(C1993,'BASE EQUIPOS'!$G$8:$O$22,9,0)," ")</f>
        <v xml:space="preserve"> </v>
      </c>
      <c r="V1993" s="232" t="str">
        <f t="shared" si="214"/>
        <v/>
      </c>
      <c r="W1993" s="232" t="str">
        <f t="shared" si="215"/>
        <v/>
      </c>
      <c r="X1993" s="232" t="str">
        <f>IFERROR(VLOOKUP(W1993,Datos!$P$4:$Q$18,2,0),"")</f>
        <v/>
      </c>
      <c r="Y1993" s="232" t="str">
        <f t="shared" si="216"/>
        <v/>
      </c>
      <c r="AA1993" s="314" t="str">
        <f t="shared" ca="1" si="213"/>
        <v/>
      </c>
    </row>
    <row r="1994" spans="1:27" x14ac:dyDescent="0.3">
      <c r="A1994" s="238"/>
      <c r="B1994" s="241" t="str">
        <f t="shared" si="217"/>
        <v/>
      </c>
      <c r="C1994" s="239"/>
      <c r="D1994" s="240" t="str">
        <f>IF(C1994&lt;&gt;"",VLOOKUP(C1994,'BASE EQUIPOS'!$G$8:$H$22,2,0),"")</f>
        <v/>
      </c>
      <c r="E1994" s="241" t="str">
        <f>IF(C1994&lt;&gt;"",VLOOKUP(C1994,'BASE EQUIPOS'!$G$8:$I$22,3,0),"")</f>
        <v/>
      </c>
      <c r="F1994" s="241" t="str">
        <f>IF(C1994&lt;&gt;"",VLOOKUP(C1994,'BASE EQUIPOS'!$G$8:$J$22,4,0),"")</f>
        <v/>
      </c>
      <c r="G1994" s="242"/>
      <c r="H1994" s="233"/>
      <c r="I1994" s="241"/>
      <c r="J1994" s="241"/>
      <c r="K1994" s="241"/>
      <c r="L1994" s="239"/>
      <c r="M1994" s="244"/>
      <c r="N1994" s="245" t="str">
        <f t="shared" ca="1" si="211"/>
        <v/>
      </c>
      <c r="O1994" s="239"/>
      <c r="P1994" s="244"/>
      <c r="Q1994" s="245" t="str">
        <f t="shared" si="212"/>
        <v/>
      </c>
      <c r="U1994" s="246" t="str">
        <f>IFERROR(VLOOKUP(C1994,'BASE EQUIPOS'!$G$8:$O$22,9,0)," ")</f>
        <v xml:space="preserve"> </v>
      </c>
      <c r="V1994" s="232" t="str">
        <f t="shared" si="214"/>
        <v/>
      </c>
      <c r="W1994" s="232" t="str">
        <f t="shared" si="215"/>
        <v/>
      </c>
      <c r="X1994" s="232" t="str">
        <f>IFERROR(VLOOKUP(W1994,Datos!$P$4:$Q$18,2,0),"")</f>
        <v/>
      </c>
      <c r="Y1994" s="232" t="str">
        <f t="shared" si="216"/>
        <v/>
      </c>
      <c r="AA1994" s="314" t="str">
        <f t="shared" ca="1" si="213"/>
        <v/>
      </c>
    </row>
    <row r="1995" spans="1:27" x14ac:dyDescent="0.3">
      <c r="A1995" s="238"/>
      <c r="B1995" s="241" t="str">
        <f t="shared" si="217"/>
        <v/>
      </c>
      <c r="C1995" s="239"/>
      <c r="D1995" s="240" t="str">
        <f>IF(C1995&lt;&gt;"",VLOOKUP(C1995,'BASE EQUIPOS'!$G$8:$H$22,2,0),"")</f>
        <v/>
      </c>
      <c r="E1995" s="241" t="str">
        <f>IF(C1995&lt;&gt;"",VLOOKUP(C1995,'BASE EQUIPOS'!$G$8:$I$22,3,0),"")</f>
        <v/>
      </c>
      <c r="F1995" s="241" t="str">
        <f>IF(C1995&lt;&gt;"",VLOOKUP(C1995,'BASE EQUIPOS'!$G$8:$J$22,4,0),"")</f>
        <v/>
      </c>
      <c r="G1995" s="242"/>
      <c r="H1995" s="233"/>
      <c r="I1995" s="241"/>
      <c r="J1995" s="241"/>
      <c r="K1995" s="241"/>
      <c r="L1995" s="239"/>
      <c r="M1995" s="244"/>
      <c r="N1995" s="245" t="str">
        <f t="shared" ca="1" si="211"/>
        <v/>
      </c>
      <c r="O1995" s="239"/>
      <c r="P1995" s="244"/>
      <c r="Q1995" s="245" t="str">
        <f t="shared" si="212"/>
        <v/>
      </c>
      <c r="U1995" s="246" t="str">
        <f>IFERROR(VLOOKUP(C1995,'BASE EQUIPOS'!$G$8:$O$22,9,0)," ")</f>
        <v xml:space="preserve"> </v>
      </c>
      <c r="V1995" s="232" t="str">
        <f t="shared" si="214"/>
        <v/>
      </c>
      <c r="W1995" s="232" t="str">
        <f t="shared" si="215"/>
        <v/>
      </c>
      <c r="X1995" s="232" t="str">
        <f>IFERROR(VLOOKUP(W1995,Datos!$P$4:$Q$18,2,0),"")</f>
        <v/>
      </c>
      <c r="Y1995" s="232" t="str">
        <f t="shared" si="216"/>
        <v/>
      </c>
      <c r="AA1995" s="314" t="str">
        <f t="shared" ca="1" si="213"/>
        <v/>
      </c>
    </row>
    <row r="1996" spans="1:27" x14ac:dyDescent="0.3">
      <c r="A1996" s="238"/>
      <c r="B1996" s="241" t="str">
        <f t="shared" si="217"/>
        <v/>
      </c>
      <c r="C1996" s="239"/>
      <c r="D1996" s="240" t="str">
        <f>IF(C1996&lt;&gt;"",VLOOKUP(C1996,'BASE EQUIPOS'!$G$8:$H$22,2,0),"")</f>
        <v/>
      </c>
      <c r="E1996" s="241" t="str">
        <f>IF(C1996&lt;&gt;"",VLOOKUP(C1996,'BASE EQUIPOS'!$G$8:$I$22,3,0),"")</f>
        <v/>
      </c>
      <c r="F1996" s="241" t="str">
        <f>IF(C1996&lt;&gt;"",VLOOKUP(C1996,'BASE EQUIPOS'!$G$8:$J$22,4,0),"")</f>
        <v/>
      </c>
      <c r="G1996" s="242"/>
      <c r="H1996" s="233"/>
      <c r="I1996" s="241"/>
      <c r="J1996" s="241"/>
      <c r="K1996" s="241"/>
      <c r="L1996" s="239"/>
      <c r="M1996" s="244"/>
      <c r="N1996" s="245" t="str">
        <f t="shared" ca="1" si="211"/>
        <v/>
      </c>
      <c r="O1996" s="239"/>
      <c r="P1996" s="244"/>
      <c r="Q1996" s="245" t="str">
        <f t="shared" si="212"/>
        <v/>
      </c>
      <c r="U1996" s="246" t="str">
        <f>IFERROR(VLOOKUP(C1996,'BASE EQUIPOS'!$G$8:$O$22,9,0)," ")</f>
        <v xml:space="preserve"> </v>
      </c>
      <c r="V1996" s="232" t="str">
        <f t="shared" si="214"/>
        <v/>
      </c>
      <c r="W1996" s="232" t="str">
        <f t="shared" si="215"/>
        <v/>
      </c>
      <c r="X1996" s="232" t="str">
        <f>IFERROR(VLOOKUP(W1996,Datos!$P$4:$Q$18,2,0),"")</f>
        <v/>
      </c>
      <c r="Y1996" s="232" t="str">
        <f t="shared" si="216"/>
        <v/>
      </c>
      <c r="AA1996" s="314" t="str">
        <f t="shared" ca="1" si="213"/>
        <v/>
      </c>
    </row>
    <row r="1997" spans="1:27" x14ac:dyDescent="0.3">
      <c r="A1997" s="238"/>
      <c r="B1997" s="241" t="str">
        <f t="shared" si="217"/>
        <v/>
      </c>
      <c r="C1997" s="239"/>
      <c r="D1997" s="240" t="str">
        <f>IF(C1997&lt;&gt;"",VLOOKUP(C1997,'BASE EQUIPOS'!$G$8:$H$22,2,0),"")</f>
        <v/>
      </c>
      <c r="E1997" s="241" t="str">
        <f>IF(C1997&lt;&gt;"",VLOOKUP(C1997,'BASE EQUIPOS'!$G$8:$I$22,3,0),"")</f>
        <v/>
      </c>
      <c r="F1997" s="241" t="str">
        <f>IF(C1997&lt;&gt;"",VLOOKUP(C1997,'BASE EQUIPOS'!$G$8:$J$22,4,0),"")</f>
        <v/>
      </c>
      <c r="G1997" s="242"/>
      <c r="H1997" s="233"/>
      <c r="I1997" s="241"/>
      <c r="J1997" s="241"/>
      <c r="K1997" s="241"/>
      <c r="L1997" s="239"/>
      <c r="M1997" s="244"/>
      <c r="N1997" s="245" t="str">
        <f t="shared" ca="1" si="211"/>
        <v/>
      </c>
      <c r="O1997" s="239"/>
      <c r="P1997" s="244"/>
      <c r="Q1997" s="245" t="str">
        <f t="shared" si="212"/>
        <v/>
      </c>
      <c r="U1997" s="246" t="str">
        <f>IFERROR(VLOOKUP(C1997,'BASE EQUIPOS'!$G$8:$O$22,9,0)," ")</f>
        <v xml:space="preserve"> </v>
      </c>
      <c r="V1997" s="232" t="str">
        <f t="shared" si="214"/>
        <v/>
      </c>
      <c r="W1997" s="232" t="str">
        <f t="shared" si="215"/>
        <v/>
      </c>
      <c r="X1997" s="232" t="str">
        <f>IFERROR(VLOOKUP(W1997,Datos!$P$4:$Q$18,2,0),"")</f>
        <v/>
      </c>
      <c r="Y1997" s="232" t="str">
        <f t="shared" si="216"/>
        <v/>
      </c>
      <c r="AA1997" s="314" t="str">
        <f t="shared" ca="1" si="213"/>
        <v/>
      </c>
    </row>
    <row r="1998" spans="1:27" x14ac:dyDescent="0.3">
      <c r="A1998" s="238"/>
      <c r="B1998" s="241" t="str">
        <f t="shared" si="217"/>
        <v/>
      </c>
      <c r="C1998" s="239"/>
      <c r="D1998" s="240" t="str">
        <f>IF(C1998&lt;&gt;"",VLOOKUP(C1998,'BASE EQUIPOS'!$G$8:$H$22,2,0),"")</f>
        <v/>
      </c>
      <c r="E1998" s="241" t="str">
        <f>IF(C1998&lt;&gt;"",VLOOKUP(C1998,'BASE EQUIPOS'!$G$8:$I$22,3,0),"")</f>
        <v/>
      </c>
      <c r="F1998" s="241" t="str">
        <f>IF(C1998&lt;&gt;"",VLOOKUP(C1998,'BASE EQUIPOS'!$G$8:$J$22,4,0),"")</f>
        <v/>
      </c>
      <c r="G1998" s="242"/>
      <c r="H1998" s="233"/>
      <c r="I1998" s="241"/>
      <c r="J1998" s="241"/>
      <c r="K1998" s="241"/>
      <c r="L1998" s="239"/>
      <c r="M1998" s="244"/>
      <c r="N1998" s="245" t="str">
        <f t="shared" ca="1" si="211"/>
        <v/>
      </c>
      <c r="O1998" s="239"/>
      <c r="P1998" s="244"/>
      <c r="Q1998" s="245" t="str">
        <f t="shared" si="212"/>
        <v/>
      </c>
      <c r="U1998" s="246" t="str">
        <f>IFERROR(VLOOKUP(C1998,'BASE EQUIPOS'!$G$8:$O$22,9,0)," ")</f>
        <v xml:space="preserve"> </v>
      </c>
      <c r="V1998" s="232" t="str">
        <f t="shared" si="214"/>
        <v/>
      </c>
      <c r="W1998" s="232" t="str">
        <f t="shared" si="215"/>
        <v/>
      </c>
      <c r="X1998" s="232" t="str">
        <f>IFERROR(VLOOKUP(W1998,Datos!$P$4:$Q$18,2,0),"")</f>
        <v/>
      </c>
      <c r="Y1998" s="232" t="str">
        <f t="shared" si="216"/>
        <v/>
      </c>
      <c r="AA1998" s="314" t="str">
        <f t="shared" ca="1" si="213"/>
        <v/>
      </c>
    </row>
    <row r="1999" spans="1:27" x14ac:dyDescent="0.3">
      <c r="A1999" s="238"/>
      <c r="B1999" s="241" t="str">
        <f t="shared" si="217"/>
        <v/>
      </c>
      <c r="C1999" s="239"/>
      <c r="D1999" s="240" t="str">
        <f>IF(C1999&lt;&gt;"",VLOOKUP(C1999,'BASE EQUIPOS'!$G$8:$H$22,2,0),"")</f>
        <v/>
      </c>
      <c r="E1999" s="241" t="str">
        <f>IF(C1999&lt;&gt;"",VLOOKUP(C1999,'BASE EQUIPOS'!$G$8:$I$22,3,0),"")</f>
        <v/>
      </c>
      <c r="F1999" s="241" t="str">
        <f>IF(C1999&lt;&gt;"",VLOOKUP(C1999,'BASE EQUIPOS'!$G$8:$J$22,4,0),"")</f>
        <v/>
      </c>
      <c r="G1999" s="242"/>
      <c r="H1999" s="233"/>
      <c r="I1999" s="241"/>
      <c r="J1999" s="241"/>
      <c r="K1999" s="241"/>
      <c r="L1999" s="239"/>
      <c r="M1999" s="244"/>
      <c r="N1999" s="245" t="str">
        <f t="shared" ca="1" si="211"/>
        <v/>
      </c>
      <c r="O1999" s="239"/>
      <c r="P1999" s="244"/>
      <c r="Q1999" s="245" t="str">
        <f t="shared" si="212"/>
        <v/>
      </c>
      <c r="U1999" s="246" t="str">
        <f>IFERROR(VLOOKUP(C1999,'BASE EQUIPOS'!$G$8:$O$22,9,0)," ")</f>
        <v xml:space="preserve"> </v>
      </c>
      <c r="V1999" s="232" t="str">
        <f t="shared" si="214"/>
        <v/>
      </c>
      <c r="W1999" s="232" t="str">
        <f t="shared" si="215"/>
        <v/>
      </c>
      <c r="X1999" s="232" t="str">
        <f>IFERROR(VLOOKUP(W1999,Datos!$P$4:$Q$18,2,0),"")</f>
        <v/>
      </c>
      <c r="Y1999" s="232" t="str">
        <f t="shared" si="216"/>
        <v/>
      </c>
      <c r="AA1999" s="314" t="str">
        <f t="shared" ca="1" si="213"/>
        <v/>
      </c>
    </row>
    <row r="2000" spans="1:27" x14ac:dyDescent="0.3">
      <c r="A2000" s="238"/>
      <c r="B2000" s="241" t="str">
        <f t="shared" si="217"/>
        <v/>
      </c>
      <c r="C2000" s="239"/>
      <c r="D2000" s="240" t="str">
        <f>IF(C2000&lt;&gt;"",VLOOKUP(C2000,'BASE EQUIPOS'!$G$8:$H$22,2,0),"")</f>
        <v/>
      </c>
      <c r="E2000" s="241" t="str">
        <f>IF(C2000&lt;&gt;"",VLOOKUP(C2000,'BASE EQUIPOS'!$G$8:$I$22,3,0),"")</f>
        <v/>
      </c>
      <c r="F2000" s="241" t="str">
        <f>IF(C2000&lt;&gt;"",VLOOKUP(C2000,'BASE EQUIPOS'!$G$8:$J$22,4,0),"")</f>
        <v/>
      </c>
      <c r="G2000" s="242"/>
      <c r="H2000" s="233"/>
      <c r="I2000" s="241"/>
      <c r="J2000" s="241"/>
      <c r="K2000" s="241"/>
      <c r="L2000" s="239"/>
      <c r="M2000" s="244"/>
      <c r="N2000" s="245" t="str">
        <f t="shared" ref="N2000:N2063" ca="1" si="218">IF(M2000="","",IF(O2000="",NOW()*24-(L2000+M2000)*24,"Mtto. Terminado"))</f>
        <v/>
      </c>
      <c r="O2000" s="239"/>
      <c r="P2000" s="244"/>
      <c r="Q2000" s="245" t="str">
        <f t="shared" ref="Q2000:Q2063" si="219">IF(O2000="","",IF(P2000="","",(O2000+P2000)*24-(L2000+M2000)*24))</f>
        <v/>
      </c>
      <c r="U2000" s="246" t="str">
        <f>IFERROR(VLOOKUP(C2000,'BASE EQUIPOS'!$G$8:$O$22,9,0)," ")</f>
        <v xml:space="preserve"> </v>
      </c>
      <c r="V2000" s="232" t="str">
        <f t="shared" si="214"/>
        <v/>
      </c>
      <c r="W2000" s="232" t="str">
        <f t="shared" si="215"/>
        <v/>
      </c>
      <c r="X2000" s="232" t="str">
        <f>IFERROR(VLOOKUP(W2000,Datos!$P$4:$Q$18,2,0),"")</f>
        <v/>
      </c>
      <c r="Y2000" s="232" t="str">
        <f t="shared" si="216"/>
        <v/>
      </c>
      <c r="AA2000" s="314" t="str">
        <f t="shared" ca="1" si="213"/>
        <v/>
      </c>
    </row>
    <row r="2001" spans="1:27" x14ac:dyDescent="0.3">
      <c r="A2001" s="238"/>
      <c r="B2001" s="241" t="str">
        <f t="shared" si="217"/>
        <v/>
      </c>
      <c r="C2001" s="239"/>
      <c r="D2001" s="240" t="str">
        <f>IF(C2001&lt;&gt;"",VLOOKUP(C2001,'BASE EQUIPOS'!$G$8:$H$22,2,0),"")</f>
        <v/>
      </c>
      <c r="E2001" s="241" t="str">
        <f>IF(C2001&lt;&gt;"",VLOOKUP(C2001,'BASE EQUIPOS'!$G$8:$I$22,3,0),"")</f>
        <v/>
      </c>
      <c r="F2001" s="241" t="str">
        <f>IF(C2001&lt;&gt;"",VLOOKUP(C2001,'BASE EQUIPOS'!$G$8:$J$22,4,0),"")</f>
        <v/>
      </c>
      <c r="G2001" s="242"/>
      <c r="H2001" s="233"/>
      <c r="I2001" s="241"/>
      <c r="J2001" s="241"/>
      <c r="K2001" s="241"/>
      <c r="L2001" s="239"/>
      <c r="M2001" s="244"/>
      <c r="N2001" s="245" t="str">
        <f t="shared" ca="1" si="218"/>
        <v/>
      </c>
      <c r="O2001" s="239"/>
      <c r="P2001" s="244"/>
      <c r="Q2001" s="245" t="str">
        <f t="shared" si="219"/>
        <v/>
      </c>
      <c r="U2001" s="246" t="str">
        <f>IFERROR(VLOOKUP(C2001,'BASE EQUIPOS'!$G$8:$O$22,9,0)," ")</f>
        <v xml:space="preserve"> </v>
      </c>
      <c r="V2001" s="232" t="str">
        <f t="shared" si="214"/>
        <v/>
      </c>
      <c r="W2001" s="232" t="str">
        <f t="shared" si="215"/>
        <v/>
      </c>
      <c r="X2001" s="232" t="str">
        <f>IFERROR(VLOOKUP(W2001,Datos!$P$4:$Q$18,2,0),"")</f>
        <v/>
      </c>
      <c r="Y2001" s="232" t="str">
        <f t="shared" si="216"/>
        <v/>
      </c>
      <c r="AA2001" s="314" t="str">
        <f t="shared" ref="AA2001:AA2064" ca="1" si="220">IF(N2001="Mtto. Terminado",1,"")</f>
        <v/>
      </c>
    </row>
    <row r="2002" spans="1:27" x14ac:dyDescent="0.3">
      <c r="A2002" s="238"/>
      <c r="B2002" s="241" t="str">
        <f t="shared" si="217"/>
        <v/>
      </c>
      <c r="C2002" s="239"/>
      <c r="D2002" s="240" t="str">
        <f>IF(C2002&lt;&gt;"",VLOOKUP(C2002,'BASE EQUIPOS'!$G$8:$H$22,2,0),"")</f>
        <v/>
      </c>
      <c r="E2002" s="241" t="str">
        <f>IF(C2002&lt;&gt;"",VLOOKUP(C2002,'BASE EQUIPOS'!$G$8:$I$22,3,0),"")</f>
        <v/>
      </c>
      <c r="F2002" s="241" t="str">
        <f>IF(C2002&lt;&gt;"",VLOOKUP(C2002,'BASE EQUIPOS'!$G$8:$J$22,4,0),"")</f>
        <v/>
      </c>
      <c r="G2002" s="242"/>
      <c r="H2002" s="233"/>
      <c r="I2002" s="241"/>
      <c r="J2002" s="241"/>
      <c r="K2002" s="241"/>
      <c r="L2002" s="239"/>
      <c r="M2002" s="244"/>
      <c r="N2002" s="245" t="str">
        <f t="shared" ca="1" si="218"/>
        <v/>
      </c>
      <c r="O2002" s="239"/>
      <c r="P2002" s="244"/>
      <c r="Q2002" s="245" t="str">
        <f t="shared" si="219"/>
        <v/>
      </c>
      <c r="U2002" s="246" t="str">
        <f>IFERROR(VLOOKUP(C2002,'BASE EQUIPOS'!$G$8:$O$22,9,0)," ")</f>
        <v xml:space="preserve"> </v>
      </c>
      <c r="V2002" s="232" t="str">
        <f t="shared" si="214"/>
        <v/>
      </c>
      <c r="W2002" s="232" t="str">
        <f t="shared" si="215"/>
        <v/>
      </c>
      <c r="X2002" s="232" t="str">
        <f>IFERROR(VLOOKUP(W2002,Datos!$P$4:$Q$18,2,0),"")</f>
        <v/>
      </c>
      <c r="Y2002" s="232" t="str">
        <f t="shared" si="216"/>
        <v/>
      </c>
      <c r="AA2002" s="314" t="str">
        <f t="shared" ca="1" si="220"/>
        <v/>
      </c>
    </row>
    <row r="2003" spans="1:27" x14ac:dyDescent="0.3">
      <c r="A2003" s="238"/>
      <c r="B2003" s="241" t="str">
        <f t="shared" si="217"/>
        <v/>
      </c>
      <c r="C2003" s="239"/>
      <c r="D2003" s="240" t="str">
        <f>IF(C2003&lt;&gt;"",VLOOKUP(C2003,'BASE EQUIPOS'!$G$8:$H$22,2,0),"")</f>
        <v/>
      </c>
      <c r="E2003" s="241" t="str">
        <f>IF(C2003&lt;&gt;"",VLOOKUP(C2003,'BASE EQUIPOS'!$G$8:$I$22,3,0),"")</f>
        <v/>
      </c>
      <c r="F2003" s="241" t="str">
        <f>IF(C2003&lt;&gt;"",VLOOKUP(C2003,'BASE EQUIPOS'!$G$8:$J$22,4,0),"")</f>
        <v/>
      </c>
      <c r="G2003" s="242"/>
      <c r="H2003" s="233"/>
      <c r="I2003" s="241"/>
      <c r="J2003" s="241"/>
      <c r="K2003" s="241"/>
      <c r="L2003" s="239"/>
      <c r="M2003" s="244"/>
      <c r="N2003" s="245" t="str">
        <f t="shared" ca="1" si="218"/>
        <v/>
      </c>
      <c r="O2003" s="239"/>
      <c r="P2003" s="244"/>
      <c r="Q2003" s="245" t="str">
        <f t="shared" si="219"/>
        <v/>
      </c>
      <c r="U2003" s="246" t="str">
        <f>IFERROR(VLOOKUP(C2003,'BASE EQUIPOS'!$G$8:$O$22,9,0)," ")</f>
        <v xml:space="preserve"> </v>
      </c>
      <c r="V2003" s="232" t="str">
        <f t="shared" si="214"/>
        <v/>
      </c>
      <c r="W2003" s="232" t="str">
        <f t="shared" si="215"/>
        <v/>
      </c>
      <c r="X2003" s="232" t="str">
        <f>IFERROR(VLOOKUP(W2003,Datos!$P$4:$Q$18,2,0),"")</f>
        <v/>
      </c>
      <c r="Y2003" s="232" t="str">
        <f t="shared" si="216"/>
        <v/>
      </c>
      <c r="AA2003" s="314" t="str">
        <f t="shared" ca="1" si="220"/>
        <v/>
      </c>
    </row>
    <row r="2004" spans="1:27" x14ac:dyDescent="0.3">
      <c r="A2004" s="238"/>
      <c r="B2004" s="241" t="str">
        <f t="shared" si="217"/>
        <v/>
      </c>
      <c r="C2004" s="239"/>
      <c r="D2004" s="240" t="str">
        <f>IF(C2004&lt;&gt;"",VLOOKUP(C2004,'BASE EQUIPOS'!$G$8:$H$22,2,0),"")</f>
        <v/>
      </c>
      <c r="E2004" s="241" t="str">
        <f>IF(C2004&lt;&gt;"",VLOOKUP(C2004,'BASE EQUIPOS'!$G$8:$I$22,3,0),"")</f>
        <v/>
      </c>
      <c r="F2004" s="241" t="str">
        <f>IF(C2004&lt;&gt;"",VLOOKUP(C2004,'BASE EQUIPOS'!$G$8:$J$22,4,0),"")</f>
        <v/>
      </c>
      <c r="G2004" s="242"/>
      <c r="H2004" s="233"/>
      <c r="I2004" s="241"/>
      <c r="J2004" s="241"/>
      <c r="K2004" s="241"/>
      <c r="L2004" s="239"/>
      <c r="M2004" s="244"/>
      <c r="N2004" s="245" t="str">
        <f t="shared" ca="1" si="218"/>
        <v/>
      </c>
      <c r="O2004" s="239"/>
      <c r="P2004" s="244"/>
      <c r="Q2004" s="245" t="str">
        <f t="shared" si="219"/>
        <v/>
      </c>
      <c r="U2004" s="246" t="str">
        <f>IFERROR(VLOOKUP(C2004,'BASE EQUIPOS'!$G$8:$O$22,9,0)," ")</f>
        <v xml:space="preserve"> </v>
      </c>
      <c r="V2004" s="232" t="str">
        <f t="shared" si="214"/>
        <v/>
      </c>
      <c r="W2004" s="232" t="str">
        <f t="shared" si="215"/>
        <v/>
      </c>
      <c r="X2004" s="232" t="str">
        <f>IFERROR(VLOOKUP(W2004,Datos!$P$4:$Q$18,2,0),"")</f>
        <v/>
      </c>
      <c r="Y2004" s="232" t="str">
        <f t="shared" si="216"/>
        <v/>
      </c>
      <c r="AA2004" s="314" t="str">
        <f t="shared" ca="1" si="220"/>
        <v/>
      </c>
    </row>
    <row r="2005" spans="1:27" x14ac:dyDescent="0.3">
      <c r="A2005" s="238"/>
      <c r="B2005" s="241" t="str">
        <f t="shared" si="217"/>
        <v/>
      </c>
      <c r="C2005" s="239"/>
      <c r="D2005" s="240" t="str">
        <f>IF(C2005&lt;&gt;"",VLOOKUP(C2005,'BASE EQUIPOS'!$G$8:$H$22,2,0),"")</f>
        <v/>
      </c>
      <c r="E2005" s="241" t="str">
        <f>IF(C2005&lt;&gt;"",VLOOKUP(C2005,'BASE EQUIPOS'!$G$8:$I$22,3,0),"")</f>
        <v/>
      </c>
      <c r="F2005" s="241" t="str">
        <f>IF(C2005&lt;&gt;"",VLOOKUP(C2005,'BASE EQUIPOS'!$G$8:$J$22,4,0),"")</f>
        <v/>
      </c>
      <c r="G2005" s="242"/>
      <c r="H2005" s="233"/>
      <c r="I2005" s="241"/>
      <c r="J2005" s="241"/>
      <c r="K2005" s="241"/>
      <c r="L2005" s="239"/>
      <c r="M2005" s="244"/>
      <c r="N2005" s="245" t="str">
        <f t="shared" ca="1" si="218"/>
        <v/>
      </c>
      <c r="O2005" s="239"/>
      <c r="P2005" s="244"/>
      <c r="Q2005" s="245" t="str">
        <f t="shared" si="219"/>
        <v/>
      </c>
      <c r="U2005" s="246" t="str">
        <f>IFERROR(VLOOKUP(C2005,'BASE EQUIPOS'!$G$8:$O$22,9,0)," ")</f>
        <v xml:space="preserve"> </v>
      </c>
      <c r="V2005" s="232" t="str">
        <f t="shared" ref="V2005:V2068" si="221">IF(G2005="MTTO. SISTEMÁTICO","PREVENTIVA",IF(G2005="MTTO. PREDICTIVO","INSPECCIÓN",""))</f>
        <v/>
      </c>
      <c r="W2005" s="232" t="str">
        <f t="shared" ref="W2005:W2068" si="222">CONCATENATE(D2005,I2005)</f>
        <v/>
      </c>
      <c r="X2005" s="232" t="str">
        <f>IFERROR(VLOOKUP(W2005,Datos!$P$4:$Q$18,2,0),"")</f>
        <v/>
      </c>
      <c r="Y2005" s="232" t="str">
        <f t="shared" ref="Y2005:Y2068" si="223">IF(A2005="OT CORRECTIVA",1,IF(A2005="OT PREVENTIVA",2,IF(A2005="HOJA INSPECCIÓN",3,"")))</f>
        <v/>
      </c>
      <c r="AA2005" s="314" t="str">
        <f t="shared" ca="1" si="220"/>
        <v/>
      </c>
    </row>
    <row r="2006" spans="1:27" x14ac:dyDescent="0.3">
      <c r="A2006" s="238"/>
      <c r="B2006" s="241" t="str">
        <f t="shared" si="217"/>
        <v/>
      </c>
      <c r="C2006" s="239"/>
      <c r="D2006" s="240" t="str">
        <f>IF(C2006&lt;&gt;"",VLOOKUP(C2006,'BASE EQUIPOS'!$G$8:$H$22,2,0),"")</f>
        <v/>
      </c>
      <c r="E2006" s="241" t="str">
        <f>IF(C2006&lt;&gt;"",VLOOKUP(C2006,'BASE EQUIPOS'!$G$8:$I$22,3,0),"")</f>
        <v/>
      </c>
      <c r="F2006" s="241" t="str">
        <f>IF(C2006&lt;&gt;"",VLOOKUP(C2006,'BASE EQUIPOS'!$G$8:$J$22,4,0),"")</f>
        <v/>
      </c>
      <c r="G2006" s="242"/>
      <c r="H2006" s="233"/>
      <c r="I2006" s="241"/>
      <c r="J2006" s="241"/>
      <c r="K2006" s="241"/>
      <c r="L2006" s="239"/>
      <c r="M2006" s="244"/>
      <c r="N2006" s="245" t="str">
        <f t="shared" ca="1" si="218"/>
        <v/>
      </c>
      <c r="O2006" s="239"/>
      <c r="P2006" s="244"/>
      <c r="Q2006" s="245" t="str">
        <f t="shared" si="219"/>
        <v/>
      </c>
      <c r="U2006" s="246" t="str">
        <f>IFERROR(VLOOKUP(C2006,'BASE EQUIPOS'!$G$8:$O$22,9,0)," ")</f>
        <v xml:space="preserve"> </v>
      </c>
      <c r="V2006" s="232" t="str">
        <f t="shared" si="221"/>
        <v/>
      </c>
      <c r="W2006" s="232" t="str">
        <f t="shared" si="222"/>
        <v/>
      </c>
      <c r="X2006" s="232" t="str">
        <f>IFERROR(VLOOKUP(W2006,Datos!$P$4:$Q$18,2,0),"")</f>
        <v/>
      </c>
      <c r="Y2006" s="232" t="str">
        <f t="shared" si="223"/>
        <v/>
      </c>
      <c r="AA2006" s="314" t="str">
        <f t="shared" ca="1" si="220"/>
        <v/>
      </c>
    </row>
    <row r="2007" spans="1:27" x14ac:dyDescent="0.3">
      <c r="A2007" s="238"/>
      <c r="B2007" s="241" t="str">
        <f t="shared" si="217"/>
        <v/>
      </c>
      <c r="C2007" s="239"/>
      <c r="D2007" s="240" t="str">
        <f>IF(C2007&lt;&gt;"",VLOOKUP(C2007,'BASE EQUIPOS'!$G$8:$H$22,2,0),"")</f>
        <v/>
      </c>
      <c r="E2007" s="241" t="str">
        <f>IF(C2007&lt;&gt;"",VLOOKUP(C2007,'BASE EQUIPOS'!$G$8:$I$22,3,0),"")</f>
        <v/>
      </c>
      <c r="F2007" s="241" t="str">
        <f>IF(C2007&lt;&gt;"",VLOOKUP(C2007,'BASE EQUIPOS'!$G$8:$J$22,4,0),"")</f>
        <v/>
      </c>
      <c r="G2007" s="242"/>
      <c r="H2007" s="233"/>
      <c r="I2007" s="241"/>
      <c r="J2007" s="241"/>
      <c r="K2007" s="241"/>
      <c r="L2007" s="239"/>
      <c r="M2007" s="244"/>
      <c r="N2007" s="245" t="str">
        <f t="shared" ca="1" si="218"/>
        <v/>
      </c>
      <c r="O2007" s="239"/>
      <c r="P2007" s="244"/>
      <c r="Q2007" s="245" t="str">
        <f t="shared" si="219"/>
        <v/>
      </c>
      <c r="U2007" s="246" t="str">
        <f>IFERROR(VLOOKUP(C2007,'BASE EQUIPOS'!$G$8:$O$22,9,0)," ")</f>
        <v xml:space="preserve"> </v>
      </c>
      <c r="V2007" s="232" t="str">
        <f t="shared" si="221"/>
        <v/>
      </c>
      <c r="W2007" s="232" t="str">
        <f t="shared" si="222"/>
        <v/>
      </c>
      <c r="X2007" s="232" t="str">
        <f>IFERROR(VLOOKUP(W2007,Datos!$P$4:$Q$18,2,0),"")</f>
        <v/>
      </c>
      <c r="Y2007" s="232" t="str">
        <f t="shared" si="223"/>
        <v/>
      </c>
      <c r="AA2007" s="314" t="str">
        <f t="shared" ca="1" si="220"/>
        <v/>
      </c>
    </row>
    <row r="2008" spans="1:27" x14ac:dyDescent="0.3">
      <c r="A2008" s="238"/>
      <c r="B2008" s="241" t="str">
        <f t="shared" si="217"/>
        <v/>
      </c>
      <c r="C2008" s="239"/>
      <c r="D2008" s="240" t="str">
        <f>IF(C2008&lt;&gt;"",VLOOKUP(C2008,'BASE EQUIPOS'!$G$8:$H$22,2,0),"")</f>
        <v/>
      </c>
      <c r="E2008" s="241" t="str">
        <f>IF(C2008&lt;&gt;"",VLOOKUP(C2008,'BASE EQUIPOS'!$G$8:$I$22,3,0),"")</f>
        <v/>
      </c>
      <c r="F2008" s="241" t="str">
        <f>IF(C2008&lt;&gt;"",VLOOKUP(C2008,'BASE EQUIPOS'!$G$8:$J$22,4,0),"")</f>
        <v/>
      </c>
      <c r="G2008" s="242"/>
      <c r="H2008" s="233"/>
      <c r="I2008" s="241"/>
      <c r="J2008" s="241"/>
      <c r="K2008" s="241"/>
      <c r="L2008" s="239"/>
      <c r="M2008" s="244"/>
      <c r="N2008" s="245" t="str">
        <f t="shared" ca="1" si="218"/>
        <v/>
      </c>
      <c r="O2008" s="239"/>
      <c r="P2008" s="244"/>
      <c r="Q2008" s="245" t="str">
        <f t="shared" si="219"/>
        <v/>
      </c>
      <c r="U2008" s="246" t="str">
        <f>IFERROR(VLOOKUP(C2008,'BASE EQUIPOS'!$G$8:$O$22,9,0)," ")</f>
        <v xml:space="preserve"> </v>
      </c>
      <c r="V2008" s="232" t="str">
        <f t="shared" si="221"/>
        <v/>
      </c>
      <c r="W2008" s="232" t="str">
        <f t="shared" si="222"/>
        <v/>
      </c>
      <c r="X2008" s="232" t="str">
        <f>IFERROR(VLOOKUP(W2008,Datos!$P$4:$Q$18,2,0),"")</f>
        <v/>
      </c>
      <c r="Y2008" s="232" t="str">
        <f t="shared" si="223"/>
        <v/>
      </c>
      <c r="AA2008" s="314" t="str">
        <f t="shared" ca="1" si="220"/>
        <v/>
      </c>
    </row>
    <row r="2009" spans="1:27" x14ac:dyDescent="0.3">
      <c r="A2009" s="238"/>
      <c r="B2009" s="241" t="str">
        <f t="shared" si="217"/>
        <v/>
      </c>
      <c r="C2009" s="239"/>
      <c r="D2009" s="240" t="str">
        <f>IF(C2009&lt;&gt;"",VLOOKUP(C2009,'BASE EQUIPOS'!$G$8:$H$22,2,0),"")</f>
        <v/>
      </c>
      <c r="E2009" s="241" t="str">
        <f>IF(C2009&lt;&gt;"",VLOOKUP(C2009,'BASE EQUIPOS'!$G$8:$I$22,3,0),"")</f>
        <v/>
      </c>
      <c r="F2009" s="241" t="str">
        <f>IF(C2009&lt;&gt;"",VLOOKUP(C2009,'BASE EQUIPOS'!$G$8:$J$22,4,0),"")</f>
        <v/>
      </c>
      <c r="G2009" s="242"/>
      <c r="H2009" s="233"/>
      <c r="I2009" s="241"/>
      <c r="J2009" s="241"/>
      <c r="K2009" s="241"/>
      <c r="L2009" s="239"/>
      <c r="M2009" s="244"/>
      <c r="N2009" s="245" t="str">
        <f t="shared" ca="1" si="218"/>
        <v/>
      </c>
      <c r="O2009" s="239"/>
      <c r="P2009" s="244"/>
      <c r="Q2009" s="245" t="str">
        <f t="shared" si="219"/>
        <v/>
      </c>
      <c r="U2009" s="246" t="str">
        <f>IFERROR(VLOOKUP(C2009,'BASE EQUIPOS'!$G$8:$O$22,9,0)," ")</f>
        <v xml:space="preserve"> </v>
      </c>
      <c r="V2009" s="232" t="str">
        <f t="shared" si="221"/>
        <v/>
      </c>
      <c r="W2009" s="232" t="str">
        <f t="shared" si="222"/>
        <v/>
      </c>
      <c r="X2009" s="232" t="str">
        <f>IFERROR(VLOOKUP(W2009,Datos!$P$4:$Q$18,2,0),"")</f>
        <v/>
      </c>
      <c r="Y2009" s="232" t="str">
        <f t="shared" si="223"/>
        <v/>
      </c>
      <c r="AA2009" s="314" t="str">
        <f t="shared" ca="1" si="220"/>
        <v/>
      </c>
    </row>
    <row r="2010" spans="1:27" x14ac:dyDescent="0.3">
      <c r="A2010" s="238"/>
      <c r="B2010" s="241" t="str">
        <f t="shared" si="217"/>
        <v/>
      </c>
      <c r="C2010" s="239"/>
      <c r="D2010" s="240" t="str">
        <f>IF(C2010&lt;&gt;"",VLOOKUP(C2010,'BASE EQUIPOS'!$G$8:$H$22,2,0),"")</f>
        <v/>
      </c>
      <c r="E2010" s="241" t="str">
        <f>IF(C2010&lt;&gt;"",VLOOKUP(C2010,'BASE EQUIPOS'!$G$8:$I$22,3,0),"")</f>
        <v/>
      </c>
      <c r="F2010" s="241" t="str">
        <f>IF(C2010&lt;&gt;"",VLOOKUP(C2010,'BASE EQUIPOS'!$G$8:$J$22,4,0),"")</f>
        <v/>
      </c>
      <c r="G2010" s="242"/>
      <c r="H2010" s="233"/>
      <c r="I2010" s="241"/>
      <c r="J2010" s="241"/>
      <c r="K2010" s="241"/>
      <c r="L2010" s="239"/>
      <c r="M2010" s="244"/>
      <c r="N2010" s="245" t="str">
        <f t="shared" ca="1" si="218"/>
        <v/>
      </c>
      <c r="O2010" s="239"/>
      <c r="P2010" s="244"/>
      <c r="Q2010" s="245" t="str">
        <f t="shared" si="219"/>
        <v/>
      </c>
      <c r="U2010" s="246" t="str">
        <f>IFERROR(VLOOKUP(C2010,'BASE EQUIPOS'!$G$8:$O$22,9,0)," ")</f>
        <v xml:space="preserve"> </v>
      </c>
      <c r="V2010" s="232" t="str">
        <f t="shared" si="221"/>
        <v/>
      </c>
      <c r="W2010" s="232" t="str">
        <f t="shared" si="222"/>
        <v/>
      </c>
      <c r="X2010" s="232" t="str">
        <f>IFERROR(VLOOKUP(W2010,Datos!$P$4:$Q$18,2,0),"")</f>
        <v/>
      </c>
      <c r="Y2010" s="232" t="str">
        <f t="shared" si="223"/>
        <v/>
      </c>
      <c r="AA2010" s="314" t="str">
        <f t="shared" ca="1" si="220"/>
        <v/>
      </c>
    </row>
    <row r="2011" spans="1:27" x14ac:dyDescent="0.3">
      <c r="A2011" s="238"/>
      <c r="B2011" s="241" t="str">
        <f t="shared" si="217"/>
        <v/>
      </c>
      <c r="C2011" s="239"/>
      <c r="D2011" s="240" t="str">
        <f>IF(C2011&lt;&gt;"",VLOOKUP(C2011,'BASE EQUIPOS'!$G$8:$H$22,2,0),"")</f>
        <v/>
      </c>
      <c r="E2011" s="241" t="str">
        <f>IF(C2011&lt;&gt;"",VLOOKUP(C2011,'BASE EQUIPOS'!$G$8:$I$22,3,0),"")</f>
        <v/>
      </c>
      <c r="F2011" s="241" t="str">
        <f>IF(C2011&lt;&gt;"",VLOOKUP(C2011,'BASE EQUIPOS'!$G$8:$J$22,4,0),"")</f>
        <v/>
      </c>
      <c r="G2011" s="242"/>
      <c r="H2011" s="233"/>
      <c r="I2011" s="241"/>
      <c r="J2011" s="241"/>
      <c r="K2011" s="241"/>
      <c r="L2011" s="239"/>
      <c r="M2011" s="244"/>
      <c r="N2011" s="245" t="str">
        <f t="shared" ca="1" si="218"/>
        <v/>
      </c>
      <c r="O2011" s="239"/>
      <c r="P2011" s="244"/>
      <c r="Q2011" s="245" t="str">
        <f t="shared" si="219"/>
        <v/>
      </c>
      <c r="U2011" s="246" t="str">
        <f>IFERROR(VLOOKUP(C2011,'BASE EQUIPOS'!$G$8:$O$22,9,0)," ")</f>
        <v xml:space="preserve"> </v>
      </c>
      <c r="V2011" s="232" t="str">
        <f t="shared" si="221"/>
        <v/>
      </c>
      <c r="W2011" s="232" t="str">
        <f t="shared" si="222"/>
        <v/>
      </c>
      <c r="X2011" s="232" t="str">
        <f>IFERROR(VLOOKUP(W2011,Datos!$P$4:$Q$18,2,0),"")</f>
        <v/>
      </c>
      <c r="Y2011" s="232" t="str">
        <f t="shared" si="223"/>
        <v/>
      </c>
      <c r="AA2011" s="314" t="str">
        <f t="shared" ca="1" si="220"/>
        <v/>
      </c>
    </row>
    <row r="2012" spans="1:27" x14ac:dyDescent="0.3">
      <c r="A2012" s="238"/>
      <c r="B2012" s="241" t="str">
        <f t="shared" ref="B2012:B2075" si="224">IF(C2012&lt;&gt;"",B2011+1,"")</f>
        <v/>
      </c>
      <c r="C2012" s="239"/>
      <c r="D2012" s="240" t="str">
        <f>IF(C2012&lt;&gt;"",VLOOKUP(C2012,'BASE EQUIPOS'!$G$8:$H$22,2,0),"")</f>
        <v/>
      </c>
      <c r="E2012" s="241" t="str">
        <f>IF(C2012&lt;&gt;"",VLOOKUP(C2012,'BASE EQUIPOS'!$G$8:$I$22,3,0),"")</f>
        <v/>
      </c>
      <c r="F2012" s="241" t="str">
        <f>IF(C2012&lt;&gt;"",VLOOKUP(C2012,'BASE EQUIPOS'!$G$8:$J$22,4,0),"")</f>
        <v/>
      </c>
      <c r="G2012" s="242"/>
      <c r="H2012" s="233"/>
      <c r="I2012" s="241"/>
      <c r="J2012" s="241"/>
      <c r="K2012" s="241"/>
      <c r="L2012" s="239"/>
      <c r="M2012" s="244"/>
      <c r="N2012" s="245" t="str">
        <f t="shared" ca="1" si="218"/>
        <v/>
      </c>
      <c r="O2012" s="239"/>
      <c r="P2012" s="244"/>
      <c r="Q2012" s="245" t="str">
        <f t="shared" si="219"/>
        <v/>
      </c>
      <c r="U2012" s="246" t="str">
        <f>IFERROR(VLOOKUP(C2012,'BASE EQUIPOS'!$G$8:$O$22,9,0)," ")</f>
        <v xml:space="preserve"> </v>
      </c>
      <c r="V2012" s="232" t="str">
        <f t="shared" si="221"/>
        <v/>
      </c>
      <c r="W2012" s="232" t="str">
        <f t="shared" si="222"/>
        <v/>
      </c>
      <c r="X2012" s="232" t="str">
        <f>IFERROR(VLOOKUP(W2012,Datos!$P$4:$Q$18,2,0),"")</f>
        <v/>
      </c>
      <c r="Y2012" s="232" t="str">
        <f t="shared" si="223"/>
        <v/>
      </c>
      <c r="AA2012" s="314" t="str">
        <f t="shared" ca="1" si="220"/>
        <v/>
      </c>
    </row>
    <row r="2013" spans="1:27" x14ac:dyDescent="0.3">
      <c r="A2013" s="238"/>
      <c r="B2013" s="241" t="str">
        <f t="shared" si="224"/>
        <v/>
      </c>
      <c r="C2013" s="239"/>
      <c r="D2013" s="240" t="str">
        <f>IF(C2013&lt;&gt;"",VLOOKUP(C2013,'BASE EQUIPOS'!$G$8:$H$22,2,0),"")</f>
        <v/>
      </c>
      <c r="E2013" s="241" t="str">
        <f>IF(C2013&lt;&gt;"",VLOOKUP(C2013,'BASE EQUIPOS'!$G$8:$I$22,3,0),"")</f>
        <v/>
      </c>
      <c r="F2013" s="241" t="str">
        <f>IF(C2013&lt;&gt;"",VLOOKUP(C2013,'BASE EQUIPOS'!$G$8:$J$22,4,0),"")</f>
        <v/>
      </c>
      <c r="G2013" s="242"/>
      <c r="H2013" s="233"/>
      <c r="I2013" s="241"/>
      <c r="J2013" s="241"/>
      <c r="K2013" s="241"/>
      <c r="L2013" s="239"/>
      <c r="M2013" s="244"/>
      <c r="N2013" s="245" t="str">
        <f t="shared" ca="1" si="218"/>
        <v/>
      </c>
      <c r="O2013" s="239"/>
      <c r="P2013" s="244"/>
      <c r="Q2013" s="245" t="str">
        <f t="shared" si="219"/>
        <v/>
      </c>
      <c r="U2013" s="246" t="str">
        <f>IFERROR(VLOOKUP(C2013,'BASE EQUIPOS'!$G$8:$O$22,9,0)," ")</f>
        <v xml:space="preserve"> </v>
      </c>
      <c r="V2013" s="232" t="str">
        <f t="shared" si="221"/>
        <v/>
      </c>
      <c r="W2013" s="232" t="str">
        <f t="shared" si="222"/>
        <v/>
      </c>
      <c r="X2013" s="232" t="str">
        <f>IFERROR(VLOOKUP(W2013,Datos!$P$4:$Q$18,2,0),"")</f>
        <v/>
      </c>
      <c r="Y2013" s="232" t="str">
        <f t="shared" si="223"/>
        <v/>
      </c>
      <c r="AA2013" s="314" t="str">
        <f t="shared" ca="1" si="220"/>
        <v/>
      </c>
    </row>
    <row r="2014" spans="1:27" x14ac:dyDescent="0.3">
      <c r="A2014" s="238"/>
      <c r="B2014" s="241" t="str">
        <f t="shared" si="224"/>
        <v/>
      </c>
      <c r="C2014" s="239"/>
      <c r="D2014" s="240" t="str">
        <f>IF(C2014&lt;&gt;"",VLOOKUP(C2014,'BASE EQUIPOS'!$G$8:$H$22,2,0),"")</f>
        <v/>
      </c>
      <c r="E2014" s="241" t="str">
        <f>IF(C2014&lt;&gt;"",VLOOKUP(C2014,'BASE EQUIPOS'!$G$8:$I$22,3,0),"")</f>
        <v/>
      </c>
      <c r="F2014" s="241" t="str">
        <f>IF(C2014&lt;&gt;"",VLOOKUP(C2014,'BASE EQUIPOS'!$G$8:$J$22,4,0),"")</f>
        <v/>
      </c>
      <c r="G2014" s="242"/>
      <c r="H2014" s="233"/>
      <c r="I2014" s="241"/>
      <c r="J2014" s="241"/>
      <c r="K2014" s="241"/>
      <c r="L2014" s="239"/>
      <c r="M2014" s="244"/>
      <c r="N2014" s="245" t="str">
        <f t="shared" ca="1" si="218"/>
        <v/>
      </c>
      <c r="O2014" s="239"/>
      <c r="P2014" s="244"/>
      <c r="Q2014" s="245" t="str">
        <f t="shared" si="219"/>
        <v/>
      </c>
      <c r="U2014" s="246" t="str">
        <f>IFERROR(VLOOKUP(C2014,'BASE EQUIPOS'!$G$8:$O$22,9,0)," ")</f>
        <v xml:space="preserve"> </v>
      </c>
      <c r="V2014" s="232" t="str">
        <f t="shared" si="221"/>
        <v/>
      </c>
      <c r="W2014" s="232" t="str">
        <f t="shared" si="222"/>
        <v/>
      </c>
      <c r="X2014" s="232" t="str">
        <f>IFERROR(VLOOKUP(W2014,Datos!$P$4:$Q$18,2,0),"")</f>
        <v/>
      </c>
      <c r="Y2014" s="232" t="str">
        <f t="shared" si="223"/>
        <v/>
      </c>
      <c r="AA2014" s="314" t="str">
        <f t="shared" ca="1" si="220"/>
        <v/>
      </c>
    </row>
    <row r="2015" spans="1:27" x14ac:dyDescent="0.3">
      <c r="A2015" s="238"/>
      <c r="B2015" s="241" t="str">
        <f t="shared" si="224"/>
        <v/>
      </c>
      <c r="C2015" s="239"/>
      <c r="D2015" s="240" t="str">
        <f>IF(C2015&lt;&gt;"",VLOOKUP(C2015,'BASE EQUIPOS'!$G$8:$H$22,2,0),"")</f>
        <v/>
      </c>
      <c r="E2015" s="241" t="str">
        <f>IF(C2015&lt;&gt;"",VLOOKUP(C2015,'BASE EQUIPOS'!$G$8:$I$22,3,0),"")</f>
        <v/>
      </c>
      <c r="F2015" s="241" t="str">
        <f>IF(C2015&lt;&gt;"",VLOOKUP(C2015,'BASE EQUIPOS'!$G$8:$J$22,4,0),"")</f>
        <v/>
      </c>
      <c r="G2015" s="242"/>
      <c r="H2015" s="233"/>
      <c r="I2015" s="241"/>
      <c r="J2015" s="241"/>
      <c r="K2015" s="241"/>
      <c r="L2015" s="239"/>
      <c r="M2015" s="244"/>
      <c r="N2015" s="245" t="str">
        <f t="shared" ca="1" si="218"/>
        <v/>
      </c>
      <c r="O2015" s="239"/>
      <c r="P2015" s="244"/>
      <c r="Q2015" s="245" t="str">
        <f t="shared" si="219"/>
        <v/>
      </c>
      <c r="U2015" s="246" t="str">
        <f>IFERROR(VLOOKUP(C2015,'BASE EQUIPOS'!$G$8:$O$22,9,0)," ")</f>
        <v xml:space="preserve"> </v>
      </c>
      <c r="V2015" s="232" t="str">
        <f t="shared" si="221"/>
        <v/>
      </c>
      <c r="W2015" s="232" t="str">
        <f t="shared" si="222"/>
        <v/>
      </c>
      <c r="X2015" s="232" t="str">
        <f>IFERROR(VLOOKUP(W2015,Datos!$P$4:$Q$18,2,0),"")</f>
        <v/>
      </c>
      <c r="Y2015" s="232" t="str">
        <f t="shared" si="223"/>
        <v/>
      </c>
      <c r="AA2015" s="314" t="str">
        <f t="shared" ca="1" si="220"/>
        <v/>
      </c>
    </row>
    <row r="2016" spans="1:27" x14ac:dyDescent="0.3">
      <c r="A2016" s="238"/>
      <c r="B2016" s="241" t="str">
        <f t="shared" si="224"/>
        <v/>
      </c>
      <c r="C2016" s="239"/>
      <c r="D2016" s="240" t="str">
        <f>IF(C2016&lt;&gt;"",VLOOKUP(C2016,'BASE EQUIPOS'!$G$8:$H$22,2,0),"")</f>
        <v/>
      </c>
      <c r="E2016" s="241" t="str">
        <f>IF(C2016&lt;&gt;"",VLOOKUP(C2016,'BASE EQUIPOS'!$G$8:$I$22,3,0),"")</f>
        <v/>
      </c>
      <c r="F2016" s="241" t="str">
        <f>IF(C2016&lt;&gt;"",VLOOKUP(C2016,'BASE EQUIPOS'!$G$8:$J$22,4,0),"")</f>
        <v/>
      </c>
      <c r="G2016" s="242"/>
      <c r="H2016" s="233"/>
      <c r="I2016" s="241"/>
      <c r="J2016" s="241"/>
      <c r="K2016" s="241"/>
      <c r="L2016" s="239"/>
      <c r="M2016" s="244"/>
      <c r="N2016" s="245" t="str">
        <f t="shared" ca="1" si="218"/>
        <v/>
      </c>
      <c r="O2016" s="239"/>
      <c r="P2016" s="244"/>
      <c r="Q2016" s="245" t="str">
        <f t="shared" si="219"/>
        <v/>
      </c>
      <c r="U2016" s="246" t="str">
        <f>IFERROR(VLOOKUP(C2016,'BASE EQUIPOS'!$G$8:$O$22,9,0)," ")</f>
        <v xml:space="preserve"> </v>
      </c>
      <c r="V2016" s="232" t="str">
        <f t="shared" si="221"/>
        <v/>
      </c>
      <c r="W2016" s="232" t="str">
        <f t="shared" si="222"/>
        <v/>
      </c>
      <c r="X2016" s="232" t="str">
        <f>IFERROR(VLOOKUP(W2016,Datos!$P$4:$Q$18,2,0),"")</f>
        <v/>
      </c>
      <c r="Y2016" s="232" t="str">
        <f t="shared" si="223"/>
        <v/>
      </c>
      <c r="AA2016" s="314" t="str">
        <f t="shared" ca="1" si="220"/>
        <v/>
      </c>
    </row>
    <row r="2017" spans="1:27" x14ac:dyDescent="0.3">
      <c r="A2017" s="238"/>
      <c r="B2017" s="241" t="str">
        <f t="shared" si="224"/>
        <v/>
      </c>
      <c r="C2017" s="239"/>
      <c r="D2017" s="240" t="str">
        <f>IF(C2017&lt;&gt;"",VLOOKUP(C2017,'BASE EQUIPOS'!$G$8:$H$22,2,0),"")</f>
        <v/>
      </c>
      <c r="E2017" s="241" t="str">
        <f>IF(C2017&lt;&gt;"",VLOOKUP(C2017,'BASE EQUIPOS'!$G$8:$I$22,3,0),"")</f>
        <v/>
      </c>
      <c r="F2017" s="241" t="str">
        <f>IF(C2017&lt;&gt;"",VLOOKUP(C2017,'BASE EQUIPOS'!$G$8:$J$22,4,0),"")</f>
        <v/>
      </c>
      <c r="G2017" s="242"/>
      <c r="H2017" s="233"/>
      <c r="I2017" s="241"/>
      <c r="J2017" s="241"/>
      <c r="K2017" s="241"/>
      <c r="L2017" s="239"/>
      <c r="M2017" s="244"/>
      <c r="N2017" s="245" t="str">
        <f t="shared" ca="1" si="218"/>
        <v/>
      </c>
      <c r="O2017" s="239"/>
      <c r="P2017" s="244"/>
      <c r="Q2017" s="245" t="str">
        <f t="shared" si="219"/>
        <v/>
      </c>
      <c r="U2017" s="246" t="str">
        <f>IFERROR(VLOOKUP(C2017,'BASE EQUIPOS'!$G$8:$O$22,9,0)," ")</f>
        <v xml:space="preserve"> </v>
      </c>
      <c r="V2017" s="232" t="str">
        <f t="shared" si="221"/>
        <v/>
      </c>
      <c r="W2017" s="232" t="str">
        <f t="shared" si="222"/>
        <v/>
      </c>
      <c r="X2017" s="232" t="str">
        <f>IFERROR(VLOOKUP(W2017,Datos!$P$4:$Q$18,2,0),"")</f>
        <v/>
      </c>
      <c r="Y2017" s="232" t="str">
        <f t="shared" si="223"/>
        <v/>
      </c>
      <c r="AA2017" s="314" t="str">
        <f t="shared" ca="1" si="220"/>
        <v/>
      </c>
    </row>
    <row r="2018" spans="1:27" x14ac:dyDescent="0.3">
      <c r="A2018" s="238"/>
      <c r="B2018" s="241" t="str">
        <f t="shared" si="224"/>
        <v/>
      </c>
      <c r="C2018" s="239"/>
      <c r="D2018" s="240" t="str">
        <f>IF(C2018&lt;&gt;"",VLOOKUP(C2018,'BASE EQUIPOS'!$G$8:$H$22,2,0),"")</f>
        <v/>
      </c>
      <c r="E2018" s="241" t="str">
        <f>IF(C2018&lt;&gt;"",VLOOKUP(C2018,'BASE EQUIPOS'!$G$8:$I$22,3,0),"")</f>
        <v/>
      </c>
      <c r="F2018" s="241" t="str">
        <f>IF(C2018&lt;&gt;"",VLOOKUP(C2018,'BASE EQUIPOS'!$G$8:$J$22,4,0),"")</f>
        <v/>
      </c>
      <c r="G2018" s="242"/>
      <c r="H2018" s="233"/>
      <c r="I2018" s="241"/>
      <c r="J2018" s="241"/>
      <c r="K2018" s="241"/>
      <c r="L2018" s="239"/>
      <c r="M2018" s="244"/>
      <c r="N2018" s="245" t="str">
        <f t="shared" ca="1" si="218"/>
        <v/>
      </c>
      <c r="O2018" s="239"/>
      <c r="P2018" s="244"/>
      <c r="Q2018" s="245" t="str">
        <f t="shared" si="219"/>
        <v/>
      </c>
      <c r="U2018" s="246" t="str">
        <f>IFERROR(VLOOKUP(C2018,'BASE EQUIPOS'!$G$8:$O$22,9,0)," ")</f>
        <v xml:space="preserve"> </v>
      </c>
      <c r="V2018" s="232" t="str">
        <f t="shared" si="221"/>
        <v/>
      </c>
      <c r="W2018" s="232" t="str">
        <f t="shared" si="222"/>
        <v/>
      </c>
      <c r="X2018" s="232" t="str">
        <f>IFERROR(VLOOKUP(W2018,Datos!$P$4:$Q$18,2,0),"")</f>
        <v/>
      </c>
      <c r="Y2018" s="232" t="str">
        <f t="shared" si="223"/>
        <v/>
      </c>
      <c r="AA2018" s="314" t="str">
        <f t="shared" ca="1" si="220"/>
        <v/>
      </c>
    </row>
    <row r="2019" spans="1:27" x14ac:dyDescent="0.3">
      <c r="A2019" s="238"/>
      <c r="B2019" s="241" t="str">
        <f t="shared" si="224"/>
        <v/>
      </c>
      <c r="C2019" s="239"/>
      <c r="D2019" s="240" t="str">
        <f>IF(C2019&lt;&gt;"",VLOOKUP(C2019,'BASE EQUIPOS'!$G$8:$H$22,2,0),"")</f>
        <v/>
      </c>
      <c r="E2019" s="241" t="str">
        <f>IF(C2019&lt;&gt;"",VLOOKUP(C2019,'BASE EQUIPOS'!$G$8:$I$22,3,0),"")</f>
        <v/>
      </c>
      <c r="F2019" s="241" t="str">
        <f>IF(C2019&lt;&gt;"",VLOOKUP(C2019,'BASE EQUIPOS'!$G$8:$J$22,4,0),"")</f>
        <v/>
      </c>
      <c r="G2019" s="242"/>
      <c r="H2019" s="233"/>
      <c r="I2019" s="241"/>
      <c r="J2019" s="241"/>
      <c r="K2019" s="241"/>
      <c r="L2019" s="239"/>
      <c r="M2019" s="244"/>
      <c r="N2019" s="245" t="str">
        <f t="shared" ca="1" si="218"/>
        <v/>
      </c>
      <c r="O2019" s="239"/>
      <c r="P2019" s="244"/>
      <c r="Q2019" s="245" t="str">
        <f t="shared" si="219"/>
        <v/>
      </c>
      <c r="U2019" s="246" t="str">
        <f>IFERROR(VLOOKUP(C2019,'BASE EQUIPOS'!$G$8:$O$22,9,0)," ")</f>
        <v xml:space="preserve"> </v>
      </c>
      <c r="V2019" s="232" t="str">
        <f t="shared" si="221"/>
        <v/>
      </c>
      <c r="W2019" s="232" t="str">
        <f t="shared" si="222"/>
        <v/>
      </c>
      <c r="X2019" s="232" t="str">
        <f>IFERROR(VLOOKUP(W2019,Datos!$P$4:$Q$18,2,0),"")</f>
        <v/>
      </c>
      <c r="Y2019" s="232" t="str">
        <f t="shared" si="223"/>
        <v/>
      </c>
      <c r="AA2019" s="314" t="str">
        <f t="shared" ca="1" si="220"/>
        <v/>
      </c>
    </row>
    <row r="2020" spans="1:27" x14ac:dyDescent="0.3">
      <c r="A2020" s="238"/>
      <c r="B2020" s="241" t="str">
        <f t="shared" si="224"/>
        <v/>
      </c>
      <c r="C2020" s="239"/>
      <c r="D2020" s="240" t="str">
        <f>IF(C2020&lt;&gt;"",VLOOKUP(C2020,'BASE EQUIPOS'!$G$8:$H$22,2,0),"")</f>
        <v/>
      </c>
      <c r="E2020" s="241" t="str">
        <f>IF(C2020&lt;&gt;"",VLOOKUP(C2020,'BASE EQUIPOS'!$G$8:$I$22,3,0),"")</f>
        <v/>
      </c>
      <c r="F2020" s="241" t="str">
        <f>IF(C2020&lt;&gt;"",VLOOKUP(C2020,'BASE EQUIPOS'!$G$8:$J$22,4,0),"")</f>
        <v/>
      </c>
      <c r="G2020" s="242"/>
      <c r="H2020" s="233"/>
      <c r="I2020" s="241"/>
      <c r="J2020" s="241"/>
      <c r="K2020" s="241"/>
      <c r="L2020" s="239"/>
      <c r="M2020" s="244"/>
      <c r="N2020" s="245" t="str">
        <f t="shared" ca="1" si="218"/>
        <v/>
      </c>
      <c r="O2020" s="239"/>
      <c r="P2020" s="244"/>
      <c r="Q2020" s="245" t="str">
        <f t="shared" si="219"/>
        <v/>
      </c>
      <c r="U2020" s="246" t="str">
        <f>IFERROR(VLOOKUP(C2020,'BASE EQUIPOS'!$G$8:$O$22,9,0)," ")</f>
        <v xml:space="preserve"> </v>
      </c>
      <c r="V2020" s="232" t="str">
        <f t="shared" si="221"/>
        <v/>
      </c>
      <c r="W2020" s="232" t="str">
        <f t="shared" si="222"/>
        <v/>
      </c>
      <c r="X2020" s="232" t="str">
        <f>IFERROR(VLOOKUP(W2020,Datos!$P$4:$Q$18,2,0),"")</f>
        <v/>
      </c>
      <c r="Y2020" s="232" t="str">
        <f t="shared" si="223"/>
        <v/>
      </c>
      <c r="AA2020" s="314" t="str">
        <f t="shared" ca="1" si="220"/>
        <v/>
      </c>
    </row>
    <row r="2021" spans="1:27" x14ac:dyDescent="0.3">
      <c r="A2021" s="238"/>
      <c r="B2021" s="241" t="str">
        <f t="shared" si="224"/>
        <v/>
      </c>
      <c r="C2021" s="239"/>
      <c r="D2021" s="240" t="str">
        <f>IF(C2021&lt;&gt;"",VLOOKUP(C2021,'BASE EQUIPOS'!$G$8:$H$22,2,0),"")</f>
        <v/>
      </c>
      <c r="E2021" s="241" t="str">
        <f>IF(C2021&lt;&gt;"",VLOOKUP(C2021,'BASE EQUIPOS'!$G$8:$I$22,3,0),"")</f>
        <v/>
      </c>
      <c r="F2021" s="241" t="str">
        <f>IF(C2021&lt;&gt;"",VLOOKUP(C2021,'BASE EQUIPOS'!$G$8:$J$22,4,0),"")</f>
        <v/>
      </c>
      <c r="G2021" s="242"/>
      <c r="H2021" s="233"/>
      <c r="I2021" s="241"/>
      <c r="J2021" s="241"/>
      <c r="K2021" s="241"/>
      <c r="L2021" s="239"/>
      <c r="M2021" s="244"/>
      <c r="N2021" s="245" t="str">
        <f t="shared" ca="1" si="218"/>
        <v/>
      </c>
      <c r="O2021" s="239"/>
      <c r="P2021" s="244"/>
      <c r="Q2021" s="245" t="str">
        <f t="shared" si="219"/>
        <v/>
      </c>
      <c r="U2021" s="246" t="str">
        <f>IFERROR(VLOOKUP(C2021,'BASE EQUIPOS'!$G$8:$O$22,9,0)," ")</f>
        <v xml:space="preserve"> </v>
      </c>
      <c r="V2021" s="232" t="str">
        <f t="shared" si="221"/>
        <v/>
      </c>
      <c r="W2021" s="232" t="str">
        <f t="shared" si="222"/>
        <v/>
      </c>
      <c r="X2021" s="232" t="str">
        <f>IFERROR(VLOOKUP(W2021,Datos!$P$4:$Q$18,2,0),"")</f>
        <v/>
      </c>
      <c r="Y2021" s="232" t="str">
        <f t="shared" si="223"/>
        <v/>
      </c>
      <c r="AA2021" s="314" t="str">
        <f t="shared" ca="1" si="220"/>
        <v/>
      </c>
    </row>
    <row r="2022" spans="1:27" x14ac:dyDescent="0.3">
      <c r="A2022" s="238"/>
      <c r="B2022" s="241" t="str">
        <f t="shared" si="224"/>
        <v/>
      </c>
      <c r="C2022" s="239"/>
      <c r="D2022" s="240" t="str">
        <f>IF(C2022&lt;&gt;"",VLOOKUP(C2022,'BASE EQUIPOS'!$G$8:$H$22,2,0),"")</f>
        <v/>
      </c>
      <c r="E2022" s="241" t="str">
        <f>IF(C2022&lt;&gt;"",VLOOKUP(C2022,'BASE EQUIPOS'!$G$8:$I$22,3,0),"")</f>
        <v/>
      </c>
      <c r="F2022" s="241" t="str">
        <f>IF(C2022&lt;&gt;"",VLOOKUP(C2022,'BASE EQUIPOS'!$G$8:$J$22,4,0),"")</f>
        <v/>
      </c>
      <c r="G2022" s="242"/>
      <c r="H2022" s="233"/>
      <c r="I2022" s="241"/>
      <c r="J2022" s="241"/>
      <c r="K2022" s="241"/>
      <c r="L2022" s="239"/>
      <c r="M2022" s="244"/>
      <c r="N2022" s="245" t="str">
        <f t="shared" ca="1" si="218"/>
        <v/>
      </c>
      <c r="O2022" s="239"/>
      <c r="P2022" s="244"/>
      <c r="Q2022" s="245" t="str">
        <f t="shared" si="219"/>
        <v/>
      </c>
      <c r="U2022" s="246" t="str">
        <f>IFERROR(VLOOKUP(C2022,'BASE EQUIPOS'!$G$8:$O$22,9,0)," ")</f>
        <v xml:space="preserve"> </v>
      </c>
      <c r="V2022" s="232" t="str">
        <f t="shared" si="221"/>
        <v/>
      </c>
      <c r="W2022" s="232" t="str">
        <f t="shared" si="222"/>
        <v/>
      </c>
      <c r="X2022" s="232" t="str">
        <f>IFERROR(VLOOKUP(W2022,Datos!$P$4:$Q$18,2,0),"")</f>
        <v/>
      </c>
      <c r="Y2022" s="232" t="str">
        <f t="shared" si="223"/>
        <v/>
      </c>
      <c r="AA2022" s="314" t="str">
        <f t="shared" ca="1" si="220"/>
        <v/>
      </c>
    </row>
    <row r="2023" spans="1:27" x14ac:dyDescent="0.3">
      <c r="A2023" s="238"/>
      <c r="B2023" s="241" t="str">
        <f t="shared" si="224"/>
        <v/>
      </c>
      <c r="C2023" s="239"/>
      <c r="D2023" s="240" t="str">
        <f>IF(C2023&lt;&gt;"",VLOOKUP(C2023,'BASE EQUIPOS'!$G$8:$H$22,2,0),"")</f>
        <v/>
      </c>
      <c r="E2023" s="241" t="str">
        <f>IF(C2023&lt;&gt;"",VLOOKUP(C2023,'BASE EQUIPOS'!$G$8:$I$22,3,0),"")</f>
        <v/>
      </c>
      <c r="F2023" s="241" t="str">
        <f>IF(C2023&lt;&gt;"",VLOOKUP(C2023,'BASE EQUIPOS'!$G$8:$J$22,4,0),"")</f>
        <v/>
      </c>
      <c r="G2023" s="242"/>
      <c r="H2023" s="233"/>
      <c r="I2023" s="241"/>
      <c r="J2023" s="241"/>
      <c r="K2023" s="241"/>
      <c r="L2023" s="239"/>
      <c r="M2023" s="244"/>
      <c r="N2023" s="245" t="str">
        <f t="shared" ca="1" si="218"/>
        <v/>
      </c>
      <c r="O2023" s="239"/>
      <c r="P2023" s="244"/>
      <c r="Q2023" s="245" t="str">
        <f t="shared" si="219"/>
        <v/>
      </c>
      <c r="U2023" s="246" t="str">
        <f>IFERROR(VLOOKUP(C2023,'BASE EQUIPOS'!$G$8:$O$22,9,0)," ")</f>
        <v xml:space="preserve"> </v>
      </c>
      <c r="V2023" s="232" t="str">
        <f t="shared" si="221"/>
        <v/>
      </c>
      <c r="W2023" s="232" t="str">
        <f t="shared" si="222"/>
        <v/>
      </c>
      <c r="X2023" s="232" t="str">
        <f>IFERROR(VLOOKUP(W2023,Datos!$P$4:$Q$18,2,0),"")</f>
        <v/>
      </c>
      <c r="Y2023" s="232" t="str">
        <f t="shared" si="223"/>
        <v/>
      </c>
      <c r="AA2023" s="314" t="str">
        <f t="shared" ca="1" si="220"/>
        <v/>
      </c>
    </row>
    <row r="2024" spans="1:27" x14ac:dyDescent="0.3">
      <c r="A2024" s="238"/>
      <c r="B2024" s="241" t="str">
        <f t="shared" si="224"/>
        <v/>
      </c>
      <c r="C2024" s="239"/>
      <c r="D2024" s="240" t="str">
        <f>IF(C2024&lt;&gt;"",VLOOKUP(C2024,'BASE EQUIPOS'!$G$8:$H$22,2,0),"")</f>
        <v/>
      </c>
      <c r="E2024" s="241" t="str">
        <f>IF(C2024&lt;&gt;"",VLOOKUP(C2024,'BASE EQUIPOS'!$G$8:$I$22,3,0),"")</f>
        <v/>
      </c>
      <c r="F2024" s="241" t="str">
        <f>IF(C2024&lt;&gt;"",VLOOKUP(C2024,'BASE EQUIPOS'!$G$8:$J$22,4,0),"")</f>
        <v/>
      </c>
      <c r="G2024" s="242"/>
      <c r="H2024" s="233"/>
      <c r="I2024" s="241"/>
      <c r="J2024" s="241"/>
      <c r="K2024" s="241"/>
      <c r="L2024" s="239"/>
      <c r="M2024" s="244"/>
      <c r="N2024" s="245" t="str">
        <f t="shared" ca="1" si="218"/>
        <v/>
      </c>
      <c r="O2024" s="239"/>
      <c r="P2024" s="244"/>
      <c r="Q2024" s="245" t="str">
        <f t="shared" si="219"/>
        <v/>
      </c>
      <c r="U2024" s="246" t="str">
        <f>IFERROR(VLOOKUP(C2024,'BASE EQUIPOS'!$G$8:$O$22,9,0)," ")</f>
        <v xml:space="preserve"> </v>
      </c>
      <c r="V2024" s="232" t="str">
        <f t="shared" si="221"/>
        <v/>
      </c>
      <c r="W2024" s="232" t="str">
        <f t="shared" si="222"/>
        <v/>
      </c>
      <c r="X2024" s="232" t="str">
        <f>IFERROR(VLOOKUP(W2024,Datos!$P$4:$Q$18,2,0),"")</f>
        <v/>
      </c>
      <c r="Y2024" s="232" t="str">
        <f t="shared" si="223"/>
        <v/>
      </c>
      <c r="AA2024" s="314" t="str">
        <f t="shared" ca="1" si="220"/>
        <v/>
      </c>
    </row>
    <row r="2025" spans="1:27" x14ac:dyDescent="0.3">
      <c r="A2025" s="238"/>
      <c r="B2025" s="241" t="str">
        <f t="shared" si="224"/>
        <v/>
      </c>
      <c r="C2025" s="239"/>
      <c r="D2025" s="240" t="str">
        <f>IF(C2025&lt;&gt;"",VLOOKUP(C2025,'BASE EQUIPOS'!$G$8:$H$22,2,0),"")</f>
        <v/>
      </c>
      <c r="E2025" s="241" t="str">
        <f>IF(C2025&lt;&gt;"",VLOOKUP(C2025,'BASE EQUIPOS'!$G$8:$I$22,3,0),"")</f>
        <v/>
      </c>
      <c r="F2025" s="241" t="str">
        <f>IF(C2025&lt;&gt;"",VLOOKUP(C2025,'BASE EQUIPOS'!$G$8:$J$22,4,0),"")</f>
        <v/>
      </c>
      <c r="G2025" s="242"/>
      <c r="H2025" s="233"/>
      <c r="I2025" s="241"/>
      <c r="J2025" s="241"/>
      <c r="K2025" s="241"/>
      <c r="L2025" s="239"/>
      <c r="M2025" s="244"/>
      <c r="N2025" s="245" t="str">
        <f t="shared" ca="1" si="218"/>
        <v/>
      </c>
      <c r="O2025" s="239"/>
      <c r="P2025" s="244"/>
      <c r="Q2025" s="245" t="str">
        <f t="shared" si="219"/>
        <v/>
      </c>
      <c r="U2025" s="246" t="str">
        <f>IFERROR(VLOOKUP(C2025,'BASE EQUIPOS'!$G$8:$O$22,9,0)," ")</f>
        <v xml:space="preserve"> </v>
      </c>
      <c r="V2025" s="232" t="str">
        <f t="shared" si="221"/>
        <v/>
      </c>
      <c r="W2025" s="232" t="str">
        <f t="shared" si="222"/>
        <v/>
      </c>
      <c r="X2025" s="232" t="str">
        <f>IFERROR(VLOOKUP(W2025,Datos!$P$4:$Q$18,2,0),"")</f>
        <v/>
      </c>
      <c r="Y2025" s="232" t="str">
        <f t="shared" si="223"/>
        <v/>
      </c>
      <c r="AA2025" s="314" t="str">
        <f t="shared" ca="1" si="220"/>
        <v/>
      </c>
    </row>
    <row r="2026" spans="1:27" x14ac:dyDescent="0.3">
      <c r="A2026" s="238"/>
      <c r="B2026" s="241" t="str">
        <f t="shared" si="224"/>
        <v/>
      </c>
      <c r="C2026" s="239"/>
      <c r="D2026" s="240" t="str">
        <f>IF(C2026&lt;&gt;"",VLOOKUP(C2026,'BASE EQUIPOS'!$G$8:$H$22,2,0),"")</f>
        <v/>
      </c>
      <c r="E2026" s="241" t="str">
        <f>IF(C2026&lt;&gt;"",VLOOKUP(C2026,'BASE EQUIPOS'!$G$8:$I$22,3,0),"")</f>
        <v/>
      </c>
      <c r="F2026" s="241" t="str">
        <f>IF(C2026&lt;&gt;"",VLOOKUP(C2026,'BASE EQUIPOS'!$G$8:$J$22,4,0),"")</f>
        <v/>
      </c>
      <c r="G2026" s="242"/>
      <c r="H2026" s="233"/>
      <c r="I2026" s="241"/>
      <c r="J2026" s="241"/>
      <c r="K2026" s="241"/>
      <c r="L2026" s="239"/>
      <c r="M2026" s="244"/>
      <c r="N2026" s="245" t="str">
        <f t="shared" ca="1" si="218"/>
        <v/>
      </c>
      <c r="O2026" s="239"/>
      <c r="P2026" s="244"/>
      <c r="Q2026" s="245" t="str">
        <f t="shared" si="219"/>
        <v/>
      </c>
      <c r="U2026" s="246" t="str">
        <f>IFERROR(VLOOKUP(C2026,'BASE EQUIPOS'!$G$8:$O$22,9,0)," ")</f>
        <v xml:space="preserve"> </v>
      </c>
      <c r="V2026" s="232" t="str">
        <f t="shared" si="221"/>
        <v/>
      </c>
      <c r="W2026" s="232" t="str">
        <f t="shared" si="222"/>
        <v/>
      </c>
      <c r="X2026" s="232" t="str">
        <f>IFERROR(VLOOKUP(W2026,Datos!$P$4:$Q$18,2,0),"")</f>
        <v/>
      </c>
      <c r="Y2026" s="232" t="str">
        <f t="shared" si="223"/>
        <v/>
      </c>
      <c r="AA2026" s="314" t="str">
        <f t="shared" ca="1" si="220"/>
        <v/>
      </c>
    </row>
    <row r="2027" spans="1:27" x14ac:dyDescent="0.3">
      <c r="A2027" s="238"/>
      <c r="B2027" s="241" t="str">
        <f t="shared" si="224"/>
        <v/>
      </c>
      <c r="C2027" s="239"/>
      <c r="D2027" s="240" t="str">
        <f>IF(C2027&lt;&gt;"",VLOOKUP(C2027,'BASE EQUIPOS'!$G$8:$H$22,2,0),"")</f>
        <v/>
      </c>
      <c r="E2027" s="241" t="str">
        <f>IF(C2027&lt;&gt;"",VLOOKUP(C2027,'BASE EQUIPOS'!$G$8:$I$22,3,0),"")</f>
        <v/>
      </c>
      <c r="F2027" s="241" t="str">
        <f>IF(C2027&lt;&gt;"",VLOOKUP(C2027,'BASE EQUIPOS'!$G$8:$J$22,4,0),"")</f>
        <v/>
      </c>
      <c r="G2027" s="242"/>
      <c r="H2027" s="233"/>
      <c r="I2027" s="241"/>
      <c r="J2027" s="241"/>
      <c r="K2027" s="241"/>
      <c r="L2027" s="239"/>
      <c r="M2027" s="244"/>
      <c r="N2027" s="245" t="str">
        <f t="shared" ca="1" si="218"/>
        <v/>
      </c>
      <c r="O2027" s="239"/>
      <c r="P2027" s="244"/>
      <c r="Q2027" s="245" t="str">
        <f t="shared" si="219"/>
        <v/>
      </c>
      <c r="U2027" s="246" t="str">
        <f>IFERROR(VLOOKUP(C2027,'BASE EQUIPOS'!$G$8:$O$22,9,0)," ")</f>
        <v xml:space="preserve"> </v>
      </c>
      <c r="V2027" s="232" t="str">
        <f t="shared" si="221"/>
        <v/>
      </c>
      <c r="W2027" s="232" t="str">
        <f t="shared" si="222"/>
        <v/>
      </c>
      <c r="X2027" s="232" t="str">
        <f>IFERROR(VLOOKUP(W2027,Datos!$P$4:$Q$18,2,0),"")</f>
        <v/>
      </c>
      <c r="Y2027" s="232" t="str">
        <f t="shared" si="223"/>
        <v/>
      </c>
      <c r="AA2027" s="314" t="str">
        <f t="shared" ca="1" si="220"/>
        <v/>
      </c>
    </row>
    <row r="2028" spans="1:27" x14ac:dyDescent="0.3">
      <c r="A2028" s="238"/>
      <c r="B2028" s="241" t="str">
        <f t="shared" si="224"/>
        <v/>
      </c>
      <c r="C2028" s="239"/>
      <c r="D2028" s="240" t="str">
        <f>IF(C2028&lt;&gt;"",VLOOKUP(C2028,'BASE EQUIPOS'!$G$8:$H$22,2,0),"")</f>
        <v/>
      </c>
      <c r="E2028" s="241" t="str">
        <f>IF(C2028&lt;&gt;"",VLOOKUP(C2028,'BASE EQUIPOS'!$G$8:$I$22,3,0),"")</f>
        <v/>
      </c>
      <c r="F2028" s="241" t="str">
        <f>IF(C2028&lt;&gt;"",VLOOKUP(C2028,'BASE EQUIPOS'!$G$8:$J$22,4,0),"")</f>
        <v/>
      </c>
      <c r="G2028" s="242"/>
      <c r="H2028" s="233"/>
      <c r="I2028" s="241"/>
      <c r="J2028" s="241"/>
      <c r="K2028" s="241"/>
      <c r="L2028" s="239"/>
      <c r="M2028" s="244"/>
      <c r="N2028" s="245" t="str">
        <f t="shared" ca="1" si="218"/>
        <v/>
      </c>
      <c r="O2028" s="239"/>
      <c r="P2028" s="244"/>
      <c r="Q2028" s="245" t="str">
        <f t="shared" si="219"/>
        <v/>
      </c>
      <c r="U2028" s="246" t="str">
        <f>IFERROR(VLOOKUP(C2028,'BASE EQUIPOS'!$G$8:$O$22,9,0)," ")</f>
        <v xml:space="preserve"> </v>
      </c>
      <c r="V2028" s="232" t="str">
        <f t="shared" si="221"/>
        <v/>
      </c>
      <c r="W2028" s="232" t="str">
        <f t="shared" si="222"/>
        <v/>
      </c>
      <c r="X2028" s="232" t="str">
        <f>IFERROR(VLOOKUP(W2028,Datos!$P$4:$Q$18,2,0),"")</f>
        <v/>
      </c>
      <c r="Y2028" s="232" t="str">
        <f t="shared" si="223"/>
        <v/>
      </c>
      <c r="AA2028" s="314" t="str">
        <f t="shared" ca="1" si="220"/>
        <v/>
      </c>
    </row>
    <row r="2029" spans="1:27" x14ac:dyDescent="0.3">
      <c r="A2029" s="238"/>
      <c r="B2029" s="241" t="str">
        <f t="shared" si="224"/>
        <v/>
      </c>
      <c r="C2029" s="239"/>
      <c r="D2029" s="240" t="str">
        <f>IF(C2029&lt;&gt;"",VLOOKUP(C2029,'BASE EQUIPOS'!$G$8:$H$22,2,0),"")</f>
        <v/>
      </c>
      <c r="E2029" s="241" t="str">
        <f>IF(C2029&lt;&gt;"",VLOOKUP(C2029,'BASE EQUIPOS'!$G$8:$I$22,3,0),"")</f>
        <v/>
      </c>
      <c r="F2029" s="241" t="str">
        <f>IF(C2029&lt;&gt;"",VLOOKUP(C2029,'BASE EQUIPOS'!$G$8:$J$22,4,0),"")</f>
        <v/>
      </c>
      <c r="G2029" s="242"/>
      <c r="H2029" s="233"/>
      <c r="I2029" s="241"/>
      <c r="J2029" s="241"/>
      <c r="K2029" s="241"/>
      <c r="L2029" s="239"/>
      <c r="M2029" s="244"/>
      <c r="N2029" s="245" t="str">
        <f t="shared" ca="1" si="218"/>
        <v/>
      </c>
      <c r="O2029" s="239"/>
      <c r="P2029" s="244"/>
      <c r="Q2029" s="245" t="str">
        <f t="shared" si="219"/>
        <v/>
      </c>
      <c r="U2029" s="246" t="str">
        <f>IFERROR(VLOOKUP(C2029,'BASE EQUIPOS'!$G$8:$O$22,9,0)," ")</f>
        <v xml:space="preserve"> </v>
      </c>
      <c r="V2029" s="232" t="str">
        <f t="shared" si="221"/>
        <v/>
      </c>
      <c r="W2029" s="232" t="str">
        <f t="shared" si="222"/>
        <v/>
      </c>
      <c r="X2029" s="232" t="str">
        <f>IFERROR(VLOOKUP(W2029,Datos!$P$4:$Q$18,2,0),"")</f>
        <v/>
      </c>
      <c r="Y2029" s="232" t="str">
        <f t="shared" si="223"/>
        <v/>
      </c>
      <c r="AA2029" s="314" t="str">
        <f t="shared" ca="1" si="220"/>
        <v/>
      </c>
    </row>
    <row r="2030" spans="1:27" x14ac:dyDescent="0.3">
      <c r="A2030" s="238"/>
      <c r="B2030" s="241" t="str">
        <f t="shared" si="224"/>
        <v/>
      </c>
      <c r="C2030" s="239"/>
      <c r="D2030" s="240" t="str">
        <f>IF(C2030&lt;&gt;"",VLOOKUP(C2030,'BASE EQUIPOS'!$G$8:$H$22,2,0),"")</f>
        <v/>
      </c>
      <c r="E2030" s="241" t="str">
        <f>IF(C2030&lt;&gt;"",VLOOKUP(C2030,'BASE EQUIPOS'!$G$8:$I$22,3,0),"")</f>
        <v/>
      </c>
      <c r="F2030" s="241" t="str">
        <f>IF(C2030&lt;&gt;"",VLOOKUP(C2030,'BASE EQUIPOS'!$G$8:$J$22,4,0),"")</f>
        <v/>
      </c>
      <c r="G2030" s="242"/>
      <c r="H2030" s="233"/>
      <c r="I2030" s="241"/>
      <c r="J2030" s="241"/>
      <c r="K2030" s="241"/>
      <c r="L2030" s="239"/>
      <c r="M2030" s="244"/>
      <c r="N2030" s="245" t="str">
        <f t="shared" ca="1" si="218"/>
        <v/>
      </c>
      <c r="O2030" s="239"/>
      <c r="P2030" s="244"/>
      <c r="Q2030" s="245" t="str">
        <f t="shared" si="219"/>
        <v/>
      </c>
      <c r="U2030" s="246" t="str">
        <f>IFERROR(VLOOKUP(C2030,'BASE EQUIPOS'!$G$8:$O$22,9,0)," ")</f>
        <v xml:space="preserve"> </v>
      </c>
      <c r="V2030" s="232" t="str">
        <f t="shared" si="221"/>
        <v/>
      </c>
      <c r="W2030" s="232" t="str">
        <f t="shared" si="222"/>
        <v/>
      </c>
      <c r="X2030" s="232" t="str">
        <f>IFERROR(VLOOKUP(W2030,Datos!$P$4:$Q$18,2,0),"")</f>
        <v/>
      </c>
      <c r="Y2030" s="232" t="str">
        <f t="shared" si="223"/>
        <v/>
      </c>
      <c r="AA2030" s="314" t="str">
        <f t="shared" ca="1" si="220"/>
        <v/>
      </c>
    </row>
    <row r="2031" spans="1:27" x14ac:dyDescent="0.3">
      <c r="A2031" s="238"/>
      <c r="B2031" s="241" t="str">
        <f t="shared" si="224"/>
        <v/>
      </c>
      <c r="C2031" s="239"/>
      <c r="D2031" s="240" t="str">
        <f>IF(C2031&lt;&gt;"",VLOOKUP(C2031,'BASE EQUIPOS'!$G$8:$H$22,2,0),"")</f>
        <v/>
      </c>
      <c r="E2031" s="241" t="str">
        <f>IF(C2031&lt;&gt;"",VLOOKUP(C2031,'BASE EQUIPOS'!$G$8:$I$22,3,0),"")</f>
        <v/>
      </c>
      <c r="F2031" s="241" t="str">
        <f>IF(C2031&lt;&gt;"",VLOOKUP(C2031,'BASE EQUIPOS'!$G$8:$J$22,4,0),"")</f>
        <v/>
      </c>
      <c r="G2031" s="242"/>
      <c r="H2031" s="233"/>
      <c r="I2031" s="241"/>
      <c r="J2031" s="241"/>
      <c r="K2031" s="241"/>
      <c r="L2031" s="239"/>
      <c r="M2031" s="244"/>
      <c r="N2031" s="245" t="str">
        <f t="shared" ca="1" si="218"/>
        <v/>
      </c>
      <c r="O2031" s="239"/>
      <c r="P2031" s="244"/>
      <c r="Q2031" s="245" t="str">
        <f t="shared" si="219"/>
        <v/>
      </c>
      <c r="U2031" s="246" t="str">
        <f>IFERROR(VLOOKUP(C2031,'BASE EQUIPOS'!$G$8:$O$22,9,0)," ")</f>
        <v xml:space="preserve"> </v>
      </c>
      <c r="V2031" s="232" t="str">
        <f t="shared" si="221"/>
        <v/>
      </c>
      <c r="W2031" s="232" t="str">
        <f t="shared" si="222"/>
        <v/>
      </c>
      <c r="X2031" s="232" t="str">
        <f>IFERROR(VLOOKUP(W2031,Datos!$P$4:$Q$18,2,0),"")</f>
        <v/>
      </c>
      <c r="Y2031" s="232" t="str">
        <f t="shared" si="223"/>
        <v/>
      </c>
      <c r="AA2031" s="314" t="str">
        <f t="shared" ca="1" si="220"/>
        <v/>
      </c>
    </row>
    <row r="2032" spans="1:27" x14ac:dyDescent="0.3">
      <c r="A2032" s="238"/>
      <c r="B2032" s="241" t="str">
        <f t="shared" si="224"/>
        <v/>
      </c>
      <c r="C2032" s="239"/>
      <c r="D2032" s="240" t="str">
        <f>IF(C2032&lt;&gt;"",VLOOKUP(C2032,'BASE EQUIPOS'!$G$8:$H$22,2,0),"")</f>
        <v/>
      </c>
      <c r="E2032" s="241" t="str">
        <f>IF(C2032&lt;&gt;"",VLOOKUP(C2032,'BASE EQUIPOS'!$G$8:$I$22,3,0),"")</f>
        <v/>
      </c>
      <c r="F2032" s="241" t="str">
        <f>IF(C2032&lt;&gt;"",VLOOKUP(C2032,'BASE EQUIPOS'!$G$8:$J$22,4,0),"")</f>
        <v/>
      </c>
      <c r="G2032" s="242"/>
      <c r="H2032" s="233"/>
      <c r="I2032" s="241"/>
      <c r="J2032" s="241"/>
      <c r="K2032" s="241"/>
      <c r="L2032" s="239"/>
      <c r="M2032" s="244"/>
      <c r="N2032" s="245" t="str">
        <f t="shared" ca="1" si="218"/>
        <v/>
      </c>
      <c r="O2032" s="239"/>
      <c r="P2032" s="244"/>
      <c r="Q2032" s="245" t="str">
        <f t="shared" si="219"/>
        <v/>
      </c>
      <c r="U2032" s="246" t="str">
        <f>IFERROR(VLOOKUP(C2032,'BASE EQUIPOS'!$G$8:$O$22,9,0)," ")</f>
        <v xml:space="preserve"> </v>
      </c>
      <c r="V2032" s="232" t="str">
        <f t="shared" si="221"/>
        <v/>
      </c>
      <c r="W2032" s="232" t="str">
        <f t="shared" si="222"/>
        <v/>
      </c>
      <c r="X2032" s="232" t="str">
        <f>IFERROR(VLOOKUP(W2032,Datos!$P$4:$Q$18,2,0),"")</f>
        <v/>
      </c>
      <c r="Y2032" s="232" t="str">
        <f t="shared" si="223"/>
        <v/>
      </c>
      <c r="AA2032" s="314" t="str">
        <f t="shared" ca="1" si="220"/>
        <v/>
      </c>
    </row>
    <row r="2033" spans="1:27" x14ac:dyDescent="0.3">
      <c r="A2033" s="238"/>
      <c r="B2033" s="241" t="str">
        <f t="shared" si="224"/>
        <v/>
      </c>
      <c r="C2033" s="239"/>
      <c r="D2033" s="240" t="str">
        <f>IF(C2033&lt;&gt;"",VLOOKUP(C2033,'BASE EQUIPOS'!$G$8:$H$22,2,0),"")</f>
        <v/>
      </c>
      <c r="E2033" s="241" t="str">
        <f>IF(C2033&lt;&gt;"",VLOOKUP(C2033,'BASE EQUIPOS'!$G$8:$I$22,3,0),"")</f>
        <v/>
      </c>
      <c r="F2033" s="241" t="str">
        <f>IF(C2033&lt;&gt;"",VLOOKUP(C2033,'BASE EQUIPOS'!$G$8:$J$22,4,0),"")</f>
        <v/>
      </c>
      <c r="G2033" s="242"/>
      <c r="H2033" s="233"/>
      <c r="I2033" s="241"/>
      <c r="J2033" s="241"/>
      <c r="K2033" s="241"/>
      <c r="L2033" s="239"/>
      <c r="M2033" s="244"/>
      <c r="N2033" s="245" t="str">
        <f t="shared" ca="1" si="218"/>
        <v/>
      </c>
      <c r="O2033" s="239"/>
      <c r="P2033" s="244"/>
      <c r="Q2033" s="245" t="str">
        <f t="shared" si="219"/>
        <v/>
      </c>
      <c r="U2033" s="246" t="str">
        <f>IFERROR(VLOOKUP(C2033,'BASE EQUIPOS'!$G$8:$O$22,9,0)," ")</f>
        <v xml:space="preserve"> </v>
      </c>
      <c r="V2033" s="232" t="str">
        <f t="shared" si="221"/>
        <v/>
      </c>
      <c r="W2033" s="232" t="str">
        <f t="shared" si="222"/>
        <v/>
      </c>
      <c r="X2033" s="232" t="str">
        <f>IFERROR(VLOOKUP(W2033,Datos!$P$4:$Q$18,2,0),"")</f>
        <v/>
      </c>
      <c r="Y2033" s="232" t="str">
        <f t="shared" si="223"/>
        <v/>
      </c>
      <c r="AA2033" s="314" t="str">
        <f t="shared" ca="1" si="220"/>
        <v/>
      </c>
    </row>
    <row r="2034" spans="1:27" x14ac:dyDescent="0.3">
      <c r="A2034" s="238"/>
      <c r="B2034" s="241" t="str">
        <f t="shared" si="224"/>
        <v/>
      </c>
      <c r="C2034" s="239"/>
      <c r="D2034" s="240" t="str">
        <f>IF(C2034&lt;&gt;"",VLOOKUP(C2034,'BASE EQUIPOS'!$G$8:$H$22,2,0),"")</f>
        <v/>
      </c>
      <c r="E2034" s="241" t="str">
        <f>IF(C2034&lt;&gt;"",VLOOKUP(C2034,'BASE EQUIPOS'!$G$8:$I$22,3,0),"")</f>
        <v/>
      </c>
      <c r="F2034" s="241" t="str">
        <f>IF(C2034&lt;&gt;"",VLOOKUP(C2034,'BASE EQUIPOS'!$G$8:$J$22,4,0),"")</f>
        <v/>
      </c>
      <c r="G2034" s="242"/>
      <c r="H2034" s="233"/>
      <c r="I2034" s="241"/>
      <c r="J2034" s="241"/>
      <c r="K2034" s="241"/>
      <c r="L2034" s="239"/>
      <c r="M2034" s="244"/>
      <c r="N2034" s="245" t="str">
        <f t="shared" ca="1" si="218"/>
        <v/>
      </c>
      <c r="O2034" s="239"/>
      <c r="P2034" s="244"/>
      <c r="Q2034" s="245" t="str">
        <f t="shared" si="219"/>
        <v/>
      </c>
      <c r="U2034" s="246" t="str">
        <f>IFERROR(VLOOKUP(C2034,'BASE EQUIPOS'!$G$8:$O$22,9,0)," ")</f>
        <v xml:space="preserve"> </v>
      </c>
      <c r="V2034" s="232" t="str">
        <f t="shared" si="221"/>
        <v/>
      </c>
      <c r="W2034" s="232" t="str">
        <f t="shared" si="222"/>
        <v/>
      </c>
      <c r="X2034" s="232" t="str">
        <f>IFERROR(VLOOKUP(W2034,Datos!$P$4:$Q$18,2,0),"")</f>
        <v/>
      </c>
      <c r="Y2034" s="232" t="str">
        <f t="shared" si="223"/>
        <v/>
      </c>
      <c r="AA2034" s="314" t="str">
        <f t="shared" ca="1" si="220"/>
        <v/>
      </c>
    </row>
    <row r="2035" spans="1:27" x14ac:dyDescent="0.3">
      <c r="A2035" s="238"/>
      <c r="B2035" s="241" t="str">
        <f t="shared" si="224"/>
        <v/>
      </c>
      <c r="C2035" s="239"/>
      <c r="D2035" s="240" t="str">
        <f>IF(C2035&lt;&gt;"",VLOOKUP(C2035,'BASE EQUIPOS'!$G$8:$H$22,2,0),"")</f>
        <v/>
      </c>
      <c r="E2035" s="241" t="str">
        <f>IF(C2035&lt;&gt;"",VLOOKUP(C2035,'BASE EQUIPOS'!$G$8:$I$22,3,0),"")</f>
        <v/>
      </c>
      <c r="F2035" s="241" t="str">
        <f>IF(C2035&lt;&gt;"",VLOOKUP(C2035,'BASE EQUIPOS'!$G$8:$J$22,4,0),"")</f>
        <v/>
      </c>
      <c r="G2035" s="242"/>
      <c r="H2035" s="233"/>
      <c r="I2035" s="241"/>
      <c r="J2035" s="241"/>
      <c r="K2035" s="241"/>
      <c r="L2035" s="239"/>
      <c r="M2035" s="244"/>
      <c r="N2035" s="245" t="str">
        <f t="shared" ca="1" si="218"/>
        <v/>
      </c>
      <c r="O2035" s="239"/>
      <c r="P2035" s="244"/>
      <c r="Q2035" s="245" t="str">
        <f t="shared" si="219"/>
        <v/>
      </c>
      <c r="U2035" s="246" t="str">
        <f>IFERROR(VLOOKUP(C2035,'BASE EQUIPOS'!$G$8:$O$22,9,0)," ")</f>
        <v xml:space="preserve"> </v>
      </c>
      <c r="V2035" s="232" t="str">
        <f t="shared" si="221"/>
        <v/>
      </c>
      <c r="W2035" s="232" t="str">
        <f t="shared" si="222"/>
        <v/>
      </c>
      <c r="X2035" s="232" t="str">
        <f>IFERROR(VLOOKUP(W2035,Datos!$P$4:$Q$18,2,0),"")</f>
        <v/>
      </c>
      <c r="Y2035" s="232" t="str">
        <f t="shared" si="223"/>
        <v/>
      </c>
      <c r="AA2035" s="314" t="str">
        <f t="shared" ca="1" si="220"/>
        <v/>
      </c>
    </row>
    <row r="2036" spans="1:27" x14ac:dyDescent="0.3">
      <c r="A2036" s="238"/>
      <c r="B2036" s="241" t="str">
        <f t="shared" si="224"/>
        <v/>
      </c>
      <c r="C2036" s="239"/>
      <c r="D2036" s="240" t="str">
        <f>IF(C2036&lt;&gt;"",VLOOKUP(C2036,'BASE EQUIPOS'!$G$8:$H$22,2,0),"")</f>
        <v/>
      </c>
      <c r="E2036" s="241" t="str">
        <f>IF(C2036&lt;&gt;"",VLOOKUP(C2036,'BASE EQUIPOS'!$G$8:$I$22,3,0),"")</f>
        <v/>
      </c>
      <c r="F2036" s="241" t="str">
        <f>IF(C2036&lt;&gt;"",VLOOKUP(C2036,'BASE EQUIPOS'!$G$8:$J$22,4,0),"")</f>
        <v/>
      </c>
      <c r="G2036" s="242"/>
      <c r="H2036" s="233"/>
      <c r="I2036" s="241"/>
      <c r="J2036" s="241"/>
      <c r="K2036" s="241"/>
      <c r="L2036" s="239"/>
      <c r="M2036" s="244"/>
      <c r="N2036" s="245" t="str">
        <f t="shared" ca="1" si="218"/>
        <v/>
      </c>
      <c r="O2036" s="239"/>
      <c r="P2036" s="244"/>
      <c r="Q2036" s="245" t="str">
        <f t="shared" si="219"/>
        <v/>
      </c>
      <c r="U2036" s="246" t="str">
        <f>IFERROR(VLOOKUP(C2036,'BASE EQUIPOS'!$G$8:$O$22,9,0)," ")</f>
        <v xml:space="preserve"> </v>
      </c>
      <c r="V2036" s="232" t="str">
        <f t="shared" si="221"/>
        <v/>
      </c>
      <c r="W2036" s="232" t="str">
        <f t="shared" si="222"/>
        <v/>
      </c>
      <c r="X2036" s="232" t="str">
        <f>IFERROR(VLOOKUP(W2036,Datos!$P$4:$Q$18,2,0),"")</f>
        <v/>
      </c>
      <c r="Y2036" s="232" t="str">
        <f t="shared" si="223"/>
        <v/>
      </c>
      <c r="AA2036" s="314" t="str">
        <f t="shared" ca="1" si="220"/>
        <v/>
      </c>
    </row>
    <row r="2037" spans="1:27" x14ac:dyDescent="0.3">
      <c r="A2037" s="238"/>
      <c r="B2037" s="241" t="str">
        <f t="shared" si="224"/>
        <v/>
      </c>
      <c r="C2037" s="239"/>
      <c r="D2037" s="240" t="str">
        <f>IF(C2037&lt;&gt;"",VLOOKUP(C2037,'BASE EQUIPOS'!$G$8:$H$22,2,0),"")</f>
        <v/>
      </c>
      <c r="E2037" s="241" t="str">
        <f>IF(C2037&lt;&gt;"",VLOOKUP(C2037,'BASE EQUIPOS'!$G$8:$I$22,3,0),"")</f>
        <v/>
      </c>
      <c r="F2037" s="241" t="str">
        <f>IF(C2037&lt;&gt;"",VLOOKUP(C2037,'BASE EQUIPOS'!$G$8:$J$22,4,0),"")</f>
        <v/>
      </c>
      <c r="G2037" s="242"/>
      <c r="H2037" s="233"/>
      <c r="I2037" s="241"/>
      <c r="J2037" s="241"/>
      <c r="K2037" s="241"/>
      <c r="L2037" s="239"/>
      <c r="M2037" s="244"/>
      <c r="N2037" s="245" t="str">
        <f t="shared" ca="1" si="218"/>
        <v/>
      </c>
      <c r="O2037" s="239"/>
      <c r="P2037" s="244"/>
      <c r="Q2037" s="245" t="str">
        <f t="shared" si="219"/>
        <v/>
      </c>
      <c r="U2037" s="246" t="str">
        <f>IFERROR(VLOOKUP(C2037,'BASE EQUIPOS'!$G$8:$O$22,9,0)," ")</f>
        <v xml:space="preserve"> </v>
      </c>
      <c r="V2037" s="232" t="str">
        <f t="shared" si="221"/>
        <v/>
      </c>
      <c r="W2037" s="232" t="str">
        <f t="shared" si="222"/>
        <v/>
      </c>
      <c r="X2037" s="232" t="str">
        <f>IFERROR(VLOOKUP(W2037,Datos!$P$4:$Q$18,2,0),"")</f>
        <v/>
      </c>
      <c r="Y2037" s="232" t="str">
        <f t="shared" si="223"/>
        <v/>
      </c>
      <c r="AA2037" s="314" t="str">
        <f t="shared" ca="1" si="220"/>
        <v/>
      </c>
    </row>
    <row r="2038" spans="1:27" x14ac:dyDescent="0.3">
      <c r="A2038" s="238"/>
      <c r="B2038" s="241" t="str">
        <f t="shared" si="224"/>
        <v/>
      </c>
      <c r="C2038" s="239"/>
      <c r="D2038" s="240" t="str">
        <f>IF(C2038&lt;&gt;"",VLOOKUP(C2038,'BASE EQUIPOS'!$G$8:$H$22,2,0),"")</f>
        <v/>
      </c>
      <c r="E2038" s="241" t="str">
        <f>IF(C2038&lt;&gt;"",VLOOKUP(C2038,'BASE EQUIPOS'!$G$8:$I$22,3,0),"")</f>
        <v/>
      </c>
      <c r="F2038" s="241" t="str">
        <f>IF(C2038&lt;&gt;"",VLOOKUP(C2038,'BASE EQUIPOS'!$G$8:$J$22,4,0),"")</f>
        <v/>
      </c>
      <c r="G2038" s="242"/>
      <c r="H2038" s="233"/>
      <c r="I2038" s="241"/>
      <c r="J2038" s="241"/>
      <c r="K2038" s="241"/>
      <c r="L2038" s="239"/>
      <c r="M2038" s="244"/>
      <c r="N2038" s="245" t="str">
        <f t="shared" ca="1" si="218"/>
        <v/>
      </c>
      <c r="O2038" s="239"/>
      <c r="P2038" s="244"/>
      <c r="Q2038" s="245" t="str">
        <f t="shared" si="219"/>
        <v/>
      </c>
      <c r="U2038" s="246" t="str">
        <f>IFERROR(VLOOKUP(C2038,'BASE EQUIPOS'!$G$8:$O$22,9,0)," ")</f>
        <v xml:space="preserve"> </v>
      </c>
      <c r="V2038" s="232" t="str">
        <f t="shared" si="221"/>
        <v/>
      </c>
      <c r="W2038" s="232" t="str">
        <f t="shared" si="222"/>
        <v/>
      </c>
      <c r="X2038" s="232" t="str">
        <f>IFERROR(VLOOKUP(W2038,Datos!$P$4:$Q$18,2,0),"")</f>
        <v/>
      </c>
      <c r="Y2038" s="232" t="str">
        <f t="shared" si="223"/>
        <v/>
      </c>
      <c r="AA2038" s="314" t="str">
        <f t="shared" ca="1" si="220"/>
        <v/>
      </c>
    </row>
    <row r="2039" spans="1:27" x14ac:dyDescent="0.3">
      <c r="A2039" s="238"/>
      <c r="B2039" s="241" t="str">
        <f t="shared" si="224"/>
        <v/>
      </c>
      <c r="C2039" s="239"/>
      <c r="D2039" s="240" t="str">
        <f>IF(C2039&lt;&gt;"",VLOOKUP(C2039,'BASE EQUIPOS'!$G$8:$H$22,2,0),"")</f>
        <v/>
      </c>
      <c r="E2039" s="241" t="str">
        <f>IF(C2039&lt;&gt;"",VLOOKUP(C2039,'BASE EQUIPOS'!$G$8:$I$22,3,0),"")</f>
        <v/>
      </c>
      <c r="F2039" s="241" t="str">
        <f>IF(C2039&lt;&gt;"",VLOOKUP(C2039,'BASE EQUIPOS'!$G$8:$J$22,4,0),"")</f>
        <v/>
      </c>
      <c r="G2039" s="242"/>
      <c r="H2039" s="233"/>
      <c r="I2039" s="241"/>
      <c r="J2039" s="241"/>
      <c r="K2039" s="241"/>
      <c r="L2039" s="239"/>
      <c r="M2039" s="244"/>
      <c r="N2039" s="245" t="str">
        <f t="shared" ca="1" si="218"/>
        <v/>
      </c>
      <c r="O2039" s="239"/>
      <c r="P2039" s="244"/>
      <c r="Q2039" s="245" t="str">
        <f t="shared" si="219"/>
        <v/>
      </c>
      <c r="U2039" s="246" t="str">
        <f>IFERROR(VLOOKUP(C2039,'BASE EQUIPOS'!$G$8:$O$22,9,0)," ")</f>
        <v xml:space="preserve"> </v>
      </c>
      <c r="V2039" s="232" t="str">
        <f t="shared" si="221"/>
        <v/>
      </c>
      <c r="W2039" s="232" t="str">
        <f t="shared" si="222"/>
        <v/>
      </c>
      <c r="X2039" s="232" t="str">
        <f>IFERROR(VLOOKUP(W2039,Datos!$P$4:$Q$18,2,0),"")</f>
        <v/>
      </c>
      <c r="Y2039" s="232" t="str">
        <f t="shared" si="223"/>
        <v/>
      </c>
      <c r="AA2039" s="314" t="str">
        <f t="shared" ca="1" si="220"/>
        <v/>
      </c>
    </row>
    <row r="2040" spans="1:27" x14ac:dyDescent="0.3">
      <c r="A2040" s="238"/>
      <c r="B2040" s="241" t="str">
        <f t="shared" si="224"/>
        <v/>
      </c>
      <c r="C2040" s="239"/>
      <c r="D2040" s="240" t="str">
        <f>IF(C2040&lt;&gt;"",VLOOKUP(C2040,'BASE EQUIPOS'!$G$8:$H$22,2,0),"")</f>
        <v/>
      </c>
      <c r="E2040" s="241" t="str">
        <f>IF(C2040&lt;&gt;"",VLOOKUP(C2040,'BASE EQUIPOS'!$G$8:$I$22,3,0),"")</f>
        <v/>
      </c>
      <c r="F2040" s="241" t="str">
        <f>IF(C2040&lt;&gt;"",VLOOKUP(C2040,'BASE EQUIPOS'!$G$8:$J$22,4,0),"")</f>
        <v/>
      </c>
      <c r="G2040" s="242"/>
      <c r="H2040" s="233"/>
      <c r="I2040" s="241"/>
      <c r="J2040" s="241"/>
      <c r="K2040" s="241"/>
      <c r="L2040" s="239"/>
      <c r="M2040" s="244"/>
      <c r="N2040" s="245" t="str">
        <f t="shared" ca="1" si="218"/>
        <v/>
      </c>
      <c r="O2040" s="239"/>
      <c r="P2040" s="244"/>
      <c r="Q2040" s="245" t="str">
        <f t="shared" si="219"/>
        <v/>
      </c>
      <c r="U2040" s="246" t="str">
        <f>IFERROR(VLOOKUP(C2040,'BASE EQUIPOS'!$G$8:$O$22,9,0)," ")</f>
        <v xml:space="preserve"> </v>
      </c>
      <c r="V2040" s="232" t="str">
        <f t="shared" si="221"/>
        <v/>
      </c>
      <c r="W2040" s="232" t="str">
        <f t="shared" si="222"/>
        <v/>
      </c>
      <c r="X2040" s="232" t="str">
        <f>IFERROR(VLOOKUP(W2040,Datos!$P$4:$Q$18,2,0),"")</f>
        <v/>
      </c>
      <c r="Y2040" s="232" t="str">
        <f t="shared" si="223"/>
        <v/>
      </c>
      <c r="AA2040" s="314" t="str">
        <f t="shared" ca="1" si="220"/>
        <v/>
      </c>
    </row>
    <row r="2041" spans="1:27" x14ac:dyDescent="0.3">
      <c r="A2041" s="238"/>
      <c r="B2041" s="241" t="str">
        <f t="shared" si="224"/>
        <v/>
      </c>
      <c r="C2041" s="239"/>
      <c r="D2041" s="240" t="str">
        <f>IF(C2041&lt;&gt;"",VLOOKUP(C2041,'BASE EQUIPOS'!$G$8:$H$22,2,0),"")</f>
        <v/>
      </c>
      <c r="E2041" s="241" t="str">
        <f>IF(C2041&lt;&gt;"",VLOOKUP(C2041,'BASE EQUIPOS'!$G$8:$I$22,3,0),"")</f>
        <v/>
      </c>
      <c r="F2041" s="241" t="str">
        <f>IF(C2041&lt;&gt;"",VLOOKUP(C2041,'BASE EQUIPOS'!$G$8:$J$22,4,0),"")</f>
        <v/>
      </c>
      <c r="G2041" s="242"/>
      <c r="H2041" s="233"/>
      <c r="I2041" s="241"/>
      <c r="J2041" s="241"/>
      <c r="K2041" s="241"/>
      <c r="L2041" s="239"/>
      <c r="M2041" s="244"/>
      <c r="N2041" s="245" t="str">
        <f t="shared" ca="1" si="218"/>
        <v/>
      </c>
      <c r="O2041" s="239"/>
      <c r="P2041" s="244"/>
      <c r="Q2041" s="245" t="str">
        <f t="shared" si="219"/>
        <v/>
      </c>
      <c r="U2041" s="246" t="str">
        <f>IFERROR(VLOOKUP(C2041,'BASE EQUIPOS'!$G$8:$O$22,9,0)," ")</f>
        <v xml:space="preserve"> </v>
      </c>
      <c r="V2041" s="232" t="str">
        <f t="shared" si="221"/>
        <v/>
      </c>
      <c r="W2041" s="232" t="str">
        <f t="shared" si="222"/>
        <v/>
      </c>
      <c r="X2041" s="232" t="str">
        <f>IFERROR(VLOOKUP(W2041,Datos!$P$4:$Q$18,2,0),"")</f>
        <v/>
      </c>
      <c r="Y2041" s="232" t="str">
        <f t="shared" si="223"/>
        <v/>
      </c>
      <c r="AA2041" s="314" t="str">
        <f t="shared" ca="1" si="220"/>
        <v/>
      </c>
    </row>
    <row r="2042" spans="1:27" x14ac:dyDescent="0.3">
      <c r="A2042" s="238"/>
      <c r="B2042" s="241" t="str">
        <f t="shared" si="224"/>
        <v/>
      </c>
      <c r="C2042" s="239"/>
      <c r="D2042" s="240" t="str">
        <f>IF(C2042&lt;&gt;"",VLOOKUP(C2042,'BASE EQUIPOS'!$G$8:$H$22,2,0),"")</f>
        <v/>
      </c>
      <c r="E2042" s="241" t="str">
        <f>IF(C2042&lt;&gt;"",VLOOKUP(C2042,'BASE EQUIPOS'!$G$8:$I$22,3,0),"")</f>
        <v/>
      </c>
      <c r="F2042" s="241" t="str">
        <f>IF(C2042&lt;&gt;"",VLOOKUP(C2042,'BASE EQUIPOS'!$G$8:$J$22,4,0),"")</f>
        <v/>
      </c>
      <c r="G2042" s="242"/>
      <c r="H2042" s="233"/>
      <c r="I2042" s="241"/>
      <c r="J2042" s="241"/>
      <c r="K2042" s="241"/>
      <c r="L2042" s="239"/>
      <c r="M2042" s="244"/>
      <c r="N2042" s="245" t="str">
        <f t="shared" ca="1" si="218"/>
        <v/>
      </c>
      <c r="O2042" s="239"/>
      <c r="P2042" s="244"/>
      <c r="Q2042" s="245" t="str">
        <f t="shared" si="219"/>
        <v/>
      </c>
      <c r="U2042" s="246" t="str">
        <f>IFERROR(VLOOKUP(C2042,'BASE EQUIPOS'!$G$8:$O$22,9,0)," ")</f>
        <v xml:space="preserve"> </v>
      </c>
      <c r="V2042" s="232" t="str">
        <f t="shared" si="221"/>
        <v/>
      </c>
      <c r="W2042" s="232" t="str">
        <f t="shared" si="222"/>
        <v/>
      </c>
      <c r="X2042" s="232" t="str">
        <f>IFERROR(VLOOKUP(W2042,Datos!$P$4:$Q$18,2,0),"")</f>
        <v/>
      </c>
      <c r="Y2042" s="232" t="str">
        <f t="shared" si="223"/>
        <v/>
      </c>
      <c r="AA2042" s="314" t="str">
        <f t="shared" ca="1" si="220"/>
        <v/>
      </c>
    </row>
    <row r="2043" spans="1:27" x14ac:dyDescent="0.3">
      <c r="A2043" s="238"/>
      <c r="B2043" s="241" t="str">
        <f t="shared" si="224"/>
        <v/>
      </c>
      <c r="C2043" s="239"/>
      <c r="D2043" s="240" t="str">
        <f>IF(C2043&lt;&gt;"",VLOOKUP(C2043,'BASE EQUIPOS'!$G$8:$H$22,2,0),"")</f>
        <v/>
      </c>
      <c r="E2043" s="241" t="str">
        <f>IF(C2043&lt;&gt;"",VLOOKUP(C2043,'BASE EQUIPOS'!$G$8:$I$22,3,0),"")</f>
        <v/>
      </c>
      <c r="F2043" s="241" t="str">
        <f>IF(C2043&lt;&gt;"",VLOOKUP(C2043,'BASE EQUIPOS'!$G$8:$J$22,4,0),"")</f>
        <v/>
      </c>
      <c r="G2043" s="242"/>
      <c r="H2043" s="233"/>
      <c r="I2043" s="241"/>
      <c r="J2043" s="241"/>
      <c r="K2043" s="241"/>
      <c r="L2043" s="239"/>
      <c r="M2043" s="244"/>
      <c r="N2043" s="245" t="str">
        <f t="shared" ca="1" si="218"/>
        <v/>
      </c>
      <c r="O2043" s="239"/>
      <c r="P2043" s="244"/>
      <c r="Q2043" s="245" t="str">
        <f t="shared" si="219"/>
        <v/>
      </c>
      <c r="U2043" s="246" t="str">
        <f>IFERROR(VLOOKUP(C2043,'BASE EQUIPOS'!$G$8:$O$22,9,0)," ")</f>
        <v xml:space="preserve"> </v>
      </c>
      <c r="V2043" s="232" t="str">
        <f t="shared" si="221"/>
        <v/>
      </c>
      <c r="W2043" s="232" t="str">
        <f t="shared" si="222"/>
        <v/>
      </c>
      <c r="X2043" s="232" t="str">
        <f>IFERROR(VLOOKUP(W2043,Datos!$P$4:$Q$18,2,0),"")</f>
        <v/>
      </c>
      <c r="Y2043" s="232" t="str">
        <f t="shared" si="223"/>
        <v/>
      </c>
      <c r="AA2043" s="314" t="str">
        <f t="shared" ca="1" si="220"/>
        <v/>
      </c>
    </row>
    <row r="2044" spans="1:27" x14ac:dyDescent="0.3">
      <c r="A2044" s="238"/>
      <c r="B2044" s="241" t="str">
        <f t="shared" si="224"/>
        <v/>
      </c>
      <c r="C2044" s="239"/>
      <c r="D2044" s="240" t="str">
        <f>IF(C2044&lt;&gt;"",VLOOKUP(C2044,'BASE EQUIPOS'!$G$8:$H$22,2,0),"")</f>
        <v/>
      </c>
      <c r="E2044" s="241" t="str">
        <f>IF(C2044&lt;&gt;"",VLOOKUP(C2044,'BASE EQUIPOS'!$G$8:$I$22,3,0),"")</f>
        <v/>
      </c>
      <c r="F2044" s="241" t="str">
        <f>IF(C2044&lt;&gt;"",VLOOKUP(C2044,'BASE EQUIPOS'!$G$8:$J$22,4,0),"")</f>
        <v/>
      </c>
      <c r="G2044" s="242"/>
      <c r="H2044" s="233"/>
      <c r="I2044" s="241"/>
      <c r="J2044" s="241"/>
      <c r="K2044" s="241"/>
      <c r="L2044" s="239"/>
      <c r="M2044" s="244"/>
      <c r="N2044" s="245" t="str">
        <f t="shared" ca="1" si="218"/>
        <v/>
      </c>
      <c r="O2044" s="239"/>
      <c r="P2044" s="244"/>
      <c r="Q2044" s="245" t="str">
        <f t="shared" si="219"/>
        <v/>
      </c>
      <c r="U2044" s="246" t="str">
        <f>IFERROR(VLOOKUP(C2044,'BASE EQUIPOS'!$G$8:$O$22,9,0)," ")</f>
        <v xml:space="preserve"> </v>
      </c>
      <c r="V2044" s="232" t="str">
        <f t="shared" si="221"/>
        <v/>
      </c>
      <c r="W2044" s="232" t="str">
        <f t="shared" si="222"/>
        <v/>
      </c>
      <c r="X2044" s="232" t="str">
        <f>IFERROR(VLOOKUP(W2044,Datos!$P$4:$Q$18,2,0),"")</f>
        <v/>
      </c>
      <c r="Y2044" s="232" t="str">
        <f t="shared" si="223"/>
        <v/>
      </c>
      <c r="AA2044" s="314" t="str">
        <f t="shared" ca="1" si="220"/>
        <v/>
      </c>
    </row>
    <row r="2045" spans="1:27" x14ac:dyDescent="0.3">
      <c r="A2045" s="238"/>
      <c r="B2045" s="241" t="str">
        <f t="shared" si="224"/>
        <v/>
      </c>
      <c r="C2045" s="239"/>
      <c r="D2045" s="240" t="str">
        <f>IF(C2045&lt;&gt;"",VLOOKUP(C2045,'BASE EQUIPOS'!$G$8:$H$22,2,0),"")</f>
        <v/>
      </c>
      <c r="E2045" s="241" t="str">
        <f>IF(C2045&lt;&gt;"",VLOOKUP(C2045,'BASE EQUIPOS'!$G$8:$I$22,3,0),"")</f>
        <v/>
      </c>
      <c r="F2045" s="241" t="str">
        <f>IF(C2045&lt;&gt;"",VLOOKUP(C2045,'BASE EQUIPOS'!$G$8:$J$22,4,0),"")</f>
        <v/>
      </c>
      <c r="G2045" s="242"/>
      <c r="H2045" s="233"/>
      <c r="I2045" s="241"/>
      <c r="J2045" s="241"/>
      <c r="K2045" s="241"/>
      <c r="L2045" s="239"/>
      <c r="M2045" s="244"/>
      <c r="N2045" s="245" t="str">
        <f t="shared" ca="1" si="218"/>
        <v/>
      </c>
      <c r="O2045" s="239"/>
      <c r="P2045" s="244"/>
      <c r="Q2045" s="245" t="str">
        <f t="shared" si="219"/>
        <v/>
      </c>
      <c r="U2045" s="246" t="str">
        <f>IFERROR(VLOOKUP(C2045,'BASE EQUIPOS'!$G$8:$O$22,9,0)," ")</f>
        <v xml:space="preserve"> </v>
      </c>
      <c r="V2045" s="232" t="str">
        <f t="shared" si="221"/>
        <v/>
      </c>
      <c r="W2045" s="232" t="str">
        <f t="shared" si="222"/>
        <v/>
      </c>
      <c r="X2045" s="232" t="str">
        <f>IFERROR(VLOOKUP(W2045,Datos!$P$4:$Q$18,2,0),"")</f>
        <v/>
      </c>
      <c r="Y2045" s="232" t="str">
        <f t="shared" si="223"/>
        <v/>
      </c>
      <c r="AA2045" s="314" t="str">
        <f t="shared" ca="1" si="220"/>
        <v/>
      </c>
    </row>
    <row r="2046" spans="1:27" x14ac:dyDescent="0.3">
      <c r="A2046" s="238"/>
      <c r="B2046" s="241" t="str">
        <f t="shared" si="224"/>
        <v/>
      </c>
      <c r="C2046" s="239"/>
      <c r="D2046" s="240" t="str">
        <f>IF(C2046&lt;&gt;"",VLOOKUP(C2046,'BASE EQUIPOS'!$G$8:$H$22,2,0),"")</f>
        <v/>
      </c>
      <c r="E2046" s="241" t="str">
        <f>IF(C2046&lt;&gt;"",VLOOKUP(C2046,'BASE EQUIPOS'!$G$8:$I$22,3,0),"")</f>
        <v/>
      </c>
      <c r="F2046" s="241" t="str">
        <f>IF(C2046&lt;&gt;"",VLOOKUP(C2046,'BASE EQUIPOS'!$G$8:$J$22,4,0),"")</f>
        <v/>
      </c>
      <c r="G2046" s="242"/>
      <c r="H2046" s="233"/>
      <c r="I2046" s="241"/>
      <c r="J2046" s="241"/>
      <c r="K2046" s="241"/>
      <c r="L2046" s="239"/>
      <c r="M2046" s="244"/>
      <c r="N2046" s="245" t="str">
        <f t="shared" ca="1" si="218"/>
        <v/>
      </c>
      <c r="O2046" s="239"/>
      <c r="P2046" s="244"/>
      <c r="Q2046" s="245" t="str">
        <f t="shared" si="219"/>
        <v/>
      </c>
      <c r="U2046" s="246" t="str">
        <f>IFERROR(VLOOKUP(C2046,'BASE EQUIPOS'!$G$8:$O$22,9,0)," ")</f>
        <v xml:space="preserve"> </v>
      </c>
      <c r="V2046" s="232" t="str">
        <f t="shared" si="221"/>
        <v/>
      </c>
      <c r="W2046" s="232" t="str">
        <f t="shared" si="222"/>
        <v/>
      </c>
      <c r="X2046" s="232" t="str">
        <f>IFERROR(VLOOKUP(W2046,Datos!$P$4:$Q$18,2,0),"")</f>
        <v/>
      </c>
      <c r="Y2046" s="232" t="str">
        <f t="shared" si="223"/>
        <v/>
      </c>
      <c r="AA2046" s="314" t="str">
        <f t="shared" ca="1" si="220"/>
        <v/>
      </c>
    </row>
    <row r="2047" spans="1:27" x14ac:dyDescent="0.3">
      <c r="A2047" s="238"/>
      <c r="B2047" s="241" t="str">
        <f t="shared" si="224"/>
        <v/>
      </c>
      <c r="C2047" s="239"/>
      <c r="D2047" s="240" t="str">
        <f>IF(C2047&lt;&gt;"",VLOOKUP(C2047,'BASE EQUIPOS'!$G$8:$H$22,2,0),"")</f>
        <v/>
      </c>
      <c r="E2047" s="241" t="str">
        <f>IF(C2047&lt;&gt;"",VLOOKUP(C2047,'BASE EQUIPOS'!$G$8:$I$22,3,0),"")</f>
        <v/>
      </c>
      <c r="F2047" s="241" t="str">
        <f>IF(C2047&lt;&gt;"",VLOOKUP(C2047,'BASE EQUIPOS'!$G$8:$J$22,4,0),"")</f>
        <v/>
      </c>
      <c r="G2047" s="242"/>
      <c r="H2047" s="233"/>
      <c r="I2047" s="241"/>
      <c r="J2047" s="241"/>
      <c r="K2047" s="241"/>
      <c r="L2047" s="239"/>
      <c r="M2047" s="244"/>
      <c r="N2047" s="245" t="str">
        <f t="shared" ca="1" si="218"/>
        <v/>
      </c>
      <c r="O2047" s="239"/>
      <c r="P2047" s="244"/>
      <c r="Q2047" s="245" t="str">
        <f t="shared" si="219"/>
        <v/>
      </c>
      <c r="U2047" s="246" t="str">
        <f>IFERROR(VLOOKUP(C2047,'BASE EQUIPOS'!$G$8:$O$22,9,0)," ")</f>
        <v xml:space="preserve"> </v>
      </c>
      <c r="V2047" s="232" t="str">
        <f t="shared" si="221"/>
        <v/>
      </c>
      <c r="W2047" s="232" t="str">
        <f t="shared" si="222"/>
        <v/>
      </c>
      <c r="X2047" s="232" t="str">
        <f>IFERROR(VLOOKUP(W2047,Datos!$P$4:$Q$18,2,0),"")</f>
        <v/>
      </c>
      <c r="Y2047" s="232" t="str">
        <f t="shared" si="223"/>
        <v/>
      </c>
      <c r="AA2047" s="314" t="str">
        <f t="shared" ca="1" si="220"/>
        <v/>
      </c>
    </row>
    <row r="2048" spans="1:27" x14ac:dyDescent="0.3">
      <c r="A2048" s="238"/>
      <c r="B2048" s="241" t="str">
        <f t="shared" si="224"/>
        <v/>
      </c>
      <c r="C2048" s="239"/>
      <c r="D2048" s="240" t="str">
        <f>IF(C2048&lt;&gt;"",VLOOKUP(C2048,'BASE EQUIPOS'!$G$8:$H$22,2,0),"")</f>
        <v/>
      </c>
      <c r="E2048" s="241" t="str">
        <f>IF(C2048&lt;&gt;"",VLOOKUP(C2048,'BASE EQUIPOS'!$G$8:$I$22,3,0),"")</f>
        <v/>
      </c>
      <c r="F2048" s="241" t="str">
        <f>IF(C2048&lt;&gt;"",VLOOKUP(C2048,'BASE EQUIPOS'!$G$8:$J$22,4,0),"")</f>
        <v/>
      </c>
      <c r="G2048" s="242"/>
      <c r="H2048" s="233"/>
      <c r="I2048" s="241"/>
      <c r="J2048" s="241"/>
      <c r="K2048" s="241"/>
      <c r="L2048" s="239"/>
      <c r="M2048" s="244"/>
      <c r="N2048" s="245" t="str">
        <f t="shared" ca="1" si="218"/>
        <v/>
      </c>
      <c r="O2048" s="239"/>
      <c r="P2048" s="244"/>
      <c r="Q2048" s="245" t="str">
        <f t="shared" si="219"/>
        <v/>
      </c>
      <c r="U2048" s="246" t="str">
        <f>IFERROR(VLOOKUP(C2048,'BASE EQUIPOS'!$G$8:$O$22,9,0)," ")</f>
        <v xml:space="preserve"> </v>
      </c>
      <c r="V2048" s="232" t="str">
        <f t="shared" si="221"/>
        <v/>
      </c>
      <c r="W2048" s="232" t="str">
        <f t="shared" si="222"/>
        <v/>
      </c>
      <c r="X2048" s="232" t="str">
        <f>IFERROR(VLOOKUP(W2048,Datos!$P$4:$Q$18,2,0),"")</f>
        <v/>
      </c>
      <c r="Y2048" s="232" t="str">
        <f t="shared" si="223"/>
        <v/>
      </c>
      <c r="AA2048" s="314" t="str">
        <f t="shared" ca="1" si="220"/>
        <v/>
      </c>
    </row>
    <row r="2049" spans="1:27" x14ac:dyDescent="0.3">
      <c r="A2049" s="238"/>
      <c r="B2049" s="241" t="str">
        <f t="shared" si="224"/>
        <v/>
      </c>
      <c r="C2049" s="239"/>
      <c r="D2049" s="240" t="str">
        <f>IF(C2049&lt;&gt;"",VLOOKUP(C2049,'BASE EQUIPOS'!$G$8:$H$22,2,0),"")</f>
        <v/>
      </c>
      <c r="E2049" s="241" t="str">
        <f>IF(C2049&lt;&gt;"",VLOOKUP(C2049,'BASE EQUIPOS'!$G$8:$I$22,3,0),"")</f>
        <v/>
      </c>
      <c r="F2049" s="241" t="str">
        <f>IF(C2049&lt;&gt;"",VLOOKUP(C2049,'BASE EQUIPOS'!$G$8:$J$22,4,0),"")</f>
        <v/>
      </c>
      <c r="G2049" s="242"/>
      <c r="H2049" s="233"/>
      <c r="I2049" s="241"/>
      <c r="J2049" s="241"/>
      <c r="K2049" s="241"/>
      <c r="L2049" s="239"/>
      <c r="M2049" s="244"/>
      <c r="N2049" s="245" t="str">
        <f t="shared" ca="1" si="218"/>
        <v/>
      </c>
      <c r="O2049" s="239"/>
      <c r="P2049" s="244"/>
      <c r="Q2049" s="245" t="str">
        <f t="shared" si="219"/>
        <v/>
      </c>
      <c r="U2049" s="246" t="str">
        <f>IFERROR(VLOOKUP(C2049,'BASE EQUIPOS'!$G$8:$O$22,9,0)," ")</f>
        <v xml:space="preserve"> </v>
      </c>
      <c r="V2049" s="232" t="str">
        <f t="shared" si="221"/>
        <v/>
      </c>
      <c r="W2049" s="232" t="str">
        <f t="shared" si="222"/>
        <v/>
      </c>
      <c r="X2049" s="232" t="str">
        <f>IFERROR(VLOOKUP(W2049,Datos!$P$4:$Q$18,2,0),"")</f>
        <v/>
      </c>
      <c r="Y2049" s="232" t="str">
        <f t="shared" si="223"/>
        <v/>
      </c>
      <c r="AA2049" s="314" t="str">
        <f t="shared" ca="1" si="220"/>
        <v/>
      </c>
    </row>
    <row r="2050" spans="1:27" x14ac:dyDescent="0.3">
      <c r="A2050" s="238"/>
      <c r="B2050" s="241" t="str">
        <f t="shared" si="224"/>
        <v/>
      </c>
      <c r="C2050" s="239"/>
      <c r="D2050" s="240" t="str">
        <f>IF(C2050&lt;&gt;"",VLOOKUP(C2050,'BASE EQUIPOS'!$G$8:$H$22,2,0),"")</f>
        <v/>
      </c>
      <c r="E2050" s="241" t="str">
        <f>IF(C2050&lt;&gt;"",VLOOKUP(C2050,'BASE EQUIPOS'!$G$8:$I$22,3,0),"")</f>
        <v/>
      </c>
      <c r="F2050" s="241" t="str">
        <f>IF(C2050&lt;&gt;"",VLOOKUP(C2050,'BASE EQUIPOS'!$G$8:$J$22,4,0),"")</f>
        <v/>
      </c>
      <c r="G2050" s="242"/>
      <c r="H2050" s="233"/>
      <c r="I2050" s="241"/>
      <c r="J2050" s="241"/>
      <c r="K2050" s="241"/>
      <c r="L2050" s="239"/>
      <c r="M2050" s="244"/>
      <c r="N2050" s="245" t="str">
        <f t="shared" ca="1" si="218"/>
        <v/>
      </c>
      <c r="O2050" s="239"/>
      <c r="P2050" s="244"/>
      <c r="Q2050" s="245" t="str">
        <f t="shared" si="219"/>
        <v/>
      </c>
      <c r="U2050" s="246" t="str">
        <f>IFERROR(VLOOKUP(C2050,'BASE EQUIPOS'!$G$8:$O$22,9,0)," ")</f>
        <v xml:space="preserve"> </v>
      </c>
      <c r="V2050" s="232" t="str">
        <f t="shared" si="221"/>
        <v/>
      </c>
      <c r="W2050" s="232" t="str">
        <f t="shared" si="222"/>
        <v/>
      </c>
      <c r="X2050" s="232" t="str">
        <f>IFERROR(VLOOKUP(W2050,Datos!$P$4:$Q$18,2,0),"")</f>
        <v/>
      </c>
      <c r="Y2050" s="232" t="str">
        <f t="shared" si="223"/>
        <v/>
      </c>
      <c r="AA2050" s="314" t="str">
        <f t="shared" ca="1" si="220"/>
        <v/>
      </c>
    </row>
    <row r="2051" spans="1:27" x14ac:dyDescent="0.3">
      <c r="A2051" s="238"/>
      <c r="B2051" s="241" t="str">
        <f t="shared" si="224"/>
        <v/>
      </c>
      <c r="C2051" s="239"/>
      <c r="D2051" s="240" t="str">
        <f>IF(C2051&lt;&gt;"",VLOOKUP(C2051,'BASE EQUIPOS'!$G$8:$H$22,2,0),"")</f>
        <v/>
      </c>
      <c r="E2051" s="241" t="str">
        <f>IF(C2051&lt;&gt;"",VLOOKUP(C2051,'BASE EQUIPOS'!$G$8:$I$22,3,0),"")</f>
        <v/>
      </c>
      <c r="F2051" s="241" t="str">
        <f>IF(C2051&lt;&gt;"",VLOOKUP(C2051,'BASE EQUIPOS'!$G$8:$J$22,4,0),"")</f>
        <v/>
      </c>
      <c r="G2051" s="242"/>
      <c r="H2051" s="233"/>
      <c r="I2051" s="241"/>
      <c r="J2051" s="241"/>
      <c r="K2051" s="241"/>
      <c r="L2051" s="239"/>
      <c r="M2051" s="244"/>
      <c r="N2051" s="245" t="str">
        <f t="shared" ca="1" si="218"/>
        <v/>
      </c>
      <c r="O2051" s="239"/>
      <c r="P2051" s="244"/>
      <c r="Q2051" s="245" t="str">
        <f t="shared" si="219"/>
        <v/>
      </c>
      <c r="U2051" s="246" t="str">
        <f>IFERROR(VLOOKUP(C2051,'BASE EQUIPOS'!$G$8:$O$22,9,0)," ")</f>
        <v xml:space="preserve"> </v>
      </c>
      <c r="V2051" s="232" t="str">
        <f t="shared" si="221"/>
        <v/>
      </c>
      <c r="W2051" s="232" t="str">
        <f t="shared" si="222"/>
        <v/>
      </c>
      <c r="X2051" s="232" t="str">
        <f>IFERROR(VLOOKUP(W2051,Datos!$P$4:$Q$18,2,0),"")</f>
        <v/>
      </c>
      <c r="Y2051" s="232" t="str">
        <f t="shared" si="223"/>
        <v/>
      </c>
      <c r="AA2051" s="314" t="str">
        <f t="shared" ca="1" si="220"/>
        <v/>
      </c>
    </row>
    <row r="2052" spans="1:27" x14ac:dyDescent="0.3">
      <c r="A2052" s="238"/>
      <c r="B2052" s="241" t="str">
        <f t="shared" si="224"/>
        <v/>
      </c>
      <c r="C2052" s="239"/>
      <c r="D2052" s="240" t="str">
        <f>IF(C2052&lt;&gt;"",VLOOKUP(C2052,'BASE EQUIPOS'!$G$8:$H$22,2,0),"")</f>
        <v/>
      </c>
      <c r="E2052" s="241" t="str">
        <f>IF(C2052&lt;&gt;"",VLOOKUP(C2052,'BASE EQUIPOS'!$G$8:$I$22,3,0),"")</f>
        <v/>
      </c>
      <c r="F2052" s="241" t="str">
        <f>IF(C2052&lt;&gt;"",VLOOKUP(C2052,'BASE EQUIPOS'!$G$8:$J$22,4,0),"")</f>
        <v/>
      </c>
      <c r="G2052" s="242"/>
      <c r="H2052" s="233"/>
      <c r="I2052" s="241"/>
      <c r="J2052" s="241"/>
      <c r="K2052" s="241"/>
      <c r="L2052" s="239"/>
      <c r="M2052" s="244"/>
      <c r="N2052" s="245" t="str">
        <f t="shared" ca="1" si="218"/>
        <v/>
      </c>
      <c r="O2052" s="239"/>
      <c r="P2052" s="244"/>
      <c r="Q2052" s="245" t="str">
        <f t="shared" si="219"/>
        <v/>
      </c>
      <c r="U2052" s="246" t="str">
        <f>IFERROR(VLOOKUP(C2052,'BASE EQUIPOS'!$G$8:$O$22,9,0)," ")</f>
        <v xml:space="preserve"> </v>
      </c>
      <c r="V2052" s="232" t="str">
        <f t="shared" si="221"/>
        <v/>
      </c>
      <c r="W2052" s="232" t="str">
        <f t="shared" si="222"/>
        <v/>
      </c>
      <c r="X2052" s="232" t="str">
        <f>IFERROR(VLOOKUP(W2052,Datos!$P$4:$Q$18,2,0),"")</f>
        <v/>
      </c>
      <c r="Y2052" s="232" t="str">
        <f t="shared" si="223"/>
        <v/>
      </c>
      <c r="AA2052" s="314" t="str">
        <f t="shared" ca="1" si="220"/>
        <v/>
      </c>
    </row>
    <row r="2053" spans="1:27" x14ac:dyDescent="0.3">
      <c r="A2053" s="238"/>
      <c r="B2053" s="241" t="str">
        <f t="shared" si="224"/>
        <v/>
      </c>
      <c r="C2053" s="239"/>
      <c r="D2053" s="240" t="str">
        <f>IF(C2053&lt;&gt;"",VLOOKUP(C2053,'BASE EQUIPOS'!$G$8:$H$22,2,0),"")</f>
        <v/>
      </c>
      <c r="E2053" s="241" t="str">
        <f>IF(C2053&lt;&gt;"",VLOOKUP(C2053,'BASE EQUIPOS'!$G$8:$I$22,3,0),"")</f>
        <v/>
      </c>
      <c r="F2053" s="241" t="str">
        <f>IF(C2053&lt;&gt;"",VLOOKUP(C2053,'BASE EQUIPOS'!$G$8:$J$22,4,0),"")</f>
        <v/>
      </c>
      <c r="G2053" s="242"/>
      <c r="H2053" s="233"/>
      <c r="I2053" s="241"/>
      <c r="J2053" s="241"/>
      <c r="K2053" s="241"/>
      <c r="L2053" s="239"/>
      <c r="M2053" s="244"/>
      <c r="N2053" s="245" t="str">
        <f t="shared" ca="1" si="218"/>
        <v/>
      </c>
      <c r="O2053" s="239"/>
      <c r="P2053" s="244"/>
      <c r="Q2053" s="245" t="str">
        <f t="shared" si="219"/>
        <v/>
      </c>
      <c r="U2053" s="246" t="str">
        <f>IFERROR(VLOOKUP(C2053,'BASE EQUIPOS'!$G$8:$O$22,9,0)," ")</f>
        <v xml:space="preserve"> </v>
      </c>
      <c r="V2053" s="232" t="str">
        <f t="shared" si="221"/>
        <v/>
      </c>
      <c r="W2053" s="232" t="str">
        <f t="shared" si="222"/>
        <v/>
      </c>
      <c r="X2053" s="232" t="str">
        <f>IFERROR(VLOOKUP(W2053,Datos!$P$4:$Q$18,2,0),"")</f>
        <v/>
      </c>
      <c r="Y2053" s="232" t="str">
        <f t="shared" si="223"/>
        <v/>
      </c>
      <c r="AA2053" s="314" t="str">
        <f t="shared" ca="1" si="220"/>
        <v/>
      </c>
    </row>
    <row r="2054" spans="1:27" x14ac:dyDescent="0.3">
      <c r="A2054" s="238"/>
      <c r="B2054" s="241" t="str">
        <f t="shared" si="224"/>
        <v/>
      </c>
      <c r="C2054" s="239"/>
      <c r="D2054" s="240" t="str">
        <f>IF(C2054&lt;&gt;"",VLOOKUP(C2054,'BASE EQUIPOS'!$G$8:$H$22,2,0),"")</f>
        <v/>
      </c>
      <c r="E2054" s="241" t="str">
        <f>IF(C2054&lt;&gt;"",VLOOKUP(C2054,'BASE EQUIPOS'!$G$8:$I$22,3,0),"")</f>
        <v/>
      </c>
      <c r="F2054" s="241" t="str">
        <f>IF(C2054&lt;&gt;"",VLOOKUP(C2054,'BASE EQUIPOS'!$G$8:$J$22,4,0),"")</f>
        <v/>
      </c>
      <c r="G2054" s="242"/>
      <c r="H2054" s="233"/>
      <c r="I2054" s="241"/>
      <c r="J2054" s="241"/>
      <c r="K2054" s="241"/>
      <c r="L2054" s="239"/>
      <c r="M2054" s="244"/>
      <c r="N2054" s="245" t="str">
        <f t="shared" ca="1" si="218"/>
        <v/>
      </c>
      <c r="O2054" s="239"/>
      <c r="P2054" s="244"/>
      <c r="Q2054" s="245" t="str">
        <f t="shared" si="219"/>
        <v/>
      </c>
      <c r="U2054" s="246" t="str">
        <f>IFERROR(VLOOKUP(C2054,'BASE EQUIPOS'!$G$8:$O$22,9,0)," ")</f>
        <v xml:space="preserve"> </v>
      </c>
      <c r="V2054" s="232" t="str">
        <f t="shared" si="221"/>
        <v/>
      </c>
      <c r="W2054" s="232" t="str">
        <f t="shared" si="222"/>
        <v/>
      </c>
      <c r="X2054" s="232" t="str">
        <f>IFERROR(VLOOKUP(W2054,Datos!$P$4:$Q$18,2,0),"")</f>
        <v/>
      </c>
      <c r="Y2054" s="232" t="str">
        <f t="shared" si="223"/>
        <v/>
      </c>
      <c r="AA2054" s="314" t="str">
        <f t="shared" ca="1" si="220"/>
        <v/>
      </c>
    </row>
    <row r="2055" spans="1:27" x14ac:dyDescent="0.3">
      <c r="A2055" s="238"/>
      <c r="B2055" s="241" t="str">
        <f t="shared" si="224"/>
        <v/>
      </c>
      <c r="C2055" s="239"/>
      <c r="D2055" s="240" t="str">
        <f>IF(C2055&lt;&gt;"",VLOOKUP(C2055,'BASE EQUIPOS'!$G$8:$H$22,2,0),"")</f>
        <v/>
      </c>
      <c r="E2055" s="241" t="str">
        <f>IF(C2055&lt;&gt;"",VLOOKUP(C2055,'BASE EQUIPOS'!$G$8:$I$22,3,0),"")</f>
        <v/>
      </c>
      <c r="F2055" s="241" t="str">
        <f>IF(C2055&lt;&gt;"",VLOOKUP(C2055,'BASE EQUIPOS'!$G$8:$J$22,4,0),"")</f>
        <v/>
      </c>
      <c r="G2055" s="242"/>
      <c r="H2055" s="233"/>
      <c r="I2055" s="241"/>
      <c r="J2055" s="241"/>
      <c r="K2055" s="241"/>
      <c r="L2055" s="239"/>
      <c r="M2055" s="244"/>
      <c r="N2055" s="245" t="str">
        <f t="shared" ca="1" si="218"/>
        <v/>
      </c>
      <c r="O2055" s="239"/>
      <c r="P2055" s="244"/>
      <c r="Q2055" s="245" t="str">
        <f t="shared" si="219"/>
        <v/>
      </c>
      <c r="U2055" s="246" t="str">
        <f>IFERROR(VLOOKUP(C2055,'BASE EQUIPOS'!$G$8:$O$22,9,0)," ")</f>
        <v xml:space="preserve"> </v>
      </c>
      <c r="V2055" s="232" t="str">
        <f t="shared" si="221"/>
        <v/>
      </c>
      <c r="W2055" s="232" t="str">
        <f t="shared" si="222"/>
        <v/>
      </c>
      <c r="X2055" s="232" t="str">
        <f>IFERROR(VLOOKUP(W2055,Datos!$P$4:$Q$18,2,0),"")</f>
        <v/>
      </c>
      <c r="Y2055" s="232" t="str">
        <f t="shared" si="223"/>
        <v/>
      </c>
      <c r="AA2055" s="314" t="str">
        <f t="shared" ca="1" si="220"/>
        <v/>
      </c>
    </row>
    <row r="2056" spans="1:27" x14ac:dyDescent="0.3">
      <c r="A2056" s="238"/>
      <c r="B2056" s="241" t="str">
        <f t="shared" si="224"/>
        <v/>
      </c>
      <c r="C2056" s="239"/>
      <c r="D2056" s="240" t="str">
        <f>IF(C2056&lt;&gt;"",VLOOKUP(C2056,'BASE EQUIPOS'!$G$8:$H$22,2,0),"")</f>
        <v/>
      </c>
      <c r="E2056" s="241" t="str">
        <f>IF(C2056&lt;&gt;"",VLOOKUP(C2056,'BASE EQUIPOS'!$G$8:$I$22,3,0),"")</f>
        <v/>
      </c>
      <c r="F2056" s="241" t="str">
        <f>IF(C2056&lt;&gt;"",VLOOKUP(C2056,'BASE EQUIPOS'!$G$8:$J$22,4,0),"")</f>
        <v/>
      </c>
      <c r="G2056" s="242"/>
      <c r="H2056" s="233"/>
      <c r="I2056" s="241"/>
      <c r="J2056" s="241"/>
      <c r="K2056" s="241"/>
      <c r="L2056" s="239"/>
      <c r="M2056" s="244"/>
      <c r="N2056" s="245" t="str">
        <f t="shared" ca="1" si="218"/>
        <v/>
      </c>
      <c r="O2056" s="239"/>
      <c r="P2056" s="244"/>
      <c r="Q2056" s="245" t="str">
        <f t="shared" si="219"/>
        <v/>
      </c>
      <c r="U2056" s="246" t="str">
        <f>IFERROR(VLOOKUP(C2056,'BASE EQUIPOS'!$G$8:$O$22,9,0)," ")</f>
        <v xml:space="preserve"> </v>
      </c>
      <c r="V2056" s="232" t="str">
        <f t="shared" si="221"/>
        <v/>
      </c>
      <c r="W2056" s="232" t="str">
        <f t="shared" si="222"/>
        <v/>
      </c>
      <c r="X2056" s="232" t="str">
        <f>IFERROR(VLOOKUP(W2056,Datos!$P$4:$Q$18,2,0),"")</f>
        <v/>
      </c>
      <c r="Y2056" s="232" t="str">
        <f t="shared" si="223"/>
        <v/>
      </c>
      <c r="AA2056" s="314" t="str">
        <f t="shared" ca="1" si="220"/>
        <v/>
      </c>
    </row>
    <row r="2057" spans="1:27" x14ac:dyDescent="0.3">
      <c r="A2057" s="238"/>
      <c r="B2057" s="241" t="str">
        <f t="shared" si="224"/>
        <v/>
      </c>
      <c r="C2057" s="239"/>
      <c r="D2057" s="240" t="str">
        <f>IF(C2057&lt;&gt;"",VLOOKUP(C2057,'BASE EQUIPOS'!$G$8:$H$22,2,0),"")</f>
        <v/>
      </c>
      <c r="E2057" s="241" t="str">
        <f>IF(C2057&lt;&gt;"",VLOOKUP(C2057,'BASE EQUIPOS'!$G$8:$I$22,3,0),"")</f>
        <v/>
      </c>
      <c r="F2057" s="241" t="str">
        <f>IF(C2057&lt;&gt;"",VLOOKUP(C2057,'BASE EQUIPOS'!$G$8:$J$22,4,0),"")</f>
        <v/>
      </c>
      <c r="G2057" s="242"/>
      <c r="H2057" s="233"/>
      <c r="I2057" s="241"/>
      <c r="J2057" s="241"/>
      <c r="K2057" s="241"/>
      <c r="L2057" s="239"/>
      <c r="M2057" s="244"/>
      <c r="N2057" s="245" t="str">
        <f t="shared" ca="1" si="218"/>
        <v/>
      </c>
      <c r="O2057" s="239"/>
      <c r="P2057" s="244"/>
      <c r="Q2057" s="245" t="str">
        <f t="shared" si="219"/>
        <v/>
      </c>
      <c r="U2057" s="246" t="str">
        <f>IFERROR(VLOOKUP(C2057,'BASE EQUIPOS'!$G$8:$O$22,9,0)," ")</f>
        <v xml:space="preserve"> </v>
      </c>
      <c r="V2057" s="232" t="str">
        <f t="shared" si="221"/>
        <v/>
      </c>
      <c r="W2057" s="232" t="str">
        <f t="shared" si="222"/>
        <v/>
      </c>
      <c r="X2057" s="232" t="str">
        <f>IFERROR(VLOOKUP(W2057,Datos!$P$4:$Q$18,2,0),"")</f>
        <v/>
      </c>
      <c r="Y2057" s="232" t="str">
        <f t="shared" si="223"/>
        <v/>
      </c>
      <c r="AA2057" s="314" t="str">
        <f t="shared" ca="1" si="220"/>
        <v/>
      </c>
    </row>
    <row r="2058" spans="1:27" x14ac:dyDescent="0.3">
      <c r="A2058" s="238"/>
      <c r="B2058" s="241" t="str">
        <f t="shared" si="224"/>
        <v/>
      </c>
      <c r="C2058" s="239"/>
      <c r="D2058" s="240" t="str">
        <f>IF(C2058&lt;&gt;"",VLOOKUP(C2058,'BASE EQUIPOS'!$G$8:$H$22,2,0),"")</f>
        <v/>
      </c>
      <c r="E2058" s="241" t="str">
        <f>IF(C2058&lt;&gt;"",VLOOKUP(C2058,'BASE EQUIPOS'!$G$8:$I$22,3,0),"")</f>
        <v/>
      </c>
      <c r="F2058" s="241" t="str">
        <f>IF(C2058&lt;&gt;"",VLOOKUP(C2058,'BASE EQUIPOS'!$G$8:$J$22,4,0),"")</f>
        <v/>
      </c>
      <c r="G2058" s="242"/>
      <c r="H2058" s="233"/>
      <c r="I2058" s="241"/>
      <c r="J2058" s="241"/>
      <c r="K2058" s="241"/>
      <c r="L2058" s="239"/>
      <c r="M2058" s="244"/>
      <c r="N2058" s="245" t="str">
        <f t="shared" ca="1" si="218"/>
        <v/>
      </c>
      <c r="O2058" s="239"/>
      <c r="P2058" s="244"/>
      <c r="Q2058" s="245" t="str">
        <f t="shared" si="219"/>
        <v/>
      </c>
      <c r="U2058" s="246" t="str">
        <f>IFERROR(VLOOKUP(C2058,'BASE EQUIPOS'!$G$8:$O$22,9,0)," ")</f>
        <v xml:space="preserve"> </v>
      </c>
      <c r="V2058" s="232" t="str">
        <f t="shared" si="221"/>
        <v/>
      </c>
      <c r="W2058" s="232" t="str">
        <f t="shared" si="222"/>
        <v/>
      </c>
      <c r="X2058" s="232" t="str">
        <f>IFERROR(VLOOKUP(W2058,Datos!$P$4:$Q$18,2,0),"")</f>
        <v/>
      </c>
      <c r="Y2058" s="232" t="str">
        <f t="shared" si="223"/>
        <v/>
      </c>
      <c r="AA2058" s="314" t="str">
        <f t="shared" ca="1" si="220"/>
        <v/>
      </c>
    </row>
    <row r="2059" spans="1:27" x14ac:dyDescent="0.3">
      <c r="A2059" s="238"/>
      <c r="B2059" s="241" t="str">
        <f t="shared" si="224"/>
        <v/>
      </c>
      <c r="C2059" s="239"/>
      <c r="D2059" s="240" t="str">
        <f>IF(C2059&lt;&gt;"",VLOOKUP(C2059,'BASE EQUIPOS'!$G$8:$H$22,2,0),"")</f>
        <v/>
      </c>
      <c r="E2059" s="241" t="str">
        <f>IF(C2059&lt;&gt;"",VLOOKUP(C2059,'BASE EQUIPOS'!$G$8:$I$22,3,0),"")</f>
        <v/>
      </c>
      <c r="F2059" s="241" t="str">
        <f>IF(C2059&lt;&gt;"",VLOOKUP(C2059,'BASE EQUIPOS'!$G$8:$J$22,4,0),"")</f>
        <v/>
      </c>
      <c r="G2059" s="242"/>
      <c r="H2059" s="233"/>
      <c r="I2059" s="241"/>
      <c r="J2059" s="241"/>
      <c r="K2059" s="241"/>
      <c r="L2059" s="239"/>
      <c r="M2059" s="244"/>
      <c r="N2059" s="245" t="str">
        <f t="shared" ca="1" si="218"/>
        <v/>
      </c>
      <c r="O2059" s="239"/>
      <c r="P2059" s="244"/>
      <c r="Q2059" s="245" t="str">
        <f t="shared" si="219"/>
        <v/>
      </c>
      <c r="U2059" s="246" t="str">
        <f>IFERROR(VLOOKUP(C2059,'BASE EQUIPOS'!$G$8:$O$22,9,0)," ")</f>
        <v xml:space="preserve"> </v>
      </c>
      <c r="V2059" s="232" t="str">
        <f t="shared" si="221"/>
        <v/>
      </c>
      <c r="W2059" s="232" t="str">
        <f t="shared" si="222"/>
        <v/>
      </c>
      <c r="X2059" s="232" t="str">
        <f>IFERROR(VLOOKUP(W2059,Datos!$P$4:$Q$18,2,0),"")</f>
        <v/>
      </c>
      <c r="Y2059" s="232" t="str">
        <f t="shared" si="223"/>
        <v/>
      </c>
      <c r="AA2059" s="314" t="str">
        <f t="shared" ca="1" si="220"/>
        <v/>
      </c>
    </row>
    <row r="2060" spans="1:27" x14ac:dyDescent="0.3">
      <c r="A2060" s="238"/>
      <c r="B2060" s="241" t="str">
        <f t="shared" si="224"/>
        <v/>
      </c>
      <c r="C2060" s="239"/>
      <c r="D2060" s="240" t="str">
        <f>IF(C2060&lt;&gt;"",VLOOKUP(C2060,'BASE EQUIPOS'!$G$8:$H$22,2,0),"")</f>
        <v/>
      </c>
      <c r="E2060" s="241" t="str">
        <f>IF(C2060&lt;&gt;"",VLOOKUP(C2060,'BASE EQUIPOS'!$G$8:$I$22,3,0),"")</f>
        <v/>
      </c>
      <c r="F2060" s="241" t="str">
        <f>IF(C2060&lt;&gt;"",VLOOKUP(C2060,'BASE EQUIPOS'!$G$8:$J$22,4,0),"")</f>
        <v/>
      </c>
      <c r="G2060" s="242"/>
      <c r="H2060" s="233"/>
      <c r="I2060" s="241"/>
      <c r="J2060" s="241"/>
      <c r="K2060" s="241"/>
      <c r="L2060" s="239"/>
      <c r="M2060" s="244"/>
      <c r="N2060" s="245" t="str">
        <f t="shared" ca="1" si="218"/>
        <v/>
      </c>
      <c r="O2060" s="239"/>
      <c r="P2060" s="244"/>
      <c r="Q2060" s="245" t="str">
        <f t="shared" si="219"/>
        <v/>
      </c>
      <c r="U2060" s="246" t="str">
        <f>IFERROR(VLOOKUP(C2060,'BASE EQUIPOS'!$G$8:$O$22,9,0)," ")</f>
        <v xml:space="preserve"> </v>
      </c>
      <c r="V2060" s="232" t="str">
        <f t="shared" si="221"/>
        <v/>
      </c>
      <c r="W2060" s="232" t="str">
        <f t="shared" si="222"/>
        <v/>
      </c>
      <c r="X2060" s="232" t="str">
        <f>IFERROR(VLOOKUP(W2060,Datos!$P$4:$Q$18,2,0),"")</f>
        <v/>
      </c>
      <c r="Y2060" s="232" t="str">
        <f t="shared" si="223"/>
        <v/>
      </c>
      <c r="AA2060" s="314" t="str">
        <f t="shared" ca="1" si="220"/>
        <v/>
      </c>
    </row>
    <row r="2061" spans="1:27" x14ac:dyDescent="0.3">
      <c r="A2061" s="238"/>
      <c r="B2061" s="241" t="str">
        <f t="shared" si="224"/>
        <v/>
      </c>
      <c r="C2061" s="239"/>
      <c r="D2061" s="240" t="str">
        <f>IF(C2061&lt;&gt;"",VLOOKUP(C2061,'BASE EQUIPOS'!$G$8:$H$22,2,0),"")</f>
        <v/>
      </c>
      <c r="E2061" s="241" t="str">
        <f>IF(C2061&lt;&gt;"",VLOOKUP(C2061,'BASE EQUIPOS'!$G$8:$I$22,3,0),"")</f>
        <v/>
      </c>
      <c r="F2061" s="241" t="str">
        <f>IF(C2061&lt;&gt;"",VLOOKUP(C2061,'BASE EQUIPOS'!$G$8:$J$22,4,0),"")</f>
        <v/>
      </c>
      <c r="G2061" s="242"/>
      <c r="H2061" s="233"/>
      <c r="I2061" s="241"/>
      <c r="J2061" s="241"/>
      <c r="K2061" s="241"/>
      <c r="L2061" s="239"/>
      <c r="M2061" s="244"/>
      <c r="N2061" s="245" t="str">
        <f t="shared" ca="1" si="218"/>
        <v/>
      </c>
      <c r="O2061" s="239"/>
      <c r="P2061" s="244"/>
      <c r="Q2061" s="245" t="str">
        <f t="shared" si="219"/>
        <v/>
      </c>
      <c r="U2061" s="246" t="str">
        <f>IFERROR(VLOOKUP(C2061,'BASE EQUIPOS'!$G$8:$O$22,9,0)," ")</f>
        <v xml:space="preserve"> </v>
      </c>
      <c r="V2061" s="232" t="str">
        <f t="shared" si="221"/>
        <v/>
      </c>
      <c r="W2061" s="232" t="str">
        <f t="shared" si="222"/>
        <v/>
      </c>
      <c r="X2061" s="232" t="str">
        <f>IFERROR(VLOOKUP(W2061,Datos!$P$4:$Q$18,2,0),"")</f>
        <v/>
      </c>
      <c r="Y2061" s="232" t="str">
        <f t="shared" si="223"/>
        <v/>
      </c>
      <c r="AA2061" s="314" t="str">
        <f t="shared" ca="1" si="220"/>
        <v/>
      </c>
    </row>
    <row r="2062" spans="1:27" x14ac:dyDescent="0.3">
      <c r="A2062" s="238"/>
      <c r="B2062" s="241" t="str">
        <f t="shared" si="224"/>
        <v/>
      </c>
      <c r="C2062" s="239"/>
      <c r="D2062" s="240" t="str">
        <f>IF(C2062&lt;&gt;"",VLOOKUP(C2062,'BASE EQUIPOS'!$G$8:$H$22,2,0),"")</f>
        <v/>
      </c>
      <c r="E2062" s="241" t="str">
        <f>IF(C2062&lt;&gt;"",VLOOKUP(C2062,'BASE EQUIPOS'!$G$8:$I$22,3,0),"")</f>
        <v/>
      </c>
      <c r="F2062" s="241" t="str">
        <f>IF(C2062&lt;&gt;"",VLOOKUP(C2062,'BASE EQUIPOS'!$G$8:$J$22,4,0),"")</f>
        <v/>
      </c>
      <c r="G2062" s="242"/>
      <c r="H2062" s="233"/>
      <c r="I2062" s="241"/>
      <c r="J2062" s="241"/>
      <c r="K2062" s="241"/>
      <c r="L2062" s="239"/>
      <c r="M2062" s="244"/>
      <c r="N2062" s="245" t="str">
        <f t="shared" ca="1" si="218"/>
        <v/>
      </c>
      <c r="O2062" s="239"/>
      <c r="P2062" s="244"/>
      <c r="Q2062" s="245" t="str">
        <f t="shared" si="219"/>
        <v/>
      </c>
      <c r="U2062" s="246" t="str">
        <f>IFERROR(VLOOKUP(C2062,'BASE EQUIPOS'!$G$8:$O$22,9,0)," ")</f>
        <v xml:space="preserve"> </v>
      </c>
      <c r="V2062" s="232" t="str">
        <f t="shared" si="221"/>
        <v/>
      </c>
      <c r="W2062" s="232" t="str">
        <f t="shared" si="222"/>
        <v/>
      </c>
      <c r="X2062" s="232" t="str">
        <f>IFERROR(VLOOKUP(W2062,Datos!$P$4:$Q$18,2,0),"")</f>
        <v/>
      </c>
      <c r="Y2062" s="232" t="str">
        <f t="shared" si="223"/>
        <v/>
      </c>
      <c r="AA2062" s="314" t="str">
        <f t="shared" ca="1" si="220"/>
        <v/>
      </c>
    </row>
    <row r="2063" spans="1:27" x14ac:dyDescent="0.3">
      <c r="A2063" s="238"/>
      <c r="B2063" s="241" t="str">
        <f t="shared" si="224"/>
        <v/>
      </c>
      <c r="C2063" s="239"/>
      <c r="D2063" s="240" t="str">
        <f>IF(C2063&lt;&gt;"",VLOOKUP(C2063,'BASE EQUIPOS'!$G$8:$H$22,2,0),"")</f>
        <v/>
      </c>
      <c r="E2063" s="241" t="str">
        <f>IF(C2063&lt;&gt;"",VLOOKUP(C2063,'BASE EQUIPOS'!$G$8:$I$22,3,0),"")</f>
        <v/>
      </c>
      <c r="F2063" s="241" t="str">
        <f>IF(C2063&lt;&gt;"",VLOOKUP(C2063,'BASE EQUIPOS'!$G$8:$J$22,4,0),"")</f>
        <v/>
      </c>
      <c r="G2063" s="242"/>
      <c r="H2063" s="233"/>
      <c r="I2063" s="241"/>
      <c r="J2063" s="241"/>
      <c r="K2063" s="241"/>
      <c r="L2063" s="239"/>
      <c r="M2063" s="244"/>
      <c r="N2063" s="245" t="str">
        <f t="shared" ca="1" si="218"/>
        <v/>
      </c>
      <c r="O2063" s="239"/>
      <c r="P2063" s="244"/>
      <c r="Q2063" s="245" t="str">
        <f t="shared" si="219"/>
        <v/>
      </c>
      <c r="U2063" s="246" t="str">
        <f>IFERROR(VLOOKUP(C2063,'BASE EQUIPOS'!$G$8:$O$22,9,0)," ")</f>
        <v xml:space="preserve"> </v>
      </c>
      <c r="V2063" s="232" t="str">
        <f t="shared" si="221"/>
        <v/>
      </c>
      <c r="W2063" s="232" t="str">
        <f t="shared" si="222"/>
        <v/>
      </c>
      <c r="X2063" s="232" t="str">
        <f>IFERROR(VLOOKUP(W2063,Datos!$P$4:$Q$18,2,0),"")</f>
        <v/>
      </c>
      <c r="Y2063" s="232" t="str">
        <f t="shared" si="223"/>
        <v/>
      </c>
      <c r="AA2063" s="314" t="str">
        <f t="shared" ca="1" si="220"/>
        <v/>
      </c>
    </row>
    <row r="2064" spans="1:27" x14ac:dyDescent="0.3">
      <c r="A2064" s="238"/>
      <c r="B2064" s="241" t="str">
        <f t="shared" si="224"/>
        <v/>
      </c>
      <c r="C2064" s="239"/>
      <c r="D2064" s="240" t="str">
        <f>IF(C2064&lt;&gt;"",VLOOKUP(C2064,'BASE EQUIPOS'!$G$8:$H$22,2,0),"")</f>
        <v/>
      </c>
      <c r="E2064" s="241" t="str">
        <f>IF(C2064&lt;&gt;"",VLOOKUP(C2064,'BASE EQUIPOS'!$G$8:$I$22,3,0),"")</f>
        <v/>
      </c>
      <c r="F2064" s="241" t="str">
        <f>IF(C2064&lt;&gt;"",VLOOKUP(C2064,'BASE EQUIPOS'!$G$8:$J$22,4,0),"")</f>
        <v/>
      </c>
      <c r="G2064" s="242"/>
      <c r="H2064" s="233"/>
      <c r="I2064" s="241"/>
      <c r="J2064" s="241"/>
      <c r="K2064" s="241"/>
      <c r="L2064" s="239"/>
      <c r="M2064" s="244"/>
      <c r="N2064" s="245" t="str">
        <f t="shared" ref="N2064:N2127" ca="1" si="225">IF(M2064="","",IF(O2064="",NOW()*24-(L2064+M2064)*24,"Mtto. Terminado"))</f>
        <v/>
      </c>
      <c r="O2064" s="239"/>
      <c r="P2064" s="244"/>
      <c r="Q2064" s="245" t="str">
        <f t="shared" ref="Q2064:Q2127" si="226">IF(O2064="","",IF(P2064="","",(O2064+P2064)*24-(L2064+M2064)*24))</f>
        <v/>
      </c>
      <c r="U2064" s="246" t="str">
        <f>IFERROR(VLOOKUP(C2064,'BASE EQUIPOS'!$G$8:$O$22,9,0)," ")</f>
        <v xml:space="preserve"> </v>
      </c>
      <c r="V2064" s="232" t="str">
        <f t="shared" si="221"/>
        <v/>
      </c>
      <c r="W2064" s="232" t="str">
        <f t="shared" si="222"/>
        <v/>
      </c>
      <c r="X2064" s="232" t="str">
        <f>IFERROR(VLOOKUP(W2064,Datos!$P$4:$Q$18,2,0),"")</f>
        <v/>
      </c>
      <c r="Y2064" s="232" t="str">
        <f t="shared" si="223"/>
        <v/>
      </c>
      <c r="AA2064" s="314" t="str">
        <f t="shared" ca="1" si="220"/>
        <v/>
      </c>
    </row>
    <row r="2065" spans="1:27" x14ac:dyDescent="0.3">
      <c r="A2065" s="238"/>
      <c r="B2065" s="241" t="str">
        <f t="shared" si="224"/>
        <v/>
      </c>
      <c r="C2065" s="239"/>
      <c r="D2065" s="240" t="str">
        <f>IF(C2065&lt;&gt;"",VLOOKUP(C2065,'BASE EQUIPOS'!$G$8:$H$22,2,0),"")</f>
        <v/>
      </c>
      <c r="E2065" s="241" t="str">
        <f>IF(C2065&lt;&gt;"",VLOOKUP(C2065,'BASE EQUIPOS'!$G$8:$I$22,3,0),"")</f>
        <v/>
      </c>
      <c r="F2065" s="241" t="str">
        <f>IF(C2065&lt;&gt;"",VLOOKUP(C2065,'BASE EQUIPOS'!$G$8:$J$22,4,0),"")</f>
        <v/>
      </c>
      <c r="G2065" s="242"/>
      <c r="H2065" s="233"/>
      <c r="I2065" s="241"/>
      <c r="J2065" s="241"/>
      <c r="K2065" s="241"/>
      <c r="L2065" s="239"/>
      <c r="M2065" s="244"/>
      <c r="N2065" s="245" t="str">
        <f t="shared" ca="1" si="225"/>
        <v/>
      </c>
      <c r="O2065" s="239"/>
      <c r="P2065" s="244"/>
      <c r="Q2065" s="245" t="str">
        <f t="shared" si="226"/>
        <v/>
      </c>
      <c r="U2065" s="246" t="str">
        <f>IFERROR(VLOOKUP(C2065,'BASE EQUIPOS'!$G$8:$O$22,9,0)," ")</f>
        <v xml:space="preserve"> </v>
      </c>
      <c r="V2065" s="232" t="str">
        <f t="shared" si="221"/>
        <v/>
      </c>
      <c r="W2065" s="232" t="str">
        <f t="shared" si="222"/>
        <v/>
      </c>
      <c r="X2065" s="232" t="str">
        <f>IFERROR(VLOOKUP(W2065,Datos!$P$4:$Q$18,2,0),"")</f>
        <v/>
      </c>
      <c r="Y2065" s="232" t="str">
        <f t="shared" si="223"/>
        <v/>
      </c>
      <c r="AA2065" s="314" t="str">
        <f t="shared" ref="AA2065:AA2128" ca="1" si="227">IF(N2065="Mtto. Terminado",1,"")</f>
        <v/>
      </c>
    </row>
    <row r="2066" spans="1:27" x14ac:dyDescent="0.3">
      <c r="A2066" s="238"/>
      <c r="B2066" s="241" t="str">
        <f t="shared" si="224"/>
        <v/>
      </c>
      <c r="C2066" s="239"/>
      <c r="D2066" s="240" t="str">
        <f>IF(C2066&lt;&gt;"",VLOOKUP(C2066,'BASE EQUIPOS'!$G$8:$H$22,2,0),"")</f>
        <v/>
      </c>
      <c r="E2066" s="241" t="str">
        <f>IF(C2066&lt;&gt;"",VLOOKUP(C2066,'BASE EQUIPOS'!$G$8:$I$22,3,0),"")</f>
        <v/>
      </c>
      <c r="F2066" s="241" t="str">
        <f>IF(C2066&lt;&gt;"",VLOOKUP(C2066,'BASE EQUIPOS'!$G$8:$J$22,4,0),"")</f>
        <v/>
      </c>
      <c r="G2066" s="242"/>
      <c r="H2066" s="233"/>
      <c r="I2066" s="241"/>
      <c r="J2066" s="241"/>
      <c r="K2066" s="241"/>
      <c r="L2066" s="239"/>
      <c r="M2066" s="244"/>
      <c r="N2066" s="245" t="str">
        <f t="shared" ca="1" si="225"/>
        <v/>
      </c>
      <c r="O2066" s="239"/>
      <c r="P2066" s="244"/>
      <c r="Q2066" s="245" t="str">
        <f t="shared" si="226"/>
        <v/>
      </c>
      <c r="U2066" s="246" t="str">
        <f>IFERROR(VLOOKUP(C2066,'BASE EQUIPOS'!$G$8:$O$22,9,0)," ")</f>
        <v xml:space="preserve"> </v>
      </c>
      <c r="V2066" s="232" t="str">
        <f t="shared" si="221"/>
        <v/>
      </c>
      <c r="W2066" s="232" t="str">
        <f t="shared" si="222"/>
        <v/>
      </c>
      <c r="X2066" s="232" t="str">
        <f>IFERROR(VLOOKUP(W2066,Datos!$P$4:$Q$18,2,0),"")</f>
        <v/>
      </c>
      <c r="Y2066" s="232" t="str">
        <f t="shared" si="223"/>
        <v/>
      </c>
      <c r="AA2066" s="314" t="str">
        <f t="shared" ca="1" si="227"/>
        <v/>
      </c>
    </row>
    <row r="2067" spans="1:27" x14ac:dyDescent="0.3">
      <c r="A2067" s="238"/>
      <c r="B2067" s="241" t="str">
        <f t="shared" si="224"/>
        <v/>
      </c>
      <c r="C2067" s="239"/>
      <c r="D2067" s="240" t="str">
        <f>IF(C2067&lt;&gt;"",VLOOKUP(C2067,'BASE EQUIPOS'!$G$8:$H$22,2,0),"")</f>
        <v/>
      </c>
      <c r="E2067" s="241" t="str">
        <f>IF(C2067&lt;&gt;"",VLOOKUP(C2067,'BASE EQUIPOS'!$G$8:$I$22,3,0),"")</f>
        <v/>
      </c>
      <c r="F2067" s="241" t="str">
        <f>IF(C2067&lt;&gt;"",VLOOKUP(C2067,'BASE EQUIPOS'!$G$8:$J$22,4,0),"")</f>
        <v/>
      </c>
      <c r="G2067" s="242"/>
      <c r="H2067" s="233"/>
      <c r="I2067" s="241"/>
      <c r="J2067" s="241"/>
      <c r="K2067" s="241"/>
      <c r="L2067" s="239"/>
      <c r="M2067" s="244"/>
      <c r="N2067" s="245" t="str">
        <f t="shared" ca="1" si="225"/>
        <v/>
      </c>
      <c r="O2067" s="239"/>
      <c r="P2067" s="244"/>
      <c r="Q2067" s="245" t="str">
        <f t="shared" si="226"/>
        <v/>
      </c>
      <c r="U2067" s="246" t="str">
        <f>IFERROR(VLOOKUP(C2067,'BASE EQUIPOS'!$G$8:$O$22,9,0)," ")</f>
        <v xml:space="preserve"> </v>
      </c>
      <c r="V2067" s="232" t="str">
        <f t="shared" si="221"/>
        <v/>
      </c>
      <c r="W2067" s="232" t="str">
        <f t="shared" si="222"/>
        <v/>
      </c>
      <c r="X2067" s="232" t="str">
        <f>IFERROR(VLOOKUP(W2067,Datos!$P$4:$Q$18,2,0),"")</f>
        <v/>
      </c>
      <c r="Y2067" s="232" t="str">
        <f t="shared" si="223"/>
        <v/>
      </c>
      <c r="AA2067" s="314" t="str">
        <f t="shared" ca="1" si="227"/>
        <v/>
      </c>
    </row>
    <row r="2068" spans="1:27" x14ac:dyDescent="0.3">
      <c r="A2068" s="238"/>
      <c r="B2068" s="241" t="str">
        <f t="shared" si="224"/>
        <v/>
      </c>
      <c r="C2068" s="239"/>
      <c r="D2068" s="240" t="str">
        <f>IF(C2068&lt;&gt;"",VLOOKUP(C2068,'BASE EQUIPOS'!$G$8:$H$22,2,0),"")</f>
        <v/>
      </c>
      <c r="E2068" s="241" t="str">
        <f>IF(C2068&lt;&gt;"",VLOOKUP(C2068,'BASE EQUIPOS'!$G$8:$I$22,3,0),"")</f>
        <v/>
      </c>
      <c r="F2068" s="241" t="str">
        <f>IF(C2068&lt;&gt;"",VLOOKUP(C2068,'BASE EQUIPOS'!$G$8:$J$22,4,0),"")</f>
        <v/>
      </c>
      <c r="G2068" s="242"/>
      <c r="H2068" s="233"/>
      <c r="I2068" s="241"/>
      <c r="J2068" s="241"/>
      <c r="K2068" s="241"/>
      <c r="L2068" s="239"/>
      <c r="M2068" s="244"/>
      <c r="N2068" s="245" t="str">
        <f t="shared" ca="1" si="225"/>
        <v/>
      </c>
      <c r="O2068" s="239"/>
      <c r="P2068" s="244"/>
      <c r="Q2068" s="245" t="str">
        <f t="shared" si="226"/>
        <v/>
      </c>
      <c r="U2068" s="246" t="str">
        <f>IFERROR(VLOOKUP(C2068,'BASE EQUIPOS'!$G$8:$O$22,9,0)," ")</f>
        <v xml:space="preserve"> </v>
      </c>
      <c r="V2068" s="232" t="str">
        <f t="shared" si="221"/>
        <v/>
      </c>
      <c r="W2068" s="232" t="str">
        <f t="shared" si="222"/>
        <v/>
      </c>
      <c r="X2068" s="232" t="str">
        <f>IFERROR(VLOOKUP(W2068,Datos!$P$4:$Q$18,2,0),"")</f>
        <v/>
      </c>
      <c r="Y2068" s="232" t="str">
        <f t="shared" si="223"/>
        <v/>
      </c>
      <c r="AA2068" s="314" t="str">
        <f t="shared" ca="1" si="227"/>
        <v/>
      </c>
    </row>
    <row r="2069" spans="1:27" x14ac:dyDescent="0.3">
      <c r="A2069" s="238"/>
      <c r="B2069" s="241" t="str">
        <f t="shared" si="224"/>
        <v/>
      </c>
      <c r="C2069" s="239"/>
      <c r="D2069" s="240" t="str">
        <f>IF(C2069&lt;&gt;"",VLOOKUP(C2069,'BASE EQUIPOS'!$G$8:$H$22,2,0),"")</f>
        <v/>
      </c>
      <c r="E2069" s="241" t="str">
        <f>IF(C2069&lt;&gt;"",VLOOKUP(C2069,'BASE EQUIPOS'!$G$8:$I$22,3,0),"")</f>
        <v/>
      </c>
      <c r="F2069" s="241" t="str">
        <f>IF(C2069&lt;&gt;"",VLOOKUP(C2069,'BASE EQUIPOS'!$G$8:$J$22,4,0),"")</f>
        <v/>
      </c>
      <c r="G2069" s="242"/>
      <c r="H2069" s="233"/>
      <c r="I2069" s="241"/>
      <c r="J2069" s="241"/>
      <c r="K2069" s="241"/>
      <c r="L2069" s="239"/>
      <c r="M2069" s="244"/>
      <c r="N2069" s="245" t="str">
        <f t="shared" ca="1" si="225"/>
        <v/>
      </c>
      <c r="O2069" s="239"/>
      <c r="P2069" s="244"/>
      <c r="Q2069" s="245" t="str">
        <f t="shared" si="226"/>
        <v/>
      </c>
      <c r="U2069" s="246" t="str">
        <f>IFERROR(VLOOKUP(C2069,'BASE EQUIPOS'!$G$8:$O$22,9,0)," ")</f>
        <v xml:space="preserve"> </v>
      </c>
      <c r="V2069" s="232" t="str">
        <f t="shared" ref="V2069:V2132" si="228">IF(G2069="MTTO. SISTEMÁTICO","PREVENTIVA",IF(G2069="MTTO. PREDICTIVO","INSPECCIÓN",""))</f>
        <v/>
      </c>
      <c r="W2069" s="232" t="str">
        <f t="shared" ref="W2069:W2132" si="229">CONCATENATE(D2069,I2069)</f>
        <v/>
      </c>
      <c r="X2069" s="232" t="str">
        <f>IFERROR(VLOOKUP(W2069,Datos!$P$4:$Q$18,2,0),"")</f>
        <v/>
      </c>
      <c r="Y2069" s="232" t="str">
        <f t="shared" ref="Y2069:Y2132" si="230">IF(A2069="OT CORRECTIVA",1,IF(A2069="OT PREVENTIVA",2,IF(A2069="HOJA INSPECCIÓN",3,"")))</f>
        <v/>
      </c>
      <c r="AA2069" s="314" t="str">
        <f t="shared" ca="1" si="227"/>
        <v/>
      </c>
    </row>
    <row r="2070" spans="1:27" x14ac:dyDescent="0.3">
      <c r="A2070" s="238"/>
      <c r="B2070" s="241" t="str">
        <f t="shared" si="224"/>
        <v/>
      </c>
      <c r="C2070" s="239"/>
      <c r="D2070" s="240" t="str">
        <f>IF(C2070&lt;&gt;"",VLOOKUP(C2070,'BASE EQUIPOS'!$G$8:$H$22,2,0),"")</f>
        <v/>
      </c>
      <c r="E2070" s="241" t="str">
        <f>IF(C2070&lt;&gt;"",VLOOKUP(C2070,'BASE EQUIPOS'!$G$8:$I$22,3,0),"")</f>
        <v/>
      </c>
      <c r="F2070" s="241" t="str">
        <f>IF(C2070&lt;&gt;"",VLOOKUP(C2070,'BASE EQUIPOS'!$G$8:$J$22,4,0),"")</f>
        <v/>
      </c>
      <c r="G2070" s="242"/>
      <c r="H2070" s="233"/>
      <c r="I2070" s="241"/>
      <c r="J2070" s="241"/>
      <c r="K2070" s="241"/>
      <c r="L2070" s="239"/>
      <c r="M2070" s="244"/>
      <c r="N2070" s="245" t="str">
        <f t="shared" ca="1" si="225"/>
        <v/>
      </c>
      <c r="O2070" s="239"/>
      <c r="P2070" s="244"/>
      <c r="Q2070" s="245" t="str">
        <f t="shared" si="226"/>
        <v/>
      </c>
      <c r="U2070" s="246" t="str">
        <f>IFERROR(VLOOKUP(C2070,'BASE EQUIPOS'!$G$8:$O$22,9,0)," ")</f>
        <v xml:space="preserve"> </v>
      </c>
      <c r="V2070" s="232" t="str">
        <f t="shared" si="228"/>
        <v/>
      </c>
      <c r="W2070" s="232" t="str">
        <f t="shared" si="229"/>
        <v/>
      </c>
      <c r="X2070" s="232" t="str">
        <f>IFERROR(VLOOKUP(W2070,Datos!$P$4:$Q$18,2,0),"")</f>
        <v/>
      </c>
      <c r="Y2070" s="232" t="str">
        <f t="shared" si="230"/>
        <v/>
      </c>
      <c r="AA2070" s="314" t="str">
        <f t="shared" ca="1" si="227"/>
        <v/>
      </c>
    </row>
    <row r="2071" spans="1:27" x14ac:dyDescent="0.3">
      <c r="A2071" s="238"/>
      <c r="B2071" s="241" t="str">
        <f t="shared" si="224"/>
        <v/>
      </c>
      <c r="C2071" s="239"/>
      <c r="D2071" s="240" t="str">
        <f>IF(C2071&lt;&gt;"",VLOOKUP(C2071,'BASE EQUIPOS'!$G$8:$H$22,2,0),"")</f>
        <v/>
      </c>
      <c r="E2071" s="241" t="str">
        <f>IF(C2071&lt;&gt;"",VLOOKUP(C2071,'BASE EQUIPOS'!$G$8:$I$22,3,0),"")</f>
        <v/>
      </c>
      <c r="F2071" s="241" t="str">
        <f>IF(C2071&lt;&gt;"",VLOOKUP(C2071,'BASE EQUIPOS'!$G$8:$J$22,4,0),"")</f>
        <v/>
      </c>
      <c r="G2071" s="242"/>
      <c r="H2071" s="233"/>
      <c r="I2071" s="241"/>
      <c r="J2071" s="241"/>
      <c r="K2071" s="241"/>
      <c r="L2071" s="239"/>
      <c r="M2071" s="244"/>
      <c r="N2071" s="245" t="str">
        <f t="shared" ca="1" si="225"/>
        <v/>
      </c>
      <c r="O2071" s="239"/>
      <c r="P2071" s="244"/>
      <c r="Q2071" s="245" t="str">
        <f t="shared" si="226"/>
        <v/>
      </c>
      <c r="U2071" s="246" t="str">
        <f>IFERROR(VLOOKUP(C2071,'BASE EQUIPOS'!$G$8:$O$22,9,0)," ")</f>
        <v xml:space="preserve"> </v>
      </c>
      <c r="V2071" s="232" t="str">
        <f t="shared" si="228"/>
        <v/>
      </c>
      <c r="W2071" s="232" t="str">
        <f t="shared" si="229"/>
        <v/>
      </c>
      <c r="X2071" s="232" t="str">
        <f>IFERROR(VLOOKUP(W2071,Datos!$P$4:$Q$18,2,0),"")</f>
        <v/>
      </c>
      <c r="Y2071" s="232" t="str">
        <f t="shared" si="230"/>
        <v/>
      </c>
      <c r="AA2071" s="314" t="str">
        <f t="shared" ca="1" si="227"/>
        <v/>
      </c>
    </row>
    <row r="2072" spans="1:27" x14ac:dyDescent="0.3">
      <c r="A2072" s="238"/>
      <c r="B2072" s="241" t="str">
        <f t="shared" si="224"/>
        <v/>
      </c>
      <c r="C2072" s="239"/>
      <c r="D2072" s="240" t="str">
        <f>IF(C2072&lt;&gt;"",VLOOKUP(C2072,'BASE EQUIPOS'!$G$8:$H$22,2,0),"")</f>
        <v/>
      </c>
      <c r="E2072" s="241" t="str">
        <f>IF(C2072&lt;&gt;"",VLOOKUP(C2072,'BASE EQUIPOS'!$G$8:$I$22,3,0),"")</f>
        <v/>
      </c>
      <c r="F2072" s="241" t="str">
        <f>IF(C2072&lt;&gt;"",VLOOKUP(C2072,'BASE EQUIPOS'!$G$8:$J$22,4,0),"")</f>
        <v/>
      </c>
      <c r="G2072" s="242"/>
      <c r="H2072" s="233"/>
      <c r="I2072" s="241"/>
      <c r="J2072" s="241"/>
      <c r="K2072" s="241"/>
      <c r="L2072" s="239"/>
      <c r="M2072" s="244"/>
      <c r="N2072" s="245" t="str">
        <f t="shared" ca="1" si="225"/>
        <v/>
      </c>
      <c r="O2072" s="239"/>
      <c r="P2072" s="244"/>
      <c r="Q2072" s="245" t="str">
        <f t="shared" si="226"/>
        <v/>
      </c>
      <c r="U2072" s="246" t="str">
        <f>IFERROR(VLOOKUP(C2072,'BASE EQUIPOS'!$G$8:$O$22,9,0)," ")</f>
        <v xml:space="preserve"> </v>
      </c>
      <c r="V2072" s="232" t="str">
        <f t="shared" si="228"/>
        <v/>
      </c>
      <c r="W2072" s="232" t="str">
        <f t="shared" si="229"/>
        <v/>
      </c>
      <c r="X2072" s="232" t="str">
        <f>IFERROR(VLOOKUP(W2072,Datos!$P$4:$Q$18,2,0),"")</f>
        <v/>
      </c>
      <c r="Y2072" s="232" t="str">
        <f t="shared" si="230"/>
        <v/>
      </c>
      <c r="AA2072" s="314" t="str">
        <f t="shared" ca="1" si="227"/>
        <v/>
      </c>
    </row>
    <row r="2073" spans="1:27" x14ac:dyDescent="0.3">
      <c r="A2073" s="238"/>
      <c r="B2073" s="241" t="str">
        <f t="shared" si="224"/>
        <v/>
      </c>
      <c r="C2073" s="239"/>
      <c r="D2073" s="240" t="str">
        <f>IF(C2073&lt;&gt;"",VLOOKUP(C2073,'BASE EQUIPOS'!$G$8:$H$22,2,0),"")</f>
        <v/>
      </c>
      <c r="E2073" s="241" t="str">
        <f>IF(C2073&lt;&gt;"",VLOOKUP(C2073,'BASE EQUIPOS'!$G$8:$I$22,3,0),"")</f>
        <v/>
      </c>
      <c r="F2073" s="241" t="str">
        <f>IF(C2073&lt;&gt;"",VLOOKUP(C2073,'BASE EQUIPOS'!$G$8:$J$22,4,0),"")</f>
        <v/>
      </c>
      <c r="G2073" s="242"/>
      <c r="H2073" s="233"/>
      <c r="I2073" s="241"/>
      <c r="J2073" s="241"/>
      <c r="K2073" s="241"/>
      <c r="L2073" s="239"/>
      <c r="M2073" s="244"/>
      <c r="N2073" s="245" t="str">
        <f t="shared" ca="1" si="225"/>
        <v/>
      </c>
      <c r="O2073" s="239"/>
      <c r="P2073" s="244"/>
      <c r="Q2073" s="245" t="str">
        <f t="shared" si="226"/>
        <v/>
      </c>
      <c r="U2073" s="246" t="str">
        <f>IFERROR(VLOOKUP(C2073,'BASE EQUIPOS'!$G$8:$O$22,9,0)," ")</f>
        <v xml:space="preserve"> </v>
      </c>
      <c r="V2073" s="232" t="str">
        <f t="shared" si="228"/>
        <v/>
      </c>
      <c r="W2073" s="232" t="str">
        <f t="shared" si="229"/>
        <v/>
      </c>
      <c r="X2073" s="232" t="str">
        <f>IFERROR(VLOOKUP(W2073,Datos!$P$4:$Q$18,2,0),"")</f>
        <v/>
      </c>
      <c r="Y2073" s="232" t="str">
        <f t="shared" si="230"/>
        <v/>
      </c>
      <c r="AA2073" s="314" t="str">
        <f t="shared" ca="1" si="227"/>
        <v/>
      </c>
    </row>
    <row r="2074" spans="1:27" x14ac:dyDescent="0.3">
      <c r="A2074" s="238"/>
      <c r="B2074" s="241" t="str">
        <f t="shared" si="224"/>
        <v/>
      </c>
      <c r="C2074" s="239"/>
      <c r="D2074" s="240" t="str">
        <f>IF(C2074&lt;&gt;"",VLOOKUP(C2074,'BASE EQUIPOS'!$G$8:$H$22,2,0),"")</f>
        <v/>
      </c>
      <c r="E2074" s="241" t="str">
        <f>IF(C2074&lt;&gt;"",VLOOKUP(C2074,'BASE EQUIPOS'!$G$8:$I$22,3,0),"")</f>
        <v/>
      </c>
      <c r="F2074" s="241" t="str">
        <f>IF(C2074&lt;&gt;"",VLOOKUP(C2074,'BASE EQUIPOS'!$G$8:$J$22,4,0),"")</f>
        <v/>
      </c>
      <c r="G2074" s="242"/>
      <c r="H2074" s="233"/>
      <c r="I2074" s="241"/>
      <c r="J2074" s="241"/>
      <c r="K2074" s="241"/>
      <c r="L2074" s="239"/>
      <c r="M2074" s="244"/>
      <c r="N2074" s="245" t="str">
        <f t="shared" ca="1" si="225"/>
        <v/>
      </c>
      <c r="O2074" s="239"/>
      <c r="P2074" s="244"/>
      <c r="Q2074" s="245" t="str">
        <f t="shared" si="226"/>
        <v/>
      </c>
      <c r="U2074" s="246" t="str">
        <f>IFERROR(VLOOKUP(C2074,'BASE EQUIPOS'!$G$8:$O$22,9,0)," ")</f>
        <v xml:space="preserve"> </v>
      </c>
      <c r="V2074" s="232" t="str">
        <f t="shared" si="228"/>
        <v/>
      </c>
      <c r="W2074" s="232" t="str">
        <f t="shared" si="229"/>
        <v/>
      </c>
      <c r="X2074" s="232" t="str">
        <f>IFERROR(VLOOKUP(W2074,Datos!$P$4:$Q$18,2,0),"")</f>
        <v/>
      </c>
      <c r="Y2074" s="232" t="str">
        <f t="shared" si="230"/>
        <v/>
      </c>
      <c r="AA2074" s="314" t="str">
        <f t="shared" ca="1" si="227"/>
        <v/>
      </c>
    </row>
    <row r="2075" spans="1:27" x14ac:dyDescent="0.3">
      <c r="A2075" s="238"/>
      <c r="B2075" s="241" t="str">
        <f t="shared" si="224"/>
        <v/>
      </c>
      <c r="C2075" s="239"/>
      <c r="D2075" s="240" t="str">
        <f>IF(C2075&lt;&gt;"",VLOOKUP(C2075,'BASE EQUIPOS'!$G$8:$H$22,2,0),"")</f>
        <v/>
      </c>
      <c r="E2075" s="241" t="str">
        <f>IF(C2075&lt;&gt;"",VLOOKUP(C2075,'BASE EQUIPOS'!$G$8:$I$22,3,0),"")</f>
        <v/>
      </c>
      <c r="F2075" s="241" t="str">
        <f>IF(C2075&lt;&gt;"",VLOOKUP(C2075,'BASE EQUIPOS'!$G$8:$J$22,4,0),"")</f>
        <v/>
      </c>
      <c r="G2075" s="242"/>
      <c r="H2075" s="233"/>
      <c r="I2075" s="241"/>
      <c r="J2075" s="241"/>
      <c r="K2075" s="241"/>
      <c r="L2075" s="239"/>
      <c r="M2075" s="244"/>
      <c r="N2075" s="245" t="str">
        <f t="shared" ca="1" si="225"/>
        <v/>
      </c>
      <c r="O2075" s="239"/>
      <c r="P2075" s="244"/>
      <c r="Q2075" s="245" t="str">
        <f t="shared" si="226"/>
        <v/>
      </c>
      <c r="U2075" s="246" t="str">
        <f>IFERROR(VLOOKUP(C2075,'BASE EQUIPOS'!$G$8:$O$22,9,0)," ")</f>
        <v xml:space="preserve"> </v>
      </c>
      <c r="V2075" s="232" t="str">
        <f t="shared" si="228"/>
        <v/>
      </c>
      <c r="W2075" s="232" t="str">
        <f t="shared" si="229"/>
        <v/>
      </c>
      <c r="X2075" s="232" t="str">
        <f>IFERROR(VLOOKUP(W2075,Datos!$P$4:$Q$18,2,0),"")</f>
        <v/>
      </c>
      <c r="Y2075" s="232" t="str">
        <f t="shared" si="230"/>
        <v/>
      </c>
      <c r="AA2075" s="314" t="str">
        <f t="shared" ca="1" si="227"/>
        <v/>
      </c>
    </row>
    <row r="2076" spans="1:27" x14ac:dyDescent="0.3">
      <c r="A2076" s="238"/>
      <c r="B2076" s="241" t="str">
        <f t="shared" ref="B2076:B2139" si="231">IF(C2076&lt;&gt;"",B2075+1,"")</f>
        <v/>
      </c>
      <c r="C2076" s="239"/>
      <c r="D2076" s="240" t="str">
        <f>IF(C2076&lt;&gt;"",VLOOKUP(C2076,'BASE EQUIPOS'!$G$8:$H$22,2,0),"")</f>
        <v/>
      </c>
      <c r="E2076" s="241" t="str">
        <f>IF(C2076&lt;&gt;"",VLOOKUP(C2076,'BASE EQUIPOS'!$G$8:$I$22,3,0),"")</f>
        <v/>
      </c>
      <c r="F2076" s="241" t="str">
        <f>IF(C2076&lt;&gt;"",VLOOKUP(C2076,'BASE EQUIPOS'!$G$8:$J$22,4,0),"")</f>
        <v/>
      </c>
      <c r="G2076" s="242"/>
      <c r="H2076" s="233"/>
      <c r="I2076" s="241"/>
      <c r="J2076" s="241"/>
      <c r="K2076" s="241"/>
      <c r="L2076" s="239"/>
      <c r="M2076" s="244"/>
      <c r="N2076" s="245" t="str">
        <f t="shared" ca="1" si="225"/>
        <v/>
      </c>
      <c r="O2076" s="239"/>
      <c r="P2076" s="244"/>
      <c r="Q2076" s="245" t="str">
        <f t="shared" si="226"/>
        <v/>
      </c>
      <c r="U2076" s="246" t="str">
        <f>IFERROR(VLOOKUP(C2076,'BASE EQUIPOS'!$G$8:$O$22,9,0)," ")</f>
        <v xml:space="preserve"> </v>
      </c>
      <c r="V2076" s="232" t="str">
        <f t="shared" si="228"/>
        <v/>
      </c>
      <c r="W2076" s="232" t="str">
        <f t="shared" si="229"/>
        <v/>
      </c>
      <c r="X2076" s="232" t="str">
        <f>IFERROR(VLOOKUP(W2076,Datos!$P$4:$Q$18,2,0),"")</f>
        <v/>
      </c>
      <c r="Y2076" s="232" t="str">
        <f t="shared" si="230"/>
        <v/>
      </c>
      <c r="AA2076" s="314" t="str">
        <f t="shared" ca="1" si="227"/>
        <v/>
      </c>
    </row>
    <row r="2077" spans="1:27" x14ac:dyDescent="0.3">
      <c r="A2077" s="238"/>
      <c r="B2077" s="241" t="str">
        <f t="shared" si="231"/>
        <v/>
      </c>
      <c r="C2077" s="239"/>
      <c r="D2077" s="240" t="str">
        <f>IF(C2077&lt;&gt;"",VLOOKUP(C2077,'BASE EQUIPOS'!$G$8:$H$22,2,0),"")</f>
        <v/>
      </c>
      <c r="E2077" s="241" t="str">
        <f>IF(C2077&lt;&gt;"",VLOOKUP(C2077,'BASE EQUIPOS'!$G$8:$I$22,3,0),"")</f>
        <v/>
      </c>
      <c r="F2077" s="241" t="str">
        <f>IF(C2077&lt;&gt;"",VLOOKUP(C2077,'BASE EQUIPOS'!$G$8:$J$22,4,0),"")</f>
        <v/>
      </c>
      <c r="G2077" s="242"/>
      <c r="H2077" s="233"/>
      <c r="I2077" s="241"/>
      <c r="J2077" s="241"/>
      <c r="K2077" s="241"/>
      <c r="L2077" s="239"/>
      <c r="M2077" s="244"/>
      <c r="N2077" s="245" t="str">
        <f t="shared" ca="1" si="225"/>
        <v/>
      </c>
      <c r="O2077" s="239"/>
      <c r="P2077" s="244"/>
      <c r="Q2077" s="245" t="str">
        <f t="shared" si="226"/>
        <v/>
      </c>
      <c r="U2077" s="246" t="str">
        <f>IFERROR(VLOOKUP(C2077,'BASE EQUIPOS'!$G$8:$O$22,9,0)," ")</f>
        <v xml:space="preserve"> </v>
      </c>
      <c r="V2077" s="232" t="str">
        <f t="shared" si="228"/>
        <v/>
      </c>
      <c r="W2077" s="232" t="str">
        <f t="shared" si="229"/>
        <v/>
      </c>
      <c r="X2077" s="232" t="str">
        <f>IFERROR(VLOOKUP(W2077,Datos!$P$4:$Q$18,2,0),"")</f>
        <v/>
      </c>
      <c r="Y2077" s="232" t="str">
        <f t="shared" si="230"/>
        <v/>
      </c>
      <c r="AA2077" s="314" t="str">
        <f t="shared" ca="1" si="227"/>
        <v/>
      </c>
    </row>
    <row r="2078" spans="1:27" x14ac:dyDescent="0.3">
      <c r="A2078" s="238"/>
      <c r="B2078" s="241" t="str">
        <f t="shared" si="231"/>
        <v/>
      </c>
      <c r="C2078" s="239"/>
      <c r="D2078" s="240" t="str">
        <f>IF(C2078&lt;&gt;"",VLOOKUP(C2078,'BASE EQUIPOS'!$G$8:$H$22,2,0),"")</f>
        <v/>
      </c>
      <c r="E2078" s="241" t="str">
        <f>IF(C2078&lt;&gt;"",VLOOKUP(C2078,'BASE EQUIPOS'!$G$8:$I$22,3,0),"")</f>
        <v/>
      </c>
      <c r="F2078" s="241" t="str">
        <f>IF(C2078&lt;&gt;"",VLOOKUP(C2078,'BASE EQUIPOS'!$G$8:$J$22,4,0),"")</f>
        <v/>
      </c>
      <c r="G2078" s="242"/>
      <c r="H2078" s="233"/>
      <c r="I2078" s="241"/>
      <c r="J2078" s="241"/>
      <c r="K2078" s="241"/>
      <c r="L2078" s="239"/>
      <c r="M2078" s="244"/>
      <c r="N2078" s="245" t="str">
        <f t="shared" ca="1" si="225"/>
        <v/>
      </c>
      <c r="O2078" s="239"/>
      <c r="P2078" s="244"/>
      <c r="Q2078" s="245" t="str">
        <f t="shared" si="226"/>
        <v/>
      </c>
      <c r="U2078" s="246" t="str">
        <f>IFERROR(VLOOKUP(C2078,'BASE EQUIPOS'!$G$8:$O$22,9,0)," ")</f>
        <v xml:space="preserve"> </v>
      </c>
      <c r="V2078" s="232" t="str">
        <f t="shared" si="228"/>
        <v/>
      </c>
      <c r="W2078" s="232" t="str">
        <f t="shared" si="229"/>
        <v/>
      </c>
      <c r="X2078" s="232" t="str">
        <f>IFERROR(VLOOKUP(W2078,Datos!$P$4:$Q$18,2,0),"")</f>
        <v/>
      </c>
      <c r="Y2078" s="232" t="str">
        <f t="shared" si="230"/>
        <v/>
      </c>
      <c r="AA2078" s="314" t="str">
        <f t="shared" ca="1" si="227"/>
        <v/>
      </c>
    </row>
    <row r="2079" spans="1:27" x14ac:dyDescent="0.3">
      <c r="A2079" s="238"/>
      <c r="B2079" s="241" t="str">
        <f t="shared" si="231"/>
        <v/>
      </c>
      <c r="C2079" s="239"/>
      <c r="D2079" s="240" t="str">
        <f>IF(C2079&lt;&gt;"",VLOOKUP(C2079,'BASE EQUIPOS'!$G$8:$H$22,2,0),"")</f>
        <v/>
      </c>
      <c r="E2079" s="241" t="str">
        <f>IF(C2079&lt;&gt;"",VLOOKUP(C2079,'BASE EQUIPOS'!$G$8:$I$22,3,0),"")</f>
        <v/>
      </c>
      <c r="F2079" s="241" t="str">
        <f>IF(C2079&lt;&gt;"",VLOOKUP(C2079,'BASE EQUIPOS'!$G$8:$J$22,4,0),"")</f>
        <v/>
      </c>
      <c r="G2079" s="242"/>
      <c r="H2079" s="233"/>
      <c r="I2079" s="241"/>
      <c r="J2079" s="241"/>
      <c r="K2079" s="241"/>
      <c r="L2079" s="239"/>
      <c r="M2079" s="244"/>
      <c r="N2079" s="245" t="str">
        <f t="shared" ca="1" si="225"/>
        <v/>
      </c>
      <c r="O2079" s="239"/>
      <c r="P2079" s="244"/>
      <c r="Q2079" s="245" t="str">
        <f t="shared" si="226"/>
        <v/>
      </c>
      <c r="U2079" s="246" t="str">
        <f>IFERROR(VLOOKUP(C2079,'BASE EQUIPOS'!$G$8:$O$22,9,0)," ")</f>
        <v xml:space="preserve"> </v>
      </c>
      <c r="V2079" s="232" t="str">
        <f t="shared" si="228"/>
        <v/>
      </c>
      <c r="W2079" s="232" t="str">
        <f t="shared" si="229"/>
        <v/>
      </c>
      <c r="X2079" s="232" t="str">
        <f>IFERROR(VLOOKUP(W2079,Datos!$P$4:$Q$18,2,0),"")</f>
        <v/>
      </c>
      <c r="Y2079" s="232" t="str">
        <f t="shared" si="230"/>
        <v/>
      </c>
      <c r="AA2079" s="314" t="str">
        <f t="shared" ca="1" si="227"/>
        <v/>
      </c>
    </row>
    <row r="2080" spans="1:27" x14ac:dyDescent="0.3">
      <c r="A2080" s="238"/>
      <c r="B2080" s="241" t="str">
        <f t="shared" si="231"/>
        <v/>
      </c>
      <c r="C2080" s="239"/>
      <c r="D2080" s="240" t="str">
        <f>IF(C2080&lt;&gt;"",VLOOKUP(C2080,'BASE EQUIPOS'!$G$8:$H$22,2,0),"")</f>
        <v/>
      </c>
      <c r="E2080" s="241" t="str">
        <f>IF(C2080&lt;&gt;"",VLOOKUP(C2080,'BASE EQUIPOS'!$G$8:$I$22,3,0),"")</f>
        <v/>
      </c>
      <c r="F2080" s="241" t="str">
        <f>IF(C2080&lt;&gt;"",VLOOKUP(C2080,'BASE EQUIPOS'!$G$8:$J$22,4,0),"")</f>
        <v/>
      </c>
      <c r="G2080" s="242"/>
      <c r="H2080" s="233"/>
      <c r="I2080" s="241"/>
      <c r="J2080" s="241"/>
      <c r="K2080" s="241"/>
      <c r="L2080" s="239"/>
      <c r="M2080" s="244"/>
      <c r="N2080" s="245" t="str">
        <f t="shared" ca="1" si="225"/>
        <v/>
      </c>
      <c r="O2080" s="239"/>
      <c r="P2080" s="244"/>
      <c r="Q2080" s="245" t="str">
        <f t="shared" si="226"/>
        <v/>
      </c>
      <c r="U2080" s="246" t="str">
        <f>IFERROR(VLOOKUP(C2080,'BASE EQUIPOS'!$G$8:$O$22,9,0)," ")</f>
        <v xml:space="preserve"> </v>
      </c>
      <c r="V2080" s="232" t="str">
        <f t="shared" si="228"/>
        <v/>
      </c>
      <c r="W2080" s="232" t="str">
        <f t="shared" si="229"/>
        <v/>
      </c>
      <c r="X2080" s="232" t="str">
        <f>IFERROR(VLOOKUP(W2080,Datos!$P$4:$Q$18,2,0),"")</f>
        <v/>
      </c>
      <c r="Y2080" s="232" t="str">
        <f t="shared" si="230"/>
        <v/>
      </c>
      <c r="AA2080" s="314" t="str">
        <f t="shared" ca="1" si="227"/>
        <v/>
      </c>
    </row>
    <row r="2081" spans="1:27" x14ac:dyDescent="0.3">
      <c r="A2081" s="238"/>
      <c r="B2081" s="241" t="str">
        <f t="shared" si="231"/>
        <v/>
      </c>
      <c r="C2081" s="239"/>
      <c r="D2081" s="240" t="str">
        <f>IF(C2081&lt;&gt;"",VLOOKUP(C2081,'BASE EQUIPOS'!$G$8:$H$22,2,0),"")</f>
        <v/>
      </c>
      <c r="E2081" s="241" t="str">
        <f>IF(C2081&lt;&gt;"",VLOOKUP(C2081,'BASE EQUIPOS'!$G$8:$I$22,3,0),"")</f>
        <v/>
      </c>
      <c r="F2081" s="241" t="str">
        <f>IF(C2081&lt;&gt;"",VLOOKUP(C2081,'BASE EQUIPOS'!$G$8:$J$22,4,0),"")</f>
        <v/>
      </c>
      <c r="G2081" s="242"/>
      <c r="H2081" s="233"/>
      <c r="I2081" s="241"/>
      <c r="J2081" s="241"/>
      <c r="K2081" s="241"/>
      <c r="L2081" s="239"/>
      <c r="M2081" s="244"/>
      <c r="N2081" s="245" t="str">
        <f t="shared" ca="1" si="225"/>
        <v/>
      </c>
      <c r="O2081" s="239"/>
      <c r="P2081" s="244"/>
      <c r="Q2081" s="245" t="str">
        <f t="shared" si="226"/>
        <v/>
      </c>
      <c r="U2081" s="246" t="str">
        <f>IFERROR(VLOOKUP(C2081,'BASE EQUIPOS'!$G$8:$O$22,9,0)," ")</f>
        <v xml:space="preserve"> </v>
      </c>
      <c r="V2081" s="232" t="str">
        <f t="shared" si="228"/>
        <v/>
      </c>
      <c r="W2081" s="232" t="str">
        <f t="shared" si="229"/>
        <v/>
      </c>
      <c r="X2081" s="232" t="str">
        <f>IFERROR(VLOOKUP(W2081,Datos!$P$4:$Q$18,2,0),"")</f>
        <v/>
      </c>
      <c r="Y2081" s="232" t="str">
        <f t="shared" si="230"/>
        <v/>
      </c>
      <c r="AA2081" s="314" t="str">
        <f t="shared" ca="1" si="227"/>
        <v/>
      </c>
    </row>
    <row r="2082" spans="1:27" x14ac:dyDescent="0.3">
      <c r="A2082" s="238"/>
      <c r="B2082" s="241" t="str">
        <f t="shared" si="231"/>
        <v/>
      </c>
      <c r="C2082" s="239"/>
      <c r="D2082" s="240" t="str">
        <f>IF(C2082&lt;&gt;"",VLOOKUP(C2082,'BASE EQUIPOS'!$G$8:$H$22,2,0),"")</f>
        <v/>
      </c>
      <c r="E2082" s="241" t="str">
        <f>IF(C2082&lt;&gt;"",VLOOKUP(C2082,'BASE EQUIPOS'!$G$8:$I$22,3,0),"")</f>
        <v/>
      </c>
      <c r="F2082" s="241" t="str">
        <f>IF(C2082&lt;&gt;"",VLOOKUP(C2082,'BASE EQUIPOS'!$G$8:$J$22,4,0),"")</f>
        <v/>
      </c>
      <c r="G2082" s="242"/>
      <c r="H2082" s="233"/>
      <c r="I2082" s="241"/>
      <c r="J2082" s="241"/>
      <c r="K2082" s="241"/>
      <c r="L2082" s="239"/>
      <c r="M2082" s="244"/>
      <c r="N2082" s="245" t="str">
        <f t="shared" ca="1" si="225"/>
        <v/>
      </c>
      <c r="O2082" s="239"/>
      <c r="P2082" s="244"/>
      <c r="Q2082" s="245" t="str">
        <f t="shared" si="226"/>
        <v/>
      </c>
      <c r="U2082" s="246" t="str">
        <f>IFERROR(VLOOKUP(C2082,'BASE EQUIPOS'!$G$8:$O$22,9,0)," ")</f>
        <v xml:space="preserve"> </v>
      </c>
      <c r="V2082" s="232" t="str">
        <f t="shared" si="228"/>
        <v/>
      </c>
      <c r="W2082" s="232" t="str">
        <f t="shared" si="229"/>
        <v/>
      </c>
      <c r="X2082" s="232" t="str">
        <f>IFERROR(VLOOKUP(W2082,Datos!$P$4:$Q$18,2,0),"")</f>
        <v/>
      </c>
      <c r="Y2082" s="232" t="str">
        <f t="shared" si="230"/>
        <v/>
      </c>
      <c r="AA2082" s="314" t="str">
        <f t="shared" ca="1" si="227"/>
        <v/>
      </c>
    </row>
    <row r="2083" spans="1:27" x14ac:dyDescent="0.3">
      <c r="A2083" s="238"/>
      <c r="B2083" s="241" t="str">
        <f t="shared" si="231"/>
        <v/>
      </c>
      <c r="C2083" s="239"/>
      <c r="D2083" s="240" t="str">
        <f>IF(C2083&lt;&gt;"",VLOOKUP(C2083,'BASE EQUIPOS'!$G$8:$H$22,2,0),"")</f>
        <v/>
      </c>
      <c r="E2083" s="241" t="str">
        <f>IF(C2083&lt;&gt;"",VLOOKUP(C2083,'BASE EQUIPOS'!$G$8:$I$22,3,0),"")</f>
        <v/>
      </c>
      <c r="F2083" s="241" t="str">
        <f>IF(C2083&lt;&gt;"",VLOOKUP(C2083,'BASE EQUIPOS'!$G$8:$J$22,4,0),"")</f>
        <v/>
      </c>
      <c r="G2083" s="242"/>
      <c r="H2083" s="233"/>
      <c r="I2083" s="241"/>
      <c r="J2083" s="241"/>
      <c r="K2083" s="241"/>
      <c r="L2083" s="239"/>
      <c r="M2083" s="244"/>
      <c r="N2083" s="245" t="str">
        <f t="shared" ca="1" si="225"/>
        <v/>
      </c>
      <c r="O2083" s="239"/>
      <c r="P2083" s="244"/>
      <c r="Q2083" s="245" t="str">
        <f t="shared" si="226"/>
        <v/>
      </c>
      <c r="U2083" s="246" t="str">
        <f>IFERROR(VLOOKUP(C2083,'BASE EQUIPOS'!$G$8:$O$22,9,0)," ")</f>
        <v xml:space="preserve"> </v>
      </c>
      <c r="V2083" s="232" t="str">
        <f t="shared" si="228"/>
        <v/>
      </c>
      <c r="W2083" s="232" t="str">
        <f t="shared" si="229"/>
        <v/>
      </c>
      <c r="X2083" s="232" t="str">
        <f>IFERROR(VLOOKUP(W2083,Datos!$P$4:$Q$18,2,0),"")</f>
        <v/>
      </c>
      <c r="Y2083" s="232" t="str">
        <f t="shared" si="230"/>
        <v/>
      </c>
      <c r="AA2083" s="314" t="str">
        <f t="shared" ca="1" si="227"/>
        <v/>
      </c>
    </row>
    <row r="2084" spans="1:27" x14ac:dyDescent="0.3">
      <c r="A2084" s="238"/>
      <c r="B2084" s="241" t="str">
        <f t="shared" si="231"/>
        <v/>
      </c>
      <c r="C2084" s="239"/>
      <c r="D2084" s="240" t="str">
        <f>IF(C2084&lt;&gt;"",VLOOKUP(C2084,'BASE EQUIPOS'!$G$8:$H$22,2,0),"")</f>
        <v/>
      </c>
      <c r="E2084" s="241" t="str">
        <f>IF(C2084&lt;&gt;"",VLOOKUP(C2084,'BASE EQUIPOS'!$G$8:$I$22,3,0),"")</f>
        <v/>
      </c>
      <c r="F2084" s="241" t="str">
        <f>IF(C2084&lt;&gt;"",VLOOKUP(C2084,'BASE EQUIPOS'!$G$8:$J$22,4,0),"")</f>
        <v/>
      </c>
      <c r="G2084" s="242"/>
      <c r="H2084" s="233"/>
      <c r="I2084" s="241"/>
      <c r="J2084" s="241"/>
      <c r="K2084" s="241"/>
      <c r="L2084" s="239"/>
      <c r="M2084" s="244"/>
      <c r="N2084" s="245" t="str">
        <f t="shared" ca="1" si="225"/>
        <v/>
      </c>
      <c r="O2084" s="239"/>
      <c r="P2084" s="244"/>
      <c r="Q2084" s="245" t="str">
        <f t="shared" si="226"/>
        <v/>
      </c>
      <c r="U2084" s="246" t="str">
        <f>IFERROR(VLOOKUP(C2084,'BASE EQUIPOS'!$G$8:$O$22,9,0)," ")</f>
        <v xml:space="preserve"> </v>
      </c>
      <c r="V2084" s="232" t="str">
        <f t="shared" si="228"/>
        <v/>
      </c>
      <c r="W2084" s="232" t="str">
        <f t="shared" si="229"/>
        <v/>
      </c>
      <c r="X2084" s="232" t="str">
        <f>IFERROR(VLOOKUP(W2084,Datos!$P$4:$Q$18,2,0),"")</f>
        <v/>
      </c>
      <c r="Y2084" s="232" t="str">
        <f t="shared" si="230"/>
        <v/>
      </c>
      <c r="AA2084" s="314" t="str">
        <f t="shared" ca="1" si="227"/>
        <v/>
      </c>
    </row>
    <row r="2085" spans="1:27" x14ac:dyDescent="0.3">
      <c r="A2085" s="238"/>
      <c r="B2085" s="241" t="str">
        <f t="shared" si="231"/>
        <v/>
      </c>
      <c r="C2085" s="239"/>
      <c r="D2085" s="240" t="str">
        <f>IF(C2085&lt;&gt;"",VLOOKUP(C2085,'BASE EQUIPOS'!$G$8:$H$22,2,0),"")</f>
        <v/>
      </c>
      <c r="E2085" s="241" t="str">
        <f>IF(C2085&lt;&gt;"",VLOOKUP(C2085,'BASE EQUIPOS'!$G$8:$I$22,3,0),"")</f>
        <v/>
      </c>
      <c r="F2085" s="241" t="str">
        <f>IF(C2085&lt;&gt;"",VLOOKUP(C2085,'BASE EQUIPOS'!$G$8:$J$22,4,0),"")</f>
        <v/>
      </c>
      <c r="G2085" s="242"/>
      <c r="H2085" s="233"/>
      <c r="I2085" s="241"/>
      <c r="J2085" s="241"/>
      <c r="K2085" s="241"/>
      <c r="L2085" s="239"/>
      <c r="M2085" s="244"/>
      <c r="N2085" s="245" t="str">
        <f t="shared" ca="1" si="225"/>
        <v/>
      </c>
      <c r="O2085" s="239"/>
      <c r="P2085" s="244"/>
      <c r="Q2085" s="245" t="str">
        <f t="shared" si="226"/>
        <v/>
      </c>
      <c r="U2085" s="246" t="str">
        <f>IFERROR(VLOOKUP(C2085,'BASE EQUIPOS'!$G$8:$O$22,9,0)," ")</f>
        <v xml:space="preserve"> </v>
      </c>
      <c r="V2085" s="232" t="str">
        <f t="shared" si="228"/>
        <v/>
      </c>
      <c r="W2085" s="232" t="str">
        <f t="shared" si="229"/>
        <v/>
      </c>
      <c r="X2085" s="232" t="str">
        <f>IFERROR(VLOOKUP(W2085,Datos!$P$4:$Q$18,2,0),"")</f>
        <v/>
      </c>
      <c r="Y2085" s="232" t="str">
        <f t="shared" si="230"/>
        <v/>
      </c>
      <c r="AA2085" s="314" t="str">
        <f t="shared" ca="1" si="227"/>
        <v/>
      </c>
    </row>
    <row r="2086" spans="1:27" x14ac:dyDescent="0.3">
      <c r="A2086" s="238"/>
      <c r="B2086" s="241" t="str">
        <f t="shared" si="231"/>
        <v/>
      </c>
      <c r="C2086" s="239"/>
      <c r="D2086" s="240" t="str">
        <f>IF(C2086&lt;&gt;"",VLOOKUP(C2086,'BASE EQUIPOS'!$G$8:$H$22,2,0),"")</f>
        <v/>
      </c>
      <c r="E2086" s="241" t="str">
        <f>IF(C2086&lt;&gt;"",VLOOKUP(C2086,'BASE EQUIPOS'!$G$8:$I$22,3,0),"")</f>
        <v/>
      </c>
      <c r="F2086" s="241" t="str">
        <f>IF(C2086&lt;&gt;"",VLOOKUP(C2086,'BASE EQUIPOS'!$G$8:$J$22,4,0),"")</f>
        <v/>
      </c>
      <c r="G2086" s="242"/>
      <c r="H2086" s="233"/>
      <c r="I2086" s="241"/>
      <c r="J2086" s="241"/>
      <c r="K2086" s="241"/>
      <c r="L2086" s="239"/>
      <c r="M2086" s="244"/>
      <c r="N2086" s="245" t="str">
        <f t="shared" ca="1" si="225"/>
        <v/>
      </c>
      <c r="O2086" s="239"/>
      <c r="P2086" s="244"/>
      <c r="Q2086" s="245" t="str">
        <f t="shared" si="226"/>
        <v/>
      </c>
      <c r="U2086" s="246" t="str">
        <f>IFERROR(VLOOKUP(C2086,'BASE EQUIPOS'!$G$8:$O$22,9,0)," ")</f>
        <v xml:space="preserve"> </v>
      </c>
      <c r="V2086" s="232" t="str">
        <f t="shared" si="228"/>
        <v/>
      </c>
      <c r="W2086" s="232" t="str">
        <f t="shared" si="229"/>
        <v/>
      </c>
      <c r="X2086" s="232" t="str">
        <f>IFERROR(VLOOKUP(W2086,Datos!$P$4:$Q$18,2,0),"")</f>
        <v/>
      </c>
      <c r="Y2086" s="232" t="str">
        <f t="shared" si="230"/>
        <v/>
      </c>
      <c r="AA2086" s="314" t="str">
        <f t="shared" ca="1" si="227"/>
        <v/>
      </c>
    </row>
    <row r="2087" spans="1:27" x14ac:dyDescent="0.3">
      <c r="A2087" s="238"/>
      <c r="B2087" s="241" t="str">
        <f t="shared" si="231"/>
        <v/>
      </c>
      <c r="C2087" s="239"/>
      <c r="D2087" s="240" t="str">
        <f>IF(C2087&lt;&gt;"",VLOOKUP(C2087,'BASE EQUIPOS'!$G$8:$H$22,2,0),"")</f>
        <v/>
      </c>
      <c r="E2087" s="241" t="str">
        <f>IF(C2087&lt;&gt;"",VLOOKUP(C2087,'BASE EQUIPOS'!$G$8:$I$22,3,0),"")</f>
        <v/>
      </c>
      <c r="F2087" s="241" t="str">
        <f>IF(C2087&lt;&gt;"",VLOOKUP(C2087,'BASE EQUIPOS'!$G$8:$J$22,4,0),"")</f>
        <v/>
      </c>
      <c r="G2087" s="242"/>
      <c r="H2087" s="233"/>
      <c r="I2087" s="241"/>
      <c r="J2087" s="241"/>
      <c r="K2087" s="241"/>
      <c r="L2087" s="239"/>
      <c r="M2087" s="244"/>
      <c r="N2087" s="245" t="str">
        <f t="shared" ca="1" si="225"/>
        <v/>
      </c>
      <c r="O2087" s="239"/>
      <c r="P2087" s="244"/>
      <c r="Q2087" s="245" t="str">
        <f t="shared" si="226"/>
        <v/>
      </c>
      <c r="U2087" s="246" t="str">
        <f>IFERROR(VLOOKUP(C2087,'BASE EQUIPOS'!$G$8:$O$22,9,0)," ")</f>
        <v xml:space="preserve"> </v>
      </c>
      <c r="V2087" s="232" t="str">
        <f t="shared" si="228"/>
        <v/>
      </c>
      <c r="W2087" s="232" t="str">
        <f t="shared" si="229"/>
        <v/>
      </c>
      <c r="X2087" s="232" t="str">
        <f>IFERROR(VLOOKUP(W2087,Datos!$P$4:$Q$18,2,0),"")</f>
        <v/>
      </c>
      <c r="Y2087" s="232" t="str">
        <f t="shared" si="230"/>
        <v/>
      </c>
      <c r="AA2087" s="314" t="str">
        <f t="shared" ca="1" si="227"/>
        <v/>
      </c>
    </row>
    <row r="2088" spans="1:27" x14ac:dyDescent="0.3">
      <c r="A2088" s="238"/>
      <c r="B2088" s="241" t="str">
        <f t="shared" si="231"/>
        <v/>
      </c>
      <c r="C2088" s="239"/>
      <c r="D2088" s="240" t="str">
        <f>IF(C2088&lt;&gt;"",VLOOKUP(C2088,'BASE EQUIPOS'!$G$8:$H$22,2,0),"")</f>
        <v/>
      </c>
      <c r="E2088" s="241" t="str">
        <f>IF(C2088&lt;&gt;"",VLOOKUP(C2088,'BASE EQUIPOS'!$G$8:$I$22,3,0),"")</f>
        <v/>
      </c>
      <c r="F2088" s="241" t="str">
        <f>IF(C2088&lt;&gt;"",VLOOKUP(C2088,'BASE EQUIPOS'!$G$8:$J$22,4,0),"")</f>
        <v/>
      </c>
      <c r="G2088" s="242"/>
      <c r="H2088" s="233"/>
      <c r="I2088" s="241"/>
      <c r="J2088" s="241"/>
      <c r="K2088" s="241"/>
      <c r="L2088" s="239"/>
      <c r="M2088" s="244"/>
      <c r="N2088" s="245" t="str">
        <f t="shared" ca="1" si="225"/>
        <v/>
      </c>
      <c r="O2088" s="239"/>
      <c r="P2088" s="244"/>
      <c r="Q2088" s="245" t="str">
        <f t="shared" si="226"/>
        <v/>
      </c>
      <c r="U2088" s="246" t="str">
        <f>IFERROR(VLOOKUP(C2088,'BASE EQUIPOS'!$G$8:$O$22,9,0)," ")</f>
        <v xml:space="preserve"> </v>
      </c>
      <c r="V2088" s="232" t="str">
        <f t="shared" si="228"/>
        <v/>
      </c>
      <c r="W2088" s="232" t="str">
        <f t="shared" si="229"/>
        <v/>
      </c>
      <c r="X2088" s="232" t="str">
        <f>IFERROR(VLOOKUP(W2088,Datos!$P$4:$Q$18,2,0),"")</f>
        <v/>
      </c>
      <c r="Y2088" s="232" t="str">
        <f t="shared" si="230"/>
        <v/>
      </c>
      <c r="AA2088" s="314" t="str">
        <f t="shared" ca="1" si="227"/>
        <v/>
      </c>
    </row>
    <row r="2089" spans="1:27" x14ac:dyDescent="0.3">
      <c r="A2089" s="238"/>
      <c r="B2089" s="241" t="str">
        <f t="shared" si="231"/>
        <v/>
      </c>
      <c r="C2089" s="239"/>
      <c r="D2089" s="240" t="str">
        <f>IF(C2089&lt;&gt;"",VLOOKUP(C2089,'BASE EQUIPOS'!$G$8:$H$22,2,0),"")</f>
        <v/>
      </c>
      <c r="E2089" s="241" t="str">
        <f>IF(C2089&lt;&gt;"",VLOOKUP(C2089,'BASE EQUIPOS'!$G$8:$I$22,3,0),"")</f>
        <v/>
      </c>
      <c r="F2089" s="241" t="str">
        <f>IF(C2089&lt;&gt;"",VLOOKUP(C2089,'BASE EQUIPOS'!$G$8:$J$22,4,0),"")</f>
        <v/>
      </c>
      <c r="G2089" s="242"/>
      <c r="H2089" s="233"/>
      <c r="I2089" s="241"/>
      <c r="J2089" s="241"/>
      <c r="K2089" s="241"/>
      <c r="L2089" s="239"/>
      <c r="M2089" s="244"/>
      <c r="N2089" s="245" t="str">
        <f t="shared" ca="1" si="225"/>
        <v/>
      </c>
      <c r="O2089" s="239"/>
      <c r="P2089" s="244"/>
      <c r="Q2089" s="245" t="str">
        <f t="shared" si="226"/>
        <v/>
      </c>
      <c r="U2089" s="246" t="str">
        <f>IFERROR(VLOOKUP(C2089,'BASE EQUIPOS'!$G$8:$O$22,9,0)," ")</f>
        <v xml:space="preserve"> </v>
      </c>
      <c r="V2089" s="232" t="str">
        <f t="shared" si="228"/>
        <v/>
      </c>
      <c r="W2089" s="232" t="str">
        <f t="shared" si="229"/>
        <v/>
      </c>
      <c r="X2089" s="232" t="str">
        <f>IFERROR(VLOOKUP(W2089,Datos!$P$4:$Q$18,2,0),"")</f>
        <v/>
      </c>
      <c r="Y2089" s="232" t="str">
        <f t="shared" si="230"/>
        <v/>
      </c>
      <c r="AA2089" s="314" t="str">
        <f t="shared" ca="1" si="227"/>
        <v/>
      </c>
    </row>
    <row r="2090" spans="1:27" x14ac:dyDescent="0.3">
      <c r="A2090" s="238"/>
      <c r="B2090" s="241" t="str">
        <f t="shared" si="231"/>
        <v/>
      </c>
      <c r="C2090" s="239"/>
      <c r="D2090" s="240" t="str">
        <f>IF(C2090&lt;&gt;"",VLOOKUP(C2090,'BASE EQUIPOS'!$G$8:$H$22,2,0),"")</f>
        <v/>
      </c>
      <c r="E2090" s="241" t="str">
        <f>IF(C2090&lt;&gt;"",VLOOKUP(C2090,'BASE EQUIPOS'!$G$8:$I$22,3,0),"")</f>
        <v/>
      </c>
      <c r="F2090" s="241" t="str">
        <f>IF(C2090&lt;&gt;"",VLOOKUP(C2090,'BASE EQUIPOS'!$G$8:$J$22,4,0),"")</f>
        <v/>
      </c>
      <c r="G2090" s="242"/>
      <c r="H2090" s="233"/>
      <c r="I2090" s="241"/>
      <c r="J2090" s="241"/>
      <c r="K2090" s="241"/>
      <c r="L2090" s="239"/>
      <c r="M2090" s="244"/>
      <c r="N2090" s="245" t="str">
        <f t="shared" ca="1" si="225"/>
        <v/>
      </c>
      <c r="O2090" s="239"/>
      <c r="P2090" s="244"/>
      <c r="Q2090" s="245" t="str">
        <f t="shared" si="226"/>
        <v/>
      </c>
      <c r="U2090" s="246" t="str">
        <f>IFERROR(VLOOKUP(C2090,'BASE EQUIPOS'!$G$8:$O$22,9,0)," ")</f>
        <v xml:space="preserve"> </v>
      </c>
      <c r="V2090" s="232" t="str">
        <f t="shared" si="228"/>
        <v/>
      </c>
      <c r="W2090" s="232" t="str">
        <f t="shared" si="229"/>
        <v/>
      </c>
      <c r="X2090" s="232" t="str">
        <f>IFERROR(VLOOKUP(W2090,Datos!$P$4:$Q$18,2,0),"")</f>
        <v/>
      </c>
      <c r="Y2090" s="232" t="str">
        <f t="shared" si="230"/>
        <v/>
      </c>
      <c r="AA2090" s="314" t="str">
        <f t="shared" ca="1" si="227"/>
        <v/>
      </c>
    </row>
    <row r="2091" spans="1:27" x14ac:dyDescent="0.3">
      <c r="A2091" s="238"/>
      <c r="B2091" s="241" t="str">
        <f t="shared" si="231"/>
        <v/>
      </c>
      <c r="C2091" s="239"/>
      <c r="D2091" s="240" t="str">
        <f>IF(C2091&lt;&gt;"",VLOOKUP(C2091,'BASE EQUIPOS'!$G$8:$H$22,2,0),"")</f>
        <v/>
      </c>
      <c r="E2091" s="241" t="str">
        <f>IF(C2091&lt;&gt;"",VLOOKUP(C2091,'BASE EQUIPOS'!$G$8:$I$22,3,0),"")</f>
        <v/>
      </c>
      <c r="F2091" s="241" t="str">
        <f>IF(C2091&lt;&gt;"",VLOOKUP(C2091,'BASE EQUIPOS'!$G$8:$J$22,4,0),"")</f>
        <v/>
      </c>
      <c r="G2091" s="242"/>
      <c r="H2091" s="233"/>
      <c r="I2091" s="241"/>
      <c r="J2091" s="241"/>
      <c r="K2091" s="241"/>
      <c r="L2091" s="239"/>
      <c r="M2091" s="244"/>
      <c r="N2091" s="245" t="str">
        <f t="shared" ca="1" si="225"/>
        <v/>
      </c>
      <c r="O2091" s="239"/>
      <c r="P2091" s="244"/>
      <c r="Q2091" s="245" t="str">
        <f t="shared" si="226"/>
        <v/>
      </c>
      <c r="U2091" s="246" t="str">
        <f>IFERROR(VLOOKUP(C2091,'BASE EQUIPOS'!$G$8:$O$22,9,0)," ")</f>
        <v xml:space="preserve"> </v>
      </c>
      <c r="V2091" s="232" t="str">
        <f t="shared" si="228"/>
        <v/>
      </c>
      <c r="W2091" s="232" t="str">
        <f t="shared" si="229"/>
        <v/>
      </c>
      <c r="X2091" s="232" t="str">
        <f>IFERROR(VLOOKUP(W2091,Datos!$P$4:$Q$18,2,0),"")</f>
        <v/>
      </c>
      <c r="Y2091" s="232" t="str">
        <f t="shared" si="230"/>
        <v/>
      </c>
      <c r="AA2091" s="314" t="str">
        <f t="shared" ca="1" si="227"/>
        <v/>
      </c>
    </row>
    <row r="2092" spans="1:27" x14ac:dyDescent="0.3">
      <c r="A2092" s="238"/>
      <c r="B2092" s="241" t="str">
        <f t="shared" si="231"/>
        <v/>
      </c>
      <c r="C2092" s="239"/>
      <c r="D2092" s="240" t="str">
        <f>IF(C2092&lt;&gt;"",VLOOKUP(C2092,'BASE EQUIPOS'!$G$8:$H$22,2,0),"")</f>
        <v/>
      </c>
      <c r="E2092" s="241" t="str">
        <f>IF(C2092&lt;&gt;"",VLOOKUP(C2092,'BASE EQUIPOS'!$G$8:$I$22,3,0),"")</f>
        <v/>
      </c>
      <c r="F2092" s="241" t="str">
        <f>IF(C2092&lt;&gt;"",VLOOKUP(C2092,'BASE EQUIPOS'!$G$8:$J$22,4,0),"")</f>
        <v/>
      </c>
      <c r="G2092" s="242"/>
      <c r="H2092" s="233"/>
      <c r="I2092" s="241"/>
      <c r="J2092" s="241"/>
      <c r="K2092" s="241"/>
      <c r="L2092" s="239"/>
      <c r="M2092" s="244"/>
      <c r="N2092" s="245" t="str">
        <f t="shared" ca="1" si="225"/>
        <v/>
      </c>
      <c r="O2092" s="239"/>
      <c r="P2092" s="244"/>
      <c r="Q2092" s="245" t="str">
        <f t="shared" si="226"/>
        <v/>
      </c>
      <c r="U2092" s="246" t="str">
        <f>IFERROR(VLOOKUP(C2092,'BASE EQUIPOS'!$G$8:$O$22,9,0)," ")</f>
        <v xml:space="preserve"> </v>
      </c>
      <c r="V2092" s="232" t="str">
        <f t="shared" si="228"/>
        <v/>
      </c>
      <c r="W2092" s="232" t="str">
        <f t="shared" si="229"/>
        <v/>
      </c>
      <c r="X2092" s="232" t="str">
        <f>IFERROR(VLOOKUP(W2092,Datos!$P$4:$Q$18,2,0),"")</f>
        <v/>
      </c>
      <c r="Y2092" s="232" t="str">
        <f t="shared" si="230"/>
        <v/>
      </c>
      <c r="AA2092" s="314" t="str">
        <f t="shared" ca="1" si="227"/>
        <v/>
      </c>
    </row>
    <row r="2093" spans="1:27" x14ac:dyDescent="0.3">
      <c r="A2093" s="238"/>
      <c r="B2093" s="241" t="str">
        <f t="shared" si="231"/>
        <v/>
      </c>
      <c r="C2093" s="239"/>
      <c r="D2093" s="240" t="str">
        <f>IF(C2093&lt;&gt;"",VLOOKUP(C2093,'BASE EQUIPOS'!$G$8:$H$22,2,0),"")</f>
        <v/>
      </c>
      <c r="E2093" s="241" t="str">
        <f>IF(C2093&lt;&gt;"",VLOOKUP(C2093,'BASE EQUIPOS'!$G$8:$I$22,3,0),"")</f>
        <v/>
      </c>
      <c r="F2093" s="241" t="str">
        <f>IF(C2093&lt;&gt;"",VLOOKUP(C2093,'BASE EQUIPOS'!$G$8:$J$22,4,0),"")</f>
        <v/>
      </c>
      <c r="G2093" s="242"/>
      <c r="H2093" s="233"/>
      <c r="I2093" s="241"/>
      <c r="J2093" s="241"/>
      <c r="K2093" s="241"/>
      <c r="L2093" s="239"/>
      <c r="M2093" s="244"/>
      <c r="N2093" s="245" t="str">
        <f t="shared" ca="1" si="225"/>
        <v/>
      </c>
      <c r="O2093" s="239"/>
      <c r="P2093" s="244"/>
      <c r="Q2093" s="245" t="str">
        <f t="shared" si="226"/>
        <v/>
      </c>
      <c r="U2093" s="246" t="str">
        <f>IFERROR(VLOOKUP(C2093,'BASE EQUIPOS'!$G$8:$O$22,9,0)," ")</f>
        <v xml:space="preserve"> </v>
      </c>
      <c r="V2093" s="232" t="str">
        <f t="shared" si="228"/>
        <v/>
      </c>
      <c r="W2093" s="232" t="str">
        <f t="shared" si="229"/>
        <v/>
      </c>
      <c r="X2093" s="232" t="str">
        <f>IFERROR(VLOOKUP(W2093,Datos!$P$4:$Q$18,2,0),"")</f>
        <v/>
      </c>
      <c r="Y2093" s="232" t="str">
        <f t="shared" si="230"/>
        <v/>
      </c>
      <c r="AA2093" s="314" t="str">
        <f t="shared" ca="1" si="227"/>
        <v/>
      </c>
    </row>
    <row r="2094" spans="1:27" x14ac:dyDescent="0.3">
      <c r="A2094" s="238"/>
      <c r="B2094" s="241" t="str">
        <f t="shared" si="231"/>
        <v/>
      </c>
      <c r="C2094" s="239"/>
      <c r="D2094" s="240" t="str">
        <f>IF(C2094&lt;&gt;"",VLOOKUP(C2094,'BASE EQUIPOS'!$G$8:$H$22,2,0),"")</f>
        <v/>
      </c>
      <c r="E2094" s="241" t="str">
        <f>IF(C2094&lt;&gt;"",VLOOKUP(C2094,'BASE EQUIPOS'!$G$8:$I$22,3,0),"")</f>
        <v/>
      </c>
      <c r="F2094" s="241" t="str">
        <f>IF(C2094&lt;&gt;"",VLOOKUP(C2094,'BASE EQUIPOS'!$G$8:$J$22,4,0),"")</f>
        <v/>
      </c>
      <c r="G2094" s="242"/>
      <c r="H2094" s="233"/>
      <c r="I2094" s="241"/>
      <c r="J2094" s="241"/>
      <c r="K2094" s="241"/>
      <c r="L2094" s="239"/>
      <c r="M2094" s="244"/>
      <c r="N2094" s="245" t="str">
        <f t="shared" ca="1" si="225"/>
        <v/>
      </c>
      <c r="O2094" s="239"/>
      <c r="P2094" s="244"/>
      <c r="Q2094" s="245" t="str">
        <f t="shared" si="226"/>
        <v/>
      </c>
      <c r="U2094" s="246" t="str">
        <f>IFERROR(VLOOKUP(C2094,'BASE EQUIPOS'!$G$8:$O$22,9,0)," ")</f>
        <v xml:space="preserve"> </v>
      </c>
      <c r="V2094" s="232" t="str">
        <f t="shared" si="228"/>
        <v/>
      </c>
      <c r="W2094" s="232" t="str">
        <f t="shared" si="229"/>
        <v/>
      </c>
      <c r="X2094" s="232" t="str">
        <f>IFERROR(VLOOKUP(W2094,Datos!$P$4:$Q$18,2,0),"")</f>
        <v/>
      </c>
      <c r="Y2094" s="232" t="str">
        <f t="shared" si="230"/>
        <v/>
      </c>
      <c r="AA2094" s="314" t="str">
        <f t="shared" ca="1" si="227"/>
        <v/>
      </c>
    </row>
    <row r="2095" spans="1:27" x14ac:dyDescent="0.3">
      <c r="A2095" s="238"/>
      <c r="B2095" s="241" t="str">
        <f t="shared" si="231"/>
        <v/>
      </c>
      <c r="C2095" s="239"/>
      <c r="D2095" s="240" t="str">
        <f>IF(C2095&lt;&gt;"",VLOOKUP(C2095,'BASE EQUIPOS'!$G$8:$H$22,2,0),"")</f>
        <v/>
      </c>
      <c r="E2095" s="241" t="str">
        <f>IF(C2095&lt;&gt;"",VLOOKUP(C2095,'BASE EQUIPOS'!$G$8:$I$22,3,0),"")</f>
        <v/>
      </c>
      <c r="F2095" s="241" t="str">
        <f>IF(C2095&lt;&gt;"",VLOOKUP(C2095,'BASE EQUIPOS'!$G$8:$J$22,4,0),"")</f>
        <v/>
      </c>
      <c r="G2095" s="242"/>
      <c r="H2095" s="233"/>
      <c r="I2095" s="241"/>
      <c r="J2095" s="241"/>
      <c r="K2095" s="241"/>
      <c r="L2095" s="239"/>
      <c r="M2095" s="244"/>
      <c r="N2095" s="245" t="str">
        <f t="shared" ca="1" si="225"/>
        <v/>
      </c>
      <c r="O2095" s="239"/>
      <c r="P2095" s="244"/>
      <c r="Q2095" s="245" t="str">
        <f t="shared" si="226"/>
        <v/>
      </c>
      <c r="U2095" s="246" t="str">
        <f>IFERROR(VLOOKUP(C2095,'BASE EQUIPOS'!$G$8:$O$22,9,0)," ")</f>
        <v xml:space="preserve"> </v>
      </c>
      <c r="V2095" s="232" t="str">
        <f t="shared" si="228"/>
        <v/>
      </c>
      <c r="W2095" s="232" t="str">
        <f t="shared" si="229"/>
        <v/>
      </c>
      <c r="X2095" s="232" t="str">
        <f>IFERROR(VLOOKUP(W2095,Datos!$P$4:$Q$18,2,0),"")</f>
        <v/>
      </c>
      <c r="Y2095" s="232" t="str">
        <f t="shared" si="230"/>
        <v/>
      </c>
      <c r="AA2095" s="314" t="str">
        <f t="shared" ca="1" si="227"/>
        <v/>
      </c>
    </row>
    <row r="2096" spans="1:27" x14ac:dyDescent="0.3">
      <c r="A2096" s="238"/>
      <c r="B2096" s="241" t="str">
        <f t="shared" si="231"/>
        <v/>
      </c>
      <c r="C2096" s="239"/>
      <c r="D2096" s="240" t="str">
        <f>IF(C2096&lt;&gt;"",VLOOKUP(C2096,'BASE EQUIPOS'!$G$8:$H$22,2,0),"")</f>
        <v/>
      </c>
      <c r="E2096" s="241" t="str">
        <f>IF(C2096&lt;&gt;"",VLOOKUP(C2096,'BASE EQUIPOS'!$G$8:$I$22,3,0),"")</f>
        <v/>
      </c>
      <c r="F2096" s="241" t="str">
        <f>IF(C2096&lt;&gt;"",VLOOKUP(C2096,'BASE EQUIPOS'!$G$8:$J$22,4,0),"")</f>
        <v/>
      </c>
      <c r="G2096" s="242"/>
      <c r="H2096" s="233"/>
      <c r="I2096" s="241"/>
      <c r="J2096" s="241"/>
      <c r="K2096" s="241"/>
      <c r="L2096" s="239"/>
      <c r="M2096" s="244"/>
      <c r="N2096" s="245" t="str">
        <f t="shared" ca="1" si="225"/>
        <v/>
      </c>
      <c r="O2096" s="239"/>
      <c r="P2096" s="244"/>
      <c r="Q2096" s="245" t="str">
        <f t="shared" si="226"/>
        <v/>
      </c>
      <c r="U2096" s="246" t="str">
        <f>IFERROR(VLOOKUP(C2096,'BASE EQUIPOS'!$G$8:$O$22,9,0)," ")</f>
        <v xml:space="preserve"> </v>
      </c>
      <c r="V2096" s="232" t="str">
        <f t="shared" si="228"/>
        <v/>
      </c>
      <c r="W2096" s="232" t="str">
        <f t="shared" si="229"/>
        <v/>
      </c>
      <c r="X2096" s="232" t="str">
        <f>IFERROR(VLOOKUP(W2096,Datos!$P$4:$Q$18,2,0),"")</f>
        <v/>
      </c>
      <c r="Y2096" s="232" t="str">
        <f t="shared" si="230"/>
        <v/>
      </c>
      <c r="AA2096" s="314" t="str">
        <f t="shared" ca="1" si="227"/>
        <v/>
      </c>
    </row>
    <row r="2097" spans="1:27" x14ac:dyDescent="0.3">
      <c r="A2097" s="238"/>
      <c r="B2097" s="241" t="str">
        <f t="shared" si="231"/>
        <v/>
      </c>
      <c r="C2097" s="239"/>
      <c r="D2097" s="240" t="str">
        <f>IF(C2097&lt;&gt;"",VLOOKUP(C2097,'BASE EQUIPOS'!$G$8:$H$22,2,0),"")</f>
        <v/>
      </c>
      <c r="E2097" s="241" t="str">
        <f>IF(C2097&lt;&gt;"",VLOOKUP(C2097,'BASE EQUIPOS'!$G$8:$I$22,3,0),"")</f>
        <v/>
      </c>
      <c r="F2097" s="241" t="str">
        <f>IF(C2097&lt;&gt;"",VLOOKUP(C2097,'BASE EQUIPOS'!$G$8:$J$22,4,0),"")</f>
        <v/>
      </c>
      <c r="G2097" s="242"/>
      <c r="H2097" s="233"/>
      <c r="I2097" s="241"/>
      <c r="J2097" s="241"/>
      <c r="K2097" s="241"/>
      <c r="L2097" s="239"/>
      <c r="M2097" s="244"/>
      <c r="N2097" s="245" t="str">
        <f t="shared" ca="1" si="225"/>
        <v/>
      </c>
      <c r="O2097" s="239"/>
      <c r="P2097" s="244"/>
      <c r="Q2097" s="245" t="str">
        <f t="shared" si="226"/>
        <v/>
      </c>
      <c r="U2097" s="246" t="str">
        <f>IFERROR(VLOOKUP(C2097,'BASE EQUIPOS'!$G$8:$O$22,9,0)," ")</f>
        <v xml:space="preserve"> </v>
      </c>
      <c r="V2097" s="232" t="str">
        <f t="shared" si="228"/>
        <v/>
      </c>
      <c r="W2097" s="232" t="str">
        <f t="shared" si="229"/>
        <v/>
      </c>
      <c r="X2097" s="232" t="str">
        <f>IFERROR(VLOOKUP(W2097,Datos!$P$4:$Q$18,2,0),"")</f>
        <v/>
      </c>
      <c r="Y2097" s="232" t="str">
        <f t="shared" si="230"/>
        <v/>
      </c>
      <c r="AA2097" s="314" t="str">
        <f t="shared" ca="1" si="227"/>
        <v/>
      </c>
    </row>
    <row r="2098" spans="1:27" x14ac:dyDescent="0.3">
      <c r="A2098" s="238"/>
      <c r="B2098" s="241" t="str">
        <f t="shared" si="231"/>
        <v/>
      </c>
      <c r="C2098" s="239"/>
      <c r="D2098" s="240" t="str">
        <f>IF(C2098&lt;&gt;"",VLOOKUP(C2098,'BASE EQUIPOS'!$G$8:$H$22,2,0),"")</f>
        <v/>
      </c>
      <c r="E2098" s="241" t="str">
        <f>IF(C2098&lt;&gt;"",VLOOKUP(C2098,'BASE EQUIPOS'!$G$8:$I$22,3,0),"")</f>
        <v/>
      </c>
      <c r="F2098" s="241" t="str">
        <f>IF(C2098&lt;&gt;"",VLOOKUP(C2098,'BASE EQUIPOS'!$G$8:$J$22,4,0),"")</f>
        <v/>
      </c>
      <c r="G2098" s="242"/>
      <c r="H2098" s="233"/>
      <c r="I2098" s="241"/>
      <c r="J2098" s="241"/>
      <c r="K2098" s="241"/>
      <c r="L2098" s="239"/>
      <c r="M2098" s="244"/>
      <c r="N2098" s="245" t="str">
        <f t="shared" ca="1" si="225"/>
        <v/>
      </c>
      <c r="O2098" s="239"/>
      <c r="P2098" s="244"/>
      <c r="Q2098" s="245" t="str">
        <f t="shared" si="226"/>
        <v/>
      </c>
      <c r="U2098" s="246" t="str">
        <f>IFERROR(VLOOKUP(C2098,'BASE EQUIPOS'!$G$8:$O$22,9,0)," ")</f>
        <v xml:space="preserve"> </v>
      </c>
      <c r="V2098" s="232" t="str">
        <f t="shared" si="228"/>
        <v/>
      </c>
      <c r="W2098" s="232" t="str">
        <f t="shared" si="229"/>
        <v/>
      </c>
      <c r="X2098" s="232" t="str">
        <f>IFERROR(VLOOKUP(W2098,Datos!$P$4:$Q$18,2,0),"")</f>
        <v/>
      </c>
      <c r="Y2098" s="232" t="str">
        <f t="shared" si="230"/>
        <v/>
      </c>
      <c r="AA2098" s="314" t="str">
        <f t="shared" ca="1" si="227"/>
        <v/>
      </c>
    </row>
    <row r="2099" spans="1:27" x14ac:dyDescent="0.3">
      <c r="A2099" s="238"/>
      <c r="B2099" s="241" t="str">
        <f t="shared" si="231"/>
        <v/>
      </c>
      <c r="C2099" s="239"/>
      <c r="D2099" s="240" t="str">
        <f>IF(C2099&lt;&gt;"",VLOOKUP(C2099,'BASE EQUIPOS'!$G$8:$H$22,2,0),"")</f>
        <v/>
      </c>
      <c r="E2099" s="241" t="str">
        <f>IF(C2099&lt;&gt;"",VLOOKUP(C2099,'BASE EQUIPOS'!$G$8:$I$22,3,0),"")</f>
        <v/>
      </c>
      <c r="F2099" s="241" t="str">
        <f>IF(C2099&lt;&gt;"",VLOOKUP(C2099,'BASE EQUIPOS'!$G$8:$J$22,4,0),"")</f>
        <v/>
      </c>
      <c r="G2099" s="242"/>
      <c r="H2099" s="233"/>
      <c r="I2099" s="241"/>
      <c r="J2099" s="241"/>
      <c r="K2099" s="241"/>
      <c r="L2099" s="239"/>
      <c r="M2099" s="244"/>
      <c r="N2099" s="245" t="str">
        <f t="shared" ca="1" si="225"/>
        <v/>
      </c>
      <c r="O2099" s="239"/>
      <c r="P2099" s="244"/>
      <c r="Q2099" s="245" t="str">
        <f t="shared" si="226"/>
        <v/>
      </c>
      <c r="U2099" s="246" t="str">
        <f>IFERROR(VLOOKUP(C2099,'BASE EQUIPOS'!$G$8:$O$22,9,0)," ")</f>
        <v xml:space="preserve"> </v>
      </c>
      <c r="V2099" s="232" t="str">
        <f t="shared" si="228"/>
        <v/>
      </c>
      <c r="W2099" s="232" t="str">
        <f t="shared" si="229"/>
        <v/>
      </c>
      <c r="X2099" s="232" t="str">
        <f>IFERROR(VLOOKUP(W2099,Datos!$P$4:$Q$18,2,0),"")</f>
        <v/>
      </c>
      <c r="Y2099" s="232" t="str">
        <f t="shared" si="230"/>
        <v/>
      </c>
      <c r="AA2099" s="314" t="str">
        <f t="shared" ca="1" si="227"/>
        <v/>
      </c>
    </row>
    <row r="2100" spans="1:27" x14ac:dyDescent="0.3">
      <c r="A2100" s="238"/>
      <c r="B2100" s="241" t="str">
        <f t="shared" si="231"/>
        <v/>
      </c>
      <c r="C2100" s="239"/>
      <c r="D2100" s="240" t="str">
        <f>IF(C2100&lt;&gt;"",VLOOKUP(C2100,'BASE EQUIPOS'!$G$8:$H$22,2,0),"")</f>
        <v/>
      </c>
      <c r="E2100" s="241" t="str">
        <f>IF(C2100&lt;&gt;"",VLOOKUP(C2100,'BASE EQUIPOS'!$G$8:$I$22,3,0),"")</f>
        <v/>
      </c>
      <c r="F2100" s="241" t="str">
        <f>IF(C2100&lt;&gt;"",VLOOKUP(C2100,'BASE EQUIPOS'!$G$8:$J$22,4,0),"")</f>
        <v/>
      </c>
      <c r="G2100" s="242"/>
      <c r="H2100" s="233"/>
      <c r="I2100" s="241"/>
      <c r="J2100" s="241"/>
      <c r="K2100" s="241"/>
      <c r="L2100" s="239"/>
      <c r="M2100" s="244"/>
      <c r="N2100" s="245" t="str">
        <f t="shared" ca="1" si="225"/>
        <v/>
      </c>
      <c r="O2100" s="239"/>
      <c r="P2100" s="244"/>
      <c r="Q2100" s="245" t="str">
        <f t="shared" si="226"/>
        <v/>
      </c>
      <c r="U2100" s="246" t="str">
        <f>IFERROR(VLOOKUP(C2100,'BASE EQUIPOS'!$G$8:$O$22,9,0)," ")</f>
        <v xml:space="preserve"> </v>
      </c>
      <c r="V2100" s="232" t="str">
        <f t="shared" si="228"/>
        <v/>
      </c>
      <c r="W2100" s="232" t="str">
        <f t="shared" si="229"/>
        <v/>
      </c>
      <c r="X2100" s="232" t="str">
        <f>IFERROR(VLOOKUP(W2100,Datos!$P$4:$Q$18,2,0),"")</f>
        <v/>
      </c>
      <c r="Y2100" s="232" t="str">
        <f t="shared" si="230"/>
        <v/>
      </c>
      <c r="AA2100" s="314" t="str">
        <f t="shared" ca="1" si="227"/>
        <v/>
      </c>
    </row>
    <row r="2101" spans="1:27" x14ac:dyDescent="0.3">
      <c r="A2101" s="238"/>
      <c r="B2101" s="241" t="str">
        <f t="shared" si="231"/>
        <v/>
      </c>
      <c r="C2101" s="239"/>
      <c r="D2101" s="240" t="str">
        <f>IF(C2101&lt;&gt;"",VLOOKUP(C2101,'BASE EQUIPOS'!$G$8:$H$22,2,0),"")</f>
        <v/>
      </c>
      <c r="E2101" s="241" t="str">
        <f>IF(C2101&lt;&gt;"",VLOOKUP(C2101,'BASE EQUIPOS'!$G$8:$I$22,3,0),"")</f>
        <v/>
      </c>
      <c r="F2101" s="241" t="str">
        <f>IF(C2101&lt;&gt;"",VLOOKUP(C2101,'BASE EQUIPOS'!$G$8:$J$22,4,0),"")</f>
        <v/>
      </c>
      <c r="G2101" s="242"/>
      <c r="H2101" s="233"/>
      <c r="I2101" s="241"/>
      <c r="J2101" s="241"/>
      <c r="K2101" s="241"/>
      <c r="L2101" s="239"/>
      <c r="M2101" s="244"/>
      <c r="N2101" s="245" t="str">
        <f t="shared" ca="1" si="225"/>
        <v/>
      </c>
      <c r="O2101" s="239"/>
      <c r="P2101" s="244"/>
      <c r="Q2101" s="245" t="str">
        <f t="shared" si="226"/>
        <v/>
      </c>
      <c r="U2101" s="246" t="str">
        <f>IFERROR(VLOOKUP(C2101,'BASE EQUIPOS'!$G$8:$O$22,9,0)," ")</f>
        <v xml:space="preserve"> </v>
      </c>
      <c r="V2101" s="232" t="str">
        <f t="shared" si="228"/>
        <v/>
      </c>
      <c r="W2101" s="232" t="str">
        <f t="shared" si="229"/>
        <v/>
      </c>
      <c r="X2101" s="232" t="str">
        <f>IFERROR(VLOOKUP(W2101,Datos!$P$4:$Q$18,2,0),"")</f>
        <v/>
      </c>
      <c r="Y2101" s="232" t="str">
        <f t="shared" si="230"/>
        <v/>
      </c>
      <c r="AA2101" s="314" t="str">
        <f t="shared" ca="1" si="227"/>
        <v/>
      </c>
    </row>
    <row r="2102" spans="1:27" x14ac:dyDescent="0.3">
      <c r="A2102" s="238"/>
      <c r="B2102" s="241" t="str">
        <f t="shared" si="231"/>
        <v/>
      </c>
      <c r="C2102" s="239"/>
      <c r="D2102" s="240" t="str">
        <f>IF(C2102&lt;&gt;"",VLOOKUP(C2102,'BASE EQUIPOS'!$G$8:$H$22,2,0),"")</f>
        <v/>
      </c>
      <c r="E2102" s="241" t="str">
        <f>IF(C2102&lt;&gt;"",VLOOKUP(C2102,'BASE EQUIPOS'!$G$8:$I$22,3,0),"")</f>
        <v/>
      </c>
      <c r="F2102" s="241" t="str">
        <f>IF(C2102&lt;&gt;"",VLOOKUP(C2102,'BASE EQUIPOS'!$G$8:$J$22,4,0),"")</f>
        <v/>
      </c>
      <c r="G2102" s="242"/>
      <c r="H2102" s="233"/>
      <c r="I2102" s="241"/>
      <c r="J2102" s="241"/>
      <c r="K2102" s="241"/>
      <c r="L2102" s="239"/>
      <c r="M2102" s="244"/>
      <c r="N2102" s="245" t="str">
        <f t="shared" ca="1" si="225"/>
        <v/>
      </c>
      <c r="O2102" s="239"/>
      <c r="P2102" s="244"/>
      <c r="Q2102" s="245" t="str">
        <f t="shared" si="226"/>
        <v/>
      </c>
      <c r="U2102" s="246" t="str">
        <f>IFERROR(VLOOKUP(C2102,'BASE EQUIPOS'!$G$8:$O$22,9,0)," ")</f>
        <v xml:space="preserve"> </v>
      </c>
      <c r="V2102" s="232" t="str">
        <f t="shared" si="228"/>
        <v/>
      </c>
      <c r="W2102" s="232" t="str">
        <f t="shared" si="229"/>
        <v/>
      </c>
      <c r="X2102" s="232" t="str">
        <f>IFERROR(VLOOKUP(W2102,Datos!$P$4:$Q$18,2,0),"")</f>
        <v/>
      </c>
      <c r="Y2102" s="232" t="str">
        <f t="shared" si="230"/>
        <v/>
      </c>
      <c r="AA2102" s="314" t="str">
        <f t="shared" ca="1" si="227"/>
        <v/>
      </c>
    </row>
    <row r="2103" spans="1:27" x14ac:dyDescent="0.3">
      <c r="A2103" s="238"/>
      <c r="B2103" s="241" t="str">
        <f t="shared" si="231"/>
        <v/>
      </c>
      <c r="C2103" s="239"/>
      <c r="D2103" s="240" t="str">
        <f>IF(C2103&lt;&gt;"",VLOOKUP(C2103,'BASE EQUIPOS'!$G$8:$H$22,2,0),"")</f>
        <v/>
      </c>
      <c r="E2103" s="241" t="str">
        <f>IF(C2103&lt;&gt;"",VLOOKUP(C2103,'BASE EQUIPOS'!$G$8:$I$22,3,0),"")</f>
        <v/>
      </c>
      <c r="F2103" s="241" t="str">
        <f>IF(C2103&lt;&gt;"",VLOOKUP(C2103,'BASE EQUIPOS'!$G$8:$J$22,4,0),"")</f>
        <v/>
      </c>
      <c r="G2103" s="242"/>
      <c r="H2103" s="233"/>
      <c r="I2103" s="241"/>
      <c r="J2103" s="241"/>
      <c r="K2103" s="241"/>
      <c r="L2103" s="239"/>
      <c r="M2103" s="244"/>
      <c r="N2103" s="245" t="str">
        <f t="shared" ca="1" si="225"/>
        <v/>
      </c>
      <c r="O2103" s="239"/>
      <c r="P2103" s="244"/>
      <c r="Q2103" s="245" t="str">
        <f t="shared" si="226"/>
        <v/>
      </c>
      <c r="U2103" s="246" t="str">
        <f>IFERROR(VLOOKUP(C2103,'BASE EQUIPOS'!$G$8:$O$22,9,0)," ")</f>
        <v xml:space="preserve"> </v>
      </c>
      <c r="V2103" s="232" t="str">
        <f t="shared" si="228"/>
        <v/>
      </c>
      <c r="W2103" s="232" t="str">
        <f t="shared" si="229"/>
        <v/>
      </c>
      <c r="X2103" s="232" t="str">
        <f>IFERROR(VLOOKUP(W2103,Datos!$P$4:$Q$18,2,0),"")</f>
        <v/>
      </c>
      <c r="Y2103" s="232" t="str">
        <f t="shared" si="230"/>
        <v/>
      </c>
      <c r="AA2103" s="314" t="str">
        <f t="shared" ca="1" si="227"/>
        <v/>
      </c>
    </row>
    <row r="2104" spans="1:27" x14ac:dyDescent="0.3">
      <c r="A2104" s="238"/>
      <c r="B2104" s="241" t="str">
        <f t="shared" si="231"/>
        <v/>
      </c>
      <c r="C2104" s="239"/>
      <c r="D2104" s="240" t="str">
        <f>IF(C2104&lt;&gt;"",VLOOKUP(C2104,'BASE EQUIPOS'!$G$8:$H$22,2,0),"")</f>
        <v/>
      </c>
      <c r="E2104" s="241" t="str">
        <f>IF(C2104&lt;&gt;"",VLOOKUP(C2104,'BASE EQUIPOS'!$G$8:$I$22,3,0),"")</f>
        <v/>
      </c>
      <c r="F2104" s="241" t="str">
        <f>IF(C2104&lt;&gt;"",VLOOKUP(C2104,'BASE EQUIPOS'!$G$8:$J$22,4,0),"")</f>
        <v/>
      </c>
      <c r="G2104" s="242"/>
      <c r="H2104" s="233"/>
      <c r="I2104" s="241"/>
      <c r="J2104" s="241"/>
      <c r="K2104" s="241"/>
      <c r="L2104" s="239"/>
      <c r="M2104" s="244"/>
      <c r="N2104" s="245" t="str">
        <f t="shared" ca="1" si="225"/>
        <v/>
      </c>
      <c r="O2104" s="239"/>
      <c r="P2104" s="244"/>
      <c r="Q2104" s="245" t="str">
        <f t="shared" si="226"/>
        <v/>
      </c>
      <c r="U2104" s="246" t="str">
        <f>IFERROR(VLOOKUP(C2104,'BASE EQUIPOS'!$G$8:$O$22,9,0)," ")</f>
        <v xml:space="preserve"> </v>
      </c>
      <c r="V2104" s="232" t="str">
        <f t="shared" si="228"/>
        <v/>
      </c>
      <c r="W2104" s="232" t="str">
        <f t="shared" si="229"/>
        <v/>
      </c>
      <c r="X2104" s="232" t="str">
        <f>IFERROR(VLOOKUP(W2104,Datos!$P$4:$Q$18,2,0),"")</f>
        <v/>
      </c>
      <c r="Y2104" s="232" t="str">
        <f t="shared" si="230"/>
        <v/>
      </c>
      <c r="AA2104" s="314" t="str">
        <f t="shared" ca="1" si="227"/>
        <v/>
      </c>
    </row>
    <row r="2105" spans="1:27" x14ac:dyDescent="0.3">
      <c r="A2105" s="238"/>
      <c r="B2105" s="241" t="str">
        <f t="shared" si="231"/>
        <v/>
      </c>
      <c r="C2105" s="239"/>
      <c r="D2105" s="240" t="str">
        <f>IF(C2105&lt;&gt;"",VLOOKUP(C2105,'BASE EQUIPOS'!$G$8:$H$22,2,0),"")</f>
        <v/>
      </c>
      <c r="E2105" s="241" t="str">
        <f>IF(C2105&lt;&gt;"",VLOOKUP(C2105,'BASE EQUIPOS'!$G$8:$I$22,3,0),"")</f>
        <v/>
      </c>
      <c r="F2105" s="241" t="str">
        <f>IF(C2105&lt;&gt;"",VLOOKUP(C2105,'BASE EQUIPOS'!$G$8:$J$22,4,0),"")</f>
        <v/>
      </c>
      <c r="G2105" s="242"/>
      <c r="H2105" s="233"/>
      <c r="I2105" s="241"/>
      <c r="J2105" s="241"/>
      <c r="K2105" s="241"/>
      <c r="L2105" s="239"/>
      <c r="M2105" s="244"/>
      <c r="N2105" s="245" t="str">
        <f t="shared" ca="1" si="225"/>
        <v/>
      </c>
      <c r="O2105" s="239"/>
      <c r="P2105" s="244"/>
      <c r="Q2105" s="245" t="str">
        <f t="shared" si="226"/>
        <v/>
      </c>
      <c r="U2105" s="246" t="str">
        <f>IFERROR(VLOOKUP(C2105,'BASE EQUIPOS'!$G$8:$O$22,9,0)," ")</f>
        <v xml:space="preserve"> </v>
      </c>
      <c r="V2105" s="232" t="str">
        <f t="shared" si="228"/>
        <v/>
      </c>
      <c r="W2105" s="232" t="str">
        <f t="shared" si="229"/>
        <v/>
      </c>
      <c r="X2105" s="232" t="str">
        <f>IFERROR(VLOOKUP(W2105,Datos!$P$4:$Q$18,2,0),"")</f>
        <v/>
      </c>
      <c r="Y2105" s="232" t="str">
        <f t="shared" si="230"/>
        <v/>
      </c>
      <c r="AA2105" s="314" t="str">
        <f t="shared" ca="1" si="227"/>
        <v/>
      </c>
    </row>
    <row r="2106" spans="1:27" x14ac:dyDescent="0.3">
      <c r="A2106" s="238"/>
      <c r="B2106" s="241" t="str">
        <f t="shared" si="231"/>
        <v/>
      </c>
      <c r="C2106" s="239"/>
      <c r="D2106" s="240" t="str">
        <f>IF(C2106&lt;&gt;"",VLOOKUP(C2106,'BASE EQUIPOS'!$G$8:$H$22,2,0),"")</f>
        <v/>
      </c>
      <c r="E2106" s="241" t="str">
        <f>IF(C2106&lt;&gt;"",VLOOKUP(C2106,'BASE EQUIPOS'!$G$8:$I$22,3,0),"")</f>
        <v/>
      </c>
      <c r="F2106" s="241" t="str">
        <f>IF(C2106&lt;&gt;"",VLOOKUP(C2106,'BASE EQUIPOS'!$G$8:$J$22,4,0),"")</f>
        <v/>
      </c>
      <c r="G2106" s="242"/>
      <c r="H2106" s="233"/>
      <c r="I2106" s="241"/>
      <c r="J2106" s="241"/>
      <c r="K2106" s="241"/>
      <c r="L2106" s="239"/>
      <c r="M2106" s="244"/>
      <c r="N2106" s="245" t="str">
        <f t="shared" ca="1" si="225"/>
        <v/>
      </c>
      <c r="O2106" s="239"/>
      <c r="P2106" s="244"/>
      <c r="Q2106" s="245" t="str">
        <f t="shared" si="226"/>
        <v/>
      </c>
      <c r="U2106" s="246" t="str">
        <f>IFERROR(VLOOKUP(C2106,'BASE EQUIPOS'!$G$8:$O$22,9,0)," ")</f>
        <v xml:space="preserve"> </v>
      </c>
      <c r="V2106" s="232" t="str">
        <f t="shared" si="228"/>
        <v/>
      </c>
      <c r="W2106" s="232" t="str">
        <f t="shared" si="229"/>
        <v/>
      </c>
      <c r="X2106" s="232" t="str">
        <f>IFERROR(VLOOKUP(W2106,Datos!$P$4:$Q$18,2,0),"")</f>
        <v/>
      </c>
      <c r="Y2106" s="232" t="str">
        <f t="shared" si="230"/>
        <v/>
      </c>
      <c r="AA2106" s="314" t="str">
        <f t="shared" ca="1" si="227"/>
        <v/>
      </c>
    </row>
    <row r="2107" spans="1:27" x14ac:dyDescent="0.3">
      <c r="A2107" s="238"/>
      <c r="B2107" s="241" t="str">
        <f t="shared" si="231"/>
        <v/>
      </c>
      <c r="C2107" s="239"/>
      <c r="D2107" s="240" t="str">
        <f>IF(C2107&lt;&gt;"",VLOOKUP(C2107,'BASE EQUIPOS'!$G$8:$H$22,2,0),"")</f>
        <v/>
      </c>
      <c r="E2107" s="241" t="str">
        <f>IF(C2107&lt;&gt;"",VLOOKUP(C2107,'BASE EQUIPOS'!$G$8:$I$22,3,0),"")</f>
        <v/>
      </c>
      <c r="F2107" s="241" t="str">
        <f>IF(C2107&lt;&gt;"",VLOOKUP(C2107,'BASE EQUIPOS'!$G$8:$J$22,4,0),"")</f>
        <v/>
      </c>
      <c r="G2107" s="242"/>
      <c r="H2107" s="233"/>
      <c r="I2107" s="241"/>
      <c r="J2107" s="241"/>
      <c r="K2107" s="241"/>
      <c r="L2107" s="239"/>
      <c r="M2107" s="244"/>
      <c r="N2107" s="245" t="str">
        <f t="shared" ca="1" si="225"/>
        <v/>
      </c>
      <c r="O2107" s="239"/>
      <c r="P2107" s="244"/>
      <c r="Q2107" s="245" t="str">
        <f t="shared" si="226"/>
        <v/>
      </c>
      <c r="U2107" s="246" t="str">
        <f>IFERROR(VLOOKUP(C2107,'BASE EQUIPOS'!$G$8:$O$22,9,0)," ")</f>
        <v xml:space="preserve"> </v>
      </c>
      <c r="V2107" s="232" t="str">
        <f t="shared" si="228"/>
        <v/>
      </c>
      <c r="W2107" s="232" t="str">
        <f t="shared" si="229"/>
        <v/>
      </c>
      <c r="X2107" s="232" t="str">
        <f>IFERROR(VLOOKUP(W2107,Datos!$P$4:$Q$18,2,0),"")</f>
        <v/>
      </c>
      <c r="Y2107" s="232" t="str">
        <f t="shared" si="230"/>
        <v/>
      </c>
      <c r="AA2107" s="314" t="str">
        <f t="shared" ca="1" si="227"/>
        <v/>
      </c>
    </row>
    <row r="2108" spans="1:27" x14ac:dyDescent="0.3">
      <c r="A2108" s="238"/>
      <c r="B2108" s="241" t="str">
        <f t="shared" si="231"/>
        <v/>
      </c>
      <c r="C2108" s="239"/>
      <c r="D2108" s="240" t="str">
        <f>IF(C2108&lt;&gt;"",VLOOKUP(C2108,'BASE EQUIPOS'!$G$8:$H$22,2,0),"")</f>
        <v/>
      </c>
      <c r="E2108" s="241" t="str">
        <f>IF(C2108&lt;&gt;"",VLOOKUP(C2108,'BASE EQUIPOS'!$G$8:$I$22,3,0),"")</f>
        <v/>
      </c>
      <c r="F2108" s="241" t="str">
        <f>IF(C2108&lt;&gt;"",VLOOKUP(C2108,'BASE EQUIPOS'!$G$8:$J$22,4,0),"")</f>
        <v/>
      </c>
      <c r="G2108" s="242"/>
      <c r="H2108" s="233"/>
      <c r="I2108" s="241"/>
      <c r="J2108" s="241"/>
      <c r="K2108" s="241"/>
      <c r="L2108" s="239"/>
      <c r="M2108" s="244"/>
      <c r="N2108" s="245" t="str">
        <f t="shared" ca="1" si="225"/>
        <v/>
      </c>
      <c r="O2108" s="239"/>
      <c r="P2108" s="244"/>
      <c r="Q2108" s="245" t="str">
        <f t="shared" si="226"/>
        <v/>
      </c>
      <c r="U2108" s="246" t="str">
        <f>IFERROR(VLOOKUP(C2108,'BASE EQUIPOS'!$G$8:$O$22,9,0)," ")</f>
        <v xml:space="preserve"> </v>
      </c>
      <c r="V2108" s="232" t="str">
        <f t="shared" si="228"/>
        <v/>
      </c>
      <c r="W2108" s="232" t="str">
        <f t="shared" si="229"/>
        <v/>
      </c>
      <c r="X2108" s="232" t="str">
        <f>IFERROR(VLOOKUP(W2108,Datos!$P$4:$Q$18,2,0),"")</f>
        <v/>
      </c>
      <c r="Y2108" s="232" t="str">
        <f t="shared" si="230"/>
        <v/>
      </c>
      <c r="AA2108" s="314" t="str">
        <f t="shared" ca="1" si="227"/>
        <v/>
      </c>
    </row>
    <row r="2109" spans="1:27" x14ac:dyDescent="0.3">
      <c r="A2109" s="238"/>
      <c r="B2109" s="241" t="str">
        <f t="shared" si="231"/>
        <v/>
      </c>
      <c r="C2109" s="239"/>
      <c r="D2109" s="240" t="str">
        <f>IF(C2109&lt;&gt;"",VLOOKUP(C2109,'BASE EQUIPOS'!$G$8:$H$22,2,0),"")</f>
        <v/>
      </c>
      <c r="E2109" s="241" t="str">
        <f>IF(C2109&lt;&gt;"",VLOOKUP(C2109,'BASE EQUIPOS'!$G$8:$I$22,3,0),"")</f>
        <v/>
      </c>
      <c r="F2109" s="241" t="str">
        <f>IF(C2109&lt;&gt;"",VLOOKUP(C2109,'BASE EQUIPOS'!$G$8:$J$22,4,0),"")</f>
        <v/>
      </c>
      <c r="G2109" s="242"/>
      <c r="H2109" s="233"/>
      <c r="I2109" s="241"/>
      <c r="J2109" s="241"/>
      <c r="K2109" s="241"/>
      <c r="L2109" s="239"/>
      <c r="M2109" s="244"/>
      <c r="N2109" s="245" t="str">
        <f t="shared" ca="1" si="225"/>
        <v/>
      </c>
      <c r="O2109" s="239"/>
      <c r="P2109" s="244"/>
      <c r="Q2109" s="245" t="str">
        <f t="shared" si="226"/>
        <v/>
      </c>
      <c r="U2109" s="246" t="str">
        <f>IFERROR(VLOOKUP(C2109,'BASE EQUIPOS'!$G$8:$O$22,9,0)," ")</f>
        <v xml:space="preserve"> </v>
      </c>
      <c r="V2109" s="232" t="str">
        <f t="shared" si="228"/>
        <v/>
      </c>
      <c r="W2109" s="232" t="str">
        <f t="shared" si="229"/>
        <v/>
      </c>
      <c r="X2109" s="232" t="str">
        <f>IFERROR(VLOOKUP(W2109,Datos!$P$4:$Q$18,2,0),"")</f>
        <v/>
      </c>
      <c r="Y2109" s="232" t="str">
        <f t="shared" si="230"/>
        <v/>
      </c>
      <c r="AA2109" s="314" t="str">
        <f t="shared" ca="1" si="227"/>
        <v/>
      </c>
    </row>
    <row r="2110" spans="1:27" x14ac:dyDescent="0.3">
      <c r="A2110" s="238"/>
      <c r="B2110" s="241" t="str">
        <f t="shared" si="231"/>
        <v/>
      </c>
      <c r="C2110" s="239"/>
      <c r="D2110" s="240" t="str">
        <f>IF(C2110&lt;&gt;"",VLOOKUP(C2110,'BASE EQUIPOS'!$G$8:$H$22,2,0),"")</f>
        <v/>
      </c>
      <c r="E2110" s="241" t="str">
        <f>IF(C2110&lt;&gt;"",VLOOKUP(C2110,'BASE EQUIPOS'!$G$8:$I$22,3,0),"")</f>
        <v/>
      </c>
      <c r="F2110" s="241" t="str">
        <f>IF(C2110&lt;&gt;"",VLOOKUP(C2110,'BASE EQUIPOS'!$G$8:$J$22,4,0),"")</f>
        <v/>
      </c>
      <c r="G2110" s="242"/>
      <c r="H2110" s="233"/>
      <c r="I2110" s="241"/>
      <c r="J2110" s="241"/>
      <c r="K2110" s="241"/>
      <c r="L2110" s="239"/>
      <c r="M2110" s="244"/>
      <c r="N2110" s="245" t="str">
        <f t="shared" ca="1" si="225"/>
        <v/>
      </c>
      <c r="O2110" s="239"/>
      <c r="P2110" s="244"/>
      <c r="Q2110" s="245" t="str">
        <f t="shared" si="226"/>
        <v/>
      </c>
      <c r="U2110" s="246" t="str">
        <f>IFERROR(VLOOKUP(C2110,'BASE EQUIPOS'!$G$8:$O$22,9,0)," ")</f>
        <v xml:space="preserve"> </v>
      </c>
      <c r="V2110" s="232" t="str">
        <f t="shared" si="228"/>
        <v/>
      </c>
      <c r="W2110" s="232" t="str">
        <f t="shared" si="229"/>
        <v/>
      </c>
      <c r="X2110" s="232" t="str">
        <f>IFERROR(VLOOKUP(W2110,Datos!$P$4:$Q$18,2,0),"")</f>
        <v/>
      </c>
      <c r="Y2110" s="232" t="str">
        <f t="shared" si="230"/>
        <v/>
      </c>
      <c r="AA2110" s="314" t="str">
        <f t="shared" ca="1" si="227"/>
        <v/>
      </c>
    </row>
    <row r="2111" spans="1:27" x14ac:dyDescent="0.3">
      <c r="A2111" s="238"/>
      <c r="B2111" s="241" t="str">
        <f t="shared" si="231"/>
        <v/>
      </c>
      <c r="C2111" s="239"/>
      <c r="D2111" s="240" t="str">
        <f>IF(C2111&lt;&gt;"",VLOOKUP(C2111,'BASE EQUIPOS'!$G$8:$H$22,2,0),"")</f>
        <v/>
      </c>
      <c r="E2111" s="241" t="str">
        <f>IF(C2111&lt;&gt;"",VLOOKUP(C2111,'BASE EQUIPOS'!$G$8:$I$22,3,0),"")</f>
        <v/>
      </c>
      <c r="F2111" s="241" t="str">
        <f>IF(C2111&lt;&gt;"",VLOOKUP(C2111,'BASE EQUIPOS'!$G$8:$J$22,4,0),"")</f>
        <v/>
      </c>
      <c r="G2111" s="242"/>
      <c r="H2111" s="233"/>
      <c r="I2111" s="241"/>
      <c r="J2111" s="241"/>
      <c r="K2111" s="241"/>
      <c r="L2111" s="239"/>
      <c r="M2111" s="244"/>
      <c r="N2111" s="245" t="str">
        <f t="shared" ca="1" si="225"/>
        <v/>
      </c>
      <c r="O2111" s="239"/>
      <c r="P2111" s="244"/>
      <c r="Q2111" s="245" t="str">
        <f t="shared" si="226"/>
        <v/>
      </c>
      <c r="U2111" s="246" t="str">
        <f>IFERROR(VLOOKUP(C2111,'BASE EQUIPOS'!$G$8:$O$22,9,0)," ")</f>
        <v xml:space="preserve"> </v>
      </c>
      <c r="V2111" s="232" t="str">
        <f t="shared" si="228"/>
        <v/>
      </c>
      <c r="W2111" s="232" t="str">
        <f t="shared" si="229"/>
        <v/>
      </c>
      <c r="X2111" s="232" t="str">
        <f>IFERROR(VLOOKUP(W2111,Datos!$P$4:$Q$18,2,0),"")</f>
        <v/>
      </c>
      <c r="Y2111" s="232" t="str">
        <f t="shared" si="230"/>
        <v/>
      </c>
      <c r="AA2111" s="314" t="str">
        <f t="shared" ca="1" si="227"/>
        <v/>
      </c>
    </row>
    <row r="2112" spans="1:27" x14ac:dyDescent="0.3">
      <c r="A2112" s="238"/>
      <c r="B2112" s="241" t="str">
        <f t="shared" si="231"/>
        <v/>
      </c>
      <c r="C2112" s="239"/>
      <c r="D2112" s="240" t="str">
        <f>IF(C2112&lt;&gt;"",VLOOKUP(C2112,'BASE EQUIPOS'!$G$8:$H$22,2,0),"")</f>
        <v/>
      </c>
      <c r="E2112" s="241" t="str">
        <f>IF(C2112&lt;&gt;"",VLOOKUP(C2112,'BASE EQUIPOS'!$G$8:$I$22,3,0),"")</f>
        <v/>
      </c>
      <c r="F2112" s="241" t="str">
        <f>IF(C2112&lt;&gt;"",VLOOKUP(C2112,'BASE EQUIPOS'!$G$8:$J$22,4,0),"")</f>
        <v/>
      </c>
      <c r="G2112" s="242"/>
      <c r="H2112" s="233"/>
      <c r="I2112" s="241"/>
      <c r="J2112" s="241"/>
      <c r="K2112" s="241"/>
      <c r="L2112" s="239"/>
      <c r="M2112" s="244"/>
      <c r="N2112" s="245" t="str">
        <f t="shared" ca="1" si="225"/>
        <v/>
      </c>
      <c r="O2112" s="239"/>
      <c r="P2112" s="244"/>
      <c r="Q2112" s="245" t="str">
        <f t="shared" si="226"/>
        <v/>
      </c>
      <c r="U2112" s="246" t="str">
        <f>IFERROR(VLOOKUP(C2112,'BASE EQUIPOS'!$G$8:$O$22,9,0)," ")</f>
        <v xml:space="preserve"> </v>
      </c>
      <c r="V2112" s="232" t="str">
        <f t="shared" si="228"/>
        <v/>
      </c>
      <c r="W2112" s="232" t="str">
        <f t="shared" si="229"/>
        <v/>
      </c>
      <c r="X2112" s="232" t="str">
        <f>IFERROR(VLOOKUP(W2112,Datos!$P$4:$Q$18,2,0),"")</f>
        <v/>
      </c>
      <c r="Y2112" s="232" t="str">
        <f t="shared" si="230"/>
        <v/>
      </c>
      <c r="AA2112" s="314" t="str">
        <f t="shared" ca="1" si="227"/>
        <v/>
      </c>
    </row>
    <row r="2113" spans="1:27" x14ac:dyDescent="0.3">
      <c r="A2113" s="238"/>
      <c r="B2113" s="241" t="str">
        <f t="shared" si="231"/>
        <v/>
      </c>
      <c r="C2113" s="239"/>
      <c r="D2113" s="240" t="str">
        <f>IF(C2113&lt;&gt;"",VLOOKUP(C2113,'BASE EQUIPOS'!$G$8:$H$22,2,0),"")</f>
        <v/>
      </c>
      <c r="E2113" s="241" t="str">
        <f>IF(C2113&lt;&gt;"",VLOOKUP(C2113,'BASE EQUIPOS'!$G$8:$I$22,3,0),"")</f>
        <v/>
      </c>
      <c r="F2113" s="241" t="str">
        <f>IF(C2113&lt;&gt;"",VLOOKUP(C2113,'BASE EQUIPOS'!$G$8:$J$22,4,0),"")</f>
        <v/>
      </c>
      <c r="G2113" s="242"/>
      <c r="H2113" s="233"/>
      <c r="I2113" s="241"/>
      <c r="J2113" s="241"/>
      <c r="K2113" s="241"/>
      <c r="L2113" s="239"/>
      <c r="M2113" s="244"/>
      <c r="N2113" s="245" t="str">
        <f t="shared" ca="1" si="225"/>
        <v/>
      </c>
      <c r="O2113" s="239"/>
      <c r="P2113" s="244"/>
      <c r="Q2113" s="245" t="str">
        <f t="shared" si="226"/>
        <v/>
      </c>
      <c r="U2113" s="246" t="str">
        <f>IFERROR(VLOOKUP(C2113,'BASE EQUIPOS'!$G$8:$O$22,9,0)," ")</f>
        <v xml:space="preserve"> </v>
      </c>
      <c r="V2113" s="232" t="str">
        <f t="shared" si="228"/>
        <v/>
      </c>
      <c r="W2113" s="232" t="str">
        <f t="shared" si="229"/>
        <v/>
      </c>
      <c r="X2113" s="232" t="str">
        <f>IFERROR(VLOOKUP(W2113,Datos!$P$4:$Q$18,2,0),"")</f>
        <v/>
      </c>
      <c r="Y2113" s="232" t="str">
        <f t="shared" si="230"/>
        <v/>
      </c>
      <c r="AA2113" s="314" t="str">
        <f t="shared" ca="1" si="227"/>
        <v/>
      </c>
    </row>
    <row r="2114" spans="1:27" x14ac:dyDescent="0.3">
      <c r="A2114" s="238"/>
      <c r="B2114" s="241" t="str">
        <f t="shared" si="231"/>
        <v/>
      </c>
      <c r="C2114" s="239"/>
      <c r="D2114" s="240" t="str">
        <f>IF(C2114&lt;&gt;"",VLOOKUP(C2114,'BASE EQUIPOS'!$G$8:$H$22,2,0),"")</f>
        <v/>
      </c>
      <c r="E2114" s="241" t="str">
        <f>IF(C2114&lt;&gt;"",VLOOKUP(C2114,'BASE EQUIPOS'!$G$8:$I$22,3,0),"")</f>
        <v/>
      </c>
      <c r="F2114" s="241" t="str">
        <f>IF(C2114&lt;&gt;"",VLOOKUP(C2114,'BASE EQUIPOS'!$G$8:$J$22,4,0),"")</f>
        <v/>
      </c>
      <c r="G2114" s="242"/>
      <c r="H2114" s="233"/>
      <c r="I2114" s="241"/>
      <c r="J2114" s="241"/>
      <c r="K2114" s="241"/>
      <c r="L2114" s="239"/>
      <c r="M2114" s="244"/>
      <c r="N2114" s="245" t="str">
        <f t="shared" ca="1" si="225"/>
        <v/>
      </c>
      <c r="O2114" s="239"/>
      <c r="P2114" s="244"/>
      <c r="Q2114" s="245" t="str">
        <f t="shared" si="226"/>
        <v/>
      </c>
      <c r="U2114" s="246" t="str">
        <f>IFERROR(VLOOKUP(C2114,'BASE EQUIPOS'!$G$8:$O$22,9,0)," ")</f>
        <v xml:space="preserve"> </v>
      </c>
      <c r="V2114" s="232" t="str">
        <f t="shared" si="228"/>
        <v/>
      </c>
      <c r="W2114" s="232" t="str">
        <f t="shared" si="229"/>
        <v/>
      </c>
      <c r="X2114" s="232" t="str">
        <f>IFERROR(VLOOKUP(W2114,Datos!$P$4:$Q$18,2,0),"")</f>
        <v/>
      </c>
      <c r="Y2114" s="232" t="str">
        <f t="shared" si="230"/>
        <v/>
      </c>
      <c r="AA2114" s="314" t="str">
        <f t="shared" ca="1" si="227"/>
        <v/>
      </c>
    </row>
    <row r="2115" spans="1:27" x14ac:dyDescent="0.3">
      <c r="A2115" s="238"/>
      <c r="B2115" s="241" t="str">
        <f t="shared" si="231"/>
        <v/>
      </c>
      <c r="C2115" s="239"/>
      <c r="D2115" s="240" t="str">
        <f>IF(C2115&lt;&gt;"",VLOOKUP(C2115,'BASE EQUIPOS'!$G$8:$H$22,2,0),"")</f>
        <v/>
      </c>
      <c r="E2115" s="241" t="str">
        <f>IF(C2115&lt;&gt;"",VLOOKUP(C2115,'BASE EQUIPOS'!$G$8:$I$22,3,0),"")</f>
        <v/>
      </c>
      <c r="F2115" s="241" t="str">
        <f>IF(C2115&lt;&gt;"",VLOOKUP(C2115,'BASE EQUIPOS'!$G$8:$J$22,4,0),"")</f>
        <v/>
      </c>
      <c r="G2115" s="242"/>
      <c r="H2115" s="233"/>
      <c r="I2115" s="241"/>
      <c r="J2115" s="241"/>
      <c r="K2115" s="241"/>
      <c r="L2115" s="239"/>
      <c r="M2115" s="244"/>
      <c r="N2115" s="245" t="str">
        <f t="shared" ca="1" si="225"/>
        <v/>
      </c>
      <c r="O2115" s="239"/>
      <c r="P2115" s="244"/>
      <c r="Q2115" s="245" t="str">
        <f t="shared" si="226"/>
        <v/>
      </c>
      <c r="U2115" s="246" t="str">
        <f>IFERROR(VLOOKUP(C2115,'BASE EQUIPOS'!$G$8:$O$22,9,0)," ")</f>
        <v xml:space="preserve"> </v>
      </c>
      <c r="V2115" s="232" t="str">
        <f t="shared" si="228"/>
        <v/>
      </c>
      <c r="W2115" s="232" t="str">
        <f t="shared" si="229"/>
        <v/>
      </c>
      <c r="X2115" s="232" t="str">
        <f>IFERROR(VLOOKUP(W2115,Datos!$P$4:$Q$18,2,0),"")</f>
        <v/>
      </c>
      <c r="Y2115" s="232" t="str">
        <f t="shared" si="230"/>
        <v/>
      </c>
      <c r="AA2115" s="314" t="str">
        <f t="shared" ca="1" si="227"/>
        <v/>
      </c>
    </row>
    <row r="2116" spans="1:27" x14ac:dyDescent="0.3">
      <c r="A2116" s="238"/>
      <c r="B2116" s="241" t="str">
        <f t="shared" si="231"/>
        <v/>
      </c>
      <c r="C2116" s="239"/>
      <c r="D2116" s="240" t="str">
        <f>IF(C2116&lt;&gt;"",VLOOKUP(C2116,'BASE EQUIPOS'!$G$8:$H$22,2,0),"")</f>
        <v/>
      </c>
      <c r="E2116" s="241" t="str">
        <f>IF(C2116&lt;&gt;"",VLOOKUP(C2116,'BASE EQUIPOS'!$G$8:$I$22,3,0),"")</f>
        <v/>
      </c>
      <c r="F2116" s="241" t="str">
        <f>IF(C2116&lt;&gt;"",VLOOKUP(C2116,'BASE EQUIPOS'!$G$8:$J$22,4,0),"")</f>
        <v/>
      </c>
      <c r="G2116" s="242"/>
      <c r="H2116" s="233"/>
      <c r="I2116" s="241"/>
      <c r="J2116" s="241"/>
      <c r="K2116" s="241"/>
      <c r="L2116" s="239"/>
      <c r="M2116" s="244"/>
      <c r="N2116" s="245" t="str">
        <f t="shared" ca="1" si="225"/>
        <v/>
      </c>
      <c r="O2116" s="239"/>
      <c r="P2116" s="244"/>
      <c r="Q2116" s="245" t="str">
        <f t="shared" si="226"/>
        <v/>
      </c>
      <c r="U2116" s="246" t="str">
        <f>IFERROR(VLOOKUP(C2116,'BASE EQUIPOS'!$G$8:$O$22,9,0)," ")</f>
        <v xml:space="preserve"> </v>
      </c>
      <c r="V2116" s="232" t="str">
        <f t="shared" si="228"/>
        <v/>
      </c>
      <c r="W2116" s="232" t="str">
        <f t="shared" si="229"/>
        <v/>
      </c>
      <c r="X2116" s="232" t="str">
        <f>IFERROR(VLOOKUP(W2116,Datos!$P$4:$Q$18,2,0),"")</f>
        <v/>
      </c>
      <c r="Y2116" s="232" t="str">
        <f t="shared" si="230"/>
        <v/>
      </c>
      <c r="AA2116" s="314" t="str">
        <f t="shared" ca="1" si="227"/>
        <v/>
      </c>
    </row>
    <row r="2117" spans="1:27" x14ac:dyDescent="0.3">
      <c r="A2117" s="238"/>
      <c r="B2117" s="241" t="str">
        <f t="shared" si="231"/>
        <v/>
      </c>
      <c r="C2117" s="239"/>
      <c r="D2117" s="240" t="str">
        <f>IF(C2117&lt;&gt;"",VLOOKUP(C2117,'BASE EQUIPOS'!$G$8:$H$22,2,0),"")</f>
        <v/>
      </c>
      <c r="E2117" s="241" t="str">
        <f>IF(C2117&lt;&gt;"",VLOOKUP(C2117,'BASE EQUIPOS'!$G$8:$I$22,3,0),"")</f>
        <v/>
      </c>
      <c r="F2117" s="241" t="str">
        <f>IF(C2117&lt;&gt;"",VLOOKUP(C2117,'BASE EQUIPOS'!$G$8:$J$22,4,0),"")</f>
        <v/>
      </c>
      <c r="G2117" s="242"/>
      <c r="H2117" s="233"/>
      <c r="I2117" s="241"/>
      <c r="J2117" s="241"/>
      <c r="K2117" s="241"/>
      <c r="L2117" s="239"/>
      <c r="M2117" s="244"/>
      <c r="N2117" s="245" t="str">
        <f t="shared" ca="1" si="225"/>
        <v/>
      </c>
      <c r="O2117" s="239"/>
      <c r="P2117" s="244"/>
      <c r="Q2117" s="245" t="str">
        <f t="shared" si="226"/>
        <v/>
      </c>
      <c r="U2117" s="246" t="str">
        <f>IFERROR(VLOOKUP(C2117,'BASE EQUIPOS'!$G$8:$O$22,9,0)," ")</f>
        <v xml:space="preserve"> </v>
      </c>
      <c r="V2117" s="232" t="str">
        <f t="shared" si="228"/>
        <v/>
      </c>
      <c r="W2117" s="232" t="str">
        <f t="shared" si="229"/>
        <v/>
      </c>
      <c r="X2117" s="232" t="str">
        <f>IFERROR(VLOOKUP(W2117,Datos!$P$4:$Q$18,2,0),"")</f>
        <v/>
      </c>
      <c r="Y2117" s="232" t="str">
        <f t="shared" si="230"/>
        <v/>
      </c>
      <c r="AA2117" s="314" t="str">
        <f t="shared" ca="1" si="227"/>
        <v/>
      </c>
    </row>
    <row r="2118" spans="1:27" x14ac:dyDescent="0.3">
      <c r="A2118" s="238"/>
      <c r="B2118" s="241" t="str">
        <f t="shared" si="231"/>
        <v/>
      </c>
      <c r="C2118" s="239"/>
      <c r="D2118" s="240" t="str">
        <f>IF(C2118&lt;&gt;"",VLOOKUP(C2118,'BASE EQUIPOS'!$G$8:$H$22,2,0),"")</f>
        <v/>
      </c>
      <c r="E2118" s="241" t="str">
        <f>IF(C2118&lt;&gt;"",VLOOKUP(C2118,'BASE EQUIPOS'!$G$8:$I$22,3,0),"")</f>
        <v/>
      </c>
      <c r="F2118" s="241" t="str">
        <f>IF(C2118&lt;&gt;"",VLOOKUP(C2118,'BASE EQUIPOS'!$G$8:$J$22,4,0),"")</f>
        <v/>
      </c>
      <c r="G2118" s="242"/>
      <c r="H2118" s="233"/>
      <c r="I2118" s="241"/>
      <c r="J2118" s="241"/>
      <c r="K2118" s="241"/>
      <c r="L2118" s="239"/>
      <c r="M2118" s="244"/>
      <c r="N2118" s="245" t="str">
        <f t="shared" ca="1" si="225"/>
        <v/>
      </c>
      <c r="O2118" s="239"/>
      <c r="P2118" s="244"/>
      <c r="Q2118" s="245" t="str">
        <f t="shared" si="226"/>
        <v/>
      </c>
      <c r="U2118" s="246" t="str">
        <f>IFERROR(VLOOKUP(C2118,'BASE EQUIPOS'!$G$8:$O$22,9,0)," ")</f>
        <v xml:space="preserve"> </v>
      </c>
      <c r="V2118" s="232" t="str">
        <f t="shared" si="228"/>
        <v/>
      </c>
      <c r="W2118" s="232" t="str">
        <f t="shared" si="229"/>
        <v/>
      </c>
      <c r="X2118" s="232" t="str">
        <f>IFERROR(VLOOKUP(W2118,Datos!$P$4:$Q$18,2,0),"")</f>
        <v/>
      </c>
      <c r="Y2118" s="232" t="str">
        <f t="shared" si="230"/>
        <v/>
      </c>
      <c r="AA2118" s="314" t="str">
        <f t="shared" ca="1" si="227"/>
        <v/>
      </c>
    </row>
    <row r="2119" spans="1:27" x14ac:dyDescent="0.3">
      <c r="A2119" s="238"/>
      <c r="B2119" s="241" t="str">
        <f t="shared" si="231"/>
        <v/>
      </c>
      <c r="C2119" s="239"/>
      <c r="D2119" s="240" t="str">
        <f>IF(C2119&lt;&gt;"",VLOOKUP(C2119,'BASE EQUIPOS'!$G$8:$H$22,2,0),"")</f>
        <v/>
      </c>
      <c r="E2119" s="241" t="str">
        <f>IF(C2119&lt;&gt;"",VLOOKUP(C2119,'BASE EQUIPOS'!$G$8:$I$22,3,0),"")</f>
        <v/>
      </c>
      <c r="F2119" s="241" t="str">
        <f>IF(C2119&lt;&gt;"",VLOOKUP(C2119,'BASE EQUIPOS'!$G$8:$J$22,4,0),"")</f>
        <v/>
      </c>
      <c r="G2119" s="242"/>
      <c r="H2119" s="233"/>
      <c r="I2119" s="241"/>
      <c r="J2119" s="241"/>
      <c r="K2119" s="241"/>
      <c r="L2119" s="239"/>
      <c r="M2119" s="244"/>
      <c r="N2119" s="245" t="str">
        <f t="shared" ca="1" si="225"/>
        <v/>
      </c>
      <c r="O2119" s="239"/>
      <c r="P2119" s="244"/>
      <c r="Q2119" s="245" t="str">
        <f t="shared" si="226"/>
        <v/>
      </c>
      <c r="U2119" s="246" t="str">
        <f>IFERROR(VLOOKUP(C2119,'BASE EQUIPOS'!$G$8:$O$22,9,0)," ")</f>
        <v xml:space="preserve"> </v>
      </c>
      <c r="V2119" s="232" t="str">
        <f t="shared" si="228"/>
        <v/>
      </c>
      <c r="W2119" s="232" t="str">
        <f t="shared" si="229"/>
        <v/>
      </c>
      <c r="X2119" s="232" t="str">
        <f>IFERROR(VLOOKUP(W2119,Datos!$P$4:$Q$18,2,0),"")</f>
        <v/>
      </c>
      <c r="Y2119" s="232" t="str">
        <f t="shared" si="230"/>
        <v/>
      </c>
      <c r="AA2119" s="314" t="str">
        <f t="shared" ca="1" si="227"/>
        <v/>
      </c>
    </row>
    <row r="2120" spans="1:27" x14ac:dyDescent="0.3">
      <c r="A2120" s="238"/>
      <c r="B2120" s="241" t="str">
        <f t="shared" si="231"/>
        <v/>
      </c>
      <c r="C2120" s="239"/>
      <c r="D2120" s="240" t="str">
        <f>IF(C2120&lt;&gt;"",VLOOKUP(C2120,'BASE EQUIPOS'!$G$8:$H$22,2,0),"")</f>
        <v/>
      </c>
      <c r="E2120" s="241" t="str">
        <f>IF(C2120&lt;&gt;"",VLOOKUP(C2120,'BASE EQUIPOS'!$G$8:$I$22,3,0),"")</f>
        <v/>
      </c>
      <c r="F2120" s="241" t="str">
        <f>IF(C2120&lt;&gt;"",VLOOKUP(C2120,'BASE EQUIPOS'!$G$8:$J$22,4,0),"")</f>
        <v/>
      </c>
      <c r="G2120" s="242"/>
      <c r="H2120" s="233"/>
      <c r="I2120" s="241"/>
      <c r="J2120" s="241"/>
      <c r="K2120" s="241"/>
      <c r="L2120" s="239"/>
      <c r="M2120" s="244"/>
      <c r="N2120" s="245" t="str">
        <f t="shared" ca="1" si="225"/>
        <v/>
      </c>
      <c r="O2120" s="239"/>
      <c r="P2120" s="244"/>
      <c r="Q2120" s="245" t="str">
        <f t="shared" si="226"/>
        <v/>
      </c>
      <c r="U2120" s="246" t="str">
        <f>IFERROR(VLOOKUP(C2120,'BASE EQUIPOS'!$G$8:$O$22,9,0)," ")</f>
        <v xml:space="preserve"> </v>
      </c>
      <c r="V2120" s="232" t="str">
        <f t="shared" si="228"/>
        <v/>
      </c>
      <c r="W2120" s="232" t="str">
        <f t="shared" si="229"/>
        <v/>
      </c>
      <c r="X2120" s="232" t="str">
        <f>IFERROR(VLOOKUP(W2120,Datos!$P$4:$Q$18,2,0),"")</f>
        <v/>
      </c>
      <c r="Y2120" s="232" t="str">
        <f t="shared" si="230"/>
        <v/>
      </c>
      <c r="AA2120" s="314" t="str">
        <f t="shared" ca="1" si="227"/>
        <v/>
      </c>
    </row>
    <row r="2121" spans="1:27" x14ac:dyDescent="0.3">
      <c r="A2121" s="238"/>
      <c r="B2121" s="241" t="str">
        <f t="shared" si="231"/>
        <v/>
      </c>
      <c r="C2121" s="239"/>
      <c r="D2121" s="240" t="str">
        <f>IF(C2121&lt;&gt;"",VLOOKUP(C2121,'BASE EQUIPOS'!$G$8:$H$22,2,0),"")</f>
        <v/>
      </c>
      <c r="E2121" s="241" t="str">
        <f>IF(C2121&lt;&gt;"",VLOOKUP(C2121,'BASE EQUIPOS'!$G$8:$I$22,3,0),"")</f>
        <v/>
      </c>
      <c r="F2121" s="241" t="str">
        <f>IF(C2121&lt;&gt;"",VLOOKUP(C2121,'BASE EQUIPOS'!$G$8:$J$22,4,0),"")</f>
        <v/>
      </c>
      <c r="G2121" s="242"/>
      <c r="H2121" s="233"/>
      <c r="I2121" s="241"/>
      <c r="J2121" s="241"/>
      <c r="K2121" s="241"/>
      <c r="L2121" s="239"/>
      <c r="M2121" s="244"/>
      <c r="N2121" s="245" t="str">
        <f t="shared" ca="1" si="225"/>
        <v/>
      </c>
      <c r="O2121" s="239"/>
      <c r="P2121" s="244"/>
      <c r="Q2121" s="245" t="str">
        <f t="shared" si="226"/>
        <v/>
      </c>
      <c r="U2121" s="246" t="str">
        <f>IFERROR(VLOOKUP(C2121,'BASE EQUIPOS'!$G$8:$O$22,9,0)," ")</f>
        <v xml:space="preserve"> </v>
      </c>
      <c r="V2121" s="232" t="str">
        <f t="shared" si="228"/>
        <v/>
      </c>
      <c r="W2121" s="232" t="str">
        <f t="shared" si="229"/>
        <v/>
      </c>
      <c r="X2121" s="232" t="str">
        <f>IFERROR(VLOOKUP(W2121,Datos!$P$4:$Q$18,2,0),"")</f>
        <v/>
      </c>
      <c r="Y2121" s="232" t="str">
        <f t="shared" si="230"/>
        <v/>
      </c>
      <c r="AA2121" s="314" t="str">
        <f t="shared" ca="1" si="227"/>
        <v/>
      </c>
    </row>
    <row r="2122" spans="1:27" x14ac:dyDescent="0.3">
      <c r="A2122" s="238"/>
      <c r="B2122" s="241" t="str">
        <f t="shared" si="231"/>
        <v/>
      </c>
      <c r="C2122" s="239"/>
      <c r="D2122" s="240" t="str">
        <f>IF(C2122&lt;&gt;"",VLOOKUP(C2122,'BASE EQUIPOS'!$G$8:$H$22,2,0),"")</f>
        <v/>
      </c>
      <c r="E2122" s="241" t="str">
        <f>IF(C2122&lt;&gt;"",VLOOKUP(C2122,'BASE EQUIPOS'!$G$8:$I$22,3,0),"")</f>
        <v/>
      </c>
      <c r="F2122" s="241" t="str">
        <f>IF(C2122&lt;&gt;"",VLOOKUP(C2122,'BASE EQUIPOS'!$G$8:$J$22,4,0),"")</f>
        <v/>
      </c>
      <c r="G2122" s="242"/>
      <c r="H2122" s="233"/>
      <c r="I2122" s="241"/>
      <c r="J2122" s="241"/>
      <c r="K2122" s="241"/>
      <c r="L2122" s="239"/>
      <c r="M2122" s="244"/>
      <c r="N2122" s="245" t="str">
        <f t="shared" ca="1" si="225"/>
        <v/>
      </c>
      <c r="O2122" s="239"/>
      <c r="P2122" s="244"/>
      <c r="Q2122" s="245" t="str">
        <f t="shared" si="226"/>
        <v/>
      </c>
      <c r="U2122" s="246" t="str">
        <f>IFERROR(VLOOKUP(C2122,'BASE EQUIPOS'!$G$8:$O$22,9,0)," ")</f>
        <v xml:space="preserve"> </v>
      </c>
      <c r="V2122" s="232" t="str">
        <f t="shared" si="228"/>
        <v/>
      </c>
      <c r="W2122" s="232" t="str">
        <f t="shared" si="229"/>
        <v/>
      </c>
      <c r="X2122" s="232" t="str">
        <f>IFERROR(VLOOKUP(W2122,Datos!$P$4:$Q$18,2,0),"")</f>
        <v/>
      </c>
      <c r="Y2122" s="232" t="str">
        <f t="shared" si="230"/>
        <v/>
      </c>
      <c r="AA2122" s="314" t="str">
        <f t="shared" ca="1" si="227"/>
        <v/>
      </c>
    </row>
    <row r="2123" spans="1:27" x14ac:dyDescent="0.3">
      <c r="A2123" s="238"/>
      <c r="B2123" s="241" t="str">
        <f t="shared" si="231"/>
        <v/>
      </c>
      <c r="C2123" s="239"/>
      <c r="D2123" s="240" t="str">
        <f>IF(C2123&lt;&gt;"",VLOOKUP(C2123,'BASE EQUIPOS'!$G$8:$H$22,2,0),"")</f>
        <v/>
      </c>
      <c r="E2123" s="241" t="str">
        <f>IF(C2123&lt;&gt;"",VLOOKUP(C2123,'BASE EQUIPOS'!$G$8:$I$22,3,0),"")</f>
        <v/>
      </c>
      <c r="F2123" s="241" t="str">
        <f>IF(C2123&lt;&gt;"",VLOOKUP(C2123,'BASE EQUIPOS'!$G$8:$J$22,4,0),"")</f>
        <v/>
      </c>
      <c r="G2123" s="242"/>
      <c r="H2123" s="233"/>
      <c r="I2123" s="241"/>
      <c r="J2123" s="241"/>
      <c r="K2123" s="241"/>
      <c r="L2123" s="239"/>
      <c r="M2123" s="244"/>
      <c r="N2123" s="245" t="str">
        <f t="shared" ca="1" si="225"/>
        <v/>
      </c>
      <c r="O2123" s="239"/>
      <c r="P2123" s="244"/>
      <c r="Q2123" s="245" t="str">
        <f t="shared" si="226"/>
        <v/>
      </c>
      <c r="U2123" s="246" t="str">
        <f>IFERROR(VLOOKUP(C2123,'BASE EQUIPOS'!$G$8:$O$22,9,0)," ")</f>
        <v xml:space="preserve"> </v>
      </c>
      <c r="V2123" s="232" t="str">
        <f t="shared" si="228"/>
        <v/>
      </c>
      <c r="W2123" s="232" t="str">
        <f t="shared" si="229"/>
        <v/>
      </c>
      <c r="X2123" s="232" t="str">
        <f>IFERROR(VLOOKUP(W2123,Datos!$P$4:$Q$18,2,0),"")</f>
        <v/>
      </c>
      <c r="Y2123" s="232" t="str">
        <f t="shared" si="230"/>
        <v/>
      </c>
      <c r="AA2123" s="314" t="str">
        <f t="shared" ca="1" si="227"/>
        <v/>
      </c>
    </row>
    <row r="2124" spans="1:27" x14ac:dyDescent="0.3">
      <c r="A2124" s="238"/>
      <c r="B2124" s="241" t="str">
        <f t="shared" si="231"/>
        <v/>
      </c>
      <c r="C2124" s="239"/>
      <c r="D2124" s="240" t="str">
        <f>IF(C2124&lt;&gt;"",VLOOKUP(C2124,'BASE EQUIPOS'!$G$8:$H$22,2,0),"")</f>
        <v/>
      </c>
      <c r="E2124" s="241" t="str">
        <f>IF(C2124&lt;&gt;"",VLOOKUP(C2124,'BASE EQUIPOS'!$G$8:$I$22,3,0),"")</f>
        <v/>
      </c>
      <c r="F2124" s="241" t="str">
        <f>IF(C2124&lt;&gt;"",VLOOKUP(C2124,'BASE EQUIPOS'!$G$8:$J$22,4,0),"")</f>
        <v/>
      </c>
      <c r="G2124" s="242"/>
      <c r="H2124" s="233"/>
      <c r="I2124" s="241"/>
      <c r="J2124" s="241"/>
      <c r="K2124" s="241"/>
      <c r="L2124" s="239"/>
      <c r="M2124" s="244"/>
      <c r="N2124" s="245" t="str">
        <f t="shared" ca="1" si="225"/>
        <v/>
      </c>
      <c r="O2124" s="239"/>
      <c r="P2124" s="244"/>
      <c r="Q2124" s="245" t="str">
        <f t="shared" si="226"/>
        <v/>
      </c>
      <c r="U2124" s="246" t="str">
        <f>IFERROR(VLOOKUP(C2124,'BASE EQUIPOS'!$G$8:$O$22,9,0)," ")</f>
        <v xml:space="preserve"> </v>
      </c>
      <c r="V2124" s="232" t="str">
        <f t="shared" si="228"/>
        <v/>
      </c>
      <c r="W2124" s="232" t="str">
        <f t="shared" si="229"/>
        <v/>
      </c>
      <c r="X2124" s="232" t="str">
        <f>IFERROR(VLOOKUP(W2124,Datos!$P$4:$Q$18,2,0),"")</f>
        <v/>
      </c>
      <c r="Y2124" s="232" t="str">
        <f t="shared" si="230"/>
        <v/>
      </c>
      <c r="AA2124" s="314" t="str">
        <f t="shared" ca="1" si="227"/>
        <v/>
      </c>
    </row>
    <row r="2125" spans="1:27" x14ac:dyDescent="0.3">
      <c r="A2125" s="238"/>
      <c r="B2125" s="241" t="str">
        <f t="shared" si="231"/>
        <v/>
      </c>
      <c r="C2125" s="239"/>
      <c r="D2125" s="240" t="str">
        <f>IF(C2125&lt;&gt;"",VLOOKUP(C2125,'BASE EQUIPOS'!$G$8:$H$22,2,0),"")</f>
        <v/>
      </c>
      <c r="E2125" s="241" t="str">
        <f>IF(C2125&lt;&gt;"",VLOOKUP(C2125,'BASE EQUIPOS'!$G$8:$I$22,3,0),"")</f>
        <v/>
      </c>
      <c r="F2125" s="241" t="str">
        <f>IF(C2125&lt;&gt;"",VLOOKUP(C2125,'BASE EQUIPOS'!$G$8:$J$22,4,0),"")</f>
        <v/>
      </c>
      <c r="G2125" s="242"/>
      <c r="H2125" s="233"/>
      <c r="I2125" s="241"/>
      <c r="J2125" s="241"/>
      <c r="K2125" s="241"/>
      <c r="L2125" s="239"/>
      <c r="M2125" s="244"/>
      <c r="N2125" s="245" t="str">
        <f t="shared" ca="1" si="225"/>
        <v/>
      </c>
      <c r="O2125" s="239"/>
      <c r="P2125" s="244"/>
      <c r="Q2125" s="245" t="str">
        <f t="shared" si="226"/>
        <v/>
      </c>
      <c r="U2125" s="246" t="str">
        <f>IFERROR(VLOOKUP(C2125,'BASE EQUIPOS'!$G$8:$O$22,9,0)," ")</f>
        <v xml:space="preserve"> </v>
      </c>
      <c r="V2125" s="232" t="str">
        <f t="shared" si="228"/>
        <v/>
      </c>
      <c r="W2125" s="232" t="str">
        <f t="shared" si="229"/>
        <v/>
      </c>
      <c r="X2125" s="232" t="str">
        <f>IFERROR(VLOOKUP(W2125,Datos!$P$4:$Q$18,2,0),"")</f>
        <v/>
      </c>
      <c r="Y2125" s="232" t="str">
        <f t="shared" si="230"/>
        <v/>
      </c>
      <c r="AA2125" s="314" t="str">
        <f t="shared" ca="1" si="227"/>
        <v/>
      </c>
    </row>
    <row r="2126" spans="1:27" x14ac:dyDescent="0.3">
      <c r="A2126" s="238"/>
      <c r="B2126" s="241" t="str">
        <f t="shared" si="231"/>
        <v/>
      </c>
      <c r="C2126" s="239"/>
      <c r="D2126" s="240" t="str">
        <f>IF(C2126&lt;&gt;"",VLOOKUP(C2126,'BASE EQUIPOS'!$G$8:$H$22,2,0),"")</f>
        <v/>
      </c>
      <c r="E2126" s="241" t="str">
        <f>IF(C2126&lt;&gt;"",VLOOKUP(C2126,'BASE EQUIPOS'!$G$8:$I$22,3,0),"")</f>
        <v/>
      </c>
      <c r="F2126" s="241" t="str">
        <f>IF(C2126&lt;&gt;"",VLOOKUP(C2126,'BASE EQUIPOS'!$G$8:$J$22,4,0),"")</f>
        <v/>
      </c>
      <c r="G2126" s="242"/>
      <c r="H2126" s="233"/>
      <c r="I2126" s="241"/>
      <c r="J2126" s="241"/>
      <c r="K2126" s="241"/>
      <c r="L2126" s="239"/>
      <c r="M2126" s="244"/>
      <c r="N2126" s="245" t="str">
        <f t="shared" ca="1" si="225"/>
        <v/>
      </c>
      <c r="O2126" s="239"/>
      <c r="P2126" s="244"/>
      <c r="Q2126" s="245" t="str">
        <f t="shared" si="226"/>
        <v/>
      </c>
      <c r="U2126" s="246" t="str">
        <f>IFERROR(VLOOKUP(C2126,'BASE EQUIPOS'!$G$8:$O$22,9,0)," ")</f>
        <v xml:space="preserve"> </v>
      </c>
      <c r="V2126" s="232" t="str">
        <f t="shared" si="228"/>
        <v/>
      </c>
      <c r="W2126" s="232" t="str">
        <f t="shared" si="229"/>
        <v/>
      </c>
      <c r="X2126" s="232" t="str">
        <f>IFERROR(VLOOKUP(W2126,Datos!$P$4:$Q$18,2,0),"")</f>
        <v/>
      </c>
      <c r="Y2126" s="232" t="str">
        <f t="shared" si="230"/>
        <v/>
      </c>
      <c r="AA2126" s="314" t="str">
        <f t="shared" ca="1" si="227"/>
        <v/>
      </c>
    </row>
    <row r="2127" spans="1:27" x14ac:dyDescent="0.3">
      <c r="A2127" s="238"/>
      <c r="B2127" s="241" t="str">
        <f t="shared" si="231"/>
        <v/>
      </c>
      <c r="C2127" s="239"/>
      <c r="D2127" s="240" t="str">
        <f>IF(C2127&lt;&gt;"",VLOOKUP(C2127,'BASE EQUIPOS'!$G$8:$H$22,2,0),"")</f>
        <v/>
      </c>
      <c r="E2127" s="241" t="str">
        <f>IF(C2127&lt;&gt;"",VLOOKUP(C2127,'BASE EQUIPOS'!$G$8:$I$22,3,0),"")</f>
        <v/>
      </c>
      <c r="F2127" s="241" t="str">
        <f>IF(C2127&lt;&gt;"",VLOOKUP(C2127,'BASE EQUIPOS'!$G$8:$J$22,4,0),"")</f>
        <v/>
      </c>
      <c r="G2127" s="242"/>
      <c r="H2127" s="233"/>
      <c r="I2127" s="241"/>
      <c r="J2127" s="241"/>
      <c r="K2127" s="241"/>
      <c r="L2127" s="239"/>
      <c r="M2127" s="244"/>
      <c r="N2127" s="245" t="str">
        <f t="shared" ca="1" si="225"/>
        <v/>
      </c>
      <c r="O2127" s="239"/>
      <c r="P2127" s="244"/>
      <c r="Q2127" s="245" t="str">
        <f t="shared" si="226"/>
        <v/>
      </c>
      <c r="U2127" s="246" t="str">
        <f>IFERROR(VLOOKUP(C2127,'BASE EQUIPOS'!$G$8:$O$22,9,0)," ")</f>
        <v xml:space="preserve"> </v>
      </c>
      <c r="V2127" s="232" t="str">
        <f t="shared" si="228"/>
        <v/>
      </c>
      <c r="W2127" s="232" t="str">
        <f t="shared" si="229"/>
        <v/>
      </c>
      <c r="X2127" s="232" t="str">
        <f>IFERROR(VLOOKUP(W2127,Datos!$P$4:$Q$18,2,0),"")</f>
        <v/>
      </c>
      <c r="Y2127" s="232" t="str">
        <f t="shared" si="230"/>
        <v/>
      </c>
      <c r="AA2127" s="314" t="str">
        <f t="shared" ca="1" si="227"/>
        <v/>
      </c>
    </row>
    <row r="2128" spans="1:27" x14ac:dyDescent="0.3">
      <c r="A2128" s="238"/>
      <c r="B2128" s="241" t="str">
        <f t="shared" si="231"/>
        <v/>
      </c>
      <c r="C2128" s="239"/>
      <c r="D2128" s="240" t="str">
        <f>IF(C2128&lt;&gt;"",VLOOKUP(C2128,'BASE EQUIPOS'!$G$8:$H$22,2,0),"")</f>
        <v/>
      </c>
      <c r="E2128" s="241" t="str">
        <f>IF(C2128&lt;&gt;"",VLOOKUP(C2128,'BASE EQUIPOS'!$G$8:$I$22,3,0),"")</f>
        <v/>
      </c>
      <c r="F2128" s="241" t="str">
        <f>IF(C2128&lt;&gt;"",VLOOKUP(C2128,'BASE EQUIPOS'!$G$8:$J$22,4,0),"")</f>
        <v/>
      </c>
      <c r="G2128" s="242"/>
      <c r="H2128" s="233"/>
      <c r="I2128" s="241"/>
      <c r="J2128" s="241"/>
      <c r="K2128" s="241"/>
      <c r="L2128" s="239"/>
      <c r="M2128" s="244"/>
      <c r="N2128" s="245" t="str">
        <f t="shared" ref="N2128:N2191" ca="1" si="232">IF(M2128="","",IF(O2128="",NOW()*24-(L2128+M2128)*24,"Mtto. Terminado"))</f>
        <v/>
      </c>
      <c r="O2128" s="239"/>
      <c r="P2128" s="244"/>
      <c r="Q2128" s="245" t="str">
        <f t="shared" ref="Q2128:Q2191" si="233">IF(O2128="","",IF(P2128="","",(O2128+P2128)*24-(L2128+M2128)*24))</f>
        <v/>
      </c>
      <c r="U2128" s="246" t="str">
        <f>IFERROR(VLOOKUP(C2128,'BASE EQUIPOS'!$G$8:$O$22,9,0)," ")</f>
        <v xml:space="preserve"> </v>
      </c>
      <c r="V2128" s="232" t="str">
        <f t="shared" si="228"/>
        <v/>
      </c>
      <c r="W2128" s="232" t="str">
        <f t="shared" si="229"/>
        <v/>
      </c>
      <c r="X2128" s="232" t="str">
        <f>IFERROR(VLOOKUP(W2128,Datos!$P$4:$Q$18,2,0),"")</f>
        <v/>
      </c>
      <c r="Y2128" s="232" t="str">
        <f t="shared" si="230"/>
        <v/>
      </c>
      <c r="AA2128" s="314" t="str">
        <f t="shared" ca="1" si="227"/>
        <v/>
      </c>
    </row>
    <row r="2129" spans="1:27" x14ac:dyDescent="0.3">
      <c r="A2129" s="238"/>
      <c r="B2129" s="241" t="str">
        <f t="shared" si="231"/>
        <v/>
      </c>
      <c r="C2129" s="239"/>
      <c r="D2129" s="240" t="str">
        <f>IF(C2129&lt;&gt;"",VLOOKUP(C2129,'BASE EQUIPOS'!$G$8:$H$22,2,0),"")</f>
        <v/>
      </c>
      <c r="E2129" s="241" t="str">
        <f>IF(C2129&lt;&gt;"",VLOOKUP(C2129,'BASE EQUIPOS'!$G$8:$I$22,3,0),"")</f>
        <v/>
      </c>
      <c r="F2129" s="241" t="str">
        <f>IF(C2129&lt;&gt;"",VLOOKUP(C2129,'BASE EQUIPOS'!$G$8:$J$22,4,0),"")</f>
        <v/>
      </c>
      <c r="G2129" s="242"/>
      <c r="H2129" s="233"/>
      <c r="I2129" s="241"/>
      <c r="J2129" s="241"/>
      <c r="K2129" s="241"/>
      <c r="L2129" s="239"/>
      <c r="M2129" s="244"/>
      <c r="N2129" s="245" t="str">
        <f t="shared" ca="1" si="232"/>
        <v/>
      </c>
      <c r="O2129" s="239"/>
      <c r="P2129" s="244"/>
      <c r="Q2129" s="245" t="str">
        <f t="shared" si="233"/>
        <v/>
      </c>
      <c r="U2129" s="246" t="str">
        <f>IFERROR(VLOOKUP(C2129,'BASE EQUIPOS'!$G$8:$O$22,9,0)," ")</f>
        <v xml:space="preserve"> </v>
      </c>
      <c r="V2129" s="232" t="str">
        <f t="shared" si="228"/>
        <v/>
      </c>
      <c r="W2129" s="232" t="str">
        <f t="shared" si="229"/>
        <v/>
      </c>
      <c r="X2129" s="232" t="str">
        <f>IFERROR(VLOOKUP(W2129,Datos!$P$4:$Q$18,2,0),"")</f>
        <v/>
      </c>
      <c r="Y2129" s="232" t="str">
        <f t="shared" si="230"/>
        <v/>
      </c>
      <c r="AA2129" s="314" t="str">
        <f t="shared" ref="AA2129:AA2192" ca="1" si="234">IF(N2129="Mtto. Terminado",1,"")</f>
        <v/>
      </c>
    </row>
    <row r="2130" spans="1:27" x14ac:dyDescent="0.3">
      <c r="A2130" s="238"/>
      <c r="B2130" s="241" t="str">
        <f t="shared" si="231"/>
        <v/>
      </c>
      <c r="C2130" s="239"/>
      <c r="D2130" s="240" t="str">
        <f>IF(C2130&lt;&gt;"",VLOOKUP(C2130,'BASE EQUIPOS'!$G$8:$H$22,2,0),"")</f>
        <v/>
      </c>
      <c r="E2130" s="241" t="str">
        <f>IF(C2130&lt;&gt;"",VLOOKUP(C2130,'BASE EQUIPOS'!$G$8:$I$22,3,0),"")</f>
        <v/>
      </c>
      <c r="F2130" s="241" t="str">
        <f>IF(C2130&lt;&gt;"",VLOOKUP(C2130,'BASE EQUIPOS'!$G$8:$J$22,4,0),"")</f>
        <v/>
      </c>
      <c r="G2130" s="242"/>
      <c r="H2130" s="233"/>
      <c r="I2130" s="241"/>
      <c r="J2130" s="241"/>
      <c r="K2130" s="241"/>
      <c r="L2130" s="239"/>
      <c r="M2130" s="244"/>
      <c r="N2130" s="245" t="str">
        <f t="shared" ca="1" si="232"/>
        <v/>
      </c>
      <c r="O2130" s="239"/>
      <c r="P2130" s="244"/>
      <c r="Q2130" s="245" t="str">
        <f t="shared" si="233"/>
        <v/>
      </c>
      <c r="U2130" s="246" t="str">
        <f>IFERROR(VLOOKUP(C2130,'BASE EQUIPOS'!$G$8:$O$22,9,0)," ")</f>
        <v xml:space="preserve"> </v>
      </c>
      <c r="V2130" s="232" t="str">
        <f t="shared" si="228"/>
        <v/>
      </c>
      <c r="W2130" s="232" t="str">
        <f t="shared" si="229"/>
        <v/>
      </c>
      <c r="X2130" s="232" t="str">
        <f>IFERROR(VLOOKUP(W2130,Datos!$P$4:$Q$18,2,0),"")</f>
        <v/>
      </c>
      <c r="Y2130" s="232" t="str">
        <f t="shared" si="230"/>
        <v/>
      </c>
      <c r="AA2130" s="314" t="str">
        <f t="shared" ca="1" si="234"/>
        <v/>
      </c>
    </row>
    <row r="2131" spans="1:27" x14ac:dyDescent="0.3">
      <c r="A2131" s="238"/>
      <c r="B2131" s="241" t="str">
        <f t="shared" si="231"/>
        <v/>
      </c>
      <c r="C2131" s="239"/>
      <c r="D2131" s="240" t="str">
        <f>IF(C2131&lt;&gt;"",VLOOKUP(C2131,'BASE EQUIPOS'!$G$8:$H$22,2,0),"")</f>
        <v/>
      </c>
      <c r="E2131" s="241" t="str">
        <f>IF(C2131&lt;&gt;"",VLOOKUP(C2131,'BASE EQUIPOS'!$G$8:$I$22,3,0),"")</f>
        <v/>
      </c>
      <c r="F2131" s="241" t="str">
        <f>IF(C2131&lt;&gt;"",VLOOKUP(C2131,'BASE EQUIPOS'!$G$8:$J$22,4,0),"")</f>
        <v/>
      </c>
      <c r="G2131" s="242"/>
      <c r="H2131" s="233"/>
      <c r="I2131" s="241"/>
      <c r="J2131" s="241"/>
      <c r="K2131" s="241"/>
      <c r="L2131" s="239"/>
      <c r="M2131" s="244"/>
      <c r="N2131" s="245" t="str">
        <f t="shared" ca="1" si="232"/>
        <v/>
      </c>
      <c r="O2131" s="239"/>
      <c r="P2131" s="244"/>
      <c r="Q2131" s="245" t="str">
        <f t="shared" si="233"/>
        <v/>
      </c>
      <c r="U2131" s="246" t="str">
        <f>IFERROR(VLOOKUP(C2131,'BASE EQUIPOS'!$G$8:$O$22,9,0)," ")</f>
        <v xml:space="preserve"> </v>
      </c>
      <c r="V2131" s="232" t="str">
        <f t="shared" si="228"/>
        <v/>
      </c>
      <c r="W2131" s="232" t="str">
        <f t="shared" si="229"/>
        <v/>
      </c>
      <c r="X2131" s="232" t="str">
        <f>IFERROR(VLOOKUP(W2131,Datos!$P$4:$Q$18,2,0),"")</f>
        <v/>
      </c>
      <c r="Y2131" s="232" t="str">
        <f t="shared" si="230"/>
        <v/>
      </c>
      <c r="AA2131" s="314" t="str">
        <f t="shared" ca="1" si="234"/>
        <v/>
      </c>
    </row>
    <row r="2132" spans="1:27" x14ac:dyDescent="0.3">
      <c r="A2132" s="238"/>
      <c r="B2132" s="241" t="str">
        <f t="shared" si="231"/>
        <v/>
      </c>
      <c r="C2132" s="239"/>
      <c r="D2132" s="240" t="str">
        <f>IF(C2132&lt;&gt;"",VLOOKUP(C2132,'BASE EQUIPOS'!$G$8:$H$22,2,0),"")</f>
        <v/>
      </c>
      <c r="E2132" s="241" t="str">
        <f>IF(C2132&lt;&gt;"",VLOOKUP(C2132,'BASE EQUIPOS'!$G$8:$I$22,3,0),"")</f>
        <v/>
      </c>
      <c r="F2132" s="241" t="str">
        <f>IF(C2132&lt;&gt;"",VLOOKUP(C2132,'BASE EQUIPOS'!$G$8:$J$22,4,0),"")</f>
        <v/>
      </c>
      <c r="G2132" s="242"/>
      <c r="H2132" s="233"/>
      <c r="I2132" s="241"/>
      <c r="J2132" s="241"/>
      <c r="K2132" s="241"/>
      <c r="L2132" s="239"/>
      <c r="M2132" s="244"/>
      <c r="N2132" s="245" t="str">
        <f t="shared" ca="1" si="232"/>
        <v/>
      </c>
      <c r="O2132" s="239"/>
      <c r="P2132" s="244"/>
      <c r="Q2132" s="245" t="str">
        <f t="shared" si="233"/>
        <v/>
      </c>
      <c r="U2132" s="246" t="str">
        <f>IFERROR(VLOOKUP(C2132,'BASE EQUIPOS'!$G$8:$O$22,9,0)," ")</f>
        <v xml:space="preserve"> </v>
      </c>
      <c r="V2132" s="232" t="str">
        <f t="shared" si="228"/>
        <v/>
      </c>
      <c r="W2132" s="232" t="str">
        <f t="shared" si="229"/>
        <v/>
      </c>
      <c r="X2132" s="232" t="str">
        <f>IFERROR(VLOOKUP(W2132,Datos!$P$4:$Q$18,2,0),"")</f>
        <v/>
      </c>
      <c r="Y2132" s="232" t="str">
        <f t="shared" si="230"/>
        <v/>
      </c>
      <c r="AA2132" s="314" t="str">
        <f t="shared" ca="1" si="234"/>
        <v/>
      </c>
    </row>
    <row r="2133" spans="1:27" x14ac:dyDescent="0.3">
      <c r="A2133" s="238"/>
      <c r="B2133" s="241" t="str">
        <f t="shared" si="231"/>
        <v/>
      </c>
      <c r="C2133" s="239"/>
      <c r="D2133" s="240" t="str">
        <f>IF(C2133&lt;&gt;"",VLOOKUP(C2133,'BASE EQUIPOS'!$G$8:$H$22,2,0),"")</f>
        <v/>
      </c>
      <c r="E2133" s="241" t="str">
        <f>IF(C2133&lt;&gt;"",VLOOKUP(C2133,'BASE EQUIPOS'!$G$8:$I$22,3,0),"")</f>
        <v/>
      </c>
      <c r="F2133" s="241" t="str">
        <f>IF(C2133&lt;&gt;"",VLOOKUP(C2133,'BASE EQUIPOS'!$G$8:$J$22,4,0),"")</f>
        <v/>
      </c>
      <c r="G2133" s="242"/>
      <c r="H2133" s="233"/>
      <c r="I2133" s="241"/>
      <c r="J2133" s="241"/>
      <c r="K2133" s="241"/>
      <c r="L2133" s="239"/>
      <c r="M2133" s="244"/>
      <c r="N2133" s="245" t="str">
        <f t="shared" ca="1" si="232"/>
        <v/>
      </c>
      <c r="O2133" s="239"/>
      <c r="P2133" s="244"/>
      <c r="Q2133" s="245" t="str">
        <f t="shared" si="233"/>
        <v/>
      </c>
      <c r="U2133" s="246" t="str">
        <f>IFERROR(VLOOKUP(C2133,'BASE EQUIPOS'!$G$8:$O$22,9,0)," ")</f>
        <v xml:space="preserve"> </v>
      </c>
      <c r="V2133" s="232" t="str">
        <f t="shared" ref="V2133:V2196" si="235">IF(G2133="MTTO. SISTEMÁTICO","PREVENTIVA",IF(G2133="MTTO. PREDICTIVO","INSPECCIÓN",""))</f>
        <v/>
      </c>
      <c r="W2133" s="232" t="str">
        <f t="shared" ref="W2133:W2196" si="236">CONCATENATE(D2133,I2133)</f>
        <v/>
      </c>
      <c r="X2133" s="232" t="str">
        <f>IFERROR(VLOOKUP(W2133,Datos!$P$4:$Q$18,2,0),"")</f>
        <v/>
      </c>
      <c r="Y2133" s="232" t="str">
        <f t="shared" ref="Y2133:Y2196" si="237">IF(A2133="OT CORRECTIVA",1,IF(A2133="OT PREVENTIVA",2,IF(A2133="HOJA INSPECCIÓN",3,"")))</f>
        <v/>
      </c>
      <c r="AA2133" s="314" t="str">
        <f t="shared" ca="1" si="234"/>
        <v/>
      </c>
    </row>
    <row r="2134" spans="1:27" x14ac:dyDescent="0.3">
      <c r="A2134" s="238"/>
      <c r="B2134" s="241" t="str">
        <f t="shared" si="231"/>
        <v/>
      </c>
      <c r="C2134" s="239"/>
      <c r="D2134" s="240" t="str">
        <f>IF(C2134&lt;&gt;"",VLOOKUP(C2134,'BASE EQUIPOS'!$G$8:$H$22,2,0),"")</f>
        <v/>
      </c>
      <c r="E2134" s="241" t="str">
        <f>IF(C2134&lt;&gt;"",VLOOKUP(C2134,'BASE EQUIPOS'!$G$8:$I$22,3,0),"")</f>
        <v/>
      </c>
      <c r="F2134" s="241" t="str">
        <f>IF(C2134&lt;&gt;"",VLOOKUP(C2134,'BASE EQUIPOS'!$G$8:$J$22,4,0),"")</f>
        <v/>
      </c>
      <c r="G2134" s="242"/>
      <c r="H2134" s="233"/>
      <c r="I2134" s="241"/>
      <c r="J2134" s="241"/>
      <c r="K2134" s="241"/>
      <c r="L2134" s="239"/>
      <c r="M2134" s="244"/>
      <c r="N2134" s="245" t="str">
        <f t="shared" ca="1" si="232"/>
        <v/>
      </c>
      <c r="O2134" s="239"/>
      <c r="P2134" s="244"/>
      <c r="Q2134" s="245" t="str">
        <f t="shared" si="233"/>
        <v/>
      </c>
      <c r="U2134" s="246" t="str">
        <f>IFERROR(VLOOKUP(C2134,'BASE EQUIPOS'!$G$8:$O$22,9,0)," ")</f>
        <v xml:space="preserve"> </v>
      </c>
      <c r="V2134" s="232" t="str">
        <f t="shared" si="235"/>
        <v/>
      </c>
      <c r="W2134" s="232" t="str">
        <f t="shared" si="236"/>
        <v/>
      </c>
      <c r="X2134" s="232" t="str">
        <f>IFERROR(VLOOKUP(W2134,Datos!$P$4:$Q$18,2,0),"")</f>
        <v/>
      </c>
      <c r="Y2134" s="232" t="str">
        <f t="shared" si="237"/>
        <v/>
      </c>
      <c r="AA2134" s="314" t="str">
        <f t="shared" ca="1" si="234"/>
        <v/>
      </c>
    </row>
    <row r="2135" spans="1:27" x14ac:dyDescent="0.3">
      <c r="A2135" s="238"/>
      <c r="B2135" s="241" t="str">
        <f t="shared" si="231"/>
        <v/>
      </c>
      <c r="C2135" s="239"/>
      <c r="D2135" s="240" t="str">
        <f>IF(C2135&lt;&gt;"",VLOOKUP(C2135,'BASE EQUIPOS'!$G$8:$H$22,2,0),"")</f>
        <v/>
      </c>
      <c r="E2135" s="241" t="str">
        <f>IF(C2135&lt;&gt;"",VLOOKUP(C2135,'BASE EQUIPOS'!$G$8:$I$22,3,0),"")</f>
        <v/>
      </c>
      <c r="F2135" s="241" t="str">
        <f>IF(C2135&lt;&gt;"",VLOOKUP(C2135,'BASE EQUIPOS'!$G$8:$J$22,4,0),"")</f>
        <v/>
      </c>
      <c r="G2135" s="242"/>
      <c r="H2135" s="233"/>
      <c r="I2135" s="241"/>
      <c r="J2135" s="241"/>
      <c r="K2135" s="241"/>
      <c r="L2135" s="239"/>
      <c r="M2135" s="244"/>
      <c r="N2135" s="245" t="str">
        <f t="shared" ca="1" si="232"/>
        <v/>
      </c>
      <c r="O2135" s="239"/>
      <c r="P2135" s="244"/>
      <c r="Q2135" s="245" t="str">
        <f t="shared" si="233"/>
        <v/>
      </c>
      <c r="U2135" s="246" t="str">
        <f>IFERROR(VLOOKUP(C2135,'BASE EQUIPOS'!$G$8:$O$22,9,0)," ")</f>
        <v xml:space="preserve"> </v>
      </c>
      <c r="V2135" s="232" t="str">
        <f t="shared" si="235"/>
        <v/>
      </c>
      <c r="W2135" s="232" t="str">
        <f t="shared" si="236"/>
        <v/>
      </c>
      <c r="X2135" s="232" t="str">
        <f>IFERROR(VLOOKUP(W2135,Datos!$P$4:$Q$18,2,0),"")</f>
        <v/>
      </c>
      <c r="Y2135" s="232" t="str">
        <f t="shared" si="237"/>
        <v/>
      </c>
      <c r="AA2135" s="314" t="str">
        <f t="shared" ca="1" si="234"/>
        <v/>
      </c>
    </row>
    <row r="2136" spans="1:27" x14ac:dyDescent="0.3">
      <c r="A2136" s="238"/>
      <c r="B2136" s="241" t="str">
        <f t="shared" si="231"/>
        <v/>
      </c>
      <c r="C2136" s="239"/>
      <c r="D2136" s="240" t="str">
        <f>IF(C2136&lt;&gt;"",VLOOKUP(C2136,'BASE EQUIPOS'!$G$8:$H$22,2,0),"")</f>
        <v/>
      </c>
      <c r="E2136" s="241" t="str">
        <f>IF(C2136&lt;&gt;"",VLOOKUP(C2136,'BASE EQUIPOS'!$G$8:$I$22,3,0),"")</f>
        <v/>
      </c>
      <c r="F2136" s="241" t="str">
        <f>IF(C2136&lt;&gt;"",VLOOKUP(C2136,'BASE EQUIPOS'!$G$8:$J$22,4,0),"")</f>
        <v/>
      </c>
      <c r="G2136" s="242"/>
      <c r="H2136" s="233"/>
      <c r="I2136" s="241"/>
      <c r="J2136" s="241"/>
      <c r="K2136" s="241"/>
      <c r="L2136" s="239"/>
      <c r="M2136" s="244"/>
      <c r="N2136" s="245" t="str">
        <f t="shared" ca="1" si="232"/>
        <v/>
      </c>
      <c r="O2136" s="239"/>
      <c r="P2136" s="244"/>
      <c r="Q2136" s="245" t="str">
        <f t="shared" si="233"/>
        <v/>
      </c>
      <c r="U2136" s="246" t="str">
        <f>IFERROR(VLOOKUP(C2136,'BASE EQUIPOS'!$G$8:$O$22,9,0)," ")</f>
        <v xml:space="preserve"> </v>
      </c>
      <c r="V2136" s="232" t="str">
        <f t="shared" si="235"/>
        <v/>
      </c>
      <c r="W2136" s="232" t="str">
        <f t="shared" si="236"/>
        <v/>
      </c>
      <c r="X2136" s="232" t="str">
        <f>IFERROR(VLOOKUP(W2136,Datos!$P$4:$Q$18,2,0),"")</f>
        <v/>
      </c>
      <c r="Y2136" s="232" t="str">
        <f t="shared" si="237"/>
        <v/>
      </c>
      <c r="AA2136" s="314" t="str">
        <f t="shared" ca="1" si="234"/>
        <v/>
      </c>
    </row>
    <row r="2137" spans="1:27" x14ac:dyDescent="0.3">
      <c r="A2137" s="238"/>
      <c r="B2137" s="241" t="str">
        <f t="shared" si="231"/>
        <v/>
      </c>
      <c r="C2137" s="239"/>
      <c r="D2137" s="240" t="str">
        <f>IF(C2137&lt;&gt;"",VLOOKUP(C2137,'BASE EQUIPOS'!$G$8:$H$22,2,0),"")</f>
        <v/>
      </c>
      <c r="E2137" s="241" t="str">
        <f>IF(C2137&lt;&gt;"",VLOOKUP(C2137,'BASE EQUIPOS'!$G$8:$I$22,3,0),"")</f>
        <v/>
      </c>
      <c r="F2137" s="241" t="str">
        <f>IF(C2137&lt;&gt;"",VLOOKUP(C2137,'BASE EQUIPOS'!$G$8:$J$22,4,0),"")</f>
        <v/>
      </c>
      <c r="G2137" s="242"/>
      <c r="H2137" s="233"/>
      <c r="I2137" s="241"/>
      <c r="J2137" s="241"/>
      <c r="K2137" s="241"/>
      <c r="L2137" s="239"/>
      <c r="M2137" s="244"/>
      <c r="N2137" s="245" t="str">
        <f t="shared" ca="1" si="232"/>
        <v/>
      </c>
      <c r="O2137" s="239"/>
      <c r="P2137" s="244"/>
      <c r="Q2137" s="245" t="str">
        <f t="shared" si="233"/>
        <v/>
      </c>
      <c r="U2137" s="246" t="str">
        <f>IFERROR(VLOOKUP(C2137,'BASE EQUIPOS'!$G$8:$O$22,9,0)," ")</f>
        <v xml:space="preserve"> </v>
      </c>
      <c r="V2137" s="232" t="str">
        <f t="shared" si="235"/>
        <v/>
      </c>
      <c r="W2137" s="232" t="str">
        <f t="shared" si="236"/>
        <v/>
      </c>
      <c r="X2137" s="232" t="str">
        <f>IFERROR(VLOOKUP(W2137,Datos!$P$4:$Q$18,2,0),"")</f>
        <v/>
      </c>
      <c r="Y2137" s="232" t="str">
        <f t="shared" si="237"/>
        <v/>
      </c>
      <c r="AA2137" s="314" t="str">
        <f t="shared" ca="1" si="234"/>
        <v/>
      </c>
    </row>
    <row r="2138" spans="1:27" x14ac:dyDescent="0.3">
      <c r="A2138" s="238"/>
      <c r="B2138" s="241" t="str">
        <f t="shared" si="231"/>
        <v/>
      </c>
      <c r="C2138" s="239"/>
      <c r="D2138" s="240" t="str">
        <f>IF(C2138&lt;&gt;"",VLOOKUP(C2138,'BASE EQUIPOS'!$G$8:$H$22,2,0),"")</f>
        <v/>
      </c>
      <c r="E2138" s="241" t="str">
        <f>IF(C2138&lt;&gt;"",VLOOKUP(C2138,'BASE EQUIPOS'!$G$8:$I$22,3,0),"")</f>
        <v/>
      </c>
      <c r="F2138" s="241" t="str">
        <f>IF(C2138&lt;&gt;"",VLOOKUP(C2138,'BASE EQUIPOS'!$G$8:$J$22,4,0),"")</f>
        <v/>
      </c>
      <c r="G2138" s="242"/>
      <c r="H2138" s="233"/>
      <c r="I2138" s="241"/>
      <c r="J2138" s="241"/>
      <c r="K2138" s="241"/>
      <c r="L2138" s="239"/>
      <c r="M2138" s="244"/>
      <c r="N2138" s="245" t="str">
        <f t="shared" ca="1" si="232"/>
        <v/>
      </c>
      <c r="O2138" s="239"/>
      <c r="P2138" s="244"/>
      <c r="Q2138" s="245" t="str">
        <f t="shared" si="233"/>
        <v/>
      </c>
      <c r="U2138" s="246" t="str">
        <f>IFERROR(VLOOKUP(C2138,'BASE EQUIPOS'!$G$8:$O$22,9,0)," ")</f>
        <v xml:space="preserve"> </v>
      </c>
      <c r="V2138" s="232" t="str">
        <f t="shared" si="235"/>
        <v/>
      </c>
      <c r="W2138" s="232" t="str">
        <f t="shared" si="236"/>
        <v/>
      </c>
      <c r="X2138" s="232" t="str">
        <f>IFERROR(VLOOKUP(W2138,Datos!$P$4:$Q$18,2,0),"")</f>
        <v/>
      </c>
      <c r="Y2138" s="232" t="str">
        <f t="shared" si="237"/>
        <v/>
      </c>
      <c r="AA2138" s="314" t="str">
        <f t="shared" ca="1" si="234"/>
        <v/>
      </c>
    </row>
    <row r="2139" spans="1:27" x14ac:dyDescent="0.3">
      <c r="A2139" s="238"/>
      <c r="B2139" s="241" t="str">
        <f t="shared" si="231"/>
        <v/>
      </c>
      <c r="C2139" s="239"/>
      <c r="D2139" s="240" t="str">
        <f>IF(C2139&lt;&gt;"",VLOOKUP(C2139,'BASE EQUIPOS'!$G$8:$H$22,2,0),"")</f>
        <v/>
      </c>
      <c r="E2139" s="241" t="str">
        <f>IF(C2139&lt;&gt;"",VLOOKUP(C2139,'BASE EQUIPOS'!$G$8:$I$22,3,0),"")</f>
        <v/>
      </c>
      <c r="F2139" s="241" t="str">
        <f>IF(C2139&lt;&gt;"",VLOOKUP(C2139,'BASE EQUIPOS'!$G$8:$J$22,4,0),"")</f>
        <v/>
      </c>
      <c r="G2139" s="242"/>
      <c r="H2139" s="233"/>
      <c r="I2139" s="241"/>
      <c r="J2139" s="241"/>
      <c r="K2139" s="241"/>
      <c r="L2139" s="239"/>
      <c r="M2139" s="244"/>
      <c r="N2139" s="245" t="str">
        <f t="shared" ca="1" si="232"/>
        <v/>
      </c>
      <c r="O2139" s="239"/>
      <c r="P2139" s="244"/>
      <c r="Q2139" s="245" t="str">
        <f t="shared" si="233"/>
        <v/>
      </c>
      <c r="U2139" s="246" t="str">
        <f>IFERROR(VLOOKUP(C2139,'BASE EQUIPOS'!$G$8:$O$22,9,0)," ")</f>
        <v xml:space="preserve"> </v>
      </c>
      <c r="V2139" s="232" t="str">
        <f t="shared" si="235"/>
        <v/>
      </c>
      <c r="W2139" s="232" t="str">
        <f t="shared" si="236"/>
        <v/>
      </c>
      <c r="X2139" s="232" t="str">
        <f>IFERROR(VLOOKUP(W2139,Datos!$P$4:$Q$18,2,0),"")</f>
        <v/>
      </c>
      <c r="Y2139" s="232" t="str">
        <f t="shared" si="237"/>
        <v/>
      </c>
      <c r="AA2139" s="314" t="str">
        <f t="shared" ca="1" si="234"/>
        <v/>
      </c>
    </row>
    <row r="2140" spans="1:27" x14ac:dyDescent="0.3">
      <c r="A2140" s="238"/>
      <c r="B2140" s="241" t="str">
        <f t="shared" ref="B2140:B2203" si="238">IF(C2140&lt;&gt;"",B2139+1,"")</f>
        <v/>
      </c>
      <c r="C2140" s="239"/>
      <c r="D2140" s="240" t="str">
        <f>IF(C2140&lt;&gt;"",VLOOKUP(C2140,'BASE EQUIPOS'!$G$8:$H$22,2,0),"")</f>
        <v/>
      </c>
      <c r="E2140" s="241" t="str">
        <f>IF(C2140&lt;&gt;"",VLOOKUP(C2140,'BASE EQUIPOS'!$G$8:$I$22,3,0),"")</f>
        <v/>
      </c>
      <c r="F2140" s="241" t="str">
        <f>IF(C2140&lt;&gt;"",VLOOKUP(C2140,'BASE EQUIPOS'!$G$8:$J$22,4,0),"")</f>
        <v/>
      </c>
      <c r="G2140" s="242"/>
      <c r="H2140" s="233"/>
      <c r="I2140" s="241"/>
      <c r="J2140" s="241"/>
      <c r="K2140" s="241"/>
      <c r="L2140" s="239"/>
      <c r="M2140" s="244"/>
      <c r="N2140" s="245" t="str">
        <f t="shared" ca="1" si="232"/>
        <v/>
      </c>
      <c r="O2140" s="239"/>
      <c r="P2140" s="244"/>
      <c r="Q2140" s="245" t="str">
        <f t="shared" si="233"/>
        <v/>
      </c>
      <c r="U2140" s="246" t="str">
        <f>IFERROR(VLOOKUP(C2140,'BASE EQUIPOS'!$G$8:$O$22,9,0)," ")</f>
        <v xml:space="preserve"> </v>
      </c>
      <c r="V2140" s="232" t="str">
        <f t="shared" si="235"/>
        <v/>
      </c>
      <c r="W2140" s="232" t="str">
        <f t="shared" si="236"/>
        <v/>
      </c>
      <c r="X2140" s="232" t="str">
        <f>IFERROR(VLOOKUP(W2140,Datos!$P$4:$Q$18,2,0),"")</f>
        <v/>
      </c>
      <c r="Y2140" s="232" t="str">
        <f t="shared" si="237"/>
        <v/>
      </c>
      <c r="AA2140" s="314" t="str">
        <f t="shared" ca="1" si="234"/>
        <v/>
      </c>
    </row>
    <row r="2141" spans="1:27" x14ac:dyDescent="0.3">
      <c r="A2141" s="238"/>
      <c r="B2141" s="241" t="str">
        <f t="shared" si="238"/>
        <v/>
      </c>
      <c r="C2141" s="239"/>
      <c r="D2141" s="240" t="str">
        <f>IF(C2141&lt;&gt;"",VLOOKUP(C2141,'BASE EQUIPOS'!$G$8:$H$22,2,0),"")</f>
        <v/>
      </c>
      <c r="E2141" s="241" t="str">
        <f>IF(C2141&lt;&gt;"",VLOOKUP(C2141,'BASE EQUIPOS'!$G$8:$I$22,3,0),"")</f>
        <v/>
      </c>
      <c r="F2141" s="241" t="str">
        <f>IF(C2141&lt;&gt;"",VLOOKUP(C2141,'BASE EQUIPOS'!$G$8:$J$22,4,0),"")</f>
        <v/>
      </c>
      <c r="G2141" s="242"/>
      <c r="H2141" s="233"/>
      <c r="I2141" s="241"/>
      <c r="J2141" s="241"/>
      <c r="K2141" s="241"/>
      <c r="L2141" s="239"/>
      <c r="M2141" s="244"/>
      <c r="N2141" s="245" t="str">
        <f t="shared" ca="1" si="232"/>
        <v/>
      </c>
      <c r="O2141" s="239"/>
      <c r="P2141" s="244"/>
      <c r="Q2141" s="245" t="str">
        <f t="shared" si="233"/>
        <v/>
      </c>
      <c r="U2141" s="246" t="str">
        <f>IFERROR(VLOOKUP(C2141,'BASE EQUIPOS'!$G$8:$O$22,9,0)," ")</f>
        <v xml:space="preserve"> </v>
      </c>
      <c r="V2141" s="232" t="str">
        <f t="shared" si="235"/>
        <v/>
      </c>
      <c r="W2141" s="232" t="str">
        <f t="shared" si="236"/>
        <v/>
      </c>
      <c r="X2141" s="232" t="str">
        <f>IFERROR(VLOOKUP(W2141,Datos!$P$4:$Q$18,2,0),"")</f>
        <v/>
      </c>
      <c r="Y2141" s="232" t="str">
        <f t="shared" si="237"/>
        <v/>
      </c>
      <c r="AA2141" s="314" t="str">
        <f t="shared" ca="1" si="234"/>
        <v/>
      </c>
    </row>
    <row r="2142" spans="1:27" x14ac:dyDescent="0.3">
      <c r="A2142" s="238"/>
      <c r="B2142" s="241" t="str">
        <f t="shared" si="238"/>
        <v/>
      </c>
      <c r="C2142" s="239"/>
      <c r="D2142" s="240" t="str">
        <f>IF(C2142&lt;&gt;"",VLOOKUP(C2142,'BASE EQUIPOS'!$G$8:$H$22,2,0),"")</f>
        <v/>
      </c>
      <c r="E2142" s="241" t="str">
        <f>IF(C2142&lt;&gt;"",VLOOKUP(C2142,'BASE EQUIPOS'!$G$8:$I$22,3,0),"")</f>
        <v/>
      </c>
      <c r="F2142" s="241" t="str">
        <f>IF(C2142&lt;&gt;"",VLOOKUP(C2142,'BASE EQUIPOS'!$G$8:$J$22,4,0),"")</f>
        <v/>
      </c>
      <c r="G2142" s="242"/>
      <c r="H2142" s="233"/>
      <c r="I2142" s="241"/>
      <c r="J2142" s="241"/>
      <c r="K2142" s="241"/>
      <c r="L2142" s="239"/>
      <c r="M2142" s="244"/>
      <c r="N2142" s="245" t="str">
        <f t="shared" ca="1" si="232"/>
        <v/>
      </c>
      <c r="O2142" s="239"/>
      <c r="P2142" s="244"/>
      <c r="Q2142" s="245" t="str">
        <f t="shared" si="233"/>
        <v/>
      </c>
      <c r="U2142" s="246" t="str">
        <f>IFERROR(VLOOKUP(C2142,'BASE EQUIPOS'!$G$8:$O$22,9,0)," ")</f>
        <v xml:space="preserve"> </v>
      </c>
      <c r="V2142" s="232" t="str">
        <f t="shared" si="235"/>
        <v/>
      </c>
      <c r="W2142" s="232" t="str">
        <f t="shared" si="236"/>
        <v/>
      </c>
      <c r="X2142" s="232" t="str">
        <f>IFERROR(VLOOKUP(W2142,Datos!$P$4:$Q$18,2,0),"")</f>
        <v/>
      </c>
      <c r="Y2142" s="232" t="str">
        <f t="shared" si="237"/>
        <v/>
      </c>
      <c r="AA2142" s="314" t="str">
        <f t="shared" ca="1" si="234"/>
        <v/>
      </c>
    </row>
    <row r="2143" spans="1:27" x14ac:dyDescent="0.3">
      <c r="A2143" s="238"/>
      <c r="B2143" s="241" t="str">
        <f t="shared" si="238"/>
        <v/>
      </c>
      <c r="C2143" s="239"/>
      <c r="D2143" s="240" t="str">
        <f>IF(C2143&lt;&gt;"",VLOOKUP(C2143,'BASE EQUIPOS'!$G$8:$H$22,2,0),"")</f>
        <v/>
      </c>
      <c r="E2143" s="241" t="str">
        <f>IF(C2143&lt;&gt;"",VLOOKUP(C2143,'BASE EQUIPOS'!$G$8:$I$22,3,0),"")</f>
        <v/>
      </c>
      <c r="F2143" s="241" t="str">
        <f>IF(C2143&lt;&gt;"",VLOOKUP(C2143,'BASE EQUIPOS'!$G$8:$J$22,4,0),"")</f>
        <v/>
      </c>
      <c r="G2143" s="242"/>
      <c r="H2143" s="233"/>
      <c r="I2143" s="241"/>
      <c r="J2143" s="241"/>
      <c r="K2143" s="241"/>
      <c r="L2143" s="239"/>
      <c r="M2143" s="244"/>
      <c r="N2143" s="245" t="str">
        <f t="shared" ca="1" si="232"/>
        <v/>
      </c>
      <c r="O2143" s="239"/>
      <c r="P2143" s="244"/>
      <c r="Q2143" s="245" t="str">
        <f t="shared" si="233"/>
        <v/>
      </c>
      <c r="U2143" s="246" t="str">
        <f>IFERROR(VLOOKUP(C2143,'BASE EQUIPOS'!$G$8:$O$22,9,0)," ")</f>
        <v xml:space="preserve"> </v>
      </c>
      <c r="V2143" s="232" t="str">
        <f t="shared" si="235"/>
        <v/>
      </c>
      <c r="W2143" s="232" t="str">
        <f t="shared" si="236"/>
        <v/>
      </c>
      <c r="X2143" s="232" t="str">
        <f>IFERROR(VLOOKUP(W2143,Datos!$P$4:$Q$18,2,0),"")</f>
        <v/>
      </c>
      <c r="Y2143" s="232" t="str">
        <f t="shared" si="237"/>
        <v/>
      </c>
      <c r="AA2143" s="314" t="str">
        <f t="shared" ca="1" si="234"/>
        <v/>
      </c>
    </row>
    <row r="2144" spans="1:27" x14ac:dyDescent="0.3">
      <c r="A2144" s="238"/>
      <c r="B2144" s="241" t="str">
        <f t="shared" si="238"/>
        <v/>
      </c>
      <c r="C2144" s="239"/>
      <c r="D2144" s="240" t="str">
        <f>IF(C2144&lt;&gt;"",VLOOKUP(C2144,'BASE EQUIPOS'!$G$8:$H$22,2,0),"")</f>
        <v/>
      </c>
      <c r="E2144" s="241" t="str">
        <f>IF(C2144&lt;&gt;"",VLOOKUP(C2144,'BASE EQUIPOS'!$G$8:$I$22,3,0),"")</f>
        <v/>
      </c>
      <c r="F2144" s="241" t="str">
        <f>IF(C2144&lt;&gt;"",VLOOKUP(C2144,'BASE EQUIPOS'!$G$8:$J$22,4,0),"")</f>
        <v/>
      </c>
      <c r="G2144" s="242"/>
      <c r="H2144" s="233"/>
      <c r="I2144" s="241"/>
      <c r="J2144" s="241"/>
      <c r="K2144" s="241"/>
      <c r="L2144" s="239"/>
      <c r="M2144" s="244"/>
      <c r="N2144" s="245" t="str">
        <f t="shared" ca="1" si="232"/>
        <v/>
      </c>
      <c r="O2144" s="239"/>
      <c r="P2144" s="244"/>
      <c r="Q2144" s="245" t="str">
        <f t="shared" si="233"/>
        <v/>
      </c>
      <c r="U2144" s="246" t="str">
        <f>IFERROR(VLOOKUP(C2144,'BASE EQUIPOS'!$G$8:$O$22,9,0)," ")</f>
        <v xml:space="preserve"> </v>
      </c>
      <c r="V2144" s="232" t="str">
        <f t="shared" si="235"/>
        <v/>
      </c>
      <c r="W2144" s="232" t="str">
        <f t="shared" si="236"/>
        <v/>
      </c>
      <c r="X2144" s="232" t="str">
        <f>IFERROR(VLOOKUP(W2144,Datos!$P$4:$Q$18,2,0),"")</f>
        <v/>
      </c>
      <c r="Y2144" s="232" t="str">
        <f t="shared" si="237"/>
        <v/>
      </c>
      <c r="AA2144" s="314" t="str">
        <f t="shared" ca="1" si="234"/>
        <v/>
      </c>
    </row>
    <row r="2145" spans="1:27" x14ac:dyDescent="0.3">
      <c r="A2145" s="238"/>
      <c r="B2145" s="241" t="str">
        <f t="shared" si="238"/>
        <v/>
      </c>
      <c r="C2145" s="239"/>
      <c r="D2145" s="240" t="str">
        <f>IF(C2145&lt;&gt;"",VLOOKUP(C2145,'BASE EQUIPOS'!$G$8:$H$22,2,0),"")</f>
        <v/>
      </c>
      <c r="E2145" s="241" t="str">
        <f>IF(C2145&lt;&gt;"",VLOOKUP(C2145,'BASE EQUIPOS'!$G$8:$I$22,3,0),"")</f>
        <v/>
      </c>
      <c r="F2145" s="241" t="str">
        <f>IF(C2145&lt;&gt;"",VLOOKUP(C2145,'BASE EQUIPOS'!$G$8:$J$22,4,0),"")</f>
        <v/>
      </c>
      <c r="G2145" s="242"/>
      <c r="H2145" s="233"/>
      <c r="I2145" s="241"/>
      <c r="J2145" s="241"/>
      <c r="K2145" s="241"/>
      <c r="L2145" s="239"/>
      <c r="M2145" s="244"/>
      <c r="N2145" s="245" t="str">
        <f t="shared" ca="1" si="232"/>
        <v/>
      </c>
      <c r="O2145" s="239"/>
      <c r="P2145" s="244"/>
      <c r="Q2145" s="245" t="str">
        <f t="shared" si="233"/>
        <v/>
      </c>
      <c r="U2145" s="246" t="str">
        <f>IFERROR(VLOOKUP(C2145,'BASE EQUIPOS'!$G$8:$O$22,9,0)," ")</f>
        <v xml:space="preserve"> </v>
      </c>
      <c r="V2145" s="232" t="str">
        <f t="shared" si="235"/>
        <v/>
      </c>
      <c r="W2145" s="232" t="str">
        <f t="shared" si="236"/>
        <v/>
      </c>
      <c r="X2145" s="232" t="str">
        <f>IFERROR(VLOOKUP(W2145,Datos!$P$4:$Q$18,2,0),"")</f>
        <v/>
      </c>
      <c r="Y2145" s="232" t="str">
        <f t="shared" si="237"/>
        <v/>
      </c>
      <c r="AA2145" s="314" t="str">
        <f t="shared" ca="1" si="234"/>
        <v/>
      </c>
    </row>
    <row r="2146" spans="1:27" x14ac:dyDescent="0.3">
      <c r="A2146" s="238"/>
      <c r="B2146" s="241" t="str">
        <f t="shared" si="238"/>
        <v/>
      </c>
      <c r="C2146" s="239"/>
      <c r="D2146" s="240" t="str">
        <f>IF(C2146&lt;&gt;"",VLOOKUP(C2146,'BASE EQUIPOS'!$G$8:$H$22,2,0),"")</f>
        <v/>
      </c>
      <c r="E2146" s="241" t="str">
        <f>IF(C2146&lt;&gt;"",VLOOKUP(C2146,'BASE EQUIPOS'!$G$8:$I$22,3,0),"")</f>
        <v/>
      </c>
      <c r="F2146" s="241" t="str">
        <f>IF(C2146&lt;&gt;"",VLOOKUP(C2146,'BASE EQUIPOS'!$G$8:$J$22,4,0),"")</f>
        <v/>
      </c>
      <c r="G2146" s="242"/>
      <c r="H2146" s="233"/>
      <c r="I2146" s="241"/>
      <c r="J2146" s="241"/>
      <c r="K2146" s="241"/>
      <c r="L2146" s="239"/>
      <c r="M2146" s="244"/>
      <c r="N2146" s="245" t="str">
        <f t="shared" ca="1" si="232"/>
        <v/>
      </c>
      <c r="O2146" s="239"/>
      <c r="P2146" s="244"/>
      <c r="Q2146" s="245" t="str">
        <f t="shared" si="233"/>
        <v/>
      </c>
      <c r="U2146" s="246" t="str">
        <f>IFERROR(VLOOKUP(C2146,'BASE EQUIPOS'!$G$8:$O$22,9,0)," ")</f>
        <v xml:space="preserve"> </v>
      </c>
      <c r="V2146" s="232" t="str">
        <f t="shared" si="235"/>
        <v/>
      </c>
      <c r="W2146" s="232" t="str">
        <f t="shared" si="236"/>
        <v/>
      </c>
      <c r="X2146" s="232" t="str">
        <f>IFERROR(VLOOKUP(W2146,Datos!$P$4:$Q$18,2,0),"")</f>
        <v/>
      </c>
      <c r="Y2146" s="232" t="str">
        <f t="shared" si="237"/>
        <v/>
      </c>
      <c r="AA2146" s="314" t="str">
        <f t="shared" ca="1" si="234"/>
        <v/>
      </c>
    </row>
    <row r="2147" spans="1:27" x14ac:dyDescent="0.3">
      <c r="A2147" s="238"/>
      <c r="B2147" s="241" t="str">
        <f t="shared" si="238"/>
        <v/>
      </c>
      <c r="C2147" s="239"/>
      <c r="D2147" s="240" t="str">
        <f>IF(C2147&lt;&gt;"",VLOOKUP(C2147,'BASE EQUIPOS'!$G$8:$H$22,2,0),"")</f>
        <v/>
      </c>
      <c r="E2147" s="241" t="str">
        <f>IF(C2147&lt;&gt;"",VLOOKUP(C2147,'BASE EQUIPOS'!$G$8:$I$22,3,0),"")</f>
        <v/>
      </c>
      <c r="F2147" s="241" t="str">
        <f>IF(C2147&lt;&gt;"",VLOOKUP(C2147,'BASE EQUIPOS'!$G$8:$J$22,4,0),"")</f>
        <v/>
      </c>
      <c r="G2147" s="242"/>
      <c r="H2147" s="233"/>
      <c r="I2147" s="241"/>
      <c r="J2147" s="241"/>
      <c r="K2147" s="241"/>
      <c r="L2147" s="239"/>
      <c r="M2147" s="244"/>
      <c r="N2147" s="245" t="str">
        <f t="shared" ca="1" si="232"/>
        <v/>
      </c>
      <c r="O2147" s="239"/>
      <c r="P2147" s="244"/>
      <c r="Q2147" s="245" t="str">
        <f t="shared" si="233"/>
        <v/>
      </c>
      <c r="U2147" s="246" t="str">
        <f>IFERROR(VLOOKUP(C2147,'BASE EQUIPOS'!$G$8:$O$22,9,0)," ")</f>
        <v xml:space="preserve"> </v>
      </c>
      <c r="V2147" s="232" t="str">
        <f t="shared" si="235"/>
        <v/>
      </c>
      <c r="W2147" s="232" t="str">
        <f t="shared" si="236"/>
        <v/>
      </c>
      <c r="X2147" s="232" t="str">
        <f>IFERROR(VLOOKUP(W2147,Datos!$P$4:$Q$18,2,0),"")</f>
        <v/>
      </c>
      <c r="Y2147" s="232" t="str">
        <f t="shared" si="237"/>
        <v/>
      </c>
      <c r="AA2147" s="314" t="str">
        <f t="shared" ca="1" si="234"/>
        <v/>
      </c>
    </row>
    <row r="2148" spans="1:27" x14ac:dyDescent="0.3">
      <c r="A2148" s="238"/>
      <c r="B2148" s="241" t="str">
        <f t="shared" si="238"/>
        <v/>
      </c>
      <c r="C2148" s="239"/>
      <c r="D2148" s="240" t="str">
        <f>IF(C2148&lt;&gt;"",VLOOKUP(C2148,'BASE EQUIPOS'!$G$8:$H$22,2,0),"")</f>
        <v/>
      </c>
      <c r="E2148" s="241" t="str">
        <f>IF(C2148&lt;&gt;"",VLOOKUP(C2148,'BASE EQUIPOS'!$G$8:$I$22,3,0),"")</f>
        <v/>
      </c>
      <c r="F2148" s="241" t="str">
        <f>IF(C2148&lt;&gt;"",VLOOKUP(C2148,'BASE EQUIPOS'!$G$8:$J$22,4,0),"")</f>
        <v/>
      </c>
      <c r="G2148" s="242"/>
      <c r="H2148" s="233"/>
      <c r="I2148" s="241"/>
      <c r="J2148" s="241"/>
      <c r="K2148" s="241"/>
      <c r="L2148" s="239"/>
      <c r="M2148" s="244"/>
      <c r="N2148" s="245" t="str">
        <f t="shared" ca="1" si="232"/>
        <v/>
      </c>
      <c r="O2148" s="239"/>
      <c r="P2148" s="244"/>
      <c r="Q2148" s="245" t="str">
        <f t="shared" si="233"/>
        <v/>
      </c>
      <c r="U2148" s="246" t="str">
        <f>IFERROR(VLOOKUP(C2148,'BASE EQUIPOS'!$G$8:$O$22,9,0)," ")</f>
        <v xml:space="preserve"> </v>
      </c>
      <c r="V2148" s="232" t="str">
        <f t="shared" si="235"/>
        <v/>
      </c>
      <c r="W2148" s="232" t="str">
        <f t="shared" si="236"/>
        <v/>
      </c>
      <c r="X2148" s="232" t="str">
        <f>IFERROR(VLOOKUP(W2148,Datos!$P$4:$Q$18,2,0),"")</f>
        <v/>
      </c>
      <c r="Y2148" s="232" t="str">
        <f t="shared" si="237"/>
        <v/>
      </c>
      <c r="AA2148" s="314" t="str">
        <f t="shared" ca="1" si="234"/>
        <v/>
      </c>
    </row>
    <row r="2149" spans="1:27" x14ac:dyDescent="0.3">
      <c r="A2149" s="238"/>
      <c r="B2149" s="241" t="str">
        <f t="shared" si="238"/>
        <v/>
      </c>
      <c r="C2149" s="239"/>
      <c r="D2149" s="240" t="str">
        <f>IF(C2149&lt;&gt;"",VLOOKUP(C2149,'BASE EQUIPOS'!$G$8:$H$22,2,0),"")</f>
        <v/>
      </c>
      <c r="E2149" s="241" t="str">
        <f>IF(C2149&lt;&gt;"",VLOOKUP(C2149,'BASE EQUIPOS'!$G$8:$I$22,3,0),"")</f>
        <v/>
      </c>
      <c r="F2149" s="241" t="str">
        <f>IF(C2149&lt;&gt;"",VLOOKUP(C2149,'BASE EQUIPOS'!$G$8:$J$22,4,0),"")</f>
        <v/>
      </c>
      <c r="G2149" s="242"/>
      <c r="H2149" s="233"/>
      <c r="I2149" s="241"/>
      <c r="J2149" s="241"/>
      <c r="K2149" s="241"/>
      <c r="L2149" s="239"/>
      <c r="M2149" s="244"/>
      <c r="N2149" s="245" t="str">
        <f t="shared" ca="1" si="232"/>
        <v/>
      </c>
      <c r="O2149" s="239"/>
      <c r="P2149" s="244"/>
      <c r="Q2149" s="245" t="str">
        <f t="shared" si="233"/>
        <v/>
      </c>
      <c r="U2149" s="246" t="str">
        <f>IFERROR(VLOOKUP(C2149,'BASE EQUIPOS'!$G$8:$O$22,9,0)," ")</f>
        <v xml:space="preserve"> </v>
      </c>
      <c r="V2149" s="232" t="str">
        <f t="shared" si="235"/>
        <v/>
      </c>
      <c r="W2149" s="232" t="str">
        <f t="shared" si="236"/>
        <v/>
      </c>
      <c r="X2149" s="232" t="str">
        <f>IFERROR(VLOOKUP(W2149,Datos!$P$4:$Q$18,2,0),"")</f>
        <v/>
      </c>
      <c r="Y2149" s="232" t="str">
        <f t="shared" si="237"/>
        <v/>
      </c>
      <c r="AA2149" s="314" t="str">
        <f t="shared" ca="1" si="234"/>
        <v/>
      </c>
    </row>
    <row r="2150" spans="1:27" x14ac:dyDescent="0.3">
      <c r="A2150" s="238"/>
      <c r="B2150" s="241" t="str">
        <f t="shared" si="238"/>
        <v/>
      </c>
      <c r="C2150" s="239"/>
      <c r="D2150" s="240" t="str">
        <f>IF(C2150&lt;&gt;"",VLOOKUP(C2150,'BASE EQUIPOS'!$G$8:$H$22,2,0),"")</f>
        <v/>
      </c>
      <c r="E2150" s="241" t="str">
        <f>IF(C2150&lt;&gt;"",VLOOKUP(C2150,'BASE EQUIPOS'!$G$8:$I$22,3,0),"")</f>
        <v/>
      </c>
      <c r="F2150" s="241" t="str">
        <f>IF(C2150&lt;&gt;"",VLOOKUP(C2150,'BASE EQUIPOS'!$G$8:$J$22,4,0),"")</f>
        <v/>
      </c>
      <c r="G2150" s="242"/>
      <c r="H2150" s="233"/>
      <c r="I2150" s="241"/>
      <c r="J2150" s="241"/>
      <c r="K2150" s="241"/>
      <c r="L2150" s="239"/>
      <c r="M2150" s="244"/>
      <c r="N2150" s="245" t="str">
        <f t="shared" ca="1" si="232"/>
        <v/>
      </c>
      <c r="O2150" s="239"/>
      <c r="P2150" s="244"/>
      <c r="Q2150" s="245" t="str">
        <f t="shared" si="233"/>
        <v/>
      </c>
      <c r="U2150" s="246" t="str">
        <f>IFERROR(VLOOKUP(C2150,'BASE EQUIPOS'!$G$8:$O$22,9,0)," ")</f>
        <v xml:space="preserve"> </v>
      </c>
      <c r="V2150" s="232" t="str">
        <f t="shared" si="235"/>
        <v/>
      </c>
      <c r="W2150" s="232" t="str">
        <f t="shared" si="236"/>
        <v/>
      </c>
      <c r="X2150" s="232" t="str">
        <f>IFERROR(VLOOKUP(W2150,Datos!$P$4:$Q$18,2,0),"")</f>
        <v/>
      </c>
      <c r="Y2150" s="232" t="str">
        <f t="shared" si="237"/>
        <v/>
      </c>
      <c r="AA2150" s="314" t="str">
        <f t="shared" ca="1" si="234"/>
        <v/>
      </c>
    </row>
    <row r="2151" spans="1:27" x14ac:dyDescent="0.3">
      <c r="A2151" s="238"/>
      <c r="B2151" s="241" t="str">
        <f t="shared" si="238"/>
        <v/>
      </c>
      <c r="C2151" s="239"/>
      <c r="D2151" s="240" t="str">
        <f>IF(C2151&lt;&gt;"",VLOOKUP(C2151,'BASE EQUIPOS'!$G$8:$H$22,2,0),"")</f>
        <v/>
      </c>
      <c r="E2151" s="241" t="str">
        <f>IF(C2151&lt;&gt;"",VLOOKUP(C2151,'BASE EQUIPOS'!$G$8:$I$22,3,0),"")</f>
        <v/>
      </c>
      <c r="F2151" s="241" t="str">
        <f>IF(C2151&lt;&gt;"",VLOOKUP(C2151,'BASE EQUIPOS'!$G$8:$J$22,4,0),"")</f>
        <v/>
      </c>
      <c r="G2151" s="242"/>
      <c r="H2151" s="233"/>
      <c r="I2151" s="241"/>
      <c r="J2151" s="241"/>
      <c r="K2151" s="241"/>
      <c r="L2151" s="239"/>
      <c r="M2151" s="244"/>
      <c r="N2151" s="245" t="str">
        <f t="shared" ca="1" si="232"/>
        <v/>
      </c>
      <c r="O2151" s="239"/>
      <c r="P2151" s="244"/>
      <c r="Q2151" s="245" t="str">
        <f t="shared" si="233"/>
        <v/>
      </c>
      <c r="U2151" s="246" t="str">
        <f>IFERROR(VLOOKUP(C2151,'BASE EQUIPOS'!$G$8:$O$22,9,0)," ")</f>
        <v xml:space="preserve"> </v>
      </c>
      <c r="V2151" s="232" t="str">
        <f t="shared" si="235"/>
        <v/>
      </c>
      <c r="W2151" s="232" t="str">
        <f t="shared" si="236"/>
        <v/>
      </c>
      <c r="X2151" s="232" t="str">
        <f>IFERROR(VLOOKUP(W2151,Datos!$P$4:$Q$18,2,0),"")</f>
        <v/>
      </c>
      <c r="Y2151" s="232" t="str">
        <f t="shared" si="237"/>
        <v/>
      </c>
      <c r="AA2151" s="314" t="str">
        <f t="shared" ca="1" si="234"/>
        <v/>
      </c>
    </row>
    <row r="2152" spans="1:27" x14ac:dyDescent="0.3">
      <c r="A2152" s="238"/>
      <c r="B2152" s="241" t="str">
        <f t="shared" si="238"/>
        <v/>
      </c>
      <c r="C2152" s="239"/>
      <c r="D2152" s="240" t="str">
        <f>IF(C2152&lt;&gt;"",VLOOKUP(C2152,'BASE EQUIPOS'!$G$8:$H$22,2,0),"")</f>
        <v/>
      </c>
      <c r="E2152" s="241" t="str">
        <f>IF(C2152&lt;&gt;"",VLOOKUP(C2152,'BASE EQUIPOS'!$G$8:$I$22,3,0),"")</f>
        <v/>
      </c>
      <c r="F2152" s="241" t="str">
        <f>IF(C2152&lt;&gt;"",VLOOKUP(C2152,'BASE EQUIPOS'!$G$8:$J$22,4,0),"")</f>
        <v/>
      </c>
      <c r="G2152" s="242"/>
      <c r="H2152" s="233"/>
      <c r="I2152" s="241"/>
      <c r="J2152" s="241"/>
      <c r="K2152" s="241"/>
      <c r="L2152" s="239"/>
      <c r="M2152" s="244"/>
      <c r="N2152" s="245" t="str">
        <f t="shared" ca="1" si="232"/>
        <v/>
      </c>
      <c r="O2152" s="239"/>
      <c r="P2152" s="244"/>
      <c r="Q2152" s="245" t="str">
        <f t="shared" si="233"/>
        <v/>
      </c>
      <c r="U2152" s="246" t="str">
        <f>IFERROR(VLOOKUP(C2152,'BASE EQUIPOS'!$G$8:$O$22,9,0)," ")</f>
        <v xml:space="preserve"> </v>
      </c>
      <c r="V2152" s="232" t="str">
        <f t="shared" si="235"/>
        <v/>
      </c>
      <c r="W2152" s="232" t="str">
        <f t="shared" si="236"/>
        <v/>
      </c>
      <c r="X2152" s="232" t="str">
        <f>IFERROR(VLOOKUP(W2152,Datos!$P$4:$Q$18,2,0),"")</f>
        <v/>
      </c>
      <c r="Y2152" s="232" t="str">
        <f t="shared" si="237"/>
        <v/>
      </c>
      <c r="AA2152" s="314" t="str">
        <f t="shared" ca="1" si="234"/>
        <v/>
      </c>
    </row>
    <row r="2153" spans="1:27" x14ac:dyDescent="0.3">
      <c r="A2153" s="238"/>
      <c r="B2153" s="241" t="str">
        <f t="shared" si="238"/>
        <v/>
      </c>
      <c r="C2153" s="239"/>
      <c r="D2153" s="240" t="str">
        <f>IF(C2153&lt;&gt;"",VLOOKUP(C2153,'BASE EQUIPOS'!$G$8:$H$22,2,0),"")</f>
        <v/>
      </c>
      <c r="E2153" s="241" t="str">
        <f>IF(C2153&lt;&gt;"",VLOOKUP(C2153,'BASE EQUIPOS'!$G$8:$I$22,3,0),"")</f>
        <v/>
      </c>
      <c r="F2153" s="241" t="str">
        <f>IF(C2153&lt;&gt;"",VLOOKUP(C2153,'BASE EQUIPOS'!$G$8:$J$22,4,0),"")</f>
        <v/>
      </c>
      <c r="G2153" s="242"/>
      <c r="H2153" s="233"/>
      <c r="I2153" s="241"/>
      <c r="J2153" s="241"/>
      <c r="K2153" s="241"/>
      <c r="L2153" s="239"/>
      <c r="M2153" s="244"/>
      <c r="N2153" s="245" t="str">
        <f t="shared" ca="1" si="232"/>
        <v/>
      </c>
      <c r="O2153" s="239"/>
      <c r="P2153" s="244"/>
      <c r="Q2153" s="245" t="str">
        <f t="shared" si="233"/>
        <v/>
      </c>
      <c r="U2153" s="246" t="str">
        <f>IFERROR(VLOOKUP(C2153,'BASE EQUIPOS'!$G$8:$O$22,9,0)," ")</f>
        <v xml:space="preserve"> </v>
      </c>
      <c r="V2153" s="232" t="str">
        <f t="shared" si="235"/>
        <v/>
      </c>
      <c r="W2153" s="232" t="str">
        <f t="shared" si="236"/>
        <v/>
      </c>
      <c r="X2153" s="232" t="str">
        <f>IFERROR(VLOOKUP(W2153,Datos!$P$4:$Q$18,2,0),"")</f>
        <v/>
      </c>
      <c r="Y2153" s="232" t="str">
        <f t="shared" si="237"/>
        <v/>
      </c>
      <c r="AA2153" s="314" t="str">
        <f t="shared" ca="1" si="234"/>
        <v/>
      </c>
    </row>
    <row r="2154" spans="1:27" x14ac:dyDescent="0.3">
      <c r="A2154" s="238"/>
      <c r="B2154" s="241" t="str">
        <f t="shared" si="238"/>
        <v/>
      </c>
      <c r="C2154" s="239"/>
      <c r="D2154" s="240" t="str">
        <f>IF(C2154&lt;&gt;"",VLOOKUP(C2154,'BASE EQUIPOS'!$G$8:$H$22,2,0),"")</f>
        <v/>
      </c>
      <c r="E2154" s="241" t="str">
        <f>IF(C2154&lt;&gt;"",VLOOKUP(C2154,'BASE EQUIPOS'!$G$8:$I$22,3,0),"")</f>
        <v/>
      </c>
      <c r="F2154" s="241" t="str">
        <f>IF(C2154&lt;&gt;"",VLOOKUP(C2154,'BASE EQUIPOS'!$G$8:$J$22,4,0),"")</f>
        <v/>
      </c>
      <c r="G2154" s="242"/>
      <c r="H2154" s="233"/>
      <c r="I2154" s="241"/>
      <c r="J2154" s="241"/>
      <c r="K2154" s="241"/>
      <c r="L2154" s="239"/>
      <c r="M2154" s="244"/>
      <c r="N2154" s="245" t="str">
        <f t="shared" ca="1" si="232"/>
        <v/>
      </c>
      <c r="O2154" s="239"/>
      <c r="P2154" s="244"/>
      <c r="Q2154" s="245" t="str">
        <f t="shared" si="233"/>
        <v/>
      </c>
      <c r="U2154" s="246" t="str">
        <f>IFERROR(VLOOKUP(C2154,'BASE EQUIPOS'!$G$8:$O$22,9,0)," ")</f>
        <v xml:space="preserve"> </v>
      </c>
      <c r="V2154" s="232" t="str">
        <f t="shared" si="235"/>
        <v/>
      </c>
      <c r="W2154" s="232" t="str">
        <f t="shared" si="236"/>
        <v/>
      </c>
      <c r="X2154" s="232" t="str">
        <f>IFERROR(VLOOKUP(W2154,Datos!$P$4:$Q$18,2,0),"")</f>
        <v/>
      </c>
      <c r="Y2154" s="232" t="str">
        <f t="shared" si="237"/>
        <v/>
      </c>
      <c r="AA2154" s="314" t="str">
        <f t="shared" ca="1" si="234"/>
        <v/>
      </c>
    </row>
    <row r="2155" spans="1:27" x14ac:dyDescent="0.3">
      <c r="A2155" s="238"/>
      <c r="B2155" s="241" t="str">
        <f t="shared" si="238"/>
        <v/>
      </c>
      <c r="C2155" s="239"/>
      <c r="D2155" s="240" t="str">
        <f>IF(C2155&lt;&gt;"",VLOOKUP(C2155,'BASE EQUIPOS'!$G$8:$H$22,2,0),"")</f>
        <v/>
      </c>
      <c r="E2155" s="241" t="str">
        <f>IF(C2155&lt;&gt;"",VLOOKUP(C2155,'BASE EQUIPOS'!$G$8:$I$22,3,0),"")</f>
        <v/>
      </c>
      <c r="F2155" s="241" t="str">
        <f>IF(C2155&lt;&gt;"",VLOOKUP(C2155,'BASE EQUIPOS'!$G$8:$J$22,4,0),"")</f>
        <v/>
      </c>
      <c r="G2155" s="242"/>
      <c r="H2155" s="233"/>
      <c r="I2155" s="241"/>
      <c r="J2155" s="241"/>
      <c r="K2155" s="241"/>
      <c r="L2155" s="239"/>
      <c r="M2155" s="244"/>
      <c r="N2155" s="245" t="str">
        <f t="shared" ca="1" si="232"/>
        <v/>
      </c>
      <c r="O2155" s="239"/>
      <c r="P2155" s="244"/>
      <c r="Q2155" s="245" t="str">
        <f t="shared" si="233"/>
        <v/>
      </c>
      <c r="U2155" s="246" t="str">
        <f>IFERROR(VLOOKUP(C2155,'BASE EQUIPOS'!$G$8:$O$22,9,0)," ")</f>
        <v xml:space="preserve"> </v>
      </c>
      <c r="V2155" s="232" t="str">
        <f t="shared" si="235"/>
        <v/>
      </c>
      <c r="W2155" s="232" t="str">
        <f t="shared" si="236"/>
        <v/>
      </c>
      <c r="X2155" s="232" t="str">
        <f>IFERROR(VLOOKUP(W2155,Datos!$P$4:$Q$18,2,0),"")</f>
        <v/>
      </c>
      <c r="Y2155" s="232" t="str">
        <f t="shared" si="237"/>
        <v/>
      </c>
      <c r="AA2155" s="314" t="str">
        <f t="shared" ca="1" si="234"/>
        <v/>
      </c>
    </row>
    <row r="2156" spans="1:27" x14ac:dyDescent="0.3">
      <c r="A2156" s="238"/>
      <c r="B2156" s="241" t="str">
        <f t="shared" si="238"/>
        <v/>
      </c>
      <c r="C2156" s="239"/>
      <c r="D2156" s="240" t="str">
        <f>IF(C2156&lt;&gt;"",VLOOKUP(C2156,'BASE EQUIPOS'!$G$8:$H$22,2,0),"")</f>
        <v/>
      </c>
      <c r="E2156" s="241" t="str">
        <f>IF(C2156&lt;&gt;"",VLOOKUP(C2156,'BASE EQUIPOS'!$G$8:$I$22,3,0),"")</f>
        <v/>
      </c>
      <c r="F2156" s="241" t="str">
        <f>IF(C2156&lt;&gt;"",VLOOKUP(C2156,'BASE EQUIPOS'!$G$8:$J$22,4,0),"")</f>
        <v/>
      </c>
      <c r="G2156" s="242"/>
      <c r="H2156" s="233"/>
      <c r="I2156" s="241"/>
      <c r="J2156" s="241"/>
      <c r="K2156" s="241"/>
      <c r="L2156" s="239"/>
      <c r="M2156" s="244"/>
      <c r="N2156" s="245" t="str">
        <f t="shared" ca="1" si="232"/>
        <v/>
      </c>
      <c r="O2156" s="239"/>
      <c r="P2156" s="244"/>
      <c r="Q2156" s="245" t="str">
        <f t="shared" si="233"/>
        <v/>
      </c>
      <c r="U2156" s="246" t="str">
        <f>IFERROR(VLOOKUP(C2156,'BASE EQUIPOS'!$G$8:$O$22,9,0)," ")</f>
        <v xml:space="preserve"> </v>
      </c>
      <c r="V2156" s="232" t="str">
        <f t="shared" si="235"/>
        <v/>
      </c>
      <c r="W2156" s="232" t="str">
        <f t="shared" si="236"/>
        <v/>
      </c>
      <c r="X2156" s="232" t="str">
        <f>IFERROR(VLOOKUP(W2156,Datos!$P$4:$Q$18,2,0),"")</f>
        <v/>
      </c>
      <c r="Y2156" s="232" t="str">
        <f t="shared" si="237"/>
        <v/>
      </c>
      <c r="AA2156" s="314" t="str">
        <f t="shared" ca="1" si="234"/>
        <v/>
      </c>
    </row>
    <row r="2157" spans="1:27" x14ac:dyDescent="0.3">
      <c r="A2157" s="238"/>
      <c r="B2157" s="241" t="str">
        <f t="shared" si="238"/>
        <v/>
      </c>
      <c r="C2157" s="239"/>
      <c r="D2157" s="240" t="str">
        <f>IF(C2157&lt;&gt;"",VLOOKUP(C2157,'BASE EQUIPOS'!$G$8:$H$22,2,0),"")</f>
        <v/>
      </c>
      <c r="E2157" s="241" t="str">
        <f>IF(C2157&lt;&gt;"",VLOOKUP(C2157,'BASE EQUIPOS'!$G$8:$I$22,3,0),"")</f>
        <v/>
      </c>
      <c r="F2157" s="241" t="str">
        <f>IF(C2157&lt;&gt;"",VLOOKUP(C2157,'BASE EQUIPOS'!$G$8:$J$22,4,0),"")</f>
        <v/>
      </c>
      <c r="G2157" s="242"/>
      <c r="H2157" s="233"/>
      <c r="I2157" s="241"/>
      <c r="J2157" s="241"/>
      <c r="K2157" s="241"/>
      <c r="L2157" s="239"/>
      <c r="M2157" s="244"/>
      <c r="N2157" s="245" t="str">
        <f t="shared" ca="1" si="232"/>
        <v/>
      </c>
      <c r="O2157" s="239"/>
      <c r="P2157" s="244"/>
      <c r="Q2157" s="245" t="str">
        <f t="shared" si="233"/>
        <v/>
      </c>
      <c r="U2157" s="246" t="str">
        <f>IFERROR(VLOOKUP(C2157,'BASE EQUIPOS'!$G$8:$O$22,9,0)," ")</f>
        <v xml:space="preserve"> </v>
      </c>
      <c r="V2157" s="232" t="str">
        <f t="shared" si="235"/>
        <v/>
      </c>
      <c r="W2157" s="232" t="str">
        <f t="shared" si="236"/>
        <v/>
      </c>
      <c r="X2157" s="232" t="str">
        <f>IFERROR(VLOOKUP(W2157,Datos!$P$4:$Q$18,2,0),"")</f>
        <v/>
      </c>
      <c r="Y2157" s="232" t="str">
        <f t="shared" si="237"/>
        <v/>
      </c>
      <c r="AA2157" s="314" t="str">
        <f t="shared" ca="1" si="234"/>
        <v/>
      </c>
    </row>
    <row r="2158" spans="1:27" x14ac:dyDescent="0.3">
      <c r="A2158" s="238"/>
      <c r="B2158" s="241" t="str">
        <f t="shared" si="238"/>
        <v/>
      </c>
      <c r="C2158" s="239"/>
      <c r="D2158" s="240" t="str">
        <f>IF(C2158&lt;&gt;"",VLOOKUP(C2158,'BASE EQUIPOS'!$G$8:$H$22,2,0),"")</f>
        <v/>
      </c>
      <c r="E2158" s="241" t="str">
        <f>IF(C2158&lt;&gt;"",VLOOKUP(C2158,'BASE EQUIPOS'!$G$8:$I$22,3,0),"")</f>
        <v/>
      </c>
      <c r="F2158" s="241" t="str">
        <f>IF(C2158&lt;&gt;"",VLOOKUP(C2158,'BASE EQUIPOS'!$G$8:$J$22,4,0),"")</f>
        <v/>
      </c>
      <c r="G2158" s="242"/>
      <c r="H2158" s="233"/>
      <c r="I2158" s="241"/>
      <c r="J2158" s="241"/>
      <c r="K2158" s="241"/>
      <c r="L2158" s="239"/>
      <c r="M2158" s="244"/>
      <c r="N2158" s="245" t="str">
        <f t="shared" ca="1" si="232"/>
        <v/>
      </c>
      <c r="O2158" s="239"/>
      <c r="P2158" s="244"/>
      <c r="Q2158" s="245" t="str">
        <f t="shared" si="233"/>
        <v/>
      </c>
      <c r="U2158" s="246" t="str">
        <f>IFERROR(VLOOKUP(C2158,'BASE EQUIPOS'!$G$8:$O$22,9,0)," ")</f>
        <v xml:space="preserve"> </v>
      </c>
      <c r="V2158" s="232" t="str">
        <f t="shared" si="235"/>
        <v/>
      </c>
      <c r="W2158" s="232" t="str">
        <f t="shared" si="236"/>
        <v/>
      </c>
      <c r="X2158" s="232" t="str">
        <f>IFERROR(VLOOKUP(W2158,Datos!$P$4:$Q$18,2,0),"")</f>
        <v/>
      </c>
      <c r="Y2158" s="232" t="str">
        <f t="shared" si="237"/>
        <v/>
      </c>
      <c r="AA2158" s="314" t="str">
        <f t="shared" ca="1" si="234"/>
        <v/>
      </c>
    </row>
    <row r="2159" spans="1:27" x14ac:dyDescent="0.3">
      <c r="A2159" s="238"/>
      <c r="B2159" s="241" t="str">
        <f t="shared" si="238"/>
        <v/>
      </c>
      <c r="C2159" s="239"/>
      <c r="D2159" s="240" t="str">
        <f>IF(C2159&lt;&gt;"",VLOOKUP(C2159,'BASE EQUIPOS'!$G$8:$H$22,2,0),"")</f>
        <v/>
      </c>
      <c r="E2159" s="241" t="str">
        <f>IF(C2159&lt;&gt;"",VLOOKUP(C2159,'BASE EQUIPOS'!$G$8:$I$22,3,0),"")</f>
        <v/>
      </c>
      <c r="F2159" s="241" t="str">
        <f>IF(C2159&lt;&gt;"",VLOOKUP(C2159,'BASE EQUIPOS'!$G$8:$J$22,4,0),"")</f>
        <v/>
      </c>
      <c r="G2159" s="242"/>
      <c r="H2159" s="233"/>
      <c r="I2159" s="241"/>
      <c r="J2159" s="241"/>
      <c r="K2159" s="241"/>
      <c r="L2159" s="239"/>
      <c r="M2159" s="244"/>
      <c r="N2159" s="245" t="str">
        <f t="shared" ca="1" si="232"/>
        <v/>
      </c>
      <c r="O2159" s="239"/>
      <c r="P2159" s="244"/>
      <c r="Q2159" s="245" t="str">
        <f t="shared" si="233"/>
        <v/>
      </c>
      <c r="U2159" s="246" t="str">
        <f>IFERROR(VLOOKUP(C2159,'BASE EQUIPOS'!$G$8:$O$22,9,0)," ")</f>
        <v xml:space="preserve"> </v>
      </c>
      <c r="V2159" s="232" t="str">
        <f t="shared" si="235"/>
        <v/>
      </c>
      <c r="W2159" s="232" t="str">
        <f t="shared" si="236"/>
        <v/>
      </c>
      <c r="X2159" s="232" t="str">
        <f>IFERROR(VLOOKUP(W2159,Datos!$P$4:$Q$18,2,0),"")</f>
        <v/>
      </c>
      <c r="Y2159" s="232" t="str">
        <f t="shared" si="237"/>
        <v/>
      </c>
      <c r="AA2159" s="314" t="str">
        <f t="shared" ca="1" si="234"/>
        <v/>
      </c>
    </row>
    <row r="2160" spans="1:27" x14ac:dyDescent="0.3">
      <c r="A2160" s="238"/>
      <c r="B2160" s="241" t="str">
        <f t="shared" si="238"/>
        <v/>
      </c>
      <c r="C2160" s="239"/>
      <c r="D2160" s="240" t="str">
        <f>IF(C2160&lt;&gt;"",VLOOKUP(C2160,'BASE EQUIPOS'!$G$8:$H$22,2,0),"")</f>
        <v/>
      </c>
      <c r="E2160" s="241" t="str">
        <f>IF(C2160&lt;&gt;"",VLOOKUP(C2160,'BASE EQUIPOS'!$G$8:$I$22,3,0),"")</f>
        <v/>
      </c>
      <c r="F2160" s="241" t="str">
        <f>IF(C2160&lt;&gt;"",VLOOKUP(C2160,'BASE EQUIPOS'!$G$8:$J$22,4,0),"")</f>
        <v/>
      </c>
      <c r="G2160" s="242"/>
      <c r="H2160" s="233"/>
      <c r="I2160" s="241"/>
      <c r="J2160" s="241"/>
      <c r="K2160" s="241"/>
      <c r="L2160" s="239"/>
      <c r="M2160" s="244"/>
      <c r="N2160" s="245" t="str">
        <f t="shared" ca="1" si="232"/>
        <v/>
      </c>
      <c r="O2160" s="239"/>
      <c r="P2160" s="244"/>
      <c r="Q2160" s="245" t="str">
        <f t="shared" si="233"/>
        <v/>
      </c>
      <c r="U2160" s="246" t="str">
        <f>IFERROR(VLOOKUP(C2160,'BASE EQUIPOS'!$G$8:$O$22,9,0)," ")</f>
        <v xml:space="preserve"> </v>
      </c>
      <c r="V2160" s="232" t="str">
        <f t="shared" si="235"/>
        <v/>
      </c>
      <c r="W2160" s="232" t="str">
        <f t="shared" si="236"/>
        <v/>
      </c>
      <c r="X2160" s="232" t="str">
        <f>IFERROR(VLOOKUP(W2160,Datos!$P$4:$Q$18,2,0),"")</f>
        <v/>
      </c>
      <c r="Y2160" s="232" t="str">
        <f t="shared" si="237"/>
        <v/>
      </c>
      <c r="AA2160" s="314" t="str">
        <f t="shared" ca="1" si="234"/>
        <v/>
      </c>
    </row>
    <row r="2161" spans="1:27" x14ac:dyDescent="0.3">
      <c r="A2161" s="238"/>
      <c r="B2161" s="241" t="str">
        <f t="shared" si="238"/>
        <v/>
      </c>
      <c r="C2161" s="239"/>
      <c r="D2161" s="240" t="str">
        <f>IF(C2161&lt;&gt;"",VLOOKUP(C2161,'BASE EQUIPOS'!$G$8:$H$22,2,0),"")</f>
        <v/>
      </c>
      <c r="E2161" s="241" t="str">
        <f>IF(C2161&lt;&gt;"",VLOOKUP(C2161,'BASE EQUIPOS'!$G$8:$I$22,3,0),"")</f>
        <v/>
      </c>
      <c r="F2161" s="241" t="str">
        <f>IF(C2161&lt;&gt;"",VLOOKUP(C2161,'BASE EQUIPOS'!$G$8:$J$22,4,0),"")</f>
        <v/>
      </c>
      <c r="G2161" s="242"/>
      <c r="H2161" s="233"/>
      <c r="I2161" s="241"/>
      <c r="J2161" s="241"/>
      <c r="K2161" s="241"/>
      <c r="L2161" s="239"/>
      <c r="M2161" s="244"/>
      <c r="N2161" s="245" t="str">
        <f t="shared" ca="1" si="232"/>
        <v/>
      </c>
      <c r="O2161" s="239"/>
      <c r="P2161" s="244"/>
      <c r="Q2161" s="245" t="str">
        <f t="shared" si="233"/>
        <v/>
      </c>
      <c r="U2161" s="246" t="str">
        <f>IFERROR(VLOOKUP(C2161,'BASE EQUIPOS'!$G$8:$O$22,9,0)," ")</f>
        <v xml:space="preserve"> </v>
      </c>
      <c r="V2161" s="232" t="str">
        <f t="shared" si="235"/>
        <v/>
      </c>
      <c r="W2161" s="232" t="str">
        <f t="shared" si="236"/>
        <v/>
      </c>
      <c r="X2161" s="232" t="str">
        <f>IFERROR(VLOOKUP(W2161,Datos!$P$4:$Q$18,2,0),"")</f>
        <v/>
      </c>
      <c r="Y2161" s="232" t="str">
        <f t="shared" si="237"/>
        <v/>
      </c>
      <c r="AA2161" s="314" t="str">
        <f t="shared" ca="1" si="234"/>
        <v/>
      </c>
    </row>
    <row r="2162" spans="1:27" x14ac:dyDescent="0.3">
      <c r="A2162" s="238"/>
      <c r="B2162" s="241" t="str">
        <f t="shared" si="238"/>
        <v/>
      </c>
      <c r="C2162" s="239"/>
      <c r="D2162" s="240" t="str">
        <f>IF(C2162&lt;&gt;"",VLOOKUP(C2162,'BASE EQUIPOS'!$G$8:$H$22,2,0),"")</f>
        <v/>
      </c>
      <c r="E2162" s="241" t="str">
        <f>IF(C2162&lt;&gt;"",VLOOKUP(C2162,'BASE EQUIPOS'!$G$8:$I$22,3,0),"")</f>
        <v/>
      </c>
      <c r="F2162" s="241" t="str">
        <f>IF(C2162&lt;&gt;"",VLOOKUP(C2162,'BASE EQUIPOS'!$G$8:$J$22,4,0),"")</f>
        <v/>
      </c>
      <c r="G2162" s="242"/>
      <c r="H2162" s="233"/>
      <c r="I2162" s="241"/>
      <c r="J2162" s="241"/>
      <c r="K2162" s="241"/>
      <c r="L2162" s="239"/>
      <c r="M2162" s="244"/>
      <c r="N2162" s="245" t="str">
        <f t="shared" ca="1" si="232"/>
        <v/>
      </c>
      <c r="O2162" s="239"/>
      <c r="P2162" s="244"/>
      <c r="Q2162" s="245" t="str">
        <f t="shared" si="233"/>
        <v/>
      </c>
      <c r="U2162" s="246" t="str">
        <f>IFERROR(VLOOKUP(C2162,'BASE EQUIPOS'!$G$8:$O$22,9,0)," ")</f>
        <v xml:space="preserve"> </v>
      </c>
      <c r="V2162" s="232" t="str">
        <f t="shared" si="235"/>
        <v/>
      </c>
      <c r="W2162" s="232" t="str">
        <f t="shared" si="236"/>
        <v/>
      </c>
      <c r="X2162" s="232" t="str">
        <f>IFERROR(VLOOKUP(W2162,Datos!$P$4:$Q$18,2,0),"")</f>
        <v/>
      </c>
      <c r="Y2162" s="232" t="str">
        <f t="shared" si="237"/>
        <v/>
      </c>
      <c r="AA2162" s="314" t="str">
        <f t="shared" ca="1" si="234"/>
        <v/>
      </c>
    </row>
    <row r="2163" spans="1:27" x14ac:dyDescent="0.3">
      <c r="A2163" s="238"/>
      <c r="B2163" s="241" t="str">
        <f t="shared" si="238"/>
        <v/>
      </c>
      <c r="C2163" s="239"/>
      <c r="D2163" s="240" t="str">
        <f>IF(C2163&lt;&gt;"",VLOOKUP(C2163,'BASE EQUIPOS'!$G$8:$H$22,2,0),"")</f>
        <v/>
      </c>
      <c r="E2163" s="241" t="str">
        <f>IF(C2163&lt;&gt;"",VLOOKUP(C2163,'BASE EQUIPOS'!$G$8:$I$22,3,0),"")</f>
        <v/>
      </c>
      <c r="F2163" s="241" t="str">
        <f>IF(C2163&lt;&gt;"",VLOOKUP(C2163,'BASE EQUIPOS'!$G$8:$J$22,4,0),"")</f>
        <v/>
      </c>
      <c r="G2163" s="242"/>
      <c r="H2163" s="233"/>
      <c r="I2163" s="241"/>
      <c r="J2163" s="241"/>
      <c r="K2163" s="241"/>
      <c r="L2163" s="239"/>
      <c r="M2163" s="244"/>
      <c r="N2163" s="245" t="str">
        <f t="shared" ca="1" si="232"/>
        <v/>
      </c>
      <c r="O2163" s="239"/>
      <c r="P2163" s="244"/>
      <c r="Q2163" s="245" t="str">
        <f t="shared" si="233"/>
        <v/>
      </c>
      <c r="U2163" s="246" t="str">
        <f>IFERROR(VLOOKUP(C2163,'BASE EQUIPOS'!$G$8:$O$22,9,0)," ")</f>
        <v xml:space="preserve"> </v>
      </c>
      <c r="V2163" s="232" t="str">
        <f t="shared" si="235"/>
        <v/>
      </c>
      <c r="W2163" s="232" t="str">
        <f t="shared" si="236"/>
        <v/>
      </c>
      <c r="X2163" s="232" t="str">
        <f>IFERROR(VLOOKUP(W2163,Datos!$P$4:$Q$18,2,0),"")</f>
        <v/>
      </c>
      <c r="Y2163" s="232" t="str">
        <f t="shared" si="237"/>
        <v/>
      </c>
      <c r="AA2163" s="314" t="str">
        <f t="shared" ca="1" si="234"/>
        <v/>
      </c>
    </row>
    <row r="2164" spans="1:27" x14ac:dyDescent="0.3">
      <c r="A2164" s="238"/>
      <c r="B2164" s="241" t="str">
        <f t="shared" si="238"/>
        <v/>
      </c>
      <c r="C2164" s="239"/>
      <c r="D2164" s="240" t="str">
        <f>IF(C2164&lt;&gt;"",VLOOKUP(C2164,'BASE EQUIPOS'!$G$8:$H$22,2,0),"")</f>
        <v/>
      </c>
      <c r="E2164" s="241" t="str">
        <f>IF(C2164&lt;&gt;"",VLOOKUP(C2164,'BASE EQUIPOS'!$G$8:$I$22,3,0),"")</f>
        <v/>
      </c>
      <c r="F2164" s="241" t="str">
        <f>IF(C2164&lt;&gt;"",VLOOKUP(C2164,'BASE EQUIPOS'!$G$8:$J$22,4,0),"")</f>
        <v/>
      </c>
      <c r="G2164" s="242"/>
      <c r="H2164" s="233"/>
      <c r="I2164" s="241"/>
      <c r="J2164" s="241"/>
      <c r="K2164" s="241"/>
      <c r="L2164" s="239"/>
      <c r="M2164" s="244"/>
      <c r="N2164" s="245" t="str">
        <f t="shared" ca="1" si="232"/>
        <v/>
      </c>
      <c r="O2164" s="239"/>
      <c r="P2164" s="244"/>
      <c r="Q2164" s="245" t="str">
        <f t="shared" si="233"/>
        <v/>
      </c>
      <c r="U2164" s="246" t="str">
        <f>IFERROR(VLOOKUP(C2164,'BASE EQUIPOS'!$G$8:$O$22,9,0)," ")</f>
        <v xml:space="preserve"> </v>
      </c>
      <c r="V2164" s="232" t="str">
        <f t="shared" si="235"/>
        <v/>
      </c>
      <c r="W2164" s="232" t="str">
        <f t="shared" si="236"/>
        <v/>
      </c>
      <c r="X2164" s="232" t="str">
        <f>IFERROR(VLOOKUP(W2164,Datos!$P$4:$Q$18,2,0),"")</f>
        <v/>
      </c>
      <c r="Y2164" s="232" t="str">
        <f t="shared" si="237"/>
        <v/>
      </c>
      <c r="AA2164" s="314" t="str">
        <f t="shared" ca="1" si="234"/>
        <v/>
      </c>
    </row>
    <row r="2165" spans="1:27" x14ac:dyDescent="0.3">
      <c r="A2165" s="238"/>
      <c r="B2165" s="241" t="str">
        <f t="shared" si="238"/>
        <v/>
      </c>
      <c r="C2165" s="239"/>
      <c r="D2165" s="240" t="str">
        <f>IF(C2165&lt;&gt;"",VLOOKUP(C2165,'BASE EQUIPOS'!$G$8:$H$22,2,0),"")</f>
        <v/>
      </c>
      <c r="E2165" s="241" t="str">
        <f>IF(C2165&lt;&gt;"",VLOOKUP(C2165,'BASE EQUIPOS'!$G$8:$I$22,3,0),"")</f>
        <v/>
      </c>
      <c r="F2165" s="241" t="str">
        <f>IF(C2165&lt;&gt;"",VLOOKUP(C2165,'BASE EQUIPOS'!$G$8:$J$22,4,0),"")</f>
        <v/>
      </c>
      <c r="G2165" s="242"/>
      <c r="H2165" s="233"/>
      <c r="I2165" s="241"/>
      <c r="J2165" s="241"/>
      <c r="K2165" s="241"/>
      <c r="L2165" s="239"/>
      <c r="M2165" s="244"/>
      <c r="N2165" s="245" t="str">
        <f t="shared" ca="1" si="232"/>
        <v/>
      </c>
      <c r="O2165" s="239"/>
      <c r="P2165" s="244"/>
      <c r="Q2165" s="245" t="str">
        <f t="shared" si="233"/>
        <v/>
      </c>
      <c r="U2165" s="246" t="str">
        <f>IFERROR(VLOOKUP(C2165,'BASE EQUIPOS'!$G$8:$O$22,9,0)," ")</f>
        <v xml:space="preserve"> </v>
      </c>
      <c r="V2165" s="232" t="str">
        <f t="shared" si="235"/>
        <v/>
      </c>
      <c r="W2165" s="232" t="str">
        <f t="shared" si="236"/>
        <v/>
      </c>
      <c r="X2165" s="232" t="str">
        <f>IFERROR(VLOOKUP(W2165,Datos!$P$4:$Q$18,2,0),"")</f>
        <v/>
      </c>
      <c r="Y2165" s="232" t="str">
        <f t="shared" si="237"/>
        <v/>
      </c>
      <c r="AA2165" s="314" t="str">
        <f t="shared" ca="1" si="234"/>
        <v/>
      </c>
    </row>
    <row r="2166" spans="1:27" x14ac:dyDescent="0.3">
      <c r="A2166" s="238"/>
      <c r="B2166" s="241" t="str">
        <f t="shared" si="238"/>
        <v/>
      </c>
      <c r="C2166" s="239"/>
      <c r="D2166" s="240" t="str">
        <f>IF(C2166&lt;&gt;"",VLOOKUP(C2166,'BASE EQUIPOS'!$G$8:$H$22,2,0),"")</f>
        <v/>
      </c>
      <c r="E2166" s="241" t="str">
        <f>IF(C2166&lt;&gt;"",VLOOKUP(C2166,'BASE EQUIPOS'!$G$8:$I$22,3,0),"")</f>
        <v/>
      </c>
      <c r="F2166" s="241" t="str">
        <f>IF(C2166&lt;&gt;"",VLOOKUP(C2166,'BASE EQUIPOS'!$G$8:$J$22,4,0),"")</f>
        <v/>
      </c>
      <c r="G2166" s="242"/>
      <c r="H2166" s="233"/>
      <c r="I2166" s="241"/>
      <c r="J2166" s="241"/>
      <c r="K2166" s="241"/>
      <c r="L2166" s="239"/>
      <c r="M2166" s="244"/>
      <c r="N2166" s="245" t="str">
        <f t="shared" ca="1" si="232"/>
        <v/>
      </c>
      <c r="O2166" s="239"/>
      <c r="P2166" s="244"/>
      <c r="Q2166" s="245" t="str">
        <f t="shared" si="233"/>
        <v/>
      </c>
      <c r="U2166" s="246" t="str">
        <f>IFERROR(VLOOKUP(C2166,'BASE EQUIPOS'!$G$8:$O$22,9,0)," ")</f>
        <v xml:space="preserve"> </v>
      </c>
      <c r="V2166" s="232" t="str">
        <f t="shared" si="235"/>
        <v/>
      </c>
      <c r="W2166" s="232" t="str">
        <f t="shared" si="236"/>
        <v/>
      </c>
      <c r="X2166" s="232" t="str">
        <f>IFERROR(VLOOKUP(W2166,Datos!$P$4:$Q$18,2,0),"")</f>
        <v/>
      </c>
      <c r="Y2166" s="232" t="str">
        <f t="shared" si="237"/>
        <v/>
      </c>
      <c r="AA2166" s="314" t="str">
        <f t="shared" ca="1" si="234"/>
        <v/>
      </c>
    </row>
    <row r="2167" spans="1:27" x14ac:dyDescent="0.3">
      <c r="A2167" s="238"/>
      <c r="B2167" s="241" t="str">
        <f t="shared" si="238"/>
        <v/>
      </c>
      <c r="C2167" s="239"/>
      <c r="D2167" s="240" t="str">
        <f>IF(C2167&lt;&gt;"",VLOOKUP(C2167,'BASE EQUIPOS'!$G$8:$H$22,2,0),"")</f>
        <v/>
      </c>
      <c r="E2167" s="241" t="str">
        <f>IF(C2167&lt;&gt;"",VLOOKUP(C2167,'BASE EQUIPOS'!$G$8:$I$22,3,0),"")</f>
        <v/>
      </c>
      <c r="F2167" s="241" t="str">
        <f>IF(C2167&lt;&gt;"",VLOOKUP(C2167,'BASE EQUIPOS'!$G$8:$J$22,4,0),"")</f>
        <v/>
      </c>
      <c r="G2167" s="242"/>
      <c r="H2167" s="233"/>
      <c r="I2167" s="241"/>
      <c r="J2167" s="241"/>
      <c r="K2167" s="241"/>
      <c r="L2167" s="239"/>
      <c r="M2167" s="244"/>
      <c r="N2167" s="245" t="str">
        <f t="shared" ca="1" si="232"/>
        <v/>
      </c>
      <c r="O2167" s="239"/>
      <c r="P2167" s="244"/>
      <c r="Q2167" s="245" t="str">
        <f t="shared" si="233"/>
        <v/>
      </c>
      <c r="U2167" s="246" t="str">
        <f>IFERROR(VLOOKUP(C2167,'BASE EQUIPOS'!$G$8:$O$22,9,0)," ")</f>
        <v xml:space="preserve"> </v>
      </c>
      <c r="V2167" s="232" t="str">
        <f t="shared" si="235"/>
        <v/>
      </c>
      <c r="W2167" s="232" t="str">
        <f t="shared" si="236"/>
        <v/>
      </c>
      <c r="X2167" s="232" t="str">
        <f>IFERROR(VLOOKUP(W2167,Datos!$P$4:$Q$18,2,0),"")</f>
        <v/>
      </c>
      <c r="Y2167" s="232" t="str">
        <f t="shared" si="237"/>
        <v/>
      </c>
      <c r="AA2167" s="314" t="str">
        <f t="shared" ca="1" si="234"/>
        <v/>
      </c>
    </row>
    <row r="2168" spans="1:27" x14ac:dyDescent="0.3">
      <c r="A2168" s="238"/>
      <c r="B2168" s="241" t="str">
        <f t="shared" si="238"/>
        <v/>
      </c>
      <c r="C2168" s="239"/>
      <c r="D2168" s="240" t="str">
        <f>IF(C2168&lt;&gt;"",VLOOKUP(C2168,'BASE EQUIPOS'!$G$8:$H$22,2,0),"")</f>
        <v/>
      </c>
      <c r="E2168" s="241" t="str">
        <f>IF(C2168&lt;&gt;"",VLOOKUP(C2168,'BASE EQUIPOS'!$G$8:$I$22,3,0),"")</f>
        <v/>
      </c>
      <c r="F2168" s="241" t="str">
        <f>IF(C2168&lt;&gt;"",VLOOKUP(C2168,'BASE EQUIPOS'!$G$8:$J$22,4,0),"")</f>
        <v/>
      </c>
      <c r="G2168" s="242"/>
      <c r="H2168" s="233"/>
      <c r="I2168" s="241"/>
      <c r="J2168" s="241"/>
      <c r="K2168" s="241"/>
      <c r="L2168" s="239"/>
      <c r="M2168" s="244"/>
      <c r="N2168" s="245" t="str">
        <f t="shared" ca="1" si="232"/>
        <v/>
      </c>
      <c r="O2168" s="239"/>
      <c r="P2168" s="244"/>
      <c r="Q2168" s="245" t="str">
        <f t="shared" si="233"/>
        <v/>
      </c>
      <c r="U2168" s="246" t="str">
        <f>IFERROR(VLOOKUP(C2168,'BASE EQUIPOS'!$G$8:$O$22,9,0)," ")</f>
        <v xml:space="preserve"> </v>
      </c>
      <c r="V2168" s="232" t="str">
        <f t="shared" si="235"/>
        <v/>
      </c>
      <c r="W2168" s="232" t="str">
        <f t="shared" si="236"/>
        <v/>
      </c>
      <c r="X2168" s="232" t="str">
        <f>IFERROR(VLOOKUP(W2168,Datos!$P$4:$Q$18,2,0),"")</f>
        <v/>
      </c>
      <c r="Y2168" s="232" t="str">
        <f t="shared" si="237"/>
        <v/>
      </c>
      <c r="AA2168" s="314" t="str">
        <f t="shared" ca="1" si="234"/>
        <v/>
      </c>
    </row>
    <row r="2169" spans="1:27" x14ac:dyDescent="0.3">
      <c r="A2169" s="238"/>
      <c r="B2169" s="241" t="str">
        <f t="shared" si="238"/>
        <v/>
      </c>
      <c r="C2169" s="239"/>
      <c r="D2169" s="240" t="str">
        <f>IF(C2169&lt;&gt;"",VLOOKUP(C2169,'BASE EQUIPOS'!$G$8:$H$22,2,0),"")</f>
        <v/>
      </c>
      <c r="E2169" s="241" t="str">
        <f>IF(C2169&lt;&gt;"",VLOOKUP(C2169,'BASE EQUIPOS'!$G$8:$I$22,3,0),"")</f>
        <v/>
      </c>
      <c r="F2169" s="241" t="str">
        <f>IF(C2169&lt;&gt;"",VLOOKUP(C2169,'BASE EQUIPOS'!$G$8:$J$22,4,0),"")</f>
        <v/>
      </c>
      <c r="G2169" s="242"/>
      <c r="H2169" s="233"/>
      <c r="I2169" s="241"/>
      <c r="J2169" s="241"/>
      <c r="K2169" s="241"/>
      <c r="L2169" s="239"/>
      <c r="M2169" s="244"/>
      <c r="N2169" s="245" t="str">
        <f t="shared" ca="1" si="232"/>
        <v/>
      </c>
      <c r="O2169" s="239"/>
      <c r="P2169" s="244"/>
      <c r="Q2169" s="245" t="str">
        <f t="shared" si="233"/>
        <v/>
      </c>
      <c r="U2169" s="246" t="str">
        <f>IFERROR(VLOOKUP(C2169,'BASE EQUIPOS'!$G$8:$O$22,9,0)," ")</f>
        <v xml:space="preserve"> </v>
      </c>
      <c r="V2169" s="232" t="str">
        <f t="shared" si="235"/>
        <v/>
      </c>
      <c r="W2169" s="232" t="str">
        <f t="shared" si="236"/>
        <v/>
      </c>
      <c r="X2169" s="232" t="str">
        <f>IFERROR(VLOOKUP(W2169,Datos!$P$4:$Q$18,2,0),"")</f>
        <v/>
      </c>
      <c r="Y2169" s="232" t="str">
        <f t="shared" si="237"/>
        <v/>
      </c>
      <c r="AA2169" s="314" t="str">
        <f t="shared" ca="1" si="234"/>
        <v/>
      </c>
    </row>
    <row r="2170" spans="1:27" x14ac:dyDescent="0.3">
      <c r="A2170" s="238"/>
      <c r="B2170" s="241" t="str">
        <f t="shared" si="238"/>
        <v/>
      </c>
      <c r="C2170" s="239"/>
      <c r="D2170" s="240" t="str">
        <f>IF(C2170&lt;&gt;"",VLOOKUP(C2170,'BASE EQUIPOS'!$G$8:$H$22,2,0),"")</f>
        <v/>
      </c>
      <c r="E2170" s="241" t="str">
        <f>IF(C2170&lt;&gt;"",VLOOKUP(C2170,'BASE EQUIPOS'!$G$8:$I$22,3,0),"")</f>
        <v/>
      </c>
      <c r="F2170" s="241" t="str">
        <f>IF(C2170&lt;&gt;"",VLOOKUP(C2170,'BASE EQUIPOS'!$G$8:$J$22,4,0),"")</f>
        <v/>
      </c>
      <c r="G2170" s="242"/>
      <c r="H2170" s="233"/>
      <c r="I2170" s="241"/>
      <c r="J2170" s="241"/>
      <c r="K2170" s="241"/>
      <c r="L2170" s="239"/>
      <c r="M2170" s="244"/>
      <c r="N2170" s="245" t="str">
        <f t="shared" ca="1" si="232"/>
        <v/>
      </c>
      <c r="O2170" s="239"/>
      <c r="P2170" s="244"/>
      <c r="Q2170" s="245" t="str">
        <f t="shared" si="233"/>
        <v/>
      </c>
      <c r="U2170" s="246" t="str">
        <f>IFERROR(VLOOKUP(C2170,'BASE EQUIPOS'!$G$8:$O$22,9,0)," ")</f>
        <v xml:space="preserve"> </v>
      </c>
      <c r="V2170" s="232" t="str">
        <f t="shared" si="235"/>
        <v/>
      </c>
      <c r="W2170" s="232" t="str">
        <f t="shared" si="236"/>
        <v/>
      </c>
      <c r="X2170" s="232" t="str">
        <f>IFERROR(VLOOKUP(W2170,Datos!$P$4:$Q$18,2,0),"")</f>
        <v/>
      </c>
      <c r="Y2170" s="232" t="str">
        <f t="shared" si="237"/>
        <v/>
      </c>
      <c r="AA2170" s="314" t="str">
        <f t="shared" ca="1" si="234"/>
        <v/>
      </c>
    </row>
    <row r="2171" spans="1:27" x14ac:dyDescent="0.3">
      <c r="A2171" s="238"/>
      <c r="B2171" s="241" t="str">
        <f t="shared" si="238"/>
        <v/>
      </c>
      <c r="C2171" s="239"/>
      <c r="D2171" s="240" t="str">
        <f>IF(C2171&lt;&gt;"",VLOOKUP(C2171,'BASE EQUIPOS'!$G$8:$H$22,2,0),"")</f>
        <v/>
      </c>
      <c r="E2171" s="241" t="str">
        <f>IF(C2171&lt;&gt;"",VLOOKUP(C2171,'BASE EQUIPOS'!$G$8:$I$22,3,0),"")</f>
        <v/>
      </c>
      <c r="F2171" s="241" t="str">
        <f>IF(C2171&lt;&gt;"",VLOOKUP(C2171,'BASE EQUIPOS'!$G$8:$J$22,4,0),"")</f>
        <v/>
      </c>
      <c r="G2171" s="242"/>
      <c r="H2171" s="233"/>
      <c r="I2171" s="241"/>
      <c r="J2171" s="241"/>
      <c r="K2171" s="241"/>
      <c r="L2171" s="239"/>
      <c r="M2171" s="244"/>
      <c r="N2171" s="245" t="str">
        <f t="shared" ca="1" si="232"/>
        <v/>
      </c>
      <c r="O2171" s="239"/>
      <c r="P2171" s="244"/>
      <c r="Q2171" s="245" t="str">
        <f t="shared" si="233"/>
        <v/>
      </c>
      <c r="U2171" s="246" t="str">
        <f>IFERROR(VLOOKUP(C2171,'BASE EQUIPOS'!$G$8:$O$22,9,0)," ")</f>
        <v xml:space="preserve"> </v>
      </c>
      <c r="V2171" s="232" t="str">
        <f t="shared" si="235"/>
        <v/>
      </c>
      <c r="W2171" s="232" t="str">
        <f t="shared" si="236"/>
        <v/>
      </c>
      <c r="X2171" s="232" t="str">
        <f>IFERROR(VLOOKUP(W2171,Datos!$P$4:$Q$18,2,0),"")</f>
        <v/>
      </c>
      <c r="Y2171" s="232" t="str">
        <f t="shared" si="237"/>
        <v/>
      </c>
      <c r="AA2171" s="314" t="str">
        <f t="shared" ca="1" si="234"/>
        <v/>
      </c>
    </row>
    <row r="2172" spans="1:27" x14ac:dyDescent="0.3">
      <c r="A2172" s="238"/>
      <c r="B2172" s="241" t="str">
        <f t="shared" si="238"/>
        <v/>
      </c>
      <c r="C2172" s="239"/>
      <c r="D2172" s="240" t="str">
        <f>IF(C2172&lt;&gt;"",VLOOKUP(C2172,'BASE EQUIPOS'!$G$8:$H$22,2,0),"")</f>
        <v/>
      </c>
      <c r="E2172" s="241" t="str">
        <f>IF(C2172&lt;&gt;"",VLOOKUP(C2172,'BASE EQUIPOS'!$G$8:$I$22,3,0),"")</f>
        <v/>
      </c>
      <c r="F2172" s="241" t="str">
        <f>IF(C2172&lt;&gt;"",VLOOKUP(C2172,'BASE EQUIPOS'!$G$8:$J$22,4,0),"")</f>
        <v/>
      </c>
      <c r="G2172" s="242"/>
      <c r="H2172" s="233"/>
      <c r="I2172" s="241"/>
      <c r="J2172" s="241"/>
      <c r="K2172" s="241"/>
      <c r="L2172" s="239"/>
      <c r="M2172" s="244"/>
      <c r="N2172" s="245" t="str">
        <f t="shared" ca="1" si="232"/>
        <v/>
      </c>
      <c r="O2172" s="239"/>
      <c r="P2172" s="244"/>
      <c r="Q2172" s="245" t="str">
        <f t="shared" si="233"/>
        <v/>
      </c>
      <c r="U2172" s="246" t="str">
        <f>IFERROR(VLOOKUP(C2172,'BASE EQUIPOS'!$G$8:$O$22,9,0)," ")</f>
        <v xml:space="preserve"> </v>
      </c>
      <c r="V2172" s="232" t="str">
        <f t="shared" si="235"/>
        <v/>
      </c>
      <c r="W2172" s="232" t="str">
        <f t="shared" si="236"/>
        <v/>
      </c>
      <c r="X2172" s="232" t="str">
        <f>IFERROR(VLOOKUP(W2172,Datos!$P$4:$Q$18,2,0),"")</f>
        <v/>
      </c>
      <c r="Y2172" s="232" t="str">
        <f t="shared" si="237"/>
        <v/>
      </c>
      <c r="AA2172" s="314" t="str">
        <f t="shared" ca="1" si="234"/>
        <v/>
      </c>
    </row>
    <row r="2173" spans="1:27" x14ac:dyDescent="0.3">
      <c r="A2173" s="238"/>
      <c r="B2173" s="241" t="str">
        <f t="shared" si="238"/>
        <v/>
      </c>
      <c r="C2173" s="239"/>
      <c r="D2173" s="240" t="str">
        <f>IF(C2173&lt;&gt;"",VLOOKUP(C2173,'BASE EQUIPOS'!$G$8:$H$22,2,0),"")</f>
        <v/>
      </c>
      <c r="E2173" s="241" t="str">
        <f>IF(C2173&lt;&gt;"",VLOOKUP(C2173,'BASE EQUIPOS'!$G$8:$I$22,3,0),"")</f>
        <v/>
      </c>
      <c r="F2173" s="241" t="str">
        <f>IF(C2173&lt;&gt;"",VLOOKUP(C2173,'BASE EQUIPOS'!$G$8:$J$22,4,0),"")</f>
        <v/>
      </c>
      <c r="G2173" s="242"/>
      <c r="H2173" s="233"/>
      <c r="I2173" s="241"/>
      <c r="J2173" s="241"/>
      <c r="K2173" s="241"/>
      <c r="L2173" s="239"/>
      <c r="M2173" s="244"/>
      <c r="N2173" s="245" t="str">
        <f t="shared" ca="1" si="232"/>
        <v/>
      </c>
      <c r="O2173" s="239"/>
      <c r="P2173" s="244"/>
      <c r="Q2173" s="245" t="str">
        <f t="shared" si="233"/>
        <v/>
      </c>
      <c r="U2173" s="246" t="str">
        <f>IFERROR(VLOOKUP(C2173,'BASE EQUIPOS'!$G$8:$O$22,9,0)," ")</f>
        <v xml:space="preserve"> </v>
      </c>
      <c r="V2173" s="232" t="str">
        <f t="shared" si="235"/>
        <v/>
      </c>
      <c r="W2173" s="232" t="str">
        <f t="shared" si="236"/>
        <v/>
      </c>
      <c r="X2173" s="232" t="str">
        <f>IFERROR(VLOOKUP(W2173,Datos!$P$4:$Q$18,2,0),"")</f>
        <v/>
      </c>
      <c r="Y2173" s="232" t="str">
        <f t="shared" si="237"/>
        <v/>
      </c>
      <c r="AA2173" s="314" t="str">
        <f t="shared" ca="1" si="234"/>
        <v/>
      </c>
    </row>
    <row r="2174" spans="1:27" x14ac:dyDescent="0.3">
      <c r="A2174" s="238"/>
      <c r="B2174" s="241" t="str">
        <f t="shared" si="238"/>
        <v/>
      </c>
      <c r="C2174" s="239"/>
      <c r="D2174" s="240" t="str">
        <f>IF(C2174&lt;&gt;"",VLOOKUP(C2174,'BASE EQUIPOS'!$G$8:$H$22,2,0),"")</f>
        <v/>
      </c>
      <c r="E2174" s="241" t="str">
        <f>IF(C2174&lt;&gt;"",VLOOKUP(C2174,'BASE EQUIPOS'!$G$8:$I$22,3,0),"")</f>
        <v/>
      </c>
      <c r="F2174" s="241" t="str">
        <f>IF(C2174&lt;&gt;"",VLOOKUP(C2174,'BASE EQUIPOS'!$G$8:$J$22,4,0),"")</f>
        <v/>
      </c>
      <c r="G2174" s="242"/>
      <c r="H2174" s="233"/>
      <c r="I2174" s="241"/>
      <c r="J2174" s="241"/>
      <c r="K2174" s="241"/>
      <c r="L2174" s="239"/>
      <c r="M2174" s="244"/>
      <c r="N2174" s="245" t="str">
        <f t="shared" ca="1" si="232"/>
        <v/>
      </c>
      <c r="O2174" s="239"/>
      <c r="P2174" s="244"/>
      <c r="Q2174" s="245" t="str">
        <f t="shared" si="233"/>
        <v/>
      </c>
      <c r="U2174" s="246" t="str">
        <f>IFERROR(VLOOKUP(C2174,'BASE EQUIPOS'!$G$8:$O$22,9,0)," ")</f>
        <v xml:space="preserve"> </v>
      </c>
      <c r="V2174" s="232" t="str">
        <f t="shared" si="235"/>
        <v/>
      </c>
      <c r="W2174" s="232" t="str">
        <f t="shared" si="236"/>
        <v/>
      </c>
      <c r="X2174" s="232" t="str">
        <f>IFERROR(VLOOKUP(W2174,Datos!$P$4:$Q$18,2,0),"")</f>
        <v/>
      </c>
      <c r="Y2174" s="232" t="str">
        <f t="shared" si="237"/>
        <v/>
      </c>
      <c r="AA2174" s="314" t="str">
        <f t="shared" ca="1" si="234"/>
        <v/>
      </c>
    </row>
    <row r="2175" spans="1:27" x14ac:dyDescent="0.3">
      <c r="A2175" s="238"/>
      <c r="B2175" s="241" t="str">
        <f t="shared" si="238"/>
        <v/>
      </c>
      <c r="C2175" s="239"/>
      <c r="D2175" s="240" t="str">
        <f>IF(C2175&lt;&gt;"",VLOOKUP(C2175,'BASE EQUIPOS'!$G$8:$H$22,2,0),"")</f>
        <v/>
      </c>
      <c r="E2175" s="241" t="str">
        <f>IF(C2175&lt;&gt;"",VLOOKUP(C2175,'BASE EQUIPOS'!$G$8:$I$22,3,0),"")</f>
        <v/>
      </c>
      <c r="F2175" s="241" t="str">
        <f>IF(C2175&lt;&gt;"",VLOOKUP(C2175,'BASE EQUIPOS'!$G$8:$J$22,4,0),"")</f>
        <v/>
      </c>
      <c r="G2175" s="242"/>
      <c r="H2175" s="233"/>
      <c r="I2175" s="241"/>
      <c r="J2175" s="241"/>
      <c r="K2175" s="241"/>
      <c r="L2175" s="239"/>
      <c r="M2175" s="244"/>
      <c r="N2175" s="245" t="str">
        <f t="shared" ca="1" si="232"/>
        <v/>
      </c>
      <c r="O2175" s="239"/>
      <c r="P2175" s="244"/>
      <c r="Q2175" s="245" t="str">
        <f t="shared" si="233"/>
        <v/>
      </c>
      <c r="U2175" s="246" t="str">
        <f>IFERROR(VLOOKUP(C2175,'BASE EQUIPOS'!$G$8:$O$22,9,0)," ")</f>
        <v xml:space="preserve"> </v>
      </c>
      <c r="V2175" s="232" t="str">
        <f t="shared" si="235"/>
        <v/>
      </c>
      <c r="W2175" s="232" t="str">
        <f t="shared" si="236"/>
        <v/>
      </c>
      <c r="X2175" s="232" t="str">
        <f>IFERROR(VLOOKUP(W2175,Datos!$P$4:$Q$18,2,0),"")</f>
        <v/>
      </c>
      <c r="Y2175" s="232" t="str">
        <f t="shared" si="237"/>
        <v/>
      </c>
      <c r="AA2175" s="314" t="str">
        <f t="shared" ca="1" si="234"/>
        <v/>
      </c>
    </row>
    <row r="2176" spans="1:27" x14ac:dyDescent="0.3">
      <c r="A2176" s="238"/>
      <c r="B2176" s="241" t="str">
        <f t="shared" si="238"/>
        <v/>
      </c>
      <c r="C2176" s="239"/>
      <c r="D2176" s="240" t="str">
        <f>IF(C2176&lt;&gt;"",VLOOKUP(C2176,'BASE EQUIPOS'!$G$8:$H$22,2,0),"")</f>
        <v/>
      </c>
      <c r="E2176" s="241" t="str">
        <f>IF(C2176&lt;&gt;"",VLOOKUP(C2176,'BASE EQUIPOS'!$G$8:$I$22,3,0),"")</f>
        <v/>
      </c>
      <c r="F2176" s="241" t="str">
        <f>IF(C2176&lt;&gt;"",VLOOKUP(C2176,'BASE EQUIPOS'!$G$8:$J$22,4,0),"")</f>
        <v/>
      </c>
      <c r="G2176" s="242"/>
      <c r="H2176" s="233"/>
      <c r="I2176" s="241"/>
      <c r="J2176" s="241"/>
      <c r="K2176" s="241"/>
      <c r="L2176" s="239"/>
      <c r="M2176" s="244"/>
      <c r="N2176" s="245" t="str">
        <f t="shared" ca="1" si="232"/>
        <v/>
      </c>
      <c r="O2176" s="239"/>
      <c r="P2176" s="244"/>
      <c r="Q2176" s="245" t="str">
        <f t="shared" si="233"/>
        <v/>
      </c>
      <c r="U2176" s="246" t="str">
        <f>IFERROR(VLOOKUP(C2176,'BASE EQUIPOS'!$G$8:$O$22,9,0)," ")</f>
        <v xml:space="preserve"> </v>
      </c>
      <c r="V2176" s="232" t="str">
        <f t="shared" si="235"/>
        <v/>
      </c>
      <c r="W2176" s="232" t="str">
        <f t="shared" si="236"/>
        <v/>
      </c>
      <c r="X2176" s="232" t="str">
        <f>IFERROR(VLOOKUP(W2176,Datos!$P$4:$Q$18,2,0),"")</f>
        <v/>
      </c>
      <c r="Y2176" s="232" t="str">
        <f t="shared" si="237"/>
        <v/>
      </c>
      <c r="AA2176" s="314" t="str">
        <f t="shared" ca="1" si="234"/>
        <v/>
      </c>
    </row>
    <row r="2177" spans="1:27" x14ac:dyDescent="0.3">
      <c r="A2177" s="238"/>
      <c r="B2177" s="241" t="str">
        <f t="shared" si="238"/>
        <v/>
      </c>
      <c r="C2177" s="239"/>
      <c r="D2177" s="240" t="str">
        <f>IF(C2177&lt;&gt;"",VLOOKUP(C2177,'BASE EQUIPOS'!$G$8:$H$22,2,0),"")</f>
        <v/>
      </c>
      <c r="E2177" s="241" t="str">
        <f>IF(C2177&lt;&gt;"",VLOOKUP(C2177,'BASE EQUIPOS'!$G$8:$I$22,3,0),"")</f>
        <v/>
      </c>
      <c r="F2177" s="241" t="str">
        <f>IF(C2177&lt;&gt;"",VLOOKUP(C2177,'BASE EQUIPOS'!$G$8:$J$22,4,0),"")</f>
        <v/>
      </c>
      <c r="G2177" s="242"/>
      <c r="H2177" s="233"/>
      <c r="I2177" s="241"/>
      <c r="J2177" s="241"/>
      <c r="K2177" s="241"/>
      <c r="L2177" s="239"/>
      <c r="M2177" s="244"/>
      <c r="N2177" s="245" t="str">
        <f t="shared" ca="1" si="232"/>
        <v/>
      </c>
      <c r="O2177" s="239"/>
      <c r="P2177" s="244"/>
      <c r="Q2177" s="245" t="str">
        <f t="shared" si="233"/>
        <v/>
      </c>
      <c r="U2177" s="246" t="str">
        <f>IFERROR(VLOOKUP(C2177,'BASE EQUIPOS'!$G$8:$O$22,9,0)," ")</f>
        <v xml:space="preserve"> </v>
      </c>
      <c r="V2177" s="232" t="str">
        <f t="shared" si="235"/>
        <v/>
      </c>
      <c r="W2177" s="232" t="str">
        <f t="shared" si="236"/>
        <v/>
      </c>
      <c r="X2177" s="232" t="str">
        <f>IFERROR(VLOOKUP(W2177,Datos!$P$4:$Q$18,2,0),"")</f>
        <v/>
      </c>
      <c r="Y2177" s="232" t="str">
        <f t="shared" si="237"/>
        <v/>
      </c>
      <c r="AA2177" s="314" t="str">
        <f t="shared" ca="1" si="234"/>
        <v/>
      </c>
    </row>
    <row r="2178" spans="1:27" x14ac:dyDescent="0.3">
      <c r="A2178" s="238"/>
      <c r="B2178" s="241" t="str">
        <f t="shared" si="238"/>
        <v/>
      </c>
      <c r="C2178" s="239"/>
      <c r="D2178" s="240" t="str">
        <f>IF(C2178&lt;&gt;"",VLOOKUP(C2178,'BASE EQUIPOS'!$G$8:$H$22,2,0),"")</f>
        <v/>
      </c>
      <c r="E2178" s="241" t="str">
        <f>IF(C2178&lt;&gt;"",VLOOKUP(C2178,'BASE EQUIPOS'!$G$8:$I$22,3,0),"")</f>
        <v/>
      </c>
      <c r="F2178" s="241" t="str">
        <f>IF(C2178&lt;&gt;"",VLOOKUP(C2178,'BASE EQUIPOS'!$G$8:$J$22,4,0),"")</f>
        <v/>
      </c>
      <c r="G2178" s="242"/>
      <c r="H2178" s="233"/>
      <c r="I2178" s="241"/>
      <c r="J2178" s="241"/>
      <c r="K2178" s="241"/>
      <c r="L2178" s="239"/>
      <c r="M2178" s="244"/>
      <c r="N2178" s="245" t="str">
        <f t="shared" ca="1" si="232"/>
        <v/>
      </c>
      <c r="O2178" s="239"/>
      <c r="P2178" s="244"/>
      <c r="Q2178" s="245" t="str">
        <f t="shared" si="233"/>
        <v/>
      </c>
      <c r="U2178" s="246" t="str">
        <f>IFERROR(VLOOKUP(C2178,'BASE EQUIPOS'!$G$8:$O$22,9,0)," ")</f>
        <v xml:space="preserve"> </v>
      </c>
      <c r="V2178" s="232" t="str">
        <f t="shared" si="235"/>
        <v/>
      </c>
      <c r="W2178" s="232" t="str">
        <f t="shared" si="236"/>
        <v/>
      </c>
      <c r="X2178" s="232" t="str">
        <f>IFERROR(VLOOKUP(W2178,Datos!$P$4:$Q$18,2,0),"")</f>
        <v/>
      </c>
      <c r="Y2178" s="232" t="str">
        <f t="shared" si="237"/>
        <v/>
      </c>
      <c r="AA2178" s="314" t="str">
        <f t="shared" ca="1" si="234"/>
        <v/>
      </c>
    </row>
    <row r="2179" spans="1:27" x14ac:dyDescent="0.3">
      <c r="A2179" s="238"/>
      <c r="B2179" s="241" t="str">
        <f t="shared" si="238"/>
        <v/>
      </c>
      <c r="C2179" s="239"/>
      <c r="D2179" s="240" t="str">
        <f>IF(C2179&lt;&gt;"",VLOOKUP(C2179,'BASE EQUIPOS'!$G$8:$H$22,2,0),"")</f>
        <v/>
      </c>
      <c r="E2179" s="241" t="str">
        <f>IF(C2179&lt;&gt;"",VLOOKUP(C2179,'BASE EQUIPOS'!$G$8:$I$22,3,0),"")</f>
        <v/>
      </c>
      <c r="F2179" s="241" t="str">
        <f>IF(C2179&lt;&gt;"",VLOOKUP(C2179,'BASE EQUIPOS'!$G$8:$J$22,4,0),"")</f>
        <v/>
      </c>
      <c r="G2179" s="242"/>
      <c r="H2179" s="233"/>
      <c r="I2179" s="241"/>
      <c r="J2179" s="241"/>
      <c r="K2179" s="241"/>
      <c r="L2179" s="239"/>
      <c r="M2179" s="244"/>
      <c r="N2179" s="245" t="str">
        <f t="shared" ca="1" si="232"/>
        <v/>
      </c>
      <c r="O2179" s="239"/>
      <c r="P2179" s="244"/>
      <c r="Q2179" s="245" t="str">
        <f t="shared" si="233"/>
        <v/>
      </c>
      <c r="U2179" s="246" t="str">
        <f>IFERROR(VLOOKUP(C2179,'BASE EQUIPOS'!$G$8:$O$22,9,0)," ")</f>
        <v xml:space="preserve"> </v>
      </c>
      <c r="V2179" s="232" t="str">
        <f t="shared" si="235"/>
        <v/>
      </c>
      <c r="W2179" s="232" t="str">
        <f t="shared" si="236"/>
        <v/>
      </c>
      <c r="X2179" s="232" t="str">
        <f>IFERROR(VLOOKUP(W2179,Datos!$P$4:$Q$18,2,0),"")</f>
        <v/>
      </c>
      <c r="Y2179" s="232" t="str">
        <f t="shared" si="237"/>
        <v/>
      </c>
      <c r="AA2179" s="314" t="str">
        <f t="shared" ca="1" si="234"/>
        <v/>
      </c>
    </row>
    <row r="2180" spans="1:27" x14ac:dyDescent="0.3">
      <c r="A2180" s="238"/>
      <c r="B2180" s="241" t="str">
        <f t="shared" si="238"/>
        <v/>
      </c>
      <c r="C2180" s="239"/>
      <c r="D2180" s="240" t="str">
        <f>IF(C2180&lt;&gt;"",VLOOKUP(C2180,'BASE EQUIPOS'!$G$8:$H$22,2,0),"")</f>
        <v/>
      </c>
      <c r="E2180" s="241" t="str">
        <f>IF(C2180&lt;&gt;"",VLOOKUP(C2180,'BASE EQUIPOS'!$G$8:$I$22,3,0),"")</f>
        <v/>
      </c>
      <c r="F2180" s="241" t="str">
        <f>IF(C2180&lt;&gt;"",VLOOKUP(C2180,'BASE EQUIPOS'!$G$8:$J$22,4,0),"")</f>
        <v/>
      </c>
      <c r="G2180" s="242"/>
      <c r="H2180" s="233"/>
      <c r="I2180" s="241"/>
      <c r="J2180" s="241"/>
      <c r="K2180" s="241"/>
      <c r="L2180" s="239"/>
      <c r="M2180" s="244"/>
      <c r="N2180" s="245" t="str">
        <f t="shared" ca="1" si="232"/>
        <v/>
      </c>
      <c r="O2180" s="239"/>
      <c r="P2180" s="244"/>
      <c r="Q2180" s="245" t="str">
        <f t="shared" si="233"/>
        <v/>
      </c>
      <c r="U2180" s="246" t="str">
        <f>IFERROR(VLOOKUP(C2180,'BASE EQUIPOS'!$G$8:$O$22,9,0)," ")</f>
        <v xml:space="preserve"> </v>
      </c>
      <c r="V2180" s="232" t="str">
        <f t="shared" si="235"/>
        <v/>
      </c>
      <c r="W2180" s="232" t="str">
        <f t="shared" si="236"/>
        <v/>
      </c>
      <c r="X2180" s="232" t="str">
        <f>IFERROR(VLOOKUP(W2180,Datos!$P$4:$Q$18,2,0),"")</f>
        <v/>
      </c>
      <c r="Y2180" s="232" t="str">
        <f t="shared" si="237"/>
        <v/>
      </c>
      <c r="AA2180" s="314" t="str">
        <f t="shared" ca="1" si="234"/>
        <v/>
      </c>
    </row>
    <row r="2181" spans="1:27" x14ac:dyDescent="0.3">
      <c r="A2181" s="238"/>
      <c r="B2181" s="241" t="str">
        <f t="shared" si="238"/>
        <v/>
      </c>
      <c r="C2181" s="239"/>
      <c r="D2181" s="240" t="str">
        <f>IF(C2181&lt;&gt;"",VLOOKUP(C2181,'BASE EQUIPOS'!$G$8:$H$22,2,0),"")</f>
        <v/>
      </c>
      <c r="E2181" s="241" t="str">
        <f>IF(C2181&lt;&gt;"",VLOOKUP(C2181,'BASE EQUIPOS'!$G$8:$I$22,3,0),"")</f>
        <v/>
      </c>
      <c r="F2181" s="241" t="str">
        <f>IF(C2181&lt;&gt;"",VLOOKUP(C2181,'BASE EQUIPOS'!$G$8:$J$22,4,0),"")</f>
        <v/>
      </c>
      <c r="G2181" s="242"/>
      <c r="H2181" s="233"/>
      <c r="I2181" s="241"/>
      <c r="J2181" s="241"/>
      <c r="K2181" s="241"/>
      <c r="L2181" s="239"/>
      <c r="M2181" s="244"/>
      <c r="N2181" s="245" t="str">
        <f t="shared" ca="1" si="232"/>
        <v/>
      </c>
      <c r="O2181" s="239"/>
      <c r="P2181" s="244"/>
      <c r="Q2181" s="245" t="str">
        <f t="shared" si="233"/>
        <v/>
      </c>
      <c r="U2181" s="246" t="str">
        <f>IFERROR(VLOOKUP(C2181,'BASE EQUIPOS'!$G$8:$O$22,9,0)," ")</f>
        <v xml:space="preserve"> </v>
      </c>
      <c r="V2181" s="232" t="str">
        <f t="shared" si="235"/>
        <v/>
      </c>
      <c r="W2181" s="232" t="str">
        <f t="shared" si="236"/>
        <v/>
      </c>
      <c r="X2181" s="232" t="str">
        <f>IFERROR(VLOOKUP(W2181,Datos!$P$4:$Q$18,2,0),"")</f>
        <v/>
      </c>
      <c r="Y2181" s="232" t="str">
        <f t="shared" si="237"/>
        <v/>
      </c>
      <c r="AA2181" s="314" t="str">
        <f t="shared" ca="1" si="234"/>
        <v/>
      </c>
    </row>
    <row r="2182" spans="1:27" x14ac:dyDescent="0.3">
      <c r="A2182" s="238"/>
      <c r="B2182" s="241" t="str">
        <f t="shared" si="238"/>
        <v/>
      </c>
      <c r="C2182" s="239"/>
      <c r="D2182" s="240" t="str">
        <f>IF(C2182&lt;&gt;"",VLOOKUP(C2182,'BASE EQUIPOS'!$G$8:$H$22,2,0),"")</f>
        <v/>
      </c>
      <c r="E2182" s="241" t="str">
        <f>IF(C2182&lt;&gt;"",VLOOKUP(C2182,'BASE EQUIPOS'!$G$8:$I$22,3,0),"")</f>
        <v/>
      </c>
      <c r="F2182" s="241" t="str">
        <f>IF(C2182&lt;&gt;"",VLOOKUP(C2182,'BASE EQUIPOS'!$G$8:$J$22,4,0),"")</f>
        <v/>
      </c>
      <c r="G2182" s="242"/>
      <c r="H2182" s="233"/>
      <c r="I2182" s="241"/>
      <c r="J2182" s="241"/>
      <c r="K2182" s="241"/>
      <c r="L2182" s="239"/>
      <c r="M2182" s="244"/>
      <c r="N2182" s="245" t="str">
        <f t="shared" ca="1" si="232"/>
        <v/>
      </c>
      <c r="O2182" s="239"/>
      <c r="P2182" s="244"/>
      <c r="Q2182" s="245" t="str">
        <f t="shared" si="233"/>
        <v/>
      </c>
      <c r="U2182" s="246" t="str">
        <f>IFERROR(VLOOKUP(C2182,'BASE EQUIPOS'!$G$8:$O$22,9,0)," ")</f>
        <v xml:space="preserve"> </v>
      </c>
      <c r="V2182" s="232" t="str">
        <f t="shared" si="235"/>
        <v/>
      </c>
      <c r="W2182" s="232" t="str">
        <f t="shared" si="236"/>
        <v/>
      </c>
      <c r="X2182" s="232" t="str">
        <f>IFERROR(VLOOKUP(W2182,Datos!$P$4:$Q$18,2,0),"")</f>
        <v/>
      </c>
      <c r="Y2182" s="232" t="str">
        <f t="shared" si="237"/>
        <v/>
      </c>
      <c r="AA2182" s="314" t="str">
        <f t="shared" ca="1" si="234"/>
        <v/>
      </c>
    </row>
    <row r="2183" spans="1:27" x14ac:dyDescent="0.3">
      <c r="A2183" s="238"/>
      <c r="B2183" s="241" t="str">
        <f t="shared" si="238"/>
        <v/>
      </c>
      <c r="C2183" s="239"/>
      <c r="D2183" s="240" t="str">
        <f>IF(C2183&lt;&gt;"",VLOOKUP(C2183,'BASE EQUIPOS'!$G$8:$H$22,2,0),"")</f>
        <v/>
      </c>
      <c r="E2183" s="241" t="str">
        <f>IF(C2183&lt;&gt;"",VLOOKUP(C2183,'BASE EQUIPOS'!$G$8:$I$22,3,0),"")</f>
        <v/>
      </c>
      <c r="F2183" s="241" t="str">
        <f>IF(C2183&lt;&gt;"",VLOOKUP(C2183,'BASE EQUIPOS'!$G$8:$J$22,4,0),"")</f>
        <v/>
      </c>
      <c r="G2183" s="242"/>
      <c r="H2183" s="233"/>
      <c r="I2183" s="241"/>
      <c r="J2183" s="241"/>
      <c r="K2183" s="241"/>
      <c r="L2183" s="239"/>
      <c r="M2183" s="244"/>
      <c r="N2183" s="245" t="str">
        <f t="shared" ca="1" si="232"/>
        <v/>
      </c>
      <c r="O2183" s="239"/>
      <c r="P2183" s="244"/>
      <c r="Q2183" s="245" t="str">
        <f t="shared" si="233"/>
        <v/>
      </c>
      <c r="U2183" s="246" t="str">
        <f>IFERROR(VLOOKUP(C2183,'BASE EQUIPOS'!$G$8:$O$22,9,0)," ")</f>
        <v xml:space="preserve"> </v>
      </c>
      <c r="V2183" s="232" t="str">
        <f t="shared" si="235"/>
        <v/>
      </c>
      <c r="W2183" s="232" t="str">
        <f t="shared" si="236"/>
        <v/>
      </c>
      <c r="X2183" s="232" t="str">
        <f>IFERROR(VLOOKUP(W2183,Datos!$P$4:$Q$18,2,0),"")</f>
        <v/>
      </c>
      <c r="Y2183" s="232" t="str">
        <f t="shared" si="237"/>
        <v/>
      </c>
      <c r="AA2183" s="314" t="str">
        <f t="shared" ca="1" si="234"/>
        <v/>
      </c>
    </row>
    <row r="2184" spans="1:27" x14ac:dyDescent="0.3">
      <c r="A2184" s="238"/>
      <c r="B2184" s="241" t="str">
        <f t="shared" si="238"/>
        <v/>
      </c>
      <c r="C2184" s="239"/>
      <c r="D2184" s="240" t="str">
        <f>IF(C2184&lt;&gt;"",VLOOKUP(C2184,'BASE EQUIPOS'!$G$8:$H$22,2,0),"")</f>
        <v/>
      </c>
      <c r="E2184" s="241" t="str">
        <f>IF(C2184&lt;&gt;"",VLOOKUP(C2184,'BASE EQUIPOS'!$G$8:$I$22,3,0),"")</f>
        <v/>
      </c>
      <c r="F2184" s="241" t="str">
        <f>IF(C2184&lt;&gt;"",VLOOKUP(C2184,'BASE EQUIPOS'!$G$8:$J$22,4,0),"")</f>
        <v/>
      </c>
      <c r="G2184" s="242"/>
      <c r="H2184" s="233"/>
      <c r="I2184" s="241"/>
      <c r="J2184" s="241"/>
      <c r="K2184" s="241"/>
      <c r="L2184" s="239"/>
      <c r="M2184" s="244"/>
      <c r="N2184" s="245" t="str">
        <f t="shared" ca="1" si="232"/>
        <v/>
      </c>
      <c r="O2184" s="239"/>
      <c r="P2184" s="244"/>
      <c r="Q2184" s="245" t="str">
        <f t="shared" si="233"/>
        <v/>
      </c>
      <c r="U2184" s="246" t="str">
        <f>IFERROR(VLOOKUP(C2184,'BASE EQUIPOS'!$G$8:$O$22,9,0)," ")</f>
        <v xml:space="preserve"> </v>
      </c>
      <c r="V2184" s="232" t="str">
        <f t="shared" si="235"/>
        <v/>
      </c>
      <c r="W2184" s="232" t="str">
        <f t="shared" si="236"/>
        <v/>
      </c>
      <c r="X2184" s="232" t="str">
        <f>IFERROR(VLOOKUP(W2184,Datos!$P$4:$Q$18,2,0),"")</f>
        <v/>
      </c>
      <c r="Y2184" s="232" t="str">
        <f t="shared" si="237"/>
        <v/>
      </c>
      <c r="AA2184" s="314" t="str">
        <f t="shared" ca="1" si="234"/>
        <v/>
      </c>
    </row>
    <row r="2185" spans="1:27" x14ac:dyDescent="0.3">
      <c r="A2185" s="238"/>
      <c r="B2185" s="241" t="str">
        <f t="shared" si="238"/>
        <v/>
      </c>
      <c r="C2185" s="239"/>
      <c r="D2185" s="240" t="str">
        <f>IF(C2185&lt;&gt;"",VLOOKUP(C2185,'BASE EQUIPOS'!$G$8:$H$22,2,0),"")</f>
        <v/>
      </c>
      <c r="E2185" s="241" t="str">
        <f>IF(C2185&lt;&gt;"",VLOOKUP(C2185,'BASE EQUIPOS'!$G$8:$I$22,3,0),"")</f>
        <v/>
      </c>
      <c r="F2185" s="241" t="str">
        <f>IF(C2185&lt;&gt;"",VLOOKUP(C2185,'BASE EQUIPOS'!$G$8:$J$22,4,0),"")</f>
        <v/>
      </c>
      <c r="G2185" s="242"/>
      <c r="H2185" s="233"/>
      <c r="I2185" s="241"/>
      <c r="J2185" s="241"/>
      <c r="K2185" s="241"/>
      <c r="L2185" s="239"/>
      <c r="M2185" s="244"/>
      <c r="N2185" s="245" t="str">
        <f t="shared" ca="1" si="232"/>
        <v/>
      </c>
      <c r="O2185" s="239"/>
      <c r="P2185" s="244"/>
      <c r="Q2185" s="245" t="str">
        <f t="shared" si="233"/>
        <v/>
      </c>
      <c r="U2185" s="246" t="str">
        <f>IFERROR(VLOOKUP(C2185,'BASE EQUIPOS'!$G$8:$O$22,9,0)," ")</f>
        <v xml:space="preserve"> </v>
      </c>
      <c r="V2185" s="232" t="str">
        <f t="shared" si="235"/>
        <v/>
      </c>
      <c r="W2185" s="232" t="str">
        <f t="shared" si="236"/>
        <v/>
      </c>
      <c r="X2185" s="232" t="str">
        <f>IFERROR(VLOOKUP(W2185,Datos!$P$4:$Q$18,2,0),"")</f>
        <v/>
      </c>
      <c r="Y2185" s="232" t="str">
        <f t="shared" si="237"/>
        <v/>
      </c>
      <c r="AA2185" s="314" t="str">
        <f t="shared" ca="1" si="234"/>
        <v/>
      </c>
    </row>
    <row r="2186" spans="1:27" x14ac:dyDescent="0.3">
      <c r="A2186" s="238"/>
      <c r="B2186" s="241" t="str">
        <f t="shared" si="238"/>
        <v/>
      </c>
      <c r="C2186" s="239"/>
      <c r="D2186" s="240" t="str">
        <f>IF(C2186&lt;&gt;"",VLOOKUP(C2186,'BASE EQUIPOS'!$G$8:$H$22,2,0),"")</f>
        <v/>
      </c>
      <c r="E2186" s="241" t="str">
        <f>IF(C2186&lt;&gt;"",VLOOKUP(C2186,'BASE EQUIPOS'!$G$8:$I$22,3,0),"")</f>
        <v/>
      </c>
      <c r="F2186" s="241" t="str">
        <f>IF(C2186&lt;&gt;"",VLOOKUP(C2186,'BASE EQUIPOS'!$G$8:$J$22,4,0),"")</f>
        <v/>
      </c>
      <c r="G2186" s="242"/>
      <c r="H2186" s="233"/>
      <c r="I2186" s="241"/>
      <c r="J2186" s="241"/>
      <c r="K2186" s="241"/>
      <c r="L2186" s="239"/>
      <c r="M2186" s="244"/>
      <c r="N2186" s="245" t="str">
        <f t="shared" ca="1" si="232"/>
        <v/>
      </c>
      <c r="O2186" s="239"/>
      <c r="P2186" s="244"/>
      <c r="Q2186" s="245" t="str">
        <f t="shared" si="233"/>
        <v/>
      </c>
      <c r="U2186" s="246" t="str">
        <f>IFERROR(VLOOKUP(C2186,'BASE EQUIPOS'!$G$8:$O$22,9,0)," ")</f>
        <v xml:space="preserve"> </v>
      </c>
      <c r="V2186" s="232" t="str">
        <f t="shared" si="235"/>
        <v/>
      </c>
      <c r="W2186" s="232" t="str">
        <f t="shared" si="236"/>
        <v/>
      </c>
      <c r="X2186" s="232" t="str">
        <f>IFERROR(VLOOKUP(W2186,Datos!$P$4:$Q$18,2,0),"")</f>
        <v/>
      </c>
      <c r="Y2186" s="232" t="str">
        <f t="shared" si="237"/>
        <v/>
      </c>
      <c r="AA2186" s="314" t="str">
        <f t="shared" ca="1" si="234"/>
        <v/>
      </c>
    </row>
    <row r="2187" spans="1:27" x14ac:dyDescent="0.3">
      <c r="A2187" s="238"/>
      <c r="B2187" s="241" t="str">
        <f t="shared" si="238"/>
        <v/>
      </c>
      <c r="C2187" s="239"/>
      <c r="D2187" s="240" t="str">
        <f>IF(C2187&lt;&gt;"",VLOOKUP(C2187,'BASE EQUIPOS'!$G$8:$H$22,2,0),"")</f>
        <v/>
      </c>
      <c r="E2187" s="241" t="str">
        <f>IF(C2187&lt;&gt;"",VLOOKUP(C2187,'BASE EQUIPOS'!$G$8:$I$22,3,0),"")</f>
        <v/>
      </c>
      <c r="F2187" s="241" t="str">
        <f>IF(C2187&lt;&gt;"",VLOOKUP(C2187,'BASE EQUIPOS'!$G$8:$J$22,4,0),"")</f>
        <v/>
      </c>
      <c r="G2187" s="242"/>
      <c r="H2187" s="233"/>
      <c r="I2187" s="241"/>
      <c r="J2187" s="241"/>
      <c r="K2187" s="241"/>
      <c r="L2187" s="239"/>
      <c r="M2187" s="244"/>
      <c r="N2187" s="245" t="str">
        <f t="shared" ca="1" si="232"/>
        <v/>
      </c>
      <c r="O2187" s="239"/>
      <c r="P2187" s="244"/>
      <c r="Q2187" s="245" t="str">
        <f t="shared" si="233"/>
        <v/>
      </c>
      <c r="U2187" s="246" t="str">
        <f>IFERROR(VLOOKUP(C2187,'BASE EQUIPOS'!$G$8:$O$22,9,0)," ")</f>
        <v xml:space="preserve"> </v>
      </c>
      <c r="V2187" s="232" t="str">
        <f t="shared" si="235"/>
        <v/>
      </c>
      <c r="W2187" s="232" t="str">
        <f t="shared" si="236"/>
        <v/>
      </c>
      <c r="X2187" s="232" t="str">
        <f>IFERROR(VLOOKUP(W2187,Datos!$P$4:$Q$18,2,0),"")</f>
        <v/>
      </c>
      <c r="Y2187" s="232" t="str">
        <f t="shared" si="237"/>
        <v/>
      </c>
      <c r="AA2187" s="314" t="str">
        <f t="shared" ca="1" si="234"/>
        <v/>
      </c>
    </row>
    <row r="2188" spans="1:27" x14ac:dyDescent="0.3">
      <c r="A2188" s="238"/>
      <c r="B2188" s="241" t="str">
        <f t="shared" si="238"/>
        <v/>
      </c>
      <c r="C2188" s="239"/>
      <c r="D2188" s="240" t="str">
        <f>IF(C2188&lt;&gt;"",VLOOKUP(C2188,'BASE EQUIPOS'!$G$8:$H$22,2,0),"")</f>
        <v/>
      </c>
      <c r="E2188" s="241" t="str">
        <f>IF(C2188&lt;&gt;"",VLOOKUP(C2188,'BASE EQUIPOS'!$G$8:$I$22,3,0),"")</f>
        <v/>
      </c>
      <c r="F2188" s="241" t="str">
        <f>IF(C2188&lt;&gt;"",VLOOKUP(C2188,'BASE EQUIPOS'!$G$8:$J$22,4,0),"")</f>
        <v/>
      </c>
      <c r="G2188" s="242"/>
      <c r="H2188" s="233"/>
      <c r="I2188" s="241"/>
      <c r="J2188" s="241"/>
      <c r="K2188" s="241"/>
      <c r="L2188" s="239"/>
      <c r="M2188" s="244"/>
      <c r="N2188" s="245" t="str">
        <f t="shared" ca="1" si="232"/>
        <v/>
      </c>
      <c r="O2188" s="239"/>
      <c r="P2188" s="244"/>
      <c r="Q2188" s="245" t="str">
        <f t="shared" si="233"/>
        <v/>
      </c>
      <c r="U2188" s="246" t="str">
        <f>IFERROR(VLOOKUP(C2188,'BASE EQUIPOS'!$G$8:$O$22,9,0)," ")</f>
        <v xml:space="preserve"> </v>
      </c>
      <c r="V2188" s="232" t="str">
        <f t="shared" si="235"/>
        <v/>
      </c>
      <c r="W2188" s="232" t="str">
        <f t="shared" si="236"/>
        <v/>
      </c>
      <c r="X2188" s="232" t="str">
        <f>IFERROR(VLOOKUP(W2188,Datos!$P$4:$Q$18,2,0),"")</f>
        <v/>
      </c>
      <c r="Y2188" s="232" t="str">
        <f t="shared" si="237"/>
        <v/>
      </c>
      <c r="AA2188" s="314" t="str">
        <f t="shared" ca="1" si="234"/>
        <v/>
      </c>
    </row>
    <row r="2189" spans="1:27" x14ac:dyDescent="0.3">
      <c r="A2189" s="238"/>
      <c r="B2189" s="241" t="str">
        <f t="shared" si="238"/>
        <v/>
      </c>
      <c r="C2189" s="239"/>
      <c r="D2189" s="240" t="str">
        <f>IF(C2189&lt;&gt;"",VLOOKUP(C2189,'BASE EQUIPOS'!$G$8:$H$22,2,0),"")</f>
        <v/>
      </c>
      <c r="E2189" s="241" t="str">
        <f>IF(C2189&lt;&gt;"",VLOOKUP(C2189,'BASE EQUIPOS'!$G$8:$I$22,3,0),"")</f>
        <v/>
      </c>
      <c r="F2189" s="241" t="str">
        <f>IF(C2189&lt;&gt;"",VLOOKUP(C2189,'BASE EQUIPOS'!$G$8:$J$22,4,0),"")</f>
        <v/>
      </c>
      <c r="G2189" s="242"/>
      <c r="H2189" s="233"/>
      <c r="I2189" s="241"/>
      <c r="J2189" s="241"/>
      <c r="K2189" s="241"/>
      <c r="L2189" s="239"/>
      <c r="M2189" s="244"/>
      <c r="N2189" s="245" t="str">
        <f t="shared" ca="1" si="232"/>
        <v/>
      </c>
      <c r="O2189" s="239"/>
      <c r="P2189" s="244"/>
      <c r="Q2189" s="245" t="str">
        <f t="shared" si="233"/>
        <v/>
      </c>
      <c r="U2189" s="246" t="str">
        <f>IFERROR(VLOOKUP(C2189,'BASE EQUIPOS'!$G$8:$O$22,9,0)," ")</f>
        <v xml:space="preserve"> </v>
      </c>
      <c r="V2189" s="232" t="str">
        <f t="shared" si="235"/>
        <v/>
      </c>
      <c r="W2189" s="232" t="str">
        <f t="shared" si="236"/>
        <v/>
      </c>
      <c r="X2189" s="232" t="str">
        <f>IFERROR(VLOOKUP(W2189,Datos!$P$4:$Q$18,2,0),"")</f>
        <v/>
      </c>
      <c r="Y2189" s="232" t="str">
        <f t="shared" si="237"/>
        <v/>
      </c>
      <c r="AA2189" s="314" t="str">
        <f t="shared" ca="1" si="234"/>
        <v/>
      </c>
    </row>
    <row r="2190" spans="1:27" x14ac:dyDescent="0.3">
      <c r="A2190" s="238"/>
      <c r="B2190" s="241" t="str">
        <f t="shared" si="238"/>
        <v/>
      </c>
      <c r="C2190" s="239"/>
      <c r="D2190" s="240" t="str">
        <f>IF(C2190&lt;&gt;"",VLOOKUP(C2190,'BASE EQUIPOS'!$G$8:$H$22,2,0),"")</f>
        <v/>
      </c>
      <c r="E2190" s="241" t="str">
        <f>IF(C2190&lt;&gt;"",VLOOKUP(C2190,'BASE EQUIPOS'!$G$8:$I$22,3,0),"")</f>
        <v/>
      </c>
      <c r="F2190" s="241" t="str">
        <f>IF(C2190&lt;&gt;"",VLOOKUP(C2190,'BASE EQUIPOS'!$G$8:$J$22,4,0),"")</f>
        <v/>
      </c>
      <c r="G2190" s="242"/>
      <c r="H2190" s="233"/>
      <c r="I2190" s="241"/>
      <c r="J2190" s="241"/>
      <c r="K2190" s="241"/>
      <c r="L2190" s="239"/>
      <c r="M2190" s="244"/>
      <c r="N2190" s="245" t="str">
        <f t="shared" ca="1" si="232"/>
        <v/>
      </c>
      <c r="O2190" s="239"/>
      <c r="P2190" s="244"/>
      <c r="Q2190" s="245" t="str">
        <f t="shared" si="233"/>
        <v/>
      </c>
      <c r="U2190" s="246" t="str">
        <f>IFERROR(VLOOKUP(C2190,'BASE EQUIPOS'!$G$8:$O$22,9,0)," ")</f>
        <v xml:space="preserve"> </v>
      </c>
      <c r="V2190" s="232" t="str">
        <f t="shared" si="235"/>
        <v/>
      </c>
      <c r="W2190" s="232" t="str">
        <f t="shared" si="236"/>
        <v/>
      </c>
      <c r="X2190" s="232" t="str">
        <f>IFERROR(VLOOKUP(W2190,Datos!$P$4:$Q$18,2,0),"")</f>
        <v/>
      </c>
      <c r="Y2190" s="232" t="str">
        <f t="shared" si="237"/>
        <v/>
      </c>
      <c r="AA2190" s="314" t="str">
        <f t="shared" ca="1" si="234"/>
        <v/>
      </c>
    </row>
    <row r="2191" spans="1:27" x14ac:dyDescent="0.3">
      <c r="A2191" s="238"/>
      <c r="B2191" s="241" t="str">
        <f t="shared" si="238"/>
        <v/>
      </c>
      <c r="C2191" s="239"/>
      <c r="D2191" s="240" t="str">
        <f>IF(C2191&lt;&gt;"",VLOOKUP(C2191,'BASE EQUIPOS'!$G$8:$H$22,2,0),"")</f>
        <v/>
      </c>
      <c r="E2191" s="241" t="str">
        <f>IF(C2191&lt;&gt;"",VLOOKUP(C2191,'BASE EQUIPOS'!$G$8:$I$22,3,0),"")</f>
        <v/>
      </c>
      <c r="F2191" s="241" t="str">
        <f>IF(C2191&lt;&gt;"",VLOOKUP(C2191,'BASE EQUIPOS'!$G$8:$J$22,4,0),"")</f>
        <v/>
      </c>
      <c r="G2191" s="242"/>
      <c r="H2191" s="233"/>
      <c r="I2191" s="241"/>
      <c r="J2191" s="241"/>
      <c r="K2191" s="241"/>
      <c r="L2191" s="239"/>
      <c r="M2191" s="244"/>
      <c r="N2191" s="245" t="str">
        <f t="shared" ca="1" si="232"/>
        <v/>
      </c>
      <c r="O2191" s="239"/>
      <c r="P2191" s="244"/>
      <c r="Q2191" s="245" t="str">
        <f t="shared" si="233"/>
        <v/>
      </c>
      <c r="U2191" s="246" t="str">
        <f>IFERROR(VLOOKUP(C2191,'BASE EQUIPOS'!$G$8:$O$22,9,0)," ")</f>
        <v xml:space="preserve"> </v>
      </c>
      <c r="V2191" s="232" t="str">
        <f t="shared" si="235"/>
        <v/>
      </c>
      <c r="W2191" s="232" t="str">
        <f t="shared" si="236"/>
        <v/>
      </c>
      <c r="X2191" s="232" t="str">
        <f>IFERROR(VLOOKUP(W2191,Datos!$P$4:$Q$18,2,0),"")</f>
        <v/>
      </c>
      <c r="Y2191" s="232" t="str">
        <f t="shared" si="237"/>
        <v/>
      </c>
      <c r="AA2191" s="314" t="str">
        <f t="shared" ca="1" si="234"/>
        <v/>
      </c>
    </row>
    <row r="2192" spans="1:27" x14ac:dyDescent="0.3">
      <c r="A2192" s="238"/>
      <c r="B2192" s="241" t="str">
        <f t="shared" si="238"/>
        <v/>
      </c>
      <c r="C2192" s="239"/>
      <c r="D2192" s="240" t="str">
        <f>IF(C2192&lt;&gt;"",VLOOKUP(C2192,'BASE EQUIPOS'!$G$8:$H$22,2,0),"")</f>
        <v/>
      </c>
      <c r="E2192" s="241" t="str">
        <f>IF(C2192&lt;&gt;"",VLOOKUP(C2192,'BASE EQUIPOS'!$G$8:$I$22,3,0),"")</f>
        <v/>
      </c>
      <c r="F2192" s="241" t="str">
        <f>IF(C2192&lt;&gt;"",VLOOKUP(C2192,'BASE EQUIPOS'!$G$8:$J$22,4,0),"")</f>
        <v/>
      </c>
      <c r="G2192" s="242"/>
      <c r="H2192" s="233"/>
      <c r="I2192" s="241"/>
      <c r="J2192" s="241"/>
      <c r="K2192" s="241"/>
      <c r="L2192" s="239"/>
      <c r="M2192" s="244"/>
      <c r="N2192" s="245" t="str">
        <f t="shared" ref="N2192:N2255" ca="1" si="239">IF(M2192="","",IF(O2192="",NOW()*24-(L2192+M2192)*24,"Mtto. Terminado"))</f>
        <v/>
      </c>
      <c r="O2192" s="239"/>
      <c r="P2192" s="244"/>
      <c r="Q2192" s="245" t="str">
        <f t="shared" ref="Q2192:Q2255" si="240">IF(O2192="","",IF(P2192="","",(O2192+P2192)*24-(L2192+M2192)*24))</f>
        <v/>
      </c>
      <c r="U2192" s="246" t="str">
        <f>IFERROR(VLOOKUP(C2192,'BASE EQUIPOS'!$G$8:$O$22,9,0)," ")</f>
        <v xml:space="preserve"> </v>
      </c>
      <c r="V2192" s="232" t="str">
        <f t="shared" si="235"/>
        <v/>
      </c>
      <c r="W2192" s="232" t="str">
        <f t="shared" si="236"/>
        <v/>
      </c>
      <c r="X2192" s="232" t="str">
        <f>IFERROR(VLOOKUP(W2192,Datos!$P$4:$Q$18,2,0),"")</f>
        <v/>
      </c>
      <c r="Y2192" s="232" t="str">
        <f t="shared" si="237"/>
        <v/>
      </c>
      <c r="AA2192" s="314" t="str">
        <f t="shared" ca="1" si="234"/>
        <v/>
      </c>
    </row>
    <row r="2193" spans="1:27" x14ac:dyDescent="0.3">
      <c r="A2193" s="238"/>
      <c r="B2193" s="241" t="str">
        <f t="shared" si="238"/>
        <v/>
      </c>
      <c r="C2193" s="239"/>
      <c r="D2193" s="240" t="str">
        <f>IF(C2193&lt;&gt;"",VLOOKUP(C2193,'BASE EQUIPOS'!$G$8:$H$22,2,0),"")</f>
        <v/>
      </c>
      <c r="E2193" s="241" t="str">
        <f>IF(C2193&lt;&gt;"",VLOOKUP(C2193,'BASE EQUIPOS'!$G$8:$I$22,3,0),"")</f>
        <v/>
      </c>
      <c r="F2193" s="241" t="str">
        <f>IF(C2193&lt;&gt;"",VLOOKUP(C2193,'BASE EQUIPOS'!$G$8:$J$22,4,0),"")</f>
        <v/>
      </c>
      <c r="G2193" s="242"/>
      <c r="H2193" s="233"/>
      <c r="I2193" s="241"/>
      <c r="J2193" s="241"/>
      <c r="K2193" s="241"/>
      <c r="L2193" s="239"/>
      <c r="M2193" s="244"/>
      <c r="N2193" s="245" t="str">
        <f t="shared" ca="1" si="239"/>
        <v/>
      </c>
      <c r="O2193" s="239"/>
      <c r="P2193" s="244"/>
      <c r="Q2193" s="245" t="str">
        <f t="shared" si="240"/>
        <v/>
      </c>
      <c r="U2193" s="246" t="str">
        <f>IFERROR(VLOOKUP(C2193,'BASE EQUIPOS'!$G$8:$O$22,9,0)," ")</f>
        <v xml:space="preserve"> </v>
      </c>
      <c r="V2193" s="232" t="str">
        <f t="shared" si="235"/>
        <v/>
      </c>
      <c r="W2193" s="232" t="str">
        <f t="shared" si="236"/>
        <v/>
      </c>
      <c r="X2193" s="232" t="str">
        <f>IFERROR(VLOOKUP(W2193,Datos!$P$4:$Q$18,2,0),"")</f>
        <v/>
      </c>
      <c r="Y2193" s="232" t="str">
        <f t="shared" si="237"/>
        <v/>
      </c>
      <c r="AA2193" s="314" t="str">
        <f t="shared" ref="AA2193:AA2256" ca="1" si="241">IF(N2193="Mtto. Terminado",1,"")</f>
        <v/>
      </c>
    </row>
    <row r="2194" spans="1:27" x14ac:dyDescent="0.3">
      <c r="A2194" s="238"/>
      <c r="B2194" s="241" t="str">
        <f t="shared" si="238"/>
        <v/>
      </c>
      <c r="C2194" s="239"/>
      <c r="D2194" s="240" t="str">
        <f>IF(C2194&lt;&gt;"",VLOOKUP(C2194,'BASE EQUIPOS'!$G$8:$H$22,2,0),"")</f>
        <v/>
      </c>
      <c r="E2194" s="241" t="str">
        <f>IF(C2194&lt;&gt;"",VLOOKUP(C2194,'BASE EQUIPOS'!$G$8:$I$22,3,0),"")</f>
        <v/>
      </c>
      <c r="F2194" s="241" t="str">
        <f>IF(C2194&lt;&gt;"",VLOOKUP(C2194,'BASE EQUIPOS'!$G$8:$J$22,4,0),"")</f>
        <v/>
      </c>
      <c r="G2194" s="242"/>
      <c r="H2194" s="233"/>
      <c r="I2194" s="241"/>
      <c r="J2194" s="241"/>
      <c r="K2194" s="241"/>
      <c r="L2194" s="239"/>
      <c r="M2194" s="244"/>
      <c r="N2194" s="245" t="str">
        <f t="shared" ca="1" si="239"/>
        <v/>
      </c>
      <c r="O2194" s="239"/>
      <c r="P2194" s="244"/>
      <c r="Q2194" s="245" t="str">
        <f t="shared" si="240"/>
        <v/>
      </c>
      <c r="U2194" s="246" t="str">
        <f>IFERROR(VLOOKUP(C2194,'BASE EQUIPOS'!$G$8:$O$22,9,0)," ")</f>
        <v xml:space="preserve"> </v>
      </c>
      <c r="V2194" s="232" t="str">
        <f t="shared" si="235"/>
        <v/>
      </c>
      <c r="W2194" s="232" t="str">
        <f t="shared" si="236"/>
        <v/>
      </c>
      <c r="X2194" s="232" t="str">
        <f>IFERROR(VLOOKUP(W2194,Datos!$P$4:$Q$18,2,0),"")</f>
        <v/>
      </c>
      <c r="Y2194" s="232" t="str">
        <f t="shared" si="237"/>
        <v/>
      </c>
      <c r="AA2194" s="314" t="str">
        <f t="shared" ca="1" si="241"/>
        <v/>
      </c>
    </row>
    <row r="2195" spans="1:27" x14ac:dyDescent="0.3">
      <c r="A2195" s="238"/>
      <c r="B2195" s="241" t="str">
        <f t="shared" si="238"/>
        <v/>
      </c>
      <c r="C2195" s="239"/>
      <c r="D2195" s="240" t="str">
        <f>IF(C2195&lt;&gt;"",VLOOKUP(C2195,'BASE EQUIPOS'!$G$8:$H$22,2,0),"")</f>
        <v/>
      </c>
      <c r="E2195" s="241" t="str">
        <f>IF(C2195&lt;&gt;"",VLOOKUP(C2195,'BASE EQUIPOS'!$G$8:$I$22,3,0),"")</f>
        <v/>
      </c>
      <c r="F2195" s="241" t="str">
        <f>IF(C2195&lt;&gt;"",VLOOKUP(C2195,'BASE EQUIPOS'!$G$8:$J$22,4,0),"")</f>
        <v/>
      </c>
      <c r="G2195" s="242"/>
      <c r="H2195" s="233"/>
      <c r="I2195" s="241"/>
      <c r="J2195" s="241"/>
      <c r="K2195" s="241"/>
      <c r="L2195" s="239"/>
      <c r="M2195" s="244"/>
      <c r="N2195" s="245" t="str">
        <f t="shared" ca="1" si="239"/>
        <v/>
      </c>
      <c r="O2195" s="239"/>
      <c r="P2195" s="244"/>
      <c r="Q2195" s="245" t="str">
        <f t="shared" si="240"/>
        <v/>
      </c>
      <c r="U2195" s="246" t="str">
        <f>IFERROR(VLOOKUP(C2195,'BASE EQUIPOS'!$G$8:$O$22,9,0)," ")</f>
        <v xml:space="preserve"> </v>
      </c>
      <c r="V2195" s="232" t="str">
        <f t="shared" si="235"/>
        <v/>
      </c>
      <c r="W2195" s="232" t="str">
        <f t="shared" si="236"/>
        <v/>
      </c>
      <c r="X2195" s="232" t="str">
        <f>IFERROR(VLOOKUP(W2195,Datos!$P$4:$Q$18,2,0),"")</f>
        <v/>
      </c>
      <c r="Y2195" s="232" t="str">
        <f t="shared" si="237"/>
        <v/>
      </c>
      <c r="AA2195" s="314" t="str">
        <f t="shared" ca="1" si="241"/>
        <v/>
      </c>
    </row>
    <row r="2196" spans="1:27" x14ac:dyDescent="0.3">
      <c r="A2196" s="238"/>
      <c r="B2196" s="241" t="str">
        <f t="shared" si="238"/>
        <v/>
      </c>
      <c r="C2196" s="239"/>
      <c r="D2196" s="240" t="str">
        <f>IF(C2196&lt;&gt;"",VLOOKUP(C2196,'BASE EQUIPOS'!$G$8:$H$22,2,0),"")</f>
        <v/>
      </c>
      <c r="E2196" s="241" t="str">
        <f>IF(C2196&lt;&gt;"",VLOOKUP(C2196,'BASE EQUIPOS'!$G$8:$I$22,3,0),"")</f>
        <v/>
      </c>
      <c r="F2196" s="241" t="str">
        <f>IF(C2196&lt;&gt;"",VLOOKUP(C2196,'BASE EQUIPOS'!$G$8:$J$22,4,0),"")</f>
        <v/>
      </c>
      <c r="G2196" s="242"/>
      <c r="H2196" s="233"/>
      <c r="I2196" s="241"/>
      <c r="J2196" s="241"/>
      <c r="K2196" s="241"/>
      <c r="L2196" s="239"/>
      <c r="M2196" s="244"/>
      <c r="N2196" s="245" t="str">
        <f t="shared" ca="1" si="239"/>
        <v/>
      </c>
      <c r="O2196" s="239"/>
      <c r="P2196" s="244"/>
      <c r="Q2196" s="245" t="str">
        <f t="shared" si="240"/>
        <v/>
      </c>
      <c r="U2196" s="246" t="str">
        <f>IFERROR(VLOOKUP(C2196,'BASE EQUIPOS'!$G$8:$O$22,9,0)," ")</f>
        <v xml:space="preserve"> </v>
      </c>
      <c r="V2196" s="232" t="str">
        <f t="shared" si="235"/>
        <v/>
      </c>
      <c r="W2196" s="232" t="str">
        <f t="shared" si="236"/>
        <v/>
      </c>
      <c r="X2196" s="232" t="str">
        <f>IFERROR(VLOOKUP(W2196,Datos!$P$4:$Q$18,2,0),"")</f>
        <v/>
      </c>
      <c r="Y2196" s="232" t="str">
        <f t="shared" si="237"/>
        <v/>
      </c>
      <c r="AA2196" s="314" t="str">
        <f t="shared" ca="1" si="241"/>
        <v/>
      </c>
    </row>
    <row r="2197" spans="1:27" x14ac:dyDescent="0.3">
      <c r="A2197" s="238"/>
      <c r="B2197" s="241" t="str">
        <f t="shared" si="238"/>
        <v/>
      </c>
      <c r="C2197" s="239"/>
      <c r="D2197" s="240" t="str">
        <f>IF(C2197&lt;&gt;"",VLOOKUP(C2197,'BASE EQUIPOS'!$G$8:$H$22,2,0),"")</f>
        <v/>
      </c>
      <c r="E2197" s="241" t="str">
        <f>IF(C2197&lt;&gt;"",VLOOKUP(C2197,'BASE EQUIPOS'!$G$8:$I$22,3,0),"")</f>
        <v/>
      </c>
      <c r="F2197" s="241" t="str">
        <f>IF(C2197&lt;&gt;"",VLOOKUP(C2197,'BASE EQUIPOS'!$G$8:$J$22,4,0),"")</f>
        <v/>
      </c>
      <c r="G2197" s="242"/>
      <c r="H2197" s="233"/>
      <c r="I2197" s="241"/>
      <c r="J2197" s="241"/>
      <c r="K2197" s="241"/>
      <c r="L2197" s="239"/>
      <c r="M2197" s="244"/>
      <c r="N2197" s="245" t="str">
        <f t="shared" ca="1" si="239"/>
        <v/>
      </c>
      <c r="O2197" s="239"/>
      <c r="P2197" s="244"/>
      <c r="Q2197" s="245" t="str">
        <f t="shared" si="240"/>
        <v/>
      </c>
      <c r="U2197" s="246" t="str">
        <f>IFERROR(VLOOKUP(C2197,'BASE EQUIPOS'!$G$8:$O$22,9,0)," ")</f>
        <v xml:space="preserve"> </v>
      </c>
      <c r="V2197" s="232" t="str">
        <f t="shared" ref="V2197:V2260" si="242">IF(G2197="MTTO. SISTEMÁTICO","PREVENTIVA",IF(G2197="MTTO. PREDICTIVO","INSPECCIÓN",""))</f>
        <v/>
      </c>
      <c r="W2197" s="232" t="str">
        <f t="shared" ref="W2197:W2260" si="243">CONCATENATE(D2197,I2197)</f>
        <v/>
      </c>
      <c r="X2197" s="232" t="str">
        <f>IFERROR(VLOOKUP(W2197,Datos!$P$4:$Q$18,2,0),"")</f>
        <v/>
      </c>
      <c r="Y2197" s="232" t="str">
        <f t="shared" ref="Y2197:Y2260" si="244">IF(A2197="OT CORRECTIVA",1,IF(A2197="OT PREVENTIVA",2,IF(A2197="HOJA INSPECCIÓN",3,"")))</f>
        <v/>
      </c>
      <c r="AA2197" s="314" t="str">
        <f t="shared" ca="1" si="241"/>
        <v/>
      </c>
    </row>
    <row r="2198" spans="1:27" x14ac:dyDescent="0.3">
      <c r="A2198" s="238"/>
      <c r="B2198" s="241" t="str">
        <f t="shared" si="238"/>
        <v/>
      </c>
      <c r="C2198" s="239"/>
      <c r="D2198" s="240" t="str">
        <f>IF(C2198&lt;&gt;"",VLOOKUP(C2198,'BASE EQUIPOS'!$G$8:$H$22,2,0),"")</f>
        <v/>
      </c>
      <c r="E2198" s="241" t="str">
        <f>IF(C2198&lt;&gt;"",VLOOKUP(C2198,'BASE EQUIPOS'!$G$8:$I$22,3,0),"")</f>
        <v/>
      </c>
      <c r="F2198" s="241" t="str">
        <f>IF(C2198&lt;&gt;"",VLOOKUP(C2198,'BASE EQUIPOS'!$G$8:$J$22,4,0),"")</f>
        <v/>
      </c>
      <c r="G2198" s="242"/>
      <c r="H2198" s="233"/>
      <c r="I2198" s="241"/>
      <c r="J2198" s="241"/>
      <c r="K2198" s="241"/>
      <c r="L2198" s="239"/>
      <c r="M2198" s="244"/>
      <c r="N2198" s="245" t="str">
        <f t="shared" ca="1" si="239"/>
        <v/>
      </c>
      <c r="O2198" s="239"/>
      <c r="P2198" s="244"/>
      <c r="Q2198" s="245" t="str">
        <f t="shared" si="240"/>
        <v/>
      </c>
      <c r="U2198" s="246" t="str">
        <f>IFERROR(VLOOKUP(C2198,'BASE EQUIPOS'!$G$8:$O$22,9,0)," ")</f>
        <v xml:space="preserve"> </v>
      </c>
      <c r="V2198" s="232" t="str">
        <f t="shared" si="242"/>
        <v/>
      </c>
      <c r="W2198" s="232" t="str">
        <f t="shared" si="243"/>
        <v/>
      </c>
      <c r="X2198" s="232" t="str">
        <f>IFERROR(VLOOKUP(W2198,Datos!$P$4:$Q$18,2,0),"")</f>
        <v/>
      </c>
      <c r="Y2198" s="232" t="str">
        <f t="shared" si="244"/>
        <v/>
      </c>
      <c r="AA2198" s="314" t="str">
        <f t="shared" ca="1" si="241"/>
        <v/>
      </c>
    </row>
    <row r="2199" spans="1:27" x14ac:dyDescent="0.3">
      <c r="A2199" s="238"/>
      <c r="B2199" s="241" t="str">
        <f t="shared" si="238"/>
        <v/>
      </c>
      <c r="C2199" s="239"/>
      <c r="D2199" s="240" t="str">
        <f>IF(C2199&lt;&gt;"",VLOOKUP(C2199,'BASE EQUIPOS'!$G$8:$H$22,2,0),"")</f>
        <v/>
      </c>
      <c r="E2199" s="241" t="str">
        <f>IF(C2199&lt;&gt;"",VLOOKUP(C2199,'BASE EQUIPOS'!$G$8:$I$22,3,0),"")</f>
        <v/>
      </c>
      <c r="F2199" s="241" t="str">
        <f>IF(C2199&lt;&gt;"",VLOOKUP(C2199,'BASE EQUIPOS'!$G$8:$J$22,4,0),"")</f>
        <v/>
      </c>
      <c r="G2199" s="242"/>
      <c r="H2199" s="233"/>
      <c r="I2199" s="241"/>
      <c r="J2199" s="241"/>
      <c r="K2199" s="241"/>
      <c r="L2199" s="239"/>
      <c r="M2199" s="244"/>
      <c r="N2199" s="245" t="str">
        <f t="shared" ca="1" si="239"/>
        <v/>
      </c>
      <c r="O2199" s="239"/>
      <c r="P2199" s="244"/>
      <c r="Q2199" s="245" t="str">
        <f t="shared" si="240"/>
        <v/>
      </c>
      <c r="U2199" s="246" t="str">
        <f>IFERROR(VLOOKUP(C2199,'BASE EQUIPOS'!$G$8:$O$22,9,0)," ")</f>
        <v xml:space="preserve"> </v>
      </c>
      <c r="V2199" s="232" t="str">
        <f t="shared" si="242"/>
        <v/>
      </c>
      <c r="W2199" s="232" t="str">
        <f t="shared" si="243"/>
        <v/>
      </c>
      <c r="X2199" s="232" t="str">
        <f>IFERROR(VLOOKUP(W2199,Datos!$P$4:$Q$18,2,0),"")</f>
        <v/>
      </c>
      <c r="Y2199" s="232" t="str">
        <f t="shared" si="244"/>
        <v/>
      </c>
      <c r="AA2199" s="314" t="str">
        <f t="shared" ca="1" si="241"/>
        <v/>
      </c>
    </row>
    <row r="2200" spans="1:27" x14ac:dyDescent="0.3">
      <c r="A2200" s="238"/>
      <c r="B2200" s="241" t="str">
        <f t="shared" si="238"/>
        <v/>
      </c>
      <c r="C2200" s="239"/>
      <c r="D2200" s="240" t="str">
        <f>IF(C2200&lt;&gt;"",VLOOKUP(C2200,'BASE EQUIPOS'!$G$8:$H$22,2,0),"")</f>
        <v/>
      </c>
      <c r="E2200" s="241" t="str">
        <f>IF(C2200&lt;&gt;"",VLOOKUP(C2200,'BASE EQUIPOS'!$G$8:$I$22,3,0),"")</f>
        <v/>
      </c>
      <c r="F2200" s="241" t="str">
        <f>IF(C2200&lt;&gt;"",VLOOKUP(C2200,'BASE EQUIPOS'!$G$8:$J$22,4,0),"")</f>
        <v/>
      </c>
      <c r="G2200" s="242"/>
      <c r="H2200" s="233"/>
      <c r="I2200" s="241"/>
      <c r="J2200" s="241"/>
      <c r="K2200" s="241"/>
      <c r="L2200" s="239"/>
      <c r="M2200" s="244"/>
      <c r="N2200" s="245" t="str">
        <f t="shared" ca="1" si="239"/>
        <v/>
      </c>
      <c r="O2200" s="239"/>
      <c r="P2200" s="244"/>
      <c r="Q2200" s="245" t="str">
        <f t="shared" si="240"/>
        <v/>
      </c>
      <c r="U2200" s="246" t="str">
        <f>IFERROR(VLOOKUP(C2200,'BASE EQUIPOS'!$G$8:$O$22,9,0)," ")</f>
        <v xml:space="preserve"> </v>
      </c>
      <c r="V2200" s="232" t="str">
        <f t="shared" si="242"/>
        <v/>
      </c>
      <c r="W2200" s="232" t="str">
        <f t="shared" si="243"/>
        <v/>
      </c>
      <c r="X2200" s="232" t="str">
        <f>IFERROR(VLOOKUP(W2200,Datos!$P$4:$Q$18,2,0),"")</f>
        <v/>
      </c>
      <c r="Y2200" s="232" t="str">
        <f t="shared" si="244"/>
        <v/>
      </c>
      <c r="AA2200" s="314" t="str">
        <f t="shared" ca="1" si="241"/>
        <v/>
      </c>
    </row>
    <row r="2201" spans="1:27" x14ac:dyDescent="0.3">
      <c r="A2201" s="238"/>
      <c r="B2201" s="241" t="str">
        <f t="shared" si="238"/>
        <v/>
      </c>
      <c r="C2201" s="239"/>
      <c r="D2201" s="240" t="str">
        <f>IF(C2201&lt;&gt;"",VLOOKUP(C2201,'BASE EQUIPOS'!$G$8:$H$22,2,0),"")</f>
        <v/>
      </c>
      <c r="E2201" s="241" t="str">
        <f>IF(C2201&lt;&gt;"",VLOOKUP(C2201,'BASE EQUIPOS'!$G$8:$I$22,3,0),"")</f>
        <v/>
      </c>
      <c r="F2201" s="241" t="str">
        <f>IF(C2201&lt;&gt;"",VLOOKUP(C2201,'BASE EQUIPOS'!$G$8:$J$22,4,0),"")</f>
        <v/>
      </c>
      <c r="G2201" s="242"/>
      <c r="H2201" s="233"/>
      <c r="I2201" s="241"/>
      <c r="J2201" s="241"/>
      <c r="K2201" s="241"/>
      <c r="L2201" s="239"/>
      <c r="M2201" s="244"/>
      <c r="N2201" s="245" t="str">
        <f t="shared" ca="1" si="239"/>
        <v/>
      </c>
      <c r="O2201" s="239"/>
      <c r="P2201" s="244"/>
      <c r="Q2201" s="245" t="str">
        <f t="shared" si="240"/>
        <v/>
      </c>
      <c r="U2201" s="246" t="str">
        <f>IFERROR(VLOOKUP(C2201,'BASE EQUIPOS'!$G$8:$O$22,9,0)," ")</f>
        <v xml:space="preserve"> </v>
      </c>
      <c r="V2201" s="232" t="str">
        <f t="shared" si="242"/>
        <v/>
      </c>
      <c r="W2201" s="232" t="str">
        <f t="shared" si="243"/>
        <v/>
      </c>
      <c r="X2201" s="232" t="str">
        <f>IFERROR(VLOOKUP(W2201,Datos!$P$4:$Q$18,2,0),"")</f>
        <v/>
      </c>
      <c r="Y2201" s="232" t="str">
        <f t="shared" si="244"/>
        <v/>
      </c>
      <c r="AA2201" s="314" t="str">
        <f t="shared" ca="1" si="241"/>
        <v/>
      </c>
    </row>
    <row r="2202" spans="1:27" x14ac:dyDescent="0.3">
      <c r="A2202" s="238"/>
      <c r="B2202" s="241" t="str">
        <f t="shared" si="238"/>
        <v/>
      </c>
      <c r="C2202" s="239"/>
      <c r="D2202" s="240" t="str">
        <f>IF(C2202&lt;&gt;"",VLOOKUP(C2202,'BASE EQUIPOS'!$G$8:$H$22,2,0),"")</f>
        <v/>
      </c>
      <c r="E2202" s="241" t="str">
        <f>IF(C2202&lt;&gt;"",VLOOKUP(C2202,'BASE EQUIPOS'!$G$8:$I$22,3,0),"")</f>
        <v/>
      </c>
      <c r="F2202" s="241" t="str">
        <f>IF(C2202&lt;&gt;"",VLOOKUP(C2202,'BASE EQUIPOS'!$G$8:$J$22,4,0),"")</f>
        <v/>
      </c>
      <c r="G2202" s="242"/>
      <c r="H2202" s="233"/>
      <c r="I2202" s="241"/>
      <c r="J2202" s="241"/>
      <c r="K2202" s="241"/>
      <c r="L2202" s="239"/>
      <c r="M2202" s="244"/>
      <c r="N2202" s="245" t="str">
        <f t="shared" ca="1" si="239"/>
        <v/>
      </c>
      <c r="O2202" s="239"/>
      <c r="P2202" s="244"/>
      <c r="Q2202" s="245" t="str">
        <f t="shared" si="240"/>
        <v/>
      </c>
      <c r="U2202" s="246" t="str">
        <f>IFERROR(VLOOKUP(C2202,'BASE EQUIPOS'!$G$8:$O$22,9,0)," ")</f>
        <v xml:space="preserve"> </v>
      </c>
      <c r="V2202" s="232" t="str">
        <f t="shared" si="242"/>
        <v/>
      </c>
      <c r="W2202" s="232" t="str">
        <f t="shared" si="243"/>
        <v/>
      </c>
      <c r="X2202" s="232" t="str">
        <f>IFERROR(VLOOKUP(W2202,Datos!$P$4:$Q$18,2,0),"")</f>
        <v/>
      </c>
      <c r="Y2202" s="232" t="str">
        <f t="shared" si="244"/>
        <v/>
      </c>
      <c r="AA2202" s="314" t="str">
        <f t="shared" ca="1" si="241"/>
        <v/>
      </c>
    </row>
    <row r="2203" spans="1:27" x14ac:dyDescent="0.3">
      <c r="A2203" s="238"/>
      <c r="B2203" s="241" t="str">
        <f t="shared" si="238"/>
        <v/>
      </c>
      <c r="C2203" s="239"/>
      <c r="D2203" s="240" t="str">
        <f>IF(C2203&lt;&gt;"",VLOOKUP(C2203,'BASE EQUIPOS'!$G$8:$H$22,2,0),"")</f>
        <v/>
      </c>
      <c r="E2203" s="241" t="str">
        <f>IF(C2203&lt;&gt;"",VLOOKUP(C2203,'BASE EQUIPOS'!$G$8:$I$22,3,0),"")</f>
        <v/>
      </c>
      <c r="F2203" s="241" t="str">
        <f>IF(C2203&lt;&gt;"",VLOOKUP(C2203,'BASE EQUIPOS'!$G$8:$J$22,4,0),"")</f>
        <v/>
      </c>
      <c r="G2203" s="242"/>
      <c r="H2203" s="233"/>
      <c r="I2203" s="241"/>
      <c r="J2203" s="241"/>
      <c r="K2203" s="241"/>
      <c r="L2203" s="239"/>
      <c r="M2203" s="244"/>
      <c r="N2203" s="245" t="str">
        <f t="shared" ca="1" si="239"/>
        <v/>
      </c>
      <c r="O2203" s="239"/>
      <c r="P2203" s="244"/>
      <c r="Q2203" s="245" t="str">
        <f t="shared" si="240"/>
        <v/>
      </c>
      <c r="U2203" s="246" t="str">
        <f>IFERROR(VLOOKUP(C2203,'BASE EQUIPOS'!$G$8:$O$22,9,0)," ")</f>
        <v xml:space="preserve"> </v>
      </c>
      <c r="V2203" s="232" t="str">
        <f t="shared" si="242"/>
        <v/>
      </c>
      <c r="W2203" s="232" t="str">
        <f t="shared" si="243"/>
        <v/>
      </c>
      <c r="X2203" s="232" t="str">
        <f>IFERROR(VLOOKUP(W2203,Datos!$P$4:$Q$18,2,0),"")</f>
        <v/>
      </c>
      <c r="Y2203" s="232" t="str">
        <f t="shared" si="244"/>
        <v/>
      </c>
      <c r="AA2203" s="314" t="str">
        <f t="shared" ca="1" si="241"/>
        <v/>
      </c>
    </row>
    <row r="2204" spans="1:27" x14ac:dyDescent="0.3">
      <c r="A2204" s="238"/>
      <c r="B2204" s="241" t="str">
        <f t="shared" ref="B2204:B2267" si="245">IF(C2204&lt;&gt;"",B2203+1,"")</f>
        <v/>
      </c>
      <c r="C2204" s="239"/>
      <c r="D2204" s="240" t="str">
        <f>IF(C2204&lt;&gt;"",VLOOKUP(C2204,'BASE EQUIPOS'!$G$8:$H$22,2,0),"")</f>
        <v/>
      </c>
      <c r="E2204" s="241" t="str">
        <f>IF(C2204&lt;&gt;"",VLOOKUP(C2204,'BASE EQUIPOS'!$G$8:$I$22,3,0),"")</f>
        <v/>
      </c>
      <c r="F2204" s="241" t="str">
        <f>IF(C2204&lt;&gt;"",VLOOKUP(C2204,'BASE EQUIPOS'!$G$8:$J$22,4,0),"")</f>
        <v/>
      </c>
      <c r="G2204" s="242"/>
      <c r="H2204" s="233"/>
      <c r="I2204" s="241"/>
      <c r="J2204" s="241"/>
      <c r="K2204" s="241"/>
      <c r="L2204" s="239"/>
      <c r="M2204" s="244"/>
      <c r="N2204" s="245" t="str">
        <f t="shared" ca="1" si="239"/>
        <v/>
      </c>
      <c r="O2204" s="239"/>
      <c r="P2204" s="244"/>
      <c r="Q2204" s="245" t="str">
        <f t="shared" si="240"/>
        <v/>
      </c>
      <c r="U2204" s="246" t="str">
        <f>IFERROR(VLOOKUP(C2204,'BASE EQUIPOS'!$G$8:$O$22,9,0)," ")</f>
        <v xml:space="preserve"> </v>
      </c>
      <c r="V2204" s="232" t="str">
        <f t="shared" si="242"/>
        <v/>
      </c>
      <c r="W2204" s="232" t="str">
        <f t="shared" si="243"/>
        <v/>
      </c>
      <c r="X2204" s="232" t="str">
        <f>IFERROR(VLOOKUP(W2204,Datos!$P$4:$Q$18,2,0),"")</f>
        <v/>
      </c>
      <c r="Y2204" s="232" t="str">
        <f t="shared" si="244"/>
        <v/>
      </c>
      <c r="AA2204" s="314" t="str">
        <f t="shared" ca="1" si="241"/>
        <v/>
      </c>
    </row>
    <row r="2205" spans="1:27" x14ac:dyDescent="0.3">
      <c r="A2205" s="238"/>
      <c r="B2205" s="241" t="str">
        <f t="shared" si="245"/>
        <v/>
      </c>
      <c r="C2205" s="239"/>
      <c r="D2205" s="240" t="str">
        <f>IF(C2205&lt;&gt;"",VLOOKUP(C2205,'BASE EQUIPOS'!$G$8:$H$22,2,0),"")</f>
        <v/>
      </c>
      <c r="E2205" s="241" t="str">
        <f>IF(C2205&lt;&gt;"",VLOOKUP(C2205,'BASE EQUIPOS'!$G$8:$I$22,3,0),"")</f>
        <v/>
      </c>
      <c r="F2205" s="241" t="str">
        <f>IF(C2205&lt;&gt;"",VLOOKUP(C2205,'BASE EQUIPOS'!$G$8:$J$22,4,0),"")</f>
        <v/>
      </c>
      <c r="G2205" s="242"/>
      <c r="H2205" s="233"/>
      <c r="I2205" s="241"/>
      <c r="J2205" s="241"/>
      <c r="K2205" s="241"/>
      <c r="L2205" s="239"/>
      <c r="M2205" s="244"/>
      <c r="N2205" s="245" t="str">
        <f t="shared" ca="1" si="239"/>
        <v/>
      </c>
      <c r="O2205" s="239"/>
      <c r="P2205" s="244"/>
      <c r="Q2205" s="245" t="str">
        <f t="shared" si="240"/>
        <v/>
      </c>
      <c r="U2205" s="246" t="str">
        <f>IFERROR(VLOOKUP(C2205,'BASE EQUIPOS'!$G$8:$O$22,9,0)," ")</f>
        <v xml:space="preserve"> </v>
      </c>
      <c r="V2205" s="232" t="str">
        <f t="shared" si="242"/>
        <v/>
      </c>
      <c r="W2205" s="232" t="str">
        <f t="shared" si="243"/>
        <v/>
      </c>
      <c r="X2205" s="232" t="str">
        <f>IFERROR(VLOOKUP(W2205,Datos!$P$4:$Q$18,2,0),"")</f>
        <v/>
      </c>
      <c r="Y2205" s="232" t="str">
        <f t="shared" si="244"/>
        <v/>
      </c>
      <c r="AA2205" s="314" t="str">
        <f t="shared" ca="1" si="241"/>
        <v/>
      </c>
    </row>
    <row r="2206" spans="1:27" x14ac:dyDescent="0.3">
      <c r="A2206" s="238"/>
      <c r="B2206" s="241" t="str">
        <f t="shared" si="245"/>
        <v/>
      </c>
      <c r="C2206" s="239"/>
      <c r="D2206" s="240" t="str">
        <f>IF(C2206&lt;&gt;"",VLOOKUP(C2206,'BASE EQUIPOS'!$G$8:$H$22,2,0),"")</f>
        <v/>
      </c>
      <c r="E2206" s="241" t="str">
        <f>IF(C2206&lt;&gt;"",VLOOKUP(C2206,'BASE EQUIPOS'!$G$8:$I$22,3,0),"")</f>
        <v/>
      </c>
      <c r="F2206" s="241" t="str">
        <f>IF(C2206&lt;&gt;"",VLOOKUP(C2206,'BASE EQUIPOS'!$G$8:$J$22,4,0),"")</f>
        <v/>
      </c>
      <c r="G2206" s="242"/>
      <c r="H2206" s="233"/>
      <c r="I2206" s="241"/>
      <c r="J2206" s="241"/>
      <c r="K2206" s="241"/>
      <c r="L2206" s="239"/>
      <c r="M2206" s="244"/>
      <c r="N2206" s="245" t="str">
        <f t="shared" ca="1" si="239"/>
        <v/>
      </c>
      <c r="O2206" s="239"/>
      <c r="P2206" s="244"/>
      <c r="Q2206" s="245" t="str">
        <f t="shared" si="240"/>
        <v/>
      </c>
      <c r="U2206" s="246" t="str">
        <f>IFERROR(VLOOKUP(C2206,'BASE EQUIPOS'!$G$8:$O$22,9,0)," ")</f>
        <v xml:space="preserve"> </v>
      </c>
      <c r="V2206" s="232" t="str">
        <f t="shared" si="242"/>
        <v/>
      </c>
      <c r="W2206" s="232" t="str">
        <f t="shared" si="243"/>
        <v/>
      </c>
      <c r="X2206" s="232" t="str">
        <f>IFERROR(VLOOKUP(W2206,Datos!$P$4:$Q$18,2,0),"")</f>
        <v/>
      </c>
      <c r="Y2206" s="232" t="str">
        <f t="shared" si="244"/>
        <v/>
      </c>
      <c r="AA2206" s="314" t="str">
        <f t="shared" ca="1" si="241"/>
        <v/>
      </c>
    </row>
    <row r="2207" spans="1:27" x14ac:dyDescent="0.3">
      <c r="A2207" s="238"/>
      <c r="B2207" s="241" t="str">
        <f t="shared" si="245"/>
        <v/>
      </c>
      <c r="C2207" s="239"/>
      <c r="D2207" s="240" t="str">
        <f>IF(C2207&lt;&gt;"",VLOOKUP(C2207,'BASE EQUIPOS'!$G$8:$H$22,2,0),"")</f>
        <v/>
      </c>
      <c r="E2207" s="241" t="str">
        <f>IF(C2207&lt;&gt;"",VLOOKUP(C2207,'BASE EQUIPOS'!$G$8:$I$22,3,0),"")</f>
        <v/>
      </c>
      <c r="F2207" s="241" t="str">
        <f>IF(C2207&lt;&gt;"",VLOOKUP(C2207,'BASE EQUIPOS'!$G$8:$J$22,4,0),"")</f>
        <v/>
      </c>
      <c r="G2207" s="242"/>
      <c r="H2207" s="233"/>
      <c r="I2207" s="241"/>
      <c r="J2207" s="241"/>
      <c r="K2207" s="241"/>
      <c r="L2207" s="239"/>
      <c r="M2207" s="244"/>
      <c r="N2207" s="245" t="str">
        <f t="shared" ca="1" si="239"/>
        <v/>
      </c>
      <c r="O2207" s="239"/>
      <c r="P2207" s="244"/>
      <c r="Q2207" s="245" t="str">
        <f t="shared" si="240"/>
        <v/>
      </c>
      <c r="U2207" s="246" t="str">
        <f>IFERROR(VLOOKUP(C2207,'BASE EQUIPOS'!$G$8:$O$22,9,0)," ")</f>
        <v xml:space="preserve"> </v>
      </c>
      <c r="V2207" s="232" t="str">
        <f t="shared" si="242"/>
        <v/>
      </c>
      <c r="W2207" s="232" t="str">
        <f t="shared" si="243"/>
        <v/>
      </c>
      <c r="X2207" s="232" t="str">
        <f>IFERROR(VLOOKUP(W2207,Datos!$P$4:$Q$18,2,0),"")</f>
        <v/>
      </c>
      <c r="Y2207" s="232" t="str">
        <f t="shared" si="244"/>
        <v/>
      </c>
      <c r="AA2207" s="314" t="str">
        <f t="shared" ca="1" si="241"/>
        <v/>
      </c>
    </row>
    <row r="2208" spans="1:27" x14ac:dyDescent="0.3">
      <c r="A2208" s="238"/>
      <c r="B2208" s="241" t="str">
        <f t="shared" si="245"/>
        <v/>
      </c>
      <c r="C2208" s="239"/>
      <c r="D2208" s="240" t="str">
        <f>IF(C2208&lt;&gt;"",VLOOKUP(C2208,'BASE EQUIPOS'!$G$8:$H$22,2,0),"")</f>
        <v/>
      </c>
      <c r="E2208" s="241" t="str">
        <f>IF(C2208&lt;&gt;"",VLOOKUP(C2208,'BASE EQUIPOS'!$G$8:$I$22,3,0),"")</f>
        <v/>
      </c>
      <c r="F2208" s="241" t="str">
        <f>IF(C2208&lt;&gt;"",VLOOKUP(C2208,'BASE EQUIPOS'!$G$8:$J$22,4,0),"")</f>
        <v/>
      </c>
      <c r="G2208" s="242"/>
      <c r="H2208" s="233"/>
      <c r="I2208" s="241"/>
      <c r="J2208" s="241"/>
      <c r="K2208" s="241"/>
      <c r="L2208" s="239"/>
      <c r="M2208" s="244"/>
      <c r="N2208" s="245" t="str">
        <f t="shared" ca="1" si="239"/>
        <v/>
      </c>
      <c r="O2208" s="239"/>
      <c r="P2208" s="244"/>
      <c r="Q2208" s="245" t="str">
        <f t="shared" si="240"/>
        <v/>
      </c>
      <c r="U2208" s="246" t="str">
        <f>IFERROR(VLOOKUP(C2208,'BASE EQUIPOS'!$G$8:$O$22,9,0)," ")</f>
        <v xml:space="preserve"> </v>
      </c>
      <c r="V2208" s="232" t="str">
        <f t="shared" si="242"/>
        <v/>
      </c>
      <c r="W2208" s="232" t="str">
        <f t="shared" si="243"/>
        <v/>
      </c>
      <c r="X2208" s="232" t="str">
        <f>IFERROR(VLOOKUP(W2208,Datos!$P$4:$Q$18,2,0),"")</f>
        <v/>
      </c>
      <c r="Y2208" s="232" t="str">
        <f t="shared" si="244"/>
        <v/>
      </c>
      <c r="AA2208" s="314" t="str">
        <f t="shared" ca="1" si="241"/>
        <v/>
      </c>
    </row>
    <row r="2209" spans="1:27" x14ac:dyDescent="0.3">
      <c r="A2209" s="238"/>
      <c r="B2209" s="241" t="str">
        <f t="shared" si="245"/>
        <v/>
      </c>
      <c r="C2209" s="239"/>
      <c r="D2209" s="240" t="str">
        <f>IF(C2209&lt;&gt;"",VLOOKUP(C2209,'BASE EQUIPOS'!$G$8:$H$22,2,0),"")</f>
        <v/>
      </c>
      <c r="E2209" s="241" t="str">
        <f>IF(C2209&lt;&gt;"",VLOOKUP(C2209,'BASE EQUIPOS'!$G$8:$I$22,3,0),"")</f>
        <v/>
      </c>
      <c r="F2209" s="241" t="str">
        <f>IF(C2209&lt;&gt;"",VLOOKUP(C2209,'BASE EQUIPOS'!$G$8:$J$22,4,0),"")</f>
        <v/>
      </c>
      <c r="G2209" s="242"/>
      <c r="H2209" s="233"/>
      <c r="I2209" s="241"/>
      <c r="J2209" s="241"/>
      <c r="K2209" s="241"/>
      <c r="L2209" s="239"/>
      <c r="M2209" s="244"/>
      <c r="N2209" s="245" t="str">
        <f t="shared" ca="1" si="239"/>
        <v/>
      </c>
      <c r="O2209" s="239"/>
      <c r="P2209" s="244"/>
      <c r="Q2209" s="245" t="str">
        <f t="shared" si="240"/>
        <v/>
      </c>
      <c r="U2209" s="246" t="str">
        <f>IFERROR(VLOOKUP(C2209,'BASE EQUIPOS'!$G$8:$O$22,9,0)," ")</f>
        <v xml:space="preserve"> </v>
      </c>
      <c r="V2209" s="232" t="str">
        <f t="shared" si="242"/>
        <v/>
      </c>
      <c r="W2209" s="232" t="str">
        <f t="shared" si="243"/>
        <v/>
      </c>
      <c r="X2209" s="232" t="str">
        <f>IFERROR(VLOOKUP(W2209,Datos!$P$4:$Q$18,2,0),"")</f>
        <v/>
      </c>
      <c r="Y2209" s="232" t="str">
        <f t="shared" si="244"/>
        <v/>
      </c>
      <c r="AA2209" s="314" t="str">
        <f t="shared" ca="1" si="241"/>
        <v/>
      </c>
    </row>
    <row r="2210" spans="1:27" x14ac:dyDescent="0.3">
      <c r="A2210" s="238"/>
      <c r="B2210" s="241" t="str">
        <f t="shared" si="245"/>
        <v/>
      </c>
      <c r="C2210" s="239"/>
      <c r="D2210" s="240" t="str">
        <f>IF(C2210&lt;&gt;"",VLOOKUP(C2210,'BASE EQUIPOS'!$G$8:$H$22,2,0),"")</f>
        <v/>
      </c>
      <c r="E2210" s="241" t="str">
        <f>IF(C2210&lt;&gt;"",VLOOKUP(C2210,'BASE EQUIPOS'!$G$8:$I$22,3,0),"")</f>
        <v/>
      </c>
      <c r="F2210" s="241" t="str">
        <f>IF(C2210&lt;&gt;"",VLOOKUP(C2210,'BASE EQUIPOS'!$G$8:$J$22,4,0),"")</f>
        <v/>
      </c>
      <c r="G2210" s="242"/>
      <c r="H2210" s="233"/>
      <c r="I2210" s="241"/>
      <c r="J2210" s="241"/>
      <c r="K2210" s="241"/>
      <c r="L2210" s="239"/>
      <c r="M2210" s="244"/>
      <c r="N2210" s="245" t="str">
        <f t="shared" ca="1" si="239"/>
        <v/>
      </c>
      <c r="O2210" s="239"/>
      <c r="P2210" s="244"/>
      <c r="Q2210" s="245" t="str">
        <f t="shared" si="240"/>
        <v/>
      </c>
      <c r="U2210" s="246" t="str">
        <f>IFERROR(VLOOKUP(C2210,'BASE EQUIPOS'!$G$8:$O$22,9,0)," ")</f>
        <v xml:space="preserve"> </v>
      </c>
      <c r="V2210" s="232" t="str">
        <f t="shared" si="242"/>
        <v/>
      </c>
      <c r="W2210" s="232" t="str">
        <f t="shared" si="243"/>
        <v/>
      </c>
      <c r="X2210" s="232" t="str">
        <f>IFERROR(VLOOKUP(W2210,Datos!$P$4:$Q$18,2,0),"")</f>
        <v/>
      </c>
      <c r="Y2210" s="232" t="str">
        <f t="shared" si="244"/>
        <v/>
      </c>
      <c r="AA2210" s="314" t="str">
        <f t="shared" ca="1" si="241"/>
        <v/>
      </c>
    </row>
    <row r="2211" spans="1:27" x14ac:dyDescent="0.3">
      <c r="A2211" s="238"/>
      <c r="B2211" s="241" t="str">
        <f t="shared" si="245"/>
        <v/>
      </c>
      <c r="C2211" s="239"/>
      <c r="D2211" s="240" t="str">
        <f>IF(C2211&lt;&gt;"",VLOOKUP(C2211,'BASE EQUIPOS'!$G$8:$H$22,2,0),"")</f>
        <v/>
      </c>
      <c r="E2211" s="241" t="str">
        <f>IF(C2211&lt;&gt;"",VLOOKUP(C2211,'BASE EQUIPOS'!$G$8:$I$22,3,0),"")</f>
        <v/>
      </c>
      <c r="F2211" s="241" t="str">
        <f>IF(C2211&lt;&gt;"",VLOOKUP(C2211,'BASE EQUIPOS'!$G$8:$J$22,4,0),"")</f>
        <v/>
      </c>
      <c r="G2211" s="242"/>
      <c r="H2211" s="233"/>
      <c r="I2211" s="241"/>
      <c r="J2211" s="241"/>
      <c r="K2211" s="241"/>
      <c r="L2211" s="239"/>
      <c r="M2211" s="244"/>
      <c r="N2211" s="245" t="str">
        <f t="shared" ca="1" si="239"/>
        <v/>
      </c>
      <c r="O2211" s="239"/>
      <c r="P2211" s="244"/>
      <c r="Q2211" s="245" t="str">
        <f t="shared" si="240"/>
        <v/>
      </c>
      <c r="U2211" s="246" t="str">
        <f>IFERROR(VLOOKUP(C2211,'BASE EQUIPOS'!$G$8:$O$22,9,0)," ")</f>
        <v xml:space="preserve"> </v>
      </c>
      <c r="V2211" s="232" t="str">
        <f t="shared" si="242"/>
        <v/>
      </c>
      <c r="W2211" s="232" t="str">
        <f t="shared" si="243"/>
        <v/>
      </c>
      <c r="X2211" s="232" t="str">
        <f>IFERROR(VLOOKUP(W2211,Datos!$P$4:$Q$18,2,0),"")</f>
        <v/>
      </c>
      <c r="Y2211" s="232" t="str">
        <f t="shared" si="244"/>
        <v/>
      </c>
      <c r="AA2211" s="314" t="str">
        <f t="shared" ca="1" si="241"/>
        <v/>
      </c>
    </row>
    <row r="2212" spans="1:27" x14ac:dyDescent="0.3">
      <c r="A2212" s="238"/>
      <c r="B2212" s="241" t="str">
        <f t="shared" si="245"/>
        <v/>
      </c>
      <c r="C2212" s="239"/>
      <c r="D2212" s="240" t="str">
        <f>IF(C2212&lt;&gt;"",VLOOKUP(C2212,'BASE EQUIPOS'!$G$8:$H$22,2,0),"")</f>
        <v/>
      </c>
      <c r="E2212" s="241" t="str">
        <f>IF(C2212&lt;&gt;"",VLOOKUP(C2212,'BASE EQUIPOS'!$G$8:$I$22,3,0),"")</f>
        <v/>
      </c>
      <c r="F2212" s="241" t="str">
        <f>IF(C2212&lt;&gt;"",VLOOKUP(C2212,'BASE EQUIPOS'!$G$8:$J$22,4,0),"")</f>
        <v/>
      </c>
      <c r="G2212" s="242"/>
      <c r="H2212" s="233"/>
      <c r="I2212" s="241"/>
      <c r="J2212" s="241"/>
      <c r="K2212" s="241"/>
      <c r="L2212" s="239"/>
      <c r="M2212" s="244"/>
      <c r="N2212" s="245" t="str">
        <f t="shared" ca="1" si="239"/>
        <v/>
      </c>
      <c r="O2212" s="239"/>
      <c r="P2212" s="244"/>
      <c r="Q2212" s="245" t="str">
        <f t="shared" si="240"/>
        <v/>
      </c>
      <c r="U2212" s="246" t="str">
        <f>IFERROR(VLOOKUP(C2212,'BASE EQUIPOS'!$G$8:$O$22,9,0)," ")</f>
        <v xml:space="preserve"> </v>
      </c>
      <c r="V2212" s="232" t="str">
        <f t="shared" si="242"/>
        <v/>
      </c>
      <c r="W2212" s="232" t="str">
        <f t="shared" si="243"/>
        <v/>
      </c>
      <c r="X2212" s="232" t="str">
        <f>IFERROR(VLOOKUP(W2212,Datos!$P$4:$Q$18,2,0),"")</f>
        <v/>
      </c>
      <c r="Y2212" s="232" t="str">
        <f t="shared" si="244"/>
        <v/>
      </c>
      <c r="AA2212" s="314" t="str">
        <f t="shared" ca="1" si="241"/>
        <v/>
      </c>
    </row>
    <row r="2213" spans="1:27" x14ac:dyDescent="0.3">
      <c r="A2213" s="238"/>
      <c r="B2213" s="241" t="str">
        <f t="shared" si="245"/>
        <v/>
      </c>
      <c r="C2213" s="239"/>
      <c r="D2213" s="240" t="str">
        <f>IF(C2213&lt;&gt;"",VLOOKUP(C2213,'BASE EQUIPOS'!$G$8:$H$22,2,0),"")</f>
        <v/>
      </c>
      <c r="E2213" s="241" t="str">
        <f>IF(C2213&lt;&gt;"",VLOOKUP(C2213,'BASE EQUIPOS'!$G$8:$I$22,3,0),"")</f>
        <v/>
      </c>
      <c r="F2213" s="241" t="str">
        <f>IF(C2213&lt;&gt;"",VLOOKUP(C2213,'BASE EQUIPOS'!$G$8:$J$22,4,0),"")</f>
        <v/>
      </c>
      <c r="G2213" s="242"/>
      <c r="H2213" s="233"/>
      <c r="I2213" s="241"/>
      <c r="J2213" s="241"/>
      <c r="K2213" s="241"/>
      <c r="L2213" s="239"/>
      <c r="M2213" s="244"/>
      <c r="N2213" s="245" t="str">
        <f t="shared" ca="1" si="239"/>
        <v/>
      </c>
      <c r="O2213" s="239"/>
      <c r="P2213" s="244"/>
      <c r="Q2213" s="245" t="str">
        <f t="shared" si="240"/>
        <v/>
      </c>
      <c r="U2213" s="246" t="str">
        <f>IFERROR(VLOOKUP(C2213,'BASE EQUIPOS'!$G$8:$O$22,9,0)," ")</f>
        <v xml:space="preserve"> </v>
      </c>
      <c r="V2213" s="232" t="str">
        <f t="shared" si="242"/>
        <v/>
      </c>
      <c r="W2213" s="232" t="str">
        <f t="shared" si="243"/>
        <v/>
      </c>
      <c r="X2213" s="232" t="str">
        <f>IFERROR(VLOOKUP(W2213,Datos!$P$4:$Q$18,2,0),"")</f>
        <v/>
      </c>
      <c r="Y2213" s="232" t="str">
        <f t="shared" si="244"/>
        <v/>
      </c>
      <c r="AA2213" s="314" t="str">
        <f t="shared" ca="1" si="241"/>
        <v/>
      </c>
    </row>
    <row r="2214" spans="1:27" x14ac:dyDescent="0.3">
      <c r="A2214" s="238"/>
      <c r="B2214" s="241" t="str">
        <f t="shared" si="245"/>
        <v/>
      </c>
      <c r="C2214" s="239"/>
      <c r="D2214" s="240" t="str">
        <f>IF(C2214&lt;&gt;"",VLOOKUP(C2214,'BASE EQUIPOS'!$G$8:$H$22,2,0),"")</f>
        <v/>
      </c>
      <c r="E2214" s="241" t="str">
        <f>IF(C2214&lt;&gt;"",VLOOKUP(C2214,'BASE EQUIPOS'!$G$8:$I$22,3,0),"")</f>
        <v/>
      </c>
      <c r="F2214" s="241" t="str">
        <f>IF(C2214&lt;&gt;"",VLOOKUP(C2214,'BASE EQUIPOS'!$G$8:$J$22,4,0),"")</f>
        <v/>
      </c>
      <c r="G2214" s="242"/>
      <c r="H2214" s="233"/>
      <c r="I2214" s="241"/>
      <c r="J2214" s="241"/>
      <c r="K2214" s="241"/>
      <c r="L2214" s="239"/>
      <c r="M2214" s="244"/>
      <c r="N2214" s="245" t="str">
        <f t="shared" ca="1" si="239"/>
        <v/>
      </c>
      <c r="O2214" s="239"/>
      <c r="P2214" s="244"/>
      <c r="Q2214" s="245" t="str">
        <f t="shared" si="240"/>
        <v/>
      </c>
      <c r="U2214" s="246" t="str">
        <f>IFERROR(VLOOKUP(C2214,'BASE EQUIPOS'!$G$8:$O$22,9,0)," ")</f>
        <v xml:space="preserve"> </v>
      </c>
      <c r="V2214" s="232" t="str">
        <f t="shared" si="242"/>
        <v/>
      </c>
      <c r="W2214" s="232" t="str">
        <f t="shared" si="243"/>
        <v/>
      </c>
      <c r="X2214" s="232" t="str">
        <f>IFERROR(VLOOKUP(W2214,Datos!$P$4:$Q$18,2,0),"")</f>
        <v/>
      </c>
      <c r="Y2214" s="232" t="str">
        <f t="shared" si="244"/>
        <v/>
      </c>
      <c r="AA2214" s="314" t="str">
        <f t="shared" ca="1" si="241"/>
        <v/>
      </c>
    </row>
    <row r="2215" spans="1:27" x14ac:dyDescent="0.3">
      <c r="A2215" s="238"/>
      <c r="B2215" s="241" t="str">
        <f t="shared" si="245"/>
        <v/>
      </c>
      <c r="C2215" s="239"/>
      <c r="D2215" s="240" t="str">
        <f>IF(C2215&lt;&gt;"",VLOOKUP(C2215,'BASE EQUIPOS'!$G$8:$H$22,2,0),"")</f>
        <v/>
      </c>
      <c r="E2215" s="241" t="str">
        <f>IF(C2215&lt;&gt;"",VLOOKUP(C2215,'BASE EQUIPOS'!$G$8:$I$22,3,0),"")</f>
        <v/>
      </c>
      <c r="F2215" s="241" t="str">
        <f>IF(C2215&lt;&gt;"",VLOOKUP(C2215,'BASE EQUIPOS'!$G$8:$J$22,4,0),"")</f>
        <v/>
      </c>
      <c r="G2215" s="242"/>
      <c r="H2215" s="233"/>
      <c r="I2215" s="241"/>
      <c r="J2215" s="241"/>
      <c r="K2215" s="241"/>
      <c r="L2215" s="239"/>
      <c r="M2215" s="244"/>
      <c r="N2215" s="245" t="str">
        <f t="shared" ca="1" si="239"/>
        <v/>
      </c>
      <c r="O2215" s="239"/>
      <c r="P2215" s="244"/>
      <c r="Q2215" s="245" t="str">
        <f t="shared" si="240"/>
        <v/>
      </c>
      <c r="U2215" s="246" t="str">
        <f>IFERROR(VLOOKUP(C2215,'BASE EQUIPOS'!$G$8:$O$22,9,0)," ")</f>
        <v xml:space="preserve"> </v>
      </c>
      <c r="V2215" s="232" t="str">
        <f t="shared" si="242"/>
        <v/>
      </c>
      <c r="W2215" s="232" t="str">
        <f t="shared" si="243"/>
        <v/>
      </c>
      <c r="X2215" s="232" t="str">
        <f>IFERROR(VLOOKUP(W2215,Datos!$P$4:$Q$18,2,0),"")</f>
        <v/>
      </c>
      <c r="Y2215" s="232" t="str">
        <f t="shared" si="244"/>
        <v/>
      </c>
      <c r="AA2215" s="314" t="str">
        <f t="shared" ca="1" si="241"/>
        <v/>
      </c>
    </row>
    <row r="2216" spans="1:27" x14ac:dyDescent="0.3">
      <c r="A2216" s="238"/>
      <c r="B2216" s="241" t="str">
        <f t="shared" si="245"/>
        <v/>
      </c>
      <c r="C2216" s="239"/>
      <c r="D2216" s="240" t="str">
        <f>IF(C2216&lt;&gt;"",VLOOKUP(C2216,'BASE EQUIPOS'!$G$8:$H$22,2,0),"")</f>
        <v/>
      </c>
      <c r="E2216" s="241" t="str">
        <f>IF(C2216&lt;&gt;"",VLOOKUP(C2216,'BASE EQUIPOS'!$G$8:$I$22,3,0),"")</f>
        <v/>
      </c>
      <c r="F2216" s="241" t="str">
        <f>IF(C2216&lt;&gt;"",VLOOKUP(C2216,'BASE EQUIPOS'!$G$8:$J$22,4,0),"")</f>
        <v/>
      </c>
      <c r="G2216" s="242"/>
      <c r="H2216" s="233"/>
      <c r="I2216" s="241"/>
      <c r="J2216" s="241"/>
      <c r="K2216" s="241"/>
      <c r="L2216" s="239"/>
      <c r="M2216" s="244"/>
      <c r="N2216" s="245" t="str">
        <f t="shared" ca="1" si="239"/>
        <v/>
      </c>
      <c r="O2216" s="239"/>
      <c r="P2216" s="244"/>
      <c r="Q2216" s="245" t="str">
        <f t="shared" si="240"/>
        <v/>
      </c>
      <c r="U2216" s="246" t="str">
        <f>IFERROR(VLOOKUP(C2216,'BASE EQUIPOS'!$G$8:$O$22,9,0)," ")</f>
        <v xml:space="preserve"> </v>
      </c>
      <c r="V2216" s="232" t="str">
        <f t="shared" si="242"/>
        <v/>
      </c>
      <c r="W2216" s="232" t="str">
        <f t="shared" si="243"/>
        <v/>
      </c>
      <c r="X2216" s="232" t="str">
        <f>IFERROR(VLOOKUP(W2216,Datos!$P$4:$Q$18,2,0),"")</f>
        <v/>
      </c>
      <c r="Y2216" s="232" t="str">
        <f t="shared" si="244"/>
        <v/>
      </c>
      <c r="AA2216" s="314" t="str">
        <f t="shared" ca="1" si="241"/>
        <v/>
      </c>
    </row>
    <row r="2217" spans="1:27" x14ac:dyDescent="0.3">
      <c r="A2217" s="238"/>
      <c r="B2217" s="241" t="str">
        <f t="shared" si="245"/>
        <v/>
      </c>
      <c r="C2217" s="239"/>
      <c r="D2217" s="240" t="str">
        <f>IF(C2217&lt;&gt;"",VLOOKUP(C2217,'BASE EQUIPOS'!$G$8:$H$22,2,0),"")</f>
        <v/>
      </c>
      <c r="E2217" s="241" t="str">
        <f>IF(C2217&lt;&gt;"",VLOOKUP(C2217,'BASE EQUIPOS'!$G$8:$I$22,3,0),"")</f>
        <v/>
      </c>
      <c r="F2217" s="241" t="str">
        <f>IF(C2217&lt;&gt;"",VLOOKUP(C2217,'BASE EQUIPOS'!$G$8:$J$22,4,0),"")</f>
        <v/>
      </c>
      <c r="G2217" s="242"/>
      <c r="H2217" s="233"/>
      <c r="I2217" s="241"/>
      <c r="J2217" s="241"/>
      <c r="K2217" s="241"/>
      <c r="L2217" s="239"/>
      <c r="M2217" s="244"/>
      <c r="N2217" s="245" t="str">
        <f t="shared" ca="1" si="239"/>
        <v/>
      </c>
      <c r="O2217" s="239"/>
      <c r="P2217" s="244"/>
      <c r="Q2217" s="245" t="str">
        <f t="shared" si="240"/>
        <v/>
      </c>
      <c r="U2217" s="246" t="str">
        <f>IFERROR(VLOOKUP(C2217,'BASE EQUIPOS'!$G$8:$O$22,9,0)," ")</f>
        <v xml:space="preserve"> </v>
      </c>
      <c r="V2217" s="232" t="str">
        <f t="shared" si="242"/>
        <v/>
      </c>
      <c r="W2217" s="232" t="str">
        <f t="shared" si="243"/>
        <v/>
      </c>
      <c r="X2217" s="232" t="str">
        <f>IFERROR(VLOOKUP(W2217,Datos!$P$4:$Q$18,2,0),"")</f>
        <v/>
      </c>
      <c r="Y2217" s="232" t="str">
        <f t="shared" si="244"/>
        <v/>
      </c>
      <c r="AA2217" s="314" t="str">
        <f t="shared" ca="1" si="241"/>
        <v/>
      </c>
    </row>
    <row r="2218" spans="1:27" x14ac:dyDescent="0.3">
      <c r="A2218" s="238"/>
      <c r="B2218" s="241" t="str">
        <f t="shared" si="245"/>
        <v/>
      </c>
      <c r="C2218" s="239"/>
      <c r="D2218" s="240" t="str">
        <f>IF(C2218&lt;&gt;"",VLOOKUP(C2218,'BASE EQUIPOS'!$G$8:$H$22,2,0),"")</f>
        <v/>
      </c>
      <c r="E2218" s="241" t="str">
        <f>IF(C2218&lt;&gt;"",VLOOKUP(C2218,'BASE EQUIPOS'!$G$8:$I$22,3,0),"")</f>
        <v/>
      </c>
      <c r="F2218" s="241" t="str">
        <f>IF(C2218&lt;&gt;"",VLOOKUP(C2218,'BASE EQUIPOS'!$G$8:$J$22,4,0),"")</f>
        <v/>
      </c>
      <c r="G2218" s="242"/>
      <c r="H2218" s="233"/>
      <c r="I2218" s="241"/>
      <c r="J2218" s="241"/>
      <c r="K2218" s="241"/>
      <c r="L2218" s="239"/>
      <c r="M2218" s="244"/>
      <c r="N2218" s="245" t="str">
        <f t="shared" ca="1" si="239"/>
        <v/>
      </c>
      <c r="O2218" s="239"/>
      <c r="P2218" s="244"/>
      <c r="Q2218" s="245" t="str">
        <f t="shared" si="240"/>
        <v/>
      </c>
      <c r="U2218" s="246" t="str">
        <f>IFERROR(VLOOKUP(C2218,'BASE EQUIPOS'!$G$8:$O$22,9,0)," ")</f>
        <v xml:space="preserve"> </v>
      </c>
      <c r="V2218" s="232" t="str">
        <f t="shared" si="242"/>
        <v/>
      </c>
      <c r="W2218" s="232" t="str">
        <f t="shared" si="243"/>
        <v/>
      </c>
      <c r="X2218" s="232" t="str">
        <f>IFERROR(VLOOKUP(W2218,Datos!$P$4:$Q$18,2,0),"")</f>
        <v/>
      </c>
      <c r="Y2218" s="232" t="str">
        <f t="shared" si="244"/>
        <v/>
      </c>
      <c r="AA2218" s="314" t="str">
        <f t="shared" ca="1" si="241"/>
        <v/>
      </c>
    </row>
    <row r="2219" spans="1:27" x14ac:dyDescent="0.3">
      <c r="A2219" s="238"/>
      <c r="B2219" s="241" t="str">
        <f t="shared" si="245"/>
        <v/>
      </c>
      <c r="C2219" s="239"/>
      <c r="D2219" s="240" t="str">
        <f>IF(C2219&lt;&gt;"",VLOOKUP(C2219,'BASE EQUIPOS'!$G$8:$H$22,2,0),"")</f>
        <v/>
      </c>
      <c r="E2219" s="241" t="str">
        <f>IF(C2219&lt;&gt;"",VLOOKUP(C2219,'BASE EQUIPOS'!$G$8:$I$22,3,0),"")</f>
        <v/>
      </c>
      <c r="F2219" s="241" t="str">
        <f>IF(C2219&lt;&gt;"",VLOOKUP(C2219,'BASE EQUIPOS'!$G$8:$J$22,4,0),"")</f>
        <v/>
      </c>
      <c r="G2219" s="242"/>
      <c r="H2219" s="233"/>
      <c r="I2219" s="241"/>
      <c r="J2219" s="241"/>
      <c r="K2219" s="241"/>
      <c r="L2219" s="239"/>
      <c r="M2219" s="244"/>
      <c r="N2219" s="245" t="str">
        <f t="shared" ca="1" si="239"/>
        <v/>
      </c>
      <c r="O2219" s="239"/>
      <c r="P2219" s="244"/>
      <c r="Q2219" s="245" t="str">
        <f t="shared" si="240"/>
        <v/>
      </c>
      <c r="U2219" s="246" t="str">
        <f>IFERROR(VLOOKUP(C2219,'BASE EQUIPOS'!$G$8:$O$22,9,0)," ")</f>
        <v xml:space="preserve"> </v>
      </c>
      <c r="V2219" s="232" t="str">
        <f t="shared" si="242"/>
        <v/>
      </c>
      <c r="W2219" s="232" t="str">
        <f t="shared" si="243"/>
        <v/>
      </c>
      <c r="X2219" s="232" t="str">
        <f>IFERROR(VLOOKUP(W2219,Datos!$P$4:$Q$18,2,0),"")</f>
        <v/>
      </c>
      <c r="Y2219" s="232" t="str">
        <f t="shared" si="244"/>
        <v/>
      </c>
      <c r="AA2219" s="314" t="str">
        <f t="shared" ca="1" si="241"/>
        <v/>
      </c>
    </row>
    <row r="2220" spans="1:27" x14ac:dyDescent="0.3">
      <c r="A2220" s="238"/>
      <c r="B2220" s="241" t="str">
        <f t="shared" si="245"/>
        <v/>
      </c>
      <c r="C2220" s="239"/>
      <c r="D2220" s="240" t="str">
        <f>IF(C2220&lt;&gt;"",VLOOKUP(C2220,'BASE EQUIPOS'!$G$8:$H$22,2,0),"")</f>
        <v/>
      </c>
      <c r="E2220" s="241" t="str">
        <f>IF(C2220&lt;&gt;"",VLOOKUP(C2220,'BASE EQUIPOS'!$G$8:$I$22,3,0),"")</f>
        <v/>
      </c>
      <c r="F2220" s="241" t="str">
        <f>IF(C2220&lt;&gt;"",VLOOKUP(C2220,'BASE EQUIPOS'!$G$8:$J$22,4,0),"")</f>
        <v/>
      </c>
      <c r="G2220" s="242"/>
      <c r="H2220" s="233"/>
      <c r="I2220" s="241"/>
      <c r="J2220" s="241"/>
      <c r="K2220" s="241"/>
      <c r="L2220" s="239"/>
      <c r="M2220" s="244"/>
      <c r="N2220" s="245" t="str">
        <f t="shared" ca="1" si="239"/>
        <v/>
      </c>
      <c r="O2220" s="239"/>
      <c r="P2220" s="244"/>
      <c r="Q2220" s="245" t="str">
        <f t="shared" si="240"/>
        <v/>
      </c>
      <c r="U2220" s="246" t="str">
        <f>IFERROR(VLOOKUP(C2220,'BASE EQUIPOS'!$G$8:$O$22,9,0)," ")</f>
        <v xml:space="preserve"> </v>
      </c>
      <c r="V2220" s="232" t="str">
        <f t="shared" si="242"/>
        <v/>
      </c>
      <c r="W2220" s="232" t="str">
        <f t="shared" si="243"/>
        <v/>
      </c>
      <c r="X2220" s="232" t="str">
        <f>IFERROR(VLOOKUP(W2220,Datos!$P$4:$Q$18,2,0),"")</f>
        <v/>
      </c>
      <c r="Y2220" s="232" t="str">
        <f t="shared" si="244"/>
        <v/>
      </c>
      <c r="AA2220" s="314" t="str">
        <f t="shared" ca="1" si="241"/>
        <v/>
      </c>
    </row>
    <row r="2221" spans="1:27" x14ac:dyDescent="0.3">
      <c r="A2221" s="238"/>
      <c r="B2221" s="241" t="str">
        <f t="shared" si="245"/>
        <v/>
      </c>
      <c r="C2221" s="239"/>
      <c r="D2221" s="240" t="str">
        <f>IF(C2221&lt;&gt;"",VLOOKUP(C2221,'BASE EQUIPOS'!$G$8:$H$22,2,0),"")</f>
        <v/>
      </c>
      <c r="E2221" s="241" t="str">
        <f>IF(C2221&lt;&gt;"",VLOOKUP(C2221,'BASE EQUIPOS'!$G$8:$I$22,3,0),"")</f>
        <v/>
      </c>
      <c r="F2221" s="241" t="str">
        <f>IF(C2221&lt;&gt;"",VLOOKUP(C2221,'BASE EQUIPOS'!$G$8:$J$22,4,0),"")</f>
        <v/>
      </c>
      <c r="G2221" s="242"/>
      <c r="H2221" s="233"/>
      <c r="I2221" s="241"/>
      <c r="J2221" s="241"/>
      <c r="K2221" s="241"/>
      <c r="L2221" s="239"/>
      <c r="M2221" s="244"/>
      <c r="N2221" s="245" t="str">
        <f t="shared" ca="1" si="239"/>
        <v/>
      </c>
      <c r="O2221" s="239"/>
      <c r="P2221" s="244"/>
      <c r="Q2221" s="245" t="str">
        <f t="shared" si="240"/>
        <v/>
      </c>
      <c r="U2221" s="246" t="str">
        <f>IFERROR(VLOOKUP(C2221,'BASE EQUIPOS'!$G$8:$O$22,9,0)," ")</f>
        <v xml:space="preserve"> </v>
      </c>
      <c r="V2221" s="232" t="str">
        <f t="shared" si="242"/>
        <v/>
      </c>
      <c r="W2221" s="232" t="str">
        <f t="shared" si="243"/>
        <v/>
      </c>
      <c r="X2221" s="232" t="str">
        <f>IFERROR(VLOOKUP(W2221,Datos!$P$4:$Q$18,2,0),"")</f>
        <v/>
      </c>
      <c r="Y2221" s="232" t="str">
        <f t="shared" si="244"/>
        <v/>
      </c>
      <c r="AA2221" s="314" t="str">
        <f t="shared" ca="1" si="241"/>
        <v/>
      </c>
    </row>
    <row r="2222" spans="1:27" x14ac:dyDescent="0.3">
      <c r="A2222" s="238"/>
      <c r="B2222" s="241" t="str">
        <f t="shared" si="245"/>
        <v/>
      </c>
      <c r="C2222" s="239"/>
      <c r="D2222" s="240" t="str">
        <f>IF(C2222&lt;&gt;"",VLOOKUP(C2222,'BASE EQUIPOS'!$G$8:$H$22,2,0),"")</f>
        <v/>
      </c>
      <c r="E2222" s="241" t="str">
        <f>IF(C2222&lt;&gt;"",VLOOKUP(C2222,'BASE EQUIPOS'!$G$8:$I$22,3,0),"")</f>
        <v/>
      </c>
      <c r="F2222" s="241" t="str">
        <f>IF(C2222&lt;&gt;"",VLOOKUP(C2222,'BASE EQUIPOS'!$G$8:$J$22,4,0),"")</f>
        <v/>
      </c>
      <c r="G2222" s="242"/>
      <c r="H2222" s="233"/>
      <c r="I2222" s="241"/>
      <c r="J2222" s="241"/>
      <c r="K2222" s="241"/>
      <c r="L2222" s="239"/>
      <c r="M2222" s="244"/>
      <c r="N2222" s="245" t="str">
        <f t="shared" ca="1" si="239"/>
        <v/>
      </c>
      <c r="O2222" s="239"/>
      <c r="P2222" s="244"/>
      <c r="Q2222" s="245" t="str">
        <f t="shared" si="240"/>
        <v/>
      </c>
      <c r="U2222" s="246" t="str">
        <f>IFERROR(VLOOKUP(C2222,'BASE EQUIPOS'!$G$8:$O$22,9,0)," ")</f>
        <v xml:space="preserve"> </v>
      </c>
      <c r="V2222" s="232" t="str">
        <f t="shared" si="242"/>
        <v/>
      </c>
      <c r="W2222" s="232" t="str">
        <f t="shared" si="243"/>
        <v/>
      </c>
      <c r="X2222" s="232" t="str">
        <f>IFERROR(VLOOKUP(W2222,Datos!$P$4:$Q$18,2,0),"")</f>
        <v/>
      </c>
      <c r="Y2222" s="232" t="str">
        <f t="shared" si="244"/>
        <v/>
      </c>
      <c r="AA2222" s="314" t="str">
        <f t="shared" ca="1" si="241"/>
        <v/>
      </c>
    </row>
    <row r="2223" spans="1:27" x14ac:dyDescent="0.3">
      <c r="A2223" s="238"/>
      <c r="B2223" s="241" t="str">
        <f t="shared" si="245"/>
        <v/>
      </c>
      <c r="C2223" s="239"/>
      <c r="D2223" s="240" t="str">
        <f>IF(C2223&lt;&gt;"",VLOOKUP(C2223,'BASE EQUIPOS'!$G$8:$H$22,2,0),"")</f>
        <v/>
      </c>
      <c r="E2223" s="241" t="str">
        <f>IF(C2223&lt;&gt;"",VLOOKUP(C2223,'BASE EQUIPOS'!$G$8:$I$22,3,0),"")</f>
        <v/>
      </c>
      <c r="F2223" s="241" t="str">
        <f>IF(C2223&lt;&gt;"",VLOOKUP(C2223,'BASE EQUIPOS'!$G$8:$J$22,4,0),"")</f>
        <v/>
      </c>
      <c r="G2223" s="242"/>
      <c r="H2223" s="233"/>
      <c r="I2223" s="241"/>
      <c r="J2223" s="241"/>
      <c r="K2223" s="241"/>
      <c r="L2223" s="239"/>
      <c r="M2223" s="244"/>
      <c r="N2223" s="245" t="str">
        <f t="shared" ca="1" si="239"/>
        <v/>
      </c>
      <c r="O2223" s="239"/>
      <c r="P2223" s="244"/>
      <c r="Q2223" s="245" t="str">
        <f t="shared" si="240"/>
        <v/>
      </c>
      <c r="U2223" s="246" t="str">
        <f>IFERROR(VLOOKUP(C2223,'BASE EQUIPOS'!$G$8:$O$22,9,0)," ")</f>
        <v xml:space="preserve"> </v>
      </c>
      <c r="V2223" s="232" t="str">
        <f t="shared" si="242"/>
        <v/>
      </c>
      <c r="W2223" s="232" t="str">
        <f t="shared" si="243"/>
        <v/>
      </c>
      <c r="X2223" s="232" t="str">
        <f>IFERROR(VLOOKUP(W2223,Datos!$P$4:$Q$18,2,0),"")</f>
        <v/>
      </c>
      <c r="Y2223" s="232" t="str">
        <f t="shared" si="244"/>
        <v/>
      </c>
      <c r="AA2223" s="314" t="str">
        <f t="shared" ca="1" si="241"/>
        <v/>
      </c>
    </row>
    <row r="2224" spans="1:27" x14ac:dyDescent="0.3">
      <c r="A2224" s="238"/>
      <c r="B2224" s="241" t="str">
        <f t="shared" si="245"/>
        <v/>
      </c>
      <c r="C2224" s="239"/>
      <c r="D2224" s="240" t="str">
        <f>IF(C2224&lt;&gt;"",VLOOKUP(C2224,'BASE EQUIPOS'!$G$8:$H$22,2,0),"")</f>
        <v/>
      </c>
      <c r="E2224" s="241" t="str">
        <f>IF(C2224&lt;&gt;"",VLOOKUP(C2224,'BASE EQUIPOS'!$G$8:$I$22,3,0),"")</f>
        <v/>
      </c>
      <c r="F2224" s="241" t="str">
        <f>IF(C2224&lt;&gt;"",VLOOKUP(C2224,'BASE EQUIPOS'!$G$8:$J$22,4,0),"")</f>
        <v/>
      </c>
      <c r="G2224" s="242"/>
      <c r="H2224" s="233"/>
      <c r="I2224" s="241"/>
      <c r="J2224" s="241"/>
      <c r="K2224" s="241"/>
      <c r="L2224" s="239"/>
      <c r="M2224" s="244"/>
      <c r="N2224" s="245" t="str">
        <f t="shared" ca="1" si="239"/>
        <v/>
      </c>
      <c r="O2224" s="239"/>
      <c r="P2224" s="244"/>
      <c r="Q2224" s="245" t="str">
        <f t="shared" si="240"/>
        <v/>
      </c>
      <c r="U2224" s="246" t="str">
        <f>IFERROR(VLOOKUP(C2224,'BASE EQUIPOS'!$G$8:$O$22,9,0)," ")</f>
        <v xml:space="preserve"> </v>
      </c>
      <c r="V2224" s="232" t="str">
        <f t="shared" si="242"/>
        <v/>
      </c>
      <c r="W2224" s="232" t="str">
        <f t="shared" si="243"/>
        <v/>
      </c>
      <c r="X2224" s="232" t="str">
        <f>IFERROR(VLOOKUP(W2224,Datos!$P$4:$Q$18,2,0),"")</f>
        <v/>
      </c>
      <c r="Y2224" s="232" t="str">
        <f t="shared" si="244"/>
        <v/>
      </c>
      <c r="AA2224" s="314" t="str">
        <f t="shared" ca="1" si="241"/>
        <v/>
      </c>
    </row>
    <row r="2225" spans="1:27" x14ac:dyDescent="0.3">
      <c r="A2225" s="238"/>
      <c r="B2225" s="241" t="str">
        <f t="shared" si="245"/>
        <v/>
      </c>
      <c r="C2225" s="239"/>
      <c r="D2225" s="240" t="str">
        <f>IF(C2225&lt;&gt;"",VLOOKUP(C2225,'BASE EQUIPOS'!$G$8:$H$22,2,0),"")</f>
        <v/>
      </c>
      <c r="E2225" s="241" t="str">
        <f>IF(C2225&lt;&gt;"",VLOOKUP(C2225,'BASE EQUIPOS'!$G$8:$I$22,3,0),"")</f>
        <v/>
      </c>
      <c r="F2225" s="241" t="str">
        <f>IF(C2225&lt;&gt;"",VLOOKUP(C2225,'BASE EQUIPOS'!$G$8:$J$22,4,0),"")</f>
        <v/>
      </c>
      <c r="G2225" s="242"/>
      <c r="H2225" s="233"/>
      <c r="I2225" s="241"/>
      <c r="J2225" s="241"/>
      <c r="K2225" s="241"/>
      <c r="L2225" s="239"/>
      <c r="M2225" s="244"/>
      <c r="N2225" s="245" t="str">
        <f t="shared" ca="1" si="239"/>
        <v/>
      </c>
      <c r="O2225" s="239"/>
      <c r="P2225" s="244"/>
      <c r="Q2225" s="245" t="str">
        <f t="shared" si="240"/>
        <v/>
      </c>
      <c r="U2225" s="246" t="str">
        <f>IFERROR(VLOOKUP(C2225,'BASE EQUIPOS'!$G$8:$O$22,9,0)," ")</f>
        <v xml:space="preserve"> </v>
      </c>
      <c r="V2225" s="232" t="str">
        <f t="shared" si="242"/>
        <v/>
      </c>
      <c r="W2225" s="232" t="str">
        <f t="shared" si="243"/>
        <v/>
      </c>
      <c r="X2225" s="232" t="str">
        <f>IFERROR(VLOOKUP(W2225,Datos!$P$4:$Q$18,2,0),"")</f>
        <v/>
      </c>
      <c r="Y2225" s="232" t="str">
        <f t="shared" si="244"/>
        <v/>
      </c>
      <c r="AA2225" s="314" t="str">
        <f t="shared" ca="1" si="241"/>
        <v/>
      </c>
    </row>
    <row r="2226" spans="1:27" x14ac:dyDescent="0.3">
      <c r="A2226" s="238"/>
      <c r="B2226" s="241" t="str">
        <f t="shared" si="245"/>
        <v/>
      </c>
      <c r="C2226" s="239"/>
      <c r="D2226" s="240" t="str">
        <f>IF(C2226&lt;&gt;"",VLOOKUP(C2226,'BASE EQUIPOS'!$G$8:$H$22,2,0),"")</f>
        <v/>
      </c>
      <c r="E2226" s="241" t="str">
        <f>IF(C2226&lt;&gt;"",VLOOKUP(C2226,'BASE EQUIPOS'!$G$8:$I$22,3,0),"")</f>
        <v/>
      </c>
      <c r="F2226" s="241" t="str">
        <f>IF(C2226&lt;&gt;"",VLOOKUP(C2226,'BASE EQUIPOS'!$G$8:$J$22,4,0),"")</f>
        <v/>
      </c>
      <c r="G2226" s="242"/>
      <c r="H2226" s="233"/>
      <c r="I2226" s="241"/>
      <c r="J2226" s="241"/>
      <c r="K2226" s="241"/>
      <c r="L2226" s="239"/>
      <c r="M2226" s="244"/>
      <c r="N2226" s="245" t="str">
        <f t="shared" ca="1" si="239"/>
        <v/>
      </c>
      <c r="O2226" s="239"/>
      <c r="P2226" s="244"/>
      <c r="Q2226" s="245" t="str">
        <f t="shared" si="240"/>
        <v/>
      </c>
      <c r="U2226" s="246" t="str">
        <f>IFERROR(VLOOKUP(C2226,'BASE EQUIPOS'!$G$8:$O$22,9,0)," ")</f>
        <v xml:space="preserve"> </v>
      </c>
      <c r="V2226" s="232" t="str">
        <f t="shared" si="242"/>
        <v/>
      </c>
      <c r="W2226" s="232" t="str">
        <f t="shared" si="243"/>
        <v/>
      </c>
      <c r="X2226" s="232" t="str">
        <f>IFERROR(VLOOKUP(W2226,Datos!$P$4:$Q$18,2,0),"")</f>
        <v/>
      </c>
      <c r="Y2226" s="232" t="str">
        <f t="shared" si="244"/>
        <v/>
      </c>
      <c r="AA2226" s="314" t="str">
        <f t="shared" ca="1" si="241"/>
        <v/>
      </c>
    </row>
    <row r="2227" spans="1:27" x14ac:dyDescent="0.3">
      <c r="A2227" s="238"/>
      <c r="B2227" s="241" t="str">
        <f t="shared" si="245"/>
        <v/>
      </c>
      <c r="C2227" s="239"/>
      <c r="D2227" s="240" t="str">
        <f>IF(C2227&lt;&gt;"",VLOOKUP(C2227,'BASE EQUIPOS'!$G$8:$H$22,2,0),"")</f>
        <v/>
      </c>
      <c r="E2227" s="241" t="str">
        <f>IF(C2227&lt;&gt;"",VLOOKUP(C2227,'BASE EQUIPOS'!$G$8:$I$22,3,0),"")</f>
        <v/>
      </c>
      <c r="F2227" s="241" t="str">
        <f>IF(C2227&lt;&gt;"",VLOOKUP(C2227,'BASE EQUIPOS'!$G$8:$J$22,4,0),"")</f>
        <v/>
      </c>
      <c r="G2227" s="242"/>
      <c r="H2227" s="233"/>
      <c r="I2227" s="241"/>
      <c r="J2227" s="241"/>
      <c r="K2227" s="241"/>
      <c r="L2227" s="239"/>
      <c r="M2227" s="244"/>
      <c r="N2227" s="245" t="str">
        <f t="shared" ca="1" si="239"/>
        <v/>
      </c>
      <c r="O2227" s="239"/>
      <c r="P2227" s="244"/>
      <c r="Q2227" s="245" t="str">
        <f t="shared" si="240"/>
        <v/>
      </c>
      <c r="U2227" s="246" t="str">
        <f>IFERROR(VLOOKUP(C2227,'BASE EQUIPOS'!$G$8:$O$22,9,0)," ")</f>
        <v xml:space="preserve"> </v>
      </c>
      <c r="V2227" s="232" t="str">
        <f t="shared" si="242"/>
        <v/>
      </c>
      <c r="W2227" s="232" t="str">
        <f t="shared" si="243"/>
        <v/>
      </c>
      <c r="X2227" s="232" t="str">
        <f>IFERROR(VLOOKUP(W2227,Datos!$P$4:$Q$18,2,0),"")</f>
        <v/>
      </c>
      <c r="Y2227" s="232" t="str">
        <f t="shared" si="244"/>
        <v/>
      </c>
      <c r="AA2227" s="314" t="str">
        <f t="shared" ca="1" si="241"/>
        <v/>
      </c>
    </row>
    <row r="2228" spans="1:27" x14ac:dyDescent="0.3">
      <c r="A2228" s="238"/>
      <c r="B2228" s="241" t="str">
        <f t="shared" si="245"/>
        <v/>
      </c>
      <c r="C2228" s="239"/>
      <c r="D2228" s="240" t="str">
        <f>IF(C2228&lt;&gt;"",VLOOKUP(C2228,'BASE EQUIPOS'!$G$8:$H$22,2,0),"")</f>
        <v/>
      </c>
      <c r="E2228" s="241" t="str">
        <f>IF(C2228&lt;&gt;"",VLOOKUP(C2228,'BASE EQUIPOS'!$G$8:$I$22,3,0),"")</f>
        <v/>
      </c>
      <c r="F2228" s="241" t="str">
        <f>IF(C2228&lt;&gt;"",VLOOKUP(C2228,'BASE EQUIPOS'!$G$8:$J$22,4,0),"")</f>
        <v/>
      </c>
      <c r="G2228" s="242"/>
      <c r="H2228" s="233"/>
      <c r="I2228" s="241"/>
      <c r="J2228" s="241"/>
      <c r="K2228" s="241"/>
      <c r="L2228" s="239"/>
      <c r="M2228" s="244"/>
      <c r="N2228" s="245" t="str">
        <f t="shared" ca="1" si="239"/>
        <v/>
      </c>
      <c r="O2228" s="239"/>
      <c r="P2228" s="244"/>
      <c r="Q2228" s="245" t="str">
        <f t="shared" si="240"/>
        <v/>
      </c>
      <c r="U2228" s="246" t="str">
        <f>IFERROR(VLOOKUP(C2228,'BASE EQUIPOS'!$G$8:$O$22,9,0)," ")</f>
        <v xml:space="preserve"> </v>
      </c>
      <c r="V2228" s="232" t="str">
        <f t="shared" si="242"/>
        <v/>
      </c>
      <c r="W2228" s="232" t="str">
        <f t="shared" si="243"/>
        <v/>
      </c>
      <c r="X2228" s="232" t="str">
        <f>IFERROR(VLOOKUP(W2228,Datos!$P$4:$Q$18,2,0),"")</f>
        <v/>
      </c>
      <c r="Y2228" s="232" t="str">
        <f t="shared" si="244"/>
        <v/>
      </c>
      <c r="AA2228" s="314" t="str">
        <f t="shared" ca="1" si="241"/>
        <v/>
      </c>
    </row>
    <row r="2229" spans="1:27" x14ac:dyDescent="0.3">
      <c r="A2229" s="238"/>
      <c r="B2229" s="241" t="str">
        <f t="shared" si="245"/>
        <v/>
      </c>
      <c r="C2229" s="239"/>
      <c r="D2229" s="240" t="str">
        <f>IF(C2229&lt;&gt;"",VLOOKUP(C2229,'BASE EQUIPOS'!$G$8:$H$22,2,0),"")</f>
        <v/>
      </c>
      <c r="E2229" s="241" t="str">
        <f>IF(C2229&lt;&gt;"",VLOOKUP(C2229,'BASE EQUIPOS'!$G$8:$I$22,3,0),"")</f>
        <v/>
      </c>
      <c r="F2229" s="241" t="str">
        <f>IF(C2229&lt;&gt;"",VLOOKUP(C2229,'BASE EQUIPOS'!$G$8:$J$22,4,0),"")</f>
        <v/>
      </c>
      <c r="G2229" s="242"/>
      <c r="H2229" s="233"/>
      <c r="I2229" s="241"/>
      <c r="J2229" s="241"/>
      <c r="K2229" s="241"/>
      <c r="L2229" s="239"/>
      <c r="M2229" s="244"/>
      <c r="N2229" s="245" t="str">
        <f t="shared" ca="1" si="239"/>
        <v/>
      </c>
      <c r="O2229" s="239"/>
      <c r="P2229" s="244"/>
      <c r="Q2229" s="245" t="str">
        <f t="shared" si="240"/>
        <v/>
      </c>
      <c r="U2229" s="246" t="str">
        <f>IFERROR(VLOOKUP(C2229,'BASE EQUIPOS'!$G$8:$O$22,9,0)," ")</f>
        <v xml:space="preserve"> </v>
      </c>
      <c r="V2229" s="232" t="str">
        <f t="shared" si="242"/>
        <v/>
      </c>
      <c r="W2229" s="232" t="str">
        <f t="shared" si="243"/>
        <v/>
      </c>
      <c r="X2229" s="232" t="str">
        <f>IFERROR(VLOOKUP(W2229,Datos!$P$4:$Q$18,2,0),"")</f>
        <v/>
      </c>
      <c r="Y2229" s="232" t="str">
        <f t="shared" si="244"/>
        <v/>
      </c>
      <c r="AA2229" s="314" t="str">
        <f t="shared" ca="1" si="241"/>
        <v/>
      </c>
    </row>
    <row r="2230" spans="1:27" x14ac:dyDescent="0.3">
      <c r="A2230" s="238"/>
      <c r="B2230" s="241" t="str">
        <f t="shared" si="245"/>
        <v/>
      </c>
      <c r="C2230" s="239"/>
      <c r="D2230" s="240" t="str">
        <f>IF(C2230&lt;&gt;"",VLOOKUP(C2230,'BASE EQUIPOS'!$G$8:$H$22,2,0),"")</f>
        <v/>
      </c>
      <c r="E2230" s="241" t="str">
        <f>IF(C2230&lt;&gt;"",VLOOKUP(C2230,'BASE EQUIPOS'!$G$8:$I$22,3,0),"")</f>
        <v/>
      </c>
      <c r="F2230" s="241" t="str">
        <f>IF(C2230&lt;&gt;"",VLOOKUP(C2230,'BASE EQUIPOS'!$G$8:$J$22,4,0),"")</f>
        <v/>
      </c>
      <c r="G2230" s="242"/>
      <c r="H2230" s="233"/>
      <c r="I2230" s="241"/>
      <c r="J2230" s="241"/>
      <c r="K2230" s="241"/>
      <c r="L2230" s="239"/>
      <c r="M2230" s="244"/>
      <c r="N2230" s="245" t="str">
        <f t="shared" ca="1" si="239"/>
        <v/>
      </c>
      <c r="O2230" s="239"/>
      <c r="P2230" s="244"/>
      <c r="Q2230" s="245" t="str">
        <f t="shared" si="240"/>
        <v/>
      </c>
      <c r="U2230" s="246" t="str">
        <f>IFERROR(VLOOKUP(C2230,'BASE EQUIPOS'!$G$8:$O$22,9,0)," ")</f>
        <v xml:space="preserve"> </v>
      </c>
      <c r="V2230" s="232" t="str">
        <f t="shared" si="242"/>
        <v/>
      </c>
      <c r="W2230" s="232" t="str">
        <f t="shared" si="243"/>
        <v/>
      </c>
      <c r="X2230" s="232" t="str">
        <f>IFERROR(VLOOKUP(W2230,Datos!$P$4:$Q$18,2,0),"")</f>
        <v/>
      </c>
      <c r="Y2230" s="232" t="str">
        <f t="shared" si="244"/>
        <v/>
      </c>
      <c r="AA2230" s="314" t="str">
        <f t="shared" ca="1" si="241"/>
        <v/>
      </c>
    </row>
    <row r="2231" spans="1:27" x14ac:dyDescent="0.3">
      <c r="A2231" s="238"/>
      <c r="B2231" s="241" t="str">
        <f t="shared" si="245"/>
        <v/>
      </c>
      <c r="C2231" s="239"/>
      <c r="D2231" s="240" t="str">
        <f>IF(C2231&lt;&gt;"",VLOOKUP(C2231,'BASE EQUIPOS'!$G$8:$H$22,2,0),"")</f>
        <v/>
      </c>
      <c r="E2231" s="241" t="str">
        <f>IF(C2231&lt;&gt;"",VLOOKUP(C2231,'BASE EQUIPOS'!$G$8:$I$22,3,0),"")</f>
        <v/>
      </c>
      <c r="F2231" s="241" t="str">
        <f>IF(C2231&lt;&gt;"",VLOOKUP(C2231,'BASE EQUIPOS'!$G$8:$J$22,4,0),"")</f>
        <v/>
      </c>
      <c r="G2231" s="242"/>
      <c r="H2231" s="233"/>
      <c r="I2231" s="241"/>
      <c r="J2231" s="241"/>
      <c r="K2231" s="241"/>
      <c r="L2231" s="239"/>
      <c r="M2231" s="244"/>
      <c r="N2231" s="245" t="str">
        <f t="shared" ca="1" si="239"/>
        <v/>
      </c>
      <c r="O2231" s="239"/>
      <c r="P2231" s="244"/>
      <c r="Q2231" s="245" t="str">
        <f t="shared" si="240"/>
        <v/>
      </c>
      <c r="U2231" s="246" t="str">
        <f>IFERROR(VLOOKUP(C2231,'BASE EQUIPOS'!$G$8:$O$22,9,0)," ")</f>
        <v xml:space="preserve"> </v>
      </c>
      <c r="V2231" s="232" t="str">
        <f t="shared" si="242"/>
        <v/>
      </c>
      <c r="W2231" s="232" t="str">
        <f t="shared" si="243"/>
        <v/>
      </c>
      <c r="X2231" s="232" t="str">
        <f>IFERROR(VLOOKUP(W2231,Datos!$P$4:$Q$18,2,0),"")</f>
        <v/>
      </c>
      <c r="Y2231" s="232" t="str">
        <f t="shared" si="244"/>
        <v/>
      </c>
      <c r="AA2231" s="314" t="str">
        <f t="shared" ca="1" si="241"/>
        <v/>
      </c>
    </row>
    <row r="2232" spans="1:27" x14ac:dyDescent="0.3">
      <c r="A2232" s="238"/>
      <c r="B2232" s="241" t="str">
        <f t="shared" si="245"/>
        <v/>
      </c>
      <c r="C2232" s="239"/>
      <c r="D2232" s="240" t="str">
        <f>IF(C2232&lt;&gt;"",VLOOKUP(C2232,'BASE EQUIPOS'!$G$8:$H$22,2,0),"")</f>
        <v/>
      </c>
      <c r="E2232" s="241" t="str">
        <f>IF(C2232&lt;&gt;"",VLOOKUP(C2232,'BASE EQUIPOS'!$G$8:$I$22,3,0),"")</f>
        <v/>
      </c>
      <c r="F2232" s="241" t="str">
        <f>IF(C2232&lt;&gt;"",VLOOKUP(C2232,'BASE EQUIPOS'!$G$8:$J$22,4,0),"")</f>
        <v/>
      </c>
      <c r="G2232" s="242"/>
      <c r="H2232" s="233"/>
      <c r="I2232" s="241"/>
      <c r="J2232" s="241"/>
      <c r="K2232" s="241"/>
      <c r="L2232" s="239"/>
      <c r="M2232" s="244"/>
      <c r="N2232" s="245" t="str">
        <f t="shared" ca="1" si="239"/>
        <v/>
      </c>
      <c r="O2232" s="239"/>
      <c r="P2232" s="244"/>
      <c r="Q2232" s="245" t="str">
        <f t="shared" si="240"/>
        <v/>
      </c>
      <c r="U2232" s="246" t="str">
        <f>IFERROR(VLOOKUP(C2232,'BASE EQUIPOS'!$G$8:$O$22,9,0)," ")</f>
        <v xml:space="preserve"> </v>
      </c>
      <c r="V2232" s="232" t="str">
        <f t="shared" si="242"/>
        <v/>
      </c>
      <c r="W2232" s="232" t="str">
        <f t="shared" si="243"/>
        <v/>
      </c>
      <c r="X2232" s="232" t="str">
        <f>IFERROR(VLOOKUP(W2232,Datos!$P$4:$Q$18,2,0),"")</f>
        <v/>
      </c>
      <c r="Y2232" s="232" t="str">
        <f t="shared" si="244"/>
        <v/>
      </c>
      <c r="AA2232" s="314" t="str">
        <f t="shared" ca="1" si="241"/>
        <v/>
      </c>
    </row>
    <row r="2233" spans="1:27" x14ac:dyDescent="0.3">
      <c r="A2233" s="238"/>
      <c r="B2233" s="241" t="str">
        <f t="shared" si="245"/>
        <v/>
      </c>
      <c r="C2233" s="239"/>
      <c r="D2233" s="240" t="str">
        <f>IF(C2233&lt;&gt;"",VLOOKUP(C2233,'BASE EQUIPOS'!$G$8:$H$22,2,0),"")</f>
        <v/>
      </c>
      <c r="E2233" s="241" t="str">
        <f>IF(C2233&lt;&gt;"",VLOOKUP(C2233,'BASE EQUIPOS'!$G$8:$I$22,3,0),"")</f>
        <v/>
      </c>
      <c r="F2233" s="241" t="str">
        <f>IF(C2233&lt;&gt;"",VLOOKUP(C2233,'BASE EQUIPOS'!$G$8:$J$22,4,0),"")</f>
        <v/>
      </c>
      <c r="G2233" s="242"/>
      <c r="H2233" s="233"/>
      <c r="I2233" s="241"/>
      <c r="J2233" s="241"/>
      <c r="K2233" s="241"/>
      <c r="L2233" s="239"/>
      <c r="M2233" s="244"/>
      <c r="N2233" s="245" t="str">
        <f t="shared" ca="1" si="239"/>
        <v/>
      </c>
      <c r="O2233" s="239"/>
      <c r="P2233" s="244"/>
      <c r="Q2233" s="245" t="str">
        <f t="shared" si="240"/>
        <v/>
      </c>
      <c r="U2233" s="246" t="str">
        <f>IFERROR(VLOOKUP(C2233,'BASE EQUIPOS'!$G$8:$O$22,9,0)," ")</f>
        <v xml:space="preserve"> </v>
      </c>
      <c r="V2233" s="232" t="str">
        <f t="shared" si="242"/>
        <v/>
      </c>
      <c r="W2233" s="232" t="str">
        <f t="shared" si="243"/>
        <v/>
      </c>
      <c r="X2233" s="232" t="str">
        <f>IFERROR(VLOOKUP(W2233,Datos!$P$4:$Q$18,2,0),"")</f>
        <v/>
      </c>
      <c r="Y2233" s="232" t="str">
        <f t="shared" si="244"/>
        <v/>
      </c>
      <c r="AA2233" s="314" t="str">
        <f t="shared" ca="1" si="241"/>
        <v/>
      </c>
    </row>
    <row r="2234" spans="1:27" x14ac:dyDescent="0.3">
      <c r="A2234" s="238"/>
      <c r="B2234" s="241" t="str">
        <f t="shared" si="245"/>
        <v/>
      </c>
      <c r="C2234" s="239"/>
      <c r="D2234" s="240" t="str">
        <f>IF(C2234&lt;&gt;"",VLOOKUP(C2234,'BASE EQUIPOS'!$G$8:$H$22,2,0),"")</f>
        <v/>
      </c>
      <c r="E2234" s="241" t="str">
        <f>IF(C2234&lt;&gt;"",VLOOKUP(C2234,'BASE EQUIPOS'!$G$8:$I$22,3,0),"")</f>
        <v/>
      </c>
      <c r="F2234" s="241" t="str">
        <f>IF(C2234&lt;&gt;"",VLOOKUP(C2234,'BASE EQUIPOS'!$G$8:$J$22,4,0),"")</f>
        <v/>
      </c>
      <c r="G2234" s="242"/>
      <c r="H2234" s="233"/>
      <c r="I2234" s="241"/>
      <c r="J2234" s="241"/>
      <c r="K2234" s="241"/>
      <c r="L2234" s="239"/>
      <c r="M2234" s="244"/>
      <c r="N2234" s="245" t="str">
        <f t="shared" ca="1" si="239"/>
        <v/>
      </c>
      <c r="O2234" s="239"/>
      <c r="P2234" s="244"/>
      <c r="Q2234" s="245" t="str">
        <f t="shared" si="240"/>
        <v/>
      </c>
      <c r="U2234" s="246" t="str">
        <f>IFERROR(VLOOKUP(C2234,'BASE EQUIPOS'!$G$8:$O$22,9,0)," ")</f>
        <v xml:space="preserve"> </v>
      </c>
      <c r="V2234" s="232" t="str">
        <f t="shared" si="242"/>
        <v/>
      </c>
      <c r="W2234" s="232" t="str">
        <f t="shared" si="243"/>
        <v/>
      </c>
      <c r="X2234" s="232" t="str">
        <f>IFERROR(VLOOKUP(W2234,Datos!$P$4:$Q$18,2,0),"")</f>
        <v/>
      </c>
      <c r="Y2234" s="232" t="str">
        <f t="shared" si="244"/>
        <v/>
      </c>
      <c r="AA2234" s="314" t="str">
        <f t="shared" ca="1" si="241"/>
        <v/>
      </c>
    </row>
    <row r="2235" spans="1:27" x14ac:dyDescent="0.3">
      <c r="A2235" s="238"/>
      <c r="B2235" s="241" t="str">
        <f t="shared" si="245"/>
        <v/>
      </c>
      <c r="C2235" s="239"/>
      <c r="D2235" s="240" t="str">
        <f>IF(C2235&lt;&gt;"",VLOOKUP(C2235,'BASE EQUIPOS'!$G$8:$H$22,2,0),"")</f>
        <v/>
      </c>
      <c r="E2235" s="241" t="str">
        <f>IF(C2235&lt;&gt;"",VLOOKUP(C2235,'BASE EQUIPOS'!$G$8:$I$22,3,0),"")</f>
        <v/>
      </c>
      <c r="F2235" s="241" t="str">
        <f>IF(C2235&lt;&gt;"",VLOOKUP(C2235,'BASE EQUIPOS'!$G$8:$J$22,4,0),"")</f>
        <v/>
      </c>
      <c r="G2235" s="242"/>
      <c r="H2235" s="233"/>
      <c r="I2235" s="241"/>
      <c r="J2235" s="241"/>
      <c r="K2235" s="241"/>
      <c r="L2235" s="239"/>
      <c r="M2235" s="244"/>
      <c r="N2235" s="245" t="str">
        <f t="shared" ca="1" si="239"/>
        <v/>
      </c>
      <c r="O2235" s="239"/>
      <c r="P2235" s="244"/>
      <c r="Q2235" s="245" t="str">
        <f t="shared" si="240"/>
        <v/>
      </c>
      <c r="U2235" s="246" t="str">
        <f>IFERROR(VLOOKUP(C2235,'BASE EQUIPOS'!$G$8:$O$22,9,0)," ")</f>
        <v xml:space="preserve"> </v>
      </c>
      <c r="V2235" s="232" t="str">
        <f t="shared" si="242"/>
        <v/>
      </c>
      <c r="W2235" s="232" t="str">
        <f t="shared" si="243"/>
        <v/>
      </c>
      <c r="X2235" s="232" t="str">
        <f>IFERROR(VLOOKUP(W2235,Datos!$P$4:$Q$18,2,0),"")</f>
        <v/>
      </c>
      <c r="Y2235" s="232" t="str">
        <f t="shared" si="244"/>
        <v/>
      </c>
      <c r="AA2235" s="314" t="str">
        <f t="shared" ca="1" si="241"/>
        <v/>
      </c>
    </row>
    <row r="2236" spans="1:27" x14ac:dyDescent="0.3">
      <c r="A2236" s="238"/>
      <c r="B2236" s="241" t="str">
        <f t="shared" si="245"/>
        <v/>
      </c>
      <c r="C2236" s="239"/>
      <c r="D2236" s="240" t="str">
        <f>IF(C2236&lt;&gt;"",VLOOKUP(C2236,'BASE EQUIPOS'!$G$8:$H$22,2,0),"")</f>
        <v/>
      </c>
      <c r="E2236" s="241" t="str">
        <f>IF(C2236&lt;&gt;"",VLOOKUP(C2236,'BASE EQUIPOS'!$G$8:$I$22,3,0),"")</f>
        <v/>
      </c>
      <c r="F2236" s="241" t="str">
        <f>IF(C2236&lt;&gt;"",VLOOKUP(C2236,'BASE EQUIPOS'!$G$8:$J$22,4,0),"")</f>
        <v/>
      </c>
      <c r="G2236" s="242"/>
      <c r="H2236" s="233"/>
      <c r="I2236" s="241"/>
      <c r="J2236" s="241"/>
      <c r="K2236" s="241"/>
      <c r="L2236" s="239"/>
      <c r="M2236" s="244"/>
      <c r="N2236" s="245" t="str">
        <f t="shared" ca="1" si="239"/>
        <v/>
      </c>
      <c r="O2236" s="239"/>
      <c r="P2236" s="244"/>
      <c r="Q2236" s="245" t="str">
        <f t="shared" si="240"/>
        <v/>
      </c>
      <c r="U2236" s="246" t="str">
        <f>IFERROR(VLOOKUP(C2236,'BASE EQUIPOS'!$G$8:$O$22,9,0)," ")</f>
        <v xml:space="preserve"> </v>
      </c>
      <c r="V2236" s="232" t="str">
        <f t="shared" si="242"/>
        <v/>
      </c>
      <c r="W2236" s="232" t="str">
        <f t="shared" si="243"/>
        <v/>
      </c>
      <c r="X2236" s="232" t="str">
        <f>IFERROR(VLOOKUP(W2236,Datos!$P$4:$Q$18,2,0),"")</f>
        <v/>
      </c>
      <c r="Y2236" s="232" t="str">
        <f t="shared" si="244"/>
        <v/>
      </c>
      <c r="AA2236" s="314" t="str">
        <f t="shared" ca="1" si="241"/>
        <v/>
      </c>
    </row>
    <row r="2237" spans="1:27" x14ac:dyDescent="0.3">
      <c r="A2237" s="238"/>
      <c r="B2237" s="241" t="str">
        <f t="shared" si="245"/>
        <v/>
      </c>
      <c r="C2237" s="239"/>
      <c r="D2237" s="240" t="str">
        <f>IF(C2237&lt;&gt;"",VLOOKUP(C2237,'BASE EQUIPOS'!$G$8:$H$22,2,0),"")</f>
        <v/>
      </c>
      <c r="E2237" s="241" t="str">
        <f>IF(C2237&lt;&gt;"",VLOOKUP(C2237,'BASE EQUIPOS'!$G$8:$I$22,3,0),"")</f>
        <v/>
      </c>
      <c r="F2237" s="241" t="str">
        <f>IF(C2237&lt;&gt;"",VLOOKUP(C2237,'BASE EQUIPOS'!$G$8:$J$22,4,0),"")</f>
        <v/>
      </c>
      <c r="G2237" s="242"/>
      <c r="H2237" s="233"/>
      <c r="I2237" s="241"/>
      <c r="J2237" s="241"/>
      <c r="K2237" s="241"/>
      <c r="L2237" s="239"/>
      <c r="M2237" s="244"/>
      <c r="N2237" s="245" t="str">
        <f t="shared" ca="1" si="239"/>
        <v/>
      </c>
      <c r="O2237" s="239"/>
      <c r="P2237" s="244"/>
      <c r="Q2237" s="245" t="str">
        <f t="shared" si="240"/>
        <v/>
      </c>
      <c r="U2237" s="246" t="str">
        <f>IFERROR(VLOOKUP(C2237,'BASE EQUIPOS'!$G$8:$O$22,9,0)," ")</f>
        <v xml:space="preserve"> </v>
      </c>
      <c r="V2237" s="232" t="str">
        <f t="shared" si="242"/>
        <v/>
      </c>
      <c r="W2237" s="232" t="str">
        <f t="shared" si="243"/>
        <v/>
      </c>
      <c r="X2237" s="232" t="str">
        <f>IFERROR(VLOOKUP(W2237,Datos!$P$4:$Q$18,2,0),"")</f>
        <v/>
      </c>
      <c r="Y2237" s="232" t="str">
        <f t="shared" si="244"/>
        <v/>
      </c>
      <c r="AA2237" s="314" t="str">
        <f t="shared" ca="1" si="241"/>
        <v/>
      </c>
    </row>
    <row r="2238" spans="1:27" x14ac:dyDescent="0.3">
      <c r="A2238" s="238"/>
      <c r="B2238" s="241" t="str">
        <f t="shared" si="245"/>
        <v/>
      </c>
      <c r="C2238" s="239"/>
      <c r="D2238" s="240" t="str">
        <f>IF(C2238&lt;&gt;"",VLOOKUP(C2238,'BASE EQUIPOS'!$G$8:$H$22,2,0),"")</f>
        <v/>
      </c>
      <c r="E2238" s="241" t="str">
        <f>IF(C2238&lt;&gt;"",VLOOKUP(C2238,'BASE EQUIPOS'!$G$8:$I$22,3,0),"")</f>
        <v/>
      </c>
      <c r="F2238" s="241" t="str">
        <f>IF(C2238&lt;&gt;"",VLOOKUP(C2238,'BASE EQUIPOS'!$G$8:$J$22,4,0),"")</f>
        <v/>
      </c>
      <c r="G2238" s="242"/>
      <c r="H2238" s="233"/>
      <c r="I2238" s="241"/>
      <c r="J2238" s="241"/>
      <c r="K2238" s="241"/>
      <c r="L2238" s="239"/>
      <c r="M2238" s="244"/>
      <c r="N2238" s="245" t="str">
        <f t="shared" ca="1" si="239"/>
        <v/>
      </c>
      <c r="O2238" s="239"/>
      <c r="P2238" s="244"/>
      <c r="Q2238" s="245" t="str">
        <f t="shared" si="240"/>
        <v/>
      </c>
      <c r="U2238" s="246" t="str">
        <f>IFERROR(VLOOKUP(C2238,'BASE EQUIPOS'!$G$8:$O$22,9,0)," ")</f>
        <v xml:space="preserve"> </v>
      </c>
      <c r="V2238" s="232" t="str">
        <f t="shared" si="242"/>
        <v/>
      </c>
      <c r="W2238" s="232" t="str">
        <f t="shared" si="243"/>
        <v/>
      </c>
      <c r="X2238" s="232" t="str">
        <f>IFERROR(VLOOKUP(W2238,Datos!$P$4:$Q$18,2,0),"")</f>
        <v/>
      </c>
      <c r="Y2238" s="232" t="str">
        <f t="shared" si="244"/>
        <v/>
      </c>
      <c r="AA2238" s="314" t="str">
        <f t="shared" ca="1" si="241"/>
        <v/>
      </c>
    </row>
    <row r="2239" spans="1:27" x14ac:dyDescent="0.3">
      <c r="A2239" s="238"/>
      <c r="B2239" s="241" t="str">
        <f t="shared" si="245"/>
        <v/>
      </c>
      <c r="C2239" s="239"/>
      <c r="D2239" s="240" t="str">
        <f>IF(C2239&lt;&gt;"",VLOOKUP(C2239,'BASE EQUIPOS'!$G$8:$H$22,2,0),"")</f>
        <v/>
      </c>
      <c r="E2239" s="241" t="str">
        <f>IF(C2239&lt;&gt;"",VLOOKUP(C2239,'BASE EQUIPOS'!$G$8:$I$22,3,0),"")</f>
        <v/>
      </c>
      <c r="F2239" s="241" t="str">
        <f>IF(C2239&lt;&gt;"",VLOOKUP(C2239,'BASE EQUIPOS'!$G$8:$J$22,4,0),"")</f>
        <v/>
      </c>
      <c r="G2239" s="242"/>
      <c r="H2239" s="233"/>
      <c r="I2239" s="241"/>
      <c r="J2239" s="241"/>
      <c r="K2239" s="241"/>
      <c r="L2239" s="239"/>
      <c r="M2239" s="244"/>
      <c r="N2239" s="245" t="str">
        <f t="shared" ca="1" si="239"/>
        <v/>
      </c>
      <c r="O2239" s="239"/>
      <c r="P2239" s="244"/>
      <c r="Q2239" s="245" t="str">
        <f t="shared" si="240"/>
        <v/>
      </c>
      <c r="U2239" s="246" t="str">
        <f>IFERROR(VLOOKUP(C2239,'BASE EQUIPOS'!$G$8:$O$22,9,0)," ")</f>
        <v xml:space="preserve"> </v>
      </c>
      <c r="V2239" s="232" t="str">
        <f t="shared" si="242"/>
        <v/>
      </c>
      <c r="W2239" s="232" t="str">
        <f t="shared" si="243"/>
        <v/>
      </c>
      <c r="X2239" s="232" t="str">
        <f>IFERROR(VLOOKUP(W2239,Datos!$P$4:$Q$18,2,0),"")</f>
        <v/>
      </c>
      <c r="Y2239" s="232" t="str">
        <f t="shared" si="244"/>
        <v/>
      </c>
      <c r="AA2239" s="314" t="str">
        <f t="shared" ca="1" si="241"/>
        <v/>
      </c>
    </row>
    <row r="2240" spans="1:27" x14ac:dyDescent="0.3">
      <c r="A2240" s="238"/>
      <c r="B2240" s="241" t="str">
        <f t="shared" si="245"/>
        <v/>
      </c>
      <c r="C2240" s="239"/>
      <c r="D2240" s="240" t="str">
        <f>IF(C2240&lt;&gt;"",VLOOKUP(C2240,'BASE EQUIPOS'!$G$8:$H$22,2,0),"")</f>
        <v/>
      </c>
      <c r="E2240" s="241" t="str">
        <f>IF(C2240&lt;&gt;"",VLOOKUP(C2240,'BASE EQUIPOS'!$G$8:$I$22,3,0),"")</f>
        <v/>
      </c>
      <c r="F2240" s="241" t="str">
        <f>IF(C2240&lt;&gt;"",VLOOKUP(C2240,'BASE EQUIPOS'!$G$8:$J$22,4,0),"")</f>
        <v/>
      </c>
      <c r="G2240" s="242"/>
      <c r="H2240" s="233"/>
      <c r="I2240" s="241"/>
      <c r="J2240" s="241"/>
      <c r="K2240" s="241"/>
      <c r="L2240" s="239"/>
      <c r="M2240" s="244"/>
      <c r="N2240" s="245" t="str">
        <f t="shared" ca="1" si="239"/>
        <v/>
      </c>
      <c r="O2240" s="239"/>
      <c r="P2240" s="244"/>
      <c r="Q2240" s="245" t="str">
        <f t="shared" si="240"/>
        <v/>
      </c>
      <c r="U2240" s="246" t="str">
        <f>IFERROR(VLOOKUP(C2240,'BASE EQUIPOS'!$G$8:$O$22,9,0)," ")</f>
        <v xml:space="preserve"> </v>
      </c>
      <c r="V2240" s="232" t="str">
        <f t="shared" si="242"/>
        <v/>
      </c>
      <c r="W2240" s="232" t="str">
        <f t="shared" si="243"/>
        <v/>
      </c>
      <c r="X2240" s="232" t="str">
        <f>IFERROR(VLOOKUP(W2240,Datos!$P$4:$Q$18,2,0),"")</f>
        <v/>
      </c>
      <c r="Y2240" s="232" t="str">
        <f t="shared" si="244"/>
        <v/>
      </c>
      <c r="AA2240" s="314" t="str">
        <f t="shared" ca="1" si="241"/>
        <v/>
      </c>
    </row>
    <row r="2241" spans="1:27" x14ac:dyDescent="0.3">
      <c r="A2241" s="238"/>
      <c r="B2241" s="241" t="str">
        <f t="shared" si="245"/>
        <v/>
      </c>
      <c r="C2241" s="239"/>
      <c r="D2241" s="240" t="str">
        <f>IF(C2241&lt;&gt;"",VLOOKUP(C2241,'BASE EQUIPOS'!$G$8:$H$22,2,0),"")</f>
        <v/>
      </c>
      <c r="E2241" s="241" t="str">
        <f>IF(C2241&lt;&gt;"",VLOOKUP(C2241,'BASE EQUIPOS'!$G$8:$I$22,3,0),"")</f>
        <v/>
      </c>
      <c r="F2241" s="241" t="str">
        <f>IF(C2241&lt;&gt;"",VLOOKUP(C2241,'BASE EQUIPOS'!$G$8:$J$22,4,0),"")</f>
        <v/>
      </c>
      <c r="G2241" s="242"/>
      <c r="H2241" s="233"/>
      <c r="I2241" s="241"/>
      <c r="J2241" s="241"/>
      <c r="K2241" s="241"/>
      <c r="L2241" s="239"/>
      <c r="M2241" s="244"/>
      <c r="N2241" s="245" t="str">
        <f t="shared" ca="1" si="239"/>
        <v/>
      </c>
      <c r="O2241" s="239"/>
      <c r="P2241" s="244"/>
      <c r="Q2241" s="245" t="str">
        <f t="shared" si="240"/>
        <v/>
      </c>
      <c r="U2241" s="246" t="str">
        <f>IFERROR(VLOOKUP(C2241,'BASE EQUIPOS'!$G$8:$O$22,9,0)," ")</f>
        <v xml:space="preserve"> </v>
      </c>
      <c r="V2241" s="232" t="str">
        <f t="shared" si="242"/>
        <v/>
      </c>
      <c r="W2241" s="232" t="str">
        <f t="shared" si="243"/>
        <v/>
      </c>
      <c r="X2241" s="232" t="str">
        <f>IFERROR(VLOOKUP(W2241,Datos!$P$4:$Q$18,2,0),"")</f>
        <v/>
      </c>
      <c r="Y2241" s="232" t="str">
        <f t="shared" si="244"/>
        <v/>
      </c>
      <c r="AA2241" s="314" t="str">
        <f t="shared" ca="1" si="241"/>
        <v/>
      </c>
    </row>
    <row r="2242" spans="1:27" x14ac:dyDescent="0.3">
      <c r="A2242" s="238"/>
      <c r="B2242" s="241" t="str">
        <f t="shared" si="245"/>
        <v/>
      </c>
      <c r="C2242" s="239"/>
      <c r="D2242" s="240" t="str">
        <f>IF(C2242&lt;&gt;"",VLOOKUP(C2242,'BASE EQUIPOS'!$G$8:$H$22,2,0),"")</f>
        <v/>
      </c>
      <c r="E2242" s="241" t="str">
        <f>IF(C2242&lt;&gt;"",VLOOKUP(C2242,'BASE EQUIPOS'!$G$8:$I$22,3,0),"")</f>
        <v/>
      </c>
      <c r="F2242" s="241" t="str">
        <f>IF(C2242&lt;&gt;"",VLOOKUP(C2242,'BASE EQUIPOS'!$G$8:$J$22,4,0),"")</f>
        <v/>
      </c>
      <c r="G2242" s="242"/>
      <c r="H2242" s="233"/>
      <c r="I2242" s="241"/>
      <c r="J2242" s="241"/>
      <c r="K2242" s="241"/>
      <c r="L2242" s="239"/>
      <c r="M2242" s="244"/>
      <c r="N2242" s="245" t="str">
        <f t="shared" ca="1" si="239"/>
        <v/>
      </c>
      <c r="O2242" s="239"/>
      <c r="P2242" s="244"/>
      <c r="Q2242" s="245" t="str">
        <f t="shared" si="240"/>
        <v/>
      </c>
      <c r="U2242" s="246" t="str">
        <f>IFERROR(VLOOKUP(C2242,'BASE EQUIPOS'!$G$8:$O$22,9,0)," ")</f>
        <v xml:space="preserve"> </v>
      </c>
      <c r="V2242" s="232" t="str">
        <f t="shared" si="242"/>
        <v/>
      </c>
      <c r="W2242" s="232" t="str">
        <f t="shared" si="243"/>
        <v/>
      </c>
      <c r="X2242" s="232" t="str">
        <f>IFERROR(VLOOKUP(W2242,Datos!$P$4:$Q$18,2,0),"")</f>
        <v/>
      </c>
      <c r="Y2242" s="232" t="str">
        <f t="shared" si="244"/>
        <v/>
      </c>
      <c r="AA2242" s="314" t="str">
        <f t="shared" ca="1" si="241"/>
        <v/>
      </c>
    </row>
    <row r="2243" spans="1:27" x14ac:dyDescent="0.3">
      <c r="A2243" s="238"/>
      <c r="B2243" s="241" t="str">
        <f t="shared" si="245"/>
        <v/>
      </c>
      <c r="C2243" s="239"/>
      <c r="D2243" s="240" t="str">
        <f>IF(C2243&lt;&gt;"",VLOOKUP(C2243,'BASE EQUIPOS'!$G$8:$H$22,2,0),"")</f>
        <v/>
      </c>
      <c r="E2243" s="241" t="str">
        <f>IF(C2243&lt;&gt;"",VLOOKUP(C2243,'BASE EQUIPOS'!$G$8:$I$22,3,0),"")</f>
        <v/>
      </c>
      <c r="F2243" s="241" t="str">
        <f>IF(C2243&lt;&gt;"",VLOOKUP(C2243,'BASE EQUIPOS'!$G$8:$J$22,4,0),"")</f>
        <v/>
      </c>
      <c r="G2243" s="242"/>
      <c r="H2243" s="233"/>
      <c r="I2243" s="241"/>
      <c r="J2243" s="241"/>
      <c r="K2243" s="241"/>
      <c r="L2243" s="239"/>
      <c r="M2243" s="244"/>
      <c r="N2243" s="245" t="str">
        <f t="shared" ca="1" si="239"/>
        <v/>
      </c>
      <c r="O2243" s="239"/>
      <c r="P2243" s="244"/>
      <c r="Q2243" s="245" t="str">
        <f t="shared" si="240"/>
        <v/>
      </c>
      <c r="U2243" s="246" t="str">
        <f>IFERROR(VLOOKUP(C2243,'BASE EQUIPOS'!$G$8:$O$22,9,0)," ")</f>
        <v xml:space="preserve"> </v>
      </c>
      <c r="V2243" s="232" t="str">
        <f t="shared" si="242"/>
        <v/>
      </c>
      <c r="W2243" s="232" t="str">
        <f t="shared" si="243"/>
        <v/>
      </c>
      <c r="X2243" s="232" t="str">
        <f>IFERROR(VLOOKUP(W2243,Datos!$P$4:$Q$18,2,0),"")</f>
        <v/>
      </c>
      <c r="Y2243" s="232" t="str">
        <f t="shared" si="244"/>
        <v/>
      </c>
      <c r="AA2243" s="314" t="str">
        <f t="shared" ca="1" si="241"/>
        <v/>
      </c>
    </row>
    <row r="2244" spans="1:27" x14ac:dyDescent="0.3">
      <c r="A2244" s="238"/>
      <c r="B2244" s="241" t="str">
        <f t="shared" si="245"/>
        <v/>
      </c>
      <c r="C2244" s="239"/>
      <c r="D2244" s="240" t="str">
        <f>IF(C2244&lt;&gt;"",VLOOKUP(C2244,'BASE EQUIPOS'!$G$8:$H$22,2,0),"")</f>
        <v/>
      </c>
      <c r="E2244" s="241" t="str">
        <f>IF(C2244&lt;&gt;"",VLOOKUP(C2244,'BASE EQUIPOS'!$G$8:$I$22,3,0),"")</f>
        <v/>
      </c>
      <c r="F2244" s="241" t="str">
        <f>IF(C2244&lt;&gt;"",VLOOKUP(C2244,'BASE EQUIPOS'!$G$8:$J$22,4,0),"")</f>
        <v/>
      </c>
      <c r="G2244" s="242"/>
      <c r="H2244" s="233"/>
      <c r="I2244" s="241"/>
      <c r="J2244" s="241"/>
      <c r="K2244" s="241"/>
      <c r="L2244" s="239"/>
      <c r="M2244" s="244"/>
      <c r="N2244" s="245" t="str">
        <f t="shared" ca="1" si="239"/>
        <v/>
      </c>
      <c r="O2244" s="239"/>
      <c r="P2244" s="244"/>
      <c r="Q2244" s="245" t="str">
        <f t="shared" si="240"/>
        <v/>
      </c>
      <c r="U2244" s="246" t="str">
        <f>IFERROR(VLOOKUP(C2244,'BASE EQUIPOS'!$G$8:$O$22,9,0)," ")</f>
        <v xml:space="preserve"> </v>
      </c>
      <c r="V2244" s="232" t="str">
        <f t="shared" si="242"/>
        <v/>
      </c>
      <c r="W2244" s="232" t="str">
        <f t="shared" si="243"/>
        <v/>
      </c>
      <c r="X2244" s="232" t="str">
        <f>IFERROR(VLOOKUP(W2244,Datos!$P$4:$Q$18,2,0),"")</f>
        <v/>
      </c>
      <c r="Y2244" s="232" t="str">
        <f t="shared" si="244"/>
        <v/>
      </c>
      <c r="AA2244" s="314" t="str">
        <f t="shared" ca="1" si="241"/>
        <v/>
      </c>
    </row>
    <row r="2245" spans="1:27" x14ac:dyDescent="0.3">
      <c r="A2245" s="238"/>
      <c r="B2245" s="241" t="str">
        <f t="shared" si="245"/>
        <v/>
      </c>
      <c r="C2245" s="239"/>
      <c r="D2245" s="240" t="str">
        <f>IF(C2245&lt;&gt;"",VLOOKUP(C2245,'BASE EQUIPOS'!$G$8:$H$22,2,0),"")</f>
        <v/>
      </c>
      <c r="E2245" s="241" t="str">
        <f>IF(C2245&lt;&gt;"",VLOOKUP(C2245,'BASE EQUIPOS'!$G$8:$I$22,3,0),"")</f>
        <v/>
      </c>
      <c r="F2245" s="241" t="str">
        <f>IF(C2245&lt;&gt;"",VLOOKUP(C2245,'BASE EQUIPOS'!$G$8:$J$22,4,0),"")</f>
        <v/>
      </c>
      <c r="G2245" s="242"/>
      <c r="H2245" s="233"/>
      <c r="I2245" s="241"/>
      <c r="J2245" s="241"/>
      <c r="K2245" s="241"/>
      <c r="L2245" s="239"/>
      <c r="M2245" s="244"/>
      <c r="N2245" s="245" t="str">
        <f t="shared" ca="1" si="239"/>
        <v/>
      </c>
      <c r="O2245" s="239"/>
      <c r="P2245" s="244"/>
      <c r="Q2245" s="245" t="str">
        <f t="shared" si="240"/>
        <v/>
      </c>
      <c r="U2245" s="246" t="str">
        <f>IFERROR(VLOOKUP(C2245,'BASE EQUIPOS'!$G$8:$O$22,9,0)," ")</f>
        <v xml:space="preserve"> </v>
      </c>
      <c r="V2245" s="232" t="str">
        <f t="shared" si="242"/>
        <v/>
      </c>
      <c r="W2245" s="232" t="str">
        <f t="shared" si="243"/>
        <v/>
      </c>
      <c r="X2245" s="232" t="str">
        <f>IFERROR(VLOOKUP(W2245,Datos!$P$4:$Q$18,2,0),"")</f>
        <v/>
      </c>
      <c r="Y2245" s="232" t="str">
        <f t="shared" si="244"/>
        <v/>
      </c>
      <c r="AA2245" s="314" t="str">
        <f t="shared" ca="1" si="241"/>
        <v/>
      </c>
    </row>
    <row r="2246" spans="1:27" x14ac:dyDescent="0.3">
      <c r="A2246" s="238"/>
      <c r="B2246" s="241" t="str">
        <f t="shared" si="245"/>
        <v/>
      </c>
      <c r="C2246" s="239"/>
      <c r="D2246" s="240" t="str">
        <f>IF(C2246&lt;&gt;"",VLOOKUP(C2246,'BASE EQUIPOS'!$G$8:$H$22,2,0),"")</f>
        <v/>
      </c>
      <c r="E2246" s="241" t="str">
        <f>IF(C2246&lt;&gt;"",VLOOKUP(C2246,'BASE EQUIPOS'!$G$8:$I$22,3,0),"")</f>
        <v/>
      </c>
      <c r="F2246" s="241" t="str">
        <f>IF(C2246&lt;&gt;"",VLOOKUP(C2246,'BASE EQUIPOS'!$G$8:$J$22,4,0),"")</f>
        <v/>
      </c>
      <c r="G2246" s="242"/>
      <c r="H2246" s="233"/>
      <c r="I2246" s="241"/>
      <c r="J2246" s="241"/>
      <c r="K2246" s="241"/>
      <c r="L2246" s="239"/>
      <c r="M2246" s="244"/>
      <c r="N2246" s="245" t="str">
        <f t="shared" ca="1" si="239"/>
        <v/>
      </c>
      <c r="O2246" s="239"/>
      <c r="P2246" s="244"/>
      <c r="Q2246" s="245" t="str">
        <f t="shared" si="240"/>
        <v/>
      </c>
      <c r="U2246" s="246" t="str">
        <f>IFERROR(VLOOKUP(C2246,'BASE EQUIPOS'!$G$8:$O$22,9,0)," ")</f>
        <v xml:space="preserve"> </v>
      </c>
      <c r="V2246" s="232" t="str">
        <f t="shared" si="242"/>
        <v/>
      </c>
      <c r="W2246" s="232" t="str">
        <f t="shared" si="243"/>
        <v/>
      </c>
      <c r="X2246" s="232" t="str">
        <f>IFERROR(VLOOKUP(W2246,Datos!$P$4:$Q$18,2,0),"")</f>
        <v/>
      </c>
      <c r="Y2246" s="232" t="str">
        <f t="shared" si="244"/>
        <v/>
      </c>
      <c r="AA2246" s="314" t="str">
        <f t="shared" ca="1" si="241"/>
        <v/>
      </c>
    </row>
    <row r="2247" spans="1:27" x14ac:dyDescent="0.3">
      <c r="A2247" s="238"/>
      <c r="B2247" s="241" t="str">
        <f t="shared" si="245"/>
        <v/>
      </c>
      <c r="C2247" s="239"/>
      <c r="D2247" s="240" t="str">
        <f>IF(C2247&lt;&gt;"",VLOOKUP(C2247,'BASE EQUIPOS'!$G$8:$H$22,2,0),"")</f>
        <v/>
      </c>
      <c r="E2247" s="241" t="str">
        <f>IF(C2247&lt;&gt;"",VLOOKUP(C2247,'BASE EQUIPOS'!$G$8:$I$22,3,0),"")</f>
        <v/>
      </c>
      <c r="F2247" s="241" t="str">
        <f>IF(C2247&lt;&gt;"",VLOOKUP(C2247,'BASE EQUIPOS'!$G$8:$J$22,4,0),"")</f>
        <v/>
      </c>
      <c r="G2247" s="242"/>
      <c r="H2247" s="233"/>
      <c r="I2247" s="241"/>
      <c r="J2247" s="241"/>
      <c r="K2247" s="241"/>
      <c r="L2247" s="239"/>
      <c r="M2247" s="244"/>
      <c r="N2247" s="245" t="str">
        <f t="shared" ca="1" si="239"/>
        <v/>
      </c>
      <c r="O2247" s="239"/>
      <c r="P2247" s="244"/>
      <c r="Q2247" s="245" t="str">
        <f t="shared" si="240"/>
        <v/>
      </c>
      <c r="U2247" s="246" t="str">
        <f>IFERROR(VLOOKUP(C2247,'BASE EQUIPOS'!$G$8:$O$22,9,0)," ")</f>
        <v xml:space="preserve"> </v>
      </c>
      <c r="V2247" s="232" t="str">
        <f t="shared" si="242"/>
        <v/>
      </c>
      <c r="W2247" s="232" t="str">
        <f t="shared" si="243"/>
        <v/>
      </c>
      <c r="X2247" s="232" t="str">
        <f>IFERROR(VLOOKUP(W2247,Datos!$P$4:$Q$18,2,0),"")</f>
        <v/>
      </c>
      <c r="Y2247" s="232" t="str">
        <f t="shared" si="244"/>
        <v/>
      </c>
      <c r="AA2247" s="314" t="str">
        <f t="shared" ca="1" si="241"/>
        <v/>
      </c>
    </row>
    <row r="2248" spans="1:27" x14ac:dyDescent="0.3">
      <c r="A2248" s="238"/>
      <c r="B2248" s="241" t="str">
        <f t="shared" si="245"/>
        <v/>
      </c>
      <c r="C2248" s="239"/>
      <c r="D2248" s="240" t="str">
        <f>IF(C2248&lt;&gt;"",VLOOKUP(C2248,'BASE EQUIPOS'!$G$8:$H$22,2,0),"")</f>
        <v/>
      </c>
      <c r="E2248" s="241" t="str">
        <f>IF(C2248&lt;&gt;"",VLOOKUP(C2248,'BASE EQUIPOS'!$G$8:$I$22,3,0),"")</f>
        <v/>
      </c>
      <c r="F2248" s="241" t="str">
        <f>IF(C2248&lt;&gt;"",VLOOKUP(C2248,'BASE EQUIPOS'!$G$8:$J$22,4,0),"")</f>
        <v/>
      </c>
      <c r="G2248" s="242"/>
      <c r="H2248" s="233"/>
      <c r="I2248" s="241"/>
      <c r="J2248" s="241"/>
      <c r="K2248" s="241"/>
      <c r="L2248" s="239"/>
      <c r="M2248" s="244"/>
      <c r="N2248" s="245" t="str">
        <f t="shared" ca="1" si="239"/>
        <v/>
      </c>
      <c r="O2248" s="239"/>
      <c r="P2248" s="244"/>
      <c r="Q2248" s="245" t="str">
        <f t="shared" si="240"/>
        <v/>
      </c>
      <c r="U2248" s="246" t="str">
        <f>IFERROR(VLOOKUP(C2248,'BASE EQUIPOS'!$G$8:$O$22,9,0)," ")</f>
        <v xml:space="preserve"> </v>
      </c>
      <c r="V2248" s="232" t="str">
        <f t="shared" si="242"/>
        <v/>
      </c>
      <c r="W2248" s="232" t="str">
        <f t="shared" si="243"/>
        <v/>
      </c>
      <c r="X2248" s="232" t="str">
        <f>IFERROR(VLOOKUP(W2248,Datos!$P$4:$Q$18,2,0),"")</f>
        <v/>
      </c>
      <c r="Y2248" s="232" t="str">
        <f t="shared" si="244"/>
        <v/>
      </c>
      <c r="AA2248" s="314" t="str">
        <f t="shared" ca="1" si="241"/>
        <v/>
      </c>
    </row>
    <row r="2249" spans="1:27" x14ac:dyDescent="0.3">
      <c r="A2249" s="238"/>
      <c r="B2249" s="241" t="str">
        <f t="shared" si="245"/>
        <v/>
      </c>
      <c r="C2249" s="239"/>
      <c r="D2249" s="240" t="str">
        <f>IF(C2249&lt;&gt;"",VLOOKUP(C2249,'BASE EQUIPOS'!$G$8:$H$22,2,0),"")</f>
        <v/>
      </c>
      <c r="E2249" s="241" t="str">
        <f>IF(C2249&lt;&gt;"",VLOOKUP(C2249,'BASE EQUIPOS'!$G$8:$I$22,3,0),"")</f>
        <v/>
      </c>
      <c r="F2249" s="241" t="str">
        <f>IF(C2249&lt;&gt;"",VLOOKUP(C2249,'BASE EQUIPOS'!$G$8:$J$22,4,0),"")</f>
        <v/>
      </c>
      <c r="G2249" s="242"/>
      <c r="H2249" s="233"/>
      <c r="I2249" s="241"/>
      <c r="J2249" s="241"/>
      <c r="K2249" s="241"/>
      <c r="L2249" s="239"/>
      <c r="M2249" s="244"/>
      <c r="N2249" s="245" t="str">
        <f t="shared" ca="1" si="239"/>
        <v/>
      </c>
      <c r="O2249" s="239"/>
      <c r="P2249" s="244"/>
      <c r="Q2249" s="245" t="str">
        <f t="shared" si="240"/>
        <v/>
      </c>
      <c r="U2249" s="246" t="str">
        <f>IFERROR(VLOOKUP(C2249,'BASE EQUIPOS'!$G$8:$O$22,9,0)," ")</f>
        <v xml:space="preserve"> </v>
      </c>
      <c r="V2249" s="232" t="str">
        <f t="shared" si="242"/>
        <v/>
      </c>
      <c r="W2249" s="232" t="str">
        <f t="shared" si="243"/>
        <v/>
      </c>
      <c r="X2249" s="232" t="str">
        <f>IFERROR(VLOOKUP(W2249,Datos!$P$4:$Q$18,2,0),"")</f>
        <v/>
      </c>
      <c r="Y2249" s="232" t="str">
        <f t="shared" si="244"/>
        <v/>
      </c>
      <c r="AA2249" s="314" t="str">
        <f t="shared" ca="1" si="241"/>
        <v/>
      </c>
    </row>
    <row r="2250" spans="1:27" x14ac:dyDescent="0.3">
      <c r="A2250" s="238"/>
      <c r="B2250" s="241" t="str">
        <f t="shared" si="245"/>
        <v/>
      </c>
      <c r="C2250" s="239"/>
      <c r="D2250" s="240" t="str">
        <f>IF(C2250&lt;&gt;"",VLOOKUP(C2250,'BASE EQUIPOS'!$G$8:$H$22,2,0),"")</f>
        <v/>
      </c>
      <c r="E2250" s="241" t="str">
        <f>IF(C2250&lt;&gt;"",VLOOKUP(C2250,'BASE EQUIPOS'!$G$8:$I$22,3,0),"")</f>
        <v/>
      </c>
      <c r="F2250" s="241" t="str">
        <f>IF(C2250&lt;&gt;"",VLOOKUP(C2250,'BASE EQUIPOS'!$G$8:$J$22,4,0),"")</f>
        <v/>
      </c>
      <c r="G2250" s="242"/>
      <c r="H2250" s="233"/>
      <c r="I2250" s="241"/>
      <c r="J2250" s="241"/>
      <c r="K2250" s="241"/>
      <c r="L2250" s="239"/>
      <c r="M2250" s="244"/>
      <c r="N2250" s="245" t="str">
        <f t="shared" ca="1" si="239"/>
        <v/>
      </c>
      <c r="O2250" s="239"/>
      <c r="P2250" s="244"/>
      <c r="Q2250" s="245" t="str">
        <f t="shared" si="240"/>
        <v/>
      </c>
      <c r="U2250" s="246" t="str">
        <f>IFERROR(VLOOKUP(C2250,'BASE EQUIPOS'!$G$8:$O$22,9,0)," ")</f>
        <v xml:space="preserve"> </v>
      </c>
      <c r="V2250" s="232" t="str">
        <f t="shared" si="242"/>
        <v/>
      </c>
      <c r="W2250" s="232" t="str">
        <f t="shared" si="243"/>
        <v/>
      </c>
      <c r="X2250" s="232" t="str">
        <f>IFERROR(VLOOKUP(W2250,Datos!$P$4:$Q$18,2,0),"")</f>
        <v/>
      </c>
      <c r="Y2250" s="232" t="str">
        <f t="shared" si="244"/>
        <v/>
      </c>
      <c r="AA2250" s="314" t="str">
        <f t="shared" ca="1" si="241"/>
        <v/>
      </c>
    </row>
    <row r="2251" spans="1:27" x14ac:dyDescent="0.3">
      <c r="A2251" s="238"/>
      <c r="B2251" s="241" t="str">
        <f t="shared" si="245"/>
        <v/>
      </c>
      <c r="C2251" s="239"/>
      <c r="D2251" s="240" t="str">
        <f>IF(C2251&lt;&gt;"",VLOOKUP(C2251,'BASE EQUIPOS'!$G$8:$H$22,2,0),"")</f>
        <v/>
      </c>
      <c r="E2251" s="241" t="str">
        <f>IF(C2251&lt;&gt;"",VLOOKUP(C2251,'BASE EQUIPOS'!$G$8:$I$22,3,0),"")</f>
        <v/>
      </c>
      <c r="F2251" s="241" t="str">
        <f>IF(C2251&lt;&gt;"",VLOOKUP(C2251,'BASE EQUIPOS'!$G$8:$J$22,4,0),"")</f>
        <v/>
      </c>
      <c r="G2251" s="242"/>
      <c r="H2251" s="233"/>
      <c r="I2251" s="241"/>
      <c r="J2251" s="241"/>
      <c r="K2251" s="241"/>
      <c r="L2251" s="239"/>
      <c r="M2251" s="244"/>
      <c r="N2251" s="245" t="str">
        <f t="shared" ca="1" si="239"/>
        <v/>
      </c>
      <c r="O2251" s="239"/>
      <c r="P2251" s="244"/>
      <c r="Q2251" s="245" t="str">
        <f t="shared" si="240"/>
        <v/>
      </c>
      <c r="U2251" s="246" t="str">
        <f>IFERROR(VLOOKUP(C2251,'BASE EQUIPOS'!$G$8:$O$22,9,0)," ")</f>
        <v xml:space="preserve"> </v>
      </c>
      <c r="V2251" s="232" t="str">
        <f t="shared" si="242"/>
        <v/>
      </c>
      <c r="W2251" s="232" t="str">
        <f t="shared" si="243"/>
        <v/>
      </c>
      <c r="X2251" s="232" t="str">
        <f>IFERROR(VLOOKUP(W2251,Datos!$P$4:$Q$18,2,0),"")</f>
        <v/>
      </c>
      <c r="Y2251" s="232" t="str">
        <f t="shared" si="244"/>
        <v/>
      </c>
      <c r="AA2251" s="314" t="str">
        <f t="shared" ca="1" si="241"/>
        <v/>
      </c>
    </row>
    <row r="2252" spans="1:27" x14ac:dyDescent="0.3">
      <c r="A2252" s="238"/>
      <c r="B2252" s="241" t="str">
        <f t="shared" si="245"/>
        <v/>
      </c>
      <c r="C2252" s="239"/>
      <c r="D2252" s="240" t="str">
        <f>IF(C2252&lt;&gt;"",VLOOKUP(C2252,'BASE EQUIPOS'!$G$8:$H$22,2,0),"")</f>
        <v/>
      </c>
      <c r="E2252" s="241" t="str">
        <f>IF(C2252&lt;&gt;"",VLOOKUP(C2252,'BASE EQUIPOS'!$G$8:$I$22,3,0),"")</f>
        <v/>
      </c>
      <c r="F2252" s="241" t="str">
        <f>IF(C2252&lt;&gt;"",VLOOKUP(C2252,'BASE EQUIPOS'!$G$8:$J$22,4,0),"")</f>
        <v/>
      </c>
      <c r="G2252" s="242"/>
      <c r="H2252" s="233"/>
      <c r="I2252" s="241"/>
      <c r="J2252" s="241"/>
      <c r="K2252" s="241"/>
      <c r="L2252" s="239"/>
      <c r="M2252" s="244"/>
      <c r="N2252" s="245" t="str">
        <f t="shared" ca="1" si="239"/>
        <v/>
      </c>
      <c r="O2252" s="239"/>
      <c r="P2252" s="244"/>
      <c r="Q2252" s="245" t="str">
        <f t="shared" si="240"/>
        <v/>
      </c>
      <c r="U2252" s="246" t="str">
        <f>IFERROR(VLOOKUP(C2252,'BASE EQUIPOS'!$G$8:$O$22,9,0)," ")</f>
        <v xml:space="preserve"> </v>
      </c>
      <c r="V2252" s="232" t="str">
        <f t="shared" si="242"/>
        <v/>
      </c>
      <c r="W2252" s="232" t="str">
        <f t="shared" si="243"/>
        <v/>
      </c>
      <c r="X2252" s="232" t="str">
        <f>IFERROR(VLOOKUP(W2252,Datos!$P$4:$Q$18,2,0),"")</f>
        <v/>
      </c>
      <c r="Y2252" s="232" t="str">
        <f t="shared" si="244"/>
        <v/>
      </c>
      <c r="AA2252" s="314" t="str">
        <f t="shared" ca="1" si="241"/>
        <v/>
      </c>
    </row>
    <row r="2253" spans="1:27" x14ac:dyDescent="0.3">
      <c r="A2253" s="238"/>
      <c r="B2253" s="241" t="str">
        <f t="shared" si="245"/>
        <v/>
      </c>
      <c r="C2253" s="239"/>
      <c r="D2253" s="240" t="str">
        <f>IF(C2253&lt;&gt;"",VLOOKUP(C2253,'BASE EQUIPOS'!$G$8:$H$22,2,0),"")</f>
        <v/>
      </c>
      <c r="E2253" s="241" t="str">
        <f>IF(C2253&lt;&gt;"",VLOOKUP(C2253,'BASE EQUIPOS'!$G$8:$I$22,3,0),"")</f>
        <v/>
      </c>
      <c r="F2253" s="241" t="str">
        <f>IF(C2253&lt;&gt;"",VLOOKUP(C2253,'BASE EQUIPOS'!$G$8:$J$22,4,0),"")</f>
        <v/>
      </c>
      <c r="G2253" s="242"/>
      <c r="H2253" s="233"/>
      <c r="I2253" s="241"/>
      <c r="J2253" s="241"/>
      <c r="K2253" s="241"/>
      <c r="L2253" s="239"/>
      <c r="M2253" s="244"/>
      <c r="N2253" s="245" t="str">
        <f t="shared" ca="1" si="239"/>
        <v/>
      </c>
      <c r="O2253" s="239"/>
      <c r="P2253" s="244"/>
      <c r="Q2253" s="245" t="str">
        <f t="shared" si="240"/>
        <v/>
      </c>
      <c r="U2253" s="246" t="str">
        <f>IFERROR(VLOOKUP(C2253,'BASE EQUIPOS'!$G$8:$O$22,9,0)," ")</f>
        <v xml:space="preserve"> </v>
      </c>
      <c r="V2253" s="232" t="str">
        <f t="shared" si="242"/>
        <v/>
      </c>
      <c r="W2253" s="232" t="str">
        <f t="shared" si="243"/>
        <v/>
      </c>
      <c r="X2253" s="232" t="str">
        <f>IFERROR(VLOOKUP(W2253,Datos!$P$4:$Q$18,2,0),"")</f>
        <v/>
      </c>
      <c r="Y2253" s="232" t="str">
        <f t="shared" si="244"/>
        <v/>
      </c>
      <c r="AA2253" s="314" t="str">
        <f t="shared" ca="1" si="241"/>
        <v/>
      </c>
    </row>
    <row r="2254" spans="1:27" x14ac:dyDescent="0.3">
      <c r="A2254" s="238"/>
      <c r="B2254" s="241" t="str">
        <f t="shared" si="245"/>
        <v/>
      </c>
      <c r="C2254" s="239"/>
      <c r="D2254" s="240" t="str">
        <f>IF(C2254&lt;&gt;"",VLOOKUP(C2254,'BASE EQUIPOS'!$G$8:$H$22,2,0),"")</f>
        <v/>
      </c>
      <c r="E2254" s="241" t="str">
        <f>IF(C2254&lt;&gt;"",VLOOKUP(C2254,'BASE EQUIPOS'!$G$8:$I$22,3,0),"")</f>
        <v/>
      </c>
      <c r="F2254" s="241" t="str">
        <f>IF(C2254&lt;&gt;"",VLOOKUP(C2254,'BASE EQUIPOS'!$G$8:$J$22,4,0),"")</f>
        <v/>
      </c>
      <c r="G2254" s="242"/>
      <c r="H2254" s="233"/>
      <c r="I2254" s="241"/>
      <c r="J2254" s="241"/>
      <c r="K2254" s="241"/>
      <c r="L2254" s="239"/>
      <c r="M2254" s="244"/>
      <c r="N2254" s="245" t="str">
        <f t="shared" ca="1" si="239"/>
        <v/>
      </c>
      <c r="O2254" s="239"/>
      <c r="P2254" s="244"/>
      <c r="Q2254" s="245" t="str">
        <f t="shared" si="240"/>
        <v/>
      </c>
      <c r="U2254" s="246" t="str">
        <f>IFERROR(VLOOKUP(C2254,'BASE EQUIPOS'!$G$8:$O$22,9,0)," ")</f>
        <v xml:space="preserve"> </v>
      </c>
      <c r="V2254" s="232" t="str">
        <f t="shared" si="242"/>
        <v/>
      </c>
      <c r="W2254" s="232" t="str">
        <f t="shared" si="243"/>
        <v/>
      </c>
      <c r="X2254" s="232" t="str">
        <f>IFERROR(VLOOKUP(W2254,Datos!$P$4:$Q$18,2,0),"")</f>
        <v/>
      </c>
      <c r="Y2254" s="232" t="str">
        <f t="shared" si="244"/>
        <v/>
      </c>
      <c r="AA2254" s="314" t="str">
        <f t="shared" ca="1" si="241"/>
        <v/>
      </c>
    </row>
    <row r="2255" spans="1:27" x14ac:dyDescent="0.3">
      <c r="A2255" s="238"/>
      <c r="B2255" s="241" t="str">
        <f t="shared" si="245"/>
        <v/>
      </c>
      <c r="C2255" s="239"/>
      <c r="D2255" s="240" t="str">
        <f>IF(C2255&lt;&gt;"",VLOOKUP(C2255,'BASE EQUIPOS'!$G$8:$H$22,2,0),"")</f>
        <v/>
      </c>
      <c r="E2255" s="241" t="str">
        <f>IF(C2255&lt;&gt;"",VLOOKUP(C2255,'BASE EQUIPOS'!$G$8:$I$22,3,0),"")</f>
        <v/>
      </c>
      <c r="F2255" s="241" t="str">
        <f>IF(C2255&lt;&gt;"",VLOOKUP(C2255,'BASE EQUIPOS'!$G$8:$J$22,4,0),"")</f>
        <v/>
      </c>
      <c r="G2255" s="242"/>
      <c r="H2255" s="233"/>
      <c r="I2255" s="241"/>
      <c r="J2255" s="241"/>
      <c r="K2255" s="241"/>
      <c r="L2255" s="239"/>
      <c r="M2255" s="244"/>
      <c r="N2255" s="245" t="str">
        <f t="shared" ca="1" si="239"/>
        <v/>
      </c>
      <c r="O2255" s="239"/>
      <c r="P2255" s="244"/>
      <c r="Q2255" s="245" t="str">
        <f t="shared" si="240"/>
        <v/>
      </c>
      <c r="U2255" s="246" t="str">
        <f>IFERROR(VLOOKUP(C2255,'BASE EQUIPOS'!$G$8:$O$22,9,0)," ")</f>
        <v xml:space="preserve"> </v>
      </c>
      <c r="V2255" s="232" t="str">
        <f t="shared" si="242"/>
        <v/>
      </c>
      <c r="W2255" s="232" t="str">
        <f t="shared" si="243"/>
        <v/>
      </c>
      <c r="X2255" s="232" t="str">
        <f>IFERROR(VLOOKUP(W2255,Datos!$P$4:$Q$18,2,0),"")</f>
        <v/>
      </c>
      <c r="Y2255" s="232" t="str">
        <f t="shared" si="244"/>
        <v/>
      </c>
      <c r="AA2255" s="314" t="str">
        <f t="shared" ca="1" si="241"/>
        <v/>
      </c>
    </row>
    <row r="2256" spans="1:27" x14ac:dyDescent="0.3">
      <c r="A2256" s="238"/>
      <c r="B2256" s="241" t="str">
        <f t="shared" si="245"/>
        <v/>
      </c>
      <c r="C2256" s="239"/>
      <c r="D2256" s="240" t="str">
        <f>IF(C2256&lt;&gt;"",VLOOKUP(C2256,'BASE EQUIPOS'!$G$8:$H$22,2,0),"")</f>
        <v/>
      </c>
      <c r="E2256" s="241" t="str">
        <f>IF(C2256&lt;&gt;"",VLOOKUP(C2256,'BASE EQUIPOS'!$G$8:$I$22,3,0),"")</f>
        <v/>
      </c>
      <c r="F2256" s="241" t="str">
        <f>IF(C2256&lt;&gt;"",VLOOKUP(C2256,'BASE EQUIPOS'!$G$8:$J$22,4,0),"")</f>
        <v/>
      </c>
      <c r="G2256" s="242"/>
      <c r="H2256" s="233"/>
      <c r="I2256" s="241"/>
      <c r="J2256" s="241"/>
      <c r="K2256" s="241"/>
      <c r="L2256" s="239"/>
      <c r="M2256" s="244"/>
      <c r="N2256" s="245" t="str">
        <f t="shared" ref="N2256:N2319" ca="1" si="246">IF(M2256="","",IF(O2256="",NOW()*24-(L2256+M2256)*24,"Mtto. Terminado"))</f>
        <v/>
      </c>
      <c r="O2256" s="239"/>
      <c r="P2256" s="244"/>
      <c r="Q2256" s="245" t="str">
        <f t="shared" ref="Q2256:Q2319" si="247">IF(O2256="","",IF(P2256="","",(O2256+P2256)*24-(L2256+M2256)*24))</f>
        <v/>
      </c>
      <c r="U2256" s="246" t="str">
        <f>IFERROR(VLOOKUP(C2256,'BASE EQUIPOS'!$G$8:$O$22,9,0)," ")</f>
        <v xml:space="preserve"> </v>
      </c>
      <c r="V2256" s="232" t="str">
        <f t="shared" si="242"/>
        <v/>
      </c>
      <c r="W2256" s="232" t="str">
        <f t="shared" si="243"/>
        <v/>
      </c>
      <c r="X2256" s="232" t="str">
        <f>IFERROR(VLOOKUP(W2256,Datos!$P$4:$Q$18,2,0),"")</f>
        <v/>
      </c>
      <c r="Y2256" s="232" t="str">
        <f t="shared" si="244"/>
        <v/>
      </c>
      <c r="AA2256" s="314" t="str">
        <f t="shared" ca="1" si="241"/>
        <v/>
      </c>
    </row>
    <row r="2257" spans="1:27" x14ac:dyDescent="0.3">
      <c r="A2257" s="238"/>
      <c r="B2257" s="241" t="str">
        <f t="shared" si="245"/>
        <v/>
      </c>
      <c r="C2257" s="239"/>
      <c r="D2257" s="240" t="str">
        <f>IF(C2257&lt;&gt;"",VLOOKUP(C2257,'BASE EQUIPOS'!$G$8:$H$22,2,0),"")</f>
        <v/>
      </c>
      <c r="E2257" s="241" t="str">
        <f>IF(C2257&lt;&gt;"",VLOOKUP(C2257,'BASE EQUIPOS'!$G$8:$I$22,3,0),"")</f>
        <v/>
      </c>
      <c r="F2257" s="241" t="str">
        <f>IF(C2257&lt;&gt;"",VLOOKUP(C2257,'BASE EQUIPOS'!$G$8:$J$22,4,0),"")</f>
        <v/>
      </c>
      <c r="G2257" s="242"/>
      <c r="H2257" s="233"/>
      <c r="I2257" s="241"/>
      <c r="J2257" s="241"/>
      <c r="K2257" s="241"/>
      <c r="L2257" s="239"/>
      <c r="M2257" s="244"/>
      <c r="N2257" s="245" t="str">
        <f t="shared" ca="1" si="246"/>
        <v/>
      </c>
      <c r="O2257" s="239"/>
      <c r="P2257" s="244"/>
      <c r="Q2257" s="245" t="str">
        <f t="shared" si="247"/>
        <v/>
      </c>
      <c r="U2257" s="246" t="str">
        <f>IFERROR(VLOOKUP(C2257,'BASE EQUIPOS'!$G$8:$O$22,9,0)," ")</f>
        <v xml:space="preserve"> </v>
      </c>
      <c r="V2257" s="232" t="str">
        <f t="shared" si="242"/>
        <v/>
      </c>
      <c r="W2257" s="232" t="str">
        <f t="shared" si="243"/>
        <v/>
      </c>
      <c r="X2257" s="232" t="str">
        <f>IFERROR(VLOOKUP(W2257,Datos!$P$4:$Q$18,2,0),"")</f>
        <v/>
      </c>
      <c r="Y2257" s="232" t="str">
        <f t="shared" si="244"/>
        <v/>
      </c>
      <c r="AA2257" s="314" t="str">
        <f t="shared" ref="AA2257:AA2320" ca="1" si="248">IF(N2257="Mtto. Terminado",1,"")</f>
        <v/>
      </c>
    </row>
    <row r="2258" spans="1:27" x14ac:dyDescent="0.3">
      <c r="A2258" s="238"/>
      <c r="B2258" s="241" t="str">
        <f t="shared" si="245"/>
        <v/>
      </c>
      <c r="C2258" s="239"/>
      <c r="D2258" s="240" t="str">
        <f>IF(C2258&lt;&gt;"",VLOOKUP(C2258,'BASE EQUIPOS'!$G$8:$H$22,2,0),"")</f>
        <v/>
      </c>
      <c r="E2258" s="241" t="str">
        <f>IF(C2258&lt;&gt;"",VLOOKUP(C2258,'BASE EQUIPOS'!$G$8:$I$22,3,0),"")</f>
        <v/>
      </c>
      <c r="F2258" s="241" t="str">
        <f>IF(C2258&lt;&gt;"",VLOOKUP(C2258,'BASE EQUIPOS'!$G$8:$J$22,4,0),"")</f>
        <v/>
      </c>
      <c r="G2258" s="242"/>
      <c r="H2258" s="233"/>
      <c r="I2258" s="241"/>
      <c r="J2258" s="241"/>
      <c r="K2258" s="241"/>
      <c r="L2258" s="239"/>
      <c r="M2258" s="244"/>
      <c r="N2258" s="245" t="str">
        <f t="shared" ca="1" si="246"/>
        <v/>
      </c>
      <c r="O2258" s="239"/>
      <c r="P2258" s="244"/>
      <c r="Q2258" s="245" t="str">
        <f t="shared" si="247"/>
        <v/>
      </c>
      <c r="U2258" s="246" t="str">
        <f>IFERROR(VLOOKUP(C2258,'BASE EQUIPOS'!$G$8:$O$22,9,0)," ")</f>
        <v xml:space="preserve"> </v>
      </c>
      <c r="V2258" s="232" t="str">
        <f t="shared" si="242"/>
        <v/>
      </c>
      <c r="W2258" s="232" t="str">
        <f t="shared" si="243"/>
        <v/>
      </c>
      <c r="X2258" s="232" t="str">
        <f>IFERROR(VLOOKUP(W2258,Datos!$P$4:$Q$18,2,0),"")</f>
        <v/>
      </c>
      <c r="Y2258" s="232" t="str">
        <f t="shared" si="244"/>
        <v/>
      </c>
      <c r="AA2258" s="314" t="str">
        <f t="shared" ca="1" si="248"/>
        <v/>
      </c>
    </row>
    <row r="2259" spans="1:27" x14ac:dyDescent="0.3">
      <c r="A2259" s="238"/>
      <c r="B2259" s="241" t="str">
        <f t="shared" si="245"/>
        <v/>
      </c>
      <c r="C2259" s="239"/>
      <c r="D2259" s="240" t="str">
        <f>IF(C2259&lt;&gt;"",VLOOKUP(C2259,'BASE EQUIPOS'!$G$8:$H$22,2,0),"")</f>
        <v/>
      </c>
      <c r="E2259" s="241" t="str">
        <f>IF(C2259&lt;&gt;"",VLOOKUP(C2259,'BASE EQUIPOS'!$G$8:$I$22,3,0),"")</f>
        <v/>
      </c>
      <c r="F2259" s="241" t="str">
        <f>IF(C2259&lt;&gt;"",VLOOKUP(C2259,'BASE EQUIPOS'!$G$8:$J$22,4,0),"")</f>
        <v/>
      </c>
      <c r="G2259" s="242"/>
      <c r="H2259" s="233"/>
      <c r="I2259" s="241"/>
      <c r="J2259" s="241"/>
      <c r="K2259" s="241"/>
      <c r="L2259" s="239"/>
      <c r="M2259" s="244"/>
      <c r="N2259" s="245" t="str">
        <f t="shared" ca="1" si="246"/>
        <v/>
      </c>
      <c r="O2259" s="239"/>
      <c r="P2259" s="244"/>
      <c r="Q2259" s="245" t="str">
        <f t="shared" si="247"/>
        <v/>
      </c>
      <c r="U2259" s="246" t="str">
        <f>IFERROR(VLOOKUP(C2259,'BASE EQUIPOS'!$G$8:$O$22,9,0)," ")</f>
        <v xml:space="preserve"> </v>
      </c>
      <c r="V2259" s="232" t="str">
        <f t="shared" si="242"/>
        <v/>
      </c>
      <c r="W2259" s="232" t="str">
        <f t="shared" si="243"/>
        <v/>
      </c>
      <c r="X2259" s="232" t="str">
        <f>IFERROR(VLOOKUP(W2259,Datos!$P$4:$Q$18,2,0),"")</f>
        <v/>
      </c>
      <c r="Y2259" s="232" t="str">
        <f t="shared" si="244"/>
        <v/>
      </c>
      <c r="AA2259" s="314" t="str">
        <f t="shared" ca="1" si="248"/>
        <v/>
      </c>
    </row>
    <row r="2260" spans="1:27" x14ac:dyDescent="0.3">
      <c r="A2260" s="238"/>
      <c r="B2260" s="241" t="str">
        <f t="shared" si="245"/>
        <v/>
      </c>
      <c r="C2260" s="239"/>
      <c r="D2260" s="240" t="str">
        <f>IF(C2260&lt;&gt;"",VLOOKUP(C2260,'BASE EQUIPOS'!$G$8:$H$22,2,0),"")</f>
        <v/>
      </c>
      <c r="E2260" s="241" t="str">
        <f>IF(C2260&lt;&gt;"",VLOOKUP(C2260,'BASE EQUIPOS'!$G$8:$I$22,3,0),"")</f>
        <v/>
      </c>
      <c r="F2260" s="241" t="str">
        <f>IF(C2260&lt;&gt;"",VLOOKUP(C2260,'BASE EQUIPOS'!$G$8:$J$22,4,0),"")</f>
        <v/>
      </c>
      <c r="G2260" s="242"/>
      <c r="H2260" s="233"/>
      <c r="I2260" s="241"/>
      <c r="J2260" s="241"/>
      <c r="K2260" s="241"/>
      <c r="L2260" s="239"/>
      <c r="M2260" s="244"/>
      <c r="N2260" s="245" t="str">
        <f t="shared" ca="1" si="246"/>
        <v/>
      </c>
      <c r="O2260" s="239"/>
      <c r="P2260" s="244"/>
      <c r="Q2260" s="245" t="str">
        <f t="shared" si="247"/>
        <v/>
      </c>
      <c r="U2260" s="246" t="str">
        <f>IFERROR(VLOOKUP(C2260,'BASE EQUIPOS'!$G$8:$O$22,9,0)," ")</f>
        <v xml:space="preserve"> </v>
      </c>
      <c r="V2260" s="232" t="str">
        <f t="shared" si="242"/>
        <v/>
      </c>
      <c r="W2260" s="232" t="str">
        <f t="shared" si="243"/>
        <v/>
      </c>
      <c r="X2260" s="232" t="str">
        <f>IFERROR(VLOOKUP(W2260,Datos!$P$4:$Q$18,2,0),"")</f>
        <v/>
      </c>
      <c r="Y2260" s="232" t="str">
        <f t="shared" si="244"/>
        <v/>
      </c>
      <c r="AA2260" s="314" t="str">
        <f t="shared" ca="1" si="248"/>
        <v/>
      </c>
    </row>
    <row r="2261" spans="1:27" x14ac:dyDescent="0.3">
      <c r="A2261" s="238"/>
      <c r="B2261" s="241" t="str">
        <f t="shared" si="245"/>
        <v/>
      </c>
      <c r="C2261" s="239"/>
      <c r="D2261" s="240" t="str">
        <f>IF(C2261&lt;&gt;"",VLOOKUP(C2261,'BASE EQUIPOS'!$G$8:$H$22,2,0),"")</f>
        <v/>
      </c>
      <c r="E2261" s="241" t="str">
        <f>IF(C2261&lt;&gt;"",VLOOKUP(C2261,'BASE EQUIPOS'!$G$8:$I$22,3,0),"")</f>
        <v/>
      </c>
      <c r="F2261" s="241" t="str">
        <f>IF(C2261&lt;&gt;"",VLOOKUP(C2261,'BASE EQUIPOS'!$G$8:$J$22,4,0),"")</f>
        <v/>
      </c>
      <c r="G2261" s="242"/>
      <c r="H2261" s="233"/>
      <c r="I2261" s="241"/>
      <c r="J2261" s="241"/>
      <c r="K2261" s="241"/>
      <c r="L2261" s="239"/>
      <c r="M2261" s="244"/>
      <c r="N2261" s="245" t="str">
        <f t="shared" ca="1" si="246"/>
        <v/>
      </c>
      <c r="O2261" s="239"/>
      <c r="P2261" s="244"/>
      <c r="Q2261" s="245" t="str">
        <f t="shared" si="247"/>
        <v/>
      </c>
      <c r="U2261" s="246" t="str">
        <f>IFERROR(VLOOKUP(C2261,'BASE EQUIPOS'!$G$8:$O$22,9,0)," ")</f>
        <v xml:space="preserve"> </v>
      </c>
      <c r="V2261" s="232" t="str">
        <f t="shared" ref="V2261:V2324" si="249">IF(G2261="MTTO. SISTEMÁTICO","PREVENTIVA",IF(G2261="MTTO. PREDICTIVO","INSPECCIÓN",""))</f>
        <v/>
      </c>
      <c r="W2261" s="232" t="str">
        <f t="shared" ref="W2261:W2324" si="250">CONCATENATE(D2261,I2261)</f>
        <v/>
      </c>
      <c r="X2261" s="232" t="str">
        <f>IFERROR(VLOOKUP(W2261,Datos!$P$4:$Q$18,2,0),"")</f>
        <v/>
      </c>
      <c r="Y2261" s="232" t="str">
        <f t="shared" ref="Y2261:Y2324" si="251">IF(A2261="OT CORRECTIVA",1,IF(A2261="OT PREVENTIVA",2,IF(A2261="HOJA INSPECCIÓN",3,"")))</f>
        <v/>
      </c>
      <c r="AA2261" s="314" t="str">
        <f t="shared" ca="1" si="248"/>
        <v/>
      </c>
    </row>
    <row r="2262" spans="1:27" x14ac:dyDescent="0.3">
      <c r="A2262" s="238"/>
      <c r="B2262" s="241" t="str">
        <f t="shared" si="245"/>
        <v/>
      </c>
      <c r="C2262" s="239"/>
      <c r="D2262" s="240" t="str">
        <f>IF(C2262&lt;&gt;"",VLOOKUP(C2262,'BASE EQUIPOS'!$G$8:$H$22,2,0),"")</f>
        <v/>
      </c>
      <c r="E2262" s="241" t="str">
        <f>IF(C2262&lt;&gt;"",VLOOKUP(C2262,'BASE EQUIPOS'!$G$8:$I$22,3,0),"")</f>
        <v/>
      </c>
      <c r="F2262" s="241" t="str">
        <f>IF(C2262&lt;&gt;"",VLOOKUP(C2262,'BASE EQUIPOS'!$G$8:$J$22,4,0),"")</f>
        <v/>
      </c>
      <c r="G2262" s="242"/>
      <c r="H2262" s="233"/>
      <c r="I2262" s="241"/>
      <c r="J2262" s="241"/>
      <c r="K2262" s="241"/>
      <c r="L2262" s="239"/>
      <c r="M2262" s="244"/>
      <c r="N2262" s="245" t="str">
        <f t="shared" ca="1" si="246"/>
        <v/>
      </c>
      <c r="O2262" s="239"/>
      <c r="P2262" s="244"/>
      <c r="Q2262" s="245" t="str">
        <f t="shared" si="247"/>
        <v/>
      </c>
      <c r="U2262" s="246" t="str">
        <f>IFERROR(VLOOKUP(C2262,'BASE EQUIPOS'!$G$8:$O$22,9,0)," ")</f>
        <v xml:space="preserve"> </v>
      </c>
      <c r="V2262" s="232" t="str">
        <f t="shared" si="249"/>
        <v/>
      </c>
      <c r="W2262" s="232" t="str">
        <f t="shared" si="250"/>
        <v/>
      </c>
      <c r="X2262" s="232" t="str">
        <f>IFERROR(VLOOKUP(W2262,Datos!$P$4:$Q$18,2,0),"")</f>
        <v/>
      </c>
      <c r="Y2262" s="232" t="str">
        <f t="shared" si="251"/>
        <v/>
      </c>
      <c r="AA2262" s="314" t="str">
        <f t="shared" ca="1" si="248"/>
        <v/>
      </c>
    </row>
    <row r="2263" spans="1:27" x14ac:dyDescent="0.3">
      <c r="A2263" s="238"/>
      <c r="B2263" s="241" t="str">
        <f t="shared" si="245"/>
        <v/>
      </c>
      <c r="C2263" s="239"/>
      <c r="D2263" s="240" t="str">
        <f>IF(C2263&lt;&gt;"",VLOOKUP(C2263,'BASE EQUIPOS'!$G$8:$H$22,2,0),"")</f>
        <v/>
      </c>
      <c r="E2263" s="241" t="str">
        <f>IF(C2263&lt;&gt;"",VLOOKUP(C2263,'BASE EQUIPOS'!$G$8:$I$22,3,0),"")</f>
        <v/>
      </c>
      <c r="F2263" s="241" t="str">
        <f>IF(C2263&lt;&gt;"",VLOOKUP(C2263,'BASE EQUIPOS'!$G$8:$J$22,4,0),"")</f>
        <v/>
      </c>
      <c r="G2263" s="242"/>
      <c r="H2263" s="233"/>
      <c r="I2263" s="241"/>
      <c r="J2263" s="241"/>
      <c r="K2263" s="241"/>
      <c r="L2263" s="239"/>
      <c r="M2263" s="244"/>
      <c r="N2263" s="245" t="str">
        <f t="shared" ca="1" si="246"/>
        <v/>
      </c>
      <c r="O2263" s="239"/>
      <c r="P2263" s="244"/>
      <c r="Q2263" s="245" t="str">
        <f t="shared" si="247"/>
        <v/>
      </c>
      <c r="U2263" s="246" t="str">
        <f>IFERROR(VLOOKUP(C2263,'BASE EQUIPOS'!$G$8:$O$22,9,0)," ")</f>
        <v xml:space="preserve"> </v>
      </c>
      <c r="V2263" s="232" t="str">
        <f t="shared" si="249"/>
        <v/>
      </c>
      <c r="W2263" s="232" t="str">
        <f t="shared" si="250"/>
        <v/>
      </c>
      <c r="X2263" s="232" t="str">
        <f>IFERROR(VLOOKUP(W2263,Datos!$P$4:$Q$18,2,0),"")</f>
        <v/>
      </c>
      <c r="Y2263" s="232" t="str">
        <f t="shared" si="251"/>
        <v/>
      </c>
      <c r="AA2263" s="314" t="str">
        <f t="shared" ca="1" si="248"/>
        <v/>
      </c>
    </row>
    <row r="2264" spans="1:27" x14ac:dyDescent="0.3">
      <c r="A2264" s="238"/>
      <c r="B2264" s="241" t="str">
        <f t="shared" si="245"/>
        <v/>
      </c>
      <c r="C2264" s="239"/>
      <c r="D2264" s="240" t="str">
        <f>IF(C2264&lt;&gt;"",VLOOKUP(C2264,'BASE EQUIPOS'!$G$8:$H$22,2,0),"")</f>
        <v/>
      </c>
      <c r="E2264" s="241" t="str">
        <f>IF(C2264&lt;&gt;"",VLOOKUP(C2264,'BASE EQUIPOS'!$G$8:$I$22,3,0),"")</f>
        <v/>
      </c>
      <c r="F2264" s="241" t="str">
        <f>IF(C2264&lt;&gt;"",VLOOKUP(C2264,'BASE EQUIPOS'!$G$8:$J$22,4,0),"")</f>
        <v/>
      </c>
      <c r="G2264" s="242"/>
      <c r="H2264" s="233"/>
      <c r="I2264" s="241"/>
      <c r="J2264" s="241"/>
      <c r="K2264" s="241"/>
      <c r="L2264" s="239"/>
      <c r="M2264" s="244"/>
      <c r="N2264" s="245" t="str">
        <f t="shared" ca="1" si="246"/>
        <v/>
      </c>
      <c r="O2264" s="239"/>
      <c r="P2264" s="244"/>
      <c r="Q2264" s="245" t="str">
        <f t="shared" si="247"/>
        <v/>
      </c>
      <c r="U2264" s="246" t="str">
        <f>IFERROR(VLOOKUP(C2264,'BASE EQUIPOS'!$G$8:$O$22,9,0)," ")</f>
        <v xml:space="preserve"> </v>
      </c>
      <c r="V2264" s="232" t="str">
        <f t="shared" si="249"/>
        <v/>
      </c>
      <c r="W2264" s="232" t="str">
        <f t="shared" si="250"/>
        <v/>
      </c>
      <c r="X2264" s="232" t="str">
        <f>IFERROR(VLOOKUP(W2264,Datos!$P$4:$Q$18,2,0),"")</f>
        <v/>
      </c>
      <c r="Y2264" s="232" t="str">
        <f t="shared" si="251"/>
        <v/>
      </c>
      <c r="AA2264" s="314" t="str">
        <f t="shared" ca="1" si="248"/>
        <v/>
      </c>
    </row>
    <row r="2265" spans="1:27" x14ac:dyDescent="0.3">
      <c r="A2265" s="238"/>
      <c r="B2265" s="241" t="str">
        <f t="shared" si="245"/>
        <v/>
      </c>
      <c r="C2265" s="239"/>
      <c r="D2265" s="240" t="str">
        <f>IF(C2265&lt;&gt;"",VLOOKUP(C2265,'BASE EQUIPOS'!$G$8:$H$22,2,0),"")</f>
        <v/>
      </c>
      <c r="E2265" s="241" t="str">
        <f>IF(C2265&lt;&gt;"",VLOOKUP(C2265,'BASE EQUIPOS'!$G$8:$I$22,3,0),"")</f>
        <v/>
      </c>
      <c r="F2265" s="241" t="str">
        <f>IF(C2265&lt;&gt;"",VLOOKUP(C2265,'BASE EQUIPOS'!$G$8:$J$22,4,0),"")</f>
        <v/>
      </c>
      <c r="G2265" s="242"/>
      <c r="H2265" s="233"/>
      <c r="I2265" s="241"/>
      <c r="J2265" s="241"/>
      <c r="K2265" s="241"/>
      <c r="L2265" s="239"/>
      <c r="M2265" s="244"/>
      <c r="N2265" s="245" t="str">
        <f t="shared" ca="1" si="246"/>
        <v/>
      </c>
      <c r="O2265" s="239"/>
      <c r="P2265" s="244"/>
      <c r="Q2265" s="245" t="str">
        <f t="shared" si="247"/>
        <v/>
      </c>
      <c r="U2265" s="246" t="str">
        <f>IFERROR(VLOOKUP(C2265,'BASE EQUIPOS'!$G$8:$O$22,9,0)," ")</f>
        <v xml:space="preserve"> </v>
      </c>
      <c r="V2265" s="232" t="str">
        <f t="shared" si="249"/>
        <v/>
      </c>
      <c r="W2265" s="232" t="str">
        <f t="shared" si="250"/>
        <v/>
      </c>
      <c r="X2265" s="232" t="str">
        <f>IFERROR(VLOOKUP(W2265,Datos!$P$4:$Q$18,2,0),"")</f>
        <v/>
      </c>
      <c r="Y2265" s="232" t="str">
        <f t="shared" si="251"/>
        <v/>
      </c>
      <c r="AA2265" s="314" t="str">
        <f t="shared" ca="1" si="248"/>
        <v/>
      </c>
    </row>
    <row r="2266" spans="1:27" x14ac:dyDescent="0.3">
      <c r="A2266" s="238"/>
      <c r="B2266" s="241" t="str">
        <f t="shared" si="245"/>
        <v/>
      </c>
      <c r="C2266" s="239"/>
      <c r="D2266" s="240" t="str">
        <f>IF(C2266&lt;&gt;"",VLOOKUP(C2266,'BASE EQUIPOS'!$G$8:$H$22,2,0),"")</f>
        <v/>
      </c>
      <c r="E2266" s="241" t="str">
        <f>IF(C2266&lt;&gt;"",VLOOKUP(C2266,'BASE EQUIPOS'!$G$8:$I$22,3,0),"")</f>
        <v/>
      </c>
      <c r="F2266" s="241" t="str">
        <f>IF(C2266&lt;&gt;"",VLOOKUP(C2266,'BASE EQUIPOS'!$G$8:$J$22,4,0),"")</f>
        <v/>
      </c>
      <c r="G2266" s="242"/>
      <c r="H2266" s="233"/>
      <c r="I2266" s="241"/>
      <c r="J2266" s="241"/>
      <c r="K2266" s="241"/>
      <c r="L2266" s="239"/>
      <c r="M2266" s="244"/>
      <c r="N2266" s="245" t="str">
        <f t="shared" ca="1" si="246"/>
        <v/>
      </c>
      <c r="O2266" s="239"/>
      <c r="P2266" s="244"/>
      <c r="Q2266" s="245" t="str">
        <f t="shared" si="247"/>
        <v/>
      </c>
      <c r="U2266" s="246" t="str">
        <f>IFERROR(VLOOKUP(C2266,'BASE EQUIPOS'!$G$8:$O$22,9,0)," ")</f>
        <v xml:space="preserve"> </v>
      </c>
      <c r="V2266" s="232" t="str">
        <f t="shared" si="249"/>
        <v/>
      </c>
      <c r="W2266" s="232" t="str">
        <f t="shared" si="250"/>
        <v/>
      </c>
      <c r="X2266" s="232" t="str">
        <f>IFERROR(VLOOKUP(W2266,Datos!$P$4:$Q$18,2,0),"")</f>
        <v/>
      </c>
      <c r="Y2266" s="232" t="str">
        <f t="shared" si="251"/>
        <v/>
      </c>
      <c r="AA2266" s="314" t="str">
        <f t="shared" ca="1" si="248"/>
        <v/>
      </c>
    </row>
    <row r="2267" spans="1:27" x14ac:dyDescent="0.3">
      <c r="A2267" s="238"/>
      <c r="B2267" s="241" t="str">
        <f t="shared" si="245"/>
        <v/>
      </c>
      <c r="C2267" s="239"/>
      <c r="D2267" s="240" t="str">
        <f>IF(C2267&lt;&gt;"",VLOOKUP(C2267,'BASE EQUIPOS'!$G$8:$H$22,2,0),"")</f>
        <v/>
      </c>
      <c r="E2267" s="241" t="str">
        <f>IF(C2267&lt;&gt;"",VLOOKUP(C2267,'BASE EQUIPOS'!$G$8:$I$22,3,0),"")</f>
        <v/>
      </c>
      <c r="F2267" s="241" t="str">
        <f>IF(C2267&lt;&gt;"",VLOOKUP(C2267,'BASE EQUIPOS'!$G$8:$J$22,4,0),"")</f>
        <v/>
      </c>
      <c r="G2267" s="242"/>
      <c r="H2267" s="233"/>
      <c r="I2267" s="241"/>
      <c r="J2267" s="241"/>
      <c r="K2267" s="241"/>
      <c r="L2267" s="239"/>
      <c r="M2267" s="244"/>
      <c r="N2267" s="245" t="str">
        <f t="shared" ca="1" si="246"/>
        <v/>
      </c>
      <c r="O2267" s="239"/>
      <c r="P2267" s="244"/>
      <c r="Q2267" s="245" t="str">
        <f t="shared" si="247"/>
        <v/>
      </c>
      <c r="U2267" s="246" t="str">
        <f>IFERROR(VLOOKUP(C2267,'BASE EQUIPOS'!$G$8:$O$22,9,0)," ")</f>
        <v xml:space="preserve"> </v>
      </c>
      <c r="V2267" s="232" t="str">
        <f t="shared" si="249"/>
        <v/>
      </c>
      <c r="W2267" s="232" t="str">
        <f t="shared" si="250"/>
        <v/>
      </c>
      <c r="X2267" s="232" t="str">
        <f>IFERROR(VLOOKUP(W2267,Datos!$P$4:$Q$18,2,0),"")</f>
        <v/>
      </c>
      <c r="Y2267" s="232" t="str">
        <f t="shared" si="251"/>
        <v/>
      </c>
      <c r="AA2267" s="314" t="str">
        <f t="shared" ca="1" si="248"/>
        <v/>
      </c>
    </row>
    <row r="2268" spans="1:27" x14ac:dyDescent="0.3">
      <c r="A2268" s="238"/>
      <c r="B2268" s="241" t="str">
        <f t="shared" ref="B2268:B2331" si="252">IF(C2268&lt;&gt;"",B2267+1,"")</f>
        <v/>
      </c>
      <c r="C2268" s="239"/>
      <c r="D2268" s="240" t="str">
        <f>IF(C2268&lt;&gt;"",VLOOKUP(C2268,'BASE EQUIPOS'!$G$8:$H$22,2,0),"")</f>
        <v/>
      </c>
      <c r="E2268" s="241" t="str">
        <f>IF(C2268&lt;&gt;"",VLOOKUP(C2268,'BASE EQUIPOS'!$G$8:$I$22,3,0),"")</f>
        <v/>
      </c>
      <c r="F2268" s="241" t="str">
        <f>IF(C2268&lt;&gt;"",VLOOKUP(C2268,'BASE EQUIPOS'!$G$8:$J$22,4,0),"")</f>
        <v/>
      </c>
      <c r="G2268" s="242"/>
      <c r="H2268" s="233"/>
      <c r="I2268" s="241"/>
      <c r="J2268" s="241"/>
      <c r="K2268" s="241"/>
      <c r="L2268" s="239"/>
      <c r="M2268" s="244"/>
      <c r="N2268" s="245" t="str">
        <f t="shared" ca="1" si="246"/>
        <v/>
      </c>
      <c r="O2268" s="239"/>
      <c r="P2268" s="244"/>
      <c r="Q2268" s="245" t="str">
        <f t="shared" si="247"/>
        <v/>
      </c>
      <c r="U2268" s="246" t="str">
        <f>IFERROR(VLOOKUP(C2268,'BASE EQUIPOS'!$G$8:$O$22,9,0)," ")</f>
        <v xml:space="preserve"> </v>
      </c>
      <c r="V2268" s="232" t="str">
        <f t="shared" si="249"/>
        <v/>
      </c>
      <c r="W2268" s="232" t="str">
        <f t="shared" si="250"/>
        <v/>
      </c>
      <c r="X2268" s="232" t="str">
        <f>IFERROR(VLOOKUP(W2268,Datos!$P$4:$Q$18,2,0),"")</f>
        <v/>
      </c>
      <c r="Y2268" s="232" t="str">
        <f t="shared" si="251"/>
        <v/>
      </c>
      <c r="AA2268" s="314" t="str">
        <f t="shared" ca="1" si="248"/>
        <v/>
      </c>
    </row>
    <row r="2269" spans="1:27" x14ac:dyDescent="0.3">
      <c r="A2269" s="238"/>
      <c r="B2269" s="241" t="str">
        <f t="shared" si="252"/>
        <v/>
      </c>
      <c r="C2269" s="239"/>
      <c r="D2269" s="240" t="str">
        <f>IF(C2269&lt;&gt;"",VLOOKUP(C2269,'BASE EQUIPOS'!$G$8:$H$22,2,0),"")</f>
        <v/>
      </c>
      <c r="E2269" s="241" t="str">
        <f>IF(C2269&lt;&gt;"",VLOOKUP(C2269,'BASE EQUIPOS'!$G$8:$I$22,3,0),"")</f>
        <v/>
      </c>
      <c r="F2269" s="241" t="str">
        <f>IF(C2269&lt;&gt;"",VLOOKUP(C2269,'BASE EQUIPOS'!$G$8:$J$22,4,0),"")</f>
        <v/>
      </c>
      <c r="G2269" s="242"/>
      <c r="H2269" s="233"/>
      <c r="I2269" s="241"/>
      <c r="J2269" s="241"/>
      <c r="K2269" s="241"/>
      <c r="L2269" s="239"/>
      <c r="M2269" s="244"/>
      <c r="N2269" s="245" t="str">
        <f t="shared" ca="1" si="246"/>
        <v/>
      </c>
      <c r="O2269" s="239"/>
      <c r="P2269" s="244"/>
      <c r="Q2269" s="245" t="str">
        <f t="shared" si="247"/>
        <v/>
      </c>
      <c r="U2269" s="246" t="str">
        <f>IFERROR(VLOOKUP(C2269,'BASE EQUIPOS'!$G$8:$O$22,9,0)," ")</f>
        <v xml:space="preserve"> </v>
      </c>
      <c r="V2269" s="232" t="str">
        <f t="shared" si="249"/>
        <v/>
      </c>
      <c r="W2269" s="232" t="str">
        <f t="shared" si="250"/>
        <v/>
      </c>
      <c r="X2269" s="232" t="str">
        <f>IFERROR(VLOOKUP(W2269,Datos!$P$4:$Q$18,2,0),"")</f>
        <v/>
      </c>
      <c r="Y2269" s="232" t="str">
        <f t="shared" si="251"/>
        <v/>
      </c>
      <c r="AA2269" s="314" t="str">
        <f t="shared" ca="1" si="248"/>
        <v/>
      </c>
    </row>
    <row r="2270" spans="1:27" x14ac:dyDescent="0.3">
      <c r="A2270" s="238"/>
      <c r="B2270" s="241" t="str">
        <f t="shared" si="252"/>
        <v/>
      </c>
      <c r="C2270" s="239"/>
      <c r="D2270" s="240" t="str">
        <f>IF(C2270&lt;&gt;"",VLOOKUP(C2270,'BASE EQUIPOS'!$G$8:$H$22,2,0),"")</f>
        <v/>
      </c>
      <c r="E2270" s="241" t="str">
        <f>IF(C2270&lt;&gt;"",VLOOKUP(C2270,'BASE EQUIPOS'!$G$8:$I$22,3,0),"")</f>
        <v/>
      </c>
      <c r="F2270" s="241" t="str">
        <f>IF(C2270&lt;&gt;"",VLOOKUP(C2270,'BASE EQUIPOS'!$G$8:$J$22,4,0),"")</f>
        <v/>
      </c>
      <c r="G2270" s="242"/>
      <c r="H2270" s="233"/>
      <c r="I2270" s="241"/>
      <c r="J2270" s="241"/>
      <c r="K2270" s="241"/>
      <c r="L2270" s="239"/>
      <c r="M2270" s="244"/>
      <c r="N2270" s="245" t="str">
        <f t="shared" ca="1" si="246"/>
        <v/>
      </c>
      <c r="O2270" s="239"/>
      <c r="P2270" s="244"/>
      <c r="Q2270" s="245" t="str">
        <f t="shared" si="247"/>
        <v/>
      </c>
      <c r="U2270" s="246" t="str">
        <f>IFERROR(VLOOKUP(C2270,'BASE EQUIPOS'!$G$8:$O$22,9,0)," ")</f>
        <v xml:space="preserve"> </v>
      </c>
      <c r="V2270" s="232" t="str">
        <f t="shared" si="249"/>
        <v/>
      </c>
      <c r="W2270" s="232" t="str">
        <f t="shared" si="250"/>
        <v/>
      </c>
      <c r="X2270" s="232" t="str">
        <f>IFERROR(VLOOKUP(W2270,Datos!$P$4:$Q$18,2,0),"")</f>
        <v/>
      </c>
      <c r="Y2270" s="232" t="str">
        <f t="shared" si="251"/>
        <v/>
      </c>
      <c r="AA2270" s="314" t="str">
        <f t="shared" ca="1" si="248"/>
        <v/>
      </c>
    </row>
    <row r="2271" spans="1:27" x14ac:dyDescent="0.3">
      <c r="A2271" s="238"/>
      <c r="B2271" s="241" t="str">
        <f t="shared" si="252"/>
        <v/>
      </c>
      <c r="C2271" s="239"/>
      <c r="D2271" s="240" t="str">
        <f>IF(C2271&lt;&gt;"",VLOOKUP(C2271,'BASE EQUIPOS'!$G$8:$H$22,2,0),"")</f>
        <v/>
      </c>
      <c r="E2271" s="241" t="str">
        <f>IF(C2271&lt;&gt;"",VLOOKUP(C2271,'BASE EQUIPOS'!$G$8:$I$22,3,0),"")</f>
        <v/>
      </c>
      <c r="F2271" s="241" t="str">
        <f>IF(C2271&lt;&gt;"",VLOOKUP(C2271,'BASE EQUIPOS'!$G$8:$J$22,4,0),"")</f>
        <v/>
      </c>
      <c r="G2271" s="242"/>
      <c r="H2271" s="233"/>
      <c r="I2271" s="241"/>
      <c r="J2271" s="241"/>
      <c r="K2271" s="241"/>
      <c r="L2271" s="239"/>
      <c r="M2271" s="244"/>
      <c r="N2271" s="245" t="str">
        <f t="shared" ca="1" si="246"/>
        <v/>
      </c>
      <c r="O2271" s="239"/>
      <c r="P2271" s="244"/>
      <c r="Q2271" s="245" t="str">
        <f t="shared" si="247"/>
        <v/>
      </c>
      <c r="U2271" s="246" t="str">
        <f>IFERROR(VLOOKUP(C2271,'BASE EQUIPOS'!$G$8:$O$22,9,0)," ")</f>
        <v xml:space="preserve"> </v>
      </c>
      <c r="V2271" s="232" t="str">
        <f t="shared" si="249"/>
        <v/>
      </c>
      <c r="W2271" s="232" t="str">
        <f t="shared" si="250"/>
        <v/>
      </c>
      <c r="X2271" s="232" t="str">
        <f>IFERROR(VLOOKUP(W2271,Datos!$P$4:$Q$18,2,0),"")</f>
        <v/>
      </c>
      <c r="Y2271" s="232" t="str">
        <f t="shared" si="251"/>
        <v/>
      </c>
      <c r="AA2271" s="314" t="str">
        <f t="shared" ca="1" si="248"/>
        <v/>
      </c>
    </row>
    <row r="2272" spans="1:27" x14ac:dyDescent="0.3">
      <c r="A2272" s="238"/>
      <c r="B2272" s="241" t="str">
        <f t="shared" si="252"/>
        <v/>
      </c>
      <c r="C2272" s="239"/>
      <c r="D2272" s="240" t="str">
        <f>IF(C2272&lt;&gt;"",VLOOKUP(C2272,'BASE EQUIPOS'!$G$8:$H$22,2,0),"")</f>
        <v/>
      </c>
      <c r="E2272" s="241" t="str">
        <f>IF(C2272&lt;&gt;"",VLOOKUP(C2272,'BASE EQUIPOS'!$G$8:$I$22,3,0),"")</f>
        <v/>
      </c>
      <c r="F2272" s="241" t="str">
        <f>IF(C2272&lt;&gt;"",VLOOKUP(C2272,'BASE EQUIPOS'!$G$8:$J$22,4,0),"")</f>
        <v/>
      </c>
      <c r="G2272" s="242"/>
      <c r="H2272" s="233"/>
      <c r="I2272" s="241"/>
      <c r="J2272" s="241"/>
      <c r="K2272" s="241"/>
      <c r="L2272" s="239"/>
      <c r="M2272" s="244"/>
      <c r="N2272" s="245" t="str">
        <f t="shared" ca="1" si="246"/>
        <v/>
      </c>
      <c r="O2272" s="239"/>
      <c r="P2272" s="244"/>
      <c r="Q2272" s="245" t="str">
        <f t="shared" si="247"/>
        <v/>
      </c>
      <c r="U2272" s="246" t="str">
        <f>IFERROR(VLOOKUP(C2272,'BASE EQUIPOS'!$G$8:$O$22,9,0)," ")</f>
        <v xml:space="preserve"> </v>
      </c>
      <c r="V2272" s="232" t="str">
        <f t="shared" si="249"/>
        <v/>
      </c>
      <c r="W2272" s="232" t="str">
        <f t="shared" si="250"/>
        <v/>
      </c>
      <c r="X2272" s="232" t="str">
        <f>IFERROR(VLOOKUP(W2272,Datos!$P$4:$Q$18,2,0),"")</f>
        <v/>
      </c>
      <c r="Y2272" s="232" t="str">
        <f t="shared" si="251"/>
        <v/>
      </c>
      <c r="AA2272" s="314" t="str">
        <f t="shared" ca="1" si="248"/>
        <v/>
      </c>
    </row>
    <row r="2273" spans="1:27" x14ac:dyDescent="0.3">
      <c r="A2273" s="238"/>
      <c r="B2273" s="241" t="str">
        <f t="shared" si="252"/>
        <v/>
      </c>
      <c r="C2273" s="239"/>
      <c r="D2273" s="240" t="str">
        <f>IF(C2273&lt;&gt;"",VLOOKUP(C2273,'BASE EQUIPOS'!$G$8:$H$22,2,0),"")</f>
        <v/>
      </c>
      <c r="E2273" s="241" t="str">
        <f>IF(C2273&lt;&gt;"",VLOOKUP(C2273,'BASE EQUIPOS'!$G$8:$I$22,3,0),"")</f>
        <v/>
      </c>
      <c r="F2273" s="241" t="str">
        <f>IF(C2273&lt;&gt;"",VLOOKUP(C2273,'BASE EQUIPOS'!$G$8:$J$22,4,0),"")</f>
        <v/>
      </c>
      <c r="G2273" s="242"/>
      <c r="H2273" s="233"/>
      <c r="I2273" s="241"/>
      <c r="J2273" s="241"/>
      <c r="K2273" s="241"/>
      <c r="L2273" s="239"/>
      <c r="M2273" s="244"/>
      <c r="N2273" s="245" t="str">
        <f t="shared" ca="1" si="246"/>
        <v/>
      </c>
      <c r="O2273" s="239"/>
      <c r="P2273" s="244"/>
      <c r="Q2273" s="245" t="str">
        <f t="shared" si="247"/>
        <v/>
      </c>
      <c r="U2273" s="246" t="str">
        <f>IFERROR(VLOOKUP(C2273,'BASE EQUIPOS'!$G$8:$O$22,9,0)," ")</f>
        <v xml:space="preserve"> </v>
      </c>
      <c r="V2273" s="232" t="str">
        <f t="shared" si="249"/>
        <v/>
      </c>
      <c r="W2273" s="232" t="str">
        <f t="shared" si="250"/>
        <v/>
      </c>
      <c r="X2273" s="232" t="str">
        <f>IFERROR(VLOOKUP(W2273,Datos!$P$4:$Q$18,2,0),"")</f>
        <v/>
      </c>
      <c r="Y2273" s="232" t="str">
        <f t="shared" si="251"/>
        <v/>
      </c>
      <c r="AA2273" s="314" t="str">
        <f t="shared" ca="1" si="248"/>
        <v/>
      </c>
    </row>
    <row r="2274" spans="1:27" x14ac:dyDescent="0.3">
      <c r="A2274" s="238"/>
      <c r="B2274" s="241" t="str">
        <f t="shared" si="252"/>
        <v/>
      </c>
      <c r="C2274" s="239"/>
      <c r="D2274" s="240" t="str">
        <f>IF(C2274&lt;&gt;"",VLOOKUP(C2274,'BASE EQUIPOS'!$G$8:$H$22,2,0),"")</f>
        <v/>
      </c>
      <c r="E2274" s="241" t="str">
        <f>IF(C2274&lt;&gt;"",VLOOKUP(C2274,'BASE EQUIPOS'!$G$8:$I$22,3,0),"")</f>
        <v/>
      </c>
      <c r="F2274" s="241" t="str">
        <f>IF(C2274&lt;&gt;"",VLOOKUP(C2274,'BASE EQUIPOS'!$G$8:$J$22,4,0),"")</f>
        <v/>
      </c>
      <c r="G2274" s="242"/>
      <c r="H2274" s="233"/>
      <c r="I2274" s="241"/>
      <c r="J2274" s="241"/>
      <c r="K2274" s="241"/>
      <c r="L2274" s="239"/>
      <c r="M2274" s="244"/>
      <c r="N2274" s="245" t="str">
        <f t="shared" ca="1" si="246"/>
        <v/>
      </c>
      <c r="O2274" s="239"/>
      <c r="P2274" s="244"/>
      <c r="Q2274" s="245" t="str">
        <f t="shared" si="247"/>
        <v/>
      </c>
      <c r="U2274" s="246" t="str">
        <f>IFERROR(VLOOKUP(C2274,'BASE EQUIPOS'!$G$8:$O$22,9,0)," ")</f>
        <v xml:space="preserve"> </v>
      </c>
      <c r="V2274" s="232" t="str">
        <f t="shared" si="249"/>
        <v/>
      </c>
      <c r="W2274" s="232" t="str">
        <f t="shared" si="250"/>
        <v/>
      </c>
      <c r="X2274" s="232" t="str">
        <f>IFERROR(VLOOKUP(W2274,Datos!$P$4:$Q$18,2,0),"")</f>
        <v/>
      </c>
      <c r="Y2274" s="232" t="str">
        <f t="shared" si="251"/>
        <v/>
      </c>
      <c r="AA2274" s="314" t="str">
        <f t="shared" ca="1" si="248"/>
        <v/>
      </c>
    </row>
    <row r="2275" spans="1:27" x14ac:dyDescent="0.3">
      <c r="A2275" s="238"/>
      <c r="B2275" s="241" t="str">
        <f t="shared" si="252"/>
        <v/>
      </c>
      <c r="C2275" s="239"/>
      <c r="D2275" s="240" t="str">
        <f>IF(C2275&lt;&gt;"",VLOOKUP(C2275,'BASE EQUIPOS'!$G$8:$H$22,2,0),"")</f>
        <v/>
      </c>
      <c r="E2275" s="241" t="str">
        <f>IF(C2275&lt;&gt;"",VLOOKUP(C2275,'BASE EQUIPOS'!$G$8:$I$22,3,0),"")</f>
        <v/>
      </c>
      <c r="F2275" s="241" t="str">
        <f>IF(C2275&lt;&gt;"",VLOOKUP(C2275,'BASE EQUIPOS'!$G$8:$J$22,4,0),"")</f>
        <v/>
      </c>
      <c r="G2275" s="242"/>
      <c r="H2275" s="233"/>
      <c r="I2275" s="241"/>
      <c r="J2275" s="241"/>
      <c r="K2275" s="241"/>
      <c r="L2275" s="239"/>
      <c r="M2275" s="244"/>
      <c r="N2275" s="245" t="str">
        <f t="shared" ca="1" si="246"/>
        <v/>
      </c>
      <c r="O2275" s="239"/>
      <c r="P2275" s="244"/>
      <c r="Q2275" s="245" t="str">
        <f t="shared" si="247"/>
        <v/>
      </c>
      <c r="U2275" s="246" t="str">
        <f>IFERROR(VLOOKUP(C2275,'BASE EQUIPOS'!$G$8:$O$22,9,0)," ")</f>
        <v xml:space="preserve"> </v>
      </c>
      <c r="V2275" s="232" t="str">
        <f t="shared" si="249"/>
        <v/>
      </c>
      <c r="W2275" s="232" t="str">
        <f t="shared" si="250"/>
        <v/>
      </c>
      <c r="X2275" s="232" t="str">
        <f>IFERROR(VLOOKUP(W2275,Datos!$P$4:$Q$18,2,0),"")</f>
        <v/>
      </c>
      <c r="Y2275" s="232" t="str">
        <f t="shared" si="251"/>
        <v/>
      </c>
      <c r="AA2275" s="314" t="str">
        <f t="shared" ca="1" si="248"/>
        <v/>
      </c>
    </row>
    <row r="2276" spans="1:27" x14ac:dyDescent="0.3">
      <c r="A2276" s="238"/>
      <c r="B2276" s="241" t="str">
        <f t="shared" si="252"/>
        <v/>
      </c>
      <c r="C2276" s="239"/>
      <c r="D2276" s="240" t="str">
        <f>IF(C2276&lt;&gt;"",VLOOKUP(C2276,'BASE EQUIPOS'!$G$8:$H$22,2,0),"")</f>
        <v/>
      </c>
      <c r="E2276" s="241" t="str">
        <f>IF(C2276&lt;&gt;"",VLOOKUP(C2276,'BASE EQUIPOS'!$G$8:$I$22,3,0),"")</f>
        <v/>
      </c>
      <c r="F2276" s="241" t="str">
        <f>IF(C2276&lt;&gt;"",VLOOKUP(C2276,'BASE EQUIPOS'!$G$8:$J$22,4,0),"")</f>
        <v/>
      </c>
      <c r="G2276" s="242"/>
      <c r="H2276" s="233"/>
      <c r="I2276" s="241"/>
      <c r="J2276" s="241"/>
      <c r="K2276" s="241"/>
      <c r="L2276" s="239"/>
      <c r="M2276" s="244"/>
      <c r="N2276" s="245" t="str">
        <f t="shared" ca="1" si="246"/>
        <v/>
      </c>
      <c r="O2276" s="239"/>
      <c r="P2276" s="244"/>
      <c r="Q2276" s="245" t="str">
        <f t="shared" si="247"/>
        <v/>
      </c>
      <c r="U2276" s="246" t="str">
        <f>IFERROR(VLOOKUP(C2276,'BASE EQUIPOS'!$G$8:$O$22,9,0)," ")</f>
        <v xml:space="preserve"> </v>
      </c>
      <c r="V2276" s="232" t="str">
        <f t="shared" si="249"/>
        <v/>
      </c>
      <c r="W2276" s="232" t="str">
        <f t="shared" si="250"/>
        <v/>
      </c>
      <c r="X2276" s="232" t="str">
        <f>IFERROR(VLOOKUP(W2276,Datos!$P$4:$Q$18,2,0),"")</f>
        <v/>
      </c>
      <c r="Y2276" s="232" t="str">
        <f t="shared" si="251"/>
        <v/>
      </c>
      <c r="AA2276" s="314" t="str">
        <f t="shared" ca="1" si="248"/>
        <v/>
      </c>
    </row>
    <row r="2277" spans="1:27" x14ac:dyDescent="0.3">
      <c r="A2277" s="238"/>
      <c r="B2277" s="241" t="str">
        <f t="shared" si="252"/>
        <v/>
      </c>
      <c r="C2277" s="239"/>
      <c r="D2277" s="240" t="str">
        <f>IF(C2277&lt;&gt;"",VLOOKUP(C2277,'BASE EQUIPOS'!$G$8:$H$22,2,0),"")</f>
        <v/>
      </c>
      <c r="E2277" s="241" t="str">
        <f>IF(C2277&lt;&gt;"",VLOOKUP(C2277,'BASE EQUIPOS'!$G$8:$I$22,3,0),"")</f>
        <v/>
      </c>
      <c r="F2277" s="241" t="str">
        <f>IF(C2277&lt;&gt;"",VLOOKUP(C2277,'BASE EQUIPOS'!$G$8:$J$22,4,0),"")</f>
        <v/>
      </c>
      <c r="G2277" s="242"/>
      <c r="H2277" s="233"/>
      <c r="I2277" s="241"/>
      <c r="J2277" s="241"/>
      <c r="K2277" s="241"/>
      <c r="L2277" s="239"/>
      <c r="M2277" s="244"/>
      <c r="N2277" s="245" t="str">
        <f t="shared" ca="1" si="246"/>
        <v/>
      </c>
      <c r="O2277" s="239"/>
      <c r="P2277" s="244"/>
      <c r="Q2277" s="245" t="str">
        <f t="shared" si="247"/>
        <v/>
      </c>
      <c r="U2277" s="246" t="str">
        <f>IFERROR(VLOOKUP(C2277,'BASE EQUIPOS'!$G$8:$O$22,9,0)," ")</f>
        <v xml:space="preserve"> </v>
      </c>
      <c r="V2277" s="232" t="str">
        <f t="shared" si="249"/>
        <v/>
      </c>
      <c r="W2277" s="232" t="str">
        <f t="shared" si="250"/>
        <v/>
      </c>
      <c r="X2277" s="232" t="str">
        <f>IFERROR(VLOOKUP(W2277,Datos!$P$4:$Q$18,2,0),"")</f>
        <v/>
      </c>
      <c r="Y2277" s="232" t="str">
        <f t="shared" si="251"/>
        <v/>
      </c>
      <c r="AA2277" s="314" t="str">
        <f t="shared" ca="1" si="248"/>
        <v/>
      </c>
    </row>
    <row r="2278" spans="1:27" x14ac:dyDescent="0.3">
      <c r="A2278" s="238"/>
      <c r="B2278" s="241" t="str">
        <f t="shared" si="252"/>
        <v/>
      </c>
      <c r="C2278" s="239"/>
      <c r="D2278" s="240" t="str">
        <f>IF(C2278&lt;&gt;"",VLOOKUP(C2278,'BASE EQUIPOS'!$G$8:$H$22,2,0),"")</f>
        <v/>
      </c>
      <c r="E2278" s="241" t="str">
        <f>IF(C2278&lt;&gt;"",VLOOKUP(C2278,'BASE EQUIPOS'!$G$8:$I$22,3,0),"")</f>
        <v/>
      </c>
      <c r="F2278" s="241" t="str">
        <f>IF(C2278&lt;&gt;"",VLOOKUP(C2278,'BASE EQUIPOS'!$G$8:$J$22,4,0),"")</f>
        <v/>
      </c>
      <c r="G2278" s="242"/>
      <c r="H2278" s="233"/>
      <c r="I2278" s="241"/>
      <c r="J2278" s="241"/>
      <c r="K2278" s="241"/>
      <c r="L2278" s="239"/>
      <c r="M2278" s="244"/>
      <c r="N2278" s="245" t="str">
        <f t="shared" ca="1" si="246"/>
        <v/>
      </c>
      <c r="O2278" s="239"/>
      <c r="P2278" s="244"/>
      <c r="Q2278" s="245" t="str">
        <f t="shared" si="247"/>
        <v/>
      </c>
      <c r="U2278" s="246" t="str">
        <f>IFERROR(VLOOKUP(C2278,'BASE EQUIPOS'!$G$8:$O$22,9,0)," ")</f>
        <v xml:space="preserve"> </v>
      </c>
      <c r="V2278" s="232" t="str">
        <f t="shared" si="249"/>
        <v/>
      </c>
      <c r="W2278" s="232" t="str">
        <f t="shared" si="250"/>
        <v/>
      </c>
      <c r="X2278" s="232" t="str">
        <f>IFERROR(VLOOKUP(W2278,Datos!$P$4:$Q$18,2,0),"")</f>
        <v/>
      </c>
      <c r="Y2278" s="232" t="str">
        <f t="shared" si="251"/>
        <v/>
      </c>
      <c r="AA2278" s="314" t="str">
        <f t="shared" ca="1" si="248"/>
        <v/>
      </c>
    </row>
    <row r="2279" spans="1:27" x14ac:dyDescent="0.3">
      <c r="A2279" s="238"/>
      <c r="B2279" s="241" t="str">
        <f t="shared" si="252"/>
        <v/>
      </c>
      <c r="C2279" s="239"/>
      <c r="D2279" s="240" t="str">
        <f>IF(C2279&lt;&gt;"",VLOOKUP(C2279,'BASE EQUIPOS'!$G$8:$H$22,2,0),"")</f>
        <v/>
      </c>
      <c r="E2279" s="241" t="str">
        <f>IF(C2279&lt;&gt;"",VLOOKUP(C2279,'BASE EQUIPOS'!$G$8:$I$22,3,0),"")</f>
        <v/>
      </c>
      <c r="F2279" s="241" t="str">
        <f>IF(C2279&lt;&gt;"",VLOOKUP(C2279,'BASE EQUIPOS'!$G$8:$J$22,4,0),"")</f>
        <v/>
      </c>
      <c r="G2279" s="242"/>
      <c r="H2279" s="233"/>
      <c r="I2279" s="241"/>
      <c r="J2279" s="241"/>
      <c r="K2279" s="241"/>
      <c r="L2279" s="239"/>
      <c r="M2279" s="244"/>
      <c r="N2279" s="245" t="str">
        <f t="shared" ca="1" si="246"/>
        <v/>
      </c>
      <c r="O2279" s="239"/>
      <c r="P2279" s="244"/>
      <c r="Q2279" s="245" t="str">
        <f t="shared" si="247"/>
        <v/>
      </c>
      <c r="U2279" s="246" t="str">
        <f>IFERROR(VLOOKUP(C2279,'BASE EQUIPOS'!$G$8:$O$22,9,0)," ")</f>
        <v xml:space="preserve"> </v>
      </c>
      <c r="V2279" s="232" t="str">
        <f t="shared" si="249"/>
        <v/>
      </c>
      <c r="W2279" s="232" t="str">
        <f t="shared" si="250"/>
        <v/>
      </c>
      <c r="X2279" s="232" t="str">
        <f>IFERROR(VLOOKUP(W2279,Datos!$P$4:$Q$18,2,0),"")</f>
        <v/>
      </c>
      <c r="Y2279" s="232" t="str">
        <f t="shared" si="251"/>
        <v/>
      </c>
      <c r="AA2279" s="314" t="str">
        <f t="shared" ca="1" si="248"/>
        <v/>
      </c>
    </row>
    <row r="2280" spans="1:27" x14ac:dyDescent="0.3">
      <c r="A2280" s="238"/>
      <c r="B2280" s="241" t="str">
        <f t="shared" si="252"/>
        <v/>
      </c>
      <c r="C2280" s="239"/>
      <c r="D2280" s="240" t="str">
        <f>IF(C2280&lt;&gt;"",VLOOKUP(C2280,'BASE EQUIPOS'!$G$8:$H$22,2,0),"")</f>
        <v/>
      </c>
      <c r="E2280" s="241" t="str">
        <f>IF(C2280&lt;&gt;"",VLOOKUP(C2280,'BASE EQUIPOS'!$G$8:$I$22,3,0),"")</f>
        <v/>
      </c>
      <c r="F2280" s="241" t="str">
        <f>IF(C2280&lt;&gt;"",VLOOKUP(C2280,'BASE EQUIPOS'!$G$8:$J$22,4,0),"")</f>
        <v/>
      </c>
      <c r="G2280" s="242"/>
      <c r="H2280" s="233"/>
      <c r="I2280" s="241"/>
      <c r="J2280" s="241"/>
      <c r="K2280" s="241"/>
      <c r="L2280" s="239"/>
      <c r="M2280" s="244"/>
      <c r="N2280" s="245" t="str">
        <f t="shared" ca="1" si="246"/>
        <v/>
      </c>
      <c r="O2280" s="239"/>
      <c r="P2280" s="244"/>
      <c r="Q2280" s="245" t="str">
        <f t="shared" si="247"/>
        <v/>
      </c>
      <c r="U2280" s="246" t="str">
        <f>IFERROR(VLOOKUP(C2280,'BASE EQUIPOS'!$G$8:$O$22,9,0)," ")</f>
        <v xml:space="preserve"> </v>
      </c>
      <c r="V2280" s="232" t="str">
        <f t="shared" si="249"/>
        <v/>
      </c>
      <c r="W2280" s="232" t="str">
        <f t="shared" si="250"/>
        <v/>
      </c>
      <c r="X2280" s="232" t="str">
        <f>IFERROR(VLOOKUP(W2280,Datos!$P$4:$Q$18,2,0),"")</f>
        <v/>
      </c>
      <c r="Y2280" s="232" t="str">
        <f t="shared" si="251"/>
        <v/>
      </c>
      <c r="AA2280" s="314" t="str">
        <f t="shared" ca="1" si="248"/>
        <v/>
      </c>
    </row>
    <row r="2281" spans="1:27" x14ac:dyDescent="0.3">
      <c r="A2281" s="238"/>
      <c r="B2281" s="241" t="str">
        <f t="shared" si="252"/>
        <v/>
      </c>
      <c r="C2281" s="239"/>
      <c r="D2281" s="240" t="str">
        <f>IF(C2281&lt;&gt;"",VLOOKUP(C2281,'BASE EQUIPOS'!$G$8:$H$22,2,0),"")</f>
        <v/>
      </c>
      <c r="E2281" s="241" t="str">
        <f>IF(C2281&lt;&gt;"",VLOOKUP(C2281,'BASE EQUIPOS'!$G$8:$I$22,3,0),"")</f>
        <v/>
      </c>
      <c r="F2281" s="241" t="str">
        <f>IF(C2281&lt;&gt;"",VLOOKUP(C2281,'BASE EQUIPOS'!$G$8:$J$22,4,0),"")</f>
        <v/>
      </c>
      <c r="G2281" s="242"/>
      <c r="H2281" s="233"/>
      <c r="I2281" s="241"/>
      <c r="J2281" s="241"/>
      <c r="K2281" s="241"/>
      <c r="L2281" s="239"/>
      <c r="M2281" s="244"/>
      <c r="N2281" s="245" t="str">
        <f t="shared" ca="1" si="246"/>
        <v/>
      </c>
      <c r="O2281" s="239"/>
      <c r="P2281" s="244"/>
      <c r="Q2281" s="245" t="str">
        <f t="shared" si="247"/>
        <v/>
      </c>
      <c r="U2281" s="246" t="str">
        <f>IFERROR(VLOOKUP(C2281,'BASE EQUIPOS'!$G$8:$O$22,9,0)," ")</f>
        <v xml:space="preserve"> </v>
      </c>
      <c r="V2281" s="232" t="str">
        <f t="shared" si="249"/>
        <v/>
      </c>
      <c r="W2281" s="232" t="str">
        <f t="shared" si="250"/>
        <v/>
      </c>
      <c r="X2281" s="232" t="str">
        <f>IFERROR(VLOOKUP(W2281,Datos!$P$4:$Q$18,2,0),"")</f>
        <v/>
      </c>
      <c r="Y2281" s="232" t="str">
        <f t="shared" si="251"/>
        <v/>
      </c>
      <c r="AA2281" s="314" t="str">
        <f t="shared" ca="1" si="248"/>
        <v/>
      </c>
    </row>
    <row r="2282" spans="1:27" x14ac:dyDescent="0.3">
      <c r="A2282" s="238"/>
      <c r="B2282" s="241" t="str">
        <f t="shared" si="252"/>
        <v/>
      </c>
      <c r="C2282" s="239"/>
      <c r="D2282" s="240" t="str">
        <f>IF(C2282&lt;&gt;"",VLOOKUP(C2282,'BASE EQUIPOS'!$G$8:$H$22,2,0),"")</f>
        <v/>
      </c>
      <c r="E2282" s="241" t="str">
        <f>IF(C2282&lt;&gt;"",VLOOKUP(C2282,'BASE EQUIPOS'!$G$8:$I$22,3,0),"")</f>
        <v/>
      </c>
      <c r="F2282" s="241" t="str">
        <f>IF(C2282&lt;&gt;"",VLOOKUP(C2282,'BASE EQUIPOS'!$G$8:$J$22,4,0),"")</f>
        <v/>
      </c>
      <c r="G2282" s="242"/>
      <c r="H2282" s="233"/>
      <c r="I2282" s="241"/>
      <c r="J2282" s="241"/>
      <c r="K2282" s="241"/>
      <c r="L2282" s="239"/>
      <c r="M2282" s="244"/>
      <c r="N2282" s="245" t="str">
        <f t="shared" ca="1" si="246"/>
        <v/>
      </c>
      <c r="O2282" s="239"/>
      <c r="P2282" s="244"/>
      <c r="Q2282" s="245" t="str">
        <f t="shared" si="247"/>
        <v/>
      </c>
      <c r="U2282" s="246" t="str">
        <f>IFERROR(VLOOKUP(C2282,'BASE EQUIPOS'!$G$8:$O$22,9,0)," ")</f>
        <v xml:space="preserve"> </v>
      </c>
      <c r="V2282" s="232" t="str">
        <f t="shared" si="249"/>
        <v/>
      </c>
      <c r="W2282" s="232" t="str">
        <f t="shared" si="250"/>
        <v/>
      </c>
      <c r="X2282" s="232" t="str">
        <f>IFERROR(VLOOKUP(W2282,Datos!$P$4:$Q$18,2,0),"")</f>
        <v/>
      </c>
      <c r="Y2282" s="232" t="str">
        <f t="shared" si="251"/>
        <v/>
      </c>
      <c r="AA2282" s="314" t="str">
        <f t="shared" ca="1" si="248"/>
        <v/>
      </c>
    </row>
    <row r="2283" spans="1:27" x14ac:dyDescent="0.3">
      <c r="A2283" s="238"/>
      <c r="B2283" s="241" t="str">
        <f t="shared" si="252"/>
        <v/>
      </c>
      <c r="C2283" s="239"/>
      <c r="D2283" s="240" t="str">
        <f>IF(C2283&lt;&gt;"",VLOOKUP(C2283,'BASE EQUIPOS'!$G$8:$H$22,2,0),"")</f>
        <v/>
      </c>
      <c r="E2283" s="241" t="str">
        <f>IF(C2283&lt;&gt;"",VLOOKUP(C2283,'BASE EQUIPOS'!$G$8:$I$22,3,0),"")</f>
        <v/>
      </c>
      <c r="F2283" s="241" t="str">
        <f>IF(C2283&lt;&gt;"",VLOOKUP(C2283,'BASE EQUIPOS'!$G$8:$J$22,4,0),"")</f>
        <v/>
      </c>
      <c r="G2283" s="242"/>
      <c r="H2283" s="233"/>
      <c r="I2283" s="241"/>
      <c r="J2283" s="241"/>
      <c r="K2283" s="241"/>
      <c r="L2283" s="239"/>
      <c r="M2283" s="244"/>
      <c r="N2283" s="245" t="str">
        <f t="shared" ca="1" si="246"/>
        <v/>
      </c>
      <c r="O2283" s="239"/>
      <c r="P2283" s="244"/>
      <c r="Q2283" s="245" t="str">
        <f t="shared" si="247"/>
        <v/>
      </c>
      <c r="U2283" s="246" t="str">
        <f>IFERROR(VLOOKUP(C2283,'BASE EQUIPOS'!$G$8:$O$22,9,0)," ")</f>
        <v xml:space="preserve"> </v>
      </c>
      <c r="V2283" s="232" t="str">
        <f t="shared" si="249"/>
        <v/>
      </c>
      <c r="W2283" s="232" t="str">
        <f t="shared" si="250"/>
        <v/>
      </c>
      <c r="X2283" s="232" t="str">
        <f>IFERROR(VLOOKUP(W2283,Datos!$P$4:$Q$18,2,0),"")</f>
        <v/>
      </c>
      <c r="Y2283" s="232" t="str">
        <f t="shared" si="251"/>
        <v/>
      </c>
      <c r="AA2283" s="314" t="str">
        <f t="shared" ca="1" si="248"/>
        <v/>
      </c>
    </row>
    <row r="2284" spans="1:27" x14ac:dyDescent="0.3">
      <c r="A2284" s="238"/>
      <c r="B2284" s="241" t="str">
        <f t="shared" si="252"/>
        <v/>
      </c>
      <c r="C2284" s="239"/>
      <c r="D2284" s="240" t="str">
        <f>IF(C2284&lt;&gt;"",VLOOKUP(C2284,'BASE EQUIPOS'!$G$8:$H$22,2,0),"")</f>
        <v/>
      </c>
      <c r="E2284" s="241" t="str">
        <f>IF(C2284&lt;&gt;"",VLOOKUP(C2284,'BASE EQUIPOS'!$G$8:$I$22,3,0),"")</f>
        <v/>
      </c>
      <c r="F2284" s="241" t="str">
        <f>IF(C2284&lt;&gt;"",VLOOKUP(C2284,'BASE EQUIPOS'!$G$8:$J$22,4,0),"")</f>
        <v/>
      </c>
      <c r="G2284" s="242"/>
      <c r="H2284" s="233"/>
      <c r="I2284" s="241"/>
      <c r="J2284" s="241"/>
      <c r="K2284" s="241"/>
      <c r="L2284" s="239"/>
      <c r="M2284" s="244"/>
      <c r="N2284" s="245" t="str">
        <f t="shared" ca="1" si="246"/>
        <v/>
      </c>
      <c r="O2284" s="239"/>
      <c r="P2284" s="244"/>
      <c r="Q2284" s="245" t="str">
        <f t="shared" si="247"/>
        <v/>
      </c>
      <c r="U2284" s="246" t="str">
        <f>IFERROR(VLOOKUP(C2284,'BASE EQUIPOS'!$G$8:$O$22,9,0)," ")</f>
        <v xml:space="preserve"> </v>
      </c>
      <c r="V2284" s="232" t="str">
        <f t="shared" si="249"/>
        <v/>
      </c>
      <c r="W2284" s="232" t="str">
        <f t="shared" si="250"/>
        <v/>
      </c>
      <c r="X2284" s="232" t="str">
        <f>IFERROR(VLOOKUP(W2284,Datos!$P$4:$Q$18,2,0),"")</f>
        <v/>
      </c>
      <c r="Y2284" s="232" t="str">
        <f t="shared" si="251"/>
        <v/>
      </c>
      <c r="AA2284" s="314" t="str">
        <f t="shared" ca="1" si="248"/>
        <v/>
      </c>
    </row>
    <row r="2285" spans="1:27" x14ac:dyDescent="0.3">
      <c r="A2285" s="238"/>
      <c r="B2285" s="241" t="str">
        <f t="shared" si="252"/>
        <v/>
      </c>
      <c r="C2285" s="239"/>
      <c r="D2285" s="240" t="str">
        <f>IF(C2285&lt;&gt;"",VLOOKUP(C2285,'BASE EQUIPOS'!$G$8:$H$22,2,0),"")</f>
        <v/>
      </c>
      <c r="E2285" s="241" t="str">
        <f>IF(C2285&lt;&gt;"",VLOOKUP(C2285,'BASE EQUIPOS'!$G$8:$I$22,3,0),"")</f>
        <v/>
      </c>
      <c r="F2285" s="241" t="str">
        <f>IF(C2285&lt;&gt;"",VLOOKUP(C2285,'BASE EQUIPOS'!$G$8:$J$22,4,0),"")</f>
        <v/>
      </c>
      <c r="G2285" s="242"/>
      <c r="H2285" s="233"/>
      <c r="I2285" s="241"/>
      <c r="J2285" s="241"/>
      <c r="K2285" s="241"/>
      <c r="L2285" s="239"/>
      <c r="M2285" s="244"/>
      <c r="N2285" s="245" t="str">
        <f t="shared" ca="1" si="246"/>
        <v/>
      </c>
      <c r="O2285" s="239"/>
      <c r="P2285" s="244"/>
      <c r="Q2285" s="245" t="str">
        <f t="shared" si="247"/>
        <v/>
      </c>
      <c r="U2285" s="246" t="str">
        <f>IFERROR(VLOOKUP(C2285,'BASE EQUIPOS'!$G$8:$O$22,9,0)," ")</f>
        <v xml:space="preserve"> </v>
      </c>
      <c r="V2285" s="232" t="str">
        <f t="shared" si="249"/>
        <v/>
      </c>
      <c r="W2285" s="232" t="str">
        <f t="shared" si="250"/>
        <v/>
      </c>
      <c r="X2285" s="232" t="str">
        <f>IFERROR(VLOOKUP(W2285,Datos!$P$4:$Q$18,2,0),"")</f>
        <v/>
      </c>
      <c r="Y2285" s="232" t="str">
        <f t="shared" si="251"/>
        <v/>
      </c>
      <c r="AA2285" s="314" t="str">
        <f t="shared" ca="1" si="248"/>
        <v/>
      </c>
    </row>
    <row r="2286" spans="1:27" x14ac:dyDescent="0.3">
      <c r="A2286" s="238"/>
      <c r="B2286" s="241" t="str">
        <f t="shared" si="252"/>
        <v/>
      </c>
      <c r="C2286" s="239"/>
      <c r="D2286" s="240" t="str">
        <f>IF(C2286&lt;&gt;"",VLOOKUP(C2286,'BASE EQUIPOS'!$G$8:$H$22,2,0),"")</f>
        <v/>
      </c>
      <c r="E2286" s="241" t="str">
        <f>IF(C2286&lt;&gt;"",VLOOKUP(C2286,'BASE EQUIPOS'!$G$8:$I$22,3,0),"")</f>
        <v/>
      </c>
      <c r="F2286" s="241" t="str">
        <f>IF(C2286&lt;&gt;"",VLOOKUP(C2286,'BASE EQUIPOS'!$G$8:$J$22,4,0),"")</f>
        <v/>
      </c>
      <c r="G2286" s="242"/>
      <c r="H2286" s="233"/>
      <c r="I2286" s="241"/>
      <c r="J2286" s="241"/>
      <c r="K2286" s="241"/>
      <c r="L2286" s="239"/>
      <c r="M2286" s="244"/>
      <c r="N2286" s="245" t="str">
        <f t="shared" ca="1" si="246"/>
        <v/>
      </c>
      <c r="O2286" s="239"/>
      <c r="P2286" s="244"/>
      <c r="Q2286" s="245" t="str">
        <f t="shared" si="247"/>
        <v/>
      </c>
      <c r="U2286" s="246" t="str">
        <f>IFERROR(VLOOKUP(C2286,'BASE EQUIPOS'!$G$8:$O$22,9,0)," ")</f>
        <v xml:space="preserve"> </v>
      </c>
      <c r="V2286" s="232" t="str">
        <f t="shared" si="249"/>
        <v/>
      </c>
      <c r="W2286" s="232" t="str">
        <f t="shared" si="250"/>
        <v/>
      </c>
      <c r="X2286" s="232" t="str">
        <f>IFERROR(VLOOKUP(W2286,Datos!$P$4:$Q$18,2,0),"")</f>
        <v/>
      </c>
      <c r="Y2286" s="232" t="str">
        <f t="shared" si="251"/>
        <v/>
      </c>
      <c r="AA2286" s="314" t="str">
        <f t="shared" ca="1" si="248"/>
        <v/>
      </c>
    </row>
    <row r="2287" spans="1:27" x14ac:dyDescent="0.3">
      <c r="A2287" s="238"/>
      <c r="B2287" s="241" t="str">
        <f t="shared" si="252"/>
        <v/>
      </c>
      <c r="C2287" s="239"/>
      <c r="D2287" s="240" t="str">
        <f>IF(C2287&lt;&gt;"",VLOOKUP(C2287,'BASE EQUIPOS'!$G$8:$H$22,2,0),"")</f>
        <v/>
      </c>
      <c r="E2287" s="241" t="str">
        <f>IF(C2287&lt;&gt;"",VLOOKUP(C2287,'BASE EQUIPOS'!$G$8:$I$22,3,0),"")</f>
        <v/>
      </c>
      <c r="F2287" s="241" t="str">
        <f>IF(C2287&lt;&gt;"",VLOOKUP(C2287,'BASE EQUIPOS'!$G$8:$J$22,4,0),"")</f>
        <v/>
      </c>
      <c r="G2287" s="242"/>
      <c r="H2287" s="233"/>
      <c r="I2287" s="241"/>
      <c r="J2287" s="241"/>
      <c r="K2287" s="241"/>
      <c r="L2287" s="239"/>
      <c r="M2287" s="244"/>
      <c r="N2287" s="245" t="str">
        <f t="shared" ca="1" si="246"/>
        <v/>
      </c>
      <c r="O2287" s="239"/>
      <c r="P2287" s="244"/>
      <c r="Q2287" s="245" t="str">
        <f t="shared" si="247"/>
        <v/>
      </c>
      <c r="U2287" s="246" t="str">
        <f>IFERROR(VLOOKUP(C2287,'BASE EQUIPOS'!$G$8:$O$22,9,0)," ")</f>
        <v xml:space="preserve"> </v>
      </c>
      <c r="V2287" s="232" t="str">
        <f t="shared" si="249"/>
        <v/>
      </c>
      <c r="W2287" s="232" t="str">
        <f t="shared" si="250"/>
        <v/>
      </c>
      <c r="X2287" s="232" t="str">
        <f>IFERROR(VLOOKUP(W2287,Datos!$P$4:$Q$18,2,0),"")</f>
        <v/>
      </c>
      <c r="Y2287" s="232" t="str">
        <f t="shared" si="251"/>
        <v/>
      </c>
      <c r="AA2287" s="314" t="str">
        <f t="shared" ca="1" si="248"/>
        <v/>
      </c>
    </row>
    <row r="2288" spans="1:27" x14ac:dyDescent="0.3">
      <c r="A2288" s="238"/>
      <c r="B2288" s="241" t="str">
        <f t="shared" si="252"/>
        <v/>
      </c>
      <c r="C2288" s="239"/>
      <c r="D2288" s="240" t="str">
        <f>IF(C2288&lt;&gt;"",VLOOKUP(C2288,'BASE EQUIPOS'!$G$8:$H$22,2,0),"")</f>
        <v/>
      </c>
      <c r="E2288" s="241" t="str">
        <f>IF(C2288&lt;&gt;"",VLOOKUP(C2288,'BASE EQUIPOS'!$G$8:$I$22,3,0),"")</f>
        <v/>
      </c>
      <c r="F2288" s="241" t="str">
        <f>IF(C2288&lt;&gt;"",VLOOKUP(C2288,'BASE EQUIPOS'!$G$8:$J$22,4,0),"")</f>
        <v/>
      </c>
      <c r="G2288" s="242"/>
      <c r="H2288" s="233"/>
      <c r="I2288" s="241"/>
      <c r="J2288" s="241"/>
      <c r="K2288" s="241"/>
      <c r="L2288" s="239"/>
      <c r="M2288" s="244"/>
      <c r="N2288" s="245" t="str">
        <f t="shared" ca="1" si="246"/>
        <v/>
      </c>
      <c r="O2288" s="239"/>
      <c r="P2288" s="244"/>
      <c r="Q2288" s="245" t="str">
        <f t="shared" si="247"/>
        <v/>
      </c>
      <c r="U2288" s="246" t="str">
        <f>IFERROR(VLOOKUP(C2288,'BASE EQUIPOS'!$G$8:$O$22,9,0)," ")</f>
        <v xml:space="preserve"> </v>
      </c>
      <c r="V2288" s="232" t="str">
        <f t="shared" si="249"/>
        <v/>
      </c>
      <c r="W2288" s="232" t="str">
        <f t="shared" si="250"/>
        <v/>
      </c>
      <c r="X2288" s="232" t="str">
        <f>IFERROR(VLOOKUP(W2288,Datos!$P$4:$Q$18,2,0),"")</f>
        <v/>
      </c>
      <c r="Y2288" s="232" t="str">
        <f t="shared" si="251"/>
        <v/>
      </c>
      <c r="AA2288" s="314" t="str">
        <f t="shared" ca="1" si="248"/>
        <v/>
      </c>
    </row>
    <row r="2289" spans="1:27" x14ac:dyDescent="0.3">
      <c r="A2289" s="238"/>
      <c r="B2289" s="241" t="str">
        <f t="shared" si="252"/>
        <v/>
      </c>
      <c r="C2289" s="239"/>
      <c r="D2289" s="240" t="str">
        <f>IF(C2289&lt;&gt;"",VLOOKUP(C2289,'BASE EQUIPOS'!$G$8:$H$22,2,0),"")</f>
        <v/>
      </c>
      <c r="E2289" s="241" t="str">
        <f>IF(C2289&lt;&gt;"",VLOOKUP(C2289,'BASE EQUIPOS'!$G$8:$I$22,3,0),"")</f>
        <v/>
      </c>
      <c r="F2289" s="241" t="str">
        <f>IF(C2289&lt;&gt;"",VLOOKUP(C2289,'BASE EQUIPOS'!$G$8:$J$22,4,0),"")</f>
        <v/>
      </c>
      <c r="G2289" s="242"/>
      <c r="H2289" s="233"/>
      <c r="I2289" s="241"/>
      <c r="J2289" s="241"/>
      <c r="K2289" s="241"/>
      <c r="L2289" s="239"/>
      <c r="M2289" s="244"/>
      <c r="N2289" s="245" t="str">
        <f t="shared" ca="1" si="246"/>
        <v/>
      </c>
      <c r="O2289" s="239"/>
      <c r="P2289" s="244"/>
      <c r="Q2289" s="245" t="str">
        <f t="shared" si="247"/>
        <v/>
      </c>
      <c r="U2289" s="246" t="str">
        <f>IFERROR(VLOOKUP(C2289,'BASE EQUIPOS'!$G$8:$O$22,9,0)," ")</f>
        <v xml:space="preserve"> </v>
      </c>
      <c r="V2289" s="232" t="str">
        <f t="shared" si="249"/>
        <v/>
      </c>
      <c r="W2289" s="232" t="str">
        <f t="shared" si="250"/>
        <v/>
      </c>
      <c r="X2289" s="232" t="str">
        <f>IFERROR(VLOOKUP(W2289,Datos!$P$4:$Q$18,2,0),"")</f>
        <v/>
      </c>
      <c r="Y2289" s="232" t="str">
        <f t="shared" si="251"/>
        <v/>
      </c>
      <c r="AA2289" s="314" t="str">
        <f t="shared" ca="1" si="248"/>
        <v/>
      </c>
    </row>
    <row r="2290" spans="1:27" x14ac:dyDescent="0.3">
      <c r="A2290" s="238"/>
      <c r="B2290" s="241" t="str">
        <f t="shared" si="252"/>
        <v/>
      </c>
      <c r="C2290" s="239"/>
      <c r="D2290" s="240" t="str">
        <f>IF(C2290&lt;&gt;"",VLOOKUP(C2290,'BASE EQUIPOS'!$G$8:$H$22,2,0),"")</f>
        <v/>
      </c>
      <c r="E2290" s="241" t="str">
        <f>IF(C2290&lt;&gt;"",VLOOKUP(C2290,'BASE EQUIPOS'!$G$8:$I$22,3,0),"")</f>
        <v/>
      </c>
      <c r="F2290" s="241" t="str">
        <f>IF(C2290&lt;&gt;"",VLOOKUP(C2290,'BASE EQUIPOS'!$G$8:$J$22,4,0),"")</f>
        <v/>
      </c>
      <c r="G2290" s="242"/>
      <c r="H2290" s="233"/>
      <c r="I2290" s="241"/>
      <c r="J2290" s="241"/>
      <c r="K2290" s="241"/>
      <c r="L2290" s="239"/>
      <c r="M2290" s="244"/>
      <c r="N2290" s="245" t="str">
        <f t="shared" ca="1" si="246"/>
        <v/>
      </c>
      <c r="O2290" s="239"/>
      <c r="P2290" s="244"/>
      <c r="Q2290" s="245" t="str">
        <f t="shared" si="247"/>
        <v/>
      </c>
      <c r="U2290" s="246" t="str">
        <f>IFERROR(VLOOKUP(C2290,'BASE EQUIPOS'!$G$8:$O$22,9,0)," ")</f>
        <v xml:space="preserve"> </v>
      </c>
      <c r="V2290" s="232" t="str">
        <f t="shared" si="249"/>
        <v/>
      </c>
      <c r="W2290" s="232" t="str">
        <f t="shared" si="250"/>
        <v/>
      </c>
      <c r="X2290" s="232" t="str">
        <f>IFERROR(VLOOKUP(W2290,Datos!$P$4:$Q$18,2,0),"")</f>
        <v/>
      </c>
      <c r="Y2290" s="232" t="str">
        <f t="shared" si="251"/>
        <v/>
      </c>
      <c r="AA2290" s="314" t="str">
        <f t="shared" ca="1" si="248"/>
        <v/>
      </c>
    </row>
    <row r="2291" spans="1:27" x14ac:dyDescent="0.3">
      <c r="A2291" s="238"/>
      <c r="B2291" s="241" t="str">
        <f t="shared" si="252"/>
        <v/>
      </c>
      <c r="C2291" s="239"/>
      <c r="D2291" s="240" t="str">
        <f>IF(C2291&lt;&gt;"",VLOOKUP(C2291,'BASE EQUIPOS'!$G$8:$H$22,2,0),"")</f>
        <v/>
      </c>
      <c r="E2291" s="241" t="str">
        <f>IF(C2291&lt;&gt;"",VLOOKUP(C2291,'BASE EQUIPOS'!$G$8:$I$22,3,0),"")</f>
        <v/>
      </c>
      <c r="F2291" s="241" t="str">
        <f>IF(C2291&lt;&gt;"",VLOOKUP(C2291,'BASE EQUIPOS'!$G$8:$J$22,4,0),"")</f>
        <v/>
      </c>
      <c r="G2291" s="242"/>
      <c r="H2291" s="233"/>
      <c r="I2291" s="241"/>
      <c r="J2291" s="241"/>
      <c r="K2291" s="241"/>
      <c r="L2291" s="239"/>
      <c r="M2291" s="244"/>
      <c r="N2291" s="245" t="str">
        <f t="shared" ca="1" si="246"/>
        <v/>
      </c>
      <c r="O2291" s="239"/>
      <c r="P2291" s="244"/>
      <c r="Q2291" s="245" t="str">
        <f t="shared" si="247"/>
        <v/>
      </c>
      <c r="U2291" s="246" t="str">
        <f>IFERROR(VLOOKUP(C2291,'BASE EQUIPOS'!$G$8:$O$22,9,0)," ")</f>
        <v xml:space="preserve"> </v>
      </c>
      <c r="V2291" s="232" t="str">
        <f t="shared" si="249"/>
        <v/>
      </c>
      <c r="W2291" s="232" t="str">
        <f t="shared" si="250"/>
        <v/>
      </c>
      <c r="X2291" s="232" t="str">
        <f>IFERROR(VLOOKUP(W2291,Datos!$P$4:$Q$18,2,0),"")</f>
        <v/>
      </c>
      <c r="Y2291" s="232" t="str">
        <f t="shared" si="251"/>
        <v/>
      </c>
      <c r="AA2291" s="314" t="str">
        <f t="shared" ca="1" si="248"/>
        <v/>
      </c>
    </row>
    <row r="2292" spans="1:27" x14ac:dyDescent="0.3">
      <c r="A2292" s="238"/>
      <c r="B2292" s="241" t="str">
        <f t="shared" si="252"/>
        <v/>
      </c>
      <c r="C2292" s="239"/>
      <c r="D2292" s="240" t="str">
        <f>IF(C2292&lt;&gt;"",VLOOKUP(C2292,'BASE EQUIPOS'!$G$8:$H$22,2,0),"")</f>
        <v/>
      </c>
      <c r="E2292" s="241" t="str">
        <f>IF(C2292&lt;&gt;"",VLOOKUP(C2292,'BASE EQUIPOS'!$G$8:$I$22,3,0),"")</f>
        <v/>
      </c>
      <c r="F2292" s="241" t="str">
        <f>IF(C2292&lt;&gt;"",VLOOKUP(C2292,'BASE EQUIPOS'!$G$8:$J$22,4,0),"")</f>
        <v/>
      </c>
      <c r="G2292" s="242"/>
      <c r="H2292" s="233"/>
      <c r="I2292" s="241"/>
      <c r="J2292" s="241"/>
      <c r="K2292" s="241"/>
      <c r="L2292" s="239"/>
      <c r="M2292" s="244"/>
      <c r="N2292" s="245" t="str">
        <f t="shared" ca="1" si="246"/>
        <v/>
      </c>
      <c r="O2292" s="239"/>
      <c r="P2292" s="244"/>
      <c r="Q2292" s="245" t="str">
        <f t="shared" si="247"/>
        <v/>
      </c>
      <c r="U2292" s="246" t="str">
        <f>IFERROR(VLOOKUP(C2292,'BASE EQUIPOS'!$G$8:$O$22,9,0)," ")</f>
        <v xml:space="preserve"> </v>
      </c>
      <c r="V2292" s="232" t="str">
        <f t="shared" si="249"/>
        <v/>
      </c>
      <c r="W2292" s="232" t="str">
        <f t="shared" si="250"/>
        <v/>
      </c>
      <c r="X2292" s="232" t="str">
        <f>IFERROR(VLOOKUP(W2292,Datos!$P$4:$Q$18,2,0),"")</f>
        <v/>
      </c>
      <c r="Y2292" s="232" t="str">
        <f t="shared" si="251"/>
        <v/>
      </c>
      <c r="AA2292" s="314" t="str">
        <f t="shared" ca="1" si="248"/>
        <v/>
      </c>
    </row>
    <row r="2293" spans="1:27" x14ac:dyDescent="0.3">
      <c r="A2293" s="238"/>
      <c r="B2293" s="241" t="str">
        <f t="shared" si="252"/>
        <v/>
      </c>
      <c r="C2293" s="239"/>
      <c r="D2293" s="240" t="str">
        <f>IF(C2293&lt;&gt;"",VLOOKUP(C2293,'BASE EQUIPOS'!$G$8:$H$22,2,0),"")</f>
        <v/>
      </c>
      <c r="E2293" s="241" t="str">
        <f>IF(C2293&lt;&gt;"",VLOOKUP(C2293,'BASE EQUIPOS'!$G$8:$I$22,3,0),"")</f>
        <v/>
      </c>
      <c r="F2293" s="241" t="str">
        <f>IF(C2293&lt;&gt;"",VLOOKUP(C2293,'BASE EQUIPOS'!$G$8:$J$22,4,0),"")</f>
        <v/>
      </c>
      <c r="G2293" s="242"/>
      <c r="H2293" s="233"/>
      <c r="I2293" s="241"/>
      <c r="J2293" s="241"/>
      <c r="K2293" s="241"/>
      <c r="L2293" s="239"/>
      <c r="M2293" s="244"/>
      <c r="N2293" s="245" t="str">
        <f t="shared" ca="1" si="246"/>
        <v/>
      </c>
      <c r="O2293" s="239"/>
      <c r="P2293" s="244"/>
      <c r="Q2293" s="245" t="str">
        <f t="shared" si="247"/>
        <v/>
      </c>
      <c r="U2293" s="246" t="str">
        <f>IFERROR(VLOOKUP(C2293,'BASE EQUIPOS'!$G$8:$O$22,9,0)," ")</f>
        <v xml:space="preserve"> </v>
      </c>
      <c r="V2293" s="232" t="str">
        <f t="shared" si="249"/>
        <v/>
      </c>
      <c r="W2293" s="232" t="str">
        <f t="shared" si="250"/>
        <v/>
      </c>
      <c r="X2293" s="232" t="str">
        <f>IFERROR(VLOOKUP(W2293,Datos!$P$4:$Q$18,2,0),"")</f>
        <v/>
      </c>
      <c r="Y2293" s="232" t="str">
        <f t="shared" si="251"/>
        <v/>
      </c>
      <c r="AA2293" s="314" t="str">
        <f t="shared" ca="1" si="248"/>
        <v/>
      </c>
    </row>
    <row r="2294" spans="1:27" x14ac:dyDescent="0.3">
      <c r="A2294" s="238"/>
      <c r="B2294" s="241" t="str">
        <f t="shared" si="252"/>
        <v/>
      </c>
      <c r="C2294" s="239"/>
      <c r="D2294" s="240" t="str">
        <f>IF(C2294&lt;&gt;"",VLOOKUP(C2294,'BASE EQUIPOS'!$G$8:$H$22,2,0),"")</f>
        <v/>
      </c>
      <c r="E2294" s="241" t="str">
        <f>IF(C2294&lt;&gt;"",VLOOKUP(C2294,'BASE EQUIPOS'!$G$8:$I$22,3,0),"")</f>
        <v/>
      </c>
      <c r="F2294" s="241" t="str">
        <f>IF(C2294&lt;&gt;"",VLOOKUP(C2294,'BASE EQUIPOS'!$G$8:$J$22,4,0),"")</f>
        <v/>
      </c>
      <c r="G2294" s="242"/>
      <c r="H2294" s="233"/>
      <c r="I2294" s="241"/>
      <c r="J2294" s="241"/>
      <c r="K2294" s="241"/>
      <c r="L2294" s="239"/>
      <c r="M2294" s="244"/>
      <c r="N2294" s="245" t="str">
        <f t="shared" ca="1" si="246"/>
        <v/>
      </c>
      <c r="O2294" s="239"/>
      <c r="P2294" s="244"/>
      <c r="Q2294" s="245" t="str">
        <f t="shared" si="247"/>
        <v/>
      </c>
      <c r="U2294" s="246" t="str">
        <f>IFERROR(VLOOKUP(C2294,'BASE EQUIPOS'!$G$8:$O$22,9,0)," ")</f>
        <v xml:space="preserve"> </v>
      </c>
      <c r="V2294" s="232" t="str">
        <f t="shared" si="249"/>
        <v/>
      </c>
      <c r="W2294" s="232" t="str">
        <f t="shared" si="250"/>
        <v/>
      </c>
      <c r="X2294" s="232" t="str">
        <f>IFERROR(VLOOKUP(W2294,Datos!$P$4:$Q$18,2,0),"")</f>
        <v/>
      </c>
      <c r="Y2294" s="232" t="str">
        <f t="shared" si="251"/>
        <v/>
      </c>
      <c r="AA2294" s="314" t="str">
        <f t="shared" ca="1" si="248"/>
        <v/>
      </c>
    </row>
    <row r="2295" spans="1:27" x14ac:dyDescent="0.3">
      <c r="A2295" s="238"/>
      <c r="B2295" s="241" t="str">
        <f t="shared" si="252"/>
        <v/>
      </c>
      <c r="C2295" s="239"/>
      <c r="D2295" s="240" t="str">
        <f>IF(C2295&lt;&gt;"",VLOOKUP(C2295,'BASE EQUIPOS'!$G$8:$H$22,2,0),"")</f>
        <v/>
      </c>
      <c r="E2295" s="241" t="str">
        <f>IF(C2295&lt;&gt;"",VLOOKUP(C2295,'BASE EQUIPOS'!$G$8:$I$22,3,0),"")</f>
        <v/>
      </c>
      <c r="F2295" s="241" t="str">
        <f>IF(C2295&lt;&gt;"",VLOOKUP(C2295,'BASE EQUIPOS'!$G$8:$J$22,4,0),"")</f>
        <v/>
      </c>
      <c r="G2295" s="242"/>
      <c r="H2295" s="233"/>
      <c r="I2295" s="241"/>
      <c r="J2295" s="241"/>
      <c r="K2295" s="241"/>
      <c r="L2295" s="239"/>
      <c r="M2295" s="244"/>
      <c r="N2295" s="245" t="str">
        <f t="shared" ca="1" si="246"/>
        <v/>
      </c>
      <c r="O2295" s="239"/>
      <c r="P2295" s="244"/>
      <c r="Q2295" s="245" t="str">
        <f t="shared" si="247"/>
        <v/>
      </c>
      <c r="U2295" s="246" t="str">
        <f>IFERROR(VLOOKUP(C2295,'BASE EQUIPOS'!$G$8:$O$22,9,0)," ")</f>
        <v xml:space="preserve"> </v>
      </c>
      <c r="V2295" s="232" t="str">
        <f t="shared" si="249"/>
        <v/>
      </c>
      <c r="W2295" s="232" t="str">
        <f t="shared" si="250"/>
        <v/>
      </c>
      <c r="X2295" s="232" t="str">
        <f>IFERROR(VLOOKUP(W2295,Datos!$P$4:$Q$18,2,0),"")</f>
        <v/>
      </c>
      <c r="Y2295" s="232" t="str">
        <f t="shared" si="251"/>
        <v/>
      </c>
      <c r="AA2295" s="314" t="str">
        <f t="shared" ca="1" si="248"/>
        <v/>
      </c>
    </row>
    <row r="2296" spans="1:27" x14ac:dyDescent="0.3">
      <c r="A2296" s="238"/>
      <c r="B2296" s="241" t="str">
        <f t="shared" si="252"/>
        <v/>
      </c>
      <c r="C2296" s="239"/>
      <c r="D2296" s="240" t="str">
        <f>IF(C2296&lt;&gt;"",VLOOKUP(C2296,'BASE EQUIPOS'!$G$8:$H$22,2,0),"")</f>
        <v/>
      </c>
      <c r="E2296" s="241" t="str">
        <f>IF(C2296&lt;&gt;"",VLOOKUP(C2296,'BASE EQUIPOS'!$G$8:$I$22,3,0),"")</f>
        <v/>
      </c>
      <c r="F2296" s="241" t="str">
        <f>IF(C2296&lt;&gt;"",VLOOKUP(C2296,'BASE EQUIPOS'!$G$8:$J$22,4,0),"")</f>
        <v/>
      </c>
      <c r="G2296" s="242"/>
      <c r="H2296" s="233"/>
      <c r="I2296" s="241"/>
      <c r="J2296" s="241"/>
      <c r="K2296" s="241"/>
      <c r="L2296" s="239"/>
      <c r="M2296" s="244"/>
      <c r="N2296" s="245" t="str">
        <f t="shared" ca="1" si="246"/>
        <v/>
      </c>
      <c r="O2296" s="239"/>
      <c r="P2296" s="244"/>
      <c r="Q2296" s="245" t="str">
        <f t="shared" si="247"/>
        <v/>
      </c>
      <c r="U2296" s="246" t="str">
        <f>IFERROR(VLOOKUP(C2296,'BASE EQUIPOS'!$G$8:$O$22,9,0)," ")</f>
        <v xml:space="preserve"> </v>
      </c>
      <c r="V2296" s="232" t="str">
        <f t="shared" si="249"/>
        <v/>
      </c>
      <c r="W2296" s="232" t="str">
        <f t="shared" si="250"/>
        <v/>
      </c>
      <c r="X2296" s="232" t="str">
        <f>IFERROR(VLOOKUP(W2296,Datos!$P$4:$Q$18,2,0),"")</f>
        <v/>
      </c>
      <c r="Y2296" s="232" t="str">
        <f t="shared" si="251"/>
        <v/>
      </c>
      <c r="AA2296" s="314" t="str">
        <f t="shared" ca="1" si="248"/>
        <v/>
      </c>
    </row>
    <row r="2297" spans="1:27" x14ac:dyDescent="0.3">
      <c r="A2297" s="238"/>
      <c r="B2297" s="241" t="str">
        <f t="shared" si="252"/>
        <v/>
      </c>
      <c r="C2297" s="239"/>
      <c r="D2297" s="240" t="str">
        <f>IF(C2297&lt;&gt;"",VLOOKUP(C2297,'BASE EQUIPOS'!$G$8:$H$22,2,0),"")</f>
        <v/>
      </c>
      <c r="E2297" s="241" t="str">
        <f>IF(C2297&lt;&gt;"",VLOOKUP(C2297,'BASE EQUIPOS'!$G$8:$I$22,3,0),"")</f>
        <v/>
      </c>
      <c r="F2297" s="241" t="str">
        <f>IF(C2297&lt;&gt;"",VLOOKUP(C2297,'BASE EQUIPOS'!$G$8:$J$22,4,0),"")</f>
        <v/>
      </c>
      <c r="G2297" s="242"/>
      <c r="H2297" s="233"/>
      <c r="I2297" s="241"/>
      <c r="J2297" s="241"/>
      <c r="K2297" s="241"/>
      <c r="L2297" s="239"/>
      <c r="M2297" s="244"/>
      <c r="N2297" s="245" t="str">
        <f t="shared" ca="1" si="246"/>
        <v/>
      </c>
      <c r="O2297" s="239"/>
      <c r="P2297" s="244"/>
      <c r="Q2297" s="245" t="str">
        <f t="shared" si="247"/>
        <v/>
      </c>
      <c r="U2297" s="246" t="str">
        <f>IFERROR(VLOOKUP(C2297,'BASE EQUIPOS'!$G$8:$O$22,9,0)," ")</f>
        <v xml:space="preserve"> </v>
      </c>
      <c r="V2297" s="232" t="str">
        <f t="shared" si="249"/>
        <v/>
      </c>
      <c r="W2297" s="232" t="str">
        <f t="shared" si="250"/>
        <v/>
      </c>
      <c r="X2297" s="232" t="str">
        <f>IFERROR(VLOOKUP(W2297,Datos!$P$4:$Q$18,2,0),"")</f>
        <v/>
      </c>
      <c r="Y2297" s="232" t="str">
        <f t="shared" si="251"/>
        <v/>
      </c>
      <c r="AA2297" s="314" t="str">
        <f t="shared" ca="1" si="248"/>
        <v/>
      </c>
    </row>
    <row r="2298" spans="1:27" x14ac:dyDescent="0.3">
      <c r="A2298" s="238"/>
      <c r="B2298" s="241" t="str">
        <f t="shared" si="252"/>
        <v/>
      </c>
      <c r="C2298" s="239"/>
      <c r="D2298" s="240" t="str">
        <f>IF(C2298&lt;&gt;"",VLOOKUP(C2298,'BASE EQUIPOS'!$G$8:$H$22,2,0),"")</f>
        <v/>
      </c>
      <c r="E2298" s="241" t="str">
        <f>IF(C2298&lt;&gt;"",VLOOKUP(C2298,'BASE EQUIPOS'!$G$8:$I$22,3,0),"")</f>
        <v/>
      </c>
      <c r="F2298" s="241" t="str">
        <f>IF(C2298&lt;&gt;"",VLOOKUP(C2298,'BASE EQUIPOS'!$G$8:$J$22,4,0),"")</f>
        <v/>
      </c>
      <c r="G2298" s="242"/>
      <c r="H2298" s="233"/>
      <c r="I2298" s="241"/>
      <c r="J2298" s="241"/>
      <c r="K2298" s="241"/>
      <c r="L2298" s="239"/>
      <c r="M2298" s="244"/>
      <c r="N2298" s="245" t="str">
        <f t="shared" ca="1" si="246"/>
        <v/>
      </c>
      <c r="O2298" s="239"/>
      <c r="P2298" s="244"/>
      <c r="Q2298" s="245" t="str">
        <f t="shared" si="247"/>
        <v/>
      </c>
      <c r="U2298" s="246" t="str">
        <f>IFERROR(VLOOKUP(C2298,'BASE EQUIPOS'!$G$8:$O$22,9,0)," ")</f>
        <v xml:space="preserve"> </v>
      </c>
      <c r="V2298" s="232" t="str">
        <f t="shared" si="249"/>
        <v/>
      </c>
      <c r="W2298" s="232" t="str">
        <f t="shared" si="250"/>
        <v/>
      </c>
      <c r="X2298" s="232" t="str">
        <f>IFERROR(VLOOKUP(W2298,Datos!$P$4:$Q$18,2,0),"")</f>
        <v/>
      </c>
      <c r="Y2298" s="232" t="str">
        <f t="shared" si="251"/>
        <v/>
      </c>
      <c r="AA2298" s="314" t="str">
        <f t="shared" ca="1" si="248"/>
        <v/>
      </c>
    </row>
    <row r="2299" spans="1:27" x14ac:dyDescent="0.3">
      <c r="A2299" s="238"/>
      <c r="B2299" s="241" t="str">
        <f t="shared" si="252"/>
        <v/>
      </c>
      <c r="C2299" s="239"/>
      <c r="D2299" s="240" t="str">
        <f>IF(C2299&lt;&gt;"",VLOOKUP(C2299,'BASE EQUIPOS'!$G$8:$H$22,2,0),"")</f>
        <v/>
      </c>
      <c r="E2299" s="241" t="str">
        <f>IF(C2299&lt;&gt;"",VLOOKUP(C2299,'BASE EQUIPOS'!$G$8:$I$22,3,0),"")</f>
        <v/>
      </c>
      <c r="F2299" s="241" t="str">
        <f>IF(C2299&lt;&gt;"",VLOOKUP(C2299,'BASE EQUIPOS'!$G$8:$J$22,4,0),"")</f>
        <v/>
      </c>
      <c r="G2299" s="242"/>
      <c r="H2299" s="233"/>
      <c r="I2299" s="241"/>
      <c r="J2299" s="241"/>
      <c r="K2299" s="241"/>
      <c r="L2299" s="239"/>
      <c r="M2299" s="244"/>
      <c r="N2299" s="245" t="str">
        <f t="shared" ca="1" si="246"/>
        <v/>
      </c>
      <c r="O2299" s="239"/>
      <c r="P2299" s="244"/>
      <c r="Q2299" s="245" t="str">
        <f t="shared" si="247"/>
        <v/>
      </c>
      <c r="U2299" s="246" t="str">
        <f>IFERROR(VLOOKUP(C2299,'BASE EQUIPOS'!$G$8:$O$22,9,0)," ")</f>
        <v xml:space="preserve"> </v>
      </c>
      <c r="V2299" s="232" t="str">
        <f t="shared" si="249"/>
        <v/>
      </c>
      <c r="W2299" s="232" t="str">
        <f t="shared" si="250"/>
        <v/>
      </c>
      <c r="X2299" s="232" t="str">
        <f>IFERROR(VLOOKUP(W2299,Datos!$P$4:$Q$18,2,0),"")</f>
        <v/>
      </c>
      <c r="Y2299" s="232" t="str">
        <f t="shared" si="251"/>
        <v/>
      </c>
      <c r="AA2299" s="314" t="str">
        <f t="shared" ca="1" si="248"/>
        <v/>
      </c>
    </row>
    <row r="2300" spans="1:27" x14ac:dyDescent="0.3">
      <c r="A2300" s="238"/>
      <c r="B2300" s="241" t="str">
        <f t="shared" si="252"/>
        <v/>
      </c>
      <c r="C2300" s="239"/>
      <c r="D2300" s="240" t="str">
        <f>IF(C2300&lt;&gt;"",VLOOKUP(C2300,'BASE EQUIPOS'!$G$8:$H$22,2,0),"")</f>
        <v/>
      </c>
      <c r="E2300" s="241" t="str">
        <f>IF(C2300&lt;&gt;"",VLOOKUP(C2300,'BASE EQUIPOS'!$G$8:$I$22,3,0),"")</f>
        <v/>
      </c>
      <c r="F2300" s="241" t="str">
        <f>IF(C2300&lt;&gt;"",VLOOKUP(C2300,'BASE EQUIPOS'!$G$8:$J$22,4,0),"")</f>
        <v/>
      </c>
      <c r="G2300" s="242"/>
      <c r="H2300" s="233"/>
      <c r="I2300" s="241"/>
      <c r="J2300" s="241"/>
      <c r="K2300" s="241"/>
      <c r="L2300" s="239"/>
      <c r="M2300" s="244"/>
      <c r="N2300" s="245" t="str">
        <f t="shared" ca="1" si="246"/>
        <v/>
      </c>
      <c r="O2300" s="239"/>
      <c r="P2300" s="244"/>
      <c r="Q2300" s="245" t="str">
        <f t="shared" si="247"/>
        <v/>
      </c>
      <c r="U2300" s="246" t="str">
        <f>IFERROR(VLOOKUP(C2300,'BASE EQUIPOS'!$G$8:$O$22,9,0)," ")</f>
        <v xml:space="preserve"> </v>
      </c>
      <c r="V2300" s="232" t="str">
        <f t="shared" si="249"/>
        <v/>
      </c>
      <c r="W2300" s="232" t="str">
        <f t="shared" si="250"/>
        <v/>
      </c>
      <c r="X2300" s="232" t="str">
        <f>IFERROR(VLOOKUP(W2300,Datos!$P$4:$Q$18,2,0),"")</f>
        <v/>
      </c>
      <c r="Y2300" s="232" t="str">
        <f t="shared" si="251"/>
        <v/>
      </c>
      <c r="AA2300" s="314" t="str">
        <f t="shared" ca="1" si="248"/>
        <v/>
      </c>
    </row>
    <row r="2301" spans="1:27" x14ac:dyDescent="0.3">
      <c r="A2301" s="238"/>
      <c r="B2301" s="241" t="str">
        <f t="shared" si="252"/>
        <v/>
      </c>
      <c r="C2301" s="239"/>
      <c r="D2301" s="240" t="str">
        <f>IF(C2301&lt;&gt;"",VLOOKUP(C2301,'BASE EQUIPOS'!$G$8:$H$22,2,0),"")</f>
        <v/>
      </c>
      <c r="E2301" s="241" t="str">
        <f>IF(C2301&lt;&gt;"",VLOOKUP(C2301,'BASE EQUIPOS'!$G$8:$I$22,3,0),"")</f>
        <v/>
      </c>
      <c r="F2301" s="241" t="str">
        <f>IF(C2301&lt;&gt;"",VLOOKUP(C2301,'BASE EQUIPOS'!$G$8:$J$22,4,0),"")</f>
        <v/>
      </c>
      <c r="G2301" s="242"/>
      <c r="H2301" s="233"/>
      <c r="I2301" s="241"/>
      <c r="J2301" s="241"/>
      <c r="K2301" s="241"/>
      <c r="L2301" s="239"/>
      <c r="M2301" s="244"/>
      <c r="N2301" s="245" t="str">
        <f t="shared" ca="1" si="246"/>
        <v/>
      </c>
      <c r="O2301" s="239"/>
      <c r="P2301" s="244"/>
      <c r="Q2301" s="245" t="str">
        <f t="shared" si="247"/>
        <v/>
      </c>
      <c r="U2301" s="246" t="str">
        <f>IFERROR(VLOOKUP(C2301,'BASE EQUIPOS'!$G$8:$O$22,9,0)," ")</f>
        <v xml:space="preserve"> </v>
      </c>
      <c r="V2301" s="232" t="str">
        <f t="shared" si="249"/>
        <v/>
      </c>
      <c r="W2301" s="232" t="str">
        <f t="shared" si="250"/>
        <v/>
      </c>
      <c r="X2301" s="232" t="str">
        <f>IFERROR(VLOOKUP(W2301,Datos!$P$4:$Q$18,2,0),"")</f>
        <v/>
      </c>
      <c r="Y2301" s="232" t="str">
        <f t="shared" si="251"/>
        <v/>
      </c>
      <c r="AA2301" s="314" t="str">
        <f t="shared" ca="1" si="248"/>
        <v/>
      </c>
    </row>
    <row r="2302" spans="1:27" x14ac:dyDescent="0.3">
      <c r="A2302" s="238"/>
      <c r="B2302" s="241" t="str">
        <f t="shared" si="252"/>
        <v/>
      </c>
      <c r="C2302" s="239"/>
      <c r="D2302" s="240" t="str">
        <f>IF(C2302&lt;&gt;"",VLOOKUP(C2302,'BASE EQUIPOS'!$G$8:$H$22,2,0),"")</f>
        <v/>
      </c>
      <c r="E2302" s="241" t="str">
        <f>IF(C2302&lt;&gt;"",VLOOKUP(C2302,'BASE EQUIPOS'!$G$8:$I$22,3,0),"")</f>
        <v/>
      </c>
      <c r="F2302" s="241" t="str">
        <f>IF(C2302&lt;&gt;"",VLOOKUP(C2302,'BASE EQUIPOS'!$G$8:$J$22,4,0),"")</f>
        <v/>
      </c>
      <c r="G2302" s="242"/>
      <c r="H2302" s="233"/>
      <c r="I2302" s="241"/>
      <c r="J2302" s="241"/>
      <c r="K2302" s="241"/>
      <c r="L2302" s="239"/>
      <c r="M2302" s="244"/>
      <c r="N2302" s="245" t="str">
        <f t="shared" ca="1" si="246"/>
        <v/>
      </c>
      <c r="O2302" s="239"/>
      <c r="P2302" s="244"/>
      <c r="Q2302" s="245" t="str">
        <f t="shared" si="247"/>
        <v/>
      </c>
      <c r="U2302" s="246" t="str">
        <f>IFERROR(VLOOKUP(C2302,'BASE EQUIPOS'!$G$8:$O$22,9,0)," ")</f>
        <v xml:space="preserve"> </v>
      </c>
      <c r="V2302" s="232" t="str">
        <f t="shared" si="249"/>
        <v/>
      </c>
      <c r="W2302" s="232" t="str">
        <f t="shared" si="250"/>
        <v/>
      </c>
      <c r="X2302" s="232" t="str">
        <f>IFERROR(VLOOKUP(W2302,Datos!$P$4:$Q$18,2,0),"")</f>
        <v/>
      </c>
      <c r="Y2302" s="232" t="str">
        <f t="shared" si="251"/>
        <v/>
      </c>
      <c r="AA2302" s="314" t="str">
        <f t="shared" ca="1" si="248"/>
        <v/>
      </c>
    </row>
    <row r="2303" spans="1:27" x14ac:dyDescent="0.3">
      <c r="A2303" s="238"/>
      <c r="B2303" s="241" t="str">
        <f t="shared" si="252"/>
        <v/>
      </c>
      <c r="C2303" s="239"/>
      <c r="D2303" s="240" t="str">
        <f>IF(C2303&lt;&gt;"",VLOOKUP(C2303,'BASE EQUIPOS'!$G$8:$H$22,2,0),"")</f>
        <v/>
      </c>
      <c r="E2303" s="241" t="str">
        <f>IF(C2303&lt;&gt;"",VLOOKUP(C2303,'BASE EQUIPOS'!$G$8:$I$22,3,0),"")</f>
        <v/>
      </c>
      <c r="F2303" s="241" t="str">
        <f>IF(C2303&lt;&gt;"",VLOOKUP(C2303,'BASE EQUIPOS'!$G$8:$J$22,4,0),"")</f>
        <v/>
      </c>
      <c r="G2303" s="242"/>
      <c r="H2303" s="233"/>
      <c r="I2303" s="241"/>
      <c r="J2303" s="241"/>
      <c r="K2303" s="241"/>
      <c r="L2303" s="239"/>
      <c r="M2303" s="244"/>
      <c r="N2303" s="245" t="str">
        <f t="shared" ca="1" si="246"/>
        <v/>
      </c>
      <c r="O2303" s="239"/>
      <c r="P2303" s="244"/>
      <c r="Q2303" s="245" t="str">
        <f t="shared" si="247"/>
        <v/>
      </c>
      <c r="U2303" s="246" t="str">
        <f>IFERROR(VLOOKUP(C2303,'BASE EQUIPOS'!$G$8:$O$22,9,0)," ")</f>
        <v xml:space="preserve"> </v>
      </c>
      <c r="V2303" s="232" t="str">
        <f t="shared" si="249"/>
        <v/>
      </c>
      <c r="W2303" s="232" t="str">
        <f t="shared" si="250"/>
        <v/>
      </c>
      <c r="X2303" s="232" t="str">
        <f>IFERROR(VLOOKUP(W2303,Datos!$P$4:$Q$18,2,0),"")</f>
        <v/>
      </c>
      <c r="Y2303" s="232" t="str">
        <f t="shared" si="251"/>
        <v/>
      </c>
      <c r="AA2303" s="314" t="str">
        <f t="shared" ca="1" si="248"/>
        <v/>
      </c>
    </row>
    <row r="2304" spans="1:27" x14ac:dyDescent="0.3">
      <c r="A2304" s="238"/>
      <c r="B2304" s="241" t="str">
        <f t="shared" si="252"/>
        <v/>
      </c>
      <c r="C2304" s="239"/>
      <c r="D2304" s="240" t="str">
        <f>IF(C2304&lt;&gt;"",VLOOKUP(C2304,'BASE EQUIPOS'!$G$8:$H$22,2,0),"")</f>
        <v/>
      </c>
      <c r="E2304" s="241" t="str">
        <f>IF(C2304&lt;&gt;"",VLOOKUP(C2304,'BASE EQUIPOS'!$G$8:$I$22,3,0),"")</f>
        <v/>
      </c>
      <c r="F2304" s="241" t="str">
        <f>IF(C2304&lt;&gt;"",VLOOKUP(C2304,'BASE EQUIPOS'!$G$8:$J$22,4,0),"")</f>
        <v/>
      </c>
      <c r="G2304" s="242"/>
      <c r="H2304" s="233"/>
      <c r="I2304" s="241"/>
      <c r="J2304" s="241"/>
      <c r="K2304" s="241"/>
      <c r="L2304" s="239"/>
      <c r="M2304" s="244"/>
      <c r="N2304" s="245" t="str">
        <f t="shared" ca="1" si="246"/>
        <v/>
      </c>
      <c r="O2304" s="239"/>
      <c r="P2304" s="244"/>
      <c r="Q2304" s="245" t="str">
        <f t="shared" si="247"/>
        <v/>
      </c>
      <c r="U2304" s="246" t="str">
        <f>IFERROR(VLOOKUP(C2304,'BASE EQUIPOS'!$G$8:$O$22,9,0)," ")</f>
        <v xml:space="preserve"> </v>
      </c>
      <c r="V2304" s="232" t="str">
        <f t="shared" si="249"/>
        <v/>
      </c>
      <c r="W2304" s="232" t="str">
        <f t="shared" si="250"/>
        <v/>
      </c>
      <c r="X2304" s="232" t="str">
        <f>IFERROR(VLOOKUP(W2304,Datos!$P$4:$Q$18,2,0),"")</f>
        <v/>
      </c>
      <c r="Y2304" s="232" t="str">
        <f t="shared" si="251"/>
        <v/>
      </c>
      <c r="AA2304" s="314" t="str">
        <f t="shared" ca="1" si="248"/>
        <v/>
      </c>
    </row>
    <row r="2305" spans="1:27" x14ac:dyDescent="0.3">
      <c r="A2305" s="238"/>
      <c r="B2305" s="241" t="str">
        <f t="shared" si="252"/>
        <v/>
      </c>
      <c r="C2305" s="239"/>
      <c r="D2305" s="240" t="str">
        <f>IF(C2305&lt;&gt;"",VLOOKUP(C2305,'BASE EQUIPOS'!$G$8:$H$22,2,0),"")</f>
        <v/>
      </c>
      <c r="E2305" s="241" t="str">
        <f>IF(C2305&lt;&gt;"",VLOOKUP(C2305,'BASE EQUIPOS'!$G$8:$I$22,3,0),"")</f>
        <v/>
      </c>
      <c r="F2305" s="241" t="str">
        <f>IF(C2305&lt;&gt;"",VLOOKUP(C2305,'BASE EQUIPOS'!$G$8:$J$22,4,0),"")</f>
        <v/>
      </c>
      <c r="G2305" s="242"/>
      <c r="H2305" s="233"/>
      <c r="I2305" s="241"/>
      <c r="J2305" s="241"/>
      <c r="K2305" s="241"/>
      <c r="L2305" s="239"/>
      <c r="M2305" s="244"/>
      <c r="N2305" s="245" t="str">
        <f t="shared" ca="1" si="246"/>
        <v/>
      </c>
      <c r="O2305" s="239"/>
      <c r="P2305" s="244"/>
      <c r="Q2305" s="245" t="str">
        <f t="shared" si="247"/>
        <v/>
      </c>
      <c r="U2305" s="246" t="str">
        <f>IFERROR(VLOOKUP(C2305,'BASE EQUIPOS'!$G$8:$O$22,9,0)," ")</f>
        <v xml:space="preserve"> </v>
      </c>
      <c r="V2305" s="232" t="str">
        <f t="shared" si="249"/>
        <v/>
      </c>
      <c r="W2305" s="232" t="str">
        <f t="shared" si="250"/>
        <v/>
      </c>
      <c r="X2305" s="232" t="str">
        <f>IFERROR(VLOOKUP(W2305,Datos!$P$4:$Q$18,2,0),"")</f>
        <v/>
      </c>
      <c r="Y2305" s="232" t="str">
        <f t="shared" si="251"/>
        <v/>
      </c>
      <c r="AA2305" s="314" t="str">
        <f t="shared" ca="1" si="248"/>
        <v/>
      </c>
    </row>
    <row r="2306" spans="1:27" x14ac:dyDescent="0.3">
      <c r="A2306" s="238"/>
      <c r="B2306" s="241" t="str">
        <f t="shared" si="252"/>
        <v/>
      </c>
      <c r="C2306" s="239"/>
      <c r="D2306" s="240" t="str">
        <f>IF(C2306&lt;&gt;"",VLOOKUP(C2306,'BASE EQUIPOS'!$G$8:$H$22,2,0),"")</f>
        <v/>
      </c>
      <c r="E2306" s="241" t="str">
        <f>IF(C2306&lt;&gt;"",VLOOKUP(C2306,'BASE EQUIPOS'!$G$8:$I$22,3,0),"")</f>
        <v/>
      </c>
      <c r="F2306" s="241" t="str">
        <f>IF(C2306&lt;&gt;"",VLOOKUP(C2306,'BASE EQUIPOS'!$G$8:$J$22,4,0),"")</f>
        <v/>
      </c>
      <c r="G2306" s="242"/>
      <c r="H2306" s="233"/>
      <c r="I2306" s="241"/>
      <c r="J2306" s="241"/>
      <c r="K2306" s="241"/>
      <c r="L2306" s="239"/>
      <c r="M2306" s="244"/>
      <c r="N2306" s="245" t="str">
        <f t="shared" ca="1" si="246"/>
        <v/>
      </c>
      <c r="O2306" s="239"/>
      <c r="P2306" s="244"/>
      <c r="Q2306" s="245" t="str">
        <f t="shared" si="247"/>
        <v/>
      </c>
      <c r="U2306" s="246" t="str">
        <f>IFERROR(VLOOKUP(C2306,'BASE EQUIPOS'!$G$8:$O$22,9,0)," ")</f>
        <v xml:space="preserve"> </v>
      </c>
      <c r="V2306" s="232" t="str">
        <f t="shared" si="249"/>
        <v/>
      </c>
      <c r="W2306" s="232" t="str">
        <f t="shared" si="250"/>
        <v/>
      </c>
      <c r="X2306" s="232" t="str">
        <f>IFERROR(VLOOKUP(W2306,Datos!$P$4:$Q$18,2,0),"")</f>
        <v/>
      </c>
      <c r="Y2306" s="232" t="str">
        <f t="shared" si="251"/>
        <v/>
      </c>
      <c r="AA2306" s="314" t="str">
        <f t="shared" ca="1" si="248"/>
        <v/>
      </c>
    </row>
    <row r="2307" spans="1:27" x14ac:dyDescent="0.3">
      <c r="A2307" s="238"/>
      <c r="B2307" s="241" t="str">
        <f t="shared" si="252"/>
        <v/>
      </c>
      <c r="C2307" s="239"/>
      <c r="D2307" s="240" t="str">
        <f>IF(C2307&lt;&gt;"",VLOOKUP(C2307,'BASE EQUIPOS'!$G$8:$H$22,2,0),"")</f>
        <v/>
      </c>
      <c r="E2307" s="241" t="str">
        <f>IF(C2307&lt;&gt;"",VLOOKUP(C2307,'BASE EQUIPOS'!$G$8:$I$22,3,0),"")</f>
        <v/>
      </c>
      <c r="F2307" s="241" t="str">
        <f>IF(C2307&lt;&gt;"",VLOOKUP(C2307,'BASE EQUIPOS'!$G$8:$J$22,4,0),"")</f>
        <v/>
      </c>
      <c r="G2307" s="242"/>
      <c r="H2307" s="233"/>
      <c r="I2307" s="241"/>
      <c r="J2307" s="241"/>
      <c r="K2307" s="241"/>
      <c r="L2307" s="239"/>
      <c r="M2307" s="244"/>
      <c r="N2307" s="245" t="str">
        <f t="shared" ca="1" si="246"/>
        <v/>
      </c>
      <c r="O2307" s="239"/>
      <c r="P2307" s="244"/>
      <c r="Q2307" s="245" t="str">
        <f t="shared" si="247"/>
        <v/>
      </c>
      <c r="U2307" s="246" t="str">
        <f>IFERROR(VLOOKUP(C2307,'BASE EQUIPOS'!$G$8:$O$22,9,0)," ")</f>
        <v xml:space="preserve"> </v>
      </c>
      <c r="V2307" s="232" t="str">
        <f t="shared" si="249"/>
        <v/>
      </c>
      <c r="W2307" s="232" t="str">
        <f t="shared" si="250"/>
        <v/>
      </c>
      <c r="X2307" s="232" t="str">
        <f>IFERROR(VLOOKUP(W2307,Datos!$P$4:$Q$18,2,0),"")</f>
        <v/>
      </c>
      <c r="Y2307" s="232" t="str">
        <f t="shared" si="251"/>
        <v/>
      </c>
      <c r="AA2307" s="314" t="str">
        <f t="shared" ca="1" si="248"/>
        <v/>
      </c>
    </row>
    <row r="2308" spans="1:27" x14ac:dyDescent="0.3">
      <c r="A2308" s="238"/>
      <c r="B2308" s="241" t="str">
        <f t="shared" si="252"/>
        <v/>
      </c>
      <c r="C2308" s="239"/>
      <c r="D2308" s="240" t="str">
        <f>IF(C2308&lt;&gt;"",VLOOKUP(C2308,'BASE EQUIPOS'!$G$8:$H$22,2,0),"")</f>
        <v/>
      </c>
      <c r="E2308" s="241" t="str">
        <f>IF(C2308&lt;&gt;"",VLOOKUP(C2308,'BASE EQUIPOS'!$G$8:$I$22,3,0),"")</f>
        <v/>
      </c>
      <c r="F2308" s="241" t="str">
        <f>IF(C2308&lt;&gt;"",VLOOKUP(C2308,'BASE EQUIPOS'!$G$8:$J$22,4,0),"")</f>
        <v/>
      </c>
      <c r="G2308" s="242"/>
      <c r="H2308" s="233"/>
      <c r="I2308" s="241"/>
      <c r="J2308" s="241"/>
      <c r="K2308" s="241"/>
      <c r="L2308" s="239"/>
      <c r="M2308" s="244"/>
      <c r="N2308" s="245" t="str">
        <f t="shared" ca="1" si="246"/>
        <v/>
      </c>
      <c r="O2308" s="239"/>
      <c r="P2308" s="244"/>
      <c r="Q2308" s="245" t="str">
        <f t="shared" si="247"/>
        <v/>
      </c>
      <c r="U2308" s="246" t="str">
        <f>IFERROR(VLOOKUP(C2308,'BASE EQUIPOS'!$G$8:$O$22,9,0)," ")</f>
        <v xml:space="preserve"> </v>
      </c>
      <c r="V2308" s="232" t="str">
        <f t="shared" si="249"/>
        <v/>
      </c>
      <c r="W2308" s="232" t="str">
        <f t="shared" si="250"/>
        <v/>
      </c>
      <c r="X2308" s="232" t="str">
        <f>IFERROR(VLOOKUP(W2308,Datos!$P$4:$Q$18,2,0),"")</f>
        <v/>
      </c>
      <c r="Y2308" s="232" t="str">
        <f t="shared" si="251"/>
        <v/>
      </c>
      <c r="AA2308" s="314" t="str">
        <f t="shared" ca="1" si="248"/>
        <v/>
      </c>
    </row>
    <row r="2309" spans="1:27" x14ac:dyDescent="0.3">
      <c r="A2309" s="238"/>
      <c r="B2309" s="241" t="str">
        <f t="shared" si="252"/>
        <v/>
      </c>
      <c r="C2309" s="239"/>
      <c r="D2309" s="240" t="str">
        <f>IF(C2309&lt;&gt;"",VLOOKUP(C2309,'BASE EQUIPOS'!$G$8:$H$22,2,0),"")</f>
        <v/>
      </c>
      <c r="E2309" s="241" t="str">
        <f>IF(C2309&lt;&gt;"",VLOOKUP(C2309,'BASE EQUIPOS'!$G$8:$I$22,3,0),"")</f>
        <v/>
      </c>
      <c r="F2309" s="241" t="str">
        <f>IF(C2309&lt;&gt;"",VLOOKUP(C2309,'BASE EQUIPOS'!$G$8:$J$22,4,0),"")</f>
        <v/>
      </c>
      <c r="G2309" s="242"/>
      <c r="H2309" s="233"/>
      <c r="I2309" s="241"/>
      <c r="J2309" s="241"/>
      <c r="K2309" s="241"/>
      <c r="L2309" s="239"/>
      <c r="M2309" s="244"/>
      <c r="N2309" s="245" t="str">
        <f t="shared" ca="1" si="246"/>
        <v/>
      </c>
      <c r="O2309" s="239"/>
      <c r="P2309" s="244"/>
      <c r="Q2309" s="245" t="str">
        <f t="shared" si="247"/>
        <v/>
      </c>
      <c r="U2309" s="246" t="str">
        <f>IFERROR(VLOOKUP(C2309,'BASE EQUIPOS'!$G$8:$O$22,9,0)," ")</f>
        <v xml:space="preserve"> </v>
      </c>
      <c r="V2309" s="232" t="str">
        <f t="shared" si="249"/>
        <v/>
      </c>
      <c r="W2309" s="232" t="str">
        <f t="shared" si="250"/>
        <v/>
      </c>
      <c r="X2309" s="232" t="str">
        <f>IFERROR(VLOOKUP(W2309,Datos!$P$4:$Q$18,2,0),"")</f>
        <v/>
      </c>
      <c r="Y2309" s="232" t="str">
        <f t="shared" si="251"/>
        <v/>
      </c>
      <c r="AA2309" s="314" t="str">
        <f t="shared" ca="1" si="248"/>
        <v/>
      </c>
    </row>
    <row r="2310" spans="1:27" x14ac:dyDescent="0.3">
      <c r="A2310" s="238"/>
      <c r="B2310" s="241" t="str">
        <f t="shared" si="252"/>
        <v/>
      </c>
      <c r="C2310" s="239"/>
      <c r="D2310" s="240" t="str">
        <f>IF(C2310&lt;&gt;"",VLOOKUP(C2310,'BASE EQUIPOS'!$G$8:$H$22,2,0),"")</f>
        <v/>
      </c>
      <c r="E2310" s="241" t="str">
        <f>IF(C2310&lt;&gt;"",VLOOKUP(C2310,'BASE EQUIPOS'!$G$8:$I$22,3,0),"")</f>
        <v/>
      </c>
      <c r="F2310" s="241" t="str">
        <f>IF(C2310&lt;&gt;"",VLOOKUP(C2310,'BASE EQUIPOS'!$G$8:$J$22,4,0),"")</f>
        <v/>
      </c>
      <c r="G2310" s="242"/>
      <c r="H2310" s="233"/>
      <c r="I2310" s="241"/>
      <c r="J2310" s="241"/>
      <c r="K2310" s="241"/>
      <c r="L2310" s="239"/>
      <c r="M2310" s="244"/>
      <c r="N2310" s="245" t="str">
        <f t="shared" ca="1" si="246"/>
        <v/>
      </c>
      <c r="O2310" s="239"/>
      <c r="P2310" s="244"/>
      <c r="Q2310" s="245" t="str">
        <f t="shared" si="247"/>
        <v/>
      </c>
      <c r="U2310" s="246" t="str">
        <f>IFERROR(VLOOKUP(C2310,'BASE EQUIPOS'!$G$8:$O$22,9,0)," ")</f>
        <v xml:space="preserve"> </v>
      </c>
      <c r="V2310" s="232" t="str">
        <f t="shared" si="249"/>
        <v/>
      </c>
      <c r="W2310" s="232" t="str">
        <f t="shared" si="250"/>
        <v/>
      </c>
      <c r="X2310" s="232" t="str">
        <f>IFERROR(VLOOKUP(W2310,Datos!$P$4:$Q$18,2,0),"")</f>
        <v/>
      </c>
      <c r="Y2310" s="232" t="str">
        <f t="shared" si="251"/>
        <v/>
      </c>
      <c r="AA2310" s="314" t="str">
        <f t="shared" ca="1" si="248"/>
        <v/>
      </c>
    </row>
    <row r="2311" spans="1:27" x14ac:dyDescent="0.3">
      <c r="A2311" s="238"/>
      <c r="B2311" s="241" t="str">
        <f t="shared" si="252"/>
        <v/>
      </c>
      <c r="C2311" s="239"/>
      <c r="D2311" s="240" t="str">
        <f>IF(C2311&lt;&gt;"",VLOOKUP(C2311,'BASE EQUIPOS'!$G$8:$H$22,2,0),"")</f>
        <v/>
      </c>
      <c r="E2311" s="241" t="str">
        <f>IF(C2311&lt;&gt;"",VLOOKUP(C2311,'BASE EQUIPOS'!$G$8:$I$22,3,0),"")</f>
        <v/>
      </c>
      <c r="F2311" s="241" t="str">
        <f>IF(C2311&lt;&gt;"",VLOOKUP(C2311,'BASE EQUIPOS'!$G$8:$J$22,4,0),"")</f>
        <v/>
      </c>
      <c r="G2311" s="242"/>
      <c r="H2311" s="233"/>
      <c r="I2311" s="241"/>
      <c r="J2311" s="241"/>
      <c r="K2311" s="241"/>
      <c r="L2311" s="239"/>
      <c r="M2311" s="244"/>
      <c r="N2311" s="245" t="str">
        <f t="shared" ca="1" si="246"/>
        <v/>
      </c>
      <c r="O2311" s="239"/>
      <c r="P2311" s="244"/>
      <c r="Q2311" s="245" t="str">
        <f t="shared" si="247"/>
        <v/>
      </c>
      <c r="U2311" s="246" t="str">
        <f>IFERROR(VLOOKUP(C2311,'BASE EQUIPOS'!$G$8:$O$22,9,0)," ")</f>
        <v xml:space="preserve"> </v>
      </c>
      <c r="V2311" s="232" t="str">
        <f t="shared" si="249"/>
        <v/>
      </c>
      <c r="W2311" s="232" t="str">
        <f t="shared" si="250"/>
        <v/>
      </c>
      <c r="X2311" s="232" t="str">
        <f>IFERROR(VLOOKUP(W2311,Datos!$P$4:$Q$18,2,0),"")</f>
        <v/>
      </c>
      <c r="Y2311" s="232" t="str">
        <f t="shared" si="251"/>
        <v/>
      </c>
      <c r="AA2311" s="314" t="str">
        <f t="shared" ca="1" si="248"/>
        <v/>
      </c>
    </row>
    <row r="2312" spans="1:27" x14ac:dyDescent="0.3">
      <c r="A2312" s="238"/>
      <c r="B2312" s="241" t="str">
        <f t="shared" si="252"/>
        <v/>
      </c>
      <c r="C2312" s="239"/>
      <c r="D2312" s="240" t="str">
        <f>IF(C2312&lt;&gt;"",VLOOKUP(C2312,'BASE EQUIPOS'!$G$8:$H$22,2,0),"")</f>
        <v/>
      </c>
      <c r="E2312" s="241" t="str">
        <f>IF(C2312&lt;&gt;"",VLOOKUP(C2312,'BASE EQUIPOS'!$G$8:$I$22,3,0),"")</f>
        <v/>
      </c>
      <c r="F2312" s="241" t="str">
        <f>IF(C2312&lt;&gt;"",VLOOKUP(C2312,'BASE EQUIPOS'!$G$8:$J$22,4,0),"")</f>
        <v/>
      </c>
      <c r="G2312" s="242"/>
      <c r="H2312" s="233"/>
      <c r="I2312" s="241"/>
      <c r="J2312" s="241"/>
      <c r="K2312" s="241"/>
      <c r="L2312" s="239"/>
      <c r="M2312" s="244"/>
      <c r="N2312" s="245" t="str">
        <f t="shared" ca="1" si="246"/>
        <v/>
      </c>
      <c r="O2312" s="239"/>
      <c r="P2312" s="244"/>
      <c r="Q2312" s="245" t="str">
        <f t="shared" si="247"/>
        <v/>
      </c>
      <c r="U2312" s="246" t="str">
        <f>IFERROR(VLOOKUP(C2312,'BASE EQUIPOS'!$G$8:$O$22,9,0)," ")</f>
        <v xml:space="preserve"> </v>
      </c>
      <c r="V2312" s="232" t="str">
        <f t="shared" si="249"/>
        <v/>
      </c>
      <c r="W2312" s="232" t="str">
        <f t="shared" si="250"/>
        <v/>
      </c>
      <c r="X2312" s="232" t="str">
        <f>IFERROR(VLOOKUP(W2312,Datos!$P$4:$Q$18,2,0),"")</f>
        <v/>
      </c>
      <c r="Y2312" s="232" t="str">
        <f t="shared" si="251"/>
        <v/>
      </c>
      <c r="AA2312" s="314" t="str">
        <f t="shared" ca="1" si="248"/>
        <v/>
      </c>
    </row>
    <row r="2313" spans="1:27" x14ac:dyDescent="0.3">
      <c r="A2313" s="238"/>
      <c r="B2313" s="241" t="str">
        <f t="shared" si="252"/>
        <v/>
      </c>
      <c r="C2313" s="239"/>
      <c r="D2313" s="240" t="str">
        <f>IF(C2313&lt;&gt;"",VLOOKUP(C2313,'BASE EQUIPOS'!$G$8:$H$22,2,0),"")</f>
        <v/>
      </c>
      <c r="E2313" s="241" t="str">
        <f>IF(C2313&lt;&gt;"",VLOOKUP(C2313,'BASE EQUIPOS'!$G$8:$I$22,3,0),"")</f>
        <v/>
      </c>
      <c r="F2313" s="241" t="str">
        <f>IF(C2313&lt;&gt;"",VLOOKUP(C2313,'BASE EQUIPOS'!$G$8:$J$22,4,0),"")</f>
        <v/>
      </c>
      <c r="G2313" s="242"/>
      <c r="H2313" s="233"/>
      <c r="I2313" s="241"/>
      <c r="J2313" s="241"/>
      <c r="K2313" s="241"/>
      <c r="L2313" s="239"/>
      <c r="M2313" s="244"/>
      <c r="N2313" s="245" t="str">
        <f t="shared" ca="1" si="246"/>
        <v/>
      </c>
      <c r="O2313" s="239"/>
      <c r="P2313" s="244"/>
      <c r="Q2313" s="245" t="str">
        <f t="shared" si="247"/>
        <v/>
      </c>
      <c r="U2313" s="246" t="str">
        <f>IFERROR(VLOOKUP(C2313,'BASE EQUIPOS'!$G$8:$O$22,9,0)," ")</f>
        <v xml:space="preserve"> </v>
      </c>
      <c r="V2313" s="232" t="str">
        <f t="shared" si="249"/>
        <v/>
      </c>
      <c r="W2313" s="232" t="str">
        <f t="shared" si="250"/>
        <v/>
      </c>
      <c r="X2313" s="232" t="str">
        <f>IFERROR(VLOOKUP(W2313,Datos!$P$4:$Q$18,2,0),"")</f>
        <v/>
      </c>
      <c r="Y2313" s="232" t="str">
        <f t="shared" si="251"/>
        <v/>
      </c>
      <c r="AA2313" s="314" t="str">
        <f t="shared" ca="1" si="248"/>
        <v/>
      </c>
    </row>
    <row r="2314" spans="1:27" x14ac:dyDescent="0.3">
      <c r="A2314" s="238"/>
      <c r="B2314" s="241" t="str">
        <f t="shared" si="252"/>
        <v/>
      </c>
      <c r="C2314" s="239"/>
      <c r="D2314" s="240" t="str">
        <f>IF(C2314&lt;&gt;"",VLOOKUP(C2314,'BASE EQUIPOS'!$G$8:$H$22,2,0),"")</f>
        <v/>
      </c>
      <c r="E2314" s="241" t="str">
        <f>IF(C2314&lt;&gt;"",VLOOKUP(C2314,'BASE EQUIPOS'!$G$8:$I$22,3,0),"")</f>
        <v/>
      </c>
      <c r="F2314" s="241" t="str">
        <f>IF(C2314&lt;&gt;"",VLOOKUP(C2314,'BASE EQUIPOS'!$G$8:$J$22,4,0),"")</f>
        <v/>
      </c>
      <c r="G2314" s="242"/>
      <c r="H2314" s="233"/>
      <c r="I2314" s="241"/>
      <c r="J2314" s="241"/>
      <c r="K2314" s="241"/>
      <c r="L2314" s="239"/>
      <c r="M2314" s="244"/>
      <c r="N2314" s="245" t="str">
        <f t="shared" ca="1" si="246"/>
        <v/>
      </c>
      <c r="O2314" s="239"/>
      <c r="P2314" s="244"/>
      <c r="Q2314" s="245" t="str">
        <f t="shared" si="247"/>
        <v/>
      </c>
      <c r="U2314" s="246" t="str">
        <f>IFERROR(VLOOKUP(C2314,'BASE EQUIPOS'!$G$8:$O$22,9,0)," ")</f>
        <v xml:space="preserve"> </v>
      </c>
      <c r="V2314" s="232" t="str">
        <f t="shared" si="249"/>
        <v/>
      </c>
      <c r="W2314" s="232" t="str">
        <f t="shared" si="250"/>
        <v/>
      </c>
      <c r="X2314" s="232" t="str">
        <f>IFERROR(VLOOKUP(W2314,Datos!$P$4:$Q$18,2,0),"")</f>
        <v/>
      </c>
      <c r="Y2314" s="232" t="str">
        <f t="shared" si="251"/>
        <v/>
      </c>
      <c r="AA2314" s="314" t="str">
        <f t="shared" ca="1" si="248"/>
        <v/>
      </c>
    </row>
    <row r="2315" spans="1:27" x14ac:dyDescent="0.3">
      <c r="A2315" s="238"/>
      <c r="B2315" s="241" t="str">
        <f t="shared" si="252"/>
        <v/>
      </c>
      <c r="C2315" s="239"/>
      <c r="D2315" s="240" t="str">
        <f>IF(C2315&lt;&gt;"",VLOOKUP(C2315,'BASE EQUIPOS'!$G$8:$H$22,2,0),"")</f>
        <v/>
      </c>
      <c r="E2315" s="241" t="str">
        <f>IF(C2315&lt;&gt;"",VLOOKUP(C2315,'BASE EQUIPOS'!$G$8:$I$22,3,0),"")</f>
        <v/>
      </c>
      <c r="F2315" s="241" t="str">
        <f>IF(C2315&lt;&gt;"",VLOOKUP(C2315,'BASE EQUIPOS'!$G$8:$J$22,4,0),"")</f>
        <v/>
      </c>
      <c r="G2315" s="242"/>
      <c r="H2315" s="233"/>
      <c r="I2315" s="241"/>
      <c r="J2315" s="241"/>
      <c r="K2315" s="241"/>
      <c r="L2315" s="239"/>
      <c r="M2315" s="244"/>
      <c r="N2315" s="245" t="str">
        <f t="shared" ca="1" si="246"/>
        <v/>
      </c>
      <c r="O2315" s="239"/>
      <c r="P2315" s="244"/>
      <c r="Q2315" s="245" t="str">
        <f t="shared" si="247"/>
        <v/>
      </c>
      <c r="U2315" s="246" t="str">
        <f>IFERROR(VLOOKUP(C2315,'BASE EQUIPOS'!$G$8:$O$22,9,0)," ")</f>
        <v xml:space="preserve"> </v>
      </c>
      <c r="V2315" s="232" t="str">
        <f t="shared" si="249"/>
        <v/>
      </c>
      <c r="W2315" s="232" t="str">
        <f t="shared" si="250"/>
        <v/>
      </c>
      <c r="X2315" s="232" t="str">
        <f>IFERROR(VLOOKUP(W2315,Datos!$P$4:$Q$18,2,0),"")</f>
        <v/>
      </c>
      <c r="Y2315" s="232" t="str">
        <f t="shared" si="251"/>
        <v/>
      </c>
      <c r="AA2315" s="314" t="str">
        <f t="shared" ca="1" si="248"/>
        <v/>
      </c>
    </row>
    <row r="2316" spans="1:27" x14ac:dyDescent="0.3">
      <c r="A2316" s="238"/>
      <c r="B2316" s="241" t="str">
        <f t="shared" si="252"/>
        <v/>
      </c>
      <c r="C2316" s="239"/>
      <c r="D2316" s="240" t="str">
        <f>IF(C2316&lt;&gt;"",VLOOKUP(C2316,'BASE EQUIPOS'!$G$8:$H$22,2,0),"")</f>
        <v/>
      </c>
      <c r="E2316" s="241" t="str">
        <f>IF(C2316&lt;&gt;"",VLOOKUP(C2316,'BASE EQUIPOS'!$G$8:$I$22,3,0),"")</f>
        <v/>
      </c>
      <c r="F2316" s="241" t="str">
        <f>IF(C2316&lt;&gt;"",VLOOKUP(C2316,'BASE EQUIPOS'!$G$8:$J$22,4,0),"")</f>
        <v/>
      </c>
      <c r="G2316" s="242"/>
      <c r="H2316" s="233"/>
      <c r="I2316" s="241"/>
      <c r="J2316" s="241"/>
      <c r="K2316" s="241"/>
      <c r="L2316" s="239"/>
      <c r="M2316" s="244"/>
      <c r="N2316" s="245" t="str">
        <f t="shared" ca="1" si="246"/>
        <v/>
      </c>
      <c r="O2316" s="239"/>
      <c r="P2316" s="244"/>
      <c r="Q2316" s="245" t="str">
        <f t="shared" si="247"/>
        <v/>
      </c>
      <c r="U2316" s="246" t="str">
        <f>IFERROR(VLOOKUP(C2316,'BASE EQUIPOS'!$G$8:$O$22,9,0)," ")</f>
        <v xml:space="preserve"> </v>
      </c>
      <c r="V2316" s="232" t="str">
        <f t="shared" si="249"/>
        <v/>
      </c>
      <c r="W2316" s="232" t="str">
        <f t="shared" si="250"/>
        <v/>
      </c>
      <c r="X2316" s="232" t="str">
        <f>IFERROR(VLOOKUP(W2316,Datos!$P$4:$Q$18,2,0),"")</f>
        <v/>
      </c>
      <c r="Y2316" s="232" t="str">
        <f t="shared" si="251"/>
        <v/>
      </c>
      <c r="AA2316" s="314" t="str">
        <f t="shared" ca="1" si="248"/>
        <v/>
      </c>
    </row>
    <row r="2317" spans="1:27" x14ac:dyDescent="0.3">
      <c r="A2317" s="238"/>
      <c r="B2317" s="241" t="str">
        <f t="shared" si="252"/>
        <v/>
      </c>
      <c r="C2317" s="239"/>
      <c r="D2317" s="240" t="str">
        <f>IF(C2317&lt;&gt;"",VLOOKUP(C2317,'BASE EQUIPOS'!$G$8:$H$22,2,0),"")</f>
        <v/>
      </c>
      <c r="E2317" s="241" t="str">
        <f>IF(C2317&lt;&gt;"",VLOOKUP(C2317,'BASE EQUIPOS'!$G$8:$I$22,3,0),"")</f>
        <v/>
      </c>
      <c r="F2317" s="241" t="str">
        <f>IF(C2317&lt;&gt;"",VLOOKUP(C2317,'BASE EQUIPOS'!$G$8:$J$22,4,0),"")</f>
        <v/>
      </c>
      <c r="G2317" s="242"/>
      <c r="H2317" s="233"/>
      <c r="I2317" s="241"/>
      <c r="J2317" s="241"/>
      <c r="K2317" s="241"/>
      <c r="L2317" s="239"/>
      <c r="M2317" s="244"/>
      <c r="N2317" s="245" t="str">
        <f t="shared" ca="1" si="246"/>
        <v/>
      </c>
      <c r="O2317" s="239"/>
      <c r="P2317" s="244"/>
      <c r="Q2317" s="245" t="str">
        <f t="shared" si="247"/>
        <v/>
      </c>
      <c r="U2317" s="246" t="str">
        <f>IFERROR(VLOOKUP(C2317,'BASE EQUIPOS'!$G$8:$O$22,9,0)," ")</f>
        <v xml:space="preserve"> </v>
      </c>
      <c r="V2317" s="232" t="str">
        <f t="shared" si="249"/>
        <v/>
      </c>
      <c r="W2317" s="232" t="str">
        <f t="shared" si="250"/>
        <v/>
      </c>
      <c r="X2317" s="232" t="str">
        <f>IFERROR(VLOOKUP(W2317,Datos!$P$4:$Q$18,2,0),"")</f>
        <v/>
      </c>
      <c r="Y2317" s="232" t="str">
        <f t="shared" si="251"/>
        <v/>
      </c>
      <c r="AA2317" s="314" t="str">
        <f t="shared" ca="1" si="248"/>
        <v/>
      </c>
    </row>
    <row r="2318" spans="1:27" x14ac:dyDescent="0.3">
      <c r="A2318" s="238"/>
      <c r="B2318" s="241" t="str">
        <f t="shared" si="252"/>
        <v/>
      </c>
      <c r="C2318" s="239"/>
      <c r="D2318" s="240" t="str">
        <f>IF(C2318&lt;&gt;"",VLOOKUP(C2318,'BASE EQUIPOS'!$G$8:$H$22,2,0),"")</f>
        <v/>
      </c>
      <c r="E2318" s="241" t="str">
        <f>IF(C2318&lt;&gt;"",VLOOKUP(C2318,'BASE EQUIPOS'!$G$8:$I$22,3,0),"")</f>
        <v/>
      </c>
      <c r="F2318" s="241" t="str">
        <f>IF(C2318&lt;&gt;"",VLOOKUP(C2318,'BASE EQUIPOS'!$G$8:$J$22,4,0),"")</f>
        <v/>
      </c>
      <c r="G2318" s="242"/>
      <c r="H2318" s="233"/>
      <c r="I2318" s="241"/>
      <c r="J2318" s="241"/>
      <c r="K2318" s="241"/>
      <c r="L2318" s="239"/>
      <c r="M2318" s="244"/>
      <c r="N2318" s="245" t="str">
        <f t="shared" ca="1" si="246"/>
        <v/>
      </c>
      <c r="O2318" s="239"/>
      <c r="P2318" s="244"/>
      <c r="Q2318" s="245" t="str">
        <f t="shared" si="247"/>
        <v/>
      </c>
      <c r="U2318" s="246" t="str">
        <f>IFERROR(VLOOKUP(C2318,'BASE EQUIPOS'!$G$8:$O$22,9,0)," ")</f>
        <v xml:space="preserve"> </v>
      </c>
      <c r="V2318" s="232" t="str">
        <f t="shared" si="249"/>
        <v/>
      </c>
      <c r="W2318" s="232" t="str">
        <f t="shared" si="250"/>
        <v/>
      </c>
      <c r="X2318" s="232" t="str">
        <f>IFERROR(VLOOKUP(W2318,Datos!$P$4:$Q$18,2,0),"")</f>
        <v/>
      </c>
      <c r="Y2318" s="232" t="str">
        <f t="shared" si="251"/>
        <v/>
      </c>
      <c r="AA2318" s="314" t="str">
        <f t="shared" ca="1" si="248"/>
        <v/>
      </c>
    </row>
    <row r="2319" spans="1:27" x14ac:dyDescent="0.3">
      <c r="A2319" s="238"/>
      <c r="B2319" s="241" t="str">
        <f t="shared" si="252"/>
        <v/>
      </c>
      <c r="C2319" s="239"/>
      <c r="D2319" s="240" t="str">
        <f>IF(C2319&lt;&gt;"",VLOOKUP(C2319,'BASE EQUIPOS'!$G$8:$H$22,2,0),"")</f>
        <v/>
      </c>
      <c r="E2319" s="241" t="str">
        <f>IF(C2319&lt;&gt;"",VLOOKUP(C2319,'BASE EQUIPOS'!$G$8:$I$22,3,0),"")</f>
        <v/>
      </c>
      <c r="F2319" s="241" t="str">
        <f>IF(C2319&lt;&gt;"",VLOOKUP(C2319,'BASE EQUIPOS'!$G$8:$J$22,4,0),"")</f>
        <v/>
      </c>
      <c r="G2319" s="242"/>
      <c r="H2319" s="233"/>
      <c r="I2319" s="241"/>
      <c r="J2319" s="241"/>
      <c r="K2319" s="241"/>
      <c r="L2319" s="239"/>
      <c r="M2319" s="244"/>
      <c r="N2319" s="245" t="str">
        <f t="shared" ca="1" si="246"/>
        <v/>
      </c>
      <c r="O2319" s="239"/>
      <c r="P2319" s="244"/>
      <c r="Q2319" s="245" t="str">
        <f t="shared" si="247"/>
        <v/>
      </c>
      <c r="U2319" s="246" t="str">
        <f>IFERROR(VLOOKUP(C2319,'BASE EQUIPOS'!$G$8:$O$22,9,0)," ")</f>
        <v xml:space="preserve"> </v>
      </c>
      <c r="V2319" s="232" t="str">
        <f t="shared" si="249"/>
        <v/>
      </c>
      <c r="W2319" s="232" t="str">
        <f t="shared" si="250"/>
        <v/>
      </c>
      <c r="X2319" s="232" t="str">
        <f>IFERROR(VLOOKUP(W2319,Datos!$P$4:$Q$18,2,0),"")</f>
        <v/>
      </c>
      <c r="Y2319" s="232" t="str">
        <f t="shared" si="251"/>
        <v/>
      </c>
      <c r="AA2319" s="314" t="str">
        <f t="shared" ca="1" si="248"/>
        <v/>
      </c>
    </row>
    <row r="2320" spans="1:27" x14ac:dyDescent="0.3">
      <c r="A2320" s="238"/>
      <c r="B2320" s="241" t="str">
        <f t="shared" si="252"/>
        <v/>
      </c>
      <c r="C2320" s="239"/>
      <c r="D2320" s="240" t="str">
        <f>IF(C2320&lt;&gt;"",VLOOKUP(C2320,'BASE EQUIPOS'!$G$8:$H$22,2,0),"")</f>
        <v/>
      </c>
      <c r="E2320" s="241" t="str">
        <f>IF(C2320&lt;&gt;"",VLOOKUP(C2320,'BASE EQUIPOS'!$G$8:$I$22,3,0),"")</f>
        <v/>
      </c>
      <c r="F2320" s="241" t="str">
        <f>IF(C2320&lt;&gt;"",VLOOKUP(C2320,'BASE EQUIPOS'!$G$8:$J$22,4,0),"")</f>
        <v/>
      </c>
      <c r="G2320" s="242"/>
      <c r="H2320" s="233"/>
      <c r="I2320" s="241"/>
      <c r="J2320" s="241"/>
      <c r="K2320" s="241"/>
      <c r="L2320" s="239"/>
      <c r="M2320" s="244"/>
      <c r="N2320" s="245" t="str">
        <f t="shared" ref="N2320:N2383" ca="1" si="253">IF(M2320="","",IF(O2320="",NOW()*24-(L2320+M2320)*24,"Mtto. Terminado"))</f>
        <v/>
      </c>
      <c r="O2320" s="239"/>
      <c r="P2320" s="244"/>
      <c r="Q2320" s="245" t="str">
        <f t="shared" ref="Q2320:Q2383" si="254">IF(O2320="","",IF(P2320="","",(O2320+P2320)*24-(L2320+M2320)*24))</f>
        <v/>
      </c>
      <c r="U2320" s="246" t="str">
        <f>IFERROR(VLOOKUP(C2320,'BASE EQUIPOS'!$G$8:$O$22,9,0)," ")</f>
        <v xml:space="preserve"> </v>
      </c>
      <c r="V2320" s="232" t="str">
        <f t="shared" si="249"/>
        <v/>
      </c>
      <c r="W2320" s="232" t="str">
        <f t="shared" si="250"/>
        <v/>
      </c>
      <c r="X2320" s="232" t="str">
        <f>IFERROR(VLOOKUP(W2320,Datos!$P$4:$Q$18,2,0),"")</f>
        <v/>
      </c>
      <c r="Y2320" s="232" t="str">
        <f t="shared" si="251"/>
        <v/>
      </c>
      <c r="AA2320" s="314" t="str">
        <f t="shared" ca="1" si="248"/>
        <v/>
      </c>
    </row>
    <row r="2321" spans="1:27" x14ac:dyDescent="0.3">
      <c r="A2321" s="238"/>
      <c r="B2321" s="241" t="str">
        <f t="shared" si="252"/>
        <v/>
      </c>
      <c r="C2321" s="239"/>
      <c r="D2321" s="240" t="str">
        <f>IF(C2321&lt;&gt;"",VLOOKUP(C2321,'BASE EQUIPOS'!$G$8:$H$22,2,0),"")</f>
        <v/>
      </c>
      <c r="E2321" s="241" t="str">
        <f>IF(C2321&lt;&gt;"",VLOOKUP(C2321,'BASE EQUIPOS'!$G$8:$I$22,3,0),"")</f>
        <v/>
      </c>
      <c r="F2321" s="241" t="str">
        <f>IF(C2321&lt;&gt;"",VLOOKUP(C2321,'BASE EQUIPOS'!$G$8:$J$22,4,0),"")</f>
        <v/>
      </c>
      <c r="G2321" s="242"/>
      <c r="H2321" s="233"/>
      <c r="I2321" s="241"/>
      <c r="J2321" s="241"/>
      <c r="K2321" s="241"/>
      <c r="L2321" s="239"/>
      <c r="M2321" s="244"/>
      <c r="N2321" s="245" t="str">
        <f t="shared" ca="1" si="253"/>
        <v/>
      </c>
      <c r="O2321" s="239"/>
      <c r="P2321" s="244"/>
      <c r="Q2321" s="245" t="str">
        <f t="shared" si="254"/>
        <v/>
      </c>
      <c r="U2321" s="246" t="str">
        <f>IFERROR(VLOOKUP(C2321,'BASE EQUIPOS'!$G$8:$O$22,9,0)," ")</f>
        <v xml:space="preserve"> </v>
      </c>
      <c r="V2321" s="232" t="str">
        <f t="shared" si="249"/>
        <v/>
      </c>
      <c r="W2321" s="232" t="str">
        <f t="shared" si="250"/>
        <v/>
      </c>
      <c r="X2321" s="232" t="str">
        <f>IFERROR(VLOOKUP(W2321,Datos!$P$4:$Q$18,2,0),"")</f>
        <v/>
      </c>
      <c r="Y2321" s="232" t="str">
        <f t="shared" si="251"/>
        <v/>
      </c>
      <c r="AA2321" s="314" t="str">
        <f t="shared" ref="AA2321:AA2384" ca="1" si="255">IF(N2321="Mtto. Terminado",1,"")</f>
        <v/>
      </c>
    </row>
    <row r="2322" spans="1:27" x14ac:dyDescent="0.3">
      <c r="A2322" s="238"/>
      <c r="B2322" s="241" t="str">
        <f t="shared" si="252"/>
        <v/>
      </c>
      <c r="C2322" s="239"/>
      <c r="D2322" s="240" t="str">
        <f>IF(C2322&lt;&gt;"",VLOOKUP(C2322,'BASE EQUIPOS'!$G$8:$H$22,2,0),"")</f>
        <v/>
      </c>
      <c r="E2322" s="241" t="str">
        <f>IF(C2322&lt;&gt;"",VLOOKUP(C2322,'BASE EQUIPOS'!$G$8:$I$22,3,0),"")</f>
        <v/>
      </c>
      <c r="F2322" s="241" t="str">
        <f>IF(C2322&lt;&gt;"",VLOOKUP(C2322,'BASE EQUIPOS'!$G$8:$J$22,4,0),"")</f>
        <v/>
      </c>
      <c r="G2322" s="242"/>
      <c r="H2322" s="233"/>
      <c r="I2322" s="241"/>
      <c r="J2322" s="241"/>
      <c r="K2322" s="241"/>
      <c r="L2322" s="239"/>
      <c r="M2322" s="244"/>
      <c r="N2322" s="245" t="str">
        <f t="shared" ca="1" si="253"/>
        <v/>
      </c>
      <c r="O2322" s="239"/>
      <c r="P2322" s="244"/>
      <c r="Q2322" s="245" t="str">
        <f t="shared" si="254"/>
        <v/>
      </c>
      <c r="U2322" s="246" t="str">
        <f>IFERROR(VLOOKUP(C2322,'BASE EQUIPOS'!$G$8:$O$22,9,0)," ")</f>
        <v xml:space="preserve"> </v>
      </c>
      <c r="V2322" s="232" t="str">
        <f t="shared" si="249"/>
        <v/>
      </c>
      <c r="W2322" s="232" t="str">
        <f t="shared" si="250"/>
        <v/>
      </c>
      <c r="X2322" s="232" t="str">
        <f>IFERROR(VLOOKUP(W2322,Datos!$P$4:$Q$18,2,0),"")</f>
        <v/>
      </c>
      <c r="Y2322" s="232" t="str">
        <f t="shared" si="251"/>
        <v/>
      </c>
      <c r="AA2322" s="314" t="str">
        <f t="shared" ca="1" si="255"/>
        <v/>
      </c>
    </row>
    <row r="2323" spans="1:27" x14ac:dyDescent="0.3">
      <c r="A2323" s="238"/>
      <c r="B2323" s="241" t="str">
        <f t="shared" si="252"/>
        <v/>
      </c>
      <c r="C2323" s="239"/>
      <c r="D2323" s="240" t="str">
        <f>IF(C2323&lt;&gt;"",VLOOKUP(C2323,'BASE EQUIPOS'!$G$8:$H$22,2,0),"")</f>
        <v/>
      </c>
      <c r="E2323" s="241" t="str">
        <f>IF(C2323&lt;&gt;"",VLOOKUP(C2323,'BASE EQUIPOS'!$G$8:$I$22,3,0),"")</f>
        <v/>
      </c>
      <c r="F2323" s="241" t="str">
        <f>IF(C2323&lt;&gt;"",VLOOKUP(C2323,'BASE EQUIPOS'!$G$8:$J$22,4,0),"")</f>
        <v/>
      </c>
      <c r="G2323" s="242"/>
      <c r="H2323" s="233"/>
      <c r="I2323" s="241"/>
      <c r="J2323" s="241"/>
      <c r="K2323" s="241"/>
      <c r="L2323" s="239"/>
      <c r="M2323" s="244"/>
      <c r="N2323" s="245" t="str">
        <f t="shared" ca="1" si="253"/>
        <v/>
      </c>
      <c r="O2323" s="239"/>
      <c r="P2323" s="244"/>
      <c r="Q2323" s="245" t="str">
        <f t="shared" si="254"/>
        <v/>
      </c>
      <c r="U2323" s="246" t="str">
        <f>IFERROR(VLOOKUP(C2323,'BASE EQUIPOS'!$G$8:$O$22,9,0)," ")</f>
        <v xml:space="preserve"> </v>
      </c>
      <c r="V2323" s="232" t="str">
        <f t="shared" si="249"/>
        <v/>
      </c>
      <c r="W2323" s="232" t="str">
        <f t="shared" si="250"/>
        <v/>
      </c>
      <c r="X2323" s="232" t="str">
        <f>IFERROR(VLOOKUP(W2323,Datos!$P$4:$Q$18,2,0),"")</f>
        <v/>
      </c>
      <c r="Y2323" s="232" t="str">
        <f t="shared" si="251"/>
        <v/>
      </c>
      <c r="AA2323" s="314" t="str">
        <f t="shared" ca="1" si="255"/>
        <v/>
      </c>
    </row>
    <row r="2324" spans="1:27" x14ac:dyDescent="0.3">
      <c r="A2324" s="238"/>
      <c r="B2324" s="241" t="str">
        <f t="shared" si="252"/>
        <v/>
      </c>
      <c r="C2324" s="239"/>
      <c r="D2324" s="240" t="str">
        <f>IF(C2324&lt;&gt;"",VLOOKUP(C2324,'BASE EQUIPOS'!$G$8:$H$22,2,0),"")</f>
        <v/>
      </c>
      <c r="E2324" s="241" t="str">
        <f>IF(C2324&lt;&gt;"",VLOOKUP(C2324,'BASE EQUIPOS'!$G$8:$I$22,3,0),"")</f>
        <v/>
      </c>
      <c r="F2324" s="241" t="str">
        <f>IF(C2324&lt;&gt;"",VLOOKUP(C2324,'BASE EQUIPOS'!$G$8:$J$22,4,0),"")</f>
        <v/>
      </c>
      <c r="G2324" s="242"/>
      <c r="H2324" s="233"/>
      <c r="I2324" s="241"/>
      <c r="J2324" s="241"/>
      <c r="K2324" s="241"/>
      <c r="L2324" s="239"/>
      <c r="M2324" s="244"/>
      <c r="N2324" s="245" t="str">
        <f t="shared" ca="1" si="253"/>
        <v/>
      </c>
      <c r="O2324" s="239"/>
      <c r="P2324" s="244"/>
      <c r="Q2324" s="245" t="str">
        <f t="shared" si="254"/>
        <v/>
      </c>
      <c r="U2324" s="246" t="str">
        <f>IFERROR(VLOOKUP(C2324,'BASE EQUIPOS'!$G$8:$O$22,9,0)," ")</f>
        <v xml:space="preserve"> </v>
      </c>
      <c r="V2324" s="232" t="str">
        <f t="shared" si="249"/>
        <v/>
      </c>
      <c r="W2324" s="232" t="str">
        <f t="shared" si="250"/>
        <v/>
      </c>
      <c r="X2324" s="232" t="str">
        <f>IFERROR(VLOOKUP(W2324,Datos!$P$4:$Q$18,2,0),"")</f>
        <v/>
      </c>
      <c r="Y2324" s="232" t="str">
        <f t="shared" si="251"/>
        <v/>
      </c>
      <c r="AA2324" s="314" t="str">
        <f t="shared" ca="1" si="255"/>
        <v/>
      </c>
    </row>
    <row r="2325" spans="1:27" x14ac:dyDescent="0.3">
      <c r="A2325" s="238"/>
      <c r="B2325" s="241" t="str">
        <f t="shared" si="252"/>
        <v/>
      </c>
      <c r="C2325" s="239"/>
      <c r="D2325" s="240" t="str">
        <f>IF(C2325&lt;&gt;"",VLOOKUP(C2325,'BASE EQUIPOS'!$G$8:$H$22,2,0),"")</f>
        <v/>
      </c>
      <c r="E2325" s="241" t="str">
        <f>IF(C2325&lt;&gt;"",VLOOKUP(C2325,'BASE EQUIPOS'!$G$8:$I$22,3,0),"")</f>
        <v/>
      </c>
      <c r="F2325" s="241" t="str">
        <f>IF(C2325&lt;&gt;"",VLOOKUP(C2325,'BASE EQUIPOS'!$G$8:$J$22,4,0),"")</f>
        <v/>
      </c>
      <c r="G2325" s="242"/>
      <c r="H2325" s="233"/>
      <c r="I2325" s="241"/>
      <c r="J2325" s="241"/>
      <c r="K2325" s="241"/>
      <c r="L2325" s="239"/>
      <c r="M2325" s="244"/>
      <c r="N2325" s="245" t="str">
        <f t="shared" ca="1" si="253"/>
        <v/>
      </c>
      <c r="O2325" s="239"/>
      <c r="P2325" s="244"/>
      <c r="Q2325" s="245" t="str">
        <f t="shared" si="254"/>
        <v/>
      </c>
      <c r="U2325" s="246" t="str">
        <f>IFERROR(VLOOKUP(C2325,'BASE EQUIPOS'!$G$8:$O$22,9,0)," ")</f>
        <v xml:space="preserve"> </v>
      </c>
      <c r="V2325" s="232" t="str">
        <f t="shared" ref="V2325:V2388" si="256">IF(G2325="MTTO. SISTEMÁTICO","PREVENTIVA",IF(G2325="MTTO. PREDICTIVO","INSPECCIÓN",""))</f>
        <v/>
      </c>
      <c r="W2325" s="232" t="str">
        <f t="shared" ref="W2325:W2388" si="257">CONCATENATE(D2325,I2325)</f>
        <v/>
      </c>
      <c r="X2325" s="232" t="str">
        <f>IFERROR(VLOOKUP(W2325,Datos!$P$4:$Q$18,2,0),"")</f>
        <v/>
      </c>
      <c r="Y2325" s="232" t="str">
        <f t="shared" ref="Y2325:Y2388" si="258">IF(A2325="OT CORRECTIVA",1,IF(A2325="OT PREVENTIVA",2,IF(A2325="HOJA INSPECCIÓN",3,"")))</f>
        <v/>
      </c>
      <c r="AA2325" s="314" t="str">
        <f t="shared" ca="1" si="255"/>
        <v/>
      </c>
    </row>
    <row r="2326" spans="1:27" x14ac:dyDescent="0.3">
      <c r="A2326" s="238"/>
      <c r="B2326" s="241" t="str">
        <f t="shared" si="252"/>
        <v/>
      </c>
      <c r="C2326" s="239"/>
      <c r="D2326" s="240" t="str">
        <f>IF(C2326&lt;&gt;"",VLOOKUP(C2326,'BASE EQUIPOS'!$G$8:$H$22,2,0),"")</f>
        <v/>
      </c>
      <c r="E2326" s="241" t="str">
        <f>IF(C2326&lt;&gt;"",VLOOKUP(C2326,'BASE EQUIPOS'!$G$8:$I$22,3,0),"")</f>
        <v/>
      </c>
      <c r="F2326" s="241" t="str">
        <f>IF(C2326&lt;&gt;"",VLOOKUP(C2326,'BASE EQUIPOS'!$G$8:$J$22,4,0),"")</f>
        <v/>
      </c>
      <c r="G2326" s="242"/>
      <c r="H2326" s="233"/>
      <c r="I2326" s="241"/>
      <c r="J2326" s="241"/>
      <c r="K2326" s="241"/>
      <c r="L2326" s="239"/>
      <c r="M2326" s="244"/>
      <c r="N2326" s="245" t="str">
        <f t="shared" ca="1" si="253"/>
        <v/>
      </c>
      <c r="O2326" s="239"/>
      <c r="P2326" s="244"/>
      <c r="Q2326" s="245" t="str">
        <f t="shared" si="254"/>
        <v/>
      </c>
      <c r="U2326" s="246" t="str">
        <f>IFERROR(VLOOKUP(C2326,'BASE EQUIPOS'!$G$8:$O$22,9,0)," ")</f>
        <v xml:space="preserve"> </v>
      </c>
      <c r="V2326" s="232" t="str">
        <f t="shared" si="256"/>
        <v/>
      </c>
      <c r="W2326" s="232" t="str">
        <f t="shared" si="257"/>
        <v/>
      </c>
      <c r="X2326" s="232" t="str">
        <f>IFERROR(VLOOKUP(W2326,Datos!$P$4:$Q$18,2,0),"")</f>
        <v/>
      </c>
      <c r="Y2326" s="232" t="str">
        <f t="shared" si="258"/>
        <v/>
      </c>
      <c r="AA2326" s="314" t="str">
        <f t="shared" ca="1" si="255"/>
        <v/>
      </c>
    </row>
    <row r="2327" spans="1:27" x14ac:dyDescent="0.3">
      <c r="A2327" s="238"/>
      <c r="B2327" s="241" t="str">
        <f t="shared" si="252"/>
        <v/>
      </c>
      <c r="C2327" s="239"/>
      <c r="D2327" s="240" t="str">
        <f>IF(C2327&lt;&gt;"",VLOOKUP(C2327,'BASE EQUIPOS'!$G$8:$H$22,2,0),"")</f>
        <v/>
      </c>
      <c r="E2327" s="241" t="str">
        <f>IF(C2327&lt;&gt;"",VLOOKUP(C2327,'BASE EQUIPOS'!$G$8:$I$22,3,0),"")</f>
        <v/>
      </c>
      <c r="F2327" s="241" t="str">
        <f>IF(C2327&lt;&gt;"",VLOOKUP(C2327,'BASE EQUIPOS'!$G$8:$J$22,4,0),"")</f>
        <v/>
      </c>
      <c r="G2327" s="242"/>
      <c r="H2327" s="233"/>
      <c r="I2327" s="241"/>
      <c r="J2327" s="241"/>
      <c r="K2327" s="241"/>
      <c r="L2327" s="239"/>
      <c r="M2327" s="244"/>
      <c r="N2327" s="245" t="str">
        <f t="shared" ca="1" si="253"/>
        <v/>
      </c>
      <c r="O2327" s="239"/>
      <c r="P2327" s="244"/>
      <c r="Q2327" s="245" t="str">
        <f t="shared" si="254"/>
        <v/>
      </c>
      <c r="U2327" s="246" t="str">
        <f>IFERROR(VLOOKUP(C2327,'BASE EQUIPOS'!$G$8:$O$22,9,0)," ")</f>
        <v xml:space="preserve"> </v>
      </c>
      <c r="V2327" s="232" t="str">
        <f t="shared" si="256"/>
        <v/>
      </c>
      <c r="W2327" s="232" t="str">
        <f t="shared" si="257"/>
        <v/>
      </c>
      <c r="X2327" s="232" t="str">
        <f>IFERROR(VLOOKUP(W2327,Datos!$P$4:$Q$18,2,0),"")</f>
        <v/>
      </c>
      <c r="Y2327" s="232" t="str">
        <f t="shared" si="258"/>
        <v/>
      </c>
      <c r="AA2327" s="314" t="str">
        <f t="shared" ca="1" si="255"/>
        <v/>
      </c>
    </row>
    <row r="2328" spans="1:27" x14ac:dyDescent="0.3">
      <c r="A2328" s="238"/>
      <c r="B2328" s="241" t="str">
        <f t="shared" si="252"/>
        <v/>
      </c>
      <c r="C2328" s="239"/>
      <c r="D2328" s="240" t="str">
        <f>IF(C2328&lt;&gt;"",VLOOKUP(C2328,'BASE EQUIPOS'!$G$8:$H$22,2,0),"")</f>
        <v/>
      </c>
      <c r="E2328" s="241" t="str">
        <f>IF(C2328&lt;&gt;"",VLOOKUP(C2328,'BASE EQUIPOS'!$G$8:$I$22,3,0),"")</f>
        <v/>
      </c>
      <c r="F2328" s="241" t="str">
        <f>IF(C2328&lt;&gt;"",VLOOKUP(C2328,'BASE EQUIPOS'!$G$8:$J$22,4,0),"")</f>
        <v/>
      </c>
      <c r="G2328" s="242"/>
      <c r="H2328" s="233"/>
      <c r="I2328" s="241"/>
      <c r="J2328" s="241"/>
      <c r="K2328" s="241"/>
      <c r="L2328" s="239"/>
      <c r="M2328" s="244"/>
      <c r="N2328" s="245" t="str">
        <f t="shared" ca="1" si="253"/>
        <v/>
      </c>
      <c r="O2328" s="239"/>
      <c r="P2328" s="244"/>
      <c r="Q2328" s="245" t="str">
        <f t="shared" si="254"/>
        <v/>
      </c>
      <c r="U2328" s="246" t="str">
        <f>IFERROR(VLOOKUP(C2328,'BASE EQUIPOS'!$G$8:$O$22,9,0)," ")</f>
        <v xml:space="preserve"> </v>
      </c>
      <c r="V2328" s="232" t="str">
        <f t="shared" si="256"/>
        <v/>
      </c>
      <c r="W2328" s="232" t="str">
        <f t="shared" si="257"/>
        <v/>
      </c>
      <c r="X2328" s="232" t="str">
        <f>IFERROR(VLOOKUP(W2328,Datos!$P$4:$Q$18,2,0),"")</f>
        <v/>
      </c>
      <c r="Y2328" s="232" t="str">
        <f t="shared" si="258"/>
        <v/>
      </c>
      <c r="AA2328" s="314" t="str">
        <f t="shared" ca="1" si="255"/>
        <v/>
      </c>
    </row>
    <row r="2329" spans="1:27" x14ac:dyDescent="0.3">
      <c r="A2329" s="238"/>
      <c r="B2329" s="241" t="str">
        <f t="shared" si="252"/>
        <v/>
      </c>
      <c r="C2329" s="239"/>
      <c r="D2329" s="240" t="str">
        <f>IF(C2329&lt;&gt;"",VLOOKUP(C2329,'BASE EQUIPOS'!$G$8:$H$22,2,0),"")</f>
        <v/>
      </c>
      <c r="E2329" s="241" t="str">
        <f>IF(C2329&lt;&gt;"",VLOOKUP(C2329,'BASE EQUIPOS'!$G$8:$I$22,3,0),"")</f>
        <v/>
      </c>
      <c r="F2329" s="241" t="str">
        <f>IF(C2329&lt;&gt;"",VLOOKUP(C2329,'BASE EQUIPOS'!$G$8:$J$22,4,0),"")</f>
        <v/>
      </c>
      <c r="G2329" s="242"/>
      <c r="H2329" s="233"/>
      <c r="I2329" s="241"/>
      <c r="J2329" s="241"/>
      <c r="K2329" s="241"/>
      <c r="L2329" s="239"/>
      <c r="M2329" s="244"/>
      <c r="N2329" s="245" t="str">
        <f t="shared" ca="1" si="253"/>
        <v/>
      </c>
      <c r="O2329" s="239"/>
      <c r="P2329" s="244"/>
      <c r="Q2329" s="245" t="str">
        <f t="shared" si="254"/>
        <v/>
      </c>
      <c r="U2329" s="246" t="str">
        <f>IFERROR(VLOOKUP(C2329,'BASE EQUIPOS'!$G$8:$O$22,9,0)," ")</f>
        <v xml:space="preserve"> </v>
      </c>
      <c r="V2329" s="232" t="str">
        <f t="shared" si="256"/>
        <v/>
      </c>
      <c r="W2329" s="232" t="str">
        <f t="shared" si="257"/>
        <v/>
      </c>
      <c r="X2329" s="232" t="str">
        <f>IFERROR(VLOOKUP(W2329,Datos!$P$4:$Q$18,2,0),"")</f>
        <v/>
      </c>
      <c r="Y2329" s="232" t="str">
        <f t="shared" si="258"/>
        <v/>
      </c>
      <c r="AA2329" s="314" t="str">
        <f t="shared" ca="1" si="255"/>
        <v/>
      </c>
    </row>
    <row r="2330" spans="1:27" x14ac:dyDescent="0.3">
      <c r="A2330" s="238"/>
      <c r="B2330" s="241" t="str">
        <f t="shared" si="252"/>
        <v/>
      </c>
      <c r="C2330" s="239"/>
      <c r="D2330" s="240" t="str">
        <f>IF(C2330&lt;&gt;"",VLOOKUP(C2330,'BASE EQUIPOS'!$G$8:$H$22,2,0),"")</f>
        <v/>
      </c>
      <c r="E2330" s="241" t="str">
        <f>IF(C2330&lt;&gt;"",VLOOKUP(C2330,'BASE EQUIPOS'!$G$8:$I$22,3,0),"")</f>
        <v/>
      </c>
      <c r="F2330" s="241" t="str">
        <f>IF(C2330&lt;&gt;"",VLOOKUP(C2330,'BASE EQUIPOS'!$G$8:$J$22,4,0),"")</f>
        <v/>
      </c>
      <c r="G2330" s="242"/>
      <c r="H2330" s="233"/>
      <c r="I2330" s="241"/>
      <c r="J2330" s="241"/>
      <c r="K2330" s="241"/>
      <c r="L2330" s="239"/>
      <c r="M2330" s="244"/>
      <c r="N2330" s="245" t="str">
        <f t="shared" ca="1" si="253"/>
        <v/>
      </c>
      <c r="O2330" s="239"/>
      <c r="P2330" s="244"/>
      <c r="Q2330" s="245" t="str">
        <f t="shared" si="254"/>
        <v/>
      </c>
      <c r="U2330" s="246" t="str">
        <f>IFERROR(VLOOKUP(C2330,'BASE EQUIPOS'!$G$8:$O$22,9,0)," ")</f>
        <v xml:space="preserve"> </v>
      </c>
      <c r="V2330" s="232" t="str">
        <f t="shared" si="256"/>
        <v/>
      </c>
      <c r="W2330" s="232" t="str">
        <f t="shared" si="257"/>
        <v/>
      </c>
      <c r="X2330" s="232" t="str">
        <f>IFERROR(VLOOKUP(W2330,Datos!$P$4:$Q$18,2,0),"")</f>
        <v/>
      </c>
      <c r="Y2330" s="232" t="str">
        <f t="shared" si="258"/>
        <v/>
      </c>
      <c r="AA2330" s="314" t="str">
        <f t="shared" ca="1" si="255"/>
        <v/>
      </c>
    </row>
    <row r="2331" spans="1:27" x14ac:dyDescent="0.3">
      <c r="A2331" s="238"/>
      <c r="B2331" s="241" t="str">
        <f t="shared" si="252"/>
        <v/>
      </c>
      <c r="C2331" s="239"/>
      <c r="D2331" s="240" t="str">
        <f>IF(C2331&lt;&gt;"",VLOOKUP(C2331,'BASE EQUIPOS'!$G$8:$H$22,2,0),"")</f>
        <v/>
      </c>
      <c r="E2331" s="241" t="str">
        <f>IF(C2331&lt;&gt;"",VLOOKUP(C2331,'BASE EQUIPOS'!$G$8:$I$22,3,0),"")</f>
        <v/>
      </c>
      <c r="F2331" s="241" t="str">
        <f>IF(C2331&lt;&gt;"",VLOOKUP(C2331,'BASE EQUIPOS'!$G$8:$J$22,4,0),"")</f>
        <v/>
      </c>
      <c r="G2331" s="242"/>
      <c r="H2331" s="233"/>
      <c r="I2331" s="241"/>
      <c r="J2331" s="241"/>
      <c r="K2331" s="241"/>
      <c r="L2331" s="239"/>
      <c r="M2331" s="244"/>
      <c r="N2331" s="245" t="str">
        <f t="shared" ca="1" si="253"/>
        <v/>
      </c>
      <c r="O2331" s="239"/>
      <c r="P2331" s="244"/>
      <c r="Q2331" s="245" t="str">
        <f t="shared" si="254"/>
        <v/>
      </c>
      <c r="U2331" s="246" t="str">
        <f>IFERROR(VLOOKUP(C2331,'BASE EQUIPOS'!$G$8:$O$22,9,0)," ")</f>
        <v xml:space="preserve"> </v>
      </c>
      <c r="V2331" s="232" t="str">
        <f t="shared" si="256"/>
        <v/>
      </c>
      <c r="W2331" s="232" t="str">
        <f t="shared" si="257"/>
        <v/>
      </c>
      <c r="X2331" s="232" t="str">
        <f>IFERROR(VLOOKUP(W2331,Datos!$P$4:$Q$18,2,0),"")</f>
        <v/>
      </c>
      <c r="Y2331" s="232" t="str">
        <f t="shared" si="258"/>
        <v/>
      </c>
      <c r="AA2331" s="314" t="str">
        <f t="shared" ca="1" si="255"/>
        <v/>
      </c>
    </row>
    <row r="2332" spans="1:27" x14ac:dyDescent="0.3">
      <c r="A2332" s="238"/>
      <c r="B2332" s="241" t="str">
        <f t="shared" ref="B2332:B2395" si="259">IF(C2332&lt;&gt;"",B2331+1,"")</f>
        <v/>
      </c>
      <c r="C2332" s="239"/>
      <c r="D2332" s="240" t="str">
        <f>IF(C2332&lt;&gt;"",VLOOKUP(C2332,'BASE EQUIPOS'!$G$8:$H$22,2,0),"")</f>
        <v/>
      </c>
      <c r="E2332" s="241" t="str">
        <f>IF(C2332&lt;&gt;"",VLOOKUP(C2332,'BASE EQUIPOS'!$G$8:$I$22,3,0),"")</f>
        <v/>
      </c>
      <c r="F2332" s="241" t="str">
        <f>IF(C2332&lt;&gt;"",VLOOKUP(C2332,'BASE EQUIPOS'!$G$8:$J$22,4,0),"")</f>
        <v/>
      </c>
      <c r="G2332" s="242"/>
      <c r="H2332" s="233"/>
      <c r="I2332" s="241"/>
      <c r="J2332" s="241"/>
      <c r="K2332" s="241"/>
      <c r="L2332" s="239"/>
      <c r="M2332" s="244"/>
      <c r="N2332" s="245" t="str">
        <f t="shared" ca="1" si="253"/>
        <v/>
      </c>
      <c r="O2332" s="239"/>
      <c r="P2332" s="244"/>
      <c r="Q2332" s="245" t="str">
        <f t="shared" si="254"/>
        <v/>
      </c>
      <c r="U2332" s="246" t="str">
        <f>IFERROR(VLOOKUP(C2332,'BASE EQUIPOS'!$G$8:$O$22,9,0)," ")</f>
        <v xml:space="preserve"> </v>
      </c>
      <c r="V2332" s="232" t="str">
        <f t="shared" si="256"/>
        <v/>
      </c>
      <c r="W2332" s="232" t="str">
        <f t="shared" si="257"/>
        <v/>
      </c>
      <c r="X2332" s="232" t="str">
        <f>IFERROR(VLOOKUP(W2332,Datos!$P$4:$Q$18,2,0),"")</f>
        <v/>
      </c>
      <c r="Y2332" s="232" t="str">
        <f t="shared" si="258"/>
        <v/>
      </c>
      <c r="AA2332" s="314" t="str">
        <f t="shared" ca="1" si="255"/>
        <v/>
      </c>
    </row>
    <row r="2333" spans="1:27" x14ac:dyDescent="0.3">
      <c r="A2333" s="238"/>
      <c r="B2333" s="241" t="str">
        <f t="shared" si="259"/>
        <v/>
      </c>
      <c r="C2333" s="239"/>
      <c r="D2333" s="240" t="str">
        <f>IF(C2333&lt;&gt;"",VLOOKUP(C2333,'BASE EQUIPOS'!$G$8:$H$22,2,0),"")</f>
        <v/>
      </c>
      <c r="E2333" s="241" t="str">
        <f>IF(C2333&lt;&gt;"",VLOOKUP(C2333,'BASE EQUIPOS'!$G$8:$I$22,3,0),"")</f>
        <v/>
      </c>
      <c r="F2333" s="241" t="str">
        <f>IF(C2333&lt;&gt;"",VLOOKUP(C2333,'BASE EQUIPOS'!$G$8:$J$22,4,0),"")</f>
        <v/>
      </c>
      <c r="G2333" s="242"/>
      <c r="H2333" s="233"/>
      <c r="I2333" s="241"/>
      <c r="J2333" s="241"/>
      <c r="K2333" s="241"/>
      <c r="L2333" s="239"/>
      <c r="M2333" s="244"/>
      <c r="N2333" s="245" t="str">
        <f t="shared" ca="1" si="253"/>
        <v/>
      </c>
      <c r="O2333" s="239"/>
      <c r="P2333" s="244"/>
      <c r="Q2333" s="245" t="str">
        <f t="shared" si="254"/>
        <v/>
      </c>
      <c r="U2333" s="246" t="str">
        <f>IFERROR(VLOOKUP(C2333,'BASE EQUIPOS'!$G$8:$O$22,9,0)," ")</f>
        <v xml:space="preserve"> </v>
      </c>
      <c r="V2333" s="232" t="str">
        <f t="shared" si="256"/>
        <v/>
      </c>
      <c r="W2333" s="232" t="str">
        <f t="shared" si="257"/>
        <v/>
      </c>
      <c r="X2333" s="232" t="str">
        <f>IFERROR(VLOOKUP(W2333,Datos!$P$4:$Q$18,2,0),"")</f>
        <v/>
      </c>
      <c r="Y2333" s="232" t="str">
        <f t="shared" si="258"/>
        <v/>
      </c>
      <c r="AA2333" s="314" t="str">
        <f t="shared" ca="1" si="255"/>
        <v/>
      </c>
    </row>
    <row r="2334" spans="1:27" x14ac:dyDescent="0.3">
      <c r="A2334" s="238"/>
      <c r="B2334" s="241" t="str">
        <f t="shared" si="259"/>
        <v/>
      </c>
      <c r="C2334" s="239"/>
      <c r="D2334" s="240" t="str">
        <f>IF(C2334&lt;&gt;"",VLOOKUP(C2334,'BASE EQUIPOS'!$G$8:$H$22,2,0),"")</f>
        <v/>
      </c>
      <c r="E2334" s="241" t="str">
        <f>IF(C2334&lt;&gt;"",VLOOKUP(C2334,'BASE EQUIPOS'!$G$8:$I$22,3,0),"")</f>
        <v/>
      </c>
      <c r="F2334" s="241" t="str">
        <f>IF(C2334&lt;&gt;"",VLOOKUP(C2334,'BASE EQUIPOS'!$G$8:$J$22,4,0),"")</f>
        <v/>
      </c>
      <c r="G2334" s="242"/>
      <c r="H2334" s="233"/>
      <c r="I2334" s="241"/>
      <c r="J2334" s="241"/>
      <c r="K2334" s="241"/>
      <c r="L2334" s="239"/>
      <c r="M2334" s="244"/>
      <c r="N2334" s="245" t="str">
        <f t="shared" ca="1" si="253"/>
        <v/>
      </c>
      <c r="O2334" s="239"/>
      <c r="P2334" s="244"/>
      <c r="Q2334" s="245" t="str">
        <f t="shared" si="254"/>
        <v/>
      </c>
      <c r="U2334" s="246" t="str">
        <f>IFERROR(VLOOKUP(C2334,'BASE EQUIPOS'!$G$8:$O$22,9,0)," ")</f>
        <v xml:space="preserve"> </v>
      </c>
      <c r="V2334" s="232" t="str">
        <f t="shared" si="256"/>
        <v/>
      </c>
      <c r="W2334" s="232" t="str">
        <f t="shared" si="257"/>
        <v/>
      </c>
      <c r="X2334" s="232" t="str">
        <f>IFERROR(VLOOKUP(W2334,Datos!$P$4:$Q$18,2,0),"")</f>
        <v/>
      </c>
      <c r="Y2334" s="232" t="str">
        <f t="shared" si="258"/>
        <v/>
      </c>
      <c r="AA2334" s="314" t="str">
        <f t="shared" ca="1" si="255"/>
        <v/>
      </c>
    </row>
    <row r="2335" spans="1:27" x14ac:dyDescent="0.3">
      <c r="A2335" s="238"/>
      <c r="B2335" s="241" t="str">
        <f t="shared" si="259"/>
        <v/>
      </c>
      <c r="C2335" s="239"/>
      <c r="D2335" s="240" t="str">
        <f>IF(C2335&lt;&gt;"",VLOOKUP(C2335,'BASE EQUIPOS'!$G$8:$H$22,2,0),"")</f>
        <v/>
      </c>
      <c r="E2335" s="241" t="str">
        <f>IF(C2335&lt;&gt;"",VLOOKUP(C2335,'BASE EQUIPOS'!$G$8:$I$22,3,0),"")</f>
        <v/>
      </c>
      <c r="F2335" s="241" t="str">
        <f>IF(C2335&lt;&gt;"",VLOOKUP(C2335,'BASE EQUIPOS'!$G$8:$J$22,4,0),"")</f>
        <v/>
      </c>
      <c r="G2335" s="242"/>
      <c r="H2335" s="233"/>
      <c r="I2335" s="241"/>
      <c r="J2335" s="241"/>
      <c r="K2335" s="241"/>
      <c r="L2335" s="239"/>
      <c r="M2335" s="244"/>
      <c r="N2335" s="245" t="str">
        <f t="shared" ca="1" si="253"/>
        <v/>
      </c>
      <c r="O2335" s="239"/>
      <c r="P2335" s="244"/>
      <c r="Q2335" s="245" t="str">
        <f t="shared" si="254"/>
        <v/>
      </c>
      <c r="U2335" s="246" t="str">
        <f>IFERROR(VLOOKUP(C2335,'BASE EQUIPOS'!$G$8:$O$22,9,0)," ")</f>
        <v xml:space="preserve"> </v>
      </c>
      <c r="V2335" s="232" t="str">
        <f t="shared" si="256"/>
        <v/>
      </c>
      <c r="W2335" s="232" t="str">
        <f t="shared" si="257"/>
        <v/>
      </c>
      <c r="X2335" s="232" t="str">
        <f>IFERROR(VLOOKUP(W2335,Datos!$P$4:$Q$18,2,0),"")</f>
        <v/>
      </c>
      <c r="Y2335" s="232" t="str">
        <f t="shared" si="258"/>
        <v/>
      </c>
      <c r="AA2335" s="314" t="str">
        <f t="shared" ca="1" si="255"/>
        <v/>
      </c>
    </row>
    <row r="2336" spans="1:27" x14ac:dyDescent="0.3">
      <c r="A2336" s="238"/>
      <c r="B2336" s="241" t="str">
        <f t="shared" si="259"/>
        <v/>
      </c>
      <c r="C2336" s="239"/>
      <c r="D2336" s="240" t="str">
        <f>IF(C2336&lt;&gt;"",VLOOKUP(C2336,'BASE EQUIPOS'!$G$8:$H$22,2,0),"")</f>
        <v/>
      </c>
      <c r="E2336" s="241" t="str">
        <f>IF(C2336&lt;&gt;"",VLOOKUP(C2336,'BASE EQUIPOS'!$G$8:$I$22,3,0),"")</f>
        <v/>
      </c>
      <c r="F2336" s="241" t="str">
        <f>IF(C2336&lt;&gt;"",VLOOKUP(C2336,'BASE EQUIPOS'!$G$8:$J$22,4,0),"")</f>
        <v/>
      </c>
      <c r="G2336" s="242"/>
      <c r="H2336" s="233"/>
      <c r="I2336" s="241"/>
      <c r="J2336" s="241"/>
      <c r="K2336" s="241"/>
      <c r="L2336" s="239"/>
      <c r="M2336" s="244"/>
      <c r="N2336" s="245" t="str">
        <f t="shared" ca="1" si="253"/>
        <v/>
      </c>
      <c r="O2336" s="239"/>
      <c r="P2336" s="244"/>
      <c r="Q2336" s="245" t="str">
        <f t="shared" si="254"/>
        <v/>
      </c>
      <c r="U2336" s="246" t="str">
        <f>IFERROR(VLOOKUP(C2336,'BASE EQUIPOS'!$G$8:$O$22,9,0)," ")</f>
        <v xml:space="preserve"> </v>
      </c>
      <c r="V2336" s="232" t="str">
        <f t="shared" si="256"/>
        <v/>
      </c>
      <c r="W2336" s="232" t="str">
        <f t="shared" si="257"/>
        <v/>
      </c>
      <c r="X2336" s="232" t="str">
        <f>IFERROR(VLOOKUP(W2336,Datos!$P$4:$Q$18,2,0),"")</f>
        <v/>
      </c>
      <c r="Y2336" s="232" t="str">
        <f t="shared" si="258"/>
        <v/>
      </c>
      <c r="AA2336" s="314" t="str">
        <f t="shared" ca="1" si="255"/>
        <v/>
      </c>
    </row>
    <row r="2337" spans="1:27" x14ac:dyDescent="0.3">
      <c r="A2337" s="238"/>
      <c r="B2337" s="241" t="str">
        <f t="shared" si="259"/>
        <v/>
      </c>
      <c r="C2337" s="239"/>
      <c r="D2337" s="240" t="str">
        <f>IF(C2337&lt;&gt;"",VLOOKUP(C2337,'BASE EQUIPOS'!$G$8:$H$22,2,0),"")</f>
        <v/>
      </c>
      <c r="E2337" s="241" t="str">
        <f>IF(C2337&lt;&gt;"",VLOOKUP(C2337,'BASE EQUIPOS'!$G$8:$I$22,3,0),"")</f>
        <v/>
      </c>
      <c r="F2337" s="241" t="str">
        <f>IF(C2337&lt;&gt;"",VLOOKUP(C2337,'BASE EQUIPOS'!$G$8:$J$22,4,0),"")</f>
        <v/>
      </c>
      <c r="G2337" s="242"/>
      <c r="H2337" s="233"/>
      <c r="I2337" s="241"/>
      <c r="J2337" s="241"/>
      <c r="K2337" s="241"/>
      <c r="L2337" s="239"/>
      <c r="M2337" s="244"/>
      <c r="N2337" s="245" t="str">
        <f t="shared" ca="1" si="253"/>
        <v/>
      </c>
      <c r="O2337" s="239"/>
      <c r="P2337" s="244"/>
      <c r="Q2337" s="245" t="str">
        <f t="shared" si="254"/>
        <v/>
      </c>
      <c r="U2337" s="246" t="str">
        <f>IFERROR(VLOOKUP(C2337,'BASE EQUIPOS'!$G$8:$O$22,9,0)," ")</f>
        <v xml:space="preserve"> </v>
      </c>
      <c r="V2337" s="232" t="str">
        <f t="shared" si="256"/>
        <v/>
      </c>
      <c r="W2337" s="232" t="str">
        <f t="shared" si="257"/>
        <v/>
      </c>
      <c r="X2337" s="232" t="str">
        <f>IFERROR(VLOOKUP(W2337,Datos!$P$4:$Q$18,2,0),"")</f>
        <v/>
      </c>
      <c r="Y2337" s="232" t="str">
        <f t="shared" si="258"/>
        <v/>
      </c>
      <c r="AA2337" s="314" t="str">
        <f t="shared" ca="1" si="255"/>
        <v/>
      </c>
    </row>
    <row r="2338" spans="1:27" x14ac:dyDescent="0.3">
      <c r="A2338" s="238"/>
      <c r="B2338" s="241" t="str">
        <f t="shared" si="259"/>
        <v/>
      </c>
      <c r="C2338" s="239"/>
      <c r="D2338" s="240" t="str">
        <f>IF(C2338&lt;&gt;"",VLOOKUP(C2338,'BASE EQUIPOS'!$G$8:$H$22,2,0),"")</f>
        <v/>
      </c>
      <c r="E2338" s="241" t="str">
        <f>IF(C2338&lt;&gt;"",VLOOKUP(C2338,'BASE EQUIPOS'!$G$8:$I$22,3,0),"")</f>
        <v/>
      </c>
      <c r="F2338" s="241" t="str">
        <f>IF(C2338&lt;&gt;"",VLOOKUP(C2338,'BASE EQUIPOS'!$G$8:$J$22,4,0),"")</f>
        <v/>
      </c>
      <c r="G2338" s="242"/>
      <c r="H2338" s="233"/>
      <c r="I2338" s="241"/>
      <c r="J2338" s="241"/>
      <c r="K2338" s="241"/>
      <c r="L2338" s="239"/>
      <c r="M2338" s="244"/>
      <c r="N2338" s="245" t="str">
        <f t="shared" ca="1" si="253"/>
        <v/>
      </c>
      <c r="O2338" s="239"/>
      <c r="P2338" s="244"/>
      <c r="Q2338" s="245" t="str">
        <f t="shared" si="254"/>
        <v/>
      </c>
      <c r="U2338" s="246" t="str">
        <f>IFERROR(VLOOKUP(C2338,'BASE EQUIPOS'!$G$8:$O$22,9,0)," ")</f>
        <v xml:space="preserve"> </v>
      </c>
      <c r="V2338" s="232" t="str">
        <f t="shared" si="256"/>
        <v/>
      </c>
      <c r="W2338" s="232" t="str">
        <f t="shared" si="257"/>
        <v/>
      </c>
      <c r="X2338" s="232" t="str">
        <f>IFERROR(VLOOKUP(W2338,Datos!$P$4:$Q$18,2,0),"")</f>
        <v/>
      </c>
      <c r="Y2338" s="232" t="str">
        <f t="shared" si="258"/>
        <v/>
      </c>
      <c r="AA2338" s="314" t="str">
        <f t="shared" ca="1" si="255"/>
        <v/>
      </c>
    </row>
    <row r="2339" spans="1:27" x14ac:dyDescent="0.3">
      <c r="A2339" s="238"/>
      <c r="B2339" s="241" t="str">
        <f t="shared" si="259"/>
        <v/>
      </c>
      <c r="C2339" s="239"/>
      <c r="D2339" s="240" t="str">
        <f>IF(C2339&lt;&gt;"",VLOOKUP(C2339,'BASE EQUIPOS'!$G$8:$H$22,2,0),"")</f>
        <v/>
      </c>
      <c r="E2339" s="241" t="str">
        <f>IF(C2339&lt;&gt;"",VLOOKUP(C2339,'BASE EQUIPOS'!$G$8:$I$22,3,0),"")</f>
        <v/>
      </c>
      <c r="F2339" s="241" t="str">
        <f>IF(C2339&lt;&gt;"",VLOOKUP(C2339,'BASE EQUIPOS'!$G$8:$J$22,4,0),"")</f>
        <v/>
      </c>
      <c r="G2339" s="242"/>
      <c r="H2339" s="233"/>
      <c r="I2339" s="241"/>
      <c r="J2339" s="241"/>
      <c r="K2339" s="241"/>
      <c r="L2339" s="239"/>
      <c r="M2339" s="244"/>
      <c r="N2339" s="245" t="str">
        <f t="shared" ca="1" si="253"/>
        <v/>
      </c>
      <c r="O2339" s="239"/>
      <c r="P2339" s="244"/>
      <c r="Q2339" s="245" t="str">
        <f t="shared" si="254"/>
        <v/>
      </c>
      <c r="U2339" s="246" t="str">
        <f>IFERROR(VLOOKUP(C2339,'BASE EQUIPOS'!$G$8:$O$22,9,0)," ")</f>
        <v xml:space="preserve"> </v>
      </c>
      <c r="V2339" s="232" t="str">
        <f t="shared" si="256"/>
        <v/>
      </c>
      <c r="W2339" s="232" t="str">
        <f t="shared" si="257"/>
        <v/>
      </c>
      <c r="X2339" s="232" t="str">
        <f>IFERROR(VLOOKUP(W2339,Datos!$P$4:$Q$18,2,0),"")</f>
        <v/>
      </c>
      <c r="Y2339" s="232" t="str">
        <f t="shared" si="258"/>
        <v/>
      </c>
      <c r="AA2339" s="314" t="str">
        <f t="shared" ca="1" si="255"/>
        <v/>
      </c>
    </row>
    <row r="2340" spans="1:27" x14ac:dyDescent="0.3">
      <c r="A2340" s="238"/>
      <c r="B2340" s="241" t="str">
        <f t="shared" si="259"/>
        <v/>
      </c>
      <c r="C2340" s="239"/>
      <c r="D2340" s="240" t="str">
        <f>IF(C2340&lt;&gt;"",VLOOKUP(C2340,'BASE EQUIPOS'!$G$8:$H$22,2,0),"")</f>
        <v/>
      </c>
      <c r="E2340" s="241" t="str">
        <f>IF(C2340&lt;&gt;"",VLOOKUP(C2340,'BASE EQUIPOS'!$G$8:$I$22,3,0),"")</f>
        <v/>
      </c>
      <c r="F2340" s="241" t="str">
        <f>IF(C2340&lt;&gt;"",VLOOKUP(C2340,'BASE EQUIPOS'!$G$8:$J$22,4,0),"")</f>
        <v/>
      </c>
      <c r="G2340" s="242"/>
      <c r="H2340" s="233"/>
      <c r="I2340" s="241"/>
      <c r="J2340" s="241"/>
      <c r="K2340" s="241"/>
      <c r="L2340" s="239"/>
      <c r="M2340" s="244"/>
      <c r="N2340" s="245" t="str">
        <f t="shared" ca="1" si="253"/>
        <v/>
      </c>
      <c r="O2340" s="239"/>
      <c r="P2340" s="244"/>
      <c r="Q2340" s="245" t="str">
        <f t="shared" si="254"/>
        <v/>
      </c>
      <c r="U2340" s="246" t="str">
        <f>IFERROR(VLOOKUP(C2340,'BASE EQUIPOS'!$G$8:$O$22,9,0)," ")</f>
        <v xml:space="preserve"> </v>
      </c>
      <c r="V2340" s="232" t="str">
        <f t="shared" si="256"/>
        <v/>
      </c>
      <c r="W2340" s="232" t="str">
        <f t="shared" si="257"/>
        <v/>
      </c>
      <c r="X2340" s="232" t="str">
        <f>IFERROR(VLOOKUP(W2340,Datos!$P$4:$Q$18,2,0),"")</f>
        <v/>
      </c>
      <c r="Y2340" s="232" t="str">
        <f t="shared" si="258"/>
        <v/>
      </c>
      <c r="AA2340" s="314" t="str">
        <f t="shared" ca="1" si="255"/>
        <v/>
      </c>
    </row>
    <row r="2341" spans="1:27" x14ac:dyDescent="0.3">
      <c r="A2341" s="238"/>
      <c r="B2341" s="241" t="str">
        <f t="shared" si="259"/>
        <v/>
      </c>
      <c r="C2341" s="239"/>
      <c r="D2341" s="240" t="str">
        <f>IF(C2341&lt;&gt;"",VLOOKUP(C2341,'BASE EQUIPOS'!$G$8:$H$22,2,0),"")</f>
        <v/>
      </c>
      <c r="E2341" s="241" t="str">
        <f>IF(C2341&lt;&gt;"",VLOOKUP(C2341,'BASE EQUIPOS'!$G$8:$I$22,3,0),"")</f>
        <v/>
      </c>
      <c r="F2341" s="241" t="str">
        <f>IF(C2341&lt;&gt;"",VLOOKUP(C2341,'BASE EQUIPOS'!$G$8:$J$22,4,0),"")</f>
        <v/>
      </c>
      <c r="G2341" s="242"/>
      <c r="H2341" s="233"/>
      <c r="I2341" s="241"/>
      <c r="J2341" s="241"/>
      <c r="K2341" s="241"/>
      <c r="L2341" s="239"/>
      <c r="M2341" s="244"/>
      <c r="N2341" s="245" t="str">
        <f t="shared" ca="1" si="253"/>
        <v/>
      </c>
      <c r="O2341" s="239"/>
      <c r="P2341" s="244"/>
      <c r="Q2341" s="245" t="str">
        <f t="shared" si="254"/>
        <v/>
      </c>
      <c r="U2341" s="246" t="str">
        <f>IFERROR(VLOOKUP(C2341,'BASE EQUIPOS'!$G$8:$O$22,9,0)," ")</f>
        <v xml:space="preserve"> </v>
      </c>
      <c r="V2341" s="232" t="str">
        <f t="shared" si="256"/>
        <v/>
      </c>
      <c r="W2341" s="232" t="str">
        <f t="shared" si="257"/>
        <v/>
      </c>
      <c r="X2341" s="232" t="str">
        <f>IFERROR(VLOOKUP(W2341,Datos!$P$4:$Q$18,2,0),"")</f>
        <v/>
      </c>
      <c r="Y2341" s="232" t="str">
        <f t="shared" si="258"/>
        <v/>
      </c>
      <c r="AA2341" s="314" t="str">
        <f t="shared" ca="1" si="255"/>
        <v/>
      </c>
    </row>
    <row r="2342" spans="1:27" x14ac:dyDescent="0.3">
      <c r="A2342" s="238"/>
      <c r="B2342" s="241" t="str">
        <f t="shared" si="259"/>
        <v/>
      </c>
      <c r="C2342" s="239"/>
      <c r="D2342" s="240" t="str">
        <f>IF(C2342&lt;&gt;"",VLOOKUP(C2342,'BASE EQUIPOS'!$G$8:$H$22,2,0),"")</f>
        <v/>
      </c>
      <c r="E2342" s="241" t="str">
        <f>IF(C2342&lt;&gt;"",VLOOKUP(C2342,'BASE EQUIPOS'!$G$8:$I$22,3,0),"")</f>
        <v/>
      </c>
      <c r="F2342" s="241" t="str">
        <f>IF(C2342&lt;&gt;"",VLOOKUP(C2342,'BASE EQUIPOS'!$G$8:$J$22,4,0),"")</f>
        <v/>
      </c>
      <c r="G2342" s="242"/>
      <c r="H2342" s="233"/>
      <c r="I2342" s="241"/>
      <c r="J2342" s="241"/>
      <c r="K2342" s="241"/>
      <c r="L2342" s="239"/>
      <c r="M2342" s="244"/>
      <c r="N2342" s="245" t="str">
        <f t="shared" ca="1" si="253"/>
        <v/>
      </c>
      <c r="O2342" s="239"/>
      <c r="P2342" s="244"/>
      <c r="Q2342" s="245" t="str">
        <f t="shared" si="254"/>
        <v/>
      </c>
      <c r="U2342" s="246" t="str">
        <f>IFERROR(VLOOKUP(C2342,'BASE EQUIPOS'!$G$8:$O$22,9,0)," ")</f>
        <v xml:space="preserve"> </v>
      </c>
      <c r="V2342" s="232" t="str">
        <f t="shared" si="256"/>
        <v/>
      </c>
      <c r="W2342" s="232" t="str">
        <f t="shared" si="257"/>
        <v/>
      </c>
      <c r="X2342" s="232" t="str">
        <f>IFERROR(VLOOKUP(W2342,Datos!$P$4:$Q$18,2,0),"")</f>
        <v/>
      </c>
      <c r="Y2342" s="232" t="str">
        <f t="shared" si="258"/>
        <v/>
      </c>
      <c r="AA2342" s="314" t="str">
        <f t="shared" ca="1" si="255"/>
        <v/>
      </c>
    </row>
    <row r="2343" spans="1:27" x14ac:dyDescent="0.3">
      <c r="A2343" s="238"/>
      <c r="B2343" s="241" t="str">
        <f t="shared" si="259"/>
        <v/>
      </c>
      <c r="C2343" s="239"/>
      <c r="D2343" s="240" t="str">
        <f>IF(C2343&lt;&gt;"",VLOOKUP(C2343,'BASE EQUIPOS'!$G$8:$H$22,2,0),"")</f>
        <v/>
      </c>
      <c r="E2343" s="241" t="str">
        <f>IF(C2343&lt;&gt;"",VLOOKUP(C2343,'BASE EQUIPOS'!$G$8:$I$22,3,0),"")</f>
        <v/>
      </c>
      <c r="F2343" s="241" t="str">
        <f>IF(C2343&lt;&gt;"",VLOOKUP(C2343,'BASE EQUIPOS'!$G$8:$J$22,4,0),"")</f>
        <v/>
      </c>
      <c r="G2343" s="242"/>
      <c r="H2343" s="233"/>
      <c r="I2343" s="241"/>
      <c r="J2343" s="241"/>
      <c r="K2343" s="241"/>
      <c r="L2343" s="239"/>
      <c r="M2343" s="244"/>
      <c r="N2343" s="245" t="str">
        <f t="shared" ca="1" si="253"/>
        <v/>
      </c>
      <c r="O2343" s="239"/>
      <c r="P2343" s="244"/>
      <c r="Q2343" s="245" t="str">
        <f t="shared" si="254"/>
        <v/>
      </c>
      <c r="U2343" s="246" t="str">
        <f>IFERROR(VLOOKUP(C2343,'BASE EQUIPOS'!$G$8:$O$22,9,0)," ")</f>
        <v xml:space="preserve"> </v>
      </c>
      <c r="V2343" s="232" t="str">
        <f t="shared" si="256"/>
        <v/>
      </c>
      <c r="W2343" s="232" t="str">
        <f t="shared" si="257"/>
        <v/>
      </c>
      <c r="X2343" s="232" t="str">
        <f>IFERROR(VLOOKUP(W2343,Datos!$P$4:$Q$18,2,0),"")</f>
        <v/>
      </c>
      <c r="Y2343" s="232" t="str">
        <f t="shared" si="258"/>
        <v/>
      </c>
      <c r="AA2343" s="314" t="str">
        <f t="shared" ca="1" si="255"/>
        <v/>
      </c>
    </row>
    <row r="2344" spans="1:27" x14ac:dyDescent="0.3">
      <c r="A2344" s="238"/>
      <c r="B2344" s="241" t="str">
        <f t="shared" si="259"/>
        <v/>
      </c>
      <c r="C2344" s="239"/>
      <c r="D2344" s="240" t="str">
        <f>IF(C2344&lt;&gt;"",VLOOKUP(C2344,'BASE EQUIPOS'!$G$8:$H$22,2,0),"")</f>
        <v/>
      </c>
      <c r="E2344" s="241" t="str">
        <f>IF(C2344&lt;&gt;"",VLOOKUP(C2344,'BASE EQUIPOS'!$G$8:$I$22,3,0),"")</f>
        <v/>
      </c>
      <c r="F2344" s="241" t="str">
        <f>IF(C2344&lt;&gt;"",VLOOKUP(C2344,'BASE EQUIPOS'!$G$8:$J$22,4,0),"")</f>
        <v/>
      </c>
      <c r="G2344" s="242"/>
      <c r="H2344" s="233"/>
      <c r="I2344" s="241"/>
      <c r="J2344" s="241"/>
      <c r="K2344" s="241"/>
      <c r="L2344" s="239"/>
      <c r="M2344" s="244"/>
      <c r="N2344" s="245" t="str">
        <f t="shared" ca="1" si="253"/>
        <v/>
      </c>
      <c r="O2344" s="239"/>
      <c r="P2344" s="244"/>
      <c r="Q2344" s="245" t="str">
        <f t="shared" si="254"/>
        <v/>
      </c>
      <c r="U2344" s="246" t="str">
        <f>IFERROR(VLOOKUP(C2344,'BASE EQUIPOS'!$G$8:$O$22,9,0)," ")</f>
        <v xml:space="preserve"> </v>
      </c>
      <c r="V2344" s="232" t="str">
        <f t="shared" si="256"/>
        <v/>
      </c>
      <c r="W2344" s="232" t="str">
        <f t="shared" si="257"/>
        <v/>
      </c>
      <c r="X2344" s="232" t="str">
        <f>IFERROR(VLOOKUP(W2344,Datos!$P$4:$Q$18,2,0),"")</f>
        <v/>
      </c>
      <c r="Y2344" s="232" t="str">
        <f t="shared" si="258"/>
        <v/>
      </c>
      <c r="AA2344" s="314" t="str">
        <f t="shared" ca="1" si="255"/>
        <v/>
      </c>
    </row>
    <row r="2345" spans="1:27" x14ac:dyDescent="0.3">
      <c r="A2345" s="238"/>
      <c r="B2345" s="241" t="str">
        <f t="shared" si="259"/>
        <v/>
      </c>
      <c r="C2345" s="239"/>
      <c r="D2345" s="240" t="str">
        <f>IF(C2345&lt;&gt;"",VLOOKUP(C2345,'BASE EQUIPOS'!$G$8:$H$22,2,0),"")</f>
        <v/>
      </c>
      <c r="E2345" s="241" t="str">
        <f>IF(C2345&lt;&gt;"",VLOOKUP(C2345,'BASE EQUIPOS'!$G$8:$I$22,3,0),"")</f>
        <v/>
      </c>
      <c r="F2345" s="241" t="str">
        <f>IF(C2345&lt;&gt;"",VLOOKUP(C2345,'BASE EQUIPOS'!$G$8:$J$22,4,0),"")</f>
        <v/>
      </c>
      <c r="G2345" s="242"/>
      <c r="H2345" s="233"/>
      <c r="I2345" s="241"/>
      <c r="J2345" s="241"/>
      <c r="K2345" s="241"/>
      <c r="L2345" s="239"/>
      <c r="M2345" s="244"/>
      <c r="N2345" s="245" t="str">
        <f t="shared" ca="1" si="253"/>
        <v/>
      </c>
      <c r="O2345" s="239"/>
      <c r="P2345" s="244"/>
      <c r="Q2345" s="245" t="str">
        <f t="shared" si="254"/>
        <v/>
      </c>
      <c r="U2345" s="246" t="str">
        <f>IFERROR(VLOOKUP(C2345,'BASE EQUIPOS'!$G$8:$O$22,9,0)," ")</f>
        <v xml:space="preserve"> </v>
      </c>
      <c r="V2345" s="232" t="str">
        <f t="shared" si="256"/>
        <v/>
      </c>
      <c r="W2345" s="232" t="str">
        <f t="shared" si="257"/>
        <v/>
      </c>
      <c r="X2345" s="232" t="str">
        <f>IFERROR(VLOOKUP(W2345,Datos!$P$4:$Q$18,2,0),"")</f>
        <v/>
      </c>
      <c r="Y2345" s="232" t="str">
        <f t="shared" si="258"/>
        <v/>
      </c>
      <c r="AA2345" s="314" t="str">
        <f t="shared" ca="1" si="255"/>
        <v/>
      </c>
    </row>
    <row r="2346" spans="1:27" x14ac:dyDescent="0.3">
      <c r="A2346" s="238"/>
      <c r="B2346" s="241" t="str">
        <f t="shared" si="259"/>
        <v/>
      </c>
      <c r="C2346" s="239"/>
      <c r="D2346" s="240" t="str">
        <f>IF(C2346&lt;&gt;"",VLOOKUP(C2346,'BASE EQUIPOS'!$G$8:$H$22,2,0),"")</f>
        <v/>
      </c>
      <c r="E2346" s="241" t="str">
        <f>IF(C2346&lt;&gt;"",VLOOKUP(C2346,'BASE EQUIPOS'!$G$8:$I$22,3,0),"")</f>
        <v/>
      </c>
      <c r="F2346" s="241" t="str">
        <f>IF(C2346&lt;&gt;"",VLOOKUP(C2346,'BASE EQUIPOS'!$G$8:$J$22,4,0),"")</f>
        <v/>
      </c>
      <c r="G2346" s="242"/>
      <c r="H2346" s="233"/>
      <c r="I2346" s="241"/>
      <c r="J2346" s="241"/>
      <c r="K2346" s="241"/>
      <c r="L2346" s="239"/>
      <c r="M2346" s="244"/>
      <c r="N2346" s="245" t="str">
        <f t="shared" ca="1" si="253"/>
        <v/>
      </c>
      <c r="O2346" s="239"/>
      <c r="P2346" s="244"/>
      <c r="Q2346" s="245" t="str">
        <f t="shared" si="254"/>
        <v/>
      </c>
      <c r="U2346" s="246" t="str">
        <f>IFERROR(VLOOKUP(C2346,'BASE EQUIPOS'!$G$8:$O$22,9,0)," ")</f>
        <v xml:space="preserve"> </v>
      </c>
      <c r="V2346" s="232" t="str">
        <f t="shared" si="256"/>
        <v/>
      </c>
      <c r="W2346" s="232" t="str">
        <f t="shared" si="257"/>
        <v/>
      </c>
      <c r="X2346" s="232" t="str">
        <f>IFERROR(VLOOKUP(W2346,Datos!$P$4:$Q$18,2,0),"")</f>
        <v/>
      </c>
      <c r="Y2346" s="232" t="str">
        <f t="shared" si="258"/>
        <v/>
      </c>
      <c r="AA2346" s="314" t="str">
        <f t="shared" ca="1" si="255"/>
        <v/>
      </c>
    </row>
    <row r="2347" spans="1:27" x14ac:dyDescent="0.3">
      <c r="A2347" s="238"/>
      <c r="B2347" s="241" t="str">
        <f t="shared" si="259"/>
        <v/>
      </c>
      <c r="C2347" s="239"/>
      <c r="D2347" s="240" t="str">
        <f>IF(C2347&lt;&gt;"",VLOOKUP(C2347,'BASE EQUIPOS'!$G$8:$H$22,2,0),"")</f>
        <v/>
      </c>
      <c r="E2347" s="241" t="str">
        <f>IF(C2347&lt;&gt;"",VLOOKUP(C2347,'BASE EQUIPOS'!$G$8:$I$22,3,0),"")</f>
        <v/>
      </c>
      <c r="F2347" s="241" t="str">
        <f>IF(C2347&lt;&gt;"",VLOOKUP(C2347,'BASE EQUIPOS'!$G$8:$J$22,4,0),"")</f>
        <v/>
      </c>
      <c r="G2347" s="242"/>
      <c r="H2347" s="233"/>
      <c r="I2347" s="241"/>
      <c r="J2347" s="241"/>
      <c r="K2347" s="241"/>
      <c r="L2347" s="239"/>
      <c r="M2347" s="244"/>
      <c r="N2347" s="245" t="str">
        <f t="shared" ca="1" si="253"/>
        <v/>
      </c>
      <c r="O2347" s="239"/>
      <c r="P2347" s="244"/>
      <c r="Q2347" s="245" t="str">
        <f t="shared" si="254"/>
        <v/>
      </c>
      <c r="U2347" s="246" t="str">
        <f>IFERROR(VLOOKUP(C2347,'BASE EQUIPOS'!$G$8:$O$22,9,0)," ")</f>
        <v xml:space="preserve"> </v>
      </c>
      <c r="V2347" s="232" t="str">
        <f t="shared" si="256"/>
        <v/>
      </c>
      <c r="W2347" s="232" t="str">
        <f t="shared" si="257"/>
        <v/>
      </c>
      <c r="X2347" s="232" t="str">
        <f>IFERROR(VLOOKUP(W2347,Datos!$P$4:$Q$18,2,0),"")</f>
        <v/>
      </c>
      <c r="Y2347" s="232" t="str">
        <f t="shared" si="258"/>
        <v/>
      </c>
      <c r="AA2347" s="314" t="str">
        <f t="shared" ca="1" si="255"/>
        <v/>
      </c>
    </row>
    <row r="2348" spans="1:27" x14ac:dyDescent="0.3">
      <c r="A2348" s="238"/>
      <c r="B2348" s="241" t="str">
        <f t="shared" si="259"/>
        <v/>
      </c>
      <c r="C2348" s="239"/>
      <c r="D2348" s="240" t="str">
        <f>IF(C2348&lt;&gt;"",VLOOKUP(C2348,'BASE EQUIPOS'!$G$8:$H$22,2,0),"")</f>
        <v/>
      </c>
      <c r="E2348" s="241" t="str">
        <f>IF(C2348&lt;&gt;"",VLOOKUP(C2348,'BASE EQUIPOS'!$G$8:$I$22,3,0),"")</f>
        <v/>
      </c>
      <c r="F2348" s="241" t="str">
        <f>IF(C2348&lt;&gt;"",VLOOKUP(C2348,'BASE EQUIPOS'!$G$8:$J$22,4,0),"")</f>
        <v/>
      </c>
      <c r="G2348" s="242"/>
      <c r="H2348" s="233"/>
      <c r="I2348" s="241"/>
      <c r="J2348" s="241"/>
      <c r="K2348" s="241"/>
      <c r="L2348" s="239"/>
      <c r="M2348" s="244"/>
      <c r="N2348" s="245" t="str">
        <f t="shared" ca="1" si="253"/>
        <v/>
      </c>
      <c r="O2348" s="239"/>
      <c r="P2348" s="244"/>
      <c r="Q2348" s="245" t="str">
        <f t="shared" si="254"/>
        <v/>
      </c>
      <c r="U2348" s="246" t="str">
        <f>IFERROR(VLOOKUP(C2348,'BASE EQUIPOS'!$G$8:$O$22,9,0)," ")</f>
        <v xml:space="preserve"> </v>
      </c>
      <c r="V2348" s="232" t="str">
        <f t="shared" si="256"/>
        <v/>
      </c>
      <c r="W2348" s="232" t="str">
        <f t="shared" si="257"/>
        <v/>
      </c>
      <c r="X2348" s="232" t="str">
        <f>IFERROR(VLOOKUP(W2348,Datos!$P$4:$Q$18,2,0),"")</f>
        <v/>
      </c>
      <c r="Y2348" s="232" t="str">
        <f t="shared" si="258"/>
        <v/>
      </c>
      <c r="AA2348" s="314" t="str">
        <f t="shared" ca="1" si="255"/>
        <v/>
      </c>
    </row>
    <row r="2349" spans="1:27" x14ac:dyDescent="0.3">
      <c r="A2349" s="238"/>
      <c r="B2349" s="241" t="str">
        <f t="shared" si="259"/>
        <v/>
      </c>
      <c r="C2349" s="239"/>
      <c r="D2349" s="240" t="str">
        <f>IF(C2349&lt;&gt;"",VLOOKUP(C2349,'BASE EQUIPOS'!$G$8:$H$22,2,0),"")</f>
        <v/>
      </c>
      <c r="E2349" s="241" t="str">
        <f>IF(C2349&lt;&gt;"",VLOOKUP(C2349,'BASE EQUIPOS'!$G$8:$I$22,3,0),"")</f>
        <v/>
      </c>
      <c r="F2349" s="241" t="str">
        <f>IF(C2349&lt;&gt;"",VLOOKUP(C2349,'BASE EQUIPOS'!$G$8:$J$22,4,0),"")</f>
        <v/>
      </c>
      <c r="G2349" s="242"/>
      <c r="H2349" s="233"/>
      <c r="I2349" s="241"/>
      <c r="J2349" s="241"/>
      <c r="K2349" s="241"/>
      <c r="L2349" s="239"/>
      <c r="M2349" s="244"/>
      <c r="N2349" s="245" t="str">
        <f t="shared" ca="1" si="253"/>
        <v/>
      </c>
      <c r="O2349" s="239"/>
      <c r="P2349" s="244"/>
      <c r="Q2349" s="245" t="str">
        <f t="shared" si="254"/>
        <v/>
      </c>
      <c r="U2349" s="246" t="str">
        <f>IFERROR(VLOOKUP(C2349,'BASE EQUIPOS'!$G$8:$O$22,9,0)," ")</f>
        <v xml:space="preserve"> </v>
      </c>
      <c r="V2349" s="232" t="str">
        <f t="shared" si="256"/>
        <v/>
      </c>
      <c r="W2349" s="232" t="str">
        <f t="shared" si="257"/>
        <v/>
      </c>
      <c r="X2349" s="232" t="str">
        <f>IFERROR(VLOOKUP(W2349,Datos!$P$4:$Q$18,2,0),"")</f>
        <v/>
      </c>
      <c r="Y2349" s="232" t="str">
        <f t="shared" si="258"/>
        <v/>
      </c>
      <c r="AA2349" s="314" t="str">
        <f t="shared" ca="1" si="255"/>
        <v/>
      </c>
    </row>
    <row r="2350" spans="1:27" x14ac:dyDescent="0.3">
      <c r="A2350" s="238"/>
      <c r="B2350" s="241" t="str">
        <f t="shared" si="259"/>
        <v/>
      </c>
      <c r="C2350" s="239"/>
      <c r="D2350" s="240" t="str">
        <f>IF(C2350&lt;&gt;"",VLOOKUP(C2350,'BASE EQUIPOS'!$G$8:$H$22,2,0),"")</f>
        <v/>
      </c>
      <c r="E2350" s="241" t="str">
        <f>IF(C2350&lt;&gt;"",VLOOKUP(C2350,'BASE EQUIPOS'!$G$8:$I$22,3,0),"")</f>
        <v/>
      </c>
      <c r="F2350" s="241" t="str">
        <f>IF(C2350&lt;&gt;"",VLOOKUP(C2350,'BASE EQUIPOS'!$G$8:$J$22,4,0),"")</f>
        <v/>
      </c>
      <c r="G2350" s="242"/>
      <c r="H2350" s="233"/>
      <c r="I2350" s="241"/>
      <c r="J2350" s="241"/>
      <c r="K2350" s="241"/>
      <c r="L2350" s="239"/>
      <c r="M2350" s="244"/>
      <c r="N2350" s="245" t="str">
        <f t="shared" ca="1" si="253"/>
        <v/>
      </c>
      <c r="O2350" s="239"/>
      <c r="P2350" s="244"/>
      <c r="Q2350" s="245" t="str">
        <f t="shared" si="254"/>
        <v/>
      </c>
      <c r="U2350" s="246" t="str">
        <f>IFERROR(VLOOKUP(C2350,'BASE EQUIPOS'!$G$8:$O$22,9,0)," ")</f>
        <v xml:space="preserve"> </v>
      </c>
      <c r="V2350" s="232" t="str">
        <f t="shared" si="256"/>
        <v/>
      </c>
      <c r="W2350" s="232" t="str">
        <f t="shared" si="257"/>
        <v/>
      </c>
      <c r="X2350" s="232" t="str">
        <f>IFERROR(VLOOKUP(W2350,Datos!$P$4:$Q$18,2,0),"")</f>
        <v/>
      </c>
      <c r="Y2350" s="232" t="str">
        <f t="shared" si="258"/>
        <v/>
      </c>
      <c r="AA2350" s="314" t="str">
        <f t="shared" ca="1" si="255"/>
        <v/>
      </c>
    </row>
    <row r="2351" spans="1:27" x14ac:dyDescent="0.3">
      <c r="A2351" s="238"/>
      <c r="B2351" s="241" t="str">
        <f t="shared" si="259"/>
        <v/>
      </c>
      <c r="C2351" s="239"/>
      <c r="D2351" s="240" t="str">
        <f>IF(C2351&lt;&gt;"",VLOOKUP(C2351,'BASE EQUIPOS'!$G$8:$H$22,2,0),"")</f>
        <v/>
      </c>
      <c r="E2351" s="241" t="str">
        <f>IF(C2351&lt;&gt;"",VLOOKUP(C2351,'BASE EQUIPOS'!$G$8:$I$22,3,0),"")</f>
        <v/>
      </c>
      <c r="F2351" s="241" t="str">
        <f>IF(C2351&lt;&gt;"",VLOOKUP(C2351,'BASE EQUIPOS'!$G$8:$J$22,4,0),"")</f>
        <v/>
      </c>
      <c r="G2351" s="242"/>
      <c r="H2351" s="233"/>
      <c r="I2351" s="241"/>
      <c r="J2351" s="241"/>
      <c r="K2351" s="241"/>
      <c r="L2351" s="239"/>
      <c r="M2351" s="244"/>
      <c r="N2351" s="245" t="str">
        <f t="shared" ca="1" si="253"/>
        <v/>
      </c>
      <c r="O2351" s="239"/>
      <c r="P2351" s="244"/>
      <c r="Q2351" s="245" t="str">
        <f t="shared" si="254"/>
        <v/>
      </c>
      <c r="U2351" s="246" t="str">
        <f>IFERROR(VLOOKUP(C2351,'BASE EQUIPOS'!$G$8:$O$22,9,0)," ")</f>
        <v xml:space="preserve"> </v>
      </c>
      <c r="V2351" s="232" t="str">
        <f t="shared" si="256"/>
        <v/>
      </c>
      <c r="W2351" s="232" t="str">
        <f t="shared" si="257"/>
        <v/>
      </c>
      <c r="X2351" s="232" t="str">
        <f>IFERROR(VLOOKUP(W2351,Datos!$P$4:$Q$18,2,0),"")</f>
        <v/>
      </c>
      <c r="Y2351" s="232" t="str">
        <f t="shared" si="258"/>
        <v/>
      </c>
      <c r="AA2351" s="314" t="str">
        <f t="shared" ca="1" si="255"/>
        <v/>
      </c>
    </row>
    <row r="2352" spans="1:27" x14ac:dyDescent="0.3">
      <c r="A2352" s="238"/>
      <c r="B2352" s="241" t="str">
        <f t="shared" si="259"/>
        <v/>
      </c>
      <c r="C2352" s="239"/>
      <c r="D2352" s="240" t="str">
        <f>IF(C2352&lt;&gt;"",VLOOKUP(C2352,'BASE EQUIPOS'!$G$8:$H$22,2,0),"")</f>
        <v/>
      </c>
      <c r="E2352" s="241" t="str">
        <f>IF(C2352&lt;&gt;"",VLOOKUP(C2352,'BASE EQUIPOS'!$G$8:$I$22,3,0),"")</f>
        <v/>
      </c>
      <c r="F2352" s="241" t="str">
        <f>IF(C2352&lt;&gt;"",VLOOKUP(C2352,'BASE EQUIPOS'!$G$8:$J$22,4,0),"")</f>
        <v/>
      </c>
      <c r="G2352" s="242"/>
      <c r="H2352" s="233"/>
      <c r="I2352" s="241"/>
      <c r="J2352" s="241"/>
      <c r="K2352" s="241"/>
      <c r="L2352" s="239"/>
      <c r="M2352" s="244"/>
      <c r="N2352" s="245" t="str">
        <f t="shared" ca="1" si="253"/>
        <v/>
      </c>
      <c r="O2352" s="239"/>
      <c r="P2352" s="244"/>
      <c r="Q2352" s="245" t="str">
        <f t="shared" si="254"/>
        <v/>
      </c>
      <c r="U2352" s="246" t="str">
        <f>IFERROR(VLOOKUP(C2352,'BASE EQUIPOS'!$G$8:$O$22,9,0)," ")</f>
        <v xml:space="preserve"> </v>
      </c>
      <c r="V2352" s="232" t="str">
        <f t="shared" si="256"/>
        <v/>
      </c>
      <c r="W2352" s="232" t="str">
        <f t="shared" si="257"/>
        <v/>
      </c>
      <c r="X2352" s="232" t="str">
        <f>IFERROR(VLOOKUP(W2352,Datos!$P$4:$Q$18,2,0),"")</f>
        <v/>
      </c>
      <c r="Y2352" s="232" t="str">
        <f t="shared" si="258"/>
        <v/>
      </c>
      <c r="AA2352" s="314" t="str">
        <f t="shared" ca="1" si="255"/>
        <v/>
      </c>
    </row>
    <row r="2353" spans="1:27" x14ac:dyDescent="0.3">
      <c r="A2353" s="238"/>
      <c r="B2353" s="241" t="str">
        <f t="shared" si="259"/>
        <v/>
      </c>
      <c r="C2353" s="239"/>
      <c r="D2353" s="240" t="str">
        <f>IF(C2353&lt;&gt;"",VLOOKUP(C2353,'BASE EQUIPOS'!$G$8:$H$22,2,0),"")</f>
        <v/>
      </c>
      <c r="E2353" s="241" t="str">
        <f>IF(C2353&lt;&gt;"",VLOOKUP(C2353,'BASE EQUIPOS'!$G$8:$I$22,3,0),"")</f>
        <v/>
      </c>
      <c r="F2353" s="241" t="str">
        <f>IF(C2353&lt;&gt;"",VLOOKUP(C2353,'BASE EQUIPOS'!$G$8:$J$22,4,0),"")</f>
        <v/>
      </c>
      <c r="G2353" s="242"/>
      <c r="H2353" s="233"/>
      <c r="I2353" s="241"/>
      <c r="J2353" s="241"/>
      <c r="K2353" s="241"/>
      <c r="L2353" s="239"/>
      <c r="M2353" s="244"/>
      <c r="N2353" s="245" t="str">
        <f t="shared" ca="1" si="253"/>
        <v/>
      </c>
      <c r="O2353" s="239"/>
      <c r="P2353" s="244"/>
      <c r="Q2353" s="245" t="str">
        <f t="shared" si="254"/>
        <v/>
      </c>
      <c r="U2353" s="246" t="str">
        <f>IFERROR(VLOOKUP(C2353,'BASE EQUIPOS'!$G$8:$O$22,9,0)," ")</f>
        <v xml:space="preserve"> </v>
      </c>
      <c r="V2353" s="232" t="str">
        <f t="shared" si="256"/>
        <v/>
      </c>
      <c r="W2353" s="232" t="str">
        <f t="shared" si="257"/>
        <v/>
      </c>
      <c r="X2353" s="232" t="str">
        <f>IFERROR(VLOOKUP(W2353,Datos!$P$4:$Q$18,2,0),"")</f>
        <v/>
      </c>
      <c r="Y2353" s="232" t="str">
        <f t="shared" si="258"/>
        <v/>
      </c>
      <c r="AA2353" s="314" t="str">
        <f t="shared" ca="1" si="255"/>
        <v/>
      </c>
    </row>
    <row r="2354" spans="1:27" x14ac:dyDescent="0.3">
      <c r="A2354" s="238"/>
      <c r="B2354" s="241" t="str">
        <f t="shared" si="259"/>
        <v/>
      </c>
      <c r="C2354" s="239"/>
      <c r="D2354" s="240" t="str">
        <f>IF(C2354&lt;&gt;"",VLOOKUP(C2354,'BASE EQUIPOS'!$G$8:$H$22,2,0),"")</f>
        <v/>
      </c>
      <c r="E2354" s="241" t="str">
        <f>IF(C2354&lt;&gt;"",VLOOKUP(C2354,'BASE EQUIPOS'!$G$8:$I$22,3,0),"")</f>
        <v/>
      </c>
      <c r="F2354" s="241" t="str">
        <f>IF(C2354&lt;&gt;"",VLOOKUP(C2354,'BASE EQUIPOS'!$G$8:$J$22,4,0),"")</f>
        <v/>
      </c>
      <c r="G2354" s="242"/>
      <c r="H2354" s="233"/>
      <c r="I2354" s="241"/>
      <c r="J2354" s="241"/>
      <c r="K2354" s="241"/>
      <c r="L2354" s="239"/>
      <c r="M2354" s="244"/>
      <c r="N2354" s="245" t="str">
        <f t="shared" ca="1" si="253"/>
        <v/>
      </c>
      <c r="O2354" s="239"/>
      <c r="P2354" s="244"/>
      <c r="Q2354" s="245" t="str">
        <f t="shared" si="254"/>
        <v/>
      </c>
      <c r="U2354" s="246" t="str">
        <f>IFERROR(VLOOKUP(C2354,'BASE EQUIPOS'!$G$8:$O$22,9,0)," ")</f>
        <v xml:space="preserve"> </v>
      </c>
      <c r="V2354" s="232" t="str">
        <f t="shared" si="256"/>
        <v/>
      </c>
      <c r="W2354" s="232" t="str">
        <f t="shared" si="257"/>
        <v/>
      </c>
      <c r="X2354" s="232" t="str">
        <f>IFERROR(VLOOKUP(W2354,Datos!$P$4:$Q$18,2,0),"")</f>
        <v/>
      </c>
      <c r="Y2354" s="232" t="str">
        <f t="shared" si="258"/>
        <v/>
      </c>
      <c r="AA2354" s="314" t="str">
        <f t="shared" ca="1" si="255"/>
        <v/>
      </c>
    </row>
    <row r="2355" spans="1:27" x14ac:dyDescent="0.3">
      <c r="A2355" s="238"/>
      <c r="B2355" s="241" t="str">
        <f t="shared" si="259"/>
        <v/>
      </c>
      <c r="C2355" s="239"/>
      <c r="D2355" s="240" t="str">
        <f>IF(C2355&lt;&gt;"",VLOOKUP(C2355,'BASE EQUIPOS'!$G$8:$H$22,2,0),"")</f>
        <v/>
      </c>
      <c r="E2355" s="241" t="str">
        <f>IF(C2355&lt;&gt;"",VLOOKUP(C2355,'BASE EQUIPOS'!$G$8:$I$22,3,0),"")</f>
        <v/>
      </c>
      <c r="F2355" s="241" t="str">
        <f>IF(C2355&lt;&gt;"",VLOOKUP(C2355,'BASE EQUIPOS'!$G$8:$J$22,4,0),"")</f>
        <v/>
      </c>
      <c r="G2355" s="242"/>
      <c r="H2355" s="233"/>
      <c r="I2355" s="241"/>
      <c r="J2355" s="241"/>
      <c r="K2355" s="241"/>
      <c r="L2355" s="239"/>
      <c r="M2355" s="244"/>
      <c r="N2355" s="245" t="str">
        <f t="shared" ca="1" si="253"/>
        <v/>
      </c>
      <c r="O2355" s="239"/>
      <c r="P2355" s="244"/>
      <c r="Q2355" s="245" t="str">
        <f t="shared" si="254"/>
        <v/>
      </c>
      <c r="U2355" s="246" t="str">
        <f>IFERROR(VLOOKUP(C2355,'BASE EQUIPOS'!$G$8:$O$22,9,0)," ")</f>
        <v xml:space="preserve"> </v>
      </c>
      <c r="V2355" s="232" t="str">
        <f t="shared" si="256"/>
        <v/>
      </c>
      <c r="W2355" s="232" t="str">
        <f t="shared" si="257"/>
        <v/>
      </c>
      <c r="X2355" s="232" t="str">
        <f>IFERROR(VLOOKUP(W2355,Datos!$P$4:$Q$18,2,0),"")</f>
        <v/>
      </c>
      <c r="Y2355" s="232" t="str">
        <f t="shared" si="258"/>
        <v/>
      </c>
      <c r="AA2355" s="314" t="str">
        <f t="shared" ca="1" si="255"/>
        <v/>
      </c>
    </row>
    <row r="2356" spans="1:27" x14ac:dyDescent="0.3">
      <c r="A2356" s="238"/>
      <c r="B2356" s="241" t="str">
        <f t="shared" si="259"/>
        <v/>
      </c>
      <c r="C2356" s="239"/>
      <c r="D2356" s="240" t="str">
        <f>IF(C2356&lt;&gt;"",VLOOKUP(C2356,'BASE EQUIPOS'!$G$8:$H$22,2,0),"")</f>
        <v/>
      </c>
      <c r="E2356" s="241" t="str">
        <f>IF(C2356&lt;&gt;"",VLOOKUP(C2356,'BASE EQUIPOS'!$G$8:$I$22,3,0),"")</f>
        <v/>
      </c>
      <c r="F2356" s="241" t="str">
        <f>IF(C2356&lt;&gt;"",VLOOKUP(C2356,'BASE EQUIPOS'!$G$8:$J$22,4,0),"")</f>
        <v/>
      </c>
      <c r="G2356" s="242"/>
      <c r="H2356" s="233"/>
      <c r="I2356" s="241"/>
      <c r="J2356" s="241"/>
      <c r="K2356" s="241"/>
      <c r="L2356" s="239"/>
      <c r="M2356" s="244"/>
      <c r="N2356" s="245" t="str">
        <f t="shared" ca="1" si="253"/>
        <v/>
      </c>
      <c r="O2356" s="239"/>
      <c r="P2356" s="244"/>
      <c r="Q2356" s="245" t="str">
        <f t="shared" si="254"/>
        <v/>
      </c>
      <c r="U2356" s="246" t="str">
        <f>IFERROR(VLOOKUP(C2356,'BASE EQUIPOS'!$G$8:$O$22,9,0)," ")</f>
        <v xml:space="preserve"> </v>
      </c>
      <c r="V2356" s="232" t="str">
        <f t="shared" si="256"/>
        <v/>
      </c>
      <c r="W2356" s="232" t="str">
        <f t="shared" si="257"/>
        <v/>
      </c>
      <c r="X2356" s="232" t="str">
        <f>IFERROR(VLOOKUP(W2356,Datos!$P$4:$Q$18,2,0),"")</f>
        <v/>
      </c>
      <c r="Y2356" s="232" t="str">
        <f t="shared" si="258"/>
        <v/>
      </c>
      <c r="AA2356" s="314" t="str">
        <f t="shared" ca="1" si="255"/>
        <v/>
      </c>
    </row>
    <row r="2357" spans="1:27" x14ac:dyDescent="0.3">
      <c r="A2357" s="238"/>
      <c r="B2357" s="241" t="str">
        <f t="shared" si="259"/>
        <v/>
      </c>
      <c r="C2357" s="239"/>
      <c r="D2357" s="240" t="str">
        <f>IF(C2357&lt;&gt;"",VLOOKUP(C2357,'BASE EQUIPOS'!$G$8:$H$22,2,0),"")</f>
        <v/>
      </c>
      <c r="E2357" s="241" t="str">
        <f>IF(C2357&lt;&gt;"",VLOOKUP(C2357,'BASE EQUIPOS'!$G$8:$I$22,3,0),"")</f>
        <v/>
      </c>
      <c r="F2357" s="241" t="str">
        <f>IF(C2357&lt;&gt;"",VLOOKUP(C2357,'BASE EQUIPOS'!$G$8:$J$22,4,0),"")</f>
        <v/>
      </c>
      <c r="G2357" s="242"/>
      <c r="H2357" s="233"/>
      <c r="I2357" s="241"/>
      <c r="J2357" s="241"/>
      <c r="K2357" s="241"/>
      <c r="L2357" s="239"/>
      <c r="M2357" s="244"/>
      <c r="N2357" s="245" t="str">
        <f t="shared" ca="1" si="253"/>
        <v/>
      </c>
      <c r="O2357" s="239"/>
      <c r="P2357" s="244"/>
      <c r="Q2357" s="245" t="str">
        <f t="shared" si="254"/>
        <v/>
      </c>
      <c r="U2357" s="246" t="str">
        <f>IFERROR(VLOOKUP(C2357,'BASE EQUIPOS'!$G$8:$O$22,9,0)," ")</f>
        <v xml:space="preserve"> </v>
      </c>
      <c r="V2357" s="232" t="str">
        <f t="shared" si="256"/>
        <v/>
      </c>
      <c r="W2357" s="232" t="str">
        <f t="shared" si="257"/>
        <v/>
      </c>
      <c r="X2357" s="232" t="str">
        <f>IFERROR(VLOOKUP(W2357,Datos!$P$4:$Q$18,2,0),"")</f>
        <v/>
      </c>
      <c r="Y2357" s="232" t="str">
        <f t="shared" si="258"/>
        <v/>
      </c>
      <c r="AA2357" s="314" t="str">
        <f t="shared" ca="1" si="255"/>
        <v/>
      </c>
    </row>
    <row r="2358" spans="1:27" x14ac:dyDescent="0.3">
      <c r="A2358" s="238"/>
      <c r="B2358" s="241" t="str">
        <f t="shared" si="259"/>
        <v/>
      </c>
      <c r="C2358" s="239"/>
      <c r="D2358" s="240" t="str">
        <f>IF(C2358&lt;&gt;"",VLOOKUP(C2358,'BASE EQUIPOS'!$G$8:$H$22,2,0),"")</f>
        <v/>
      </c>
      <c r="E2358" s="241" t="str">
        <f>IF(C2358&lt;&gt;"",VLOOKUP(C2358,'BASE EQUIPOS'!$G$8:$I$22,3,0),"")</f>
        <v/>
      </c>
      <c r="F2358" s="241" t="str">
        <f>IF(C2358&lt;&gt;"",VLOOKUP(C2358,'BASE EQUIPOS'!$G$8:$J$22,4,0),"")</f>
        <v/>
      </c>
      <c r="G2358" s="242"/>
      <c r="H2358" s="233"/>
      <c r="I2358" s="241"/>
      <c r="J2358" s="241"/>
      <c r="K2358" s="241"/>
      <c r="L2358" s="239"/>
      <c r="M2358" s="244"/>
      <c r="N2358" s="245" t="str">
        <f t="shared" ca="1" si="253"/>
        <v/>
      </c>
      <c r="O2358" s="239"/>
      <c r="P2358" s="244"/>
      <c r="Q2358" s="245" t="str">
        <f t="shared" si="254"/>
        <v/>
      </c>
      <c r="U2358" s="246" t="str">
        <f>IFERROR(VLOOKUP(C2358,'BASE EQUIPOS'!$G$8:$O$22,9,0)," ")</f>
        <v xml:space="preserve"> </v>
      </c>
      <c r="V2358" s="232" t="str">
        <f t="shared" si="256"/>
        <v/>
      </c>
      <c r="W2358" s="232" t="str">
        <f t="shared" si="257"/>
        <v/>
      </c>
      <c r="X2358" s="232" t="str">
        <f>IFERROR(VLOOKUP(W2358,Datos!$P$4:$Q$18,2,0),"")</f>
        <v/>
      </c>
      <c r="Y2358" s="232" t="str">
        <f t="shared" si="258"/>
        <v/>
      </c>
      <c r="AA2358" s="314" t="str">
        <f t="shared" ca="1" si="255"/>
        <v/>
      </c>
    </row>
    <row r="2359" spans="1:27" x14ac:dyDescent="0.3">
      <c r="A2359" s="238"/>
      <c r="B2359" s="241" t="str">
        <f t="shared" si="259"/>
        <v/>
      </c>
      <c r="C2359" s="239"/>
      <c r="D2359" s="240" t="str">
        <f>IF(C2359&lt;&gt;"",VLOOKUP(C2359,'BASE EQUIPOS'!$G$8:$H$22,2,0),"")</f>
        <v/>
      </c>
      <c r="E2359" s="241" t="str">
        <f>IF(C2359&lt;&gt;"",VLOOKUP(C2359,'BASE EQUIPOS'!$G$8:$I$22,3,0),"")</f>
        <v/>
      </c>
      <c r="F2359" s="241" t="str">
        <f>IF(C2359&lt;&gt;"",VLOOKUP(C2359,'BASE EQUIPOS'!$G$8:$J$22,4,0),"")</f>
        <v/>
      </c>
      <c r="G2359" s="242"/>
      <c r="H2359" s="233"/>
      <c r="I2359" s="241"/>
      <c r="J2359" s="241"/>
      <c r="K2359" s="241"/>
      <c r="L2359" s="239"/>
      <c r="M2359" s="244"/>
      <c r="N2359" s="245" t="str">
        <f t="shared" ca="1" si="253"/>
        <v/>
      </c>
      <c r="O2359" s="239"/>
      <c r="P2359" s="244"/>
      <c r="Q2359" s="245" t="str">
        <f t="shared" si="254"/>
        <v/>
      </c>
      <c r="U2359" s="246" t="str">
        <f>IFERROR(VLOOKUP(C2359,'BASE EQUIPOS'!$G$8:$O$22,9,0)," ")</f>
        <v xml:space="preserve"> </v>
      </c>
      <c r="V2359" s="232" t="str">
        <f t="shared" si="256"/>
        <v/>
      </c>
      <c r="W2359" s="232" t="str">
        <f t="shared" si="257"/>
        <v/>
      </c>
      <c r="X2359" s="232" t="str">
        <f>IFERROR(VLOOKUP(W2359,Datos!$P$4:$Q$18,2,0),"")</f>
        <v/>
      </c>
      <c r="Y2359" s="232" t="str">
        <f t="shared" si="258"/>
        <v/>
      </c>
      <c r="AA2359" s="314" t="str">
        <f t="shared" ca="1" si="255"/>
        <v/>
      </c>
    </row>
    <row r="2360" spans="1:27" x14ac:dyDescent="0.3">
      <c r="A2360" s="238"/>
      <c r="B2360" s="241" t="str">
        <f t="shared" si="259"/>
        <v/>
      </c>
      <c r="C2360" s="239"/>
      <c r="D2360" s="240" t="str">
        <f>IF(C2360&lt;&gt;"",VLOOKUP(C2360,'BASE EQUIPOS'!$G$8:$H$22,2,0),"")</f>
        <v/>
      </c>
      <c r="E2360" s="241" t="str">
        <f>IF(C2360&lt;&gt;"",VLOOKUP(C2360,'BASE EQUIPOS'!$G$8:$I$22,3,0),"")</f>
        <v/>
      </c>
      <c r="F2360" s="241" t="str">
        <f>IF(C2360&lt;&gt;"",VLOOKUP(C2360,'BASE EQUIPOS'!$G$8:$J$22,4,0),"")</f>
        <v/>
      </c>
      <c r="G2360" s="242"/>
      <c r="H2360" s="233"/>
      <c r="I2360" s="241"/>
      <c r="J2360" s="241"/>
      <c r="K2360" s="241"/>
      <c r="L2360" s="239"/>
      <c r="M2360" s="244"/>
      <c r="N2360" s="245" t="str">
        <f t="shared" ca="1" si="253"/>
        <v/>
      </c>
      <c r="O2360" s="239"/>
      <c r="P2360" s="244"/>
      <c r="Q2360" s="245" t="str">
        <f t="shared" si="254"/>
        <v/>
      </c>
      <c r="U2360" s="246" t="str">
        <f>IFERROR(VLOOKUP(C2360,'BASE EQUIPOS'!$G$8:$O$22,9,0)," ")</f>
        <v xml:space="preserve"> </v>
      </c>
      <c r="V2360" s="232" t="str">
        <f t="shared" si="256"/>
        <v/>
      </c>
      <c r="W2360" s="232" t="str">
        <f t="shared" si="257"/>
        <v/>
      </c>
      <c r="X2360" s="232" t="str">
        <f>IFERROR(VLOOKUP(W2360,Datos!$P$4:$Q$18,2,0),"")</f>
        <v/>
      </c>
      <c r="Y2360" s="232" t="str">
        <f t="shared" si="258"/>
        <v/>
      </c>
      <c r="AA2360" s="314" t="str">
        <f t="shared" ca="1" si="255"/>
        <v/>
      </c>
    </row>
    <row r="2361" spans="1:27" x14ac:dyDescent="0.3">
      <c r="A2361" s="238"/>
      <c r="B2361" s="241" t="str">
        <f t="shared" si="259"/>
        <v/>
      </c>
      <c r="C2361" s="239"/>
      <c r="D2361" s="240" t="str">
        <f>IF(C2361&lt;&gt;"",VLOOKUP(C2361,'BASE EQUIPOS'!$G$8:$H$22,2,0),"")</f>
        <v/>
      </c>
      <c r="E2361" s="241" t="str">
        <f>IF(C2361&lt;&gt;"",VLOOKUP(C2361,'BASE EQUIPOS'!$G$8:$I$22,3,0),"")</f>
        <v/>
      </c>
      <c r="F2361" s="241" t="str">
        <f>IF(C2361&lt;&gt;"",VLOOKUP(C2361,'BASE EQUIPOS'!$G$8:$J$22,4,0),"")</f>
        <v/>
      </c>
      <c r="G2361" s="242"/>
      <c r="H2361" s="233"/>
      <c r="I2361" s="241"/>
      <c r="J2361" s="241"/>
      <c r="K2361" s="241"/>
      <c r="L2361" s="239"/>
      <c r="M2361" s="244"/>
      <c r="N2361" s="245" t="str">
        <f t="shared" ca="1" si="253"/>
        <v/>
      </c>
      <c r="O2361" s="239"/>
      <c r="P2361" s="244"/>
      <c r="Q2361" s="245" t="str">
        <f t="shared" si="254"/>
        <v/>
      </c>
      <c r="U2361" s="246" t="str">
        <f>IFERROR(VLOOKUP(C2361,'BASE EQUIPOS'!$G$8:$O$22,9,0)," ")</f>
        <v xml:space="preserve"> </v>
      </c>
      <c r="V2361" s="232" t="str">
        <f t="shared" si="256"/>
        <v/>
      </c>
      <c r="W2361" s="232" t="str">
        <f t="shared" si="257"/>
        <v/>
      </c>
      <c r="X2361" s="232" t="str">
        <f>IFERROR(VLOOKUP(W2361,Datos!$P$4:$Q$18,2,0),"")</f>
        <v/>
      </c>
      <c r="Y2361" s="232" t="str">
        <f t="shared" si="258"/>
        <v/>
      </c>
      <c r="AA2361" s="314" t="str">
        <f t="shared" ca="1" si="255"/>
        <v/>
      </c>
    </row>
    <row r="2362" spans="1:27" x14ac:dyDescent="0.3">
      <c r="A2362" s="238"/>
      <c r="B2362" s="241" t="str">
        <f t="shared" si="259"/>
        <v/>
      </c>
      <c r="C2362" s="239"/>
      <c r="D2362" s="240" t="str">
        <f>IF(C2362&lt;&gt;"",VLOOKUP(C2362,'BASE EQUIPOS'!$G$8:$H$22,2,0),"")</f>
        <v/>
      </c>
      <c r="E2362" s="241" t="str">
        <f>IF(C2362&lt;&gt;"",VLOOKUP(C2362,'BASE EQUIPOS'!$G$8:$I$22,3,0),"")</f>
        <v/>
      </c>
      <c r="F2362" s="241" t="str">
        <f>IF(C2362&lt;&gt;"",VLOOKUP(C2362,'BASE EQUIPOS'!$G$8:$J$22,4,0),"")</f>
        <v/>
      </c>
      <c r="G2362" s="242"/>
      <c r="H2362" s="233"/>
      <c r="I2362" s="241"/>
      <c r="J2362" s="241"/>
      <c r="K2362" s="241"/>
      <c r="L2362" s="239"/>
      <c r="M2362" s="244"/>
      <c r="N2362" s="245" t="str">
        <f t="shared" ca="1" si="253"/>
        <v/>
      </c>
      <c r="O2362" s="239"/>
      <c r="P2362" s="244"/>
      <c r="Q2362" s="245" t="str">
        <f t="shared" si="254"/>
        <v/>
      </c>
      <c r="U2362" s="246" t="str">
        <f>IFERROR(VLOOKUP(C2362,'BASE EQUIPOS'!$G$8:$O$22,9,0)," ")</f>
        <v xml:space="preserve"> </v>
      </c>
      <c r="V2362" s="232" t="str">
        <f t="shared" si="256"/>
        <v/>
      </c>
      <c r="W2362" s="232" t="str">
        <f t="shared" si="257"/>
        <v/>
      </c>
      <c r="X2362" s="232" t="str">
        <f>IFERROR(VLOOKUP(W2362,Datos!$P$4:$Q$18,2,0),"")</f>
        <v/>
      </c>
      <c r="Y2362" s="232" t="str">
        <f t="shared" si="258"/>
        <v/>
      </c>
      <c r="AA2362" s="314" t="str">
        <f t="shared" ca="1" si="255"/>
        <v/>
      </c>
    </row>
    <row r="2363" spans="1:27" x14ac:dyDescent="0.3">
      <c r="A2363" s="238"/>
      <c r="B2363" s="241" t="str">
        <f t="shared" si="259"/>
        <v/>
      </c>
      <c r="C2363" s="239"/>
      <c r="D2363" s="240" t="str">
        <f>IF(C2363&lt;&gt;"",VLOOKUP(C2363,'BASE EQUIPOS'!$G$8:$H$22,2,0),"")</f>
        <v/>
      </c>
      <c r="E2363" s="241" t="str">
        <f>IF(C2363&lt;&gt;"",VLOOKUP(C2363,'BASE EQUIPOS'!$G$8:$I$22,3,0),"")</f>
        <v/>
      </c>
      <c r="F2363" s="241" t="str">
        <f>IF(C2363&lt;&gt;"",VLOOKUP(C2363,'BASE EQUIPOS'!$G$8:$J$22,4,0),"")</f>
        <v/>
      </c>
      <c r="G2363" s="242"/>
      <c r="H2363" s="233"/>
      <c r="I2363" s="241"/>
      <c r="J2363" s="241"/>
      <c r="K2363" s="241"/>
      <c r="L2363" s="239"/>
      <c r="M2363" s="244"/>
      <c r="N2363" s="245" t="str">
        <f t="shared" ca="1" si="253"/>
        <v/>
      </c>
      <c r="O2363" s="239"/>
      <c r="P2363" s="244"/>
      <c r="Q2363" s="245" t="str">
        <f t="shared" si="254"/>
        <v/>
      </c>
      <c r="U2363" s="246" t="str">
        <f>IFERROR(VLOOKUP(C2363,'BASE EQUIPOS'!$G$8:$O$22,9,0)," ")</f>
        <v xml:space="preserve"> </v>
      </c>
      <c r="V2363" s="232" t="str">
        <f t="shared" si="256"/>
        <v/>
      </c>
      <c r="W2363" s="232" t="str">
        <f t="shared" si="257"/>
        <v/>
      </c>
      <c r="X2363" s="232" t="str">
        <f>IFERROR(VLOOKUP(W2363,Datos!$P$4:$Q$18,2,0),"")</f>
        <v/>
      </c>
      <c r="Y2363" s="232" t="str">
        <f t="shared" si="258"/>
        <v/>
      </c>
      <c r="AA2363" s="314" t="str">
        <f t="shared" ca="1" si="255"/>
        <v/>
      </c>
    </row>
    <row r="2364" spans="1:27" x14ac:dyDescent="0.3">
      <c r="A2364" s="238"/>
      <c r="B2364" s="241" t="str">
        <f t="shared" si="259"/>
        <v/>
      </c>
      <c r="C2364" s="239"/>
      <c r="D2364" s="240" t="str">
        <f>IF(C2364&lt;&gt;"",VLOOKUP(C2364,'BASE EQUIPOS'!$G$8:$H$22,2,0),"")</f>
        <v/>
      </c>
      <c r="E2364" s="241" t="str">
        <f>IF(C2364&lt;&gt;"",VLOOKUP(C2364,'BASE EQUIPOS'!$G$8:$I$22,3,0),"")</f>
        <v/>
      </c>
      <c r="F2364" s="241" t="str">
        <f>IF(C2364&lt;&gt;"",VLOOKUP(C2364,'BASE EQUIPOS'!$G$8:$J$22,4,0),"")</f>
        <v/>
      </c>
      <c r="G2364" s="242"/>
      <c r="H2364" s="233"/>
      <c r="I2364" s="241"/>
      <c r="J2364" s="241"/>
      <c r="K2364" s="241"/>
      <c r="L2364" s="239"/>
      <c r="M2364" s="244"/>
      <c r="N2364" s="245" t="str">
        <f t="shared" ca="1" si="253"/>
        <v/>
      </c>
      <c r="O2364" s="239"/>
      <c r="P2364" s="244"/>
      <c r="Q2364" s="245" t="str">
        <f t="shared" si="254"/>
        <v/>
      </c>
      <c r="U2364" s="246" t="str">
        <f>IFERROR(VLOOKUP(C2364,'BASE EQUIPOS'!$G$8:$O$22,9,0)," ")</f>
        <v xml:space="preserve"> </v>
      </c>
      <c r="V2364" s="232" t="str">
        <f t="shared" si="256"/>
        <v/>
      </c>
      <c r="W2364" s="232" t="str">
        <f t="shared" si="257"/>
        <v/>
      </c>
      <c r="X2364" s="232" t="str">
        <f>IFERROR(VLOOKUP(W2364,Datos!$P$4:$Q$18,2,0),"")</f>
        <v/>
      </c>
      <c r="Y2364" s="232" t="str">
        <f t="shared" si="258"/>
        <v/>
      </c>
      <c r="AA2364" s="314" t="str">
        <f t="shared" ca="1" si="255"/>
        <v/>
      </c>
    </row>
    <row r="2365" spans="1:27" x14ac:dyDescent="0.3">
      <c r="A2365" s="238"/>
      <c r="B2365" s="241" t="str">
        <f t="shared" si="259"/>
        <v/>
      </c>
      <c r="C2365" s="239"/>
      <c r="D2365" s="240" t="str">
        <f>IF(C2365&lt;&gt;"",VLOOKUP(C2365,'BASE EQUIPOS'!$G$8:$H$22,2,0),"")</f>
        <v/>
      </c>
      <c r="E2365" s="241" t="str">
        <f>IF(C2365&lt;&gt;"",VLOOKUP(C2365,'BASE EQUIPOS'!$G$8:$I$22,3,0),"")</f>
        <v/>
      </c>
      <c r="F2365" s="241" t="str">
        <f>IF(C2365&lt;&gt;"",VLOOKUP(C2365,'BASE EQUIPOS'!$G$8:$J$22,4,0),"")</f>
        <v/>
      </c>
      <c r="G2365" s="242"/>
      <c r="H2365" s="233"/>
      <c r="I2365" s="241"/>
      <c r="J2365" s="241"/>
      <c r="K2365" s="241"/>
      <c r="L2365" s="239"/>
      <c r="M2365" s="244"/>
      <c r="N2365" s="245" t="str">
        <f t="shared" ca="1" si="253"/>
        <v/>
      </c>
      <c r="O2365" s="239"/>
      <c r="P2365" s="244"/>
      <c r="Q2365" s="245" t="str">
        <f t="shared" si="254"/>
        <v/>
      </c>
      <c r="U2365" s="246" t="str">
        <f>IFERROR(VLOOKUP(C2365,'BASE EQUIPOS'!$G$8:$O$22,9,0)," ")</f>
        <v xml:space="preserve"> </v>
      </c>
      <c r="V2365" s="232" t="str">
        <f t="shared" si="256"/>
        <v/>
      </c>
      <c r="W2365" s="232" t="str">
        <f t="shared" si="257"/>
        <v/>
      </c>
      <c r="X2365" s="232" t="str">
        <f>IFERROR(VLOOKUP(W2365,Datos!$P$4:$Q$18,2,0),"")</f>
        <v/>
      </c>
      <c r="Y2365" s="232" t="str">
        <f t="shared" si="258"/>
        <v/>
      </c>
      <c r="AA2365" s="314" t="str">
        <f t="shared" ca="1" si="255"/>
        <v/>
      </c>
    </row>
    <row r="2366" spans="1:27" x14ac:dyDescent="0.3">
      <c r="A2366" s="238"/>
      <c r="B2366" s="241" t="str">
        <f t="shared" si="259"/>
        <v/>
      </c>
      <c r="C2366" s="239"/>
      <c r="D2366" s="240" t="str">
        <f>IF(C2366&lt;&gt;"",VLOOKUP(C2366,'BASE EQUIPOS'!$G$8:$H$22,2,0),"")</f>
        <v/>
      </c>
      <c r="E2366" s="241" t="str">
        <f>IF(C2366&lt;&gt;"",VLOOKUP(C2366,'BASE EQUIPOS'!$G$8:$I$22,3,0),"")</f>
        <v/>
      </c>
      <c r="F2366" s="241" t="str">
        <f>IF(C2366&lt;&gt;"",VLOOKUP(C2366,'BASE EQUIPOS'!$G$8:$J$22,4,0),"")</f>
        <v/>
      </c>
      <c r="G2366" s="242"/>
      <c r="H2366" s="233"/>
      <c r="I2366" s="241"/>
      <c r="J2366" s="241"/>
      <c r="K2366" s="241"/>
      <c r="L2366" s="239"/>
      <c r="M2366" s="244"/>
      <c r="N2366" s="245" t="str">
        <f t="shared" ca="1" si="253"/>
        <v/>
      </c>
      <c r="O2366" s="239"/>
      <c r="P2366" s="244"/>
      <c r="Q2366" s="245" t="str">
        <f t="shared" si="254"/>
        <v/>
      </c>
      <c r="U2366" s="246" t="str">
        <f>IFERROR(VLOOKUP(C2366,'BASE EQUIPOS'!$G$8:$O$22,9,0)," ")</f>
        <v xml:space="preserve"> </v>
      </c>
      <c r="V2366" s="232" t="str">
        <f t="shared" si="256"/>
        <v/>
      </c>
      <c r="W2366" s="232" t="str">
        <f t="shared" si="257"/>
        <v/>
      </c>
      <c r="X2366" s="232" t="str">
        <f>IFERROR(VLOOKUP(W2366,Datos!$P$4:$Q$18,2,0),"")</f>
        <v/>
      </c>
      <c r="Y2366" s="232" t="str">
        <f t="shared" si="258"/>
        <v/>
      </c>
      <c r="AA2366" s="314" t="str">
        <f t="shared" ca="1" si="255"/>
        <v/>
      </c>
    </row>
    <row r="2367" spans="1:27" x14ac:dyDescent="0.3">
      <c r="A2367" s="238"/>
      <c r="B2367" s="241" t="str">
        <f t="shared" si="259"/>
        <v/>
      </c>
      <c r="C2367" s="239"/>
      <c r="D2367" s="240" t="str">
        <f>IF(C2367&lt;&gt;"",VLOOKUP(C2367,'BASE EQUIPOS'!$G$8:$H$22,2,0),"")</f>
        <v/>
      </c>
      <c r="E2367" s="241" t="str">
        <f>IF(C2367&lt;&gt;"",VLOOKUP(C2367,'BASE EQUIPOS'!$G$8:$I$22,3,0),"")</f>
        <v/>
      </c>
      <c r="F2367" s="241" t="str">
        <f>IF(C2367&lt;&gt;"",VLOOKUP(C2367,'BASE EQUIPOS'!$G$8:$J$22,4,0),"")</f>
        <v/>
      </c>
      <c r="G2367" s="242"/>
      <c r="H2367" s="233"/>
      <c r="I2367" s="241"/>
      <c r="J2367" s="241"/>
      <c r="K2367" s="241"/>
      <c r="L2367" s="239"/>
      <c r="M2367" s="244"/>
      <c r="N2367" s="245" t="str">
        <f t="shared" ca="1" si="253"/>
        <v/>
      </c>
      <c r="O2367" s="239"/>
      <c r="P2367" s="244"/>
      <c r="Q2367" s="245" t="str">
        <f t="shared" si="254"/>
        <v/>
      </c>
      <c r="U2367" s="246" t="str">
        <f>IFERROR(VLOOKUP(C2367,'BASE EQUIPOS'!$G$8:$O$22,9,0)," ")</f>
        <v xml:space="preserve"> </v>
      </c>
      <c r="V2367" s="232" t="str">
        <f t="shared" si="256"/>
        <v/>
      </c>
      <c r="W2367" s="232" t="str">
        <f t="shared" si="257"/>
        <v/>
      </c>
      <c r="X2367" s="232" t="str">
        <f>IFERROR(VLOOKUP(W2367,Datos!$P$4:$Q$18,2,0),"")</f>
        <v/>
      </c>
      <c r="Y2367" s="232" t="str">
        <f t="shared" si="258"/>
        <v/>
      </c>
      <c r="AA2367" s="314" t="str">
        <f t="shared" ca="1" si="255"/>
        <v/>
      </c>
    </row>
    <row r="2368" spans="1:27" x14ac:dyDescent="0.3">
      <c r="A2368" s="238"/>
      <c r="B2368" s="241" t="str">
        <f t="shared" si="259"/>
        <v/>
      </c>
      <c r="C2368" s="239"/>
      <c r="D2368" s="240" t="str">
        <f>IF(C2368&lt;&gt;"",VLOOKUP(C2368,'BASE EQUIPOS'!$G$8:$H$22,2,0),"")</f>
        <v/>
      </c>
      <c r="E2368" s="241" t="str">
        <f>IF(C2368&lt;&gt;"",VLOOKUP(C2368,'BASE EQUIPOS'!$G$8:$I$22,3,0),"")</f>
        <v/>
      </c>
      <c r="F2368" s="241" t="str">
        <f>IF(C2368&lt;&gt;"",VLOOKUP(C2368,'BASE EQUIPOS'!$G$8:$J$22,4,0),"")</f>
        <v/>
      </c>
      <c r="G2368" s="242"/>
      <c r="H2368" s="233"/>
      <c r="I2368" s="241"/>
      <c r="J2368" s="241"/>
      <c r="K2368" s="241"/>
      <c r="L2368" s="239"/>
      <c r="M2368" s="244"/>
      <c r="N2368" s="245" t="str">
        <f t="shared" ca="1" si="253"/>
        <v/>
      </c>
      <c r="O2368" s="239"/>
      <c r="P2368" s="244"/>
      <c r="Q2368" s="245" t="str">
        <f t="shared" si="254"/>
        <v/>
      </c>
      <c r="U2368" s="246" t="str">
        <f>IFERROR(VLOOKUP(C2368,'BASE EQUIPOS'!$G$8:$O$22,9,0)," ")</f>
        <v xml:space="preserve"> </v>
      </c>
      <c r="V2368" s="232" t="str">
        <f t="shared" si="256"/>
        <v/>
      </c>
      <c r="W2368" s="232" t="str">
        <f t="shared" si="257"/>
        <v/>
      </c>
      <c r="X2368" s="232" t="str">
        <f>IFERROR(VLOOKUP(W2368,Datos!$P$4:$Q$18,2,0),"")</f>
        <v/>
      </c>
      <c r="Y2368" s="232" t="str">
        <f t="shared" si="258"/>
        <v/>
      </c>
      <c r="AA2368" s="314" t="str">
        <f t="shared" ca="1" si="255"/>
        <v/>
      </c>
    </row>
    <row r="2369" spans="1:27" x14ac:dyDescent="0.3">
      <c r="A2369" s="238"/>
      <c r="B2369" s="241" t="str">
        <f t="shared" si="259"/>
        <v/>
      </c>
      <c r="C2369" s="239"/>
      <c r="D2369" s="240" t="str">
        <f>IF(C2369&lt;&gt;"",VLOOKUP(C2369,'BASE EQUIPOS'!$G$8:$H$22,2,0),"")</f>
        <v/>
      </c>
      <c r="E2369" s="241" t="str">
        <f>IF(C2369&lt;&gt;"",VLOOKUP(C2369,'BASE EQUIPOS'!$G$8:$I$22,3,0),"")</f>
        <v/>
      </c>
      <c r="F2369" s="241" t="str">
        <f>IF(C2369&lt;&gt;"",VLOOKUP(C2369,'BASE EQUIPOS'!$G$8:$J$22,4,0),"")</f>
        <v/>
      </c>
      <c r="G2369" s="242"/>
      <c r="H2369" s="233"/>
      <c r="I2369" s="241"/>
      <c r="J2369" s="241"/>
      <c r="K2369" s="241"/>
      <c r="L2369" s="239"/>
      <c r="M2369" s="244"/>
      <c r="N2369" s="245" t="str">
        <f t="shared" ca="1" si="253"/>
        <v/>
      </c>
      <c r="O2369" s="239"/>
      <c r="P2369" s="244"/>
      <c r="Q2369" s="245" t="str">
        <f t="shared" si="254"/>
        <v/>
      </c>
      <c r="U2369" s="246" t="str">
        <f>IFERROR(VLOOKUP(C2369,'BASE EQUIPOS'!$G$8:$O$22,9,0)," ")</f>
        <v xml:space="preserve"> </v>
      </c>
      <c r="V2369" s="232" t="str">
        <f t="shared" si="256"/>
        <v/>
      </c>
      <c r="W2369" s="232" t="str">
        <f t="shared" si="257"/>
        <v/>
      </c>
      <c r="X2369" s="232" t="str">
        <f>IFERROR(VLOOKUP(W2369,Datos!$P$4:$Q$18,2,0),"")</f>
        <v/>
      </c>
      <c r="Y2369" s="232" t="str">
        <f t="shared" si="258"/>
        <v/>
      </c>
      <c r="AA2369" s="314" t="str">
        <f t="shared" ca="1" si="255"/>
        <v/>
      </c>
    </row>
    <row r="2370" spans="1:27" x14ac:dyDescent="0.3">
      <c r="A2370" s="238"/>
      <c r="B2370" s="241" t="str">
        <f t="shared" si="259"/>
        <v/>
      </c>
      <c r="C2370" s="239"/>
      <c r="D2370" s="240" t="str">
        <f>IF(C2370&lt;&gt;"",VLOOKUP(C2370,'BASE EQUIPOS'!$G$8:$H$22,2,0),"")</f>
        <v/>
      </c>
      <c r="E2370" s="241" t="str">
        <f>IF(C2370&lt;&gt;"",VLOOKUP(C2370,'BASE EQUIPOS'!$G$8:$I$22,3,0),"")</f>
        <v/>
      </c>
      <c r="F2370" s="241" t="str">
        <f>IF(C2370&lt;&gt;"",VLOOKUP(C2370,'BASE EQUIPOS'!$G$8:$J$22,4,0),"")</f>
        <v/>
      </c>
      <c r="G2370" s="242"/>
      <c r="H2370" s="233"/>
      <c r="I2370" s="241"/>
      <c r="J2370" s="241"/>
      <c r="K2370" s="241"/>
      <c r="L2370" s="239"/>
      <c r="M2370" s="244"/>
      <c r="N2370" s="245" t="str">
        <f t="shared" ca="1" si="253"/>
        <v/>
      </c>
      <c r="O2370" s="239"/>
      <c r="P2370" s="244"/>
      <c r="Q2370" s="245" t="str">
        <f t="shared" si="254"/>
        <v/>
      </c>
      <c r="U2370" s="246" t="str">
        <f>IFERROR(VLOOKUP(C2370,'BASE EQUIPOS'!$G$8:$O$22,9,0)," ")</f>
        <v xml:space="preserve"> </v>
      </c>
      <c r="V2370" s="232" t="str">
        <f t="shared" si="256"/>
        <v/>
      </c>
      <c r="W2370" s="232" t="str">
        <f t="shared" si="257"/>
        <v/>
      </c>
      <c r="X2370" s="232" t="str">
        <f>IFERROR(VLOOKUP(W2370,Datos!$P$4:$Q$18,2,0),"")</f>
        <v/>
      </c>
      <c r="Y2370" s="232" t="str">
        <f t="shared" si="258"/>
        <v/>
      </c>
      <c r="AA2370" s="314" t="str">
        <f t="shared" ca="1" si="255"/>
        <v/>
      </c>
    </row>
    <row r="2371" spans="1:27" x14ac:dyDescent="0.3">
      <c r="A2371" s="238"/>
      <c r="B2371" s="241" t="str">
        <f t="shared" si="259"/>
        <v/>
      </c>
      <c r="C2371" s="239"/>
      <c r="D2371" s="240" t="str">
        <f>IF(C2371&lt;&gt;"",VLOOKUP(C2371,'BASE EQUIPOS'!$G$8:$H$22,2,0),"")</f>
        <v/>
      </c>
      <c r="E2371" s="241" t="str">
        <f>IF(C2371&lt;&gt;"",VLOOKUP(C2371,'BASE EQUIPOS'!$G$8:$I$22,3,0),"")</f>
        <v/>
      </c>
      <c r="F2371" s="241" t="str">
        <f>IF(C2371&lt;&gt;"",VLOOKUP(C2371,'BASE EQUIPOS'!$G$8:$J$22,4,0),"")</f>
        <v/>
      </c>
      <c r="G2371" s="242"/>
      <c r="H2371" s="233"/>
      <c r="I2371" s="241"/>
      <c r="J2371" s="241"/>
      <c r="K2371" s="241"/>
      <c r="L2371" s="239"/>
      <c r="M2371" s="244"/>
      <c r="N2371" s="245" t="str">
        <f t="shared" ca="1" si="253"/>
        <v/>
      </c>
      <c r="O2371" s="239"/>
      <c r="P2371" s="244"/>
      <c r="Q2371" s="245" t="str">
        <f t="shared" si="254"/>
        <v/>
      </c>
      <c r="U2371" s="246" t="str">
        <f>IFERROR(VLOOKUP(C2371,'BASE EQUIPOS'!$G$8:$O$22,9,0)," ")</f>
        <v xml:space="preserve"> </v>
      </c>
      <c r="V2371" s="232" t="str">
        <f t="shared" si="256"/>
        <v/>
      </c>
      <c r="W2371" s="232" t="str">
        <f t="shared" si="257"/>
        <v/>
      </c>
      <c r="X2371" s="232" t="str">
        <f>IFERROR(VLOOKUP(W2371,Datos!$P$4:$Q$18,2,0),"")</f>
        <v/>
      </c>
      <c r="Y2371" s="232" t="str">
        <f t="shared" si="258"/>
        <v/>
      </c>
      <c r="AA2371" s="314" t="str">
        <f t="shared" ca="1" si="255"/>
        <v/>
      </c>
    </row>
    <row r="2372" spans="1:27" x14ac:dyDescent="0.3">
      <c r="A2372" s="238"/>
      <c r="B2372" s="241" t="str">
        <f t="shared" si="259"/>
        <v/>
      </c>
      <c r="C2372" s="239"/>
      <c r="D2372" s="240" t="str">
        <f>IF(C2372&lt;&gt;"",VLOOKUP(C2372,'BASE EQUIPOS'!$G$8:$H$22,2,0),"")</f>
        <v/>
      </c>
      <c r="E2372" s="241" t="str">
        <f>IF(C2372&lt;&gt;"",VLOOKUP(C2372,'BASE EQUIPOS'!$G$8:$I$22,3,0),"")</f>
        <v/>
      </c>
      <c r="F2372" s="241" t="str">
        <f>IF(C2372&lt;&gt;"",VLOOKUP(C2372,'BASE EQUIPOS'!$G$8:$J$22,4,0),"")</f>
        <v/>
      </c>
      <c r="G2372" s="242"/>
      <c r="H2372" s="233"/>
      <c r="I2372" s="241"/>
      <c r="J2372" s="241"/>
      <c r="K2372" s="241"/>
      <c r="L2372" s="239"/>
      <c r="M2372" s="244"/>
      <c r="N2372" s="245" t="str">
        <f t="shared" ca="1" si="253"/>
        <v/>
      </c>
      <c r="O2372" s="239"/>
      <c r="P2372" s="244"/>
      <c r="Q2372" s="245" t="str">
        <f t="shared" si="254"/>
        <v/>
      </c>
      <c r="U2372" s="246" t="str">
        <f>IFERROR(VLOOKUP(C2372,'BASE EQUIPOS'!$G$8:$O$22,9,0)," ")</f>
        <v xml:space="preserve"> </v>
      </c>
      <c r="V2372" s="232" t="str">
        <f t="shared" si="256"/>
        <v/>
      </c>
      <c r="W2372" s="232" t="str">
        <f t="shared" si="257"/>
        <v/>
      </c>
      <c r="X2372" s="232" t="str">
        <f>IFERROR(VLOOKUP(W2372,Datos!$P$4:$Q$18,2,0),"")</f>
        <v/>
      </c>
      <c r="Y2372" s="232" t="str">
        <f t="shared" si="258"/>
        <v/>
      </c>
      <c r="AA2372" s="314" t="str">
        <f t="shared" ca="1" si="255"/>
        <v/>
      </c>
    </row>
    <row r="2373" spans="1:27" x14ac:dyDescent="0.3">
      <c r="A2373" s="238"/>
      <c r="B2373" s="241" t="str">
        <f t="shared" si="259"/>
        <v/>
      </c>
      <c r="C2373" s="239"/>
      <c r="D2373" s="240" t="str">
        <f>IF(C2373&lt;&gt;"",VLOOKUP(C2373,'BASE EQUIPOS'!$G$8:$H$22,2,0),"")</f>
        <v/>
      </c>
      <c r="E2373" s="241" t="str">
        <f>IF(C2373&lt;&gt;"",VLOOKUP(C2373,'BASE EQUIPOS'!$G$8:$I$22,3,0),"")</f>
        <v/>
      </c>
      <c r="F2373" s="241" t="str">
        <f>IF(C2373&lt;&gt;"",VLOOKUP(C2373,'BASE EQUIPOS'!$G$8:$J$22,4,0),"")</f>
        <v/>
      </c>
      <c r="G2373" s="242"/>
      <c r="H2373" s="233"/>
      <c r="I2373" s="241"/>
      <c r="J2373" s="241"/>
      <c r="K2373" s="241"/>
      <c r="L2373" s="239"/>
      <c r="M2373" s="244"/>
      <c r="N2373" s="245" t="str">
        <f t="shared" ca="1" si="253"/>
        <v/>
      </c>
      <c r="O2373" s="239"/>
      <c r="P2373" s="244"/>
      <c r="Q2373" s="245" t="str">
        <f t="shared" si="254"/>
        <v/>
      </c>
      <c r="U2373" s="246" t="str">
        <f>IFERROR(VLOOKUP(C2373,'BASE EQUIPOS'!$G$8:$O$22,9,0)," ")</f>
        <v xml:space="preserve"> </v>
      </c>
      <c r="V2373" s="232" t="str">
        <f t="shared" si="256"/>
        <v/>
      </c>
      <c r="W2373" s="232" t="str">
        <f t="shared" si="257"/>
        <v/>
      </c>
      <c r="X2373" s="232" t="str">
        <f>IFERROR(VLOOKUP(W2373,Datos!$P$4:$Q$18,2,0),"")</f>
        <v/>
      </c>
      <c r="Y2373" s="232" t="str">
        <f t="shared" si="258"/>
        <v/>
      </c>
      <c r="AA2373" s="314" t="str">
        <f t="shared" ca="1" si="255"/>
        <v/>
      </c>
    </row>
    <row r="2374" spans="1:27" x14ac:dyDescent="0.3">
      <c r="A2374" s="238"/>
      <c r="B2374" s="241" t="str">
        <f t="shared" si="259"/>
        <v/>
      </c>
      <c r="C2374" s="239"/>
      <c r="D2374" s="240" t="str">
        <f>IF(C2374&lt;&gt;"",VLOOKUP(C2374,'BASE EQUIPOS'!$G$8:$H$22,2,0),"")</f>
        <v/>
      </c>
      <c r="E2374" s="241" t="str">
        <f>IF(C2374&lt;&gt;"",VLOOKUP(C2374,'BASE EQUIPOS'!$G$8:$I$22,3,0),"")</f>
        <v/>
      </c>
      <c r="F2374" s="241" t="str">
        <f>IF(C2374&lt;&gt;"",VLOOKUP(C2374,'BASE EQUIPOS'!$G$8:$J$22,4,0),"")</f>
        <v/>
      </c>
      <c r="G2374" s="242"/>
      <c r="H2374" s="233"/>
      <c r="I2374" s="241"/>
      <c r="J2374" s="241"/>
      <c r="K2374" s="241"/>
      <c r="L2374" s="239"/>
      <c r="M2374" s="244"/>
      <c r="N2374" s="245" t="str">
        <f t="shared" ca="1" si="253"/>
        <v/>
      </c>
      <c r="O2374" s="239"/>
      <c r="P2374" s="244"/>
      <c r="Q2374" s="245" t="str">
        <f t="shared" si="254"/>
        <v/>
      </c>
      <c r="U2374" s="246" t="str">
        <f>IFERROR(VLOOKUP(C2374,'BASE EQUIPOS'!$G$8:$O$22,9,0)," ")</f>
        <v xml:space="preserve"> </v>
      </c>
      <c r="V2374" s="232" t="str">
        <f t="shared" si="256"/>
        <v/>
      </c>
      <c r="W2374" s="232" t="str">
        <f t="shared" si="257"/>
        <v/>
      </c>
      <c r="X2374" s="232" t="str">
        <f>IFERROR(VLOOKUP(W2374,Datos!$P$4:$Q$18,2,0),"")</f>
        <v/>
      </c>
      <c r="Y2374" s="232" t="str">
        <f t="shared" si="258"/>
        <v/>
      </c>
      <c r="AA2374" s="314" t="str">
        <f t="shared" ca="1" si="255"/>
        <v/>
      </c>
    </row>
    <row r="2375" spans="1:27" x14ac:dyDescent="0.3">
      <c r="A2375" s="238"/>
      <c r="B2375" s="241" t="str">
        <f t="shared" si="259"/>
        <v/>
      </c>
      <c r="C2375" s="239"/>
      <c r="D2375" s="240" t="str">
        <f>IF(C2375&lt;&gt;"",VLOOKUP(C2375,'BASE EQUIPOS'!$G$8:$H$22,2,0),"")</f>
        <v/>
      </c>
      <c r="E2375" s="241" t="str">
        <f>IF(C2375&lt;&gt;"",VLOOKUP(C2375,'BASE EQUIPOS'!$G$8:$I$22,3,0),"")</f>
        <v/>
      </c>
      <c r="F2375" s="241" t="str">
        <f>IF(C2375&lt;&gt;"",VLOOKUP(C2375,'BASE EQUIPOS'!$G$8:$J$22,4,0),"")</f>
        <v/>
      </c>
      <c r="G2375" s="242"/>
      <c r="H2375" s="233"/>
      <c r="I2375" s="241"/>
      <c r="J2375" s="241"/>
      <c r="K2375" s="241"/>
      <c r="L2375" s="239"/>
      <c r="M2375" s="244"/>
      <c r="N2375" s="245" t="str">
        <f t="shared" ca="1" si="253"/>
        <v/>
      </c>
      <c r="O2375" s="239"/>
      <c r="P2375" s="244"/>
      <c r="Q2375" s="245" t="str">
        <f t="shared" si="254"/>
        <v/>
      </c>
      <c r="U2375" s="246" t="str">
        <f>IFERROR(VLOOKUP(C2375,'BASE EQUIPOS'!$G$8:$O$22,9,0)," ")</f>
        <v xml:space="preserve"> </v>
      </c>
      <c r="V2375" s="232" t="str">
        <f t="shared" si="256"/>
        <v/>
      </c>
      <c r="W2375" s="232" t="str">
        <f t="shared" si="257"/>
        <v/>
      </c>
      <c r="X2375" s="232" t="str">
        <f>IFERROR(VLOOKUP(W2375,Datos!$P$4:$Q$18,2,0),"")</f>
        <v/>
      </c>
      <c r="Y2375" s="232" t="str">
        <f t="shared" si="258"/>
        <v/>
      </c>
      <c r="AA2375" s="314" t="str">
        <f t="shared" ca="1" si="255"/>
        <v/>
      </c>
    </row>
    <row r="2376" spans="1:27" x14ac:dyDescent="0.3">
      <c r="A2376" s="238"/>
      <c r="B2376" s="241" t="str">
        <f t="shared" si="259"/>
        <v/>
      </c>
      <c r="C2376" s="239"/>
      <c r="D2376" s="240" t="str">
        <f>IF(C2376&lt;&gt;"",VLOOKUP(C2376,'BASE EQUIPOS'!$G$8:$H$22,2,0),"")</f>
        <v/>
      </c>
      <c r="E2376" s="241" t="str">
        <f>IF(C2376&lt;&gt;"",VLOOKUP(C2376,'BASE EQUIPOS'!$G$8:$I$22,3,0),"")</f>
        <v/>
      </c>
      <c r="F2376" s="241" t="str">
        <f>IF(C2376&lt;&gt;"",VLOOKUP(C2376,'BASE EQUIPOS'!$G$8:$J$22,4,0),"")</f>
        <v/>
      </c>
      <c r="G2376" s="242"/>
      <c r="H2376" s="233"/>
      <c r="I2376" s="241"/>
      <c r="J2376" s="241"/>
      <c r="K2376" s="241"/>
      <c r="L2376" s="239"/>
      <c r="M2376" s="244"/>
      <c r="N2376" s="245" t="str">
        <f t="shared" ca="1" si="253"/>
        <v/>
      </c>
      <c r="O2376" s="239"/>
      <c r="P2376" s="244"/>
      <c r="Q2376" s="245" t="str">
        <f t="shared" si="254"/>
        <v/>
      </c>
      <c r="U2376" s="246" t="str">
        <f>IFERROR(VLOOKUP(C2376,'BASE EQUIPOS'!$G$8:$O$22,9,0)," ")</f>
        <v xml:space="preserve"> </v>
      </c>
      <c r="V2376" s="232" t="str">
        <f t="shared" si="256"/>
        <v/>
      </c>
      <c r="W2376" s="232" t="str">
        <f t="shared" si="257"/>
        <v/>
      </c>
      <c r="X2376" s="232" t="str">
        <f>IFERROR(VLOOKUP(W2376,Datos!$P$4:$Q$18,2,0),"")</f>
        <v/>
      </c>
      <c r="Y2376" s="232" t="str">
        <f t="shared" si="258"/>
        <v/>
      </c>
      <c r="AA2376" s="314" t="str">
        <f t="shared" ca="1" si="255"/>
        <v/>
      </c>
    </row>
    <row r="2377" spans="1:27" x14ac:dyDescent="0.3">
      <c r="A2377" s="238"/>
      <c r="B2377" s="241" t="str">
        <f t="shared" si="259"/>
        <v/>
      </c>
      <c r="C2377" s="239"/>
      <c r="D2377" s="240" t="str">
        <f>IF(C2377&lt;&gt;"",VLOOKUP(C2377,'BASE EQUIPOS'!$G$8:$H$22,2,0),"")</f>
        <v/>
      </c>
      <c r="E2377" s="241" t="str">
        <f>IF(C2377&lt;&gt;"",VLOOKUP(C2377,'BASE EQUIPOS'!$G$8:$I$22,3,0),"")</f>
        <v/>
      </c>
      <c r="F2377" s="241" t="str">
        <f>IF(C2377&lt;&gt;"",VLOOKUP(C2377,'BASE EQUIPOS'!$G$8:$J$22,4,0),"")</f>
        <v/>
      </c>
      <c r="G2377" s="242"/>
      <c r="H2377" s="233"/>
      <c r="I2377" s="241"/>
      <c r="J2377" s="241"/>
      <c r="K2377" s="241"/>
      <c r="L2377" s="239"/>
      <c r="M2377" s="244"/>
      <c r="N2377" s="245" t="str">
        <f t="shared" ca="1" si="253"/>
        <v/>
      </c>
      <c r="O2377" s="239"/>
      <c r="P2377" s="244"/>
      <c r="Q2377" s="245" t="str">
        <f t="shared" si="254"/>
        <v/>
      </c>
      <c r="U2377" s="246" t="str">
        <f>IFERROR(VLOOKUP(C2377,'BASE EQUIPOS'!$G$8:$O$22,9,0)," ")</f>
        <v xml:space="preserve"> </v>
      </c>
      <c r="V2377" s="232" t="str">
        <f t="shared" si="256"/>
        <v/>
      </c>
      <c r="W2377" s="232" t="str">
        <f t="shared" si="257"/>
        <v/>
      </c>
      <c r="X2377" s="232" t="str">
        <f>IFERROR(VLOOKUP(W2377,Datos!$P$4:$Q$18,2,0),"")</f>
        <v/>
      </c>
      <c r="Y2377" s="232" t="str">
        <f t="shared" si="258"/>
        <v/>
      </c>
      <c r="AA2377" s="314" t="str">
        <f t="shared" ca="1" si="255"/>
        <v/>
      </c>
    </row>
    <row r="2378" spans="1:27" x14ac:dyDescent="0.3">
      <c r="A2378" s="238"/>
      <c r="B2378" s="241" t="str">
        <f t="shared" si="259"/>
        <v/>
      </c>
      <c r="C2378" s="239"/>
      <c r="D2378" s="240" t="str">
        <f>IF(C2378&lt;&gt;"",VLOOKUP(C2378,'BASE EQUIPOS'!$G$8:$H$22,2,0),"")</f>
        <v/>
      </c>
      <c r="E2378" s="241" t="str">
        <f>IF(C2378&lt;&gt;"",VLOOKUP(C2378,'BASE EQUIPOS'!$G$8:$I$22,3,0),"")</f>
        <v/>
      </c>
      <c r="F2378" s="241" t="str">
        <f>IF(C2378&lt;&gt;"",VLOOKUP(C2378,'BASE EQUIPOS'!$G$8:$J$22,4,0),"")</f>
        <v/>
      </c>
      <c r="G2378" s="242"/>
      <c r="H2378" s="233"/>
      <c r="I2378" s="241"/>
      <c r="J2378" s="241"/>
      <c r="K2378" s="241"/>
      <c r="L2378" s="239"/>
      <c r="M2378" s="244"/>
      <c r="N2378" s="245" t="str">
        <f t="shared" ca="1" si="253"/>
        <v/>
      </c>
      <c r="O2378" s="239"/>
      <c r="P2378" s="244"/>
      <c r="Q2378" s="245" t="str">
        <f t="shared" si="254"/>
        <v/>
      </c>
      <c r="U2378" s="246" t="str">
        <f>IFERROR(VLOOKUP(C2378,'BASE EQUIPOS'!$G$8:$O$22,9,0)," ")</f>
        <v xml:space="preserve"> </v>
      </c>
      <c r="V2378" s="232" t="str">
        <f t="shared" si="256"/>
        <v/>
      </c>
      <c r="W2378" s="232" t="str">
        <f t="shared" si="257"/>
        <v/>
      </c>
      <c r="X2378" s="232" t="str">
        <f>IFERROR(VLOOKUP(W2378,Datos!$P$4:$Q$18,2,0),"")</f>
        <v/>
      </c>
      <c r="Y2378" s="232" t="str">
        <f t="shared" si="258"/>
        <v/>
      </c>
      <c r="AA2378" s="314" t="str">
        <f t="shared" ca="1" si="255"/>
        <v/>
      </c>
    </row>
    <row r="2379" spans="1:27" x14ac:dyDescent="0.3">
      <c r="A2379" s="238"/>
      <c r="B2379" s="241" t="str">
        <f t="shared" si="259"/>
        <v/>
      </c>
      <c r="C2379" s="239"/>
      <c r="D2379" s="240" t="str">
        <f>IF(C2379&lt;&gt;"",VLOOKUP(C2379,'BASE EQUIPOS'!$G$8:$H$22,2,0),"")</f>
        <v/>
      </c>
      <c r="E2379" s="241" t="str">
        <f>IF(C2379&lt;&gt;"",VLOOKUP(C2379,'BASE EQUIPOS'!$G$8:$I$22,3,0),"")</f>
        <v/>
      </c>
      <c r="F2379" s="241" t="str">
        <f>IF(C2379&lt;&gt;"",VLOOKUP(C2379,'BASE EQUIPOS'!$G$8:$J$22,4,0),"")</f>
        <v/>
      </c>
      <c r="G2379" s="242"/>
      <c r="H2379" s="233"/>
      <c r="I2379" s="241"/>
      <c r="J2379" s="241"/>
      <c r="K2379" s="241"/>
      <c r="L2379" s="239"/>
      <c r="M2379" s="244"/>
      <c r="N2379" s="245" t="str">
        <f t="shared" ca="1" si="253"/>
        <v/>
      </c>
      <c r="O2379" s="239"/>
      <c r="P2379" s="244"/>
      <c r="Q2379" s="245" t="str">
        <f t="shared" si="254"/>
        <v/>
      </c>
      <c r="U2379" s="246" t="str">
        <f>IFERROR(VLOOKUP(C2379,'BASE EQUIPOS'!$G$8:$O$22,9,0)," ")</f>
        <v xml:space="preserve"> </v>
      </c>
      <c r="V2379" s="232" t="str">
        <f t="shared" si="256"/>
        <v/>
      </c>
      <c r="W2379" s="232" t="str">
        <f t="shared" si="257"/>
        <v/>
      </c>
      <c r="X2379" s="232" t="str">
        <f>IFERROR(VLOOKUP(W2379,Datos!$P$4:$Q$18,2,0),"")</f>
        <v/>
      </c>
      <c r="Y2379" s="232" t="str">
        <f t="shared" si="258"/>
        <v/>
      </c>
      <c r="AA2379" s="314" t="str">
        <f t="shared" ca="1" si="255"/>
        <v/>
      </c>
    </row>
    <row r="2380" spans="1:27" x14ac:dyDescent="0.3">
      <c r="A2380" s="238"/>
      <c r="B2380" s="241" t="str">
        <f t="shared" si="259"/>
        <v/>
      </c>
      <c r="C2380" s="239"/>
      <c r="D2380" s="240" t="str">
        <f>IF(C2380&lt;&gt;"",VLOOKUP(C2380,'BASE EQUIPOS'!$G$8:$H$22,2,0),"")</f>
        <v/>
      </c>
      <c r="E2380" s="241" t="str">
        <f>IF(C2380&lt;&gt;"",VLOOKUP(C2380,'BASE EQUIPOS'!$G$8:$I$22,3,0),"")</f>
        <v/>
      </c>
      <c r="F2380" s="241" t="str">
        <f>IF(C2380&lt;&gt;"",VLOOKUP(C2380,'BASE EQUIPOS'!$G$8:$J$22,4,0),"")</f>
        <v/>
      </c>
      <c r="G2380" s="242"/>
      <c r="H2380" s="233"/>
      <c r="I2380" s="241"/>
      <c r="J2380" s="241"/>
      <c r="K2380" s="241"/>
      <c r="L2380" s="239"/>
      <c r="M2380" s="244"/>
      <c r="N2380" s="245" t="str">
        <f t="shared" ca="1" si="253"/>
        <v/>
      </c>
      <c r="O2380" s="239"/>
      <c r="P2380" s="244"/>
      <c r="Q2380" s="245" t="str">
        <f t="shared" si="254"/>
        <v/>
      </c>
      <c r="U2380" s="246" t="str">
        <f>IFERROR(VLOOKUP(C2380,'BASE EQUIPOS'!$G$8:$O$22,9,0)," ")</f>
        <v xml:space="preserve"> </v>
      </c>
      <c r="V2380" s="232" t="str">
        <f t="shared" si="256"/>
        <v/>
      </c>
      <c r="W2380" s="232" t="str">
        <f t="shared" si="257"/>
        <v/>
      </c>
      <c r="X2380" s="232" t="str">
        <f>IFERROR(VLOOKUP(W2380,Datos!$P$4:$Q$18,2,0),"")</f>
        <v/>
      </c>
      <c r="Y2380" s="232" t="str">
        <f t="shared" si="258"/>
        <v/>
      </c>
      <c r="AA2380" s="314" t="str">
        <f t="shared" ca="1" si="255"/>
        <v/>
      </c>
    </row>
    <row r="2381" spans="1:27" x14ac:dyDescent="0.3">
      <c r="A2381" s="238"/>
      <c r="B2381" s="241" t="str">
        <f t="shared" si="259"/>
        <v/>
      </c>
      <c r="C2381" s="239"/>
      <c r="D2381" s="240" t="str">
        <f>IF(C2381&lt;&gt;"",VLOOKUP(C2381,'BASE EQUIPOS'!$G$8:$H$22,2,0),"")</f>
        <v/>
      </c>
      <c r="E2381" s="241" t="str">
        <f>IF(C2381&lt;&gt;"",VLOOKUP(C2381,'BASE EQUIPOS'!$G$8:$I$22,3,0),"")</f>
        <v/>
      </c>
      <c r="F2381" s="241" t="str">
        <f>IF(C2381&lt;&gt;"",VLOOKUP(C2381,'BASE EQUIPOS'!$G$8:$J$22,4,0),"")</f>
        <v/>
      </c>
      <c r="G2381" s="242"/>
      <c r="H2381" s="233"/>
      <c r="I2381" s="241"/>
      <c r="J2381" s="241"/>
      <c r="K2381" s="241"/>
      <c r="L2381" s="239"/>
      <c r="M2381" s="244"/>
      <c r="N2381" s="245" t="str">
        <f t="shared" ca="1" si="253"/>
        <v/>
      </c>
      <c r="O2381" s="239"/>
      <c r="P2381" s="244"/>
      <c r="Q2381" s="245" t="str">
        <f t="shared" si="254"/>
        <v/>
      </c>
      <c r="U2381" s="246" t="str">
        <f>IFERROR(VLOOKUP(C2381,'BASE EQUIPOS'!$G$8:$O$22,9,0)," ")</f>
        <v xml:space="preserve"> </v>
      </c>
      <c r="V2381" s="232" t="str">
        <f t="shared" si="256"/>
        <v/>
      </c>
      <c r="W2381" s="232" t="str">
        <f t="shared" si="257"/>
        <v/>
      </c>
      <c r="X2381" s="232" t="str">
        <f>IFERROR(VLOOKUP(W2381,Datos!$P$4:$Q$18,2,0),"")</f>
        <v/>
      </c>
      <c r="Y2381" s="232" t="str">
        <f t="shared" si="258"/>
        <v/>
      </c>
      <c r="AA2381" s="314" t="str">
        <f t="shared" ca="1" si="255"/>
        <v/>
      </c>
    </row>
    <row r="2382" spans="1:27" x14ac:dyDescent="0.3">
      <c r="A2382" s="238"/>
      <c r="B2382" s="241" t="str">
        <f t="shared" si="259"/>
        <v/>
      </c>
      <c r="C2382" s="239"/>
      <c r="D2382" s="240" t="str">
        <f>IF(C2382&lt;&gt;"",VLOOKUP(C2382,'BASE EQUIPOS'!$G$8:$H$22,2,0),"")</f>
        <v/>
      </c>
      <c r="E2382" s="241" t="str">
        <f>IF(C2382&lt;&gt;"",VLOOKUP(C2382,'BASE EQUIPOS'!$G$8:$I$22,3,0),"")</f>
        <v/>
      </c>
      <c r="F2382" s="241" t="str">
        <f>IF(C2382&lt;&gt;"",VLOOKUP(C2382,'BASE EQUIPOS'!$G$8:$J$22,4,0),"")</f>
        <v/>
      </c>
      <c r="G2382" s="242"/>
      <c r="H2382" s="233"/>
      <c r="I2382" s="241"/>
      <c r="J2382" s="241"/>
      <c r="K2382" s="241"/>
      <c r="L2382" s="239"/>
      <c r="M2382" s="244"/>
      <c r="N2382" s="245" t="str">
        <f t="shared" ca="1" si="253"/>
        <v/>
      </c>
      <c r="O2382" s="239"/>
      <c r="P2382" s="244"/>
      <c r="Q2382" s="245" t="str">
        <f t="shared" si="254"/>
        <v/>
      </c>
      <c r="U2382" s="246" t="str">
        <f>IFERROR(VLOOKUP(C2382,'BASE EQUIPOS'!$G$8:$O$22,9,0)," ")</f>
        <v xml:space="preserve"> </v>
      </c>
      <c r="V2382" s="232" t="str">
        <f t="shared" si="256"/>
        <v/>
      </c>
      <c r="W2382" s="232" t="str">
        <f t="shared" si="257"/>
        <v/>
      </c>
      <c r="X2382" s="232" t="str">
        <f>IFERROR(VLOOKUP(W2382,Datos!$P$4:$Q$18,2,0),"")</f>
        <v/>
      </c>
      <c r="Y2382" s="232" t="str">
        <f t="shared" si="258"/>
        <v/>
      </c>
      <c r="AA2382" s="314" t="str">
        <f t="shared" ca="1" si="255"/>
        <v/>
      </c>
    </row>
    <row r="2383" spans="1:27" x14ac:dyDescent="0.3">
      <c r="A2383" s="238"/>
      <c r="B2383" s="241" t="str">
        <f t="shared" si="259"/>
        <v/>
      </c>
      <c r="C2383" s="239"/>
      <c r="D2383" s="240" t="str">
        <f>IF(C2383&lt;&gt;"",VLOOKUP(C2383,'BASE EQUIPOS'!$G$8:$H$22,2,0),"")</f>
        <v/>
      </c>
      <c r="E2383" s="241" t="str">
        <f>IF(C2383&lt;&gt;"",VLOOKUP(C2383,'BASE EQUIPOS'!$G$8:$I$22,3,0),"")</f>
        <v/>
      </c>
      <c r="F2383" s="241" t="str">
        <f>IF(C2383&lt;&gt;"",VLOOKUP(C2383,'BASE EQUIPOS'!$G$8:$J$22,4,0),"")</f>
        <v/>
      </c>
      <c r="G2383" s="242"/>
      <c r="H2383" s="233"/>
      <c r="I2383" s="241"/>
      <c r="J2383" s="241"/>
      <c r="K2383" s="241"/>
      <c r="L2383" s="239"/>
      <c r="M2383" s="244"/>
      <c r="N2383" s="245" t="str">
        <f t="shared" ca="1" si="253"/>
        <v/>
      </c>
      <c r="O2383" s="239"/>
      <c r="P2383" s="244"/>
      <c r="Q2383" s="245" t="str">
        <f t="shared" si="254"/>
        <v/>
      </c>
      <c r="U2383" s="246" t="str">
        <f>IFERROR(VLOOKUP(C2383,'BASE EQUIPOS'!$G$8:$O$22,9,0)," ")</f>
        <v xml:space="preserve"> </v>
      </c>
      <c r="V2383" s="232" t="str">
        <f t="shared" si="256"/>
        <v/>
      </c>
      <c r="W2383" s="232" t="str">
        <f t="shared" si="257"/>
        <v/>
      </c>
      <c r="X2383" s="232" t="str">
        <f>IFERROR(VLOOKUP(W2383,Datos!$P$4:$Q$18,2,0),"")</f>
        <v/>
      </c>
      <c r="Y2383" s="232" t="str">
        <f t="shared" si="258"/>
        <v/>
      </c>
      <c r="AA2383" s="314" t="str">
        <f t="shared" ca="1" si="255"/>
        <v/>
      </c>
    </row>
    <row r="2384" spans="1:27" x14ac:dyDescent="0.3">
      <c r="A2384" s="238"/>
      <c r="B2384" s="241" t="str">
        <f t="shared" si="259"/>
        <v/>
      </c>
      <c r="C2384" s="239"/>
      <c r="D2384" s="240" t="str">
        <f>IF(C2384&lt;&gt;"",VLOOKUP(C2384,'BASE EQUIPOS'!$G$8:$H$22,2,0),"")</f>
        <v/>
      </c>
      <c r="E2384" s="241" t="str">
        <f>IF(C2384&lt;&gt;"",VLOOKUP(C2384,'BASE EQUIPOS'!$G$8:$I$22,3,0),"")</f>
        <v/>
      </c>
      <c r="F2384" s="241" t="str">
        <f>IF(C2384&lt;&gt;"",VLOOKUP(C2384,'BASE EQUIPOS'!$G$8:$J$22,4,0),"")</f>
        <v/>
      </c>
      <c r="G2384" s="242"/>
      <c r="H2384" s="233"/>
      <c r="I2384" s="241"/>
      <c r="J2384" s="241"/>
      <c r="K2384" s="241"/>
      <c r="L2384" s="239"/>
      <c r="M2384" s="244"/>
      <c r="N2384" s="245" t="str">
        <f t="shared" ref="N2384:N2447" ca="1" si="260">IF(M2384="","",IF(O2384="",NOW()*24-(L2384+M2384)*24,"Mtto. Terminado"))</f>
        <v/>
      </c>
      <c r="O2384" s="239"/>
      <c r="P2384" s="244"/>
      <c r="Q2384" s="245" t="str">
        <f t="shared" ref="Q2384:Q2447" si="261">IF(O2384="","",IF(P2384="","",(O2384+P2384)*24-(L2384+M2384)*24))</f>
        <v/>
      </c>
      <c r="U2384" s="246" t="str">
        <f>IFERROR(VLOOKUP(C2384,'BASE EQUIPOS'!$G$8:$O$22,9,0)," ")</f>
        <v xml:space="preserve"> </v>
      </c>
      <c r="V2384" s="232" t="str">
        <f t="shared" si="256"/>
        <v/>
      </c>
      <c r="W2384" s="232" t="str">
        <f t="shared" si="257"/>
        <v/>
      </c>
      <c r="X2384" s="232" t="str">
        <f>IFERROR(VLOOKUP(W2384,Datos!$P$4:$Q$18,2,0),"")</f>
        <v/>
      </c>
      <c r="Y2384" s="232" t="str">
        <f t="shared" si="258"/>
        <v/>
      </c>
      <c r="AA2384" s="314" t="str">
        <f t="shared" ca="1" si="255"/>
        <v/>
      </c>
    </row>
    <row r="2385" spans="1:27" x14ac:dyDescent="0.3">
      <c r="A2385" s="238"/>
      <c r="B2385" s="241" t="str">
        <f t="shared" si="259"/>
        <v/>
      </c>
      <c r="C2385" s="239"/>
      <c r="D2385" s="240" t="str">
        <f>IF(C2385&lt;&gt;"",VLOOKUP(C2385,'BASE EQUIPOS'!$G$8:$H$22,2,0),"")</f>
        <v/>
      </c>
      <c r="E2385" s="241" t="str">
        <f>IF(C2385&lt;&gt;"",VLOOKUP(C2385,'BASE EQUIPOS'!$G$8:$I$22,3,0),"")</f>
        <v/>
      </c>
      <c r="F2385" s="241" t="str">
        <f>IF(C2385&lt;&gt;"",VLOOKUP(C2385,'BASE EQUIPOS'!$G$8:$J$22,4,0),"")</f>
        <v/>
      </c>
      <c r="G2385" s="242"/>
      <c r="H2385" s="233"/>
      <c r="I2385" s="241"/>
      <c r="J2385" s="241"/>
      <c r="K2385" s="241"/>
      <c r="L2385" s="239"/>
      <c r="M2385" s="244"/>
      <c r="N2385" s="245" t="str">
        <f t="shared" ca="1" si="260"/>
        <v/>
      </c>
      <c r="O2385" s="239"/>
      <c r="P2385" s="244"/>
      <c r="Q2385" s="245" t="str">
        <f t="shared" si="261"/>
        <v/>
      </c>
      <c r="U2385" s="246" t="str">
        <f>IFERROR(VLOOKUP(C2385,'BASE EQUIPOS'!$G$8:$O$22,9,0)," ")</f>
        <v xml:space="preserve"> </v>
      </c>
      <c r="V2385" s="232" t="str">
        <f t="shared" si="256"/>
        <v/>
      </c>
      <c r="W2385" s="232" t="str">
        <f t="shared" si="257"/>
        <v/>
      </c>
      <c r="X2385" s="232" t="str">
        <f>IFERROR(VLOOKUP(W2385,Datos!$P$4:$Q$18,2,0),"")</f>
        <v/>
      </c>
      <c r="Y2385" s="232" t="str">
        <f t="shared" si="258"/>
        <v/>
      </c>
      <c r="AA2385" s="314" t="str">
        <f t="shared" ref="AA2385:AA2448" ca="1" si="262">IF(N2385="Mtto. Terminado",1,"")</f>
        <v/>
      </c>
    </row>
    <row r="2386" spans="1:27" x14ac:dyDescent="0.3">
      <c r="A2386" s="238"/>
      <c r="B2386" s="241" t="str">
        <f t="shared" si="259"/>
        <v/>
      </c>
      <c r="C2386" s="239"/>
      <c r="D2386" s="240" t="str">
        <f>IF(C2386&lt;&gt;"",VLOOKUP(C2386,'BASE EQUIPOS'!$G$8:$H$22,2,0),"")</f>
        <v/>
      </c>
      <c r="E2386" s="241" t="str">
        <f>IF(C2386&lt;&gt;"",VLOOKUP(C2386,'BASE EQUIPOS'!$G$8:$I$22,3,0),"")</f>
        <v/>
      </c>
      <c r="F2386" s="241" t="str">
        <f>IF(C2386&lt;&gt;"",VLOOKUP(C2386,'BASE EQUIPOS'!$G$8:$J$22,4,0),"")</f>
        <v/>
      </c>
      <c r="G2386" s="242"/>
      <c r="H2386" s="233"/>
      <c r="I2386" s="241"/>
      <c r="J2386" s="241"/>
      <c r="K2386" s="241"/>
      <c r="L2386" s="239"/>
      <c r="M2386" s="244"/>
      <c r="N2386" s="245" t="str">
        <f t="shared" ca="1" si="260"/>
        <v/>
      </c>
      <c r="O2386" s="239"/>
      <c r="P2386" s="244"/>
      <c r="Q2386" s="245" t="str">
        <f t="shared" si="261"/>
        <v/>
      </c>
      <c r="U2386" s="246" t="str">
        <f>IFERROR(VLOOKUP(C2386,'BASE EQUIPOS'!$G$8:$O$22,9,0)," ")</f>
        <v xml:space="preserve"> </v>
      </c>
      <c r="V2386" s="232" t="str">
        <f t="shared" si="256"/>
        <v/>
      </c>
      <c r="W2386" s="232" t="str">
        <f t="shared" si="257"/>
        <v/>
      </c>
      <c r="X2386" s="232" t="str">
        <f>IFERROR(VLOOKUP(W2386,Datos!$P$4:$Q$18,2,0),"")</f>
        <v/>
      </c>
      <c r="Y2386" s="232" t="str">
        <f t="shared" si="258"/>
        <v/>
      </c>
      <c r="AA2386" s="314" t="str">
        <f t="shared" ca="1" si="262"/>
        <v/>
      </c>
    </row>
    <row r="2387" spans="1:27" x14ac:dyDescent="0.3">
      <c r="A2387" s="238"/>
      <c r="B2387" s="241" t="str">
        <f t="shared" si="259"/>
        <v/>
      </c>
      <c r="C2387" s="239"/>
      <c r="D2387" s="240" t="str">
        <f>IF(C2387&lt;&gt;"",VLOOKUP(C2387,'BASE EQUIPOS'!$G$8:$H$22,2,0),"")</f>
        <v/>
      </c>
      <c r="E2387" s="241" t="str">
        <f>IF(C2387&lt;&gt;"",VLOOKUP(C2387,'BASE EQUIPOS'!$G$8:$I$22,3,0),"")</f>
        <v/>
      </c>
      <c r="F2387" s="241" t="str">
        <f>IF(C2387&lt;&gt;"",VLOOKUP(C2387,'BASE EQUIPOS'!$G$8:$J$22,4,0),"")</f>
        <v/>
      </c>
      <c r="G2387" s="242"/>
      <c r="H2387" s="233"/>
      <c r="I2387" s="241"/>
      <c r="J2387" s="241"/>
      <c r="K2387" s="241"/>
      <c r="L2387" s="239"/>
      <c r="M2387" s="244"/>
      <c r="N2387" s="245" t="str">
        <f t="shared" ca="1" si="260"/>
        <v/>
      </c>
      <c r="O2387" s="239"/>
      <c r="P2387" s="244"/>
      <c r="Q2387" s="245" t="str">
        <f t="shared" si="261"/>
        <v/>
      </c>
      <c r="U2387" s="246" t="str">
        <f>IFERROR(VLOOKUP(C2387,'BASE EQUIPOS'!$G$8:$O$22,9,0)," ")</f>
        <v xml:space="preserve"> </v>
      </c>
      <c r="V2387" s="232" t="str">
        <f t="shared" si="256"/>
        <v/>
      </c>
      <c r="W2387" s="232" t="str">
        <f t="shared" si="257"/>
        <v/>
      </c>
      <c r="X2387" s="232" t="str">
        <f>IFERROR(VLOOKUP(W2387,Datos!$P$4:$Q$18,2,0),"")</f>
        <v/>
      </c>
      <c r="Y2387" s="232" t="str">
        <f t="shared" si="258"/>
        <v/>
      </c>
      <c r="AA2387" s="314" t="str">
        <f t="shared" ca="1" si="262"/>
        <v/>
      </c>
    </row>
    <row r="2388" spans="1:27" x14ac:dyDescent="0.3">
      <c r="A2388" s="238"/>
      <c r="B2388" s="241" t="str">
        <f t="shared" si="259"/>
        <v/>
      </c>
      <c r="C2388" s="239"/>
      <c r="D2388" s="240" t="str">
        <f>IF(C2388&lt;&gt;"",VLOOKUP(C2388,'BASE EQUIPOS'!$G$8:$H$22,2,0),"")</f>
        <v/>
      </c>
      <c r="E2388" s="241" t="str">
        <f>IF(C2388&lt;&gt;"",VLOOKUP(C2388,'BASE EQUIPOS'!$G$8:$I$22,3,0),"")</f>
        <v/>
      </c>
      <c r="F2388" s="241" t="str">
        <f>IF(C2388&lt;&gt;"",VLOOKUP(C2388,'BASE EQUIPOS'!$G$8:$J$22,4,0),"")</f>
        <v/>
      </c>
      <c r="G2388" s="242"/>
      <c r="H2388" s="233"/>
      <c r="I2388" s="241"/>
      <c r="J2388" s="241"/>
      <c r="K2388" s="241"/>
      <c r="L2388" s="239"/>
      <c r="M2388" s="244"/>
      <c r="N2388" s="245" t="str">
        <f t="shared" ca="1" si="260"/>
        <v/>
      </c>
      <c r="O2388" s="239"/>
      <c r="P2388" s="244"/>
      <c r="Q2388" s="245" t="str">
        <f t="shared" si="261"/>
        <v/>
      </c>
      <c r="U2388" s="246" t="str">
        <f>IFERROR(VLOOKUP(C2388,'BASE EQUIPOS'!$G$8:$O$22,9,0)," ")</f>
        <v xml:space="preserve"> </v>
      </c>
      <c r="V2388" s="232" t="str">
        <f t="shared" si="256"/>
        <v/>
      </c>
      <c r="W2388" s="232" t="str">
        <f t="shared" si="257"/>
        <v/>
      </c>
      <c r="X2388" s="232" t="str">
        <f>IFERROR(VLOOKUP(W2388,Datos!$P$4:$Q$18,2,0),"")</f>
        <v/>
      </c>
      <c r="Y2388" s="232" t="str">
        <f t="shared" si="258"/>
        <v/>
      </c>
      <c r="AA2388" s="314" t="str">
        <f t="shared" ca="1" si="262"/>
        <v/>
      </c>
    </row>
    <row r="2389" spans="1:27" x14ac:dyDescent="0.3">
      <c r="A2389" s="238"/>
      <c r="B2389" s="241" t="str">
        <f t="shared" si="259"/>
        <v/>
      </c>
      <c r="C2389" s="239"/>
      <c r="D2389" s="240" t="str">
        <f>IF(C2389&lt;&gt;"",VLOOKUP(C2389,'BASE EQUIPOS'!$G$8:$H$22,2,0),"")</f>
        <v/>
      </c>
      <c r="E2389" s="241" t="str">
        <f>IF(C2389&lt;&gt;"",VLOOKUP(C2389,'BASE EQUIPOS'!$G$8:$I$22,3,0),"")</f>
        <v/>
      </c>
      <c r="F2389" s="241" t="str">
        <f>IF(C2389&lt;&gt;"",VLOOKUP(C2389,'BASE EQUIPOS'!$G$8:$J$22,4,0),"")</f>
        <v/>
      </c>
      <c r="G2389" s="242"/>
      <c r="H2389" s="233"/>
      <c r="I2389" s="241"/>
      <c r="J2389" s="241"/>
      <c r="K2389" s="241"/>
      <c r="L2389" s="239"/>
      <c r="M2389" s="244"/>
      <c r="N2389" s="245" t="str">
        <f t="shared" ca="1" si="260"/>
        <v/>
      </c>
      <c r="O2389" s="239"/>
      <c r="P2389" s="244"/>
      <c r="Q2389" s="245" t="str">
        <f t="shared" si="261"/>
        <v/>
      </c>
      <c r="U2389" s="246" t="str">
        <f>IFERROR(VLOOKUP(C2389,'BASE EQUIPOS'!$G$8:$O$22,9,0)," ")</f>
        <v xml:space="preserve"> </v>
      </c>
      <c r="V2389" s="232" t="str">
        <f t="shared" ref="V2389:V2452" si="263">IF(G2389="MTTO. SISTEMÁTICO","PREVENTIVA",IF(G2389="MTTO. PREDICTIVO","INSPECCIÓN",""))</f>
        <v/>
      </c>
      <c r="W2389" s="232" t="str">
        <f t="shared" ref="W2389:W2452" si="264">CONCATENATE(D2389,I2389)</f>
        <v/>
      </c>
      <c r="X2389" s="232" t="str">
        <f>IFERROR(VLOOKUP(W2389,Datos!$P$4:$Q$18,2,0),"")</f>
        <v/>
      </c>
      <c r="Y2389" s="232" t="str">
        <f t="shared" ref="Y2389:Y2452" si="265">IF(A2389="OT CORRECTIVA",1,IF(A2389="OT PREVENTIVA",2,IF(A2389="HOJA INSPECCIÓN",3,"")))</f>
        <v/>
      </c>
      <c r="AA2389" s="314" t="str">
        <f t="shared" ca="1" si="262"/>
        <v/>
      </c>
    </row>
    <row r="2390" spans="1:27" x14ac:dyDescent="0.3">
      <c r="A2390" s="238"/>
      <c r="B2390" s="241" t="str">
        <f t="shared" si="259"/>
        <v/>
      </c>
      <c r="C2390" s="239"/>
      <c r="D2390" s="240" t="str">
        <f>IF(C2390&lt;&gt;"",VLOOKUP(C2390,'BASE EQUIPOS'!$G$8:$H$22,2,0),"")</f>
        <v/>
      </c>
      <c r="E2390" s="241" t="str">
        <f>IF(C2390&lt;&gt;"",VLOOKUP(C2390,'BASE EQUIPOS'!$G$8:$I$22,3,0),"")</f>
        <v/>
      </c>
      <c r="F2390" s="241" t="str">
        <f>IF(C2390&lt;&gt;"",VLOOKUP(C2390,'BASE EQUIPOS'!$G$8:$J$22,4,0),"")</f>
        <v/>
      </c>
      <c r="G2390" s="242"/>
      <c r="H2390" s="233"/>
      <c r="I2390" s="241"/>
      <c r="J2390" s="241"/>
      <c r="K2390" s="241"/>
      <c r="L2390" s="239"/>
      <c r="M2390" s="244"/>
      <c r="N2390" s="245" t="str">
        <f t="shared" ca="1" si="260"/>
        <v/>
      </c>
      <c r="O2390" s="239"/>
      <c r="P2390" s="244"/>
      <c r="Q2390" s="245" t="str">
        <f t="shared" si="261"/>
        <v/>
      </c>
      <c r="U2390" s="246" t="str">
        <f>IFERROR(VLOOKUP(C2390,'BASE EQUIPOS'!$G$8:$O$22,9,0)," ")</f>
        <v xml:space="preserve"> </v>
      </c>
      <c r="V2390" s="232" t="str">
        <f t="shared" si="263"/>
        <v/>
      </c>
      <c r="W2390" s="232" t="str">
        <f t="shared" si="264"/>
        <v/>
      </c>
      <c r="X2390" s="232" t="str">
        <f>IFERROR(VLOOKUP(W2390,Datos!$P$4:$Q$18,2,0),"")</f>
        <v/>
      </c>
      <c r="Y2390" s="232" t="str">
        <f t="shared" si="265"/>
        <v/>
      </c>
      <c r="AA2390" s="314" t="str">
        <f t="shared" ca="1" si="262"/>
        <v/>
      </c>
    </row>
    <row r="2391" spans="1:27" x14ac:dyDescent="0.3">
      <c r="A2391" s="238"/>
      <c r="B2391" s="241" t="str">
        <f t="shared" si="259"/>
        <v/>
      </c>
      <c r="C2391" s="239"/>
      <c r="D2391" s="240" t="str">
        <f>IF(C2391&lt;&gt;"",VLOOKUP(C2391,'BASE EQUIPOS'!$G$8:$H$22,2,0),"")</f>
        <v/>
      </c>
      <c r="E2391" s="241" t="str">
        <f>IF(C2391&lt;&gt;"",VLOOKUP(C2391,'BASE EQUIPOS'!$G$8:$I$22,3,0),"")</f>
        <v/>
      </c>
      <c r="F2391" s="241" t="str">
        <f>IF(C2391&lt;&gt;"",VLOOKUP(C2391,'BASE EQUIPOS'!$G$8:$J$22,4,0),"")</f>
        <v/>
      </c>
      <c r="G2391" s="242"/>
      <c r="H2391" s="233"/>
      <c r="I2391" s="241"/>
      <c r="J2391" s="241"/>
      <c r="K2391" s="241"/>
      <c r="L2391" s="239"/>
      <c r="M2391" s="244"/>
      <c r="N2391" s="245" t="str">
        <f t="shared" ca="1" si="260"/>
        <v/>
      </c>
      <c r="O2391" s="239"/>
      <c r="P2391" s="244"/>
      <c r="Q2391" s="245" t="str">
        <f t="shared" si="261"/>
        <v/>
      </c>
      <c r="U2391" s="246" t="str">
        <f>IFERROR(VLOOKUP(C2391,'BASE EQUIPOS'!$G$8:$O$22,9,0)," ")</f>
        <v xml:space="preserve"> </v>
      </c>
      <c r="V2391" s="232" t="str">
        <f t="shared" si="263"/>
        <v/>
      </c>
      <c r="W2391" s="232" t="str">
        <f t="shared" si="264"/>
        <v/>
      </c>
      <c r="X2391" s="232" t="str">
        <f>IFERROR(VLOOKUP(W2391,Datos!$P$4:$Q$18,2,0),"")</f>
        <v/>
      </c>
      <c r="Y2391" s="232" t="str">
        <f t="shared" si="265"/>
        <v/>
      </c>
      <c r="AA2391" s="314" t="str">
        <f t="shared" ca="1" si="262"/>
        <v/>
      </c>
    </row>
    <row r="2392" spans="1:27" x14ac:dyDescent="0.3">
      <c r="A2392" s="238"/>
      <c r="B2392" s="241" t="str">
        <f t="shared" si="259"/>
        <v/>
      </c>
      <c r="C2392" s="239"/>
      <c r="D2392" s="240" t="str">
        <f>IF(C2392&lt;&gt;"",VLOOKUP(C2392,'BASE EQUIPOS'!$G$8:$H$22,2,0),"")</f>
        <v/>
      </c>
      <c r="E2392" s="241" t="str">
        <f>IF(C2392&lt;&gt;"",VLOOKUP(C2392,'BASE EQUIPOS'!$G$8:$I$22,3,0),"")</f>
        <v/>
      </c>
      <c r="F2392" s="241" t="str">
        <f>IF(C2392&lt;&gt;"",VLOOKUP(C2392,'BASE EQUIPOS'!$G$8:$J$22,4,0),"")</f>
        <v/>
      </c>
      <c r="G2392" s="242"/>
      <c r="H2392" s="233"/>
      <c r="I2392" s="241"/>
      <c r="J2392" s="241"/>
      <c r="K2392" s="241"/>
      <c r="L2392" s="239"/>
      <c r="M2392" s="244"/>
      <c r="N2392" s="245" t="str">
        <f t="shared" ca="1" si="260"/>
        <v/>
      </c>
      <c r="O2392" s="239"/>
      <c r="P2392" s="244"/>
      <c r="Q2392" s="245" t="str">
        <f t="shared" si="261"/>
        <v/>
      </c>
      <c r="U2392" s="246" t="str">
        <f>IFERROR(VLOOKUP(C2392,'BASE EQUIPOS'!$G$8:$O$22,9,0)," ")</f>
        <v xml:space="preserve"> </v>
      </c>
      <c r="V2392" s="232" t="str">
        <f t="shared" si="263"/>
        <v/>
      </c>
      <c r="W2392" s="232" t="str">
        <f t="shared" si="264"/>
        <v/>
      </c>
      <c r="X2392" s="232" t="str">
        <f>IFERROR(VLOOKUP(W2392,Datos!$P$4:$Q$18,2,0),"")</f>
        <v/>
      </c>
      <c r="Y2392" s="232" t="str">
        <f t="shared" si="265"/>
        <v/>
      </c>
      <c r="AA2392" s="314" t="str">
        <f t="shared" ca="1" si="262"/>
        <v/>
      </c>
    </row>
    <row r="2393" spans="1:27" x14ac:dyDescent="0.3">
      <c r="A2393" s="238"/>
      <c r="B2393" s="241" t="str">
        <f t="shared" si="259"/>
        <v/>
      </c>
      <c r="C2393" s="239"/>
      <c r="D2393" s="240" t="str">
        <f>IF(C2393&lt;&gt;"",VLOOKUP(C2393,'BASE EQUIPOS'!$G$8:$H$22,2,0),"")</f>
        <v/>
      </c>
      <c r="E2393" s="241" t="str">
        <f>IF(C2393&lt;&gt;"",VLOOKUP(C2393,'BASE EQUIPOS'!$G$8:$I$22,3,0),"")</f>
        <v/>
      </c>
      <c r="F2393" s="241" t="str">
        <f>IF(C2393&lt;&gt;"",VLOOKUP(C2393,'BASE EQUIPOS'!$G$8:$J$22,4,0),"")</f>
        <v/>
      </c>
      <c r="G2393" s="242"/>
      <c r="H2393" s="233"/>
      <c r="I2393" s="241"/>
      <c r="J2393" s="241"/>
      <c r="K2393" s="241"/>
      <c r="L2393" s="239"/>
      <c r="M2393" s="244"/>
      <c r="N2393" s="245" t="str">
        <f t="shared" ca="1" si="260"/>
        <v/>
      </c>
      <c r="O2393" s="239"/>
      <c r="P2393" s="244"/>
      <c r="Q2393" s="245" t="str">
        <f t="shared" si="261"/>
        <v/>
      </c>
      <c r="U2393" s="246" t="str">
        <f>IFERROR(VLOOKUP(C2393,'BASE EQUIPOS'!$G$8:$O$22,9,0)," ")</f>
        <v xml:space="preserve"> </v>
      </c>
      <c r="V2393" s="232" t="str">
        <f t="shared" si="263"/>
        <v/>
      </c>
      <c r="W2393" s="232" t="str">
        <f t="shared" si="264"/>
        <v/>
      </c>
      <c r="X2393" s="232" t="str">
        <f>IFERROR(VLOOKUP(W2393,Datos!$P$4:$Q$18,2,0),"")</f>
        <v/>
      </c>
      <c r="Y2393" s="232" t="str">
        <f t="shared" si="265"/>
        <v/>
      </c>
      <c r="AA2393" s="314" t="str">
        <f t="shared" ca="1" si="262"/>
        <v/>
      </c>
    </row>
    <row r="2394" spans="1:27" x14ac:dyDescent="0.3">
      <c r="A2394" s="238"/>
      <c r="B2394" s="241" t="str">
        <f t="shared" si="259"/>
        <v/>
      </c>
      <c r="C2394" s="239"/>
      <c r="D2394" s="240" t="str">
        <f>IF(C2394&lt;&gt;"",VLOOKUP(C2394,'BASE EQUIPOS'!$G$8:$H$22,2,0),"")</f>
        <v/>
      </c>
      <c r="E2394" s="241" t="str">
        <f>IF(C2394&lt;&gt;"",VLOOKUP(C2394,'BASE EQUIPOS'!$G$8:$I$22,3,0),"")</f>
        <v/>
      </c>
      <c r="F2394" s="241" t="str">
        <f>IF(C2394&lt;&gt;"",VLOOKUP(C2394,'BASE EQUIPOS'!$G$8:$J$22,4,0),"")</f>
        <v/>
      </c>
      <c r="G2394" s="242"/>
      <c r="H2394" s="233"/>
      <c r="I2394" s="241"/>
      <c r="J2394" s="241"/>
      <c r="K2394" s="241"/>
      <c r="L2394" s="239"/>
      <c r="M2394" s="244"/>
      <c r="N2394" s="245" t="str">
        <f t="shared" ca="1" si="260"/>
        <v/>
      </c>
      <c r="O2394" s="239"/>
      <c r="P2394" s="244"/>
      <c r="Q2394" s="245" t="str">
        <f t="shared" si="261"/>
        <v/>
      </c>
      <c r="U2394" s="246" t="str">
        <f>IFERROR(VLOOKUP(C2394,'BASE EQUIPOS'!$G$8:$O$22,9,0)," ")</f>
        <v xml:space="preserve"> </v>
      </c>
      <c r="V2394" s="232" t="str">
        <f t="shared" si="263"/>
        <v/>
      </c>
      <c r="W2394" s="232" t="str">
        <f t="shared" si="264"/>
        <v/>
      </c>
      <c r="X2394" s="232" t="str">
        <f>IFERROR(VLOOKUP(W2394,Datos!$P$4:$Q$18,2,0),"")</f>
        <v/>
      </c>
      <c r="Y2394" s="232" t="str">
        <f t="shared" si="265"/>
        <v/>
      </c>
      <c r="AA2394" s="314" t="str">
        <f t="shared" ca="1" si="262"/>
        <v/>
      </c>
    </row>
    <row r="2395" spans="1:27" x14ac:dyDescent="0.3">
      <c r="A2395" s="238"/>
      <c r="B2395" s="241" t="str">
        <f t="shared" si="259"/>
        <v/>
      </c>
      <c r="C2395" s="239"/>
      <c r="D2395" s="240" t="str">
        <f>IF(C2395&lt;&gt;"",VLOOKUP(C2395,'BASE EQUIPOS'!$G$8:$H$22,2,0),"")</f>
        <v/>
      </c>
      <c r="E2395" s="241" t="str">
        <f>IF(C2395&lt;&gt;"",VLOOKUP(C2395,'BASE EQUIPOS'!$G$8:$I$22,3,0),"")</f>
        <v/>
      </c>
      <c r="F2395" s="241" t="str">
        <f>IF(C2395&lt;&gt;"",VLOOKUP(C2395,'BASE EQUIPOS'!$G$8:$J$22,4,0),"")</f>
        <v/>
      </c>
      <c r="G2395" s="242"/>
      <c r="H2395" s="233"/>
      <c r="I2395" s="241"/>
      <c r="J2395" s="241"/>
      <c r="K2395" s="241"/>
      <c r="L2395" s="239"/>
      <c r="M2395" s="244"/>
      <c r="N2395" s="245" t="str">
        <f t="shared" ca="1" si="260"/>
        <v/>
      </c>
      <c r="O2395" s="239"/>
      <c r="P2395" s="244"/>
      <c r="Q2395" s="245" t="str">
        <f t="shared" si="261"/>
        <v/>
      </c>
      <c r="U2395" s="246" t="str">
        <f>IFERROR(VLOOKUP(C2395,'BASE EQUIPOS'!$G$8:$O$22,9,0)," ")</f>
        <v xml:space="preserve"> </v>
      </c>
      <c r="V2395" s="232" t="str">
        <f t="shared" si="263"/>
        <v/>
      </c>
      <c r="W2395" s="232" t="str">
        <f t="shared" si="264"/>
        <v/>
      </c>
      <c r="X2395" s="232" t="str">
        <f>IFERROR(VLOOKUP(W2395,Datos!$P$4:$Q$18,2,0),"")</f>
        <v/>
      </c>
      <c r="Y2395" s="232" t="str">
        <f t="shared" si="265"/>
        <v/>
      </c>
      <c r="AA2395" s="314" t="str">
        <f t="shared" ca="1" si="262"/>
        <v/>
      </c>
    </row>
    <row r="2396" spans="1:27" x14ac:dyDescent="0.3">
      <c r="A2396" s="238"/>
      <c r="B2396" s="241" t="str">
        <f t="shared" ref="B2396:B2459" si="266">IF(C2396&lt;&gt;"",B2395+1,"")</f>
        <v/>
      </c>
      <c r="C2396" s="239"/>
      <c r="D2396" s="240" t="str">
        <f>IF(C2396&lt;&gt;"",VLOOKUP(C2396,'BASE EQUIPOS'!$G$8:$H$22,2,0),"")</f>
        <v/>
      </c>
      <c r="E2396" s="241" t="str">
        <f>IF(C2396&lt;&gt;"",VLOOKUP(C2396,'BASE EQUIPOS'!$G$8:$I$22,3,0),"")</f>
        <v/>
      </c>
      <c r="F2396" s="241" t="str">
        <f>IF(C2396&lt;&gt;"",VLOOKUP(C2396,'BASE EQUIPOS'!$G$8:$J$22,4,0),"")</f>
        <v/>
      </c>
      <c r="G2396" s="242"/>
      <c r="H2396" s="233"/>
      <c r="I2396" s="241"/>
      <c r="J2396" s="241"/>
      <c r="K2396" s="241"/>
      <c r="L2396" s="239"/>
      <c r="M2396" s="244"/>
      <c r="N2396" s="245" t="str">
        <f t="shared" ca="1" si="260"/>
        <v/>
      </c>
      <c r="O2396" s="239"/>
      <c r="P2396" s="244"/>
      <c r="Q2396" s="245" t="str">
        <f t="shared" si="261"/>
        <v/>
      </c>
      <c r="U2396" s="246" t="str">
        <f>IFERROR(VLOOKUP(C2396,'BASE EQUIPOS'!$G$8:$O$22,9,0)," ")</f>
        <v xml:space="preserve"> </v>
      </c>
      <c r="V2396" s="232" t="str">
        <f t="shared" si="263"/>
        <v/>
      </c>
      <c r="W2396" s="232" t="str">
        <f t="shared" si="264"/>
        <v/>
      </c>
      <c r="X2396" s="232" t="str">
        <f>IFERROR(VLOOKUP(W2396,Datos!$P$4:$Q$18,2,0),"")</f>
        <v/>
      </c>
      <c r="Y2396" s="232" t="str">
        <f t="shared" si="265"/>
        <v/>
      </c>
      <c r="AA2396" s="314" t="str">
        <f t="shared" ca="1" si="262"/>
        <v/>
      </c>
    </row>
    <row r="2397" spans="1:27" x14ac:dyDescent="0.3">
      <c r="A2397" s="238"/>
      <c r="B2397" s="241" t="str">
        <f t="shared" si="266"/>
        <v/>
      </c>
      <c r="C2397" s="239"/>
      <c r="D2397" s="240" t="str">
        <f>IF(C2397&lt;&gt;"",VLOOKUP(C2397,'BASE EQUIPOS'!$G$8:$H$22,2,0),"")</f>
        <v/>
      </c>
      <c r="E2397" s="241" t="str">
        <f>IF(C2397&lt;&gt;"",VLOOKUP(C2397,'BASE EQUIPOS'!$G$8:$I$22,3,0),"")</f>
        <v/>
      </c>
      <c r="F2397" s="241" t="str">
        <f>IF(C2397&lt;&gt;"",VLOOKUP(C2397,'BASE EQUIPOS'!$G$8:$J$22,4,0),"")</f>
        <v/>
      </c>
      <c r="G2397" s="242"/>
      <c r="H2397" s="233"/>
      <c r="I2397" s="241"/>
      <c r="J2397" s="241"/>
      <c r="K2397" s="241"/>
      <c r="L2397" s="239"/>
      <c r="M2397" s="244"/>
      <c r="N2397" s="245" t="str">
        <f t="shared" ca="1" si="260"/>
        <v/>
      </c>
      <c r="O2397" s="239"/>
      <c r="P2397" s="244"/>
      <c r="Q2397" s="245" t="str">
        <f t="shared" si="261"/>
        <v/>
      </c>
      <c r="U2397" s="246" t="str">
        <f>IFERROR(VLOOKUP(C2397,'BASE EQUIPOS'!$G$8:$O$22,9,0)," ")</f>
        <v xml:space="preserve"> </v>
      </c>
      <c r="V2397" s="232" t="str">
        <f t="shared" si="263"/>
        <v/>
      </c>
      <c r="W2397" s="232" t="str">
        <f t="shared" si="264"/>
        <v/>
      </c>
      <c r="X2397" s="232" t="str">
        <f>IFERROR(VLOOKUP(W2397,Datos!$P$4:$Q$18,2,0),"")</f>
        <v/>
      </c>
      <c r="Y2397" s="232" t="str">
        <f t="shared" si="265"/>
        <v/>
      </c>
      <c r="AA2397" s="314" t="str">
        <f t="shared" ca="1" si="262"/>
        <v/>
      </c>
    </row>
    <row r="2398" spans="1:27" x14ac:dyDescent="0.3">
      <c r="A2398" s="238"/>
      <c r="B2398" s="241" t="str">
        <f t="shared" si="266"/>
        <v/>
      </c>
      <c r="C2398" s="239"/>
      <c r="D2398" s="240" t="str">
        <f>IF(C2398&lt;&gt;"",VLOOKUP(C2398,'BASE EQUIPOS'!$G$8:$H$22,2,0),"")</f>
        <v/>
      </c>
      <c r="E2398" s="241" t="str">
        <f>IF(C2398&lt;&gt;"",VLOOKUP(C2398,'BASE EQUIPOS'!$G$8:$I$22,3,0),"")</f>
        <v/>
      </c>
      <c r="F2398" s="241" t="str">
        <f>IF(C2398&lt;&gt;"",VLOOKUP(C2398,'BASE EQUIPOS'!$G$8:$J$22,4,0),"")</f>
        <v/>
      </c>
      <c r="G2398" s="242"/>
      <c r="H2398" s="233"/>
      <c r="I2398" s="241"/>
      <c r="J2398" s="241"/>
      <c r="K2398" s="241"/>
      <c r="L2398" s="239"/>
      <c r="M2398" s="244"/>
      <c r="N2398" s="245" t="str">
        <f t="shared" ca="1" si="260"/>
        <v/>
      </c>
      <c r="O2398" s="239"/>
      <c r="P2398" s="244"/>
      <c r="Q2398" s="245" t="str">
        <f t="shared" si="261"/>
        <v/>
      </c>
      <c r="U2398" s="246" t="str">
        <f>IFERROR(VLOOKUP(C2398,'BASE EQUIPOS'!$G$8:$O$22,9,0)," ")</f>
        <v xml:space="preserve"> </v>
      </c>
      <c r="V2398" s="232" t="str">
        <f t="shared" si="263"/>
        <v/>
      </c>
      <c r="W2398" s="232" t="str">
        <f t="shared" si="264"/>
        <v/>
      </c>
      <c r="X2398" s="232" t="str">
        <f>IFERROR(VLOOKUP(W2398,Datos!$P$4:$Q$18,2,0),"")</f>
        <v/>
      </c>
      <c r="Y2398" s="232" t="str">
        <f t="shared" si="265"/>
        <v/>
      </c>
      <c r="AA2398" s="314" t="str">
        <f t="shared" ca="1" si="262"/>
        <v/>
      </c>
    </row>
    <row r="2399" spans="1:27" x14ac:dyDescent="0.3">
      <c r="A2399" s="238"/>
      <c r="B2399" s="241" t="str">
        <f t="shared" si="266"/>
        <v/>
      </c>
      <c r="C2399" s="239"/>
      <c r="D2399" s="240" t="str">
        <f>IF(C2399&lt;&gt;"",VLOOKUP(C2399,'BASE EQUIPOS'!$G$8:$H$22,2,0),"")</f>
        <v/>
      </c>
      <c r="E2399" s="241" t="str">
        <f>IF(C2399&lt;&gt;"",VLOOKUP(C2399,'BASE EQUIPOS'!$G$8:$I$22,3,0),"")</f>
        <v/>
      </c>
      <c r="F2399" s="241" t="str">
        <f>IF(C2399&lt;&gt;"",VLOOKUP(C2399,'BASE EQUIPOS'!$G$8:$J$22,4,0),"")</f>
        <v/>
      </c>
      <c r="G2399" s="242"/>
      <c r="H2399" s="233"/>
      <c r="I2399" s="241"/>
      <c r="J2399" s="241"/>
      <c r="K2399" s="241"/>
      <c r="L2399" s="239"/>
      <c r="M2399" s="244"/>
      <c r="N2399" s="245" t="str">
        <f t="shared" ca="1" si="260"/>
        <v/>
      </c>
      <c r="O2399" s="239"/>
      <c r="P2399" s="244"/>
      <c r="Q2399" s="245" t="str">
        <f t="shared" si="261"/>
        <v/>
      </c>
      <c r="U2399" s="246" t="str">
        <f>IFERROR(VLOOKUP(C2399,'BASE EQUIPOS'!$G$8:$O$22,9,0)," ")</f>
        <v xml:space="preserve"> </v>
      </c>
      <c r="V2399" s="232" t="str">
        <f t="shared" si="263"/>
        <v/>
      </c>
      <c r="W2399" s="232" t="str">
        <f t="shared" si="264"/>
        <v/>
      </c>
      <c r="X2399" s="232" t="str">
        <f>IFERROR(VLOOKUP(W2399,Datos!$P$4:$Q$18,2,0),"")</f>
        <v/>
      </c>
      <c r="Y2399" s="232" t="str">
        <f t="shared" si="265"/>
        <v/>
      </c>
      <c r="AA2399" s="314" t="str">
        <f t="shared" ca="1" si="262"/>
        <v/>
      </c>
    </row>
    <row r="2400" spans="1:27" x14ac:dyDescent="0.3">
      <c r="A2400" s="238"/>
      <c r="B2400" s="241" t="str">
        <f t="shared" si="266"/>
        <v/>
      </c>
      <c r="C2400" s="239"/>
      <c r="D2400" s="240" t="str">
        <f>IF(C2400&lt;&gt;"",VLOOKUP(C2400,'BASE EQUIPOS'!$G$8:$H$22,2,0),"")</f>
        <v/>
      </c>
      <c r="E2400" s="241" t="str">
        <f>IF(C2400&lt;&gt;"",VLOOKUP(C2400,'BASE EQUIPOS'!$G$8:$I$22,3,0),"")</f>
        <v/>
      </c>
      <c r="F2400" s="241" t="str">
        <f>IF(C2400&lt;&gt;"",VLOOKUP(C2400,'BASE EQUIPOS'!$G$8:$J$22,4,0),"")</f>
        <v/>
      </c>
      <c r="G2400" s="242"/>
      <c r="H2400" s="233"/>
      <c r="I2400" s="241"/>
      <c r="J2400" s="241"/>
      <c r="K2400" s="241"/>
      <c r="L2400" s="239"/>
      <c r="M2400" s="244"/>
      <c r="N2400" s="245" t="str">
        <f t="shared" ca="1" si="260"/>
        <v/>
      </c>
      <c r="O2400" s="239"/>
      <c r="P2400" s="244"/>
      <c r="Q2400" s="245" t="str">
        <f t="shared" si="261"/>
        <v/>
      </c>
      <c r="U2400" s="246" t="str">
        <f>IFERROR(VLOOKUP(C2400,'BASE EQUIPOS'!$G$8:$O$22,9,0)," ")</f>
        <v xml:space="preserve"> </v>
      </c>
      <c r="V2400" s="232" t="str">
        <f t="shared" si="263"/>
        <v/>
      </c>
      <c r="W2400" s="232" t="str">
        <f t="shared" si="264"/>
        <v/>
      </c>
      <c r="X2400" s="232" t="str">
        <f>IFERROR(VLOOKUP(W2400,Datos!$P$4:$Q$18,2,0),"")</f>
        <v/>
      </c>
      <c r="Y2400" s="232" t="str">
        <f t="shared" si="265"/>
        <v/>
      </c>
      <c r="AA2400" s="314" t="str">
        <f t="shared" ca="1" si="262"/>
        <v/>
      </c>
    </row>
    <row r="2401" spans="1:27" x14ac:dyDescent="0.3">
      <c r="A2401" s="238"/>
      <c r="B2401" s="241" t="str">
        <f t="shared" si="266"/>
        <v/>
      </c>
      <c r="C2401" s="239"/>
      <c r="D2401" s="240" t="str">
        <f>IF(C2401&lt;&gt;"",VLOOKUP(C2401,'BASE EQUIPOS'!$G$8:$H$22,2,0),"")</f>
        <v/>
      </c>
      <c r="E2401" s="241" t="str">
        <f>IF(C2401&lt;&gt;"",VLOOKUP(C2401,'BASE EQUIPOS'!$G$8:$I$22,3,0),"")</f>
        <v/>
      </c>
      <c r="F2401" s="241" t="str">
        <f>IF(C2401&lt;&gt;"",VLOOKUP(C2401,'BASE EQUIPOS'!$G$8:$J$22,4,0),"")</f>
        <v/>
      </c>
      <c r="G2401" s="242"/>
      <c r="H2401" s="233"/>
      <c r="I2401" s="241"/>
      <c r="J2401" s="241"/>
      <c r="K2401" s="241"/>
      <c r="L2401" s="239"/>
      <c r="M2401" s="244"/>
      <c r="N2401" s="245" t="str">
        <f t="shared" ca="1" si="260"/>
        <v/>
      </c>
      <c r="O2401" s="239"/>
      <c r="P2401" s="244"/>
      <c r="Q2401" s="245" t="str">
        <f t="shared" si="261"/>
        <v/>
      </c>
      <c r="U2401" s="246" t="str">
        <f>IFERROR(VLOOKUP(C2401,'BASE EQUIPOS'!$G$8:$O$22,9,0)," ")</f>
        <v xml:space="preserve"> </v>
      </c>
      <c r="V2401" s="232" t="str">
        <f t="shared" si="263"/>
        <v/>
      </c>
      <c r="W2401" s="232" t="str">
        <f t="shared" si="264"/>
        <v/>
      </c>
      <c r="X2401" s="232" t="str">
        <f>IFERROR(VLOOKUP(W2401,Datos!$P$4:$Q$18,2,0),"")</f>
        <v/>
      </c>
      <c r="Y2401" s="232" t="str">
        <f t="shared" si="265"/>
        <v/>
      </c>
      <c r="AA2401" s="314" t="str">
        <f t="shared" ca="1" si="262"/>
        <v/>
      </c>
    </row>
    <row r="2402" spans="1:27" x14ac:dyDescent="0.3">
      <c r="A2402" s="238"/>
      <c r="B2402" s="241" t="str">
        <f t="shared" si="266"/>
        <v/>
      </c>
      <c r="C2402" s="239"/>
      <c r="D2402" s="240" t="str">
        <f>IF(C2402&lt;&gt;"",VLOOKUP(C2402,'BASE EQUIPOS'!$G$8:$H$22,2,0),"")</f>
        <v/>
      </c>
      <c r="E2402" s="241" t="str">
        <f>IF(C2402&lt;&gt;"",VLOOKUP(C2402,'BASE EQUIPOS'!$G$8:$I$22,3,0),"")</f>
        <v/>
      </c>
      <c r="F2402" s="241" t="str">
        <f>IF(C2402&lt;&gt;"",VLOOKUP(C2402,'BASE EQUIPOS'!$G$8:$J$22,4,0),"")</f>
        <v/>
      </c>
      <c r="G2402" s="242"/>
      <c r="H2402" s="233"/>
      <c r="I2402" s="241"/>
      <c r="J2402" s="241"/>
      <c r="K2402" s="241"/>
      <c r="L2402" s="239"/>
      <c r="M2402" s="244"/>
      <c r="N2402" s="245" t="str">
        <f t="shared" ca="1" si="260"/>
        <v/>
      </c>
      <c r="O2402" s="239"/>
      <c r="P2402" s="244"/>
      <c r="Q2402" s="245" t="str">
        <f t="shared" si="261"/>
        <v/>
      </c>
      <c r="U2402" s="246" t="str">
        <f>IFERROR(VLOOKUP(C2402,'BASE EQUIPOS'!$G$8:$O$22,9,0)," ")</f>
        <v xml:space="preserve"> </v>
      </c>
      <c r="V2402" s="232" t="str">
        <f t="shared" si="263"/>
        <v/>
      </c>
      <c r="W2402" s="232" t="str">
        <f t="shared" si="264"/>
        <v/>
      </c>
      <c r="X2402" s="232" t="str">
        <f>IFERROR(VLOOKUP(W2402,Datos!$P$4:$Q$18,2,0),"")</f>
        <v/>
      </c>
      <c r="Y2402" s="232" t="str">
        <f t="shared" si="265"/>
        <v/>
      </c>
      <c r="AA2402" s="314" t="str">
        <f t="shared" ca="1" si="262"/>
        <v/>
      </c>
    </row>
    <row r="2403" spans="1:27" x14ac:dyDescent="0.3">
      <c r="A2403" s="238"/>
      <c r="B2403" s="241" t="str">
        <f t="shared" si="266"/>
        <v/>
      </c>
      <c r="C2403" s="239"/>
      <c r="D2403" s="240" t="str">
        <f>IF(C2403&lt;&gt;"",VLOOKUP(C2403,'BASE EQUIPOS'!$G$8:$H$22,2,0),"")</f>
        <v/>
      </c>
      <c r="E2403" s="241" t="str">
        <f>IF(C2403&lt;&gt;"",VLOOKUP(C2403,'BASE EQUIPOS'!$G$8:$I$22,3,0),"")</f>
        <v/>
      </c>
      <c r="F2403" s="241" t="str">
        <f>IF(C2403&lt;&gt;"",VLOOKUP(C2403,'BASE EQUIPOS'!$G$8:$J$22,4,0),"")</f>
        <v/>
      </c>
      <c r="G2403" s="242"/>
      <c r="H2403" s="233"/>
      <c r="I2403" s="241"/>
      <c r="J2403" s="241"/>
      <c r="K2403" s="241"/>
      <c r="L2403" s="239"/>
      <c r="M2403" s="244"/>
      <c r="N2403" s="245" t="str">
        <f t="shared" ca="1" si="260"/>
        <v/>
      </c>
      <c r="O2403" s="239"/>
      <c r="P2403" s="244"/>
      <c r="Q2403" s="245" t="str">
        <f t="shared" si="261"/>
        <v/>
      </c>
      <c r="U2403" s="246" t="str">
        <f>IFERROR(VLOOKUP(C2403,'BASE EQUIPOS'!$G$8:$O$22,9,0)," ")</f>
        <v xml:space="preserve"> </v>
      </c>
      <c r="V2403" s="232" t="str">
        <f t="shared" si="263"/>
        <v/>
      </c>
      <c r="W2403" s="232" t="str">
        <f t="shared" si="264"/>
        <v/>
      </c>
      <c r="X2403" s="232" t="str">
        <f>IFERROR(VLOOKUP(W2403,Datos!$P$4:$Q$18,2,0),"")</f>
        <v/>
      </c>
      <c r="Y2403" s="232" t="str">
        <f t="shared" si="265"/>
        <v/>
      </c>
      <c r="AA2403" s="314" t="str">
        <f t="shared" ca="1" si="262"/>
        <v/>
      </c>
    </row>
    <row r="2404" spans="1:27" x14ac:dyDescent="0.3">
      <c r="A2404" s="238"/>
      <c r="B2404" s="241" t="str">
        <f t="shared" si="266"/>
        <v/>
      </c>
      <c r="C2404" s="239"/>
      <c r="D2404" s="240" t="str">
        <f>IF(C2404&lt;&gt;"",VLOOKUP(C2404,'BASE EQUIPOS'!$G$8:$H$22,2,0),"")</f>
        <v/>
      </c>
      <c r="E2404" s="241" t="str">
        <f>IF(C2404&lt;&gt;"",VLOOKUP(C2404,'BASE EQUIPOS'!$G$8:$I$22,3,0),"")</f>
        <v/>
      </c>
      <c r="F2404" s="241" t="str">
        <f>IF(C2404&lt;&gt;"",VLOOKUP(C2404,'BASE EQUIPOS'!$G$8:$J$22,4,0),"")</f>
        <v/>
      </c>
      <c r="G2404" s="242"/>
      <c r="H2404" s="233"/>
      <c r="I2404" s="241"/>
      <c r="J2404" s="241"/>
      <c r="K2404" s="241"/>
      <c r="L2404" s="239"/>
      <c r="M2404" s="244"/>
      <c r="N2404" s="245" t="str">
        <f t="shared" ca="1" si="260"/>
        <v/>
      </c>
      <c r="O2404" s="239"/>
      <c r="P2404" s="244"/>
      <c r="Q2404" s="245" t="str">
        <f t="shared" si="261"/>
        <v/>
      </c>
      <c r="U2404" s="246" t="str">
        <f>IFERROR(VLOOKUP(C2404,'BASE EQUIPOS'!$G$8:$O$22,9,0)," ")</f>
        <v xml:space="preserve"> </v>
      </c>
      <c r="V2404" s="232" t="str">
        <f t="shared" si="263"/>
        <v/>
      </c>
      <c r="W2404" s="232" t="str">
        <f t="shared" si="264"/>
        <v/>
      </c>
      <c r="X2404" s="232" t="str">
        <f>IFERROR(VLOOKUP(W2404,Datos!$P$4:$Q$18,2,0),"")</f>
        <v/>
      </c>
      <c r="Y2404" s="232" t="str">
        <f t="shared" si="265"/>
        <v/>
      </c>
      <c r="AA2404" s="314" t="str">
        <f t="shared" ca="1" si="262"/>
        <v/>
      </c>
    </row>
    <row r="2405" spans="1:27" x14ac:dyDescent="0.3">
      <c r="A2405" s="238"/>
      <c r="B2405" s="241" t="str">
        <f t="shared" si="266"/>
        <v/>
      </c>
      <c r="C2405" s="239"/>
      <c r="D2405" s="240" t="str">
        <f>IF(C2405&lt;&gt;"",VLOOKUP(C2405,'BASE EQUIPOS'!$G$8:$H$22,2,0),"")</f>
        <v/>
      </c>
      <c r="E2405" s="241" t="str">
        <f>IF(C2405&lt;&gt;"",VLOOKUP(C2405,'BASE EQUIPOS'!$G$8:$I$22,3,0),"")</f>
        <v/>
      </c>
      <c r="F2405" s="241" t="str">
        <f>IF(C2405&lt;&gt;"",VLOOKUP(C2405,'BASE EQUIPOS'!$G$8:$J$22,4,0),"")</f>
        <v/>
      </c>
      <c r="G2405" s="242"/>
      <c r="H2405" s="233"/>
      <c r="I2405" s="241"/>
      <c r="J2405" s="241"/>
      <c r="K2405" s="241"/>
      <c r="L2405" s="239"/>
      <c r="M2405" s="244"/>
      <c r="N2405" s="245" t="str">
        <f t="shared" ca="1" si="260"/>
        <v/>
      </c>
      <c r="O2405" s="239"/>
      <c r="P2405" s="244"/>
      <c r="Q2405" s="245" t="str">
        <f t="shared" si="261"/>
        <v/>
      </c>
      <c r="U2405" s="246" t="str">
        <f>IFERROR(VLOOKUP(C2405,'BASE EQUIPOS'!$G$8:$O$22,9,0)," ")</f>
        <v xml:space="preserve"> </v>
      </c>
      <c r="V2405" s="232" t="str">
        <f t="shared" si="263"/>
        <v/>
      </c>
      <c r="W2405" s="232" t="str">
        <f t="shared" si="264"/>
        <v/>
      </c>
      <c r="X2405" s="232" t="str">
        <f>IFERROR(VLOOKUP(W2405,Datos!$P$4:$Q$18,2,0),"")</f>
        <v/>
      </c>
      <c r="Y2405" s="232" t="str">
        <f t="shared" si="265"/>
        <v/>
      </c>
      <c r="AA2405" s="314" t="str">
        <f t="shared" ca="1" si="262"/>
        <v/>
      </c>
    </row>
    <row r="2406" spans="1:27" x14ac:dyDescent="0.3">
      <c r="A2406" s="238"/>
      <c r="B2406" s="241" t="str">
        <f t="shared" si="266"/>
        <v/>
      </c>
      <c r="C2406" s="239"/>
      <c r="D2406" s="240" t="str">
        <f>IF(C2406&lt;&gt;"",VLOOKUP(C2406,'BASE EQUIPOS'!$G$8:$H$22,2,0),"")</f>
        <v/>
      </c>
      <c r="E2406" s="241" t="str">
        <f>IF(C2406&lt;&gt;"",VLOOKUP(C2406,'BASE EQUIPOS'!$G$8:$I$22,3,0),"")</f>
        <v/>
      </c>
      <c r="F2406" s="241" t="str">
        <f>IF(C2406&lt;&gt;"",VLOOKUP(C2406,'BASE EQUIPOS'!$G$8:$J$22,4,0),"")</f>
        <v/>
      </c>
      <c r="G2406" s="242"/>
      <c r="H2406" s="233"/>
      <c r="I2406" s="241"/>
      <c r="J2406" s="241"/>
      <c r="K2406" s="241"/>
      <c r="L2406" s="239"/>
      <c r="M2406" s="244"/>
      <c r="N2406" s="245" t="str">
        <f t="shared" ca="1" si="260"/>
        <v/>
      </c>
      <c r="O2406" s="239"/>
      <c r="P2406" s="244"/>
      <c r="Q2406" s="245" t="str">
        <f t="shared" si="261"/>
        <v/>
      </c>
      <c r="U2406" s="246" t="str">
        <f>IFERROR(VLOOKUP(C2406,'BASE EQUIPOS'!$G$8:$O$22,9,0)," ")</f>
        <v xml:space="preserve"> </v>
      </c>
      <c r="V2406" s="232" t="str">
        <f t="shared" si="263"/>
        <v/>
      </c>
      <c r="W2406" s="232" t="str">
        <f t="shared" si="264"/>
        <v/>
      </c>
      <c r="X2406" s="232" t="str">
        <f>IFERROR(VLOOKUP(W2406,Datos!$P$4:$Q$18,2,0),"")</f>
        <v/>
      </c>
      <c r="Y2406" s="232" t="str">
        <f t="shared" si="265"/>
        <v/>
      </c>
      <c r="AA2406" s="314" t="str">
        <f t="shared" ca="1" si="262"/>
        <v/>
      </c>
    </row>
    <row r="2407" spans="1:27" x14ac:dyDescent="0.3">
      <c r="A2407" s="238"/>
      <c r="B2407" s="241" t="str">
        <f t="shared" si="266"/>
        <v/>
      </c>
      <c r="C2407" s="239"/>
      <c r="D2407" s="240" t="str">
        <f>IF(C2407&lt;&gt;"",VLOOKUP(C2407,'BASE EQUIPOS'!$G$8:$H$22,2,0),"")</f>
        <v/>
      </c>
      <c r="E2407" s="241" t="str">
        <f>IF(C2407&lt;&gt;"",VLOOKUP(C2407,'BASE EQUIPOS'!$G$8:$I$22,3,0),"")</f>
        <v/>
      </c>
      <c r="F2407" s="241" t="str">
        <f>IF(C2407&lt;&gt;"",VLOOKUP(C2407,'BASE EQUIPOS'!$G$8:$J$22,4,0),"")</f>
        <v/>
      </c>
      <c r="G2407" s="242"/>
      <c r="H2407" s="233"/>
      <c r="I2407" s="241"/>
      <c r="J2407" s="241"/>
      <c r="K2407" s="241"/>
      <c r="L2407" s="239"/>
      <c r="M2407" s="244"/>
      <c r="N2407" s="245" t="str">
        <f t="shared" ca="1" si="260"/>
        <v/>
      </c>
      <c r="O2407" s="239"/>
      <c r="P2407" s="244"/>
      <c r="Q2407" s="245" t="str">
        <f t="shared" si="261"/>
        <v/>
      </c>
      <c r="U2407" s="246" t="str">
        <f>IFERROR(VLOOKUP(C2407,'BASE EQUIPOS'!$G$8:$O$22,9,0)," ")</f>
        <v xml:space="preserve"> </v>
      </c>
      <c r="V2407" s="232" t="str">
        <f t="shared" si="263"/>
        <v/>
      </c>
      <c r="W2407" s="232" t="str">
        <f t="shared" si="264"/>
        <v/>
      </c>
      <c r="X2407" s="232" t="str">
        <f>IFERROR(VLOOKUP(W2407,Datos!$P$4:$Q$18,2,0),"")</f>
        <v/>
      </c>
      <c r="Y2407" s="232" t="str">
        <f t="shared" si="265"/>
        <v/>
      </c>
      <c r="AA2407" s="314" t="str">
        <f t="shared" ca="1" si="262"/>
        <v/>
      </c>
    </row>
    <row r="2408" spans="1:27" x14ac:dyDescent="0.3">
      <c r="A2408" s="238"/>
      <c r="B2408" s="241" t="str">
        <f t="shared" si="266"/>
        <v/>
      </c>
      <c r="C2408" s="239"/>
      <c r="D2408" s="240" t="str">
        <f>IF(C2408&lt;&gt;"",VLOOKUP(C2408,'BASE EQUIPOS'!$G$8:$H$22,2,0),"")</f>
        <v/>
      </c>
      <c r="E2408" s="241" t="str">
        <f>IF(C2408&lt;&gt;"",VLOOKUP(C2408,'BASE EQUIPOS'!$G$8:$I$22,3,0),"")</f>
        <v/>
      </c>
      <c r="F2408" s="241" t="str">
        <f>IF(C2408&lt;&gt;"",VLOOKUP(C2408,'BASE EQUIPOS'!$G$8:$J$22,4,0),"")</f>
        <v/>
      </c>
      <c r="G2408" s="242"/>
      <c r="H2408" s="233"/>
      <c r="I2408" s="241"/>
      <c r="J2408" s="241"/>
      <c r="K2408" s="241"/>
      <c r="L2408" s="239"/>
      <c r="M2408" s="244"/>
      <c r="N2408" s="245" t="str">
        <f t="shared" ca="1" si="260"/>
        <v/>
      </c>
      <c r="O2408" s="239"/>
      <c r="P2408" s="244"/>
      <c r="Q2408" s="245" t="str">
        <f t="shared" si="261"/>
        <v/>
      </c>
      <c r="U2408" s="246" t="str">
        <f>IFERROR(VLOOKUP(C2408,'BASE EQUIPOS'!$G$8:$O$22,9,0)," ")</f>
        <v xml:space="preserve"> </v>
      </c>
      <c r="V2408" s="232" t="str">
        <f t="shared" si="263"/>
        <v/>
      </c>
      <c r="W2408" s="232" t="str">
        <f t="shared" si="264"/>
        <v/>
      </c>
      <c r="X2408" s="232" t="str">
        <f>IFERROR(VLOOKUP(W2408,Datos!$P$4:$Q$18,2,0),"")</f>
        <v/>
      </c>
      <c r="Y2408" s="232" t="str">
        <f t="shared" si="265"/>
        <v/>
      </c>
      <c r="AA2408" s="314" t="str">
        <f t="shared" ca="1" si="262"/>
        <v/>
      </c>
    </row>
    <row r="2409" spans="1:27" x14ac:dyDescent="0.3">
      <c r="A2409" s="238"/>
      <c r="B2409" s="241" t="str">
        <f t="shared" si="266"/>
        <v/>
      </c>
      <c r="C2409" s="239"/>
      <c r="D2409" s="240" t="str">
        <f>IF(C2409&lt;&gt;"",VLOOKUP(C2409,'BASE EQUIPOS'!$G$8:$H$22,2,0),"")</f>
        <v/>
      </c>
      <c r="E2409" s="241" t="str">
        <f>IF(C2409&lt;&gt;"",VLOOKUP(C2409,'BASE EQUIPOS'!$G$8:$I$22,3,0),"")</f>
        <v/>
      </c>
      <c r="F2409" s="241" t="str">
        <f>IF(C2409&lt;&gt;"",VLOOKUP(C2409,'BASE EQUIPOS'!$G$8:$J$22,4,0),"")</f>
        <v/>
      </c>
      <c r="G2409" s="242"/>
      <c r="H2409" s="233"/>
      <c r="I2409" s="241"/>
      <c r="J2409" s="241"/>
      <c r="K2409" s="241"/>
      <c r="L2409" s="239"/>
      <c r="M2409" s="244"/>
      <c r="N2409" s="245" t="str">
        <f t="shared" ca="1" si="260"/>
        <v/>
      </c>
      <c r="O2409" s="239"/>
      <c r="P2409" s="244"/>
      <c r="Q2409" s="245" t="str">
        <f t="shared" si="261"/>
        <v/>
      </c>
      <c r="U2409" s="246" t="str">
        <f>IFERROR(VLOOKUP(C2409,'BASE EQUIPOS'!$G$8:$O$22,9,0)," ")</f>
        <v xml:space="preserve"> </v>
      </c>
      <c r="V2409" s="232" t="str">
        <f t="shared" si="263"/>
        <v/>
      </c>
      <c r="W2409" s="232" t="str">
        <f t="shared" si="264"/>
        <v/>
      </c>
      <c r="X2409" s="232" t="str">
        <f>IFERROR(VLOOKUP(W2409,Datos!$P$4:$Q$18,2,0),"")</f>
        <v/>
      </c>
      <c r="Y2409" s="232" t="str">
        <f t="shared" si="265"/>
        <v/>
      </c>
      <c r="AA2409" s="314" t="str">
        <f t="shared" ca="1" si="262"/>
        <v/>
      </c>
    </row>
    <row r="2410" spans="1:27" x14ac:dyDescent="0.3">
      <c r="A2410" s="238"/>
      <c r="B2410" s="241" t="str">
        <f t="shared" si="266"/>
        <v/>
      </c>
      <c r="C2410" s="239"/>
      <c r="D2410" s="240" t="str">
        <f>IF(C2410&lt;&gt;"",VLOOKUP(C2410,'BASE EQUIPOS'!$G$8:$H$22,2,0),"")</f>
        <v/>
      </c>
      <c r="E2410" s="241" t="str">
        <f>IF(C2410&lt;&gt;"",VLOOKUP(C2410,'BASE EQUIPOS'!$G$8:$I$22,3,0),"")</f>
        <v/>
      </c>
      <c r="F2410" s="241" t="str">
        <f>IF(C2410&lt;&gt;"",VLOOKUP(C2410,'BASE EQUIPOS'!$G$8:$J$22,4,0),"")</f>
        <v/>
      </c>
      <c r="G2410" s="242"/>
      <c r="H2410" s="233"/>
      <c r="I2410" s="241"/>
      <c r="J2410" s="241"/>
      <c r="K2410" s="241"/>
      <c r="L2410" s="239"/>
      <c r="M2410" s="244"/>
      <c r="N2410" s="245" t="str">
        <f t="shared" ca="1" si="260"/>
        <v/>
      </c>
      <c r="O2410" s="239"/>
      <c r="P2410" s="244"/>
      <c r="Q2410" s="245" t="str">
        <f t="shared" si="261"/>
        <v/>
      </c>
      <c r="U2410" s="246" t="str">
        <f>IFERROR(VLOOKUP(C2410,'BASE EQUIPOS'!$G$8:$O$22,9,0)," ")</f>
        <v xml:space="preserve"> </v>
      </c>
      <c r="V2410" s="232" t="str">
        <f t="shared" si="263"/>
        <v/>
      </c>
      <c r="W2410" s="232" t="str">
        <f t="shared" si="264"/>
        <v/>
      </c>
      <c r="X2410" s="232" t="str">
        <f>IFERROR(VLOOKUP(W2410,Datos!$P$4:$Q$18,2,0),"")</f>
        <v/>
      </c>
      <c r="Y2410" s="232" t="str">
        <f t="shared" si="265"/>
        <v/>
      </c>
      <c r="AA2410" s="314" t="str">
        <f t="shared" ca="1" si="262"/>
        <v/>
      </c>
    </row>
    <row r="2411" spans="1:27" x14ac:dyDescent="0.3">
      <c r="A2411" s="238"/>
      <c r="B2411" s="241" t="str">
        <f t="shared" si="266"/>
        <v/>
      </c>
      <c r="C2411" s="239"/>
      <c r="D2411" s="240" t="str">
        <f>IF(C2411&lt;&gt;"",VLOOKUP(C2411,'BASE EQUIPOS'!$G$8:$H$22,2,0),"")</f>
        <v/>
      </c>
      <c r="E2411" s="241" t="str">
        <f>IF(C2411&lt;&gt;"",VLOOKUP(C2411,'BASE EQUIPOS'!$G$8:$I$22,3,0),"")</f>
        <v/>
      </c>
      <c r="F2411" s="241" t="str">
        <f>IF(C2411&lt;&gt;"",VLOOKUP(C2411,'BASE EQUIPOS'!$G$8:$J$22,4,0),"")</f>
        <v/>
      </c>
      <c r="G2411" s="242"/>
      <c r="H2411" s="233"/>
      <c r="I2411" s="241"/>
      <c r="J2411" s="241"/>
      <c r="K2411" s="241"/>
      <c r="L2411" s="239"/>
      <c r="M2411" s="244"/>
      <c r="N2411" s="245" t="str">
        <f t="shared" ca="1" si="260"/>
        <v/>
      </c>
      <c r="O2411" s="239"/>
      <c r="P2411" s="244"/>
      <c r="Q2411" s="245" t="str">
        <f t="shared" si="261"/>
        <v/>
      </c>
      <c r="U2411" s="246" t="str">
        <f>IFERROR(VLOOKUP(C2411,'BASE EQUIPOS'!$G$8:$O$22,9,0)," ")</f>
        <v xml:space="preserve"> </v>
      </c>
      <c r="V2411" s="232" t="str">
        <f t="shared" si="263"/>
        <v/>
      </c>
      <c r="W2411" s="232" t="str">
        <f t="shared" si="264"/>
        <v/>
      </c>
      <c r="X2411" s="232" t="str">
        <f>IFERROR(VLOOKUP(W2411,Datos!$P$4:$Q$18,2,0),"")</f>
        <v/>
      </c>
      <c r="Y2411" s="232" t="str">
        <f t="shared" si="265"/>
        <v/>
      </c>
      <c r="AA2411" s="314" t="str">
        <f t="shared" ca="1" si="262"/>
        <v/>
      </c>
    </row>
    <row r="2412" spans="1:27" x14ac:dyDescent="0.3">
      <c r="A2412" s="238"/>
      <c r="B2412" s="241" t="str">
        <f t="shared" si="266"/>
        <v/>
      </c>
      <c r="C2412" s="239"/>
      <c r="D2412" s="240" t="str">
        <f>IF(C2412&lt;&gt;"",VLOOKUP(C2412,'BASE EQUIPOS'!$G$8:$H$22,2,0),"")</f>
        <v/>
      </c>
      <c r="E2412" s="241" t="str">
        <f>IF(C2412&lt;&gt;"",VLOOKUP(C2412,'BASE EQUIPOS'!$G$8:$I$22,3,0),"")</f>
        <v/>
      </c>
      <c r="F2412" s="241" t="str">
        <f>IF(C2412&lt;&gt;"",VLOOKUP(C2412,'BASE EQUIPOS'!$G$8:$J$22,4,0),"")</f>
        <v/>
      </c>
      <c r="G2412" s="242"/>
      <c r="H2412" s="233"/>
      <c r="I2412" s="241"/>
      <c r="J2412" s="241"/>
      <c r="K2412" s="241"/>
      <c r="L2412" s="239"/>
      <c r="M2412" s="244"/>
      <c r="N2412" s="245" t="str">
        <f t="shared" ca="1" si="260"/>
        <v/>
      </c>
      <c r="O2412" s="239"/>
      <c r="P2412" s="244"/>
      <c r="Q2412" s="245" t="str">
        <f t="shared" si="261"/>
        <v/>
      </c>
      <c r="U2412" s="246" t="str">
        <f>IFERROR(VLOOKUP(C2412,'BASE EQUIPOS'!$G$8:$O$22,9,0)," ")</f>
        <v xml:space="preserve"> </v>
      </c>
      <c r="V2412" s="232" t="str">
        <f t="shared" si="263"/>
        <v/>
      </c>
      <c r="W2412" s="232" t="str">
        <f t="shared" si="264"/>
        <v/>
      </c>
      <c r="X2412" s="232" t="str">
        <f>IFERROR(VLOOKUP(W2412,Datos!$P$4:$Q$18,2,0),"")</f>
        <v/>
      </c>
      <c r="Y2412" s="232" t="str">
        <f t="shared" si="265"/>
        <v/>
      </c>
      <c r="AA2412" s="314" t="str">
        <f t="shared" ca="1" si="262"/>
        <v/>
      </c>
    </row>
    <row r="2413" spans="1:27" x14ac:dyDescent="0.3">
      <c r="A2413" s="238"/>
      <c r="B2413" s="241" t="str">
        <f t="shared" si="266"/>
        <v/>
      </c>
      <c r="C2413" s="239"/>
      <c r="D2413" s="240" t="str">
        <f>IF(C2413&lt;&gt;"",VLOOKUP(C2413,'BASE EQUIPOS'!$G$8:$H$22,2,0),"")</f>
        <v/>
      </c>
      <c r="E2413" s="241" t="str">
        <f>IF(C2413&lt;&gt;"",VLOOKUP(C2413,'BASE EQUIPOS'!$G$8:$I$22,3,0),"")</f>
        <v/>
      </c>
      <c r="F2413" s="241" t="str">
        <f>IF(C2413&lt;&gt;"",VLOOKUP(C2413,'BASE EQUIPOS'!$G$8:$J$22,4,0),"")</f>
        <v/>
      </c>
      <c r="G2413" s="242"/>
      <c r="H2413" s="233"/>
      <c r="I2413" s="241"/>
      <c r="J2413" s="241"/>
      <c r="K2413" s="241"/>
      <c r="L2413" s="239"/>
      <c r="M2413" s="244"/>
      <c r="N2413" s="245" t="str">
        <f t="shared" ca="1" si="260"/>
        <v/>
      </c>
      <c r="O2413" s="239"/>
      <c r="P2413" s="244"/>
      <c r="Q2413" s="245" t="str">
        <f t="shared" si="261"/>
        <v/>
      </c>
      <c r="U2413" s="246" t="str">
        <f>IFERROR(VLOOKUP(C2413,'BASE EQUIPOS'!$G$8:$O$22,9,0)," ")</f>
        <v xml:space="preserve"> </v>
      </c>
      <c r="V2413" s="232" t="str">
        <f t="shared" si="263"/>
        <v/>
      </c>
      <c r="W2413" s="232" t="str">
        <f t="shared" si="264"/>
        <v/>
      </c>
      <c r="X2413" s="232" t="str">
        <f>IFERROR(VLOOKUP(W2413,Datos!$P$4:$Q$18,2,0),"")</f>
        <v/>
      </c>
      <c r="Y2413" s="232" t="str">
        <f t="shared" si="265"/>
        <v/>
      </c>
      <c r="AA2413" s="314" t="str">
        <f t="shared" ca="1" si="262"/>
        <v/>
      </c>
    </row>
    <row r="2414" spans="1:27" x14ac:dyDescent="0.3">
      <c r="A2414" s="238"/>
      <c r="B2414" s="241" t="str">
        <f t="shared" si="266"/>
        <v/>
      </c>
      <c r="C2414" s="239"/>
      <c r="D2414" s="240" t="str">
        <f>IF(C2414&lt;&gt;"",VLOOKUP(C2414,'BASE EQUIPOS'!$G$8:$H$22,2,0),"")</f>
        <v/>
      </c>
      <c r="E2414" s="241" t="str">
        <f>IF(C2414&lt;&gt;"",VLOOKUP(C2414,'BASE EQUIPOS'!$G$8:$I$22,3,0),"")</f>
        <v/>
      </c>
      <c r="F2414" s="241" t="str">
        <f>IF(C2414&lt;&gt;"",VLOOKUP(C2414,'BASE EQUIPOS'!$G$8:$J$22,4,0),"")</f>
        <v/>
      </c>
      <c r="G2414" s="242"/>
      <c r="H2414" s="233"/>
      <c r="I2414" s="241"/>
      <c r="J2414" s="241"/>
      <c r="K2414" s="241"/>
      <c r="L2414" s="239"/>
      <c r="M2414" s="244"/>
      <c r="N2414" s="245" t="str">
        <f t="shared" ca="1" si="260"/>
        <v/>
      </c>
      <c r="O2414" s="239"/>
      <c r="P2414" s="244"/>
      <c r="Q2414" s="245" t="str">
        <f t="shared" si="261"/>
        <v/>
      </c>
      <c r="U2414" s="246" t="str">
        <f>IFERROR(VLOOKUP(C2414,'BASE EQUIPOS'!$G$8:$O$22,9,0)," ")</f>
        <v xml:space="preserve"> </v>
      </c>
      <c r="V2414" s="232" t="str">
        <f t="shared" si="263"/>
        <v/>
      </c>
      <c r="W2414" s="232" t="str">
        <f t="shared" si="264"/>
        <v/>
      </c>
      <c r="X2414" s="232" t="str">
        <f>IFERROR(VLOOKUP(W2414,Datos!$P$4:$Q$18,2,0),"")</f>
        <v/>
      </c>
      <c r="Y2414" s="232" t="str">
        <f t="shared" si="265"/>
        <v/>
      </c>
      <c r="AA2414" s="314" t="str">
        <f t="shared" ca="1" si="262"/>
        <v/>
      </c>
    </row>
    <row r="2415" spans="1:27" x14ac:dyDescent="0.3">
      <c r="A2415" s="238"/>
      <c r="B2415" s="241" t="str">
        <f t="shared" si="266"/>
        <v/>
      </c>
      <c r="C2415" s="239"/>
      <c r="D2415" s="240" t="str">
        <f>IF(C2415&lt;&gt;"",VLOOKUP(C2415,'BASE EQUIPOS'!$G$8:$H$22,2,0),"")</f>
        <v/>
      </c>
      <c r="E2415" s="241" t="str">
        <f>IF(C2415&lt;&gt;"",VLOOKUP(C2415,'BASE EQUIPOS'!$G$8:$I$22,3,0),"")</f>
        <v/>
      </c>
      <c r="F2415" s="241" t="str">
        <f>IF(C2415&lt;&gt;"",VLOOKUP(C2415,'BASE EQUIPOS'!$G$8:$J$22,4,0),"")</f>
        <v/>
      </c>
      <c r="G2415" s="242"/>
      <c r="H2415" s="233"/>
      <c r="I2415" s="241"/>
      <c r="J2415" s="241"/>
      <c r="K2415" s="241"/>
      <c r="L2415" s="239"/>
      <c r="M2415" s="244"/>
      <c r="N2415" s="245" t="str">
        <f t="shared" ca="1" si="260"/>
        <v/>
      </c>
      <c r="O2415" s="239"/>
      <c r="P2415" s="244"/>
      <c r="Q2415" s="245" t="str">
        <f t="shared" si="261"/>
        <v/>
      </c>
      <c r="U2415" s="246" t="str">
        <f>IFERROR(VLOOKUP(C2415,'BASE EQUIPOS'!$G$8:$O$22,9,0)," ")</f>
        <v xml:space="preserve"> </v>
      </c>
      <c r="V2415" s="232" t="str">
        <f t="shared" si="263"/>
        <v/>
      </c>
      <c r="W2415" s="232" t="str">
        <f t="shared" si="264"/>
        <v/>
      </c>
      <c r="X2415" s="232" t="str">
        <f>IFERROR(VLOOKUP(W2415,Datos!$P$4:$Q$18,2,0),"")</f>
        <v/>
      </c>
      <c r="Y2415" s="232" t="str">
        <f t="shared" si="265"/>
        <v/>
      </c>
      <c r="AA2415" s="314" t="str">
        <f t="shared" ca="1" si="262"/>
        <v/>
      </c>
    </row>
    <row r="2416" spans="1:27" x14ac:dyDescent="0.3">
      <c r="A2416" s="238"/>
      <c r="B2416" s="241" t="str">
        <f t="shared" si="266"/>
        <v/>
      </c>
      <c r="C2416" s="239"/>
      <c r="D2416" s="240" t="str">
        <f>IF(C2416&lt;&gt;"",VLOOKUP(C2416,'BASE EQUIPOS'!$G$8:$H$22,2,0),"")</f>
        <v/>
      </c>
      <c r="E2416" s="241" t="str">
        <f>IF(C2416&lt;&gt;"",VLOOKUP(C2416,'BASE EQUIPOS'!$G$8:$I$22,3,0),"")</f>
        <v/>
      </c>
      <c r="F2416" s="241" t="str">
        <f>IF(C2416&lt;&gt;"",VLOOKUP(C2416,'BASE EQUIPOS'!$G$8:$J$22,4,0),"")</f>
        <v/>
      </c>
      <c r="G2416" s="242"/>
      <c r="H2416" s="233"/>
      <c r="I2416" s="241"/>
      <c r="J2416" s="241"/>
      <c r="K2416" s="241"/>
      <c r="L2416" s="239"/>
      <c r="M2416" s="244"/>
      <c r="N2416" s="245" t="str">
        <f t="shared" ca="1" si="260"/>
        <v/>
      </c>
      <c r="O2416" s="239"/>
      <c r="P2416" s="244"/>
      <c r="Q2416" s="245" t="str">
        <f t="shared" si="261"/>
        <v/>
      </c>
      <c r="U2416" s="246" t="str">
        <f>IFERROR(VLOOKUP(C2416,'BASE EQUIPOS'!$G$8:$O$22,9,0)," ")</f>
        <v xml:space="preserve"> </v>
      </c>
      <c r="V2416" s="232" t="str">
        <f t="shared" si="263"/>
        <v/>
      </c>
      <c r="W2416" s="232" t="str">
        <f t="shared" si="264"/>
        <v/>
      </c>
      <c r="X2416" s="232" t="str">
        <f>IFERROR(VLOOKUP(W2416,Datos!$P$4:$Q$18,2,0),"")</f>
        <v/>
      </c>
      <c r="Y2416" s="232" t="str">
        <f t="shared" si="265"/>
        <v/>
      </c>
      <c r="AA2416" s="314" t="str">
        <f t="shared" ca="1" si="262"/>
        <v/>
      </c>
    </row>
    <row r="2417" spans="1:27" x14ac:dyDescent="0.3">
      <c r="A2417" s="238"/>
      <c r="B2417" s="241" t="str">
        <f t="shared" si="266"/>
        <v/>
      </c>
      <c r="C2417" s="239"/>
      <c r="D2417" s="240" t="str">
        <f>IF(C2417&lt;&gt;"",VLOOKUP(C2417,'BASE EQUIPOS'!$G$8:$H$22,2,0),"")</f>
        <v/>
      </c>
      <c r="E2417" s="241" t="str">
        <f>IF(C2417&lt;&gt;"",VLOOKUP(C2417,'BASE EQUIPOS'!$G$8:$I$22,3,0),"")</f>
        <v/>
      </c>
      <c r="F2417" s="241" t="str">
        <f>IF(C2417&lt;&gt;"",VLOOKUP(C2417,'BASE EQUIPOS'!$G$8:$J$22,4,0),"")</f>
        <v/>
      </c>
      <c r="G2417" s="242"/>
      <c r="H2417" s="233"/>
      <c r="I2417" s="241"/>
      <c r="J2417" s="241"/>
      <c r="K2417" s="241"/>
      <c r="L2417" s="239"/>
      <c r="M2417" s="244"/>
      <c r="N2417" s="245" t="str">
        <f t="shared" ca="1" si="260"/>
        <v/>
      </c>
      <c r="O2417" s="239"/>
      <c r="P2417" s="244"/>
      <c r="Q2417" s="245" t="str">
        <f t="shared" si="261"/>
        <v/>
      </c>
      <c r="U2417" s="246" t="str">
        <f>IFERROR(VLOOKUP(C2417,'BASE EQUIPOS'!$G$8:$O$22,9,0)," ")</f>
        <v xml:space="preserve"> </v>
      </c>
      <c r="V2417" s="232" t="str">
        <f t="shared" si="263"/>
        <v/>
      </c>
      <c r="W2417" s="232" t="str">
        <f t="shared" si="264"/>
        <v/>
      </c>
      <c r="X2417" s="232" t="str">
        <f>IFERROR(VLOOKUP(W2417,Datos!$P$4:$Q$18,2,0),"")</f>
        <v/>
      </c>
      <c r="Y2417" s="232" t="str">
        <f t="shared" si="265"/>
        <v/>
      </c>
      <c r="AA2417" s="314" t="str">
        <f t="shared" ca="1" si="262"/>
        <v/>
      </c>
    </row>
    <row r="2418" spans="1:27" x14ac:dyDescent="0.3">
      <c r="A2418" s="238"/>
      <c r="B2418" s="241" t="str">
        <f t="shared" si="266"/>
        <v/>
      </c>
      <c r="C2418" s="239"/>
      <c r="D2418" s="240" t="str">
        <f>IF(C2418&lt;&gt;"",VLOOKUP(C2418,'BASE EQUIPOS'!$G$8:$H$22,2,0),"")</f>
        <v/>
      </c>
      <c r="E2418" s="241" t="str">
        <f>IF(C2418&lt;&gt;"",VLOOKUP(C2418,'BASE EQUIPOS'!$G$8:$I$22,3,0),"")</f>
        <v/>
      </c>
      <c r="F2418" s="241" t="str">
        <f>IF(C2418&lt;&gt;"",VLOOKUP(C2418,'BASE EQUIPOS'!$G$8:$J$22,4,0),"")</f>
        <v/>
      </c>
      <c r="G2418" s="242"/>
      <c r="H2418" s="233"/>
      <c r="I2418" s="241"/>
      <c r="J2418" s="241"/>
      <c r="K2418" s="241"/>
      <c r="L2418" s="239"/>
      <c r="M2418" s="244"/>
      <c r="N2418" s="245" t="str">
        <f t="shared" ca="1" si="260"/>
        <v/>
      </c>
      <c r="O2418" s="239"/>
      <c r="P2418" s="244"/>
      <c r="Q2418" s="245" t="str">
        <f t="shared" si="261"/>
        <v/>
      </c>
      <c r="U2418" s="246" t="str">
        <f>IFERROR(VLOOKUP(C2418,'BASE EQUIPOS'!$G$8:$O$22,9,0)," ")</f>
        <v xml:space="preserve"> </v>
      </c>
      <c r="V2418" s="232" t="str">
        <f t="shared" si="263"/>
        <v/>
      </c>
      <c r="W2418" s="232" t="str">
        <f t="shared" si="264"/>
        <v/>
      </c>
      <c r="X2418" s="232" t="str">
        <f>IFERROR(VLOOKUP(W2418,Datos!$P$4:$Q$18,2,0),"")</f>
        <v/>
      </c>
      <c r="Y2418" s="232" t="str">
        <f t="shared" si="265"/>
        <v/>
      </c>
      <c r="AA2418" s="314" t="str">
        <f t="shared" ca="1" si="262"/>
        <v/>
      </c>
    </row>
    <row r="2419" spans="1:27" x14ac:dyDescent="0.3">
      <c r="A2419" s="238"/>
      <c r="B2419" s="241" t="str">
        <f t="shared" si="266"/>
        <v/>
      </c>
      <c r="C2419" s="239"/>
      <c r="D2419" s="240" t="str">
        <f>IF(C2419&lt;&gt;"",VLOOKUP(C2419,'BASE EQUIPOS'!$G$8:$H$22,2,0),"")</f>
        <v/>
      </c>
      <c r="E2419" s="241" t="str">
        <f>IF(C2419&lt;&gt;"",VLOOKUP(C2419,'BASE EQUIPOS'!$G$8:$I$22,3,0),"")</f>
        <v/>
      </c>
      <c r="F2419" s="241" t="str">
        <f>IF(C2419&lt;&gt;"",VLOOKUP(C2419,'BASE EQUIPOS'!$G$8:$J$22,4,0),"")</f>
        <v/>
      </c>
      <c r="G2419" s="242"/>
      <c r="H2419" s="233"/>
      <c r="I2419" s="241"/>
      <c r="J2419" s="241"/>
      <c r="K2419" s="241"/>
      <c r="L2419" s="239"/>
      <c r="M2419" s="244"/>
      <c r="N2419" s="245" t="str">
        <f t="shared" ca="1" si="260"/>
        <v/>
      </c>
      <c r="O2419" s="239"/>
      <c r="P2419" s="244"/>
      <c r="Q2419" s="245" t="str">
        <f t="shared" si="261"/>
        <v/>
      </c>
      <c r="U2419" s="246" t="str">
        <f>IFERROR(VLOOKUP(C2419,'BASE EQUIPOS'!$G$8:$O$22,9,0)," ")</f>
        <v xml:space="preserve"> </v>
      </c>
      <c r="V2419" s="232" t="str">
        <f t="shared" si="263"/>
        <v/>
      </c>
      <c r="W2419" s="232" t="str">
        <f t="shared" si="264"/>
        <v/>
      </c>
      <c r="X2419" s="232" t="str">
        <f>IFERROR(VLOOKUP(W2419,Datos!$P$4:$Q$18,2,0),"")</f>
        <v/>
      </c>
      <c r="Y2419" s="232" t="str">
        <f t="shared" si="265"/>
        <v/>
      </c>
      <c r="AA2419" s="314" t="str">
        <f t="shared" ca="1" si="262"/>
        <v/>
      </c>
    </row>
    <row r="2420" spans="1:27" x14ac:dyDescent="0.3">
      <c r="A2420" s="238"/>
      <c r="B2420" s="241" t="str">
        <f t="shared" si="266"/>
        <v/>
      </c>
      <c r="C2420" s="239"/>
      <c r="D2420" s="240" t="str">
        <f>IF(C2420&lt;&gt;"",VLOOKUP(C2420,'BASE EQUIPOS'!$G$8:$H$22,2,0),"")</f>
        <v/>
      </c>
      <c r="E2420" s="241" t="str">
        <f>IF(C2420&lt;&gt;"",VLOOKUP(C2420,'BASE EQUIPOS'!$G$8:$I$22,3,0),"")</f>
        <v/>
      </c>
      <c r="F2420" s="241" t="str">
        <f>IF(C2420&lt;&gt;"",VLOOKUP(C2420,'BASE EQUIPOS'!$G$8:$J$22,4,0),"")</f>
        <v/>
      </c>
      <c r="G2420" s="242"/>
      <c r="H2420" s="233"/>
      <c r="I2420" s="241"/>
      <c r="J2420" s="241"/>
      <c r="K2420" s="241"/>
      <c r="L2420" s="239"/>
      <c r="M2420" s="244"/>
      <c r="N2420" s="245" t="str">
        <f t="shared" ca="1" si="260"/>
        <v/>
      </c>
      <c r="O2420" s="239"/>
      <c r="P2420" s="244"/>
      <c r="Q2420" s="245" t="str">
        <f t="shared" si="261"/>
        <v/>
      </c>
      <c r="U2420" s="246" t="str">
        <f>IFERROR(VLOOKUP(C2420,'BASE EQUIPOS'!$G$8:$O$22,9,0)," ")</f>
        <v xml:space="preserve"> </v>
      </c>
      <c r="V2420" s="232" t="str">
        <f t="shared" si="263"/>
        <v/>
      </c>
      <c r="W2420" s="232" t="str">
        <f t="shared" si="264"/>
        <v/>
      </c>
      <c r="X2420" s="232" t="str">
        <f>IFERROR(VLOOKUP(W2420,Datos!$P$4:$Q$18,2,0),"")</f>
        <v/>
      </c>
      <c r="Y2420" s="232" t="str">
        <f t="shared" si="265"/>
        <v/>
      </c>
      <c r="AA2420" s="314" t="str">
        <f t="shared" ca="1" si="262"/>
        <v/>
      </c>
    </row>
    <row r="2421" spans="1:27" x14ac:dyDescent="0.3">
      <c r="A2421" s="238"/>
      <c r="B2421" s="241" t="str">
        <f t="shared" si="266"/>
        <v/>
      </c>
      <c r="C2421" s="239"/>
      <c r="D2421" s="240" t="str">
        <f>IF(C2421&lt;&gt;"",VLOOKUP(C2421,'BASE EQUIPOS'!$G$8:$H$22,2,0),"")</f>
        <v/>
      </c>
      <c r="E2421" s="241" t="str">
        <f>IF(C2421&lt;&gt;"",VLOOKUP(C2421,'BASE EQUIPOS'!$G$8:$I$22,3,0),"")</f>
        <v/>
      </c>
      <c r="F2421" s="241" t="str">
        <f>IF(C2421&lt;&gt;"",VLOOKUP(C2421,'BASE EQUIPOS'!$G$8:$J$22,4,0),"")</f>
        <v/>
      </c>
      <c r="G2421" s="242"/>
      <c r="H2421" s="233"/>
      <c r="I2421" s="241"/>
      <c r="J2421" s="241"/>
      <c r="K2421" s="241"/>
      <c r="L2421" s="239"/>
      <c r="M2421" s="244"/>
      <c r="N2421" s="245" t="str">
        <f t="shared" ca="1" si="260"/>
        <v/>
      </c>
      <c r="O2421" s="239"/>
      <c r="P2421" s="244"/>
      <c r="Q2421" s="245" t="str">
        <f t="shared" si="261"/>
        <v/>
      </c>
      <c r="U2421" s="246" t="str">
        <f>IFERROR(VLOOKUP(C2421,'BASE EQUIPOS'!$G$8:$O$22,9,0)," ")</f>
        <v xml:space="preserve"> </v>
      </c>
      <c r="V2421" s="232" t="str">
        <f t="shared" si="263"/>
        <v/>
      </c>
      <c r="W2421" s="232" t="str">
        <f t="shared" si="264"/>
        <v/>
      </c>
      <c r="X2421" s="232" t="str">
        <f>IFERROR(VLOOKUP(W2421,Datos!$P$4:$Q$18,2,0),"")</f>
        <v/>
      </c>
      <c r="Y2421" s="232" t="str">
        <f t="shared" si="265"/>
        <v/>
      </c>
      <c r="AA2421" s="314" t="str">
        <f t="shared" ca="1" si="262"/>
        <v/>
      </c>
    </row>
    <row r="2422" spans="1:27" x14ac:dyDescent="0.3">
      <c r="A2422" s="238"/>
      <c r="B2422" s="241" t="str">
        <f t="shared" si="266"/>
        <v/>
      </c>
      <c r="C2422" s="239"/>
      <c r="D2422" s="240" t="str">
        <f>IF(C2422&lt;&gt;"",VLOOKUP(C2422,'BASE EQUIPOS'!$G$8:$H$22,2,0),"")</f>
        <v/>
      </c>
      <c r="E2422" s="241" t="str">
        <f>IF(C2422&lt;&gt;"",VLOOKUP(C2422,'BASE EQUIPOS'!$G$8:$I$22,3,0),"")</f>
        <v/>
      </c>
      <c r="F2422" s="241" t="str">
        <f>IF(C2422&lt;&gt;"",VLOOKUP(C2422,'BASE EQUIPOS'!$G$8:$J$22,4,0),"")</f>
        <v/>
      </c>
      <c r="G2422" s="242"/>
      <c r="H2422" s="233"/>
      <c r="I2422" s="241"/>
      <c r="J2422" s="241"/>
      <c r="K2422" s="241"/>
      <c r="L2422" s="239"/>
      <c r="M2422" s="244"/>
      <c r="N2422" s="245" t="str">
        <f t="shared" ca="1" si="260"/>
        <v/>
      </c>
      <c r="O2422" s="239"/>
      <c r="P2422" s="244"/>
      <c r="Q2422" s="245" t="str">
        <f t="shared" si="261"/>
        <v/>
      </c>
      <c r="U2422" s="246" t="str">
        <f>IFERROR(VLOOKUP(C2422,'BASE EQUIPOS'!$G$8:$O$22,9,0)," ")</f>
        <v xml:space="preserve"> </v>
      </c>
      <c r="V2422" s="232" t="str">
        <f t="shared" si="263"/>
        <v/>
      </c>
      <c r="W2422" s="232" t="str">
        <f t="shared" si="264"/>
        <v/>
      </c>
      <c r="X2422" s="232" t="str">
        <f>IFERROR(VLOOKUP(W2422,Datos!$P$4:$Q$18,2,0),"")</f>
        <v/>
      </c>
      <c r="Y2422" s="232" t="str">
        <f t="shared" si="265"/>
        <v/>
      </c>
      <c r="AA2422" s="314" t="str">
        <f t="shared" ca="1" si="262"/>
        <v/>
      </c>
    </row>
    <row r="2423" spans="1:27" x14ac:dyDescent="0.3">
      <c r="A2423" s="238"/>
      <c r="B2423" s="241" t="str">
        <f t="shared" si="266"/>
        <v/>
      </c>
      <c r="C2423" s="239"/>
      <c r="D2423" s="240" t="str">
        <f>IF(C2423&lt;&gt;"",VLOOKUP(C2423,'BASE EQUIPOS'!$G$8:$H$22,2,0),"")</f>
        <v/>
      </c>
      <c r="E2423" s="241" t="str">
        <f>IF(C2423&lt;&gt;"",VLOOKUP(C2423,'BASE EQUIPOS'!$G$8:$I$22,3,0),"")</f>
        <v/>
      </c>
      <c r="F2423" s="241" t="str">
        <f>IF(C2423&lt;&gt;"",VLOOKUP(C2423,'BASE EQUIPOS'!$G$8:$J$22,4,0),"")</f>
        <v/>
      </c>
      <c r="G2423" s="242"/>
      <c r="H2423" s="233"/>
      <c r="I2423" s="241"/>
      <c r="J2423" s="241"/>
      <c r="K2423" s="241"/>
      <c r="L2423" s="239"/>
      <c r="M2423" s="244"/>
      <c r="N2423" s="245" t="str">
        <f t="shared" ca="1" si="260"/>
        <v/>
      </c>
      <c r="O2423" s="239"/>
      <c r="P2423" s="244"/>
      <c r="Q2423" s="245" t="str">
        <f t="shared" si="261"/>
        <v/>
      </c>
      <c r="U2423" s="246" t="str">
        <f>IFERROR(VLOOKUP(C2423,'BASE EQUIPOS'!$G$8:$O$22,9,0)," ")</f>
        <v xml:space="preserve"> </v>
      </c>
      <c r="V2423" s="232" t="str">
        <f t="shared" si="263"/>
        <v/>
      </c>
      <c r="W2423" s="232" t="str">
        <f t="shared" si="264"/>
        <v/>
      </c>
      <c r="X2423" s="232" t="str">
        <f>IFERROR(VLOOKUP(W2423,Datos!$P$4:$Q$18,2,0),"")</f>
        <v/>
      </c>
      <c r="Y2423" s="232" t="str">
        <f t="shared" si="265"/>
        <v/>
      </c>
      <c r="AA2423" s="314" t="str">
        <f t="shared" ca="1" si="262"/>
        <v/>
      </c>
    </row>
    <row r="2424" spans="1:27" x14ac:dyDescent="0.3">
      <c r="A2424" s="238"/>
      <c r="B2424" s="241" t="str">
        <f t="shared" si="266"/>
        <v/>
      </c>
      <c r="C2424" s="239"/>
      <c r="D2424" s="240" t="str">
        <f>IF(C2424&lt;&gt;"",VLOOKUP(C2424,'BASE EQUIPOS'!$G$8:$H$22,2,0),"")</f>
        <v/>
      </c>
      <c r="E2424" s="241" t="str">
        <f>IF(C2424&lt;&gt;"",VLOOKUP(C2424,'BASE EQUIPOS'!$G$8:$I$22,3,0),"")</f>
        <v/>
      </c>
      <c r="F2424" s="241" t="str">
        <f>IF(C2424&lt;&gt;"",VLOOKUP(C2424,'BASE EQUIPOS'!$G$8:$J$22,4,0),"")</f>
        <v/>
      </c>
      <c r="G2424" s="242"/>
      <c r="H2424" s="233"/>
      <c r="I2424" s="241"/>
      <c r="J2424" s="241"/>
      <c r="K2424" s="241"/>
      <c r="L2424" s="239"/>
      <c r="M2424" s="244"/>
      <c r="N2424" s="245" t="str">
        <f t="shared" ca="1" si="260"/>
        <v/>
      </c>
      <c r="O2424" s="239"/>
      <c r="P2424" s="244"/>
      <c r="Q2424" s="245" t="str">
        <f t="shared" si="261"/>
        <v/>
      </c>
      <c r="U2424" s="246" t="str">
        <f>IFERROR(VLOOKUP(C2424,'BASE EQUIPOS'!$G$8:$O$22,9,0)," ")</f>
        <v xml:space="preserve"> </v>
      </c>
      <c r="V2424" s="232" t="str">
        <f t="shared" si="263"/>
        <v/>
      </c>
      <c r="W2424" s="232" t="str">
        <f t="shared" si="264"/>
        <v/>
      </c>
      <c r="X2424" s="232" t="str">
        <f>IFERROR(VLOOKUP(W2424,Datos!$P$4:$Q$18,2,0),"")</f>
        <v/>
      </c>
      <c r="Y2424" s="232" t="str">
        <f t="shared" si="265"/>
        <v/>
      </c>
      <c r="AA2424" s="314" t="str">
        <f t="shared" ca="1" si="262"/>
        <v/>
      </c>
    </row>
    <row r="2425" spans="1:27" x14ac:dyDescent="0.3">
      <c r="A2425" s="238"/>
      <c r="B2425" s="241" t="str">
        <f t="shared" si="266"/>
        <v/>
      </c>
      <c r="C2425" s="239"/>
      <c r="D2425" s="240" t="str">
        <f>IF(C2425&lt;&gt;"",VLOOKUP(C2425,'BASE EQUIPOS'!$G$8:$H$22,2,0),"")</f>
        <v/>
      </c>
      <c r="E2425" s="241" t="str">
        <f>IF(C2425&lt;&gt;"",VLOOKUP(C2425,'BASE EQUIPOS'!$G$8:$I$22,3,0),"")</f>
        <v/>
      </c>
      <c r="F2425" s="241" t="str">
        <f>IF(C2425&lt;&gt;"",VLOOKUP(C2425,'BASE EQUIPOS'!$G$8:$J$22,4,0),"")</f>
        <v/>
      </c>
      <c r="G2425" s="242"/>
      <c r="H2425" s="233"/>
      <c r="I2425" s="241"/>
      <c r="J2425" s="241"/>
      <c r="K2425" s="241"/>
      <c r="L2425" s="239"/>
      <c r="M2425" s="244"/>
      <c r="N2425" s="245" t="str">
        <f t="shared" ca="1" si="260"/>
        <v/>
      </c>
      <c r="O2425" s="239"/>
      <c r="P2425" s="244"/>
      <c r="Q2425" s="245" t="str">
        <f t="shared" si="261"/>
        <v/>
      </c>
      <c r="U2425" s="246" t="str">
        <f>IFERROR(VLOOKUP(C2425,'BASE EQUIPOS'!$G$8:$O$22,9,0)," ")</f>
        <v xml:space="preserve"> </v>
      </c>
      <c r="V2425" s="232" t="str">
        <f t="shared" si="263"/>
        <v/>
      </c>
      <c r="W2425" s="232" t="str">
        <f t="shared" si="264"/>
        <v/>
      </c>
      <c r="X2425" s="232" t="str">
        <f>IFERROR(VLOOKUP(W2425,Datos!$P$4:$Q$18,2,0),"")</f>
        <v/>
      </c>
      <c r="Y2425" s="232" t="str">
        <f t="shared" si="265"/>
        <v/>
      </c>
      <c r="AA2425" s="314" t="str">
        <f t="shared" ca="1" si="262"/>
        <v/>
      </c>
    </row>
    <row r="2426" spans="1:27" x14ac:dyDescent="0.3">
      <c r="A2426" s="238"/>
      <c r="B2426" s="241" t="str">
        <f t="shared" si="266"/>
        <v/>
      </c>
      <c r="C2426" s="239"/>
      <c r="D2426" s="240" t="str">
        <f>IF(C2426&lt;&gt;"",VLOOKUP(C2426,'BASE EQUIPOS'!$G$8:$H$22,2,0),"")</f>
        <v/>
      </c>
      <c r="E2426" s="241" t="str">
        <f>IF(C2426&lt;&gt;"",VLOOKUP(C2426,'BASE EQUIPOS'!$G$8:$I$22,3,0),"")</f>
        <v/>
      </c>
      <c r="F2426" s="241" t="str">
        <f>IF(C2426&lt;&gt;"",VLOOKUP(C2426,'BASE EQUIPOS'!$G$8:$J$22,4,0),"")</f>
        <v/>
      </c>
      <c r="G2426" s="242"/>
      <c r="H2426" s="233"/>
      <c r="I2426" s="241"/>
      <c r="J2426" s="241"/>
      <c r="K2426" s="241"/>
      <c r="L2426" s="239"/>
      <c r="M2426" s="244"/>
      <c r="N2426" s="245" t="str">
        <f t="shared" ca="1" si="260"/>
        <v/>
      </c>
      <c r="O2426" s="239"/>
      <c r="P2426" s="244"/>
      <c r="Q2426" s="245" t="str">
        <f t="shared" si="261"/>
        <v/>
      </c>
      <c r="U2426" s="246" t="str">
        <f>IFERROR(VLOOKUP(C2426,'BASE EQUIPOS'!$G$8:$O$22,9,0)," ")</f>
        <v xml:space="preserve"> </v>
      </c>
      <c r="V2426" s="232" t="str">
        <f t="shared" si="263"/>
        <v/>
      </c>
      <c r="W2426" s="232" t="str">
        <f t="shared" si="264"/>
        <v/>
      </c>
      <c r="X2426" s="232" t="str">
        <f>IFERROR(VLOOKUP(W2426,Datos!$P$4:$Q$18,2,0),"")</f>
        <v/>
      </c>
      <c r="Y2426" s="232" t="str">
        <f t="shared" si="265"/>
        <v/>
      </c>
      <c r="AA2426" s="314" t="str">
        <f t="shared" ca="1" si="262"/>
        <v/>
      </c>
    </row>
    <row r="2427" spans="1:27" x14ac:dyDescent="0.3">
      <c r="A2427" s="238"/>
      <c r="B2427" s="241" t="str">
        <f t="shared" si="266"/>
        <v/>
      </c>
      <c r="C2427" s="239"/>
      <c r="D2427" s="240" t="str">
        <f>IF(C2427&lt;&gt;"",VLOOKUP(C2427,'BASE EQUIPOS'!$G$8:$H$22,2,0),"")</f>
        <v/>
      </c>
      <c r="E2427" s="241" t="str">
        <f>IF(C2427&lt;&gt;"",VLOOKUP(C2427,'BASE EQUIPOS'!$G$8:$I$22,3,0),"")</f>
        <v/>
      </c>
      <c r="F2427" s="241" t="str">
        <f>IF(C2427&lt;&gt;"",VLOOKUP(C2427,'BASE EQUIPOS'!$G$8:$J$22,4,0),"")</f>
        <v/>
      </c>
      <c r="G2427" s="242"/>
      <c r="H2427" s="233"/>
      <c r="I2427" s="241"/>
      <c r="J2427" s="241"/>
      <c r="K2427" s="241"/>
      <c r="L2427" s="239"/>
      <c r="M2427" s="244"/>
      <c r="N2427" s="245" t="str">
        <f t="shared" ca="1" si="260"/>
        <v/>
      </c>
      <c r="O2427" s="239"/>
      <c r="P2427" s="244"/>
      <c r="Q2427" s="245" t="str">
        <f t="shared" si="261"/>
        <v/>
      </c>
      <c r="U2427" s="246" t="str">
        <f>IFERROR(VLOOKUP(C2427,'BASE EQUIPOS'!$G$8:$O$22,9,0)," ")</f>
        <v xml:space="preserve"> </v>
      </c>
      <c r="V2427" s="232" t="str">
        <f t="shared" si="263"/>
        <v/>
      </c>
      <c r="W2427" s="232" t="str">
        <f t="shared" si="264"/>
        <v/>
      </c>
      <c r="X2427" s="232" t="str">
        <f>IFERROR(VLOOKUP(W2427,Datos!$P$4:$Q$18,2,0),"")</f>
        <v/>
      </c>
      <c r="Y2427" s="232" t="str">
        <f t="shared" si="265"/>
        <v/>
      </c>
      <c r="AA2427" s="314" t="str">
        <f t="shared" ca="1" si="262"/>
        <v/>
      </c>
    </row>
    <row r="2428" spans="1:27" x14ac:dyDescent="0.3">
      <c r="A2428" s="238"/>
      <c r="B2428" s="241" t="str">
        <f t="shared" si="266"/>
        <v/>
      </c>
      <c r="C2428" s="239"/>
      <c r="D2428" s="240" t="str">
        <f>IF(C2428&lt;&gt;"",VLOOKUP(C2428,'BASE EQUIPOS'!$G$8:$H$22,2,0),"")</f>
        <v/>
      </c>
      <c r="E2428" s="241" t="str">
        <f>IF(C2428&lt;&gt;"",VLOOKUP(C2428,'BASE EQUIPOS'!$G$8:$I$22,3,0),"")</f>
        <v/>
      </c>
      <c r="F2428" s="241" t="str">
        <f>IF(C2428&lt;&gt;"",VLOOKUP(C2428,'BASE EQUIPOS'!$G$8:$J$22,4,0),"")</f>
        <v/>
      </c>
      <c r="G2428" s="242"/>
      <c r="H2428" s="233"/>
      <c r="I2428" s="241"/>
      <c r="J2428" s="241"/>
      <c r="K2428" s="241"/>
      <c r="L2428" s="239"/>
      <c r="M2428" s="244"/>
      <c r="N2428" s="245" t="str">
        <f t="shared" ca="1" si="260"/>
        <v/>
      </c>
      <c r="O2428" s="239"/>
      <c r="P2428" s="244"/>
      <c r="Q2428" s="245" t="str">
        <f t="shared" si="261"/>
        <v/>
      </c>
      <c r="U2428" s="246" t="str">
        <f>IFERROR(VLOOKUP(C2428,'BASE EQUIPOS'!$G$8:$O$22,9,0)," ")</f>
        <v xml:space="preserve"> </v>
      </c>
      <c r="V2428" s="232" t="str">
        <f t="shared" si="263"/>
        <v/>
      </c>
      <c r="W2428" s="232" t="str">
        <f t="shared" si="264"/>
        <v/>
      </c>
      <c r="X2428" s="232" t="str">
        <f>IFERROR(VLOOKUP(W2428,Datos!$P$4:$Q$18,2,0),"")</f>
        <v/>
      </c>
      <c r="Y2428" s="232" t="str">
        <f t="shared" si="265"/>
        <v/>
      </c>
      <c r="AA2428" s="314" t="str">
        <f t="shared" ca="1" si="262"/>
        <v/>
      </c>
    </row>
    <row r="2429" spans="1:27" x14ac:dyDescent="0.3">
      <c r="A2429" s="238"/>
      <c r="B2429" s="241" t="str">
        <f t="shared" si="266"/>
        <v/>
      </c>
      <c r="C2429" s="239"/>
      <c r="D2429" s="240" t="str">
        <f>IF(C2429&lt;&gt;"",VLOOKUP(C2429,'BASE EQUIPOS'!$G$8:$H$22,2,0),"")</f>
        <v/>
      </c>
      <c r="E2429" s="241" t="str">
        <f>IF(C2429&lt;&gt;"",VLOOKUP(C2429,'BASE EQUIPOS'!$G$8:$I$22,3,0),"")</f>
        <v/>
      </c>
      <c r="F2429" s="241" t="str">
        <f>IF(C2429&lt;&gt;"",VLOOKUP(C2429,'BASE EQUIPOS'!$G$8:$J$22,4,0),"")</f>
        <v/>
      </c>
      <c r="G2429" s="242"/>
      <c r="H2429" s="233"/>
      <c r="I2429" s="241"/>
      <c r="J2429" s="241"/>
      <c r="K2429" s="241"/>
      <c r="L2429" s="239"/>
      <c r="M2429" s="244"/>
      <c r="N2429" s="245" t="str">
        <f t="shared" ca="1" si="260"/>
        <v/>
      </c>
      <c r="O2429" s="239"/>
      <c r="P2429" s="244"/>
      <c r="Q2429" s="245" t="str">
        <f t="shared" si="261"/>
        <v/>
      </c>
      <c r="U2429" s="246" t="str">
        <f>IFERROR(VLOOKUP(C2429,'BASE EQUIPOS'!$G$8:$O$22,9,0)," ")</f>
        <v xml:space="preserve"> </v>
      </c>
      <c r="V2429" s="232" t="str">
        <f t="shared" si="263"/>
        <v/>
      </c>
      <c r="W2429" s="232" t="str">
        <f t="shared" si="264"/>
        <v/>
      </c>
      <c r="X2429" s="232" t="str">
        <f>IFERROR(VLOOKUP(W2429,Datos!$P$4:$Q$18,2,0),"")</f>
        <v/>
      </c>
      <c r="Y2429" s="232" t="str">
        <f t="shared" si="265"/>
        <v/>
      </c>
      <c r="AA2429" s="314" t="str">
        <f t="shared" ca="1" si="262"/>
        <v/>
      </c>
    </row>
    <row r="2430" spans="1:27" x14ac:dyDescent="0.3">
      <c r="A2430" s="238"/>
      <c r="B2430" s="241" t="str">
        <f t="shared" si="266"/>
        <v/>
      </c>
      <c r="C2430" s="239"/>
      <c r="D2430" s="240" t="str">
        <f>IF(C2430&lt;&gt;"",VLOOKUP(C2430,'BASE EQUIPOS'!$G$8:$H$22,2,0),"")</f>
        <v/>
      </c>
      <c r="E2430" s="241" t="str">
        <f>IF(C2430&lt;&gt;"",VLOOKUP(C2430,'BASE EQUIPOS'!$G$8:$I$22,3,0),"")</f>
        <v/>
      </c>
      <c r="F2430" s="241" t="str">
        <f>IF(C2430&lt;&gt;"",VLOOKUP(C2430,'BASE EQUIPOS'!$G$8:$J$22,4,0),"")</f>
        <v/>
      </c>
      <c r="G2430" s="242"/>
      <c r="H2430" s="233"/>
      <c r="I2430" s="241"/>
      <c r="J2430" s="241"/>
      <c r="K2430" s="241"/>
      <c r="L2430" s="239"/>
      <c r="M2430" s="244"/>
      <c r="N2430" s="245" t="str">
        <f t="shared" ca="1" si="260"/>
        <v/>
      </c>
      <c r="O2430" s="239"/>
      <c r="P2430" s="244"/>
      <c r="Q2430" s="245" t="str">
        <f t="shared" si="261"/>
        <v/>
      </c>
      <c r="U2430" s="246" t="str">
        <f>IFERROR(VLOOKUP(C2430,'BASE EQUIPOS'!$G$8:$O$22,9,0)," ")</f>
        <v xml:space="preserve"> </v>
      </c>
      <c r="V2430" s="232" t="str">
        <f t="shared" si="263"/>
        <v/>
      </c>
      <c r="W2430" s="232" t="str">
        <f t="shared" si="264"/>
        <v/>
      </c>
      <c r="X2430" s="232" t="str">
        <f>IFERROR(VLOOKUP(W2430,Datos!$P$4:$Q$18,2,0),"")</f>
        <v/>
      </c>
      <c r="Y2430" s="232" t="str">
        <f t="shared" si="265"/>
        <v/>
      </c>
      <c r="AA2430" s="314" t="str">
        <f t="shared" ca="1" si="262"/>
        <v/>
      </c>
    </row>
    <row r="2431" spans="1:27" x14ac:dyDescent="0.3">
      <c r="A2431" s="238"/>
      <c r="B2431" s="241" t="str">
        <f t="shared" si="266"/>
        <v/>
      </c>
      <c r="C2431" s="239"/>
      <c r="D2431" s="240" t="str">
        <f>IF(C2431&lt;&gt;"",VLOOKUP(C2431,'BASE EQUIPOS'!$G$8:$H$22,2,0),"")</f>
        <v/>
      </c>
      <c r="E2431" s="241" t="str">
        <f>IF(C2431&lt;&gt;"",VLOOKUP(C2431,'BASE EQUIPOS'!$G$8:$I$22,3,0),"")</f>
        <v/>
      </c>
      <c r="F2431" s="241" t="str">
        <f>IF(C2431&lt;&gt;"",VLOOKUP(C2431,'BASE EQUIPOS'!$G$8:$J$22,4,0),"")</f>
        <v/>
      </c>
      <c r="G2431" s="242"/>
      <c r="H2431" s="233"/>
      <c r="I2431" s="241"/>
      <c r="J2431" s="241"/>
      <c r="K2431" s="241"/>
      <c r="L2431" s="239"/>
      <c r="M2431" s="244"/>
      <c r="N2431" s="245" t="str">
        <f t="shared" ca="1" si="260"/>
        <v/>
      </c>
      <c r="O2431" s="239"/>
      <c r="P2431" s="244"/>
      <c r="Q2431" s="245" t="str">
        <f t="shared" si="261"/>
        <v/>
      </c>
      <c r="U2431" s="246" t="str">
        <f>IFERROR(VLOOKUP(C2431,'BASE EQUIPOS'!$G$8:$O$22,9,0)," ")</f>
        <v xml:space="preserve"> </v>
      </c>
      <c r="V2431" s="232" t="str">
        <f t="shared" si="263"/>
        <v/>
      </c>
      <c r="W2431" s="232" t="str">
        <f t="shared" si="264"/>
        <v/>
      </c>
      <c r="X2431" s="232" t="str">
        <f>IFERROR(VLOOKUP(W2431,Datos!$P$4:$Q$18,2,0),"")</f>
        <v/>
      </c>
      <c r="Y2431" s="232" t="str">
        <f t="shared" si="265"/>
        <v/>
      </c>
      <c r="AA2431" s="314" t="str">
        <f t="shared" ca="1" si="262"/>
        <v/>
      </c>
    </row>
    <row r="2432" spans="1:27" x14ac:dyDescent="0.3">
      <c r="A2432" s="238"/>
      <c r="B2432" s="241" t="str">
        <f t="shared" si="266"/>
        <v/>
      </c>
      <c r="C2432" s="239"/>
      <c r="D2432" s="240" t="str">
        <f>IF(C2432&lt;&gt;"",VLOOKUP(C2432,'BASE EQUIPOS'!$G$8:$H$22,2,0),"")</f>
        <v/>
      </c>
      <c r="E2432" s="241" t="str">
        <f>IF(C2432&lt;&gt;"",VLOOKUP(C2432,'BASE EQUIPOS'!$G$8:$I$22,3,0),"")</f>
        <v/>
      </c>
      <c r="F2432" s="241" t="str">
        <f>IF(C2432&lt;&gt;"",VLOOKUP(C2432,'BASE EQUIPOS'!$G$8:$J$22,4,0),"")</f>
        <v/>
      </c>
      <c r="G2432" s="242"/>
      <c r="H2432" s="233"/>
      <c r="I2432" s="241"/>
      <c r="J2432" s="241"/>
      <c r="K2432" s="241"/>
      <c r="L2432" s="239"/>
      <c r="M2432" s="244"/>
      <c r="N2432" s="245" t="str">
        <f t="shared" ca="1" si="260"/>
        <v/>
      </c>
      <c r="O2432" s="239"/>
      <c r="P2432" s="244"/>
      <c r="Q2432" s="245" t="str">
        <f t="shared" si="261"/>
        <v/>
      </c>
      <c r="U2432" s="246" t="str">
        <f>IFERROR(VLOOKUP(C2432,'BASE EQUIPOS'!$G$8:$O$22,9,0)," ")</f>
        <v xml:space="preserve"> </v>
      </c>
      <c r="V2432" s="232" t="str">
        <f t="shared" si="263"/>
        <v/>
      </c>
      <c r="W2432" s="232" t="str">
        <f t="shared" si="264"/>
        <v/>
      </c>
      <c r="X2432" s="232" t="str">
        <f>IFERROR(VLOOKUP(W2432,Datos!$P$4:$Q$18,2,0),"")</f>
        <v/>
      </c>
      <c r="Y2432" s="232" t="str">
        <f t="shared" si="265"/>
        <v/>
      </c>
      <c r="AA2432" s="314" t="str">
        <f t="shared" ca="1" si="262"/>
        <v/>
      </c>
    </row>
    <row r="2433" spans="1:27" x14ac:dyDescent="0.3">
      <c r="A2433" s="238"/>
      <c r="B2433" s="241" t="str">
        <f t="shared" si="266"/>
        <v/>
      </c>
      <c r="C2433" s="239"/>
      <c r="D2433" s="240" t="str">
        <f>IF(C2433&lt;&gt;"",VLOOKUP(C2433,'BASE EQUIPOS'!$G$8:$H$22,2,0),"")</f>
        <v/>
      </c>
      <c r="E2433" s="241" t="str">
        <f>IF(C2433&lt;&gt;"",VLOOKUP(C2433,'BASE EQUIPOS'!$G$8:$I$22,3,0),"")</f>
        <v/>
      </c>
      <c r="F2433" s="241" t="str">
        <f>IF(C2433&lt;&gt;"",VLOOKUP(C2433,'BASE EQUIPOS'!$G$8:$J$22,4,0),"")</f>
        <v/>
      </c>
      <c r="G2433" s="242"/>
      <c r="H2433" s="233"/>
      <c r="I2433" s="241"/>
      <c r="J2433" s="241"/>
      <c r="K2433" s="241"/>
      <c r="L2433" s="239"/>
      <c r="M2433" s="244"/>
      <c r="N2433" s="245" t="str">
        <f t="shared" ca="1" si="260"/>
        <v/>
      </c>
      <c r="O2433" s="239"/>
      <c r="P2433" s="244"/>
      <c r="Q2433" s="245" t="str">
        <f t="shared" si="261"/>
        <v/>
      </c>
      <c r="U2433" s="246" t="str">
        <f>IFERROR(VLOOKUP(C2433,'BASE EQUIPOS'!$G$8:$O$22,9,0)," ")</f>
        <v xml:space="preserve"> </v>
      </c>
      <c r="V2433" s="232" t="str">
        <f t="shared" si="263"/>
        <v/>
      </c>
      <c r="W2433" s="232" t="str">
        <f t="shared" si="264"/>
        <v/>
      </c>
      <c r="X2433" s="232" t="str">
        <f>IFERROR(VLOOKUP(W2433,Datos!$P$4:$Q$18,2,0),"")</f>
        <v/>
      </c>
      <c r="Y2433" s="232" t="str">
        <f t="shared" si="265"/>
        <v/>
      </c>
      <c r="AA2433" s="314" t="str">
        <f t="shared" ca="1" si="262"/>
        <v/>
      </c>
    </row>
    <row r="2434" spans="1:27" x14ac:dyDescent="0.3">
      <c r="A2434" s="238"/>
      <c r="B2434" s="241" t="str">
        <f t="shared" si="266"/>
        <v/>
      </c>
      <c r="C2434" s="239"/>
      <c r="D2434" s="240" t="str">
        <f>IF(C2434&lt;&gt;"",VLOOKUP(C2434,'BASE EQUIPOS'!$G$8:$H$22,2,0),"")</f>
        <v/>
      </c>
      <c r="E2434" s="241" t="str">
        <f>IF(C2434&lt;&gt;"",VLOOKUP(C2434,'BASE EQUIPOS'!$G$8:$I$22,3,0),"")</f>
        <v/>
      </c>
      <c r="F2434" s="241" t="str">
        <f>IF(C2434&lt;&gt;"",VLOOKUP(C2434,'BASE EQUIPOS'!$G$8:$J$22,4,0),"")</f>
        <v/>
      </c>
      <c r="G2434" s="242"/>
      <c r="H2434" s="233"/>
      <c r="I2434" s="241"/>
      <c r="J2434" s="241"/>
      <c r="K2434" s="241"/>
      <c r="L2434" s="239"/>
      <c r="M2434" s="244"/>
      <c r="N2434" s="245" t="str">
        <f t="shared" ca="1" si="260"/>
        <v/>
      </c>
      <c r="O2434" s="239"/>
      <c r="P2434" s="244"/>
      <c r="Q2434" s="245" t="str">
        <f t="shared" si="261"/>
        <v/>
      </c>
      <c r="U2434" s="246" t="str">
        <f>IFERROR(VLOOKUP(C2434,'BASE EQUIPOS'!$G$8:$O$22,9,0)," ")</f>
        <v xml:space="preserve"> </v>
      </c>
      <c r="V2434" s="232" t="str">
        <f t="shared" si="263"/>
        <v/>
      </c>
      <c r="W2434" s="232" t="str">
        <f t="shared" si="264"/>
        <v/>
      </c>
      <c r="X2434" s="232" t="str">
        <f>IFERROR(VLOOKUP(W2434,Datos!$P$4:$Q$18,2,0),"")</f>
        <v/>
      </c>
      <c r="Y2434" s="232" t="str">
        <f t="shared" si="265"/>
        <v/>
      </c>
      <c r="AA2434" s="314" t="str">
        <f t="shared" ca="1" si="262"/>
        <v/>
      </c>
    </row>
    <row r="2435" spans="1:27" x14ac:dyDescent="0.3">
      <c r="A2435" s="238"/>
      <c r="B2435" s="241" t="str">
        <f t="shared" si="266"/>
        <v/>
      </c>
      <c r="C2435" s="239"/>
      <c r="D2435" s="240" t="str">
        <f>IF(C2435&lt;&gt;"",VLOOKUP(C2435,'BASE EQUIPOS'!$G$8:$H$22,2,0),"")</f>
        <v/>
      </c>
      <c r="E2435" s="241" t="str">
        <f>IF(C2435&lt;&gt;"",VLOOKUP(C2435,'BASE EQUIPOS'!$G$8:$I$22,3,0),"")</f>
        <v/>
      </c>
      <c r="F2435" s="241" t="str">
        <f>IF(C2435&lt;&gt;"",VLOOKUP(C2435,'BASE EQUIPOS'!$G$8:$J$22,4,0),"")</f>
        <v/>
      </c>
      <c r="G2435" s="242"/>
      <c r="H2435" s="233"/>
      <c r="I2435" s="241"/>
      <c r="J2435" s="241"/>
      <c r="K2435" s="241"/>
      <c r="L2435" s="239"/>
      <c r="M2435" s="244"/>
      <c r="N2435" s="245" t="str">
        <f t="shared" ca="1" si="260"/>
        <v/>
      </c>
      <c r="O2435" s="239"/>
      <c r="P2435" s="244"/>
      <c r="Q2435" s="245" t="str">
        <f t="shared" si="261"/>
        <v/>
      </c>
      <c r="U2435" s="246" t="str">
        <f>IFERROR(VLOOKUP(C2435,'BASE EQUIPOS'!$G$8:$O$22,9,0)," ")</f>
        <v xml:space="preserve"> </v>
      </c>
      <c r="V2435" s="232" t="str">
        <f t="shared" si="263"/>
        <v/>
      </c>
      <c r="W2435" s="232" t="str">
        <f t="shared" si="264"/>
        <v/>
      </c>
      <c r="X2435" s="232" t="str">
        <f>IFERROR(VLOOKUP(W2435,Datos!$P$4:$Q$18,2,0),"")</f>
        <v/>
      </c>
      <c r="Y2435" s="232" t="str">
        <f t="shared" si="265"/>
        <v/>
      </c>
      <c r="AA2435" s="314" t="str">
        <f t="shared" ca="1" si="262"/>
        <v/>
      </c>
    </row>
    <row r="2436" spans="1:27" x14ac:dyDescent="0.3">
      <c r="A2436" s="238"/>
      <c r="B2436" s="241" t="str">
        <f t="shared" si="266"/>
        <v/>
      </c>
      <c r="C2436" s="239"/>
      <c r="D2436" s="240" t="str">
        <f>IF(C2436&lt;&gt;"",VLOOKUP(C2436,'BASE EQUIPOS'!$G$8:$H$22,2,0),"")</f>
        <v/>
      </c>
      <c r="E2436" s="241" t="str">
        <f>IF(C2436&lt;&gt;"",VLOOKUP(C2436,'BASE EQUIPOS'!$G$8:$I$22,3,0),"")</f>
        <v/>
      </c>
      <c r="F2436" s="241" t="str">
        <f>IF(C2436&lt;&gt;"",VLOOKUP(C2436,'BASE EQUIPOS'!$G$8:$J$22,4,0),"")</f>
        <v/>
      </c>
      <c r="G2436" s="242"/>
      <c r="H2436" s="233"/>
      <c r="I2436" s="241"/>
      <c r="J2436" s="241"/>
      <c r="K2436" s="241"/>
      <c r="L2436" s="239"/>
      <c r="M2436" s="244"/>
      <c r="N2436" s="245" t="str">
        <f t="shared" ca="1" si="260"/>
        <v/>
      </c>
      <c r="O2436" s="239"/>
      <c r="P2436" s="244"/>
      <c r="Q2436" s="245" t="str">
        <f t="shared" si="261"/>
        <v/>
      </c>
      <c r="U2436" s="246" t="str">
        <f>IFERROR(VLOOKUP(C2436,'BASE EQUIPOS'!$G$8:$O$22,9,0)," ")</f>
        <v xml:space="preserve"> </v>
      </c>
      <c r="V2436" s="232" t="str">
        <f t="shared" si="263"/>
        <v/>
      </c>
      <c r="W2436" s="232" t="str">
        <f t="shared" si="264"/>
        <v/>
      </c>
      <c r="X2436" s="232" t="str">
        <f>IFERROR(VLOOKUP(W2436,Datos!$P$4:$Q$18,2,0),"")</f>
        <v/>
      </c>
      <c r="Y2436" s="232" t="str">
        <f t="shared" si="265"/>
        <v/>
      </c>
      <c r="AA2436" s="314" t="str">
        <f t="shared" ca="1" si="262"/>
        <v/>
      </c>
    </row>
    <row r="2437" spans="1:27" x14ac:dyDescent="0.3">
      <c r="A2437" s="238"/>
      <c r="B2437" s="241" t="str">
        <f t="shared" si="266"/>
        <v/>
      </c>
      <c r="C2437" s="239"/>
      <c r="D2437" s="240" t="str">
        <f>IF(C2437&lt;&gt;"",VLOOKUP(C2437,'BASE EQUIPOS'!$G$8:$H$22,2,0),"")</f>
        <v/>
      </c>
      <c r="E2437" s="241" t="str">
        <f>IF(C2437&lt;&gt;"",VLOOKUP(C2437,'BASE EQUIPOS'!$G$8:$I$22,3,0),"")</f>
        <v/>
      </c>
      <c r="F2437" s="241" t="str">
        <f>IF(C2437&lt;&gt;"",VLOOKUP(C2437,'BASE EQUIPOS'!$G$8:$J$22,4,0),"")</f>
        <v/>
      </c>
      <c r="G2437" s="242"/>
      <c r="H2437" s="233"/>
      <c r="I2437" s="241"/>
      <c r="J2437" s="241"/>
      <c r="K2437" s="241"/>
      <c r="L2437" s="239"/>
      <c r="M2437" s="244"/>
      <c r="N2437" s="245" t="str">
        <f t="shared" ca="1" si="260"/>
        <v/>
      </c>
      <c r="O2437" s="239"/>
      <c r="P2437" s="244"/>
      <c r="Q2437" s="245" t="str">
        <f t="shared" si="261"/>
        <v/>
      </c>
      <c r="U2437" s="246" t="str">
        <f>IFERROR(VLOOKUP(C2437,'BASE EQUIPOS'!$G$8:$O$22,9,0)," ")</f>
        <v xml:space="preserve"> </v>
      </c>
      <c r="V2437" s="232" t="str">
        <f t="shared" si="263"/>
        <v/>
      </c>
      <c r="W2437" s="232" t="str">
        <f t="shared" si="264"/>
        <v/>
      </c>
      <c r="X2437" s="232" t="str">
        <f>IFERROR(VLOOKUP(W2437,Datos!$P$4:$Q$18,2,0),"")</f>
        <v/>
      </c>
      <c r="Y2437" s="232" t="str">
        <f t="shared" si="265"/>
        <v/>
      </c>
      <c r="AA2437" s="314" t="str">
        <f t="shared" ca="1" si="262"/>
        <v/>
      </c>
    </row>
    <row r="2438" spans="1:27" x14ac:dyDescent="0.3">
      <c r="A2438" s="238"/>
      <c r="B2438" s="241" t="str">
        <f t="shared" si="266"/>
        <v/>
      </c>
      <c r="C2438" s="239"/>
      <c r="D2438" s="240" t="str">
        <f>IF(C2438&lt;&gt;"",VLOOKUP(C2438,'BASE EQUIPOS'!$G$8:$H$22,2,0),"")</f>
        <v/>
      </c>
      <c r="E2438" s="241" t="str">
        <f>IF(C2438&lt;&gt;"",VLOOKUP(C2438,'BASE EQUIPOS'!$G$8:$I$22,3,0),"")</f>
        <v/>
      </c>
      <c r="F2438" s="241" t="str">
        <f>IF(C2438&lt;&gt;"",VLOOKUP(C2438,'BASE EQUIPOS'!$G$8:$J$22,4,0),"")</f>
        <v/>
      </c>
      <c r="G2438" s="242"/>
      <c r="H2438" s="233"/>
      <c r="I2438" s="241"/>
      <c r="J2438" s="241"/>
      <c r="K2438" s="241"/>
      <c r="L2438" s="239"/>
      <c r="M2438" s="244"/>
      <c r="N2438" s="245" t="str">
        <f t="shared" ca="1" si="260"/>
        <v/>
      </c>
      <c r="O2438" s="239"/>
      <c r="P2438" s="244"/>
      <c r="Q2438" s="245" t="str">
        <f t="shared" si="261"/>
        <v/>
      </c>
      <c r="U2438" s="246" t="str">
        <f>IFERROR(VLOOKUP(C2438,'BASE EQUIPOS'!$G$8:$O$22,9,0)," ")</f>
        <v xml:space="preserve"> </v>
      </c>
      <c r="V2438" s="232" t="str">
        <f t="shared" si="263"/>
        <v/>
      </c>
      <c r="W2438" s="232" t="str">
        <f t="shared" si="264"/>
        <v/>
      </c>
      <c r="X2438" s="232" t="str">
        <f>IFERROR(VLOOKUP(W2438,Datos!$P$4:$Q$18,2,0),"")</f>
        <v/>
      </c>
      <c r="Y2438" s="232" t="str">
        <f t="shared" si="265"/>
        <v/>
      </c>
      <c r="AA2438" s="314" t="str">
        <f t="shared" ca="1" si="262"/>
        <v/>
      </c>
    </row>
    <row r="2439" spans="1:27" x14ac:dyDescent="0.3">
      <c r="A2439" s="238"/>
      <c r="B2439" s="241" t="str">
        <f t="shared" si="266"/>
        <v/>
      </c>
      <c r="C2439" s="239"/>
      <c r="D2439" s="240" t="str">
        <f>IF(C2439&lt;&gt;"",VLOOKUP(C2439,'BASE EQUIPOS'!$G$8:$H$22,2,0),"")</f>
        <v/>
      </c>
      <c r="E2439" s="241" t="str">
        <f>IF(C2439&lt;&gt;"",VLOOKUP(C2439,'BASE EQUIPOS'!$G$8:$I$22,3,0),"")</f>
        <v/>
      </c>
      <c r="F2439" s="241" t="str">
        <f>IF(C2439&lt;&gt;"",VLOOKUP(C2439,'BASE EQUIPOS'!$G$8:$J$22,4,0),"")</f>
        <v/>
      </c>
      <c r="G2439" s="242"/>
      <c r="H2439" s="233"/>
      <c r="I2439" s="241"/>
      <c r="J2439" s="241"/>
      <c r="K2439" s="241"/>
      <c r="L2439" s="239"/>
      <c r="M2439" s="244"/>
      <c r="N2439" s="245" t="str">
        <f t="shared" ca="1" si="260"/>
        <v/>
      </c>
      <c r="O2439" s="239"/>
      <c r="P2439" s="244"/>
      <c r="Q2439" s="245" t="str">
        <f t="shared" si="261"/>
        <v/>
      </c>
      <c r="U2439" s="246" t="str">
        <f>IFERROR(VLOOKUP(C2439,'BASE EQUIPOS'!$G$8:$O$22,9,0)," ")</f>
        <v xml:space="preserve"> </v>
      </c>
      <c r="V2439" s="232" t="str">
        <f t="shared" si="263"/>
        <v/>
      </c>
      <c r="W2439" s="232" t="str">
        <f t="shared" si="264"/>
        <v/>
      </c>
      <c r="X2439" s="232" t="str">
        <f>IFERROR(VLOOKUP(W2439,Datos!$P$4:$Q$18,2,0),"")</f>
        <v/>
      </c>
      <c r="Y2439" s="232" t="str">
        <f t="shared" si="265"/>
        <v/>
      </c>
      <c r="AA2439" s="314" t="str">
        <f t="shared" ca="1" si="262"/>
        <v/>
      </c>
    </row>
    <row r="2440" spans="1:27" x14ac:dyDescent="0.3">
      <c r="A2440" s="238"/>
      <c r="B2440" s="241" t="str">
        <f t="shared" si="266"/>
        <v/>
      </c>
      <c r="C2440" s="239"/>
      <c r="D2440" s="240" t="str">
        <f>IF(C2440&lt;&gt;"",VLOOKUP(C2440,'BASE EQUIPOS'!$G$8:$H$22,2,0),"")</f>
        <v/>
      </c>
      <c r="E2440" s="241" t="str">
        <f>IF(C2440&lt;&gt;"",VLOOKUP(C2440,'BASE EQUIPOS'!$G$8:$I$22,3,0),"")</f>
        <v/>
      </c>
      <c r="F2440" s="241" t="str">
        <f>IF(C2440&lt;&gt;"",VLOOKUP(C2440,'BASE EQUIPOS'!$G$8:$J$22,4,0),"")</f>
        <v/>
      </c>
      <c r="G2440" s="242"/>
      <c r="H2440" s="233"/>
      <c r="I2440" s="241"/>
      <c r="J2440" s="241"/>
      <c r="K2440" s="241"/>
      <c r="L2440" s="239"/>
      <c r="M2440" s="244"/>
      <c r="N2440" s="245" t="str">
        <f t="shared" ca="1" si="260"/>
        <v/>
      </c>
      <c r="O2440" s="239"/>
      <c r="P2440" s="244"/>
      <c r="Q2440" s="245" t="str">
        <f t="shared" si="261"/>
        <v/>
      </c>
      <c r="U2440" s="246" t="str">
        <f>IFERROR(VLOOKUP(C2440,'BASE EQUIPOS'!$G$8:$O$22,9,0)," ")</f>
        <v xml:space="preserve"> </v>
      </c>
      <c r="V2440" s="232" t="str">
        <f t="shared" si="263"/>
        <v/>
      </c>
      <c r="W2440" s="232" t="str">
        <f t="shared" si="264"/>
        <v/>
      </c>
      <c r="X2440" s="232" t="str">
        <f>IFERROR(VLOOKUP(W2440,Datos!$P$4:$Q$18,2,0),"")</f>
        <v/>
      </c>
      <c r="Y2440" s="232" t="str">
        <f t="shared" si="265"/>
        <v/>
      </c>
      <c r="AA2440" s="314" t="str">
        <f t="shared" ca="1" si="262"/>
        <v/>
      </c>
    </row>
    <row r="2441" spans="1:27" x14ac:dyDescent="0.3">
      <c r="A2441" s="238"/>
      <c r="B2441" s="241" t="str">
        <f t="shared" si="266"/>
        <v/>
      </c>
      <c r="C2441" s="239"/>
      <c r="D2441" s="240" t="str">
        <f>IF(C2441&lt;&gt;"",VLOOKUP(C2441,'BASE EQUIPOS'!$G$8:$H$22,2,0),"")</f>
        <v/>
      </c>
      <c r="E2441" s="241" t="str">
        <f>IF(C2441&lt;&gt;"",VLOOKUP(C2441,'BASE EQUIPOS'!$G$8:$I$22,3,0),"")</f>
        <v/>
      </c>
      <c r="F2441" s="241" t="str">
        <f>IF(C2441&lt;&gt;"",VLOOKUP(C2441,'BASE EQUIPOS'!$G$8:$J$22,4,0),"")</f>
        <v/>
      </c>
      <c r="G2441" s="242"/>
      <c r="H2441" s="233"/>
      <c r="I2441" s="241"/>
      <c r="J2441" s="241"/>
      <c r="K2441" s="241"/>
      <c r="L2441" s="239"/>
      <c r="M2441" s="244"/>
      <c r="N2441" s="245" t="str">
        <f t="shared" ca="1" si="260"/>
        <v/>
      </c>
      <c r="O2441" s="239"/>
      <c r="P2441" s="244"/>
      <c r="Q2441" s="245" t="str">
        <f t="shared" si="261"/>
        <v/>
      </c>
      <c r="U2441" s="246" t="str">
        <f>IFERROR(VLOOKUP(C2441,'BASE EQUIPOS'!$G$8:$O$22,9,0)," ")</f>
        <v xml:space="preserve"> </v>
      </c>
      <c r="V2441" s="232" t="str">
        <f t="shared" si="263"/>
        <v/>
      </c>
      <c r="W2441" s="232" t="str">
        <f t="shared" si="264"/>
        <v/>
      </c>
      <c r="X2441" s="232" t="str">
        <f>IFERROR(VLOOKUP(W2441,Datos!$P$4:$Q$18,2,0),"")</f>
        <v/>
      </c>
      <c r="Y2441" s="232" t="str">
        <f t="shared" si="265"/>
        <v/>
      </c>
      <c r="AA2441" s="314" t="str">
        <f t="shared" ca="1" si="262"/>
        <v/>
      </c>
    </row>
    <row r="2442" spans="1:27" x14ac:dyDescent="0.3">
      <c r="A2442" s="238"/>
      <c r="B2442" s="241" t="str">
        <f t="shared" si="266"/>
        <v/>
      </c>
      <c r="C2442" s="239"/>
      <c r="D2442" s="240" t="str">
        <f>IF(C2442&lt;&gt;"",VLOOKUP(C2442,'BASE EQUIPOS'!$G$8:$H$22,2,0),"")</f>
        <v/>
      </c>
      <c r="E2442" s="241" t="str">
        <f>IF(C2442&lt;&gt;"",VLOOKUP(C2442,'BASE EQUIPOS'!$G$8:$I$22,3,0),"")</f>
        <v/>
      </c>
      <c r="F2442" s="241" t="str">
        <f>IF(C2442&lt;&gt;"",VLOOKUP(C2442,'BASE EQUIPOS'!$G$8:$J$22,4,0),"")</f>
        <v/>
      </c>
      <c r="G2442" s="242"/>
      <c r="H2442" s="233"/>
      <c r="I2442" s="241"/>
      <c r="J2442" s="241"/>
      <c r="K2442" s="241"/>
      <c r="L2442" s="239"/>
      <c r="M2442" s="244"/>
      <c r="N2442" s="245" t="str">
        <f t="shared" ca="1" si="260"/>
        <v/>
      </c>
      <c r="O2442" s="239"/>
      <c r="P2442" s="244"/>
      <c r="Q2442" s="245" t="str">
        <f t="shared" si="261"/>
        <v/>
      </c>
      <c r="U2442" s="246" t="str">
        <f>IFERROR(VLOOKUP(C2442,'BASE EQUIPOS'!$G$8:$O$22,9,0)," ")</f>
        <v xml:space="preserve"> </v>
      </c>
      <c r="V2442" s="232" t="str">
        <f t="shared" si="263"/>
        <v/>
      </c>
      <c r="W2442" s="232" t="str">
        <f t="shared" si="264"/>
        <v/>
      </c>
      <c r="X2442" s="232" t="str">
        <f>IFERROR(VLOOKUP(W2442,Datos!$P$4:$Q$18,2,0),"")</f>
        <v/>
      </c>
      <c r="Y2442" s="232" t="str">
        <f t="shared" si="265"/>
        <v/>
      </c>
      <c r="AA2442" s="314" t="str">
        <f t="shared" ca="1" si="262"/>
        <v/>
      </c>
    </row>
    <row r="2443" spans="1:27" x14ac:dyDescent="0.3">
      <c r="A2443" s="238"/>
      <c r="B2443" s="241" t="str">
        <f t="shared" si="266"/>
        <v/>
      </c>
      <c r="C2443" s="239"/>
      <c r="D2443" s="240" t="str">
        <f>IF(C2443&lt;&gt;"",VLOOKUP(C2443,'BASE EQUIPOS'!$G$8:$H$22,2,0),"")</f>
        <v/>
      </c>
      <c r="E2443" s="241" t="str">
        <f>IF(C2443&lt;&gt;"",VLOOKUP(C2443,'BASE EQUIPOS'!$G$8:$I$22,3,0),"")</f>
        <v/>
      </c>
      <c r="F2443" s="241" t="str">
        <f>IF(C2443&lt;&gt;"",VLOOKUP(C2443,'BASE EQUIPOS'!$G$8:$J$22,4,0),"")</f>
        <v/>
      </c>
      <c r="G2443" s="242"/>
      <c r="H2443" s="233"/>
      <c r="I2443" s="241"/>
      <c r="J2443" s="241"/>
      <c r="K2443" s="241"/>
      <c r="L2443" s="239"/>
      <c r="M2443" s="244"/>
      <c r="N2443" s="245" t="str">
        <f t="shared" ca="1" si="260"/>
        <v/>
      </c>
      <c r="O2443" s="239"/>
      <c r="P2443" s="244"/>
      <c r="Q2443" s="245" t="str">
        <f t="shared" si="261"/>
        <v/>
      </c>
      <c r="U2443" s="246" t="str">
        <f>IFERROR(VLOOKUP(C2443,'BASE EQUIPOS'!$G$8:$O$22,9,0)," ")</f>
        <v xml:space="preserve"> </v>
      </c>
      <c r="V2443" s="232" t="str">
        <f t="shared" si="263"/>
        <v/>
      </c>
      <c r="W2443" s="232" t="str">
        <f t="shared" si="264"/>
        <v/>
      </c>
      <c r="X2443" s="232" t="str">
        <f>IFERROR(VLOOKUP(W2443,Datos!$P$4:$Q$18,2,0),"")</f>
        <v/>
      </c>
      <c r="Y2443" s="232" t="str">
        <f t="shared" si="265"/>
        <v/>
      </c>
      <c r="AA2443" s="314" t="str">
        <f t="shared" ca="1" si="262"/>
        <v/>
      </c>
    </row>
    <row r="2444" spans="1:27" x14ac:dyDescent="0.3">
      <c r="A2444" s="238"/>
      <c r="B2444" s="241" t="str">
        <f t="shared" si="266"/>
        <v/>
      </c>
      <c r="C2444" s="239"/>
      <c r="D2444" s="240" t="str">
        <f>IF(C2444&lt;&gt;"",VLOOKUP(C2444,'BASE EQUIPOS'!$G$8:$H$22,2,0),"")</f>
        <v/>
      </c>
      <c r="E2444" s="241" t="str">
        <f>IF(C2444&lt;&gt;"",VLOOKUP(C2444,'BASE EQUIPOS'!$G$8:$I$22,3,0),"")</f>
        <v/>
      </c>
      <c r="F2444" s="241" t="str">
        <f>IF(C2444&lt;&gt;"",VLOOKUP(C2444,'BASE EQUIPOS'!$G$8:$J$22,4,0),"")</f>
        <v/>
      </c>
      <c r="G2444" s="242"/>
      <c r="H2444" s="233"/>
      <c r="I2444" s="241"/>
      <c r="J2444" s="241"/>
      <c r="K2444" s="241"/>
      <c r="L2444" s="239"/>
      <c r="M2444" s="244"/>
      <c r="N2444" s="245" t="str">
        <f t="shared" ca="1" si="260"/>
        <v/>
      </c>
      <c r="O2444" s="239"/>
      <c r="P2444" s="244"/>
      <c r="Q2444" s="245" t="str">
        <f t="shared" si="261"/>
        <v/>
      </c>
      <c r="U2444" s="246" t="str">
        <f>IFERROR(VLOOKUP(C2444,'BASE EQUIPOS'!$G$8:$O$22,9,0)," ")</f>
        <v xml:space="preserve"> </v>
      </c>
      <c r="V2444" s="232" t="str">
        <f t="shared" si="263"/>
        <v/>
      </c>
      <c r="W2444" s="232" t="str">
        <f t="shared" si="264"/>
        <v/>
      </c>
      <c r="X2444" s="232" t="str">
        <f>IFERROR(VLOOKUP(W2444,Datos!$P$4:$Q$18,2,0),"")</f>
        <v/>
      </c>
      <c r="Y2444" s="232" t="str">
        <f t="shared" si="265"/>
        <v/>
      </c>
      <c r="AA2444" s="314" t="str">
        <f t="shared" ca="1" si="262"/>
        <v/>
      </c>
    </row>
    <row r="2445" spans="1:27" x14ac:dyDescent="0.3">
      <c r="A2445" s="238"/>
      <c r="B2445" s="241" t="str">
        <f t="shared" si="266"/>
        <v/>
      </c>
      <c r="C2445" s="239"/>
      <c r="D2445" s="240" t="str">
        <f>IF(C2445&lt;&gt;"",VLOOKUP(C2445,'BASE EQUIPOS'!$G$8:$H$22,2,0),"")</f>
        <v/>
      </c>
      <c r="E2445" s="241" t="str">
        <f>IF(C2445&lt;&gt;"",VLOOKUP(C2445,'BASE EQUIPOS'!$G$8:$I$22,3,0),"")</f>
        <v/>
      </c>
      <c r="F2445" s="241" t="str">
        <f>IF(C2445&lt;&gt;"",VLOOKUP(C2445,'BASE EQUIPOS'!$G$8:$J$22,4,0),"")</f>
        <v/>
      </c>
      <c r="G2445" s="242"/>
      <c r="H2445" s="233"/>
      <c r="I2445" s="241"/>
      <c r="J2445" s="241"/>
      <c r="K2445" s="241"/>
      <c r="L2445" s="239"/>
      <c r="M2445" s="244"/>
      <c r="N2445" s="245" t="str">
        <f t="shared" ca="1" si="260"/>
        <v/>
      </c>
      <c r="O2445" s="239"/>
      <c r="P2445" s="244"/>
      <c r="Q2445" s="245" t="str">
        <f t="shared" si="261"/>
        <v/>
      </c>
      <c r="U2445" s="246" t="str">
        <f>IFERROR(VLOOKUP(C2445,'BASE EQUIPOS'!$G$8:$O$22,9,0)," ")</f>
        <v xml:space="preserve"> </v>
      </c>
      <c r="V2445" s="232" t="str">
        <f t="shared" si="263"/>
        <v/>
      </c>
      <c r="W2445" s="232" t="str">
        <f t="shared" si="264"/>
        <v/>
      </c>
      <c r="X2445" s="232" t="str">
        <f>IFERROR(VLOOKUP(W2445,Datos!$P$4:$Q$18,2,0),"")</f>
        <v/>
      </c>
      <c r="Y2445" s="232" t="str">
        <f t="shared" si="265"/>
        <v/>
      </c>
      <c r="AA2445" s="314" t="str">
        <f t="shared" ca="1" si="262"/>
        <v/>
      </c>
    </row>
    <row r="2446" spans="1:27" x14ac:dyDescent="0.3">
      <c r="A2446" s="238"/>
      <c r="B2446" s="241" t="str">
        <f t="shared" si="266"/>
        <v/>
      </c>
      <c r="C2446" s="239"/>
      <c r="D2446" s="240" t="str">
        <f>IF(C2446&lt;&gt;"",VLOOKUP(C2446,'BASE EQUIPOS'!$G$8:$H$22,2,0),"")</f>
        <v/>
      </c>
      <c r="E2446" s="241" t="str">
        <f>IF(C2446&lt;&gt;"",VLOOKUP(C2446,'BASE EQUIPOS'!$G$8:$I$22,3,0),"")</f>
        <v/>
      </c>
      <c r="F2446" s="241" t="str">
        <f>IF(C2446&lt;&gt;"",VLOOKUP(C2446,'BASE EQUIPOS'!$G$8:$J$22,4,0),"")</f>
        <v/>
      </c>
      <c r="G2446" s="242"/>
      <c r="H2446" s="233"/>
      <c r="I2446" s="241"/>
      <c r="J2446" s="241"/>
      <c r="K2446" s="241"/>
      <c r="L2446" s="239"/>
      <c r="M2446" s="244"/>
      <c r="N2446" s="245" t="str">
        <f t="shared" ca="1" si="260"/>
        <v/>
      </c>
      <c r="O2446" s="239"/>
      <c r="P2446" s="244"/>
      <c r="Q2446" s="245" t="str">
        <f t="shared" si="261"/>
        <v/>
      </c>
      <c r="U2446" s="246" t="str">
        <f>IFERROR(VLOOKUP(C2446,'BASE EQUIPOS'!$G$8:$O$22,9,0)," ")</f>
        <v xml:space="preserve"> </v>
      </c>
      <c r="V2446" s="232" t="str">
        <f t="shared" si="263"/>
        <v/>
      </c>
      <c r="W2446" s="232" t="str">
        <f t="shared" si="264"/>
        <v/>
      </c>
      <c r="X2446" s="232" t="str">
        <f>IFERROR(VLOOKUP(W2446,Datos!$P$4:$Q$18,2,0),"")</f>
        <v/>
      </c>
      <c r="Y2446" s="232" t="str">
        <f t="shared" si="265"/>
        <v/>
      </c>
      <c r="AA2446" s="314" t="str">
        <f t="shared" ca="1" si="262"/>
        <v/>
      </c>
    </row>
    <row r="2447" spans="1:27" x14ac:dyDescent="0.3">
      <c r="A2447" s="238"/>
      <c r="B2447" s="241" t="str">
        <f t="shared" si="266"/>
        <v/>
      </c>
      <c r="C2447" s="239"/>
      <c r="D2447" s="240" t="str">
        <f>IF(C2447&lt;&gt;"",VLOOKUP(C2447,'BASE EQUIPOS'!$G$8:$H$22,2,0),"")</f>
        <v/>
      </c>
      <c r="E2447" s="241" t="str">
        <f>IF(C2447&lt;&gt;"",VLOOKUP(C2447,'BASE EQUIPOS'!$G$8:$I$22,3,0),"")</f>
        <v/>
      </c>
      <c r="F2447" s="241" t="str">
        <f>IF(C2447&lt;&gt;"",VLOOKUP(C2447,'BASE EQUIPOS'!$G$8:$J$22,4,0),"")</f>
        <v/>
      </c>
      <c r="G2447" s="242"/>
      <c r="H2447" s="233"/>
      <c r="I2447" s="241"/>
      <c r="J2447" s="241"/>
      <c r="K2447" s="241"/>
      <c r="L2447" s="239"/>
      <c r="M2447" s="244"/>
      <c r="N2447" s="245" t="str">
        <f t="shared" ca="1" si="260"/>
        <v/>
      </c>
      <c r="O2447" s="239"/>
      <c r="P2447" s="244"/>
      <c r="Q2447" s="245" t="str">
        <f t="shared" si="261"/>
        <v/>
      </c>
      <c r="U2447" s="246" t="str">
        <f>IFERROR(VLOOKUP(C2447,'BASE EQUIPOS'!$G$8:$O$22,9,0)," ")</f>
        <v xml:space="preserve"> </v>
      </c>
      <c r="V2447" s="232" t="str">
        <f t="shared" si="263"/>
        <v/>
      </c>
      <c r="W2447" s="232" t="str">
        <f t="shared" si="264"/>
        <v/>
      </c>
      <c r="X2447" s="232" t="str">
        <f>IFERROR(VLOOKUP(W2447,Datos!$P$4:$Q$18,2,0),"")</f>
        <v/>
      </c>
      <c r="Y2447" s="232" t="str">
        <f t="shared" si="265"/>
        <v/>
      </c>
      <c r="AA2447" s="314" t="str">
        <f t="shared" ca="1" si="262"/>
        <v/>
      </c>
    </row>
    <row r="2448" spans="1:27" x14ac:dyDescent="0.3">
      <c r="A2448" s="238"/>
      <c r="B2448" s="241" t="str">
        <f t="shared" si="266"/>
        <v/>
      </c>
      <c r="C2448" s="239"/>
      <c r="D2448" s="240" t="str">
        <f>IF(C2448&lt;&gt;"",VLOOKUP(C2448,'BASE EQUIPOS'!$G$8:$H$22,2,0),"")</f>
        <v/>
      </c>
      <c r="E2448" s="241" t="str">
        <f>IF(C2448&lt;&gt;"",VLOOKUP(C2448,'BASE EQUIPOS'!$G$8:$I$22,3,0),"")</f>
        <v/>
      </c>
      <c r="F2448" s="241" t="str">
        <f>IF(C2448&lt;&gt;"",VLOOKUP(C2448,'BASE EQUIPOS'!$G$8:$J$22,4,0),"")</f>
        <v/>
      </c>
      <c r="G2448" s="242"/>
      <c r="H2448" s="233"/>
      <c r="I2448" s="241"/>
      <c r="J2448" s="241"/>
      <c r="K2448" s="241"/>
      <c r="L2448" s="239"/>
      <c r="M2448" s="244"/>
      <c r="N2448" s="245" t="str">
        <f t="shared" ref="N2448:N2511" ca="1" si="267">IF(M2448="","",IF(O2448="",NOW()*24-(L2448+M2448)*24,"Mtto. Terminado"))</f>
        <v/>
      </c>
      <c r="O2448" s="239"/>
      <c r="P2448" s="244"/>
      <c r="Q2448" s="245" t="str">
        <f t="shared" ref="Q2448:Q2511" si="268">IF(O2448="","",IF(P2448="","",(O2448+P2448)*24-(L2448+M2448)*24))</f>
        <v/>
      </c>
      <c r="U2448" s="246" t="str">
        <f>IFERROR(VLOOKUP(C2448,'BASE EQUIPOS'!$G$8:$O$22,9,0)," ")</f>
        <v xml:space="preserve"> </v>
      </c>
      <c r="V2448" s="232" t="str">
        <f t="shared" si="263"/>
        <v/>
      </c>
      <c r="W2448" s="232" t="str">
        <f t="shared" si="264"/>
        <v/>
      </c>
      <c r="X2448" s="232" t="str">
        <f>IFERROR(VLOOKUP(W2448,Datos!$P$4:$Q$18,2,0),"")</f>
        <v/>
      </c>
      <c r="Y2448" s="232" t="str">
        <f t="shared" si="265"/>
        <v/>
      </c>
      <c r="AA2448" s="314" t="str">
        <f t="shared" ca="1" si="262"/>
        <v/>
      </c>
    </row>
    <row r="2449" spans="1:27" x14ac:dyDescent="0.3">
      <c r="A2449" s="238"/>
      <c r="B2449" s="241" t="str">
        <f t="shared" si="266"/>
        <v/>
      </c>
      <c r="C2449" s="239"/>
      <c r="D2449" s="240" t="str">
        <f>IF(C2449&lt;&gt;"",VLOOKUP(C2449,'BASE EQUIPOS'!$G$8:$H$22,2,0),"")</f>
        <v/>
      </c>
      <c r="E2449" s="241" t="str">
        <f>IF(C2449&lt;&gt;"",VLOOKUP(C2449,'BASE EQUIPOS'!$G$8:$I$22,3,0),"")</f>
        <v/>
      </c>
      <c r="F2449" s="241" t="str">
        <f>IF(C2449&lt;&gt;"",VLOOKUP(C2449,'BASE EQUIPOS'!$G$8:$J$22,4,0),"")</f>
        <v/>
      </c>
      <c r="G2449" s="242"/>
      <c r="H2449" s="233"/>
      <c r="I2449" s="241"/>
      <c r="J2449" s="241"/>
      <c r="K2449" s="241"/>
      <c r="L2449" s="239"/>
      <c r="M2449" s="244"/>
      <c r="N2449" s="245" t="str">
        <f t="shared" ca="1" si="267"/>
        <v/>
      </c>
      <c r="O2449" s="239"/>
      <c r="P2449" s="244"/>
      <c r="Q2449" s="245" t="str">
        <f t="shared" si="268"/>
        <v/>
      </c>
      <c r="U2449" s="246" t="str">
        <f>IFERROR(VLOOKUP(C2449,'BASE EQUIPOS'!$G$8:$O$22,9,0)," ")</f>
        <v xml:space="preserve"> </v>
      </c>
      <c r="V2449" s="232" t="str">
        <f t="shared" si="263"/>
        <v/>
      </c>
      <c r="W2449" s="232" t="str">
        <f t="shared" si="264"/>
        <v/>
      </c>
      <c r="X2449" s="232" t="str">
        <f>IFERROR(VLOOKUP(W2449,Datos!$P$4:$Q$18,2,0),"")</f>
        <v/>
      </c>
      <c r="Y2449" s="232" t="str">
        <f t="shared" si="265"/>
        <v/>
      </c>
      <c r="AA2449" s="314" t="str">
        <f t="shared" ref="AA2449:AA2512" ca="1" si="269">IF(N2449="Mtto. Terminado",1,"")</f>
        <v/>
      </c>
    </row>
    <row r="2450" spans="1:27" x14ac:dyDescent="0.3">
      <c r="A2450" s="238"/>
      <c r="B2450" s="241" t="str">
        <f t="shared" si="266"/>
        <v/>
      </c>
      <c r="C2450" s="239"/>
      <c r="D2450" s="240" t="str">
        <f>IF(C2450&lt;&gt;"",VLOOKUP(C2450,'BASE EQUIPOS'!$G$8:$H$22,2,0),"")</f>
        <v/>
      </c>
      <c r="E2450" s="241" t="str">
        <f>IF(C2450&lt;&gt;"",VLOOKUP(C2450,'BASE EQUIPOS'!$G$8:$I$22,3,0),"")</f>
        <v/>
      </c>
      <c r="F2450" s="241" t="str">
        <f>IF(C2450&lt;&gt;"",VLOOKUP(C2450,'BASE EQUIPOS'!$G$8:$J$22,4,0),"")</f>
        <v/>
      </c>
      <c r="G2450" s="242"/>
      <c r="H2450" s="233"/>
      <c r="I2450" s="241"/>
      <c r="J2450" s="241"/>
      <c r="K2450" s="241"/>
      <c r="L2450" s="239"/>
      <c r="M2450" s="244"/>
      <c r="N2450" s="245" t="str">
        <f t="shared" ca="1" si="267"/>
        <v/>
      </c>
      <c r="O2450" s="239"/>
      <c r="P2450" s="244"/>
      <c r="Q2450" s="245" t="str">
        <f t="shared" si="268"/>
        <v/>
      </c>
      <c r="U2450" s="246" t="str">
        <f>IFERROR(VLOOKUP(C2450,'BASE EQUIPOS'!$G$8:$O$22,9,0)," ")</f>
        <v xml:space="preserve"> </v>
      </c>
      <c r="V2450" s="232" t="str">
        <f t="shared" si="263"/>
        <v/>
      </c>
      <c r="W2450" s="232" t="str">
        <f t="shared" si="264"/>
        <v/>
      </c>
      <c r="X2450" s="232" t="str">
        <f>IFERROR(VLOOKUP(W2450,Datos!$P$4:$Q$18,2,0),"")</f>
        <v/>
      </c>
      <c r="Y2450" s="232" t="str">
        <f t="shared" si="265"/>
        <v/>
      </c>
      <c r="AA2450" s="314" t="str">
        <f t="shared" ca="1" si="269"/>
        <v/>
      </c>
    </row>
    <row r="2451" spans="1:27" x14ac:dyDescent="0.3">
      <c r="A2451" s="238"/>
      <c r="B2451" s="241" t="str">
        <f t="shared" si="266"/>
        <v/>
      </c>
      <c r="C2451" s="239"/>
      <c r="D2451" s="240" t="str">
        <f>IF(C2451&lt;&gt;"",VLOOKUP(C2451,'BASE EQUIPOS'!$G$8:$H$22,2,0),"")</f>
        <v/>
      </c>
      <c r="E2451" s="241" t="str">
        <f>IF(C2451&lt;&gt;"",VLOOKUP(C2451,'BASE EQUIPOS'!$G$8:$I$22,3,0),"")</f>
        <v/>
      </c>
      <c r="F2451" s="241" t="str">
        <f>IF(C2451&lt;&gt;"",VLOOKUP(C2451,'BASE EQUIPOS'!$G$8:$J$22,4,0),"")</f>
        <v/>
      </c>
      <c r="G2451" s="242"/>
      <c r="H2451" s="233"/>
      <c r="I2451" s="241"/>
      <c r="J2451" s="241"/>
      <c r="K2451" s="241"/>
      <c r="L2451" s="239"/>
      <c r="M2451" s="244"/>
      <c r="N2451" s="245" t="str">
        <f t="shared" ca="1" si="267"/>
        <v/>
      </c>
      <c r="O2451" s="239"/>
      <c r="P2451" s="244"/>
      <c r="Q2451" s="245" t="str">
        <f t="shared" si="268"/>
        <v/>
      </c>
      <c r="U2451" s="246" t="str">
        <f>IFERROR(VLOOKUP(C2451,'BASE EQUIPOS'!$G$8:$O$22,9,0)," ")</f>
        <v xml:space="preserve"> </v>
      </c>
      <c r="V2451" s="232" t="str">
        <f t="shared" si="263"/>
        <v/>
      </c>
      <c r="W2451" s="232" t="str">
        <f t="shared" si="264"/>
        <v/>
      </c>
      <c r="X2451" s="232" t="str">
        <f>IFERROR(VLOOKUP(W2451,Datos!$P$4:$Q$18,2,0),"")</f>
        <v/>
      </c>
      <c r="Y2451" s="232" t="str">
        <f t="shared" si="265"/>
        <v/>
      </c>
      <c r="AA2451" s="314" t="str">
        <f t="shared" ca="1" si="269"/>
        <v/>
      </c>
    </row>
    <row r="2452" spans="1:27" x14ac:dyDescent="0.3">
      <c r="A2452" s="238"/>
      <c r="B2452" s="241" t="str">
        <f t="shared" si="266"/>
        <v/>
      </c>
      <c r="C2452" s="239"/>
      <c r="D2452" s="240" t="str">
        <f>IF(C2452&lt;&gt;"",VLOOKUP(C2452,'BASE EQUIPOS'!$G$8:$H$22,2,0),"")</f>
        <v/>
      </c>
      <c r="E2452" s="241" t="str">
        <f>IF(C2452&lt;&gt;"",VLOOKUP(C2452,'BASE EQUIPOS'!$G$8:$I$22,3,0),"")</f>
        <v/>
      </c>
      <c r="F2452" s="241" t="str">
        <f>IF(C2452&lt;&gt;"",VLOOKUP(C2452,'BASE EQUIPOS'!$G$8:$J$22,4,0),"")</f>
        <v/>
      </c>
      <c r="G2452" s="242"/>
      <c r="H2452" s="233"/>
      <c r="I2452" s="241"/>
      <c r="J2452" s="241"/>
      <c r="K2452" s="241"/>
      <c r="L2452" s="239"/>
      <c r="M2452" s="244"/>
      <c r="N2452" s="245" t="str">
        <f t="shared" ca="1" si="267"/>
        <v/>
      </c>
      <c r="O2452" s="239"/>
      <c r="P2452" s="244"/>
      <c r="Q2452" s="245" t="str">
        <f t="shared" si="268"/>
        <v/>
      </c>
      <c r="U2452" s="246" t="str">
        <f>IFERROR(VLOOKUP(C2452,'BASE EQUIPOS'!$G$8:$O$22,9,0)," ")</f>
        <v xml:space="preserve"> </v>
      </c>
      <c r="V2452" s="232" t="str">
        <f t="shared" si="263"/>
        <v/>
      </c>
      <c r="W2452" s="232" t="str">
        <f t="shared" si="264"/>
        <v/>
      </c>
      <c r="X2452" s="232" t="str">
        <f>IFERROR(VLOOKUP(W2452,Datos!$P$4:$Q$18,2,0),"")</f>
        <v/>
      </c>
      <c r="Y2452" s="232" t="str">
        <f t="shared" si="265"/>
        <v/>
      </c>
      <c r="AA2452" s="314" t="str">
        <f t="shared" ca="1" si="269"/>
        <v/>
      </c>
    </row>
    <row r="2453" spans="1:27" x14ac:dyDescent="0.3">
      <c r="A2453" s="238"/>
      <c r="B2453" s="241" t="str">
        <f t="shared" si="266"/>
        <v/>
      </c>
      <c r="C2453" s="239"/>
      <c r="D2453" s="240" t="str">
        <f>IF(C2453&lt;&gt;"",VLOOKUP(C2453,'BASE EQUIPOS'!$G$8:$H$22,2,0),"")</f>
        <v/>
      </c>
      <c r="E2453" s="241" t="str">
        <f>IF(C2453&lt;&gt;"",VLOOKUP(C2453,'BASE EQUIPOS'!$G$8:$I$22,3,0),"")</f>
        <v/>
      </c>
      <c r="F2453" s="241" t="str">
        <f>IF(C2453&lt;&gt;"",VLOOKUP(C2453,'BASE EQUIPOS'!$G$8:$J$22,4,0),"")</f>
        <v/>
      </c>
      <c r="G2453" s="242"/>
      <c r="H2453" s="233"/>
      <c r="I2453" s="241"/>
      <c r="J2453" s="241"/>
      <c r="K2453" s="241"/>
      <c r="L2453" s="239"/>
      <c r="M2453" s="244"/>
      <c r="N2453" s="245" t="str">
        <f t="shared" ca="1" si="267"/>
        <v/>
      </c>
      <c r="O2453" s="239"/>
      <c r="P2453" s="244"/>
      <c r="Q2453" s="245" t="str">
        <f t="shared" si="268"/>
        <v/>
      </c>
      <c r="U2453" s="246" t="str">
        <f>IFERROR(VLOOKUP(C2453,'BASE EQUIPOS'!$G$8:$O$22,9,0)," ")</f>
        <v xml:space="preserve"> </v>
      </c>
      <c r="V2453" s="232" t="str">
        <f t="shared" ref="V2453:V2516" si="270">IF(G2453="MTTO. SISTEMÁTICO","PREVENTIVA",IF(G2453="MTTO. PREDICTIVO","INSPECCIÓN",""))</f>
        <v/>
      </c>
      <c r="W2453" s="232" t="str">
        <f t="shared" ref="W2453:W2516" si="271">CONCATENATE(D2453,I2453)</f>
        <v/>
      </c>
      <c r="X2453" s="232" t="str">
        <f>IFERROR(VLOOKUP(W2453,Datos!$P$4:$Q$18,2,0),"")</f>
        <v/>
      </c>
      <c r="Y2453" s="232" t="str">
        <f t="shared" ref="Y2453:Y2516" si="272">IF(A2453="OT CORRECTIVA",1,IF(A2453="OT PREVENTIVA",2,IF(A2453="HOJA INSPECCIÓN",3,"")))</f>
        <v/>
      </c>
      <c r="AA2453" s="314" t="str">
        <f t="shared" ca="1" si="269"/>
        <v/>
      </c>
    </row>
    <row r="2454" spans="1:27" x14ac:dyDescent="0.3">
      <c r="A2454" s="238"/>
      <c r="B2454" s="241" t="str">
        <f t="shared" si="266"/>
        <v/>
      </c>
      <c r="C2454" s="239"/>
      <c r="D2454" s="240" t="str">
        <f>IF(C2454&lt;&gt;"",VLOOKUP(C2454,'BASE EQUIPOS'!$G$8:$H$22,2,0),"")</f>
        <v/>
      </c>
      <c r="E2454" s="241" t="str">
        <f>IF(C2454&lt;&gt;"",VLOOKUP(C2454,'BASE EQUIPOS'!$G$8:$I$22,3,0),"")</f>
        <v/>
      </c>
      <c r="F2454" s="241" t="str">
        <f>IF(C2454&lt;&gt;"",VLOOKUP(C2454,'BASE EQUIPOS'!$G$8:$J$22,4,0),"")</f>
        <v/>
      </c>
      <c r="G2454" s="242"/>
      <c r="H2454" s="233"/>
      <c r="I2454" s="241"/>
      <c r="J2454" s="241"/>
      <c r="K2454" s="241"/>
      <c r="L2454" s="239"/>
      <c r="M2454" s="244"/>
      <c r="N2454" s="245" t="str">
        <f t="shared" ca="1" si="267"/>
        <v/>
      </c>
      <c r="O2454" s="239"/>
      <c r="P2454" s="244"/>
      <c r="Q2454" s="245" t="str">
        <f t="shared" si="268"/>
        <v/>
      </c>
      <c r="U2454" s="246" t="str">
        <f>IFERROR(VLOOKUP(C2454,'BASE EQUIPOS'!$G$8:$O$22,9,0)," ")</f>
        <v xml:space="preserve"> </v>
      </c>
      <c r="V2454" s="232" t="str">
        <f t="shared" si="270"/>
        <v/>
      </c>
      <c r="W2454" s="232" t="str">
        <f t="shared" si="271"/>
        <v/>
      </c>
      <c r="X2454" s="232" t="str">
        <f>IFERROR(VLOOKUP(W2454,Datos!$P$4:$Q$18,2,0),"")</f>
        <v/>
      </c>
      <c r="Y2454" s="232" t="str">
        <f t="shared" si="272"/>
        <v/>
      </c>
      <c r="AA2454" s="314" t="str">
        <f t="shared" ca="1" si="269"/>
        <v/>
      </c>
    </row>
    <row r="2455" spans="1:27" x14ac:dyDescent="0.3">
      <c r="A2455" s="238"/>
      <c r="B2455" s="241" t="str">
        <f t="shared" si="266"/>
        <v/>
      </c>
      <c r="C2455" s="239"/>
      <c r="D2455" s="240" t="str">
        <f>IF(C2455&lt;&gt;"",VLOOKUP(C2455,'BASE EQUIPOS'!$G$8:$H$22,2,0),"")</f>
        <v/>
      </c>
      <c r="E2455" s="241" t="str">
        <f>IF(C2455&lt;&gt;"",VLOOKUP(C2455,'BASE EQUIPOS'!$G$8:$I$22,3,0),"")</f>
        <v/>
      </c>
      <c r="F2455" s="241" t="str">
        <f>IF(C2455&lt;&gt;"",VLOOKUP(C2455,'BASE EQUIPOS'!$G$8:$J$22,4,0),"")</f>
        <v/>
      </c>
      <c r="G2455" s="242"/>
      <c r="H2455" s="233"/>
      <c r="I2455" s="241"/>
      <c r="J2455" s="241"/>
      <c r="K2455" s="241"/>
      <c r="L2455" s="239"/>
      <c r="M2455" s="244"/>
      <c r="N2455" s="245" t="str">
        <f t="shared" ca="1" si="267"/>
        <v/>
      </c>
      <c r="O2455" s="239"/>
      <c r="P2455" s="244"/>
      <c r="Q2455" s="245" t="str">
        <f t="shared" si="268"/>
        <v/>
      </c>
      <c r="U2455" s="246" t="str">
        <f>IFERROR(VLOOKUP(C2455,'BASE EQUIPOS'!$G$8:$O$22,9,0)," ")</f>
        <v xml:space="preserve"> </v>
      </c>
      <c r="V2455" s="232" t="str">
        <f t="shared" si="270"/>
        <v/>
      </c>
      <c r="W2455" s="232" t="str">
        <f t="shared" si="271"/>
        <v/>
      </c>
      <c r="X2455" s="232" t="str">
        <f>IFERROR(VLOOKUP(W2455,Datos!$P$4:$Q$18,2,0),"")</f>
        <v/>
      </c>
      <c r="Y2455" s="232" t="str">
        <f t="shared" si="272"/>
        <v/>
      </c>
      <c r="AA2455" s="314" t="str">
        <f t="shared" ca="1" si="269"/>
        <v/>
      </c>
    </row>
    <row r="2456" spans="1:27" x14ac:dyDescent="0.3">
      <c r="A2456" s="238"/>
      <c r="B2456" s="241" t="str">
        <f t="shared" si="266"/>
        <v/>
      </c>
      <c r="C2456" s="239"/>
      <c r="D2456" s="240" t="str">
        <f>IF(C2456&lt;&gt;"",VLOOKUP(C2456,'BASE EQUIPOS'!$G$8:$H$22,2,0),"")</f>
        <v/>
      </c>
      <c r="E2456" s="241" t="str">
        <f>IF(C2456&lt;&gt;"",VLOOKUP(C2456,'BASE EQUIPOS'!$G$8:$I$22,3,0),"")</f>
        <v/>
      </c>
      <c r="F2456" s="241" t="str">
        <f>IF(C2456&lt;&gt;"",VLOOKUP(C2456,'BASE EQUIPOS'!$G$8:$J$22,4,0),"")</f>
        <v/>
      </c>
      <c r="G2456" s="242"/>
      <c r="H2456" s="233"/>
      <c r="I2456" s="241"/>
      <c r="J2456" s="241"/>
      <c r="K2456" s="241"/>
      <c r="L2456" s="239"/>
      <c r="M2456" s="244"/>
      <c r="N2456" s="245" t="str">
        <f t="shared" ca="1" si="267"/>
        <v/>
      </c>
      <c r="O2456" s="239"/>
      <c r="P2456" s="244"/>
      <c r="Q2456" s="245" t="str">
        <f t="shared" si="268"/>
        <v/>
      </c>
      <c r="U2456" s="246" t="str">
        <f>IFERROR(VLOOKUP(C2456,'BASE EQUIPOS'!$G$8:$O$22,9,0)," ")</f>
        <v xml:space="preserve"> </v>
      </c>
      <c r="V2456" s="232" t="str">
        <f t="shared" si="270"/>
        <v/>
      </c>
      <c r="W2456" s="232" t="str">
        <f t="shared" si="271"/>
        <v/>
      </c>
      <c r="X2456" s="232" t="str">
        <f>IFERROR(VLOOKUP(W2456,Datos!$P$4:$Q$18,2,0),"")</f>
        <v/>
      </c>
      <c r="Y2456" s="232" t="str">
        <f t="shared" si="272"/>
        <v/>
      </c>
      <c r="AA2456" s="314" t="str">
        <f t="shared" ca="1" si="269"/>
        <v/>
      </c>
    </row>
    <row r="2457" spans="1:27" x14ac:dyDescent="0.3">
      <c r="A2457" s="238"/>
      <c r="B2457" s="241" t="str">
        <f t="shared" si="266"/>
        <v/>
      </c>
      <c r="C2457" s="239"/>
      <c r="D2457" s="240" t="str">
        <f>IF(C2457&lt;&gt;"",VLOOKUP(C2457,'BASE EQUIPOS'!$G$8:$H$22,2,0),"")</f>
        <v/>
      </c>
      <c r="E2457" s="241" t="str">
        <f>IF(C2457&lt;&gt;"",VLOOKUP(C2457,'BASE EQUIPOS'!$G$8:$I$22,3,0),"")</f>
        <v/>
      </c>
      <c r="F2457" s="241" t="str">
        <f>IF(C2457&lt;&gt;"",VLOOKUP(C2457,'BASE EQUIPOS'!$G$8:$J$22,4,0),"")</f>
        <v/>
      </c>
      <c r="G2457" s="242"/>
      <c r="H2457" s="233"/>
      <c r="I2457" s="241"/>
      <c r="J2457" s="241"/>
      <c r="K2457" s="241"/>
      <c r="L2457" s="239"/>
      <c r="M2457" s="244"/>
      <c r="N2457" s="245" t="str">
        <f t="shared" ca="1" si="267"/>
        <v/>
      </c>
      <c r="O2457" s="239"/>
      <c r="P2457" s="244"/>
      <c r="Q2457" s="245" t="str">
        <f t="shared" si="268"/>
        <v/>
      </c>
      <c r="U2457" s="246" t="str">
        <f>IFERROR(VLOOKUP(C2457,'BASE EQUIPOS'!$G$8:$O$22,9,0)," ")</f>
        <v xml:space="preserve"> </v>
      </c>
      <c r="V2457" s="232" t="str">
        <f t="shared" si="270"/>
        <v/>
      </c>
      <c r="W2457" s="232" t="str">
        <f t="shared" si="271"/>
        <v/>
      </c>
      <c r="X2457" s="232" t="str">
        <f>IFERROR(VLOOKUP(W2457,Datos!$P$4:$Q$18,2,0),"")</f>
        <v/>
      </c>
      <c r="Y2457" s="232" t="str">
        <f t="shared" si="272"/>
        <v/>
      </c>
      <c r="AA2457" s="314" t="str">
        <f t="shared" ca="1" si="269"/>
        <v/>
      </c>
    </row>
    <row r="2458" spans="1:27" x14ac:dyDescent="0.3">
      <c r="A2458" s="238"/>
      <c r="B2458" s="241" t="str">
        <f t="shared" si="266"/>
        <v/>
      </c>
      <c r="C2458" s="239"/>
      <c r="D2458" s="240" t="str">
        <f>IF(C2458&lt;&gt;"",VLOOKUP(C2458,'BASE EQUIPOS'!$G$8:$H$22,2,0),"")</f>
        <v/>
      </c>
      <c r="E2458" s="241" t="str">
        <f>IF(C2458&lt;&gt;"",VLOOKUP(C2458,'BASE EQUIPOS'!$G$8:$I$22,3,0),"")</f>
        <v/>
      </c>
      <c r="F2458" s="241" t="str">
        <f>IF(C2458&lt;&gt;"",VLOOKUP(C2458,'BASE EQUIPOS'!$G$8:$J$22,4,0),"")</f>
        <v/>
      </c>
      <c r="G2458" s="242"/>
      <c r="H2458" s="233"/>
      <c r="I2458" s="241"/>
      <c r="J2458" s="241"/>
      <c r="K2458" s="241"/>
      <c r="L2458" s="239"/>
      <c r="M2458" s="244"/>
      <c r="N2458" s="245" t="str">
        <f t="shared" ca="1" si="267"/>
        <v/>
      </c>
      <c r="O2458" s="239"/>
      <c r="P2458" s="244"/>
      <c r="Q2458" s="245" t="str">
        <f t="shared" si="268"/>
        <v/>
      </c>
      <c r="U2458" s="246" t="str">
        <f>IFERROR(VLOOKUP(C2458,'BASE EQUIPOS'!$G$8:$O$22,9,0)," ")</f>
        <v xml:space="preserve"> </v>
      </c>
      <c r="V2458" s="232" t="str">
        <f t="shared" si="270"/>
        <v/>
      </c>
      <c r="W2458" s="232" t="str">
        <f t="shared" si="271"/>
        <v/>
      </c>
      <c r="X2458" s="232" t="str">
        <f>IFERROR(VLOOKUP(W2458,Datos!$P$4:$Q$18,2,0),"")</f>
        <v/>
      </c>
      <c r="Y2458" s="232" t="str">
        <f t="shared" si="272"/>
        <v/>
      </c>
      <c r="AA2458" s="314" t="str">
        <f t="shared" ca="1" si="269"/>
        <v/>
      </c>
    </row>
    <row r="2459" spans="1:27" x14ac:dyDescent="0.3">
      <c r="A2459" s="238"/>
      <c r="B2459" s="241" t="str">
        <f t="shared" si="266"/>
        <v/>
      </c>
      <c r="C2459" s="239"/>
      <c r="D2459" s="240" t="str">
        <f>IF(C2459&lt;&gt;"",VLOOKUP(C2459,'BASE EQUIPOS'!$G$8:$H$22,2,0),"")</f>
        <v/>
      </c>
      <c r="E2459" s="241" t="str">
        <f>IF(C2459&lt;&gt;"",VLOOKUP(C2459,'BASE EQUIPOS'!$G$8:$I$22,3,0),"")</f>
        <v/>
      </c>
      <c r="F2459" s="241" t="str">
        <f>IF(C2459&lt;&gt;"",VLOOKUP(C2459,'BASE EQUIPOS'!$G$8:$J$22,4,0),"")</f>
        <v/>
      </c>
      <c r="G2459" s="242"/>
      <c r="H2459" s="233"/>
      <c r="I2459" s="241"/>
      <c r="J2459" s="241"/>
      <c r="K2459" s="241"/>
      <c r="L2459" s="239"/>
      <c r="M2459" s="244"/>
      <c r="N2459" s="245" t="str">
        <f t="shared" ca="1" si="267"/>
        <v/>
      </c>
      <c r="O2459" s="239"/>
      <c r="P2459" s="244"/>
      <c r="Q2459" s="245" t="str">
        <f t="shared" si="268"/>
        <v/>
      </c>
      <c r="U2459" s="246" t="str">
        <f>IFERROR(VLOOKUP(C2459,'BASE EQUIPOS'!$G$8:$O$22,9,0)," ")</f>
        <v xml:space="preserve"> </v>
      </c>
      <c r="V2459" s="232" t="str">
        <f t="shared" si="270"/>
        <v/>
      </c>
      <c r="W2459" s="232" t="str">
        <f t="shared" si="271"/>
        <v/>
      </c>
      <c r="X2459" s="232" t="str">
        <f>IFERROR(VLOOKUP(W2459,Datos!$P$4:$Q$18,2,0),"")</f>
        <v/>
      </c>
      <c r="Y2459" s="232" t="str">
        <f t="shared" si="272"/>
        <v/>
      </c>
      <c r="AA2459" s="314" t="str">
        <f t="shared" ca="1" si="269"/>
        <v/>
      </c>
    </row>
    <row r="2460" spans="1:27" x14ac:dyDescent="0.3">
      <c r="A2460" s="238"/>
      <c r="B2460" s="241" t="str">
        <f t="shared" ref="B2460:B2523" si="273">IF(C2460&lt;&gt;"",B2459+1,"")</f>
        <v/>
      </c>
      <c r="C2460" s="239"/>
      <c r="D2460" s="240" t="str">
        <f>IF(C2460&lt;&gt;"",VLOOKUP(C2460,'BASE EQUIPOS'!$G$8:$H$22,2,0),"")</f>
        <v/>
      </c>
      <c r="E2460" s="241" t="str">
        <f>IF(C2460&lt;&gt;"",VLOOKUP(C2460,'BASE EQUIPOS'!$G$8:$I$22,3,0),"")</f>
        <v/>
      </c>
      <c r="F2460" s="241" t="str">
        <f>IF(C2460&lt;&gt;"",VLOOKUP(C2460,'BASE EQUIPOS'!$G$8:$J$22,4,0),"")</f>
        <v/>
      </c>
      <c r="G2460" s="242"/>
      <c r="H2460" s="233"/>
      <c r="I2460" s="241"/>
      <c r="J2460" s="241"/>
      <c r="K2460" s="241"/>
      <c r="L2460" s="239"/>
      <c r="M2460" s="244"/>
      <c r="N2460" s="245" t="str">
        <f t="shared" ca="1" si="267"/>
        <v/>
      </c>
      <c r="O2460" s="239"/>
      <c r="P2460" s="244"/>
      <c r="Q2460" s="245" t="str">
        <f t="shared" si="268"/>
        <v/>
      </c>
      <c r="U2460" s="246" t="str">
        <f>IFERROR(VLOOKUP(C2460,'BASE EQUIPOS'!$G$8:$O$22,9,0)," ")</f>
        <v xml:space="preserve"> </v>
      </c>
      <c r="V2460" s="232" t="str">
        <f t="shared" si="270"/>
        <v/>
      </c>
      <c r="W2460" s="232" t="str">
        <f t="shared" si="271"/>
        <v/>
      </c>
      <c r="X2460" s="232" t="str">
        <f>IFERROR(VLOOKUP(W2460,Datos!$P$4:$Q$18,2,0),"")</f>
        <v/>
      </c>
      <c r="Y2460" s="232" t="str">
        <f t="shared" si="272"/>
        <v/>
      </c>
      <c r="AA2460" s="314" t="str">
        <f t="shared" ca="1" si="269"/>
        <v/>
      </c>
    </row>
    <row r="2461" spans="1:27" x14ac:dyDescent="0.3">
      <c r="A2461" s="238"/>
      <c r="B2461" s="241" t="str">
        <f t="shared" si="273"/>
        <v/>
      </c>
      <c r="C2461" s="239"/>
      <c r="D2461" s="240" t="str">
        <f>IF(C2461&lt;&gt;"",VLOOKUP(C2461,'BASE EQUIPOS'!$G$8:$H$22,2,0),"")</f>
        <v/>
      </c>
      <c r="E2461" s="241" t="str">
        <f>IF(C2461&lt;&gt;"",VLOOKUP(C2461,'BASE EQUIPOS'!$G$8:$I$22,3,0),"")</f>
        <v/>
      </c>
      <c r="F2461" s="241" t="str">
        <f>IF(C2461&lt;&gt;"",VLOOKUP(C2461,'BASE EQUIPOS'!$G$8:$J$22,4,0),"")</f>
        <v/>
      </c>
      <c r="G2461" s="242"/>
      <c r="H2461" s="233"/>
      <c r="I2461" s="241"/>
      <c r="J2461" s="241"/>
      <c r="K2461" s="241"/>
      <c r="L2461" s="239"/>
      <c r="M2461" s="244"/>
      <c r="N2461" s="245" t="str">
        <f t="shared" ca="1" si="267"/>
        <v/>
      </c>
      <c r="O2461" s="239"/>
      <c r="P2461" s="244"/>
      <c r="Q2461" s="245" t="str">
        <f t="shared" si="268"/>
        <v/>
      </c>
      <c r="U2461" s="246" t="str">
        <f>IFERROR(VLOOKUP(C2461,'BASE EQUIPOS'!$G$8:$O$22,9,0)," ")</f>
        <v xml:space="preserve"> </v>
      </c>
      <c r="V2461" s="232" t="str">
        <f t="shared" si="270"/>
        <v/>
      </c>
      <c r="W2461" s="232" t="str">
        <f t="shared" si="271"/>
        <v/>
      </c>
      <c r="X2461" s="232" t="str">
        <f>IFERROR(VLOOKUP(W2461,Datos!$P$4:$Q$18,2,0),"")</f>
        <v/>
      </c>
      <c r="Y2461" s="232" t="str">
        <f t="shared" si="272"/>
        <v/>
      </c>
      <c r="AA2461" s="314" t="str">
        <f t="shared" ca="1" si="269"/>
        <v/>
      </c>
    </row>
    <row r="2462" spans="1:27" x14ac:dyDescent="0.3">
      <c r="A2462" s="238"/>
      <c r="B2462" s="241" t="str">
        <f t="shared" si="273"/>
        <v/>
      </c>
      <c r="C2462" s="239"/>
      <c r="D2462" s="240" t="str">
        <f>IF(C2462&lt;&gt;"",VLOOKUP(C2462,'BASE EQUIPOS'!$G$8:$H$22,2,0),"")</f>
        <v/>
      </c>
      <c r="E2462" s="241" t="str">
        <f>IF(C2462&lt;&gt;"",VLOOKUP(C2462,'BASE EQUIPOS'!$G$8:$I$22,3,0),"")</f>
        <v/>
      </c>
      <c r="F2462" s="241" t="str">
        <f>IF(C2462&lt;&gt;"",VLOOKUP(C2462,'BASE EQUIPOS'!$G$8:$J$22,4,0),"")</f>
        <v/>
      </c>
      <c r="G2462" s="242"/>
      <c r="H2462" s="233"/>
      <c r="I2462" s="241"/>
      <c r="J2462" s="241"/>
      <c r="K2462" s="241"/>
      <c r="L2462" s="239"/>
      <c r="M2462" s="244"/>
      <c r="N2462" s="245" t="str">
        <f t="shared" ca="1" si="267"/>
        <v/>
      </c>
      <c r="O2462" s="239"/>
      <c r="P2462" s="244"/>
      <c r="Q2462" s="245" t="str">
        <f t="shared" si="268"/>
        <v/>
      </c>
      <c r="U2462" s="246" t="str">
        <f>IFERROR(VLOOKUP(C2462,'BASE EQUIPOS'!$G$8:$O$22,9,0)," ")</f>
        <v xml:space="preserve"> </v>
      </c>
      <c r="V2462" s="232" t="str">
        <f t="shared" si="270"/>
        <v/>
      </c>
      <c r="W2462" s="232" t="str">
        <f t="shared" si="271"/>
        <v/>
      </c>
      <c r="X2462" s="232" t="str">
        <f>IFERROR(VLOOKUP(W2462,Datos!$P$4:$Q$18,2,0),"")</f>
        <v/>
      </c>
      <c r="Y2462" s="232" t="str">
        <f t="shared" si="272"/>
        <v/>
      </c>
      <c r="AA2462" s="314" t="str">
        <f t="shared" ca="1" si="269"/>
        <v/>
      </c>
    </row>
    <row r="2463" spans="1:27" x14ac:dyDescent="0.3">
      <c r="A2463" s="238"/>
      <c r="B2463" s="241" t="str">
        <f t="shared" si="273"/>
        <v/>
      </c>
      <c r="C2463" s="239"/>
      <c r="D2463" s="240" t="str">
        <f>IF(C2463&lt;&gt;"",VLOOKUP(C2463,'BASE EQUIPOS'!$G$8:$H$22,2,0),"")</f>
        <v/>
      </c>
      <c r="E2463" s="241" t="str">
        <f>IF(C2463&lt;&gt;"",VLOOKUP(C2463,'BASE EQUIPOS'!$G$8:$I$22,3,0),"")</f>
        <v/>
      </c>
      <c r="F2463" s="241" t="str">
        <f>IF(C2463&lt;&gt;"",VLOOKUP(C2463,'BASE EQUIPOS'!$G$8:$J$22,4,0),"")</f>
        <v/>
      </c>
      <c r="G2463" s="242"/>
      <c r="H2463" s="233"/>
      <c r="I2463" s="241"/>
      <c r="J2463" s="241"/>
      <c r="K2463" s="241"/>
      <c r="L2463" s="239"/>
      <c r="M2463" s="244"/>
      <c r="N2463" s="245" t="str">
        <f t="shared" ca="1" si="267"/>
        <v/>
      </c>
      <c r="O2463" s="239"/>
      <c r="P2463" s="244"/>
      <c r="Q2463" s="245" t="str">
        <f t="shared" si="268"/>
        <v/>
      </c>
      <c r="U2463" s="246" t="str">
        <f>IFERROR(VLOOKUP(C2463,'BASE EQUIPOS'!$G$8:$O$22,9,0)," ")</f>
        <v xml:space="preserve"> </v>
      </c>
      <c r="V2463" s="232" t="str">
        <f t="shared" si="270"/>
        <v/>
      </c>
      <c r="W2463" s="232" t="str">
        <f t="shared" si="271"/>
        <v/>
      </c>
      <c r="X2463" s="232" t="str">
        <f>IFERROR(VLOOKUP(W2463,Datos!$P$4:$Q$18,2,0),"")</f>
        <v/>
      </c>
      <c r="Y2463" s="232" t="str">
        <f t="shared" si="272"/>
        <v/>
      </c>
      <c r="AA2463" s="314" t="str">
        <f t="shared" ca="1" si="269"/>
        <v/>
      </c>
    </row>
    <row r="2464" spans="1:27" x14ac:dyDescent="0.3">
      <c r="A2464" s="238"/>
      <c r="B2464" s="241" t="str">
        <f t="shared" si="273"/>
        <v/>
      </c>
      <c r="C2464" s="239"/>
      <c r="D2464" s="240" t="str">
        <f>IF(C2464&lt;&gt;"",VLOOKUP(C2464,'BASE EQUIPOS'!$G$8:$H$22,2,0),"")</f>
        <v/>
      </c>
      <c r="E2464" s="241" t="str">
        <f>IF(C2464&lt;&gt;"",VLOOKUP(C2464,'BASE EQUIPOS'!$G$8:$I$22,3,0),"")</f>
        <v/>
      </c>
      <c r="F2464" s="241" t="str">
        <f>IF(C2464&lt;&gt;"",VLOOKUP(C2464,'BASE EQUIPOS'!$G$8:$J$22,4,0),"")</f>
        <v/>
      </c>
      <c r="G2464" s="242"/>
      <c r="H2464" s="233"/>
      <c r="I2464" s="241"/>
      <c r="J2464" s="241"/>
      <c r="K2464" s="241"/>
      <c r="L2464" s="239"/>
      <c r="M2464" s="244"/>
      <c r="N2464" s="245" t="str">
        <f t="shared" ca="1" si="267"/>
        <v/>
      </c>
      <c r="O2464" s="239"/>
      <c r="P2464" s="244"/>
      <c r="Q2464" s="245" t="str">
        <f t="shared" si="268"/>
        <v/>
      </c>
      <c r="U2464" s="246" t="str">
        <f>IFERROR(VLOOKUP(C2464,'BASE EQUIPOS'!$G$8:$O$22,9,0)," ")</f>
        <v xml:space="preserve"> </v>
      </c>
      <c r="V2464" s="232" t="str">
        <f t="shared" si="270"/>
        <v/>
      </c>
      <c r="W2464" s="232" t="str">
        <f t="shared" si="271"/>
        <v/>
      </c>
      <c r="X2464" s="232" t="str">
        <f>IFERROR(VLOOKUP(W2464,Datos!$P$4:$Q$18,2,0),"")</f>
        <v/>
      </c>
      <c r="Y2464" s="232" t="str">
        <f t="shared" si="272"/>
        <v/>
      </c>
      <c r="AA2464" s="314" t="str">
        <f t="shared" ca="1" si="269"/>
        <v/>
      </c>
    </row>
    <row r="2465" spans="1:27" x14ac:dyDescent="0.3">
      <c r="A2465" s="238"/>
      <c r="B2465" s="241" t="str">
        <f t="shared" si="273"/>
        <v/>
      </c>
      <c r="C2465" s="239"/>
      <c r="D2465" s="240" t="str">
        <f>IF(C2465&lt;&gt;"",VLOOKUP(C2465,'BASE EQUIPOS'!$G$8:$H$22,2,0),"")</f>
        <v/>
      </c>
      <c r="E2465" s="241" t="str">
        <f>IF(C2465&lt;&gt;"",VLOOKUP(C2465,'BASE EQUIPOS'!$G$8:$I$22,3,0),"")</f>
        <v/>
      </c>
      <c r="F2465" s="241" t="str">
        <f>IF(C2465&lt;&gt;"",VLOOKUP(C2465,'BASE EQUIPOS'!$G$8:$J$22,4,0),"")</f>
        <v/>
      </c>
      <c r="G2465" s="242"/>
      <c r="H2465" s="233"/>
      <c r="I2465" s="241"/>
      <c r="J2465" s="241"/>
      <c r="K2465" s="241"/>
      <c r="L2465" s="239"/>
      <c r="M2465" s="244"/>
      <c r="N2465" s="245" t="str">
        <f t="shared" ca="1" si="267"/>
        <v/>
      </c>
      <c r="O2465" s="239"/>
      <c r="P2465" s="244"/>
      <c r="Q2465" s="245" t="str">
        <f t="shared" si="268"/>
        <v/>
      </c>
      <c r="U2465" s="246" t="str">
        <f>IFERROR(VLOOKUP(C2465,'BASE EQUIPOS'!$G$8:$O$22,9,0)," ")</f>
        <v xml:space="preserve"> </v>
      </c>
      <c r="V2465" s="232" t="str">
        <f t="shared" si="270"/>
        <v/>
      </c>
      <c r="W2465" s="232" t="str">
        <f t="shared" si="271"/>
        <v/>
      </c>
      <c r="X2465" s="232" t="str">
        <f>IFERROR(VLOOKUP(W2465,Datos!$P$4:$Q$18,2,0),"")</f>
        <v/>
      </c>
      <c r="Y2465" s="232" t="str">
        <f t="shared" si="272"/>
        <v/>
      </c>
      <c r="AA2465" s="314" t="str">
        <f t="shared" ca="1" si="269"/>
        <v/>
      </c>
    </row>
    <row r="2466" spans="1:27" x14ac:dyDescent="0.3">
      <c r="A2466" s="238"/>
      <c r="B2466" s="241" t="str">
        <f t="shared" si="273"/>
        <v/>
      </c>
      <c r="C2466" s="239"/>
      <c r="D2466" s="240" t="str">
        <f>IF(C2466&lt;&gt;"",VLOOKUP(C2466,'BASE EQUIPOS'!$G$8:$H$22,2,0),"")</f>
        <v/>
      </c>
      <c r="E2466" s="241" t="str">
        <f>IF(C2466&lt;&gt;"",VLOOKUP(C2466,'BASE EQUIPOS'!$G$8:$I$22,3,0),"")</f>
        <v/>
      </c>
      <c r="F2466" s="241" t="str">
        <f>IF(C2466&lt;&gt;"",VLOOKUP(C2466,'BASE EQUIPOS'!$G$8:$J$22,4,0),"")</f>
        <v/>
      </c>
      <c r="G2466" s="242"/>
      <c r="H2466" s="233"/>
      <c r="I2466" s="241"/>
      <c r="J2466" s="241"/>
      <c r="K2466" s="241"/>
      <c r="L2466" s="239"/>
      <c r="M2466" s="244"/>
      <c r="N2466" s="245" t="str">
        <f t="shared" ca="1" si="267"/>
        <v/>
      </c>
      <c r="O2466" s="239"/>
      <c r="P2466" s="244"/>
      <c r="Q2466" s="245" t="str">
        <f t="shared" si="268"/>
        <v/>
      </c>
      <c r="U2466" s="246" t="str">
        <f>IFERROR(VLOOKUP(C2466,'BASE EQUIPOS'!$G$8:$O$22,9,0)," ")</f>
        <v xml:space="preserve"> </v>
      </c>
      <c r="V2466" s="232" t="str">
        <f t="shared" si="270"/>
        <v/>
      </c>
      <c r="W2466" s="232" t="str">
        <f t="shared" si="271"/>
        <v/>
      </c>
      <c r="X2466" s="232" t="str">
        <f>IFERROR(VLOOKUP(W2466,Datos!$P$4:$Q$18,2,0),"")</f>
        <v/>
      </c>
      <c r="Y2466" s="232" t="str">
        <f t="shared" si="272"/>
        <v/>
      </c>
      <c r="AA2466" s="314" t="str">
        <f t="shared" ca="1" si="269"/>
        <v/>
      </c>
    </row>
    <row r="2467" spans="1:27" x14ac:dyDescent="0.3">
      <c r="A2467" s="238"/>
      <c r="B2467" s="241" t="str">
        <f t="shared" si="273"/>
        <v/>
      </c>
      <c r="C2467" s="239"/>
      <c r="D2467" s="240" t="str">
        <f>IF(C2467&lt;&gt;"",VLOOKUP(C2467,'BASE EQUIPOS'!$G$8:$H$22,2,0),"")</f>
        <v/>
      </c>
      <c r="E2467" s="241" t="str">
        <f>IF(C2467&lt;&gt;"",VLOOKUP(C2467,'BASE EQUIPOS'!$G$8:$I$22,3,0),"")</f>
        <v/>
      </c>
      <c r="F2467" s="241" t="str">
        <f>IF(C2467&lt;&gt;"",VLOOKUP(C2467,'BASE EQUIPOS'!$G$8:$J$22,4,0),"")</f>
        <v/>
      </c>
      <c r="G2467" s="242"/>
      <c r="H2467" s="233"/>
      <c r="I2467" s="241"/>
      <c r="J2467" s="241"/>
      <c r="K2467" s="241"/>
      <c r="L2467" s="239"/>
      <c r="M2467" s="244"/>
      <c r="N2467" s="245" t="str">
        <f t="shared" ca="1" si="267"/>
        <v/>
      </c>
      <c r="O2467" s="239"/>
      <c r="P2467" s="244"/>
      <c r="Q2467" s="245" t="str">
        <f t="shared" si="268"/>
        <v/>
      </c>
      <c r="U2467" s="246" t="str">
        <f>IFERROR(VLOOKUP(C2467,'BASE EQUIPOS'!$G$8:$O$22,9,0)," ")</f>
        <v xml:space="preserve"> </v>
      </c>
      <c r="V2467" s="232" t="str">
        <f t="shared" si="270"/>
        <v/>
      </c>
      <c r="W2467" s="232" t="str">
        <f t="shared" si="271"/>
        <v/>
      </c>
      <c r="X2467" s="232" t="str">
        <f>IFERROR(VLOOKUP(W2467,Datos!$P$4:$Q$18,2,0),"")</f>
        <v/>
      </c>
      <c r="Y2467" s="232" t="str">
        <f t="shared" si="272"/>
        <v/>
      </c>
      <c r="AA2467" s="314" t="str">
        <f t="shared" ca="1" si="269"/>
        <v/>
      </c>
    </row>
    <row r="2468" spans="1:27" x14ac:dyDescent="0.3">
      <c r="A2468" s="238"/>
      <c r="B2468" s="241" t="str">
        <f t="shared" si="273"/>
        <v/>
      </c>
      <c r="C2468" s="239"/>
      <c r="D2468" s="240" t="str">
        <f>IF(C2468&lt;&gt;"",VLOOKUP(C2468,'BASE EQUIPOS'!$G$8:$H$22,2,0),"")</f>
        <v/>
      </c>
      <c r="E2468" s="241" t="str">
        <f>IF(C2468&lt;&gt;"",VLOOKUP(C2468,'BASE EQUIPOS'!$G$8:$I$22,3,0),"")</f>
        <v/>
      </c>
      <c r="F2468" s="241" t="str">
        <f>IF(C2468&lt;&gt;"",VLOOKUP(C2468,'BASE EQUIPOS'!$G$8:$J$22,4,0),"")</f>
        <v/>
      </c>
      <c r="G2468" s="242"/>
      <c r="H2468" s="233"/>
      <c r="I2468" s="241"/>
      <c r="J2468" s="241"/>
      <c r="K2468" s="241"/>
      <c r="L2468" s="239"/>
      <c r="M2468" s="244"/>
      <c r="N2468" s="245" t="str">
        <f t="shared" ca="1" si="267"/>
        <v/>
      </c>
      <c r="O2468" s="239"/>
      <c r="P2468" s="244"/>
      <c r="Q2468" s="245" t="str">
        <f t="shared" si="268"/>
        <v/>
      </c>
      <c r="U2468" s="246" t="str">
        <f>IFERROR(VLOOKUP(C2468,'BASE EQUIPOS'!$G$8:$O$22,9,0)," ")</f>
        <v xml:space="preserve"> </v>
      </c>
      <c r="V2468" s="232" t="str">
        <f t="shared" si="270"/>
        <v/>
      </c>
      <c r="W2468" s="232" t="str">
        <f t="shared" si="271"/>
        <v/>
      </c>
      <c r="X2468" s="232" t="str">
        <f>IFERROR(VLOOKUP(W2468,Datos!$P$4:$Q$18,2,0),"")</f>
        <v/>
      </c>
      <c r="Y2468" s="232" t="str">
        <f t="shared" si="272"/>
        <v/>
      </c>
      <c r="AA2468" s="314" t="str">
        <f t="shared" ca="1" si="269"/>
        <v/>
      </c>
    </row>
    <row r="2469" spans="1:27" x14ac:dyDescent="0.3">
      <c r="A2469" s="238"/>
      <c r="B2469" s="241" t="str">
        <f t="shared" si="273"/>
        <v/>
      </c>
      <c r="C2469" s="239"/>
      <c r="D2469" s="240" t="str">
        <f>IF(C2469&lt;&gt;"",VLOOKUP(C2469,'BASE EQUIPOS'!$G$8:$H$22,2,0),"")</f>
        <v/>
      </c>
      <c r="E2469" s="241" t="str">
        <f>IF(C2469&lt;&gt;"",VLOOKUP(C2469,'BASE EQUIPOS'!$G$8:$I$22,3,0),"")</f>
        <v/>
      </c>
      <c r="F2469" s="241" t="str">
        <f>IF(C2469&lt;&gt;"",VLOOKUP(C2469,'BASE EQUIPOS'!$G$8:$J$22,4,0),"")</f>
        <v/>
      </c>
      <c r="G2469" s="242"/>
      <c r="H2469" s="233"/>
      <c r="I2469" s="241"/>
      <c r="J2469" s="241"/>
      <c r="K2469" s="241"/>
      <c r="L2469" s="239"/>
      <c r="M2469" s="244"/>
      <c r="N2469" s="245" t="str">
        <f t="shared" ca="1" si="267"/>
        <v/>
      </c>
      <c r="O2469" s="239"/>
      <c r="P2469" s="244"/>
      <c r="Q2469" s="245" t="str">
        <f t="shared" si="268"/>
        <v/>
      </c>
      <c r="U2469" s="246" t="str">
        <f>IFERROR(VLOOKUP(C2469,'BASE EQUIPOS'!$G$8:$O$22,9,0)," ")</f>
        <v xml:space="preserve"> </v>
      </c>
      <c r="V2469" s="232" t="str">
        <f t="shared" si="270"/>
        <v/>
      </c>
      <c r="W2469" s="232" t="str">
        <f t="shared" si="271"/>
        <v/>
      </c>
      <c r="X2469" s="232" t="str">
        <f>IFERROR(VLOOKUP(W2469,Datos!$P$4:$Q$18,2,0),"")</f>
        <v/>
      </c>
      <c r="Y2469" s="232" t="str">
        <f t="shared" si="272"/>
        <v/>
      </c>
      <c r="AA2469" s="314" t="str">
        <f t="shared" ca="1" si="269"/>
        <v/>
      </c>
    </row>
    <row r="2470" spans="1:27" x14ac:dyDescent="0.3">
      <c r="A2470" s="238"/>
      <c r="B2470" s="241" t="str">
        <f t="shared" si="273"/>
        <v/>
      </c>
      <c r="C2470" s="239"/>
      <c r="D2470" s="240" t="str">
        <f>IF(C2470&lt;&gt;"",VLOOKUP(C2470,'BASE EQUIPOS'!$G$8:$H$22,2,0),"")</f>
        <v/>
      </c>
      <c r="E2470" s="241" t="str">
        <f>IF(C2470&lt;&gt;"",VLOOKUP(C2470,'BASE EQUIPOS'!$G$8:$I$22,3,0),"")</f>
        <v/>
      </c>
      <c r="F2470" s="241" t="str">
        <f>IF(C2470&lt;&gt;"",VLOOKUP(C2470,'BASE EQUIPOS'!$G$8:$J$22,4,0),"")</f>
        <v/>
      </c>
      <c r="G2470" s="242"/>
      <c r="H2470" s="233"/>
      <c r="I2470" s="241"/>
      <c r="J2470" s="241"/>
      <c r="K2470" s="241"/>
      <c r="L2470" s="239"/>
      <c r="M2470" s="244"/>
      <c r="N2470" s="245" t="str">
        <f t="shared" ca="1" si="267"/>
        <v/>
      </c>
      <c r="O2470" s="239"/>
      <c r="P2470" s="244"/>
      <c r="Q2470" s="245" t="str">
        <f t="shared" si="268"/>
        <v/>
      </c>
      <c r="U2470" s="246" t="str">
        <f>IFERROR(VLOOKUP(C2470,'BASE EQUIPOS'!$G$8:$O$22,9,0)," ")</f>
        <v xml:space="preserve"> </v>
      </c>
      <c r="V2470" s="232" t="str">
        <f t="shared" si="270"/>
        <v/>
      </c>
      <c r="W2470" s="232" t="str">
        <f t="shared" si="271"/>
        <v/>
      </c>
      <c r="X2470" s="232" t="str">
        <f>IFERROR(VLOOKUP(W2470,Datos!$P$4:$Q$18,2,0),"")</f>
        <v/>
      </c>
      <c r="Y2470" s="232" t="str">
        <f t="shared" si="272"/>
        <v/>
      </c>
      <c r="AA2470" s="314" t="str">
        <f t="shared" ca="1" si="269"/>
        <v/>
      </c>
    </row>
    <row r="2471" spans="1:27" x14ac:dyDescent="0.3">
      <c r="A2471" s="238"/>
      <c r="B2471" s="241" t="str">
        <f t="shared" si="273"/>
        <v/>
      </c>
      <c r="C2471" s="239"/>
      <c r="D2471" s="240" t="str">
        <f>IF(C2471&lt;&gt;"",VLOOKUP(C2471,'BASE EQUIPOS'!$G$8:$H$22,2,0),"")</f>
        <v/>
      </c>
      <c r="E2471" s="241" t="str">
        <f>IF(C2471&lt;&gt;"",VLOOKUP(C2471,'BASE EQUIPOS'!$G$8:$I$22,3,0),"")</f>
        <v/>
      </c>
      <c r="F2471" s="241" t="str">
        <f>IF(C2471&lt;&gt;"",VLOOKUP(C2471,'BASE EQUIPOS'!$G$8:$J$22,4,0),"")</f>
        <v/>
      </c>
      <c r="G2471" s="242"/>
      <c r="H2471" s="233"/>
      <c r="I2471" s="241"/>
      <c r="J2471" s="241"/>
      <c r="K2471" s="241"/>
      <c r="L2471" s="239"/>
      <c r="M2471" s="244"/>
      <c r="N2471" s="245" t="str">
        <f t="shared" ca="1" si="267"/>
        <v/>
      </c>
      <c r="O2471" s="239"/>
      <c r="P2471" s="244"/>
      <c r="Q2471" s="245" t="str">
        <f t="shared" si="268"/>
        <v/>
      </c>
      <c r="U2471" s="246" t="str">
        <f>IFERROR(VLOOKUP(C2471,'BASE EQUIPOS'!$G$8:$O$22,9,0)," ")</f>
        <v xml:space="preserve"> </v>
      </c>
      <c r="V2471" s="232" t="str">
        <f t="shared" si="270"/>
        <v/>
      </c>
      <c r="W2471" s="232" t="str">
        <f t="shared" si="271"/>
        <v/>
      </c>
      <c r="X2471" s="232" t="str">
        <f>IFERROR(VLOOKUP(W2471,Datos!$P$4:$Q$18,2,0),"")</f>
        <v/>
      </c>
      <c r="Y2471" s="232" t="str">
        <f t="shared" si="272"/>
        <v/>
      </c>
      <c r="AA2471" s="314" t="str">
        <f t="shared" ca="1" si="269"/>
        <v/>
      </c>
    </row>
    <row r="2472" spans="1:27" x14ac:dyDescent="0.3">
      <c r="A2472" s="238"/>
      <c r="B2472" s="241" t="str">
        <f t="shared" si="273"/>
        <v/>
      </c>
      <c r="C2472" s="239"/>
      <c r="D2472" s="240" t="str">
        <f>IF(C2472&lt;&gt;"",VLOOKUP(C2472,'BASE EQUIPOS'!$G$8:$H$22,2,0),"")</f>
        <v/>
      </c>
      <c r="E2472" s="241" t="str">
        <f>IF(C2472&lt;&gt;"",VLOOKUP(C2472,'BASE EQUIPOS'!$G$8:$I$22,3,0),"")</f>
        <v/>
      </c>
      <c r="F2472" s="241" t="str">
        <f>IF(C2472&lt;&gt;"",VLOOKUP(C2472,'BASE EQUIPOS'!$G$8:$J$22,4,0),"")</f>
        <v/>
      </c>
      <c r="G2472" s="242"/>
      <c r="H2472" s="233"/>
      <c r="I2472" s="241"/>
      <c r="J2472" s="241"/>
      <c r="K2472" s="241"/>
      <c r="L2472" s="239"/>
      <c r="M2472" s="244"/>
      <c r="N2472" s="245" t="str">
        <f t="shared" ca="1" si="267"/>
        <v/>
      </c>
      <c r="O2472" s="239"/>
      <c r="P2472" s="244"/>
      <c r="Q2472" s="245" t="str">
        <f t="shared" si="268"/>
        <v/>
      </c>
      <c r="U2472" s="246" t="str">
        <f>IFERROR(VLOOKUP(C2472,'BASE EQUIPOS'!$G$8:$O$22,9,0)," ")</f>
        <v xml:space="preserve"> </v>
      </c>
      <c r="V2472" s="232" t="str">
        <f t="shared" si="270"/>
        <v/>
      </c>
      <c r="W2472" s="232" t="str">
        <f t="shared" si="271"/>
        <v/>
      </c>
      <c r="X2472" s="232" t="str">
        <f>IFERROR(VLOOKUP(W2472,Datos!$P$4:$Q$18,2,0),"")</f>
        <v/>
      </c>
      <c r="Y2472" s="232" t="str">
        <f t="shared" si="272"/>
        <v/>
      </c>
      <c r="AA2472" s="314" t="str">
        <f t="shared" ca="1" si="269"/>
        <v/>
      </c>
    </row>
    <row r="2473" spans="1:27" x14ac:dyDescent="0.3">
      <c r="A2473" s="238"/>
      <c r="B2473" s="241" t="str">
        <f t="shared" si="273"/>
        <v/>
      </c>
      <c r="C2473" s="239"/>
      <c r="D2473" s="240" t="str">
        <f>IF(C2473&lt;&gt;"",VLOOKUP(C2473,'BASE EQUIPOS'!$G$8:$H$22,2,0),"")</f>
        <v/>
      </c>
      <c r="E2473" s="241" t="str">
        <f>IF(C2473&lt;&gt;"",VLOOKUP(C2473,'BASE EQUIPOS'!$G$8:$I$22,3,0),"")</f>
        <v/>
      </c>
      <c r="F2473" s="241" t="str">
        <f>IF(C2473&lt;&gt;"",VLOOKUP(C2473,'BASE EQUIPOS'!$G$8:$J$22,4,0),"")</f>
        <v/>
      </c>
      <c r="G2473" s="242"/>
      <c r="H2473" s="233"/>
      <c r="I2473" s="241"/>
      <c r="J2473" s="241"/>
      <c r="K2473" s="241"/>
      <c r="L2473" s="239"/>
      <c r="M2473" s="244"/>
      <c r="N2473" s="245" t="str">
        <f t="shared" ca="1" si="267"/>
        <v/>
      </c>
      <c r="O2473" s="239"/>
      <c r="P2473" s="244"/>
      <c r="Q2473" s="245" t="str">
        <f t="shared" si="268"/>
        <v/>
      </c>
      <c r="U2473" s="246" t="str">
        <f>IFERROR(VLOOKUP(C2473,'BASE EQUIPOS'!$G$8:$O$22,9,0)," ")</f>
        <v xml:space="preserve"> </v>
      </c>
      <c r="V2473" s="232" t="str">
        <f t="shared" si="270"/>
        <v/>
      </c>
      <c r="W2473" s="232" t="str">
        <f t="shared" si="271"/>
        <v/>
      </c>
      <c r="X2473" s="232" t="str">
        <f>IFERROR(VLOOKUP(W2473,Datos!$P$4:$Q$18,2,0),"")</f>
        <v/>
      </c>
      <c r="Y2473" s="232" t="str">
        <f t="shared" si="272"/>
        <v/>
      </c>
      <c r="AA2473" s="314" t="str">
        <f t="shared" ca="1" si="269"/>
        <v/>
      </c>
    </row>
    <row r="2474" spans="1:27" x14ac:dyDescent="0.3">
      <c r="A2474" s="238"/>
      <c r="B2474" s="241" t="str">
        <f t="shared" si="273"/>
        <v/>
      </c>
      <c r="C2474" s="239"/>
      <c r="D2474" s="240" t="str">
        <f>IF(C2474&lt;&gt;"",VLOOKUP(C2474,'BASE EQUIPOS'!$G$8:$H$22,2,0),"")</f>
        <v/>
      </c>
      <c r="E2474" s="241" t="str">
        <f>IF(C2474&lt;&gt;"",VLOOKUP(C2474,'BASE EQUIPOS'!$G$8:$I$22,3,0),"")</f>
        <v/>
      </c>
      <c r="F2474" s="241" t="str">
        <f>IF(C2474&lt;&gt;"",VLOOKUP(C2474,'BASE EQUIPOS'!$G$8:$J$22,4,0),"")</f>
        <v/>
      </c>
      <c r="G2474" s="242"/>
      <c r="H2474" s="233"/>
      <c r="I2474" s="241"/>
      <c r="J2474" s="241"/>
      <c r="K2474" s="241"/>
      <c r="L2474" s="239"/>
      <c r="M2474" s="244"/>
      <c r="N2474" s="245" t="str">
        <f t="shared" ca="1" si="267"/>
        <v/>
      </c>
      <c r="O2474" s="239"/>
      <c r="P2474" s="244"/>
      <c r="Q2474" s="245" t="str">
        <f t="shared" si="268"/>
        <v/>
      </c>
      <c r="U2474" s="246" t="str">
        <f>IFERROR(VLOOKUP(C2474,'BASE EQUIPOS'!$G$8:$O$22,9,0)," ")</f>
        <v xml:space="preserve"> </v>
      </c>
      <c r="V2474" s="232" t="str">
        <f t="shared" si="270"/>
        <v/>
      </c>
      <c r="W2474" s="232" t="str">
        <f t="shared" si="271"/>
        <v/>
      </c>
      <c r="X2474" s="232" t="str">
        <f>IFERROR(VLOOKUP(W2474,Datos!$P$4:$Q$18,2,0),"")</f>
        <v/>
      </c>
      <c r="Y2474" s="232" t="str">
        <f t="shared" si="272"/>
        <v/>
      </c>
      <c r="AA2474" s="314" t="str">
        <f t="shared" ca="1" si="269"/>
        <v/>
      </c>
    </row>
    <row r="2475" spans="1:27" x14ac:dyDescent="0.3">
      <c r="A2475" s="238"/>
      <c r="B2475" s="241" t="str">
        <f t="shared" si="273"/>
        <v/>
      </c>
      <c r="C2475" s="239"/>
      <c r="D2475" s="240" t="str">
        <f>IF(C2475&lt;&gt;"",VLOOKUP(C2475,'BASE EQUIPOS'!$G$8:$H$22,2,0),"")</f>
        <v/>
      </c>
      <c r="E2475" s="241" t="str">
        <f>IF(C2475&lt;&gt;"",VLOOKUP(C2475,'BASE EQUIPOS'!$G$8:$I$22,3,0),"")</f>
        <v/>
      </c>
      <c r="F2475" s="241" t="str">
        <f>IF(C2475&lt;&gt;"",VLOOKUP(C2475,'BASE EQUIPOS'!$G$8:$J$22,4,0),"")</f>
        <v/>
      </c>
      <c r="G2475" s="242"/>
      <c r="H2475" s="233"/>
      <c r="I2475" s="241"/>
      <c r="J2475" s="241"/>
      <c r="K2475" s="241"/>
      <c r="L2475" s="239"/>
      <c r="M2475" s="244"/>
      <c r="N2475" s="245" t="str">
        <f t="shared" ca="1" si="267"/>
        <v/>
      </c>
      <c r="O2475" s="239"/>
      <c r="P2475" s="244"/>
      <c r="Q2475" s="245" t="str">
        <f t="shared" si="268"/>
        <v/>
      </c>
      <c r="U2475" s="246" t="str">
        <f>IFERROR(VLOOKUP(C2475,'BASE EQUIPOS'!$G$8:$O$22,9,0)," ")</f>
        <v xml:space="preserve"> </v>
      </c>
      <c r="V2475" s="232" t="str">
        <f t="shared" si="270"/>
        <v/>
      </c>
      <c r="W2475" s="232" t="str">
        <f t="shared" si="271"/>
        <v/>
      </c>
      <c r="X2475" s="232" t="str">
        <f>IFERROR(VLOOKUP(W2475,Datos!$P$4:$Q$18,2,0),"")</f>
        <v/>
      </c>
      <c r="Y2475" s="232" t="str">
        <f t="shared" si="272"/>
        <v/>
      </c>
      <c r="AA2475" s="314" t="str">
        <f t="shared" ca="1" si="269"/>
        <v/>
      </c>
    </row>
    <row r="2476" spans="1:27" x14ac:dyDescent="0.3">
      <c r="A2476" s="238"/>
      <c r="B2476" s="241" t="str">
        <f t="shared" si="273"/>
        <v/>
      </c>
      <c r="C2476" s="239"/>
      <c r="D2476" s="240" t="str">
        <f>IF(C2476&lt;&gt;"",VLOOKUP(C2476,'BASE EQUIPOS'!$G$8:$H$22,2,0),"")</f>
        <v/>
      </c>
      <c r="E2476" s="241" t="str">
        <f>IF(C2476&lt;&gt;"",VLOOKUP(C2476,'BASE EQUIPOS'!$G$8:$I$22,3,0),"")</f>
        <v/>
      </c>
      <c r="F2476" s="241" t="str">
        <f>IF(C2476&lt;&gt;"",VLOOKUP(C2476,'BASE EQUIPOS'!$G$8:$J$22,4,0),"")</f>
        <v/>
      </c>
      <c r="G2476" s="242"/>
      <c r="H2476" s="233"/>
      <c r="I2476" s="241"/>
      <c r="J2476" s="241"/>
      <c r="K2476" s="241"/>
      <c r="L2476" s="239"/>
      <c r="M2476" s="244"/>
      <c r="N2476" s="245" t="str">
        <f t="shared" ca="1" si="267"/>
        <v/>
      </c>
      <c r="O2476" s="239"/>
      <c r="P2476" s="244"/>
      <c r="Q2476" s="245" t="str">
        <f t="shared" si="268"/>
        <v/>
      </c>
      <c r="U2476" s="246" t="str">
        <f>IFERROR(VLOOKUP(C2476,'BASE EQUIPOS'!$G$8:$O$22,9,0)," ")</f>
        <v xml:space="preserve"> </v>
      </c>
      <c r="V2476" s="232" t="str">
        <f t="shared" si="270"/>
        <v/>
      </c>
      <c r="W2476" s="232" t="str">
        <f t="shared" si="271"/>
        <v/>
      </c>
      <c r="X2476" s="232" t="str">
        <f>IFERROR(VLOOKUP(W2476,Datos!$P$4:$Q$18,2,0),"")</f>
        <v/>
      </c>
      <c r="Y2476" s="232" t="str">
        <f t="shared" si="272"/>
        <v/>
      </c>
      <c r="AA2476" s="314" t="str">
        <f t="shared" ca="1" si="269"/>
        <v/>
      </c>
    </row>
    <row r="2477" spans="1:27" x14ac:dyDescent="0.3">
      <c r="A2477" s="238"/>
      <c r="B2477" s="241" t="str">
        <f t="shared" si="273"/>
        <v/>
      </c>
      <c r="C2477" s="239"/>
      <c r="D2477" s="240" t="str">
        <f>IF(C2477&lt;&gt;"",VLOOKUP(C2477,'BASE EQUIPOS'!$G$8:$H$22,2,0),"")</f>
        <v/>
      </c>
      <c r="E2477" s="241" t="str">
        <f>IF(C2477&lt;&gt;"",VLOOKUP(C2477,'BASE EQUIPOS'!$G$8:$I$22,3,0),"")</f>
        <v/>
      </c>
      <c r="F2477" s="241" t="str">
        <f>IF(C2477&lt;&gt;"",VLOOKUP(C2477,'BASE EQUIPOS'!$G$8:$J$22,4,0),"")</f>
        <v/>
      </c>
      <c r="G2477" s="242"/>
      <c r="H2477" s="233"/>
      <c r="I2477" s="241"/>
      <c r="J2477" s="241"/>
      <c r="K2477" s="241"/>
      <c r="L2477" s="239"/>
      <c r="M2477" s="244"/>
      <c r="N2477" s="245" t="str">
        <f t="shared" ca="1" si="267"/>
        <v/>
      </c>
      <c r="O2477" s="239"/>
      <c r="P2477" s="244"/>
      <c r="Q2477" s="245" t="str">
        <f t="shared" si="268"/>
        <v/>
      </c>
      <c r="U2477" s="246" t="str">
        <f>IFERROR(VLOOKUP(C2477,'BASE EQUIPOS'!$G$8:$O$22,9,0)," ")</f>
        <v xml:space="preserve"> </v>
      </c>
      <c r="V2477" s="232" t="str">
        <f t="shared" si="270"/>
        <v/>
      </c>
      <c r="W2477" s="232" t="str">
        <f t="shared" si="271"/>
        <v/>
      </c>
      <c r="X2477" s="232" t="str">
        <f>IFERROR(VLOOKUP(W2477,Datos!$P$4:$Q$18,2,0),"")</f>
        <v/>
      </c>
      <c r="Y2477" s="232" t="str">
        <f t="shared" si="272"/>
        <v/>
      </c>
      <c r="AA2477" s="314" t="str">
        <f t="shared" ca="1" si="269"/>
        <v/>
      </c>
    </row>
    <row r="2478" spans="1:27" x14ac:dyDescent="0.3">
      <c r="A2478" s="238"/>
      <c r="B2478" s="241" t="str">
        <f t="shared" si="273"/>
        <v/>
      </c>
      <c r="C2478" s="239"/>
      <c r="D2478" s="240" t="str">
        <f>IF(C2478&lt;&gt;"",VLOOKUP(C2478,'BASE EQUIPOS'!$G$8:$H$22,2,0),"")</f>
        <v/>
      </c>
      <c r="E2478" s="241" t="str">
        <f>IF(C2478&lt;&gt;"",VLOOKUP(C2478,'BASE EQUIPOS'!$G$8:$I$22,3,0),"")</f>
        <v/>
      </c>
      <c r="F2478" s="241" t="str">
        <f>IF(C2478&lt;&gt;"",VLOOKUP(C2478,'BASE EQUIPOS'!$G$8:$J$22,4,0),"")</f>
        <v/>
      </c>
      <c r="G2478" s="242"/>
      <c r="H2478" s="233"/>
      <c r="I2478" s="241"/>
      <c r="J2478" s="241"/>
      <c r="K2478" s="241"/>
      <c r="L2478" s="239"/>
      <c r="M2478" s="244"/>
      <c r="N2478" s="245" t="str">
        <f t="shared" ca="1" si="267"/>
        <v/>
      </c>
      <c r="O2478" s="239"/>
      <c r="P2478" s="244"/>
      <c r="Q2478" s="245" t="str">
        <f t="shared" si="268"/>
        <v/>
      </c>
      <c r="U2478" s="246" t="str">
        <f>IFERROR(VLOOKUP(C2478,'BASE EQUIPOS'!$G$8:$O$22,9,0)," ")</f>
        <v xml:space="preserve"> </v>
      </c>
      <c r="V2478" s="232" t="str">
        <f t="shared" si="270"/>
        <v/>
      </c>
      <c r="W2478" s="232" t="str">
        <f t="shared" si="271"/>
        <v/>
      </c>
      <c r="X2478" s="232" t="str">
        <f>IFERROR(VLOOKUP(W2478,Datos!$P$4:$Q$18,2,0),"")</f>
        <v/>
      </c>
      <c r="Y2478" s="232" t="str">
        <f t="shared" si="272"/>
        <v/>
      </c>
      <c r="AA2478" s="314" t="str">
        <f t="shared" ca="1" si="269"/>
        <v/>
      </c>
    </row>
    <row r="2479" spans="1:27" x14ac:dyDescent="0.3">
      <c r="A2479" s="238"/>
      <c r="B2479" s="241" t="str">
        <f t="shared" si="273"/>
        <v/>
      </c>
      <c r="C2479" s="239"/>
      <c r="D2479" s="240" t="str">
        <f>IF(C2479&lt;&gt;"",VLOOKUP(C2479,'BASE EQUIPOS'!$G$8:$H$22,2,0),"")</f>
        <v/>
      </c>
      <c r="E2479" s="241" t="str">
        <f>IF(C2479&lt;&gt;"",VLOOKUP(C2479,'BASE EQUIPOS'!$G$8:$I$22,3,0),"")</f>
        <v/>
      </c>
      <c r="F2479" s="241" t="str">
        <f>IF(C2479&lt;&gt;"",VLOOKUP(C2479,'BASE EQUIPOS'!$G$8:$J$22,4,0),"")</f>
        <v/>
      </c>
      <c r="G2479" s="242"/>
      <c r="H2479" s="233"/>
      <c r="I2479" s="241"/>
      <c r="J2479" s="241"/>
      <c r="K2479" s="241"/>
      <c r="L2479" s="239"/>
      <c r="M2479" s="244"/>
      <c r="N2479" s="245" t="str">
        <f t="shared" ca="1" si="267"/>
        <v/>
      </c>
      <c r="O2479" s="239"/>
      <c r="P2479" s="244"/>
      <c r="Q2479" s="245" t="str">
        <f t="shared" si="268"/>
        <v/>
      </c>
      <c r="U2479" s="246" t="str">
        <f>IFERROR(VLOOKUP(C2479,'BASE EQUIPOS'!$G$8:$O$22,9,0)," ")</f>
        <v xml:space="preserve"> </v>
      </c>
      <c r="V2479" s="232" t="str">
        <f t="shared" si="270"/>
        <v/>
      </c>
      <c r="W2479" s="232" t="str">
        <f t="shared" si="271"/>
        <v/>
      </c>
      <c r="X2479" s="232" t="str">
        <f>IFERROR(VLOOKUP(W2479,Datos!$P$4:$Q$18,2,0),"")</f>
        <v/>
      </c>
      <c r="Y2479" s="232" t="str">
        <f t="shared" si="272"/>
        <v/>
      </c>
      <c r="AA2479" s="314" t="str">
        <f t="shared" ca="1" si="269"/>
        <v/>
      </c>
    </row>
    <row r="2480" spans="1:27" x14ac:dyDescent="0.3">
      <c r="A2480" s="238"/>
      <c r="B2480" s="241" t="str">
        <f t="shared" si="273"/>
        <v/>
      </c>
      <c r="C2480" s="239"/>
      <c r="D2480" s="240" t="str">
        <f>IF(C2480&lt;&gt;"",VLOOKUP(C2480,'BASE EQUIPOS'!$G$8:$H$22,2,0),"")</f>
        <v/>
      </c>
      <c r="E2480" s="241" t="str">
        <f>IF(C2480&lt;&gt;"",VLOOKUP(C2480,'BASE EQUIPOS'!$G$8:$I$22,3,0),"")</f>
        <v/>
      </c>
      <c r="F2480" s="241" t="str">
        <f>IF(C2480&lt;&gt;"",VLOOKUP(C2480,'BASE EQUIPOS'!$G$8:$J$22,4,0),"")</f>
        <v/>
      </c>
      <c r="G2480" s="242"/>
      <c r="H2480" s="233"/>
      <c r="I2480" s="241"/>
      <c r="J2480" s="241"/>
      <c r="K2480" s="241"/>
      <c r="L2480" s="239"/>
      <c r="M2480" s="244"/>
      <c r="N2480" s="245" t="str">
        <f t="shared" ca="1" si="267"/>
        <v/>
      </c>
      <c r="O2480" s="239"/>
      <c r="P2480" s="244"/>
      <c r="Q2480" s="245" t="str">
        <f t="shared" si="268"/>
        <v/>
      </c>
      <c r="U2480" s="246" t="str">
        <f>IFERROR(VLOOKUP(C2480,'BASE EQUIPOS'!$G$8:$O$22,9,0)," ")</f>
        <v xml:space="preserve"> </v>
      </c>
      <c r="V2480" s="232" t="str">
        <f t="shared" si="270"/>
        <v/>
      </c>
      <c r="W2480" s="232" t="str">
        <f t="shared" si="271"/>
        <v/>
      </c>
      <c r="X2480" s="232" t="str">
        <f>IFERROR(VLOOKUP(W2480,Datos!$P$4:$Q$18,2,0),"")</f>
        <v/>
      </c>
      <c r="Y2480" s="232" t="str">
        <f t="shared" si="272"/>
        <v/>
      </c>
      <c r="AA2480" s="314" t="str">
        <f t="shared" ca="1" si="269"/>
        <v/>
      </c>
    </row>
    <row r="2481" spans="1:27" x14ac:dyDescent="0.3">
      <c r="A2481" s="238"/>
      <c r="B2481" s="241" t="str">
        <f t="shared" si="273"/>
        <v/>
      </c>
      <c r="C2481" s="239"/>
      <c r="D2481" s="240" t="str">
        <f>IF(C2481&lt;&gt;"",VLOOKUP(C2481,'BASE EQUIPOS'!$G$8:$H$22,2,0),"")</f>
        <v/>
      </c>
      <c r="E2481" s="241" t="str">
        <f>IF(C2481&lt;&gt;"",VLOOKUP(C2481,'BASE EQUIPOS'!$G$8:$I$22,3,0),"")</f>
        <v/>
      </c>
      <c r="F2481" s="241" t="str">
        <f>IF(C2481&lt;&gt;"",VLOOKUP(C2481,'BASE EQUIPOS'!$G$8:$J$22,4,0),"")</f>
        <v/>
      </c>
      <c r="G2481" s="242"/>
      <c r="H2481" s="233"/>
      <c r="I2481" s="241"/>
      <c r="J2481" s="241"/>
      <c r="K2481" s="241"/>
      <c r="L2481" s="239"/>
      <c r="M2481" s="244"/>
      <c r="N2481" s="245" t="str">
        <f t="shared" ca="1" si="267"/>
        <v/>
      </c>
      <c r="O2481" s="239"/>
      <c r="P2481" s="244"/>
      <c r="Q2481" s="245" t="str">
        <f t="shared" si="268"/>
        <v/>
      </c>
      <c r="U2481" s="246" t="str">
        <f>IFERROR(VLOOKUP(C2481,'BASE EQUIPOS'!$G$8:$O$22,9,0)," ")</f>
        <v xml:space="preserve"> </v>
      </c>
      <c r="V2481" s="232" t="str">
        <f t="shared" si="270"/>
        <v/>
      </c>
      <c r="W2481" s="232" t="str">
        <f t="shared" si="271"/>
        <v/>
      </c>
      <c r="X2481" s="232" t="str">
        <f>IFERROR(VLOOKUP(W2481,Datos!$P$4:$Q$18,2,0),"")</f>
        <v/>
      </c>
      <c r="Y2481" s="232" t="str">
        <f t="shared" si="272"/>
        <v/>
      </c>
      <c r="AA2481" s="314" t="str">
        <f t="shared" ca="1" si="269"/>
        <v/>
      </c>
    </row>
    <row r="2482" spans="1:27" x14ac:dyDescent="0.3">
      <c r="A2482" s="238"/>
      <c r="B2482" s="241" t="str">
        <f t="shared" si="273"/>
        <v/>
      </c>
      <c r="C2482" s="239"/>
      <c r="D2482" s="240" t="str">
        <f>IF(C2482&lt;&gt;"",VLOOKUP(C2482,'BASE EQUIPOS'!$G$8:$H$22,2,0),"")</f>
        <v/>
      </c>
      <c r="E2482" s="241" t="str">
        <f>IF(C2482&lt;&gt;"",VLOOKUP(C2482,'BASE EQUIPOS'!$G$8:$I$22,3,0),"")</f>
        <v/>
      </c>
      <c r="F2482" s="241" t="str">
        <f>IF(C2482&lt;&gt;"",VLOOKUP(C2482,'BASE EQUIPOS'!$G$8:$J$22,4,0),"")</f>
        <v/>
      </c>
      <c r="G2482" s="242"/>
      <c r="H2482" s="233"/>
      <c r="I2482" s="241"/>
      <c r="J2482" s="241"/>
      <c r="K2482" s="241"/>
      <c r="L2482" s="239"/>
      <c r="M2482" s="244"/>
      <c r="N2482" s="245" t="str">
        <f t="shared" ca="1" si="267"/>
        <v/>
      </c>
      <c r="O2482" s="239"/>
      <c r="P2482" s="244"/>
      <c r="Q2482" s="245" t="str">
        <f t="shared" si="268"/>
        <v/>
      </c>
      <c r="U2482" s="246" t="str">
        <f>IFERROR(VLOOKUP(C2482,'BASE EQUIPOS'!$G$8:$O$22,9,0)," ")</f>
        <v xml:space="preserve"> </v>
      </c>
      <c r="V2482" s="232" t="str">
        <f t="shared" si="270"/>
        <v/>
      </c>
      <c r="W2482" s="232" t="str">
        <f t="shared" si="271"/>
        <v/>
      </c>
      <c r="X2482" s="232" t="str">
        <f>IFERROR(VLOOKUP(W2482,Datos!$P$4:$Q$18,2,0),"")</f>
        <v/>
      </c>
      <c r="Y2482" s="232" t="str">
        <f t="shared" si="272"/>
        <v/>
      </c>
      <c r="AA2482" s="314" t="str">
        <f t="shared" ca="1" si="269"/>
        <v/>
      </c>
    </row>
    <row r="2483" spans="1:27" x14ac:dyDescent="0.3">
      <c r="A2483" s="238"/>
      <c r="B2483" s="241" t="str">
        <f t="shared" si="273"/>
        <v/>
      </c>
      <c r="C2483" s="239"/>
      <c r="D2483" s="240" t="str">
        <f>IF(C2483&lt;&gt;"",VLOOKUP(C2483,'BASE EQUIPOS'!$G$8:$H$22,2,0),"")</f>
        <v/>
      </c>
      <c r="E2483" s="241" t="str">
        <f>IF(C2483&lt;&gt;"",VLOOKUP(C2483,'BASE EQUIPOS'!$G$8:$I$22,3,0),"")</f>
        <v/>
      </c>
      <c r="F2483" s="241" t="str">
        <f>IF(C2483&lt;&gt;"",VLOOKUP(C2483,'BASE EQUIPOS'!$G$8:$J$22,4,0),"")</f>
        <v/>
      </c>
      <c r="G2483" s="242"/>
      <c r="H2483" s="233"/>
      <c r="I2483" s="241"/>
      <c r="J2483" s="241"/>
      <c r="K2483" s="241"/>
      <c r="L2483" s="239"/>
      <c r="M2483" s="244"/>
      <c r="N2483" s="245" t="str">
        <f t="shared" ca="1" si="267"/>
        <v/>
      </c>
      <c r="O2483" s="239"/>
      <c r="P2483" s="244"/>
      <c r="Q2483" s="245" t="str">
        <f t="shared" si="268"/>
        <v/>
      </c>
      <c r="U2483" s="246" t="str">
        <f>IFERROR(VLOOKUP(C2483,'BASE EQUIPOS'!$G$8:$O$22,9,0)," ")</f>
        <v xml:space="preserve"> </v>
      </c>
      <c r="V2483" s="232" t="str">
        <f t="shared" si="270"/>
        <v/>
      </c>
      <c r="W2483" s="232" t="str">
        <f t="shared" si="271"/>
        <v/>
      </c>
      <c r="X2483" s="232" t="str">
        <f>IFERROR(VLOOKUP(W2483,Datos!$P$4:$Q$18,2,0),"")</f>
        <v/>
      </c>
      <c r="Y2483" s="232" t="str">
        <f t="shared" si="272"/>
        <v/>
      </c>
      <c r="AA2483" s="314" t="str">
        <f t="shared" ca="1" si="269"/>
        <v/>
      </c>
    </row>
    <row r="2484" spans="1:27" x14ac:dyDescent="0.3">
      <c r="A2484" s="238"/>
      <c r="B2484" s="241" t="str">
        <f t="shared" si="273"/>
        <v/>
      </c>
      <c r="C2484" s="239"/>
      <c r="D2484" s="240" t="str">
        <f>IF(C2484&lt;&gt;"",VLOOKUP(C2484,'BASE EQUIPOS'!$G$8:$H$22,2,0),"")</f>
        <v/>
      </c>
      <c r="E2484" s="241" t="str">
        <f>IF(C2484&lt;&gt;"",VLOOKUP(C2484,'BASE EQUIPOS'!$G$8:$I$22,3,0),"")</f>
        <v/>
      </c>
      <c r="F2484" s="241" t="str">
        <f>IF(C2484&lt;&gt;"",VLOOKUP(C2484,'BASE EQUIPOS'!$G$8:$J$22,4,0),"")</f>
        <v/>
      </c>
      <c r="G2484" s="242"/>
      <c r="H2484" s="233"/>
      <c r="I2484" s="241"/>
      <c r="J2484" s="241"/>
      <c r="K2484" s="241"/>
      <c r="L2484" s="239"/>
      <c r="M2484" s="244"/>
      <c r="N2484" s="245" t="str">
        <f t="shared" ca="1" si="267"/>
        <v/>
      </c>
      <c r="O2484" s="239"/>
      <c r="P2484" s="244"/>
      <c r="Q2484" s="245" t="str">
        <f t="shared" si="268"/>
        <v/>
      </c>
      <c r="U2484" s="246" t="str">
        <f>IFERROR(VLOOKUP(C2484,'BASE EQUIPOS'!$G$8:$O$22,9,0)," ")</f>
        <v xml:space="preserve"> </v>
      </c>
      <c r="V2484" s="232" t="str">
        <f t="shared" si="270"/>
        <v/>
      </c>
      <c r="W2484" s="232" t="str">
        <f t="shared" si="271"/>
        <v/>
      </c>
      <c r="X2484" s="232" t="str">
        <f>IFERROR(VLOOKUP(W2484,Datos!$P$4:$Q$18,2,0),"")</f>
        <v/>
      </c>
      <c r="Y2484" s="232" t="str">
        <f t="shared" si="272"/>
        <v/>
      </c>
      <c r="AA2484" s="314" t="str">
        <f t="shared" ca="1" si="269"/>
        <v/>
      </c>
    </row>
    <row r="2485" spans="1:27" x14ac:dyDescent="0.3">
      <c r="A2485" s="238"/>
      <c r="B2485" s="241" t="str">
        <f t="shared" si="273"/>
        <v/>
      </c>
      <c r="C2485" s="239"/>
      <c r="D2485" s="240" t="str">
        <f>IF(C2485&lt;&gt;"",VLOOKUP(C2485,'BASE EQUIPOS'!$G$8:$H$22,2,0),"")</f>
        <v/>
      </c>
      <c r="E2485" s="241" t="str">
        <f>IF(C2485&lt;&gt;"",VLOOKUP(C2485,'BASE EQUIPOS'!$G$8:$I$22,3,0),"")</f>
        <v/>
      </c>
      <c r="F2485" s="241" t="str">
        <f>IF(C2485&lt;&gt;"",VLOOKUP(C2485,'BASE EQUIPOS'!$G$8:$J$22,4,0),"")</f>
        <v/>
      </c>
      <c r="G2485" s="242"/>
      <c r="H2485" s="233"/>
      <c r="I2485" s="241"/>
      <c r="J2485" s="241"/>
      <c r="K2485" s="241"/>
      <c r="L2485" s="239"/>
      <c r="M2485" s="244"/>
      <c r="N2485" s="245" t="str">
        <f t="shared" ca="1" si="267"/>
        <v/>
      </c>
      <c r="O2485" s="239"/>
      <c r="P2485" s="244"/>
      <c r="Q2485" s="245" t="str">
        <f t="shared" si="268"/>
        <v/>
      </c>
      <c r="U2485" s="246" t="str">
        <f>IFERROR(VLOOKUP(C2485,'BASE EQUIPOS'!$G$8:$O$22,9,0)," ")</f>
        <v xml:space="preserve"> </v>
      </c>
      <c r="V2485" s="232" t="str">
        <f t="shared" si="270"/>
        <v/>
      </c>
      <c r="W2485" s="232" t="str">
        <f t="shared" si="271"/>
        <v/>
      </c>
      <c r="X2485" s="232" t="str">
        <f>IFERROR(VLOOKUP(W2485,Datos!$P$4:$Q$18,2,0),"")</f>
        <v/>
      </c>
      <c r="Y2485" s="232" t="str">
        <f t="shared" si="272"/>
        <v/>
      </c>
      <c r="AA2485" s="314" t="str">
        <f t="shared" ca="1" si="269"/>
        <v/>
      </c>
    </row>
    <row r="2486" spans="1:27" x14ac:dyDescent="0.3">
      <c r="A2486" s="238"/>
      <c r="B2486" s="241" t="str">
        <f t="shared" si="273"/>
        <v/>
      </c>
      <c r="C2486" s="239"/>
      <c r="D2486" s="240" t="str">
        <f>IF(C2486&lt;&gt;"",VLOOKUP(C2486,'BASE EQUIPOS'!$G$8:$H$22,2,0),"")</f>
        <v/>
      </c>
      <c r="E2486" s="241" t="str">
        <f>IF(C2486&lt;&gt;"",VLOOKUP(C2486,'BASE EQUIPOS'!$G$8:$I$22,3,0),"")</f>
        <v/>
      </c>
      <c r="F2486" s="241" t="str">
        <f>IF(C2486&lt;&gt;"",VLOOKUP(C2486,'BASE EQUIPOS'!$G$8:$J$22,4,0),"")</f>
        <v/>
      </c>
      <c r="G2486" s="242"/>
      <c r="H2486" s="233"/>
      <c r="I2486" s="241"/>
      <c r="J2486" s="241"/>
      <c r="K2486" s="241"/>
      <c r="L2486" s="239"/>
      <c r="M2486" s="244"/>
      <c r="N2486" s="245" t="str">
        <f t="shared" ca="1" si="267"/>
        <v/>
      </c>
      <c r="O2486" s="239"/>
      <c r="P2486" s="244"/>
      <c r="Q2486" s="245" t="str">
        <f t="shared" si="268"/>
        <v/>
      </c>
      <c r="U2486" s="246" t="str">
        <f>IFERROR(VLOOKUP(C2486,'BASE EQUIPOS'!$G$8:$O$22,9,0)," ")</f>
        <v xml:space="preserve"> </v>
      </c>
      <c r="V2486" s="232" t="str">
        <f t="shared" si="270"/>
        <v/>
      </c>
      <c r="W2486" s="232" t="str">
        <f t="shared" si="271"/>
        <v/>
      </c>
      <c r="X2486" s="232" t="str">
        <f>IFERROR(VLOOKUP(W2486,Datos!$P$4:$Q$18,2,0),"")</f>
        <v/>
      </c>
      <c r="Y2486" s="232" t="str">
        <f t="shared" si="272"/>
        <v/>
      </c>
      <c r="AA2486" s="314" t="str">
        <f t="shared" ca="1" si="269"/>
        <v/>
      </c>
    </row>
    <row r="2487" spans="1:27" x14ac:dyDescent="0.3">
      <c r="A2487" s="238"/>
      <c r="B2487" s="241" t="str">
        <f t="shared" si="273"/>
        <v/>
      </c>
      <c r="C2487" s="239"/>
      <c r="D2487" s="240" t="str">
        <f>IF(C2487&lt;&gt;"",VLOOKUP(C2487,'BASE EQUIPOS'!$G$8:$H$22,2,0),"")</f>
        <v/>
      </c>
      <c r="E2487" s="241" t="str">
        <f>IF(C2487&lt;&gt;"",VLOOKUP(C2487,'BASE EQUIPOS'!$G$8:$I$22,3,0),"")</f>
        <v/>
      </c>
      <c r="F2487" s="241" t="str">
        <f>IF(C2487&lt;&gt;"",VLOOKUP(C2487,'BASE EQUIPOS'!$G$8:$J$22,4,0),"")</f>
        <v/>
      </c>
      <c r="G2487" s="242"/>
      <c r="H2487" s="233"/>
      <c r="I2487" s="241"/>
      <c r="J2487" s="241"/>
      <c r="K2487" s="241"/>
      <c r="L2487" s="239"/>
      <c r="M2487" s="244"/>
      <c r="N2487" s="245" t="str">
        <f t="shared" ca="1" si="267"/>
        <v/>
      </c>
      <c r="O2487" s="239"/>
      <c r="P2487" s="244"/>
      <c r="Q2487" s="245" t="str">
        <f t="shared" si="268"/>
        <v/>
      </c>
      <c r="U2487" s="246" t="str">
        <f>IFERROR(VLOOKUP(C2487,'BASE EQUIPOS'!$G$8:$O$22,9,0)," ")</f>
        <v xml:space="preserve"> </v>
      </c>
      <c r="V2487" s="232" t="str">
        <f t="shared" si="270"/>
        <v/>
      </c>
      <c r="W2487" s="232" t="str">
        <f t="shared" si="271"/>
        <v/>
      </c>
      <c r="X2487" s="232" t="str">
        <f>IFERROR(VLOOKUP(W2487,Datos!$P$4:$Q$18,2,0),"")</f>
        <v/>
      </c>
      <c r="Y2487" s="232" t="str">
        <f t="shared" si="272"/>
        <v/>
      </c>
      <c r="AA2487" s="314" t="str">
        <f t="shared" ca="1" si="269"/>
        <v/>
      </c>
    </row>
    <row r="2488" spans="1:27" x14ac:dyDescent="0.3">
      <c r="A2488" s="238"/>
      <c r="B2488" s="241" t="str">
        <f t="shared" si="273"/>
        <v/>
      </c>
      <c r="C2488" s="239"/>
      <c r="D2488" s="240" t="str">
        <f>IF(C2488&lt;&gt;"",VLOOKUP(C2488,'BASE EQUIPOS'!$G$8:$H$22,2,0),"")</f>
        <v/>
      </c>
      <c r="E2488" s="241" t="str">
        <f>IF(C2488&lt;&gt;"",VLOOKUP(C2488,'BASE EQUIPOS'!$G$8:$I$22,3,0),"")</f>
        <v/>
      </c>
      <c r="F2488" s="241" t="str">
        <f>IF(C2488&lt;&gt;"",VLOOKUP(C2488,'BASE EQUIPOS'!$G$8:$J$22,4,0),"")</f>
        <v/>
      </c>
      <c r="G2488" s="242"/>
      <c r="H2488" s="233"/>
      <c r="I2488" s="241"/>
      <c r="J2488" s="241"/>
      <c r="K2488" s="241"/>
      <c r="L2488" s="239"/>
      <c r="M2488" s="244"/>
      <c r="N2488" s="245" t="str">
        <f t="shared" ca="1" si="267"/>
        <v/>
      </c>
      <c r="O2488" s="239"/>
      <c r="P2488" s="244"/>
      <c r="Q2488" s="245" t="str">
        <f t="shared" si="268"/>
        <v/>
      </c>
      <c r="U2488" s="246" t="str">
        <f>IFERROR(VLOOKUP(C2488,'BASE EQUIPOS'!$G$8:$O$22,9,0)," ")</f>
        <v xml:space="preserve"> </v>
      </c>
      <c r="V2488" s="232" t="str">
        <f t="shared" si="270"/>
        <v/>
      </c>
      <c r="W2488" s="232" t="str">
        <f t="shared" si="271"/>
        <v/>
      </c>
      <c r="X2488" s="232" t="str">
        <f>IFERROR(VLOOKUP(W2488,Datos!$P$4:$Q$18,2,0),"")</f>
        <v/>
      </c>
      <c r="Y2488" s="232" t="str">
        <f t="shared" si="272"/>
        <v/>
      </c>
      <c r="AA2488" s="314" t="str">
        <f t="shared" ca="1" si="269"/>
        <v/>
      </c>
    </row>
    <row r="2489" spans="1:27" x14ac:dyDescent="0.3">
      <c r="A2489" s="238"/>
      <c r="B2489" s="241" t="str">
        <f t="shared" si="273"/>
        <v/>
      </c>
      <c r="C2489" s="239"/>
      <c r="D2489" s="240" t="str">
        <f>IF(C2489&lt;&gt;"",VLOOKUP(C2489,'BASE EQUIPOS'!$G$8:$H$22,2,0),"")</f>
        <v/>
      </c>
      <c r="E2489" s="241" t="str">
        <f>IF(C2489&lt;&gt;"",VLOOKUP(C2489,'BASE EQUIPOS'!$G$8:$I$22,3,0),"")</f>
        <v/>
      </c>
      <c r="F2489" s="241" t="str">
        <f>IF(C2489&lt;&gt;"",VLOOKUP(C2489,'BASE EQUIPOS'!$G$8:$J$22,4,0),"")</f>
        <v/>
      </c>
      <c r="G2489" s="242"/>
      <c r="H2489" s="233"/>
      <c r="I2489" s="241"/>
      <c r="J2489" s="241"/>
      <c r="K2489" s="241"/>
      <c r="L2489" s="239"/>
      <c r="M2489" s="244"/>
      <c r="N2489" s="245" t="str">
        <f t="shared" ca="1" si="267"/>
        <v/>
      </c>
      <c r="O2489" s="239"/>
      <c r="P2489" s="244"/>
      <c r="Q2489" s="245" t="str">
        <f t="shared" si="268"/>
        <v/>
      </c>
      <c r="U2489" s="246" t="str">
        <f>IFERROR(VLOOKUP(C2489,'BASE EQUIPOS'!$G$8:$O$22,9,0)," ")</f>
        <v xml:space="preserve"> </v>
      </c>
      <c r="V2489" s="232" t="str">
        <f t="shared" si="270"/>
        <v/>
      </c>
      <c r="W2489" s="232" t="str">
        <f t="shared" si="271"/>
        <v/>
      </c>
      <c r="X2489" s="232" t="str">
        <f>IFERROR(VLOOKUP(W2489,Datos!$P$4:$Q$18,2,0),"")</f>
        <v/>
      </c>
      <c r="Y2489" s="232" t="str">
        <f t="shared" si="272"/>
        <v/>
      </c>
      <c r="AA2489" s="314" t="str">
        <f t="shared" ca="1" si="269"/>
        <v/>
      </c>
    </row>
    <row r="2490" spans="1:27" x14ac:dyDescent="0.3">
      <c r="A2490" s="238"/>
      <c r="B2490" s="241" t="str">
        <f t="shared" si="273"/>
        <v/>
      </c>
      <c r="C2490" s="239"/>
      <c r="D2490" s="240" t="str">
        <f>IF(C2490&lt;&gt;"",VLOOKUP(C2490,'BASE EQUIPOS'!$G$8:$H$22,2,0),"")</f>
        <v/>
      </c>
      <c r="E2490" s="241" t="str">
        <f>IF(C2490&lt;&gt;"",VLOOKUP(C2490,'BASE EQUIPOS'!$G$8:$I$22,3,0),"")</f>
        <v/>
      </c>
      <c r="F2490" s="241" t="str">
        <f>IF(C2490&lt;&gt;"",VLOOKUP(C2490,'BASE EQUIPOS'!$G$8:$J$22,4,0),"")</f>
        <v/>
      </c>
      <c r="G2490" s="242"/>
      <c r="H2490" s="233"/>
      <c r="I2490" s="241"/>
      <c r="J2490" s="241"/>
      <c r="K2490" s="241"/>
      <c r="L2490" s="239"/>
      <c r="M2490" s="244"/>
      <c r="N2490" s="245" t="str">
        <f t="shared" ca="1" si="267"/>
        <v/>
      </c>
      <c r="O2490" s="239"/>
      <c r="P2490" s="244"/>
      <c r="Q2490" s="245" t="str">
        <f t="shared" si="268"/>
        <v/>
      </c>
      <c r="U2490" s="246" t="str">
        <f>IFERROR(VLOOKUP(C2490,'BASE EQUIPOS'!$G$8:$O$22,9,0)," ")</f>
        <v xml:space="preserve"> </v>
      </c>
      <c r="V2490" s="232" t="str">
        <f t="shared" si="270"/>
        <v/>
      </c>
      <c r="W2490" s="232" t="str">
        <f t="shared" si="271"/>
        <v/>
      </c>
      <c r="X2490" s="232" t="str">
        <f>IFERROR(VLOOKUP(W2490,Datos!$P$4:$Q$18,2,0),"")</f>
        <v/>
      </c>
      <c r="Y2490" s="232" t="str">
        <f t="shared" si="272"/>
        <v/>
      </c>
      <c r="AA2490" s="314" t="str">
        <f t="shared" ca="1" si="269"/>
        <v/>
      </c>
    </row>
    <row r="2491" spans="1:27" x14ac:dyDescent="0.3">
      <c r="A2491" s="238"/>
      <c r="B2491" s="241" t="str">
        <f t="shared" si="273"/>
        <v/>
      </c>
      <c r="C2491" s="239"/>
      <c r="D2491" s="240" t="str">
        <f>IF(C2491&lt;&gt;"",VLOOKUP(C2491,'BASE EQUIPOS'!$G$8:$H$22,2,0),"")</f>
        <v/>
      </c>
      <c r="E2491" s="241" t="str">
        <f>IF(C2491&lt;&gt;"",VLOOKUP(C2491,'BASE EQUIPOS'!$G$8:$I$22,3,0),"")</f>
        <v/>
      </c>
      <c r="F2491" s="241" t="str">
        <f>IF(C2491&lt;&gt;"",VLOOKUP(C2491,'BASE EQUIPOS'!$G$8:$J$22,4,0),"")</f>
        <v/>
      </c>
      <c r="G2491" s="242"/>
      <c r="H2491" s="233"/>
      <c r="I2491" s="241"/>
      <c r="J2491" s="241"/>
      <c r="K2491" s="241"/>
      <c r="L2491" s="239"/>
      <c r="M2491" s="244"/>
      <c r="N2491" s="245" t="str">
        <f t="shared" ca="1" si="267"/>
        <v/>
      </c>
      <c r="O2491" s="239"/>
      <c r="P2491" s="244"/>
      <c r="Q2491" s="245" t="str">
        <f t="shared" si="268"/>
        <v/>
      </c>
      <c r="U2491" s="246" t="str">
        <f>IFERROR(VLOOKUP(C2491,'BASE EQUIPOS'!$G$8:$O$22,9,0)," ")</f>
        <v xml:space="preserve"> </v>
      </c>
      <c r="V2491" s="232" t="str">
        <f t="shared" si="270"/>
        <v/>
      </c>
      <c r="W2491" s="232" t="str">
        <f t="shared" si="271"/>
        <v/>
      </c>
      <c r="X2491" s="232" t="str">
        <f>IFERROR(VLOOKUP(W2491,Datos!$P$4:$Q$18,2,0),"")</f>
        <v/>
      </c>
      <c r="Y2491" s="232" t="str">
        <f t="shared" si="272"/>
        <v/>
      </c>
      <c r="AA2491" s="314" t="str">
        <f t="shared" ca="1" si="269"/>
        <v/>
      </c>
    </row>
    <row r="2492" spans="1:27" x14ac:dyDescent="0.3">
      <c r="A2492" s="238"/>
      <c r="B2492" s="241" t="str">
        <f t="shared" si="273"/>
        <v/>
      </c>
      <c r="C2492" s="239"/>
      <c r="D2492" s="240" t="str">
        <f>IF(C2492&lt;&gt;"",VLOOKUP(C2492,'BASE EQUIPOS'!$G$8:$H$22,2,0),"")</f>
        <v/>
      </c>
      <c r="E2492" s="241" t="str">
        <f>IF(C2492&lt;&gt;"",VLOOKUP(C2492,'BASE EQUIPOS'!$G$8:$I$22,3,0),"")</f>
        <v/>
      </c>
      <c r="F2492" s="241" t="str">
        <f>IF(C2492&lt;&gt;"",VLOOKUP(C2492,'BASE EQUIPOS'!$G$8:$J$22,4,0),"")</f>
        <v/>
      </c>
      <c r="G2492" s="242"/>
      <c r="H2492" s="233"/>
      <c r="I2492" s="241"/>
      <c r="J2492" s="241"/>
      <c r="K2492" s="241"/>
      <c r="L2492" s="239"/>
      <c r="M2492" s="244"/>
      <c r="N2492" s="245" t="str">
        <f t="shared" ca="1" si="267"/>
        <v/>
      </c>
      <c r="O2492" s="239"/>
      <c r="P2492" s="244"/>
      <c r="Q2492" s="245" t="str">
        <f t="shared" si="268"/>
        <v/>
      </c>
      <c r="U2492" s="246" t="str">
        <f>IFERROR(VLOOKUP(C2492,'BASE EQUIPOS'!$G$8:$O$22,9,0)," ")</f>
        <v xml:space="preserve"> </v>
      </c>
      <c r="V2492" s="232" t="str">
        <f t="shared" si="270"/>
        <v/>
      </c>
      <c r="W2492" s="232" t="str">
        <f t="shared" si="271"/>
        <v/>
      </c>
      <c r="X2492" s="232" t="str">
        <f>IFERROR(VLOOKUP(W2492,Datos!$P$4:$Q$18,2,0),"")</f>
        <v/>
      </c>
      <c r="Y2492" s="232" t="str">
        <f t="shared" si="272"/>
        <v/>
      </c>
      <c r="AA2492" s="314" t="str">
        <f t="shared" ca="1" si="269"/>
        <v/>
      </c>
    </row>
    <row r="2493" spans="1:27" x14ac:dyDescent="0.3">
      <c r="A2493" s="238"/>
      <c r="B2493" s="241" t="str">
        <f t="shared" si="273"/>
        <v/>
      </c>
      <c r="C2493" s="239"/>
      <c r="D2493" s="240" t="str">
        <f>IF(C2493&lt;&gt;"",VLOOKUP(C2493,'BASE EQUIPOS'!$G$8:$H$22,2,0),"")</f>
        <v/>
      </c>
      <c r="E2493" s="241" t="str">
        <f>IF(C2493&lt;&gt;"",VLOOKUP(C2493,'BASE EQUIPOS'!$G$8:$I$22,3,0),"")</f>
        <v/>
      </c>
      <c r="F2493" s="241" t="str">
        <f>IF(C2493&lt;&gt;"",VLOOKUP(C2493,'BASE EQUIPOS'!$G$8:$J$22,4,0),"")</f>
        <v/>
      </c>
      <c r="G2493" s="242"/>
      <c r="H2493" s="233"/>
      <c r="I2493" s="241"/>
      <c r="J2493" s="241"/>
      <c r="K2493" s="241"/>
      <c r="L2493" s="239"/>
      <c r="M2493" s="244"/>
      <c r="N2493" s="245" t="str">
        <f t="shared" ca="1" si="267"/>
        <v/>
      </c>
      <c r="O2493" s="239"/>
      <c r="P2493" s="244"/>
      <c r="Q2493" s="245" t="str">
        <f t="shared" si="268"/>
        <v/>
      </c>
      <c r="U2493" s="246" t="str">
        <f>IFERROR(VLOOKUP(C2493,'BASE EQUIPOS'!$G$8:$O$22,9,0)," ")</f>
        <v xml:space="preserve"> </v>
      </c>
      <c r="V2493" s="232" t="str">
        <f t="shared" si="270"/>
        <v/>
      </c>
      <c r="W2493" s="232" t="str">
        <f t="shared" si="271"/>
        <v/>
      </c>
      <c r="X2493" s="232" t="str">
        <f>IFERROR(VLOOKUP(W2493,Datos!$P$4:$Q$18,2,0),"")</f>
        <v/>
      </c>
      <c r="Y2493" s="232" t="str">
        <f t="shared" si="272"/>
        <v/>
      </c>
      <c r="AA2493" s="314" t="str">
        <f t="shared" ca="1" si="269"/>
        <v/>
      </c>
    </row>
    <row r="2494" spans="1:27" x14ac:dyDescent="0.3">
      <c r="A2494" s="238"/>
      <c r="B2494" s="241" t="str">
        <f t="shared" si="273"/>
        <v/>
      </c>
      <c r="C2494" s="239"/>
      <c r="D2494" s="240" t="str">
        <f>IF(C2494&lt;&gt;"",VLOOKUP(C2494,'BASE EQUIPOS'!$G$8:$H$22,2,0),"")</f>
        <v/>
      </c>
      <c r="E2494" s="241" t="str">
        <f>IF(C2494&lt;&gt;"",VLOOKUP(C2494,'BASE EQUIPOS'!$G$8:$I$22,3,0),"")</f>
        <v/>
      </c>
      <c r="F2494" s="241" t="str">
        <f>IF(C2494&lt;&gt;"",VLOOKUP(C2494,'BASE EQUIPOS'!$G$8:$J$22,4,0),"")</f>
        <v/>
      </c>
      <c r="G2494" s="242"/>
      <c r="H2494" s="233"/>
      <c r="I2494" s="241"/>
      <c r="J2494" s="241"/>
      <c r="K2494" s="241"/>
      <c r="L2494" s="239"/>
      <c r="M2494" s="244"/>
      <c r="N2494" s="245" t="str">
        <f t="shared" ca="1" si="267"/>
        <v/>
      </c>
      <c r="O2494" s="239"/>
      <c r="P2494" s="244"/>
      <c r="Q2494" s="245" t="str">
        <f t="shared" si="268"/>
        <v/>
      </c>
      <c r="U2494" s="246" t="str">
        <f>IFERROR(VLOOKUP(C2494,'BASE EQUIPOS'!$G$8:$O$22,9,0)," ")</f>
        <v xml:space="preserve"> </v>
      </c>
      <c r="V2494" s="232" t="str">
        <f t="shared" si="270"/>
        <v/>
      </c>
      <c r="W2494" s="232" t="str">
        <f t="shared" si="271"/>
        <v/>
      </c>
      <c r="X2494" s="232" t="str">
        <f>IFERROR(VLOOKUP(W2494,Datos!$P$4:$Q$18,2,0),"")</f>
        <v/>
      </c>
      <c r="Y2494" s="232" t="str">
        <f t="shared" si="272"/>
        <v/>
      </c>
      <c r="AA2494" s="314" t="str">
        <f t="shared" ca="1" si="269"/>
        <v/>
      </c>
    </row>
    <row r="2495" spans="1:27" x14ac:dyDescent="0.3">
      <c r="A2495" s="238"/>
      <c r="B2495" s="241" t="str">
        <f t="shared" si="273"/>
        <v/>
      </c>
      <c r="C2495" s="239"/>
      <c r="D2495" s="240" t="str">
        <f>IF(C2495&lt;&gt;"",VLOOKUP(C2495,'BASE EQUIPOS'!$G$8:$H$22,2,0),"")</f>
        <v/>
      </c>
      <c r="E2495" s="241" t="str">
        <f>IF(C2495&lt;&gt;"",VLOOKUP(C2495,'BASE EQUIPOS'!$G$8:$I$22,3,0),"")</f>
        <v/>
      </c>
      <c r="F2495" s="241" t="str">
        <f>IF(C2495&lt;&gt;"",VLOOKUP(C2495,'BASE EQUIPOS'!$G$8:$J$22,4,0),"")</f>
        <v/>
      </c>
      <c r="G2495" s="242"/>
      <c r="H2495" s="233"/>
      <c r="I2495" s="241"/>
      <c r="J2495" s="241"/>
      <c r="K2495" s="241"/>
      <c r="L2495" s="239"/>
      <c r="M2495" s="244"/>
      <c r="N2495" s="245" t="str">
        <f t="shared" ca="1" si="267"/>
        <v/>
      </c>
      <c r="O2495" s="239"/>
      <c r="P2495" s="244"/>
      <c r="Q2495" s="245" t="str">
        <f t="shared" si="268"/>
        <v/>
      </c>
      <c r="U2495" s="246" t="str">
        <f>IFERROR(VLOOKUP(C2495,'BASE EQUIPOS'!$G$8:$O$22,9,0)," ")</f>
        <v xml:space="preserve"> </v>
      </c>
      <c r="V2495" s="232" t="str">
        <f t="shared" si="270"/>
        <v/>
      </c>
      <c r="W2495" s="232" t="str">
        <f t="shared" si="271"/>
        <v/>
      </c>
      <c r="X2495" s="232" t="str">
        <f>IFERROR(VLOOKUP(W2495,Datos!$P$4:$Q$18,2,0),"")</f>
        <v/>
      </c>
      <c r="Y2495" s="232" t="str">
        <f t="shared" si="272"/>
        <v/>
      </c>
      <c r="AA2495" s="314" t="str">
        <f t="shared" ca="1" si="269"/>
        <v/>
      </c>
    </row>
    <row r="2496" spans="1:27" x14ac:dyDescent="0.3">
      <c r="A2496" s="238"/>
      <c r="B2496" s="241" t="str">
        <f t="shared" si="273"/>
        <v/>
      </c>
      <c r="C2496" s="239"/>
      <c r="D2496" s="240" t="str">
        <f>IF(C2496&lt;&gt;"",VLOOKUP(C2496,'BASE EQUIPOS'!$G$8:$H$22,2,0),"")</f>
        <v/>
      </c>
      <c r="E2496" s="241" t="str">
        <f>IF(C2496&lt;&gt;"",VLOOKUP(C2496,'BASE EQUIPOS'!$G$8:$I$22,3,0),"")</f>
        <v/>
      </c>
      <c r="F2496" s="241" t="str">
        <f>IF(C2496&lt;&gt;"",VLOOKUP(C2496,'BASE EQUIPOS'!$G$8:$J$22,4,0),"")</f>
        <v/>
      </c>
      <c r="G2496" s="242"/>
      <c r="H2496" s="233"/>
      <c r="I2496" s="241"/>
      <c r="J2496" s="241"/>
      <c r="K2496" s="241"/>
      <c r="L2496" s="239"/>
      <c r="M2496" s="244"/>
      <c r="N2496" s="245" t="str">
        <f t="shared" ca="1" si="267"/>
        <v/>
      </c>
      <c r="O2496" s="239"/>
      <c r="P2496" s="244"/>
      <c r="Q2496" s="245" t="str">
        <f t="shared" si="268"/>
        <v/>
      </c>
      <c r="U2496" s="246" t="str">
        <f>IFERROR(VLOOKUP(C2496,'BASE EQUIPOS'!$G$8:$O$22,9,0)," ")</f>
        <v xml:space="preserve"> </v>
      </c>
      <c r="V2496" s="232" t="str">
        <f t="shared" si="270"/>
        <v/>
      </c>
      <c r="W2496" s="232" t="str">
        <f t="shared" si="271"/>
        <v/>
      </c>
      <c r="X2496" s="232" t="str">
        <f>IFERROR(VLOOKUP(W2496,Datos!$P$4:$Q$18,2,0),"")</f>
        <v/>
      </c>
      <c r="Y2496" s="232" t="str">
        <f t="shared" si="272"/>
        <v/>
      </c>
      <c r="AA2496" s="314" t="str">
        <f t="shared" ca="1" si="269"/>
        <v/>
      </c>
    </row>
    <row r="2497" spans="1:27" x14ac:dyDescent="0.3">
      <c r="A2497" s="238"/>
      <c r="B2497" s="241" t="str">
        <f t="shared" si="273"/>
        <v/>
      </c>
      <c r="C2497" s="239"/>
      <c r="D2497" s="240" t="str">
        <f>IF(C2497&lt;&gt;"",VLOOKUP(C2497,'BASE EQUIPOS'!$G$8:$H$22,2,0),"")</f>
        <v/>
      </c>
      <c r="E2497" s="241" t="str">
        <f>IF(C2497&lt;&gt;"",VLOOKUP(C2497,'BASE EQUIPOS'!$G$8:$I$22,3,0),"")</f>
        <v/>
      </c>
      <c r="F2497" s="241" t="str">
        <f>IF(C2497&lt;&gt;"",VLOOKUP(C2497,'BASE EQUIPOS'!$G$8:$J$22,4,0),"")</f>
        <v/>
      </c>
      <c r="G2497" s="242"/>
      <c r="H2497" s="233"/>
      <c r="I2497" s="241"/>
      <c r="J2497" s="241"/>
      <c r="K2497" s="241"/>
      <c r="L2497" s="239"/>
      <c r="M2497" s="244"/>
      <c r="N2497" s="245" t="str">
        <f t="shared" ca="1" si="267"/>
        <v/>
      </c>
      <c r="O2497" s="239"/>
      <c r="P2497" s="244"/>
      <c r="Q2497" s="245" t="str">
        <f t="shared" si="268"/>
        <v/>
      </c>
      <c r="U2497" s="246" t="str">
        <f>IFERROR(VLOOKUP(C2497,'BASE EQUIPOS'!$G$8:$O$22,9,0)," ")</f>
        <v xml:space="preserve"> </v>
      </c>
      <c r="V2497" s="232" t="str">
        <f t="shared" si="270"/>
        <v/>
      </c>
      <c r="W2497" s="232" t="str">
        <f t="shared" si="271"/>
        <v/>
      </c>
      <c r="X2497" s="232" t="str">
        <f>IFERROR(VLOOKUP(W2497,Datos!$P$4:$Q$18,2,0),"")</f>
        <v/>
      </c>
      <c r="Y2497" s="232" t="str">
        <f t="shared" si="272"/>
        <v/>
      </c>
      <c r="AA2497" s="314" t="str">
        <f t="shared" ca="1" si="269"/>
        <v/>
      </c>
    </row>
    <row r="2498" spans="1:27" x14ac:dyDescent="0.3">
      <c r="A2498" s="238"/>
      <c r="B2498" s="241" t="str">
        <f t="shared" si="273"/>
        <v/>
      </c>
      <c r="C2498" s="239"/>
      <c r="D2498" s="240" t="str">
        <f>IF(C2498&lt;&gt;"",VLOOKUP(C2498,'BASE EQUIPOS'!$G$8:$H$22,2,0),"")</f>
        <v/>
      </c>
      <c r="E2498" s="241" t="str">
        <f>IF(C2498&lt;&gt;"",VLOOKUP(C2498,'BASE EQUIPOS'!$G$8:$I$22,3,0),"")</f>
        <v/>
      </c>
      <c r="F2498" s="241" t="str">
        <f>IF(C2498&lt;&gt;"",VLOOKUP(C2498,'BASE EQUIPOS'!$G$8:$J$22,4,0),"")</f>
        <v/>
      </c>
      <c r="G2498" s="242"/>
      <c r="H2498" s="233"/>
      <c r="I2498" s="241"/>
      <c r="J2498" s="241"/>
      <c r="K2498" s="241"/>
      <c r="L2498" s="239"/>
      <c r="M2498" s="244"/>
      <c r="N2498" s="245" t="str">
        <f t="shared" ca="1" si="267"/>
        <v/>
      </c>
      <c r="O2498" s="239"/>
      <c r="P2498" s="244"/>
      <c r="Q2498" s="245" t="str">
        <f t="shared" si="268"/>
        <v/>
      </c>
      <c r="U2498" s="246" t="str">
        <f>IFERROR(VLOOKUP(C2498,'BASE EQUIPOS'!$G$8:$O$22,9,0)," ")</f>
        <v xml:space="preserve"> </v>
      </c>
      <c r="V2498" s="232" t="str">
        <f t="shared" si="270"/>
        <v/>
      </c>
      <c r="W2498" s="232" t="str">
        <f t="shared" si="271"/>
        <v/>
      </c>
      <c r="X2498" s="232" t="str">
        <f>IFERROR(VLOOKUP(W2498,Datos!$P$4:$Q$18,2,0),"")</f>
        <v/>
      </c>
      <c r="Y2498" s="232" t="str">
        <f t="shared" si="272"/>
        <v/>
      </c>
      <c r="AA2498" s="314" t="str">
        <f t="shared" ca="1" si="269"/>
        <v/>
      </c>
    </row>
    <row r="2499" spans="1:27" x14ac:dyDescent="0.3">
      <c r="A2499" s="238"/>
      <c r="B2499" s="241" t="str">
        <f t="shared" si="273"/>
        <v/>
      </c>
      <c r="C2499" s="239"/>
      <c r="D2499" s="240" t="str">
        <f>IF(C2499&lt;&gt;"",VLOOKUP(C2499,'BASE EQUIPOS'!$G$8:$H$22,2,0),"")</f>
        <v/>
      </c>
      <c r="E2499" s="241" t="str">
        <f>IF(C2499&lt;&gt;"",VLOOKUP(C2499,'BASE EQUIPOS'!$G$8:$I$22,3,0),"")</f>
        <v/>
      </c>
      <c r="F2499" s="241" t="str">
        <f>IF(C2499&lt;&gt;"",VLOOKUP(C2499,'BASE EQUIPOS'!$G$8:$J$22,4,0),"")</f>
        <v/>
      </c>
      <c r="G2499" s="242"/>
      <c r="H2499" s="233"/>
      <c r="I2499" s="241"/>
      <c r="J2499" s="241"/>
      <c r="K2499" s="241"/>
      <c r="L2499" s="239"/>
      <c r="M2499" s="244"/>
      <c r="N2499" s="245" t="str">
        <f t="shared" ca="1" si="267"/>
        <v/>
      </c>
      <c r="O2499" s="239"/>
      <c r="P2499" s="244"/>
      <c r="Q2499" s="245" t="str">
        <f t="shared" si="268"/>
        <v/>
      </c>
      <c r="U2499" s="246" t="str">
        <f>IFERROR(VLOOKUP(C2499,'BASE EQUIPOS'!$G$8:$O$22,9,0)," ")</f>
        <v xml:space="preserve"> </v>
      </c>
      <c r="V2499" s="232" t="str">
        <f t="shared" si="270"/>
        <v/>
      </c>
      <c r="W2499" s="232" t="str">
        <f t="shared" si="271"/>
        <v/>
      </c>
      <c r="X2499" s="232" t="str">
        <f>IFERROR(VLOOKUP(W2499,Datos!$P$4:$Q$18,2,0),"")</f>
        <v/>
      </c>
      <c r="Y2499" s="232" t="str">
        <f t="shared" si="272"/>
        <v/>
      </c>
      <c r="AA2499" s="314" t="str">
        <f t="shared" ca="1" si="269"/>
        <v/>
      </c>
    </row>
    <row r="2500" spans="1:27" x14ac:dyDescent="0.3">
      <c r="A2500" s="238"/>
      <c r="B2500" s="241" t="str">
        <f t="shared" si="273"/>
        <v/>
      </c>
      <c r="C2500" s="239"/>
      <c r="D2500" s="240" t="str">
        <f>IF(C2500&lt;&gt;"",VLOOKUP(C2500,'BASE EQUIPOS'!$G$8:$H$22,2,0),"")</f>
        <v/>
      </c>
      <c r="E2500" s="241" t="str">
        <f>IF(C2500&lt;&gt;"",VLOOKUP(C2500,'BASE EQUIPOS'!$G$8:$I$22,3,0),"")</f>
        <v/>
      </c>
      <c r="F2500" s="241" t="str">
        <f>IF(C2500&lt;&gt;"",VLOOKUP(C2500,'BASE EQUIPOS'!$G$8:$J$22,4,0),"")</f>
        <v/>
      </c>
      <c r="G2500" s="242"/>
      <c r="H2500" s="233"/>
      <c r="I2500" s="241"/>
      <c r="J2500" s="241"/>
      <c r="K2500" s="241"/>
      <c r="L2500" s="239"/>
      <c r="M2500" s="244"/>
      <c r="N2500" s="245" t="str">
        <f t="shared" ca="1" si="267"/>
        <v/>
      </c>
      <c r="O2500" s="239"/>
      <c r="P2500" s="244"/>
      <c r="Q2500" s="245" t="str">
        <f t="shared" si="268"/>
        <v/>
      </c>
      <c r="U2500" s="246" t="str">
        <f>IFERROR(VLOOKUP(C2500,'BASE EQUIPOS'!$G$8:$O$22,9,0)," ")</f>
        <v xml:space="preserve"> </v>
      </c>
      <c r="V2500" s="232" t="str">
        <f t="shared" si="270"/>
        <v/>
      </c>
      <c r="W2500" s="232" t="str">
        <f t="shared" si="271"/>
        <v/>
      </c>
      <c r="X2500" s="232" t="str">
        <f>IFERROR(VLOOKUP(W2500,Datos!$P$4:$Q$18,2,0),"")</f>
        <v/>
      </c>
      <c r="Y2500" s="232" t="str">
        <f t="shared" si="272"/>
        <v/>
      </c>
      <c r="AA2500" s="314" t="str">
        <f t="shared" ca="1" si="269"/>
        <v/>
      </c>
    </row>
    <row r="2501" spans="1:27" x14ac:dyDescent="0.3">
      <c r="A2501" s="238"/>
      <c r="B2501" s="241" t="str">
        <f t="shared" si="273"/>
        <v/>
      </c>
      <c r="C2501" s="239"/>
      <c r="D2501" s="240" t="str">
        <f>IF(C2501&lt;&gt;"",VLOOKUP(C2501,'BASE EQUIPOS'!$G$8:$H$22,2,0),"")</f>
        <v/>
      </c>
      <c r="E2501" s="241" t="str">
        <f>IF(C2501&lt;&gt;"",VLOOKUP(C2501,'BASE EQUIPOS'!$G$8:$I$22,3,0),"")</f>
        <v/>
      </c>
      <c r="F2501" s="241" t="str">
        <f>IF(C2501&lt;&gt;"",VLOOKUP(C2501,'BASE EQUIPOS'!$G$8:$J$22,4,0),"")</f>
        <v/>
      </c>
      <c r="G2501" s="242"/>
      <c r="H2501" s="233"/>
      <c r="I2501" s="241"/>
      <c r="J2501" s="241"/>
      <c r="K2501" s="241"/>
      <c r="L2501" s="239"/>
      <c r="M2501" s="244"/>
      <c r="N2501" s="245" t="str">
        <f t="shared" ca="1" si="267"/>
        <v/>
      </c>
      <c r="O2501" s="239"/>
      <c r="P2501" s="244"/>
      <c r="Q2501" s="245" t="str">
        <f t="shared" si="268"/>
        <v/>
      </c>
      <c r="U2501" s="246" t="str">
        <f>IFERROR(VLOOKUP(C2501,'BASE EQUIPOS'!$G$8:$O$22,9,0)," ")</f>
        <v xml:space="preserve"> </v>
      </c>
      <c r="V2501" s="232" t="str">
        <f t="shared" si="270"/>
        <v/>
      </c>
      <c r="W2501" s="232" t="str">
        <f t="shared" si="271"/>
        <v/>
      </c>
      <c r="X2501" s="232" t="str">
        <f>IFERROR(VLOOKUP(W2501,Datos!$P$4:$Q$18,2,0),"")</f>
        <v/>
      </c>
      <c r="Y2501" s="232" t="str">
        <f t="shared" si="272"/>
        <v/>
      </c>
      <c r="AA2501" s="314" t="str">
        <f t="shared" ca="1" si="269"/>
        <v/>
      </c>
    </row>
    <row r="2502" spans="1:27" x14ac:dyDescent="0.3">
      <c r="A2502" s="238"/>
      <c r="B2502" s="241" t="str">
        <f t="shared" si="273"/>
        <v/>
      </c>
      <c r="C2502" s="239"/>
      <c r="D2502" s="240" t="str">
        <f>IF(C2502&lt;&gt;"",VLOOKUP(C2502,'BASE EQUIPOS'!$G$8:$H$22,2,0),"")</f>
        <v/>
      </c>
      <c r="E2502" s="241" t="str">
        <f>IF(C2502&lt;&gt;"",VLOOKUP(C2502,'BASE EQUIPOS'!$G$8:$I$22,3,0),"")</f>
        <v/>
      </c>
      <c r="F2502" s="241" t="str">
        <f>IF(C2502&lt;&gt;"",VLOOKUP(C2502,'BASE EQUIPOS'!$G$8:$J$22,4,0),"")</f>
        <v/>
      </c>
      <c r="G2502" s="242"/>
      <c r="H2502" s="233"/>
      <c r="I2502" s="241"/>
      <c r="J2502" s="241"/>
      <c r="K2502" s="241"/>
      <c r="L2502" s="239"/>
      <c r="M2502" s="244"/>
      <c r="N2502" s="245" t="str">
        <f t="shared" ca="1" si="267"/>
        <v/>
      </c>
      <c r="O2502" s="239"/>
      <c r="P2502" s="244"/>
      <c r="Q2502" s="245" t="str">
        <f t="shared" si="268"/>
        <v/>
      </c>
      <c r="U2502" s="246" t="str">
        <f>IFERROR(VLOOKUP(C2502,'BASE EQUIPOS'!$G$8:$O$22,9,0)," ")</f>
        <v xml:space="preserve"> </v>
      </c>
      <c r="V2502" s="232" t="str">
        <f t="shared" si="270"/>
        <v/>
      </c>
      <c r="W2502" s="232" t="str">
        <f t="shared" si="271"/>
        <v/>
      </c>
      <c r="X2502" s="232" t="str">
        <f>IFERROR(VLOOKUP(W2502,Datos!$P$4:$Q$18,2,0),"")</f>
        <v/>
      </c>
      <c r="Y2502" s="232" t="str">
        <f t="shared" si="272"/>
        <v/>
      </c>
      <c r="AA2502" s="314" t="str">
        <f t="shared" ca="1" si="269"/>
        <v/>
      </c>
    </row>
    <row r="2503" spans="1:27" x14ac:dyDescent="0.3">
      <c r="A2503" s="238"/>
      <c r="B2503" s="241" t="str">
        <f t="shared" si="273"/>
        <v/>
      </c>
      <c r="C2503" s="239"/>
      <c r="D2503" s="240" t="str">
        <f>IF(C2503&lt;&gt;"",VLOOKUP(C2503,'BASE EQUIPOS'!$G$8:$H$22,2,0),"")</f>
        <v/>
      </c>
      <c r="E2503" s="241" t="str">
        <f>IF(C2503&lt;&gt;"",VLOOKUP(C2503,'BASE EQUIPOS'!$G$8:$I$22,3,0),"")</f>
        <v/>
      </c>
      <c r="F2503" s="241" t="str">
        <f>IF(C2503&lt;&gt;"",VLOOKUP(C2503,'BASE EQUIPOS'!$G$8:$J$22,4,0),"")</f>
        <v/>
      </c>
      <c r="G2503" s="242"/>
      <c r="H2503" s="233"/>
      <c r="I2503" s="241"/>
      <c r="J2503" s="241"/>
      <c r="K2503" s="241"/>
      <c r="L2503" s="239"/>
      <c r="M2503" s="244"/>
      <c r="N2503" s="245" t="str">
        <f t="shared" ca="1" si="267"/>
        <v/>
      </c>
      <c r="O2503" s="239"/>
      <c r="P2503" s="244"/>
      <c r="Q2503" s="245" t="str">
        <f t="shared" si="268"/>
        <v/>
      </c>
      <c r="U2503" s="246" t="str">
        <f>IFERROR(VLOOKUP(C2503,'BASE EQUIPOS'!$G$8:$O$22,9,0)," ")</f>
        <v xml:space="preserve"> </v>
      </c>
      <c r="V2503" s="232" t="str">
        <f t="shared" si="270"/>
        <v/>
      </c>
      <c r="W2503" s="232" t="str">
        <f t="shared" si="271"/>
        <v/>
      </c>
      <c r="X2503" s="232" t="str">
        <f>IFERROR(VLOOKUP(W2503,Datos!$P$4:$Q$18,2,0),"")</f>
        <v/>
      </c>
      <c r="Y2503" s="232" t="str">
        <f t="shared" si="272"/>
        <v/>
      </c>
      <c r="AA2503" s="314" t="str">
        <f t="shared" ca="1" si="269"/>
        <v/>
      </c>
    </row>
    <row r="2504" spans="1:27" x14ac:dyDescent="0.3">
      <c r="A2504" s="238"/>
      <c r="B2504" s="241" t="str">
        <f t="shared" si="273"/>
        <v/>
      </c>
      <c r="C2504" s="239"/>
      <c r="D2504" s="240" t="str">
        <f>IF(C2504&lt;&gt;"",VLOOKUP(C2504,'BASE EQUIPOS'!$G$8:$H$22,2,0),"")</f>
        <v/>
      </c>
      <c r="E2504" s="241" t="str">
        <f>IF(C2504&lt;&gt;"",VLOOKUP(C2504,'BASE EQUIPOS'!$G$8:$I$22,3,0),"")</f>
        <v/>
      </c>
      <c r="F2504" s="241" t="str">
        <f>IF(C2504&lt;&gt;"",VLOOKUP(C2504,'BASE EQUIPOS'!$G$8:$J$22,4,0),"")</f>
        <v/>
      </c>
      <c r="G2504" s="242"/>
      <c r="H2504" s="233"/>
      <c r="I2504" s="241"/>
      <c r="J2504" s="241"/>
      <c r="K2504" s="241"/>
      <c r="L2504" s="239"/>
      <c r="M2504" s="244"/>
      <c r="N2504" s="245" t="str">
        <f t="shared" ca="1" si="267"/>
        <v/>
      </c>
      <c r="O2504" s="239"/>
      <c r="P2504" s="244"/>
      <c r="Q2504" s="245" t="str">
        <f t="shared" si="268"/>
        <v/>
      </c>
      <c r="U2504" s="246" t="str">
        <f>IFERROR(VLOOKUP(C2504,'BASE EQUIPOS'!$G$8:$O$22,9,0)," ")</f>
        <v xml:space="preserve"> </v>
      </c>
      <c r="V2504" s="232" t="str">
        <f t="shared" si="270"/>
        <v/>
      </c>
      <c r="W2504" s="232" t="str">
        <f t="shared" si="271"/>
        <v/>
      </c>
      <c r="X2504" s="232" t="str">
        <f>IFERROR(VLOOKUP(W2504,Datos!$P$4:$Q$18,2,0),"")</f>
        <v/>
      </c>
      <c r="Y2504" s="232" t="str">
        <f t="shared" si="272"/>
        <v/>
      </c>
      <c r="AA2504" s="314" t="str">
        <f t="shared" ca="1" si="269"/>
        <v/>
      </c>
    </row>
    <row r="2505" spans="1:27" x14ac:dyDescent="0.3">
      <c r="A2505" s="238"/>
      <c r="B2505" s="241" t="str">
        <f t="shared" si="273"/>
        <v/>
      </c>
      <c r="C2505" s="239"/>
      <c r="D2505" s="240" t="str">
        <f>IF(C2505&lt;&gt;"",VLOOKUP(C2505,'BASE EQUIPOS'!$G$8:$H$22,2,0),"")</f>
        <v/>
      </c>
      <c r="E2505" s="241" t="str">
        <f>IF(C2505&lt;&gt;"",VLOOKUP(C2505,'BASE EQUIPOS'!$G$8:$I$22,3,0),"")</f>
        <v/>
      </c>
      <c r="F2505" s="241" t="str">
        <f>IF(C2505&lt;&gt;"",VLOOKUP(C2505,'BASE EQUIPOS'!$G$8:$J$22,4,0),"")</f>
        <v/>
      </c>
      <c r="G2505" s="242"/>
      <c r="H2505" s="233"/>
      <c r="I2505" s="241"/>
      <c r="J2505" s="241"/>
      <c r="K2505" s="241"/>
      <c r="L2505" s="239"/>
      <c r="M2505" s="244"/>
      <c r="N2505" s="245" t="str">
        <f t="shared" ca="1" si="267"/>
        <v/>
      </c>
      <c r="O2505" s="239"/>
      <c r="P2505" s="244"/>
      <c r="Q2505" s="245" t="str">
        <f t="shared" si="268"/>
        <v/>
      </c>
      <c r="U2505" s="246" t="str">
        <f>IFERROR(VLOOKUP(C2505,'BASE EQUIPOS'!$G$8:$O$22,9,0)," ")</f>
        <v xml:space="preserve"> </v>
      </c>
      <c r="V2505" s="232" t="str">
        <f t="shared" si="270"/>
        <v/>
      </c>
      <c r="W2505" s="232" t="str">
        <f t="shared" si="271"/>
        <v/>
      </c>
      <c r="X2505" s="232" t="str">
        <f>IFERROR(VLOOKUP(W2505,Datos!$P$4:$Q$18,2,0),"")</f>
        <v/>
      </c>
      <c r="Y2505" s="232" t="str">
        <f t="shared" si="272"/>
        <v/>
      </c>
      <c r="AA2505" s="314" t="str">
        <f t="shared" ca="1" si="269"/>
        <v/>
      </c>
    </row>
    <row r="2506" spans="1:27" x14ac:dyDescent="0.3">
      <c r="A2506" s="238"/>
      <c r="B2506" s="241" t="str">
        <f t="shared" si="273"/>
        <v/>
      </c>
      <c r="C2506" s="239"/>
      <c r="D2506" s="240" t="str">
        <f>IF(C2506&lt;&gt;"",VLOOKUP(C2506,'BASE EQUIPOS'!$G$8:$H$22,2,0),"")</f>
        <v/>
      </c>
      <c r="E2506" s="241" t="str">
        <f>IF(C2506&lt;&gt;"",VLOOKUP(C2506,'BASE EQUIPOS'!$G$8:$I$22,3,0),"")</f>
        <v/>
      </c>
      <c r="F2506" s="241" t="str">
        <f>IF(C2506&lt;&gt;"",VLOOKUP(C2506,'BASE EQUIPOS'!$G$8:$J$22,4,0),"")</f>
        <v/>
      </c>
      <c r="G2506" s="242"/>
      <c r="H2506" s="233"/>
      <c r="I2506" s="241"/>
      <c r="J2506" s="241"/>
      <c r="K2506" s="241"/>
      <c r="L2506" s="239"/>
      <c r="M2506" s="244"/>
      <c r="N2506" s="245" t="str">
        <f t="shared" ca="1" si="267"/>
        <v/>
      </c>
      <c r="O2506" s="239"/>
      <c r="P2506" s="244"/>
      <c r="Q2506" s="245" t="str">
        <f t="shared" si="268"/>
        <v/>
      </c>
      <c r="U2506" s="246" t="str">
        <f>IFERROR(VLOOKUP(C2506,'BASE EQUIPOS'!$G$8:$O$22,9,0)," ")</f>
        <v xml:space="preserve"> </v>
      </c>
      <c r="V2506" s="232" t="str">
        <f t="shared" si="270"/>
        <v/>
      </c>
      <c r="W2506" s="232" t="str">
        <f t="shared" si="271"/>
        <v/>
      </c>
      <c r="X2506" s="232" t="str">
        <f>IFERROR(VLOOKUP(W2506,Datos!$P$4:$Q$18,2,0),"")</f>
        <v/>
      </c>
      <c r="Y2506" s="232" t="str">
        <f t="shared" si="272"/>
        <v/>
      </c>
      <c r="AA2506" s="314" t="str">
        <f t="shared" ca="1" si="269"/>
        <v/>
      </c>
    </row>
    <row r="2507" spans="1:27" x14ac:dyDescent="0.3">
      <c r="A2507" s="238"/>
      <c r="B2507" s="241" t="str">
        <f t="shared" si="273"/>
        <v/>
      </c>
      <c r="C2507" s="239"/>
      <c r="D2507" s="240" t="str">
        <f>IF(C2507&lt;&gt;"",VLOOKUP(C2507,'BASE EQUIPOS'!$G$8:$H$22,2,0),"")</f>
        <v/>
      </c>
      <c r="E2507" s="241" t="str">
        <f>IF(C2507&lt;&gt;"",VLOOKUP(C2507,'BASE EQUIPOS'!$G$8:$I$22,3,0),"")</f>
        <v/>
      </c>
      <c r="F2507" s="241" t="str">
        <f>IF(C2507&lt;&gt;"",VLOOKUP(C2507,'BASE EQUIPOS'!$G$8:$J$22,4,0),"")</f>
        <v/>
      </c>
      <c r="G2507" s="242"/>
      <c r="H2507" s="233"/>
      <c r="I2507" s="241"/>
      <c r="J2507" s="241"/>
      <c r="K2507" s="241"/>
      <c r="L2507" s="239"/>
      <c r="M2507" s="244"/>
      <c r="N2507" s="245" t="str">
        <f t="shared" ca="1" si="267"/>
        <v/>
      </c>
      <c r="O2507" s="239"/>
      <c r="P2507" s="244"/>
      <c r="Q2507" s="245" t="str">
        <f t="shared" si="268"/>
        <v/>
      </c>
      <c r="U2507" s="246" t="str">
        <f>IFERROR(VLOOKUP(C2507,'BASE EQUIPOS'!$G$8:$O$22,9,0)," ")</f>
        <v xml:space="preserve"> </v>
      </c>
      <c r="V2507" s="232" t="str">
        <f t="shared" si="270"/>
        <v/>
      </c>
      <c r="W2507" s="232" t="str">
        <f t="shared" si="271"/>
        <v/>
      </c>
      <c r="X2507" s="232" t="str">
        <f>IFERROR(VLOOKUP(W2507,Datos!$P$4:$Q$18,2,0),"")</f>
        <v/>
      </c>
      <c r="Y2507" s="232" t="str">
        <f t="shared" si="272"/>
        <v/>
      </c>
      <c r="AA2507" s="314" t="str">
        <f t="shared" ca="1" si="269"/>
        <v/>
      </c>
    </row>
    <row r="2508" spans="1:27" x14ac:dyDescent="0.3">
      <c r="A2508" s="238"/>
      <c r="B2508" s="241" t="str">
        <f t="shared" si="273"/>
        <v/>
      </c>
      <c r="C2508" s="239"/>
      <c r="D2508" s="240" t="str">
        <f>IF(C2508&lt;&gt;"",VLOOKUP(C2508,'BASE EQUIPOS'!$G$8:$H$22,2,0),"")</f>
        <v/>
      </c>
      <c r="E2508" s="241" t="str">
        <f>IF(C2508&lt;&gt;"",VLOOKUP(C2508,'BASE EQUIPOS'!$G$8:$I$22,3,0),"")</f>
        <v/>
      </c>
      <c r="F2508" s="241" t="str">
        <f>IF(C2508&lt;&gt;"",VLOOKUP(C2508,'BASE EQUIPOS'!$G$8:$J$22,4,0),"")</f>
        <v/>
      </c>
      <c r="G2508" s="242"/>
      <c r="H2508" s="233"/>
      <c r="I2508" s="241"/>
      <c r="J2508" s="241"/>
      <c r="K2508" s="241"/>
      <c r="L2508" s="239"/>
      <c r="M2508" s="244"/>
      <c r="N2508" s="245" t="str">
        <f t="shared" ca="1" si="267"/>
        <v/>
      </c>
      <c r="O2508" s="239"/>
      <c r="P2508" s="244"/>
      <c r="Q2508" s="245" t="str">
        <f t="shared" si="268"/>
        <v/>
      </c>
      <c r="U2508" s="246" t="str">
        <f>IFERROR(VLOOKUP(C2508,'BASE EQUIPOS'!$G$8:$O$22,9,0)," ")</f>
        <v xml:space="preserve"> </v>
      </c>
      <c r="V2508" s="232" t="str">
        <f t="shared" si="270"/>
        <v/>
      </c>
      <c r="W2508" s="232" t="str">
        <f t="shared" si="271"/>
        <v/>
      </c>
      <c r="X2508" s="232" t="str">
        <f>IFERROR(VLOOKUP(W2508,Datos!$P$4:$Q$18,2,0),"")</f>
        <v/>
      </c>
      <c r="Y2508" s="232" t="str">
        <f t="shared" si="272"/>
        <v/>
      </c>
      <c r="AA2508" s="314" t="str">
        <f t="shared" ca="1" si="269"/>
        <v/>
      </c>
    </row>
    <row r="2509" spans="1:27" x14ac:dyDescent="0.3">
      <c r="A2509" s="238"/>
      <c r="B2509" s="241" t="str">
        <f t="shared" si="273"/>
        <v/>
      </c>
      <c r="C2509" s="239"/>
      <c r="D2509" s="240" t="str">
        <f>IF(C2509&lt;&gt;"",VLOOKUP(C2509,'BASE EQUIPOS'!$G$8:$H$22,2,0),"")</f>
        <v/>
      </c>
      <c r="E2509" s="241" t="str">
        <f>IF(C2509&lt;&gt;"",VLOOKUP(C2509,'BASE EQUIPOS'!$G$8:$I$22,3,0),"")</f>
        <v/>
      </c>
      <c r="F2509" s="241" t="str">
        <f>IF(C2509&lt;&gt;"",VLOOKUP(C2509,'BASE EQUIPOS'!$G$8:$J$22,4,0),"")</f>
        <v/>
      </c>
      <c r="G2509" s="242"/>
      <c r="H2509" s="233"/>
      <c r="I2509" s="241"/>
      <c r="J2509" s="241"/>
      <c r="K2509" s="241"/>
      <c r="L2509" s="239"/>
      <c r="M2509" s="244"/>
      <c r="N2509" s="245" t="str">
        <f t="shared" ca="1" si="267"/>
        <v/>
      </c>
      <c r="O2509" s="239"/>
      <c r="P2509" s="244"/>
      <c r="Q2509" s="245" t="str">
        <f t="shared" si="268"/>
        <v/>
      </c>
      <c r="U2509" s="246" t="str">
        <f>IFERROR(VLOOKUP(C2509,'BASE EQUIPOS'!$G$8:$O$22,9,0)," ")</f>
        <v xml:space="preserve"> </v>
      </c>
      <c r="V2509" s="232" t="str">
        <f t="shared" si="270"/>
        <v/>
      </c>
      <c r="W2509" s="232" t="str">
        <f t="shared" si="271"/>
        <v/>
      </c>
      <c r="X2509" s="232" t="str">
        <f>IFERROR(VLOOKUP(W2509,Datos!$P$4:$Q$18,2,0),"")</f>
        <v/>
      </c>
      <c r="Y2509" s="232" t="str">
        <f t="shared" si="272"/>
        <v/>
      </c>
      <c r="AA2509" s="314" t="str">
        <f t="shared" ca="1" si="269"/>
        <v/>
      </c>
    </row>
    <row r="2510" spans="1:27" x14ac:dyDescent="0.3">
      <c r="A2510" s="238"/>
      <c r="B2510" s="241" t="str">
        <f t="shared" si="273"/>
        <v/>
      </c>
      <c r="C2510" s="239"/>
      <c r="D2510" s="240" t="str">
        <f>IF(C2510&lt;&gt;"",VLOOKUP(C2510,'BASE EQUIPOS'!$G$8:$H$22,2,0),"")</f>
        <v/>
      </c>
      <c r="E2510" s="241" t="str">
        <f>IF(C2510&lt;&gt;"",VLOOKUP(C2510,'BASE EQUIPOS'!$G$8:$I$22,3,0),"")</f>
        <v/>
      </c>
      <c r="F2510" s="241" t="str">
        <f>IF(C2510&lt;&gt;"",VLOOKUP(C2510,'BASE EQUIPOS'!$G$8:$J$22,4,0),"")</f>
        <v/>
      </c>
      <c r="G2510" s="242"/>
      <c r="H2510" s="233"/>
      <c r="I2510" s="241"/>
      <c r="J2510" s="241"/>
      <c r="K2510" s="241"/>
      <c r="L2510" s="239"/>
      <c r="M2510" s="244"/>
      <c r="N2510" s="245" t="str">
        <f t="shared" ca="1" si="267"/>
        <v/>
      </c>
      <c r="O2510" s="239"/>
      <c r="P2510" s="244"/>
      <c r="Q2510" s="245" t="str">
        <f t="shared" si="268"/>
        <v/>
      </c>
      <c r="U2510" s="246" t="str">
        <f>IFERROR(VLOOKUP(C2510,'BASE EQUIPOS'!$G$8:$O$22,9,0)," ")</f>
        <v xml:space="preserve"> </v>
      </c>
      <c r="V2510" s="232" t="str">
        <f t="shared" si="270"/>
        <v/>
      </c>
      <c r="W2510" s="232" t="str">
        <f t="shared" si="271"/>
        <v/>
      </c>
      <c r="X2510" s="232" t="str">
        <f>IFERROR(VLOOKUP(W2510,Datos!$P$4:$Q$18,2,0),"")</f>
        <v/>
      </c>
      <c r="Y2510" s="232" t="str">
        <f t="shared" si="272"/>
        <v/>
      </c>
      <c r="AA2510" s="314" t="str">
        <f t="shared" ca="1" si="269"/>
        <v/>
      </c>
    </row>
    <row r="2511" spans="1:27" x14ac:dyDescent="0.3">
      <c r="A2511" s="238"/>
      <c r="B2511" s="241" t="str">
        <f t="shared" si="273"/>
        <v/>
      </c>
      <c r="C2511" s="239"/>
      <c r="D2511" s="240" t="str">
        <f>IF(C2511&lt;&gt;"",VLOOKUP(C2511,'BASE EQUIPOS'!$G$8:$H$22,2,0),"")</f>
        <v/>
      </c>
      <c r="E2511" s="241" t="str">
        <f>IF(C2511&lt;&gt;"",VLOOKUP(C2511,'BASE EQUIPOS'!$G$8:$I$22,3,0),"")</f>
        <v/>
      </c>
      <c r="F2511" s="241" t="str">
        <f>IF(C2511&lt;&gt;"",VLOOKUP(C2511,'BASE EQUIPOS'!$G$8:$J$22,4,0),"")</f>
        <v/>
      </c>
      <c r="G2511" s="242"/>
      <c r="H2511" s="233"/>
      <c r="I2511" s="241"/>
      <c r="J2511" s="241"/>
      <c r="K2511" s="241"/>
      <c r="L2511" s="239"/>
      <c r="M2511" s="244"/>
      <c r="N2511" s="245" t="str">
        <f t="shared" ca="1" si="267"/>
        <v/>
      </c>
      <c r="O2511" s="239"/>
      <c r="P2511" s="244"/>
      <c r="Q2511" s="245" t="str">
        <f t="shared" si="268"/>
        <v/>
      </c>
      <c r="U2511" s="246" t="str">
        <f>IFERROR(VLOOKUP(C2511,'BASE EQUIPOS'!$G$8:$O$22,9,0)," ")</f>
        <v xml:space="preserve"> </v>
      </c>
      <c r="V2511" s="232" t="str">
        <f t="shared" si="270"/>
        <v/>
      </c>
      <c r="W2511" s="232" t="str">
        <f t="shared" si="271"/>
        <v/>
      </c>
      <c r="X2511" s="232" t="str">
        <f>IFERROR(VLOOKUP(W2511,Datos!$P$4:$Q$18,2,0),"")</f>
        <v/>
      </c>
      <c r="Y2511" s="232" t="str">
        <f t="shared" si="272"/>
        <v/>
      </c>
      <c r="AA2511" s="314" t="str">
        <f t="shared" ca="1" si="269"/>
        <v/>
      </c>
    </row>
    <row r="2512" spans="1:27" x14ac:dyDescent="0.3">
      <c r="A2512" s="238"/>
      <c r="B2512" s="241" t="str">
        <f t="shared" si="273"/>
        <v/>
      </c>
      <c r="C2512" s="239"/>
      <c r="D2512" s="240" t="str">
        <f>IF(C2512&lt;&gt;"",VLOOKUP(C2512,'BASE EQUIPOS'!$G$8:$H$22,2,0),"")</f>
        <v/>
      </c>
      <c r="E2512" s="241" t="str">
        <f>IF(C2512&lt;&gt;"",VLOOKUP(C2512,'BASE EQUIPOS'!$G$8:$I$22,3,0),"")</f>
        <v/>
      </c>
      <c r="F2512" s="241" t="str">
        <f>IF(C2512&lt;&gt;"",VLOOKUP(C2512,'BASE EQUIPOS'!$G$8:$J$22,4,0),"")</f>
        <v/>
      </c>
      <c r="G2512" s="242"/>
      <c r="H2512" s="233"/>
      <c r="I2512" s="241"/>
      <c r="J2512" s="241"/>
      <c r="K2512" s="241"/>
      <c r="L2512" s="239"/>
      <c r="M2512" s="244"/>
      <c r="N2512" s="245" t="str">
        <f t="shared" ref="N2512:N2575" ca="1" si="274">IF(M2512="","",IF(O2512="",NOW()*24-(L2512+M2512)*24,"Mtto. Terminado"))</f>
        <v/>
      </c>
      <c r="O2512" s="239"/>
      <c r="P2512" s="244"/>
      <c r="Q2512" s="245" t="str">
        <f t="shared" ref="Q2512:Q2575" si="275">IF(O2512="","",IF(P2512="","",(O2512+P2512)*24-(L2512+M2512)*24))</f>
        <v/>
      </c>
      <c r="U2512" s="246" t="str">
        <f>IFERROR(VLOOKUP(C2512,'BASE EQUIPOS'!$G$8:$O$22,9,0)," ")</f>
        <v xml:space="preserve"> </v>
      </c>
      <c r="V2512" s="232" t="str">
        <f t="shared" si="270"/>
        <v/>
      </c>
      <c r="W2512" s="232" t="str">
        <f t="shared" si="271"/>
        <v/>
      </c>
      <c r="X2512" s="232" t="str">
        <f>IFERROR(VLOOKUP(W2512,Datos!$P$4:$Q$18,2,0),"")</f>
        <v/>
      </c>
      <c r="Y2512" s="232" t="str">
        <f t="shared" si="272"/>
        <v/>
      </c>
      <c r="AA2512" s="314" t="str">
        <f t="shared" ca="1" si="269"/>
        <v/>
      </c>
    </row>
    <row r="2513" spans="1:27" x14ac:dyDescent="0.3">
      <c r="A2513" s="238"/>
      <c r="B2513" s="241" t="str">
        <f t="shared" si="273"/>
        <v/>
      </c>
      <c r="C2513" s="239"/>
      <c r="D2513" s="240" t="str">
        <f>IF(C2513&lt;&gt;"",VLOOKUP(C2513,'BASE EQUIPOS'!$G$8:$H$22,2,0),"")</f>
        <v/>
      </c>
      <c r="E2513" s="241" t="str">
        <f>IF(C2513&lt;&gt;"",VLOOKUP(C2513,'BASE EQUIPOS'!$G$8:$I$22,3,0),"")</f>
        <v/>
      </c>
      <c r="F2513" s="241" t="str">
        <f>IF(C2513&lt;&gt;"",VLOOKUP(C2513,'BASE EQUIPOS'!$G$8:$J$22,4,0),"")</f>
        <v/>
      </c>
      <c r="G2513" s="242"/>
      <c r="H2513" s="233"/>
      <c r="I2513" s="241"/>
      <c r="J2513" s="241"/>
      <c r="K2513" s="241"/>
      <c r="L2513" s="239"/>
      <c r="M2513" s="244"/>
      <c r="N2513" s="245" t="str">
        <f t="shared" ca="1" si="274"/>
        <v/>
      </c>
      <c r="O2513" s="239"/>
      <c r="P2513" s="244"/>
      <c r="Q2513" s="245" t="str">
        <f t="shared" si="275"/>
        <v/>
      </c>
      <c r="U2513" s="246" t="str">
        <f>IFERROR(VLOOKUP(C2513,'BASE EQUIPOS'!$G$8:$O$22,9,0)," ")</f>
        <v xml:space="preserve"> </v>
      </c>
      <c r="V2513" s="232" t="str">
        <f t="shared" si="270"/>
        <v/>
      </c>
      <c r="W2513" s="232" t="str">
        <f t="shared" si="271"/>
        <v/>
      </c>
      <c r="X2513" s="232" t="str">
        <f>IFERROR(VLOOKUP(W2513,Datos!$P$4:$Q$18,2,0),"")</f>
        <v/>
      </c>
      <c r="Y2513" s="232" t="str">
        <f t="shared" si="272"/>
        <v/>
      </c>
      <c r="AA2513" s="314" t="str">
        <f t="shared" ref="AA2513:AA2576" ca="1" si="276">IF(N2513="Mtto. Terminado",1,"")</f>
        <v/>
      </c>
    </row>
    <row r="2514" spans="1:27" x14ac:dyDescent="0.3">
      <c r="A2514" s="238"/>
      <c r="B2514" s="241" t="str">
        <f t="shared" si="273"/>
        <v/>
      </c>
      <c r="C2514" s="239"/>
      <c r="D2514" s="240" t="str">
        <f>IF(C2514&lt;&gt;"",VLOOKUP(C2514,'BASE EQUIPOS'!$G$8:$H$22,2,0),"")</f>
        <v/>
      </c>
      <c r="E2514" s="241" t="str">
        <f>IF(C2514&lt;&gt;"",VLOOKUP(C2514,'BASE EQUIPOS'!$G$8:$I$22,3,0),"")</f>
        <v/>
      </c>
      <c r="F2514" s="241" t="str">
        <f>IF(C2514&lt;&gt;"",VLOOKUP(C2514,'BASE EQUIPOS'!$G$8:$J$22,4,0),"")</f>
        <v/>
      </c>
      <c r="G2514" s="242"/>
      <c r="H2514" s="233"/>
      <c r="I2514" s="241"/>
      <c r="J2514" s="241"/>
      <c r="K2514" s="241"/>
      <c r="L2514" s="239"/>
      <c r="M2514" s="244"/>
      <c r="N2514" s="245" t="str">
        <f t="shared" ca="1" si="274"/>
        <v/>
      </c>
      <c r="O2514" s="239"/>
      <c r="P2514" s="244"/>
      <c r="Q2514" s="245" t="str">
        <f t="shared" si="275"/>
        <v/>
      </c>
      <c r="U2514" s="246" t="str">
        <f>IFERROR(VLOOKUP(C2514,'BASE EQUIPOS'!$G$8:$O$22,9,0)," ")</f>
        <v xml:space="preserve"> </v>
      </c>
      <c r="V2514" s="232" t="str">
        <f t="shared" si="270"/>
        <v/>
      </c>
      <c r="W2514" s="232" t="str">
        <f t="shared" si="271"/>
        <v/>
      </c>
      <c r="X2514" s="232" t="str">
        <f>IFERROR(VLOOKUP(W2514,Datos!$P$4:$Q$18,2,0),"")</f>
        <v/>
      </c>
      <c r="Y2514" s="232" t="str">
        <f t="shared" si="272"/>
        <v/>
      </c>
      <c r="AA2514" s="314" t="str">
        <f t="shared" ca="1" si="276"/>
        <v/>
      </c>
    </row>
    <row r="2515" spans="1:27" x14ac:dyDescent="0.3">
      <c r="A2515" s="238"/>
      <c r="B2515" s="241" t="str">
        <f t="shared" si="273"/>
        <v/>
      </c>
      <c r="C2515" s="239"/>
      <c r="D2515" s="240" t="str">
        <f>IF(C2515&lt;&gt;"",VLOOKUP(C2515,'BASE EQUIPOS'!$G$8:$H$22,2,0),"")</f>
        <v/>
      </c>
      <c r="E2515" s="241" t="str">
        <f>IF(C2515&lt;&gt;"",VLOOKUP(C2515,'BASE EQUIPOS'!$G$8:$I$22,3,0),"")</f>
        <v/>
      </c>
      <c r="F2515" s="241" t="str">
        <f>IF(C2515&lt;&gt;"",VLOOKUP(C2515,'BASE EQUIPOS'!$G$8:$J$22,4,0),"")</f>
        <v/>
      </c>
      <c r="G2515" s="242"/>
      <c r="H2515" s="233"/>
      <c r="I2515" s="241"/>
      <c r="J2515" s="241"/>
      <c r="K2515" s="241"/>
      <c r="L2515" s="239"/>
      <c r="M2515" s="244"/>
      <c r="N2515" s="245" t="str">
        <f t="shared" ca="1" si="274"/>
        <v/>
      </c>
      <c r="O2515" s="239"/>
      <c r="P2515" s="244"/>
      <c r="Q2515" s="245" t="str">
        <f t="shared" si="275"/>
        <v/>
      </c>
      <c r="U2515" s="246" t="str">
        <f>IFERROR(VLOOKUP(C2515,'BASE EQUIPOS'!$G$8:$O$22,9,0)," ")</f>
        <v xml:space="preserve"> </v>
      </c>
      <c r="V2515" s="232" t="str">
        <f t="shared" si="270"/>
        <v/>
      </c>
      <c r="W2515" s="232" t="str">
        <f t="shared" si="271"/>
        <v/>
      </c>
      <c r="X2515" s="232" t="str">
        <f>IFERROR(VLOOKUP(W2515,Datos!$P$4:$Q$18,2,0),"")</f>
        <v/>
      </c>
      <c r="Y2515" s="232" t="str">
        <f t="shared" si="272"/>
        <v/>
      </c>
      <c r="AA2515" s="314" t="str">
        <f t="shared" ca="1" si="276"/>
        <v/>
      </c>
    </row>
    <row r="2516" spans="1:27" x14ac:dyDescent="0.3">
      <c r="A2516" s="238"/>
      <c r="B2516" s="241" t="str">
        <f t="shared" si="273"/>
        <v/>
      </c>
      <c r="C2516" s="239"/>
      <c r="D2516" s="240" t="str">
        <f>IF(C2516&lt;&gt;"",VLOOKUP(C2516,'BASE EQUIPOS'!$G$8:$H$22,2,0),"")</f>
        <v/>
      </c>
      <c r="E2516" s="241" t="str">
        <f>IF(C2516&lt;&gt;"",VLOOKUP(C2516,'BASE EQUIPOS'!$G$8:$I$22,3,0),"")</f>
        <v/>
      </c>
      <c r="F2516" s="241" t="str">
        <f>IF(C2516&lt;&gt;"",VLOOKUP(C2516,'BASE EQUIPOS'!$G$8:$J$22,4,0),"")</f>
        <v/>
      </c>
      <c r="G2516" s="242"/>
      <c r="H2516" s="233"/>
      <c r="I2516" s="241"/>
      <c r="J2516" s="241"/>
      <c r="K2516" s="241"/>
      <c r="L2516" s="239"/>
      <c r="M2516" s="244"/>
      <c r="N2516" s="245" t="str">
        <f t="shared" ca="1" si="274"/>
        <v/>
      </c>
      <c r="O2516" s="239"/>
      <c r="P2516" s="244"/>
      <c r="Q2516" s="245" t="str">
        <f t="shared" si="275"/>
        <v/>
      </c>
      <c r="U2516" s="246" t="str">
        <f>IFERROR(VLOOKUP(C2516,'BASE EQUIPOS'!$G$8:$O$22,9,0)," ")</f>
        <v xml:space="preserve"> </v>
      </c>
      <c r="V2516" s="232" t="str">
        <f t="shared" si="270"/>
        <v/>
      </c>
      <c r="W2516" s="232" t="str">
        <f t="shared" si="271"/>
        <v/>
      </c>
      <c r="X2516" s="232" t="str">
        <f>IFERROR(VLOOKUP(W2516,Datos!$P$4:$Q$18,2,0),"")</f>
        <v/>
      </c>
      <c r="Y2516" s="232" t="str">
        <f t="shared" si="272"/>
        <v/>
      </c>
      <c r="AA2516" s="314" t="str">
        <f t="shared" ca="1" si="276"/>
        <v/>
      </c>
    </row>
    <row r="2517" spans="1:27" x14ac:dyDescent="0.3">
      <c r="A2517" s="238"/>
      <c r="B2517" s="241" t="str">
        <f t="shared" si="273"/>
        <v/>
      </c>
      <c r="C2517" s="239"/>
      <c r="D2517" s="240" t="str">
        <f>IF(C2517&lt;&gt;"",VLOOKUP(C2517,'BASE EQUIPOS'!$G$8:$H$22,2,0),"")</f>
        <v/>
      </c>
      <c r="E2517" s="241" t="str">
        <f>IF(C2517&lt;&gt;"",VLOOKUP(C2517,'BASE EQUIPOS'!$G$8:$I$22,3,0),"")</f>
        <v/>
      </c>
      <c r="F2517" s="241" t="str">
        <f>IF(C2517&lt;&gt;"",VLOOKUP(C2517,'BASE EQUIPOS'!$G$8:$J$22,4,0),"")</f>
        <v/>
      </c>
      <c r="G2517" s="242"/>
      <c r="H2517" s="233"/>
      <c r="I2517" s="241"/>
      <c r="J2517" s="241"/>
      <c r="K2517" s="241"/>
      <c r="L2517" s="239"/>
      <c r="M2517" s="244"/>
      <c r="N2517" s="245" t="str">
        <f t="shared" ca="1" si="274"/>
        <v/>
      </c>
      <c r="O2517" s="239"/>
      <c r="P2517" s="244"/>
      <c r="Q2517" s="245" t="str">
        <f t="shared" si="275"/>
        <v/>
      </c>
      <c r="U2517" s="246" t="str">
        <f>IFERROR(VLOOKUP(C2517,'BASE EQUIPOS'!$G$8:$O$22,9,0)," ")</f>
        <v xml:space="preserve"> </v>
      </c>
      <c r="V2517" s="232" t="str">
        <f t="shared" ref="V2517:V2580" si="277">IF(G2517="MTTO. SISTEMÁTICO","PREVENTIVA",IF(G2517="MTTO. PREDICTIVO","INSPECCIÓN",""))</f>
        <v/>
      </c>
      <c r="W2517" s="232" t="str">
        <f t="shared" ref="W2517:W2580" si="278">CONCATENATE(D2517,I2517)</f>
        <v/>
      </c>
      <c r="X2517" s="232" t="str">
        <f>IFERROR(VLOOKUP(W2517,Datos!$P$4:$Q$18,2,0),"")</f>
        <v/>
      </c>
      <c r="Y2517" s="232" t="str">
        <f t="shared" ref="Y2517:Y2580" si="279">IF(A2517="OT CORRECTIVA",1,IF(A2517="OT PREVENTIVA",2,IF(A2517="HOJA INSPECCIÓN",3,"")))</f>
        <v/>
      </c>
      <c r="AA2517" s="314" t="str">
        <f t="shared" ca="1" si="276"/>
        <v/>
      </c>
    </row>
    <row r="2518" spans="1:27" x14ac:dyDescent="0.3">
      <c r="A2518" s="238"/>
      <c r="B2518" s="241" t="str">
        <f t="shared" si="273"/>
        <v/>
      </c>
      <c r="C2518" s="239"/>
      <c r="D2518" s="240" t="str">
        <f>IF(C2518&lt;&gt;"",VLOOKUP(C2518,'BASE EQUIPOS'!$G$8:$H$22,2,0),"")</f>
        <v/>
      </c>
      <c r="E2518" s="241" t="str">
        <f>IF(C2518&lt;&gt;"",VLOOKUP(C2518,'BASE EQUIPOS'!$G$8:$I$22,3,0),"")</f>
        <v/>
      </c>
      <c r="F2518" s="241" t="str">
        <f>IF(C2518&lt;&gt;"",VLOOKUP(C2518,'BASE EQUIPOS'!$G$8:$J$22,4,0),"")</f>
        <v/>
      </c>
      <c r="G2518" s="242"/>
      <c r="H2518" s="233"/>
      <c r="I2518" s="241"/>
      <c r="J2518" s="241"/>
      <c r="K2518" s="241"/>
      <c r="L2518" s="239"/>
      <c r="M2518" s="244"/>
      <c r="N2518" s="245" t="str">
        <f t="shared" ca="1" si="274"/>
        <v/>
      </c>
      <c r="O2518" s="239"/>
      <c r="P2518" s="244"/>
      <c r="Q2518" s="245" t="str">
        <f t="shared" si="275"/>
        <v/>
      </c>
      <c r="U2518" s="246" t="str">
        <f>IFERROR(VLOOKUP(C2518,'BASE EQUIPOS'!$G$8:$O$22,9,0)," ")</f>
        <v xml:space="preserve"> </v>
      </c>
      <c r="V2518" s="232" t="str">
        <f t="shared" si="277"/>
        <v/>
      </c>
      <c r="W2518" s="232" t="str">
        <f t="shared" si="278"/>
        <v/>
      </c>
      <c r="X2518" s="232" t="str">
        <f>IFERROR(VLOOKUP(W2518,Datos!$P$4:$Q$18,2,0),"")</f>
        <v/>
      </c>
      <c r="Y2518" s="232" t="str">
        <f t="shared" si="279"/>
        <v/>
      </c>
      <c r="AA2518" s="314" t="str">
        <f t="shared" ca="1" si="276"/>
        <v/>
      </c>
    </row>
    <row r="2519" spans="1:27" x14ac:dyDescent="0.3">
      <c r="A2519" s="238"/>
      <c r="B2519" s="241" t="str">
        <f t="shared" si="273"/>
        <v/>
      </c>
      <c r="C2519" s="239"/>
      <c r="D2519" s="240" t="str">
        <f>IF(C2519&lt;&gt;"",VLOOKUP(C2519,'BASE EQUIPOS'!$G$8:$H$22,2,0),"")</f>
        <v/>
      </c>
      <c r="E2519" s="241" t="str">
        <f>IF(C2519&lt;&gt;"",VLOOKUP(C2519,'BASE EQUIPOS'!$G$8:$I$22,3,0),"")</f>
        <v/>
      </c>
      <c r="F2519" s="241" t="str">
        <f>IF(C2519&lt;&gt;"",VLOOKUP(C2519,'BASE EQUIPOS'!$G$8:$J$22,4,0),"")</f>
        <v/>
      </c>
      <c r="G2519" s="242"/>
      <c r="H2519" s="233"/>
      <c r="I2519" s="241"/>
      <c r="J2519" s="241"/>
      <c r="K2519" s="241"/>
      <c r="L2519" s="239"/>
      <c r="M2519" s="244"/>
      <c r="N2519" s="245" t="str">
        <f t="shared" ca="1" si="274"/>
        <v/>
      </c>
      <c r="O2519" s="239"/>
      <c r="P2519" s="244"/>
      <c r="Q2519" s="245" t="str">
        <f t="shared" si="275"/>
        <v/>
      </c>
      <c r="U2519" s="246" t="str">
        <f>IFERROR(VLOOKUP(C2519,'BASE EQUIPOS'!$G$8:$O$22,9,0)," ")</f>
        <v xml:space="preserve"> </v>
      </c>
      <c r="V2519" s="232" t="str">
        <f t="shared" si="277"/>
        <v/>
      </c>
      <c r="W2519" s="232" t="str">
        <f t="shared" si="278"/>
        <v/>
      </c>
      <c r="X2519" s="232" t="str">
        <f>IFERROR(VLOOKUP(W2519,Datos!$P$4:$Q$18,2,0),"")</f>
        <v/>
      </c>
      <c r="Y2519" s="232" t="str">
        <f t="shared" si="279"/>
        <v/>
      </c>
      <c r="AA2519" s="314" t="str">
        <f t="shared" ca="1" si="276"/>
        <v/>
      </c>
    </row>
    <row r="2520" spans="1:27" x14ac:dyDescent="0.3">
      <c r="A2520" s="238"/>
      <c r="B2520" s="241" t="str">
        <f t="shared" si="273"/>
        <v/>
      </c>
      <c r="C2520" s="239"/>
      <c r="D2520" s="240" t="str">
        <f>IF(C2520&lt;&gt;"",VLOOKUP(C2520,'BASE EQUIPOS'!$G$8:$H$22,2,0),"")</f>
        <v/>
      </c>
      <c r="E2520" s="241" t="str">
        <f>IF(C2520&lt;&gt;"",VLOOKUP(C2520,'BASE EQUIPOS'!$G$8:$I$22,3,0),"")</f>
        <v/>
      </c>
      <c r="F2520" s="241" t="str">
        <f>IF(C2520&lt;&gt;"",VLOOKUP(C2520,'BASE EQUIPOS'!$G$8:$J$22,4,0),"")</f>
        <v/>
      </c>
      <c r="G2520" s="242"/>
      <c r="H2520" s="233"/>
      <c r="I2520" s="241"/>
      <c r="J2520" s="241"/>
      <c r="K2520" s="241"/>
      <c r="L2520" s="239"/>
      <c r="M2520" s="244"/>
      <c r="N2520" s="245" t="str">
        <f t="shared" ca="1" si="274"/>
        <v/>
      </c>
      <c r="O2520" s="239"/>
      <c r="P2520" s="244"/>
      <c r="Q2520" s="245" t="str">
        <f t="shared" si="275"/>
        <v/>
      </c>
      <c r="U2520" s="246" t="str">
        <f>IFERROR(VLOOKUP(C2520,'BASE EQUIPOS'!$G$8:$O$22,9,0)," ")</f>
        <v xml:space="preserve"> </v>
      </c>
      <c r="V2520" s="232" t="str">
        <f t="shared" si="277"/>
        <v/>
      </c>
      <c r="W2520" s="232" t="str">
        <f t="shared" si="278"/>
        <v/>
      </c>
      <c r="X2520" s="232" t="str">
        <f>IFERROR(VLOOKUP(W2520,Datos!$P$4:$Q$18,2,0),"")</f>
        <v/>
      </c>
      <c r="Y2520" s="232" t="str">
        <f t="shared" si="279"/>
        <v/>
      </c>
      <c r="AA2520" s="314" t="str">
        <f t="shared" ca="1" si="276"/>
        <v/>
      </c>
    </row>
    <row r="2521" spans="1:27" x14ac:dyDescent="0.3">
      <c r="A2521" s="238"/>
      <c r="B2521" s="241" t="str">
        <f t="shared" si="273"/>
        <v/>
      </c>
      <c r="C2521" s="239"/>
      <c r="D2521" s="240" t="str">
        <f>IF(C2521&lt;&gt;"",VLOOKUP(C2521,'BASE EQUIPOS'!$G$8:$H$22,2,0),"")</f>
        <v/>
      </c>
      <c r="E2521" s="241" t="str">
        <f>IF(C2521&lt;&gt;"",VLOOKUP(C2521,'BASE EQUIPOS'!$G$8:$I$22,3,0),"")</f>
        <v/>
      </c>
      <c r="F2521" s="241" t="str">
        <f>IF(C2521&lt;&gt;"",VLOOKUP(C2521,'BASE EQUIPOS'!$G$8:$J$22,4,0),"")</f>
        <v/>
      </c>
      <c r="G2521" s="242"/>
      <c r="H2521" s="233"/>
      <c r="I2521" s="241"/>
      <c r="J2521" s="241"/>
      <c r="K2521" s="241"/>
      <c r="L2521" s="239"/>
      <c r="M2521" s="244"/>
      <c r="N2521" s="245" t="str">
        <f t="shared" ca="1" si="274"/>
        <v/>
      </c>
      <c r="O2521" s="239"/>
      <c r="P2521" s="244"/>
      <c r="Q2521" s="245" t="str">
        <f t="shared" si="275"/>
        <v/>
      </c>
      <c r="U2521" s="246" t="str">
        <f>IFERROR(VLOOKUP(C2521,'BASE EQUIPOS'!$G$8:$O$22,9,0)," ")</f>
        <v xml:space="preserve"> </v>
      </c>
      <c r="V2521" s="232" t="str">
        <f t="shared" si="277"/>
        <v/>
      </c>
      <c r="W2521" s="232" t="str">
        <f t="shared" si="278"/>
        <v/>
      </c>
      <c r="X2521" s="232" t="str">
        <f>IFERROR(VLOOKUP(W2521,Datos!$P$4:$Q$18,2,0),"")</f>
        <v/>
      </c>
      <c r="Y2521" s="232" t="str">
        <f t="shared" si="279"/>
        <v/>
      </c>
      <c r="AA2521" s="314" t="str">
        <f t="shared" ca="1" si="276"/>
        <v/>
      </c>
    </row>
    <row r="2522" spans="1:27" x14ac:dyDescent="0.3">
      <c r="A2522" s="238"/>
      <c r="B2522" s="241" t="str">
        <f t="shared" si="273"/>
        <v/>
      </c>
      <c r="C2522" s="239"/>
      <c r="D2522" s="240" t="str">
        <f>IF(C2522&lt;&gt;"",VLOOKUP(C2522,'BASE EQUIPOS'!$G$8:$H$22,2,0),"")</f>
        <v/>
      </c>
      <c r="E2522" s="241" t="str">
        <f>IF(C2522&lt;&gt;"",VLOOKUP(C2522,'BASE EQUIPOS'!$G$8:$I$22,3,0),"")</f>
        <v/>
      </c>
      <c r="F2522" s="241" t="str">
        <f>IF(C2522&lt;&gt;"",VLOOKUP(C2522,'BASE EQUIPOS'!$G$8:$J$22,4,0),"")</f>
        <v/>
      </c>
      <c r="G2522" s="242"/>
      <c r="H2522" s="233"/>
      <c r="I2522" s="241"/>
      <c r="J2522" s="241"/>
      <c r="K2522" s="241"/>
      <c r="L2522" s="239"/>
      <c r="M2522" s="244"/>
      <c r="N2522" s="245" t="str">
        <f t="shared" ca="1" si="274"/>
        <v/>
      </c>
      <c r="O2522" s="239"/>
      <c r="P2522" s="244"/>
      <c r="Q2522" s="245" t="str">
        <f t="shared" si="275"/>
        <v/>
      </c>
      <c r="U2522" s="246" t="str">
        <f>IFERROR(VLOOKUP(C2522,'BASE EQUIPOS'!$G$8:$O$22,9,0)," ")</f>
        <v xml:space="preserve"> </v>
      </c>
      <c r="V2522" s="232" t="str">
        <f t="shared" si="277"/>
        <v/>
      </c>
      <c r="W2522" s="232" t="str">
        <f t="shared" si="278"/>
        <v/>
      </c>
      <c r="X2522" s="232" t="str">
        <f>IFERROR(VLOOKUP(W2522,Datos!$P$4:$Q$18,2,0),"")</f>
        <v/>
      </c>
      <c r="Y2522" s="232" t="str">
        <f t="shared" si="279"/>
        <v/>
      </c>
      <c r="AA2522" s="314" t="str">
        <f t="shared" ca="1" si="276"/>
        <v/>
      </c>
    </row>
    <row r="2523" spans="1:27" x14ac:dyDescent="0.3">
      <c r="A2523" s="238"/>
      <c r="B2523" s="241" t="str">
        <f t="shared" si="273"/>
        <v/>
      </c>
      <c r="C2523" s="239"/>
      <c r="D2523" s="240" t="str">
        <f>IF(C2523&lt;&gt;"",VLOOKUP(C2523,'BASE EQUIPOS'!$G$8:$H$22,2,0),"")</f>
        <v/>
      </c>
      <c r="E2523" s="241" t="str">
        <f>IF(C2523&lt;&gt;"",VLOOKUP(C2523,'BASE EQUIPOS'!$G$8:$I$22,3,0),"")</f>
        <v/>
      </c>
      <c r="F2523" s="241" t="str">
        <f>IF(C2523&lt;&gt;"",VLOOKUP(C2523,'BASE EQUIPOS'!$G$8:$J$22,4,0),"")</f>
        <v/>
      </c>
      <c r="G2523" s="242"/>
      <c r="H2523" s="233"/>
      <c r="I2523" s="241"/>
      <c r="J2523" s="241"/>
      <c r="K2523" s="241"/>
      <c r="L2523" s="239"/>
      <c r="M2523" s="244"/>
      <c r="N2523" s="245" t="str">
        <f t="shared" ca="1" si="274"/>
        <v/>
      </c>
      <c r="O2523" s="239"/>
      <c r="P2523" s="244"/>
      <c r="Q2523" s="245" t="str">
        <f t="shared" si="275"/>
        <v/>
      </c>
      <c r="U2523" s="246" t="str">
        <f>IFERROR(VLOOKUP(C2523,'BASE EQUIPOS'!$G$8:$O$22,9,0)," ")</f>
        <v xml:space="preserve"> </v>
      </c>
      <c r="V2523" s="232" t="str">
        <f t="shared" si="277"/>
        <v/>
      </c>
      <c r="W2523" s="232" t="str">
        <f t="shared" si="278"/>
        <v/>
      </c>
      <c r="X2523" s="232" t="str">
        <f>IFERROR(VLOOKUP(W2523,Datos!$P$4:$Q$18,2,0),"")</f>
        <v/>
      </c>
      <c r="Y2523" s="232" t="str">
        <f t="shared" si="279"/>
        <v/>
      </c>
      <c r="AA2523" s="314" t="str">
        <f t="shared" ca="1" si="276"/>
        <v/>
      </c>
    </row>
    <row r="2524" spans="1:27" x14ac:dyDescent="0.3">
      <c r="A2524" s="238"/>
      <c r="B2524" s="241" t="str">
        <f t="shared" ref="B2524:B2587" si="280">IF(C2524&lt;&gt;"",B2523+1,"")</f>
        <v/>
      </c>
      <c r="C2524" s="239"/>
      <c r="D2524" s="240" t="str">
        <f>IF(C2524&lt;&gt;"",VLOOKUP(C2524,'BASE EQUIPOS'!$G$8:$H$22,2,0),"")</f>
        <v/>
      </c>
      <c r="E2524" s="241" t="str">
        <f>IF(C2524&lt;&gt;"",VLOOKUP(C2524,'BASE EQUIPOS'!$G$8:$I$22,3,0),"")</f>
        <v/>
      </c>
      <c r="F2524" s="241" t="str">
        <f>IF(C2524&lt;&gt;"",VLOOKUP(C2524,'BASE EQUIPOS'!$G$8:$J$22,4,0),"")</f>
        <v/>
      </c>
      <c r="G2524" s="242"/>
      <c r="H2524" s="233"/>
      <c r="I2524" s="241"/>
      <c r="J2524" s="241"/>
      <c r="K2524" s="241"/>
      <c r="L2524" s="239"/>
      <c r="M2524" s="244"/>
      <c r="N2524" s="245" t="str">
        <f t="shared" ca="1" si="274"/>
        <v/>
      </c>
      <c r="O2524" s="239"/>
      <c r="P2524" s="244"/>
      <c r="Q2524" s="245" t="str">
        <f t="shared" si="275"/>
        <v/>
      </c>
      <c r="U2524" s="246" t="str">
        <f>IFERROR(VLOOKUP(C2524,'BASE EQUIPOS'!$G$8:$O$22,9,0)," ")</f>
        <v xml:space="preserve"> </v>
      </c>
      <c r="V2524" s="232" t="str">
        <f t="shared" si="277"/>
        <v/>
      </c>
      <c r="W2524" s="232" t="str">
        <f t="shared" si="278"/>
        <v/>
      </c>
      <c r="X2524" s="232" t="str">
        <f>IFERROR(VLOOKUP(W2524,Datos!$P$4:$Q$18,2,0),"")</f>
        <v/>
      </c>
      <c r="Y2524" s="232" t="str">
        <f t="shared" si="279"/>
        <v/>
      </c>
      <c r="AA2524" s="314" t="str">
        <f t="shared" ca="1" si="276"/>
        <v/>
      </c>
    </row>
    <row r="2525" spans="1:27" x14ac:dyDescent="0.3">
      <c r="A2525" s="238"/>
      <c r="B2525" s="241" t="str">
        <f t="shared" si="280"/>
        <v/>
      </c>
      <c r="C2525" s="239"/>
      <c r="D2525" s="240" t="str">
        <f>IF(C2525&lt;&gt;"",VLOOKUP(C2525,'BASE EQUIPOS'!$G$8:$H$22,2,0),"")</f>
        <v/>
      </c>
      <c r="E2525" s="241" t="str">
        <f>IF(C2525&lt;&gt;"",VLOOKUP(C2525,'BASE EQUIPOS'!$G$8:$I$22,3,0),"")</f>
        <v/>
      </c>
      <c r="F2525" s="241" t="str">
        <f>IF(C2525&lt;&gt;"",VLOOKUP(C2525,'BASE EQUIPOS'!$G$8:$J$22,4,0),"")</f>
        <v/>
      </c>
      <c r="G2525" s="242"/>
      <c r="H2525" s="233"/>
      <c r="I2525" s="241"/>
      <c r="J2525" s="241"/>
      <c r="K2525" s="241"/>
      <c r="L2525" s="239"/>
      <c r="M2525" s="244"/>
      <c r="N2525" s="245" t="str">
        <f t="shared" ca="1" si="274"/>
        <v/>
      </c>
      <c r="O2525" s="239"/>
      <c r="P2525" s="244"/>
      <c r="Q2525" s="245" t="str">
        <f t="shared" si="275"/>
        <v/>
      </c>
      <c r="U2525" s="246" t="str">
        <f>IFERROR(VLOOKUP(C2525,'BASE EQUIPOS'!$G$8:$O$22,9,0)," ")</f>
        <v xml:space="preserve"> </v>
      </c>
      <c r="V2525" s="232" t="str">
        <f t="shared" si="277"/>
        <v/>
      </c>
      <c r="W2525" s="232" t="str">
        <f t="shared" si="278"/>
        <v/>
      </c>
      <c r="X2525" s="232" t="str">
        <f>IFERROR(VLOOKUP(W2525,Datos!$P$4:$Q$18,2,0),"")</f>
        <v/>
      </c>
      <c r="Y2525" s="232" t="str">
        <f t="shared" si="279"/>
        <v/>
      </c>
      <c r="AA2525" s="314" t="str">
        <f t="shared" ca="1" si="276"/>
        <v/>
      </c>
    </row>
    <row r="2526" spans="1:27" x14ac:dyDescent="0.3">
      <c r="A2526" s="238"/>
      <c r="B2526" s="241" t="str">
        <f t="shared" si="280"/>
        <v/>
      </c>
      <c r="C2526" s="239"/>
      <c r="D2526" s="240" t="str">
        <f>IF(C2526&lt;&gt;"",VLOOKUP(C2526,'BASE EQUIPOS'!$G$8:$H$22,2,0),"")</f>
        <v/>
      </c>
      <c r="E2526" s="241" t="str">
        <f>IF(C2526&lt;&gt;"",VLOOKUP(C2526,'BASE EQUIPOS'!$G$8:$I$22,3,0),"")</f>
        <v/>
      </c>
      <c r="F2526" s="241" t="str">
        <f>IF(C2526&lt;&gt;"",VLOOKUP(C2526,'BASE EQUIPOS'!$G$8:$J$22,4,0),"")</f>
        <v/>
      </c>
      <c r="G2526" s="242"/>
      <c r="H2526" s="233"/>
      <c r="I2526" s="241"/>
      <c r="J2526" s="241"/>
      <c r="K2526" s="241"/>
      <c r="L2526" s="239"/>
      <c r="M2526" s="244"/>
      <c r="N2526" s="245" t="str">
        <f t="shared" ca="1" si="274"/>
        <v/>
      </c>
      <c r="O2526" s="239"/>
      <c r="P2526" s="244"/>
      <c r="Q2526" s="245" t="str">
        <f t="shared" si="275"/>
        <v/>
      </c>
      <c r="U2526" s="246" t="str">
        <f>IFERROR(VLOOKUP(C2526,'BASE EQUIPOS'!$G$8:$O$22,9,0)," ")</f>
        <v xml:space="preserve"> </v>
      </c>
      <c r="V2526" s="232" t="str">
        <f t="shared" si="277"/>
        <v/>
      </c>
      <c r="W2526" s="232" t="str">
        <f t="shared" si="278"/>
        <v/>
      </c>
      <c r="X2526" s="232" t="str">
        <f>IFERROR(VLOOKUP(W2526,Datos!$P$4:$Q$18,2,0),"")</f>
        <v/>
      </c>
      <c r="Y2526" s="232" t="str">
        <f t="shared" si="279"/>
        <v/>
      </c>
      <c r="AA2526" s="314" t="str">
        <f t="shared" ca="1" si="276"/>
        <v/>
      </c>
    </row>
    <row r="2527" spans="1:27" x14ac:dyDescent="0.3">
      <c r="A2527" s="238"/>
      <c r="B2527" s="241" t="str">
        <f t="shared" si="280"/>
        <v/>
      </c>
      <c r="C2527" s="239"/>
      <c r="D2527" s="240" t="str">
        <f>IF(C2527&lt;&gt;"",VLOOKUP(C2527,'BASE EQUIPOS'!$G$8:$H$22,2,0),"")</f>
        <v/>
      </c>
      <c r="E2527" s="241" t="str">
        <f>IF(C2527&lt;&gt;"",VLOOKUP(C2527,'BASE EQUIPOS'!$G$8:$I$22,3,0),"")</f>
        <v/>
      </c>
      <c r="F2527" s="241" t="str">
        <f>IF(C2527&lt;&gt;"",VLOOKUP(C2527,'BASE EQUIPOS'!$G$8:$J$22,4,0),"")</f>
        <v/>
      </c>
      <c r="G2527" s="242"/>
      <c r="H2527" s="233"/>
      <c r="I2527" s="241"/>
      <c r="J2527" s="241"/>
      <c r="K2527" s="241"/>
      <c r="L2527" s="239"/>
      <c r="M2527" s="244"/>
      <c r="N2527" s="245" t="str">
        <f t="shared" ca="1" si="274"/>
        <v/>
      </c>
      <c r="O2527" s="239"/>
      <c r="P2527" s="244"/>
      <c r="Q2527" s="245" t="str">
        <f t="shared" si="275"/>
        <v/>
      </c>
      <c r="U2527" s="246" t="str">
        <f>IFERROR(VLOOKUP(C2527,'BASE EQUIPOS'!$G$8:$O$22,9,0)," ")</f>
        <v xml:space="preserve"> </v>
      </c>
      <c r="V2527" s="232" t="str">
        <f t="shared" si="277"/>
        <v/>
      </c>
      <c r="W2527" s="232" t="str">
        <f t="shared" si="278"/>
        <v/>
      </c>
      <c r="X2527" s="232" t="str">
        <f>IFERROR(VLOOKUP(W2527,Datos!$P$4:$Q$18,2,0),"")</f>
        <v/>
      </c>
      <c r="Y2527" s="232" t="str">
        <f t="shared" si="279"/>
        <v/>
      </c>
      <c r="AA2527" s="314" t="str">
        <f t="shared" ca="1" si="276"/>
        <v/>
      </c>
    </row>
    <row r="2528" spans="1:27" x14ac:dyDescent="0.3">
      <c r="A2528" s="238"/>
      <c r="B2528" s="241" t="str">
        <f t="shared" si="280"/>
        <v/>
      </c>
      <c r="C2528" s="239"/>
      <c r="D2528" s="240" t="str">
        <f>IF(C2528&lt;&gt;"",VLOOKUP(C2528,'BASE EQUIPOS'!$G$8:$H$22,2,0),"")</f>
        <v/>
      </c>
      <c r="E2528" s="241" t="str">
        <f>IF(C2528&lt;&gt;"",VLOOKUP(C2528,'BASE EQUIPOS'!$G$8:$I$22,3,0),"")</f>
        <v/>
      </c>
      <c r="F2528" s="241" t="str">
        <f>IF(C2528&lt;&gt;"",VLOOKUP(C2528,'BASE EQUIPOS'!$G$8:$J$22,4,0),"")</f>
        <v/>
      </c>
      <c r="G2528" s="242"/>
      <c r="H2528" s="233"/>
      <c r="I2528" s="241"/>
      <c r="J2528" s="241"/>
      <c r="K2528" s="241"/>
      <c r="L2528" s="239"/>
      <c r="M2528" s="244"/>
      <c r="N2528" s="245" t="str">
        <f t="shared" ca="1" si="274"/>
        <v/>
      </c>
      <c r="O2528" s="239"/>
      <c r="P2528" s="244"/>
      <c r="Q2528" s="245" t="str">
        <f t="shared" si="275"/>
        <v/>
      </c>
      <c r="U2528" s="246" t="str">
        <f>IFERROR(VLOOKUP(C2528,'BASE EQUIPOS'!$G$8:$O$22,9,0)," ")</f>
        <v xml:space="preserve"> </v>
      </c>
      <c r="V2528" s="232" t="str">
        <f t="shared" si="277"/>
        <v/>
      </c>
      <c r="W2528" s="232" t="str">
        <f t="shared" si="278"/>
        <v/>
      </c>
      <c r="X2528" s="232" t="str">
        <f>IFERROR(VLOOKUP(W2528,Datos!$P$4:$Q$18,2,0),"")</f>
        <v/>
      </c>
      <c r="Y2528" s="232" t="str">
        <f t="shared" si="279"/>
        <v/>
      </c>
      <c r="AA2528" s="314" t="str">
        <f t="shared" ca="1" si="276"/>
        <v/>
      </c>
    </row>
    <row r="2529" spans="1:27" x14ac:dyDescent="0.3">
      <c r="A2529" s="238"/>
      <c r="B2529" s="241" t="str">
        <f t="shared" si="280"/>
        <v/>
      </c>
      <c r="C2529" s="239"/>
      <c r="D2529" s="240" t="str">
        <f>IF(C2529&lt;&gt;"",VLOOKUP(C2529,'BASE EQUIPOS'!$G$8:$H$22,2,0),"")</f>
        <v/>
      </c>
      <c r="E2529" s="241" t="str">
        <f>IF(C2529&lt;&gt;"",VLOOKUP(C2529,'BASE EQUIPOS'!$G$8:$I$22,3,0),"")</f>
        <v/>
      </c>
      <c r="F2529" s="241" t="str">
        <f>IF(C2529&lt;&gt;"",VLOOKUP(C2529,'BASE EQUIPOS'!$G$8:$J$22,4,0),"")</f>
        <v/>
      </c>
      <c r="G2529" s="242"/>
      <c r="H2529" s="233"/>
      <c r="I2529" s="241"/>
      <c r="J2529" s="241"/>
      <c r="K2529" s="241"/>
      <c r="L2529" s="239"/>
      <c r="M2529" s="244"/>
      <c r="N2529" s="245" t="str">
        <f t="shared" ca="1" si="274"/>
        <v/>
      </c>
      <c r="O2529" s="239"/>
      <c r="P2529" s="244"/>
      <c r="Q2529" s="245" t="str">
        <f t="shared" si="275"/>
        <v/>
      </c>
      <c r="U2529" s="246" t="str">
        <f>IFERROR(VLOOKUP(C2529,'BASE EQUIPOS'!$G$8:$O$22,9,0)," ")</f>
        <v xml:space="preserve"> </v>
      </c>
      <c r="V2529" s="232" t="str">
        <f t="shared" si="277"/>
        <v/>
      </c>
      <c r="W2529" s="232" t="str">
        <f t="shared" si="278"/>
        <v/>
      </c>
      <c r="X2529" s="232" t="str">
        <f>IFERROR(VLOOKUP(W2529,Datos!$P$4:$Q$18,2,0),"")</f>
        <v/>
      </c>
      <c r="Y2529" s="232" t="str">
        <f t="shared" si="279"/>
        <v/>
      </c>
      <c r="AA2529" s="314" t="str">
        <f t="shared" ca="1" si="276"/>
        <v/>
      </c>
    </row>
    <row r="2530" spans="1:27" x14ac:dyDescent="0.3">
      <c r="A2530" s="238"/>
      <c r="B2530" s="241" t="str">
        <f t="shared" si="280"/>
        <v/>
      </c>
      <c r="C2530" s="239"/>
      <c r="D2530" s="240" t="str">
        <f>IF(C2530&lt;&gt;"",VLOOKUP(C2530,'BASE EQUIPOS'!$G$8:$H$22,2,0),"")</f>
        <v/>
      </c>
      <c r="E2530" s="241" t="str">
        <f>IF(C2530&lt;&gt;"",VLOOKUP(C2530,'BASE EQUIPOS'!$G$8:$I$22,3,0),"")</f>
        <v/>
      </c>
      <c r="F2530" s="241" t="str">
        <f>IF(C2530&lt;&gt;"",VLOOKUP(C2530,'BASE EQUIPOS'!$G$8:$J$22,4,0),"")</f>
        <v/>
      </c>
      <c r="G2530" s="242"/>
      <c r="H2530" s="233"/>
      <c r="I2530" s="241"/>
      <c r="J2530" s="241"/>
      <c r="K2530" s="241"/>
      <c r="L2530" s="239"/>
      <c r="M2530" s="244"/>
      <c r="N2530" s="245" t="str">
        <f t="shared" ca="1" si="274"/>
        <v/>
      </c>
      <c r="O2530" s="239"/>
      <c r="P2530" s="244"/>
      <c r="Q2530" s="245" t="str">
        <f t="shared" si="275"/>
        <v/>
      </c>
      <c r="U2530" s="246" t="str">
        <f>IFERROR(VLOOKUP(C2530,'BASE EQUIPOS'!$G$8:$O$22,9,0)," ")</f>
        <v xml:space="preserve"> </v>
      </c>
      <c r="V2530" s="232" t="str">
        <f t="shared" si="277"/>
        <v/>
      </c>
      <c r="W2530" s="232" t="str">
        <f t="shared" si="278"/>
        <v/>
      </c>
      <c r="X2530" s="232" t="str">
        <f>IFERROR(VLOOKUP(W2530,Datos!$P$4:$Q$18,2,0),"")</f>
        <v/>
      </c>
      <c r="Y2530" s="232" t="str">
        <f t="shared" si="279"/>
        <v/>
      </c>
      <c r="AA2530" s="314" t="str">
        <f t="shared" ca="1" si="276"/>
        <v/>
      </c>
    </row>
    <row r="2531" spans="1:27" x14ac:dyDescent="0.3">
      <c r="A2531" s="238"/>
      <c r="B2531" s="241" t="str">
        <f t="shared" si="280"/>
        <v/>
      </c>
      <c r="C2531" s="239"/>
      <c r="D2531" s="240" t="str">
        <f>IF(C2531&lt;&gt;"",VLOOKUP(C2531,'BASE EQUIPOS'!$G$8:$H$22,2,0),"")</f>
        <v/>
      </c>
      <c r="E2531" s="241" t="str">
        <f>IF(C2531&lt;&gt;"",VLOOKUP(C2531,'BASE EQUIPOS'!$G$8:$I$22,3,0),"")</f>
        <v/>
      </c>
      <c r="F2531" s="241" t="str">
        <f>IF(C2531&lt;&gt;"",VLOOKUP(C2531,'BASE EQUIPOS'!$G$8:$J$22,4,0),"")</f>
        <v/>
      </c>
      <c r="G2531" s="242"/>
      <c r="H2531" s="233"/>
      <c r="I2531" s="241"/>
      <c r="J2531" s="241"/>
      <c r="K2531" s="241"/>
      <c r="L2531" s="239"/>
      <c r="M2531" s="244"/>
      <c r="N2531" s="245" t="str">
        <f t="shared" ca="1" si="274"/>
        <v/>
      </c>
      <c r="O2531" s="239"/>
      <c r="P2531" s="244"/>
      <c r="Q2531" s="245" t="str">
        <f t="shared" si="275"/>
        <v/>
      </c>
      <c r="U2531" s="246" t="str">
        <f>IFERROR(VLOOKUP(C2531,'BASE EQUIPOS'!$G$8:$O$22,9,0)," ")</f>
        <v xml:space="preserve"> </v>
      </c>
      <c r="V2531" s="232" t="str">
        <f t="shared" si="277"/>
        <v/>
      </c>
      <c r="W2531" s="232" t="str">
        <f t="shared" si="278"/>
        <v/>
      </c>
      <c r="X2531" s="232" t="str">
        <f>IFERROR(VLOOKUP(W2531,Datos!$P$4:$Q$18,2,0),"")</f>
        <v/>
      </c>
      <c r="Y2531" s="232" t="str">
        <f t="shared" si="279"/>
        <v/>
      </c>
      <c r="AA2531" s="314" t="str">
        <f t="shared" ca="1" si="276"/>
        <v/>
      </c>
    </row>
    <row r="2532" spans="1:27" x14ac:dyDescent="0.3">
      <c r="A2532" s="238"/>
      <c r="B2532" s="241" t="str">
        <f t="shared" si="280"/>
        <v/>
      </c>
      <c r="C2532" s="239"/>
      <c r="D2532" s="240" t="str">
        <f>IF(C2532&lt;&gt;"",VLOOKUP(C2532,'BASE EQUIPOS'!$G$8:$H$22,2,0),"")</f>
        <v/>
      </c>
      <c r="E2532" s="241" t="str">
        <f>IF(C2532&lt;&gt;"",VLOOKUP(C2532,'BASE EQUIPOS'!$G$8:$I$22,3,0),"")</f>
        <v/>
      </c>
      <c r="F2532" s="241" t="str">
        <f>IF(C2532&lt;&gt;"",VLOOKUP(C2532,'BASE EQUIPOS'!$G$8:$J$22,4,0),"")</f>
        <v/>
      </c>
      <c r="G2532" s="242"/>
      <c r="H2532" s="233"/>
      <c r="I2532" s="241"/>
      <c r="J2532" s="241"/>
      <c r="K2532" s="241"/>
      <c r="L2532" s="239"/>
      <c r="M2532" s="244"/>
      <c r="N2532" s="245" t="str">
        <f t="shared" ca="1" si="274"/>
        <v/>
      </c>
      <c r="O2532" s="239"/>
      <c r="P2532" s="244"/>
      <c r="Q2532" s="245" t="str">
        <f t="shared" si="275"/>
        <v/>
      </c>
      <c r="U2532" s="246" t="str">
        <f>IFERROR(VLOOKUP(C2532,'BASE EQUIPOS'!$G$8:$O$22,9,0)," ")</f>
        <v xml:space="preserve"> </v>
      </c>
      <c r="V2532" s="232" t="str">
        <f t="shared" si="277"/>
        <v/>
      </c>
      <c r="W2532" s="232" t="str">
        <f t="shared" si="278"/>
        <v/>
      </c>
      <c r="X2532" s="232" t="str">
        <f>IFERROR(VLOOKUP(W2532,Datos!$P$4:$Q$18,2,0),"")</f>
        <v/>
      </c>
      <c r="Y2532" s="232" t="str">
        <f t="shared" si="279"/>
        <v/>
      </c>
      <c r="AA2532" s="314" t="str">
        <f t="shared" ca="1" si="276"/>
        <v/>
      </c>
    </row>
    <row r="2533" spans="1:27" x14ac:dyDescent="0.3">
      <c r="A2533" s="238"/>
      <c r="B2533" s="241" t="str">
        <f t="shared" si="280"/>
        <v/>
      </c>
      <c r="C2533" s="239"/>
      <c r="D2533" s="240" t="str">
        <f>IF(C2533&lt;&gt;"",VLOOKUP(C2533,'BASE EQUIPOS'!$G$8:$H$22,2,0),"")</f>
        <v/>
      </c>
      <c r="E2533" s="241" t="str">
        <f>IF(C2533&lt;&gt;"",VLOOKUP(C2533,'BASE EQUIPOS'!$G$8:$I$22,3,0),"")</f>
        <v/>
      </c>
      <c r="F2533" s="241" t="str">
        <f>IF(C2533&lt;&gt;"",VLOOKUP(C2533,'BASE EQUIPOS'!$G$8:$J$22,4,0),"")</f>
        <v/>
      </c>
      <c r="G2533" s="242"/>
      <c r="H2533" s="233"/>
      <c r="I2533" s="241"/>
      <c r="J2533" s="241"/>
      <c r="K2533" s="241"/>
      <c r="L2533" s="239"/>
      <c r="M2533" s="244"/>
      <c r="N2533" s="245" t="str">
        <f t="shared" ca="1" si="274"/>
        <v/>
      </c>
      <c r="O2533" s="239"/>
      <c r="P2533" s="244"/>
      <c r="Q2533" s="245" t="str">
        <f t="shared" si="275"/>
        <v/>
      </c>
      <c r="U2533" s="246" t="str">
        <f>IFERROR(VLOOKUP(C2533,'BASE EQUIPOS'!$G$8:$O$22,9,0)," ")</f>
        <v xml:space="preserve"> </v>
      </c>
      <c r="V2533" s="232" t="str">
        <f t="shared" si="277"/>
        <v/>
      </c>
      <c r="W2533" s="232" t="str">
        <f t="shared" si="278"/>
        <v/>
      </c>
      <c r="X2533" s="232" t="str">
        <f>IFERROR(VLOOKUP(W2533,Datos!$P$4:$Q$18,2,0),"")</f>
        <v/>
      </c>
      <c r="Y2533" s="232" t="str">
        <f t="shared" si="279"/>
        <v/>
      </c>
      <c r="AA2533" s="314" t="str">
        <f t="shared" ca="1" si="276"/>
        <v/>
      </c>
    </row>
    <row r="2534" spans="1:27" x14ac:dyDescent="0.3">
      <c r="A2534" s="238"/>
      <c r="B2534" s="241" t="str">
        <f t="shared" si="280"/>
        <v/>
      </c>
      <c r="C2534" s="239"/>
      <c r="D2534" s="240" t="str">
        <f>IF(C2534&lt;&gt;"",VLOOKUP(C2534,'BASE EQUIPOS'!$G$8:$H$22,2,0),"")</f>
        <v/>
      </c>
      <c r="E2534" s="241" t="str">
        <f>IF(C2534&lt;&gt;"",VLOOKUP(C2534,'BASE EQUIPOS'!$G$8:$I$22,3,0),"")</f>
        <v/>
      </c>
      <c r="F2534" s="241" t="str">
        <f>IF(C2534&lt;&gt;"",VLOOKUP(C2534,'BASE EQUIPOS'!$G$8:$J$22,4,0),"")</f>
        <v/>
      </c>
      <c r="G2534" s="242"/>
      <c r="H2534" s="233"/>
      <c r="I2534" s="241"/>
      <c r="J2534" s="241"/>
      <c r="K2534" s="241"/>
      <c r="L2534" s="239"/>
      <c r="M2534" s="244"/>
      <c r="N2534" s="245" t="str">
        <f t="shared" ca="1" si="274"/>
        <v/>
      </c>
      <c r="O2534" s="239"/>
      <c r="P2534" s="244"/>
      <c r="Q2534" s="245" t="str">
        <f t="shared" si="275"/>
        <v/>
      </c>
      <c r="U2534" s="246" t="str">
        <f>IFERROR(VLOOKUP(C2534,'BASE EQUIPOS'!$G$8:$O$22,9,0)," ")</f>
        <v xml:space="preserve"> </v>
      </c>
      <c r="V2534" s="232" t="str">
        <f t="shared" si="277"/>
        <v/>
      </c>
      <c r="W2534" s="232" t="str">
        <f t="shared" si="278"/>
        <v/>
      </c>
      <c r="X2534" s="232" t="str">
        <f>IFERROR(VLOOKUP(W2534,Datos!$P$4:$Q$18,2,0),"")</f>
        <v/>
      </c>
      <c r="Y2534" s="232" t="str">
        <f t="shared" si="279"/>
        <v/>
      </c>
      <c r="AA2534" s="314" t="str">
        <f t="shared" ca="1" si="276"/>
        <v/>
      </c>
    </row>
    <row r="2535" spans="1:27" x14ac:dyDescent="0.3">
      <c r="A2535" s="238"/>
      <c r="B2535" s="241" t="str">
        <f t="shared" si="280"/>
        <v/>
      </c>
      <c r="C2535" s="239"/>
      <c r="D2535" s="240" t="str">
        <f>IF(C2535&lt;&gt;"",VLOOKUP(C2535,'BASE EQUIPOS'!$G$8:$H$22,2,0),"")</f>
        <v/>
      </c>
      <c r="E2535" s="241" t="str">
        <f>IF(C2535&lt;&gt;"",VLOOKUP(C2535,'BASE EQUIPOS'!$G$8:$I$22,3,0),"")</f>
        <v/>
      </c>
      <c r="F2535" s="241" t="str">
        <f>IF(C2535&lt;&gt;"",VLOOKUP(C2535,'BASE EQUIPOS'!$G$8:$J$22,4,0),"")</f>
        <v/>
      </c>
      <c r="G2535" s="242"/>
      <c r="H2535" s="233"/>
      <c r="I2535" s="241"/>
      <c r="J2535" s="241"/>
      <c r="K2535" s="241"/>
      <c r="L2535" s="239"/>
      <c r="M2535" s="244"/>
      <c r="N2535" s="245" t="str">
        <f t="shared" ca="1" si="274"/>
        <v/>
      </c>
      <c r="O2535" s="239"/>
      <c r="P2535" s="244"/>
      <c r="Q2535" s="245" t="str">
        <f t="shared" si="275"/>
        <v/>
      </c>
      <c r="U2535" s="246" t="str">
        <f>IFERROR(VLOOKUP(C2535,'BASE EQUIPOS'!$G$8:$O$22,9,0)," ")</f>
        <v xml:space="preserve"> </v>
      </c>
      <c r="V2535" s="232" t="str">
        <f t="shared" si="277"/>
        <v/>
      </c>
      <c r="W2535" s="232" t="str">
        <f t="shared" si="278"/>
        <v/>
      </c>
      <c r="X2535" s="232" t="str">
        <f>IFERROR(VLOOKUP(W2535,Datos!$P$4:$Q$18,2,0),"")</f>
        <v/>
      </c>
      <c r="Y2535" s="232" t="str">
        <f t="shared" si="279"/>
        <v/>
      </c>
      <c r="AA2535" s="314" t="str">
        <f t="shared" ca="1" si="276"/>
        <v/>
      </c>
    </row>
    <row r="2536" spans="1:27" x14ac:dyDescent="0.3">
      <c r="A2536" s="238"/>
      <c r="B2536" s="241" t="str">
        <f t="shared" si="280"/>
        <v/>
      </c>
      <c r="C2536" s="239"/>
      <c r="D2536" s="240" t="str">
        <f>IF(C2536&lt;&gt;"",VLOOKUP(C2536,'BASE EQUIPOS'!$G$8:$H$22,2,0),"")</f>
        <v/>
      </c>
      <c r="E2536" s="241" t="str">
        <f>IF(C2536&lt;&gt;"",VLOOKUP(C2536,'BASE EQUIPOS'!$G$8:$I$22,3,0),"")</f>
        <v/>
      </c>
      <c r="F2536" s="241" t="str">
        <f>IF(C2536&lt;&gt;"",VLOOKUP(C2536,'BASE EQUIPOS'!$G$8:$J$22,4,0),"")</f>
        <v/>
      </c>
      <c r="G2536" s="242"/>
      <c r="H2536" s="233"/>
      <c r="I2536" s="241"/>
      <c r="J2536" s="241"/>
      <c r="K2536" s="241"/>
      <c r="L2536" s="239"/>
      <c r="M2536" s="244"/>
      <c r="N2536" s="245" t="str">
        <f t="shared" ca="1" si="274"/>
        <v/>
      </c>
      <c r="O2536" s="239"/>
      <c r="P2536" s="244"/>
      <c r="Q2536" s="245" t="str">
        <f t="shared" si="275"/>
        <v/>
      </c>
      <c r="U2536" s="246" t="str">
        <f>IFERROR(VLOOKUP(C2536,'BASE EQUIPOS'!$G$8:$O$22,9,0)," ")</f>
        <v xml:space="preserve"> </v>
      </c>
      <c r="V2536" s="232" t="str">
        <f t="shared" si="277"/>
        <v/>
      </c>
      <c r="W2536" s="232" t="str">
        <f t="shared" si="278"/>
        <v/>
      </c>
      <c r="X2536" s="232" t="str">
        <f>IFERROR(VLOOKUP(W2536,Datos!$P$4:$Q$18,2,0),"")</f>
        <v/>
      </c>
      <c r="Y2536" s="232" t="str">
        <f t="shared" si="279"/>
        <v/>
      </c>
      <c r="AA2536" s="314" t="str">
        <f t="shared" ca="1" si="276"/>
        <v/>
      </c>
    </row>
    <row r="2537" spans="1:27" x14ac:dyDescent="0.3">
      <c r="A2537" s="238"/>
      <c r="B2537" s="241" t="str">
        <f t="shared" si="280"/>
        <v/>
      </c>
      <c r="C2537" s="239"/>
      <c r="D2537" s="240" t="str">
        <f>IF(C2537&lt;&gt;"",VLOOKUP(C2537,'BASE EQUIPOS'!$G$8:$H$22,2,0),"")</f>
        <v/>
      </c>
      <c r="E2537" s="241" t="str">
        <f>IF(C2537&lt;&gt;"",VLOOKUP(C2537,'BASE EQUIPOS'!$G$8:$I$22,3,0),"")</f>
        <v/>
      </c>
      <c r="F2537" s="241" t="str">
        <f>IF(C2537&lt;&gt;"",VLOOKUP(C2537,'BASE EQUIPOS'!$G$8:$J$22,4,0),"")</f>
        <v/>
      </c>
      <c r="G2537" s="242"/>
      <c r="H2537" s="233"/>
      <c r="I2537" s="241"/>
      <c r="J2537" s="241"/>
      <c r="K2537" s="241"/>
      <c r="L2537" s="239"/>
      <c r="M2537" s="244"/>
      <c r="N2537" s="245" t="str">
        <f t="shared" ca="1" si="274"/>
        <v/>
      </c>
      <c r="O2537" s="239"/>
      <c r="P2537" s="244"/>
      <c r="Q2537" s="245" t="str">
        <f t="shared" si="275"/>
        <v/>
      </c>
      <c r="U2537" s="246" t="str">
        <f>IFERROR(VLOOKUP(C2537,'BASE EQUIPOS'!$G$8:$O$22,9,0)," ")</f>
        <v xml:space="preserve"> </v>
      </c>
      <c r="V2537" s="232" t="str">
        <f t="shared" si="277"/>
        <v/>
      </c>
      <c r="W2537" s="232" t="str">
        <f t="shared" si="278"/>
        <v/>
      </c>
      <c r="X2537" s="232" t="str">
        <f>IFERROR(VLOOKUP(W2537,Datos!$P$4:$Q$18,2,0),"")</f>
        <v/>
      </c>
      <c r="Y2537" s="232" t="str">
        <f t="shared" si="279"/>
        <v/>
      </c>
      <c r="AA2537" s="314" t="str">
        <f t="shared" ca="1" si="276"/>
        <v/>
      </c>
    </row>
    <row r="2538" spans="1:27" x14ac:dyDescent="0.3">
      <c r="A2538" s="238"/>
      <c r="B2538" s="241" t="str">
        <f t="shared" si="280"/>
        <v/>
      </c>
      <c r="C2538" s="239"/>
      <c r="D2538" s="240" t="str">
        <f>IF(C2538&lt;&gt;"",VLOOKUP(C2538,'BASE EQUIPOS'!$G$8:$H$22,2,0),"")</f>
        <v/>
      </c>
      <c r="E2538" s="241" t="str">
        <f>IF(C2538&lt;&gt;"",VLOOKUP(C2538,'BASE EQUIPOS'!$G$8:$I$22,3,0),"")</f>
        <v/>
      </c>
      <c r="F2538" s="241" t="str">
        <f>IF(C2538&lt;&gt;"",VLOOKUP(C2538,'BASE EQUIPOS'!$G$8:$J$22,4,0),"")</f>
        <v/>
      </c>
      <c r="G2538" s="242"/>
      <c r="H2538" s="233"/>
      <c r="I2538" s="241"/>
      <c r="J2538" s="241"/>
      <c r="K2538" s="241"/>
      <c r="L2538" s="239"/>
      <c r="M2538" s="244"/>
      <c r="N2538" s="245" t="str">
        <f t="shared" ca="1" si="274"/>
        <v/>
      </c>
      <c r="O2538" s="239"/>
      <c r="P2538" s="244"/>
      <c r="Q2538" s="245" t="str">
        <f t="shared" si="275"/>
        <v/>
      </c>
      <c r="U2538" s="246" t="str">
        <f>IFERROR(VLOOKUP(C2538,'BASE EQUIPOS'!$G$8:$O$22,9,0)," ")</f>
        <v xml:space="preserve"> </v>
      </c>
      <c r="V2538" s="232" t="str">
        <f t="shared" si="277"/>
        <v/>
      </c>
      <c r="W2538" s="232" t="str">
        <f t="shared" si="278"/>
        <v/>
      </c>
      <c r="X2538" s="232" t="str">
        <f>IFERROR(VLOOKUP(W2538,Datos!$P$4:$Q$18,2,0),"")</f>
        <v/>
      </c>
      <c r="Y2538" s="232" t="str">
        <f t="shared" si="279"/>
        <v/>
      </c>
      <c r="AA2538" s="314" t="str">
        <f t="shared" ca="1" si="276"/>
        <v/>
      </c>
    </row>
    <row r="2539" spans="1:27" x14ac:dyDescent="0.3">
      <c r="A2539" s="238"/>
      <c r="B2539" s="241" t="str">
        <f t="shared" si="280"/>
        <v/>
      </c>
      <c r="C2539" s="239"/>
      <c r="D2539" s="240" t="str">
        <f>IF(C2539&lt;&gt;"",VLOOKUP(C2539,'BASE EQUIPOS'!$G$8:$H$22,2,0),"")</f>
        <v/>
      </c>
      <c r="E2539" s="241" t="str">
        <f>IF(C2539&lt;&gt;"",VLOOKUP(C2539,'BASE EQUIPOS'!$G$8:$I$22,3,0),"")</f>
        <v/>
      </c>
      <c r="F2539" s="241" t="str">
        <f>IF(C2539&lt;&gt;"",VLOOKUP(C2539,'BASE EQUIPOS'!$G$8:$J$22,4,0),"")</f>
        <v/>
      </c>
      <c r="G2539" s="242"/>
      <c r="H2539" s="233"/>
      <c r="I2539" s="241"/>
      <c r="J2539" s="241"/>
      <c r="K2539" s="241"/>
      <c r="L2539" s="239"/>
      <c r="M2539" s="244"/>
      <c r="N2539" s="245" t="str">
        <f t="shared" ca="1" si="274"/>
        <v/>
      </c>
      <c r="O2539" s="239"/>
      <c r="P2539" s="244"/>
      <c r="Q2539" s="245" t="str">
        <f t="shared" si="275"/>
        <v/>
      </c>
      <c r="U2539" s="246" t="str">
        <f>IFERROR(VLOOKUP(C2539,'BASE EQUIPOS'!$G$8:$O$22,9,0)," ")</f>
        <v xml:space="preserve"> </v>
      </c>
      <c r="V2539" s="232" t="str">
        <f t="shared" si="277"/>
        <v/>
      </c>
      <c r="W2539" s="232" t="str">
        <f t="shared" si="278"/>
        <v/>
      </c>
      <c r="X2539" s="232" t="str">
        <f>IFERROR(VLOOKUP(W2539,Datos!$P$4:$Q$18,2,0),"")</f>
        <v/>
      </c>
      <c r="Y2539" s="232" t="str">
        <f t="shared" si="279"/>
        <v/>
      </c>
      <c r="AA2539" s="314" t="str">
        <f t="shared" ca="1" si="276"/>
        <v/>
      </c>
    </row>
    <row r="2540" spans="1:27" x14ac:dyDescent="0.3">
      <c r="A2540" s="238"/>
      <c r="B2540" s="241" t="str">
        <f t="shared" si="280"/>
        <v/>
      </c>
      <c r="C2540" s="239"/>
      <c r="D2540" s="240" t="str">
        <f>IF(C2540&lt;&gt;"",VLOOKUP(C2540,'BASE EQUIPOS'!$G$8:$H$22,2,0),"")</f>
        <v/>
      </c>
      <c r="E2540" s="241" t="str">
        <f>IF(C2540&lt;&gt;"",VLOOKUP(C2540,'BASE EQUIPOS'!$G$8:$I$22,3,0),"")</f>
        <v/>
      </c>
      <c r="F2540" s="241" t="str">
        <f>IF(C2540&lt;&gt;"",VLOOKUP(C2540,'BASE EQUIPOS'!$G$8:$J$22,4,0),"")</f>
        <v/>
      </c>
      <c r="G2540" s="242"/>
      <c r="H2540" s="233"/>
      <c r="I2540" s="241"/>
      <c r="J2540" s="241"/>
      <c r="K2540" s="241"/>
      <c r="L2540" s="239"/>
      <c r="M2540" s="244"/>
      <c r="N2540" s="245" t="str">
        <f t="shared" ca="1" si="274"/>
        <v/>
      </c>
      <c r="O2540" s="239"/>
      <c r="P2540" s="244"/>
      <c r="Q2540" s="245" t="str">
        <f t="shared" si="275"/>
        <v/>
      </c>
      <c r="U2540" s="246" t="str">
        <f>IFERROR(VLOOKUP(C2540,'BASE EQUIPOS'!$G$8:$O$22,9,0)," ")</f>
        <v xml:space="preserve"> </v>
      </c>
      <c r="V2540" s="232" t="str">
        <f t="shared" si="277"/>
        <v/>
      </c>
      <c r="W2540" s="232" t="str">
        <f t="shared" si="278"/>
        <v/>
      </c>
      <c r="X2540" s="232" t="str">
        <f>IFERROR(VLOOKUP(W2540,Datos!$P$4:$Q$18,2,0),"")</f>
        <v/>
      </c>
      <c r="Y2540" s="232" t="str">
        <f t="shared" si="279"/>
        <v/>
      </c>
      <c r="AA2540" s="314" t="str">
        <f t="shared" ca="1" si="276"/>
        <v/>
      </c>
    </row>
    <row r="2541" spans="1:27" x14ac:dyDescent="0.3">
      <c r="A2541" s="238"/>
      <c r="B2541" s="241" t="str">
        <f t="shared" si="280"/>
        <v/>
      </c>
      <c r="C2541" s="239"/>
      <c r="D2541" s="240" t="str">
        <f>IF(C2541&lt;&gt;"",VLOOKUP(C2541,'BASE EQUIPOS'!$G$8:$H$22,2,0),"")</f>
        <v/>
      </c>
      <c r="E2541" s="241" t="str">
        <f>IF(C2541&lt;&gt;"",VLOOKUP(C2541,'BASE EQUIPOS'!$G$8:$I$22,3,0),"")</f>
        <v/>
      </c>
      <c r="F2541" s="241" t="str">
        <f>IF(C2541&lt;&gt;"",VLOOKUP(C2541,'BASE EQUIPOS'!$G$8:$J$22,4,0),"")</f>
        <v/>
      </c>
      <c r="G2541" s="242"/>
      <c r="H2541" s="233"/>
      <c r="I2541" s="241"/>
      <c r="J2541" s="241"/>
      <c r="K2541" s="241"/>
      <c r="L2541" s="239"/>
      <c r="M2541" s="244"/>
      <c r="N2541" s="245" t="str">
        <f t="shared" ca="1" si="274"/>
        <v/>
      </c>
      <c r="O2541" s="239"/>
      <c r="P2541" s="244"/>
      <c r="Q2541" s="245" t="str">
        <f t="shared" si="275"/>
        <v/>
      </c>
      <c r="U2541" s="246" t="str">
        <f>IFERROR(VLOOKUP(C2541,'BASE EQUIPOS'!$G$8:$O$22,9,0)," ")</f>
        <v xml:space="preserve"> </v>
      </c>
      <c r="V2541" s="232" t="str">
        <f t="shared" si="277"/>
        <v/>
      </c>
      <c r="W2541" s="232" t="str">
        <f t="shared" si="278"/>
        <v/>
      </c>
      <c r="X2541" s="232" t="str">
        <f>IFERROR(VLOOKUP(W2541,Datos!$P$4:$Q$18,2,0),"")</f>
        <v/>
      </c>
      <c r="Y2541" s="232" t="str">
        <f t="shared" si="279"/>
        <v/>
      </c>
      <c r="AA2541" s="314" t="str">
        <f t="shared" ca="1" si="276"/>
        <v/>
      </c>
    </row>
    <row r="2542" spans="1:27" x14ac:dyDescent="0.3">
      <c r="A2542" s="238"/>
      <c r="B2542" s="241" t="str">
        <f t="shared" si="280"/>
        <v/>
      </c>
      <c r="C2542" s="239"/>
      <c r="D2542" s="240" t="str">
        <f>IF(C2542&lt;&gt;"",VLOOKUP(C2542,'BASE EQUIPOS'!$G$8:$H$22,2,0),"")</f>
        <v/>
      </c>
      <c r="E2542" s="241" t="str">
        <f>IF(C2542&lt;&gt;"",VLOOKUP(C2542,'BASE EQUIPOS'!$G$8:$I$22,3,0),"")</f>
        <v/>
      </c>
      <c r="F2542" s="241" t="str">
        <f>IF(C2542&lt;&gt;"",VLOOKUP(C2542,'BASE EQUIPOS'!$G$8:$J$22,4,0),"")</f>
        <v/>
      </c>
      <c r="G2542" s="242"/>
      <c r="H2542" s="233"/>
      <c r="I2542" s="241"/>
      <c r="J2542" s="241"/>
      <c r="K2542" s="241"/>
      <c r="L2542" s="239"/>
      <c r="M2542" s="244"/>
      <c r="N2542" s="245" t="str">
        <f t="shared" ca="1" si="274"/>
        <v/>
      </c>
      <c r="O2542" s="239"/>
      <c r="P2542" s="244"/>
      <c r="Q2542" s="245" t="str">
        <f t="shared" si="275"/>
        <v/>
      </c>
      <c r="U2542" s="246" t="str">
        <f>IFERROR(VLOOKUP(C2542,'BASE EQUIPOS'!$G$8:$O$22,9,0)," ")</f>
        <v xml:space="preserve"> </v>
      </c>
      <c r="V2542" s="232" t="str">
        <f t="shared" si="277"/>
        <v/>
      </c>
      <c r="W2542" s="232" t="str">
        <f t="shared" si="278"/>
        <v/>
      </c>
      <c r="X2542" s="232" t="str">
        <f>IFERROR(VLOOKUP(W2542,Datos!$P$4:$Q$18,2,0),"")</f>
        <v/>
      </c>
      <c r="Y2542" s="232" t="str">
        <f t="shared" si="279"/>
        <v/>
      </c>
      <c r="AA2542" s="314" t="str">
        <f t="shared" ca="1" si="276"/>
        <v/>
      </c>
    </row>
    <row r="2543" spans="1:27" x14ac:dyDescent="0.3">
      <c r="A2543" s="238"/>
      <c r="B2543" s="241" t="str">
        <f t="shared" si="280"/>
        <v/>
      </c>
      <c r="C2543" s="239"/>
      <c r="D2543" s="240" t="str">
        <f>IF(C2543&lt;&gt;"",VLOOKUP(C2543,'BASE EQUIPOS'!$G$8:$H$22,2,0),"")</f>
        <v/>
      </c>
      <c r="E2543" s="241" t="str">
        <f>IF(C2543&lt;&gt;"",VLOOKUP(C2543,'BASE EQUIPOS'!$G$8:$I$22,3,0),"")</f>
        <v/>
      </c>
      <c r="F2543" s="241" t="str">
        <f>IF(C2543&lt;&gt;"",VLOOKUP(C2543,'BASE EQUIPOS'!$G$8:$J$22,4,0),"")</f>
        <v/>
      </c>
      <c r="G2543" s="242"/>
      <c r="H2543" s="233"/>
      <c r="I2543" s="241"/>
      <c r="J2543" s="241"/>
      <c r="K2543" s="241"/>
      <c r="L2543" s="239"/>
      <c r="M2543" s="244"/>
      <c r="N2543" s="245" t="str">
        <f t="shared" ca="1" si="274"/>
        <v/>
      </c>
      <c r="O2543" s="239"/>
      <c r="P2543" s="244"/>
      <c r="Q2543" s="245" t="str">
        <f t="shared" si="275"/>
        <v/>
      </c>
      <c r="U2543" s="246" t="str">
        <f>IFERROR(VLOOKUP(C2543,'BASE EQUIPOS'!$G$8:$O$22,9,0)," ")</f>
        <v xml:space="preserve"> </v>
      </c>
      <c r="V2543" s="232" t="str">
        <f t="shared" si="277"/>
        <v/>
      </c>
      <c r="W2543" s="232" t="str">
        <f t="shared" si="278"/>
        <v/>
      </c>
      <c r="X2543" s="232" t="str">
        <f>IFERROR(VLOOKUP(W2543,Datos!$P$4:$Q$18,2,0),"")</f>
        <v/>
      </c>
      <c r="Y2543" s="232" t="str">
        <f t="shared" si="279"/>
        <v/>
      </c>
      <c r="AA2543" s="314" t="str">
        <f t="shared" ca="1" si="276"/>
        <v/>
      </c>
    </row>
    <row r="2544" spans="1:27" x14ac:dyDescent="0.3">
      <c r="A2544" s="238"/>
      <c r="B2544" s="241" t="str">
        <f t="shared" si="280"/>
        <v/>
      </c>
      <c r="C2544" s="239"/>
      <c r="D2544" s="240" t="str">
        <f>IF(C2544&lt;&gt;"",VLOOKUP(C2544,'BASE EQUIPOS'!$G$8:$H$22,2,0),"")</f>
        <v/>
      </c>
      <c r="E2544" s="241" t="str">
        <f>IF(C2544&lt;&gt;"",VLOOKUP(C2544,'BASE EQUIPOS'!$G$8:$I$22,3,0),"")</f>
        <v/>
      </c>
      <c r="F2544" s="241" t="str">
        <f>IF(C2544&lt;&gt;"",VLOOKUP(C2544,'BASE EQUIPOS'!$G$8:$J$22,4,0),"")</f>
        <v/>
      </c>
      <c r="G2544" s="242"/>
      <c r="H2544" s="233"/>
      <c r="I2544" s="241"/>
      <c r="J2544" s="241"/>
      <c r="K2544" s="241"/>
      <c r="L2544" s="239"/>
      <c r="M2544" s="244"/>
      <c r="N2544" s="245" t="str">
        <f t="shared" ca="1" si="274"/>
        <v/>
      </c>
      <c r="O2544" s="239"/>
      <c r="P2544" s="244"/>
      <c r="Q2544" s="245" t="str">
        <f t="shared" si="275"/>
        <v/>
      </c>
      <c r="U2544" s="246" t="str">
        <f>IFERROR(VLOOKUP(C2544,'BASE EQUIPOS'!$G$8:$O$22,9,0)," ")</f>
        <v xml:space="preserve"> </v>
      </c>
      <c r="V2544" s="232" t="str">
        <f t="shared" si="277"/>
        <v/>
      </c>
      <c r="W2544" s="232" t="str">
        <f t="shared" si="278"/>
        <v/>
      </c>
      <c r="X2544" s="232" t="str">
        <f>IFERROR(VLOOKUP(W2544,Datos!$P$4:$Q$18,2,0),"")</f>
        <v/>
      </c>
      <c r="Y2544" s="232" t="str">
        <f t="shared" si="279"/>
        <v/>
      </c>
      <c r="AA2544" s="314" t="str">
        <f t="shared" ca="1" si="276"/>
        <v/>
      </c>
    </row>
    <row r="2545" spans="1:27" x14ac:dyDescent="0.3">
      <c r="A2545" s="238"/>
      <c r="B2545" s="241" t="str">
        <f t="shared" si="280"/>
        <v/>
      </c>
      <c r="C2545" s="239"/>
      <c r="D2545" s="240" t="str">
        <f>IF(C2545&lt;&gt;"",VLOOKUP(C2545,'BASE EQUIPOS'!$G$8:$H$22,2,0),"")</f>
        <v/>
      </c>
      <c r="E2545" s="241" t="str">
        <f>IF(C2545&lt;&gt;"",VLOOKUP(C2545,'BASE EQUIPOS'!$G$8:$I$22,3,0),"")</f>
        <v/>
      </c>
      <c r="F2545" s="241" t="str">
        <f>IF(C2545&lt;&gt;"",VLOOKUP(C2545,'BASE EQUIPOS'!$G$8:$J$22,4,0),"")</f>
        <v/>
      </c>
      <c r="G2545" s="242"/>
      <c r="H2545" s="233"/>
      <c r="I2545" s="241"/>
      <c r="J2545" s="241"/>
      <c r="K2545" s="241"/>
      <c r="L2545" s="239"/>
      <c r="M2545" s="244"/>
      <c r="N2545" s="245" t="str">
        <f t="shared" ca="1" si="274"/>
        <v/>
      </c>
      <c r="O2545" s="239"/>
      <c r="P2545" s="244"/>
      <c r="Q2545" s="245" t="str">
        <f t="shared" si="275"/>
        <v/>
      </c>
      <c r="U2545" s="246" t="str">
        <f>IFERROR(VLOOKUP(C2545,'BASE EQUIPOS'!$G$8:$O$22,9,0)," ")</f>
        <v xml:space="preserve"> </v>
      </c>
      <c r="V2545" s="232" t="str">
        <f t="shared" si="277"/>
        <v/>
      </c>
      <c r="W2545" s="232" t="str">
        <f t="shared" si="278"/>
        <v/>
      </c>
      <c r="X2545" s="232" t="str">
        <f>IFERROR(VLOOKUP(W2545,Datos!$P$4:$Q$18,2,0),"")</f>
        <v/>
      </c>
      <c r="Y2545" s="232" t="str">
        <f t="shared" si="279"/>
        <v/>
      </c>
      <c r="AA2545" s="314" t="str">
        <f t="shared" ca="1" si="276"/>
        <v/>
      </c>
    </row>
    <row r="2546" spans="1:27" x14ac:dyDescent="0.3">
      <c r="A2546" s="238"/>
      <c r="B2546" s="241" t="str">
        <f t="shared" si="280"/>
        <v/>
      </c>
      <c r="C2546" s="239"/>
      <c r="D2546" s="240" t="str">
        <f>IF(C2546&lt;&gt;"",VLOOKUP(C2546,'BASE EQUIPOS'!$G$8:$H$22,2,0),"")</f>
        <v/>
      </c>
      <c r="E2546" s="241" t="str">
        <f>IF(C2546&lt;&gt;"",VLOOKUP(C2546,'BASE EQUIPOS'!$G$8:$I$22,3,0),"")</f>
        <v/>
      </c>
      <c r="F2546" s="241" t="str">
        <f>IF(C2546&lt;&gt;"",VLOOKUP(C2546,'BASE EQUIPOS'!$G$8:$J$22,4,0),"")</f>
        <v/>
      </c>
      <c r="G2546" s="242"/>
      <c r="H2546" s="233"/>
      <c r="I2546" s="241"/>
      <c r="J2546" s="241"/>
      <c r="K2546" s="241"/>
      <c r="L2546" s="239"/>
      <c r="M2546" s="244"/>
      <c r="N2546" s="245" t="str">
        <f t="shared" ca="1" si="274"/>
        <v/>
      </c>
      <c r="O2546" s="239"/>
      <c r="P2546" s="244"/>
      <c r="Q2546" s="245" t="str">
        <f t="shared" si="275"/>
        <v/>
      </c>
      <c r="U2546" s="246" t="str">
        <f>IFERROR(VLOOKUP(C2546,'BASE EQUIPOS'!$G$8:$O$22,9,0)," ")</f>
        <v xml:space="preserve"> </v>
      </c>
      <c r="V2546" s="232" t="str">
        <f t="shared" si="277"/>
        <v/>
      </c>
      <c r="W2546" s="232" t="str">
        <f t="shared" si="278"/>
        <v/>
      </c>
      <c r="X2546" s="232" t="str">
        <f>IFERROR(VLOOKUP(W2546,Datos!$P$4:$Q$18,2,0),"")</f>
        <v/>
      </c>
      <c r="Y2546" s="232" t="str">
        <f t="shared" si="279"/>
        <v/>
      </c>
      <c r="AA2546" s="314" t="str">
        <f t="shared" ca="1" si="276"/>
        <v/>
      </c>
    </row>
    <row r="2547" spans="1:27" x14ac:dyDescent="0.3">
      <c r="A2547" s="238"/>
      <c r="B2547" s="241" t="str">
        <f t="shared" si="280"/>
        <v/>
      </c>
      <c r="C2547" s="239"/>
      <c r="D2547" s="240" t="str">
        <f>IF(C2547&lt;&gt;"",VLOOKUP(C2547,'BASE EQUIPOS'!$G$8:$H$22,2,0),"")</f>
        <v/>
      </c>
      <c r="E2547" s="241" t="str">
        <f>IF(C2547&lt;&gt;"",VLOOKUP(C2547,'BASE EQUIPOS'!$G$8:$I$22,3,0),"")</f>
        <v/>
      </c>
      <c r="F2547" s="241" t="str">
        <f>IF(C2547&lt;&gt;"",VLOOKUP(C2547,'BASE EQUIPOS'!$G$8:$J$22,4,0),"")</f>
        <v/>
      </c>
      <c r="G2547" s="242"/>
      <c r="H2547" s="233"/>
      <c r="I2547" s="241"/>
      <c r="J2547" s="241"/>
      <c r="K2547" s="241"/>
      <c r="L2547" s="239"/>
      <c r="M2547" s="244"/>
      <c r="N2547" s="245" t="str">
        <f t="shared" ca="1" si="274"/>
        <v/>
      </c>
      <c r="O2547" s="239"/>
      <c r="P2547" s="244"/>
      <c r="Q2547" s="245" t="str">
        <f t="shared" si="275"/>
        <v/>
      </c>
      <c r="U2547" s="246" t="str">
        <f>IFERROR(VLOOKUP(C2547,'BASE EQUIPOS'!$G$8:$O$22,9,0)," ")</f>
        <v xml:space="preserve"> </v>
      </c>
      <c r="V2547" s="232" t="str">
        <f t="shared" si="277"/>
        <v/>
      </c>
      <c r="W2547" s="232" t="str">
        <f t="shared" si="278"/>
        <v/>
      </c>
      <c r="X2547" s="232" t="str">
        <f>IFERROR(VLOOKUP(W2547,Datos!$P$4:$Q$18,2,0),"")</f>
        <v/>
      </c>
      <c r="Y2547" s="232" t="str">
        <f t="shared" si="279"/>
        <v/>
      </c>
      <c r="AA2547" s="314" t="str">
        <f t="shared" ca="1" si="276"/>
        <v/>
      </c>
    </row>
    <row r="2548" spans="1:27" x14ac:dyDescent="0.3">
      <c r="A2548" s="238"/>
      <c r="B2548" s="241" t="str">
        <f t="shared" si="280"/>
        <v/>
      </c>
      <c r="C2548" s="239"/>
      <c r="D2548" s="240" t="str">
        <f>IF(C2548&lt;&gt;"",VLOOKUP(C2548,'BASE EQUIPOS'!$G$8:$H$22,2,0),"")</f>
        <v/>
      </c>
      <c r="E2548" s="241" t="str">
        <f>IF(C2548&lt;&gt;"",VLOOKUP(C2548,'BASE EQUIPOS'!$G$8:$I$22,3,0),"")</f>
        <v/>
      </c>
      <c r="F2548" s="241" t="str">
        <f>IF(C2548&lt;&gt;"",VLOOKUP(C2548,'BASE EQUIPOS'!$G$8:$J$22,4,0),"")</f>
        <v/>
      </c>
      <c r="G2548" s="242"/>
      <c r="H2548" s="233"/>
      <c r="I2548" s="241"/>
      <c r="J2548" s="241"/>
      <c r="K2548" s="241"/>
      <c r="L2548" s="239"/>
      <c r="M2548" s="244"/>
      <c r="N2548" s="245" t="str">
        <f t="shared" ca="1" si="274"/>
        <v/>
      </c>
      <c r="O2548" s="239"/>
      <c r="P2548" s="244"/>
      <c r="Q2548" s="245" t="str">
        <f t="shared" si="275"/>
        <v/>
      </c>
      <c r="U2548" s="246" t="str">
        <f>IFERROR(VLOOKUP(C2548,'BASE EQUIPOS'!$G$8:$O$22,9,0)," ")</f>
        <v xml:space="preserve"> </v>
      </c>
      <c r="V2548" s="232" t="str">
        <f t="shared" si="277"/>
        <v/>
      </c>
      <c r="W2548" s="232" t="str">
        <f t="shared" si="278"/>
        <v/>
      </c>
      <c r="X2548" s="232" t="str">
        <f>IFERROR(VLOOKUP(W2548,Datos!$P$4:$Q$18,2,0),"")</f>
        <v/>
      </c>
      <c r="Y2548" s="232" t="str">
        <f t="shared" si="279"/>
        <v/>
      </c>
      <c r="AA2548" s="314" t="str">
        <f t="shared" ca="1" si="276"/>
        <v/>
      </c>
    </row>
    <row r="2549" spans="1:27" x14ac:dyDescent="0.3">
      <c r="A2549" s="238"/>
      <c r="B2549" s="241" t="str">
        <f t="shared" si="280"/>
        <v/>
      </c>
      <c r="C2549" s="239"/>
      <c r="D2549" s="240" t="str">
        <f>IF(C2549&lt;&gt;"",VLOOKUP(C2549,'BASE EQUIPOS'!$G$8:$H$22,2,0),"")</f>
        <v/>
      </c>
      <c r="E2549" s="241" t="str">
        <f>IF(C2549&lt;&gt;"",VLOOKUP(C2549,'BASE EQUIPOS'!$G$8:$I$22,3,0),"")</f>
        <v/>
      </c>
      <c r="F2549" s="241" t="str">
        <f>IF(C2549&lt;&gt;"",VLOOKUP(C2549,'BASE EQUIPOS'!$G$8:$J$22,4,0),"")</f>
        <v/>
      </c>
      <c r="G2549" s="242"/>
      <c r="H2549" s="233"/>
      <c r="I2549" s="241"/>
      <c r="J2549" s="241"/>
      <c r="K2549" s="241"/>
      <c r="L2549" s="239"/>
      <c r="M2549" s="244"/>
      <c r="N2549" s="245" t="str">
        <f t="shared" ca="1" si="274"/>
        <v/>
      </c>
      <c r="O2549" s="239"/>
      <c r="P2549" s="244"/>
      <c r="Q2549" s="245" t="str">
        <f t="shared" si="275"/>
        <v/>
      </c>
      <c r="U2549" s="246" t="str">
        <f>IFERROR(VLOOKUP(C2549,'BASE EQUIPOS'!$G$8:$O$22,9,0)," ")</f>
        <v xml:space="preserve"> </v>
      </c>
      <c r="V2549" s="232" t="str">
        <f t="shared" si="277"/>
        <v/>
      </c>
      <c r="W2549" s="232" t="str">
        <f t="shared" si="278"/>
        <v/>
      </c>
      <c r="X2549" s="232" t="str">
        <f>IFERROR(VLOOKUP(W2549,Datos!$P$4:$Q$18,2,0),"")</f>
        <v/>
      </c>
      <c r="Y2549" s="232" t="str">
        <f t="shared" si="279"/>
        <v/>
      </c>
      <c r="AA2549" s="314" t="str">
        <f t="shared" ca="1" si="276"/>
        <v/>
      </c>
    </row>
    <row r="2550" spans="1:27" x14ac:dyDescent="0.3">
      <c r="A2550" s="238"/>
      <c r="B2550" s="241" t="str">
        <f t="shared" si="280"/>
        <v/>
      </c>
      <c r="C2550" s="239"/>
      <c r="D2550" s="240" t="str">
        <f>IF(C2550&lt;&gt;"",VLOOKUP(C2550,'BASE EQUIPOS'!$G$8:$H$22,2,0),"")</f>
        <v/>
      </c>
      <c r="E2550" s="241" t="str">
        <f>IF(C2550&lt;&gt;"",VLOOKUP(C2550,'BASE EQUIPOS'!$G$8:$I$22,3,0),"")</f>
        <v/>
      </c>
      <c r="F2550" s="241" t="str">
        <f>IF(C2550&lt;&gt;"",VLOOKUP(C2550,'BASE EQUIPOS'!$G$8:$J$22,4,0),"")</f>
        <v/>
      </c>
      <c r="G2550" s="242"/>
      <c r="H2550" s="233"/>
      <c r="I2550" s="241"/>
      <c r="J2550" s="241"/>
      <c r="K2550" s="241"/>
      <c r="L2550" s="239"/>
      <c r="M2550" s="244"/>
      <c r="N2550" s="245" t="str">
        <f t="shared" ca="1" si="274"/>
        <v/>
      </c>
      <c r="O2550" s="239"/>
      <c r="P2550" s="244"/>
      <c r="Q2550" s="245" t="str">
        <f t="shared" si="275"/>
        <v/>
      </c>
      <c r="U2550" s="246" t="str">
        <f>IFERROR(VLOOKUP(C2550,'BASE EQUIPOS'!$G$8:$O$22,9,0)," ")</f>
        <v xml:space="preserve"> </v>
      </c>
      <c r="V2550" s="232" t="str">
        <f t="shared" si="277"/>
        <v/>
      </c>
      <c r="W2550" s="232" t="str">
        <f t="shared" si="278"/>
        <v/>
      </c>
      <c r="X2550" s="232" t="str">
        <f>IFERROR(VLOOKUP(W2550,Datos!$P$4:$Q$18,2,0),"")</f>
        <v/>
      </c>
      <c r="Y2550" s="232" t="str">
        <f t="shared" si="279"/>
        <v/>
      </c>
      <c r="AA2550" s="314" t="str">
        <f t="shared" ca="1" si="276"/>
        <v/>
      </c>
    </row>
    <row r="2551" spans="1:27" x14ac:dyDescent="0.3">
      <c r="A2551" s="238"/>
      <c r="B2551" s="241" t="str">
        <f t="shared" si="280"/>
        <v/>
      </c>
      <c r="C2551" s="239"/>
      <c r="D2551" s="240" t="str">
        <f>IF(C2551&lt;&gt;"",VLOOKUP(C2551,'BASE EQUIPOS'!$G$8:$H$22,2,0),"")</f>
        <v/>
      </c>
      <c r="E2551" s="241" t="str">
        <f>IF(C2551&lt;&gt;"",VLOOKUP(C2551,'BASE EQUIPOS'!$G$8:$I$22,3,0),"")</f>
        <v/>
      </c>
      <c r="F2551" s="241" t="str">
        <f>IF(C2551&lt;&gt;"",VLOOKUP(C2551,'BASE EQUIPOS'!$G$8:$J$22,4,0),"")</f>
        <v/>
      </c>
      <c r="G2551" s="242"/>
      <c r="H2551" s="233"/>
      <c r="I2551" s="241"/>
      <c r="J2551" s="241"/>
      <c r="K2551" s="241"/>
      <c r="L2551" s="239"/>
      <c r="M2551" s="244"/>
      <c r="N2551" s="245" t="str">
        <f t="shared" ca="1" si="274"/>
        <v/>
      </c>
      <c r="O2551" s="239"/>
      <c r="P2551" s="244"/>
      <c r="Q2551" s="245" t="str">
        <f t="shared" si="275"/>
        <v/>
      </c>
      <c r="U2551" s="246" t="str">
        <f>IFERROR(VLOOKUP(C2551,'BASE EQUIPOS'!$G$8:$O$22,9,0)," ")</f>
        <v xml:space="preserve"> </v>
      </c>
      <c r="V2551" s="232" t="str">
        <f t="shared" si="277"/>
        <v/>
      </c>
      <c r="W2551" s="232" t="str">
        <f t="shared" si="278"/>
        <v/>
      </c>
      <c r="X2551" s="232" t="str">
        <f>IFERROR(VLOOKUP(W2551,Datos!$P$4:$Q$18,2,0),"")</f>
        <v/>
      </c>
      <c r="Y2551" s="232" t="str">
        <f t="shared" si="279"/>
        <v/>
      </c>
      <c r="AA2551" s="314" t="str">
        <f t="shared" ca="1" si="276"/>
        <v/>
      </c>
    </row>
    <row r="2552" spans="1:27" x14ac:dyDescent="0.3">
      <c r="A2552" s="238"/>
      <c r="B2552" s="241" t="str">
        <f t="shared" si="280"/>
        <v/>
      </c>
      <c r="C2552" s="239"/>
      <c r="D2552" s="240" t="str">
        <f>IF(C2552&lt;&gt;"",VLOOKUP(C2552,'BASE EQUIPOS'!$G$8:$H$22,2,0),"")</f>
        <v/>
      </c>
      <c r="E2552" s="241" t="str">
        <f>IF(C2552&lt;&gt;"",VLOOKUP(C2552,'BASE EQUIPOS'!$G$8:$I$22,3,0),"")</f>
        <v/>
      </c>
      <c r="F2552" s="241" t="str">
        <f>IF(C2552&lt;&gt;"",VLOOKUP(C2552,'BASE EQUIPOS'!$G$8:$J$22,4,0),"")</f>
        <v/>
      </c>
      <c r="G2552" s="242"/>
      <c r="H2552" s="233"/>
      <c r="I2552" s="241"/>
      <c r="J2552" s="241"/>
      <c r="K2552" s="241"/>
      <c r="L2552" s="239"/>
      <c r="M2552" s="244"/>
      <c r="N2552" s="245" t="str">
        <f t="shared" ca="1" si="274"/>
        <v/>
      </c>
      <c r="O2552" s="239"/>
      <c r="P2552" s="244"/>
      <c r="Q2552" s="245" t="str">
        <f t="shared" si="275"/>
        <v/>
      </c>
      <c r="U2552" s="246" t="str">
        <f>IFERROR(VLOOKUP(C2552,'BASE EQUIPOS'!$G$8:$O$22,9,0)," ")</f>
        <v xml:space="preserve"> </v>
      </c>
      <c r="V2552" s="232" t="str">
        <f t="shared" si="277"/>
        <v/>
      </c>
      <c r="W2552" s="232" t="str">
        <f t="shared" si="278"/>
        <v/>
      </c>
      <c r="X2552" s="232" t="str">
        <f>IFERROR(VLOOKUP(W2552,Datos!$P$4:$Q$18,2,0),"")</f>
        <v/>
      </c>
      <c r="Y2552" s="232" t="str">
        <f t="shared" si="279"/>
        <v/>
      </c>
      <c r="AA2552" s="314" t="str">
        <f t="shared" ca="1" si="276"/>
        <v/>
      </c>
    </row>
    <row r="2553" spans="1:27" x14ac:dyDescent="0.3">
      <c r="A2553" s="238"/>
      <c r="B2553" s="241" t="str">
        <f t="shared" si="280"/>
        <v/>
      </c>
      <c r="C2553" s="239"/>
      <c r="D2553" s="240" t="str">
        <f>IF(C2553&lt;&gt;"",VLOOKUP(C2553,'BASE EQUIPOS'!$G$8:$H$22,2,0),"")</f>
        <v/>
      </c>
      <c r="E2553" s="241" t="str">
        <f>IF(C2553&lt;&gt;"",VLOOKUP(C2553,'BASE EQUIPOS'!$G$8:$I$22,3,0),"")</f>
        <v/>
      </c>
      <c r="F2553" s="241" t="str">
        <f>IF(C2553&lt;&gt;"",VLOOKUP(C2553,'BASE EQUIPOS'!$G$8:$J$22,4,0),"")</f>
        <v/>
      </c>
      <c r="G2553" s="242"/>
      <c r="H2553" s="233"/>
      <c r="I2553" s="241"/>
      <c r="J2553" s="241"/>
      <c r="K2553" s="241"/>
      <c r="L2553" s="239"/>
      <c r="M2553" s="244"/>
      <c r="N2553" s="245" t="str">
        <f t="shared" ca="1" si="274"/>
        <v/>
      </c>
      <c r="O2553" s="239"/>
      <c r="P2553" s="244"/>
      <c r="Q2553" s="245" t="str">
        <f t="shared" si="275"/>
        <v/>
      </c>
      <c r="U2553" s="246" t="str">
        <f>IFERROR(VLOOKUP(C2553,'BASE EQUIPOS'!$G$8:$O$22,9,0)," ")</f>
        <v xml:space="preserve"> </v>
      </c>
      <c r="V2553" s="232" t="str">
        <f t="shared" si="277"/>
        <v/>
      </c>
      <c r="W2553" s="232" t="str">
        <f t="shared" si="278"/>
        <v/>
      </c>
      <c r="X2553" s="232" t="str">
        <f>IFERROR(VLOOKUP(W2553,Datos!$P$4:$Q$18,2,0),"")</f>
        <v/>
      </c>
      <c r="Y2553" s="232" t="str">
        <f t="shared" si="279"/>
        <v/>
      </c>
      <c r="AA2553" s="314" t="str">
        <f t="shared" ca="1" si="276"/>
        <v/>
      </c>
    </row>
    <row r="2554" spans="1:27" x14ac:dyDescent="0.3">
      <c r="A2554" s="238"/>
      <c r="B2554" s="241" t="str">
        <f t="shared" si="280"/>
        <v/>
      </c>
      <c r="C2554" s="239"/>
      <c r="D2554" s="240" t="str">
        <f>IF(C2554&lt;&gt;"",VLOOKUP(C2554,'BASE EQUIPOS'!$G$8:$H$22,2,0),"")</f>
        <v/>
      </c>
      <c r="E2554" s="241" t="str">
        <f>IF(C2554&lt;&gt;"",VLOOKUP(C2554,'BASE EQUIPOS'!$G$8:$I$22,3,0),"")</f>
        <v/>
      </c>
      <c r="F2554" s="241" t="str">
        <f>IF(C2554&lt;&gt;"",VLOOKUP(C2554,'BASE EQUIPOS'!$G$8:$J$22,4,0),"")</f>
        <v/>
      </c>
      <c r="G2554" s="242"/>
      <c r="H2554" s="233"/>
      <c r="I2554" s="241"/>
      <c r="J2554" s="241"/>
      <c r="K2554" s="241"/>
      <c r="L2554" s="239"/>
      <c r="M2554" s="244"/>
      <c r="N2554" s="245" t="str">
        <f t="shared" ca="1" si="274"/>
        <v/>
      </c>
      <c r="O2554" s="239"/>
      <c r="P2554" s="244"/>
      <c r="Q2554" s="245" t="str">
        <f t="shared" si="275"/>
        <v/>
      </c>
      <c r="U2554" s="246" t="str">
        <f>IFERROR(VLOOKUP(C2554,'BASE EQUIPOS'!$G$8:$O$22,9,0)," ")</f>
        <v xml:space="preserve"> </v>
      </c>
      <c r="V2554" s="232" t="str">
        <f t="shared" si="277"/>
        <v/>
      </c>
      <c r="W2554" s="232" t="str">
        <f t="shared" si="278"/>
        <v/>
      </c>
      <c r="X2554" s="232" t="str">
        <f>IFERROR(VLOOKUP(W2554,Datos!$P$4:$Q$18,2,0),"")</f>
        <v/>
      </c>
      <c r="Y2554" s="232" t="str">
        <f t="shared" si="279"/>
        <v/>
      </c>
      <c r="AA2554" s="314" t="str">
        <f t="shared" ca="1" si="276"/>
        <v/>
      </c>
    </row>
    <row r="2555" spans="1:27" x14ac:dyDescent="0.3">
      <c r="A2555" s="238"/>
      <c r="B2555" s="241" t="str">
        <f t="shared" si="280"/>
        <v/>
      </c>
      <c r="C2555" s="239"/>
      <c r="D2555" s="240" t="str">
        <f>IF(C2555&lt;&gt;"",VLOOKUP(C2555,'BASE EQUIPOS'!$G$8:$H$22,2,0),"")</f>
        <v/>
      </c>
      <c r="E2555" s="241" t="str">
        <f>IF(C2555&lt;&gt;"",VLOOKUP(C2555,'BASE EQUIPOS'!$G$8:$I$22,3,0),"")</f>
        <v/>
      </c>
      <c r="F2555" s="241" t="str">
        <f>IF(C2555&lt;&gt;"",VLOOKUP(C2555,'BASE EQUIPOS'!$G$8:$J$22,4,0),"")</f>
        <v/>
      </c>
      <c r="G2555" s="242"/>
      <c r="H2555" s="233"/>
      <c r="I2555" s="241"/>
      <c r="J2555" s="241"/>
      <c r="K2555" s="241"/>
      <c r="L2555" s="239"/>
      <c r="M2555" s="244"/>
      <c r="N2555" s="245" t="str">
        <f t="shared" ca="1" si="274"/>
        <v/>
      </c>
      <c r="O2555" s="239"/>
      <c r="P2555" s="244"/>
      <c r="Q2555" s="245" t="str">
        <f t="shared" si="275"/>
        <v/>
      </c>
      <c r="U2555" s="246" t="str">
        <f>IFERROR(VLOOKUP(C2555,'BASE EQUIPOS'!$G$8:$O$22,9,0)," ")</f>
        <v xml:space="preserve"> </v>
      </c>
      <c r="V2555" s="232" t="str">
        <f t="shared" si="277"/>
        <v/>
      </c>
      <c r="W2555" s="232" t="str">
        <f t="shared" si="278"/>
        <v/>
      </c>
      <c r="X2555" s="232" t="str">
        <f>IFERROR(VLOOKUP(W2555,Datos!$P$4:$Q$18,2,0),"")</f>
        <v/>
      </c>
      <c r="Y2555" s="232" t="str">
        <f t="shared" si="279"/>
        <v/>
      </c>
      <c r="AA2555" s="314" t="str">
        <f t="shared" ca="1" si="276"/>
        <v/>
      </c>
    </row>
    <row r="2556" spans="1:27" x14ac:dyDescent="0.3">
      <c r="A2556" s="238"/>
      <c r="B2556" s="241" t="str">
        <f t="shared" si="280"/>
        <v/>
      </c>
      <c r="C2556" s="239"/>
      <c r="D2556" s="240" t="str">
        <f>IF(C2556&lt;&gt;"",VLOOKUP(C2556,'BASE EQUIPOS'!$G$8:$H$22,2,0),"")</f>
        <v/>
      </c>
      <c r="E2556" s="241" t="str">
        <f>IF(C2556&lt;&gt;"",VLOOKUP(C2556,'BASE EQUIPOS'!$G$8:$I$22,3,0),"")</f>
        <v/>
      </c>
      <c r="F2556" s="241" t="str">
        <f>IF(C2556&lt;&gt;"",VLOOKUP(C2556,'BASE EQUIPOS'!$G$8:$J$22,4,0),"")</f>
        <v/>
      </c>
      <c r="G2556" s="242"/>
      <c r="H2556" s="233"/>
      <c r="I2556" s="241"/>
      <c r="J2556" s="241"/>
      <c r="K2556" s="241"/>
      <c r="L2556" s="239"/>
      <c r="M2556" s="244"/>
      <c r="N2556" s="245" t="str">
        <f t="shared" ca="1" si="274"/>
        <v/>
      </c>
      <c r="O2556" s="239"/>
      <c r="P2556" s="244"/>
      <c r="Q2556" s="245" t="str">
        <f t="shared" si="275"/>
        <v/>
      </c>
      <c r="U2556" s="246" t="str">
        <f>IFERROR(VLOOKUP(C2556,'BASE EQUIPOS'!$G$8:$O$22,9,0)," ")</f>
        <v xml:space="preserve"> </v>
      </c>
      <c r="V2556" s="232" t="str">
        <f t="shared" si="277"/>
        <v/>
      </c>
      <c r="W2556" s="232" t="str">
        <f t="shared" si="278"/>
        <v/>
      </c>
      <c r="X2556" s="232" t="str">
        <f>IFERROR(VLOOKUP(W2556,Datos!$P$4:$Q$18,2,0),"")</f>
        <v/>
      </c>
      <c r="Y2556" s="232" t="str">
        <f t="shared" si="279"/>
        <v/>
      </c>
      <c r="AA2556" s="314" t="str">
        <f t="shared" ca="1" si="276"/>
        <v/>
      </c>
    </row>
    <row r="2557" spans="1:27" x14ac:dyDescent="0.3">
      <c r="A2557" s="238"/>
      <c r="B2557" s="241" t="str">
        <f t="shared" si="280"/>
        <v/>
      </c>
      <c r="C2557" s="239"/>
      <c r="D2557" s="240" t="str">
        <f>IF(C2557&lt;&gt;"",VLOOKUP(C2557,'BASE EQUIPOS'!$G$8:$H$22,2,0),"")</f>
        <v/>
      </c>
      <c r="E2557" s="241" t="str">
        <f>IF(C2557&lt;&gt;"",VLOOKUP(C2557,'BASE EQUIPOS'!$G$8:$I$22,3,0),"")</f>
        <v/>
      </c>
      <c r="F2557" s="241" t="str">
        <f>IF(C2557&lt;&gt;"",VLOOKUP(C2557,'BASE EQUIPOS'!$G$8:$J$22,4,0),"")</f>
        <v/>
      </c>
      <c r="G2557" s="242"/>
      <c r="H2557" s="233"/>
      <c r="I2557" s="241"/>
      <c r="J2557" s="241"/>
      <c r="K2557" s="241"/>
      <c r="L2557" s="239"/>
      <c r="M2557" s="244"/>
      <c r="N2557" s="245" t="str">
        <f t="shared" ca="1" si="274"/>
        <v/>
      </c>
      <c r="O2557" s="239"/>
      <c r="P2557" s="244"/>
      <c r="Q2557" s="245" t="str">
        <f t="shared" si="275"/>
        <v/>
      </c>
      <c r="U2557" s="246" t="str">
        <f>IFERROR(VLOOKUP(C2557,'BASE EQUIPOS'!$G$8:$O$22,9,0)," ")</f>
        <v xml:space="preserve"> </v>
      </c>
      <c r="V2557" s="232" t="str">
        <f t="shared" si="277"/>
        <v/>
      </c>
      <c r="W2557" s="232" t="str">
        <f t="shared" si="278"/>
        <v/>
      </c>
      <c r="X2557" s="232" t="str">
        <f>IFERROR(VLOOKUP(W2557,Datos!$P$4:$Q$18,2,0),"")</f>
        <v/>
      </c>
      <c r="Y2557" s="232" t="str">
        <f t="shared" si="279"/>
        <v/>
      </c>
      <c r="AA2557" s="314" t="str">
        <f t="shared" ca="1" si="276"/>
        <v/>
      </c>
    </row>
    <row r="2558" spans="1:27" x14ac:dyDescent="0.3">
      <c r="A2558" s="238"/>
      <c r="B2558" s="241" t="str">
        <f t="shared" si="280"/>
        <v/>
      </c>
      <c r="C2558" s="239"/>
      <c r="D2558" s="240" t="str">
        <f>IF(C2558&lt;&gt;"",VLOOKUP(C2558,'BASE EQUIPOS'!$G$8:$H$22,2,0),"")</f>
        <v/>
      </c>
      <c r="E2558" s="241" t="str">
        <f>IF(C2558&lt;&gt;"",VLOOKUP(C2558,'BASE EQUIPOS'!$G$8:$I$22,3,0),"")</f>
        <v/>
      </c>
      <c r="F2558" s="241" t="str">
        <f>IF(C2558&lt;&gt;"",VLOOKUP(C2558,'BASE EQUIPOS'!$G$8:$J$22,4,0),"")</f>
        <v/>
      </c>
      <c r="G2558" s="242"/>
      <c r="H2558" s="233"/>
      <c r="I2558" s="241"/>
      <c r="J2558" s="241"/>
      <c r="K2558" s="241"/>
      <c r="L2558" s="239"/>
      <c r="M2558" s="244"/>
      <c r="N2558" s="245" t="str">
        <f t="shared" ca="1" si="274"/>
        <v/>
      </c>
      <c r="O2558" s="239"/>
      <c r="P2558" s="244"/>
      <c r="Q2558" s="245" t="str">
        <f t="shared" si="275"/>
        <v/>
      </c>
      <c r="U2558" s="246" t="str">
        <f>IFERROR(VLOOKUP(C2558,'BASE EQUIPOS'!$G$8:$O$22,9,0)," ")</f>
        <v xml:space="preserve"> </v>
      </c>
      <c r="V2558" s="232" t="str">
        <f t="shared" si="277"/>
        <v/>
      </c>
      <c r="W2558" s="232" t="str">
        <f t="shared" si="278"/>
        <v/>
      </c>
      <c r="X2558" s="232" t="str">
        <f>IFERROR(VLOOKUP(W2558,Datos!$P$4:$Q$18,2,0),"")</f>
        <v/>
      </c>
      <c r="Y2558" s="232" t="str">
        <f t="shared" si="279"/>
        <v/>
      </c>
      <c r="AA2558" s="314" t="str">
        <f t="shared" ca="1" si="276"/>
        <v/>
      </c>
    </row>
    <row r="2559" spans="1:27" x14ac:dyDescent="0.3">
      <c r="A2559" s="238"/>
      <c r="B2559" s="241" t="str">
        <f t="shared" si="280"/>
        <v/>
      </c>
      <c r="C2559" s="239"/>
      <c r="D2559" s="240" t="str">
        <f>IF(C2559&lt;&gt;"",VLOOKUP(C2559,'BASE EQUIPOS'!$G$8:$H$22,2,0),"")</f>
        <v/>
      </c>
      <c r="E2559" s="241" t="str">
        <f>IF(C2559&lt;&gt;"",VLOOKUP(C2559,'BASE EQUIPOS'!$G$8:$I$22,3,0),"")</f>
        <v/>
      </c>
      <c r="F2559" s="241" t="str">
        <f>IF(C2559&lt;&gt;"",VLOOKUP(C2559,'BASE EQUIPOS'!$G$8:$J$22,4,0),"")</f>
        <v/>
      </c>
      <c r="G2559" s="242"/>
      <c r="H2559" s="233"/>
      <c r="I2559" s="241"/>
      <c r="J2559" s="241"/>
      <c r="K2559" s="241"/>
      <c r="L2559" s="239"/>
      <c r="M2559" s="244"/>
      <c r="N2559" s="245" t="str">
        <f t="shared" ca="1" si="274"/>
        <v/>
      </c>
      <c r="O2559" s="239"/>
      <c r="P2559" s="244"/>
      <c r="Q2559" s="245" t="str">
        <f t="shared" si="275"/>
        <v/>
      </c>
      <c r="U2559" s="246" t="str">
        <f>IFERROR(VLOOKUP(C2559,'BASE EQUIPOS'!$G$8:$O$22,9,0)," ")</f>
        <v xml:space="preserve"> </v>
      </c>
      <c r="V2559" s="232" t="str">
        <f t="shared" si="277"/>
        <v/>
      </c>
      <c r="W2559" s="232" t="str">
        <f t="shared" si="278"/>
        <v/>
      </c>
      <c r="X2559" s="232" t="str">
        <f>IFERROR(VLOOKUP(W2559,Datos!$P$4:$Q$18,2,0),"")</f>
        <v/>
      </c>
      <c r="Y2559" s="232" t="str">
        <f t="shared" si="279"/>
        <v/>
      </c>
      <c r="AA2559" s="314" t="str">
        <f t="shared" ca="1" si="276"/>
        <v/>
      </c>
    </row>
    <row r="2560" spans="1:27" x14ac:dyDescent="0.3">
      <c r="A2560" s="238"/>
      <c r="B2560" s="241" t="str">
        <f t="shared" si="280"/>
        <v/>
      </c>
      <c r="C2560" s="239"/>
      <c r="D2560" s="240" t="str">
        <f>IF(C2560&lt;&gt;"",VLOOKUP(C2560,'BASE EQUIPOS'!$G$8:$H$22,2,0),"")</f>
        <v/>
      </c>
      <c r="E2560" s="241" t="str">
        <f>IF(C2560&lt;&gt;"",VLOOKUP(C2560,'BASE EQUIPOS'!$G$8:$I$22,3,0),"")</f>
        <v/>
      </c>
      <c r="F2560" s="241" t="str">
        <f>IF(C2560&lt;&gt;"",VLOOKUP(C2560,'BASE EQUIPOS'!$G$8:$J$22,4,0),"")</f>
        <v/>
      </c>
      <c r="G2560" s="242"/>
      <c r="H2560" s="233"/>
      <c r="I2560" s="241"/>
      <c r="J2560" s="241"/>
      <c r="K2560" s="241"/>
      <c r="L2560" s="239"/>
      <c r="M2560" s="244"/>
      <c r="N2560" s="245" t="str">
        <f t="shared" ca="1" si="274"/>
        <v/>
      </c>
      <c r="O2560" s="239"/>
      <c r="P2560" s="244"/>
      <c r="Q2560" s="245" t="str">
        <f t="shared" si="275"/>
        <v/>
      </c>
      <c r="U2560" s="246" t="str">
        <f>IFERROR(VLOOKUP(C2560,'BASE EQUIPOS'!$G$8:$O$22,9,0)," ")</f>
        <v xml:space="preserve"> </v>
      </c>
      <c r="V2560" s="232" t="str">
        <f t="shared" si="277"/>
        <v/>
      </c>
      <c r="W2560" s="232" t="str">
        <f t="shared" si="278"/>
        <v/>
      </c>
      <c r="X2560" s="232" t="str">
        <f>IFERROR(VLOOKUP(W2560,Datos!$P$4:$Q$18,2,0),"")</f>
        <v/>
      </c>
      <c r="Y2560" s="232" t="str">
        <f t="shared" si="279"/>
        <v/>
      </c>
      <c r="AA2560" s="314" t="str">
        <f t="shared" ca="1" si="276"/>
        <v/>
      </c>
    </row>
    <row r="2561" spans="1:27" x14ac:dyDescent="0.3">
      <c r="A2561" s="238"/>
      <c r="B2561" s="241" t="str">
        <f t="shared" si="280"/>
        <v/>
      </c>
      <c r="C2561" s="239"/>
      <c r="D2561" s="240" t="str">
        <f>IF(C2561&lt;&gt;"",VLOOKUP(C2561,'BASE EQUIPOS'!$G$8:$H$22,2,0),"")</f>
        <v/>
      </c>
      <c r="E2561" s="241" t="str">
        <f>IF(C2561&lt;&gt;"",VLOOKUP(C2561,'BASE EQUIPOS'!$G$8:$I$22,3,0),"")</f>
        <v/>
      </c>
      <c r="F2561" s="241" t="str">
        <f>IF(C2561&lt;&gt;"",VLOOKUP(C2561,'BASE EQUIPOS'!$G$8:$J$22,4,0),"")</f>
        <v/>
      </c>
      <c r="G2561" s="242"/>
      <c r="H2561" s="233"/>
      <c r="I2561" s="241"/>
      <c r="J2561" s="241"/>
      <c r="K2561" s="241"/>
      <c r="L2561" s="239"/>
      <c r="M2561" s="244"/>
      <c r="N2561" s="245" t="str">
        <f t="shared" ca="1" si="274"/>
        <v/>
      </c>
      <c r="O2561" s="239"/>
      <c r="P2561" s="244"/>
      <c r="Q2561" s="245" t="str">
        <f t="shared" si="275"/>
        <v/>
      </c>
      <c r="U2561" s="246" t="str">
        <f>IFERROR(VLOOKUP(C2561,'BASE EQUIPOS'!$G$8:$O$22,9,0)," ")</f>
        <v xml:space="preserve"> </v>
      </c>
      <c r="V2561" s="232" t="str">
        <f t="shared" si="277"/>
        <v/>
      </c>
      <c r="W2561" s="232" t="str">
        <f t="shared" si="278"/>
        <v/>
      </c>
      <c r="X2561" s="232" t="str">
        <f>IFERROR(VLOOKUP(W2561,Datos!$P$4:$Q$18,2,0),"")</f>
        <v/>
      </c>
      <c r="Y2561" s="232" t="str">
        <f t="shared" si="279"/>
        <v/>
      </c>
      <c r="AA2561" s="314" t="str">
        <f t="shared" ca="1" si="276"/>
        <v/>
      </c>
    </row>
    <row r="2562" spans="1:27" x14ac:dyDescent="0.3">
      <c r="A2562" s="238"/>
      <c r="B2562" s="241" t="str">
        <f t="shared" si="280"/>
        <v/>
      </c>
      <c r="C2562" s="239"/>
      <c r="D2562" s="240" t="str">
        <f>IF(C2562&lt;&gt;"",VLOOKUP(C2562,'BASE EQUIPOS'!$G$8:$H$22,2,0),"")</f>
        <v/>
      </c>
      <c r="E2562" s="241" t="str">
        <f>IF(C2562&lt;&gt;"",VLOOKUP(C2562,'BASE EQUIPOS'!$G$8:$I$22,3,0),"")</f>
        <v/>
      </c>
      <c r="F2562" s="241" t="str">
        <f>IF(C2562&lt;&gt;"",VLOOKUP(C2562,'BASE EQUIPOS'!$G$8:$J$22,4,0),"")</f>
        <v/>
      </c>
      <c r="G2562" s="242"/>
      <c r="H2562" s="233"/>
      <c r="I2562" s="241"/>
      <c r="J2562" s="241"/>
      <c r="K2562" s="241"/>
      <c r="L2562" s="239"/>
      <c r="M2562" s="244"/>
      <c r="N2562" s="245" t="str">
        <f t="shared" ca="1" si="274"/>
        <v/>
      </c>
      <c r="O2562" s="239"/>
      <c r="P2562" s="244"/>
      <c r="Q2562" s="245" t="str">
        <f t="shared" si="275"/>
        <v/>
      </c>
      <c r="U2562" s="246" t="str">
        <f>IFERROR(VLOOKUP(C2562,'BASE EQUIPOS'!$G$8:$O$22,9,0)," ")</f>
        <v xml:space="preserve"> </v>
      </c>
      <c r="V2562" s="232" t="str">
        <f t="shared" si="277"/>
        <v/>
      </c>
      <c r="W2562" s="232" t="str">
        <f t="shared" si="278"/>
        <v/>
      </c>
      <c r="X2562" s="232" t="str">
        <f>IFERROR(VLOOKUP(W2562,Datos!$P$4:$Q$18,2,0),"")</f>
        <v/>
      </c>
      <c r="Y2562" s="232" t="str">
        <f t="shared" si="279"/>
        <v/>
      </c>
      <c r="AA2562" s="314" t="str">
        <f t="shared" ca="1" si="276"/>
        <v/>
      </c>
    </row>
    <row r="2563" spans="1:27" x14ac:dyDescent="0.3">
      <c r="A2563" s="238"/>
      <c r="B2563" s="241" t="str">
        <f t="shared" si="280"/>
        <v/>
      </c>
      <c r="C2563" s="239"/>
      <c r="D2563" s="240" t="str">
        <f>IF(C2563&lt;&gt;"",VLOOKUP(C2563,'BASE EQUIPOS'!$G$8:$H$22,2,0),"")</f>
        <v/>
      </c>
      <c r="E2563" s="241" t="str">
        <f>IF(C2563&lt;&gt;"",VLOOKUP(C2563,'BASE EQUIPOS'!$G$8:$I$22,3,0),"")</f>
        <v/>
      </c>
      <c r="F2563" s="241" t="str">
        <f>IF(C2563&lt;&gt;"",VLOOKUP(C2563,'BASE EQUIPOS'!$G$8:$J$22,4,0),"")</f>
        <v/>
      </c>
      <c r="G2563" s="242"/>
      <c r="H2563" s="233"/>
      <c r="I2563" s="241"/>
      <c r="J2563" s="241"/>
      <c r="K2563" s="241"/>
      <c r="L2563" s="239"/>
      <c r="M2563" s="244"/>
      <c r="N2563" s="245" t="str">
        <f t="shared" ca="1" si="274"/>
        <v/>
      </c>
      <c r="O2563" s="239"/>
      <c r="P2563" s="244"/>
      <c r="Q2563" s="245" t="str">
        <f t="shared" si="275"/>
        <v/>
      </c>
      <c r="U2563" s="246" t="str">
        <f>IFERROR(VLOOKUP(C2563,'BASE EQUIPOS'!$G$8:$O$22,9,0)," ")</f>
        <v xml:space="preserve"> </v>
      </c>
      <c r="V2563" s="232" t="str">
        <f t="shared" si="277"/>
        <v/>
      </c>
      <c r="W2563" s="232" t="str">
        <f t="shared" si="278"/>
        <v/>
      </c>
      <c r="X2563" s="232" t="str">
        <f>IFERROR(VLOOKUP(W2563,Datos!$P$4:$Q$18,2,0),"")</f>
        <v/>
      </c>
      <c r="Y2563" s="232" t="str">
        <f t="shared" si="279"/>
        <v/>
      </c>
      <c r="AA2563" s="314" t="str">
        <f t="shared" ca="1" si="276"/>
        <v/>
      </c>
    </row>
    <row r="2564" spans="1:27" x14ac:dyDescent="0.3">
      <c r="A2564" s="238"/>
      <c r="B2564" s="241" t="str">
        <f t="shared" si="280"/>
        <v/>
      </c>
      <c r="C2564" s="239"/>
      <c r="D2564" s="240" t="str">
        <f>IF(C2564&lt;&gt;"",VLOOKUP(C2564,'BASE EQUIPOS'!$G$8:$H$22,2,0),"")</f>
        <v/>
      </c>
      <c r="E2564" s="241" t="str">
        <f>IF(C2564&lt;&gt;"",VLOOKUP(C2564,'BASE EQUIPOS'!$G$8:$I$22,3,0),"")</f>
        <v/>
      </c>
      <c r="F2564" s="241" t="str">
        <f>IF(C2564&lt;&gt;"",VLOOKUP(C2564,'BASE EQUIPOS'!$G$8:$J$22,4,0),"")</f>
        <v/>
      </c>
      <c r="G2564" s="242"/>
      <c r="H2564" s="233"/>
      <c r="I2564" s="241"/>
      <c r="J2564" s="241"/>
      <c r="K2564" s="241"/>
      <c r="L2564" s="239"/>
      <c r="M2564" s="244"/>
      <c r="N2564" s="245" t="str">
        <f t="shared" ca="1" si="274"/>
        <v/>
      </c>
      <c r="O2564" s="239"/>
      <c r="P2564" s="244"/>
      <c r="Q2564" s="245" t="str">
        <f t="shared" si="275"/>
        <v/>
      </c>
      <c r="U2564" s="246" t="str">
        <f>IFERROR(VLOOKUP(C2564,'BASE EQUIPOS'!$G$8:$O$22,9,0)," ")</f>
        <v xml:space="preserve"> </v>
      </c>
      <c r="V2564" s="232" t="str">
        <f t="shared" si="277"/>
        <v/>
      </c>
      <c r="W2564" s="232" t="str">
        <f t="shared" si="278"/>
        <v/>
      </c>
      <c r="X2564" s="232" t="str">
        <f>IFERROR(VLOOKUP(W2564,Datos!$P$4:$Q$18,2,0),"")</f>
        <v/>
      </c>
      <c r="Y2564" s="232" t="str">
        <f t="shared" si="279"/>
        <v/>
      </c>
      <c r="AA2564" s="314" t="str">
        <f t="shared" ca="1" si="276"/>
        <v/>
      </c>
    </row>
    <row r="2565" spans="1:27" x14ac:dyDescent="0.3">
      <c r="A2565" s="238"/>
      <c r="B2565" s="241" t="str">
        <f t="shared" si="280"/>
        <v/>
      </c>
      <c r="C2565" s="239"/>
      <c r="D2565" s="240" t="str">
        <f>IF(C2565&lt;&gt;"",VLOOKUP(C2565,'BASE EQUIPOS'!$G$8:$H$22,2,0),"")</f>
        <v/>
      </c>
      <c r="E2565" s="241" t="str">
        <f>IF(C2565&lt;&gt;"",VLOOKUP(C2565,'BASE EQUIPOS'!$G$8:$I$22,3,0),"")</f>
        <v/>
      </c>
      <c r="F2565" s="241" t="str">
        <f>IF(C2565&lt;&gt;"",VLOOKUP(C2565,'BASE EQUIPOS'!$G$8:$J$22,4,0),"")</f>
        <v/>
      </c>
      <c r="G2565" s="242"/>
      <c r="H2565" s="233"/>
      <c r="I2565" s="241"/>
      <c r="J2565" s="241"/>
      <c r="K2565" s="241"/>
      <c r="L2565" s="239"/>
      <c r="M2565" s="244"/>
      <c r="N2565" s="245" t="str">
        <f t="shared" ca="1" si="274"/>
        <v/>
      </c>
      <c r="O2565" s="239"/>
      <c r="P2565" s="244"/>
      <c r="Q2565" s="245" t="str">
        <f t="shared" si="275"/>
        <v/>
      </c>
      <c r="U2565" s="246" t="str">
        <f>IFERROR(VLOOKUP(C2565,'BASE EQUIPOS'!$G$8:$O$22,9,0)," ")</f>
        <v xml:space="preserve"> </v>
      </c>
      <c r="V2565" s="232" t="str">
        <f t="shared" si="277"/>
        <v/>
      </c>
      <c r="W2565" s="232" t="str">
        <f t="shared" si="278"/>
        <v/>
      </c>
      <c r="X2565" s="232" t="str">
        <f>IFERROR(VLOOKUP(W2565,Datos!$P$4:$Q$18,2,0),"")</f>
        <v/>
      </c>
      <c r="Y2565" s="232" t="str">
        <f t="shared" si="279"/>
        <v/>
      </c>
      <c r="AA2565" s="314" t="str">
        <f t="shared" ca="1" si="276"/>
        <v/>
      </c>
    </row>
    <row r="2566" spans="1:27" x14ac:dyDescent="0.3">
      <c r="A2566" s="238"/>
      <c r="B2566" s="241" t="str">
        <f t="shared" si="280"/>
        <v/>
      </c>
      <c r="C2566" s="239"/>
      <c r="D2566" s="240" t="str">
        <f>IF(C2566&lt;&gt;"",VLOOKUP(C2566,'BASE EQUIPOS'!$G$8:$H$22,2,0),"")</f>
        <v/>
      </c>
      <c r="E2566" s="241" t="str">
        <f>IF(C2566&lt;&gt;"",VLOOKUP(C2566,'BASE EQUIPOS'!$G$8:$I$22,3,0),"")</f>
        <v/>
      </c>
      <c r="F2566" s="241" t="str">
        <f>IF(C2566&lt;&gt;"",VLOOKUP(C2566,'BASE EQUIPOS'!$G$8:$J$22,4,0),"")</f>
        <v/>
      </c>
      <c r="G2566" s="242"/>
      <c r="H2566" s="233"/>
      <c r="I2566" s="241"/>
      <c r="J2566" s="241"/>
      <c r="K2566" s="241"/>
      <c r="L2566" s="239"/>
      <c r="M2566" s="244"/>
      <c r="N2566" s="245" t="str">
        <f t="shared" ca="1" si="274"/>
        <v/>
      </c>
      <c r="O2566" s="239"/>
      <c r="P2566" s="244"/>
      <c r="Q2566" s="245" t="str">
        <f t="shared" si="275"/>
        <v/>
      </c>
      <c r="U2566" s="246" t="str">
        <f>IFERROR(VLOOKUP(C2566,'BASE EQUIPOS'!$G$8:$O$22,9,0)," ")</f>
        <v xml:space="preserve"> </v>
      </c>
      <c r="V2566" s="232" t="str">
        <f t="shared" si="277"/>
        <v/>
      </c>
      <c r="W2566" s="232" t="str">
        <f t="shared" si="278"/>
        <v/>
      </c>
      <c r="X2566" s="232" t="str">
        <f>IFERROR(VLOOKUP(W2566,Datos!$P$4:$Q$18,2,0),"")</f>
        <v/>
      </c>
      <c r="Y2566" s="232" t="str">
        <f t="shared" si="279"/>
        <v/>
      </c>
      <c r="AA2566" s="314" t="str">
        <f t="shared" ca="1" si="276"/>
        <v/>
      </c>
    </row>
    <row r="2567" spans="1:27" x14ac:dyDescent="0.3">
      <c r="A2567" s="238"/>
      <c r="B2567" s="241" t="str">
        <f t="shared" si="280"/>
        <v/>
      </c>
      <c r="C2567" s="239"/>
      <c r="D2567" s="240" t="str">
        <f>IF(C2567&lt;&gt;"",VLOOKUP(C2567,'BASE EQUIPOS'!$G$8:$H$22,2,0),"")</f>
        <v/>
      </c>
      <c r="E2567" s="241" t="str">
        <f>IF(C2567&lt;&gt;"",VLOOKUP(C2567,'BASE EQUIPOS'!$G$8:$I$22,3,0),"")</f>
        <v/>
      </c>
      <c r="F2567" s="241" t="str">
        <f>IF(C2567&lt;&gt;"",VLOOKUP(C2567,'BASE EQUIPOS'!$G$8:$J$22,4,0),"")</f>
        <v/>
      </c>
      <c r="G2567" s="242"/>
      <c r="H2567" s="233"/>
      <c r="I2567" s="241"/>
      <c r="J2567" s="241"/>
      <c r="K2567" s="241"/>
      <c r="L2567" s="239"/>
      <c r="M2567" s="244"/>
      <c r="N2567" s="245" t="str">
        <f t="shared" ca="1" si="274"/>
        <v/>
      </c>
      <c r="O2567" s="239"/>
      <c r="P2567" s="244"/>
      <c r="Q2567" s="245" t="str">
        <f t="shared" si="275"/>
        <v/>
      </c>
      <c r="U2567" s="246" t="str">
        <f>IFERROR(VLOOKUP(C2567,'BASE EQUIPOS'!$G$8:$O$22,9,0)," ")</f>
        <v xml:space="preserve"> </v>
      </c>
      <c r="V2567" s="232" t="str">
        <f t="shared" si="277"/>
        <v/>
      </c>
      <c r="W2567" s="232" t="str">
        <f t="shared" si="278"/>
        <v/>
      </c>
      <c r="X2567" s="232" t="str">
        <f>IFERROR(VLOOKUP(W2567,Datos!$P$4:$Q$18,2,0),"")</f>
        <v/>
      </c>
      <c r="Y2567" s="232" t="str">
        <f t="shared" si="279"/>
        <v/>
      </c>
      <c r="AA2567" s="314" t="str">
        <f t="shared" ca="1" si="276"/>
        <v/>
      </c>
    </row>
    <row r="2568" spans="1:27" x14ac:dyDescent="0.3">
      <c r="A2568" s="238"/>
      <c r="B2568" s="241" t="str">
        <f t="shared" si="280"/>
        <v/>
      </c>
      <c r="C2568" s="239"/>
      <c r="D2568" s="240" t="str">
        <f>IF(C2568&lt;&gt;"",VLOOKUP(C2568,'BASE EQUIPOS'!$G$8:$H$22,2,0),"")</f>
        <v/>
      </c>
      <c r="E2568" s="241" t="str">
        <f>IF(C2568&lt;&gt;"",VLOOKUP(C2568,'BASE EQUIPOS'!$G$8:$I$22,3,0),"")</f>
        <v/>
      </c>
      <c r="F2568" s="241" t="str">
        <f>IF(C2568&lt;&gt;"",VLOOKUP(C2568,'BASE EQUIPOS'!$G$8:$J$22,4,0),"")</f>
        <v/>
      </c>
      <c r="G2568" s="242"/>
      <c r="H2568" s="233"/>
      <c r="I2568" s="241"/>
      <c r="J2568" s="241"/>
      <c r="K2568" s="241"/>
      <c r="L2568" s="239"/>
      <c r="M2568" s="244"/>
      <c r="N2568" s="245" t="str">
        <f t="shared" ca="1" si="274"/>
        <v/>
      </c>
      <c r="O2568" s="239"/>
      <c r="P2568" s="244"/>
      <c r="Q2568" s="245" t="str">
        <f t="shared" si="275"/>
        <v/>
      </c>
      <c r="U2568" s="246" t="str">
        <f>IFERROR(VLOOKUP(C2568,'BASE EQUIPOS'!$G$8:$O$22,9,0)," ")</f>
        <v xml:space="preserve"> </v>
      </c>
      <c r="V2568" s="232" t="str">
        <f t="shared" si="277"/>
        <v/>
      </c>
      <c r="W2568" s="232" t="str">
        <f t="shared" si="278"/>
        <v/>
      </c>
      <c r="X2568" s="232" t="str">
        <f>IFERROR(VLOOKUP(W2568,Datos!$P$4:$Q$18,2,0),"")</f>
        <v/>
      </c>
      <c r="Y2568" s="232" t="str">
        <f t="shared" si="279"/>
        <v/>
      </c>
      <c r="AA2568" s="314" t="str">
        <f t="shared" ca="1" si="276"/>
        <v/>
      </c>
    </row>
    <row r="2569" spans="1:27" x14ac:dyDescent="0.3">
      <c r="A2569" s="238"/>
      <c r="B2569" s="241" t="str">
        <f t="shared" si="280"/>
        <v/>
      </c>
      <c r="C2569" s="239"/>
      <c r="D2569" s="240" t="str">
        <f>IF(C2569&lt;&gt;"",VLOOKUP(C2569,'BASE EQUIPOS'!$G$8:$H$22,2,0),"")</f>
        <v/>
      </c>
      <c r="E2569" s="241" t="str">
        <f>IF(C2569&lt;&gt;"",VLOOKUP(C2569,'BASE EQUIPOS'!$G$8:$I$22,3,0),"")</f>
        <v/>
      </c>
      <c r="F2569" s="241" t="str">
        <f>IF(C2569&lt;&gt;"",VLOOKUP(C2569,'BASE EQUIPOS'!$G$8:$J$22,4,0),"")</f>
        <v/>
      </c>
      <c r="G2569" s="242"/>
      <c r="H2569" s="233"/>
      <c r="I2569" s="241"/>
      <c r="J2569" s="241"/>
      <c r="K2569" s="241"/>
      <c r="L2569" s="239"/>
      <c r="M2569" s="244"/>
      <c r="N2569" s="245" t="str">
        <f t="shared" ca="1" si="274"/>
        <v/>
      </c>
      <c r="O2569" s="239"/>
      <c r="P2569" s="244"/>
      <c r="Q2569" s="245" t="str">
        <f t="shared" si="275"/>
        <v/>
      </c>
      <c r="U2569" s="246" t="str">
        <f>IFERROR(VLOOKUP(C2569,'BASE EQUIPOS'!$G$8:$O$22,9,0)," ")</f>
        <v xml:space="preserve"> </v>
      </c>
      <c r="V2569" s="232" t="str">
        <f t="shared" si="277"/>
        <v/>
      </c>
      <c r="W2569" s="232" t="str">
        <f t="shared" si="278"/>
        <v/>
      </c>
      <c r="X2569" s="232" t="str">
        <f>IFERROR(VLOOKUP(W2569,Datos!$P$4:$Q$18,2,0),"")</f>
        <v/>
      </c>
      <c r="Y2569" s="232" t="str">
        <f t="shared" si="279"/>
        <v/>
      </c>
      <c r="AA2569" s="314" t="str">
        <f t="shared" ca="1" si="276"/>
        <v/>
      </c>
    </row>
    <row r="2570" spans="1:27" x14ac:dyDescent="0.3">
      <c r="A2570" s="238"/>
      <c r="B2570" s="241" t="str">
        <f t="shared" si="280"/>
        <v/>
      </c>
      <c r="C2570" s="239"/>
      <c r="D2570" s="240" t="str">
        <f>IF(C2570&lt;&gt;"",VLOOKUP(C2570,'BASE EQUIPOS'!$G$8:$H$22,2,0),"")</f>
        <v/>
      </c>
      <c r="E2570" s="241" t="str">
        <f>IF(C2570&lt;&gt;"",VLOOKUP(C2570,'BASE EQUIPOS'!$G$8:$I$22,3,0),"")</f>
        <v/>
      </c>
      <c r="F2570" s="241" t="str">
        <f>IF(C2570&lt;&gt;"",VLOOKUP(C2570,'BASE EQUIPOS'!$G$8:$J$22,4,0),"")</f>
        <v/>
      </c>
      <c r="G2570" s="242"/>
      <c r="H2570" s="233"/>
      <c r="I2570" s="241"/>
      <c r="J2570" s="241"/>
      <c r="K2570" s="241"/>
      <c r="L2570" s="239"/>
      <c r="M2570" s="244"/>
      <c r="N2570" s="245" t="str">
        <f t="shared" ca="1" si="274"/>
        <v/>
      </c>
      <c r="O2570" s="239"/>
      <c r="P2570" s="244"/>
      <c r="Q2570" s="245" t="str">
        <f t="shared" si="275"/>
        <v/>
      </c>
      <c r="U2570" s="246" t="str">
        <f>IFERROR(VLOOKUP(C2570,'BASE EQUIPOS'!$G$8:$O$22,9,0)," ")</f>
        <v xml:space="preserve"> </v>
      </c>
      <c r="V2570" s="232" t="str">
        <f t="shared" si="277"/>
        <v/>
      </c>
      <c r="W2570" s="232" t="str">
        <f t="shared" si="278"/>
        <v/>
      </c>
      <c r="X2570" s="232" t="str">
        <f>IFERROR(VLOOKUP(W2570,Datos!$P$4:$Q$18,2,0),"")</f>
        <v/>
      </c>
      <c r="Y2570" s="232" t="str">
        <f t="shared" si="279"/>
        <v/>
      </c>
      <c r="AA2570" s="314" t="str">
        <f t="shared" ca="1" si="276"/>
        <v/>
      </c>
    </row>
    <row r="2571" spans="1:27" x14ac:dyDescent="0.3">
      <c r="A2571" s="238"/>
      <c r="B2571" s="241" t="str">
        <f t="shared" si="280"/>
        <v/>
      </c>
      <c r="C2571" s="239"/>
      <c r="D2571" s="240" t="str">
        <f>IF(C2571&lt;&gt;"",VLOOKUP(C2571,'BASE EQUIPOS'!$G$8:$H$22,2,0),"")</f>
        <v/>
      </c>
      <c r="E2571" s="241" t="str">
        <f>IF(C2571&lt;&gt;"",VLOOKUP(C2571,'BASE EQUIPOS'!$G$8:$I$22,3,0),"")</f>
        <v/>
      </c>
      <c r="F2571" s="241" t="str">
        <f>IF(C2571&lt;&gt;"",VLOOKUP(C2571,'BASE EQUIPOS'!$G$8:$J$22,4,0),"")</f>
        <v/>
      </c>
      <c r="G2571" s="242"/>
      <c r="H2571" s="233"/>
      <c r="I2571" s="241"/>
      <c r="J2571" s="241"/>
      <c r="K2571" s="241"/>
      <c r="L2571" s="239"/>
      <c r="M2571" s="244"/>
      <c r="N2571" s="245" t="str">
        <f t="shared" ca="1" si="274"/>
        <v/>
      </c>
      <c r="O2571" s="239"/>
      <c r="P2571" s="244"/>
      <c r="Q2571" s="245" t="str">
        <f t="shared" si="275"/>
        <v/>
      </c>
      <c r="U2571" s="246" t="str">
        <f>IFERROR(VLOOKUP(C2571,'BASE EQUIPOS'!$G$8:$O$22,9,0)," ")</f>
        <v xml:space="preserve"> </v>
      </c>
      <c r="V2571" s="232" t="str">
        <f t="shared" si="277"/>
        <v/>
      </c>
      <c r="W2571" s="232" t="str">
        <f t="shared" si="278"/>
        <v/>
      </c>
      <c r="X2571" s="232" t="str">
        <f>IFERROR(VLOOKUP(W2571,Datos!$P$4:$Q$18,2,0),"")</f>
        <v/>
      </c>
      <c r="Y2571" s="232" t="str">
        <f t="shared" si="279"/>
        <v/>
      </c>
      <c r="AA2571" s="314" t="str">
        <f t="shared" ca="1" si="276"/>
        <v/>
      </c>
    </row>
    <row r="2572" spans="1:27" x14ac:dyDescent="0.3">
      <c r="A2572" s="238"/>
      <c r="B2572" s="241" t="str">
        <f t="shared" si="280"/>
        <v/>
      </c>
      <c r="C2572" s="239"/>
      <c r="D2572" s="240" t="str">
        <f>IF(C2572&lt;&gt;"",VLOOKUP(C2572,'BASE EQUIPOS'!$G$8:$H$22,2,0),"")</f>
        <v/>
      </c>
      <c r="E2572" s="241" t="str">
        <f>IF(C2572&lt;&gt;"",VLOOKUP(C2572,'BASE EQUIPOS'!$G$8:$I$22,3,0),"")</f>
        <v/>
      </c>
      <c r="F2572" s="241" t="str">
        <f>IF(C2572&lt;&gt;"",VLOOKUP(C2572,'BASE EQUIPOS'!$G$8:$J$22,4,0),"")</f>
        <v/>
      </c>
      <c r="G2572" s="242"/>
      <c r="H2572" s="233"/>
      <c r="I2572" s="241"/>
      <c r="J2572" s="241"/>
      <c r="K2572" s="241"/>
      <c r="L2572" s="239"/>
      <c r="M2572" s="244"/>
      <c r="N2572" s="245" t="str">
        <f t="shared" ca="1" si="274"/>
        <v/>
      </c>
      <c r="O2572" s="239"/>
      <c r="P2572" s="244"/>
      <c r="Q2572" s="245" t="str">
        <f t="shared" si="275"/>
        <v/>
      </c>
      <c r="U2572" s="246" t="str">
        <f>IFERROR(VLOOKUP(C2572,'BASE EQUIPOS'!$G$8:$O$22,9,0)," ")</f>
        <v xml:space="preserve"> </v>
      </c>
      <c r="V2572" s="232" t="str">
        <f t="shared" si="277"/>
        <v/>
      </c>
      <c r="W2572" s="232" t="str">
        <f t="shared" si="278"/>
        <v/>
      </c>
      <c r="X2572" s="232" t="str">
        <f>IFERROR(VLOOKUP(W2572,Datos!$P$4:$Q$18,2,0),"")</f>
        <v/>
      </c>
      <c r="Y2572" s="232" t="str">
        <f t="shared" si="279"/>
        <v/>
      </c>
      <c r="AA2572" s="314" t="str">
        <f t="shared" ca="1" si="276"/>
        <v/>
      </c>
    </row>
    <row r="2573" spans="1:27" x14ac:dyDescent="0.3">
      <c r="A2573" s="238"/>
      <c r="B2573" s="241" t="str">
        <f t="shared" si="280"/>
        <v/>
      </c>
      <c r="C2573" s="239"/>
      <c r="D2573" s="240" t="str">
        <f>IF(C2573&lt;&gt;"",VLOOKUP(C2573,'BASE EQUIPOS'!$G$8:$H$22,2,0),"")</f>
        <v/>
      </c>
      <c r="E2573" s="241" t="str">
        <f>IF(C2573&lt;&gt;"",VLOOKUP(C2573,'BASE EQUIPOS'!$G$8:$I$22,3,0),"")</f>
        <v/>
      </c>
      <c r="F2573" s="241" t="str">
        <f>IF(C2573&lt;&gt;"",VLOOKUP(C2573,'BASE EQUIPOS'!$G$8:$J$22,4,0),"")</f>
        <v/>
      </c>
      <c r="G2573" s="242"/>
      <c r="H2573" s="233"/>
      <c r="I2573" s="241"/>
      <c r="J2573" s="241"/>
      <c r="K2573" s="241"/>
      <c r="L2573" s="239"/>
      <c r="M2573" s="244"/>
      <c r="N2573" s="245" t="str">
        <f t="shared" ca="1" si="274"/>
        <v/>
      </c>
      <c r="O2573" s="239"/>
      <c r="P2573" s="244"/>
      <c r="Q2573" s="245" t="str">
        <f t="shared" si="275"/>
        <v/>
      </c>
      <c r="U2573" s="246" t="str">
        <f>IFERROR(VLOOKUP(C2573,'BASE EQUIPOS'!$G$8:$O$22,9,0)," ")</f>
        <v xml:space="preserve"> </v>
      </c>
      <c r="V2573" s="232" t="str">
        <f t="shared" si="277"/>
        <v/>
      </c>
      <c r="W2573" s="232" t="str">
        <f t="shared" si="278"/>
        <v/>
      </c>
      <c r="X2573" s="232" t="str">
        <f>IFERROR(VLOOKUP(W2573,Datos!$P$4:$Q$18,2,0),"")</f>
        <v/>
      </c>
      <c r="Y2573" s="232" t="str">
        <f t="shared" si="279"/>
        <v/>
      </c>
      <c r="AA2573" s="314" t="str">
        <f t="shared" ca="1" si="276"/>
        <v/>
      </c>
    </row>
    <row r="2574" spans="1:27" x14ac:dyDescent="0.3">
      <c r="A2574" s="238"/>
      <c r="B2574" s="241" t="str">
        <f t="shared" si="280"/>
        <v/>
      </c>
      <c r="C2574" s="239"/>
      <c r="D2574" s="240" t="str">
        <f>IF(C2574&lt;&gt;"",VLOOKUP(C2574,'BASE EQUIPOS'!$G$8:$H$22,2,0),"")</f>
        <v/>
      </c>
      <c r="E2574" s="241" t="str">
        <f>IF(C2574&lt;&gt;"",VLOOKUP(C2574,'BASE EQUIPOS'!$G$8:$I$22,3,0),"")</f>
        <v/>
      </c>
      <c r="F2574" s="241" t="str">
        <f>IF(C2574&lt;&gt;"",VLOOKUP(C2574,'BASE EQUIPOS'!$G$8:$J$22,4,0),"")</f>
        <v/>
      </c>
      <c r="G2574" s="242"/>
      <c r="H2574" s="233"/>
      <c r="I2574" s="241"/>
      <c r="J2574" s="241"/>
      <c r="K2574" s="241"/>
      <c r="L2574" s="239"/>
      <c r="M2574" s="244"/>
      <c r="N2574" s="245" t="str">
        <f t="shared" ca="1" si="274"/>
        <v/>
      </c>
      <c r="O2574" s="239"/>
      <c r="P2574" s="244"/>
      <c r="Q2574" s="245" t="str">
        <f t="shared" si="275"/>
        <v/>
      </c>
      <c r="U2574" s="246" t="str">
        <f>IFERROR(VLOOKUP(C2574,'BASE EQUIPOS'!$G$8:$O$22,9,0)," ")</f>
        <v xml:space="preserve"> </v>
      </c>
      <c r="V2574" s="232" t="str">
        <f t="shared" si="277"/>
        <v/>
      </c>
      <c r="W2574" s="232" t="str">
        <f t="shared" si="278"/>
        <v/>
      </c>
      <c r="X2574" s="232" t="str">
        <f>IFERROR(VLOOKUP(W2574,Datos!$P$4:$Q$18,2,0),"")</f>
        <v/>
      </c>
      <c r="Y2574" s="232" t="str">
        <f t="shared" si="279"/>
        <v/>
      </c>
      <c r="AA2574" s="314" t="str">
        <f t="shared" ca="1" si="276"/>
        <v/>
      </c>
    </row>
    <row r="2575" spans="1:27" x14ac:dyDescent="0.3">
      <c r="A2575" s="238"/>
      <c r="B2575" s="241" t="str">
        <f t="shared" si="280"/>
        <v/>
      </c>
      <c r="C2575" s="239"/>
      <c r="D2575" s="240" t="str">
        <f>IF(C2575&lt;&gt;"",VLOOKUP(C2575,'BASE EQUIPOS'!$G$8:$H$22,2,0),"")</f>
        <v/>
      </c>
      <c r="E2575" s="241" t="str">
        <f>IF(C2575&lt;&gt;"",VLOOKUP(C2575,'BASE EQUIPOS'!$G$8:$I$22,3,0),"")</f>
        <v/>
      </c>
      <c r="F2575" s="241" t="str">
        <f>IF(C2575&lt;&gt;"",VLOOKUP(C2575,'BASE EQUIPOS'!$G$8:$J$22,4,0),"")</f>
        <v/>
      </c>
      <c r="G2575" s="242"/>
      <c r="H2575" s="233"/>
      <c r="I2575" s="241"/>
      <c r="J2575" s="241"/>
      <c r="K2575" s="241"/>
      <c r="L2575" s="239"/>
      <c r="M2575" s="244"/>
      <c r="N2575" s="245" t="str">
        <f t="shared" ca="1" si="274"/>
        <v/>
      </c>
      <c r="O2575" s="239"/>
      <c r="P2575" s="244"/>
      <c r="Q2575" s="245" t="str">
        <f t="shared" si="275"/>
        <v/>
      </c>
      <c r="U2575" s="246" t="str">
        <f>IFERROR(VLOOKUP(C2575,'BASE EQUIPOS'!$G$8:$O$22,9,0)," ")</f>
        <v xml:space="preserve"> </v>
      </c>
      <c r="V2575" s="232" t="str">
        <f t="shared" si="277"/>
        <v/>
      </c>
      <c r="W2575" s="232" t="str">
        <f t="shared" si="278"/>
        <v/>
      </c>
      <c r="X2575" s="232" t="str">
        <f>IFERROR(VLOOKUP(W2575,Datos!$P$4:$Q$18,2,0),"")</f>
        <v/>
      </c>
      <c r="Y2575" s="232" t="str">
        <f t="shared" si="279"/>
        <v/>
      </c>
      <c r="AA2575" s="314" t="str">
        <f t="shared" ca="1" si="276"/>
        <v/>
      </c>
    </row>
    <row r="2576" spans="1:27" x14ac:dyDescent="0.3">
      <c r="A2576" s="238"/>
      <c r="B2576" s="241" t="str">
        <f t="shared" si="280"/>
        <v/>
      </c>
      <c r="C2576" s="239"/>
      <c r="D2576" s="240" t="str">
        <f>IF(C2576&lt;&gt;"",VLOOKUP(C2576,'BASE EQUIPOS'!$G$8:$H$22,2,0),"")</f>
        <v/>
      </c>
      <c r="E2576" s="241" t="str">
        <f>IF(C2576&lt;&gt;"",VLOOKUP(C2576,'BASE EQUIPOS'!$G$8:$I$22,3,0),"")</f>
        <v/>
      </c>
      <c r="F2576" s="241" t="str">
        <f>IF(C2576&lt;&gt;"",VLOOKUP(C2576,'BASE EQUIPOS'!$G$8:$J$22,4,0),"")</f>
        <v/>
      </c>
      <c r="G2576" s="242"/>
      <c r="H2576" s="233"/>
      <c r="I2576" s="241"/>
      <c r="J2576" s="241"/>
      <c r="K2576" s="241"/>
      <c r="L2576" s="239"/>
      <c r="M2576" s="244"/>
      <c r="N2576" s="245" t="str">
        <f t="shared" ref="N2576:N2639" ca="1" si="281">IF(M2576="","",IF(O2576="",NOW()*24-(L2576+M2576)*24,"Mtto. Terminado"))</f>
        <v/>
      </c>
      <c r="O2576" s="239"/>
      <c r="P2576" s="244"/>
      <c r="Q2576" s="245" t="str">
        <f t="shared" ref="Q2576:Q2639" si="282">IF(O2576="","",IF(P2576="","",(O2576+P2576)*24-(L2576+M2576)*24))</f>
        <v/>
      </c>
      <c r="U2576" s="246" t="str">
        <f>IFERROR(VLOOKUP(C2576,'BASE EQUIPOS'!$G$8:$O$22,9,0)," ")</f>
        <v xml:space="preserve"> </v>
      </c>
      <c r="V2576" s="232" t="str">
        <f t="shared" si="277"/>
        <v/>
      </c>
      <c r="W2576" s="232" t="str">
        <f t="shared" si="278"/>
        <v/>
      </c>
      <c r="X2576" s="232" t="str">
        <f>IFERROR(VLOOKUP(W2576,Datos!$P$4:$Q$18,2,0),"")</f>
        <v/>
      </c>
      <c r="Y2576" s="232" t="str">
        <f t="shared" si="279"/>
        <v/>
      </c>
      <c r="AA2576" s="314" t="str">
        <f t="shared" ca="1" si="276"/>
        <v/>
      </c>
    </row>
    <row r="2577" spans="1:27" x14ac:dyDescent="0.3">
      <c r="A2577" s="238"/>
      <c r="B2577" s="241" t="str">
        <f t="shared" si="280"/>
        <v/>
      </c>
      <c r="C2577" s="239"/>
      <c r="D2577" s="240" t="str">
        <f>IF(C2577&lt;&gt;"",VLOOKUP(C2577,'BASE EQUIPOS'!$G$8:$H$22,2,0),"")</f>
        <v/>
      </c>
      <c r="E2577" s="241" t="str">
        <f>IF(C2577&lt;&gt;"",VLOOKUP(C2577,'BASE EQUIPOS'!$G$8:$I$22,3,0),"")</f>
        <v/>
      </c>
      <c r="F2577" s="241" t="str">
        <f>IF(C2577&lt;&gt;"",VLOOKUP(C2577,'BASE EQUIPOS'!$G$8:$J$22,4,0),"")</f>
        <v/>
      </c>
      <c r="G2577" s="242"/>
      <c r="H2577" s="233"/>
      <c r="I2577" s="241"/>
      <c r="J2577" s="241"/>
      <c r="K2577" s="241"/>
      <c r="L2577" s="239"/>
      <c r="M2577" s="244"/>
      <c r="N2577" s="245" t="str">
        <f t="shared" ca="1" si="281"/>
        <v/>
      </c>
      <c r="O2577" s="239"/>
      <c r="P2577" s="244"/>
      <c r="Q2577" s="245" t="str">
        <f t="shared" si="282"/>
        <v/>
      </c>
      <c r="U2577" s="246" t="str">
        <f>IFERROR(VLOOKUP(C2577,'BASE EQUIPOS'!$G$8:$O$22,9,0)," ")</f>
        <v xml:space="preserve"> </v>
      </c>
      <c r="V2577" s="232" t="str">
        <f t="shared" si="277"/>
        <v/>
      </c>
      <c r="W2577" s="232" t="str">
        <f t="shared" si="278"/>
        <v/>
      </c>
      <c r="X2577" s="232" t="str">
        <f>IFERROR(VLOOKUP(W2577,Datos!$P$4:$Q$18,2,0),"")</f>
        <v/>
      </c>
      <c r="Y2577" s="232" t="str">
        <f t="shared" si="279"/>
        <v/>
      </c>
      <c r="AA2577" s="314" t="str">
        <f t="shared" ref="AA2577:AA2640" ca="1" si="283">IF(N2577="Mtto. Terminado",1,"")</f>
        <v/>
      </c>
    </row>
    <row r="2578" spans="1:27" x14ac:dyDescent="0.3">
      <c r="A2578" s="238"/>
      <c r="B2578" s="241" t="str">
        <f t="shared" si="280"/>
        <v/>
      </c>
      <c r="C2578" s="239"/>
      <c r="D2578" s="240" t="str">
        <f>IF(C2578&lt;&gt;"",VLOOKUP(C2578,'BASE EQUIPOS'!$G$8:$H$22,2,0),"")</f>
        <v/>
      </c>
      <c r="E2578" s="241" t="str">
        <f>IF(C2578&lt;&gt;"",VLOOKUP(C2578,'BASE EQUIPOS'!$G$8:$I$22,3,0),"")</f>
        <v/>
      </c>
      <c r="F2578" s="241" t="str">
        <f>IF(C2578&lt;&gt;"",VLOOKUP(C2578,'BASE EQUIPOS'!$G$8:$J$22,4,0),"")</f>
        <v/>
      </c>
      <c r="G2578" s="242"/>
      <c r="H2578" s="233"/>
      <c r="I2578" s="241"/>
      <c r="J2578" s="241"/>
      <c r="K2578" s="241"/>
      <c r="L2578" s="239"/>
      <c r="M2578" s="244"/>
      <c r="N2578" s="245" t="str">
        <f t="shared" ca="1" si="281"/>
        <v/>
      </c>
      <c r="O2578" s="239"/>
      <c r="P2578" s="244"/>
      <c r="Q2578" s="245" t="str">
        <f t="shared" si="282"/>
        <v/>
      </c>
      <c r="U2578" s="246" t="str">
        <f>IFERROR(VLOOKUP(C2578,'BASE EQUIPOS'!$G$8:$O$22,9,0)," ")</f>
        <v xml:space="preserve"> </v>
      </c>
      <c r="V2578" s="232" t="str">
        <f t="shared" si="277"/>
        <v/>
      </c>
      <c r="W2578" s="232" t="str">
        <f t="shared" si="278"/>
        <v/>
      </c>
      <c r="X2578" s="232" t="str">
        <f>IFERROR(VLOOKUP(W2578,Datos!$P$4:$Q$18,2,0),"")</f>
        <v/>
      </c>
      <c r="Y2578" s="232" t="str">
        <f t="shared" si="279"/>
        <v/>
      </c>
      <c r="AA2578" s="314" t="str">
        <f t="shared" ca="1" si="283"/>
        <v/>
      </c>
    </row>
    <row r="2579" spans="1:27" x14ac:dyDescent="0.3">
      <c r="A2579" s="238"/>
      <c r="B2579" s="241" t="str">
        <f t="shared" si="280"/>
        <v/>
      </c>
      <c r="C2579" s="239"/>
      <c r="D2579" s="240" t="str">
        <f>IF(C2579&lt;&gt;"",VLOOKUP(C2579,'BASE EQUIPOS'!$G$8:$H$22,2,0),"")</f>
        <v/>
      </c>
      <c r="E2579" s="241" t="str">
        <f>IF(C2579&lt;&gt;"",VLOOKUP(C2579,'BASE EQUIPOS'!$G$8:$I$22,3,0),"")</f>
        <v/>
      </c>
      <c r="F2579" s="241" t="str">
        <f>IF(C2579&lt;&gt;"",VLOOKUP(C2579,'BASE EQUIPOS'!$G$8:$J$22,4,0),"")</f>
        <v/>
      </c>
      <c r="G2579" s="242"/>
      <c r="H2579" s="233"/>
      <c r="I2579" s="241"/>
      <c r="J2579" s="241"/>
      <c r="K2579" s="241"/>
      <c r="L2579" s="239"/>
      <c r="M2579" s="244"/>
      <c r="N2579" s="245" t="str">
        <f t="shared" ca="1" si="281"/>
        <v/>
      </c>
      <c r="O2579" s="239"/>
      <c r="P2579" s="244"/>
      <c r="Q2579" s="245" t="str">
        <f t="shared" si="282"/>
        <v/>
      </c>
      <c r="U2579" s="246" t="str">
        <f>IFERROR(VLOOKUP(C2579,'BASE EQUIPOS'!$G$8:$O$22,9,0)," ")</f>
        <v xml:space="preserve"> </v>
      </c>
      <c r="V2579" s="232" t="str">
        <f t="shared" si="277"/>
        <v/>
      </c>
      <c r="W2579" s="232" t="str">
        <f t="shared" si="278"/>
        <v/>
      </c>
      <c r="X2579" s="232" t="str">
        <f>IFERROR(VLOOKUP(W2579,Datos!$P$4:$Q$18,2,0),"")</f>
        <v/>
      </c>
      <c r="Y2579" s="232" t="str">
        <f t="shared" si="279"/>
        <v/>
      </c>
      <c r="AA2579" s="314" t="str">
        <f t="shared" ca="1" si="283"/>
        <v/>
      </c>
    </row>
    <row r="2580" spans="1:27" x14ac:dyDescent="0.3">
      <c r="A2580" s="238"/>
      <c r="B2580" s="241" t="str">
        <f t="shared" si="280"/>
        <v/>
      </c>
      <c r="C2580" s="239"/>
      <c r="D2580" s="240" t="str">
        <f>IF(C2580&lt;&gt;"",VLOOKUP(C2580,'BASE EQUIPOS'!$G$8:$H$22,2,0),"")</f>
        <v/>
      </c>
      <c r="E2580" s="241" t="str">
        <f>IF(C2580&lt;&gt;"",VLOOKUP(C2580,'BASE EQUIPOS'!$G$8:$I$22,3,0),"")</f>
        <v/>
      </c>
      <c r="F2580" s="241" t="str">
        <f>IF(C2580&lt;&gt;"",VLOOKUP(C2580,'BASE EQUIPOS'!$G$8:$J$22,4,0),"")</f>
        <v/>
      </c>
      <c r="G2580" s="242"/>
      <c r="H2580" s="233"/>
      <c r="I2580" s="241"/>
      <c r="J2580" s="241"/>
      <c r="K2580" s="241"/>
      <c r="L2580" s="239"/>
      <c r="M2580" s="244"/>
      <c r="N2580" s="245" t="str">
        <f t="shared" ca="1" si="281"/>
        <v/>
      </c>
      <c r="O2580" s="239"/>
      <c r="P2580" s="244"/>
      <c r="Q2580" s="245" t="str">
        <f t="shared" si="282"/>
        <v/>
      </c>
      <c r="U2580" s="246" t="str">
        <f>IFERROR(VLOOKUP(C2580,'BASE EQUIPOS'!$G$8:$O$22,9,0)," ")</f>
        <v xml:space="preserve"> </v>
      </c>
      <c r="V2580" s="232" t="str">
        <f t="shared" si="277"/>
        <v/>
      </c>
      <c r="W2580" s="232" t="str">
        <f t="shared" si="278"/>
        <v/>
      </c>
      <c r="X2580" s="232" t="str">
        <f>IFERROR(VLOOKUP(W2580,Datos!$P$4:$Q$18,2,0),"")</f>
        <v/>
      </c>
      <c r="Y2580" s="232" t="str">
        <f t="shared" si="279"/>
        <v/>
      </c>
      <c r="AA2580" s="314" t="str">
        <f t="shared" ca="1" si="283"/>
        <v/>
      </c>
    </row>
    <row r="2581" spans="1:27" x14ac:dyDescent="0.3">
      <c r="A2581" s="238"/>
      <c r="B2581" s="241" t="str">
        <f t="shared" si="280"/>
        <v/>
      </c>
      <c r="C2581" s="239"/>
      <c r="D2581" s="240" t="str">
        <f>IF(C2581&lt;&gt;"",VLOOKUP(C2581,'BASE EQUIPOS'!$G$8:$H$22,2,0),"")</f>
        <v/>
      </c>
      <c r="E2581" s="241" t="str">
        <f>IF(C2581&lt;&gt;"",VLOOKUP(C2581,'BASE EQUIPOS'!$G$8:$I$22,3,0),"")</f>
        <v/>
      </c>
      <c r="F2581" s="241" t="str">
        <f>IF(C2581&lt;&gt;"",VLOOKUP(C2581,'BASE EQUIPOS'!$G$8:$J$22,4,0),"")</f>
        <v/>
      </c>
      <c r="G2581" s="242"/>
      <c r="H2581" s="233"/>
      <c r="I2581" s="241"/>
      <c r="J2581" s="241"/>
      <c r="K2581" s="241"/>
      <c r="L2581" s="239"/>
      <c r="M2581" s="244"/>
      <c r="N2581" s="245" t="str">
        <f t="shared" ca="1" si="281"/>
        <v/>
      </c>
      <c r="O2581" s="239"/>
      <c r="P2581" s="244"/>
      <c r="Q2581" s="245" t="str">
        <f t="shared" si="282"/>
        <v/>
      </c>
      <c r="U2581" s="246" t="str">
        <f>IFERROR(VLOOKUP(C2581,'BASE EQUIPOS'!$G$8:$O$22,9,0)," ")</f>
        <v xml:space="preserve"> </v>
      </c>
      <c r="V2581" s="232" t="str">
        <f t="shared" ref="V2581:V2644" si="284">IF(G2581="MTTO. SISTEMÁTICO","PREVENTIVA",IF(G2581="MTTO. PREDICTIVO","INSPECCIÓN",""))</f>
        <v/>
      </c>
      <c r="W2581" s="232" t="str">
        <f t="shared" ref="W2581:W2644" si="285">CONCATENATE(D2581,I2581)</f>
        <v/>
      </c>
      <c r="X2581" s="232" t="str">
        <f>IFERROR(VLOOKUP(W2581,Datos!$P$4:$Q$18,2,0),"")</f>
        <v/>
      </c>
      <c r="Y2581" s="232" t="str">
        <f t="shared" ref="Y2581:Y2644" si="286">IF(A2581="OT CORRECTIVA",1,IF(A2581="OT PREVENTIVA",2,IF(A2581="HOJA INSPECCIÓN",3,"")))</f>
        <v/>
      </c>
      <c r="AA2581" s="314" t="str">
        <f t="shared" ca="1" si="283"/>
        <v/>
      </c>
    </row>
    <row r="2582" spans="1:27" x14ac:dyDescent="0.3">
      <c r="A2582" s="238"/>
      <c r="B2582" s="241" t="str">
        <f t="shared" si="280"/>
        <v/>
      </c>
      <c r="C2582" s="239"/>
      <c r="D2582" s="240" t="str">
        <f>IF(C2582&lt;&gt;"",VLOOKUP(C2582,'BASE EQUIPOS'!$G$8:$H$22,2,0),"")</f>
        <v/>
      </c>
      <c r="E2582" s="241" t="str">
        <f>IF(C2582&lt;&gt;"",VLOOKUP(C2582,'BASE EQUIPOS'!$G$8:$I$22,3,0),"")</f>
        <v/>
      </c>
      <c r="F2582" s="241" t="str">
        <f>IF(C2582&lt;&gt;"",VLOOKUP(C2582,'BASE EQUIPOS'!$G$8:$J$22,4,0),"")</f>
        <v/>
      </c>
      <c r="G2582" s="242"/>
      <c r="H2582" s="233"/>
      <c r="I2582" s="241"/>
      <c r="J2582" s="241"/>
      <c r="K2582" s="241"/>
      <c r="L2582" s="239"/>
      <c r="M2582" s="244"/>
      <c r="N2582" s="245" t="str">
        <f t="shared" ca="1" si="281"/>
        <v/>
      </c>
      <c r="O2582" s="239"/>
      <c r="P2582" s="244"/>
      <c r="Q2582" s="245" t="str">
        <f t="shared" si="282"/>
        <v/>
      </c>
      <c r="U2582" s="246" t="str">
        <f>IFERROR(VLOOKUP(C2582,'BASE EQUIPOS'!$G$8:$O$22,9,0)," ")</f>
        <v xml:space="preserve"> </v>
      </c>
      <c r="V2582" s="232" t="str">
        <f t="shared" si="284"/>
        <v/>
      </c>
      <c r="W2582" s="232" t="str">
        <f t="shared" si="285"/>
        <v/>
      </c>
      <c r="X2582" s="232" t="str">
        <f>IFERROR(VLOOKUP(W2582,Datos!$P$4:$Q$18,2,0),"")</f>
        <v/>
      </c>
      <c r="Y2582" s="232" t="str">
        <f t="shared" si="286"/>
        <v/>
      </c>
      <c r="AA2582" s="314" t="str">
        <f t="shared" ca="1" si="283"/>
        <v/>
      </c>
    </row>
    <row r="2583" spans="1:27" x14ac:dyDescent="0.3">
      <c r="A2583" s="238"/>
      <c r="B2583" s="241" t="str">
        <f t="shared" si="280"/>
        <v/>
      </c>
      <c r="C2583" s="239"/>
      <c r="D2583" s="240" t="str">
        <f>IF(C2583&lt;&gt;"",VLOOKUP(C2583,'BASE EQUIPOS'!$G$8:$H$22,2,0),"")</f>
        <v/>
      </c>
      <c r="E2583" s="241" t="str">
        <f>IF(C2583&lt;&gt;"",VLOOKUP(C2583,'BASE EQUIPOS'!$G$8:$I$22,3,0),"")</f>
        <v/>
      </c>
      <c r="F2583" s="241" t="str">
        <f>IF(C2583&lt;&gt;"",VLOOKUP(C2583,'BASE EQUIPOS'!$G$8:$J$22,4,0),"")</f>
        <v/>
      </c>
      <c r="G2583" s="242"/>
      <c r="H2583" s="233"/>
      <c r="I2583" s="241"/>
      <c r="J2583" s="241"/>
      <c r="K2583" s="241"/>
      <c r="L2583" s="239"/>
      <c r="M2583" s="244"/>
      <c r="N2583" s="245" t="str">
        <f t="shared" ca="1" si="281"/>
        <v/>
      </c>
      <c r="O2583" s="239"/>
      <c r="P2583" s="244"/>
      <c r="Q2583" s="245" t="str">
        <f t="shared" si="282"/>
        <v/>
      </c>
      <c r="U2583" s="246" t="str">
        <f>IFERROR(VLOOKUP(C2583,'BASE EQUIPOS'!$G$8:$O$22,9,0)," ")</f>
        <v xml:space="preserve"> </v>
      </c>
      <c r="V2583" s="232" t="str">
        <f t="shared" si="284"/>
        <v/>
      </c>
      <c r="W2583" s="232" t="str">
        <f t="shared" si="285"/>
        <v/>
      </c>
      <c r="X2583" s="232" t="str">
        <f>IFERROR(VLOOKUP(W2583,Datos!$P$4:$Q$18,2,0),"")</f>
        <v/>
      </c>
      <c r="Y2583" s="232" t="str">
        <f t="shared" si="286"/>
        <v/>
      </c>
      <c r="AA2583" s="314" t="str">
        <f t="shared" ca="1" si="283"/>
        <v/>
      </c>
    </row>
    <row r="2584" spans="1:27" x14ac:dyDescent="0.3">
      <c r="A2584" s="238"/>
      <c r="B2584" s="241" t="str">
        <f t="shared" si="280"/>
        <v/>
      </c>
      <c r="C2584" s="239"/>
      <c r="D2584" s="240" t="str">
        <f>IF(C2584&lt;&gt;"",VLOOKUP(C2584,'BASE EQUIPOS'!$G$8:$H$22,2,0),"")</f>
        <v/>
      </c>
      <c r="E2584" s="241" t="str">
        <f>IF(C2584&lt;&gt;"",VLOOKUP(C2584,'BASE EQUIPOS'!$G$8:$I$22,3,0),"")</f>
        <v/>
      </c>
      <c r="F2584" s="241" t="str">
        <f>IF(C2584&lt;&gt;"",VLOOKUP(C2584,'BASE EQUIPOS'!$G$8:$J$22,4,0),"")</f>
        <v/>
      </c>
      <c r="G2584" s="242"/>
      <c r="H2584" s="233"/>
      <c r="I2584" s="241"/>
      <c r="J2584" s="241"/>
      <c r="K2584" s="241"/>
      <c r="L2584" s="239"/>
      <c r="M2584" s="244"/>
      <c r="N2584" s="245" t="str">
        <f t="shared" ca="1" si="281"/>
        <v/>
      </c>
      <c r="O2584" s="239"/>
      <c r="P2584" s="244"/>
      <c r="Q2584" s="245" t="str">
        <f t="shared" si="282"/>
        <v/>
      </c>
      <c r="U2584" s="246" t="str">
        <f>IFERROR(VLOOKUP(C2584,'BASE EQUIPOS'!$G$8:$O$22,9,0)," ")</f>
        <v xml:space="preserve"> </v>
      </c>
      <c r="V2584" s="232" t="str">
        <f t="shared" si="284"/>
        <v/>
      </c>
      <c r="W2584" s="232" t="str">
        <f t="shared" si="285"/>
        <v/>
      </c>
      <c r="X2584" s="232" t="str">
        <f>IFERROR(VLOOKUP(W2584,Datos!$P$4:$Q$18,2,0),"")</f>
        <v/>
      </c>
      <c r="Y2584" s="232" t="str">
        <f t="shared" si="286"/>
        <v/>
      </c>
      <c r="AA2584" s="314" t="str">
        <f t="shared" ca="1" si="283"/>
        <v/>
      </c>
    </row>
    <row r="2585" spans="1:27" x14ac:dyDescent="0.3">
      <c r="A2585" s="238"/>
      <c r="B2585" s="241" t="str">
        <f t="shared" si="280"/>
        <v/>
      </c>
      <c r="C2585" s="239"/>
      <c r="D2585" s="240" t="str">
        <f>IF(C2585&lt;&gt;"",VLOOKUP(C2585,'BASE EQUIPOS'!$G$8:$H$22,2,0),"")</f>
        <v/>
      </c>
      <c r="E2585" s="241" t="str">
        <f>IF(C2585&lt;&gt;"",VLOOKUP(C2585,'BASE EQUIPOS'!$G$8:$I$22,3,0),"")</f>
        <v/>
      </c>
      <c r="F2585" s="241" t="str">
        <f>IF(C2585&lt;&gt;"",VLOOKUP(C2585,'BASE EQUIPOS'!$G$8:$J$22,4,0),"")</f>
        <v/>
      </c>
      <c r="G2585" s="242"/>
      <c r="H2585" s="233"/>
      <c r="I2585" s="241"/>
      <c r="J2585" s="241"/>
      <c r="K2585" s="241"/>
      <c r="L2585" s="239"/>
      <c r="M2585" s="244"/>
      <c r="N2585" s="245" t="str">
        <f t="shared" ca="1" si="281"/>
        <v/>
      </c>
      <c r="O2585" s="239"/>
      <c r="P2585" s="244"/>
      <c r="Q2585" s="245" t="str">
        <f t="shared" si="282"/>
        <v/>
      </c>
      <c r="U2585" s="246" t="str">
        <f>IFERROR(VLOOKUP(C2585,'BASE EQUIPOS'!$G$8:$O$22,9,0)," ")</f>
        <v xml:space="preserve"> </v>
      </c>
      <c r="V2585" s="232" t="str">
        <f t="shared" si="284"/>
        <v/>
      </c>
      <c r="W2585" s="232" t="str">
        <f t="shared" si="285"/>
        <v/>
      </c>
      <c r="X2585" s="232" t="str">
        <f>IFERROR(VLOOKUP(W2585,Datos!$P$4:$Q$18,2,0),"")</f>
        <v/>
      </c>
      <c r="Y2585" s="232" t="str">
        <f t="shared" si="286"/>
        <v/>
      </c>
      <c r="AA2585" s="314" t="str">
        <f t="shared" ca="1" si="283"/>
        <v/>
      </c>
    </row>
    <row r="2586" spans="1:27" x14ac:dyDescent="0.3">
      <c r="A2586" s="238"/>
      <c r="B2586" s="241" t="str">
        <f t="shared" si="280"/>
        <v/>
      </c>
      <c r="C2586" s="239"/>
      <c r="D2586" s="240" t="str">
        <f>IF(C2586&lt;&gt;"",VLOOKUP(C2586,'BASE EQUIPOS'!$G$8:$H$22,2,0),"")</f>
        <v/>
      </c>
      <c r="E2586" s="241" t="str">
        <f>IF(C2586&lt;&gt;"",VLOOKUP(C2586,'BASE EQUIPOS'!$G$8:$I$22,3,0),"")</f>
        <v/>
      </c>
      <c r="F2586" s="241" t="str">
        <f>IF(C2586&lt;&gt;"",VLOOKUP(C2586,'BASE EQUIPOS'!$G$8:$J$22,4,0),"")</f>
        <v/>
      </c>
      <c r="G2586" s="242"/>
      <c r="H2586" s="233"/>
      <c r="I2586" s="241"/>
      <c r="J2586" s="241"/>
      <c r="K2586" s="241"/>
      <c r="L2586" s="239"/>
      <c r="M2586" s="244"/>
      <c r="N2586" s="245" t="str">
        <f t="shared" ca="1" si="281"/>
        <v/>
      </c>
      <c r="O2586" s="239"/>
      <c r="P2586" s="244"/>
      <c r="Q2586" s="245" t="str">
        <f t="shared" si="282"/>
        <v/>
      </c>
      <c r="U2586" s="246" t="str">
        <f>IFERROR(VLOOKUP(C2586,'BASE EQUIPOS'!$G$8:$O$22,9,0)," ")</f>
        <v xml:space="preserve"> </v>
      </c>
      <c r="V2586" s="232" t="str">
        <f t="shared" si="284"/>
        <v/>
      </c>
      <c r="W2586" s="232" t="str">
        <f t="shared" si="285"/>
        <v/>
      </c>
      <c r="X2586" s="232" t="str">
        <f>IFERROR(VLOOKUP(W2586,Datos!$P$4:$Q$18,2,0),"")</f>
        <v/>
      </c>
      <c r="Y2586" s="232" t="str">
        <f t="shared" si="286"/>
        <v/>
      </c>
      <c r="AA2586" s="314" t="str">
        <f t="shared" ca="1" si="283"/>
        <v/>
      </c>
    </row>
    <row r="2587" spans="1:27" x14ac:dyDescent="0.3">
      <c r="A2587" s="238"/>
      <c r="B2587" s="241" t="str">
        <f t="shared" si="280"/>
        <v/>
      </c>
      <c r="C2587" s="239"/>
      <c r="D2587" s="240" t="str">
        <f>IF(C2587&lt;&gt;"",VLOOKUP(C2587,'BASE EQUIPOS'!$G$8:$H$22,2,0),"")</f>
        <v/>
      </c>
      <c r="E2587" s="241" t="str">
        <f>IF(C2587&lt;&gt;"",VLOOKUP(C2587,'BASE EQUIPOS'!$G$8:$I$22,3,0),"")</f>
        <v/>
      </c>
      <c r="F2587" s="241" t="str">
        <f>IF(C2587&lt;&gt;"",VLOOKUP(C2587,'BASE EQUIPOS'!$G$8:$J$22,4,0),"")</f>
        <v/>
      </c>
      <c r="G2587" s="242"/>
      <c r="H2587" s="233"/>
      <c r="I2587" s="241"/>
      <c r="J2587" s="241"/>
      <c r="K2587" s="241"/>
      <c r="L2587" s="239"/>
      <c r="M2587" s="244"/>
      <c r="N2587" s="245" t="str">
        <f t="shared" ca="1" si="281"/>
        <v/>
      </c>
      <c r="O2587" s="239"/>
      <c r="P2587" s="244"/>
      <c r="Q2587" s="245" t="str">
        <f t="shared" si="282"/>
        <v/>
      </c>
      <c r="U2587" s="246" t="str">
        <f>IFERROR(VLOOKUP(C2587,'BASE EQUIPOS'!$G$8:$O$22,9,0)," ")</f>
        <v xml:space="preserve"> </v>
      </c>
      <c r="V2587" s="232" t="str">
        <f t="shared" si="284"/>
        <v/>
      </c>
      <c r="W2587" s="232" t="str">
        <f t="shared" si="285"/>
        <v/>
      </c>
      <c r="X2587" s="232" t="str">
        <f>IFERROR(VLOOKUP(W2587,Datos!$P$4:$Q$18,2,0),"")</f>
        <v/>
      </c>
      <c r="Y2587" s="232" t="str">
        <f t="shared" si="286"/>
        <v/>
      </c>
      <c r="AA2587" s="314" t="str">
        <f t="shared" ca="1" si="283"/>
        <v/>
      </c>
    </row>
    <row r="2588" spans="1:27" x14ac:dyDescent="0.3">
      <c r="A2588" s="238"/>
      <c r="B2588" s="241" t="str">
        <f t="shared" ref="B2588:B2651" si="287">IF(C2588&lt;&gt;"",B2587+1,"")</f>
        <v/>
      </c>
      <c r="C2588" s="239"/>
      <c r="D2588" s="240" t="str">
        <f>IF(C2588&lt;&gt;"",VLOOKUP(C2588,'BASE EQUIPOS'!$G$8:$H$22,2,0),"")</f>
        <v/>
      </c>
      <c r="E2588" s="241" t="str">
        <f>IF(C2588&lt;&gt;"",VLOOKUP(C2588,'BASE EQUIPOS'!$G$8:$I$22,3,0),"")</f>
        <v/>
      </c>
      <c r="F2588" s="241" t="str">
        <f>IF(C2588&lt;&gt;"",VLOOKUP(C2588,'BASE EQUIPOS'!$G$8:$J$22,4,0),"")</f>
        <v/>
      </c>
      <c r="G2588" s="242"/>
      <c r="H2588" s="233"/>
      <c r="I2588" s="241"/>
      <c r="J2588" s="241"/>
      <c r="K2588" s="241"/>
      <c r="L2588" s="239"/>
      <c r="M2588" s="244"/>
      <c r="N2588" s="245" t="str">
        <f t="shared" ca="1" si="281"/>
        <v/>
      </c>
      <c r="O2588" s="239"/>
      <c r="P2588" s="244"/>
      <c r="Q2588" s="245" t="str">
        <f t="shared" si="282"/>
        <v/>
      </c>
      <c r="U2588" s="246" t="str">
        <f>IFERROR(VLOOKUP(C2588,'BASE EQUIPOS'!$G$8:$O$22,9,0)," ")</f>
        <v xml:space="preserve"> </v>
      </c>
      <c r="V2588" s="232" t="str">
        <f t="shared" si="284"/>
        <v/>
      </c>
      <c r="W2588" s="232" t="str">
        <f t="shared" si="285"/>
        <v/>
      </c>
      <c r="X2588" s="232" t="str">
        <f>IFERROR(VLOOKUP(W2588,Datos!$P$4:$Q$18,2,0),"")</f>
        <v/>
      </c>
      <c r="Y2588" s="232" t="str">
        <f t="shared" si="286"/>
        <v/>
      </c>
      <c r="AA2588" s="314" t="str">
        <f t="shared" ca="1" si="283"/>
        <v/>
      </c>
    </row>
    <row r="2589" spans="1:27" x14ac:dyDescent="0.3">
      <c r="A2589" s="238"/>
      <c r="B2589" s="241" t="str">
        <f t="shared" si="287"/>
        <v/>
      </c>
      <c r="C2589" s="239"/>
      <c r="D2589" s="240" t="str">
        <f>IF(C2589&lt;&gt;"",VLOOKUP(C2589,'BASE EQUIPOS'!$G$8:$H$22,2,0),"")</f>
        <v/>
      </c>
      <c r="E2589" s="241" t="str">
        <f>IF(C2589&lt;&gt;"",VLOOKUP(C2589,'BASE EQUIPOS'!$G$8:$I$22,3,0),"")</f>
        <v/>
      </c>
      <c r="F2589" s="241" t="str">
        <f>IF(C2589&lt;&gt;"",VLOOKUP(C2589,'BASE EQUIPOS'!$G$8:$J$22,4,0),"")</f>
        <v/>
      </c>
      <c r="G2589" s="242"/>
      <c r="H2589" s="233"/>
      <c r="I2589" s="241"/>
      <c r="J2589" s="241"/>
      <c r="K2589" s="241"/>
      <c r="L2589" s="239"/>
      <c r="M2589" s="244"/>
      <c r="N2589" s="245" t="str">
        <f t="shared" ca="1" si="281"/>
        <v/>
      </c>
      <c r="O2589" s="239"/>
      <c r="P2589" s="244"/>
      <c r="Q2589" s="245" t="str">
        <f t="shared" si="282"/>
        <v/>
      </c>
      <c r="U2589" s="246" t="str">
        <f>IFERROR(VLOOKUP(C2589,'BASE EQUIPOS'!$G$8:$O$22,9,0)," ")</f>
        <v xml:space="preserve"> </v>
      </c>
      <c r="V2589" s="232" t="str">
        <f t="shared" si="284"/>
        <v/>
      </c>
      <c r="W2589" s="232" t="str">
        <f t="shared" si="285"/>
        <v/>
      </c>
      <c r="X2589" s="232" t="str">
        <f>IFERROR(VLOOKUP(W2589,Datos!$P$4:$Q$18,2,0),"")</f>
        <v/>
      </c>
      <c r="Y2589" s="232" t="str">
        <f t="shared" si="286"/>
        <v/>
      </c>
      <c r="AA2589" s="314" t="str">
        <f t="shared" ca="1" si="283"/>
        <v/>
      </c>
    </row>
    <row r="2590" spans="1:27" x14ac:dyDescent="0.3">
      <c r="A2590" s="238"/>
      <c r="B2590" s="241" t="str">
        <f t="shared" si="287"/>
        <v/>
      </c>
      <c r="C2590" s="239"/>
      <c r="D2590" s="240" t="str">
        <f>IF(C2590&lt;&gt;"",VLOOKUP(C2590,'BASE EQUIPOS'!$G$8:$H$22,2,0),"")</f>
        <v/>
      </c>
      <c r="E2590" s="241" t="str">
        <f>IF(C2590&lt;&gt;"",VLOOKUP(C2590,'BASE EQUIPOS'!$G$8:$I$22,3,0),"")</f>
        <v/>
      </c>
      <c r="F2590" s="241" t="str">
        <f>IF(C2590&lt;&gt;"",VLOOKUP(C2590,'BASE EQUIPOS'!$G$8:$J$22,4,0),"")</f>
        <v/>
      </c>
      <c r="G2590" s="242"/>
      <c r="H2590" s="233"/>
      <c r="I2590" s="241"/>
      <c r="J2590" s="241"/>
      <c r="K2590" s="241"/>
      <c r="L2590" s="239"/>
      <c r="M2590" s="244"/>
      <c r="N2590" s="245" t="str">
        <f t="shared" ca="1" si="281"/>
        <v/>
      </c>
      <c r="O2590" s="239"/>
      <c r="P2590" s="244"/>
      <c r="Q2590" s="245" t="str">
        <f t="shared" si="282"/>
        <v/>
      </c>
      <c r="U2590" s="246" t="str">
        <f>IFERROR(VLOOKUP(C2590,'BASE EQUIPOS'!$G$8:$O$22,9,0)," ")</f>
        <v xml:space="preserve"> </v>
      </c>
      <c r="V2590" s="232" t="str">
        <f t="shared" si="284"/>
        <v/>
      </c>
      <c r="W2590" s="232" t="str">
        <f t="shared" si="285"/>
        <v/>
      </c>
      <c r="X2590" s="232" t="str">
        <f>IFERROR(VLOOKUP(W2590,Datos!$P$4:$Q$18,2,0),"")</f>
        <v/>
      </c>
      <c r="Y2590" s="232" t="str">
        <f t="shared" si="286"/>
        <v/>
      </c>
      <c r="AA2590" s="314" t="str">
        <f t="shared" ca="1" si="283"/>
        <v/>
      </c>
    </row>
    <row r="2591" spans="1:27" x14ac:dyDescent="0.3">
      <c r="A2591" s="238"/>
      <c r="B2591" s="241" t="str">
        <f t="shared" si="287"/>
        <v/>
      </c>
      <c r="C2591" s="239"/>
      <c r="D2591" s="240" t="str">
        <f>IF(C2591&lt;&gt;"",VLOOKUP(C2591,'BASE EQUIPOS'!$G$8:$H$22,2,0),"")</f>
        <v/>
      </c>
      <c r="E2591" s="241" t="str">
        <f>IF(C2591&lt;&gt;"",VLOOKUP(C2591,'BASE EQUIPOS'!$G$8:$I$22,3,0),"")</f>
        <v/>
      </c>
      <c r="F2591" s="241" t="str">
        <f>IF(C2591&lt;&gt;"",VLOOKUP(C2591,'BASE EQUIPOS'!$G$8:$J$22,4,0),"")</f>
        <v/>
      </c>
      <c r="G2591" s="242"/>
      <c r="H2591" s="233"/>
      <c r="I2591" s="241"/>
      <c r="J2591" s="241"/>
      <c r="K2591" s="241"/>
      <c r="L2591" s="239"/>
      <c r="M2591" s="244"/>
      <c r="N2591" s="245" t="str">
        <f t="shared" ca="1" si="281"/>
        <v/>
      </c>
      <c r="O2591" s="239"/>
      <c r="P2591" s="244"/>
      <c r="Q2591" s="245" t="str">
        <f t="shared" si="282"/>
        <v/>
      </c>
      <c r="U2591" s="246" t="str">
        <f>IFERROR(VLOOKUP(C2591,'BASE EQUIPOS'!$G$8:$O$22,9,0)," ")</f>
        <v xml:space="preserve"> </v>
      </c>
      <c r="V2591" s="232" t="str">
        <f t="shared" si="284"/>
        <v/>
      </c>
      <c r="W2591" s="232" t="str">
        <f t="shared" si="285"/>
        <v/>
      </c>
      <c r="X2591" s="232" t="str">
        <f>IFERROR(VLOOKUP(W2591,Datos!$P$4:$Q$18,2,0),"")</f>
        <v/>
      </c>
      <c r="Y2591" s="232" t="str">
        <f t="shared" si="286"/>
        <v/>
      </c>
      <c r="AA2591" s="314" t="str">
        <f t="shared" ca="1" si="283"/>
        <v/>
      </c>
    </row>
    <row r="2592" spans="1:27" x14ac:dyDescent="0.3">
      <c r="A2592" s="238"/>
      <c r="B2592" s="241" t="str">
        <f t="shared" si="287"/>
        <v/>
      </c>
      <c r="C2592" s="239"/>
      <c r="D2592" s="240" t="str">
        <f>IF(C2592&lt;&gt;"",VLOOKUP(C2592,'BASE EQUIPOS'!$G$8:$H$22,2,0),"")</f>
        <v/>
      </c>
      <c r="E2592" s="241" t="str">
        <f>IF(C2592&lt;&gt;"",VLOOKUP(C2592,'BASE EQUIPOS'!$G$8:$I$22,3,0),"")</f>
        <v/>
      </c>
      <c r="F2592" s="241" t="str">
        <f>IF(C2592&lt;&gt;"",VLOOKUP(C2592,'BASE EQUIPOS'!$G$8:$J$22,4,0),"")</f>
        <v/>
      </c>
      <c r="G2592" s="242"/>
      <c r="H2592" s="233"/>
      <c r="I2592" s="241"/>
      <c r="J2592" s="241"/>
      <c r="K2592" s="241"/>
      <c r="L2592" s="239"/>
      <c r="M2592" s="244"/>
      <c r="N2592" s="245" t="str">
        <f t="shared" ca="1" si="281"/>
        <v/>
      </c>
      <c r="O2592" s="239"/>
      <c r="P2592" s="244"/>
      <c r="Q2592" s="245" t="str">
        <f t="shared" si="282"/>
        <v/>
      </c>
      <c r="U2592" s="246" t="str">
        <f>IFERROR(VLOOKUP(C2592,'BASE EQUIPOS'!$G$8:$O$22,9,0)," ")</f>
        <v xml:space="preserve"> </v>
      </c>
      <c r="V2592" s="232" t="str">
        <f t="shared" si="284"/>
        <v/>
      </c>
      <c r="W2592" s="232" t="str">
        <f t="shared" si="285"/>
        <v/>
      </c>
      <c r="X2592" s="232" t="str">
        <f>IFERROR(VLOOKUP(W2592,Datos!$P$4:$Q$18,2,0),"")</f>
        <v/>
      </c>
      <c r="Y2592" s="232" t="str">
        <f t="shared" si="286"/>
        <v/>
      </c>
      <c r="AA2592" s="314" t="str">
        <f t="shared" ca="1" si="283"/>
        <v/>
      </c>
    </row>
    <row r="2593" spans="1:27" x14ac:dyDescent="0.3">
      <c r="A2593" s="238"/>
      <c r="B2593" s="241" t="str">
        <f t="shared" si="287"/>
        <v/>
      </c>
      <c r="C2593" s="239"/>
      <c r="D2593" s="240" t="str">
        <f>IF(C2593&lt;&gt;"",VLOOKUP(C2593,'BASE EQUIPOS'!$G$8:$H$22,2,0),"")</f>
        <v/>
      </c>
      <c r="E2593" s="241" t="str">
        <f>IF(C2593&lt;&gt;"",VLOOKUP(C2593,'BASE EQUIPOS'!$G$8:$I$22,3,0),"")</f>
        <v/>
      </c>
      <c r="F2593" s="241" t="str">
        <f>IF(C2593&lt;&gt;"",VLOOKUP(C2593,'BASE EQUIPOS'!$G$8:$J$22,4,0),"")</f>
        <v/>
      </c>
      <c r="G2593" s="242"/>
      <c r="H2593" s="233"/>
      <c r="I2593" s="241"/>
      <c r="J2593" s="241"/>
      <c r="K2593" s="241"/>
      <c r="L2593" s="239"/>
      <c r="M2593" s="244"/>
      <c r="N2593" s="245" t="str">
        <f t="shared" ca="1" si="281"/>
        <v/>
      </c>
      <c r="O2593" s="239"/>
      <c r="P2593" s="244"/>
      <c r="Q2593" s="245" t="str">
        <f t="shared" si="282"/>
        <v/>
      </c>
      <c r="U2593" s="246" t="str">
        <f>IFERROR(VLOOKUP(C2593,'BASE EQUIPOS'!$G$8:$O$22,9,0)," ")</f>
        <v xml:space="preserve"> </v>
      </c>
      <c r="V2593" s="232" t="str">
        <f t="shared" si="284"/>
        <v/>
      </c>
      <c r="W2593" s="232" t="str">
        <f t="shared" si="285"/>
        <v/>
      </c>
      <c r="X2593" s="232" t="str">
        <f>IFERROR(VLOOKUP(W2593,Datos!$P$4:$Q$18,2,0),"")</f>
        <v/>
      </c>
      <c r="Y2593" s="232" t="str">
        <f t="shared" si="286"/>
        <v/>
      </c>
      <c r="AA2593" s="314" t="str">
        <f t="shared" ca="1" si="283"/>
        <v/>
      </c>
    </row>
    <row r="2594" spans="1:27" x14ac:dyDescent="0.3">
      <c r="A2594" s="238"/>
      <c r="B2594" s="241" t="str">
        <f t="shared" si="287"/>
        <v/>
      </c>
      <c r="C2594" s="239"/>
      <c r="D2594" s="240" t="str">
        <f>IF(C2594&lt;&gt;"",VLOOKUP(C2594,'BASE EQUIPOS'!$G$8:$H$22,2,0),"")</f>
        <v/>
      </c>
      <c r="E2594" s="241" t="str">
        <f>IF(C2594&lt;&gt;"",VLOOKUP(C2594,'BASE EQUIPOS'!$G$8:$I$22,3,0),"")</f>
        <v/>
      </c>
      <c r="F2594" s="241" t="str">
        <f>IF(C2594&lt;&gt;"",VLOOKUP(C2594,'BASE EQUIPOS'!$G$8:$J$22,4,0),"")</f>
        <v/>
      </c>
      <c r="G2594" s="242"/>
      <c r="H2594" s="233"/>
      <c r="I2594" s="241"/>
      <c r="J2594" s="241"/>
      <c r="K2594" s="241"/>
      <c r="L2594" s="239"/>
      <c r="M2594" s="244"/>
      <c r="N2594" s="245" t="str">
        <f t="shared" ca="1" si="281"/>
        <v/>
      </c>
      <c r="O2594" s="239"/>
      <c r="P2594" s="244"/>
      <c r="Q2594" s="245" t="str">
        <f t="shared" si="282"/>
        <v/>
      </c>
      <c r="U2594" s="246" t="str">
        <f>IFERROR(VLOOKUP(C2594,'BASE EQUIPOS'!$G$8:$O$22,9,0)," ")</f>
        <v xml:space="preserve"> </v>
      </c>
      <c r="V2594" s="232" t="str">
        <f t="shared" si="284"/>
        <v/>
      </c>
      <c r="W2594" s="232" t="str">
        <f t="shared" si="285"/>
        <v/>
      </c>
      <c r="X2594" s="232" t="str">
        <f>IFERROR(VLOOKUP(W2594,Datos!$P$4:$Q$18,2,0),"")</f>
        <v/>
      </c>
      <c r="Y2594" s="232" t="str">
        <f t="shared" si="286"/>
        <v/>
      </c>
      <c r="AA2594" s="314" t="str">
        <f t="shared" ca="1" si="283"/>
        <v/>
      </c>
    </row>
    <row r="2595" spans="1:27" x14ac:dyDescent="0.3">
      <c r="A2595" s="238"/>
      <c r="B2595" s="241" t="str">
        <f t="shared" si="287"/>
        <v/>
      </c>
      <c r="C2595" s="239"/>
      <c r="D2595" s="240" t="str">
        <f>IF(C2595&lt;&gt;"",VLOOKUP(C2595,'BASE EQUIPOS'!$G$8:$H$22,2,0),"")</f>
        <v/>
      </c>
      <c r="E2595" s="241" t="str">
        <f>IF(C2595&lt;&gt;"",VLOOKUP(C2595,'BASE EQUIPOS'!$G$8:$I$22,3,0),"")</f>
        <v/>
      </c>
      <c r="F2595" s="241" t="str">
        <f>IF(C2595&lt;&gt;"",VLOOKUP(C2595,'BASE EQUIPOS'!$G$8:$J$22,4,0),"")</f>
        <v/>
      </c>
      <c r="G2595" s="242"/>
      <c r="H2595" s="233"/>
      <c r="I2595" s="241"/>
      <c r="J2595" s="241"/>
      <c r="K2595" s="241"/>
      <c r="L2595" s="239"/>
      <c r="M2595" s="244"/>
      <c r="N2595" s="245" t="str">
        <f t="shared" ca="1" si="281"/>
        <v/>
      </c>
      <c r="O2595" s="239"/>
      <c r="P2595" s="244"/>
      <c r="Q2595" s="245" t="str">
        <f t="shared" si="282"/>
        <v/>
      </c>
      <c r="U2595" s="246" t="str">
        <f>IFERROR(VLOOKUP(C2595,'BASE EQUIPOS'!$G$8:$O$22,9,0)," ")</f>
        <v xml:space="preserve"> </v>
      </c>
      <c r="V2595" s="232" t="str">
        <f t="shared" si="284"/>
        <v/>
      </c>
      <c r="W2595" s="232" t="str">
        <f t="shared" si="285"/>
        <v/>
      </c>
      <c r="X2595" s="232" t="str">
        <f>IFERROR(VLOOKUP(W2595,Datos!$P$4:$Q$18,2,0),"")</f>
        <v/>
      </c>
      <c r="Y2595" s="232" t="str">
        <f t="shared" si="286"/>
        <v/>
      </c>
      <c r="AA2595" s="314" t="str">
        <f t="shared" ca="1" si="283"/>
        <v/>
      </c>
    </row>
    <row r="2596" spans="1:27" x14ac:dyDescent="0.3">
      <c r="A2596" s="238"/>
      <c r="B2596" s="241" t="str">
        <f t="shared" si="287"/>
        <v/>
      </c>
      <c r="C2596" s="239"/>
      <c r="D2596" s="240" t="str">
        <f>IF(C2596&lt;&gt;"",VLOOKUP(C2596,'BASE EQUIPOS'!$G$8:$H$22,2,0),"")</f>
        <v/>
      </c>
      <c r="E2596" s="241" t="str">
        <f>IF(C2596&lt;&gt;"",VLOOKUP(C2596,'BASE EQUIPOS'!$G$8:$I$22,3,0),"")</f>
        <v/>
      </c>
      <c r="F2596" s="241" t="str">
        <f>IF(C2596&lt;&gt;"",VLOOKUP(C2596,'BASE EQUIPOS'!$G$8:$J$22,4,0),"")</f>
        <v/>
      </c>
      <c r="G2596" s="242"/>
      <c r="H2596" s="233"/>
      <c r="I2596" s="241"/>
      <c r="J2596" s="241"/>
      <c r="K2596" s="241"/>
      <c r="L2596" s="239"/>
      <c r="M2596" s="244"/>
      <c r="N2596" s="245" t="str">
        <f t="shared" ca="1" si="281"/>
        <v/>
      </c>
      <c r="O2596" s="239"/>
      <c r="P2596" s="244"/>
      <c r="Q2596" s="245" t="str">
        <f t="shared" si="282"/>
        <v/>
      </c>
      <c r="U2596" s="246" t="str">
        <f>IFERROR(VLOOKUP(C2596,'BASE EQUIPOS'!$G$8:$O$22,9,0)," ")</f>
        <v xml:space="preserve"> </v>
      </c>
      <c r="V2596" s="232" t="str">
        <f t="shared" si="284"/>
        <v/>
      </c>
      <c r="W2596" s="232" t="str">
        <f t="shared" si="285"/>
        <v/>
      </c>
      <c r="X2596" s="232" t="str">
        <f>IFERROR(VLOOKUP(W2596,Datos!$P$4:$Q$18,2,0),"")</f>
        <v/>
      </c>
      <c r="Y2596" s="232" t="str">
        <f t="shared" si="286"/>
        <v/>
      </c>
      <c r="AA2596" s="314" t="str">
        <f t="shared" ca="1" si="283"/>
        <v/>
      </c>
    </row>
    <row r="2597" spans="1:27" x14ac:dyDescent="0.3">
      <c r="A2597" s="238"/>
      <c r="B2597" s="241" t="str">
        <f t="shared" si="287"/>
        <v/>
      </c>
      <c r="C2597" s="239"/>
      <c r="D2597" s="240" t="str">
        <f>IF(C2597&lt;&gt;"",VLOOKUP(C2597,'BASE EQUIPOS'!$G$8:$H$22,2,0),"")</f>
        <v/>
      </c>
      <c r="E2597" s="241" t="str">
        <f>IF(C2597&lt;&gt;"",VLOOKUP(C2597,'BASE EQUIPOS'!$G$8:$I$22,3,0),"")</f>
        <v/>
      </c>
      <c r="F2597" s="241" t="str">
        <f>IF(C2597&lt;&gt;"",VLOOKUP(C2597,'BASE EQUIPOS'!$G$8:$J$22,4,0),"")</f>
        <v/>
      </c>
      <c r="G2597" s="242"/>
      <c r="H2597" s="233"/>
      <c r="I2597" s="241"/>
      <c r="J2597" s="241"/>
      <c r="K2597" s="241"/>
      <c r="L2597" s="239"/>
      <c r="M2597" s="244"/>
      <c r="N2597" s="245" t="str">
        <f t="shared" ca="1" si="281"/>
        <v/>
      </c>
      <c r="O2597" s="239"/>
      <c r="P2597" s="244"/>
      <c r="Q2597" s="245" t="str">
        <f t="shared" si="282"/>
        <v/>
      </c>
      <c r="U2597" s="246" t="str">
        <f>IFERROR(VLOOKUP(C2597,'BASE EQUIPOS'!$G$8:$O$22,9,0)," ")</f>
        <v xml:space="preserve"> </v>
      </c>
      <c r="V2597" s="232" t="str">
        <f t="shared" si="284"/>
        <v/>
      </c>
      <c r="W2597" s="232" t="str">
        <f t="shared" si="285"/>
        <v/>
      </c>
      <c r="X2597" s="232" t="str">
        <f>IFERROR(VLOOKUP(W2597,Datos!$P$4:$Q$18,2,0),"")</f>
        <v/>
      </c>
      <c r="Y2597" s="232" t="str">
        <f t="shared" si="286"/>
        <v/>
      </c>
      <c r="AA2597" s="314" t="str">
        <f t="shared" ca="1" si="283"/>
        <v/>
      </c>
    </row>
    <row r="2598" spans="1:27" x14ac:dyDescent="0.3">
      <c r="A2598" s="238"/>
      <c r="B2598" s="241" t="str">
        <f t="shared" si="287"/>
        <v/>
      </c>
      <c r="C2598" s="239"/>
      <c r="D2598" s="240" t="str">
        <f>IF(C2598&lt;&gt;"",VLOOKUP(C2598,'BASE EQUIPOS'!$G$8:$H$22,2,0),"")</f>
        <v/>
      </c>
      <c r="E2598" s="241" t="str">
        <f>IF(C2598&lt;&gt;"",VLOOKUP(C2598,'BASE EQUIPOS'!$G$8:$I$22,3,0),"")</f>
        <v/>
      </c>
      <c r="F2598" s="241" t="str">
        <f>IF(C2598&lt;&gt;"",VLOOKUP(C2598,'BASE EQUIPOS'!$G$8:$J$22,4,0),"")</f>
        <v/>
      </c>
      <c r="G2598" s="242"/>
      <c r="H2598" s="233"/>
      <c r="I2598" s="241"/>
      <c r="J2598" s="241"/>
      <c r="K2598" s="241"/>
      <c r="L2598" s="239"/>
      <c r="M2598" s="244"/>
      <c r="N2598" s="245" t="str">
        <f t="shared" ca="1" si="281"/>
        <v/>
      </c>
      <c r="O2598" s="239"/>
      <c r="P2598" s="244"/>
      <c r="Q2598" s="245" t="str">
        <f t="shared" si="282"/>
        <v/>
      </c>
      <c r="U2598" s="246" t="str">
        <f>IFERROR(VLOOKUP(C2598,'BASE EQUIPOS'!$G$8:$O$22,9,0)," ")</f>
        <v xml:space="preserve"> </v>
      </c>
      <c r="V2598" s="232" t="str">
        <f t="shared" si="284"/>
        <v/>
      </c>
      <c r="W2598" s="232" t="str">
        <f t="shared" si="285"/>
        <v/>
      </c>
      <c r="X2598" s="232" t="str">
        <f>IFERROR(VLOOKUP(W2598,Datos!$P$4:$Q$18,2,0),"")</f>
        <v/>
      </c>
      <c r="Y2598" s="232" t="str">
        <f t="shared" si="286"/>
        <v/>
      </c>
      <c r="AA2598" s="314" t="str">
        <f t="shared" ca="1" si="283"/>
        <v/>
      </c>
    </row>
    <row r="2599" spans="1:27" x14ac:dyDescent="0.3">
      <c r="A2599" s="238"/>
      <c r="B2599" s="241" t="str">
        <f t="shared" si="287"/>
        <v/>
      </c>
      <c r="C2599" s="239"/>
      <c r="D2599" s="240" t="str">
        <f>IF(C2599&lt;&gt;"",VLOOKUP(C2599,'BASE EQUIPOS'!$G$8:$H$22,2,0),"")</f>
        <v/>
      </c>
      <c r="E2599" s="241" t="str">
        <f>IF(C2599&lt;&gt;"",VLOOKUP(C2599,'BASE EQUIPOS'!$G$8:$I$22,3,0),"")</f>
        <v/>
      </c>
      <c r="F2599" s="241" t="str">
        <f>IF(C2599&lt;&gt;"",VLOOKUP(C2599,'BASE EQUIPOS'!$G$8:$J$22,4,0),"")</f>
        <v/>
      </c>
      <c r="G2599" s="242"/>
      <c r="H2599" s="233"/>
      <c r="I2599" s="241"/>
      <c r="J2599" s="241"/>
      <c r="K2599" s="241"/>
      <c r="L2599" s="239"/>
      <c r="M2599" s="244"/>
      <c r="N2599" s="245" t="str">
        <f t="shared" ca="1" si="281"/>
        <v/>
      </c>
      <c r="O2599" s="239"/>
      <c r="P2599" s="244"/>
      <c r="Q2599" s="245" t="str">
        <f t="shared" si="282"/>
        <v/>
      </c>
      <c r="U2599" s="246" t="str">
        <f>IFERROR(VLOOKUP(C2599,'BASE EQUIPOS'!$G$8:$O$22,9,0)," ")</f>
        <v xml:space="preserve"> </v>
      </c>
      <c r="V2599" s="232" t="str">
        <f t="shared" si="284"/>
        <v/>
      </c>
      <c r="W2599" s="232" t="str">
        <f t="shared" si="285"/>
        <v/>
      </c>
      <c r="X2599" s="232" t="str">
        <f>IFERROR(VLOOKUP(W2599,Datos!$P$4:$Q$18,2,0),"")</f>
        <v/>
      </c>
      <c r="Y2599" s="232" t="str">
        <f t="shared" si="286"/>
        <v/>
      </c>
      <c r="AA2599" s="314" t="str">
        <f t="shared" ca="1" si="283"/>
        <v/>
      </c>
    </row>
    <row r="2600" spans="1:27" x14ac:dyDescent="0.3">
      <c r="A2600" s="238"/>
      <c r="B2600" s="241" t="str">
        <f t="shared" si="287"/>
        <v/>
      </c>
      <c r="C2600" s="239"/>
      <c r="D2600" s="240" t="str">
        <f>IF(C2600&lt;&gt;"",VLOOKUP(C2600,'BASE EQUIPOS'!$G$8:$H$22,2,0),"")</f>
        <v/>
      </c>
      <c r="E2600" s="241" t="str">
        <f>IF(C2600&lt;&gt;"",VLOOKUP(C2600,'BASE EQUIPOS'!$G$8:$I$22,3,0),"")</f>
        <v/>
      </c>
      <c r="F2600" s="241" t="str">
        <f>IF(C2600&lt;&gt;"",VLOOKUP(C2600,'BASE EQUIPOS'!$G$8:$J$22,4,0),"")</f>
        <v/>
      </c>
      <c r="G2600" s="242"/>
      <c r="H2600" s="233"/>
      <c r="I2600" s="241"/>
      <c r="J2600" s="241"/>
      <c r="K2600" s="241"/>
      <c r="L2600" s="239"/>
      <c r="M2600" s="244"/>
      <c r="N2600" s="245" t="str">
        <f t="shared" ca="1" si="281"/>
        <v/>
      </c>
      <c r="O2600" s="239"/>
      <c r="P2600" s="244"/>
      <c r="Q2600" s="245" t="str">
        <f t="shared" si="282"/>
        <v/>
      </c>
      <c r="U2600" s="246" t="str">
        <f>IFERROR(VLOOKUP(C2600,'BASE EQUIPOS'!$G$8:$O$22,9,0)," ")</f>
        <v xml:space="preserve"> </v>
      </c>
      <c r="V2600" s="232" t="str">
        <f t="shared" si="284"/>
        <v/>
      </c>
      <c r="W2600" s="232" t="str">
        <f t="shared" si="285"/>
        <v/>
      </c>
      <c r="X2600" s="232" t="str">
        <f>IFERROR(VLOOKUP(W2600,Datos!$P$4:$Q$18,2,0),"")</f>
        <v/>
      </c>
      <c r="Y2600" s="232" t="str">
        <f t="shared" si="286"/>
        <v/>
      </c>
      <c r="AA2600" s="314" t="str">
        <f t="shared" ca="1" si="283"/>
        <v/>
      </c>
    </row>
    <row r="2601" spans="1:27" x14ac:dyDescent="0.3">
      <c r="A2601" s="238"/>
      <c r="B2601" s="241" t="str">
        <f t="shared" si="287"/>
        <v/>
      </c>
      <c r="C2601" s="239"/>
      <c r="D2601" s="240" t="str">
        <f>IF(C2601&lt;&gt;"",VLOOKUP(C2601,'BASE EQUIPOS'!$G$8:$H$22,2,0),"")</f>
        <v/>
      </c>
      <c r="E2601" s="241" t="str">
        <f>IF(C2601&lt;&gt;"",VLOOKUP(C2601,'BASE EQUIPOS'!$G$8:$I$22,3,0),"")</f>
        <v/>
      </c>
      <c r="F2601" s="241" t="str">
        <f>IF(C2601&lt;&gt;"",VLOOKUP(C2601,'BASE EQUIPOS'!$G$8:$J$22,4,0),"")</f>
        <v/>
      </c>
      <c r="G2601" s="242"/>
      <c r="H2601" s="233"/>
      <c r="I2601" s="241"/>
      <c r="J2601" s="241"/>
      <c r="K2601" s="241"/>
      <c r="L2601" s="239"/>
      <c r="M2601" s="244"/>
      <c r="N2601" s="245" t="str">
        <f t="shared" ca="1" si="281"/>
        <v/>
      </c>
      <c r="O2601" s="239"/>
      <c r="P2601" s="244"/>
      <c r="Q2601" s="245" t="str">
        <f t="shared" si="282"/>
        <v/>
      </c>
      <c r="U2601" s="246" t="str">
        <f>IFERROR(VLOOKUP(C2601,'BASE EQUIPOS'!$G$8:$O$22,9,0)," ")</f>
        <v xml:space="preserve"> </v>
      </c>
      <c r="V2601" s="232" t="str">
        <f t="shared" si="284"/>
        <v/>
      </c>
      <c r="W2601" s="232" t="str">
        <f t="shared" si="285"/>
        <v/>
      </c>
      <c r="X2601" s="232" t="str">
        <f>IFERROR(VLOOKUP(W2601,Datos!$P$4:$Q$18,2,0),"")</f>
        <v/>
      </c>
      <c r="Y2601" s="232" t="str">
        <f t="shared" si="286"/>
        <v/>
      </c>
      <c r="AA2601" s="314" t="str">
        <f t="shared" ca="1" si="283"/>
        <v/>
      </c>
    </row>
    <row r="2602" spans="1:27" x14ac:dyDescent="0.3">
      <c r="A2602" s="238"/>
      <c r="B2602" s="241" t="str">
        <f t="shared" si="287"/>
        <v/>
      </c>
      <c r="C2602" s="239"/>
      <c r="D2602" s="240" t="str">
        <f>IF(C2602&lt;&gt;"",VLOOKUP(C2602,'BASE EQUIPOS'!$G$8:$H$22,2,0),"")</f>
        <v/>
      </c>
      <c r="E2602" s="241" t="str">
        <f>IF(C2602&lt;&gt;"",VLOOKUP(C2602,'BASE EQUIPOS'!$G$8:$I$22,3,0),"")</f>
        <v/>
      </c>
      <c r="F2602" s="241" t="str">
        <f>IF(C2602&lt;&gt;"",VLOOKUP(C2602,'BASE EQUIPOS'!$G$8:$J$22,4,0),"")</f>
        <v/>
      </c>
      <c r="G2602" s="242"/>
      <c r="H2602" s="233"/>
      <c r="I2602" s="241"/>
      <c r="J2602" s="241"/>
      <c r="K2602" s="241"/>
      <c r="L2602" s="239"/>
      <c r="M2602" s="244"/>
      <c r="N2602" s="245" t="str">
        <f t="shared" ca="1" si="281"/>
        <v/>
      </c>
      <c r="O2602" s="239"/>
      <c r="P2602" s="244"/>
      <c r="Q2602" s="245" t="str">
        <f t="shared" si="282"/>
        <v/>
      </c>
      <c r="U2602" s="246" t="str">
        <f>IFERROR(VLOOKUP(C2602,'BASE EQUIPOS'!$G$8:$O$22,9,0)," ")</f>
        <v xml:space="preserve"> </v>
      </c>
      <c r="V2602" s="232" t="str">
        <f t="shared" si="284"/>
        <v/>
      </c>
      <c r="W2602" s="232" t="str">
        <f t="shared" si="285"/>
        <v/>
      </c>
      <c r="X2602" s="232" t="str">
        <f>IFERROR(VLOOKUP(W2602,Datos!$P$4:$Q$18,2,0),"")</f>
        <v/>
      </c>
      <c r="Y2602" s="232" t="str">
        <f t="shared" si="286"/>
        <v/>
      </c>
      <c r="AA2602" s="314" t="str">
        <f t="shared" ca="1" si="283"/>
        <v/>
      </c>
    </row>
    <row r="2603" spans="1:27" x14ac:dyDescent="0.3">
      <c r="A2603" s="238"/>
      <c r="B2603" s="241" t="str">
        <f t="shared" si="287"/>
        <v/>
      </c>
      <c r="C2603" s="239"/>
      <c r="D2603" s="240" t="str">
        <f>IF(C2603&lt;&gt;"",VLOOKUP(C2603,'BASE EQUIPOS'!$G$8:$H$22,2,0),"")</f>
        <v/>
      </c>
      <c r="E2603" s="241" t="str">
        <f>IF(C2603&lt;&gt;"",VLOOKUP(C2603,'BASE EQUIPOS'!$G$8:$I$22,3,0),"")</f>
        <v/>
      </c>
      <c r="F2603" s="241" t="str">
        <f>IF(C2603&lt;&gt;"",VLOOKUP(C2603,'BASE EQUIPOS'!$G$8:$J$22,4,0),"")</f>
        <v/>
      </c>
      <c r="G2603" s="242"/>
      <c r="H2603" s="233"/>
      <c r="I2603" s="241"/>
      <c r="J2603" s="241"/>
      <c r="K2603" s="241"/>
      <c r="L2603" s="239"/>
      <c r="M2603" s="244"/>
      <c r="N2603" s="245" t="str">
        <f t="shared" ca="1" si="281"/>
        <v/>
      </c>
      <c r="O2603" s="239"/>
      <c r="P2603" s="244"/>
      <c r="Q2603" s="245" t="str">
        <f t="shared" si="282"/>
        <v/>
      </c>
      <c r="U2603" s="246" t="str">
        <f>IFERROR(VLOOKUP(C2603,'BASE EQUIPOS'!$G$8:$O$22,9,0)," ")</f>
        <v xml:space="preserve"> </v>
      </c>
      <c r="V2603" s="232" t="str">
        <f t="shared" si="284"/>
        <v/>
      </c>
      <c r="W2603" s="232" t="str">
        <f t="shared" si="285"/>
        <v/>
      </c>
      <c r="X2603" s="232" t="str">
        <f>IFERROR(VLOOKUP(W2603,Datos!$P$4:$Q$18,2,0),"")</f>
        <v/>
      </c>
      <c r="Y2603" s="232" t="str">
        <f t="shared" si="286"/>
        <v/>
      </c>
      <c r="AA2603" s="314" t="str">
        <f t="shared" ca="1" si="283"/>
        <v/>
      </c>
    </row>
    <row r="2604" spans="1:27" x14ac:dyDescent="0.3">
      <c r="A2604" s="238"/>
      <c r="B2604" s="241" t="str">
        <f t="shared" si="287"/>
        <v/>
      </c>
      <c r="C2604" s="239"/>
      <c r="D2604" s="240" t="str">
        <f>IF(C2604&lt;&gt;"",VLOOKUP(C2604,'BASE EQUIPOS'!$G$8:$H$22,2,0),"")</f>
        <v/>
      </c>
      <c r="E2604" s="241" t="str">
        <f>IF(C2604&lt;&gt;"",VLOOKUP(C2604,'BASE EQUIPOS'!$G$8:$I$22,3,0),"")</f>
        <v/>
      </c>
      <c r="F2604" s="241" t="str">
        <f>IF(C2604&lt;&gt;"",VLOOKUP(C2604,'BASE EQUIPOS'!$G$8:$J$22,4,0),"")</f>
        <v/>
      </c>
      <c r="G2604" s="242"/>
      <c r="H2604" s="233"/>
      <c r="I2604" s="241"/>
      <c r="J2604" s="241"/>
      <c r="K2604" s="241"/>
      <c r="L2604" s="239"/>
      <c r="M2604" s="244"/>
      <c r="N2604" s="245" t="str">
        <f t="shared" ca="1" si="281"/>
        <v/>
      </c>
      <c r="O2604" s="239"/>
      <c r="P2604" s="244"/>
      <c r="Q2604" s="245" t="str">
        <f t="shared" si="282"/>
        <v/>
      </c>
      <c r="U2604" s="246" t="str">
        <f>IFERROR(VLOOKUP(C2604,'BASE EQUIPOS'!$G$8:$O$22,9,0)," ")</f>
        <v xml:space="preserve"> </v>
      </c>
      <c r="V2604" s="232" t="str">
        <f t="shared" si="284"/>
        <v/>
      </c>
      <c r="W2604" s="232" t="str">
        <f t="shared" si="285"/>
        <v/>
      </c>
      <c r="X2604" s="232" t="str">
        <f>IFERROR(VLOOKUP(W2604,Datos!$P$4:$Q$18,2,0),"")</f>
        <v/>
      </c>
      <c r="Y2604" s="232" t="str">
        <f t="shared" si="286"/>
        <v/>
      </c>
      <c r="AA2604" s="314" t="str">
        <f t="shared" ca="1" si="283"/>
        <v/>
      </c>
    </row>
    <row r="2605" spans="1:27" x14ac:dyDescent="0.3">
      <c r="A2605" s="238"/>
      <c r="B2605" s="241" t="str">
        <f t="shared" si="287"/>
        <v/>
      </c>
      <c r="C2605" s="239"/>
      <c r="D2605" s="240" t="str">
        <f>IF(C2605&lt;&gt;"",VLOOKUP(C2605,'BASE EQUIPOS'!$G$8:$H$22,2,0),"")</f>
        <v/>
      </c>
      <c r="E2605" s="241" t="str">
        <f>IF(C2605&lt;&gt;"",VLOOKUP(C2605,'BASE EQUIPOS'!$G$8:$I$22,3,0),"")</f>
        <v/>
      </c>
      <c r="F2605" s="241" t="str">
        <f>IF(C2605&lt;&gt;"",VLOOKUP(C2605,'BASE EQUIPOS'!$G$8:$J$22,4,0),"")</f>
        <v/>
      </c>
      <c r="G2605" s="242"/>
      <c r="H2605" s="233"/>
      <c r="I2605" s="241"/>
      <c r="J2605" s="241"/>
      <c r="K2605" s="241"/>
      <c r="L2605" s="239"/>
      <c r="M2605" s="244"/>
      <c r="N2605" s="245" t="str">
        <f t="shared" ca="1" si="281"/>
        <v/>
      </c>
      <c r="O2605" s="239"/>
      <c r="P2605" s="244"/>
      <c r="Q2605" s="245" t="str">
        <f t="shared" si="282"/>
        <v/>
      </c>
      <c r="U2605" s="246" t="str">
        <f>IFERROR(VLOOKUP(C2605,'BASE EQUIPOS'!$G$8:$O$22,9,0)," ")</f>
        <v xml:space="preserve"> </v>
      </c>
      <c r="V2605" s="232" t="str">
        <f t="shared" si="284"/>
        <v/>
      </c>
      <c r="W2605" s="232" t="str">
        <f t="shared" si="285"/>
        <v/>
      </c>
      <c r="X2605" s="232" t="str">
        <f>IFERROR(VLOOKUP(W2605,Datos!$P$4:$Q$18,2,0),"")</f>
        <v/>
      </c>
      <c r="Y2605" s="232" t="str">
        <f t="shared" si="286"/>
        <v/>
      </c>
      <c r="AA2605" s="314" t="str">
        <f t="shared" ca="1" si="283"/>
        <v/>
      </c>
    </row>
    <row r="2606" spans="1:27" x14ac:dyDescent="0.3">
      <c r="A2606" s="238"/>
      <c r="B2606" s="241" t="str">
        <f t="shared" si="287"/>
        <v/>
      </c>
      <c r="C2606" s="239"/>
      <c r="D2606" s="240" t="str">
        <f>IF(C2606&lt;&gt;"",VLOOKUP(C2606,'BASE EQUIPOS'!$G$8:$H$22,2,0),"")</f>
        <v/>
      </c>
      <c r="E2606" s="241" t="str">
        <f>IF(C2606&lt;&gt;"",VLOOKUP(C2606,'BASE EQUIPOS'!$G$8:$I$22,3,0),"")</f>
        <v/>
      </c>
      <c r="F2606" s="241" t="str">
        <f>IF(C2606&lt;&gt;"",VLOOKUP(C2606,'BASE EQUIPOS'!$G$8:$J$22,4,0),"")</f>
        <v/>
      </c>
      <c r="G2606" s="242"/>
      <c r="H2606" s="233"/>
      <c r="I2606" s="241"/>
      <c r="J2606" s="241"/>
      <c r="K2606" s="241"/>
      <c r="L2606" s="239"/>
      <c r="M2606" s="244"/>
      <c r="N2606" s="245" t="str">
        <f t="shared" ca="1" si="281"/>
        <v/>
      </c>
      <c r="O2606" s="239"/>
      <c r="P2606" s="244"/>
      <c r="Q2606" s="245" t="str">
        <f t="shared" si="282"/>
        <v/>
      </c>
      <c r="U2606" s="246" t="str">
        <f>IFERROR(VLOOKUP(C2606,'BASE EQUIPOS'!$G$8:$O$22,9,0)," ")</f>
        <v xml:space="preserve"> </v>
      </c>
      <c r="V2606" s="232" t="str">
        <f t="shared" si="284"/>
        <v/>
      </c>
      <c r="W2606" s="232" t="str">
        <f t="shared" si="285"/>
        <v/>
      </c>
      <c r="X2606" s="232" t="str">
        <f>IFERROR(VLOOKUP(W2606,Datos!$P$4:$Q$18,2,0),"")</f>
        <v/>
      </c>
      <c r="Y2606" s="232" t="str">
        <f t="shared" si="286"/>
        <v/>
      </c>
      <c r="AA2606" s="314" t="str">
        <f t="shared" ca="1" si="283"/>
        <v/>
      </c>
    </row>
    <row r="2607" spans="1:27" x14ac:dyDescent="0.3">
      <c r="A2607" s="238"/>
      <c r="B2607" s="241" t="str">
        <f t="shared" si="287"/>
        <v/>
      </c>
      <c r="C2607" s="239"/>
      <c r="D2607" s="240" t="str">
        <f>IF(C2607&lt;&gt;"",VLOOKUP(C2607,'BASE EQUIPOS'!$G$8:$H$22,2,0),"")</f>
        <v/>
      </c>
      <c r="E2607" s="241" t="str">
        <f>IF(C2607&lt;&gt;"",VLOOKUP(C2607,'BASE EQUIPOS'!$G$8:$I$22,3,0),"")</f>
        <v/>
      </c>
      <c r="F2607" s="241" t="str">
        <f>IF(C2607&lt;&gt;"",VLOOKUP(C2607,'BASE EQUIPOS'!$G$8:$J$22,4,0),"")</f>
        <v/>
      </c>
      <c r="G2607" s="242"/>
      <c r="H2607" s="233"/>
      <c r="I2607" s="241"/>
      <c r="J2607" s="241"/>
      <c r="K2607" s="241"/>
      <c r="L2607" s="239"/>
      <c r="M2607" s="244"/>
      <c r="N2607" s="245" t="str">
        <f t="shared" ca="1" si="281"/>
        <v/>
      </c>
      <c r="O2607" s="239"/>
      <c r="P2607" s="244"/>
      <c r="Q2607" s="245" t="str">
        <f t="shared" si="282"/>
        <v/>
      </c>
      <c r="U2607" s="246" t="str">
        <f>IFERROR(VLOOKUP(C2607,'BASE EQUIPOS'!$G$8:$O$22,9,0)," ")</f>
        <v xml:space="preserve"> </v>
      </c>
      <c r="V2607" s="232" t="str">
        <f t="shared" si="284"/>
        <v/>
      </c>
      <c r="W2607" s="232" t="str">
        <f t="shared" si="285"/>
        <v/>
      </c>
      <c r="X2607" s="232" t="str">
        <f>IFERROR(VLOOKUP(W2607,Datos!$P$4:$Q$18,2,0),"")</f>
        <v/>
      </c>
      <c r="Y2607" s="232" t="str">
        <f t="shared" si="286"/>
        <v/>
      </c>
      <c r="AA2607" s="314" t="str">
        <f t="shared" ca="1" si="283"/>
        <v/>
      </c>
    </row>
    <row r="2608" spans="1:27" x14ac:dyDescent="0.3">
      <c r="A2608" s="238"/>
      <c r="B2608" s="241" t="str">
        <f t="shared" si="287"/>
        <v/>
      </c>
      <c r="C2608" s="239"/>
      <c r="D2608" s="240" t="str">
        <f>IF(C2608&lt;&gt;"",VLOOKUP(C2608,'BASE EQUIPOS'!$G$8:$H$22,2,0),"")</f>
        <v/>
      </c>
      <c r="E2608" s="241" t="str">
        <f>IF(C2608&lt;&gt;"",VLOOKUP(C2608,'BASE EQUIPOS'!$G$8:$I$22,3,0),"")</f>
        <v/>
      </c>
      <c r="F2608" s="241" t="str">
        <f>IF(C2608&lt;&gt;"",VLOOKUP(C2608,'BASE EQUIPOS'!$G$8:$J$22,4,0),"")</f>
        <v/>
      </c>
      <c r="G2608" s="242"/>
      <c r="H2608" s="233"/>
      <c r="I2608" s="241"/>
      <c r="J2608" s="241"/>
      <c r="K2608" s="241"/>
      <c r="L2608" s="239"/>
      <c r="M2608" s="244"/>
      <c r="N2608" s="245" t="str">
        <f t="shared" ca="1" si="281"/>
        <v/>
      </c>
      <c r="O2608" s="239"/>
      <c r="P2608" s="244"/>
      <c r="Q2608" s="245" t="str">
        <f t="shared" si="282"/>
        <v/>
      </c>
      <c r="U2608" s="246" t="str">
        <f>IFERROR(VLOOKUP(C2608,'BASE EQUIPOS'!$G$8:$O$22,9,0)," ")</f>
        <v xml:space="preserve"> </v>
      </c>
      <c r="V2608" s="232" t="str">
        <f t="shared" si="284"/>
        <v/>
      </c>
      <c r="W2608" s="232" t="str">
        <f t="shared" si="285"/>
        <v/>
      </c>
      <c r="X2608" s="232" t="str">
        <f>IFERROR(VLOOKUP(W2608,Datos!$P$4:$Q$18,2,0),"")</f>
        <v/>
      </c>
      <c r="Y2608" s="232" t="str">
        <f t="shared" si="286"/>
        <v/>
      </c>
      <c r="AA2608" s="314" t="str">
        <f t="shared" ca="1" si="283"/>
        <v/>
      </c>
    </row>
    <row r="2609" spans="1:27" x14ac:dyDescent="0.3">
      <c r="A2609" s="238"/>
      <c r="B2609" s="241" t="str">
        <f t="shared" si="287"/>
        <v/>
      </c>
      <c r="C2609" s="239"/>
      <c r="D2609" s="240" t="str">
        <f>IF(C2609&lt;&gt;"",VLOOKUP(C2609,'BASE EQUIPOS'!$G$8:$H$22,2,0),"")</f>
        <v/>
      </c>
      <c r="E2609" s="241" t="str">
        <f>IF(C2609&lt;&gt;"",VLOOKUP(C2609,'BASE EQUIPOS'!$G$8:$I$22,3,0),"")</f>
        <v/>
      </c>
      <c r="F2609" s="241" t="str">
        <f>IF(C2609&lt;&gt;"",VLOOKUP(C2609,'BASE EQUIPOS'!$G$8:$J$22,4,0),"")</f>
        <v/>
      </c>
      <c r="G2609" s="242"/>
      <c r="H2609" s="233"/>
      <c r="I2609" s="241"/>
      <c r="J2609" s="241"/>
      <c r="K2609" s="241"/>
      <c r="L2609" s="239"/>
      <c r="M2609" s="244"/>
      <c r="N2609" s="245" t="str">
        <f t="shared" ca="1" si="281"/>
        <v/>
      </c>
      <c r="O2609" s="239"/>
      <c r="P2609" s="244"/>
      <c r="Q2609" s="245" t="str">
        <f t="shared" si="282"/>
        <v/>
      </c>
      <c r="U2609" s="246" t="str">
        <f>IFERROR(VLOOKUP(C2609,'BASE EQUIPOS'!$G$8:$O$22,9,0)," ")</f>
        <v xml:space="preserve"> </v>
      </c>
      <c r="V2609" s="232" t="str">
        <f t="shared" si="284"/>
        <v/>
      </c>
      <c r="W2609" s="232" t="str">
        <f t="shared" si="285"/>
        <v/>
      </c>
      <c r="X2609" s="232" t="str">
        <f>IFERROR(VLOOKUP(W2609,Datos!$P$4:$Q$18,2,0),"")</f>
        <v/>
      </c>
      <c r="Y2609" s="232" t="str">
        <f t="shared" si="286"/>
        <v/>
      </c>
      <c r="AA2609" s="314" t="str">
        <f t="shared" ca="1" si="283"/>
        <v/>
      </c>
    </row>
    <row r="2610" spans="1:27" x14ac:dyDescent="0.3">
      <c r="A2610" s="238"/>
      <c r="B2610" s="241" t="str">
        <f t="shared" si="287"/>
        <v/>
      </c>
      <c r="C2610" s="239"/>
      <c r="D2610" s="240" t="str">
        <f>IF(C2610&lt;&gt;"",VLOOKUP(C2610,'BASE EQUIPOS'!$G$8:$H$22,2,0),"")</f>
        <v/>
      </c>
      <c r="E2610" s="241" t="str">
        <f>IF(C2610&lt;&gt;"",VLOOKUP(C2610,'BASE EQUIPOS'!$G$8:$I$22,3,0),"")</f>
        <v/>
      </c>
      <c r="F2610" s="241" t="str">
        <f>IF(C2610&lt;&gt;"",VLOOKUP(C2610,'BASE EQUIPOS'!$G$8:$J$22,4,0),"")</f>
        <v/>
      </c>
      <c r="G2610" s="242"/>
      <c r="H2610" s="233"/>
      <c r="I2610" s="241"/>
      <c r="J2610" s="241"/>
      <c r="K2610" s="241"/>
      <c r="L2610" s="239"/>
      <c r="M2610" s="244"/>
      <c r="N2610" s="245" t="str">
        <f t="shared" ca="1" si="281"/>
        <v/>
      </c>
      <c r="O2610" s="239"/>
      <c r="P2610" s="244"/>
      <c r="Q2610" s="245" t="str">
        <f t="shared" si="282"/>
        <v/>
      </c>
      <c r="U2610" s="246" t="str">
        <f>IFERROR(VLOOKUP(C2610,'BASE EQUIPOS'!$G$8:$O$22,9,0)," ")</f>
        <v xml:space="preserve"> </v>
      </c>
      <c r="V2610" s="232" t="str">
        <f t="shared" si="284"/>
        <v/>
      </c>
      <c r="W2610" s="232" t="str">
        <f t="shared" si="285"/>
        <v/>
      </c>
      <c r="X2610" s="232" t="str">
        <f>IFERROR(VLOOKUP(W2610,Datos!$P$4:$Q$18,2,0),"")</f>
        <v/>
      </c>
      <c r="Y2610" s="232" t="str">
        <f t="shared" si="286"/>
        <v/>
      </c>
      <c r="AA2610" s="314" t="str">
        <f t="shared" ca="1" si="283"/>
        <v/>
      </c>
    </row>
    <row r="2611" spans="1:27" x14ac:dyDescent="0.3">
      <c r="A2611" s="238"/>
      <c r="B2611" s="241" t="str">
        <f t="shared" si="287"/>
        <v/>
      </c>
      <c r="C2611" s="239"/>
      <c r="D2611" s="240" t="str">
        <f>IF(C2611&lt;&gt;"",VLOOKUP(C2611,'BASE EQUIPOS'!$G$8:$H$22,2,0),"")</f>
        <v/>
      </c>
      <c r="E2611" s="241" t="str">
        <f>IF(C2611&lt;&gt;"",VLOOKUP(C2611,'BASE EQUIPOS'!$G$8:$I$22,3,0),"")</f>
        <v/>
      </c>
      <c r="F2611" s="241" t="str">
        <f>IF(C2611&lt;&gt;"",VLOOKUP(C2611,'BASE EQUIPOS'!$G$8:$J$22,4,0),"")</f>
        <v/>
      </c>
      <c r="G2611" s="242"/>
      <c r="H2611" s="233"/>
      <c r="I2611" s="241"/>
      <c r="J2611" s="241"/>
      <c r="K2611" s="241"/>
      <c r="L2611" s="239"/>
      <c r="M2611" s="244"/>
      <c r="N2611" s="245" t="str">
        <f t="shared" ca="1" si="281"/>
        <v/>
      </c>
      <c r="O2611" s="239"/>
      <c r="P2611" s="244"/>
      <c r="Q2611" s="245" t="str">
        <f t="shared" si="282"/>
        <v/>
      </c>
      <c r="U2611" s="246" t="str">
        <f>IFERROR(VLOOKUP(C2611,'BASE EQUIPOS'!$G$8:$O$22,9,0)," ")</f>
        <v xml:space="preserve"> </v>
      </c>
      <c r="V2611" s="232" t="str">
        <f t="shared" si="284"/>
        <v/>
      </c>
      <c r="W2611" s="232" t="str">
        <f t="shared" si="285"/>
        <v/>
      </c>
      <c r="X2611" s="232" t="str">
        <f>IFERROR(VLOOKUP(W2611,Datos!$P$4:$Q$18,2,0),"")</f>
        <v/>
      </c>
      <c r="Y2611" s="232" t="str">
        <f t="shared" si="286"/>
        <v/>
      </c>
      <c r="AA2611" s="314" t="str">
        <f t="shared" ca="1" si="283"/>
        <v/>
      </c>
    </row>
    <row r="2612" spans="1:27" x14ac:dyDescent="0.3">
      <c r="A2612" s="238"/>
      <c r="B2612" s="241" t="str">
        <f t="shared" si="287"/>
        <v/>
      </c>
      <c r="C2612" s="239"/>
      <c r="D2612" s="240" t="str">
        <f>IF(C2612&lt;&gt;"",VLOOKUP(C2612,'BASE EQUIPOS'!$G$8:$H$22,2,0),"")</f>
        <v/>
      </c>
      <c r="E2612" s="241" t="str">
        <f>IF(C2612&lt;&gt;"",VLOOKUP(C2612,'BASE EQUIPOS'!$G$8:$I$22,3,0),"")</f>
        <v/>
      </c>
      <c r="F2612" s="241" t="str">
        <f>IF(C2612&lt;&gt;"",VLOOKUP(C2612,'BASE EQUIPOS'!$G$8:$J$22,4,0),"")</f>
        <v/>
      </c>
      <c r="G2612" s="242"/>
      <c r="H2612" s="233"/>
      <c r="I2612" s="241"/>
      <c r="J2612" s="241"/>
      <c r="K2612" s="241"/>
      <c r="L2612" s="239"/>
      <c r="M2612" s="244"/>
      <c r="N2612" s="245" t="str">
        <f t="shared" ca="1" si="281"/>
        <v/>
      </c>
      <c r="O2612" s="239"/>
      <c r="P2612" s="244"/>
      <c r="Q2612" s="245" t="str">
        <f t="shared" si="282"/>
        <v/>
      </c>
      <c r="U2612" s="246" t="str">
        <f>IFERROR(VLOOKUP(C2612,'BASE EQUIPOS'!$G$8:$O$22,9,0)," ")</f>
        <v xml:space="preserve"> </v>
      </c>
      <c r="V2612" s="232" t="str">
        <f t="shared" si="284"/>
        <v/>
      </c>
      <c r="W2612" s="232" t="str">
        <f t="shared" si="285"/>
        <v/>
      </c>
      <c r="X2612" s="232" t="str">
        <f>IFERROR(VLOOKUP(W2612,Datos!$P$4:$Q$18,2,0),"")</f>
        <v/>
      </c>
      <c r="Y2612" s="232" t="str">
        <f t="shared" si="286"/>
        <v/>
      </c>
      <c r="AA2612" s="314" t="str">
        <f t="shared" ca="1" si="283"/>
        <v/>
      </c>
    </row>
    <row r="2613" spans="1:27" x14ac:dyDescent="0.3">
      <c r="A2613" s="238"/>
      <c r="B2613" s="241" t="str">
        <f t="shared" si="287"/>
        <v/>
      </c>
      <c r="C2613" s="239"/>
      <c r="D2613" s="240" t="str">
        <f>IF(C2613&lt;&gt;"",VLOOKUP(C2613,'BASE EQUIPOS'!$G$8:$H$22,2,0),"")</f>
        <v/>
      </c>
      <c r="E2613" s="241" t="str">
        <f>IF(C2613&lt;&gt;"",VLOOKUP(C2613,'BASE EQUIPOS'!$G$8:$I$22,3,0),"")</f>
        <v/>
      </c>
      <c r="F2613" s="241" t="str">
        <f>IF(C2613&lt;&gt;"",VLOOKUP(C2613,'BASE EQUIPOS'!$G$8:$J$22,4,0),"")</f>
        <v/>
      </c>
      <c r="G2613" s="242"/>
      <c r="H2613" s="233"/>
      <c r="I2613" s="241"/>
      <c r="J2613" s="241"/>
      <c r="K2613" s="241"/>
      <c r="L2613" s="239"/>
      <c r="M2613" s="244"/>
      <c r="N2613" s="245" t="str">
        <f t="shared" ca="1" si="281"/>
        <v/>
      </c>
      <c r="O2613" s="239"/>
      <c r="P2613" s="244"/>
      <c r="Q2613" s="245" t="str">
        <f t="shared" si="282"/>
        <v/>
      </c>
      <c r="U2613" s="246" t="str">
        <f>IFERROR(VLOOKUP(C2613,'BASE EQUIPOS'!$G$8:$O$22,9,0)," ")</f>
        <v xml:space="preserve"> </v>
      </c>
      <c r="V2613" s="232" t="str">
        <f t="shared" si="284"/>
        <v/>
      </c>
      <c r="W2613" s="232" t="str">
        <f t="shared" si="285"/>
        <v/>
      </c>
      <c r="X2613" s="232" t="str">
        <f>IFERROR(VLOOKUP(W2613,Datos!$P$4:$Q$18,2,0),"")</f>
        <v/>
      </c>
      <c r="Y2613" s="232" t="str">
        <f t="shared" si="286"/>
        <v/>
      </c>
      <c r="AA2613" s="314" t="str">
        <f t="shared" ca="1" si="283"/>
        <v/>
      </c>
    </row>
    <row r="2614" spans="1:27" x14ac:dyDescent="0.3">
      <c r="A2614" s="238"/>
      <c r="B2614" s="241" t="str">
        <f t="shared" si="287"/>
        <v/>
      </c>
      <c r="C2614" s="239"/>
      <c r="D2614" s="240" t="str">
        <f>IF(C2614&lt;&gt;"",VLOOKUP(C2614,'BASE EQUIPOS'!$G$8:$H$22,2,0),"")</f>
        <v/>
      </c>
      <c r="E2614" s="241" t="str">
        <f>IF(C2614&lt;&gt;"",VLOOKUP(C2614,'BASE EQUIPOS'!$G$8:$I$22,3,0),"")</f>
        <v/>
      </c>
      <c r="F2614" s="241" t="str">
        <f>IF(C2614&lt;&gt;"",VLOOKUP(C2614,'BASE EQUIPOS'!$G$8:$J$22,4,0),"")</f>
        <v/>
      </c>
      <c r="G2614" s="242"/>
      <c r="H2614" s="233"/>
      <c r="I2614" s="241"/>
      <c r="J2614" s="241"/>
      <c r="K2614" s="241"/>
      <c r="L2614" s="239"/>
      <c r="M2614" s="244"/>
      <c r="N2614" s="245" t="str">
        <f t="shared" ca="1" si="281"/>
        <v/>
      </c>
      <c r="O2614" s="239"/>
      <c r="P2614" s="244"/>
      <c r="Q2614" s="245" t="str">
        <f t="shared" si="282"/>
        <v/>
      </c>
      <c r="U2614" s="246" t="str">
        <f>IFERROR(VLOOKUP(C2614,'BASE EQUIPOS'!$G$8:$O$22,9,0)," ")</f>
        <v xml:space="preserve"> </v>
      </c>
      <c r="V2614" s="232" t="str">
        <f t="shared" si="284"/>
        <v/>
      </c>
      <c r="W2614" s="232" t="str">
        <f t="shared" si="285"/>
        <v/>
      </c>
      <c r="X2614" s="232" t="str">
        <f>IFERROR(VLOOKUP(W2614,Datos!$P$4:$Q$18,2,0),"")</f>
        <v/>
      </c>
      <c r="Y2614" s="232" t="str">
        <f t="shared" si="286"/>
        <v/>
      </c>
      <c r="AA2614" s="314" t="str">
        <f t="shared" ca="1" si="283"/>
        <v/>
      </c>
    </row>
    <row r="2615" spans="1:27" x14ac:dyDescent="0.3">
      <c r="A2615" s="238"/>
      <c r="B2615" s="241" t="str">
        <f t="shared" si="287"/>
        <v/>
      </c>
      <c r="C2615" s="239"/>
      <c r="D2615" s="240" t="str">
        <f>IF(C2615&lt;&gt;"",VLOOKUP(C2615,'BASE EQUIPOS'!$G$8:$H$22,2,0),"")</f>
        <v/>
      </c>
      <c r="E2615" s="241" t="str">
        <f>IF(C2615&lt;&gt;"",VLOOKUP(C2615,'BASE EQUIPOS'!$G$8:$I$22,3,0),"")</f>
        <v/>
      </c>
      <c r="F2615" s="241" t="str">
        <f>IF(C2615&lt;&gt;"",VLOOKUP(C2615,'BASE EQUIPOS'!$G$8:$J$22,4,0),"")</f>
        <v/>
      </c>
      <c r="G2615" s="242"/>
      <c r="H2615" s="233"/>
      <c r="I2615" s="241"/>
      <c r="J2615" s="241"/>
      <c r="K2615" s="241"/>
      <c r="L2615" s="239"/>
      <c r="M2615" s="244"/>
      <c r="N2615" s="245" t="str">
        <f t="shared" ca="1" si="281"/>
        <v/>
      </c>
      <c r="O2615" s="239"/>
      <c r="P2615" s="244"/>
      <c r="Q2615" s="245" t="str">
        <f t="shared" si="282"/>
        <v/>
      </c>
      <c r="U2615" s="246" t="str">
        <f>IFERROR(VLOOKUP(C2615,'BASE EQUIPOS'!$G$8:$O$22,9,0)," ")</f>
        <v xml:space="preserve"> </v>
      </c>
      <c r="V2615" s="232" t="str">
        <f t="shared" si="284"/>
        <v/>
      </c>
      <c r="W2615" s="232" t="str">
        <f t="shared" si="285"/>
        <v/>
      </c>
      <c r="X2615" s="232" t="str">
        <f>IFERROR(VLOOKUP(W2615,Datos!$P$4:$Q$18,2,0),"")</f>
        <v/>
      </c>
      <c r="Y2615" s="232" t="str">
        <f t="shared" si="286"/>
        <v/>
      </c>
      <c r="AA2615" s="314" t="str">
        <f t="shared" ca="1" si="283"/>
        <v/>
      </c>
    </row>
    <row r="2616" spans="1:27" x14ac:dyDescent="0.3">
      <c r="A2616" s="238"/>
      <c r="B2616" s="241" t="str">
        <f t="shared" si="287"/>
        <v/>
      </c>
      <c r="C2616" s="239"/>
      <c r="D2616" s="240" t="str">
        <f>IF(C2616&lt;&gt;"",VLOOKUP(C2616,'BASE EQUIPOS'!$G$8:$H$22,2,0),"")</f>
        <v/>
      </c>
      <c r="E2616" s="241" t="str">
        <f>IF(C2616&lt;&gt;"",VLOOKUP(C2616,'BASE EQUIPOS'!$G$8:$I$22,3,0),"")</f>
        <v/>
      </c>
      <c r="F2616" s="241" t="str">
        <f>IF(C2616&lt;&gt;"",VLOOKUP(C2616,'BASE EQUIPOS'!$G$8:$J$22,4,0),"")</f>
        <v/>
      </c>
      <c r="G2616" s="242"/>
      <c r="H2616" s="233"/>
      <c r="I2616" s="241"/>
      <c r="J2616" s="241"/>
      <c r="K2616" s="241"/>
      <c r="L2616" s="239"/>
      <c r="M2616" s="244"/>
      <c r="N2616" s="245" t="str">
        <f t="shared" ca="1" si="281"/>
        <v/>
      </c>
      <c r="O2616" s="239"/>
      <c r="P2616" s="244"/>
      <c r="Q2616" s="245" t="str">
        <f t="shared" si="282"/>
        <v/>
      </c>
      <c r="U2616" s="246" t="str">
        <f>IFERROR(VLOOKUP(C2616,'BASE EQUIPOS'!$G$8:$O$22,9,0)," ")</f>
        <v xml:space="preserve"> </v>
      </c>
      <c r="V2616" s="232" t="str">
        <f t="shared" si="284"/>
        <v/>
      </c>
      <c r="W2616" s="232" t="str">
        <f t="shared" si="285"/>
        <v/>
      </c>
      <c r="X2616" s="232" t="str">
        <f>IFERROR(VLOOKUP(W2616,Datos!$P$4:$Q$18,2,0),"")</f>
        <v/>
      </c>
      <c r="Y2616" s="232" t="str">
        <f t="shared" si="286"/>
        <v/>
      </c>
      <c r="AA2616" s="314" t="str">
        <f t="shared" ca="1" si="283"/>
        <v/>
      </c>
    </row>
    <row r="2617" spans="1:27" x14ac:dyDescent="0.3">
      <c r="A2617" s="238"/>
      <c r="B2617" s="241" t="str">
        <f t="shared" si="287"/>
        <v/>
      </c>
      <c r="C2617" s="239"/>
      <c r="D2617" s="240" t="str">
        <f>IF(C2617&lt;&gt;"",VLOOKUP(C2617,'BASE EQUIPOS'!$G$8:$H$22,2,0),"")</f>
        <v/>
      </c>
      <c r="E2617" s="241" t="str">
        <f>IF(C2617&lt;&gt;"",VLOOKUP(C2617,'BASE EQUIPOS'!$G$8:$I$22,3,0),"")</f>
        <v/>
      </c>
      <c r="F2617" s="241" t="str">
        <f>IF(C2617&lt;&gt;"",VLOOKUP(C2617,'BASE EQUIPOS'!$G$8:$J$22,4,0),"")</f>
        <v/>
      </c>
      <c r="G2617" s="242"/>
      <c r="H2617" s="233"/>
      <c r="I2617" s="241"/>
      <c r="J2617" s="241"/>
      <c r="K2617" s="241"/>
      <c r="L2617" s="239"/>
      <c r="M2617" s="244"/>
      <c r="N2617" s="245" t="str">
        <f t="shared" ca="1" si="281"/>
        <v/>
      </c>
      <c r="O2617" s="239"/>
      <c r="P2617" s="244"/>
      <c r="Q2617" s="245" t="str">
        <f t="shared" si="282"/>
        <v/>
      </c>
      <c r="U2617" s="246" t="str">
        <f>IFERROR(VLOOKUP(C2617,'BASE EQUIPOS'!$G$8:$O$22,9,0)," ")</f>
        <v xml:space="preserve"> </v>
      </c>
      <c r="V2617" s="232" t="str">
        <f t="shared" si="284"/>
        <v/>
      </c>
      <c r="W2617" s="232" t="str">
        <f t="shared" si="285"/>
        <v/>
      </c>
      <c r="X2617" s="232" t="str">
        <f>IFERROR(VLOOKUP(W2617,Datos!$P$4:$Q$18,2,0),"")</f>
        <v/>
      </c>
      <c r="Y2617" s="232" t="str">
        <f t="shared" si="286"/>
        <v/>
      </c>
      <c r="AA2617" s="314" t="str">
        <f t="shared" ca="1" si="283"/>
        <v/>
      </c>
    </row>
    <row r="2618" spans="1:27" x14ac:dyDescent="0.3">
      <c r="A2618" s="238"/>
      <c r="B2618" s="241" t="str">
        <f t="shared" si="287"/>
        <v/>
      </c>
      <c r="C2618" s="239"/>
      <c r="D2618" s="240" t="str">
        <f>IF(C2618&lt;&gt;"",VLOOKUP(C2618,'BASE EQUIPOS'!$G$8:$H$22,2,0),"")</f>
        <v/>
      </c>
      <c r="E2618" s="241" t="str">
        <f>IF(C2618&lt;&gt;"",VLOOKUP(C2618,'BASE EQUIPOS'!$G$8:$I$22,3,0),"")</f>
        <v/>
      </c>
      <c r="F2618" s="241" t="str">
        <f>IF(C2618&lt;&gt;"",VLOOKUP(C2618,'BASE EQUIPOS'!$G$8:$J$22,4,0),"")</f>
        <v/>
      </c>
      <c r="G2618" s="242"/>
      <c r="H2618" s="233"/>
      <c r="I2618" s="241"/>
      <c r="J2618" s="241"/>
      <c r="K2618" s="241"/>
      <c r="L2618" s="239"/>
      <c r="M2618" s="244"/>
      <c r="N2618" s="245" t="str">
        <f t="shared" ca="1" si="281"/>
        <v/>
      </c>
      <c r="O2618" s="239"/>
      <c r="P2618" s="244"/>
      <c r="Q2618" s="245" t="str">
        <f t="shared" si="282"/>
        <v/>
      </c>
      <c r="U2618" s="246" t="str">
        <f>IFERROR(VLOOKUP(C2618,'BASE EQUIPOS'!$G$8:$O$22,9,0)," ")</f>
        <v xml:space="preserve"> </v>
      </c>
      <c r="V2618" s="232" t="str">
        <f t="shared" si="284"/>
        <v/>
      </c>
      <c r="W2618" s="232" t="str">
        <f t="shared" si="285"/>
        <v/>
      </c>
      <c r="X2618" s="232" t="str">
        <f>IFERROR(VLOOKUP(W2618,Datos!$P$4:$Q$18,2,0),"")</f>
        <v/>
      </c>
      <c r="Y2618" s="232" t="str">
        <f t="shared" si="286"/>
        <v/>
      </c>
      <c r="AA2618" s="314" t="str">
        <f t="shared" ca="1" si="283"/>
        <v/>
      </c>
    </row>
    <row r="2619" spans="1:27" x14ac:dyDescent="0.3">
      <c r="A2619" s="238"/>
      <c r="B2619" s="241" t="str">
        <f t="shared" si="287"/>
        <v/>
      </c>
      <c r="C2619" s="239"/>
      <c r="D2619" s="240" t="str">
        <f>IF(C2619&lt;&gt;"",VLOOKUP(C2619,'BASE EQUIPOS'!$G$8:$H$22,2,0),"")</f>
        <v/>
      </c>
      <c r="E2619" s="241" t="str">
        <f>IF(C2619&lt;&gt;"",VLOOKUP(C2619,'BASE EQUIPOS'!$G$8:$I$22,3,0),"")</f>
        <v/>
      </c>
      <c r="F2619" s="241" t="str">
        <f>IF(C2619&lt;&gt;"",VLOOKUP(C2619,'BASE EQUIPOS'!$G$8:$J$22,4,0),"")</f>
        <v/>
      </c>
      <c r="G2619" s="242"/>
      <c r="H2619" s="233"/>
      <c r="I2619" s="241"/>
      <c r="J2619" s="241"/>
      <c r="K2619" s="241"/>
      <c r="L2619" s="239"/>
      <c r="M2619" s="244"/>
      <c r="N2619" s="245" t="str">
        <f t="shared" ca="1" si="281"/>
        <v/>
      </c>
      <c r="O2619" s="239"/>
      <c r="P2619" s="244"/>
      <c r="Q2619" s="245" t="str">
        <f t="shared" si="282"/>
        <v/>
      </c>
      <c r="U2619" s="246" t="str">
        <f>IFERROR(VLOOKUP(C2619,'BASE EQUIPOS'!$G$8:$O$22,9,0)," ")</f>
        <v xml:space="preserve"> </v>
      </c>
      <c r="V2619" s="232" t="str">
        <f t="shared" si="284"/>
        <v/>
      </c>
      <c r="W2619" s="232" t="str">
        <f t="shared" si="285"/>
        <v/>
      </c>
      <c r="X2619" s="232" t="str">
        <f>IFERROR(VLOOKUP(W2619,Datos!$P$4:$Q$18,2,0),"")</f>
        <v/>
      </c>
      <c r="Y2619" s="232" t="str">
        <f t="shared" si="286"/>
        <v/>
      </c>
      <c r="AA2619" s="314" t="str">
        <f t="shared" ca="1" si="283"/>
        <v/>
      </c>
    </row>
    <row r="2620" spans="1:27" x14ac:dyDescent="0.3">
      <c r="A2620" s="238"/>
      <c r="B2620" s="241" t="str">
        <f t="shared" si="287"/>
        <v/>
      </c>
      <c r="C2620" s="239"/>
      <c r="D2620" s="240" t="str">
        <f>IF(C2620&lt;&gt;"",VLOOKUP(C2620,'BASE EQUIPOS'!$G$8:$H$22,2,0),"")</f>
        <v/>
      </c>
      <c r="E2620" s="241" t="str">
        <f>IF(C2620&lt;&gt;"",VLOOKUP(C2620,'BASE EQUIPOS'!$G$8:$I$22,3,0),"")</f>
        <v/>
      </c>
      <c r="F2620" s="241" t="str">
        <f>IF(C2620&lt;&gt;"",VLOOKUP(C2620,'BASE EQUIPOS'!$G$8:$J$22,4,0),"")</f>
        <v/>
      </c>
      <c r="G2620" s="242"/>
      <c r="H2620" s="233"/>
      <c r="I2620" s="241"/>
      <c r="J2620" s="241"/>
      <c r="K2620" s="241"/>
      <c r="L2620" s="239"/>
      <c r="M2620" s="244"/>
      <c r="N2620" s="245" t="str">
        <f t="shared" ca="1" si="281"/>
        <v/>
      </c>
      <c r="O2620" s="239"/>
      <c r="P2620" s="244"/>
      <c r="Q2620" s="245" t="str">
        <f t="shared" si="282"/>
        <v/>
      </c>
      <c r="U2620" s="246" t="str">
        <f>IFERROR(VLOOKUP(C2620,'BASE EQUIPOS'!$G$8:$O$22,9,0)," ")</f>
        <v xml:space="preserve"> </v>
      </c>
      <c r="V2620" s="232" t="str">
        <f t="shared" si="284"/>
        <v/>
      </c>
      <c r="W2620" s="232" t="str">
        <f t="shared" si="285"/>
        <v/>
      </c>
      <c r="X2620" s="232" t="str">
        <f>IFERROR(VLOOKUP(W2620,Datos!$P$4:$Q$18,2,0),"")</f>
        <v/>
      </c>
      <c r="Y2620" s="232" t="str">
        <f t="shared" si="286"/>
        <v/>
      </c>
      <c r="AA2620" s="314" t="str">
        <f t="shared" ca="1" si="283"/>
        <v/>
      </c>
    </row>
    <row r="2621" spans="1:27" x14ac:dyDescent="0.3">
      <c r="A2621" s="238"/>
      <c r="B2621" s="241" t="str">
        <f t="shared" si="287"/>
        <v/>
      </c>
      <c r="C2621" s="239"/>
      <c r="D2621" s="240" t="str">
        <f>IF(C2621&lt;&gt;"",VLOOKUP(C2621,'BASE EQUIPOS'!$G$8:$H$22,2,0),"")</f>
        <v/>
      </c>
      <c r="E2621" s="241" t="str">
        <f>IF(C2621&lt;&gt;"",VLOOKUP(C2621,'BASE EQUIPOS'!$G$8:$I$22,3,0),"")</f>
        <v/>
      </c>
      <c r="F2621" s="241" t="str">
        <f>IF(C2621&lt;&gt;"",VLOOKUP(C2621,'BASE EQUIPOS'!$G$8:$J$22,4,0),"")</f>
        <v/>
      </c>
      <c r="G2621" s="242"/>
      <c r="H2621" s="233"/>
      <c r="I2621" s="241"/>
      <c r="J2621" s="241"/>
      <c r="K2621" s="241"/>
      <c r="L2621" s="239"/>
      <c r="M2621" s="244"/>
      <c r="N2621" s="245" t="str">
        <f t="shared" ca="1" si="281"/>
        <v/>
      </c>
      <c r="O2621" s="239"/>
      <c r="P2621" s="244"/>
      <c r="Q2621" s="245" t="str">
        <f t="shared" si="282"/>
        <v/>
      </c>
      <c r="U2621" s="246" t="str">
        <f>IFERROR(VLOOKUP(C2621,'BASE EQUIPOS'!$G$8:$O$22,9,0)," ")</f>
        <v xml:space="preserve"> </v>
      </c>
      <c r="V2621" s="232" t="str">
        <f t="shared" si="284"/>
        <v/>
      </c>
      <c r="W2621" s="232" t="str">
        <f t="shared" si="285"/>
        <v/>
      </c>
      <c r="X2621" s="232" t="str">
        <f>IFERROR(VLOOKUP(W2621,Datos!$P$4:$Q$18,2,0),"")</f>
        <v/>
      </c>
      <c r="Y2621" s="232" t="str">
        <f t="shared" si="286"/>
        <v/>
      </c>
      <c r="AA2621" s="314" t="str">
        <f t="shared" ca="1" si="283"/>
        <v/>
      </c>
    </row>
    <row r="2622" spans="1:27" x14ac:dyDescent="0.3">
      <c r="A2622" s="238"/>
      <c r="B2622" s="241" t="str">
        <f t="shared" si="287"/>
        <v/>
      </c>
      <c r="C2622" s="239"/>
      <c r="D2622" s="240" t="str">
        <f>IF(C2622&lt;&gt;"",VLOOKUP(C2622,'BASE EQUIPOS'!$G$8:$H$22,2,0),"")</f>
        <v/>
      </c>
      <c r="E2622" s="241" t="str">
        <f>IF(C2622&lt;&gt;"",VLOOKUP(C2622,'BASE EQUIPOS'!$G$8:$I$22,3,0),"")</f>
        <v/>
      </c>
      <c r="F2622" s="241" t="str">
        <f>IF(C2622&lt;&gt;"",VLOOKUP(C2622,'BASE EQUIPOS'!$G$8:$J$22,4,0),"")</f>
        <v/>
      </c>
      <c r="G2622" s="242"/>
      <c r="H2622" s="233"/>
      <c r="I2622" s="241"/>
      <c r="J2622" s="241"/>
      <c r="K2622" s="241"/>
      <c r="L2622" s="239"/>
      <c r="M2622" s="244"/>
      <c r="N2622" s="245" t="str">
        <f t="shared" ca="1" si="281"/>
        <v/>
      </c>
      <c r="O2622" s="239"/>
      <c r="P2622" s="244"/>
      <c r="Q2622" s="245" t="str">
        <f t="shared" si="282"/>
        <v/>
      </c>
      <c r="U2622" s="246" t="str">
        <f>IFERROR(VLOOKUP(C2622,'BASE EQUIPOS'!$G$8:$O$22,9,0)," ")</f>
        <v xml:space="preserve"> </v>
      </c>
      <c r="V2622" s="232" t="str">
        <f t="shared" si="284"/>
        <v/>
      </c>
      <c r="W2622" s="232" t="str">
        <f t="shared" si="285"/>
        <v/>
      </c>
      <c r="X2622" s="232" t="str">
        <f>IFERROR(VLOOKUP(W2622,Datos!$P$4:$Q$18,2,0),"")</f>
        <v/>
      </c>
      <c r="Y2622" s="232" t="str">
        <f t="shared" si="286"/>
        <v/>
      </c>
      <c r="AA2622" s="314" t="str">
        <f t="shared" ca="1" si="283"/>
        <v/>
      </c>
    </row>
    <row r="2623" spans="1:27" x14ac:dyDescent="0.3">
      <c r="A2623" s="238"/>
      <c r="B2623" s="241" t="str">
        <f t="shared" si="287"/>
        <v/>
      </c>
      <c r="C2623" s="239"/>
      <c r="D2623" s="240" t="str">
        <f>IF(C2623&lt;&gt;"",VLOOKUP(C2623,'BASE EQUIPOS'!$G$8:$H$22,2,0),"")</f>
        <v/>
      </c>
      <c r="E2623" s="241" t="str">
        <f>IF(C2623&lt;&gt;"",VLOOKUP(C2623,'BASE EQUIPOS'!$G$8:$I$22,3,0),"")</f>
        <v/>
      </c>
      <c r="F2623" s="241" t="str">
        <f>IF(C2623&lt;&gt;"",VLOOKUP(C2623,'BASE EQUIPOS'!$G$8:$J$22,4,0),"")</f>
        <v/>
      </c>
      <c r="G2623" s="242"/>
      <c r="H2623" s="233"/>
      <c r="I2623" s="241"/>
      <c r="J2623" s="241"/>
      <c r="K2623" s="241"/>
      <c r="L2623" s="239"/>
      <c r="M2623" s="244"/>
      <c r="N2623" s="245" t="str">
        <f t="shared" ca="1" si="281"/>
        <v/>
      </c>
      <c r="O2623" s="239"/>
      <c r="P2623" s="244"/>
      <c r="Q2623" s="245" t="str">
        <f t="shared" si="282"/>
        <v/>
      </c>
      <c r="U2623" s="246" t="str">
        <f>IFERROR(VLOOKUP(C2623,'BASE EQUIPOS'!$G$8:$O$22,9,0)," ")</f>
        <v xml:space="preserve"> </v>
      </c>
      <c r="V2623" s="232" t="str">
        <f t="shared" si="284"/>
        <v/>
      </c>
      <c r="W2623" s="232" t="str">
        <f t="shared" si="285"/>
        <v/>
      </c>
      <c r="X2623" s="232" t="str">
        <f>IFERROR(VLOOKUP(W2623,Datos!$P$4:$Q$18,2,0),"")</f>
        <v/>
      </c>
      <c r="Y2623" s="232" t="str">
        <f t="shared" si="286"/>
        <v/>
      </c>
      <c r="AA2623" s="314" t="str">
        <f t="shared" ca="1" si="283"/>
        <v/>
      </c>
    </row>
    <row r="2624" spans="1:27" x14ac:dyDescent="0.3">
      <c r="A2624" s="238"/>
      <c r="B2624" s="241" t="str">
        <f t="shared" si="287"/>
        <v/>
      </c>
      <c r="C2624" s="239"/>
      <c r="D2624" s="240" t="str">
        <f>IF(C2624&lt;&gt;"",VLOOKUP(C2624,'BASE EQUIPOS'!$G$8:$H$22,2,0),"")</f>
        <v/>
      </c>
      <c r="E2624" s="241" t="str">
        <f>IF(C2624&lt;&gt;"",VLOOKUP(C2624,'BASE EQUIPOS'!$G$8:$I$22,3,0),"")</f>
        <v/>
      </c>
      <c r="F2624" s="241" t="str">
        <f>IF(C2624&lt;&gt;"",VLOOKUP(C2624,'BASE EQUIPOS'!$G$8:$J$22,4,0),"")</f>
        <v/>
      </c>
      <c r="G2624" s="242"/>
      <c r="H2624" s="233"/>
      <c r="I2624" s="241"/>
      <c r="J2624" s="241"/>
      <c r="K2624" s="241"/>
      <c r="L2624" s="239"/>
      <c r="M2624" s="244"/>
      <c r="N2624" s="245" t="str">
        <f t="shared" ca="1" si="281"/>
        <v/>
      </c>
      <c r="O2624" s="239"/>
      <c r="P2624" s="244"/>
      <c r="Q2624" s="245" t="str">
        <f t="shared" si="282"/>
        <v/>
      </c>
      <c r="U2624" s="246" t="str">
        <f>IFERROR(VLOOKUP(C2624,'BASE EQUIPOS'!$G$8:$O$22,9,0)," ")</f>
        <v xml:space="preserve"> </v>
      </c>
      <c r="V2624" s="232" t="str">
        <f t="shared" si="284"/>
        <v/>
      </c>
      <c r="W2624" s="232" t="str">
        <f t="shared" si="285"/>
        <v/>
      </c>
      <c r="X2624" s="232" t="str">
        <f>IFERROR(VLOOKUP(W2624,Datos!$P$4:$Q$18,2,0),"")</f>
        <v/>
      </c>
      <c r="Y2624" s="232" t="str">
        <f t="shared" si="286"/>
        <v/>
      </c>
      <c r="AA2624" s="314" t="str">
        <f t="shared" ca="1" si="283"/>
        <v/>
      </c>
    </row>
    <row r="2625" spans="1:27" x14ac:dyDescent="0.3">
      <c r="A2625" s="238"/>
      <c r="B2625" s="241" t="str">
        <f t="shared" si="287"/>
        <v/>
      </c>
      <c r="C2625" s="239"/>
      <c r="D2625" s="240" t="str">
        <f>IF(C2625&lt;&gt;"",VLOOKUP(C2625,'BASE EQUIPOS'!$G$8:$H$22,2,0),"")</f>
        <v/>
      </c>
      <c r="E2625" s="241" t="str">
        <f>IF(C2625&lt;&gt;"",VLOOKUP(C2625,'BASE EQUIPOS'!$G$8:$I$22,3,0),"")</f>
        <v/>
      </c>
      <c r="F2625" s="241" t="str">
        <f>IF(C2625&lt;&gt;"",VLOOKUP(C2625,'BASE EQUIPOS'!$G$8:$J$22,4,0),"")</f>
        <v/>
      </c>
      <c r="G2625" s="242"/>
      <c r="H2625" s="233"/>
      <c r="I2625" s="241"/>
      <c r="J2625" s="241"/>
      <c r="K2625" s="241"/>
      <c r="L2625" s="239"/>
      <c r="M2625" s="244"/>
      <c r="N2625" s="245" t="str">
        <f t="shared" ca="1" si="281"/>
        <v/>
      </c>
      <c r="O2625" s="239"/>
      <c r="P2625" s="244"/>
      <c r="Q2625" s="245" t="str">
        <f t="shared" si="282"/>
        <v/>
      </c>
      <c r="U2625" s="246" t="str">
        <f>IFERROR(VLOOKUP(C2625,'BASE EQUIPOS'!$G$8:$O$22,9,0)," ")</f>
        <v xml:space="preserve"> </v>
      </c>
      <c r="V2625" s="232" t="str">
        <f t="shared" si="284"/>
        <v/>
      </c>
      <c r="W2625" s="232" t="str">
        <f t="shared" si="285"/>
        <v/>
      </c>
      <c r="X2625" s="232" t="str">
        <f>IFERROR(VLOOKUP(W2625,Datos!$P$4:$Q$18,2,0),"")</f>
        <v/>
      </c>
      <c r="Y2625" s="232" t="str">
        <f t="shared" si="286"/>
        <v/>
      </c>
      <c r="AA2625" s="314" t="str">
        <f t="shared" ca="1" si="283"/>
        <v/>
      </c>
    </row>
    <row r="2626" spans="1:27" x14ac:dyDescent="0.3">
      <c r="A2626" s="238"/>
      <c r="B2626" s="241" t="str">
        <f t="shared" si="287"/>
        <v/>
      </c>
      <c r="C2626" s="239"/>
      <c r="D2626" s="240" t="str">
        <f>IF(C2626&lt;&gt;"",VLOOKUP(C2626,'BASE EQUIPOS'!$G$8:$H$22,2,0),"")</f>
        <v/>
      </c>
      <c r="E2626" s="241" t="str">
        <f>IF(C2626&lt;&gt;"",VLOOKUP(C2626,'BASE EQUIPOS'!$G$8:$I$22,3,0),"")</f>
        <v/>
      </c>
      <c r="F2626" s="241" t="str">
        <f>IF(C2626&lt;&gt;"",VLOOKUP(C2626,'BASE EQUIPOS'!$G$8:$J$22,4,0),"")</f>
        <v/>
      </c>
      <c r="G2626" s="242"/>
      <c r="H2626" s="233"/>
      <c r="I2626" s="241"/>
      <c r="J2626" s="241"/>
      <c r="K2626" s="241"/>
      <c r="L2626" s="239"/>
      <c r="M2626" s="244"/>
      <c r="N2626" s="245" t="str">
        <f t="shared" ca="1" si="281"/>
        <v/>
      </c>
      <c r="O2626" s="239"/>
      <c r="P2626" s="244"/>
      <c r="Q2626" s="245" t="str">
        <f t="shared" si="282"/>
        <v/>
      </c>
      <c r="U2626" s="246" t="str">
        <f>IFERROR(VLOOKUP(C2626,'BASE EQUIPOS'!$G$8:$O$22,9,0)," ")</f>
        <v xml:space="preserve"> </v>
      </c>
      <c r="V2626" s="232" t="str">
        <f t="shared" si="284"/>
        <v/>
      </c>
      <c r="W2626" s="232" t="str">
        <f t="shared" si="285"/>
        <v/>
      </c>
      <c r="X2626" s="232" t="str">
        <f>IFERROR(VLOOKUP(W2626,Datos!$P$4:$Q$18,2,0),"")</f>
        <v/>
      </c>
      <c r="Y2626" s="232" t="str">
        <f t="shared" si="286"/>
        <v/>
      </c>
      <c r="AA2626" s="314" t="str">
        <f t="shared" ca="1" si="283"/>
        <v/>
      </c>
    </row>
    <row r="2627" spans="1:27" x14ac:dyDescent="0.3">
      <c r="A2627" s="238"/>
      <c r="B2627" s="241" t="str">
        <f t="shared" si="287"/>
        <v/>
      </c>
      <c r="C2627" s="239"/>
      <c r="D2627" s="240" t="str">
        <f>IF(C2627&lt;&gt;"",VLOOKUP(C2627,'BASE EQUIPOS'!$G$8:$H$22,2,0),"")</f>
        <v/>
      </c>
      <c r="E2627" s="241" t="str">
        <f>IF(C2627&lt;&gt;"",VLOOKUP(C2627,'BASE EQUIPOS'!$G$8:$I$22,3,0),"")</f>
        <v/>
      </c>
      <c r="F2627" s="241" t="str">
        <f>IF(C2627&lt;&gt;"",VLOOKUP(C2627,'BASE EQUIPOS'!$G$8:$J$22,4,0),"")</f>
        <v/>
      </c>
      <c r="G2627" s="242"/>
      <c r="H2627" s="233"/>
      <c r="I2627" s="241"/>
      <c r="J2627" s="241"/>
      <c r="K2627" s="241"/>
      <c r="L2627" s="239"/>
      <c r="M2627" s="244"/>
      <c r="N2627" s="245" t="str">
        <f t="shared" ca="1" si="281"/>
        <v/>
      </c>
      <c r="O2627" s="239"/>
      <c r="P2627" s="244"/>
      <c r="Q2627" s="245" t="str">
        <f t="shared" si="282"/>
        <v/>
      </c>
      <c r="U2627" s="246" t="str">
        <f>IFERROR(VLOOKUP(C2627,'BASE EQUIPOS'!$G$8:$O$22,9,0)," ")</f>
        <v xml:space="preserve"> </v>
      </c>
      <c r="V2627" s="232" t="str">
        <f t="shared" si="284"/>
        <v/>
      </c>
      <c r="W2627" s="232" t="str">
        <f t="shared" si="285"/>
        <v/>
      </c>
      <c r="X2627" s="232" t="str">
        <f>IFERROR(VLOOKUP(W2627,Datos!$P$4:$Q$18,2,0),"")</f>
        <v/>
      </c>
      <c r="Y2627" s="232" t="str">
        <f t="shared" si="286"/>
        <v/>
      </c>
      <c r="AA2627" s="314" t="str">
        <f t="shared" ca="1" si="283"/>
        <v/>
      </c>
    </row>
    <row r="2628" spans="1:27" x14ac:dyDescent="0.3">
      <c r="A2628" s="238"/>
      <c r="B2628" s="241" t="str">
        <f t="shared" si="287"/>
        <v/>
      </c>
      <c r="C2628" s="239"/>
      <c r="D2628" s="240" t="str">
        <f>IF(C2628&lt;&gt;"",VLOOKUP(C2628,'BASE EQUIPOS'!$G$8:$H$22,2,0),"")</f>
        <v/>
      </c>
      <c r="E2628" s="241" t="str">
        <f>IF(C2628&lt;&gt;"",VLOOKUP(C2628,'BASE EQUIPOS'!$G$8:$I$22,3,0),"")</f>
        <v/>
      </c>
      <c r="F2628" s="241" t="str">
        <f>IF(C2628&lt;&gt;"",VLOOKUP(C2628,'BASE EQUIPOS'!$G$8:$J$22,4,0),"")</f>
        <v/>
      </c>
      <c r="G2628" s="242"/>
      <c r="H2628" s="233"/>
      <c r="I2628" s="241"/>
      <c r="J2628" s="241"/>
      <c r="K2628" s="241"/>
      <c r="L2628" s="239"/>
      <c r="M2628" s="244"/>
      <c r="N2628" s="245" t="str">
        <f t="shared" ca="1" si="281"/>
        <v/>
      </c>
      <c r="O2628" s="239"/>
      <c r="P2628" s="244"/>
      <c r="Q2628" s="245" t="str">
        <f t="shared" si="282"/>
        <v/>
      </c>
      <c r="U2628" s="246" t="str">
        <f>IFERROR(VLOOKUP(C2628,'BASE EQUIPOS'!$G$8:$O$22,9,0)," ")</f>
        <v xml:space="preserve"> </v>
      </c>
      <c r="V2628" s="232" t="str">
        <f t="shared" si="284"/>
        <v/>
      </c>
      <c r="W2628" s="232" t="str">
        <f t="shared" si="285"/>
        <v/>
      </c>
      <c r="X2628" s="232" t="str">
        <f>IFERROR(VLOOKUP(W2628,Datos!$P$4:$Q$18,2,0),"")</f>
        <v/>
      </c>
      <c r="Y2628" s="232" t="str">
        <f t="shared" si="286"/>
        <v/>
      </c>
      <c r="AA2628" s="314" t="str">
        <f t="shared" ca="1" si="283"/>
        <v/>
      </c>
    </row>
    <row r="2629" spans="1:27" x14ac:dyDescent="0.3">
      <c r="A2629" s="238"/>
      <c r="B2629" s="241" t="str">
        <f t="shared" si="287"/>
        <v/>
      </c>
      <c r="C2629" s="239"/>
      <c r="D2629" s="240" t="str">
        <f>IF(C2629&lt;&gt;"",VLOOKUP(C2629,'BASE EQUIPOS'!$G$8:$H$22,2,0),"")</f>
        <v/>
      </c>
      <c r="E2629" s="241" t="str">
        <f>IF(C2629&lt;&gt;"",VLOOKUP(C2629,'BASE EQUIPOS'!$G$8:$I$22,3,0),"")</f>
        <v/>
      </c>
      <c r="F2629" s="241" t="str">
        <f>IF(C2629&lt;&gt;"",VLOOKUP(C2629,'BASE EQUIPOS'!$G$8:$J$22,4,0),"")</f>
        <v/>
      </c>
      <c r="G2629" s="242"/>
      <c r="H2629" s="233"/>
      <c r="I2629" s="241"/>
      <c r="J2629" s="241"/>
      <c r="K2629" s="241"/>
      <c r="L2629" s="239"/>
      <c r="M2629" s="244"/>
      <c r="N2629" s="245" t="str">
        <f t="shared" ca="1" si="281"/>
        <v/>
      </c>
      <c r="O2629" s="239"/>
      <c r="P2629" s="244"/>
      <c r="Q2629" s="245" t="str">
        <f t="shared" si="282"/>
        <v/>
      </c>
      <c r="U2629" s="246" t="str">
        <f>IFERROR(VLOOKUP(C2629,'BASE EQUIPOS'!$G$8:$O$22,9,0)," ")</f>
        <v xml:space="preserve"> </v>
      </c>
      <c r="V2629" s="232" t="str">
        <f t="shared" si="284"/>
        <v/>
      </c>
      <c r="W2629" s="232" t="str">
        <f t="shared" si="285"/>
        <v/>
      </c>
      <c r="X2629" s="232" t="str">
        <f>IFERROR(VLOOKUP(W2629,Datos!$P$4:$Q$18,2,0),"")</f>
        <v/>
      </c>
      <c r="Y2629" s="232" t="str">
        <f t="shared" si="286"/>
        <v/>
      </c>
      <c r="AA2629" s="314" t="str">
        <f t="shared" ca="1" si="283"/>
        <v/>
      </c>
    </row>
    <row r="2630" spans="1:27" x14ac:dyDescent="0.3">
      <c r="A2630" s="238"/>
      <c r="B2630" s="241" t="str">
        <f t="shared" si="287"/>
        <v/>
      </c>
      <c r="C2630" s="239"/>
      <c r="D2630" s="240" t="str">
        <f>IF(C2630&lt;&gt;"",VLOOKUP(C2630,'BASE EQUIPOS'!$G$8:$H$22,2,0),"")</f>
        <v/>
      </c>
      <c r="E2630" s="241" t="str">
        <f>IF(C2630&lt;&gt;"",VLOOKUP(C2630,'BASE EQUIPOS'!$G$8:$I$22,3,0),"")</f>
        <v/>
      </c>
      <c r="F2630" s="241" t="str">
        <f>IF(C2630&lt;&gt;"",VLOOKUP(C2630,'BASE EQUIPOS'!$G$8:$J$22,4,0),"")</f>
        <v/>
      </c>
      <c r="G2630" s="242"/>
      <c r="H2630" s="233"/>
      <c r="I2630" s="241"/>
      <c r="J2630" s="241"/>
      <c r="K2630" s="241"/>
      <c r="L2630" s="239"/>
      <c r="M2630" s="244"/>
      <c r="N2630" s="245" t="str">
        <f t="shared" ca="1" si="281"/>
        <v/>
      </c>
      <c r="O2630" s="239"/>
      <c r="P2630" s="244"/>
      <c r="Q2630" s="245" t="str">
        <f t="shared" si="282"/>
        <v/>
      </c>
      <c r="U2630" s="246" t="str">
        <f>IFERROR(VLOOKUP(C2630,'BASE EQUIPOS'!$G$8:$O$22,9,0)," ")</f>
        <v xml:space="preserve"> </v>
      </c>
      <c r="V2630" s="232" t="str">
        <f t="shared" si="284"/>
        <v/>
      </c>
      <c r="W2630" s="232" t="str">
        <f t="shared" si="285"/>
        <v/>
      </c>
      <c r="X2630" s="232" t="str">
        <f>IFERROR(VLOOKUP(W2630,Datos!$P$4:$Q$18,2,0),"")</f>
        <v/>
      </c>
      <c r="Y2630" s="232" t="str">
        <f t="shared" si="286"/>
        <v/>
      </c>
      <c r="AA2630" s="314" t="str">
        <f t="shared" ca="1" si="283"/>
        <v/>
      </c>
    </row>
    <row r="2631" spans="1:27" x14ac:dyDescent="0.3">
      <c r="A2631" s="238"/>
      <c r="B2631" s="241" t="str">
        <f t="shared" si="287"/>
        <v/>
      </c>
      <c r="C2631" s="239"/>
      <c r="D2631" s="240" t="str">
        <f>IF(C2631&lt;&gt;"",VLOOKUP(C2631,'BASE EQUIPOS'!$G$8:$H$22,2,0),"")</f>
        <v/>
      </c>
      <c r="E2631" s="241" t="str">
        <f>IF(C2631&lt;&gt;"",VLOOKUP(C2631,'BASE EQUIPOS'!$G$8:$I$22,3,0),"")</f>
        <v/>
      </c>
      <c r="F2631" s="241" t="str">
        <f>IF(C2631&lt;&gt;"",VLOOKUP(C2631,'BASE EQUIPOS'!$G$8:$J$22,4,0),"")</f>
        <v/>
      </c>
      <c r="G2631" s="242"/>
      <c r="H2631" s="233"/>
      <c r="I2631" s="241"/>
      <c r="J2631" s="241"/>
      <c r="K2631" s="241"/>
      <c r="L2631" s="239"/>
      <c r="M2631" s="244"/>
      <c r="N2631" s="245" t="str">
        <f t="shared" ca="1" si="281"/>
        <v/>
      </c>
      <c r="O2631" s="239"/>
      <c r="P2631" s="244"/>
      <c r="Q2631" s="245" t="str">
        <f t="shared" si="282"/>
        <v/>
      </c>
      <c r="U2631" s="246" t="str">
        <f>IFERROR(VLOOKUP(C2631,'BASE EQUIPOS'!$G$8:$O$22,9,0)," ")</f>
        <v xml:space="preserve"> </v>
      </c>
      <c r="V2631" s="232" t="str">
        <f t="shared" si="284"/>
        <v/>
      </c>
      <c r="W2631" s="232" t="str">
        <f t="shared" si="285"/>
        <v/>
      </c>
      <c r="X2631" s="232" t="str">
        <f>IFERROR(VLOOKUP(W2631,Datos!$P$4:$Q$18,2,0),"")</f>
        <v/>
      </c>
      <c r="Y2631" s="232" t="str">
        <f t="shared" si="286"/>
        <v/>
      </c>
      <c r="AA2631" s="314" t="str">
        <f t="shared" ca="1" si="283"/>
        <v/>
      </c>
    </row>
    <row r="2632" spans="1:27" x14ac:dyDescent="0.3">
      <c r="A2632" s="238"/>
      <c r="B2632" s="241" t="str">
        <f t="shared" si="287"/>
        <v/>
      </c>
      <c r="C2632" s="239"/>
      <c r="D2632" s="240" t="str">
        <f>IF(C2632&lt;&gt;"",VLOOKUP(C2632,'BASE EQUIPOS'!$G$8:$H$22,2,0),"")</f>
        <v/>
      </c>
      <c r="E2632" s="241" t="str">
        <f>IF(C2632&lt;&gt;"",VLOOKUP(C2632,'BASE EQUIPOS'!$G$8:$I$22,3,0),"")</f>
        <v/>
      </c>
      <c r="F2632" s="241" t="str">
        <f>IF(C2632&lt;&gt;"",VLOOKUP(C2632,'BASE EQUIPOS'!$G$8:$J$22,4,0),"")</f>
        <v/>
      </c>
      <c r="G2632" s="242"/>
      <c r="H2632" s="233"/>
      <c r="I2632" s="241"/>
      <c r="J2632" s="241"/>
      <c r="K2632" s="241"/>
      <c r="L2632" s="239"/>
      <c r="M2632" s="244"/>
      <c r="N2632" s="245" t="str">
        <f t="shared" ca="1" si="281"/>
        <v/>
      </c>
      <c r="O2632" s="239"/>
      <c r="P2632" s="244"/>
      <c r="Q2632" s="245" t="str">
        <f t="shared" si="282"/>
        <v/>
      </c>
      <c r="U2632" s="246" t="str">
        <f>IFERROR(VLOOKUP(C2632,'BASE EQUIPOS'!$G$8:$O$22,9,0)," ")</f>
        <v xml:space="preserve"> </v>
      </c>
      <c r="V2632" s="232" t="str">
        <f t="shared" si="284"/>
        <v/>
      </c>
      <c r="W2632" s="232" t="str">
        <f t="shared" si="285"/>
        <v/>
      </c>
      <c r="X2632" s="232" t="str">
        <f>IFERROR(VLOOKUP(W2632,Datos!$P$4:$Q$18,2,0),"")</f>
        <v/>
      </c>
      <c r="Y2632" s="232" t="str">
        <f t="shared" si="286"/>
        <v/>
      </c>
      <c r="AA2632" s="314" t="str">
        <f t="shared" ca="1" si="283"/>
        <v/>
      </c>
    </row>
    <row r="2633" spans="1:27" x14ac:dyDescent="0.3">
      <c r="A2633" s="238"/>
      <c r="B2633" s="241" t="str">
        <f t="shared" si="287"/>
        <v/>
      </c>
      <c r="C2633" s="239"/>
      <c r="D2633" s="240" t="str">
        <f>IF(C2633&lt;&gt;"",VLOOKUP(C2633,'BASE EQUIPOS'!$G$8:$H$22,2,0),"")</f>
        <v/>
      </c>
      <c r="E2633" s="241" t="str">
        <f>IF(C2633&lt;&gt;"",VLOOKUP(C2633,'BASE EQUIPOS'!$G$8:$I$22,3,0),"")</f>
        <v/>
      </c>
      <c r="F2633" s="241" t="str">
        <f>IF(C2633&lt;&gt;"",VLOOKUP(C2633,'BASE EQUIPOS'!$G$8:$J$22,4,0),"")</f>
        <v/>
      </c>
      <c r="G2633" s="242"/>
      <c r="H2633" s="233"/>
      <c r="I2633" s="241"/>
      <c r="J2633" s="241"/>
      <c r="K2633" s="241"/>
      <c r="L2633" s="239"/>
      <c r="M2633" s="244"/>
      <c r="N2633" s="245" t="str">
        <f t="shared" ca="1" si="281"/>
        <v/>
      </c>
      <c r="O2633" s="239"/>
      <c r="P2633" s="244"/>
      <c r="Q2633" s="245" t="str">
        <f t="shared" si="282"/>
        <v/>
      </c>
      <c r="U2633" s="246" t="str">
        <f>IFERROR(VLOOKUP(C2633,'BASE EQUIPOS'!$G$8:$O$22,9,0)," ")</f>
        <v xml:space="preserve"> </v>
      </c>
      <c r="V2633" s="232" t="str">
        <f t="shared" si="284"/>
        <v/>
      </c>
      <c r="W2633" s="232" t="str">
        <f t="shared" si="285"/>
        <v/>
      </c>
      <c r="X2633" s="232" t="str">
        <f>IFERROR(VLOOKUP(W2633,Datos!$P$4:$Q$18,2,0),"")</f>
        <v/>
      </c>
      <c r="Y2633" s="232" t="str">
        <f t="shared" si="286"/>
        <v/>
      </c>
      <c r="AA2633" s="314" t="str">
        <f t="shared" ca="1" si="283"/>
        <v/>
      </c>
    </row>
    <row r="2634" spans="1:27" x14ac:dyDescent="0.3">
      <c r="A2634" s="238"/>
      <c r="B2634" s="241" t="str">
        <f t="shared" si="287"/>
        <v/>
      </c>
      <c r="C2634" s="239"/>
      <c r="D2634" s="240" t="str">
        <f>IF(C2634&lt;&gt;"",VLOOKUP(C2634,'BASE EQUIPOS'!$G$8:$H$22,2,0),"")</f>
        <v/>
      </c>
      <c r="E2634" s="241" t="str">
        <f>IF(C2634&lt;&gt;"",VLOOKUP(C2634,'BASE EQUIPOS'!$G$8:$I$22,3,0),"")</f>
        <v/>
      </c>
      <c r="F2634" s="241" t="str">
        <f>IF(C2634&lt;&gt;"",VLOOKUP(C2634,'BASE EQUIPOS'!$G$8:$J$22,4,0),"")</f>
        <v/>
      </c>
      <c r="G2634" s="242"/>
      <c r="H2634" s="233"/>
      <c r="I2634" s="241"/>
      <c r="J2634" s="241"/>
      <c r="K2634" s="241"/>
      <c r="L2634" s="239"/>
      <c r="M2634" s="244"/>
      <c r="N2634" s="245" t="str">
        <f t="shared" ca="1" si="281"/>
        <v/>
      </c>
      <c r="O2634" s="239"/>
      <c r="P2634" s="244"/>
      <c r="Q2634" s="245" t="str">
        <f t="shared" si="282"/>
        <v/>
      </c>
      <c r="U2634" s="246" t="str">
        <f>IFERROR(VLOOKUP(C2634,'BASE EQUIPOS'!$G$8:$O$22,9,0)," ")</f>
        <v xml:space="preserve"> </v>
      </c>
      <c r="V2634" s="232" t="str">
        <f t="shared" si="284"/>
        <v/>
      </c>
      <c r="W2634" s="232" t="str">
        <f t="shared" si="285"/>
        <v/>
      </c>
      <c r="X2634" s="232" t="str">
        <f>IFERROR(VLOOKUP(W2634,Datos!$P$4:$Q$18,2,0),"")</f>
        <v/>
      </c>
      <c r="Y2634" s="232" t="str">
        <f t="shared" si="286"/>
        <v/>
      </c>
      <c r="AA2634" s="314" t="str">
        <f t="shared" ca="1" si="283"/>
        <v/>
      </c>
    </row>
    <row r="2635" spans="1:27" x14ac:dyDescent="0.3">
      <c r="A2635" s="238"/>
      <c r="B2635" s="241" t="str">
        <f t="shared" si="287"/>
        <v/>
      </c>
      <c r="C2635" s="239"/>
      <c r="D2635" s="240" t="str">
        <f>IF(C2635&lt;&gt;"",VLOOKUP(C2635,'BASE EQUIPOS'!$G$8:$H$22,2,0),"")</f>
        <v/>
      </c>
      <c r="E2635" s="241" t="str">
        <f>IF(C2635&lt;&gt;"",VLOOKUP(C2635,'BASE EQUIPOS'!$G$8:$I$22,3,0),"")</f>
        <v/>
      </c>
      <c r="F2635" s="241" t="str">
        <f>IF(C2635&lt;&gt;"",VLOOKUP(C2635,'BASE EQUIPOS'!$G$8:$J$22,4,0),"")</f>
        <v/>
      </c>
      <c r="G2635" s="242"/>
      <c r="H2635" s="233"/>
      <c r="I2635" s="241"/>
      <c r="J2635" s="241"/>
      <c r="K2635" s="241"/>
      <c r="L2635" s="239"/>
      <c r="M2635" s="244"/>
      <c r="N2635" s="245" t="str">
        <f t="shared" ca="1" si="281"/>
        <v/>
      </c>
      <c r="O2635" s="239"/>
      <c r="P2635" s="244"/>
      <c r="Q2635" s="245" t="str">
        <f t="shared" si="282"/>
        <v/>
      </c>
      <c r="U2635" s="246" t="str">
        <f>IFERROR(VLOOKUP(C2635,'BASE EQUIPOS'!$G$8:$O$22,9,0)," ")</f>
        <v xml:space="preserve"> </v>
      </c>
      <c r="V2635" s="232" t="str">
        <f t="shared" si="284"/>
        <v/>
      </c>
      <c r="W2635" s="232" t="str">
        <f t="shared" si="285"/>
        <v/>
      </c>
      <c r="X2635" s="232" t="str">
        <f>IFERROR(VLOOKUP(W2635,Datos!$P$4:$Q$18,2,0),"")</f>
        <v/>
      </c>
      <c r="Y2635" s="232" t="str">
        <f t="shared" si="286"/>
        <v/>
      </c>
      <c r="AA2635" s="314" t="str">
        <f t="shared" ca="1" si="283"/>
        <v/>
      </c>
    </row>
    <row r="2636" spans="1:27" x14ac:dyDescent="0.3">
      <c r="A2636" s="238"/>
      <c r="B2636" s="241" t="str">
        <f t="shared" si="287"/>
        <v/>
      </c>
      <c r="C2636" s="239"/>
      <c r="D2636" s="240" t="str">
        <f>IF(C2636&lt;&gt;"",VLOOKUP(C2636,'BASE EQUIPOS'!$G$8:$H$22,2,0),"")</f>
        <v/>
      </c>
      <c r="E2636" s="241" t="str">
        <f>IF(C2636&lt;&gt;"",VLOOKUP(C2636,'BASE EQUIPOS'!$G$8:$I$22,3,0),"")</f>
        <v/>
      </c>
      <c r="F2636" s="241" t="str">
        <f>IF(C2636&lt;&gt;"",VLOOKUP(C2636,'BASE EQUIPOS'!$G$8:$J$22,4,0),"")</f>
        <v/>
      </c>
      <c r="G2636" s="242"/>
      <c r="H2636" s="233"/>
      <c r="I2636" s="241"/>
      <c r="J2636" s="241"/>
      <c r="K2636" s="241"/>
      <c r="L2636" s="239"/>
      <c r="M2636" s="244"/>
      <c r="N2636" s="245" t="str">
        <f t="shared" ca="1" si="281"/>
        <v/>
      </c>
      <c r="O2636" s="239"/>
      <c r="P2636" s="244"/>
      <c r="Q2636" s="245" t="str">
        <f t="shared" si="282"/>
        <v/>
      </c>
      <c r="U2636" s="246" t="str">
        <f>IFERROR(VLOOKUP(C2636,'BASE EQUIPOS'!$G$8:$O$22,9,0)," ")</f>
        <v xml:space="preserve"> </v>
      </c>
      <c r="V2636" s="232" t="str">
        <f t="shared" si="284"/>
        <v/>
      </c>
      <c r="W2636" s="232" t="str">
        <f t="shared" si="285"/>
        <v/>
      </c>
      <c r="X2636" s="232" t="str">
        <f>IFERROR(VLOOKUP(W2636,Datos!$P$4:$Q$18,2,0),"")</f>
        <v/>
      </c>
      <c r="Y2636" s="232" t="str">
        <f t="shared" si="286"/>
        <v/>
      </c>
      <c r="AA2636" s="314" t="str">
        <f t="shared" ca="1" si="283"/>
        <v/>
      </c>
    </row>
    <row r="2637" spans="1:27" x14ac:dyDescent="0.3">
      <c r="A2637" s="238"/>
      <c r="B2637" s="241" t="str">
        <f t="shared" si="287"/>
        <v/>
      </c>
      <c r="C2637" s="239"/>
      <c r="D2637" s="240" t="str">
        <f>IF(C2637&lt;&gt;"",VLOOKUP(C2637,'BASE EQUIPOS'!$G$8:$H$22,2,0),"")</f>
        <v/>
      </c>
      <c r="E2637" s="241" t="str">
        <f>IF(C2637&lt;&gt;"",VLOOKUP(C2637,'BASE EQUIPOS'!$G$8:$I$22,3,0),"")</f>
        <v/>
      </c>
      <c r="F2637" s="241" t="str">
        <f>IF(C2637&lt;&gt;"",VLOOKUP(C2637,'BASE EQUIPOS'!$G$8:$J$22,4,0),"")</f>
        <v/>
      </c>
      <c r="G2637" s="242"/>
      <c r="H2637" s="233"/>
      <c r="I2637" s="241"/>
      <c r="J2637" s="241"/>
      <c r="K2637" s="241"/>
      <c r="L2637" s="239"/>
      <c r="M2637" s="244"/>
      <c r="N2637" s="245" t="str">
        <f t="shared" ca="1" si="281"/>
        <v/>
      </c>
      <c r="O2637" s="239"/>
      <c r="P2637" s="244"/>
      <c r="Q2637" s="245" t="str">
        <f t="shared" si="282"/>
        <v/>
      </c>
      <c r="U2637" s="246" t="str">
        <f>IFERROR(VLOOKUP(C2637,'BASE EQUIPOS'!$G$8:$O$22,9,0)," ")</f>
        <v xml:space="preserve"> </v>
      </c>
      <c r="V2637" s="232" t="str">
        <f t="shared" si="284"/>
        <v/>
      </c>
      <c r="W2637" s="232" t="str">
        <f t="shared" si="285"/>
        <v/>
      </c>
      <c r="X2637" s="232" t="str">
        <f>IFERROR(VLOOKUP(W2637,Datos!$P$4:$Q$18,2,0),"")</f>
        <v/>
      </c>
      <c r="Y2637" s="232" t="str">
        <f t="shared" si="286"/>
        <v/>
      </c>
      <c r="AA2637" s="314" t="str">
        <f t="shared" ca="1" si="283"/>
        <v/>
      </c>
    </row>
    <row r="2638" spans="1:27" x14ac:dyDescent="0.3">
      <c r="A2638" s="238"/>
      <c r="B2638" s="241" t="str">
        <f t="shared" si="287"/>
        <v/>
      </c>
      <c r="C2638" s="239"/>
      <c r="D2638" s="240" t="str">
        <f>IF(C2638&lt;&gt;"",VLOOKUP(C2638,'BASE EQUIPOS'!$G$8:$H$22,2,0),"")</f>
        <v/>
      </c>
      <c r="E2638" s="241" t="str">
        <f>IF(C2638&lt;&gt;"",VLOOKUP(C2638,'BASE EQUIPOS'!$G$8:$I$22,3,0),"")</f>
        <v/>
      </c>
      <c r="F2638" s="241" t="str">
        <f>IF(C2638&lt;&gt;"",VLOOKUP(C2638,'BASE EQUIPOS'!$G$8:$J$22,4,0),"")</f>
        <v/>
      </c>
      <c r="G2638" s="242"/>
      <c r="H2638" s="233"/>
      <c r="I2638" s="241"/>
      <c r="J2638" s="241"/>
      <c r="K2638" s="241"/>
      <c r="L2638" s="239"/>
      <c r="M2638" s="244"/>
      <c r="N2638" s="245" t="str">
        <f t="shared" ca="1" si="281"/>
        <v/>
      </c>
      <c r="O2638" s="239"/>
      <c r="P2638" s="244"/>
      <c r="Q2638" s="245" t="str">
        <f t="shared" si="282"/>
        <v/>
      </c>
      <c r="U2638" s="246" t="str">
        <f>IFERROR(VLOOKUP(C2638,'BASE EQUIPOS'!$G$8:$O$22,9,0)," ")</f>
        <v xml:space="preserve"> </v>
      </c>
      <c r="V2638" s="232" t="str">
        <f t="shared" si="284"/>
        <v/>
      </c>
      <c r="W2638" s="232" t="str">
        <f t="shared" si="285"/>
        <v/>
      </c>
      <c r="X2638" s="232" t="str">
        <f>IFERROR(VLOOKUP(W2638,Datos!$P$4:$Q$18,2,0),"")</f>
        <v/>
      </c>
      <c r="Y2638" s="232" t="str">
        <f t="shared" si="286"/>
        <v/>
      </c>
      <c r="AA2638" s="314" t="str">
        <f t="shared" ca="1" si="283"/>
        <v/>
      </c>
    </row>
    <row r="2639" spans="1:27" x14ac:dyDescent="0.3">
      <c r="A2639" s="238"/>
      <c r="B2639" s="241" t="str">
        <f t="shared" si="287"/>
        <v/>
      </c>
      <c r="C2639" s="239"/>
      <c r="D2639" s="240" t="str">
        <f>IF(C2639&lt;&gt;"",VLOOKUP(C2639,'BASE EQUIPOS'!$G$8:$H$22,2,0),"")</f>
        <v/>
      </c>
      <c r="E2639" s="241" t="str">
        <f>IF(C2639&lt;&gt;"",VLOOKUP(C2639,'BASE EQUIPOS'!$G$8:$I$22,3,0),"")</f>
        <v/>
      </c>
      <c r="F2639" s="241" t="str">
        <f>IF(C2639&lt;&gt;"",VLOOKUP(C2639,'BASE EQUIPOS'!$G$8:$J$22,4,0),"")</f>
        <v/>
      </c>
      <c r="G2639" s="242"/>
      <c r="H2639" s="233"/>
      <c r="I2639" s="241"/>
      <c r="J2639" s="241"/>
      <c r="K2639" s="241"/>
      <c r="L2639" s="239"/>
      <c r="M2639" s="244"/>
      <c r="N2639" s="245" t="str">
        <f t="shared" ca="1" si="281"/>
        <v/>
      </c>
      <c r="O2639" s="239"/>
      <c r="P2639" s="244"/>
      <c r="Q2639" s="245" t="str">
        <f t="shared" si="282"/>
        <v/>
      </c>
      <c r="U2639" s="246" t="str">
        <f>IFERROR(VLOOKUP(C2639,'BASE EQUIPOS'!$G$8:$O$22,9,0)," ")</f>
        <v xml:space="preserve"> </v>
      </c>
      <c r="V2639" s="232" t="str">
        <f t="shared" si="284"/>
        <v/>
      </c>
      <c r="W2639" s="232" t="str">
        <f t="shared" si="285"/>
        <v/>
      </c>
      <c r="X2639" s="232" t="str">
        <f>IFERROR(VLOOKUP(W2639,Datos!$P$4:$Q$18,2,0),"")</f>
        <v/>
      </c>
      <c r="Y2639" s="232" t="str">
        <f t="shared" si="286"/>
        <v/>
      </c>
      <c r="AA2639" s="314" t="str">
        <f t="shared" ca="1" si="283"/>
        <v/>
      </c>
    </row>
    <row r="2640" spans="1:27" x14ac:dyDescent="0.3">
      <c r="A2640" s="238"/>
      <c r="B2640" s="241" t="str">
        <f t="shared" si="287"/>
        <v/>
      </c>
      <c r="C2640" s="239"/>
      <c r="D2640" s="240" t="str">
        <f>IF(C2640&lt;&gt;"",VLOOKUP(C2640,'BASE EQUIPOS'!$G$8:$H$22,2,0),"")</f>
        <v/>
      </c>
      <c r="E2640" s="241" t="str">
        <f>IF(C2640&lt;&gt;"",VLOOKUP(C2640,'BASE EQUIPOS'!$G$8:$I$22,3,0),"")</f>
        <v/>
      </c>
      <c r="F2640" s="241" t="str">
        <f>IF(C2640&lt;&gt;"",VLOOKUP(C2640,'BASE EQUIPOS'!$G$8:$J$22,4,0),"")</f>
        <v/>
      </c>
      <c r="G2640" s="242"/>
      <c r="H2640" s="233"/>
      <c r="I2640" s="241"/>
      <c r="J2640" s="241"/>
      <c r="K2640" s="241"/>
      <c r="L2640" s="239"/>
      <c r="M2640" s="244"/>
      <c r="N2640" s="245" t="str">
        <f t="shared" ref="N2640:N2703" ca="1" si="288">IF(M2640="","",IF(O2640="",NOW()*24-(L2640+M2640)*24,"Mtto. Terminado"))</f>
        <v/>
      </c>
      <c r="O2640" s="239"/>
      <c r="P2640" s="244"/>
      <c r="Q2640" s="245" t="str">
        <f t="shared" ref="Q2640:Q2703" si="289">IF(O2640="","",IF(P2640="","",(O2640+P2640)*24-(L2640+M2640)*24))</f>
        <v/>
      </c>
      <c r="U2640" s="246" t="str">
        <f>IFERROR(VLOOKUP(C2640,'BASE EQUIPOS'!$G$8:$O$22,9,0)," ")</f>
        <v xml:space="preserve"> </v>
      </c>
      <c r="V2640" s="232" t="str">
        <f t="shared" si="284"/>
        <v/>
      </c>
      <c r="W2640" s="232" t="str">
        <f t="shared" si="285"/>
        <v/>
      </c>
      <c r="X2640" s="232" t="str">
        <f>IFERROR(VLOOKUP(W2640,Datos!$P$4:$Q$18,2,0),"")</f>
        <v/>
      </c>
      <c r="Y2640" s="232" t="str">
        <f t="shared" si="286"/>
        <v/>
      </c>
      <c r="AA2640" s="314" t="str">
        <f t="shared" ca="1" si="283"/>
        <v/>
      </c>
    </row>
    <row r="2641" spans="1:27" x14ac:dyDescent="0.3">
      <c r="A2641" s="238"/>
      <c r="B2641" s="241" t="str">
        <f t="shared" si="287"/>
        <v/>
      </c>
      <c r="C2641" s="239"/>
      <c r="D2641" s="240" t="str">
        <f>IF(C2641&lt;&gt;"",VLOOKUP(C2641,'BASE EQUIPOS'!$G$8:$H$22,2,0),"")</f>
        <v/>
      </c>
      <c r="E2641" s="241" t="str">
        <f>IF(C2641&lt;&gt;"",VLOOKUP(C2641,'BASE EQUIPOS'!$G$8:$I$22,3,0),"")</f>
        <v/>
      </c>
      <c r="F2641" s="241" t="str">
        <f>IF(C2641&lt;&gt;"",VLOOKUP(C2641,'BASE EQUIPOS'!$G$8:$J$22,4,0),"")</f>
        <v/>
      </c>
      <c r="G2641" s="242"/>
      <c r="H2641" s="233"/>
      <c r="I2641" s="241"/>
      <c r="J2641" s="241"/>
      <c r="K2641" s="241"/>
      <c r="L2641" s="239"/>
      <c r="M2641" s="244"/>
      <c r="N2641" s="245" t="str">
        <f t="shared" ca="1" si="288"/>
        <v/>
      </c>
      <c r="O2641" s="239"/>
      <c r="P2641" s="244"/>
      <c r="Q2641" s="245" t="str">
        <f t="shared" si="289"/>
        <v/>
      </c>
      <c r="U2641" s="246" t="str">
        <f>IFERROR(VLOOKUP(C2641,'BASE EQUIPOS'!$G$8:$O$22,9,0)," ")</f>
        <v xml:space="preserve"> </v>
      </c>
      <c r="V2641" s="232" t="str">
        <f t="shared" si="284"/>
        <v/>
      </c>
      <c r="W2641" s="232" t="str">
        <f t="shared" si="285"/>
        <v/>
      </c>
      <c r="X2641" s="232" t="str">
        <f>IFERROR(VLOOKUP(W2641,Datos!$P$4:$Q$18,2,0),"")</f>
        <v/>
      </c>
      <c r="Y2641" s="232" t="str">
        <f t="shared" si="286"/>
        <v/>
      </c>
      <c r="AA2641" s="314" t="str">
        <f t="shared" ref="AA2641:AA2704" ca="1" si="290">IF(N2641="Mtto. Terminado",1,"")</f>
        <v/>
      </c>
    </row>
    <row r="2642" spans="1:27" x14ac:dyDescent="0.3">
      <c r="A2642" s="238"/>
      <c r="B2642" s="241" t="str">
        <f t="shared" si="287"/>
        <v/>
      </c>
      <c r="C2642" s="239"/>
      <c r="D2642" s="240" t="str">
        <f>IF(C2642&lt;&gt;"",VLOOKUP(C2642,'BASE EQUIPOS'!$G$8:$H$22,2,0),"")</f>
        <v/>
      </c>
      <c r="E2642" s="241" t="str">
        <f>IF(C2642&lt;&gt;"",VLOOKUP(C2642,'BASE EQUIPOS'!$G$8:$I$22,3,0),"")</f>
        <v/>
      </c>
      <c r="F2642" s="241" t="str">
        <f>IF(C2642&lt;&gt;"",VLOOKUP(C2642,'BASE EQUIPOS'!$G$8:$J$22,4,0),"")</f>
        <v/>
      </c>
      <c r="G2642" s="242"/>
      <c r="H2642" s="233"/>
      <c r="I2642" s="241"/>
      <c r="J2642" s="241"/>
      <c r="K2642" s="241"/>
      <c r="L2642" s="239"/>
      <c r="M2642" s="244"/>
      <c r="N2642" s="245" t="str">
        <f t="shared" ca="1" si="288"/>
        <v/>
      </c>
      <c r="O2642" s="239"/>
      <c r="P2642" s="244"/>
      <c r="Q2642" s="245" t="str">
        <f t="shared" si="289"/>
        <v/>
      </c>
      <c r="U2642" s="246" t="str">
        <f>IFERROR(VLOOKUP(C2642,'BASE EQUIPOS'!$G$8:$O$22,9,0)," ")</f>
        <v xml:space="preserve"> </v>
      </c>
      <c r="V2642" s="232" t="str">
        <f t="shared" si="284"/>
        <v/>
      </c>
      <c r="W2642" s="232" t="str">
        <f t="shared" si="285"/>
        <v/>
      </c>
      <c r="X2642" s="232" t="str">
        <f>IFERROR(VLOOKUP(W2642,Datos!$P$4:$Q$18,2,0),"")</f>
        <v/>
      </c>
      <c r="Y2642" s="232" t="str">
        <f t="shared" si="286"/>
        <v/>
      </c>
      <c r="AA2642" s="314" t="str">
        <f t="shared" ca="1" si="290"/>
        <v/>
      </c>
    </row>
    <row r="2643" spans="1:27" x14ac:dyDescent="0.3">
      <c r="A2643" s="238"/>
      <c r="B2643" s="241" t="str">
        <f t="shared" si="287"/>
        <v/>
      </c>
      <c r="C2643" s="239"/>
      <c r="D2643" s="240" t="str">
        <f>IF(C2643&lt;&gt;"",VLOOKUP(C2643,'BASE EQUIPOS'!$G$8:$H$22,2,0),"")</f>
        <v/>
      </c>
      <c r="E2643" s="241" t="str">
        <f>IF(C2643&lt;&gt;"",VLOOKUP(C2643,'BASE EQUIPOS'!$G$8:$I$22,3,0),"")</f>
        <v/>
      </c>
      <c r="F2643" s="241" t="str">
        <f>IF(C2643&lt;&gt;"",VLOOKUP(C2643,'BASE EQUIPOS'!$G$8:$J$22,4,0),"")</f>
        <v/>
      </c>
      <c r="G2643" s="242"/>
      <c r="H2643" s="233"/>
      <c r="I2643" s="241"/>
      <c r="J2643" s="241"/>
      <c r="K2643" s="241"/>
      <c r="L2643" s="239"/>
      <c r="M2643" s="244"/>
      <c r="N2643" s="245" t="str">
        <f t="shared" ca="1" si="288"/>
        <v/>
      </c>
      <c r="O2643" s="239"/>
      <c r="P2643" s="244"/>
      <c r="Q2643" s="245" t="str">
        <f t="shared" si="289"/>
        <v/>
      </c>
      <c r="U2643" s="246" t="str">
        <f>IFERROR(VLOOKUP(C2643,'BASE EQUIPOS'!$G$8:$O$22,9,0)," ")</f>
        <v xml:space="preserve"> </v>
      </c>
      <c r="V2643" s="232" t="str">
        <f t="shared" si="284"/>
        <v/>
      </c>
      <c r="W2643" s="232" t="str">
        <f t="shared" si="285"/>
        <v/>
      </c>
      <c r="X2643" s="232" t="str">
        <f>IFERROR(VLOOKUP(W2643,Datos!$P$4:$Q$18,2,0),"")</f>
        <v/>
      </c>
      <c r="Y2643" s="232" t="str">
        <f t="shared" si="286"/>
        <v/>
      </c>
      <c r="AA2643" s="314" t="str">
        <f t="shared" ca="1" si="290"/>
        <v/>
      </c>
    </row>
    <row r="2644" spans="1:27" x14ac:dyDescent="0.3">
      <c r="A2644" s="238"/>
      <c r="B2644" s="241" t="str">
        <f t="shared" si="287"/>
        <v/>
      </c>
      <c r="C2644" s="239"/>
      <c r="D2644" s="240" t="str">
        <f>IF(C2644&lt;&gt;"",VLOOKUP(C2644,'BASE EQUIPOS'!$G$8:$H$22,2,0),"")</f>
        <v/>
      </c>
      <c r="E2644" s="241" t="str">
        <f>IF(C2644&lt;&gt;"",VLOOKUP(C2644,'BASE EQUIPOS'!$G$8:$I$22,3,0),"")</f>
        <v/>
      </c>
      <c r="F2644" s="241" t="str">
        <f>IF(C2644&lt;&gt;"",VLOOKUP(C2644,'BASE EQUIPOS'!$G$8:$J$22,4,0),"")</f>
        <v/>
      </c>
      <c r="G2644" s="242"/>
      <c r="H2644" s="233"/>
      <c r="I2644" s="241"/>
      <c r="J2644" s="241"/>
      <c r="K2644" s="241"/>
      <c r="L2644" s="239"/>
      <c r="M2644" s="244"/>
      <c r="N2644" s="245" t="str">
        <f t="shared" ca="1" si="288"/>
        <v/>
      </c>
      <c r="O2644" s="239"/>
      <c r="P2644" s="244"/>
      <c r="Q2644" s="245" t="str">
        <f t="shared" si="289"/>
        <v/>
      </c>
      <c r="U2644" s="246" t="str">
        <f>IFERROR(VLOOKUP(C2644,'BASE EQUIPOS'!$G$8:$O$22,9,0)," ")</f>
        <v xml:space="preserve"> </v>
      </c>
      <c r="V2644" s="232" t="str">
        <f t="shared" si="284"/>
        <v/>
      </c>
      <c r="W2644" s="232" t="str">
        <f t="shared" si="285"/>
        <v/>
      </c>
      <c r="X2644" s="232" t="str">
        <f>IFERROR(VLOOKUP(W2644,Datos!$P$4:$Q$18,2,0),"")</f>
        <v/>
      </c>
      <c r="Y2644" s="232" t="str">
        <f t="shared" si="286"/>
        <v/>
      </c>
      <c r="AA2644" s="314" t="str">
        <f t="shared" ca="1" si="290"/>
        <v/>
      </c>
    </row>
    <row r="2645" spans="1:27" x14ac:dyDescent="0.3">
      <c r="A2645" s="238"/>
      <c r="B2645" s="241" t="str">
        <f t="shared" si="287"/>
        <v/>
      </c>
      <c r="C2645" s="239"/>
      <c r="D2645" s="240" t="str">
        <f>IF(C2645&lt;&gt;"",VLOOKUP(C2645,'BASE EQUIPOS'!$G$8:$H$22,2,0),"")</f>
        <v/>
      </c>
      <c r="E2645" s="241" t="str">
        <f>IF(C2645&lt;&gt;"",VLOOKUP(C2645,'BASE EQUIPOS'!$G$8:$I$22,3,0),"")</f>
        <v/>
      </c>
      <c r="F2645" s="241" t="str">
        <f>IF(C2645&lt;&gt;"",VLOOKUP(C2645,'BASE EQUIPOS'!$G$8:$J$22,4,0),"")</f>
        <v/>
      </c>
      <c r="G2645" s="242"/>
      <c r="H2645" s="233"/>
      <c r="I2645" s="241"/>
      <c r="J2645" s="241"/>
      <c r="K2645" s="241"/>
      <c r="L2645" s="239"/>
      <c r="M2645" s="244"/>
      <c r="N2645" s="245" t="str">
        <f t="shared" ca="1" si="288"/>
        <v/>
      </c>
      <c r="O2645" s="239"/>
      <c r="P2645" s="244"/>
      <c r="Q2645" s="245" t="str">
        <f t="shared" si="289"/>
        <v/>
      </c>
      <c r="U2645" s="246" t="str">
        <f>IFERROR(VLOOKUP(C2645,'BASE EQUIPOS'!$G$8:$O$22,9,0)," ")</f>
        <v xml:space="preserve"> </v>
      </c>
      <c r="V2645" s="232" t="str">
        <f t="shared" ref="V2645:V2708" si="291">IF(G2645="MTTO. SISTEMÁTICO","PREVENTIVA",IF(G2645="MTTO. PREDICTIVO","INSPECCIÓN",""))</f>
        <v/>
      </c>
      <c r="W2645" s="232" t="str">
        <f t="shared" ref="W2645:W2708" si="292">CONCATENATE(D2645,I2645)</f>
        <v/>
      </c>
      <c r="X2645" s="232" t="str">
        <f>IFERROR(VLOOKUP(W2645,Datos!$P$4:$Q$18,2,0),"")</f>
        <v/>
      </c>
      <c r="Y2645" s="232" t="str">
        <f t="shared" ref="Y2645:Y2708" si="293">IF(A2645="OT CORRECTIVA",1,IF(A2645="OT PREVENTIVA",2,IF(A2645="HOJA INSPECCIÓN",3,"")))</f>
        <v/>
      </c>
      <c r="AA2645" s="314" t="str">
        <f t="shared" ca="1" si="290"/>
        <v/>
      </c>
    </row>
    <row r="2646" spans="1:27" x14ac:dyDescent="0.3">
      <c r="A2646" s="238"/>
      <c r="B2646" s="241" t="str">
        <f t="shared" si="287"/>
        <v/>
      </c>
      <c r="C2646" s="239"/>
      <c r="D2646" s="240" t="str">
        <f>IF(C2646&lt;&gt;"",VLOOKUP(C2646,'BASE EQUIPOS'!$G$8:$H$22,2,0),"")</f>
        <v/>
      </c>
      <c r="E2646" s="241" t="str">
        <f>IF(C2646&lt;&gt;"",VLOOKUP(C2646,'BASE EQUIPOS'!$G$8:$I$22,3,0),"")</f>
        <v/>
      </c>
      <c r="F2646" s="241" t="str">
        <f>IF(C2646&lt;&gt;"",VLOOKUP(C2646,'BASE EQUIPOS'!$G$8:$J$22,4,0),"")</f>
        <v/>
      </c>
      <c r="G2646" s="242"/>
      <c r="H2646" s="233"/>
      <c r="I2646" s="241"/>
      <c r="J2646" s="241"/>
      <c r="K2646" s="241"/>
      <c r="L2646" s="239"/>
      <c r="M2646" s="244"/>
      <c r="N2646" s="245" t="str">
        <f t="shared" ca="1" si="288"/>
        <v/>
      </c>
      <c r="O2646" s="239"/>
      <c r="P2646" s="244"/>
      <c r="Q2646" s="245" t="str">
        <f t="shared" si="289"/>
        <v/>
      </c>
      <c r="U2646" s="246" t="str">
        <f>IFERROR(VLOOKUP(C2646,'BASE EQUIPOS'!$G$8:$O$22,9,0)," ")</f>
        <v xml:space="preserve"> </v>
      </c>
      <c r="V2646" s="232" t="str">
        <f t="shared" si="291"/>
        <v/>
      </c>
      <c r="W2646" s="232" t="str">
        <f t="shared" si="292"/>
        <v/>
      </c>
      <c r="X2646" s="232" t="str">
        <f>IFERROR(VLOOKUP(W2646,Datos!$P$4:$Q$18,2,0),"")</f>
        <v/>
      </c>
      <c r="Y2646" s="232" t="str">
        <f t="shared" si="293"/>
        <v/>
      </c>
      <c r="AA2646" s="314" t="str">
        <f t="shared" ca="1" si="290"/>
        <v/>
      </c>
    </row>
    <row r="2647" spans="1:27" x14ac:dyDescent="0.3">
      <c r="A2647" s="238"/>
      <c r="B2647" s="241" t="str">
        <f t="shared" si="287"/>
        <v/>
      </c>
      <c r="C2647" s="239"/>
      <c r="D2647" s="240" t="str">
        <f>IF(C2647&lt;&gt;"",VLOOKUP(C2647,'BASE EQUIPOS'!$G$8:$H$22,2,0),"")</f>
        <v/>
      </c>
      <c r="E2647" s="241" t="str">
        <f>IF(C2647&lt;&gt;"",VLOOKUP(C2647,'BASE EQUIPOS'!$G$8:$I$22,3,0),"")</f>
        <v/>
      </c>
      <c r="F2647" s="241" t="str">
        <f>IF(C2647&lt;&gt;"",VLOOKUP(C2647,'BASE EQUIPOS'!$G$8:$J$22,4,0),"")</f>
        <v/>
      </c>
      <c r="G2647" s="242"/>
      <c r="H2647" s="233"/>
      <c r="I2647" s="241"/>
      <c r="J2647" s="241"/>
      <c r="K2647" s="241"/>
      <c r="L2647" s="239"/>
      <c r="M2647" s="244"/>
      <c r="N2647" s="245" t="str">
        <f t="shared" ca="1" si="288"/>
        <v/>
      </c>
      <c r="O2647" s="239"/>
      <c r="P2647" s="244"/>
      <c r="Q2647" s="245" t="str">
        <f t="shared" si="289"/>
        <v/>
      </c>
      <c r="U2647" s="246" t="str">
        <f>IFERROR(VLOOKUP(C2647,'BASE EQUIPOS'!$G$8:$O$22,9,0)," ")</f>
        <v xml:space="preserve"> </v>
      </c>
      <c r="V2647" s="232" t="str">
        <f t="shared" si="291"/>
        <v/>
      </c>
      <c r="W2647" s="232" t="str">
        <f t="shared" si="292"/>
        <v/>
      </c>
      <c r="X2647" s="232" t="str">
        <f>IFERROR(VLOOKUP(W2647,Datos!$P$4:$Q$18,2,0),"")</f>
        <v/>
      </c>
      <c r="Y2647" s="232" t="str">
        <f t="shared" si="293"/>
        <v/>
      </c>
      <c r="AA2647" s="314" t="str">
        <f t="shared" ca="1" si="290"/>
        <v/>
      </c>
    </row>
    <row r="2648" spans="1:27" x14ac:dyDescent="0.3">
      <c r="A2648" s="238"/>
      <c r="B2648" s="241" t="str">
        <f t="shared" si="287"/>
        <v/>
      </c>
      <c r="C2648" s="239"/>
      <c r="D2648" s="240" t="str">
        <f>IF(C2648&lt;&gt;"",VLOOKUP(C2648,'BASE EQUIPOS'!$G$8:$H$22,2,0),"")</f>
        <v/>
      </c>
      <c r="E2648" s="241" t="str">
        <f>IF(C2648&lt;&gt;"",VLOOKUP(C2648,'BASE EQUIPOS'!$G$8:$I$22,3,0),"")</f>
        <v/>
      </c>
      <c r="F2648" s="241" t="str">
        <f>IF(C2648&lt;&gt;"",VLOOKUP(C2648,'BASE EQUIPOS'!$G$8:$J$22,4,0),"")</f>
        <v/>
      </c>
      <c r="G2648" s="242"/>
      <c r="H2648" s="233"/>
      <c r="I2648" s="241"/>
      <c r="J2648" s="241"/>
      <c r="K2648" s="241"/>
      <c r="L2648" s="239"/>
      <c r="M2648" s="244"/>
      <c r="N2648" s="245" t="str">
        <f t="shared" ca="1" si="288"/>
        <v/>
      </c>
      <c r="O2648" s="239"/>
      <c r="P2648" s="244"/>
      <c r="Q2648" s="245" t="str">
        <f t="shared" si="289"/>
        <v/>
      </c>
      <c r="U2648" s="246" t="str">
        <f>IFERROR(VLOOKUP(C2648,'BASE EQUIPOS'!$G$8:$O$22,9,0)," ")</f>
        <v xml:space="preserve"> </v>
      </c>
      <c r="V2648" s="232" t="str">
        <f t="shared" si="291"/>
        <v/>
      </c>
      <c r="W2648" s="232" t="str">
        <f t="shared" si="292"/>
        <v/>
      </c>
      <c r="X2648" s="232" t="str">
        <f>IFERROR(VLOOKUP(W2648,Datos!$P$4:$Q$18,2,0),"")</f>
        <v/>
      </c>
      <c r="Y2648" s="232" t="str">
        <f t="shared" si="293"/>
        <v/>
      </c>
      <c r="AA2648" s="314" t="str">
        <f t="shared" ca="1" si="290"/>
        <v/>
      </c>
    </row>
    <row r="2649" spans="1:27" x14ac:dyDescent="0.3">
      <c r="A2649" s="238"/>
      <c r="B2649" s="241" t="str">
        <f t="shared" si="287"/>
        <v/>
      </c>
      <c r="C2649" s="239"/>
      <c r="D2649" s="240" t="str">
        <f>IF(C2649&lt;&gt;"",VLOOKUP(C2649,'BASE EQUIPOS'!$G$8:$H$22,2,0),"")</f>
        <v/>
      </c>
      <c r="E2649" s="241" t="str">
        <f>IF(C2649&lt;&gt;"",VLOOKUP(C2649,'BASE EQUIPOS'!$G$8:$I$22,3,0),"")</f>
        <v/>
      </c>
      <c r="F2649" s="241" t="str">
        <f>IF(C2649&lt;&gt;"",VLOOKUP(C2649,'BASE EQUIPOS'!$G$8:$J$22,4,0),"")</f>
        <v/>
      </c>
      <c r="G2649" s="242"/>
      <c r="H2649" s="233"/>
      <c r="I2649" s="241"/>
      <c r="J2649" s="241"/>
      <c r="K2649" s="241"/>
      <c r="L2649" s="239"/>
      <c r="M2649" s="244"/>
      <c r="N2649" s="245" t="str">
        <f t="shared" ca="1" si="288"/>
        <v/>
      </c>
      <c r="O2649" s="239"/>
      <c r="P2649" s="244"/>
      <c r="Q2649" s="245" t="str">
        <f t="shared" si="289"/>
        <v/>
      </c>
      <c r="U2649" s="246" t="str">
        <f>IFERROR(VLOOKUP(C2649,'BASE EQUIPOS'!$G$8:$O$22,9,0)," ")</f>
        <v xml:space="preserve"> </v>
      </c>
      <c r="V2649" s="232" t="str">
        <f t="shared" si="291"/>
        <v/>
      </c>
      <c r="W2649" s="232" t="str">
        <f t="shared" si="292"/>
        <v/>
      </c>
      <c r="X2649" s="232" t="str">
        <f>IFERROR(VLOOKUP(W2649,Datos!$P$4:$Q$18,2,0),"")</f>
        <v/>
      </c>
      <c r="Y2649" s="232" t="str">
        <f t="shared" si="293"/>
        <v/>
      </c>
      <c r="AA2649" s="314" t="str">
        <f t="shared" ca="1" si="290"/>
        <v/>
      </c>
    </row>
    <row r="2650" spans="1:27" x14ac:dyDescent="0.3">
      <c r="A2650" s="238"/>
      <c r="B2650" s="241" t="str">
        <f t="shared" si="287"/>
        <v/>
      </c>
      <c r="C2650" s="239"/>
      <c r="D2650" s="240" t="str">
        <f>IF(C2650&lt;&gt;"",VLOOKUP(C2650,'BASE EQUIPOS'!$G$8:$H$22,2,0),"")</f>
        <v/>
      </c>
      <c r="E2650" s="241" t="str">
        <f>IF(C2650&lt;&gt;"",VLOOKUP(C2650,'BASE EQUIPOS'!$G$8:$I$22,3,0),"")</f>
        <v/>
      </c>
      <c r="F2650" s="241" t="str">
        <f>IF(C2650&lt;&gt;"",VLOOKUP(C2650,'BASE EQUIPOS'!$G$8:$J$22,4,0),"")</f>
        <v/>
      </c>
      <c r="G2650" s="242"/>
      <c r="H2650" s="233"/>
      <c r="I2650" s="241"/>
      <c r="J2650" s="241"/>
      <c r="K2650" s="241"/>
      <c r="L2650" s="239"/>
      <c r="M2650" s="244"/>
      <c r="N2650" s="245" t="str">
        <f t="shared" ca="1" si="288"/>
        <v/>
      </c>
      <c r="O2650" s="239"/>
      <c r="P2650" s="244"/>
      <c r="Q2650" s="245" t="str">
        <f t="shared" si="289"/>
        <v/>
      </c>
      <c r="U2650" s="246" t="str">
        <f>IFERROR(VLOOKUP(C2650,'BASE EQUIPOS'!$G$8:$O$22,9,0)," ")</f>
        <v xml:space="preserve"> </v>
      </c>
      <c r="V2650" s="232" t="str">
        <f t="shared" si="291"/>
        <v/>
      </c>
      <c r="W2650" s="232" t="str">
        <f t="shared" si="292"/>
        <v/>
      </c>
      <c r="X2650" s="232" t="str">
        <f>IFERROR(VLOOKUP(W2650,Datos!$P$4:$Q$18,2,0),"")</f>
        <v/>
      </c>
      <c r="Y2650" s="232" t="str">
        <f t="shared" si="293"/>
        <v/>
      </c>
      <c r="AA2650" s="314" t="str">
        <f t="shared" ca="1" si="290"/>
        <v/>
      </c>
    </row>
    <row r="2651" spans="1:27" x14ac:dyDescent="0.3">
      <c r="A2651" s="238"/>
      <c r="B2651" s="241" t="str">
        <f t="shared" si="287"/>
        <v/>
      </c>
      <c r="C2651" s="239"/>
      <c r="D2651" s="240" t="str">
        <f>IF(C2651&lt;&gt;"",VLOOKUP(C2651,'BASE EQUIPOS'!$G$8:$H$22,2,0),"")</f>
        <v/>
      </c>
      <c r="E2651" s="241" t="str">
        <f>IF(C2651&lt;&gt;"",VLOOKUP(C2651,'BASE EQUIPOS'!$G$8:$I$22,3,0),"")</f>
        <v/>
      </c>
      <c r="F2651" s="241" t="str">
        <f>IF(C2651&lt;&gt;"",VLOOKUP(C2651,'BASE EQUIPOS'!$G$8:$J$22,4,0),"")</f>
        <v/>
      </c>
      <c r="G2651" s="242"/>
      <c r="H2651" s="233"/>
      <c r="I2651" s="241"/>
      <c r="J2651" s="241"/>
      <c r="K2651" s="241"/>
      <c r="L2651" s="239"/>
      <c r="M2651" s="244"/>
      <c r="N2651" s="245" t="str">
        <f t="shared" ca="1" si="288"/>
        <v/>
      </c>
      <c r="O2651" s="239"/>
      <c r="P2651" s="244"/>
      <c r="Q2651" s="245" t="str">
        <f t="shared" si="289"/>
        <v/>
      </c>
      <c r="U2651" s="246" t="str">
        <f>IFERROR(VLOOKUP(C2651,'BASE EQUIPOS'!$G$8:$O$22,9,0)," ")</f>
        <v xml:space="preserve"> </v>
      </c>
      <c r="V2651" s="232" t="str">
        <f t="shared" si="291"/>
        <v/>
      </c>
      <c r="W2651" s="232" t="str">
        <f t="shared" si="292"/>
        <v/>
      </c>
      <c r="X2651" s="232" t="str">
        <f>IFERROR(VLOOKUP(W2651,Datos!$P$4:$Q$18,2,0),"")</f>
        <v/>
      </c>
      <c r="Y2651" s="232" t="str">
        <f t="shared" si="293"/>
        <v/>
      </c>
      <c r="AA2651" s="314" t="str">
        <f t="shared" ca="1" si="290"/>
        <v/>
      </c>
    </row>
    <row r="2652" spans="1:27" x14ac:dyDescent="0.3">
      <c r="A2652" s="238"/>
      <c r="B2652" s="241" t="str">
        <f t="shared" ref="B2652:B2715" si="294">IF(C2652&lt;&gt;"",B2651+1,"")</f>
        <v/>
      </c>
      <c r="C2652" s="239"/>
      <c r="D2652" s="240" t="str">
        <f>IF(C2652&lt;&gt;"",VLOOKUP(C2652,'BASE EQUIPOS'!$G$8:$H$22,2,0),"")</f>
        <v/>
      </c>
      <c r="E2652" s="241" t="str">
        <f>IF(C2652&lt;&gt;"",VLOOKUP(C2652,'BASE EQUIPOS'!$G$8:$I$22,3,0),"")</f>
        <v/>
      </c>
      <c r="F2652" s="241" t="str">
        <f>IF(C2652&lt;&gt;"",VLOOKUP(C2652,'BASE EQUIPOS'!$G$8:$J$22,4,0),"")</f>
        <v/>
      </c>
      <c r="G2652" s="242"/>
      <c r="H2652" s="233"/>
      <c r="I2652" s="241"/>
      <c r="J2652" s="241"/>
      <c r="K2652" s="241"/>
      <c r="L2652" s="239"/>
      <c r="M2652" s="244"/>
      <c r="N2652" s="245" t="str">
        <f t="shared" ca="1" si="288"/>
        <v/>
      </c>
      <c r="O2652" s="239"/>
      <c r="P2652" s="244"/>
      <c r="Q2652" s="245" t="str">
        <f t="shared" si="289"/>
        <v/>
      </c>
      <c r="U2652" s="246" t="str">
        <f>IFERROR(VLOOKUP(C2652,'BASE EQUIPOS'!$G$8:$O$22,9,0)," ")</f>
        <v xml:space="preserve"> </v>
      </c>
      <c r="V2652" s="232" t="str">
        <f t="shared" si="291"/>
        <v/>
      </c>
      <c r="W2652" s="232" t="str">
        <f t="shared" si="292"/>
        <v/>
      </c>
      <c r="X2652" s="232" t="str">
        <f>IFERROR(VLOOKUP(W2652,Datos!$P$4:$Q$18,2,0),"")</f>
        <v/>
      </c>
      <c r="Y2652" s="232" t="str">
        <f t="shared" si="293"/>
        <v/>
      </c>
      <c r="AA2652" s="314" t="str">
        <f t="shared" ca="1" si="290"/>
        <v/>
      </c>
    </row>
    <row r="2653" spans="1:27" x14ac:dyDescent="0.3">
      <c r="A2653" s="238"/>
      <c r="B2653" s="241" t="str">
        <f t="shared" si="294"/>
        <v/>
      </c>
      <c r="C2653" s="239"/>
      <c r="D2653" s="240" t="str">
        <f>IF(C2653&lt;&gt;"",VLOOKUP(C2653,'BASE EQUIPOS'!$G$8:$H$22,2,0),"")</f>
        <v/>
      </c>
      <c r="E2653" s="241" t="str">
        <f>IF(C2653&lt;&gt;"",VLOOKUP(C2653,'BASE EQUIPOS'!$G$8:$I$22,3,0),"")</f>
        <v/>
      </c>
      <c r="F2653" s="241" t="str">
        <f>IF(C2653&lt;&gt;"",VLOOKUP(C2653,'BASE EQUIPOS'!$G$8:$J$22,4,0),"")</f>
        <v/>
      </c>
      <c r="G2653" s="242"/>
      <c r="H2653" s="233"/>
      <c r="I2653" s="241"/>
      <c r="J2653" s="241"/>
      <c r="K2653" s="241"/>
      <c r="L2653" s="239"/>
      <c r="M2653" s="244"/>
      <c r="N2653" s="245" t="str">
        <f t="shared" ca="1" si="288"/>
        <v/>
      </c>
      <c r="O2653" s="239"/>
      <c r="P2653" s="244"/>
      <c r="Q2653" s="245" t="str">
        <f t="shared" si="289"/>
        <v/>
      </c>
      <c r="U2653" s="246" t="str">
        <f>IFERROR(VLOOKUP(C2653,'BASE EQUIPOS'!$G$8:$O$22,9,0)," ")</f>
        <v xml:space="preserve"> </v>
      </c>
      <c r="V2653" s="232" t="str">
        <f t="shared" si="291"/>
        <v/>
      </c>
      <c r="W2653" s="232" t="str">
        <f t="shared" si="292"/>
        <v/>
      </c>
      <c r="X2653" s="232" t="str">
        <f>IFERROR(VLOOKUP(W2653,Datos!$P$4:$Q$18,2,0),"")</f>
        <v/>
      </c>
      <c r="Y2653" s="232" t="str">
        <f t="shared" si="293"/>
        <v/>
      </c>
      <c r="AA2653" s="314" t="str">
        <f t="shared" ca="1" si="290"/>
        <v/>
      </c>
    </row>
    <row r="2654" spans="1:27" x14ac:dyDescent="0.3">
      <c r="A2654" s="238"/>
      <c r="B2654" s="241" t="str">
        <f t="shared" si="294"/>
        <v/>
      </c>
      <c r="C2654" s="239"/>
      <c r="D2654" s="240" t="str">
        <f>IF(C2654&lt;&gt;"",VLOOKUP(C2654,'BASE EQUIPOS'!$G$8:$H$22,2,0),"")</f>
        <v/>
      </c>
      <c r="E2654" s="241" t="str">
        <f>IF(C2654&lt;&gt;"",VLOOKUP(C2654,'BASE EQUIPOS'!$G$8:$I$22,3,0),"")</f>
        <v/>
      </c>
      <c r="F2654" s="241" t="str">
        <f>IF(C2654&lt;&gt;"",VLOOKUP(C2654,'BASE EQUIPOS'!$G$8:$J$22,4,0),"")</f>
        <v/>
      </c>
      <c r="G2654" s="242"/>
      <c r="H2654" s="233"/>
      <c r="I2654" s="241"/>
      <c r="J2654" s="241"/>
      <c r="K2654" s="241"/>
      <c r="L2654" s="239"/>
      <c r="M2654" s="244"/>
      <c r="N2654" s="245" t="str">
        <f t="shared" ca="1" si="288"/>
        <v/>
      </c>
      <c r="O2654" s="239"/>
      <c r="P2654" s="244"/>
      <c r="Q2654" s="245" t="str">
        <f t="shared" si="289"/>
        <v/>
      </c>
      <c r="U2654" s="246" t="str">
        <f>IFERROR(VLOOKUP(C2654,'BASE EQUIPOS'!$G$8:$O$22,9,0)," ")</f>
        <v xml:space="preserve"> </v>
      </c>
      <c r="V2654" s="232" t="str">
        <f t="shared" si="291"/>
        <v/>
      </c>
      <c r="W2654" s="232" t="str">
        <f t="shared" si="292"/>
        <v/>
      </c>
      <c r="X2654" s="232" t="str">
        <f>IFERROR(VLOOKUP(W2654,Datos!$P$4:$Q$18,2,0),"")</f>
        <v/>
      </c>
      <c r="Y2654" s="232" t="str">
        <f t="shared" si="293"/>
        <v/>
      </c>
      <c r="AA2654" s="314" t="str">
        <f t="shared" ca="1" si="290"/>
        <v/>
      </c>
    </row>
    <row r="2655" spans="1:27" x14ac:dyDescent="0.3">
      <c r="A2655" s="238"/>
      <c r="B2655" s="241" t="str">
        <f t="shared" si="294"/>
        <v/>
      </c>
      <c r="C2655" s="239"/>
      <c r="D2655" s="240" t="str">
        <f>IF(C2655&lt;&gt;"",VLOOKUP(C2655,'BASE EQUIPOS'!$G$8:$H$22,2,0),"")</f>
        <v/>
      </c>
      <c r="E2655" s="241" t="str">
        <f>IF(C2655&lt;&gt;"",VLOOKUP(C2655,'BASE EQUIPOS'!$G$8:$I$22,3,0),"")</f>
        <v/>
      </c>
      <c r="F2655" s="241" t="str">
        <f>IF(C2655&lt;&gt;"",VLOOKUP(C2655,'BASE EQUIPOS'!$G$8:$J$22,4,0),"")</f>
        <v/>
      </c>
      <c r="G2655" s="242"/>
      <c r="H2655" s="233"/>
      <c r="I2655" s="241"/>
      <c r="J2655" s="241"/>
      <c r="K2655" s="241"/>
      <c r="L2655" s="239"/>
      <c r="M2655" s="244"/>
      <c r="N2655" s="245" t="str">
        <f t="shared" ca="1" si="288"/>
        <v/>
      </c>
      <c r="O2655" s="239"/>
      <c r="P2655" s="244"/>
      <c r="Q2655" s="245" t="str">
        <f t="shared" si="289"/>
        <v/>
      </c>
      <c r="U2655" s="246" t="str">
        <f>IFERROR(VLOOKUP(C2655,'BASE EQUIPOS'!$G$8:$O$22,9,0)," ")</f>
        <v xml:space="preserve"> </v>
      </c>
      <c r="V2655" s="232" t="str">
        <f t="shared" si="291"/>
        <v/>
      </c>
      <c r="W2655" s="232" t="str">
        <f t="shared" si="292"/>
        <v/>
      </c>
      <c r="X2655" s="232" t="str">
        <f>IFERROR(VLOOKUP(W2655,Datos!$P$4:$Q$18,2,0),"")</f>
        <v/>
      </c>
      <c r="Y2655" s="232" t="str">
        <f t="shared" si="293"/>
        <v/>
      </c>
      <c r="AA2655" s="314" t="str">
        <f t="shared" ca="1" si="290"/>
        <v/>
      </c>
    </row>
    <row r="2656" spans="1:27" x14ac:dyDescent="0.3">
      <c r="A2656" s="238"/>
      <c r="B2656" s="241" t="str">
        <f t="shared" si="294"/>
        <v/>
      </c>
      <c r="C2656" s="239"/>
      <c r="D2656" s="240" t="str">
        <f>IF(C2656&lt;&gt;"",VLOOKUP(C2656,'BASE EQUIPOS'!$G$8:$H$22,2,0),"")</f>
        <v/>
      </c>
      <c r="E2656" s="241" t="str">
        <f>IF(C2656&lt;&gt;"",VLOOKUP(C2656,'BASE EQUIPOS'!$G$8:$I$22,3,0),"")</f>
        <v/>
      </c>
      <c r="F2656" s="241" t="str">
        <f>IF(C2656&lt;&gt;"",VLOOKUP(C2656,'BASE EQUIPOS'!$G$8:$J$22,4,0),"")</f>
        <v/>
      </c>
      <c r="G2656" s="242"/>
      <c r="H2656" s="233"/>
      <c r="I2656" s="241"/>
      <c r="J2656" s="241"/>
      <c r="K2656" s="241"/>
      <c r="L2656" s="239"/>
      <c r="M2656" s="244"/>
      <c r="N2656" s="245" t="str">
        <f t="shared" ca="1" si="288"/>
        <v/>
      </c>
      <c r="O2656" s="239"/>
      <c r="P2656" s="244"/>
      <c r="Q2656" s="245" t="str">
        <f t="shared" si="289"/>
        <v/>
      </c>
      <c r="U2656" s="246" t="str">
        <f>IFERROR(VLOOKUP(C2656,'BASE EQUIPOS'!$G$8:$O$22,9,0)," ")</f>
        <v xml:space="preserve"> </v>
      </c>
      <c r="V2656" s="232" t="str">
        <f t="shared" si="291"/>
        <v/>
      </c>
      <c r="W2656" s="232" t="str">
        <f t="shared" si="292"/>
        <v/>
      </c>
      <c r="X2656" s="232" t="str">
        <f>IFERROR(VLOOKUP(W2656,Datos!$P$4:$Q$18,2,0),"")</f>
        <v/>
      </c>
      <c r="Y2656" s="232" t="str">
        <f t="shared" si="293"/>
        <v/>
      </c>
      <c r="AA2656" s="314" t="str">
        <f t="shared" ca="1" si="290"/>
        <v/>
      </c>
    </row>
    <row r="2657" spans="1:27" x14ac:dyDescent="0.3">
      <c r="A2657" s="238"/>
      <c r="B2657" s="241" t="str">
        <f t="shared" si="294"/>
        <v/>
      </c>
      <c r="C2657" s="239"/>
      <c r="D2657" s="240" t="str">
        <f>IF(C2657&lt;&gt;"",VLOOKUP(C2657,'BASE EQUIPOS'!$G$8:$H$22,2,0),"")</f>
        <v/>
      </c>
      <c r="E2657" s="241" t="str">
        <f>IF(C2657&lt;&gt;"",VLOOKUP(C2657,'BASE EQUIPOS'!$G$8:$I$22,3,0),"")</f>
        <v/>
      </c>
      <c r="F2657" s="241" t="str">
        <f>IF(C2657&lt;&gt;"",VLOOKUP(C2657,'BASE EQUIPOS'!$G$8:$J$22,4,0),"")</f>
        <v/>
      </c>
      <c r="G2657" s="242"/>
      <c r="H2657" s="233"/>
      <c r="I2657" s="241"/>
      <c r="J2657" s="241"/>
      <c r="K2657" s="241"/>
      <c r="L2657" s="239"/>
      <c r="M2657" s="244"/>
      <c r="N2657" s="245" t="str">
        <f t="shared" ca="1" si="288"/>
        <v/>
      </c>
      <c r="O2657" s="239"/>
      <c r="P2657" s="244"/>
      <c r="Q2657" s="245" t="str">
        <f t="shared" si="289"/>
        <v/>
      </c>
      <c r="U2657" s="246" t="str">
        <f>IFERROR(VLOOKUP(C2657,'BASE EQUIPOS'!$G$8:$O$22,9,0)," ")</f>
        <v xml:space="preserve"> </v>
      </c>
      <c r="V2657" s="232" t="str">
        <f t="shared" si="291"/>
        <v/>
      </c>
      <c r="W2657" s="232" t="str">
        <f t="shared" si="292"/>
        <v/>
      </c>
      <c r="X2657" s="232" t="str">
        <f>IFERROR(VLOOKUP(W2657,Datos!$P$4:$Q$18,2,0),"")</f>
        <v/>
      </c>
      <c r="Y2657" s="232" t="str">
        <f t="shared" si="293"/>
        <v/>
      </c>
      <c r="AA2657" s="314" t="str">
        <f t="shared" ca="1" si="290"/>
        <v/>
      </c>
    </row>
    <row r="2658" spans="1:27" x14ac:dyDescent="0.3">
      <c r="A2658" s="238"/>
      <c r="B2658" s="241" t="str">
        <f t="shared" si="294"/>
        <v/>
      </c>
      <c r="C2658" s="239"/>
      <c r="D2658" s="240" t="str">
        <f>IF(C2658&lt;&gt;"",VLOOKUP(C2658,'BASE EQUIPOS'!$G$8:$H$22,2,0),"")</f>
        <v/>
      </c>
      <c r="E2658" s="241" t="str">
        <f>IF(C2658&lt;&gt;"",VLOOKUP(C2658,'BASE EQUIPOS'!$G$8:$I$22,3,0),"")</f>
        <v/>
      </c>
      <c r="F2658" s="241" t="str">
        <f>IF(C2658&lt;&gt;"",VLOOKUP(C2658,'BASE EQUIPOS'!$G$8:$J$22,4,0),"")</f>
        <v/>
      </c>
      <c r="G2658" s="242"/>
      <c r="H2658" s="233"/>
      <c r="I2658" s="241"/>
      <c r="J2658" s="241"/>
      <c r="K2658" s="241"/>
      <c r="L2658" s="239"/>
      <c r="M2658" s="244"/>
      <c r="N2658" s="245" t="str">
        <f t="shared" ca="1" si="288"/>
        <v/>
      </c>
      <c r="O2658" s="239"/>
      <c r="P2658" s="244"/>
      <c r="Q2658" s="245" t="str">
        <f t="shared" si="289"/>
        <v/>
      </c>
      <c r="U2658" s="246" t="str">
        <f>IFERROR(VLOOKUP(C2658,'BASE EQUIPOS'!$G$8:$O$22,9,0)," ")</f>
        <v xml:space="preserve"> </v>
      </c>
      <c r="V2658" s="232" t="str">
        <f t="shared" si="291"/>
        <v/>
      </c>
      <c r="W2658" s="232" t="str">
        <f t="shared" si="292"/>
        <v/>
      </c>
      <c r="X2658" s="232" t="str">
        <f>IFERROR(VLOOKUP(W2658,Datos!$P$4:$Q$18,2,0),"")</f>
        <v/>
      </c>
      <c r="Y2658" s="232" t="str">
        <f t="shared" si="293"/>
        <v/>
      </c>
      <c r="AA2658" s="314" t="str">
        <f t="shared" ca="1" si="290"/>
        <v/>
      </c>
    </row>
    <row r="2659" spans="1:27" x14ac:dyDescent="0.3">
      <c r="A2659" s="238"/>
      <c r="B2659" s="241" t="str">
        <f t="shared" si="294"/>
        <v/>
      </c>
      <c r="C2659" s="239"/>
      <c r="D2659" s="240" t="str">
        <f>IF(C2659&lt;&gt;"",VLOOKUP(C2659,'BASE EQUIPOS'!$G$8:$H$22,2,0),"")</f>
        <v/>
      </c>
      <c r="E2659" s="241" t="str">
        <f>IF(C2659&lt;&gt;"",VLOOKUP(C2659,'BASE EQUIPOS'!$G$8:$I$22,3,0),"")</f>
        <v/>
      </c>
      <c r="F2659" s="241" t="str">
        <f>IF(C2659&lt;&gt;"",VLOOKUP(C2659,'BASE EQUIPOS'!$G$8:$J$22,4,0),"")</f>
        <v/>
      </c>
      <c r="G2659" s="242"/>
      <c r="H2659" s="233"/>
      <c r="I2659" s="241"/>
      <c r="J2659" s="241"/>
      <c r="K2659" s="241"/>
      <c r="L2659" s="239"/>
      <c r="M2659" s="244"/>
      <c r="N2659" s="245" t="str">
        <f t="shared" ca="1" si="288"/>
        <v/>
      </c>
      <c r="O2659" s="239"/>
      <c r="P2659" s="244"/>
      <c r="Q2659" s="245" t="str">
        <f t="shared" si="289"/>
        <v/>
      </c>
      <c r="U2659" s="246" t="str">
        <f>IFERROR(VLOOKUP(C2659,'BASE EQUIPOS'!$G$8:$O$22,9,0)," ")</f>
        <v xml:space="preserve"> </v>
      </c>
      <c r="V2659" s="232" t="str">
        <f t="shared" si="291"/>
        <v/>
      </c>
      <c r="W2659" s="232" t="str">
        <f t="shared" si="292"/>
        <v/>
      </c>
      <c r="X2659" s="232" t="str">
        <f>IFERROR(VLOOKUP(W2659,Datos!$P$4:$Q$18,2,0),"")</f>
        <v/>
      </c>
      <c r="Y2659" s="232" t="str">
        <f t="shared" si="293"/>
        <v/>
      </c>
      <c r="AA2659" s="314" t="str">
        <f t="shared" ca="1" si="290"/>
        <v/>
      </c>
    </row>
    <row r="2660" spans="1:27" x14ac:dyDescent="0.3">
      <c r="A2660" s="238"/>
      <c r="B2660" s="241" t="str">
        <f t="shared" si="294"/>
        <v/>
      </c>
      <c r="C2660" s="239"/>
      <c r="D2660" s="240" t="str">
        <f>IF(C2660&lt;&gt;"",VLOOKUP(C2660,'BASE EQUIPOS'!$G$8:$H$22,2,0),"")</f>
        <v/>
      </c>
      <c r="E2660" s="241" t="str">
        <f>IF(C2660&lt;&gt;"",VLOOKUP(C2660,'BASE EQUIPOS'!$G$8:$I$22,3,0),"")</f>
        <v/>
      </c>
      <c r="F2660" s="241" t="str">
        <f>IF(C2660&lt;&gt;"",VLOOKUP(C2660,'BASE EQUIPOS'!$G$8:$J$22,4,0),"")</f>
        <v/>
      </c>
      <c r="G2660" s="242"/>
      <c r="H2660" s="233"/>
      <c r="I2660" s="241"/>
      <c r="J2660" s="241"/>
      <c r="K2660" s="241"/>
      <c r="L2660" s="239"/>
      <c r="M2660" s="244"/>
      <c r="N2660" s="245" t="str">
        <f t="shared" ca="1" si="288"/>
        <v/>
      </c>
      <c r="O2660" s="239"/>
      <c r="P2660" s="244"/>
      <c r="Q2660" s="245" t="str">
        <f t="shared" si="289"/>
        <v/>
      </c>
      <c r="U2660" s="246" t="str">
        <f>IFERROR(VLOOKUP(C2660,'BASE EQUIPOS'!$G$8:$O$22,9,0)," ")</f>
        <v xml:space="preserve"> </v>
      </c>
      <c r="V2660" s="232" t="str">
        <f t="shared" si="291"/>
        <v/>
      </c>
      <c r="W2660" s="232" t="str">
        <f t="shared" si="292"/>
        <v/>
      </c>
      <c r="X2660" s="232" t="str">
        <f>IFERROR(VLOOKUP(W2660,Datos!$P$4:$Q$18,2,0),"")</f>
        <v/>
      </c>
      <c r="Y2660" s="232" t="str">
        <f t="shared" si="293"/>
        <v/>
      </c>
      <c r="AA2660" s="314" t="str">
        <f t="shared" ca="1" si="290"/>
        <v/>
      </c>
    </row>
    <row r="2661" spans="1:27" x14ac:dyDescent="0.3">
      <c r="A2661" s="238"/>
      <c r="B2661" s="241" t="str">
        <f t="shared" si="294"/>
        <v/>
      </c>
      <c r="C2661" s="239"/>
      <c r="D2661" s="240" t="str">
        <f>IF(C2661&lt;&gt;"",VLOOKUP(C2661,'BASE EQUIPOS'!$G$8:$H$22,2,0),"")</f>
        <v/>
      </c>
      <c r="E2661" s="241" t="str">
        <f>IF(C2661&lt;&gt;"",VLOOKUP(C2661,'BASE EQUIPOS'!$G$8:$I$22,3,0),"")</f>
        <v/>
      </c>
      <c r="F2661" s="241" t="str">
        <f>IF(C2661&lt;&gt;"",VLOOKUP(C2661,'BASE EQUIPOS'!$G$8:$J$22,4,0),"")</f>
        <v/>
      </c>
      <c r="G2661" s="242"/>
      <c r="H2661" s="233"/>
      <c r="I2661" s="241"/>
      <c r="J2661" s="241"/>
      <c r="K2661" s="241"/>
      <c r="L2661" s="239"/>
      <c r="M2661" s="244"/>
      <c r="N2661" s="245" t="str">
        <f t="shared" ca="1" si="288"/>
        <v/>
      </c>
      <c r="O2661" s="239"/>
      <c r="P2661" s="244"/>
      <c r="Q2661" s="245" t="str">
        <f t="shared" si="289"/>
        <v/>
      </c>
      <c r="U2661" s="246" t="str">
        <f>IFERROR(VLOOKUP(C2661,'BASE EQUIPOS'!$G$8:$O$22,9,0)," ")</f>
        <v xml:space="preserve"> </v>
      </c>
      <c r="V2661" s="232" t="str">
        <f t="shared" si="291"/>
        <v/>
      </c>
      <c r="W2661" s="232" t="str">
        <f t="shared" si="292"/>
        <v/>
      </c>
      <c r="X2661" s="232" t="str">
        <f>IFERROR(VLOOKUP(W2661,Datos!$P$4:$Q$18,2,0),"")</f>
        <v/>
      </c>
      <c r="Y2661" s="232" t="str">
        <f t="shared" si="293"/>
        <v/>
      </c>
      <c r="AA2661" s="314" t="str">
        <f t="shared" ca="1" si="290"/>
        <v/>
      </c>
    </row>
    <row r="2662" spans="1:27" x14ac:dyDescent="0.3">
      <c r="A2662" s="238"/>
      <c r="B2662" s="241" t="str">
        <f t="shared" si="294"/>
        <v/>
      </c>
      <c r="C2662" s="239"/>
      <c r="D2662" s="240" t="str">
        <f>IF(C2662&lt;&gt;"",VLOOKUP(C2662,'BASE EQUIPOS'!$G$8:$H$22,2,0),"")</f>
        <v/>
      </c>
      <c r="E2662" s="241" t="str">
        <f>IF(C2662&lt;&gt;"",VLOOKUP(C2662,'BASE EQUIPOS'!$G$8:$I$22,3,0),"")</f>
        <v/>
      </c>
      <c r="F2662" s="241" t="str">
        <f>IF(C2662&lt;&gt;"",VLOOKUP(C2662,'BASE EQUIPOS'!$G$8:$J$22,4,0),"")</f>
        <v/>
      </c>
      <c r="G2662" s="242"/>
      <c r="H2662" s="233"/>
      <c r="I2662" s="241"/>
      <c r="J2662" s="241"/>
      <c r="K2662" s="241"/>
      <c r="L2662" s="239"/>
      <c r="M2662" s="244"/>
      <c r="N2662" s="245" t="str">
        <f t="shared" ca="1" si="288"/>
        <v/>
      </c>
      <c r="O2662" s="239"/>
      <c r="P2662" s="244"/>
      <c r="Q2662" s="245" t="str">
        <f t="shared" si="289"/>
        <v/>
      </c>
      <c r="U2662" s="246" t="str">
        <f>IFERROR(VLOOKUP(C2662,'BASE EQUIPOS'!$G$8:$O$22,9,0)," ")</f>
        <v xml:space="preserve"> </v>
      </c>
      <c r="V2662" s="232" t="str">
        <f t="shared" si="291"/>
        <v/>
      </c>
      <c r="W2662" s="232" t="str">
        <f t="shared" si="292"/>
        <v/>
      </c>
      <c r="X2662" s="232" t="str">
        <f>IFERROR(VLOOKUP(W2662,Datos!$P$4:$Q$18,2,0),"")</f>
        <v/>
      </c>
      <c r="Y2662" s="232" t="str">
        <f t="shared" si="293"/>
        <v/>
      </c>
      <c r="AA2662" s="314" t="str">
        <f t="shared" ca="1" si="290"/>
        <v/>
      </c>
    </row>
    <row r="2663" spans="1:27" x14ac:dyDescent="0.3">
      <c r="A2663" s="238"/>
      <c r="B2663" s="241" t="str">
        <f t="shared" si="294"/>
        <v/>
      </c>
      <c r="C2663" s="239"/>
      <c r="D2663" s="240" t="str">
        <f>IF(C2663&lt;&gt;"",VLOOKUP(C2663,'BASE EQUIPOS'!$G$8:$H$22,2,0),"")</f>
        <v/>
      </c>
      <c r="E2663" s="241" t="str">
        <f>IF(C2663&lt;&gt;"",VLOOKUP(C2663,'BASE EQUIPOS'!$G$8:$I$22,3,0),"")</f>
        <v/>
      </c>
      <c r="F2663" s="241" t="str">
        <f>IF(C2663&lt;&gt;"",VLOOKUP(C2663,'BASE EQUIPOS'!$G$8:$J$22,4,0),"")</f>
        <v/>
      </c>
      <c r="G2663" s="242"/>
      <c r="H2663" s="233"/>
      <c r="I2663" s="241"/>
      <c r="J2663" s="241"/>
      <c r="K2663" s="241"/>
      <c r="L2663" s="239"/>
      <c r="M2663" s="244"/>
      <c r="N2663" s="245" t="str">
        <f t="shared" ca="1" si="288"/>
        <v/>
      </c>
      <c r="O2663" s="239"/>
      <c r="P2663" s="244"/>
      <c r="Q2663" s="245" t="str">
        <f t="shared" si="289"/>
        <v/>
      </c>
      <c r="U2663" s="246" t="str">
        <f>IFERROR(VLOOKUP(C2663,'BASE EQUIPOS'!$G$8:$O$22,9,0)," ")</f>
        <v xml:space="preserve"> </v>
      </c>
      <c r="V2663" s="232" t="str">
        <f t="shared" si="291"/>
        <v/>
      </c>
      <c r="W2663" s="232" t="str">
        <f t="shared" si="292"/>
        <v/>
      </c>
      <c r="X2663" s="232" t="str">
        <f>IFERROR(VLOOKUP(W2663,Datos!$P$4:$Q$18,2,0),"")</f>
        <v/>
      </c>
      <c r="Y2663" s="232" t="str">
        <f t="shared" si="293"/>
        <v/>
      </c>
      <c r="AA2663" s="314" t="str">
        <f t="shared" ca="1" si="290"/>
        <v/>
      </c>
    </row>
    <row r="2664" spans="1:27" x14ac:dyDescent="0.3">
      <c r="A2664" s="238"/>
      <c r="B2664" s="241" t="str">
        <f t="shared" si="294"/>
        <v/>
      </c>
      <c r="C2664" s="239"/>
      <c r="D2664" s="240" t="str">
        <f>IF(C2664&lt;&gt;"",VLOOKUP(C2664,'BASE EQUIPOS'!$G$8:$H$22,2,0),"")</f>
        <v/>
      </c>
      <c r="E2664" s="241" t="str">
        <f>IF(C2664&lt;&gt;"",VLOOKUP(C2664,'BASE EQUIPOS'!$G$8:$I$22,3,0),"")</f>
        <v/>
      </c>
      <c r="F2664" s="241" t="str">
        <f>IF(C2664&lt;&gt;"",VLOOKUP(C2664,'BASE EQUIPOS'!$G$8:$J$22,4,0),"")</f>
        <v/>
      </c>
      <c r="G2664" s="242"/>
      <c r="H2664" s="233"/>
      <c r="I2664" s="241"/>
      <c r="J2664" s="241"/>
      <c r="K2664" s="241"/>
      <c r="L2664" s="239"/>
      <c r="M2664" s="244"/>
      <c r="N2664" s="245" t="str">
        <f t="shared" ca="1" si="288"/>
        <v/>
      </c>
      <c r="O2664" s="239"/>
      <c r="P2664" s="244"/>
      <c r="Q2664" s="245" t="str">
        <f t="shared" si="289"/>
        <v/>
      </c>
      <c r="U2664" s="246" t="str">
        <f>IFERROR(VLOOKUP(C2664,'BASE EQUIPOS'!$G$8:$O$22,9,0)," ")</f>
        <v xml:space="preserve"> </v>
      </c>
      <c r="V2664" s="232" t="str">
        <f t="shared" si="291"/>
        <v/>
      </c>
      <c r="W2664" s="232" t="str">
        <f t="shared" si="292"/>
        <v/>
      </c>
      <c r="X2664" s="232" t="str">
        <f>IFERROR(VLOOKUP(W2664,Datos!$P$4:$Q$18,2,0),"")</f>
        <v/>
      </c>
      <c r="Y2664" s="232" t="str">
        <f t="shared" si="293"/>
        <v/>
      </c>
      <c r="AA2664" s="314" t="str">
        <f t="shared" ca="1" si="290"/>
        <v/>
      </c>
    </row>
    <row r="2665" spans="1:27" x14ac:dyDescent="0.3">
      <c r="A2665" s="238"/>
      <c r="B2665" s="241" t="str">
        <f t="shared" si="294"/>
        <v/>
      </c>
      <c r="C2665" s="239"/>
      <c r="D2665" s="240" t="str">
        <f>IF(C2665&lt;&gt;"",VLOOKUP(C2665,'BASE EQUIPOS'!$G$8:$H$22,2,0),"")</f>
        <v/>
      </c>
      <c r="E2665" s="241" t="str">
        <f>IF(C2665&lt;&gt;"",VLOOKUP(C2665,'BASE EQUIPOS'!$G$8:$I$22,3,0),"")</f>
        <v/>
      </c>
      <c r="F2665" s="241" t="str">
        <f>IF(C2665&lt;&gt;"",VLOOKUP(C2665,'BASE EQUIPOS'!$G$8:$J$22,4,0),"")</f>
        <v/>
      </c>
      <c r="G2665" s="242"/>
      <c r="H2665" s="233"/>
      <c r="I2665" s="241"/>
      <c r="J2665" s="241"/>
      <c r="K2665" s="241"/>
      <c r="L2665" s="239"/>
      <c r="M2665" s="244"/>
      <c r="N2665" s="245" t="str">
        <f t="shared" ca="1" si="288"/>
        <v/>
      </c>
      <c r="O2665" s="239"/>
      <c r="P2665" s="244"/>
      <c r="Q2665" s="245" t="str">
        <f t="shared" si="289"/>
        <v/>
      </c>
      <c r="U2665" s="246" t="str">
        <f>IFERROR(VLOOKUP(C2665,'BASE EQUIPOS'!$G$8:$O$22,9,0)," ")</f>
        <v xml:space="preserve"> </v>
      </c>
      <c r="V2665" s="232" t="str">
        <f t="shared" si="291"/>
        <v/>
      </c>
      <c r="W2665" s="232" t="str">
        <f t="shared" si="292"/>
        <v/>
      </c>
      <c r="X2665" s="232" t="str">
        <f>IFERROR(VLOOKUP(W2665,Datos!$P$4:$Q$18,2,0),"")</f>
        <v/>
      </c>
      <c r="Y2665" s="232" t="str">
        <f t="shared" si="293"/>
        <v/>
      </c>
      <c r="AA2665" s="314" t="str">
        <f t="shared" ca="1" si="290"/>
        <v/>
      </c>
    </row>
    <row r="2666" spans="1:27" x14ac:dyDescent="0.3">
      <c r="A2666" s="238"/>
      <c r="B2666" s="241" t="str">
        <f t="shared" si="294"/>
        <v/>
      </c>
      <c r="C2666" s="239"/>
      <c r="D2666" s="240" t="str">
        <f>IF(C2666&lt;&gt;"",VLOOKUP(C2666,'BASE EQUIPOS'!$G$8:$H$22,2,0),"")</f>
        <v/>
      </c>
      <c r="E2666" s="241" t="str">
        <f>IF(C2666&lt;&gt;"",VLOOKUP(C2666,'BASE EQUIPOS'!$G$8:$I$22,3,0),"")</f>
        <v/>
      </c>
      <c r="F2666" s="241" t="str">
        <f>IF(C2666&lt;&gt;"",VLOOKUP(C2666,'BASE EQUIPOS'!$G$8:$J$22,4,0),"")</f>
        <v/>
      </c>
      <c r="G2666" s="242"/>
      <c r="H2666" s="233"/>
      <c r="I2666" s="241"/>
      <c r="J2666" s="241"/>
      <c r="K2666" s="241"/>
      <c r="L2666" s="239"/>
      <c r="M2666" s="244"/>
      <c r="N2666" s="245" t="str">
        <f t="shared" ca="1" si="288"/>
        <v/>
      </c>
      <c r="O2666" s="239"/>
      <c r="P2666" s="244"/>
      <c r="Q2666" s="245" t="str">
        <f t="shared" si="289"/>
        <v/>
      </c>
      <c r="U2666" s="246" t="str">
        <f>IFERROR(VLOOKUP(C2666,'BASE EQUIPOS'!$G$8:$O$22,9,0)," ")</f>
        <v xml:space="preserve"> </v>
      </c>
      <c r="V2666" s="232" t="str">
        <f t="shared" si="291"/>
        <v/>
      </c>
      <c r="W2666" s="232" t="str">
        <f t="shared" si="292"/>
        <v/>
      </c>
      <c r="X2666" s="232" t="str">
        <f>IFERROR(VLOOKUP(W2666,Datos!$P$4:$Q$18,2,0),"")</f>
        <v/>
      </c>
      <c r="Y2666" s="232" t="str">
        <f t="shared" si="293"/>
        <v/>
      </c>
      <c r="AA2666" s="314" t="str">
        <f t="shared" ca="1" si="290"/>
        <v/>
      </c>
    </row>
    <row r="2667" spans="1:27" x14ac:dyDescent="0.3">
      <c r="A2667" s="238"/>
      <c r="B2667" s="241" t="str">
        <f t="shared" si="294"/>
        <v/>
      </c>
      <c r="C2667" s="239"/>
      <c r="D2667" s="240" t="str">
        <f>IF(C2667&lt;&gt;"",VLOOKUP(C2667,'BASE EQUIPOS'!$G$8:$H$22,2,0),"")</f>
        <v/>
      </c>
      <c r="E2667" s="241" t="str">
        <f>IF(C2667&lt;&gt;"",VLOOKUP(C2667,'BASE EQUIPOS'!$G$8:$I$22,3,0),"")</f>
        <v/>
      </c>
      <c r="F2667" s="241" t="str">
        <f>IF(C2667&lt;&gt;"",VLOOKUP(C2667,'BASE EQUIPOS'!$G$8:$J$22,4,0),"")</f>
        <v/>
      </c>
      <c r="G2667" s="242"/>
      <c r="H2667" s="233"/>
      <c r="I2667" s="241"/>
      <c r="J2667" s="241"/>
      <c r="K2667" s="241"/>
      <c r="L2667" s="239"/>
      <c r="M2667" s="244"/>
      <c r="N2667" s="245" t="str">
        <f t="shared" ca="1" si="288"/>
        <v/>
      </c>
      <c r="O2667" s="239"/>
      <c r="P2667" s="244"/>
      <c r="Q2667" s="245" t="str">
        <f t="shared" si="289"/>
        <v/>
      </c>
      <c r="U2667" s="246" t="str">
        <f>IFERROR(VLOOKUP(C2667,'BASE EQUIPOS'!$G$8:$O$22,9,0)," ")</f>
        <v xml:space="preserve"> </v>
      </c>
      <c r="V2667" s="232" t="str">
        <f t="shared" si="291"/>
        <v/>
      </c>
      <c r="W2667" s="232" t="str">
        <f t="shared" si="292"/>
        <v/>
      </c>
      <c r="X2667" s="232" t="str">
        <f>IFERROR(VLOOKUP(W2667,Datos!$P$4:$Q$18,2,0),"")</f>
        <v/>
      </c>
      <c r="Y2667" s="232" t="str">
        <f t="shared" si="293"/>
        <v/>
      </c>
      <c r="AA2667" s="314" t="str">
        <f t="shared" ca="1" si="290"/>
        <v/>
      </c>
    </row>
    <row r="2668" spans="1:27" x14ac:dyDescent="0.3">
      <c r="A2668" s="238"/>
      <c r="B2668" s="241" t="str">
        <f t="shared" si="294"/>
        <v/>
      </c>
      <c r="C2668" s="239"/>
      <c r="D2668" s="240" t="str">
        <f>IF(C2668&lt;&gt;"",VLOOKUP(C2668,'BASE EQUIPOS'!$G$8:$H$22,2,0),"")</f>
        <v/>
      </c>
      <c r="E2668" s="241" t="str">
        <f>IF(C2668&lt;&gt;"",VLOOKUP(C2668,'BASE EQUIPOS'!$G$8:$I$22,3,0),"")</f>
        <v/>
      </c>
      <c r="F2668" s="241" t="str">
        <f>IF(C2668&lt;&gt;"",VLOOKUP(C2668,'BASE EQUIPOS'!$G$8:$J$22,4,0),"")</f>
        <v/>
      </c>
      <c r="G2668" s="242"/>
      <c r="H2668" s="233"/>
      <c r="I2668" s="241"/>
      <c r="J2668" s="241"/>
      <c r="K2668" s="241"/>
      <c r="L2668" s="239"/>
      <c r="M2668" s="244"/>
      <c r="N2668" s="245" t="str">
        <f t="shared" ca="1" si="288"/>
        <v/>
      </c>
      <c r="O2668" s="239"/>
      <c r="P2668" s="244"/>
      <c r="Q2668" s="245" t="str">
        <f t="shared" si="289"/>
        <v/>
      </c>
      <c r="U2668" s="246" t="str">
        <f>IFERROR(VLOOKUP(C2668,'BASE EQUIPOS'!$G$8:$O$22,9,0)," ")</f>
        <v xml:space="preserve"> </v>
      </c>
      <c r="V2668" s="232" t="str">
        <f t="shared" si="291"/>
        <v/>
      </c>
      <c r="W2668" s="232" t="str">
        <f t="shared" si="292"/>
        <v/>
      </c>
      <c r="X2668" s="232" t="str">
        <f>IFERROR(VLOOKUP(W2668,Datos!$P$4:$Q$18,2,0),"")</f>
        <v/>
      </c>
      <c r="Y2668" s="232" t="str">
        <f t="shared" si="293"/>
        <v/>
      </c>
      <c r="AA2668" s="314" t="str">
        <f t="shared" ca="1" si="290"/>
        <v/>
      </c>
    </row>
    <row r="2669" spans="1:27" x14ac:dyDescent="0.3">
      <c r="A2669" s="238"/>
      <c r="B2669" s="241" t="str">
        <f t="shared" si="294"/>
        <v/>
      </c>
      <c r="C2669" s="239"/>
      <c r="D2669" s="240" t="str">
        <f>IF(C2669&lt;&gt;"",VLOOKUP(C2669,'BASE EQUIPOS'!$G$8:$H$22,2,0),"")</f>
        <v/>
      </c>
      <c r="E2669" s="241" t="str">
        <f>IF(C2669&lt;&gt;"",VLOOKUP(C2669,'BASE EQUIPOS'!$G$8:$I$22,3,0),"")</f>
        <v/>
      </c>
      <c r="F2669" s="241" t="str">
        <f>IF(C2669&lt;&gt;"",VLOOKUP(C2669,'BASE EQUIPOS'!$G$8:$J$22,4,0),"")</f>
        <v/>
      </c>
      <c r="G2669" s="242"/>
      <c r="H2669" s="233"/>
      <c r="I2669" s="241"/>
      <c r="J2669" s="241"/>
      <c r="K2669" s="241"/>
      <c r="L2669" s="239"/>
      <c r="M2669" s="244"/>
      <c r="N2669" s="245" t="str">
        <f t="shared" ca="1" si="288"/>
        <v/>
      </c>
      <c r="O2669" s="239"/>
      <c r="P2669" s="244"/>
      <c r="Q2669" s="245" t="str">
        <f t="shared" si="289"/>
        <v/>
      </c>
      <c r="U2669" s="246" t="str">
        <f>IFERROR(VLOOKUP(C2669,'BASE EQUIPOS'!$G$8:$O$22,9,0)," ")</f>
        <v xml:space="preserve"> </v>
      </c>
      <c r="V2669" s="232" t="str">
        <f t="shared" si="291"/>
        <v/>
      </c>
      <c r="W2669" s="232" t="str">
        <f t="shared" si="292"/>
        <v/>
      </c>
      <c r="X2669" s="232" t="str">
        <f>IFERROR(VLOOKUP(W2669,Datos!$P$4:$Q$18,2,0),"")</f>
        <v/>
      </c>
      <c r="Y2669" s="232" t="str">
        <f t="shared" si="293"/>
        <v/>
      </c>
      <c r="AA2669" s="314" t="str">
        <f t="shared" ca="1" si="290"/>
        <v/>
      </c>
    </row>
    <row r="2670" spans="1:27" x14ac:dyDescent="0.3">
      <c r="A2670" s="238"/>
      <c r="B2670" s="241" t="str">
        <f t="shared" si="294"/>
        <v/>
      </c>
      <c r="C2670" s="239"/>
      <c r="D2670" s="240" t="str">
        <f>IF(C2670&lt;&gt;"",VLOOKUP(C2670,'BASE EQUIPOS'!$G$8:$H$22,2,0),"")</f>
        <v/>
      </c>
      <c r="E2670" s="241" t="str">
        <f>IF(C2670&lt;&gt;"",VLOOKUP(C2670,'BASE EQUIPOS'!$G$8:$I$22,3,0),"")</f>
        <v/>
      </c>
      <c r="F2670" s="241" t="str">
        <f>IF(C2670&lt;&gt;"",VLOOKUP(C2670,'BASE EQUIPOS'!$G$8:$J$22,4,0),"")</f>
        <v/>
      </c>
      <c r="G2670" s="242"/>
      <c r="H2670" s="233"/>
      <c r="I2670" s="241"/>
      <c r="J2670" s="241"/>
      <c r="K2670" s="241"/>
      <c r="L2670" s="239"/>
      <c r="M2670" s="244"/>
      <c r="N2670" s="245" t="str">
        <f t="shared" ca="1" si="288"/>
        <v/>
      </c>
      <c r="O2670" s="239"/>
      <c r="P2670" s="244"/>
      <c r="Q2670" s="245" t="str">
        <f t="shared" si="289"/>
        <v/>
      </c>
      <c r="U2670" s="246" t="str">
        <f>IFERROR(VLOOKUP(C2670,'BASE EQUIPOS'!$G$8:$O$22,9,0)," ")</f>
        <v xml:space="preserve"> </v>
      </c>
      <c r="V2670" s="232" t="str">
        <f t="shared" si="291"/>
        <v/>
      </c>
      <c r="W2670" s="232" t="str">
        <f t="shared" si="292"/>
        <v/>
      </c>
      <c r="X2670" s="232" t="str">
        <f>IFERROR(VLOOKUP(W2670,Datos!$P$4:$Q$18,2,0),"")</f>
        <v/>
      </c>
      <c r="Y2670" s="232" t="str">
        <f t="shared" si="293"/>
        <v/>
      </c>
      <c r="AA2670" s="314" t="str">
        <f t="shared" ca="1" si="290"/>
        <v/>
      </c>
    </row>
    <row r="2671" spans="1:27" x14ac:dyDescent="0.3">
      <c r="A2671" s="238"/>
      <c r="B2671" s="241" t="str">
        <f t="shared" si="294"/>
        <v/>
      </c>
      <c r="C2671" s="239"/>
      <c r="D2671" s="240" t="str">
        <f>IF(C2671&lt;&gt;"",VLOOKUP(C2671,'BASE EQUIPOS'!$G$8:$H$22,2,0),"")</f>
        <v/>
      </c>
      <c r="E2671" s="241" t="str">
        <f>IF(C2671&lt;&gt;"",VLOOKUP(C2671,'BASE EQUIPOS'!$G$8:$I$22,3,0),"")</f>
        <v/>
      </c>
      <c r="F2671" s="241" t="str">
        <f>IF(C2671&lt;&gt;"",VLOOKUP(C2671,'BASE EQUIPOS'!$G$8:$J$22,4,0),"")</f>
        <v/>
      </c>
      <c r="G2671" s="242"/>
      <c r="H2671" s="233"/>
      <c r="I2671" s="241"/>
      <c r="J2671" s="241"/>
      <c r="K2671" s="241"/>
      <c r="L2671" s="239"/>
      <c r="M2671" s="244"/>
      <c r="N2671" s="245" t="str">
        <f t="shared" ca="1" si="288"/>
        <v/>
      </c>
      <c r="O2671" s="239"/>
      <c r="P2671" s="244"/>
      <c r="Q2671" s="245" t="str">
        <f t="shared" si="289"/>
        <v/>
      </c>
      <c r="U2671" s="246" t="str">
        <f>IFERROR(VLOOKUP(C2671,'BASE EQUIPOS'!$G$8:$O$22,9,0)," ")</f>
        <v xml:space="preserve"> </v>
      </c>
      <c r="V2671" s="232" t="str">
        <f t="shared" si="291"/>
        <v/>
      </c>
      <c r="W2671" s="232" t="str">
        <f t="shared" si="292"/>
        <v/>
      </c>
      <c r="X2671" s="232" t="str">
        <f>IFERROR(VLOOKUP(W2671,Datos!$P$4:$Q$18,2,0),"")</f>
        <v/>
      </c>
      <c r="Y2671" s="232" t="str">
        <f t="shared" si="293"/>
        <v/>
      </c>
      <c r="AA2671" s="314" t="str">
        <f t="shared" ca="1" si="290"/>
        <v/>
      </c>
    </row>
    <row r="2672" spans="1:27" x14ac:dyDescent="0.3">
      <c r="A2672" s="238"/>
      <c r="B2672" s="241" t="str">
        <f t="shared" si="294"/>
        <v/>
      </c>
      <c r="C2672" s="239"/>
      <c r="D2672" s="240" t="str">
        <f>IF(C2672&lt;&gt;"",VLOOKUP(C2672,'BASE EQUIPOS'!$G$8:$H$22,2,0),"")</f>
        <v/>
      </c>
      <c r="E2672" s="241" t="str">
        <f>IF(C2672&lt;&gt;"",VLOOKUP(C2672,'BASE EQUIPOS'!$G$8:$I$22,3,0),"")</f>
        <v/>
      </c>
      <c r="F2672" s="241" t="str">
        <f>IF(C2672&lt;&gt;"",VLOOKUP(C2672,'BASE EQUIPOS'!$G$8:$J$22,4,0),"")</f>
        <v/>
      </c>
      <c r="G2672" s="242"/>
      <c r="H2672" s="233"/>
      <c r="I2672" s="241"/>
      <c r="J2672" s="241"/>
      <c r="K2672" s="241"/>
      <c r="L2672" s="239"/>
      <c r="M2672" s="244"/>
      <c r="N2672" s="245" t="str">
        <f t="shared" ca="1" si="288"/>
        <v/>
      </c>
      <c r="O2672" s="239"/>
      <c r="P2672" s="244"/>
      <c r="Q2672" s="245" t="str">
        <f t="shared" si="289"/>
        <v/>
      </c>
      <c r="U2672" s="246" t="str">
        <f>IFERROR(VLOOKUP(C2672,'BASE EQUIPOS'!$G$8:$O$22,9,0)," ")</f>
        <v xml:space="preserve"> </v>
      </c>
      <c r="V2672" s="232" t="str">
        <f t="shared" si="291"/>
        <v/>
      </c>
      <c r="W2672" s="232" t="str">
        <f t="shared" si="292"/>
        <v/>
      </c>
      <c r="X2672" s="232" t="str">
        <f>IFERROR(VLOOKUP(W2672,Datos!$P$4:$Q$18,2,0),"")</f>
        <v/>
      </c>
      <c r="Y2672" s="232" t="str">
        <f t="shared" si="293"/>
        <v/>
      </c>
      <c r="AA2672" s="314" t="str">
        <f t="shared" ca="1" si="290"/>
        <v/>
      </c>
    </row>
    <row r="2673" spans="1:27" x14ac:dyDescent="0.3">
      <c r="A2673" s="238"/>
      <c r="B2673" s="241" t="str">
        <f t="shared" si="294"/>
        <v/>
      </c>
      <c r="C2673" s="239"/>
      <c r="D2673" s="240" t="str">
        <f>IF(C2673&lt;&gt;"",VLOOKUP(C2673,'BASE EQUIPOS'!$G$8:$H$22,2,0),"")</f>
        <v/>
      </c>
      <c r="E2673" s="241" t="str">
        <f>IF(C2673&lt;&gt;"",VLOOKUP(C2673,'BASE EQUIPOS'!$G$8:$I$22,3,0),"")</f>
        <v/>
      </c>
      <c r="F2673" s="241" t="str">
        <f>IF(C2673&lt;&gt;"",VLOOKUP(C2673,'BASE EQUIPOS'!$G$8:$J$22,4,0),"")</f>
        <v/>
      </c>
      <c r="G2673" s="242"/>
      <c r="H2673" s="233"/>
      <c r="I2673" s="241"/>
      <c r="J2673" s="241"/>
      <c r="K2673" s="241"/>
      <c r="L2673" s="239"/>
      <c r="M2673" s="244"/>
      <c r="N2673" s="245" t="str">
        <f t="shared" ca="1" si="288"/>
        <v/>
      </c>
      <c r="O2673" s="239"/>
      <c r="P2673" s="244"/>
      <c r="Q2673" s="245" t="str">
        <f t="shared" si="289"/>
        <v/>
      </c>
      <c r="U2673" s="246" t="str">
        <f>IFERROR(VLOOKUP(C2673,'BASE EQUIPOS'!$G$8:$O$22,9,0)," ")</f>
        <v xml:space="preserve"> </v>
      </c>
      <c r="V2673" s="232" t="str">
        <f t="shared" si="291"/>
        <v/>
      </c>
      <c r="W2673" s="232" t="str">
        <f t="shared" si="292"/>
        <v/>
      </c>
      <c r="X2673" s="232" t="str">
        <f>IFERROR(VLOOKUP(W2673,Datos!$P$4:$Q$18,2,0),"")</f>
        <v/>
      </c>
      <c r="Y2673" s="232" t="str">
        <f t="shared" si="293"/>
        <v/>
      </c>
      <c r="AA2673" s="314" t="str">
        <f t="shared" ca="1" si="290"/>
        <v/>
      </c>
    </row>
    <row r="2674" spans="1:27" x14ac:dyDescent="0.3">
      <c r="A2674" s="238"/>
      <c r="B2674" s="241" t="str">
        <f t="shared" si="294"/>
        <v/>
      </c>
      <c r="C2674" s="239"/>
      <c r="D2674" s="240" t="str">
        <f>IF(C2674&lt;&gt;"",VLOOKUP(C2674,'BASE EQUIPOS'!$G$8:$H$22,2,0),"")</f>
        <v/>
      </c>
      <c r="E2674" s="241" t="str">
        <f>IF(C2674&lt;&gt;"",VLOOKUP(C2674,'BASE EQUIPOS'!$G$8:$I$22,3,0),"")</f>
        <v/>
      </c>
      <c r="F2674" s="241" t="str">
        <f>IF(C2674&lt;&gt;"",VLOOKUP(C2674,'BASE EQUIPOS'!$G$8:$J$22,4,0),"")</f>
        <v/>
      </c>
      <c r="G2674" s="242"/>
      <c r="H2674" s="233"/>
      <c r="I2674" s="241"/>
      <c r="J2674" s="241"/>
      <c r="K2674" s="241"/>
      <c r="L2674" s="239"/>
      <c r="M2674" s="244"/>
      <c r="N2674" s="245" t="str">
        <f t="shared" ca="1" si="288"/>
        <v/>
      </c>
      <c r="O2674" s="239"/>
      <c r="P2674" s="244"/>
      <c r="Q2674" s="245" t="str">
        <f t="shared" si="289"/>
        <v/>
      </c>
      <c r="U2674" s="246" t="str">
        <f>IFERROR(VLOOKUP(C2674,'BASE EQUIPOS'!$G$8:$O$22,9,0)," ")</f>
        <v xml:space="preserve"> </v>
      </c>
      <c r="V2674" s="232" t="str">
        <f t="shared" si="291"/>
        <v/>
      </c>
      <c r="W2674" s="232" t="str">
        <f t="shared" si="292"/>
        <v/>
      </c>
      <c r="X2674" s="232" t="str">
        <f>IFERROR(VLOOKUP(W2674,Datos!$P$4:$Q$18,2,0),"")</f>
        <v/>
      </c>
      <c r="Y2674" s="232" t="str">
        <f t="shared" si="293"/>
        <v/>
      </c>
      <c r="AA2674" s="314" t="str">
        <f t="shared" ca="1" si="290"/>
        <v/>
      </c>
    </row>
    <row r="2675" spans="1:27" x14ac:dyDescent="0.3">
      <c r="A2675" s="238"/>
      <c r="B2675" s="241" t="str">
        <f t="shared" si="294"/>
        <v/>
      </c>
      <c r="C2675" s="239"/>
      <c r="D2675" s="240" t="str">
        <f>IF(C2675&lt;&gt;"",VLOOKUP(C2675,'BASE EQUIPOS'!$G$8:$H$22,2,0),"")</f>
        <v/>
      </c>
      <c r="E2675" s="241" t="str">
        <f>IF(C2675&lt;&gt;"",VLOOKUP(C2675,'BASE EQUIPOS'!$G$8:$I$22,3,0),"")</f>
        <v/>
      </c>
      <c r="F2675" s="241" t="str">
        <f>IF(C2675&lt;&gt;"",VLOOKUP(C2675,'BASE EQUIPOS'!$G$8:$J$22,4,0),"")</f>
        <v/>
      </c>
      <c r="G2675" s="242"/>
      <c r="H2675" s="233"/>
      <c r="I2675" s="241"/>
      <c r="J2675" s="241"/>
      <c r="K2675" s="241"/>
      <c r="L2675" s="239"/>
      <c r="M2675" s="244"/>
      <c r="N2675" s="245" t="str">
        <f t="shared" ca="1" si="288"/>
        <v/>
      </c>
      <c r="O2675" s="239"/>
      <c r="P2675" s="244"/>
      <c r="Q2675" s="245" t="str">
        <f t="shared" si="289"/>
        <v/>
      </c>
      <c r="U2675" s="246" t="str">
        <f>IFERROR(VLOOKUP(C2675,'BASE EQUIPOS'!$G$8:$O$22,9,0)," ")</f>
        <v xml:space="preserve"> </v>
      </c>
      <c r="V2675" s="232" t="str">
        <f t="shared" si="291"/>
        <v/>
      </c>
      <c r="W2675" s="232" t="str">
        <f t="shared" si="292"/>
        <v/>
      </c>
      <c r="X2675" s="232" t="str">
        <f>IFERROR(VLOOKUP(W2675,Datos!$P$4:$Q$18,2,0),"")</f>
        <v/>
      </c>
      <c r="Y2675" s="232" t="str">
        <f t="shared" si="293"/>
        <v/>
      </c>
      <c r="AA2675" s="314" t="str">
        <f t="shared" ca="1" si="290"/>
        <v/>
      </c>
    </row>
    <row r="2676" spans="1:27" x14ac:dyDescent="0.3">
      <c r="A2676" s="238"/>
      <c r="B2676" s="241" t="str">
        <f t="shared" si="294"/>
        <v/>
      </c>
      <c r="C2676" s="239"/>
      <c r="D2676" s="240" t="str">
        <f>IF(C2676&lt;&gt;"",VLOOKUP(C2676,'BASE EQUIPOS'!$G$8:$H$22,2,0),"")</f>
        <v/>
      </c>
      <c r="E2676" s="241" t="str">
        <f>IF(C2676&lt;&gt;"",VLOOKUP(C2676,'BASE EQUIPOS'!$G$8:$I$22,3,0),"")</f>
        <v/>
      </c>
      <c r="F2676" s="241" t="str">
        <f>IF(C2676&lt;&gt;"",VLOOKUP(C2676,'BASE EQUIPOS'!$G$8:$J$22,4,0),"")</f>
        <v/>
      </c>
      <c r="G2676" s="242"/>
      <c r="H2676" s="233"/>
      <c r="I2676" s="241"/>
      <c r="J2676" s="241"/>
      <c r="K2676" s="241"/>
      <c r="L2676" s="239"/>
      <c r="M2676" s="244"/>
      <c r="N2676" s="245" t="str">
        <f t="shared" ca="1" si="288"/>
        <v/>
      </c>
      <c r="O2676" s="239"/>
      <c r="P2676" s="244"/>
      <c r="Q2676" s="245" t="str">
        <f t="shared" si="289"/>
        <v/>
      </c>
      <c r="U2676" s="246" t="str">
        <f>IFERROR(VLOOKUP(C2676,'BASE EQUIPOS'!$G$8:$O$22,9,0)," ")</f>
        <v xml:space="preserve"> </v>
      </c>
      <c r="V2676" s="232" t="str">
        <f t="shared" si="291"/>
        <v/>
      </c>
      <c r="W2676" s="232" t="str">
        <f t="shared" si="292"/>
        <v/>
      </c>
      <c r="X2676" s="232" t="str">
        <f>IFERROR(VLOOKUP(W2676,Datos!$P$4:$Q$18,2,0),"")</f>
        <v/>
      </c>
      <c r="Y2676" s="232" t="str">
        <f t="shared" si="293"/>
        <v/>
      </c>
      <c r="AA2676" s="314" t="str">
        <f t="shared" ca="1" si="290"/>
        <v/>
      </c>
    </row>
    <row r="2677" spans="1:27" x14ac:dyDescent="0.3">
      <c r="A2677" s="238"/>
      <c r="B2677" s="241" t="str">
        <f t="shared" si="294"/>
        <v/>
      </c>
      <c r="C2677" s="239"/>
      <c r="D2677" s="240" t="str">
        <f>IF(C2677&lt;&gt;"",VLOOKUP(C2677,'BASE EQUIPOS'!$G$8:$H$22,2,0),"")</f>
        <v/>
      </c>
      <c r="E2677" s="241" t="str">
        <f>IF(C2677&lt;&gt;"",VLOOKUP(C2677,'BASE EQUIPOS'!$G$8:$I$22,3,0),"")</f>
        <v/>
      </c>
      <c r="F2677" s="241" t="str">
        <f>IF(C2677&lt;&gt;"",VLOOKUP(C2677,'BASE EQUIPOS'!$G$8:$J$22,4,0),"")</f>
        <v/>
      </c>
      <c r="G2677" s="242"/>
      <c r="H2677" s="233"/>
      <c r="I2677" s="241"/>
      <c r="J2677" s="241"/>
      <c r="K2677" s="241"/>
      <c r="L2677" s="239"/>
      <c r="M2677" s="244"/>
      <c r="N2677" s="245" t="str">
        <f t="shared" ca="1" si="288"/>
        <v/>
      </c>
      <c r="O2677" s="239"/>
      <c r="P2677" s="244"/>
      <c r="Q2677" s="245" t="str">
        <f t="shared" si="289"/>
        <v/>
      </c>
      <c r="U2677" s="246" t="str">
        <f>IFERROR(VLOOKUP(C2677,'BASE EQUIPOS'!$G$8:$O$22,9,0)," ")</f>
        <v xml:space="preserve"> </v>
      </c>
      <c r="V2677" s="232" t="str">
        <f t="shared" si="291"/>
        <v/>
      </c>
      <c r="W2677" s="232" t="str">
        <f t="shared" si="292"/>
        <v/>
      </c>
      <c r="X2677" s="232" t="str">
        <f>IFERROR(VLOOKUP(W2677,Datos!$P$4:$Q$18,2,0),"")</f>
        <v/>
      </c>
      <c r="Y2677" s="232" t="str">
        <f t="shared" si="293"/>
        <v/>
      </c>
      <c r="AA2677" s="314" t="str">
        <f t="shared" ca="1" si="290"/>
        <v/>
      </c>
    </row>
    <row r="2678" spans="1:27" x14ac:dyDescent="0.3">
      <c r="A2678" s="238"/>
      <c r="B2678" s="241" t="str">
        <f t="shared" si="294"/>
        <v/>
      </c>
      <c r="C2678" s="239"/>
      <c r="D2678" s="240" t="str">
        <f>IF(C2678&lt;&gt;"",VLOOKUP(C2678,'BASE EQUIPOS'!$G$8:$H$22,2,0),"")</f>
        <v/>
      </c>
      <c r="E2678" s="241" t="str">
        <f>IF(C2678&lt;&gt;"",VLOOKUP(C2678,'BASE EQUIPOS'!$G$8:$I$22,3,0),"")</f>
        <v/>
      </c>
      <c r="F2678" s="241" t="str">
        <f>IF(C2678&lt;&gt;"",VLOOKUP(C2678,'BASE EQUIPOS'!$G$8:$J$22,4,0),"")</f>
        <v/>
      </c>
      <c r="G2678" s="242"/>
      <c r="H2678" s="233"/>
      <c r="I2678" s="241"/>
      <c r="J2678" s="241"/>
      <c r="K2678" s="241"/>
      <c r="L2678" s="239"/>
      <c r="M2678" s="244"/>
      <c r="N2678" s="245" t="str">
        <f t="shared" ca="1" si="288"/>
        <v/>
      </c>
      <c r="O2678" s="239"/>
      <c r="P2678" s="244"/>
      <c r="Q2678" s="245" t="str">
        <f t="shared" si="289"/>
        <v/>
      </c>
      <c r="U2678" s="246" t="str">
        <f>IFERROR(VLOOKUP(C2678,'BASE EQUIPOS'!$G$8:$O$22,9,0)," ")</f>
        <v xml:space="preserve"> </v>
      </c>
      <c r="V2678" s="232" t="str">
        <f t="shared" si="291"/>
        <v/>
      </c>
      <c r="W2678" s="232" t="str">
        <f t="shared" si="292"/>
        <v/>
      </c>
      <c r="X2678" s="232" t="str">
        <f>IFERROR(VLOOKUP(W2678,Datos!$P$4:$Q$18,2,0),"")</f>
        <v/>
      </c>
      <c r="Y2678" s="232" t="str">
        <f t="shared" si="293"/>
        <v/>
      </c>
      <c r="AA2678" s="314" t="str">
        <f t="shared" ca="1" si="290"/>
        <v/>
      </c>
    </row>
    <row r="2679" spans="1:27" x14ac:dyDescent="0.3">
      <c r="A2679" s="238"/>
      <c r="B2679" s="241" t="str">
        <f t="shared" si="294"/>
        <v/>
      </c>
      <c r="C2679" s="239"/>
      <c r="D2679" s="240" t="str">
        <f>IF(C2679&lt;&gt;"",VLOOKUP(C2679,'BASE EQUIPOS'!$G$8:$H$22,2,0),"")</f>
        <v/>
      </c>
      <c r="E2679" s="241" t="str">
        <f>IF(C2679&lt;&gt;"",VLOOKUP(C2679,'BASE EQUIPOS'!$G$8:$I$22,3,0),"")</f>
        <v/>
      </c>
      <c r="F2679" s="241" t="str">
        <f>IF(C2679&lt;&gt;"",VLOOKUP(C2679,'BASE EQUIPOS'!$G$8:$J$22,4,0),"")</f>
        <v/>
      </c>
      <c r="G2679" s="242"/>
      <c r="H2679" s="233"/>
      <c r="I2679" s="241"/>
      <c r="J2679" s="241"/>
      <c r="K2679" s="241"/>
      <c r="L2679" s="239"/>
      <c r="M2679" s="244"/>
      <c r="N2679" s="245" t="str">
        <f t="shared" ca="1" si="288"/>
        <v/>
      </c>
      <c r="O2679" s="239"/>
      <c r="P2679" s="244"/>
      <c r="Q2679" s="245" t="str">
        <f t="shared" si="289"/>
        <v/>
      </c>
      <c r="U2679" s="246" t="str">
        <f>IFERROR(VLOOKUP(C2679,'BASE EQUIPOS'!$G$8:$O$22,9,0)," ")</f>
        <v xml:space="preserve"> </v>
      </c>
      <c r="V2679" s="232" t="str">
        <f t="shared" si="291"/>
        <v/>
      </c>
      <c r="W2679" s="232" t="str">
        <f t="shared" si="292"/>
        <v/>
      </c>
      <c r="X2679" s="232" t="str">
        <f>IFERROR(VLOOKUP(W2679,Datos!$P$4:$Q$18,2,0),"")</f>
        <v/>
      </c>
      <c r="Y2679" s="232" t="str">
        <f t="shared" si="293"/>
        <v/>
      </c>
      <c r="AA2679" s="314" t="str">
        <f t="shared" ca="1" si="290"/>
        <v/>
      </c>
    </row>
    <row r="2680" spans="1:27" x14ac:dyDescent="0.3">
      <c r="A2680" s="238"/>
      <c r="B2680" s="241" t="str">
        <f t="shared" si="294"/>
        <v/>
      </c>
      <c r="C2680" s="239"/>
      <c r="D2680" s="240" t="str">
        <f>IF(C2680&lt;&gt;"",VLOOKUP(C2680,'BASE EQUIPOS'!$G$8:$H$22,2,0),"")</f>
        <v/>
      </c>
      <c r="E2680" s="241" t="str">
        <f>IF(C2680&lt;&gt;"",VLOOKUP(C2680,'BASE EQUIPOS'!$G$8:$I$22,3,0),"")</f>
        <v/>
      </c>
      <c r="F2680" s="241" t="str">
        <f>IF(C2680&lt;&gt;"",VLOOKUP(C2680,'BASE EQUIPOS'!$G$8:$J$22,4,0),"")</f>
        <v/>
      </c>
      <c r="G2680" s="242"/>
      <c r="H2680" s="233"/>
      <c r="I2680" s="241"/>
      <c r="J2680" s="241"/>
      <c r="K2680" s="241"/>
      <c r="L2680" s="239"/>
      <c r="M2680" s="244"/>
      <c r="N2680" s="245" t="str">
        <f t="shared" ca="1" si="288"/>
        <v/>
      </c>
      <c r="O2680" s="239"/>
      <c r="P2680" s="244"/>
      <c r="Q2680" s="245" t="str">
        <f t="shared" si="289"/>
        <v/>
      </c>
      <c r="U2680" s="246" t="str">
        <f>IFERROR(VLOOKUP(C2680,'BASE EQUIPOS'!$G$8:$O$22,9,0)," ")</f>
        <v xml:space="preserve"> </v>
      </c>
      <c r="V2680" s="232" t="str">
        <f t="shared" si="291"/>
        <v/>
      </c>
      <c r="W2680" s="232" t="str">
        <f t="shared" si="292"/>
        <v/>
      </c>
      <c r="X2680" s="232" t="str">
        <f>IFERROR(VLOOKUP(W2680,Datos!$P$4:$Q$18,2,0),"")</f>
        <v/>
      </c>
      <c r="Y2680" s="232" t="str">
        <f t="shared" si="293"/>
        <v/>
      </c>
      <c r="AA2680" s="314" t="str">
        <f t="shared" ca="1" si="290"/>
        <v/>
      </c>
    </row>
    <row r="2681" spans="1:27" x14ac:dyDescent="0.3">
      <c r="A2681" s="238"/>
      <c r="B2681" s="241" t="str">
        <f t="shared" si="294"/>
        <v/>
      </c>
      <c r="C2681" s="239"/>
      <c r="D2681" s="240" t="str">
        <f>IF(C2681&lt;&gt;"",VLOOKUP(C2681,'BASE EQUIPOS'!$G$8:$H$22,2,0),"")</f>
        <v/>
      </c>
      <c r="E2681" s="241" t="str">
        <f>IF(C2681&lt;&gt;"",VLOOKUP(C2681,'BASE EQUIPOS'!$G$8:$I$22,3,0),"")</f>
        <v/>
      </c>
      <c r="F2681" s="241" t="str">
        <f>IF(C2681&lt;&gt;"",VLOOKUP(C2681,'BASE EQUIPOS'!$G$8:$J$22,4,0),"")</f>
        <v/>
      </c>
      <c r="G2681" s="242"/>
      <c r="H2681" s="233"/>
      <c r="I2681" s="241"/>
      <c r="J2681" s="241"/>
      <c r="K2681" s="241"/>
      <c r="L2681" s="239"/>
      <c r="M2681" s="244"/>
      <c r="N2681" s="245" t="str">
        <f t="shared" ca="1" si="288"/>
        <v/>
      </c>
      <c r="O2681" s="239"/>
      <c r="P2681" s="244"/>
      <c r="Q2681" s="245" t="str">
        <f t="shared" si="289"/>
        <v/>
      </c>
      <c r="U2681" s="246" t="str">
        <f>IFERROR(VLOOKUP(C2681,'BASE EQUIPOS'!$G$8:$O$22,9,0)," ")</f>
        <v xml:space="preserve"> </v>
      </c>
      <c r="V2681" s="232" t="str">
        <f t="shared" si="291"/>
        <v/>
      </c>
      <c r="W2681" s="232" t="str">
        <f t="shared" si="292"/>
        <v/>
      </c>
      <c r="X2681" s="232" t="str">
        <f>IFERROR(VLOOKUP(W2681,Datos!$P$4:$Q$18,2,0),"")</f>
        <v/>
      </c>
      <c r="Y2681" s="232" t="str">
        <f t="shared" si="293"/>
        <v/>
      </c>
      <c r="AA2681" s="314" t="str">
        <f t="shared" ca="1" si="290"/>
        <v/>
      </c>
    </row>
    <row r="2682" spans="1:27" x14ac:dyDescent="0.3">
      <c r="A2682" s="238"/>
      <c r="B2682" s="241" t="str">
        <f t="shared" si="294"/>
        <v/>
      </c>
      <c r="C2682" s="239"/>
      <c r="D2682" s="240" t="str">
        <f>IF(C2682&lt;&gt;"",VLOOKUP(C2682,'BASE EQUIPOS'!$G$8:$H$22,2,0),"")</f>
        <v/>
      </c>
      <c r="E2682" s="241" t="str">
        <f>IF(C2682&lt;&gt;"",VLOOKUP(C2682,'BASE EQUIPOS'!$G$8:$I$22,3,0),"")</f>
        <v/>
      </c>
      <c r="F2682" s="241" t="str">
        <f>IF(C2682&lt;&gt;"",VLOOKUP(C2682,'BASE EQUIPOS'!$G$8:$J$22,4,0),"")</f>
        <v/>
      </c>
      <c r="G2682" s="242"/>
      <c r="H2682" s="233"/>
      <c r="I2682" s="241"/>
      <c r="J2682" s="241"/>
      <c r="K2682" s="241"/>
      <c r="L2682" s="239"/>
      <c r="M2682" s="244"/>
      <c r="N2682" s="245" t="str">
        <f t="shared" ca="1" si="288"/>
        <v/>
      </c>
      <c r="O2682" s="239"/>
      <c r="P2682" s="244"/>
      <c r="Q2682" s="245" t="str">
        <f t="shared" si="289"/>
        <v/>
      </c>
      <c r="U2682" s="246" t="str">
        <f>IFERROR(VLOOKUP(C2682,'BASE EQUIPOS'!$G$8:$O$22,9,0)," ")</f>
        <v xml:space="preserve"> </v>
      </c>
      <c r="V2682" s="232" t="str">
        <f t="shared" si="291"/>
        <v/>
      </c>
      <c r="W2682" s="232" t="str">
        <f t="shared" si="292"/>
        <v/>
      </c>
      <c r="X2682" s="232" t="str">
        <f>IFERROR(VLOOKUP(W2682,Datos!$P$4:$Q$18,2,0),"")</f>
        <v/>
      </c>
      <c r="Y2682" s="232" t="str">
        <f t="shared" si="293"/>
        <v/>
      </c>
      <c r="AA2682" s="314" t="str">
        <f t="shared" ca="1" si="290"/>
        <v/>
      </c>
    </row>
    <row r="2683" spans="1:27" x14ac:dyDescent="0.3">
      <c r="A2683" s="238"/>
      <c r="B2683" s="241" t="str">
        <f t="shared" si="294"/>
        <v/>
      </c>
      <c r="C2683" s="239"/>
      <c r="D2683" s="240" t="str">
        <f>IF(C2683&lt;&gt;"",VLOOKUP(C2683,'BASE EQUIPOS'!$G$8:$H$22,2,0),"")</f>
        <v/>
      </c>
      <c r="E2683" s="241" t="str">
        <f>IF(C2683&lt;&gt;"",VLOOKUP(C2683,'BASE EQUIPOS'!$G$8:$I$22,3,0),"")</f>
        <v/>
      </c>
      <c r="F2683" s="241" t="str">
        <f>IF(C2683&lt;&gt;"",VLOOKUP(C2683,'BASE EQUIPOS'!$G$8:$J$22,4,0),"")</f>
        <v/>
      </c>
      <c r="G2683" s="242"/>
      <c r="H2683" s="233"/>
      <c r="I2683" s="241"/>
      <c r="J2683" s="241"/>
      <c r="K2683" s="241"/>
      <c r="L2683" s="239"/>
      <c r="M2683" s="244"/>
      <c r="N2683" s="245" t="str">
        <f t="shared" ca="1" si="288"/>
        <v/>
      </c>
      <c r="O2683" s="239"/>
      <c r="P2683" s="244"/>
      <c r="Q2683" s="245" t="str">
        <f t="shared" si="289"/>
        <v/>
      </c>
      <c r="U2683" s="246" t="str">
        <f>IFERROR(VLOOKUP(C2683,'BASE EQUIPOS'!$G$8:$O$22,9,0)," ")</f>
        <v xml:space="preserve"> </v>
      </c>
      <c r="V2683" s="232" t="str">
        <f t="shared" si="291"/>
        <v/>
      </c>
      <c r="W2683" s="232" t="str">
        <f t="shared" si="292"/>
        <v/>
      </c>
      <c r="X2683" s="232" t="str">
        <f>IFERROR(VLOOKUP(W2683,Datos!$P$4:$Q$18,2,0),"")</f>
        <v/>
      </c>
      <c r="Y2683" s="232" t="str">
        <f t="shared" si="293"/>
        <v/>
      </c>
      <c r="AA2683" s="314" t="str">
        <f t="shared" ca="1" si="290"/>
        <v/>
      </c>
    </row>
    <row r="2684" spans="1:27" x14ac:dyDescent="0.3">
      <c r="A2684" s="238"/>
      <c r="B2684" s="241" t="str">
        <f t="shared" si="294"/>
        <v/>
      </c>
      <c r="C2684" s="239"/>
      <c r="D2684" s="240" t="str">
        <f>IF(C2684&lt;&gt;"",VLOOKUP(C2684,'BASE EQUIPOS'!$G$8:$H$22,2,0),"")</f>
        <v/>
      </c>
      <c r="E2684" s="241" t="str">
        <f>IF(C2684&lt;&gt;"",VLOOKUP(C2684,'BASE EQUIPOS'!$G$8:$I$22,3,0),"")</f>
        <v/>
      </c>
      <c r="F2684" s="241" t="str">
        <f>IF(C2684&lt;&gt;"",VLOOKUP(C2684,'BASE EQUIPOS'!$G$8:$J$22,4,0),"")</f>
        <v/>
      </c>
      <c r="G2684" s="242"/>
      <c r="H2684" s="233"/>
      <c r="I2684" s="241"/>
      <c r="J2684" s="241"/>
      <c r="K2684" s="241"/>
      <c r="L2684" s="239"/>
      <c r="M2684" s="244"/>
      <c r="N2684" s="245" t="str">
        <f t="shared" ca="1" si="288"/>
        <v/>
      </c>
      <c r="O2684" s="239"/>
      <c r="P2684" s="244"/>
      <c r="Q2684" s="245" t="str">
        <f t="shared" si="289"/>
        <v/>
      </c>
      <c r="U2684" s="246" t="str">
        <f>IFERROR(VLOOKUP(C2684,'BASE EQUIPOS'!$G$8:$O$22,9,0)," ")</f>
        <v xml:space="preserve"> </v>
      </c>
      <c r="V2684" s="232" t="str">
        <f t="shared" si="291"/>
        <v/>
      </c>
      <c r="W2684" s="232" t="str">
        <f t="shared" si="292"/>
        <v/>
      </c>
      <c r="X2684" s="232" t="str">
        <f>IFERROR(VLOOKUP(W2684,Datos!$P$4:$Q$18,2,0),"")</f>
        <v/>
      </c>
      <c r="Y2684" s="232" t="str">
        <f t="shared" si="293"/>
        <v/>
      </c>
      <c r="AA2684" s="314" t="str">
        <f t="shared" ca="1" si="290"/>
        <v/>
      </c>
    </row>
    <row r="2685" spans="1:27" x14ac:dyDescent="0.3">
      <c r="A2685" s="238"/>
      <c r="B2685" s="241" t="str">
        <f t="shared" si="294"/>
        <v/>
      </c>
      <c r="C2685" s="239"/>
      <c r="D2685" s="240" t="str">
        <f>IF(C2685&lt;&gt;"",VLOOKUP(C2685,'BASE EQUIPOS'!$G$8:$H$22,2,0),"")</f>
        <v/>
      </c>
      <c r="E2685" s="241" t="str">
        <f>IF(C2685&lt;&gt;"",VLOOKUP(C2685,'BASE EQUIPOS'!$G$8:$I$22,3,0),"")</f>
        <v/>
      </c>
      <c r="F2685" s="241" t="str">
        <f>IF(C2685&lt;&gt;"",VLOOKUP(C2685,'BASE EQUIPOS'!$G$8:$J$22,4,0),"")</f>
        <v/>
      </c>
      <c r="G2685" s="242"/>
      <c r="H2685" s="233"/>
      <c r="I2685" s="241"/>
      <c r="J2685" s="241"/>
      <c r="K2685" s="241"/>
      <c r="L2685" s="239"/>
      <c r="M2685" s="244"/>
      <c r="N2685" s="245" t="str">
        <f t="shared" ca="1" si="288"/>
        <v/>
      </c>
      <c r="O2685" s="239"/>
      <c r="P2685" s="244"/>
      <c r="Q2685" s="245" t="str">
        <f t="shared" si="289"/>
        <v/>
      </c>
      <c r="U2685" s="246" t="str">
        <f>IFERROR(VLOOKUP(C2685,'BASE EQUIPOS'!$G$8:$O$22,9,0)," ")</f>
        <v xml:space="preserve"> </v>
      </c>
      <c r="V2685" s="232" t="str">
        <f t="shared" si="291"/>
        <v/>
      </c>
      <c r="W2685" s="232" t="str">
        <f t="shared" si="292"/>
        <v/>
      </c>
      <c r="X2685" s="232" t="str">
        <f>IFERROR(VLOOKUP(W2685,Datos!$P$4:$Q$18,2,0),"")</f>
        <v/>
      </c>
      <c r="Y2685" s="232" t="str">
        <f t="shared" si="293"/>
        <v/>
      </c>
      <c r="AA2685" s="314" t="str">
        <f t="shared" ca="1" si="290"/>
        <v/>
      </c>
    </row>
    <row r="2686" spans="1:27" x14ac:dyDescent="0.3">
      <c r="A2686" s="238"/>
      <c r="B2686" s="241" t="str">
        <f t="shared" si="294"/>
        <v/>
      </c>
      <c r="C2686" s="239"/>
      <c r="D2686" s="240" t="str">
        <f>IF(C2686&lt;&gt;"",VLOOKUP(C2686,'BASE EQUIPOS'!$G$8:$H$22,2,0),"")</f>
        <v/>
      </c>
      <c r="E2686" s="241" t="str">
        <f>IF(C2686&lt;&gt;"",VLOOKUP(C2686,'BASE EQUIPOS'!$G$8:$I$22,3,0),"")</f>
        <v/>
      </c>
      <c r="F2686" s="241" t="str">
        <f>IF(C2686&lt;&gt;"",VLOOKUP(C2686,'BASE EQUIPOS'!$G$8:$J$22,4,0),"")</f>
        <v/>
      </c>
      <c r="G2686" s="242"/>
      <c r="H2686" s="233"/>
      <c r="I2686" s="241"/>
      <c r="J2686" s="241"/>
      <c r="K2686" s="241"/>
      <c r="L2686" s="239"/>
      <c r="M2686" s="244"/>
      <c r="N2686" s="245" t="str">
        <f t="shared" ca="1" si="288"/>
        <v/>
      </c>
      <c r="O2686" s="239"/>
      <c r="P2686" s="244"/>
      <c r="Q2686" s="245" t="str">
        <f t="shared" si="289"/>
        <v/>
      </c>
      <c r="U2686" s="246" t="str">
        <f>IFERROR(VLOOKUP(C2686,'BASE EQUIPOS'!$G$8:$O$22,9,0)," ")</f>
        <v xml:space="preserve"> </v>
      </c>
      <c r="V2686" s="232" t="str">
        <f t="shared" si="291"/>
        <v/>
      </c>
      <c r="W2686" s="232" t="str">
        <f t="shared" si="292"/>
        <v/>
      </c>
      <c r="X2686" s="232" t="str">
        <f>IFERROR(VLOOKUP(W2686,Datos!$P$4:$Q$18,2,0),"")</f>
        <v/>
      </c>
      <c r="Y2686" s="232" t="str">
        <f t="shared" si="293"/>
        <v/>
      </c>
      <c r="AA2686" s="314" t="str">
        <f t="shared" ca="1" si="290"/>
        <v/>
      </c>
    </row>
    <row r="2687" spans="1:27" x14ac:dyDescent="0.3">
      <c r="A2687" s="238"/>
      <c r="B2687" s="241" t="str">
        <f t="shared" si="294"/>
        <v/>
      </c>
      <c r="C2687" s="239"/>
      <c r="D2687" s="240" t="str">
        <f>IF(C2687&lt;&gt;"",VLOOKUP(C2687,'BASE EQUIPOS'!$G$8:$H$22,2,0),"")</f>
        <v/>
      </c>
      <c r="E2687" s="241" t="str">
        <f>IF(C2687&lt;&gt;"",VLOOKUP(C2687,'BASE EQUIPOS'!$G$8:$I$22,3,0),"")</f>
        <v/>
      </c>
      <c r="F2687" s="241" t="str">
        <f>IF(C2687&lt;&gt;"",VLOOKUP(C2687,'BASE EQUIPOS'!$G$8:$J$22,4,0),"")</f>
        <v/>
      </c>
      <c r="G2687" s="242"/>
      <c r="H2687" s="233"/>
      <c r="I2687" s="241"/>
      <c r="J2687" s="241"/>
      <c r="K2687" s="241"/>
      <c r="L2687" s="239"/>
      <c r="M2687" s="244"/>
      <c r="N2687" s="245" t="str">
        <f t="shared" ca="1" si="288"/>
        <v/>
      </c>
      <c r="O2687" s="239"/>
      <c r="P2687" s="244"/>
      <c r="Q2687" s="245" t="str">
        <f t="shared" si="289"/>
        <v/>
      </c>
      <c r="U2687" s="246" t="str">
        <f>IFERROR(VLOOKUP(C2687,'BASE EQUIPOS'!$G$8:$O$22,9,0)," ")</f>
        <v xml:space="preserve"> </v>
      </c>
      <c r="V2687" s="232" t="str">
        <f t="shared" si="291"/>
        <v/>
      </c>
      <c r="W2687" s="232" t="str">
        <f t="shared" si="292"/>
        <v/>
      </c>
      <c r="X2687" s="232" t="str">
        <f>IFERROR(VLOOKUP(W2687,Datos!$P$4:$Q$18,2,0),"")</f>
        <v/>
      </c>
      <c r="Y2687" s="232" t="str">
        <f t="shared" si="293"/>
        <v/>
      </c>
      <c r="AA2687" s="314" t="str">
        <f t="shared" ca="1" si="290"/>
        <v/>
      </c>
    </row>
    <row r="2688" spans="1:27" x14ac:dyDescent="0.3">
      <c r="A2688" s="238"/>
      <c r="B2688" s="241" t="str">
        <f t="shared" si="294"/>
        <v/>
      </c>
      <c r="C2688" s="239"/>
      <c r="D2688" s="240" t="str">
        <f>IF(C2688&lt;&gt;"",VLOOKUP(C2688,'BASE EQUIPOS'!$G$8:$H$22,2,0),"")</f>
        <v/>
      </c>
      <c r="E2688" s="241" t="str">
        <f>IF(C2688&lt;&gt;"",VLOOKUP(C2688,'BASE EQUIPOS'!$G$8:$I$22,3,0),"")</f>
        <v/>
      </c>
      <c r="F2688" s="241" t="str">
        <f>IF(C2688&lt;&gt;"",VLOOKUP(C2688,'BASE EQUIPOS'!$G$8:$J$22,4,0),"")</f>
        <v/>
      </c>
      <c r="G2688" s="242"/>
      <c r="H2688" s="233"/>
      <c r="I2688" s="241"/>
      <c r="J2688" s="241"/>
      <c r="K2688" s="241"/>
      <c r="L2688" s="239"/>
      <c r="M2688" s="244"/>
      <c r="N2688" s="245" t="str">
        <f t="shared" ca="1" si="288"/>
        <v/>
      </c>
      <c r="O2688" s="239"/>
      <c r="P2688" s="244"/>
      <c r="Q2688" s="245" t="str">
        <f t="shared" si="289"/>
        <v/>
      </c>
      <c r="U2688" s="246" t="str">
        <f>IFERROR(VLOOKUP(C2688,'BASE EQUIPOS'!$G$8:$O$22,9,0)," ")</f>
        <v xml:space="preserve"> </v>
      </c>
      <c r="V2688" s="232" t="str">
        <f t="shared" si="291"/>
        <v/>
      </c>
      <c r="W2688" s="232" t="str">
        <f t="shared" si="292"/>
        <v/>
      </c>
      <c r="X2688" s="232" t="str">
        <f>IFERROR(VLOOKUP(W2688,Datos!$P$4:$Q$18,2,0),"")</f>
        <v/>
      </c>
      <c r="Y2688" s="232" t="str">
        <f t="shared" si="293"/>
        <v/>
      </c>
      <c r="AA2688" s="314" t="str">
        <f t="shared" ca="1" si="290"/>
        <v/>
      </c>
    </row>
    <row r="2689" spans="1:27" x14ac:dyDescent="0.3">
      <c r="A2689" s="238"/>
      <c r="B2689" s="241" t="str">
        <f t="shared" si="294"/>
        <v/>
      </c>
      <c r="C2689" s="239"/>
      <c r="D2689" s="240" t="str">
        <f>IF(C2689&lt;&gt;"",VLOOKUP(C2689,'BASE EQUIPOS'!$G$8:$H$22,2,0),"")</f>
        <v/>
      </c>
      <c r="E2689" s="241" t="str">
        <f>IF(C2689&lt;&gt;"",VLOOKUP(C2689,'BASE EQUIPOS'!$G$8:$I$22,3,0),"")</f>
        <v/>
      </c>
      <c r="F2689" s="241" t="str">
        <f>IF(C2689&lt;&gt;"",VLOOKUP(C2689,'BASE EQUIPOS'!$G$8:$J$22,4,0),"")</f>
        <v/>
      </c>
      <c r="G2689" s="242"/>
      <c r="H2689" s="233"/>
      <c r="I2689" s="241"/>
      <c r="J2689" s="241"/>
      <c r="K2689" s="241"/>
      <c r="L2689" s="239"/>
      <c r="M2689" s="244"/>
      <c r="N2689" s="245" t="str">
        <f t="shared" ca="1" si="288"/>
        <v/>
      </c>
      <c r="O2689" s="239"/>
      <c r="P2689" s="244"/>
      <c r="Q2689" s="245" t="str">
        <f t="shared" si="289"/>
        <v/>
      </c>
      <c r="U2689" s="246" t="str">
        <f>IFERROR(VLOOKUP(C2689,'BASE EQUIPOS'!$G$8:$O$22,9,0)," ")</f>
        <v xml:space="preserve"> </v>
      </c>
      <c r="V2689" s="232" t="str">
        <f t="shared" si="291"/>
        <v/>
      </c>
      <c r="W2689" s="232" t="str">
        <f t="shared" si="292"/>
        <v/>
      </c>
      <c r="X2689" s="232" t="str">
        <f>IFERROR(VLOOKUP(W2689,Datos!$P$4:$Q$18,2,0),"")</f>
        <v/>
      </c>
      <c r="Y2689" s="232" t="str">
        <f t="shared" si="293"/>
        <v/>
      </c>
      <c r="AA2689" s="314" t="str">
        <f t="shared" ca="1" si="290"/>
        <v/>
      </c>
    </row>
    <row r="2690" spans="1:27" x14ac:dyDescent="0.3">
      <c r="A2690" s="238"/>
      <c r="B2690" s="241" t="str">
        <f t="shared" si="294"/>
        <v/>
      </c>
      <c r="C2690" s="239"/>
      <c r="D2690" s="240" t="str">
        <f>IF(C2690&lt;&gt;"",VLOOKUP(C2690,'BASE EQUIPOS'!$G$8:$H$22,2,0),"")</f>
        <v/>
      </c>
      <c r="E2690" s="241" t="str">
        <f>IF(C2690&lt;&gt;"",VLOOKUP(C2690,'BASE EQUIPOS'!$G$8:$I$22,3,0),"")</f>
        <v/>
      </c>
      <c r="F2690" s="241" t="str">
        <f>IF(C2690&lt;&gt;"",VLOOKUP(C2690,'BASE EQUIPOS'!$G$8:$J$22,4,0),"")</f>
        <v/>
      </c>
      <c r="G2690" s="242"/>
      <c r="H2690" s="233"/>
      <c r="I2690" s="241"/>
      <c r="J2690" s="241"/>
      <c r="K2690" s="241"/>
      <c r="L2690" s="239"/>
      <c r="M2690" s="244"/>
      <c r="N2690" s="245" t="str">
        <f t="shared" ca="1" si="288"/>
        <v/>
      </c>
      <c r="O2690" s="239"/>
      <c r="P2690" s="244"/>
      <c r="Q2690" s="245" t="str">
        <f t="shared" si="289"/>
        <v/>
      </c>
      <c r="U2690" s="246" t="str">
        <f>IFERROR(VLOOKUP(C2690,'BASE EQUIPOS'!$G$8:$O$22,9,0)," ")</f>
        <v xml:space="preserve"> </v>
      </c>
      <c r="V2690" s="232" t="str">
        <f t="shared" si="291"/>
        <v/>
      </c>
      <c r="W2690" s="232" t="str">
        <f t="shared" si="292"/>
        <v/>
      </c>
      <c r="X2690" s="232" t="str">
        <f>IFERROR(VLOOKUP(W2690,Datos!$P$4:$Q$18,2,0),"")</f>
        <v/>
      </c>
      <c r="Y2690" s="232" t="str">
        <f t="shared" si="293"/>
        <v/>
      </c>
      <c r="AA2690" s="314" t="str">
        <f t="shared" ca="1" si="290"/>
        <v/>
      </c>
    </row>
    <row r="2691" spans="1:27" x14ac:dyDescent="0.3">
      <c r="A2691" s="238"/>
      <c r="B2691" s="241" t="str">
        <f t="shared" si="294"/>
        <v/>
      </c>
      <c r="C2691" s="239"/>
      <c r="D2691" s="240" t="str">
        <f>IF(C2691&lt;&gt;"",VLOOKUP(C2691,'BASE EQUIPOS'!$G$8:$H$22,2,0),"")</f>
        <v/>
      </c>
      <c r="E2691" s="241" t="str">
        <f>IF(C2691&lt;&gt;"",VLOOKUP(C2691,'BASE EQUIPOS'!$G$8:$I$22,3,0),"")</f>
        <v/>
      </c>
      <c r="F2691" s="241" t="str">
        <f>IF(C2691&lt;&gt;"",VLOOKUP(C2691,'BASE EQUIPOS'!$G$8:$J$22,4,0),"")</f>
        <v/>
      </c>
      <c r="G2691" s="242"/>
      <c r="H2691" s="233"/>
      <c r="I2691" s="241"/>
      <c r="J2691" s="241"/>
      <c r="K2691" s="241"/>
      <c r="L2691" s="239"/>
      <c r="M2691" s="244"/>
      <c r="N2691" s="245" t="str">
        <f t="shared" ca="1" si="288"/>
        <v/>
      </c>
      <c r="O2691" s="239"/>
      <c r="P2691" s="244"/>
      <c r="Q2691" s="245" t="str">
        <f t="shared" si="289"/>
        <v/>
      </c>
      <c r="U2691" s="246" t="str">
        <f>IFERROR(VLOOKUP(C2691,'BASE EQUIPOS'!$G$8:$O$22,9,0)," ")</f>
        <v xml:space="preserve"> </v>
      </c>
      <c r="V2691" s="232" t="str">
        <f t="shared" si="291"/>
        <v/>
      </c>
      <c r="W2691" s="232" t="str">
        <f t="shared" si="292"/>
        <v/>
      </c>
      <c r="X2691" s="232" t="str">
        <f>IFERROR(VLOOKUP(W2691,Datos!$P$4:$Q$18,2,0),"")</f>
        <v/>
      </c>
      <c r="Y2691" s="232" t="str">
        <f t="shared" si="293"/>
        <v/>
      </c>
      <c r="AA2691" s="314" t="str">
        <f t="shared" ca="1" si="290"/>
        <v/>
      </c>
    </row>
    <row r="2692" spans="1:27" x14ac:dyDescent="0.3">
      <c r="A2692" s="238"/>
      <c r="B2692" s="241" t="str">
        <f t="shared" si="294"/>
        <v/>
      </c>
      <c r="C2692" s="239"/>
      <c r="D2692" s="240" t="str">
        <f>IF(C2692&lt;&gt;"",VLOOKUP(C2692,'BASE EQUIPOS'!$G$8:$H$22,2,0),"")</f>
        <v/>
      </c>
      <c r="E2692" s="241" t="str">
        <f>IF(C2692&lt;&gt;"",VLOOKUP(C2692,'BASE EQUIPOS'!$G$8:$I$22,3,0),"")</f>
        <v/>
      </c>
      <c r="F2692" s="241" t="str">
        <f>IF(C2692&lt;&gt;"",VLOOKUP(C2692,'BASE EQUIPOS'!$G$8:$J$22,4,0),"")</f>
        <v/>
      </c>
      <c r="G2692" s="242"/>
      <c r="H2692" s="233"/>
      <c r="I2692" s="241"/>
      <c r="J2692" s="241"/>
      <c r="K2692" s="241"/>
      <c r="L2692" s="239"/>
      <c r="M2692" s="244"/>
      <c r="N2692" s="245" t="str">
        <f t="shared" ca="1" si="288"/>
        <v/>
      </c>
      <c r="O2692" s="239"/>
      <c r="P2692" s="244"/>
      <c r="Q2692" s="245" t="str">
        <f t="shared" si="289"/>
        <v/>
      </c>
      <c r="U2692" s="246" t="str">
        <f>IFERROR(VLOOKUP(C2692,'BASE EQUIPOS'!$G$8:$O$22,9,0)," ")</f>
        <v xml:space="preserve"> </v>
      </c>
      <c r="V2692" s="232" t="str">
        <f t="shared" si="291"/>
        <v/>
      </c>
      <c r="W2692" s="232" t="str">
        <f t="shared" si="292"/>
        <v/>
      </c>
      <c r="X2692" s="232" t="str">
        <f>IFERROR(VLOOKUP(W2692,Datos!$P$4:$Q$18,2,0),"")</f>
        <v/>
      </c>
      <c r="Y2692" s="232" t="str">
        <f t="shared" si="293"/>
        <v/>
      </c>
      <c r="AA2692" s="314" t="str">
        <f t="shared" ca="1" si="290"/>
        <v/>
      </c>
    </row>
    <row r="2693" spans="1:27" x14ac:dyDescent="0.3">
      <c r="A2693" s="238"/>
      <c r="B2693" s="241" t="str">
        <f t="shared" si="294"/>
        <v/>
      </c>
      <c r="C2693" s="239"/>
      <c r="D2693" s="240" t="str">
        <f>IF(C2693&lt;&gt;"",VLOOKUP(C2693,'BASE EQUIPOS'!$G$8:$H$22,2,0),"")</f>
        <v/>
      </c>
      <c r="E2693" s="241" t="str">
        <f>IF(C2693&lt;&gt;"",VLOOKUP(C2693,'BASE EQUIPOS'!$G$8:$I$22,3,0),"")</f>
        <v/>
      </c>
      <c r="F2693" s="241" t="str">
        <f>IF(C2693&lt;&gt;"",VLOOKUP(C2693,'BASE EQUIPOS'!$G$8:$J$22,4,0),"")</f>
        <v/>
      </c>
      <c r="G2693" s="242"/>
      <c r="H2693" s="233"/>
      <c r="I2693" s="241"/>
      <c r="J2693" s="241"/>
      <c r="K2693" s="241"/>
      <c r="L2693" s="239"/>
      <c r="M2693" s="244"/>
      <c r="N2693" s="245" t="str">
        <f t="shared" ca="1" si="288"/>
        <v/>
      </c>
      <c r="O2693" s="239"/>
      <c r="P2693" s="244"/>
      <c r="Q2693" s="245" t="str">
        <f t="shared" si="289"/>
        <v/>
      </c>
      <c r="U2693" s="246" t="str">
        <f>IFERROR(VLOOKUP(C2693,'BASE EQUIPOS'!$G$8:$O$22,9,0)," ")</f>
        <v xml:space="preserve"> </v>
      </c>
      <c r="V2693" s="232" t="str">
        <f t="shared" si="291"/>
        <v/>
      </c>
      <c r="W2693" s="232" t="str">
        <f t="shared" si="292"/>
        <v/>
      </c>
      <c r="X2693" s="232" t="str">
        <f>IFERROR(VLOOKUP(W2693,Datos!$P$4:$Q$18,2,0),"")</f>
        <v/>
      </c>
      <c r="Y2693" s="232" t="str">
        <f t="shared" si="293"/>
        <v/>
      </c>
      <c r="AA2693" s="314" t="str">
        <f t="shared" ca="1" si="290"/>
        <v/>
      </c>
    </row>
    <row r="2694" spans="1:27" x14ac:dyDescent="0.3">
      <c r="A2694" s="238"/>
      <c r="B2694" s="241" t="str">
        <f t="shared" si="294"/>
        <v/>
      </c>
      <c r="C2694" s="239"/>
      <c r="D2694" s="240" t="str">
        <f>IF(C2694&lt;&gt;"",VLOOKUP(C2694,'BASE EQUIPOS'!$G$8:$H$22,2,0),"")</f>
        <v/>
      </c>
      <c r="E2694" s="241" t="str">
        <f>IF(C2694&lt;&gt;"",VLOOKUP(C2694,'BASE EQUIPOS'!$G$8:$I$22,3,0),"")</f>
        <v/>
      </c>
      <c r="F2694" s="241" t="str">
        <f>IF(C2694&lt;&gt;"",VLOOKUP(C2694,'BASE EQUIPOS'!$G$8:$J$22,4,0),"")</f>
        <v/>
      </c>
      <c r="G2694" s="242"/>
      <c r="H2694" s="233"/>
      <c r="I2694" s="241"/>
      <c r="J2694" s="241"/>
      <c r="K2694" s="241"/>
      <c r="L2694" s="239"/>
      <c r="M2694" s="244"/>
      <c r="N2694" s="245" t="str">
        <f t="shared" ca="1" si="288"/>
        <v/>
      </c>
      <c r="O2694" s="239"/>
      <c r="P2694" s="244"/>
      <c r="Q2694" s="245" t="str">
        <f t="shared" si="289"/>
        <v/>
      </c>
      <c r="U2694" s="246" t="str">
        <f>IFERROR(VLOOKUP(C2694,'BASE EQUIPOS'!$G$8:$O$22,9,0)," ")</f>
        <v xml:space="preserve"> </v>
      </c>
      <c r="V2694" s="232" t="str">
        <f t="shared" si="291"/>
        <v/>
      </c>
      <c r="W2694" s="232" t="str">
        <f t="shared" si="292"/>
        <v/>
      </c>
      <c r="X2694" s="232" t="str">
        <f>IFERROR(VLOOKUP(W2694,Datos!$P$4:$Q$18,2,0),"")</f>
        <v/>
      </c>
      <c r="Y2694" s="232" t="str">
        <f t="shared" si="293"/>
        <v/>
      </c>
      <c r="AA2694" s="314" t="str">
        <f t="shared" ca="1" si="290"/>
        <v/>
      </c>
    </row>
    <row r="2695" spans="1:27" x14ac:dyDescent="0.3">
      <c r="A2695" s="238"/>
      <c r="B2695" s="241" t="str">
        <f t="shared" si="294"/>
        <v/>
      </c>
      <c r="C2695" s="239"/>
      <c r="D2695" s="240" t="str">
        <f>IF(C2695&lt;&gt;"",VLOOKUP(C2695,'BASE EQUIPOS'!$G$8:$H$22,2,0),"")</f>
        <v/>
      </c>
      <c r="E2695" s="241" t="str">
        <f>IF(C2695&lt;&gt;"",VLOOKUP(C2695,'BASE EQUIPOS'!$G$8:$I$22,3,0),"")</f>
        <v/>
      </c>
      <c r="F2695" s="241" t="str">
        <f>IF(C2695&lt;&gt;"",VLOOKUP(C2695,'BASE EQUIPOS'!$G$8:$J$22,4,0),"")</f>
        <v/>
      </c>
      <c r="G2695" s="242"/>
      <c r="H2695" s="233"/>
      <c r="I2695" s="241"/>
      <c r="J2695" s="241"/>
      <c r="K2695" s="241"/>
      <c r="L2695" s="239"/>
      <c r="M2695" s="244"/>
      <c r="N2695" s="245" t="str">
        <f t="shared" ca="1" si="288"/>
        <v/>
      </c>
      <c r="O2695" s="239"/>
      <c r="P2695" s="244"/>
      <c r="Q2695" s="245" t="str">
        <f t="shared" si="289"/>
        <v/>
      </c>
      <c r="U2695" s="246" t="str">
        <f>IFERROR(VLOOKUP(C2695,'BASE EQUIPOS'!$G$8:$O$22,9,0)," ")</f>
        <v xml:space="preserve"> </v>
      </c>
      <c r="V2695" s="232" t="str">
        <f t="shared" si="291"/>
        <v/>
      </c>
      <c r="W2695" s="232" t="str">
        <f t="shared" si="292"/>
        <v/>
      </c>
      <c r="X2695" s="232" t="str">
        <f>IFERROR(VLOOKUP(W2695,Datos!$P$4:$Q$18,2,0),"")</f>
        <v/>
      </c>
      <c r="Y2695" s="232" t="str">
        <f t="shared" si="293"/>
        <v/>
      </c>
      <c r="AA2695" s="314" t="str">
        <f t="shared" ca="1" si="290"/>
        <v/>
      </c>
    </row>
    <row r="2696" spans="1:27" x14ac:dyDescent="0.3">
      <c r="A2696" s="238"/>
      <c r="B2696" s="241" t="str">
        <f t="shared" si="294"/>
        <v/>
      </c>
      <c r="C2696" s="239"/>
      <c r="D2696" s="240" t="str">
        <f>IF(C2696&lt;&gt;"",VLOOKUP(C2696,'BASE EQUIPOS'!$G$8:$H$22,2,0),"")</f>
        <v/>
      </c>
      <c r="E2696" s="241" t="str">
        <f>IF(C2696&lt;&gt;"",VLOOKUP(C2696,'BASE EQUIPOS'!$G$8:$I$22,3,0),"")</f>
        <v/>
      </c>
      <c r="F2696" s="241" t="str">
        <f>IF(C2696&lt;&gt;"",VLOOKUP(C2696,'BASE EQUIPOS'!$G$8:$J$22,4,0),"")</f>
        <v/>
      </c>
      <c r="G2696" s="242"/>
      <c r="H2696" s="233"/>
      <c r="I2696" s="241"/>
      <c r="J2696" s="241"/>
      <c r="K2696" s="241"/>
      <c r="L2696" s="239"/>
      <c r="M2696" s="244"/>
      <c r="N2696" s="245" t="str">
        <f t="shared" ca="1" si="288"/>
        <v/>
      </c>
      <c r="O2696" s="239"/>
      <c r="P2696" s="244"/>
      <c r="Q2696" s="245" t="str">
        <f t="shared" si="289"/>
        <v/>
      </c>
      <c r="U2696" s="246" t="str">
        <f>IFERROR(VLOOKUP(C2696,'BASE EQUIPOS'!$G$8:$O$22,9,0)," ")</f>
        <v xml:space="preserve"> </v>
      </c>
      <c r="V2696" s="232" t="str">
        <f t="shared" si="291"/>
        <v/>
      </c>
      <c r="W2696" s="232" t="str">
        <f t="shared" si="292"/>
        <v/>
      </c>
      <c r="X2696" s="232" t="str">
        <f>IFERROR(VLOOKUP(W2696,Datos!$P$4:$Q$18,2,0),"")</f>
        <v/>
      </c>
      <c r="Y2696" s="232" t="str">
        <f t="shared" si="293"/>
        <v/>
      </c>
      <c r="AA2696" s="314" t="str">
        <f t="shared" ca="1" si="290"/>
        <v/>
      </c>
    </row>
    <row r="2697" spans="1:27" x14ac:dyDescent="0.3">
      <c r="A2697" s="238"/>
      <c r="B2697" s="241" t="str">
        <f t="shared" si="294"/>
        <v/>
      </c>
      <c r="C2697" s="239"/>
      <c r="D2697" s="240" t="str">
        <f>IF(C2697&lt;&gt;"",VLOOKUP(C2697,'BASE EQUIPOS'!$G$8:$H$22,2,0),"")</f>
        <v/>
      </c>
      <c r="E2697" s="241" t="str">
        <f>IF(C2697&lt;&gt;"",VLOOKUP(C2697,'BASE EQUIPOS'!$G$8:$I$22,3,0),"")</f>
        <v/>
      </c>
      <c r="F2697" s="241" t="str">
        <f>IF(C2697&lt;&gt;"",VLOOKUP(C2697,'BASE EQUIPOS'!$G$8:$J$22,4,0),"")</f>
        <v/>
      </c>
      <c r="G2697" s="242"/>
      <c r="H2697" s="233"/>
      <c r="I2697" s="241"/>
      <c r="J2697" s="241"/>
      <c r="K2697" s="241"/>
      <c r="L2697" s="239"/>
      <c r="M2697" s="244"/>
      <c r="N2697" s="245" t="str">
        <f t="shared" ca="1" si="288"/>
        <v/>
      </c>
      <c r="O2697" s="239"/>
      <c r="P2697" s="244"/>
      <c r="Q2697" s="245" t="str">
        <f t="shared" si="289"/>
        <v/>
      </c>
      <c r="U2697" s="246" t="str">
        <f>IFERROR(VLOOKUP(C2697,'BASE EQUIPOS'!$G$8:$O$22,9,0)," ")</f>
        <v xml:space="preserve"> </v>
      </c>
      <c r="V2697" s="232" t="str">
        <f t="shared" si="291"/>
        <v/>
      </c>
      <c r="W2697" s="232" t="str">
        <f t="shared" si="292"/>
        <v/>
      </c>
      <c r="X2697" s="232" t="str">
        <f>IFERROR(VLOOKUP(W2697,Datos!$P$4:$Q$18,2,0),"")</f>
        <v/>
      </c>
      <c r="Y2697" s="232" t="str">
        <f t="shared" si="293"/>
        <v/>
      </c>
      <c r="AA2697" s="314" t="str">
        <f t="shared" ca="1" si="290"/>
        <v/>
      </c>
    </row>
    <row r="2698" spans="1:27" x14ac:dyDescent="0.3">
      <c r="A2698" s="238"/>
      <c r="B2698" s="241" t="str">
        <f t="shared" si="294"/>
        <v/>
      </c>
      <c r="C2698" s="239"/>
      <c r="D2698" s="240" t="str">
        <f>IF(C2698&lt;&gt;"",VLOOKUP(C2698,'BASE EQUIPOS'!$G$8:$H$22,2,0),"")</f>
        <v/>
      </c>
      <c r="E2698" s="241" t="str">
        <f>IF(C2698&lt;&gt;"",VLOOKUP(C2698,'BASE EQUIPOS'!$G$8:$I$22,3,0),"")</f>
        <v/>
      </c>
      <c r="F2698" s="241" t="str">
        <f>IF(C2698&lt;&gt;"",VLOOKUP(C2698,'BASE EQUIPOS'!$G$8:$J$22,4,0),"")</f>
        <v/>
      </c>
      <c r="G2698" s="242"/>
      <c r="H2698" s="233"/>
      <c r="I2698" s="241"/>
      <c r="J2698" s="241"/>
      <c r="K2698" s="241"/>
      <c r="L2698" s="239"/>
      <c r="M2698" s="244"/>
      <c r="N2698" s="245" t="str">
        <f t="shared" ca="1" si="288"/>
        <v/>
      </c>
      <c r="O2698" s="239"/>
      <c r="P2698" s="244"/>
      <c r="Q2698" s="245" t="str">
        <f t="shared" si="289"/>
        <v/>
      </c>
      <c r="U2698" s="246" t="str">
        <f>IFERROR(VLOOKUP(C2698,'BASE EQUIPOS'!$G$8:$O$22,9,0)," ")</f>
        <v xml:space="preserve"> </v>
      </c>
      <c r="V2698" s="232" t="str">
        <f t="shared" si="291"/>
        <v/>
      </c>
      <c r="W2698" s="232" t="str">
        <f t="shared" si="292"/>
        <v/>
      </c>
      <c r="X2698" s="232" t="str">
        <f>IFERROR(VLOOKUP(W2698,Datos!$P$4:$Q$18,2,0),"")</f>
        <v/>
      </c>
      <c r="Y2698" s="232" t="str">
        <f t="shared" si="293"/>
        <v/>
      </c>
      <c r="AA2698" s="314" t="str">
        <f t="shared" ca="1" si="290"/>
        <v/>
      </c>
    </row>
    <row r="2699" spans="1:27" x14ac:dyDescent="0.3">
      <c r="A2699" s="238"/>
      <c r="B2699" s="241" t="str">
        <f t="shared" si="294"/>
        <v/>
      </c>
      <c r="C2699" s="239"/>
      <c r="D2699" s="240" t="str">
        <f>IF(C2699&lt;&gt;"",VLOOKUP(C2699,'BASE EQUIPOS'!$G$8:$H$22,2,0),"")</f>
        <v/>
      </c>
      <c r="E2699" s="241" t="str">
        <f>IF(C2699&lt;&gt;"",VLOOKUP(C2699,'BASE EQUIPOS'!$G$8:$I$22,3,0),"")</f>
        <v/>
      </c>
      <c r="F2699" s="241" t="str">
        <f>IF(C2699&lt;&gt;"",VLOOKUP(C2699,'BASE EQUIPOS'!$G$8:$J$22,4,0),"")</f>
        <v/>
      </c>
      <c r="G2699" s="242"/>
      <c r="H2699" s="233"/>
      <c r="I2699" s="241"/>
      <c r="J2699" s="241"/>
      <c r="K2699" s="241"/>
      <c r="L2699" s="239"/>
      <c r="M2699" s="244"/>
      <c r="N2699" s="245" t="str">
        <f t="shared" ca="1" si="288"/>
        <v/>
      </c>
      <c r="O2699" s="239"/>
      <c r="P2699" s="244"/>
      <c r="Q2699" s="245" t="str">
        <f t="shared" si="289"/>
        <v/>
      </c>
      <c r="U2699" s="246" t="str">
        <f>IFERROR(VLOOKUP(C2699,'BASE EQUIPOS'!$G$8:$O$22,9,0)," ")</f>
        <v xml:space="preserve"> </v>
      </c>
      <c r="V2699" s="232" t="str">
        <f t="shared" si="291"/>
        <v/>
      </c>
      <c r="W2699" s="232" t="str">
        <f t="shared" si="292"/>
        <v/>
      </c>
      <c r="X2699" s="232" t="str">
        <f>IFERROR(VLOOKUP(W2699,Datos!$P$4:$Q$18,2,0),"")</f>
        <v/>
      </c>
      <c r="Y2699" s="232" t="str">
        <f t="shared" si="293"/>
        <v/>
      </c>
      <c r="AA2699" s="314" t="str">
        <f t="shared" ca="1" si="290"/>
        <v/>
      </c>
    </row>
    <row r="2700" spans="1:27" x14ac:dyDescent="0.3">
      <c r="A2700" s="238"/>
      <c r="B2700" s="241" t="str">
        <f t="shared" si="294"/>
        <v/>
      </c>
      <c r="C2700" s="239"/>
      <c r="D2700" s="240" t="str">
        <f>IF(C2700&lt;&gt;"",VLOOKUP(C2700,'BASE EQUIPOS'!$G$8:$H$22,2,0),"")</f>
        <v/>
      </c>
      <c r="E2700" s="241" t="str">
        <f>IF(C2700&lt;&gt;"",VLOOKUP(C2700,'BASE EQUIPOS'!$G$8:$I$22,3,0),"")</f>
        <v/>
      </c>
      <c r="F2700" s="241" t="str">
        <f>IF(C2700&lt;&gt;"",VLOOKUP(C2700,'BASE EQUIPOS'!$G$8:$J$22,4,0),"")</f>
        <v/>
      </c>
      <c r="G2700" s="242"/>
      <c r="H2700" s="233"/>
      <c r="I2700" s="241"/>
      <c r="J2700" s="241"/>
      <c r="K2700" s="241"/>
      <c r="L2700" s="239"/>
      <c r="M2700" s="244"/>
      <c r="N2700" s="245" t="str">
        <f t="shared" ca="1" si="288"/>
        <v/>
      </c>
      <c r="O2700" s="239"/>
      <c r="P2700" s="244"/>
      <c r="Q2700" s="245" t="str">
        <f t="shared" si="289"/>
        <v/>
      </c>
      <c r="U2700" s="246" t="str">
        <f>IFERROR(VLOOKUP(C2700,'BASE EQUIPOS'!$G$8:$O$22,9,0)," ")</f>
        <v xml:space="preserve"> </v>
      </c>
      <c r="V2700" s="232" t="str">
        <f t="shared" si="291"/>
        <v/>
      </c>
      <c r="W2700" s="232" t="str">
        <f t="shared" si="292"/>
        <v/>
      </c>
      <c r="X2700" s="232" t="str">
        <f>IFERROR(VLOOKUP(W2700,Datos!$P$4:$Q$18,2,0),"")</f>
        <v/>
      </c>
      <c r="Y2700" s="232" t="str">
        <f t="shared" si="293"/>
        <v/>
      </c>
      <c r="AA2700" s="314" t="str">
        <f t="shared" ca="1" si="290"/>
        <v/>
      </c>
    </row>
    <row r="2701" spans="1:27" x14ac:dyDescent="0.3">
      <c r="A2701" s="238"/>
      <c r="B2701" s="241" t="str">
        <f t="shared" si="294"/>
        <v/>
      </c>
      <c r="C2701" s="239"/>
      <c r="D2701" s="240" t="str">
        <f>IF(C2701&lt;&gt;"",VLOOKUP(C2701,'BASE EQUIPOS'!$G$8:$H$22,2,0),"")</f>
        <v/>
      </c>
      <c r="E2701" s="241" t="str">
        <f>IF(C2701&lt;&gt;"",VLOOKUP(C2701,'BASE EQUIPOS'!$G$8:$I$22,3,0),"")</f>
        <v/>
      </c>
      <c r="F2701" s="241" t="str">
        <f>IF(C2701&lt;&gt;"",VLOOKUP(C2701,'BASE EQUIPOS'!$G$8:$J$22,4,0),"")</f>
        <v/>
      </c>
      <c r="G2701" s="242"/>
      <c r="H2701" s="233"/>
      <c r="I2701" s="241"/>
      <c r="J2701" s="241"/>
      <c r="K2701" s="241"/>
      <c r="L2701" s="239"/>
      <c r="M2701" s="244"/>
      <c r="N2701" s="245" t="str">
        <f t="shared" ca="1" si="288"/>
        <v/>
      </c>
      <c r="O2701" s="239"/>
      <c r="P2701" s="244"/>
      <c r="Q2701" s="245" t="str">
        <f t="shared" si="289"/>
        <v/>
      </c>
      <c r="U2701" s="246" t="str">
        <f>IFERROR(VLOOKUP(C2701,'BASE EQUIPOS'!$G$8:$O$22,9,0)," ")</f>
        <v xml:space="preserve"> </v>
      </c>
      <c r="V2701" s="232" t="str">
        <f t="shared" si="291"/>
        <v/>
      </c>
      <c r="W2701" s="232" t="str">
        <f t="shared" si="292"/>
        <v/>
      </c>
      <c r="X2701" s="232" t="str">
        <f>IFERROR(VLOOKUP(W2701,Datos!$P$4:$Q$18,2,0),"")</f>
        <v/>
      </c>
      <c r="Y2701" s="232" t="str">
        <f t="shared" si="293"/>
        <v/>
      </c>
      <c r="AA2701" s="314" t="str">
        <f t="shared" ca="1" si="290"/>
        <v/>
      </c>
    </row>
    <row r="2702" spans="1:27" x14ac:dyDescent="0.3">
      <c r="A2702" s="238"/>
      <c r="B2702" s="241" t="str">
        <f t="shared" si="294"/>
        <v/>
      </c>
      <c r="C2702" s="239"/>
      <c r="D2702" s="240" t="str">
        <f>IF(C2702&lt;&gt;"",VLOOKUP(C2702,'BASE EQUIPOS'!$G$8:$H$22,2,0),"")</f>
        <v/>
      </c>
      <c r="E2702" s="241" t="str">
        <f>IF(C2702&lt;&gt;"",VLOOKUP(C2702,'BASE EQUIPOS'!$G$8:$I$22,3,0),"")</f>
        <v/>
      </c>
      <c r="F2702" s="241" t="str">
        <f>IF(C2702&lt;&gt;"",VLOOKUP(C2702,'BASE EQUIPOS'!$G$8:$J$22,4,0),"")</f>
        <v/>
      </c>
      <c r="G2702" s="242"/>
      <c r="H2702" s="233"/>
      <c r="I2702" s="241"/>
      <c r="J2702" s="241"/>
      <c r="K2702" s="241"/>
      <c r="L2702" s="239"/>
      <c r="M2702" s="244"/>
      <c r="N2702" s="245" t="str">
        <f t="shared" ca="1" si="288"/>
        <v/>
      </c>
      <c r="O2702" s="239"/>
      <c r="P2702" s="244"/>
      <c r="Q2702" s="245" t="str">
        <f t="shared" si="289"/>
        <v/>
      </c>
      <c r="U2702" s="246" t="str">
        <f>IFERROR(VLOOKUP(C2702,'BASE EQUIPOS'!$G$8:$O$22,9,0)," ")</f>
        <v xml:space="preserve"> </v>
      </c>
      <c r="V2702" s="232" t="str">
        <f t="shared" si="291"/>
        <v/>
      </c>
      <c r="W2702" s="232" t="str">
        <f t="shared" si="292"/>
        <v/>
      </c>
      <c r="X2702" s="232" t="str">
        <f>IFERROR(VLOOKUP(W2702,Datos!$P$4:$Q$18,2,0),"")</f>
        <v/>
      </c>
      <c r="Y2702" s="232" t="str">
        <f t="shared" si="293"/>
        <v/>
      </c>
      <c r="AA2702" s="314" t="str">
        <f t="shared" ca="1" si="290"/>
        <v/>
      </c>
    </row>
    <row r="2703" spans="1:27" x14ac:dyDescent="0.3">
      <c r="A2703" s="238"/>
      <c r="B2703" s="241" t="str">
        <f t="shared" si="294"/>
        <v/>
      </c>
      <c r="C2703" s="239"/>
      <c r="D2703" s="240" t="str">
        <f>IF(C2703&lt;&gt;"",VLOOKUP(C2703,'BASE EQUIPOS'!$G$8:$H$22,2,0),"")</f>
        <v/>
      </c>
      <c r="E2703" s="241" t="str">
        <f>IF(C2703&lt;&gt;"",VLOOKUP(C2703,'BASE EQUIPOS'!$G$8:$I$22,3,0),"")</f>
        <v/>
      </c>
      <c r="F2703" s="241" t="str">
        <f>IF(C2703&lt;&gt;"",VLOOKUP(C2703,'BASE EQUIPOS'!$G$8:$J$22,4,0),"")</f>
        <v/>
      </c>
      <c r="G2703" s="242"/>
      <c r="H2703" s="233"/>
      <c r="I2703" s="241"/>
      <c r="J2703" s="241"/>
      <c r="K2703" s="241"/>
      <c r="L2703" s="239"/>
      <c r="M2703" s="244"/>
      <c r="N2703" s="245" t="str">
        <f t="shared" ca="1" si="288"/>
        <v/>
      </c>
      <c r="O2703" s="239"/>
      <c r="P2703" s="244"/>
      <c r="Q2703" s="245" t="str">
        <f t="shared" si="289"/>
        <v/>
      </c>
      <c r="U2703" s="246" t="str">
        <f>IFERROR(VLOOKUP(C2703,'BASE EQUIPOS'!$G$8:$O$22,9,0)," ")</f>
        <v xml:space="preserve"> </v>
      </c>
      <c r="V2703" s="232" t="str">
        <f t="shared" si="291"/>
        <v/>
      </c>
      <c r="W2703" s="232" t="str">
        <f t="shared" si="292"/>
        <v/>
      </c>
      <c r="X2703" s="232" t="str">
        <f>IFERROR(VLOOKUP(W2703,Datos!$P$4:$Q$18,2,0),"")</f>
        <v/>
      </c>
      <c r="Y2703" s="232" t="str">
        <f t="shared" si="293"/>
        <v/>
      </c>
      <c r="AA2703" s="314" t="str">
        <f t="shared" ca="1" si="290"/>
        <v/>
      </c>
    </row>
    <row r="2704" spans="1:27" x14ac:dyDescent="0.3">
      <c r="A2704" s="238"/>
      <c r="B2704" s="241" t="str">
        <f t="shared" si="294"/>
        <v/>
      </c>
      <c r="C2704" s="239"/>
      <c r="D2704" s="240" t="str">
        <f>IF(C2704&lt;&gt;"",VLOOKUP(C2704,'BASE EQUIPOS'!$G$8:$H$22,2,0),"")</f>
        <v/>
      </c>
      <c r="E2704" s="241" t="str">
        <f>IF(C2704&lt;&gt;"",VLOOKUP(C2704,'BASE EQUIPOS'!$G$8:$I$22,3,0),"")</f>
        <v/>
      </c>
      <c r="F2704" s="241" t="str">
        <f>IF(C2704&lt;&gt;"",VLOOKUP(C2704,'BASE EQUIPOS'!$G$8:$J$22,4,0),"")</f>
        <v/>
      </c>
      <c r="G2704" s="242"/>
      <c r="H2704" s="233"/>
      <c r="I2704" s="241"/>
      <c r="J2704" s="241"/>
      <c r="K2704" s="241"/>
      <c r="L2704" s="239"/>
      <c r="M2704" s="244"/>
      <c r="N2704" s="245" t="str">
        <f t="shared" ref="N2704:N2767" ca="1" si="295">IF(M2704="","",IF(O2704="",NOW()*24-(L2704+M2704)*24,"Mtto. Terminado"))</f>
        <v/>
      </c>
      <c r="O2704" s="239"/>
      <c r="P2704" s="244"/>
      <c r="Q2704" s="245" t="str">
        <f t="shared" ref="Q2704:Q2767" si="296">IF(O2704="","",IF(P2704="","",(O2704+P2704)*24-(L2704+M2704)*24))</f>
        <v/>
      </c>
      <c r="U2704" s="246" t="str">
        <f>IFERROR(VLOOKUP(C2704,'BASE EQUIPOS'!$G$8:$O$22,9,0)," ")</f>
        <v xml:space="preserve"> </v>
      </c>
      <c r="V2704" s="232" t="str">
        <f t="shared" si="291"/>
        <v/>
      </c>
      <c r="W2704" s="232" t="str">
        <f t="shared" si="292"/>
        <v/>
      </c>
      <c r="X2704" s="232" t="str">
        <f>IFERROR(VLOOKUP(W2704,Datos!$P$4:$Q$18,2,0),"")</f>
        <v/>
      </c>
      <c r="Y2704" s="232" t="str">
        <f t="shared" si="293"/>
        <v/>
      </c>
      <c r="AA2704" s="314" t="str">
        <f t="shared" ca="1" si="290"/>
        <v/>
      </c>
    </row>
    <row r="2705" spans="1:27" x14ac:dyDescent="0.3">
      <c r="A2705" s="238"/>
      <c r="B2705" s="241" t="str">
        <f t="shared" si="294"/>
        <v/>
      </c>
      <c r="C2705" s="239"/>
      <c r="D2705" s="240" t="str">
        <f>IF(C2705&lt;&gt;"",VLOOKUP(C2705,'BASE EQUIPOS'!$G$8:$H$22,2,0),"")</f>
        <v/>
      </c>
      <c r="E2705" s="241" t="str">
        <f>IF(C2705&lt;&gt;"",VLOOKUP(C2705,'BASE EQUIPOS'!$G$8:$I$22,3,0),"")</f>
        <v/>
      </c>
      <c r="F2705" s="241" t="str">
        <f>IF(C2705&lt;&gt;"",VLOOKUP(C2705,'BASE EQUIPOS'!$G$8:$J$22,4,0),"")</f>
        <v/>
      </c>
      <c r="G2705" s="242"/>
      <c r="H2705" s="233"/>
      <c r="I2705" s="241"/>
      <c r="J2705" s="241"/>
      <c r="K2705" s="241"/>
      <c r="L2705" s="239"/>
      <c r="M2705" s="244"/>
      <c r="N2705" s="245" t="str">
        <f t="shared" ca="1" si="295"/>
        <v/>
      </c>
      <c r="O2705" s="239"/>
      <c r="P2705" s="244"/>
      <c r="Q2705" s="245" t="str">
        <f t="shared" si="296"/>
        <v/>
      </c>
      <c r="U2705" s="246" t="str">
        <f>IFERROR(VLOOKUP(C2705,'BASE EQUIPOS'!$G$8:$O$22,9,0)," ")</f>
        <v xml:space="preserve"> </v>
      </c>
      <c r="V2705" s="232" t="str">
        <f t="shared" si="291"/>
        <v/>
      </c>
      <c r="W2705" s="232" t="str">
        <f t="shared" si="292"/>
        <v/>
      </c>
      <c r="X2705" s="232" t="str">
        <f>IFERROR(VLOOKUP(W2705,Datos!$P$4:$Q$18,2,0),"")</f>
        <v/>
      </c>
      <c r="Y2705" s="232" t="str">
        <f t="shared" si="293"/>
        <v/>
      </c>
      <c r="AA2705" s="314" t="str">
        <f t="shared" ref="AA2705:AA2768" ca="1" si="297">IF(N2705="Mtto. Terminado",1,"")</f>
        <v/>
      </c>
    </row>
    <row r="2706" spans="1:27" x14ac:dyDescent="0.3">
      <c r="A2706" s="238"/>
      <c r="B2706" s="241" t="str">
        <f t="shared" si="294"/>
        <v/>
      </c>
      <c r="C2706" s="239"/>
      <c r="D2706" s="240" t="str">
        <f>IF(C2706&lt;&gt;"",VLOOKUP(C2706,'BASE EQUIPOS'!$G$8:$H$22,2,0),"")</f>
        <v/>
      </c>
      <c r="E2706" s="241" t="str">
        <f>IF(C2706&lt;&gt;"",VLOOKUP(C2706,'BASE EQUIPOS'!$G$8:$I$22,3,0),"")</f>
        <v/>
      </c>
      <c r="F2706" s="241" t="str">
        <f>IF(C2706&lt;&gt;"",VLOOKUP(C2706,'BASE EQUIPOS'!$G$8:$J$22,4,0),"")</f>
        <v/>
      </c>
      <c r="G2706" s="242"/>
      <c r="H2706" s="233"/>
      <c r="I2706" s="241"/>
      <c r="J2706" s="241"/>
      <c r="K2706" s="241"/>
      <c r="L2706" s="239"/>
      <c r="M2706" s="244"/>
      <c r="N2706" s="245" t="str">
        <f t="shared" ca="1" si="295"/>
        <v/>
      </c>
      <c r="O2706" s="239"/>
      <c r="P2706" s="244"/>
      <c r="Q2706" s="245" t="str">
        <f t="shared" si="296"/>
        <v/>
      </c>
      <c r="U2706" s="246" t="str">
        <f>IFERROR(VLOOKUP(C2706,'BASE EQUIPOS'!$G$8:$O$22,9,0)," ")</f>
        <v xml:space="preserve"> </v>
      </c>
      <c r="V2706" s="232" t="str">
        <f t="shared" si="291"/>
        <v/>
      </c>
      <c r="W2706" s="232" t="str">
        <f t="shared" si="292"/>
        <v/>
      </c>
      <c r="X2706" s="232" t="str">
        <f>IFERROR(VLOOKUP(W2706,Datos!$P$4:$Q$18,2,0),"")</f>
        <v/>
      </c>
      <c r="Y2706" s="232" t="str">
        <f t="shared" si="293"/>
        <v/>
      </c>
      <c r="AA2706" s="314" t="str">
        <f t="shared" ca="1" si="297"/>
        <v/>
      </c>
    </row>
    <row r="2707" spans="1:27" x14ac:dyDescent="0.3">
      <c r="A2707" s="238"/>
      <c r="B2707" s="241" t="str">
        <f t="shared" si="294"/>
        <v/>
      </c>
      <c r="C2707" s="239"/>
      <c r="D2707" s="240" t="str">
        <f>IF(C2707&lt;&gt;"",VLOOKUP(C2707,'BASE EQUIPOS'!$G$8:$H$22,2,0),"")</f>
        <v/>
      </c>
      <c r="E2707" s="241" t="str">
        <f>IF(C2707&lt;&gt;"",VLOOKUP(C2707,'BASE EQUIPOS'!$G$8:$I$22,3,0),"")</f>
        <v/>
      </c>
      <c r="F2707" s="241" t="str">
        <f>IF(C2707&lt;&gt;"",VLOOKUP(C2707,'BASE EQUIPOS'!$G$8:$J$22,4,0),"")</f>
        <v/>
      </c>
      <c r="G2707" s="242"/>
      <c r="H2707" s="233"/>
      <c r="I2707" s="241"/>
      <c r="J2707" s="241"/>
      <c r="K2707" s="241"/>
      <c r="L2707" s="239"/>
      <c r="M2707" s="244"/>
      <c r="N2707" s="245" t="str">
        <f t="shared" ca="1" si="295"/>
        <v/>
      </c>
      <c r="O2707" s="239"/>
      <c r="P2707" s="244"/>
      <c r="Q2707" s="245" t="str">
        <f t="shared" si="296"/>
        <v/>
      </c>
      <c r="U2707" s="246" t="str">
        <f>IFERROR(VLOOKUP(C2707,'BASE EQUIPOS'!$G$8:$O$22,9,0)," ")</f>
        <v xml:space="preserve"> </v>
      </c>
      <c r="V2707" s="232" t="str">
        <f t="shared" si="291"/>
        <v/>
      </c>
      <c r="W2707" s="232" t="str">
        <f t="shared" si="292"/>
        <v/>
      </c>
      <c r="X2707" s="232" t="str">
        <f>IFERROR(VLOOKUP(W2707,Datos!$P$4:$Q$18,2,0),"")</f>
        <v/>
      </c>
      <c r="Y2707" s="232" t="str">
        <f t="shared" si="293"/>
        <v/>
      </c>
      <c r="AA2707" s="314" t="str">
        <f t="shared" ca="1" si="297"/>
        <v/>
      </c>
    </row>
    <row r="2708" spans="1:27" x14ac:dyDescent="0.3">
      <c r="A2708" s="238"/>
      <c r="B2708" s="241" t="str">
        <f t="shared" si="294"/>
        <v/>
      </c>
      <c r="C2708" s="239"/>
      <c r="D2708" s="240" t="str">
        <f>IF(C2708&lt;&gt;"",VLOOKUP(C2708,'BASE EQUIPOS'!$G$8:$H$22,2,0),"")</f>
        <v/>
      </c>
      <c r="E2708" s="241" t="str">
        <f>IF(C2708&lt;&gt;"",VLOOKUP(C2708,'BASE EQUIPOS'!$G$8:$I$22,3,0),"")</f>
        <v/>
      </c>
      <c r="F2708" s="241" t="str">
        <f>IF(C2708&lt;&gt;"",VLOOKUP(C2708,'BASE EQUIPOS'!$G$8:$J$22,4,0),"")</f>
        <v/>
      </c>
      <c r="G2708" s="242"/>
      <c r="H2708" s="233"/>
      <c r="I2708" s="241"/>
      <c r="J2708" s="241"/>
      <c r="K2708" s="241"/>
      <c r="L2708" s="239"/>
      <c r="M2708" s="244"/>
      <c r="N2708" s="245" t="str">
        <f t="shared" ca="1" si="295"/>
        <v/>
      </c>
      <c r="O2708" s="239"/>
      <c r="P2708" s="244"/>
      <c r="Q2708" s="245" t="str">
        <f t="shared" si="296"/>
        <v/>
      </c>
      <c r="U2708" s="246" t="str">
        <f>IFERROR(VLOOKUP(C2708,'BASE EQUIPOS'!$G$8:$O$22,9,0)," ")</f>
        <v xml:space="preserve"> </v>
      </c>
      <c r="V2708" s="232" t="str">
        <f t="shared" si="291"/>
        <v/>
      </c>
      <c r="W2708" s="232" t="str">
        <f t="shared" si="292"/>
        <v/>
      </c>
      <c r="X2708" s="232" t="str">
        <f>IFERROR(VLOOKUP(W2708,Datos!$P$4:$Q$18,2,0),"")</f>
        <v/>
      </c>
      <c r="Y2708" s="232" t="str">
        <f t="shared" si="293"/>
        <v/>
      </c>
      <c r="AA2708" s="314" t="str">
        <f t="shared" ca="1" si="297"/>
        <v/>
      </c>
    </row>
    <row r="2709" spans="1:27" x14ac:dyDescent="0.3">
      <c r="A2709" s="238"/>
      <c r="B2709" s="241" t="str">
        <f t="shared" si="294"/>
        <v/>
      </c>
      <c r="C2709" s="239"/>
      <c r="D2709" s="240" t="str">
        <f>IF(C2709&lt;&gt;"",VLOOKUP(C2709,'BASE EQUIPOS'!$G$8:$H$22,2,0),"")</f>
        <v/>
      </c>
      <c r="E2709" s="241" t="str">
        <f>IF(C2709&lt;&gt;"",VLOOKUP(C2709,'BASE EQUIPOS'!$G$8:$I$22,3,0),"")</f>
        <v/>
      </c>
      <c r="F2709" s="241" t="str">
        <f>IF(C2709&lt;&gt;"",VLOOKUP(C2709,'BASE EQUIPOS'!$G$8:$J$22,4,0),"")</f>
        <v/>
      </c>
      <c r="G2709" s="242"/>
      <c r="H2709" s="233"/>
      <c r="I2709" s="241"/>
      <c r="J2709" s="241"/>
      <c r="K2709" s="241"/>
      <c r="L2709" s="239"/>
      <c r="M2709" s="244"/>
      <c r="N2709" s="245" t="str">
        <f t="shared" ca="1" si="295"/>
        <v/>
      </c>
      <c r="O2709" s="239"/>
      <c r="P2709" s="244"/>
      <c r="Q2709" s="245" t="str">
        <f t="shared" si="296"/>
        <v/>
      </c>
      <c r="U2709" s="246" t="str">
        <f>IFERROR(VLOOKUP(C2709,'BASE EQUIPOS'!$G$8:$O$22,9,0)," ")</f>
        <v xml:space="preserve"> </v>
      </c>
      <c r="V2709" s="232" t="str">
        <f t="shared" ref="V2709:V2772" si="298">IF(G2709="MTTO. SISTEMÁTICO","PREVENTIVA",IF(G2709="MTTO. PREDICTIVO","INSPECCIÓN",""))</f>
        <v/>
      </c>
      <c r="W2709" s="232" t="str">
        <f t="shared" ref="W2709:W2772" si="299">CONCATENATE(D2709,I2709)</f>
        <v/>
      </c>
      <c r="X2709" s="232" t="str">
        <f>IFERROR(VLOOKUP(W2709,Datos!$P$4:$Q$18,2,0),"")</f>
        <v/>
      </c>
      <c r="Y2709" s="232" t="str">
        <f t="shared" ref="Y2709:Y2772" si="300">IF(A2709="OT CORRECTIVA",1,IF(A2709="OT PREVENTIVA",2,IF(A2709="HOJA INSPECCIÓN",3,"")))</f>
        <v/>
      </c>
      <c r="AA2709" s="314" t="str">
        <f t="shared" ca="1" si="297"/>
        <v/>
      </c>
    </row>
    <row r="2710" spans="1:27" x14ac:dyDescent="0.3">
      <c r="A2710" s="238"/>
      <c r="B2710" s="241" t="str">
        <f t="shared" si="294"/>
        <v/>
      </c>
      <c r="C2710" s="239"/>
      <c r="D2710" s="240" t="str">
        <f>IF(C2710&lt;&gt;"",VLOOKUP(C2710,'BASE EQUIPOS'!$G$8:$H$22,2,0),"")</f>
        <v/>
      </c>
      <c r="E2710" s="241" t="str">
        <f>IF(C2710&lt;&gt;"",VLOOKUP(C2710,'BASE EQUIPOS'!$G$8:$I$22,3,0),"")</f>
        <v/>
      </c>
      <c r="F2710" s="241" t="str">
        <f>IF(C2710&lt;&gt;"",VLOOKUP(C2710,'BASE EQUIPOS'!$G$8:$J$22,4,0),"")</f>
        <v/>
      </c>
      <c r="G2710" s="242"/>
      <c r="H2710" s="233"/>
      <c r="I2710" s="241"/>
      <c r="J2710" s="241"/>
      <c r="K2710" s="241"/>
      <c r="L2710" s="239"/>
      <c r="M2710" s="244"/>
      <c r="N2710" s="245" t="str">
        <f t="shared" ca="1" si="295"/>
        <v/>
      </c>
      <c r="O2710" s="239"/>
      <c r="P2710" s="244"/>
      <c r="Q2710" s="245" t="str">
        <f t="shared" si="296"/>
        <v/>
      </c>
      <c r="U2710" s="246" t="str">
        <f>IFERROR(VLOOKUP(C2710,'BASE EQUIPOS'!$G$8:$O$22,9,0)," ")</f>
        <v xml:space="preserve"> </v>
      </c>
      <c r="V2710" s="232" t="str">
        <f t="shared" si="298"/>
        <v/>
      </c>
      <c r="W2710" s="232" t="str">
        <f t="shared" si="299"/>
        <v/>
      </c>
      <c r="X2710" s="232" t="str">
        <f>IFERROR(VLOOKUP(W2710,Datos!$P$4:$Q$18,2,0),"")</f>
        <v/>
      </c>
      <c r="Y2710" s="232" t="str">
        <f t="shared" si="300"/>
        <v/>
      </c>
      <c r="AA2710" s="314" t="str">
        <f t="shared" ca="1" si="297"/>
        <v/>
      </c>
    </row>
    <row r="2711" spans="1:27" x14ac:dyDescent="0.3">
      <c r="A2711" s="238"/>
      <c r="B2711" s="241" t="str">
        <f t="shared" si="294"/>
        <v/>
      </c>
      <c r="C2711" s="239"/>
      <c r="D2711" s="240" t="str">
        <f>IF(C2711&lt;&gt;"",VLOOKUP(C2711,'BASE EQUIPOS'!$G$8:$H$22,2,0),"")</f>
        <v/>
      </c>
      <c r="E2711" s="241" t="str">
        <f>IF(C2711&lt;&gt;"",VLOOKUP(C2711,'BASE EQUIPOS'!$G$8:$I$22,3,0),"")</f>
        <v/>
      </c>
      <c r="F2711" s="241" t="str">
        <f>IF(C2711&lt;&gt;"",VLOOKUP(C2711,'BASE EQUIPOS'!$G$8:$J$22,4,0),"")</f>
        <v/>
      </c>
      <c r="G2711" s="242"/>
      <c r="H2711" s="233"/>
      <c r="I2711" s="241"/>
      <c r="J2711" s="241"/>
      <c r="K2711" s="241"/>
      <c r="L2711" s="239"/>
      <c r="M2711" s="244"/>
      <c r="N2711" s="245" t="str">
        <f t="shared" ca="1" si="295"/>
        <v/>
      </c>
      <c r="O2711" s="239"/>
      <c r="P2711" s="244"/>
      <c r="Q2711" s="245" t="str">
        <f t="shared" si="296"/>
        <v/>
      </c>
      <c r="U2711" s="246" t="str">
        <f>IFERROR(VLOOKUP(C2711,'BASE EQUIPOS'!$G$8:$O$22,9,0)," ")</f>
        <v xml:space="preserve"> </v>
      </c>
      <c r="V2711" s="232" t="str">
        <f t="shared" si="298"/>
        <v/>
      </c>
      <c r="W2711" s="232" t="str">
        <f t="shared" si="299"/>
        <v/>
      </c>
      <c r="X2711" s="232" t="str">
        <f>IFERROR(VLOOKUP(W2711,Datos!$P$4:$Q$18,2,0),"")</f>
        <v/>
      </c>
      <c r="Y2711" s="232" t="str">
        <f t="shared" si="300"/>
        <v/>
      </c>
      <c r="AA2711" s="314" t="str">
        <f t="shared" ca="1" si="297"/>
        <v/>
      </c>
    </row>
    <row r="2712" spans="1:27" x14ac:dyDescent="0.3">
      <c r="A2712" s="238"/>
      <c r="B2712" s="241" t="str">
        <f t="shared" si="294"/>
        <v/>
      </c>
      <c r="C2712" s="239"/>
      <c r="D2712" s="240" t="str">
        <f>IF(C2712&lt;&gt;"",VLOOKUP(C2712,'BASE EQUIPOS'!$G$8:$H$22,2,0),"")</f>
        <v/>
      </c>
      <c r="E2712" s="241" t="str">
        <f>IF(C2712&lt;&gt;"",VLOOKUP(C2712,'BASE EQUIPOS'!$G$8:$I$22,3,0),"")</f>
        <v/>
      </c>
      <c r="F2712" s="241" t="str">
        <f>IF(C2712&lt;&gt;"",VLOOKUP(C2712,'BASE EQUIPOS'!$G$8:$J$22,4,0),"")</f>
        <v/>
      </c>
      <c r="G2712" s="242"/>
      <c r="H2712" s="233"/>
      <c r="I2712" s="241"/>
      <c r="J2712" s="241"/>
      <c r="K2712" s="241"/>
      <c r="L2712" s="239"/>
      <c r="M2712" s="244"/>
      <c r="N2712" s="245" t="str">
        <f t="shared" ca="1" si="295"/>
        <v/>
      </c>
      <c r="O2712" s="239"/>
      <c r="P2712" s="244"/>
      <c r="Q2712" s="245" t="str">
        <f t="shared" si="296"/>
        <v/>
      </c>
      <c r="U2712" s="246" t="str">
        <f>IFERROR(VLOOKUP(C2712,'BASE EQUIPOS'!$G$8:$O$22,9,0)," ")</f>
        <v xml:space="preserve"> </v>
      </c>
      <c r="V2712" s="232" t="str">
        <f t="shared" si="298"/>
        <v/>
      </c>
      <c r="W2712" s="232" t="str">
        <f t="shared" si="299"/>
        <v/>
      </c>
      <c r="X2712" s="232" t="str">
        <f>IFERROR(VLOOKUP(W2712,Datos!$P$4:$Q$18,2,0),"")</f>
        <v/>
      </c>
      <c r="Y2712" s="232" t="str">
        <f t="shared" si="300"/>
        <v/>
      </c>
      <c r="AA2712" s="314" t="str">
        <f t="shared" ca="1" si="297"/>
        <v/>
      </c>
    </row>
    <row r="2713" spans="1:27" x14ac:dyDescent="0.3">
      <c r="A2713" s="238"/>
      <c r="B2713" s="241" t="str">
        <f t="shared" si="294"/>
        <v/>
      </c>
      <c r="C2713" s="239"/>
      <c r="D2713" s="240" t="str">
        <f>IF(C2713&lt;&gt;"",VLOOKUP(C2713,'BASE EQUIPOS'!$G$8:$H$22,2,0),"")</f>
        <v/>
      </c>
      <c r="E2713" s="241" t="str">
        <f>IF(C2713&lt;&gt;"",VLOOKUP(C2713,'BASE EQUIPOS'!$G$8:$I$22,3,0),"")</f>
        <v/>
      </c>
      <c r="F2713" s="241" t="str">
        <f>IF(C2713&lt;&gt;"",VLOOKUP(C2713,'BASE EQUIPOS'!$G$8:$J$22,4,0),"")</f>
        <v/>
      </c>
      <c r="G2713" s="242"/>
      <c r="H2713" s="233"/>
      <c r="I2713" s="241"/>
      <c r="J2713" s="241"/>
      <c r="K2713" s="241"/>
      <c r="L2713" s="239"/>
      <c r="M2713" s="244"/>
      <c r="N2713" s="245" t="str">
        <f t="shared" ca="1" si="295"/>
        <v/>
      </c>
      <c r="O2713" s="239"/>
      <c r="P2713" s="244"/>
      <c r="Q2713" s="245" t="str">
        <f t="shared" si="296"/>
        <v/>
      </c>
      <c r="U2713" s="246" t="str">
        <f>IFERROR(VLOOKUP(C2713,'BASE EQUIPOS'!$G$8:$O$22,9,0)," ")</f>
        <v xml:space="preserve"> </v>
      </c>
      <c r="V2713" s="232" t="str">
        <f t="shared" si="298"/>
        <v/>
      </c>
      <c r="W2713" s="232" t="str">
        <f t="shared" si="299"/>
        <v/>
      </c>
      <c r="X2713" s="232" t="str">
        <f>IFERROR(VLOOKUP(W2713,Datos!$P$4:$Q$18,2,0),"")</f>
        <v/>
      </c>
      <c r="Y2713" s="232" t="str">
        <f t="shared" si="300"/>
        <v/>
      </c>
      <c r="AA2713" s="314" t="str">
        <f t="shared" ca="1" si="297"/>
        <v/>
      </c>
    </row>
    <row r="2714" spans="1:27" x14ac:dyDescent="0.3">
      <c r="A2714" s="238"/>
      <c r="B2714" s="241" t="str">
        <f t="shared" si="294"/>
        <v/>
      </c>
      <c r="C2714" s="239"/>
      <c r="D2714" s="240" t="str">
        <f>IF(C2714&lt;&gt;"",VLOOKUP(C2714,'BASE EQUIPOS'!$G$8:$H$22,2,0),"")</f>
        <v/>
      </c>
      <c r="E2714" s="241" t="str">
        <f>IF(C2714&lt;&gt;"",VLOOKUP(C2714,'BASE EQUIPOS'!$G$8:$I$22,3,0),"")</f>
        <v/>
      </c>
      <c r="F2714" s="241" t="str">
        <f>IF(C2714&lt;&gt;"",VLOOKUP(C2714,'BASE EQUIPOS'!$G$8:$J$22,4,0),"")</f>
        <v/>
      </c>
      <c r="G2714" s="242"/>
      <c r="H2714" s="233"/>
      <c r="I2714" s="241"/>
      <c r="J2714" s="241"/>
      <c r="K2714" s="241"/>
      <c r="L2714" s="239"/>
      <c r="M2714" s="244"/>
      <c r="N2714" s="245" t="str">
        <f t="shared" ca="1" si="295"/>
        <v/>
      </c>
      <c r="O2714" s="239"/>
      <c r="P2714" s="244"/>
      <c r="Q2714" s="245" t="str">
        <f t="shared" si="296"/>
        <v/>
      </c>
      <c r="U2714" s="246" t="str">
        <f>IFERROR(VLOOKUP(C2714,'BASE EQUIPOS'!$G$8:$O$22,9,0)," ")</f>
        <v xml:space="preserve"> </v>
      </c>
      <c r="V2714" s="232" t="str">
        <f t="shared" si="298"/>
        <v/>
      </c>
      <c r="W2714" s="232" t="str">
        <f t="shared" si="299"/>
        <v/>
      </c>
      <c r="X2714" s="232" t="str">
        <f>IFERROR(VLOOKUP(W2714,Datos!$P$4:$Q$18,2,0),"")</f>
        <v/>
      </c>
      <c r="Y2714" s="232" t="str">
        <f t="shared" si="300"/>
        <v/>
      </c>
      <c r="AA2714" s="314" t="str">
        <f t="shared" ca="1" si="297"/>
        <v/>
      </c>
    </row>
    <row r="2715" spans="1:27" x14ac:dyDescent="0.3">
      <c r="A2715" s="238"/>
      <c r="B2715" s="241" t="str">
        <f t="shared" si="294"/>
        <v/>
      </c>
      <c r="C2715" s="239"/>
      <c r="D2715" s="240" t="str">
        <f>IF(C2715&lt;&gt;"",VLOOKUP(C2715,'BASE EQUIPOS'!$G$8:$H$22,2,0),"")</f>
        <v/>
      </c>
      <c r="E2715" s="241" t="str">
        <f>IF(C2715&lt;&gt;"",VLOOKUP(C2715,'BASE EQUIPOS'!$G$8:$I$22,3,0),"")</f>
        <v/>
      </c>
      <c r="F2715" s="241" t="str">
        <f>IF(C2715&lt;&gt;"",VLOOKUP(C2715,'BASE EQUIPOS'!$G$8:$J$22,4,0),"")</f>
        <v/>
      </c>
      <c r="G2715" s="242"/>
      <c r="H2715" s="233"/>
      <c r="I2715" s="241"/>
      <c r="J2715" s="241"/>
      <c r="K2715" s="241"/>
      <c r="L2715" s="239"/>
      <c r="M2715" s="244"/>
      <c r="N2715" s="245" t="str">
        <f t="shared" ca="1" si="295"/>
        <v/>
      </c>
      <c r="O2715" s="239"/>
      <c r="P2715" s="244"/>
      <c r="Q2715" s="245" t="str">
        <f t="shared" si="296"/>
        <v/>
      </c>
      <c r="U2715" s="246" t="str">
        <f>IFERROR(VLOOKUP(C2715,'BASE EQUIPOS'!$G$8:$O$22,9,0)," ")</f>
        <v xml:space="preserve"> </v>
      </c>
      <c r="V2715" s="232" t="str">
        <f t="shared" si="298"/>
        <v/>
      </c>
      <c r="W2715" s="232" t="str">
        <f t="shared" si="299"/>
        <v/>
      </c>
      <c r="X2715" s="232" t="str">
        <f>IFERROR(VLOOKUP(W2715,Datos!$P$4:$Q$18,2,0),"")</f>
        <v/>
      </c>
      <c r="Y2715" s="232" t="str">
        <f t="shared" si="300"/>
        <v/>
      </c>
      <c r="AA2715" s="314" t="str">
        <f t="shared" ca="1" si="297"/>
        <v/>
      </c>
    </row>
    <row r="2716" spans="1:27" x14ac:dyDescent="0.3">
      <c r="A2716" s="238"/>
      <c r="B2716" s="241" t="str">
        <f t="shared" ref="B2716:B2779" si="301">IF(C2716&lt;&gt;"",B2715+1,"")</f>
        <v/>
      </c>
      <c r="C2716" s="239"/>
      <c r="D2716" s="240" t="str">
        <f>IF(C2716&lt;&gt;"",VLOOKUP(C2716,'BASE EQUIPOS'!$G$8:$H$22,2,0),"")</f>
        <v/>
      </c>
      <c r="E2716" s="241" t="str">
        <f>IF(C2716&lt;&gt;"",VLOOKUP(C2716,'BASE EQUIPOS'!$G$8:$I$22,3,0),"")</f>
        <v/>
      </c>
      <c r="F2716" s="241" t="str">
        <f>IF(C2716&lt;&gt;"",VLOOKUP(C2716,'BASE EQUIPOS'!$G$8:$J$22,4,0),"")</f>
        <v/>
      </c>
      <c r="G2716" s="242"/>
      <c r="H2716" s="233"/>
      <c r="I2716" s="241"/>
      <c r="J2716" s="241"/>
      <c r="K2716" s="241"/>
      <c r="L2716" s="239"/>
      <c r="M2716" s="244"/>
      <c r="N2716" s="245" t="str">
        <f t="shared" ca="1" si="295"/>
        <v/>
      </c>
      <c r="O2716" s="239"/>
      <c r="P2716" s="244"/>
      <c r="Q2716" s="245" t="str">
        <f t="shared" si="296"/>
        <v/>
      </c>
      <c r="U2716" s="246" t="str">
        <f>IFERROR(VLOOKUP(C2716,'BASE EQUIPOS'!$G$8:$O$22,9,0)," ")</f>
        <v xml:space="preserve"> </v>
      </c>
      <c r="V2716" s="232" t="str">
        <f t="shared" si="298"/>
        <v/>
      </c>
      <c r="W2716" s="232" t="str">
        <f t="shared" si="299"/>
        <v/>
      </c>
      <c r="X2716" s="232" t="str">
        <f>IFERROR(VLOOKUP(W2716,Datos!$P$4:$Q$18,2,0),"")</f>
        <v/>
      </c>
      <c r="Y2716" s="232" t="str">
        <f t="shared" si="300"/>
        <v/>
      </c>
      <c r="AA2716" s="314" t="str">
        <f t="shared" ca="1" si="297"/>
        <v/>
      </c>
    </row>
    <row r="2717" spans="1:27" x14ac:dyDescent="0.3">
      <c r="A2717" s="238"/>
      <c r="B2717" s="241" t="str">
        <f t="shared" si="301"/>
        <v/>
      </c>
      <c r="C2717" s="239"/>
      <c r="D2717" s="240" t="str">
        <f>IF(C2717&lt;&gt;"",VLOOKUP(C2717,'BASE EQUIPOS'!$G$8:$H$22,2,0),"")</f>
        <v/>
      </c>
      <c r="E2717" s="241" t="str">
        <f>IF(C2717&lt;&gt;"",VLOOKUP(C2717,'BASE EQUIPOS'!$G$8:$I$22,3,0),"")</f>
        <v/>
      </c>
      <c r="F2717" s="241" t="str">
        <f>IF(C2717&lt;&gt;"",VLOOKUP(C2717,'BASE EQUIPOS'!$G$8:$J$22,4,0),"")</f>
        <v/>
      </c>
      <c r="G2717" s="242"/>
      <c r="H2717" s="233"/>
      <c r="I2717" s="241"/>
      <c r="J2717" s="241"/>
      <c r="K2717" s="241"/>
      <c r="L2717" s="239"/>
      <c r="M2717" s="244"/>
      <c r="N2717" s="245" t="str">
        <f t="shared" ca="1" si="295"/>
        <v/>
      </c>
      <c r="O2717" s="239"/>
      <c r="P2717" s="244"/>
      <c r="Q2717" s="245" t="str">
        <f t="shared" si="296"/>
        <v/>
      </c>
      <c r="U2717" s="246" t="str">
        <f>IFERROR(VLOOKUP(C2717,'BASE EQUIPOS'!$G$8:$O$22,9,0)," ")</f>
        <v xml:space="preserve"> </v>
      </c>
      <c r="V2717" s="232" t="str">
        <f t="shared" si="298"/>
        <v/>
      </c>
      <c r="W2717" s="232" t="str">
        <f t="shared" si="299"/>
        <v/>
      </c>
      <c r="X2717" s="232" t="str">
        <f>IFERROR(VLOOKUP(W2717,Datos!$P$4:$Q$18,2,0),"")</f>
        <v/>
      </c>
      <c r="Y2717" s="232" t="str">
        <f t="shared" si="300"/>
        <v/>
      </c>
      <c r="AA2717" s="314" t="str">
        <f t="shared" ca="1" si="297"/>
        <v/>
      </c>
    </row>
    <row r="2718" spans="1:27" x14ac:dyDescent="0.3">
      <c r="A2718" s="238"/>
      <c r="B2718" s="241" t="str">
        <f t="shared" si="301"/>
        <v/>
      </c>
      <c r="C2718" s="239"/>
      <c r="D2718" s="240" t="str">
        <f>IF(C2718&lt;&gt;"",VLOOKUP(C2718,'BASE EQUIPOS'!$G$8:$H$22,2,0),"")</f>
        <v/>
      </c>
      <c r="E2718" s="241" t="str">
        <f>IF(C2718&lt;&gt;"",VLOOKUP(C2718,'BASE EQUIPOS'!$G$8:$I$22,3,0),"")</f>
        <v/>
      </c>
      <c r="F2718" s="241" t="str">
        <f>IF(C2718&lt;&gt;"",VLOOKUP(C2718,'BASE EQUIPOS'!$G$8:$J$22,4,0),"")</f>
        <v/>
      </c>
      <c r="G2718" s="242"/>
      <c r="H2718" s="233"/>
      <c r="I2718" s="241"/>
      <c r="J2718" s="241"/>
      <c r="K2718" s="241"/>
      <c r="L2718" s="239"/>
      <c r="M2718" s="244"/>
      <c r="N2718" s="245" t="str">
        <f t="shared" ca="1" si="295"/>
        <v/>
      </c>
      <c r="O2718" s="239"/>
      <c r="P2718" s="244"/>
      <c r="Q2718" s="245" t="str">
        <f t="shared" si="296"/>
        <v/>
      </c>
      <c r="U2718" s="246" t="str">
        <f>IFERROR(VLOOKUP(C2718,'BASE EQUIPOS'!$G$8:$O$22,9,0)," ")</f>
        <v xml:space="preserve"> </v>
      </c>
      <c r="V2718" s="232" t="str">
        <f t="shared" si="298"/>
        <v/>
      </c>
      <c r="W2718" s="232" t="str">
        <f t="shared" si="299"/>
        <v/>
      </c>
      <c r="X2718" s="232" t="str">
        <f>IFERROR(VLOOKUP(W2718,Datos!$P$4:$Q$18,2,0),"")</f>
        <v/>
      </c>
      <c r="Y2718" s="232" t="str">
        <f t="shared" si="300"/>
        <v/>
      </c>
      <c r="AA2718" s="314" t="str">
        <f t="shared" ca="1" si="297"/>
        <v/>
      </c>
    </row>
    <row r="2719" spans="1:27" x14ac:dyDescent="0.3">
      <c r="A2719" s="238"/>
      <c r="B2719" s="241" t="str">
        <f t="shared" si="301"/>
        <v/>
      </c>
      <c r="C2719" s="239"/>
      <c r="D2719" s="240" t="str">
        <f>IF(C2719&lt;&gt;"",VLOOKUP(C2719,'BASE EQUIPOS'!$G$8:$H$22,2,0),"")</f>
        <v/>
      </c>
      <c r="E2719" s="241" t="str">
        <f>IF(C2719&lt;&gt;"",VLOOKUP(C2719,'BASE EQUIPOS'!$G$8:$I$22,3,0),"")</f>
        <v/>
      </c>
      <c r="F2719" s="241" t="str">
        <f>IF(C2719&lt;&gt;"",VLOOKUP(C2719,'BASE EQUIPOS'!$G$8:$J$22,4,0),"")</f>
        <v/>
      </c>
      <c r="G2719" s="242"/>
      <c r="H2719" s="233"/>
      <c r="I2719" s="241"/>
      <c r="J2719" s="241"/>
      <c r="K2719" s="241"/>
      <c r="L2719" s="239"/>
      <c r="M2719" s="244"/>
      <c r="N2719" s="245" t="str">
        <f t="shared" ca="1" si="295"/>
        <v/>
      </c>
      <c r="O2719" s="239"/>
      <c r="P2719" s="244"/>
      <c r="Q2719" s="245" t="str">
        <f t="shared" si="296"/>
        <v/>
      </c>
      <c r="U2719" s="246" t="str">
        <f>IFERROR(VLOOKUP(C2719,'BASE EQUIPOS'!$G$8:$O$22,9,0)," ")</f>
        <v xml:space="preserve"> </v>
      </c>
      <c r="V2719" s="232" t="str">
        <f t="shared" si="298"/>
        <v/>
      </c>
      <c r="W2719" s="232" t="str">
        <f t="shared" si="299"/>
        <v/>
      </c>
      <c r="X2719" s="232" t="str">
        <f>IFERROR(VLOOKUP(W2719,Datos!$P$4:$Q$18,2,0),"")</f>
        <v/>
      </c>
      <c r="Y2719" s="232" t="str">
        <f t="shared" si="300"/>
        <v/>
      </c>
      <c r="AA2719" s="314" t="str">
        <f t="shared" ca="1" si="297"/>
        <v/>
      </c>
    </row>
    <row r="2720" spans="1:27" x14ac:dyDescent="0.3">
      <c r="A2720" s="238"/>
      <c r="B2720" s="241" t="str">
        <f t="shared" si="301"/>
        <v/>
      </c>
      <c r="C2720" s="239"/>
      <c r="D2720" s="240" t="str">
        <f>IF(C2720&lt;&gt;"",VLOOKUP(C2720,'BASE EQUIPOS'!$G$8:$H$22,2,0),"")</f>
        <v/>
      </c>
      <c r="E2720" s="241" t="str">
        <f>IF(C2720&lt;&gt;"",VLOOKUP(C2720,'BASE EQUIPOS'!$G$8:$I$22,3,0),"")</f>
        <v/>
      </c>
      <c r="F2720" s="241" t="str">
        <f>IF(C2720&lt;&gt;"",VLOOKUP(C2720,'BASE EQUIPOS'!$G$8:$J$22,4,0),"")</f>
        <v/>
      </c>
      <c r="G2720" s="242"/>
      <c r="H2720" s="233"/>
      <c r="I2720" s="241"/>
      <c r="J2720" s="241"/>
      <c r="K2720" s="241"/>
      <c r="L2720" s="239"/>
      <c r="M2720" s="244"/>
      <c r="N2720" s="245" t="str">
        <f t="shared" ca="1" si="295"/>
        <v/>
      </c>
      <c r="O2720" s="239"/>
      <c r="P2720" s="244"/>
      <c r="Q2720" s="245" t="str">
        <f t="shared" si="296"/>
        <v/>
      </c>
      <c r="U2720" s="246" t="str">
        <f>IFERROR(VLOOKUP(C2720,'BASE EQUIPOS'!$G$8:$O$22,9,0)," ")</f>
        <v xml:space="preserve"> </v>
      </c>
      <c r="V2720" s="232" t="str">
        <f t="shared" si="298"/>
        <v/>
      </c>
      <c r="W2720" s="232" t="str">
        <f t="shared" si="299"/>
        <v/>
      </c>
      <c r="X2720" s="232" t="str">
        <f>IFERROR(VLOOKUP(W2720,Datos!$P$4:$Q$18,2,0),"")</f>
        <v/>
      </c>
      <c r="Y2720" s="232" t="str">
        <f t="shared" si="300"/>
        <v/>
      </c>
      <c r="AA2720" s="314" t="str">
        <f t="shared" ca="1" si="297"/>
        <v/>
      </c>
    </row>
    <row r="2721" spans="1:27" x14ac:dyDescent="0.3">
      <c r="A2721" s="238"/>
      <c r="B2721" s="241" t="str">
        <f t="shared" si="301"/>
        <v/>
      </c>
      <c r="C2721" s="239"/>
      <c r="D2721" s="240" t="str">
        <f>IF(C2721&lt;&gt;"",VLOOKUP(C2721,'BASE EQUIPOS'!$G$8:$H$22,2,0),"")</f>
        <v/>
      </c>
      <c r="E2721" s="241" t="str">
        <f>IF(C2721&lt;&gt;"",VLOOKUP(C2721,'BASE EQUIPOS'!$G$8:$I$22,3,0),"")</f>
        <v/>
      </c>
      <c r="F2721" s="241" t="str">
        <f>IF(C2721&lt;&gt;"",VLOOKUP(C2721,'BASE EQUIPOS'!$G$8:$J$22,4,0),"")</f>
        <v/>
      </c>
      <c r="G2721" s="242"/>
      <c r="H2721" s="233"/>
      <c r="I2721" s="241"/>
      <c r="J2721" s="241"/>
      <c r="K2721" s="241"/>
      <c r="L2721" s="239"/>
      <c r="M2721" s="244"/>
      <c r="N2721" s="245" t="str">
        <f t="shared" ca="1" si="295"/>
        <v/>
      </c>
      <c r="O2721" s="239"/>
      <c r="P2721" s="244"/>
      <c r="Q2721" s="245" t="str">
        <f t="shared" si="296"/>
        <v/>
      </c>
      <c r="U2721" s="246" t="str">
        <f>IFERROR(VLOOKUP(C2721,'BASE EQUIPOS'!$G$8:$O$22,9,0)," ")</f>
        <v xml:space="preserve"> </v>
      </c>
      <c r="V2721" s="232" t="str">
        <f t="shared" si="298"/>
        <v/>
      </c>
      <c r="W2721" s="232" t="str">
        <f t="shared" si="299"/>
        <v/>
      </c>
      <c r="X2721" s="232" t="str">
        <f>IFERROR(VLOOKUP(W2721,Datos!$P$4:$Q$18,2,0),"")</f>
        <v/>
      </c>
      <c r="Y2721" s="232" t="str">
        <f t="shared" si="300"/>
        <v/>
      </c>
      <c r="AA2721" s="314" t="str">
        <f t="shared" ca="1" si="297"/>
        <v/>
      </c>
    </row>
    <row r="2722" spans="1:27" x14ac:dyDescent="0.3">
      <c r="A2722" s="238"/>
      <c r="B2722" s="241" t="str">
        <f t="shared" si="301"/>
        <v/>
      </c>
      <c r="C2722" s="239"/>
      <c r="D2722" s="240" t="str">
        <f>IF(C2722&lt;&gt;"",VLOOKUP(C2722,'BASE EQUIPOS'!$G$8:$H$22,2,0),"")</f>
        <v/>
      </c>
      <c r="E2722" s="241" t="str">
        <f>IF(C2722&lt;&gt;"",VLOOKUP(C2722,'BASE EQUIPOS'!$G$8:$I$22,3,0),"")</f>
        <v/>
      </c>
      <c r="F2722" s="241" t="str">
        <f>IF(C2722&lt;&gt;"",VLOOKUP(C2722,'BASE EQUIPOS'!$G$8:$J$22,4,0),"")</f>
        <v/>
      </c>
      <c r="G2722" s="242"/>
      <c r="H2722" s="233"/>
      <c r="I2722" s="241"/>
      <c r="J2722" s="241"/>
      <c r="K2722" s="241"/>
      <c r="L2722" s="239"/>
      <c r="M2722" s="244"/>
      <c r="N2722" s="245" t="str">
        <f t="shared" ca="1" si="295"/>
        <v/>
      </c>
      <c r="O2722" s="239"/>
      <c r="P2722" s="244"/>
      <c r="Q2722" s="245" t="str">
        <f t="shared" si="296"/>
        <v/>
      </c>
      <c r="U2722" s="246" t="str">
        <f>IFERROR(VLOOKUP(C2722,'BASE EQUIPOS'!$G$8:$O$22,9,0)," ")</f>
        <v xml:space="preserve"> </v>
      </c>
      <c r="V2722" s="232" t="str">
        <f t="shared" si="298"/>
        <v/>
      </c>
      <c r="W2722" s="232" t="str">
        <f t="shared" si="299"/>
        <v/>
      </c>
      <c r="X2722" s="232" t="str">
        <f>IFERROR(VLOOKUP(W2722,Datos!$P$4:$Q$18,2,0),"")</f>
        <v/>
      </c>
      <c r="Y2722" s="232" t="str">
        <f t="shared" si="300"/>
        <v/>
      </c>
      <c r="AA2722" s="314" t="str">
        <f t="shared" ca="1" si="297"/>
        <v/>
      </c>
    </row>
    <row r="2723" spans="1:27" x14ac:dyDescent="0.3">
      <c r="A2723" s="238"/>
      <c r="B2723" s="241" t="str">
        <f t="shared" si="301"/>
        <v/>
      </c>
      <c r="C2723" s="239"/>
      <c r="D2723" s="240" t="str">
        <f>IF(C2723&lt;&gt;"",VLOOKUP(C2723,'BASE EQUIPOS'!$G$8:$H$22,2,0),"")</f>
        <v/>
      </c>
      <c r="E2723" s="241" t="str">
        <f>IF(C2723&lt;&gt;"",VLOOKUP(C2723,'BASE EQUIPOS'!$G$8:$I$22,3,0),"")</f>
        <v/>
      </c>
      <c r="F2723" s="241" t="str">
        <f>IF(C2723&lt;&gt;"",VLOOKUP(C2723,'BASE EQUIPOS'!$G$8:$J$22,4,0),"")</f>
        <v/>
      </c>
      <c r="G2723" s="242"/>
      <c r="H2723" s="233"/>
      <c r="I2723" s="241"/>
      <c r="J2723" s="241"/>
      <c r="K2723" s="241"/>
      <c r="L2723" s="239"/>
      <c r="M2723" s="244"/>
      <c r="N2723" s="245" t="str">
        <f t="shared" ca="1" si="295"/>
        <v/>
      </c>
      <c r="O2723" s="239"/>
      <c r="P2723" s="244"/>
      <c r="Q2723" s="245" t="str">
        <f t="shared" si="296"/>
        <v/>
      </c>
      <c r="U2723" s="246" t="str">
        <f>IFERROR(VLOOKUP(C2723,'BASE EQUIPOS'!$G$8:$O$22,9,0)," ")</f>
        <v xml:space="preserve"> </v>
      </c>
      <c r="V2723" s="232" t="str">
        <f t="shared" si="298"/>
        <v/>
      </c>
      <c r="W2723" s="232" t="str">
        <f t="shared" si="299"/>
        <v/>
      </c>
      <c r="X2723" s="232" t="str">
        <f>IFERROR(VLOOKUP(W2723,Datos!$P$4:$Q$18,2,0),"")</f>
        <v/>
      </c>
      <c r="Y2723" s="232" t="str">
        <f t="shared" si="300"/>
        <v/>
      </c>
      <c r="AA2723" s="314" t="str">
        <f t="shared" ca="1" si="297"/>
        <v/>
      </c>
    </row>
    <row r="2724" spans="1:27" x14ac:dyDescent="0.3">
      <c r="A2724" s="238"/>
      <c r="B2724" s="241" t="str">
        <f t="shared" si="301"/>
        <v/>
      </c>
      <c r="C2724" s="239"/>
      <c r="D2724" s="240" t="str">
        <f>IF(C2724&lt;&gt;"",VLOOKUP(C2724,'BASE EQUIPOS'!$G$8:$H$22,2,0),"")</f>
        <v/>
      </c>
      <c r="E2724" s="241" t="str">
        <f>IF(C2724&lt;&gt;"",VLOOKUP(C2724,'BASE EQUIPOS'!$G$8:$I$22,3,0),"")</f>
        <v/>
      </c>
      <c r="F2724" s="241" t="str">
        <f>IF(C2724&lt;&gt;"",VLOOKUP(C2724,'BASE EQUIPOS'!$G$8:$J$22,4,0),"")</f>
        <v/>
      </c>
      <c r="G2724" s="242"/>
      <c r="H2724" s="233"/>
      <c r="I2724" s="241"/>
      <c r="J2724" s="241"/>
      <c r="K2724" s="241"/>
      <c r="L2724" s="239"/>
      <c r="M2724" s="244"/>
      <c r="N2724" s="245" t="str">
        <f t="shared" ca="1" si="295"/>
        <v/>
      </c>
      <c r="O2724" s="239"/>
      <c r="P2724" s="244"/>
      <c r="Q2724" s="245" t="str">
        <f t="shared" si="296"/>
        <v/>
      </c>
      <c r="U2724" s="246" t="str">
        <f>IFERROR(VLOOKUP(C2724,'BASE EQUIPOS'!$G$8:$O$22,9,0)," ")</f>
        <v xml:space="preserve"> </v>
      </c>
      <c r="V2724" s="232" t="str">
        <f t="shared" si="298"/>
        <v/>
      </c>
      <c r="W2724" s="232" t="str">
        <f t="shared" si="299"/>
        <v/>
      </c>
      <c r="X2724" s="232" t="str">
        <f>IFERROR(VLOOKUP(W2724,Datos!$P$4:$Q$18,2,0),"")</f>
        <v/>
      </c>
      <c r="Y2724" s="232" t="str">
        <f t="shared" si="300"/>
        <v/>
      </c>
      <c r="AA2724" s="314" t="str">
        <f t="shared" ca="1" si="297"/>
        <v/>
      </c>
    </row>
    <row r="2725" spans="1:27" x14ac:dyDescent="0.3">
      <c r="A2725" s="238"/>
      <c r="B2725" s="241" t="str">
        <f t="shared" si="301"/>
        <v/>
      </c>
      <c r="C2725" s="239"/>
      <c r="D2725" s="240" t="str">
        <f>IF(C2725&lt;&gt;"",VLOOKUP(C2725,'BASE EQUIPOS'!$G$8:$H$22,2,0),"")</f>
        <v/>
      </c>
      <c r="E2725" s="241" t="str">
        <f>IF(C2725&lt;&gt;"",VLOOKUP(C2725,'BASE EQUIPOS'!$G$8:$I$22,3,0),"")</f>
        <v/>
      </c>
      <c r="F2725" s="241" t="str">
        <f>IF(C2725&lt;&gt;"",VLOOKUP(C2725,'BASE EQUIPOS'!$G$8:$J$22,4,0),"")</f>
        <v/>
      </c>
      <c r="G2725" s="242"/>
      <c r="H2725" s="233"/>
      <c r="I2725" s="241"/>
      <c r="J2725" s="241"/>
      <c r="K2725" s="241"/>
      <c r="L2725" s="239"/>
      <c r="M2725" s="244"/>
      <c r="N2725" s="245" t="str">
        <f t="shared" ca="1" si="295"/>
        <v/>
      </c>
      <c r="O2725" s="239"/>
      <c r="P2725" s="244"/>
      <c r="Q2725" s="245" t="str">
        <f t="shared" si="296"/>
        <v/>
      </c>
      <c r="U2725" s="246" t="str">
        <f>IFERROR(VLOOKUP(C2725,'BASE EQUIPOS'!$G$8:$O$22,9,0)," ")</f>
        <v xml:space="preserve"> </v>
      </c>
      <c r="V2725" s="232" t="str">
        <f t="shared" si="298"/>
        <v/>
      </c>
      <c r="W2725" s="232" t="str">
        <f t="shared" si="299"/>
        <v/>
      </c>
      <c r="X2725" s="232" t="str">
        <f>IFERROR(VLOOKUP(W2725,Datos!$P$4:$Q$18,2,0),"")</f>
        <v/>
      </c>
      <c r="Y2725" s="232" t="str">
        <f t="shared" si="300"/>
        <v/>
      </c>
      <c r="AA2725" s="314" t="str">
        <f t="shared" ca="1" si="297"/>
        <v/>
      </c>
    </row>
    <row r="2726" spans="1:27" x14ac:dyDescent="0.3">
      <c r="A2726" s="238"/>
      <c r="B2726" s="241" t="str">
        <f t="shared" si="301"/>
        <v/>
      </c>
      <c r="C2726" s="239"/>
      <c r="D2726" s="240" t="str">
        <f>IF(C2726&lt;&gt;"",VLOOKUP(C2726,'BASE EQUIPOS'!$G$8:$H$22,2,0),"")</f>
        <v/>
      </c>
      <c r="E2726" s="241" t="str">
        <f>IF(C2726&lt;&gt;"",VLOOKUP(C2726,'BASE EQUIPOS'!$G$8:$I$22,3,0),"")</f>
        <v/>
      </c>
      <c r="F2726" s="241" t="str">
        <f>IF(C2726&lt;&gt;"",VLOOKUP(C2726,'BASE EQUIPOS'!$G$8:$J$22,4,0),"")</f>
        <v/>
      </c>
      <c r="G2726" s="242"/>
      <c r="H2726" s="233"/>
      <c r="I2726" s="241"/>
      <c r="J2726" s="241"/>
      <c r="K2726" s="241"/>
      <c r="L2726" s="239"/>
      <c r="M2726" s="244"/>
      <c r="N2726" s="245" t="str">
        <f t="shared" ca="1" si="295"/>
        <v/>
      </c>
      <c r="O2726" s="239"/>
      <c r="P2726" s="244"/>
      <c r="Q2726" s="245" t="str">
        <f t="shared" si="296"/>
        <v/>
      </c>
      <c r="U2726" s="246" t="str">
        <f>IFERROR(VLOOKUP(C2726,'BASE EQUIPOS'!$G$8:$O$22,9,0)," ")</f>
        <v xml:space="preserve"> </v>
      </c>
      <c r="V2726" s="232" t="str">
        <f t="shared" si="298"/>
        <v/>
      </c>
      <c r="W2726" s="232" t="str">
        <f t="shared" si="299"/>
        <v/>
      </c>
      <c r="X2726" s="232" t="str">
        <f>IFERROR(VLOOKUP(W2726,Datos!$P$4:$Q$18,2,0),"")</f>
        <v/>
      </c>
      <c r="Y2726" s="232" t="str">
        <f t="shared" si="300"/>
        <v/>
      </c>
      <c r="AA2726" s="314" t="str">
        <f t="shared" ca="1" si="297"/>
        <v/>
      </c>
    </row>
    <row r="2727" spans="1:27" x14ac:dyDescent="0.3">
      <c r="A2727" s="238"/>
      <c r="B2727" s="241" t="str">
        <f t="shared" si="301"/>
        <v/>
      </c>
      <c r="C2727" s="239"/>
      <c r="D2727" s="240" t="str">
        <f>IF(C2727&lt;&gt;"",VLOOKUP(C2727,'BASE EQUIPOS'!$G$8:$H$22,2,0),"")</f>
        <v/>
      </c>
      <c r="E2727" s="241" t="str">
        <f>IF(C2727&lt;&gt;"",VLOOKUP(C2727,'BASE EQUIPOS'!$G$8:$I$22,3,0),"")</f>
        <v/>
      </c>
      <c r="F2727" s="241" t="str">
        <f>IF(C2727&lt;&gt;"",VLOOKUP(C2727,'BASE EQUIPOS'!$G$8:$J$22,4,0),"")</f>
        <v/>
      </c>
      <c r="G2727" s="242"/>
      <c r="H2727" s="233"/>
      <c r="I2727" s="241"/>
      <c r="J2727" s="241"/>
      <c r="K2727" s="241"/>
      <c r="L2727" s="239"/>
      <c r="M2727" s="244"/>
      <c r="N2727" s="245" t="str">
        <f t="shared" ca="1" si="295"/>
        <v/>
      </c>
      <c r="O2727" s="239"/>
      <c r="P2727" s="244"/>
      <c r="Q2727" s="245" t="str">
        <f t="shared" si="296"/>
        <v/>
      </c>
      <c r="U2727" s="246" t="str">
        <f>IFERROR(VLOOKUP(C2727,'BASE EQUIPOS'!$G$8:$O$22,9,0)," ")</f>
        <v xml:space="preserve"> </v>
      </c>
      <c r="V2727" s="232" t="str">
        <f t="shared" si="298"/>
        <v/>
      </c>
      <c r="W2727" s="232" t="str">
        <f t="shared" si="299"/>
        <v/>
      </c>
      <c r="X2727" s="232" t="str">
        <f>IFERROR(VLOOKUP(W2727,Datos!$P$4:$Q$18,2,0),"")</f>
        <v/>
      </c>
      <c r="Y2727" s="232" t="str">
        <f t="shared" si="300"/>
        <v/>
      </c>
      <c r="AA2727" s="314" t="str">
        <f t="shared" ca="1" si="297"/>
        <v/>
      </c>
    </row>
    <row r="2728" spans="1:27" x14ac:dyDescent="0.3">
      <c r="A2728" s="238"/>
      <c r="B2728" s="241" t="str">
        <f t="shared" si="301"/>
        <v/>
      </c>
      <c r="C2728" s="239"/>
      <c r="D2728" s="240" t="str">
        <f>IF(C2728&lt;&gt;"",VLOOKUP(C2728,'BASE EQUIPOS'!$G$8:$H$22,2,0),"")</f>
        <v/>
      </c>
      <c r="E2728" s="241" t="str">
        <f>IF(C2728&lt;&gt;"",VLOOKUP(C2728,'BASE EQUIPOS'!$G$8:$I$22,3,0),"")</f>
        <v/>
      </c>
      <c r="F2728" s="241" t="str">
        <f>IF(C2728&lt;&gt;"",VLOOKUP(C2728,'BASE EQUIPOS'!$G$8:$J$22,4,0),"")</f>
        <v/>
      </c>
      <c r="G2728" s="242"/>
      <c r="H2728" s="233"/>
      <c r="I2728" s="241"/>
      <c r="J2728" s="241"/>
      <c r="K2728" s="241"/>
      <c r="L2728" s="239"/>
      <c r="M2728" s="244"/>
      <c r="N2728" s="245" t="str">
        <f t="shared" ca="1" si="295"/>
        <v/>
      </c>
      <c r="O2728" s="239"/>
      <c r="P2728" s="244"/>
      <c r="Q2728" s="245" t="str">
        <f t="shared" si="296"/>
        <v/>
      </c>
      <c r="U2728" s="246" t="str">
        <f>IFERROR(VLOOKUP(C2728,'BASE EQUIPOS'!$G$8:$O$22,9,0)," ")</f>
        <v xml:space="preserve"> </v>
      </c>
      <c r="V2728" s="232" t="str">
        <f t="shared" si="298"/>
        <v/>
      </c>
      <c r="W2728" s="232" t="str">
        <f t="shared" si="299"/>
        <v/>
      </c>
      <c r="X2728" s="232" t="str">
        <f>IFERROR(VLOOKUP(W2728,Datos!$P$4:$Q$18,2,0),"")</f>
        <v/>
      </c>
      <c r="Y2728" s="232" t="str">
        <f t="shared" si="300"/>
        <v/>
      </c>
      <c r="AA2728" s="314" t="str">
        <f t="shared" ca="1" si="297"/>
        <v/>
      </c>
    </row>
    <row r="2729" spans="1:27" x14ac:dyDescent="0.3">
      <c r="A2729" s="238"/>
      <c r="B2729" s="241" t="str">
        <f t="shared" si="301"/>
        <v/>
      </c>
      <c r="C2729" s="239"/>
      <c r="D2729" s="240" t="str">
        <f>IF(C2729&lt;&gt;"",VLOOKUP(C2729,'BASE EQUIPOS'!$G$8:$H$22,2,0),"")</f>
        <v/>
      </c>
      <c r="E2729" s="241" t="str">
        <f>IF(C2729&lt;&gt;"",VLOOKUP(C2729,'BASE EQUIPOS'!$G$8:$I$22,3,0),"")</f>
        <v/>
      </c>
      <c r="F2729" s="241" t="str">
        <f>IF(C2729&lt;&gt;"",VLOOKUP(C2729,'BASE EQUIPOS'!$G$8:$J$22,4,0),"")</f>
        <v/>
      </c>
      <c r="G2729" s="242"/>
      <c r="H2729" s="233"/>
      <c r="I2729" s="241"/>
      <c r="J2729" s="241"/>
      <c r="K2729" s="241"/>
      <c r="L2729" s="239"/>
      <c r="M2729" s="244"/>
      <c r="N2729" s="245" t="str">
        <f t="shared" ca="1" si="295"/>
        <v/>
      </c>
      <c r="O2729" s="239"/>
      <c r="P2729" s="244"/>
      <c r="Q2729" s="245" t="str">
        <f t="shared" si="296"/>
        <v/>
      </c>
      <c r="U2729" s="246" t="str">
        <f>IFERROR(VLOOKUP(C2729,'BASE EQUIPOS'!$G$8:$O$22,9,0)," ")</f>
        <v xml:space="preserve"> </v>
      </c>
      <c r="V2729" s="232" t="str">
        <f t="shared" si="298"/>
        <v/>
      </c>
      <c r="W2729" s="232" t="str">
        <f t="shared" si="299"/>
        <v/>
      </c>
      <c r="X2729" s="232" t="str">
        <f>IFERROR(VLOOKUP(W2729,Datos!$P$4:$Q$18,2,0),"")</f>
        <v/>
      </c>
      <c r="Y2729" s="232" t="str">
        <f t="shared" si="300"/>
        <v/>
      </c>
      <c r="AA2729" s="314" t="str">
        <f t="shared" ca="1" si="297"/>
        <v/>
      </c>
    </row>
    <row r="2730" spans="1:27" x14ac:dyDescent="0.3">
      <c r="A2730" s="238"/>
      <c r="B2730" s="241" t="str">
        <f t="shared" si="301"/>
        <v/>
      </c>
      <c r="C2730" s="239"/>
      <c r="D2730" s="240" t="str">
        <f>IF(C2730&lt;&gt;"",VLOOKUP(C2730,'BASE EQUIPOS'!$G$8:$H$22,2,0),"")</f>
        <v/>
      </c>
      <c r="E2730" s="241" t="str">
        <f>IF(C2730&lt;&gt;"",VLOOKUP(C2730,'BASE EQUIPOS'!$G$8:$I$22,3,0),"")</f>
        <v/>
      </c>
      <c r="F2730" s="241" t="str">
        <f>IF(C2730&lt;&gt;"",VLOOKUP(C2730,'BASE EQUIPOS'!$G$8:$J$22,4,0),"")</f>
        <v/>
      </c>
      <c r="G2730" s="242"/>
      <c r="H2730" s="233"/>
      <c r="I2730" s="241"/>
      <c r="J2730" s="241"/>
      <c r="K2730" s="241"/>
      <c r="L2730" s="239"/>
      <c r="M2730" s="244"/>
      <c r="N2730" s="245" t="str">
        <f t="shared" ca="1" si="295"/>
        <v/>
      </c>
      <c r="O2730" s="239"/>
      <c r="P2730" s="244"/>
      <c r="Q2730" s="245" t="str">
        <f t="shared" si="296"/>
        <v/>
      </c>
      <c r="U2730" s="246" t="str">
        <f>IFERROR(VLOOKUP(C2730,'BASE EQUIPOS'!$G$8:$O$22,9,0)," ")</f>
        <v xml:space="preserve"> </v>
      </c>
      <c r="V2730" s="232" t="str">
        <f t="shared" si="298"/>
        <v/>
      </c>
      <c r="W2730" s="232" t="str">
        <f t="shared" si="299"/>
        <v/>
      </c>
      <c r="X2730" s="232" t="str">
        <f>IFERROR(VLOOKUP(W2730,Datos!$P$4:$Q$18,2,0),"")</f>
        <v/>
      </c>
      <c r="Y2730" s="232" t="str">
        <f t="shared" si="300"/>
        <v/>
      </c>
      <c r="AA2730" s="314" t="str">
        <f t="shared" ca="1" si="297"/>
        <v/>
      </c>
    </row>
    <row r="2731" spans="1:27" x14ac:dyDescent="0.3">
      <c r="A2731" s="238"/>
      <c r="B2731" s="241" t="str">
        <f t="shared" si="301"/>
        <v/>
      </c>
      <c r="C2731" s="239"/>
      <c r="D2731" s="240" t="str">
        <f>IF(C2731&lt;&gt;"",VLOOKUP(C2731,'BASE EQUIPOS'!$G$8:$H$22,2,0),"")</f>
        <v/>
      </c>
      <c r="E2731" s="241" t="str">
        <f>IF(C2731&lt;&gt;"",VLOOKUP(C2731,'BASE EQUIPOS'!$G$8:$I$22,3,0),"")</f>
        <v/>
      </c>
      <c r="F2731" s="241" t="str">
        <f>IF(C2731&lt;&gt;"",VLOOKUP(C2731,'BASE EQUIPOS'!$G$8:$J$22,4,0),"")</f>
        <v/>
      </c>
      <c r="G2731" s="242"/>
      <c r="H2731" s="233"/>
      <c r="I2731" s="241"/>
      <c r="J2731" s="241"/>
      <c r="K2731" s="241"/>
      <c r="L2731" s="239"/>
      <c r="M2731" s="244"/>
      <c r="N2731" s="245" t="str">
        <f t="shared" ca="1" si="295"/>
        <v/>
      </c>
      <c r="O2731" s="239"/>
      <c r="P2731" s="244"/>
      <c r="Q2731" s="245" t="str">
        <f t="shared" si="296"/>
        <v/>
      </c>
      <c r="U2731" s="246" t="str">
        <f>IFERROR(VLOOKUP(C2731,'BASE EQUIPOS'!$G$8:$O$22,9,0)," ")</f>
        <v xml:space="preserve"> </v>
      </c>
      <c r="V2731" s="232" t="str">
        <f t="shared" si="298"/>
        <v/>
      </c>
      <c r="W2731" s="232" t="str">
        <f t="shared" si="299"/>
        <v/>
      </c>
      <c r="X2731" s="232" t="str">
        <f>IFERROR(VLOOKUP(W2731,Datos!$P$4:$Q$18,2,0),"")</f>
        <v/>
      </c>
      <c r="Y2731" s="232" t="str">
        <f t="shared" si="300"/>
        <v/>
      </c>
      <c r="AA2731" s="314" t="str">
        <f t="shared" ca="1" si="297"/>
        <v/>
      </c>
    </row>
    <row r="2732" spans="1:27" x14ac:dyDescent="0.3">
      <c r="A2732" s="238"/>
      <c r="B2732" s="241" t="str">
        <f t="shared" si="301"/>
        <v/>
      </c>
      <c r="C2732" s="239"/>
      <c r="D2732" s="240" t="str">
        <f>IF(C2732&lt;&gt;"",VLOOKUP(C2732,'BASE EQUIPOS'!$G$8:$H$22,2,0),"")</f>
        <v/>
      </c>
      <c r="E2732" s="241" t="str">
        <f>IF(C2732&lt;&gt;"",VLOOKUP(C2732,'BASE EQUIPOS'!$G$8:$I$22,3,0),"")</f>
        <v/>
      </c>
      <c r="F2732" s="241" t="str">
        <f>IF(C2732&lt;&gt;"",VLOOKUP(C2732,'BASE EQUIPOS'!$G$8:$J$22,4,0),"")</f>
        <v/>
      </c>
      <c r="G2732" s="242"/>
      <c r="H2732" s="233"/>
      <c r="I2732" s="241"/>
      <c r="J2732" s="241"/>
      <c r="K2732" s="241"/>
      <c r="L2732" s="239"/>
      <c r="M2732" s="244"/>
      <c r="N2732" s="245" t="str">
        <f t="shared" ca="1" si="295"/>
        <v/>
      </c>
      <c r="O2732" s="239"/>
      <c r="P2732" s="244"/>
      <c r="Q2732" s="245" t="str">
        <f t="shared" si="296"/>
        <v/>
      </c>
      <c r="U2732" s="246" t="str">
        <f>IFERROR(VLOOKUP(C2732,'BASE EQUIPOS'!$G$8:$O$22,9,0)," ")</f>
        <v xml:space="preserve"> </v>
      </c>
      <c r="V2732" s="232" t="str">
        <f t="shared" si="298"/>
        <v/>
      </c>
      <c r="W2732" s="232" t="str">
        <f t="shared" si="299"/>
        <v/>
      </c>
      <c r="X2732" s="232" t="str">
        <f>IFERROR(VLOOKUP(W2732,Datos!$P$4:$Q$18,2,0),"")</f>
        <v/>
      </c>
      <c r="Y2732" s="232" t="str">
        <f t="shared" si="300"/>
        <v/>
      </c>
      <c r="AA2732" s="314" t="str">
        <f t="shared" ca="1" si="297"/>
        <v/>
      </c>
    </row>
    <row r="2733" spans="1:27" x14ac:dyDescent="0.3">
      <c r="A2733" s="238"/>
      <c r="B2733" s="241" t="str">
        <f t="shared" si="301"/>
        <v/>
      </c>
      <c r="C2733" s="239"/>
      <c r="D2733" s="240" t="str">
        <f>IF(C2733&lt;&gt;"",VLOOKUP(C2733,'BASE EQUIPOS'!$G$8:$H$22,2,0),"")</f>
        <v/>
      </c>
      <c r="E2733" s="241" t="str">
        <f>IF(C2733&lt;&gt;"",VLOOKUP(C2733,'BASE EQUIPOS'!$G$8:$I$22,3,0),"")</f>
        <v/>
      </c>
      <c r="F2733" s="241" t="str">
        <f>IF(C2733&lt;&gt;"",VLOOKUP(C2733,'BASE EQUIPOS'!$G$8:$J$22,4,0),"")</f>
        <v/>
      </c>
      <c r="G2733" s="242"/>
      <c r="H2733" s="233"/>
      <c r="I2733" s="241"/>
      <c r="J2733" s="241"/>
      <c r="K2733" s="241"/>
      <c r="L2733" s="239"/>
      <c r="M2733" s="244"/>
      <c r="N2733" s="245" t="str">
        <f t="shared" ca="1" si="295"/>
        <v/>
      </c>
      <c r="O2733" s="239"/>
      <c r="P2733" s="244"/>
      <c r="Q2733" s="245" t="str">
        <f t="shared" si="296"/>
        <v/>
      </c>
      <c r="U2733" s="246" t="str">
        <f>IFERROR(VLOOKUP(C2733,'BASE EQUIPOS'!$G$8:$O$22,9,0)," ")</f>
        <v xml:space="preserve"> </v>
      </c>
      <c r="V2733" s="232" t="str">
        <f t="shared" si="298"/>
        <v/>
      </c>
      <c r="W2733" s="232" t="str">
        <f t="shared" si="299"/>
        <v/>
      </c>
      <c r="X2733" s="232" t="str">
        <f>IFERROR(VLOOKUP(W2733,Datos!$P$4:$Q$18,2,0),"")</f>
        <v/>
      </c>
      <c r="Y2733" s="232" t="str">
        <f t="shared" si="300"/>
        <v/>
      </c>
      <c r="AA2733" s="314" t="str">
        <f t="shared" ca="1" si="297"/>
        <v/>
      </c>
    </row>
    <row r="2734" spans="1:27" x14ac:dyDescent="0.3">
      <c r="A2734" s="238"/>
      <c r="B2734" s="241" t="str">
        <f t="shared" si="301"/>
        <v/>
      </c>
      <c r="C2734" s="239"/>
      <c r="D2734" s="240" t="str">
        <f>IF(C2734&lt;&gt;"",VLOOKUP(C2734,'BASE EQUIPOS'!$G$8:$H$22,2,0),"")</f>
        <v/>
      </c>
      <c r="E2734" s="241" t="str">
        <f>IF(C2734&lt;&gt;"",VLOOKUP(C2734,'BASE EQUIPOS'!$G$8:$I$22,3,0),"")</f>
        <v/>
      </c>
      <c r="F2734" s="241" t="str">
        <f>IF(C2734&lt;&gt;"",VLOOKUP(C2734,'BASE EQUIPOS'!$G$8:$J$22,4,0),"")</f>
        <v/>
      </c>
      <c r="G2734" s="242"/>
      <c r="H2734" s="233"/>
      <c r="I2734" s="241"/>
      <c r="J2734" s="241"/>
      <c r="K2734" s="241"/>
      <c r="L2734" s="239"/>
      <c r="M2734" s="244"/>
      <c r="N2734" s="245" t="str">
        <f t="shared" ca="1" si="295"/>
        <v/>
      </c>
      <c r="O2734" s="239"/>
      <c r="P2734" s="244"/>
      <c r="Q2734" s="245" t="str">
        <f t="shared" si="296"/>
        <v/>
      </c>
      <c r="U2734" s="246" t="str">
        <f>IFERROR(VLOOKUP(C2734,'BASE EQUIPOS'!$G$8:$O$22,9,0)," ")</f>
        <v xml:space="preserve"> </v>
      </c>
      <c r="V2734" s="232" t="str">
        <f t="shared" si="298"/>
        <v/>
      </c>
      <c r="W2734" s="232" t="str">
        <f t="shared" si="299"/>
        <v/>
      </c>
      <c r="X2734" s="232" t="str">
        <f>IFERROR(VLOOKUP(W2734,Datos!$P$4:$Q$18,2,0),"")</f>
        <v/>
      </c>
      <c r="Y2734" s="232" t="str">
        <f t="shared" si="300"/>
        <v/>
      </c>
      <c r="AA2734" s="314" t="str">
        <f t="shared" ca="1" si="297"/>
        <v/>
      </c>
    </row>
    <row r="2735" spans="1:27" x14ac:dyDescent="0.3">
      <c r="A2735" s="238"/>
      <c r="B2735" s="241" t="str">
        <f t="shared" si="301"/>
        <v/>
      </c>
      <c r="C2735" s="239"/>
      <c r="D2735" s="240" t="str">
        <f>IF(C2735&lt;&gt;"",VLOOKUP(C2735,'BASE EQUIPOS'!$G$8:$H$22,2,0),"")</f>
        <v/>
      </c>
      <c r="E2735" s="241" t="str">
        <f>IF(C2735&lt;&gt;"",VLOOKUP(C2735,'BASE EQUIPOS'!$G$8:$I$22,3,0),"")</f>
        <v/>
      </c>
      <c r="F2735" s="241" t="str">
        <f>IF(C2735&lt;&gt;"",VLOOKUP(C2735,'BASE EQUIPOS'!$G$8:$J$22,4,0),"")</f>
        <v/>
      </c>
      <c r="G2735" s="242"/>
      <c r="H2735" s="233"/>
      <c r="I2735" s="241"/>
      <c r="J2735" s="241"/>
      <c r="K2735" s="241"/>
      <c r="L2735" s="239"/>
      <c r="M2735" s="244"/>
      <c r="N2735" s="245" t="str">
        <f t="shared" ca="1" si="295"/>
        <v/>
      </c>
      <c r="O2735" s="239"/>
      <c r="P2735" s="244"/>
      <c r="Q2735" s="245" t="str">
        <f t="shared" si="296"/>
        <v/>
      </c>
      <c r="U2735" s="246" t="str">
        <f>IFERROR(VLOOKUP(C2735,'BASE EQUIPOS'!$G$8:$O$22,9,0)," ")</f>
        <v xml:space="preserve"> </v>
      </c>
      <c r="V2735" s="232" t="str">
        <f t="shared" si="298"/>
        <v/>
      </c>
      <c r="W2735" s="232" t="str">
        <f t="shared" si="299"/>
        <v/>
      </c>
      <c r="X2735" s="232" t="str">
        <f>IFERROR(VLOOKUP(W2735,Datos!$P$4:$Q$18,2,0),"")</f>
        <v/>
      </c>
      <c r="Y2735" s="232" t="str">
        <f t="shared" si="300"/>
        <v/>
      </c>
      <c r="AA2735" s="314" t="str">
        <f t="shared" ca="1" si="297"/>
        <v/>
      </c>
    </row>
    <row r="2736" spans="1:27" x14ac:dyDescent="0.3">
      <c r="A2736" s="238"/>
      <c r="B2736" s="241" t="str">
        <f t="shared" si="301"/>
        <v/>
      </c>
      <c r="C2736" s="239"/>
      <c r="D2736" s="240" t="str">
        <f>IF(C2736&lt;&gt;"",VLOOKUP(C2736,'BASE EQUIPOS'!$G$8:$H$22,2,0),"")</f>
        <v/>
      </c>
      <c r="E2736" s="241" t="str">
        <f>IF(C2736&lt;&gt;"",VLOOKUP(C2736,'BASE EQUIPOS'!$G$8:$I$22,3,0),"")</f>
        <v/>
      </c>
      <c r="F2736" s="241" t="str">
        <f>IF(C2736&lt;&gt;"",VLOOKUP(C2736,'BASE EQUIPOS'!$G$8:$J$22,4,0),"")</f>
        <v/>
      </c>
      <c r="G2736" s="242"/>
      <c r="H2736" s="233"/>
      <c r="I2736" s="241"/>
      <c r="J2736" s="241"/>
      <c r="K2736" s="241"/>
      <c r="L2736" s="239"/>
      <c r="M2736" s="244"/>
      <c r="N2736" s="245" t="str">
        <f t="shared" ca="1" si="295"/>
        <v/>
      </c>
      <c r="O2736" s="239"/>
      <c r="P2736" s="244"/>
      <c r="Q2736" s="245" t="str">
        <f t="shared" si="296"/>
        <v/>
      </c>
      <c r="U2736" s="246" t="str">
        <f>IFERROR(VLOOKUP(C2736,'BASE EQUIPOS'!$G$8:$O$22,9,0)," ")</f>
        <v xml:space="preserve"> </v>
      </c>
      <c r="V2736" s="232" t="str">
        <f t="shared" si="298"/>
        <v/>
      </c>
      <c r="W2736" s="232" t="str">
        <f t="shared" si="299"/>
        <v/>
      </c>
      <c r="X2736" s="232" t="str">
        <f>IFERROR(VLOOKUP(W2736,Datos!$P$4:$Q$18,2,0),"")</f>
        <v/>
      </c>
      <c r="Y2736" s="232" t="str">
        <f t="shared" si="300"/>
        <v/>
      </c>
      <c r="AA2736" s="314" t="str">
        <f t="shared" ca="1" si="297"/>
        <v/>
      </c>
    </row>
    <row r="2737" spans="1:27" x14ac:dyDescent="0.3">
      <c r="A2737" s="238"/>
      <c r="B2737" s="241" t="str">
        <f t="shared" si="301"/>
        <v/>
      </c>
      <c r="C2737" s="239"/>
      <c r="D2737" s="240" t="str">
        <f>IF(C2737&lt;&gt;"",VLOOKUP(C2737,'BASE EQUIPOS'!$G$8:$H$22,2,0),"")</f>
        <v/>
      </c>
      <c r="E2737" s="241" t="str">
        <f>IF(C2737&lt;&gt;"",VLOOKUP(C2737,'BASE EQUIPOS'!$G$8:$I$22,3,0),"")</f>
        <v/>
      </c>
      <c r="F2737" s="241" t="str">
        <f>IF(C2737&lt;&gt;"",VLOOKUP(C2737,'BASE EQUIPOS'!$G$8:$J$22,4,0),"")</f>
        <v/>
      </c>
      <c r="G2737" s="242"/>
      <c r="H2737" s="233"/>
      <c r="I2737" s="241"/>
      <c r="J2737" s="241"/>
      <c r="K2737" s="241"/>
      <c r="L2737" s="239"/>
      <c r="M2737" s="244"/>
      <c r="N2737" s="245" t="str">
        <f t="shared" ca="1" si="295"/>
        <v/>
      </c>
      <c r="O2737" s="239"/>
      <c r="P2737" s="244"/>
      <c r="Q2737" s="245" t="str">
        <f t="shared" si="296"/>
        <v/>
      </c>
      <c r="U2737" s="246" t="str">
        <f>IFERROR(VLOOKUP(C2737,'BASE EQUIPOS'!$G$8:$O$22,9,0)," ")</f>
        <v xml:space="preserve"> </v>
      </c>
      <c r="V2737" s="232" t="str">
        <f t="shared" si="298"/>
        <v/>
      </c>
      <c r="W2737" s="232" t="str">
        <f t="shared" si="299"/>
        <v/>
      </c>
      <c r="X2737" s="232" t="str">
        <f>IFERROR(VLOOKUP(W2737,Datos!$P$4:$Q$18,2,0),"")</f>
        <v/>
      </c>
      <c r="Y2737" s="232" t="str">
        <f t="shared" si="300"/>
        <v/>
      </c>
      <c r="AA2737" s="314" t="str">
        <f t="shared" ca="1" si="297"/>
        <v/>
      </c>
    </row>
    <row r="2738" spans="1:27" x14ac:dyDescent="0.3">
      <c r="A2738" s="238"/>
      <c r="B2738" s="241" t="str">
        <f t="shared" si="301"/>
        <v/>
      </c>
      <c r="C2738" s="239"/>
      <c r="D2738" s="240" t="str">
        <f>IF(C2738&lt;&gt;"",VLOOKUP(C2738,'BASE EQUIPOS'!$G$8:$H$22,2,0),"")</f>
        <v/>
      </c>
      <c r="E2738" s="241" t="str">
        <f>IF(C2738&lt;&gt;"",VLOOKUP(C2738,'BASE EQUIPOS'!$G$8:$I$22,3,0),"")</f>
        <v/>
      </c>
      <c r="F2738" s="241" t="str">
        <f>IF(C2738&lt;&gt;"",VLOOKUP(C2738,'BASE EQUIPOS'!$G$8:$J$22,4,0),"")</f>
        <v/>
      </c>
      <c r="G2738" s="242"/>
      <c r="H2738" s="233"/>
      <c r="I2738" s="241"/>
      <c r="J2738" s="241"/>
      <c r="K2738" s="241"/>
      <c r="L2738" s="239"/>
      <c r="M2738" s="244"/>
      <c r="N2738" s="245" t="str">
        <f t="shared" ca="1" si="295"/>
        <v/>
      </c>
      <c r="O2738" s="239"/>
      <c r="P2738" s="244"/>
      <c r="Q2738" s="245" t="str">
        <f t="shared" si="296"/>
        <v/>
      </c>
      <c r="U2738" s="246" t="str">
        <f>IFERROR(VLOOKUP(C2738,'BASE EQUIPOS'!$G$8:$O$22,9,0)," ")</f>
        <v xml:space="preserve"> </v>
      </c>
      <c r="V2738" s="232" t="str">
        <f t="shared" si="298"/>
        <v/>
      </c>
      <c r="W2738" s="232" t="str">
        <f t="shared" si="299"/>
        <v/>
      </c>
      <c r="X2738" s="232" t="str">
        <f>IFERROR(VLOOKUP(W2738,Datos!$P$4:$Q$18,2,0),"")</f>
        <v/>
      </c>
      <c r="Y2738" s="232" t="str">
        <f t="shared" si="300"/>
        <v/>
      </c>
      <c r="AA2738" s="314" t="str">
        <f t="shared" ca="1" si="297"/>
        <v/>
      </c>
    </row>
    <row r="2739" spans="1:27" x14ac:dyDescent="0.3">
      <c r="A2739" s="238"/>
      <c r="B2739" s="241" t="str">
        <f t="shared" si="301"/>
        <v/>
      </c>
      <c r="C2739" s="239"/>
      <c r="D2739" s="240" t="str">
        <f>IF(C2739&lt;&gt;"",VLOOKUP(C2739,'BASE EQUIPOS'!$G$8:$H$22,2,0),"")</f>
        <v/>
      </c>
      <c r="E2739" s="241" t="str">
        <f>IF(C2739&lt;&gt;"",VLOOKUP(C2739,'BASE EQUIPOS'!$G$8:$I$22,3,0),"")</f>
        <v/>
      </c>
      <c r="F2739" s="241" t="str">
        <f>IF(C2739&lt;&gt;"",VLOOKUP(C2739,'BASE EQUIPOS'!$G$8:$J$22,4,0),"")</f>
        <v/>
      </c>
      <c r="G2739" s="242"/>
      <c r="H2739" s="233"/>
      <c r="I2739" s="241"/>
      <c r="J2739" s="241"/>
      <c r="K2739" s="241"/>
      <c r="L2739" s="239"/>
      <c r="M2739" s="244"/>
      <c r="N2739" s="245" t="str">
        <f t="shared" ca="1" si="295"/>
        <v/>
      </c>
      <c r="O2739" s="239"/>
      <c r="P2739" s="244"/>
      <c r="Q2739" s="245" t="str">
        <f t="shared" si="296"/>
        <v/>
      </c>
      <c r="U2739" s="246" t="str">
        <f>IFERROR(VLOOKUP(C2739,'BASE EQUIPOS'!$G$8:$O$22,9,0)," ")</f>
        <v xml:space="preserve"> </v>
      </c>
      <c r="V2739" s="232" t="str">
        <f t="shared" si="298"/>
        <v/>
      </c>
      <c r="W2739" s="232" t="str">
        <f t="shared" si="299"/>
        <v/>
      </c>
      <c r="X2739" s="232" t="str">
        <f>IFERROR(VLOOKUP(W2739,Datos!$P$4:$Q$18,2,0),"")</f>
        <v/>
      </c>
      <c r="Y2739" s="232" t="str">
        <f t="shared" si="300"/>
        <v/>
      </c>
      <c r="AA2739" s="314" t="str">
        <f t="shared" ca="1" si="297"/>
        <v/>
      </c>
    </row>
    <row r="2740" spans="1:27" x14ac:dyDescent="0.3">
      <c r="A2740" s="238"/>
      <c r="B2740" s="241" t="str">
        <f t="shared" si="301"/>
        <v/>
      </c>
      <c r="C2740" s="239"/>
      <c r="D2740" s="240" t="str">
        <f>IF(C2740&lt;&gt;"",VLOOKUP(C2740,'BASE EQUIPOS'!$G$8:$H$22,2,0),"")</f>
        <v/>
      </c>
      <c r="E2740" s="241" t="str">
        <f>IF(C2740&lt;&gt;"",VLOOKUP(C2740,'BASE EQUIPOS'!$G$8:$I$22,3,0),"")</f>
        <v/>
      </c>
      <c r="F2740" s="241" t="str">
        <f>IF(C2740&lt;&gt;"",VLOOKUP(C2740,'BASE EQUIPOS'!$G$8:$J$22,4,0),"")</f>
        <v/>
      </c>
      <c r="G2740" s="242"/>
      <c r="H2740" s="233"/>
      <c r="I2740" s="241"/>
      <c r="J2740" s="241"/>
      <c r="K2740" s="241"/>
      <c r="L2740" s="239"/>
      <c r="M2740" s="244"/>
      <c r="N2740" s="245" t="str">
        <f t="shared" ca="1" si="295"/>
        <v/>
      </c>
      <c r="O2740" s="239"/>
      <c r="P2740" s="244"/>
      <c r="Q2740" s="245" t="str">
        <f t="shared" si="296"/>
        <v/>
      </c>
      <c r="U2740" s="246" t="str">
        <f>IFERROR(VLOOKUP(C2740,'BASE EQUIPOS'!$G$8:$O$22,9,0)," ")</f>
        <v xml:space="preserve"> </v>
      </c>
      <c r="V2740" s="232" t="str">
        <f t="shared" si="298"/>
        <v/>
      </c>
      <c r="W2740" s="232" t="str">
        <f t="shared" si="299"/>
        <v/>
      </c>
      <c r="X2740" s="232" t="str">
        <f>IFERROR(VLOOKUP(W2740,Datos!$P$4:$Q$18,2,0),"")</f>
        <v/>
      </c>
      <c r="Y2740" s="232" t="str">
        <f t="shared" si="300"/>
        <v/>
      </c>
      <c r="AA2740" s="314" t="str">
        <f t="shared" ca="1" si="297"/>
        <v/>
      </c>
    </row>
    <row r="2741" spans="1:27" x14ac:dyDescent="0.3">
      <c r="A2741" s="238"/>
      <c r="B2741" s="241" t="str">
        <f t="shared" si="301"/>
        <v/>
      </c>
      <c r="C2741" s="239"/>
      <c r="D2741" s="240" t="str">
        <f>IF(C2741&lt;&gt;"",VLOOKUP(C2741,'BASE EQUIPOS'!$G$8:$H$22,2,0),"")</f>
        <v/>
      </c>
      <c r="E2741" s="241" t="str">
        <f>IF(C2741&lt;&gt;"",VLOOKUP(C2741,'BASE EQUIPOS'!$G$8:$I$22,3,0),"")</f>
        <v/>
      </c>
      <c r="F2741" s="241" t="str">
        <f>IF(C2741&lt;&gt;"",VLOOKUP(C2741,'BASE EQUIPOS'!$G$8:$J$22,4,0),"")</f>
        <v/>
      </c>
      <c r="G2741" s="242"/>
      <c r="H2741" s="233"/>
      <c r="I2741" s="241"/>
      <c r="J2741" s="241"/>
      <c r="K2741" s="241"/>
      <c r="L2741" s="239"/>
      <c r="M2741" s="244"/>
      <c r="N2741" s="245" t="str">
        <f t="shared" ca="1" si="295"/>
        <v/>
      </c>
      <c r="O2741" s="239"/>
      <c r="P2741" s="244"/>
      <c r="Q2741" s="245" t="str">
        <f t="shared" si="296"/>
        <v/>
      </c>
      <c r="U2741" s="246" t="str">
        <f>IFERROR(VLOOKUP(C2741,'BASE EQUIPOS'!$G$8:$O$22,9,0)," ")</f>
        <v xml:space="preserve"> </v>
      </c>
      <c r="V2741" s="232" t="str">
        <f t="shared" si="298"/>
        <v/>
      </c>
      <c r="W2741" s="232" t="str">
        <f t="shared" si="299"/>
        <v/>
      </c>
      <c r="X2741" s="232" t="str">
        <f>IFERROR(VLOOKUP(W2741,Datos!$P$4:$Q$18,2,0),"")</f>
        <v/>
      </c>
      <c r="Y2741" s="232" t="str">
        <f t="shared" si="300"/>
        <v/>
      </c>
      <c r="AA2741" s="314" t="str">
        <f t="shared" ca="1" si="297"/>
        <v/>
      </c>
    </row>
    <row r="2742" spans="1:27" x14ac:dyDescent="0.3">
      <c r="A2742" s="238"/>
      <c r="B2742" s="241" t="str">
        <f t="shared" si="301"/>
        <v/>
      </c>
      <c r="C2742" s="239"/>
      <c r="D2742" s="240" t="str">
        <f>IF(C2742&lt;&gt;"",VLOOKUP(C2742,'BASE EQUIPOS'!$G$8:$H$22,2,0),"")</f>
        <v/>
      </c>
      <c r="E2742" s="241" t="str">
        <f>IF(C2742&lt;&gt;"",VLOOKUP(C2742,'BASE EQUIPOS'!$G$8:$I$22,3,0),"")</f>
        <v/>
      </c>
      <c r="F2742" s="241" t="str">
        <f>IF(C2742&lt;&gt;"",VLOOKUP(C2742,'BASE EQUIPOS'!$G$8:$J$22,4,0),"")</f>
        <v/>
      </c>
      <c r="G2742" s="242"/>
      <c r="H2742" s="233"/>
      <c r="I2742" s="241"/>
      <c r="J2742" s="241"/>
      <c r="K2742" s="241"/>
      <c r="L2742" s="239"/>
      <c r="M2742" s="244"/>
      <c r="N2742" s="245" t="str">
        <f t="shared" ca="1" si="295"/>
        <v/>
      </c>
      <c r="O2742" s="239"/>
      <c r="P2742" s="244"/>
      <c r="Q2742" s="245" t="str">
        <f t="shared" si="296"/>
        <v/>
      </c>
      <c r="U2742" s="246" t="str">
        <f>IFERROR(VLOOKUP(C2742,'BASE EQUIPOS'!$G$8:$O$22,9,0)," ")</f>
        <v xml:space="preserve"> </v>
      </c>
      <c r="V2742" s="232" t="str">
        <f t="shared" si="298"/>
        <v/>
      </c>
      <c r="W2742" s="232" t="str">
        <f t="shared" si="299"/>
        <v/>
      </c>
      <c r="X2742" s="232" t="str">
        <f>IFERROR(VLOOKUP(W2742,Datos!$P$4:$Q$18,2,0),"")</f>
        <v/>
      </c>
      <c r="Y2742" s="232" t="str">
        <f t="shared" si="300"/>
        <v/>
      </c>
      <c r="AA2742" s="314" t="str">
        <f t="shared" ca="1" si="297"/>
        <v/>
      </c>
    </row>
    <row r="2743" spans="1:27" x14ac:dyDescent="0.3">
      <c r="A2743" s="238"/>
      <c r="B2743" s="241" t="str">
        <f t="shared" si="301"/>
        <v/>
      </c>
      <c r="C2743" s="239"/>
      <c r="D2743" s="240" t="str">
        <f>IF(C2743&lt;&gt;"",VLOOKUP(C2743,'BASE EQUIPOS'!$G$8:$H$22,2,0),"")</f>
        <v/>
      </c>
      <c r="E2743" s="241" t="str">
        <f>IF(C2743&lt;&gt;"",VLOOKUP(C2743,'BASE EQUIPOS'!$G$8:$I$22,3,0),"")</f>
        <v/>
      </c>
      <c r="F2743" s="241" t="str">
        <f>IF(C2743&lt;&gt;"",VLOOKUP(C2743,'BASE EQUIPOS'!$G$8:$J$22,4,0),"")</f>
        <v/>
      </c>
      <c r="G2743" s="242"/>
      <c r="H2743" s="233"/>
      <c r="I2743" s="241"/>
      <c r="J2743" s="241"/>
      <c r="K2743" s="241"/>
      <c r="L2743" s="239"/>
      <c r="M2743" s="244"/>
      <c r="N2743" s="245" t="str">
        <f t="shared" ca="1" si="295"/>
        <v/>
      </c>
      <c r="O2743" s="239"/>
      <c r="P2743" s="244"/>
      <c r="Q2743" s="245" t="str">
        <f t="shared" si="296"/>
        <v/>
      </c>
      <c r="U2743" s="246" t="str">
        <f>IFERROR(VLOOKUP(C2743,'BASE EQUIPOS'!$G$8:$O$22,9,0)," ")</f>
        <v xml:space="preserve"> </v>
      </c>
      <c r="V2743" s="232" t="str">
        <f t="shared" si="298"/>
        <v/>
      </c>
      <c r="W2743" s="232" t="str">
        <f t="shared" si="299"/>
        <v/>
      </c>
      <c r="X2743" s="232" t="str">
        <f>IFERROR(VLOOKUP(W2743,Datos!$P$4:$Q$18,2,0),"")</f>
        <v/>
      </c>
      <c r="Y2743" s="232" t="str">
        <f t="shared" si="300"/>
        <v/>
      </c>
      <c r="AA2743" s="314" t="str">
        <f t="shared" ca="1" si="297"/>
        <v/>
      </c>
    </row>
    <row r="2744" spans="1:27" x14ac:dyDescent="0.3">
      <c r="A2744" s="238"/>
      <c r="B2744" s="241" t="str">
        <f t="shared" si="301"/>
        <v/>
      </c>
      <c r="C2744" s="239"/>
      <c r="D2744" s="240" t="str">
        <f>IF(C2744&lt;&gt;"",VLOOKUP(C2744,'BASE EQUIPOS'!$G$8:$H$22,2,0),"")</f>
        <v/>
      </c>
      <c r="E2744" s="241" t="str">
        <f>IF(C2744&lt;&gt;"",VLOOKUP(C2744,'BASE EQUIPOS'!$G$8:$I$22,3,0),"")</f>
        <v/>
      </c>
      <c r="F2744" s="241" t="str">
        <f>IF(C2744&lt;&gt;"",VLOOKUP(C2744,'BASE EQUIPOS'!$G$8:$J$22,4,0),"")</f>
        <v/>
      </c>
      <c r="G2744" s="242"/>
      <c r="H2744" s="233"/>
      <c r="I2744" s="241"/>
      <c r="J2744" s="241"/>
      <c r="K2744" s="241"/>
      <c r="L2744" s="239"/>
      <c r="M2744" s="244"/>
      <c r="N2744" s="245" t="str">
        <f t="shared" ca="1" si="295"/>
        <v/>
      </c>
      <c r="O2744" s="239"/>
      <c r="P2744" s="244"/>
      <c r="Q2744" s="245" t="str">
        <f t="shared" si="296"/>
        <v/>
      </c>
      <c r="U2744" s="246" t="str">
        <f>IFERROR(VLOOKUP(C2744,'BASE EQUIPOS'!$G$8:$O$22,9,0)," ")</f>
        <v xml:space="preserve"> </v>
      </c>
      <c r="V2744" s="232" t="str">
        <f t="shared" si="298"/>
        <v/>
      </c>
      <c r="W2744" s="232" t="str">
        <f t="shared" si="299"/>
        <v/>
      </c>
      <c r="X2744" s="232" t="str">
        <f>IFERROR(VLOOKUP(W2744,Datos!$P$4:$Q$18,2,0),"")</f>
        <v/>
      </c>
      <c r="Y2744" s="232" t="str">
        <f t="shared" si="300"/>
        <v/>
      </c>
      <c r="AA2744" s="314" t="str">
        <f t="shared" ca="1" si="297"/>
        <v/>
      </c>
    </row>
    <row r="2745" spans="1:27" x14ac:dyDescent="0.3">
      <c r="A2745" s="238"/>
      <c r="B2745" s="241" t="str">
        <f t="shared" si="301"/>
        <v/>
      </c>
      <c r="C2745" s="239"/>
      <c r="D2745" s="240" t="str">
        <f>IF(C2745&lt;&gt;"",VLOOKUP(C2745,'BASE EQUIPOS'!$G$8:$H$22,2,0),"")</f>
        <v/>
      </c>
      <c r="E2745" s="241" t="str">
        <f>IF(C2745&lt;&gt;"",VLOOKUP(C2745,'BASE EQUIPOS'!$G$8:$I$22,3,0),"")</f>
        <v/>
      </c>
      <c r="F2745" s="241" t="str">
        <f>IF(C2745&lt;&gt;"",VLOOKUP(C2745,'BASE EQUIPOS'!$G$8:$J$22,4,0),"")</f>
        <v/>
      </c>
      <c r="G2745" s="242"/>
      <c r="H2745" s="233"/>
      <c r="I2745" s="241"/>
      <c r="J2745" s="241"/>
      <c r="K2745" s="241"/>
      <c r="L2745" s="239"/>
      <c r="M2745" s="244"/>
      <c r="N2745" s="245" t="str">
        <f t="shared" ca="1" si="295"/>
        <v/>
      </c>
      <c r="O2745" s="239"/>
      <c r="P2745" s="244"/>
      <c r="Q2745" s="245" t="str">
        <f t="shared" si="296"/>
        <v/>
      </c>
      <c r="U2745" s="246" t="str">
        <f>IFERROR(VLOOKUP(C2745,'BASE EQUIPOS'!$G$8:$O$22,9,0)," ")</f>
        <v xml:space="preserve"> </v>
      </c>
      <c r="V2745" s="232" t="str">
        <f t="shared" si="298"/>
        <v/>
      </c>
      <c r="W2745" s="232" t="str">
        <f t="shared" si="299"/>
        <v/>
      </c>
      <c r="X2745" s="232" t="str">
        <f>IFERROR(VLOOKUP(W2745,Datos!$P$4:$Q$18,2,0),"")</f>
        <v/>
      </c>
      <c r="Y2745" s="232" t="str">
        <f t="shared" si="300"/>
        <v/>
      </c>
      <c r="AA2745" s="314" t="str">
        <f t="shared" ca="1" si="297"/>
        <v/>
      </c>
    </row>
    <row r="2746" spans="1:27" x14ac:dyDescent="0.3">
      <c r="A2746" s="238"/>
      <c r="B2746" s="241" t="str">
        <f t="shared" si="301"/>
        <v/>
      </c>
      <c r="C2746" s="239"/>
      <c r="D2746" s="240" t="str">
        <f>IF(C2746&lt;&gt;"",VLOOKUP(C2746,'BASE EQUIPOS'!$G$8:$H$22,2,0),"")</f>
        <v/>
      </c>
      <c r="E2746" s="241" t="str">
        <f>IF(C2746&lt;&gt;"",VLOOKUP(C2746,'BASE EQUIPOS'!$G$8:$I$22,3,0),"")</f>
        <v/>
      </c>
      <c r="F2746" s="241" t="str">
        <f>IF(C2746&lt;&gt;"",VLOOKUP(C2746,'BASE EQUIPOS'!$G$8:$J$22,4,0),"")</f>
        <v/>
      </c>
      <c r="G2746" s="242"/>
      <c r="H2746" s="233"/>
      <c r="I2746" s="241"/>
      <c r="J2746" s="241"/>
      <c r="K2746" s="241"/>
      <c r="L2746" s="239"/>
      <c r="M2746" s="244"/>
      <c r="N2746" s="245" t="str">
        <f t="shared" ca="1" si="295"/>
        <v/>
      </c>
      <c r="O2746" s="239"/>
      <c r="P2746" s="244"/>
      <c r="Q2746" s="245" t="str">
        <f t="shared" si="296"/>
        <v/>
      </c>
      <c r="U2746" s="246" t="str">
        <f>IFERROR(VLOOKUP(C2746,'BASE EQUIPOS'!$G$8:$O$22,9,0)," ")</f>
        <v xml:space="preserve"> </v>
      </c>
      <c r="V2746" s="232" t="str">
        <f t="shared" si="298"/>
        <v/>
      </c>
      <c r="W2746" s="232" t="str">
        <f t="shared" si="299"/>
        <v/>
      </c>
      <c r="X2746" s="232" t="str">
        <f>IFERROR(VLOOKUP(W2746,Datos!$P$4:$Q$18,2,0),"")</f>
        <v/>
      </c>
      <c r="Y2746" s="232" t="str">
        <f t="shared" si="300"/>
        <v/>
      </c>
      <c r="AA2746" s="314" t="str">
        <f t="shared" ca="1" si="297"/>
        <v/>
      </c>
    </row>
    <row r="2747" spans="1:27" x14ac:dyDescent="0.3">
      <c r="A2747" s="238"/>
      <c r="B2747" s="241" t="str">
        <f t="shared" si="301"/>
        <v/>
      </c>
      <c r="C2747" s="239"/>
      <c r="D2747" s="240" t="str">
        <f>IF(C2747&lt;&gt;"",VLOOKUP(C2747,'BASE EQUIPOS'!$G$8:$H$22,2,0),"")</f>
        <v/>
      </c>
      <c r="E2747" s="241" t="str">
        <f>IF(C2747&lt;&gt;"",VLOOKUP(C2747,'BASE EQUIPOS'!$G$8:$I$22,3,0),"")</f>
        <v/>
      </c>
      <c r="F2747" s="241" t="str">
        <f>IF(C2747&lt;&gt;"",VLOOKUP(C2747,'BASE EQUIPOS'!$G$8:$J$22,4,0),"")</f>
        <v/>
      </c>
      <c r="G2747" s="242"/>
      <c r="H2747" s="233"/>
      <c r="I2747" s="241"/>
      <c r="J2747" s="241"/>
      <c r="K2747" s="241"/>
      <c r="L2747" s="239"/>
      <c r="M2747" s="244"/>
      <c r="N2747" s="245" t="str">
        <f t="shared" ca="1" si="295"/>
        <v/>
      </c>
      <c r="O2747" s="239"/>
      <c r="P2747" s="244"/>
      <c r="Q2747" s="245" t="str">
        <f t="shared" si="296"/>
        <v/>
      </c>
      <c r="U2747" s="246" t="str">
        <f>IFERROR(VLOOKUP(C2747,'BASE EQUIPOS'!$G$8:$O$22,9,0)," ")</f>
        <v xml:space="preserve"> </v>
      </c>
      <c r="V2747" s="232" t="str">
        <f t="shared" si="298"/>
        <v/>
      </c>
      <c r="W2747" s="232" t="str">
        <f t="shared" si="299"/>
        <v/>
      </c>
      <c r="X2747" s="232" t="str">
        <f>IFERROR(VLOOKUP(W2747,Datos!$P$4:$Q$18,2,0),"")</f>
        <v/>
      </c>
      <c r="Y2747" s="232" t="str">
        <f t="shared" si="300"/>
        <v/>
      </c>
      <c r="AA2747" s="314" t="str">
        <f t="shared" ca="1" si="297"/>
        <v/>
      </c>
    </row>
    <row r="2748" spans="1:27" x14ac:dyDescent="0.3">
      <c r="A2748" s="238"/>
      <c r="B2748" s="241" t="str">
        <f t="shared" si="301"/>
        <v/>
      </c>
      <c r="C2748" s="239"/>
      <c r="D2748" s="240" t="str">
        <f>IF(C2748&lt;&gt;"",VLOOKUP(C2748,'BASE EQUIPOS'!$G$8:$H$22,2,0),"")</f>
        <v/>
      </c>
      <c r="E2748" s="241" t="str">
        <f>IF(C2748&lt;&gt;"",VLOOKUP(C2748,'BASE EQUIPOS'!$G$8:$I$22,3,0),"")</f>
        <v/>
      </c>
      <c r="F2748" s="241" t="str">
        <f>IF(C2748&lt;&gt;"",VLOOKUP(C2748,'BASE EQUIPOS'!$G$8:$J$22,4,0),"")</f>
        <v/>
      </c>
      <c r="G2748" s="242"/>
      <c r="H2748" s="233"/>
      <c r="I2748" s="241"/>
      <c r="J2748" s="241"/>
      <c r="K2748" s="241"/>
      <c r="L2748" s="239"/>
      <c r="M2748" s="244"/>
      <c r="N2748" s="245" t="str">
        <f t="shared" ca="1" si="295"/>
        <v/>
      </c>
      <c r="O2748" s="239"/>
      <c r="P2748" s="244"/>
      <c r="Q2748" s="245" t="str">
        <f t="shared" si="296"/>
        <v/>
      </c>
      <c r="U2748" s="246" t="str">
        <f>IFERROR(VLOOKUP(C2748,'BASE EQUIPOS'!$G$8:$O$22,9,0)," ")</f>
        <v xml:space="preserve"> </v>
      </c>
      <c r="V2748" s="232" t="str">
        <f t="shared" si="298"/>
        <v/>
      </c>
      <c r="W2748" s="232" t="str">
        <f t="shared" si="299"/>
        <v/>
      </c>
      <c r="X2748" s="232" t="str">
        <f>IFERROR(VLOOKUP(W2748,Datos!$P$4:$Q$18,2,0),"")</f>
        <v/>
      </c>
      <c r="Y2748" s="232" t="str">
        <f t="shared" si="300"/>
        <v/>
      </c>
      <c r="AA2748" s="314" t="str">
        <f t="shared" ca="1" si="297"/>
        <v/>
      </c>
    </row>
    <row r="2749" spans="1:27" x14ac:dyDescent="0.3">
      <c r="A2749" s="238"/>
      <c r="B2749" s="241" t="str">
        <f t="shared" si="301"/>
        <v/>
      </c>
      <c r="C2749" s="239"/>
      <c r="D2749" s="240" t="str">
        <f>IF(C2749&lt;&gt;"",VLOOKUP(C2749,'BASE EQUIPOS'!$G$8:$H$22,2,0),"")</f>
        <v/>
      </c>
      <c r="E2749" s="241" t="str">
        <f>IF(C2749&lt;&gt;"",VLOOKUP(C2749,'BASE EQUIPOS'!$G$8:$I$22,3,0),"")</f>
        <v/>
      </c>
      <c r="F2749" s="241" t="str">
        <f>IF(C2749&lt;&gt;"",VLOOKUP(C2749,'BASE EQUIPOS'!$G$8:$J$22,4,0),"")</f>
        <v/>
      </c>
      <c r="G2749" s="242"/>
      <c r="H2749" s="233"/>
      <c r="I2749" s="241"/>
      <c r="J2749" s="241"/>
      <c r="K2749" s="241"/>
      <c r="L2749" s="239"/>
      <c r="M2749" s="244"/>
      <c r="N2749" s="245" t="str">
        <f t="shared" ca="1" si="295"/>
        <v/>
      </c>
      <c r="O2749" s="239"/>
      <c r="P2749" s="244"/>
      <c r="Q2749" s="245" t="str">
        <f t="shared" si="296"/>
        <v/>
      </c>
      <c r="U2749" s="246" t="str">
        <f>IFERROR(VLOOKUP(C2749,'BASE EQUIPOS'!$G$8:$O$22,9,0)," ")</f>
        <v xml:space="preserve"> </v>
      </c>
      <c r="V2749" s="232" t="str">
        <f t="shared" si="298"/>
        <v/>
      </c>
      <c r="W2749" s="232" t="str">
        <f t="shared" si="299"/>
        <v/>
      </c>
      <c r="X2749" s="232" t="str">
        <f>IFERROR(VLOOKUP(W2749,Datos!$P$4:$Q$18,2,0),"")</f>
        <v/>
      </c>
      <c r="Y2749" s="232" t="str">
        <f t="shared" si="300"/>
        <v/>
      </c>
      <c r="AA2749" s="314" t="str">
        <f t="shared" ca="1" si="297"/>
        <v/>
      </c>
    </row>
    <row r="2750" spans="1:27" x14ac:dyDescent="0.3">
      <c r="A2750" s="238"/>
      <c r="B2750" s="241" t="str">
        <f t="shared" si="301"/>
        <v/>
      </c>
      <c r="C2750" s="239"/>
      <c r="D2750" s="240" t="str">
        <f>IF(C2750&lt;&gt;"",VLOOKUP(C2750,'BASE EQUIPOS'!$G$8:$H$22,2,0),"")</f>
        <v/>
      </c>
      <c r="E2750" s="241" t="str">
        <f>IF(C2750&lt;&gt;"",VLOOKUP(C2750,'BASE EQUIPOS'!$G$8:$I$22,3,0),"")</f>
        <v/>
      </c>
      <c r="F2750" s="241" t="str">
        <f>IF(C2750&lt;&gt;"",VLOOKUP(C2750,'BASE EQUIPOS'!$G$8:$J$22,4,0),"")</f>
        <v/>
      </c>
      <c r="G2750" s="242"/>
      <c r="H2750" s="233"/>
      <c r="I2750" s="241"/>
      <c r="J2750" s="241"/>
      <c r="K2750" s="241"/>
      <c r="L2750" s="239"/>
      <c r="M2750" s="244"/>
      <c r="N2750" s="245" t="str">
        <f t="shared" ca="1" si="295"/>
        <v/>
      </c>
      <c r="O2750" s="239"/>
      <c r="P2750" s="244"/>
      <c r="Q2750" s="245" t="str">
        <f t="shared" si="296"/>
        <v/>
      </c>
      <c r="U2750" s="246" t="str">
        <f>IFERROR(VLOOKUP(C2750,'BASE EQUIPOS'!$G$8:$O$22,9,0)," ")</f>
        <v xml:space="preserve"> </v>
      </c>
      <c r="V2750" s="232" t="str">
        <f t="shared" si="298"/>
        <v/>
      </c>
      <c r="W2750" s="232" t="str">
        <f t="shared" si="299"/>
        <v/>
      </c>
      <c r="X2750" s="232" t="str">
        <f>IFERROR(VLOOKUP(W2750,Datos!$P$4:$Q$18,2,0),"")</f>
        <v/>
      </c>
      <c r="Y2750" s="232" t="str">
        <f t="shared" si="300"/>
        <v/>
      </c>
      <c r="AA2750" s="314" t="str">
        <f t="shared" ca="1" si="297"/>
        <v/>
      </c>
    </row>
    <row r="2751" spans="1:27" x14ac:dyDescent="0.3">
      <c r="A2751" s="238"/>
      <c r="B2751" s="241" t="str">
        <f t="shared" si="301"/>
        <v/>
      </c>
      <c r="C2751" s="239"/>
      <c r="D2751" s="240" t="str">
        <f>IF(C2751&lt;&gt;"",VLOOKUP(C2751,'BASE EQUIPOS'!$G$8:$H$22,2,0),"")</f>
        <v/>
      </c>
      <c r="E2751" s="241" t="str">
        <f>IF(C2751&lt;&gt;"",VLOOKUP(C2751,'BASE EQUIPOS'!$G$8:$I$22,3,0),"")</f>
        <v/>
      </c>
      <c r="F2751" s="241" t="str">
        <f>IF(C2751&lt;&gt;"",VLOOKUP(C2751,'BASE EQUIPOS'!$G$8:$J$22,4,0),"")</f>
        <v/>
      </c>
      <c r="G2751" s="242"/>
      <c r="H2751" s="233"/>
      <c r="I2751" s="241"/>
      <c r="J2751" s="241"/>
      <c r="K2751" s="241"/>
      <c r="L2751" s="239"/>
      <c r="M2751" s="244"/>
      <c r="N2751" s="245" t="str">
        <f t="shared" ca="1" si="295"/>
        <v/>
      </c>
      <c r="O2751" s="239"/>
      <c r="P2751" s="244"/>
      <c r="Q2751" s="245" t="str">
        <f t="shared" si="296"/>
        <v/>
      </c>
      <c r="U2751" s="246" t="str">
        <f>IFERROR(VLOOKUP(C2751,'BASE EQUIPOS'!$G$8:$O$22,9,0)," ")</f>
        <v xml:space="preserve"> </v>
      </c>
      <c r="V2751" s="232" t="str">
        <f t="shared" si="298"/>
        <v/>
      </c>
      <c r="W2751" s="232" t="str">
        <f t="shared" si="299"/>
        <v/>
      </c>
      <c r="X2751" s="232" t="str">
        <f>IFERROR(VLOOKUP(W2751,Datos!$P$4:$Q$18,2,0),"")</f>
        <v/>
      </c>
      <c r="Y2751" s="232" t="str">
        <f t="shared" si="300"/>
        <v/>
      </c>
      <c r="AA2751" s="314" t="str">
        <f t="shared" ca="1" si="297"/>
        <v/>
      </c>
    </row>
    <row r="2752" spans="1:27" x14ac:dyDescent="0.3">
      <c r="A2752" s="238"/>
      <c r="B2752" s="241" t="str">
        <f t="shared" si="301"/>
        <v/>
      </c>
      <c r="C2752" s="239"/>
      <c r="D2752" s="240" t="str">
        <f>IF(C2752&lt;&gt;"",VLOOKUP(C2752,'BASE EQUIPOS'!$G$8:$H$22,2,0),"")</f>
        <v/>
      </c>
      <c r="E2752" s="241" t="str">
        <f>IF(C2752&lt;&gt;"",VLOOKUP(C2752,'BASE EQUIPOS'!$G$8:$I$22,3,0),"")</f>
        <v/>
      </c>
      <c r="F2752" s="241" t="str">
        <f>IF(C2752&lt;&gt;"",VLOOKUP(C2752,'BASE EQUIPOS'!$G$8:$J$22,4,0),"")</f>
        <v/>
      </c>
      <c r="G2752" s="242"/>
      <c r="H2752" s="233"/>
      <c r="I2752" s="241"/>
      <c r="J2752" s="241"/>
      <c r="K2752" s="241"/>
      <c r="L2752" s="239"/>
      <c r="M2752" s="244"/>
      <c r="N2752" s="245" t="str">
        <f t="shared" ca="1" si="295"/>
        <v/>
      </c>
      <c r="O2752" s="239"/>
      <c r="P2752" s="244"/>
      <c r="Q2752" s="245" t="str">
        <f t="shared" si="296"/>
        <v/>
      </c>
      <c r="U2752" s="246" t="str">
        <f>IFERROR(VLOOKUP(C2752,'BASE EQUIPOS'!$G$8:$O$22,9,0)," ")</f>
        <v xml:space="preserve"> </v>
      </c>
      <c r="V2752" s="232" t="str">
        <f t="shared" si="298"/>
        <v/>
      </c>
      <c r="W2752" s="232" t="str">
        <f t="shared" si="299"/>
        <v/>
      </c>
      <c r="X2752" s="232" t="str">
        <f>IFERROR(VLOOKUP(W2752,Datos!$P$4:$Q$18,2,0),"")</f>
        <v/>
      </c>
      <c r="Y2752" s="232" t="str">
        <f t="shared" si="300"/>
        <v/>
      </c>
      <c r="AA2752" s="314" t="str">
        <f t="shared" ca="1" si="297"/>
        <v/>
      </c>
    </row>
    <row r="2753" spans="1:27" x14ac:dyDescent="0.3">
      <c r="A2753" s="238"/>
      <c r="B2753" s="241" t="str">
        <f t="shared" si="301"/>
        <v/>
      </c>
      <c r="C2753" s="239"/>
      <c r="D2753" s="240" t="str">
        <f>IF(C2753&lt;&gt;"",VLOOKUP(C2753,'BASE EQUIPOS'!$G$8:$H$22,2,0),"")</f>
        <v/>
      </c>
      <c r="E2753" s="241" t="str">
        <f>IF(C2753&lt;&gt;"",VLOOKUP(C2753,'BASE EQUIPOS'!$G$8:$I$22,3,0),"")</f>
        <v/>
      </c>
      <c r="F2753" s="241" t="str">
        <f>IF(C2753&lt;&gt;"",VLOOKUP(C2753,'BASE EQUIPOS'!$G$8:$J$22,4,0),"")</f>
        <v/>
      </c>
      <c r="G2753" s="242"/>
      <c r="H2753" s="233"/>
      <c r="I2753" s="241"/>
      <c r="J2753" s="241"/>
      <c r="K2753" s="241"/>
      <c r="L2753" s="239"/>
      <c r="M2753" s="244"/>
      <c r="N2753" s="245" t="str">
        <f t="shared" ca="1" si="295"/>
        <v/>
      </c>
      <c r="O2753" s="239"/>
      <c r="P2753" s="244"/>
      <c r="Q2753" s="245" t="str">
        <f t="shared" si="296"/>
        <v/>
      </c>
      <c r="U2753" s="246" t="str">
        <f>IFERROR(VLOOKUP(C2753,'BASE EQUIPOS'!$G$8:$O$22,9,0)," ")</f>
        <v xml:space="preserve"> </v>
      </c>
      <c r="V2753" s="232" t="str">
        <f t="shared" si="298"/>
        <v/>
      </c>
      <c r="W2753" s="232" t="str">
        <f t="shared" si="299"/>
        <v/>
      </c>
      <c r="X2753" s="232" t="str">
        <f>IFERROR(VLOOKUP(W2753,Datos!$P$4:$Q$18,2,0),"")</f>
        <v/>
      </c>
      <c r="Y2753" s="232" t="str">
        <f t="shared" si="300"/>
        <v/>
      </c>
      <c r="AA2753" s="314" t="str">
        <f t="shared" ca="1" si="297"/>
        <v/>
      </c>
    </row>
    <row r="2754" spans="1:27" x14ac:dyDescent="0.3">
      <c r="A2754" s="238"/>
      <c r="B2754" s="241" t="str">
        <f t="shared" si="301"/>
        <v/>
      </c>
      <c r="C2754" s="239"/>
      <c r="D2754" s="240" t="str">
        <f>IF(C2754&lt;&gt;"",VLOOKUP(C2754,'BASE EQUIPOS'!$G$8:$H$22,2,0),"")</f>
        <v/>
      </c>
      <c r="E2754" s="241" t="str">
        <f>IF(C2754&lt;&gt;"",VLOOKUP(C2754,'BASE EQUIPOS'!$G$8:$I$22,3,0),"")</f>
        <v/>
      </c>
      <c r="F2754" s="241" t="str">
        <f>IF(C2754&lt;&gt;"",VLOOKUP(C2754,'BASE EQUIPOS'!$G$8:$J$22,4,0),"")</f>
        <v/>
      </c>
      <c r="G2754" s="242"/>
      <c r="H2754" s="233"/>
      <c r="I2754" s="241"/>
      <c r="J2754" s="241"/>
      <c r="K2754" s="241"/>
      <c r="L2754" s="239"/>
      <c r="M2754" s="244"/>
      <c r="N2754" s="245" t="str">
        <f t="shared" ca="1" si="295"/>
        <v/>
      </c>
      <c r="O2754" s="239"/>
      <c r="P2754" s="244"/>
      <c r="Q2754" s="245" t="str">
        <f t="shared" si="296"/>
        <v/>
      </c>
      <c r="U2754" s="246" t="str">
        <f>IFERROR(VLOOKUP(C2754,'BASE EQUIPOS'!$G$8:$O$22,9,0)," ")</f>
        <v xml:space="preserve"> </v>
      </c>
      <c r="V2754" s="232" t="str">
        <f t="shared" si="298"/>
        <v/>
      </c>
      <c r="W2754" s="232" t="str">
        <f t="shared" si="299"/>
        <v/>
      </c>
      <c r="X2754" s="232" t="str">
        <f>IFERROR(VLOOKUP(W2754,Datos!$P$4:$Q$18,2,0),"")</f>
        <v/>
      </c>
      <c r="Y2754" s="232" t="str">
        <f t="shared" si="300"/>
        <v/>
      </c>
      <c r="AA2754" s="314" t="str">
        <f t="shared" ca="1" si="297"/>
        <v/>
      </c>
    </row>
    <row r="2755" spans="1:27" x14ac:dyDescent="0.3">
      <c r="A2755" s="238"/>
      <c r="B2755" s="241" t="str">
        <f t="shared" si="301"/>
        <v/>
      </c>
      <c r="C2755" s="239"/>
      <c r="D2755" s="240" t="str">
        <f>IF(C2755&lt;&gt;"",VLOOKUP(C2755,'BASE EQUIPOS'!$G$8:$H$22,2,0),"")</f>
        <v/>
      </c>
      <c r="E2755" s="241" t="str">
        <f>IF(C2755&lt;&gt;"",VLOOKUP(C2755,'BASE EQUIPOS'!$G$8:$I$22,3,0),"")</f>
        <v/>
      </c>
      <c r="F2755" s="241" t="str">
        <f>IF(C2755&lt;&gt;"",VLOOKUP(C2755,'BASE EQUIPOS'!$G$8:$J$22,4,0),"")</f>
        <v/>
      </c>
      <c r="G2755" s="242"/>
      <c r="H2755" s="233"/>
      <c r="I2755" s="241"/>
      <c r="J2755" s="241"/>
      <c r="K2755" s="241"/>
      <c r="L2755" s="239"/>
      <c r="M2755" s="244"/>
      <c r="N2755" s="245" t="str">
        <f t="shared" ca="1" si="295"/>
        <v/>
      </c>
      <c r="O2755" s="239"/>
      <c r="P2755" s="244"/>
      <c r="Q2755" s="245" t="str">
        <f t="shared" si="296"/>
        <v/>
      </c>
      <c r="U2755" s="246" t="str">
        <f>IFERROR(VLOOKUP(C2755,'BASE EQUIPOS'!$G$8:$O$22,9,0)," ")</f>
        <v xml:space="preserve"> </v>
      </c>
      <c r="V2755" s="232" t="str">
        <f t="shared" si="298"/>
        <v/>
      </c>
      <c r="W2755" s="232" t="str">
        <f t="shared" si="299"/>
        <v/>
      </c>
      <c r="X2755" s="232" t="str">
        <f>IFERROR(VLOOKUP(W2755,Datos!$P$4:$Q$18,2,0),"")</f>
        <v/>
      </c>
      <c r="Y2755" s="232" t="str">
        <f t="shared" si="300"/>
        <v/>
      </c>
      <c r="AA2755" s="314" t="str">
        <f t="shared" ca="1" si="297"/>
        <v/>
      </c>
    </row>
    <row r="2756" spans="1:27" x14ac:dyDescent="0.3">
      <c r="A2756" s="238"/>
      <c r="B2756" s="241" t="str">
        <f t="shared" si="301"/>
        <v/>
      </c>
      <c r="C2756" s="239"/>
      <c r="D2756" s="240" t="str">
        <f>IF(C2756&lt;&gt;"",VLOOKUP(C2756,'BASE EQUIPOS'!$G$8:$H$22,2,0),"")</f>
        <v/>
      </c>
      <c r="E2756" s="241" t="str">
        <f>IF(C2756&lt;&gt;"",VLOOKUP(C2756,'BASE EQUIPOS'!$G$8:$I$22,3,0),"")</f>
        <v/>
      </c>
      <c r="F2756" s="241" t="str">
        <f>IF(C2756&lt;&gt;"",VLOOKUP(C2756,'BASE EQUIPOS'!$G$8:$J$22,4,0),"")</f>
        <v/>
      </c>
      <c r="G2756" s="242"/>
      <c r="H2756" s="233"/>
      <c r="I2756" s="241"/>
      <c r="J2756" s="241"/>
      <c r="K2756" s="241"/>
      <c r="L2756" s="239"/>
      <c r="M2756" s="244"/>
      <c r="N2756" s="245" t="str">
        <f t="shared" ca="1" si="295"/>
        <v/>
      </c>
      <c r="O2756" s="239"/>
      <c r="P2756" s="244"/>
      <c r="Q2756" s="245" t="str">
        <f t="shared" si="296"/>
        <v/>
      </c>
      <c r="U2756" s="246" t="str">
        <f>IFERROR(VLOOKUP(C2756,'BASE EQUIPOS'!$G$8:$O$22,9,0)," ")</f>
        <v xml:space="preserve"> </v>
      </c>
      <c r="V2756" s="232" t="str">
        <f t="shared" si="298"/>
        <v/>
      </c>
      <c r="W2756" s="232" t="str">
        <f t="shared" si="299"/>
        <v/>
      </c>
      <c r="X2756" s="232" t="str">
        <f>IFERROR(VLOOKUP(W2756,Datos!$P$4:$Q$18,2,0),"")</f>
        <v/>
      </c>
      <c r="Y2756" s="232" t="str">
        <f t="shared" si="300"/>
        <v/>
      </c>
      <c r="AA2756" s="314" t="str">
        <f t="shared" ca="1" si="297"/>
        <v/>
      </c>
    </row>
    <row r="2757" spans="1:27" x14ac:dyDescent="0.3">
      <c r="A2757" s="238"/>
      <c r="B2757" s="241" t="str">
        <f t="shared" si="301"/>
        <v/>
      </c>
      <c r="C2757" s="239"/>
      <c r="D2757" s="240" t="str">
        <f>IF(C2757&lt;&gt;"",VLOOKUP(C2757,'BASE EQUIPOS'!$G$8:$H$22,2,0),"")</f>
        <v/>
      </c>
      <c r="E2757" s="241" t="str">
        <f>IF(C2757&lt;&gt;"",VLOOKUP(C2757,'BASE EQUIPOS'!$G$8:$I$22,3,0),"")</f>
        <v/>
      </c>
      <c r="F2757" s="241" t="str">
        <f>IF(C2757&lt;&gt;"",VLOOKUP(C2757,'BASE EQUIPOS'!$G$8:$J$22,4,0),"")</f>
        <v/>
      </c>
      <c r="G2757" s="242"/>
      <c r="H2757" s="233"/>
      <c r="I2757" s="241"/>
      <c r="J2757" s="241"/>
      <c r="K2757" s="241"/>
      <c r="L2757" s="239"/>
      <c r="M2757" s="244"/>
      <c r="N2757" s="245" t="str">
        <f t="shared" ca="1" si="295"/>
        <v/>
      </c>
      <c r="O2757" s="239"/>
      <c r="P2757" s="244"/>
      <c r="Q2757" s="245" t="str">
        <f t="shared" si="296"/>
        <v/>
      </c>
      <c r="U2757" s="246" t="str">
        <f>IFERROR(VLOOKUP(C2757,'BASE EQUIPOS'!$G$8:$O$22,9,0)," ")</f>
        <v xml:space="preserve"> </v>
      </c>
      <c r="V2757" s="232" t="str">
        <f t="shared" si="298"/>
        <v/>
      </c>
      <c r="W2757" s="232" t="str">
        <f t="shared" si="299"/>
        <v/>
      </c>
      <c r="X2757" s="232" t="str">
        <f>IFERROR(VLOOKUP(W2757,Datos!$P$4:$Q$18,2,0),"")</f>
        <v/>
      </c>
      <c r="Y2757" s="232" t="str">
        <f t="shared" si="300"/>
        <v/>
      </c>
      <c r="AA2757" s="314" t="str">
        <f t="shared" ca="1" si="297"/>
        <v/>
      </c>
    </row>
    <row r="2758" spans="1:27" x14ac:dyDescent="0.3">
      <c r="A2758" s="238"/>
      <c r="B2758" s="241" t="str">
        <f t="shared" si="301"/>
        <v/>
      </c>
      <c r="C2758" s="239"/>
      <c r="D2758" s="240" t="str">
        <f>IF(C2758&lt;&gt;"",VLOOKUP(C2758,'BASE EQUIPOS'!$G$8:$H$22,2,0),"")</f>
        <v/>
      </c>
      <c r="E2758" s="241" t="str">
        <f>IF(C2758&lt;&gt;"",VLOOKUP(C2758,'BASE EQUIPOS'!$G$8:$I$22,3,0),"")</f>
        <v/>
      </c>
      <c r="F2758" s="241" t="str">
        <f>IF(C2758&lt;&gt;"",VLOOKUP(C2758,'BASE EQUIPOS'!$G$8:$J$22,4,0),"")</f>
        <v/>
      </c>
      <c r="G2758" s="242"/>
      <c r="H2758" s="233"/>
      <c r="I2758" s="241"/>
      <c r="J2758" s="241"/>
      <c r="K2758" s="241"/>
      <c r="L2758" s="239"/>
      <c r="M2758" s="244"/>
      <c r="N2758" s="245" t="str">
        <f t="shared" ca="1" si="295"/>
        <v/>
      </c>
      <c r="O2758" s="239"/>
      <c r="P2758" s="244"/>
      <c r="Q2758" s="245" t="str">
        <f t="shared" si="296"/>
        <v/>
      </c>
      <c r="U2758" s="246" t="str">
        <f>IFERROR(VLOOKUP(C2758,'BASE EQUIPOS'!$G$8:$O$22,9,0)," ")</f>
        <v xml:space="preserve"> </v>
      </c>
      <c r="V2758" s="232" t="str">
        <f t="shared" si="298"/>
        <v/>
      </c>
      <c r="W2758" s="232" t="str">
        <f t="shared" si="299"/>
        <v/>
      </c>
      <c r="X2758" s="232" t="str">
        <f>IFERROR(VLOOKUP(W2758,Datos!$P$4:$Q$18,2,0),"")</f>
        <v/>
      </c>
      <c r="Y2758" s="232" t="str">
        <f t="shared" si="300"/>
        <v/>
      </c>
      <c r="AA2758" s="314" t="str">
        <f t="shared" ca="1" si="297"/>
        <v/>
      </c>
    </row>
    <row r="2759" spans="1:27" x14ac:dyDescent="0.3">
      <c r="A2759" s="238"/>
      <c r="B2759" s="241" t="str">
        <f t="shared" si="301"/>
        <v/>
      </c>
      <c r="C2759" s="239"/>
      <c r="D2759" s="240" t="str">
        <f>IF(C2759&lt;&gt;"",VLOOKUP(C2759,'BASE EQUIPOS'!$G$8:$H$22,2,0),"")</f>
        <v/>
      </c>
      <c r="E2759" s="241" t="str">
        <f>IF(C2759&lt;&gt;"",VLOOKUP(C2759,'BASE EQUIPOS'!$G$8:$I$22,3,0),"")</f>
        <v/>
      </c>
      <c r="F2759" s="241" t="str">
        <f>IF(C2759&lt;&gt;"",VLOOKUP(C2759,'BASE EQUIPOS'!$G$8:$J$22,4,0),"")</f>
        <v/>
      </c>
      <c r="G2759" s="242"/>
      <c r="H2759" s="233"/>
      <c r="I2759" s="241"/>
      <c r="J2759" s="241"/>
      <c r="K2759" s="241"/>
      <c r="L2759" s="239"/>
      <c r="M2759" s="244"/>
      <c r="N2759" s="245" t="str">
        <f t="shared" ca="1" si="295"/>
        <v/>
      </c>
      <c r="O2759" s="239"/>
      <c r="P2759" s="244"/>
      <c r="Q2759" s="245" t="str">
        <f t="shared" si="296"/>
        <v/>
      </c>
      <c r="U2759" s="246" t="str">
        <f>IFERROR(VLOOKUP(C2759,'BASE EQUIPOS'!$G$8:$O$22,9,0)," ")</f>
        <v xml:space="preserve"> </v>
      </c>
      <c r="V2759" s="232" t="str">
        <f t="shared" si="298"/>
        <v/>
      </c>
      <c r="W2759" s="232" t="str">
        <f t="shared" si="299"/>
        <v/>
      </c>
      <c r="X2759" s="232" t="str">
        <f>IFERROR(VLOOKUP(W2759,Datos!$P$4:$Q$18,2,0),"")</f>
        <v/>
      </c>
      <c r="Y2759" s="232" t="str">
        <f t="shared" si="300"/>
        <v/>
      </c>
      <c r="AA2759" s="314" t="str">
        <f t="shared" ca="1" si="297"/>
        <v/>
      </c>
    </row>
    <row r="2760" spans="1:27" x14ac:dyDescent="0.3">
      <c r="A2760" s="238"/>
      <c r="B2760" s="241" t="str">
        <f t="shared" si="301"/>
        <v/>
      </c>
      <c r="C2760" s="239"/>
      <c r="D2760" s="240" t="str">
        <f>IF(C2760&lt;&gt;"",VLOOKUP(C2760,'BASE EQUIPOS'!$G$8:$H$22,2,0),"")</f>
        <v/>
      </c>
      <c r="E2760" s="241" t="str">
        <f>IF(C2760&lt;&gt;"",VLOOKUP(C2760,'BASE EQUIPOS'!$G$8:$I$22,3,0),"")</f>
        <v/>
      </c>
      <c r="F2760" s="241" t="str">
        <f>IF(C2760&lt;&gt;"",VLOOKUP(C2760,'BASE EQUIPOS'!$G$8:$J$22,4,0),"")</f>
        <v/>
      </c>
      <c r="G2760" s="242"/>
      <c r="H2760" s="233"/>
      <c r="I2760" s="241"/>
      <c r="J2760" s="241"/>
      <c r="K2760" s="241"/>
      <c r="L2760" s="239"/>
      <c r="M2760" s="244"/>
      <c r="N2760" s="245" t="str">
        <f t="shared" ca="1" si="295"/>
        <v/>
      </c>
      <c r="O2760" s="239"/>
      <c r="P2760" s="244"/>
      <c r="Q2760" s="245" t="str">
        <f t="shared" si="296"/>
        <v/>
      </c>
      <c r="U2760" s="246" t="str">
        <f>IFERROR(VLOOKUP(C2760,'BASE EQUIPOS'!$G$8:$O$22,9,0)," ")</f>
        <v xml:space="preserve"> </v>
      </c>
      <c r="V2760" s="232" t="str">
        <f t="shared" si="298"/>
        <v/>
      </c>
      <c r="W2760" s="232" t="str">
        <f t="shared" si="299"/>
        <v/>
      </c>
      <c r="X2760" s="232" t="str">
        <f>IFERROR(VLOOKUP(W2760,Datos!$P$4:$Q$18,2,0),"")</f>
        <v/>
      </c>
      <c r="Y2760" s="232" t="str">
        <f t="shared" si="300"/>
        <v/>
      </c>
      <c r="AA2760" s="314" t="str">
        <f t="shared" ca="1" si="297"/>
        <v/>
      </c>
    </row>
    <row r="2761" spans="1:27" x14ac:dyDescent="0.3">
      <c r="A2761" s="238"/>
      <c r="B2761" s="241" t="str">
        <f t="shared" si="301"/>
        <v/>
      </c>
      <c r="C2761" s="239"/>
      <c r="D2761" s="240" t="str">
        <f>IF(C2761&lt;&gt;"",VLOOKUP(C2761,'BASE EQUIPOS'!$G$8:$H$22,2,0),"")</f>
        <v/>
      </c>
      <c r="E2761" s="241" t="str">
        <f>IF(C2761&lt;&gt;"",VLOOKUP(C2761,'BASE EQUIPOS'!$G$8:$I$22,3,0),"")</f>
        <v/>
      </c>
      <c r="F2761" s="241" t="str">
        <f>IF(C2761&lt;&gt;"",VLOOKUP(C2761,'BASE EQUIPOS'!$G$8:$J$22,4,0),"")</f>
        <v/>
      </c>
      <c r="G2761" s="242"/>
      <c r="H2761" s="233"/>
      <c r="I2761" s="241"/>
      <c r="J2761" s="241"/>
      <c r="K2761" s="241"/>
      <c r="L2761" s="239"/>
      <c r="M2761" s="244"/>
      <c r="N2761" s="245" t="str">
        <f t="shared" ca="1" si="295"/>
        <v/>
      </c>
      <c r="O2761" s="239"/>
      <c r="P2761" s="244"/>
      <c r="Q2761" s="245" t="str">
        <f t="shared" si="296"/>
        <v/>
      </c>
      <c r="U2761" s="246" t="str">
        <f>IFERROR(VLOOKUP(C2761,'BASE EQUIPOS'!$G$8:$O$22,9,0)," ")</f>
        <v xml:space="preserve"> </v>
      </c>
      <c r="V2761" s="232" t="str">
        <f t="shared" si="298"/>
        <v/>
      </c>
      <c r="W2761" s="232" t="str">
        <f t="shared" si="299"/>
        <v/>
      </c>
      <c r="X2761" s="232" t="str">
        <f>IFERROR(VLOOKUP(W2761,Datos!$P$4:$Q$18,2,0),"")</f>
        <v/>
      </c>
      <c r="Y2761" s="232" t="str">
        <f t="shared" si="300"/>
        <v/>
      </c>
      <c r="AA2761" s="314" t="str">
        <f t="shared" ca="1" si="297"/>
        <v/>
      </c>
    </row>
    <row r="2762" spans="1:27" x14ac:dyDescent="0.3">
      <c r="A2762" s="238"/>
      <c r="B2762" s="241" t="str">
        <f t="shared" si="301"/>
        <v/>
      </c>
      <c r="C2762" s="239"/>
      <c r="D2762" s="240" t="str">
        <f>IF(C2762&lt;&gt;"",VLOOKUP(C2762,'BASE EQUIPOS'!$G$8:$H$22,2,0),"")</f>
        <v/>
      </c>
      <c r="E2762" s="241" t="str">
        <f>IF(C2762&lt;&gt;"",VLOOKUP(C2762,'BASE EQUIPOS'!$G$8:$I$22,3,0),"")</f>
        <v/>
      </c>
      <c r="F2762" s="241" t="str">
        <f>IF(C2762&lt;&gt;"",VLOOKUP(C2762,'BASE EQUIPOS'!$G$8:$J$22,4,0),"")</f>
        <v/>
      </c>
      <c r="G2762" s="242"/>
      <c r="H2762" s="233"/>
      <c r="I2762" s="241"/>
      <c r="J2762" s="241"/>
      <c r="K2762" s="241"/>
      <c r="L2762" s="239"/>
      <c r="M2762" s="244"/>
      <c r="N2762" s="245" t="str">
        <f t="shared" ca="1" si="295"/>
        <v/>
      </c>
      <c r="O2762" s="239"/>
      <c r="P2762" s="244"/>
      <c r="Q2762" s="245" t="str">
        <f t="shared" si="296"/>
        <v/>
      </c>
      <c r="U2762" s="246" t="str">
        <f>IFERROR(VLOOKUP(C2762,'BASE EQUIPOS'!$G$8:$O$22,9,0)," ")</f>
        <v xml:space="preserve"> </v>
      </c>
      <c r="V2762" s="232" t="str">
        <f t="shared" si="298"/>
        <v/>
      </c>
      <c r="W2762" s="232" t="str">
        <f t="shared" si="299"/>
        <v/>
      </c>
      <c r="X2762" s="232" t="str">
        <f>IFERROR(VLOOKUP(W2762,Datos!$P$4:$Q$18,2,0),"")</f>
        <v/>
      </c>
      <c r="Y2762" s="232" t="str">
        <f t="shared" si="300"/>
        <v/>
      </c>
      <c r="AA2762" s="314" t="str">
        <f t="shared" ca="1" si="297"/>
        <v/>
      </c>
    </row>
    <row r="2763" spans="1:27" x14ac:dyDescent="0.3">
      <c r="A2763" s="238"/>
      <c r="B2763" s="241" t="str">
        <f t="shared" si="301"/>
        <v/>
      </c>
      <c r="C2763" s="239"/>
      <c r="D2763" s="240" t="str">
        <f>IF(C2763&lt;&gt;"",VLOOKUP(C2763,'BASE EQUIPOS'!$G$8:$H$22,2,0),"")</f>
        <v/>
      </c>
      <c r="E2763" s="241" t="str">
        <f>IF(C2763&lt;&gt;"",VLOOKUP(C2763,'BASE EQUIPOS'!$G$8:$I$22,3,0),"")</f>
        <v/>
      </c>
      <c r="F2763" s="241" t="str">
        <f>IF(C2763&lt;&gt;"",VLOOKUP(C2763,'BASE EQUIPOS'!$G$8:$J$22,4,0),"")</f>
        <v/>
      </c>
      <c r="G2763" s="242"/>
      <c r="H2763" s="233"/>
      <c r="I2763" s="241"/>
      <c r="J2763" s="241"/>
      <c r="K2763" s="241"/>
      <c r="L2763" s="239"/>
      <c r="M2763" s="244"/>
      <c r="N2763" s="245" t="str">
        <f t="shared" ca="1" si="295"/>
        <v/>
      </c>
      <c r="O2763" s="239"/>
      <c r="P2763" s="244"/>
      <c r="Q2763" s="245" t="str">
        <f t="shared" si="296"/>
        <v/>
      </c>
      <c r="U2763" s="246" t="str">
        <f>IFERROR(VLOOKUP(C2763,'BASE EQUIPOS'!$G$8:$O$22,9,0)," ")</f>
        <v xml:space="preserve"> </v>
      </c>
      <c r="V2763" s="232" t="str">
        <f t="shared" si="298"/>
        <v/>
      </c>
      <c r="W2763" s="232" t="str">
        <f t="shared" si="299"/>
        <v/>
      </c>
      <c r="X2763" s="232" t="str">
        <f>IFERROR(VLOOKUP(W2763,Datos!$P$4:$Q$18,2,0),"")</f>
        <v/>
      </c>
      <c r="Y2763" s="232" t="str">
        <f t="shared" si="300"/>
        <v/>
      </c>
      <c r="AA2763" s="314" t="str">
        <f t="shared" ca="1" si="297"/>
        <v/>
      </c>
    </row>
    <row r="2764" spans="1:27" x14ac:dyDescent="0.3">
      <c r="A2764" s="238"/>
      <c r="B2764" s="241" t="str">
        <f t="shared" si="301"/>
        <v/>
      </c>
      <c r="C2764" s="239"/>
      <c r="D2764" s="240" t="str">
        <f>IF(C2764&lt;&gt;"",VLOOKUP(C2764,'BASE EQUIPOS'!$G$8:$H$22,2,0),"")</f>
        <v/>
      </c>
      <c r="E2764" s="241" t="str">
        <f>IF(C2764&lt;&gt;"",VLOOKUP(C2764,'BASE EQUIPOS'!$G$8:$I$22,3,0),"")</f>
        <v/>
      </c>
      <c r="F2764" s="241" t="str">
        <f>IF(C2764&lt;&gt;"",VLOOKUP(C2764,'BASE EQUIPOS'!$G$8:$J$22,4,0),"")</f>
        <v/>
      </c>
      <c r="G2764" s="242"/>
      <c r="H2764" s="233"/>
      <c r="I2764" s="241"/>
      <c r="J2764" s="241"/>
      <c r="K2764" s="241"/>
      <c r="L2764" s="239"/>
      <c r="M2764" s="244"/>
      <c r="N2764" s="245" t="str">
        <f t="shared" ca="1" si="295"/>
        <v/>
      </c>
      <c r="O2764" s="239"/>
      <c r="P2764" s="244"/>
      <c r="Q2764" s="245" t="str">
        <f t="shared" si="296"/>
        <v/>
      </c>
      <c r="U2764" s="246" t="str">
        <f>IFERROR(VLOOKUP(C2764,'BASE EQUIPOS'!$G$8:$O$22,9,0)," ")</f>
        <v xml:space="preserve"> </v>
      </c>
      <c r="V2764" s="232" t="str">
        <f t="shared" si="298"/>
        <v/>
      </c>
      <c r="W2764" s="232" t="str">
        <f t="shared" si="299"/>
        <v/>
      </c>
      <c r="X2764" s="232" t="str">
        <f>IFERROR(VLOOKUP(W2764,Datos!$P$4:$Q$18,2,0),"")</f>
        <v/>
      </c>
      <c r="Y2764" s="232" t="str">
        <f t="shared" si="300"/>
        <v/>
      </c>
      <c r="AA2764" s="314" t="str">
        <f t="shared" ca="1" si="297"/>
        <v/>
      </c>
    </row>
    <row r="2765" spans="1:27" x14ac:dyDescent="0.3">
      <c r="A2765" s="238"/>
      <c r="B2765" s="241" t="str">
        <f t="shared" si="301"/>
        <v/>
      </c>
      <c r="C2765" s="239"/>
      <c r="D2765" s="240" t="str">
        <f>IF(C2765&lt;&gt;"",VLOOKUP(C2765,'BASE EQUIPOS'!$G$8:$H$22,2,0),"")</f>
        <v/>
      </c>
      <c r="E2765" s="241" t="str">
        <f>IF(C2765&lt;&gt;"",VLOOKUP(C2765,'BASE EQUIPOS'!$G$8:$I$22,3,0),"")</f>
        <v/>
      </c>
      <c r="F2765" s="241" t="str">
        <f>IF(C2765&lt;&gt;"",VLOOKUP(C2765,'BASE EQUIPOS'!$G$8:$J$22,4,0),"")</f>
        <v/>
      </c>
      <c r="G2765" s="242"/>
      <c r="H2765" s="233"/>
      <c r="I2765" s="241"/>
      <c r="J2765" s="241"/>
      <c r="K2765" s="241"/>
      <c r="L2765" s="239"/>
      <c r="M2765" s="244"/>
      <c r="N2765" s="245" t="str">
        <f t="shared" ca="1" si="295"/>
        <v/>
      </c>
      <c r="O2765" s="239"/>
      <c r="P2765" s="244"/>
      <c r="Q2765" s="245" t="str">
        <f t="shared" si="296"/>
        <v/>
      </c>
      <c r="U2765" s="246" t="str">
        <f>IFERROR(VLOOKUP(C2765,'BASE EQUIPOS'!$G$8:$O$22,9,0)," ")</f>
        <v xml:space="preserve"> </v>
      </c>
      <c r="V2765" s="232" t="str">
        <f t="shared" si="298"/>
        <v/>
      </c>
      <c r="W2765" s="232" t="str">
        <f t="shared" si="299"/>
        <v/>
      </c>
      <c r="X2765" s="232" t="str">
        <f>IFERROR(VLOOKUP(W2765,Datos!$P$4:$Q$18,2,0),"")</f>
        <v/>
      </c>
      <c r="Y2765" s="232" t="str">
        <f t="shared" si="300"/>
        <v/>
      </c>
      <c r="AA2765" s="314" t="str">
        <f t="shared" ca="1" si="297"/>
        <v/>
      </c>
    </row>
    <row r="2766" spans="1:27" x14ac:dyDescent="0.3">
      <c r="A2766" s="238"/>
      <c r="B2766" s="241" t="str">
        <f t="shared" si="301"/>
        <v/>
      </c>
      <c r="C2766" s="239"/>
      <c r="D2766" s="240" t="str">
        <f>IF(C2766&lt;&gt;"",VLOOKUP(C2766,'BASE EQUIPOS'!$G$8:$H$22,2,0),"")</f>
        <v/>
      </c>
      <c r="E2766" s="241" t="str">
        <f>IF(C2766&lt;&gt;"",VLOOKUP(C2766,'BASE EQUIPOS'!$G$8:$I$22,3,0),"")</f>
        <v/>
      </c>
      <c r="F2766" s="241" t="str">
        <f>IF(C2766&lt;&gt;"",VLOOKUP(C2766,'BASE EQUIPOS'!$G$8:$J$22,4,0),"")</f>
        <v/>
      </c>
      <c r="G2766" s="242"/>
      <c r="H2766" s="233"/>
      <c r="I2766" s="241"/>
      <c r="J2766" s="241"/>
      <c r="K2766" s="241"/>
      <c r="L2766" s="239"/>
      <c r="M2766" s="244"/>
      <c r="N2766" s="245" t="str">
        <f t="shared" ca="1" si="295"/>
        <v/>
      </c>
      <c r="O2766" s="239"/>
      <c r="P2766" s="244"/>
      <c r="Q2766" s="245" t="str">
        <f t="shared" si="296"/>
        <v/>
      </c>
      <c r="U2766" s="246" t="str">
        <f>IFERROR(VLOOKUP(C2766,'BASE EQUIPOS'!$G$8:$O$22,9,0)," ")</f>
        <v xml:space="preserve"> </v>
      </c>
      <c r="V2766" s="232" t="str">
        <f t="shared" si="298"/>
        <v/>
      </c>
      <c r="W2766" s="232" t="str">
        <f t="shared" si="299"/>
        <v/>
      </c>
      <c r="X2766" s="232" t="str">
        <f>IFERROR(VLOOKUP(W2766,Datos!$P$4:$Q$18,2,0),"")</f>
        <v/>
      </c>
      <c r="Y2766" s="232" t="str">
        <f t="shared" si="300"/>
        <v/>
      </c>
      <c r="AA2766" s="314" t="str">
        <f t="shared" ca="1" si="297"/>
        <v/>
      </c>
    </row>
    <row r="2767" spans="1:27" x14ac:dyDescent="0.3">
      <c r="A2767" s="238"/>
      <c r="B2767" s="241" t="str">
        <f t="shared" si="301"/>
        <v/>
      </c>
      <c r="C2767" s="239"/>
      <c r="D2767" s="240" t="str">
        <f>IF(C2767&lt;&gt;"",VLOOKUP(C2767,'BASE EQUIPOS'!$G$8:$H$22,2,0),"")</f>
        <v/>
      </c>
      <c r="E2767" s="241" t="str">
        <f>IF(C2767&lt;&gt;"",VLOOKUP(C2767,'BASE EQUIPOS'!$G$8:$I$22,3,0),"")</f>
        <v/>
      </c>
      <c r="F2767" s="241" t="str">
        <f>IF(C2767&lt;&gt;"",VLOOKUP(C2767,'BASE EQUIPOS'!$G$8:$J$22,4,0),"")</f>
        <v/>
      </c>
      <c r="G2767" s="242"/>
      <c r="H2767" s="233"/>
      <c r="I2767" s="241"/>
      <c r="J2767" s="241"/>
      <c r="K2767" s="241"/>
      <c r="L2767" s="239"/>
      <c r="M2767" s="244"/>
      <c r="N2767" s="245" t="str">
        <f t="shared" ca="1" si="295"/>
        <v/>
      </c>
      <c r="O2767" s="239"/>
      <c r="P2767" s="244"/>
      <c r="Q2767" s="245" t="str">
        <f t="shared" si="296"/>
        <v/>
      </c>
      <c r="U2767" s="246" t="str">
        <f>IFERROR(VLOOKUP(C2767,'BASE EQUIPOS'!$G$8:$O$22,9,0)," ")</f>
        <v xml:space="preserve"> </v>
      </c>
      <c r="V2767" s="232" t="str">
        <f t="shared" si="298"/>
        <v/>
      </c>
      <c r="W2767" s="232" t="str">
        <f t="shared" si="299"/>
        <v/>
      </c>
      <c r="X2767" s="232" t="str">
        <f>IFERROR(VLOOKUP(W2767,Datos!$P$4:$Q$18,2,0),"")</f>
        <v/>
      </c>
      <c r="Y2767" s="232" t="str">
        <f t="shared" si="300"/>
        <v/>
      </c>
      <c r="AA2767" s="314" t="str">
        <f t="shared" ca="1" si="297"/>
        <v/>
      </c>
    </row>
    <row r="2768" spans="1:27" x14ac:dyDescent="0.3">
      <c r="A2768" s="238"/>
      <c r="B2768" s="241" t="str">
        <f t="shared" si="301"/>
        <v/>
      </c>
      <c r="C2768" s="239"/>
      <c r="D2768" s="240" t="str">
        <f>IF(C2768&lt;&gt;"",VLOOKUP(C2768,'BASE EQUIPOS'!$G$8:$H$22,2,0),"")</f>
        <v/>
      </c>
      <c r="E2768" s="241" t="str">
        <f>IF(C2768&lt;&gt;"",VLOOKUP(C2768,'BASE EQUIPOS'!$G$8:$I$22,3,0),"")</f>
        <v/>
      </c>
      <c r="F2768" s="241" t="str">
        <f>IF(C2768&lt;&gt;"",VLOOKUP(C2768,'BASE EQUIPOS'!$G$8:$J$22,4,0),"")</f>
        <v/>
      </c>
      <c r="G2768" s="242"/>
      <c r="H2768" s="233"/>
      <c r="I2768" s="241"/>
      <c r="J2768" s="241"/>
      <c r="K2768" s="241"/>
      <c r="L2768" s="239"/>
      <c r="M2768" s="244"/>
      <c r="N2768" s="245" t="str">
        <f t="shared" ref="N2768:N2831" ca="1" si="302">IF(M2768="","",IF(O2768="",NOW()*24-(L2768+M2768)*24,"Mtto. Terminado"))</f>
        <v/>
      </c>
      <c r="O2768" s="239"/>
      <c r="P2768" s="244"/>
      <c r="Q2768" s="245" t="str">
        <f t="shared" ref="Q2768:Q2831" si="303">IF(O2768="","",IF(P2768="","",(O2768+P2768)*24-(L2768+M2768)*24))</f>
        <v/>
      </c>
      <c r="U2768" s="246" t="str">
        <f>IFERROR(VLOOKUP(C2768,'BASE EQUIPOS'!$G$8:$O$22,9,0)," ")</f>
        <v xml:space="preserve"> </v>
      </c>
      <c r="V2768" s="232" t="str">
        <f t="shared" si="298"/>
        <v/>
      </c>
      <c r="W2768" s="232" t="str">
        <f t="shared" si="299"/>
        <v/>
      </c>
      <c r="X2768" s="232" t="str">
        <f>IFERROR(VLOOKUP(W2768,Datos!$P$4:$Q$18,2,0),"")</f>
        <v/>
      </c>
      <c r="Y2768" s="232" t="str">
        <f t="shared" si="300"/>
        <v/>
      </c>
      <c r="AA2768" s="314" t="str">
        <f t="shared" ca="1" si="297"/>
        <v/>
      </c>
    </row>
    <row r="2769" spans="1:27" x14ac:dyDescent="0.3">
      <c r="A2769" s="238"/>
      <c r="B2769" s="241" t="str">
        <f t="shared" si="301"/>
        <v/>
      </c>
      <c r="C2769" s="239"/>
      <c r="D2769" s="240" t="str">
        <f>IF(C2769&lt;&gt;"",VLOOKUP(C2769,'BASE EQUIPOS'!$G$8:$H$22,2,0),"")</f>
        <v/>
      </c>
      <c r="E2769" s="241" t="str">
        <f>IF(C2769&lt;&gt;"",VLOOKUP(C2769,'BASE EQUIPOS'!$G$8:$I$22,3,0),"")</f>
        <v/>
      </c>
      <c r="F2769" s="241" t="str">
        <f>IF(C2769&lt;&gt;"",VLOOKUP(C2769,'BASE EQUIPOS'!$G$8:$J$22,4,0),"")</f>
        <v/>
      </c>
      <c r="G2769" s="242"/>
      <c r="H2769" s="233"/>
      <c r="I2769" s="241"/>
      <c r="J2769" s="241"/>
      <c r="K2769" s="241"/>
      <c r="L2769" s="239"/>
      <c r="M2769" s="244"/>
      <c r="N2769" s="245" t="str">
        <f t="shared" ca="1" si="302"/>
        <v/>
      </c>
      <c r="O2769" s="239"/>
      <c r="P2769" s="244"/>
      <c r="Q2769" s="245" t="str">
        <f t="shared" si="303"/>
        <v/>
      </c>
      <c r="U2769" s="246" t="str">
        <f>IFERROR(VLOOKUP(C2769,'BASE EQUIPOS'!$G$8:$O$22,9,0)," ")</f>
        <v xml:space="preserve"> </v>
      </c>
      <c r="V2769" s="232" t="str">
        <f t="shared" si="298"/>
        <v/>
      </c>
      <c r="W2769" s="232" t="str">
        <f t="shared" si="299"/>
        <v/>
      </c>
      <c r="X2769" s="232" t="str">
        <f>IFERROR(VLOOKUP(W2769,Datos!$P$4:$Q$18,2,0),"")</f>
        <v/>
      </c>
      <c r="Y2769" s="232" t="str">
        <f t="shared" si="300"/>
        <v/>
      </c>
      <c r="AA2769" s="314" t="str">
        <f t="shared" ref="AA2769:AA2832" ca="1" si="304">IF(N2769="Mtto. Terminado",1,"")</f>
        <v/>
      </c>
    </row>
    <row r="2770" spans="1:27" x14ac:dyDescent="0.3">
      <c r="A2770" s="238"/>
      <c r="B2770" s="241" t="str">
        <f t="shared" si="301"/>
        <v/>
      </c>
      <c r="C2770" s="239"/>
      <c r="D2770" s="240" t="str">
        <f>IF(C2770&lt;&gt;"",VLOOKUP(C2770,'BASE EQUIPOS'!$G$8:$H$22,2,0),"")</f>
        <v/>
      </c>
      <c r="E2770" s="241" t="str">
        <f>IF(C2770&lt;&gt;"",VLOOKUP(C2770,'BASE EQUIPOS'!$G$8:$I$22,3,0),"")</f>
        <v/>
      </c>
      <c r="F2770" s="241" t="str">
        <f>IF(C2770&lt;&gt;"",VLOOKUP(C2770,'BASE EQUIPOS'!$G$8:$J$22,4,0),"")</f>
        <v/>
      </c>
      <c r="G2770" s="242"/>
      <c r="H2770" s="233"/>
      <c r="I2770" s="241"/>
      <c r="J2770" s="241"/>
      <c r="K2770" s="241"/>
      <c r="L2770" s="239"/>
      <c r="M2770" s="244"/>
      <c r="N2770" s="245" t="str">
        <f t="shared" ca="1" si="302"/>
        <v/>
      </c>
      <c r="O2770" s="239"/>
      <c r="P2770" s="244"/>
      <c r="Q2770" s="245" t="str">
        <f t="shared" si="303"/>
        <v/>
      </c>
      <c r="U2770" s="246" t="str">
        <f>IFERROR(VLOOKUP(C2770,'BASE EQUIPOS'!$G$8:$O$22,9,0)," ")</f>
        <v xml:space="preserve"> </v>
      </c>
      <c r="V2770" s="232" t="str">
        <f t="shared" si="298"/>
        <v/>
      </c>
      <c r="W2770" s="232" t="str">
        <f t="shared" si="299"/>
        <v/>
      </c>
      <c r="X2770" s="232" t="str">
        <f>IFERROR(VLOOKUP(W2770,Datos!$P$4:$Q$18,2,0),"")</f>
        <v/>
      </c>
      <c r="Y2770" s="232" t="str">
        <f t="shared" si="300"/>
        <v/>
      </c>
      <c r="AA2770" s="314" t="str">
        <f t="shared" ca="1" si="304"/>
        <v/>
      </c>
    </row>
    <row r="2771" spans="1:27" x14ac:dyDescent="0.3">
      <c r="A2771" s="238"/>
      <c r="B2771" s="241" t="str">
        <f t="shared" si="301"/>
        <v/>
      </c>
      <c r="C2771" s="239"/>
      <c r="D2771" s="240" t="str">
        <f>IF(C2771&lt;&gt;"",VLOOKUP(C2771,'BASE EQUIPOS'!$G$8:$H$22,2,0),"")</f>
        <v/>
      </c>
      <c r="E2771" s="241" t="str">
        <f>IF(C2771&lt;&gt;"",VLOOKUP(C2771,'BASE EQUIPOS'!$G$8:$I$22,3,0),"")</f>
        <v/>
      </c>
      <c r="F2771" s="241" t="str">
        <f>IF(C2771&lt;&gt;"",VLOOKUP(C2771,'BASE EQUIPOS'!$G$8:$J$22,4,0),"")</f>
        <v/>
      </c>
      <c r="G2771" s="242"/>
      <c r="H2771" s="233"/>
      <c r="I2771" s="241"/>
      <c r="J2771" s="241"/>
      <c r="K2771" s="241"/>
      <c r="L2771" s="239"/>
      <c r="M2771" s="244"/>
      <c r="N2771" s="245" t="str">
        <f t="shared" ca="1" si="302"/>
        <v/>
      </c>
      <c r="O2771" s="239"/>
      <c r="P2771" s="244"/>
      <c r="Q2771" s="245" t="str">
        <f t="shared" si="303"/>
        <v/>
      </c>
      <c r="U2771" s="246" t="str">
        <f>IFERROR(VLOOKUP(C2771,'BASE EQUIPOS'!$G$8:$O$22,9,0)," ")</f>
        <v xml:space="preserve"> </v>
      </c>
      <c r="V2771" s="232" t="str">
        <f t="shared" si="298"/>
        <v/>
      </c>
      <c r="W2771" s="232" t="str">
        <f t="shared" si="299"/>
        <v/>
      </c>
      <c r="X2771" s="232" t="str">
        <f>IFERROR(VLOOKUP(W2771,Datos!$P$4:$Q$18,2,0),"")</f>
        <v/>
      </c>
      <c r="Y2771" s="232" t="str">
        <f t="shared" si="300"/>
        <v/>
      </c>
      <c r="AA2771" s="314" t="str">
        <f t="shared" ca="1" si="304"/>
        <v/>
      </c>
    </row>
    <row r="2772" spans="1:27" x14ac:dyDescent="0.3">
      <c r="A2772" s="238"/>
      <c r="B2772" s="241" t="str">
        <f t="shared" si="301"/>
        <v/>
      </c>
      <c r="C2772" s="239"/>
      <c r="D2772" s="240" t="str">
        <f>IF(C2772&lt;&gt;"",VLOOKUP(C2772,'BASE EQUIPOS'!$G$8:$H$22,2,0),"")</f>
        <v/>
      </c>
      <c r="E2772" s="241" t="str">
        <f>IF(C2772&lt;&gt;"",VLOOKUP(C2772,'BASE EQUIPOS'!$G$8:$I$22,3,0),"")</f>
        <v/>
      </c>
      <c r="F2772" s="241" t="str">
        <f>IF(C2772&lt;&gt;"",VLOOKUP(C2772,'BASE EQUIPOS'!$G$8:$J$22,4,0),"")</f>
        <v/>
      </c>
      <c r="G2772" s="242"/>
      <c r="H2772" s="233"/>
      <c r="I2772" s="241"/>
      <c r="J2772" s="241"/>
      <c r="K2772" s="241"/>
      <c r="L2772" s="239"/>
      <c r="M2772" s="244"/>
      <c r="N2772" s="245" t="str">
        <f t="shared" ca="1" si="302"/>
        <v/>
      </c>
      <c r="O2772" s="239"/>
      <c r="P2772" s="244"/>
      <c r="Q2772" s="245" t="str">
        <f t="shared" si="303"/>
        <v/>
      </c>
      <c r="U2772" s="246" t="str">
        <f>IFERROR(VLOOKUP(C2772,'BASE EQUIPOS'!$G$8:$O$22,9,0)," ")</f>
        <v xml:space="preserve"> </v>
      </c>
      <c r="V2772" s="232" t="str">
        <f t="shared" si="298"/>
        <v/>
      </c>
      <c r="W2772" s="232" t="str">
        <f t="shared" si="299"/>
        <v/>
      </c>
      <c r="X2772" s="232" t="str">
        <f>IFERROR(VLOOKUP(W2772,Datos!$P$4:$Q$18,2,0),"")</f>
        <v/>
      </c>
      <c r="Y2772" s="232" t="str">
        <f t="shared" si="300"/>
        <v/>
      </c>
      <c r="AA2772" s="314" t="str">
        <f t="shared" ca="1" si="304"/>
        <v/>
      </c>
    </row>
    <row r="2773" spans="1:27" x14ac:dyDescent="0.3">
      <c r="A2773" s="238"/>
      <c r="B2773" s="241" t="str">
        <f t="shared" si="301"/>
        <v/>
      </c>
      <c r="C2773" s="239"/>
      <c r="D2773" s="240" t="str">
        <f>IF(C2773&lt;&gt;"",VLOOKUP(C2773,'BASE EQUIPOS'!$G$8:$H$22,2,0),"")</f>
        <v/>
      </c>
      <c r="E2773" s="241" t="str">
        <f>IF(C2773&lt;&gt;"",VLOOKUP(C2773,'BASE EQUIPOS'!$G$8:$I$22,3,0),"")</f>
        <v/>
      </c>
      <c r="F2773" s="241" t="str">
        <f>IF(C2773&lt;&gt;"",VLOOKUP(C2773,'BASE EQUIPOS'!$G$8:$J$22,4,0),"")</f>
        <v/>
      </c>
      <c r="G2773" s="242"/>
      <c r="H2773" s="233"/>
      <c r="I2773" s="241"/>
      <c r="J2773" s="241"/>
      <c r="K2773" s="241"/>
      <c r="L2773" s="239"/>
      <c r="M2773" s="244"/>
      <c r="N2773" s="245" t="str">
        <f t="shared" ca="1" si="302"/>
        <v/>
      </c>
      <c r="O2773" s="239"/>
      <c r="P2773" s="244"/>
      <c r="Q2773" s="245" t="str">
        <f t="shared" si="303"/>
        <v/>
      </c>
      <c r="U2773" s="246" t="str">
        <f>IFERROR(VLOOKUP(C2773,'BASE EQUIPOS'!$G$8:$O$22,9,0)," ")</f>
        <v xml:space="preserve"> </v>
      </c>
      <c r="V2773" s="232" t="str">
        <f t="shared" ref="V2773:V2836" si="305">IF(G2773="MTTO. SISTEMÁTICO","PREVENTIVA",IF(G2773="MTTO. PREDICTIVO","INSPECCIÓN",""))</f>
        <v/>
      </c>
      <c r="W2773" s="232" t="str">
        <f t="shared" ref="W2773:W2836" si="306">CONCATENATE(D2773,I2773)</f>
        <v/>
      </c>
      <c r="X2773" s="232" t="str">
        <f>IFERROR(VLOOKUP(W2773,Datos!$P$4:$Q$18,2,0),"")</f>
        <v/>
      </c>
      <c r="Y2773" s="232" t="str">
        <f t="shared" ref="Y2773:Y2836" si="307">IF(A2773="OT CORRECTIVA",1,IF(A2773="OT PREVENTIVA",2,IF(A2773="HOJA INSPECCIÓN",3,"")))</f>
        <v/>
      </c>
      <c r="AA2773" s="314" t="str">
        <f t="shared" ca="1" si="304"/>
        <v/>
      </c>
    </row>
    <row r="2774" spans="1:27" x14ac:dyDescent="0.3">
      <c r="A2774" s="238"/>
      <c r="B2774" s="241" t="str">
        <f t="shared" si="301"/>
        <v/>
      </c>
      <c r="C2774" s="239"/>
      <c r="D2774" s="240" t="str">
        <f>IF(C2774&lt;&gt;"",VLOOKUP(C2774,'BASE EQUIPOS'!$G$8:$H$22,2,0),"")</f>
        <v/>
      </c>
      <c r="E2774" s="241" t="str">
        <f>IF(C2774&lt;&gt;"",VLOOKUP(C2774,'BASE EQUIPOS'!$G$8:$I$22,3,0),"")</f>
        <v/>
      </c>
      <c r="F2774" s="241" t="str">
        <f>IF(C2774&lt;&gt;"",VLOOKUP(C2774,'BASE EQUIPOS'!$G$8:$J$22,4,0),"")</f>
        <v/>
      </c>
      <c r="G2774" s="242"/>
      <c r="H2774" s="233"/>
      <c r="I2774" s="241"/>
      <c r="J2774" s="241"/>
      <c r="K2774" s="241"/>
      <c r="L2774" s="239"/>
      <c r="M2774" s="244"/>
      <c r="N2774" s="245" t="str">
        <f t="shared" ca="1" si="302"/>
        <v/>
      </c>
      <c r="O2774" s="239"/>
      <c r="P2774" s="244"/>
      <c r="Q2774" s="245" t="str">
        <f t="shared" si="303"/>
        <v/>
      </c>
      <c r="U2774" s="246" t="str">
        <f>IFERROR(VLOOKUP(C2774,'BASE EQUIPOS'!$G$8:$O$22,9,0)," ")</f>
        <v xml:space="preserve"> </v>
      </c>
      <c r="V2774" s="232" t="str">
        <f t="shared" si="305"/>
        <v/>
      </c>
      <c r="W2774" s="232" t="str">
        <f t="shared" si="306"/>
        <v/>
      </c>
      <c r="X2774" s="232" t="str">
        <f>IFERROR(VLOOKUP(W2774,Datos!$P$4:$Q$18,2,0),"")</f>
        <v/>
      </c>
      <c r="Y2774" s="232" t="str">
        <f t="shared" si="307"/>
        <v/>
      </c>
      <c r="AA2774" s="314" t="str">
        <f t="shared" ca="1" si="304"/>
        <v/>
      </c>
    </row>
    <row r="2775" spans="1:27" x14ac:dyDescent="0.3">
      <c r="A2775" s="238"/>
      <c r="B2775" s="241" t="str">
        <f t="shared" si="301"/>
        <v/>
      </c>
      <c r="C2775" s="239"/>
      <c r="D2775" s="240" t="str">
        <f>IF(C2775&lt;&gt;"",VLOOKUP(C2775,'BASE EQUIPOS'!$G$8:$H$22,2,0),"")</f>
        <v/>
      </c>
      <c r="E2775" s="241" t="str">
        <f>IF(C2775&lt;&gt;"",VLOOKUP(C2775,'BASE EQUIPOS'!$G$8:$I$22,3,0),"")</f>
        <v/>
      </c>
      <c r="F2775" s="241" t="str">
        <f>IF(C2775&lt;&gt;"",VLOOKUP(C2775,'BASE EQUIPOS'!$G$8:$J$22,4,0),"")</f>
        <v/>
      </c>
      <c r="G2775" s="242"/>
      <c r="H2775" s="233"/>
      <c r="I2775" s="241"/>
      <c r="J2775" s="241"/>
      <c r="K2775" s="241"/>
      <c r="L2775" s="239"/>
      <c r="M2775" s="244"/>
      <c r="N2775" s="245" t="str">
        <f t="shared" ca="1" si="302"/>
        <v/>
      </c>
      <c r="O2775" s="239"/>
      <c r="P2775" s="244"/>
      <c r="Q2775" s="245" t="str">
        <f t="shared" si="303"/>
        <v/>
      </c>
      <c r="U2775" s="246" t="str">
        <f>IFERROR(VLOOKUP(C2775,'BASE EQUIPOS'!$G$8:$O$22,9,0)," ")</f>
        <v xml:space="preserve"> </v>
      </c>
      <c r="V2775" s="232" t="str">
        <f t="shared" si="305"/>
        <v/>
      </c>
      <c r="W2775" s="232" t="str">
        <f t="shared" si="306"/>
        <v/>
      </c>
      <c r="X2775" s="232" t="str">
        <f>IFERROR(VLOOKUP(W2775,Datos!$P$4:$Q$18,2,0),"")</f>
        <v/>
      </c>
      <c r="Y2775" s="232" t="str">
        <f t="shared" si="307"/>
        <v/>
      </c>
      <c r="AA2775" s="314" t="str">
        <f t="shared" ca="1" si="304"/>
        <v/>
      </c>
    </row>
    <row r="2776" spans="1:27" x14ac:dyDescent="0.3">
      <c r="A2776" s="238"/>
      <c r="B2776" s="241" t="str">
        <f t="shared" si="301"/>
        <v/>
      </c>
      <c r="C2776" s="239"/>
      <c r="D2776" s="240" t="str">
        <f>IF(C2776&lt;&gt;"",VLOOKUP(C2776,'BASE EQUIPOS'!$G$8:$H$22,2,0),"")</f>
        <v/>
      </c>
      <c r="E2776" s="241" t="str">
        <f>IF(C2776&lt;&gt;"",VLOOKUP(C2776,'BASE EQUIPOS'!$G$8:$I$22,3,0),"")</f>
        <v/>
      </c>
      <c r="F2776" s="241" t="str">
        <f>IF(C2776&lt;&gt;"",VLOOKUP(C2776,'BASE EQUIPOS'!$G$8:$J$22,4,0),"")</f>
        <v/>
      </c>
      <c r="G2776" s="242"/>
      <c r="H2776" s="233"/>
      <c r="I2776" s="241"/>
      <c r="J2776" s="241"/>
      <c r="K2776" s="241"/>
      <c r="L2776" s="239"/>
      <c r="M2776" s="244"/>
      <c r="N2776" s="245" t="str">
        <f t="shared" ca="1" si="302"/>
        <v/>
      </c>
      <c r="O2776" s="239"/>
      <c r="P2776" s="244"/>
      <c r="Q2776" s="245" t="str">
        <f t="shared" si="303"/>
        <v/>
      </c>
      <c r="U2776" s="246" t="str">
        <f>IFERROR(VLOOKUP(C2776,'BASE EQUIPOS'!$G$8:$O$22,9,0)," ")</f>
        <v xml:space="preserve"> </v>
      </c>
      <c r="V2776" s="232" t="str">
        <f t="shared" si="305"/>
        <v/>
      </c>
      <c r="W2776" s="232" t="str">
        <f t="shared" si="306"/>
        <v/>
      </c>
      <c r="X2776" s="232" t="str">
        <f>IFERROR(VLOOKUP(W2776,Datos!$P$4:$Q$18,2,0),"")</f>
        <v/>
      </c>
      <c r="Y2776" s="232" t="str">
        <f t="shared" si="307"/>
        <v/>
      </c>
      <c r="AA2776" s="314" t="str">
        <f t="shared" ca="1" si="304"/>
        <v/>
      </c>
    </row>
    <row r="2777" spans="1:27" x14ac:dyDescent="0.3">
      <c r="A2777" s="238"/>
      <c r="B2777" s="241" t="str">
        <f t="shared" si="301"/>
        <v/>
      </c>
      <c r="C2777" s="239"/>
      <c r="D2777" s="240" t="str">
        <f>IF(C2777&lt;&gt;"",VLOOKUP(C2777,'BASE EQUIPOS'!$G$8:$H$22,2,0),"")</f>
        <v/>
      </c>
      <c r="E2777" s="241" t="str">
        <f>IF(C2777&lt;&gt;"",VLOOKUP(C2777,'BASE EQUIPOS'!$G$8:$I$22,3,0),"")</f>
        <v/>
      </c>
      <c r="F2777" s="241" t="str">
        <f>IF(C2777&lt;&gt;"",VLOOKUP(C2777,'BASE EQUIPOS'!$G$8:$J$22,4,0),"")</f>
        <v/>
      </c>
      <c r="G2777" s="242"/>
      <c r="H2777" s="233"/>
      <c r="I2777" s="241"/>
      <c r="J2777" s="241"/>
      <c r="K2777" s="241"/>
      <c r="L2777" s="239"/>
      <c r="M2777" s="244"/>
      <c r="N2777" s="245" t="str">
        <f t="shared" ca="1" si="302"/>
        <v/>
      </c>
      <c r="O2777" s="239"/>
      <c r="P2777" s="244"/>
      <c r="Q2777" s="245" t="str">
        <f t="shared" si="303"/>
        <v/>
      </c>
      <c r="U2777" s="246" t="str">
        <f>IFERROR(VLOOKUP(C2777,'BASE EQUIPOS'!$G$8:$O$22,9,0)," ")</f>
        <v xml:space="preserve"> </v>
      </c>
      <c r="V2777" s="232" t="str">
        <f t="shared" si="305"/>
        <v/>
      </c>
      <c r="W2777" s="232" t="str">
        <f t="shared" si="306"/>
        <v/>
      </c>
      <c r="X2777" s="232" t="str">
        <f>IFERROR(VLOOKUP(W2777,Datos!$P$4:$Q$18,2,0),"")</f>
        <v/>
      </c>
      <c r="Y2777" s="232" t="str">
        <f t="shared" si="307"/>
        <v/>
      </c>
      <c r="AA2777" s="314" t="str">
        <f t="shared" ca="1" si="304"/>
        <v/>
      </c>
    </row>
    <row r="2778" spans="1:27" x14ac:dyDescent="0.3">
      <c r="A2778" s="238"/>
      <c r="B2778" s="241" t="str">
        <f t="shared" si="301"/>
        <v/>
      </c>
      <c r="C2778" s="239"/>
      <c r="D2778" s="240" t="str">
        <f>IF(C2778&lt;&gt;"",VLOOKUP(C2778,'BASE EQUIPOS'!$G$8:$H$22,2,0),"")</f>
        <v/>
      </c>
      <c r="E2778" s="241" t="str">
        <f>IF(C2778&lt;&gt;"",VLOOKUP(C2778,'BASE EQUIPOS'!$G$8:$I$22,3,0),"")</f>
        <v/>
      </c>
      <c r="F2778" s="241" t="str">
        <f>IF(C2778&lt;&gt;"",VLOOKUP(C2778,'BASE EQUIPOS'!$G$8:$J$22,4,0),"")</f>
        <v/>
      </c>
      <c r="G2778" s="242"/>
      <c r="H2778" s="233"/>
      <c r="I2778" s="241"/>
      <c r="J2778" s="241"/>
      <c r="K2778" s="241"/>
      <c r="L2778" s="239"/>
      <c r="M2778" s="244"/>
      <c r="N2778" s="245" t="str">
        <f t="shared" ca="1" si="302"/>
        <v/>
      </c>
      <c r="O2778" s="239"/>
      <c r="P2778" s="244"/>
      <c r="Q2778" s="245" t="str">
        <f t="shared" si="303"/>
        <v/>
      </c>
      <c r="U2778" s="246" t="str">
        <f>IFERROR(VLOOKUP(C2778,'BASE EQUIPOS'!$G$8:$O$22,9,0)," ")</f>
        <v xml:space="preserve"> </v>
      </c>
      <c r="V2778" s="232" t="str">
        <f t="shared" si="305"/>
        <v/>
      </c>
      <c r="W2778" s="232" t="str">
        <f t="shared" si="306"/>
        <v/>
      </c>
      <c r="X2778" s="232" t="str">
        <f>IFERROR(VLOOKUP(W2778,Datos!$P$4:$Q$18,2,0),"")</f>
        <v/>
      </c>
      <c r="Y2778" s="232" t="str">
        <f t="shared" si="307"/>
        <v/>
      </c>
      <c r="AA2778" s="314" t="str">
        <f t="shared" ca="1" si="304"/>
        <v/>
      </c>
    </row>
    <row r="2779" spans="1:27" x14ac:dyDescent="0.3">
      <c r="A2779" s="238"/>
      <c r="B2779" s="241" t="str">
        <f t="shared" si="301"/>
        <v/>
      </c>
      <c r="C2779" s="239"/>
      <c r="D2779" s="240" t="str">
        <f>IF(C2779&lt;&gt;"",VLOOKUP(C2779,'BASE EQUIPOS'!$G$8:$H$22,2,0),"")</f>
        <v/>
      </c>
      <c r="E2779" s="241" t="str">
        <f>IF(C2779&lt;&gt;"",VLOOKUP(C2779,'BASE EQUIPOS'!$G$8:$I$22,3,0),"")</f>
        <v/>
      </c>
      <c r="F2779" s="241" t="str">
        <f>IF(C2779&lt;&gt;"",VLOOKUP(C2779,'BASE EQUIPOS'!$G$8:$J$22,4,0),"")</f>
        <v/>
      </c>
      <c r="G2779" s="242"/>
      <c r="H2779" s="233"/>
      <c r="I2779" s="241"/>
      <c r="J2779" s="241"/>
      <c r="K2779" s="241"/>
      <c r="L2779" s="239"/>
      <c r="M2779" s="244"/>
      <c r="N2779" s="245" t="str">
        <f t="shared" ca="1" si="302"/>
        <v/>
      </c>
      <c r="O2779" s="239"/>
      <c r="P2779" s="244"/>
      <c r="Q2779" s="245" t="str">
        <f t="shared" si="303"/>
        <v/>
      </c>
      <c r="U2779" s="246" t="str">
        <f>IFERROR(VLOOKUP(C2779,'BASE EQUIPOS'!$G$8:$O$22,9,0)," ")</f>
        <v xml:space="preserve"> </v>
      </c>
      <c r="V2779" s="232" t="str">
        <f t="shared" si="305"/>
        <v/>
      </c>
      <c r="W2779" s="232" t="str">
        <f t="shared" si="306"/>
        <v/>
      </c>
      <c r="X2779" s="232" t="str">
        <f>IFERROR(VLOOKUP(W2779,Datos!$P$4:$Q$18,2,0),"")</f>
        <v/>
      </c>
      <c r="Y2779" s="232" t="str">
        <f t="shared" si="307"/>
        <v/>
      </c>
      <c r="AA2779" s="314" t="str">
        <f t="shared" ca="1" si="304"/>
        <v/>
      </c>
    </row>
    <row r="2780" spans="1:27" x14ac:dyDescent="0.3">
      <c r="A2780" s="238"/>
      <c r="B2780" s="241" t="str">
        <f t="shared" ref="B2780:B2843" si="308">IF(C2780&lt;&gt;"",B2779+1,"")</f>
        <v/>
      </c>
      <c r="C2780" s="239"/>
      <c r="D2780" s="240" t="str">
        <f>IF(C2780&lt;&gt;"",VLOOKUP(C2780,'BASE EQUIPOS'!$G$8:$H$22,2,0),"")</f>
        <v/>
      </c>
      <c r="E2780" s="241" t="str">
        <f>IF(C2780&lt;&gt;"",VLOOKUP(C2780,'BASE EQUIPOS'!$G$8:$I$22,3,0),"")</f>
        <v/>
      </c>
      <c r="F2780" s="241" t="str">
        <f>IF(C2780&lt;&gt;"",VLOOKUP(C2780,'BASE EQUIPOS'!$G$8:$J$22,4,0),"")</f>
        <v/>
      </c>
      <c r="G2780" s="242"/>
      <c r="H2780" s="233"/>
      <c r="I2780" s="241"/>
      <c r="J2780" s="241"/>
      <c r="K2780" s="241"/>
      <c r="L2780" s="239"/>
      <c r="M2780" s="244"/>
      <c r="N2780" s="245" t="str">
        <f t="shared" ca="1" si="302"/>
        <v/>
      </c>
      <c r="O2780" s="239"/>
      <c r="P2780" s="244"/>
      <c r="Q2780" s="245" t="str">
        <f t="shared" si="303"/>
        <v/>
      </c>
      <c r="U2780" s="246" t="str">
        <f>IFERROR(VLOOKUP(C2780,'BASE EQUIPOS'!$G$8:$O$22,9,0)," ")</f>
        <v xml:space="preserve"> </v>
      </c>
      <c r="V2780" s="232" t="str">
        <f t="shared" si="305"/>
        <v/>
      </c>
      <c r="W2780" s="232" t="str">
        <f t="shared" si="306"/>
        <v/>
      </c>
      <c r="X2780" s="232" t="str">
        <f>IFERROR(VLOOKUP(W2780,Datos!$P$4:$Q$18,2,0),"")</f>
        <v/>
      </c>
      <c r="Y2780" s="232" t="str">
        <f t="shared" si="307"/>
        <v/>
      </c>
      <c r="AA2780" s="314" t="str">
        <f t="shared" ca="1" si="304"/>
        <v/>
      </c>
    </row>
    <row r="2781" spans="1:27" x14ac:dyDescent="0.3">
      <c r="A2781" s="238"/>
      <c r="B2781" s="241" t="str">
        <f t="shared" si="308"/>
        <v/>
      </c>
      <c r="C2781" s="239"/>
      <c r="D2781" s="240" t="str">
        <f>IF(C2781&lt;&gt;"",VLOOKUP(C2781,'BASE EQUIPOS'!$G$8:$H$22,2,0),"")</f>
        <v/>
      </c>
      <c r="E2781" s="241" t="str">
        <f>IF(C2781&lt;&gt;"",VLOOKUP(C2781,'BASE EQUIPOS'!$G$8:$I$22,3,0),"")</f>
        <v/>
      </c>
      <c r="F2781" s="241" t="str">
        <f>IF(C2781&lt;&gt;"",VLOOKUP(C2781,'BASE EQUIPOS'!$G$8:$J$22,4,0),"")</f>
        <v/>
      </c>
      <c r="G2781" s="242"/>
      <c r="H2781" s="233"/>
      <c r="I2781" s="241"/>
      <c r="J2781" s="241"/>
      <c r="K2781" s="241"/>
      <c r="L2781" s="239"/>
      <c r="M2781" s="244"/>
      <c r="N2781" s="245" t="str">
        <f t="shared" ca="1" si="302"/>
        <v/>
      </c>
      <c r="O2781" s="239"/>
      <c r="P2781" s="244"/>
      <c r="Q2781" s="245" t="str">
        <f t="shared" si="303"/>
        <v/>
      </c>
      <c r="U2781" s="246" t="str">
        <f>IFERROR(VLOOKUP(C2781,'BASE EQUIPOS'!$G$8:$O$22,9,0)," ")</f>
        <v xml:space="preserve"> </v>
      </c>
      <c r="V2781" s="232" t="str">
        <f t="shared" si="305"/>
        <v/>
      </c>
      <c r="W2781" s="232" t="str">
        <f t="shared" si="306"/>
        <v/>
      </c>
      <c r="X2781" s="232" t="str">
        <f>IFERROR(VLOOKUP(W2781,Datos!$P$4:$Q$18,2,0),"")</f>
        <v/>
      </c>
      <c r="Y2781" s="232" t="str">
        <f t="shared" si="307"/>
        <v/>
      </c>
      <c r="AA2781" s="314" t="str">
        <f t="shared" ca="1" si="304"/>
        <v/>
      </c>
    </row>
    <row r="2782" spans="1:27" x14ac:dyDescent="0.3">
      <c r="A2782" s="238"/>
      <c r="B2782" s="241" t="str">
        <f t="shared" si="308"/>
        <v/>
      </c>
      <c r="C2782" s="239"/>
      <c r="D2782" s="240" t="str">
        <f>IF(C2782&lt;&gt;"",VLOOKUP(C2782,'BASE EQUIPOS'!$G$8:$H$22,2,0),"")</f>
        <v/>
      </c>
      <c r="E2782" s="241" t="str">
        <f>IF(C2782&lt;&gt;"",VLOOKUP(C2782,'BASE EQUIPOS'!$G$8:$I$22,3,0),"")</f>
        <v/>
      </c>
      <c r="F2782" s="241" t="str">
        <f>IF(C2782&lt;&gt;"",VLOOKUP(C2782,'BASE EQUIPOS'!$G$8:$J$22,4,0),"")</f>
        <v/>
      </c>
      <c r="G2782" s="242"/>
      <c r="H2782" s="233"/>
      <c r="I2782" s="241"/>
      <c r="J2782" s="241"/>
      <c r="K2782" s="241"/>
      <c r="L2782" s="239"/>
      <c r="M2782" s="244"/>
      <c r="N2782" s="245" t="str">
        <f t="shared" ca="1" si="302"/>
        <v/>
      </c>
      <c r="O2782" s="239"/>
      <c r="P2782" s="244"/>
      <c r="Q2782" s="245" t="str">
        <f t="shared" si="303"/>
        <v/>
      </c>
      <c r="U2782" s="246" t="str">
        <f>IFERROR(VLOOKUP(C2782,'BASE EQUIPOS'!$G$8:$O$22,9,0)," ")</f>
        <v xml:space="preserve"> </v>
      </c>
      <c r="V2782" s="232" t="str">
        <f t="shared" si="305"/>
        <v/>
      </c>
      <c r="W2782" s="232" t="str">
        <f t="shared" si="306"/>
        <v/>
      </c>
      <c r="X2782" s="232" t="str">
        <f>IFERROR(VLOOKUP(W2782,Datos!$P$4:$Q$18,2,0),"")</f>
        <v/>
      </c>
      <c r="Y2782" s="232" t="str">
        <f t="shared" si="307"/>
        <v/>
      </c>
      <c r="AA2782" s="314" t="str">
        <f t="shared" ca="1" si="304"/>
        <v/>
      </c>
    </row>
    <row r="2783" spans="1:27" x14ac:dyDescent="0.3">
      <c r="A2783" s="238"/>
      <c r="B2783" s="241" t="str">
        <f t="shared" si="308"/>
        <v/>
      </c>
      <c r="C2783" s="239"/>
      <c r="D2783" s="240" t="str">
        <f>IF(C2783&lt;&gt;"",VLOOKUP(C2783,'BASE EQUIPOS'!$G$8:$H$22,2,0),"")</f>
        <v/>
      </c>
      <c r="E2783" s="241" t="str">
        <f>IF(C2783&lt;&gt;"",VLOOKUP(C2783,'BASE EQUIPOS'!$G$8:$I$22,3,0),"")</f>
        <v/>
      </c>
      <c r="F2783" s="241" t="str">
        <f>IF(C2783&lt;&gt;"",VLOOKUP(C2783,'BASE EQUIPOS'!$G$8:$J$22,4,0),"")</f>
        <v/>
      </c>
      <c r="G2783" s="242"/>
      <c r="H2783" s="233"/>
      <c r="I2783" s="241"/>
      <c r="J2783" s="241"/>
      <c r="K2783" s="241"/>
      <c r="L2783" s="239"/>
      <c r="M2783" s="244"/>
      <c r="N2783" s="245" t="str">
        <f t="shared" ca="1" si="302"/>
        <v/>
      </c>
      <c r="O2783" s="239"/>
      <c r="P2783" s="244"/>
      <c r="Q2783" s="245" t="str">
        <f t="shared" si="303"/>
        <v/>
      </c>
      <c r="U2783" s="246" t="str">
        <f>IFERROR(VLOOKUP(C2783,'BASE EQUIPOS'!$G$8:$O$22,9,0)," ")</f>
        <v xml:space="preserve"> </v>
      </c>
      <c r="V2783" s="232" t="str">
        <f t="shared" si="305"/>
        <v/>
      </c>
      <c r="W2783" s="232" t="str">
        <f t="shared" si="306"/>
        <v/>
      </c>
      <c r="X2783" s="232" t="str">
        <f>IFERROR(VLOOKUP(W2783,Datos!$P$4:$Q$18,2,0),"")</f>
        <v/>
      </c>
      <c r="Y2783" s="232" t="str">
        <f t="shared" si="307"/>
        <v/>
      </c>
      <c r="AA2783" s="314" t="str">
        <f t="shared" ca="1" si="304"/>
        <v/>
      </c>
    </row>
    <row r="2784" spans="1:27" x14ac:dyDescent="0.3">
      <c r="A2784" s="238"/>
      <c r="B2784" s="241" t="str">
        <f t="shared" si="308"/>
        <v/>
      </c>
      <c r="C2784" s="239"/>
      <c r="D2784" s="240" t="str">
        <f>IF(C2784&lt;&gt;"",VLOOKUP(C2784,'BASE EQUIPOS'!$G$8:$H$22,2,0),"")</f>
        <v/>
      </c>
      <c r="E2784" s="241" t="str">
        <f>IF(C2784&lt;&gt;"",VLOOKUP(C2784,'BASE EQUIPOS'!$G$8:$I$22,3,0),"")</f>
        <v/>
      </c>
      <c r="F2784" s="241" t="str">
        <f>IF(C2784&lt;&gt;"",VLOOKUP(C2784,'BASE EQUIPOS'!$G$8:$J$22,4,0),"")</f>
        <v/>
      </c>
      <c r="G2784" s="242"/>
      <c r="H2784" s="233"/>
      <c r="I2784" s="241"/>
      <c r="J2784" s="241"/>
      <c r="K2784" s="241"/>
      <c r="L2784" s="239"/>
      <c r="M2784" s="244"/>
      <c r="N2784" s="245" t="str">
        <f t="shared" ca="1" si="302"/>
        <v/>
      </c>
      <c r="O2784" s="239"/>
      <c r="P2784" s="244"/>
      <c r="Q2784" s="245" t="str">
        <f t="shared" si="303"/>
        <v/>
      </c>
      <c r="U2784" s="246" t="str">
        <f>IFERROR(VLOOKUP(C2784,'BASE EQUIPOS'!$G$8:$O$22,9,0)," ")</f>
        <v xml:space="preserve"> </v>
      </c>
      <c r="V2784" s="232" t="str">
        <f t="shared" si="305"/>
        <v/>
      </c>
      <c r="W2784" s="232" t="str">
        <f t="shared" si="306"/>
        <v/>
      </c>
      <c r="X2784" s="232" t="str">
        <f>IFERROR(VLOOKUP(W2784,Datos!$P$4:$Q$18,2,0),"")</f>
        <v/>
      </c>
      <c r="Y2784" s="232" t="str">
        <f t="shared" si="307"/>
        <v/>
      </c>
      <c r="AA2784" s="314" t="str">
        <f t="shared" ca="1" si="304"/>
        <v/>
      </c>
    </row>
    <row r="2785" spans="1:27" x14ac:dyDescent="0.3">
      <c r="A2785" s="238"/>
      <c r="B2785" s="241" t="str">
        <f t="shared" si="308"/>
        <v/>
      </c>
      <c r="C2785" s="239"/>
      <c r="D2785" s="240" t="str">
        <f>IF(C2785&lt;&gt;"",VLOOKUP(C2785,'BASE EQUIPOS'!$G$8:$H$22,2,0),"")</f>
        <v/>
      </c>
      <c r="E2785" s="241" t="str">
        <f>IF(C2785&lt;&gt;"",VLOOKUP(C2785,'BASE EQUIPOS'!$G$8:$I$22,3,0),"")</f>
        <v/>
      </c>
      <c r="F2785" s="241" t="str">
        <f>IF(C2785&lt;&gt;"",VLOOKUP(C2785,'BASE EQUIPOS'!$G$8:$J$22,4,0),"")</f>
        <v/>
      </c>
      <c r="G2785" s="242"/>
      <c r="H2785" s="233"/>
      <c r="I2785" s="241"/>
      <c r="J2785" s="241"/>
      <c r="K2785" s="241"/>
      <c r="L2785" s="239"/>
      <c r="M2785" s="244"/>
      <c r="N2785" s="245" t="str">
        <f t="shared" ca="1" si="302"/>
        <v/>
      </c>
      <c r="O2785" s="239"/>
      <c r="P2785" s="244"/>
      <c r="Q2785" s="245" t="str">
        <f t="shared" si="303"/>
        <v/>
      </c>
      <c r="U2785" s="246" t="str">
        <f>IFERROR(VLOOKUP(C2785,'BASE EQUIPOS'!$G$8:$O$22,9,0)," ")</f>
        <v xml:space="preserve"> </v>
      </c>
      <c r="V2785" s="232" t="str">
        <f t="shared" si="305"/>
        <v/>
      </c>
      <c r="W2785" s="232" t="str">
        <f t="shared" si="306"/>
        <v/>
      </c>
      <c r="X2785" s="232" t="str">
        <f>IFERROR(VLOOKUP(W2785,Datos!$P$4:$Q$18,2,0),"")</f>
        <v/>
      </c>
      <c r="Y2785" s="232" t="str">
        <f t="shared" si="307"/>
        <v/>
      </c>
      <c r="AA2785" s="314" t="str">
        <f t="shared" ca="1" si="304"/>
        <v/>
      </c>
    </row>
    <row r="2786" spans="1:27" x14ac:dyDescent="0.3">
      <c r="A2786" s="238"/>
      <c r="B2786" s="241" t="str">
        <f t="shared" si="308"/>
        <v/>
      </c>
      <c r="C2786" s="239"/>
      <c r="D2786" s="240" t="str">
        <f>IF(C2786&lt;&gt;"",VLOOKUP(C2786,'BASE EQUIPOS'!$G$8:$H$22,2,0),"")</f>
        <v/>
      </c>
      <c r="E2786" s="241" t="str">
        <f>IF(C2786&lt;&gt;"",VLOOKUP(C2786,'BASE EQUIPOS'!$G$8:$I$22,3,0),"")</f>
        <v/>
      </c>
      <c r="F2786" s="241" t="str">
        <f>IF(C2786&lt;&gt;"",VLOOKUP(C2786,'BASE EQUIPOS'!$G$8:$J$22,4,0),"")</f>
        <v/>
      </c>
      <c r="G2786" s="242"/>
      <c r="H2786" s="233"/>
      <c r="I2786" s="241"/>
      <c r="J2786" s="241"/>
      <c r="K2786" s="241"/>
      <c r="L2786" s="239"/>
      <c r="M2786" s="244"/>
      <c r="N2786" s="245" t="str">
        <f t="shared" ca="1" si="302"/>
        <v/>
      </c>
      <c r="O2786" s="239"/>
      <c r="P2786" s="244"/>
      <c r="Q2786" s="245" t="str">
        <f t="shared" si="303"/>
        <v/>
      </c>
      <c r="U2786" s="246" t="str">
        <f>IFERROR(VLOOKUP(C2786,'BASE EQUIPOS'!$G$8:$O$22,9,0)," ")</f>
        <v xml:space="preserve"> </v>
      </c>
      <c r="V2786" s="232" t="str">
        <f t="shared" si="305"/>
        <v/>
      </c>
      <c r="W2786" s="232" t="str">
        <f t="shared" si="306"/>
        <v/>
      </c>
      <c r="X2786" s="232" t="str">
        <f>IFERROR(VLOOKUP(W2786,Datos!$P$4:$Q$18,2,0),"")</f>
        <v/>
      </c>
      <c r="Y2786" s="232" t="str">
        <f t="shared" si="307"/>
        <v/>
      </c>
      <c r="AA2786" s="314" t="str">
        <f t="shared" ca="1" si="304"/>
        <v/>
      </c>
    </row>
    <row r="2787" spans="1:27" x14ac:dyDescent="0.3">
      <c r="A2787" s="238"/>
      <c r="B2787" s="241" t="str">
        <f t="shared" si="308"/>
        <v/>
      </c>
      <c r="C2787" s="239"/>
      <c r="D2787" s="240" t="str">
        <f>IF(C2787&lt;&gt;"",VLOOKUP(C2787,'BASE EQUIPOS'!$G$8:$H$22,2,0),"")</f>
        <v/>
      </c>
      <c r="E2787" s="241" t="str">
        <f>IF(C2787&lt;&gt;"",VLOOKUP(C2787,'BASE EQUIPOS'!$G$8:$I$22,3,0),"")</f>
        <v/>
      </c>
      <c r="F2787" s="241" t="str">
        <f>IF(C2787&lt;&gt;"",VLOOKUP(C2787,'BASE EQUIPOS'!$G$8:$J$22,4,0),"")</f>
        <v/>
      </c>
      <c r="G2787" s="242"/>
      <c r="H2787" s="233"/>
      <c r="I2787" s="241"/>
      <c r="J2787" s="241"/>
      <c r="K2787" s="241"/>
      <c r="L2787" s="239"/>
      <c r="M2787" s="244"/>
      <c r="N2787" s="245" t="str">
        <f t="shared" ca="1" si="302"/>
        <v/>
      </c>
      <c r="O2787" s="239"/>
      <c r="P2787" s="244"/>
      <c r="Q2787" s="245" t="str">
        <f t="shared" si="303"/>
        <v/>
      </c>
      <c r="U2787" s="246" t="str">
        <f>IFERROR(VLOOKUP(C2787,'BASE EQUIPOS'!$G$8:$O$22,9,0)," ")</f>
        <v xml:space="preserve"> </v>
      </c>
      <c r="V2787" s="232" t="str">
        <f t="shared" si="305"/>
        <v/>
      </c>
      <c r="W2787" s="232" t="str">
        <f t="shared" si="306"/>
        <v/>
      </c>
      <c r="X2787" s="232" t="str">
        <f>IFERROR(VLOOKUP(W2787,Datos!$P$4:$Q$18,2,0),"")</f>
        <v/>
      </c>
      <c r="Y2787" s="232" t="str">
        <f t="shared" si="307"/>
        <v/>
      </c>
      <c r="AA2787" s="314" t="str">
        <f t="shared" ca="1" si="304"/>
        <v/>
      </c>
    </row>
    <row r="2788" spans="1:27" x14ac:dyDescent="0.3">
      <c r="A2788" s="238"/>
      <c r="B2788" s="241" t="str">
        <f t="shared" si="308"/>
        <v/>
      </c>
      <c r="C2788" s="239"/>
      <c r="D2788" s="240" t="str">
        <f>IF(C2788&lt;&gt;"",VLOOKUP(C2788,'BASE EQUIPOS'!$G$8:$H$22,2,0),"")</f>
        <v/>
      </c>
      <c r="E2788" s="241" t="str">
        <f>IF(C2788&lt;&gt;"",VLOOKUP(C2788,'BASE EQUIPOS'!$G$8:$I$22,3,0),"")</f>
        <v/>
      </c>
      <c r="F2788" s="241" t="str">
        <f>IF(C2788&lt;&gt;"",VLOOKUP(C2788,'BASE EQUIPOS'!$G$8:$J$22,4,0),"")</f>
        <v/>
      </c>
      <c r="G2788" s="242"/>
      <c r="H2788" s="233"/>
      <c r="I2788" s="241"/>
      <c r="J2788" s="241"/>
      <c r="K2788" s="241"/>
      <c r="L2788" s="239"/>
      <c r="M2788" s="244"/>
      <c r="N2788" s="245" t="str">
        <f t="shared" ca="1" si="302"/>
        <v/>
      </c>
      <c r="O2788" s="239"/>
      <c r="P2788" s="244"/>
      <c r="Q2788" s="245" t="str">
        <f t="shared" si="303"/>
        <v/>
      </c>
      <c r="U2788" s="246" t="str">
        <f>IFERROR(VLOOKUP(C2788,'BASE EQUIPOS'!$G$8:$O$22,9,0)," ")</f>
        <v xml:space="preserve"> </v>
      </c>
      <c r="V2788" s="232" t="str">
        <f t="shared" si="305"/>
        <v/>
      </c>
      <c r="W2788" s="232" t="str">
        <f t="shared" si="306"/>
        <v/>
      </c>
      <c r="X2788" s="232" t="str">
        <f>IFERROR(VLOOKUP(W2788,Datos!$P$4:$Q$18,2,0),"")</f>
        <v/>
      </c>
      <c r="Y2788" s="232" t="str">
        <f t="shared" si="307"/>
        <v/>
      </c>
      <c r="AA2788" s="314" t="str">
        <f t="shared" ca="1" si="304"/>
        <v/>
      </c>
    </row>
    <row r="2789" spans="1:27" x14ac:dyDescent="0.3">
      <c r="A2789" s="238"/>
      <c r="B2789" s="241" t="str">
        <f t="shared" si="308"/>
        <v/>
      </c>
      <c r="C2789" s="239"/>
      <c r="D2789" s="240" t="str">
        <f>IF(C2789&lt;&gt;"",VLOOKUP(C2789,'BASE EQUIPOS'!$G$8:$H$22,2,0),"")</f>
        <v/>
      </c>
      <c r="E2789" s="241" t="str">
        <f>IF(C2789&lt;&gt;"",VLOOKUP(C2789,'BASE EQUIPOS'!$G$8:$I$22,3,0),"")</f>
        <v/>
      </c>
      <c r="F2789" s="241" t="str">
        <f>IF(C2789&lt;&gt;"",VLOOKUP(C2789,'BASE EQUIPOS'!$G$8:$J$22,4,0),"")</f>
        <v/>
      </c>
      <c r="G2789" s="242"/>
      <c r="H2789" s="233"/>
      <c r="I2789" s="241"/>
      <c r="J2789" s="241"/>
      <c r="K2789" s="241"/>
      <c r="L2789" s="239"/>
      <c r="M2789" s="244"/>
      <c r="N2789" s="245" t="str">
        <f t="shared" ca="1" si="302"/>
        <v/>
      </c>
      <c r="O2789" s="239"/>
      <c r="P2789" s="244"/>
      <c r="Q2789" s="245" t="str">
        <f t="shared" si="303"/>
        <v/>
      </c>
      <c r="U2789" s="246" t="str">
        <f>IFERROR(VLOOKUP(C2789,'BASE EQUIPOS'!$G$8:$O$22,9,0)," ")</f>
        <v xml:space="preserve"> </v>
      </c>
      <c r="V2789" s="232" t="str">
        <f t="shared" si="305"/>
        <v/>
      </c>
      <c r="W2789" s="232" t="str">
        <f t="shared" si="306"/>
        <v/>
      </c>
      <c r="X2789" s="232" t="str">
        <f>IFERROR(VLOOKUP(W2789,Datos!$P$4:$Q$18,2,0),"")</f>
        <v/>
      </c>
      <c r="Y2789" s="232" t="str">
        <f t="shared" si="307"/>
        <v/>
      </c>
      <c r="AA2789" s="314" t="str">
        <f t="shared" ca="1" si="304"/>
        <v/>
      </c>
    </row>
    <row r="2790" spans="1:27" x14ac:dyDescent="0.3">
      <c r="A2790" s="238"/>
      <c r="B2790" s="241" t="str">
        <f t="shared" si="308"/>
        <v/>
      </c>
      <c r="C2790" s="239"/>
      <c r="D2790" s="240" t="str">
        <f>IF(C2790&lt;&gt;"",VLOOKUP(C2790,'BASE EQUIPOS'!$G$8:$H$22,2,0),"")</f>
        <v/>
      </c>
      <c r="E2790" s="241" t="str">
        <f>IF(C2790&lt;&gt;"",VLOOKUP(C2790,'BASE EQUIPOS'!$G$8:$I$22,3,0),"")</f>
        <v/>
      </c>
      <c r="F2790" s="241" t="str">
        <f>IF(C2790&lt;&gt;"",VLOOKUP(C2790,'BASE EQUIPOS'!$G$8:$J$22,4,0),"")</f>
        <v/>
      </c>
      <c r="G2790" s="242"/>
      <c r="H2790" s="233"/>
      <c r="I2790" s="241"/>
      <c r="J2790" s="241"/>
      <c r="K2790" s="241"/>
      <c r="L2790" s="239"/>
      <c r="M2790" s="244"/>
      <c r="N2790" s="245" t="str">
        <f t="shared" ca="1" si="302"/>
        <v/>
      </c>
      <c r="O2790" s="239"/>
      <c r="P2790" s="244"/>
      <c r="Q2790" s="245" t="str">
        <f t="shared" si="303"/>
        <v/>
      </c>
      <c r="U2790" s="246" t="str">
        <f>IFERROR(VLOOKUP(C2790,'BASE EQUIPOS'!$G$8:$O$22,9,0)," ")</f>
        <v xml:space="preserve"> </v>
      </c>
      <c r="V2790" s="232" t="str">
        <f t="shared" si="305"/>
        <v/>
      </c>
      <c r="W2790" s="232" t="str">
        <f t="shared" si="306"/>
        <v/>
      </c>
      <c r="X2790" s="232" t="str">
        <f>IFERROR(VLOOKUP(W2790,Datos!$P$4:$Q$18,2,0),"")</f>
        <v/>
      </c>
      <c r="Y2790" s="232" t="str">
        <f t="shared" si="307"/>
        <v/>
      </c>
      <c r="AA2790" s="314" t="str">
        <f t="shared" ca="1" si="304"/>
        <v/>
      </c>
    </row>
    <row r="2791" spans="1:27" x14ac:dyDescent="0.3">
      <c r="A2791" s="238"/>
      <c r="B2791" s="241" t="str">
        <f t="shared" si="308"/>
        <v/>
      </c>
      <c r="C2791" s="239"/>
      <c r="D2791" s="240" t="str">
        <f>IF(C2791&lt;&gt;"",VLOOKUP(C2791,'BASE EQUIPOS'!$G$8:$H$22,2,0),"")</f>
        <v/>
      </c>
      <c r="E2791" s="241" t="str">
        <f>IF(C2791&lt;&gt;"",VLOOKUP(C2791,'BASE EQUIPOS'!$G$8:$I$22,3,0),"")</f>
        <v/>
      </c>
      <c r="F2791" s="241" t="str">
        <f>IF(C2791&lt;&gt;"",VLOOKUP(C2791,'BASE EQUIPOS'!$G$8:$J$22,4,0),"")</f>
        <v/>
      </c>
      <c r="G2791" s="242"/>
      <c r="H2791" s="233"/>
      <c r="I2791" s="241"/>
      <c r="J2791" s="241"/>
      <c r="K2791" s="241"/>
      <c r="L2791" s="239"/>
      <c r="M2791" s="244"/>
      <c r="N2791" s="245" t="str">
        <f t="shared" ca="1" si="302"/>
        <v/>
      </c>
      <c r="O2791" s="239"/>
      <c r="P2791" s="244"/>
      <c r="Q2791" s="245" t="str">
        <f t="shared" si="303"/>
        <v/>
      </c>
      <c r="U2791" s="246" t="str">
        <f>IFERROR(VLOOKUP(C2791,'BASE EQUIPOS'!$G$8:$O$22,9,0)," ")</f>
        <v xml:space="preserve"> </v>
      </c>
      <c r="V2791" s="232" t="str">
        <f t="shared" si="305"/>
        <v/>
      </c>
      <c r="W2791" s="232" t="str">
        <f t="shared" si="306"/>
        <v/>
      </c>
      <c r="X2791" s="232" t="str">
        <f>IFERROR(VLOOKUP(W2791,Datos!$P$4:$Q$18,2,0),"")</f>
        <v/>
      </c>
      <c r="Y2791" s="232" t="str">
        <f t="shared" si="307"/>
        <v/>
      </c>
      <c r="AA2791" s="314" t="str">
        <f t="shared" ca="1" si="304"/>
        <v/>
      </c>
    </row>
    <row r="2792" spans="1:27" x14ac:dyDescent="0.3">
      <c r="A2792" s="238"/>
      <c r="B2792" s="241" t="str">
        <f t="shared" si="308"/>
        <v/>
      </c>
      <c r="C2792" s="239"/>
      <c r="D2792" s="240" t="str">
        <f>IF(C2792&lt;&gt;"",VLOOKUP(C2792,'BASE EQUIPOS'!$G$8:$H$22,2,0),"")</f>
        <v/>
      </c>
      <c r="E2792" s="241" t="str">
        <f>IF(C2792&lt;&gt;"",VLOOKUP(C2792,'BASE EQUIPOS'!$G$8:$I$22,3,0),"")</f>
        <v/>
      </c>
      <c r="F2792" s="241" t="str">
        <f>IF(C2792&lt;&gt;"",VLOOKUP(C2792,'BASE EQUIPOS'!$G$8:$J$22,4,0),"")</f>
        <v/>
      </c>
      <c r="G2792" s="242"/>
      <c r="H2792" s="233"/>
      <c r="I2792" s="241"/>
      <c r="J2792" s="241"/>
      <c r="K2792" s="241"/>
      <c r="L2792" s="239"/>
      <c r="M2792" s="244"/>
      <c r="N2792" s="245" t="str">
        <f t="shared" ca="1" si="302"/>
        <v/>
      </c>
      <c r="O2792" s="239"/>
      <c r="P2792" s="244"/>
      <c r="Q2792" s="245" t="str">
        <f t="shared" si="303"/>
        <v/>
      </c>
      <c r="U2792" s="246" t="str">
        <f>IFERROR(VLOOKUP(C2792,'BASE EQUIPOS'!$G$8:$O$22,9,0)," ")</f>
        <v xml:space="preserve"> </v>
      </c>
      <c r="V2792" s="232" t="str">
        <f t="shared" si="305"/>
        <v/>
      </c>
      <c r="W2792" s="232" t="str">
        <f t="shared" si="306"/>
        <v/>
      </c>
      <c r="X2792" s="232" t="str">
        <f>IFERROR(VLOOKUP(W2792,Datos!$P$4:$Q$18,2,0),"")</f>
        <v/>
      </c>
      <c r="Y2792" s="232" t="str">
        <f t="shared" si="307"/>
        <v/>
      </c>
      <c r="AA2792" s="314" t="str">
        <f t="shared" ca="1" si="304"/>
        <v/>
      </c>
    </row>
    <row r="2793" spans="1:27" x14ac:dyDescent="0.3">
      <c r="A2793" s="238"/>
      <c r="B2793" s="241" t="str">
        <f t="shared" si="308"/>
        <v/>
      </c>
      <c r="C2793" s="239"/>
      <c r="D2793" s="240" t="str">
        <f>IF(C2793&lt;&gt;"",VLOOKUP(C2793,'BASE EQUIPOS'!$G$8:$H$22,2,0),"")</f>
        <v/>
      </c>
      <c r="E2793" s="241" t="str">
        <f>IF(C2793&lt;&gt;"",VLOOKUP(C2793,'BASE EQUIPOS'!$G$8:$I$22,3,0),"")</f>
        <v/>
      </c>
      <c r="F2793" s="241" t="str">
        <f>IF(C2793&lt;&gt;"",VLOOKUP(C2793,'BASE EQUIPOS'!$G$8:$J$22,4,0),"")</f>
        <v/>
      </c>
      <c r="G2793" s="242"/>
      <c r="H2793" s="233"/>
      <c r="I2793" s="241"/>
      <c r="J2793" s="241"/>
      <c r="K2793" s="241"/>
      <c r="L2793" s="239"/>
      <c r="M2793" s="244"/>
      <c r="N2793" s="245" t="str">
        <f t="shared" ca="1" si="302"/>
        <v/>
      </c>
      <c r="O2793" s="239"/>
      <c r="P2793" s="244"/>
      <c r="Q2793" s="245" t="str">
        <f t="shared" si="303"/>
        <v/>
      </c>
      <c r="U2793" s="246" t="str">
        <f>IFERROR(VLOOKUP(C2793,'BASE EQUIPOS'!$G$8:$O$22,9,0)," ")</f>
        <v xml:space="preserve"> </v>
      </c>
      <c r="V2793" s="232" t="str">
        <f t="shared" si="305"/>
        <v/>
      </c>
      <c r="W2793" s="232" t="str">
        <f t="shared" si="306"/>
        <v/>
      </c>
      <c r="X2793" s="232" t="str">
        <f>IFERROR(VLOOKUP(W2793,Datos!$P$4:$Q$18,2,0),"")</f>
        <v/>
      </c>
      <c r="Y2793" s="232" t="str">
        <f t="shared" si="307"/>
        <v/>
      </c>
      <c r="AA2793" s="314" t="str">
        <f t="shared" ca="1" si="304"/>
        <v/>
      </c>
    </row>
    <row r="2794" spans="1:27" x14ac:dyDescent="0.3">
      <c r="A2794" s="238"/>
      <c r="B2794" s="241" t="str">
        <f t="shared" si="308"/>
        <v/>
      </c>
      <c r="C2794" s="239"/>
      <c r="D2794" s="240" t="str">
        <f>IF(C2794&lt;&gt;"",VLOOKUP(C2794,'BASE EQUIPOS'!$G$8:$H$22,2,0),"")</f>
        <v/>
      </c>
      <c r="E2794" s="241" t="str">
        <f>IF(C2794&lt;&gt;"",VLOOKUP(C2794,'BASE EQUIPOS'!$G$8:$I$22,3,0),"")</f>
        <v/>
      </c>
      <c r="F2794" s="241" t="str">
        <f>IF(C2794&lt;&gt;"",VLOOKUP(C2794,'BASE EQUIPOS'!$G$8:$J$22,4,0),"")</f>
        <v/>
      </c>
      <c r="G2794" s="242"/>
      <c r="H2794" s="233"/>
      <c r="I2794" s="241"/>
      <c r="J2794" s="241"/>
      <c r="K2794" s="241"/>
      <c r="L2794" s="239"/>
      <c r="M2794" s="244"/>
      <c r="N2794" s="245" t="str">
        <f t="shared" ca="1" si="302"/>
        <v/>
      </c>
      <c r="O2794" s="239"/>
      <c r="P2794" s="244"/>
      <c r="Q2794" s="245" t="str">
        <f t="shared" si="303"/>
        <v/>
      </c>
      <c r="U2794" s="246" t="str">
        <f>IFERROR(VLOOKUP(C2794,'BASE EQUIPOS'!$G$8:$O$22,9,0)," ")</f>
        <v xml:space="preserve"> </v>
      </c>
      <c r="V2794" s="232" t="str">
        <f t="shared" si="305"/>
        <v/>
      </c>
      <c r="W2794" s="232" t="str">
        <f t="shared" si="306"/>
        <v/>
      </c>
      <c r="X2794" s="232" t="str">
        <f>IFERROR(VLOOKUP(W2794,Datos!$P$4:$Q$18,2,0),"")</f>
        <v/>
      </c>
      <c r="Y2794" s="232" t="str">
        <f t="shared" si="307"/>
        <v/>
      </c>
      <c r="AA2794" s="314" t="str">
        <f t="shared" ca="1" si="304"/>
        <v/>
      </c>
    </row>
    <row r="2795" spans="1:27" x14ac:dyDescent="0.3">
      <c r="A2795" s="238"/>
      <c r="B2795" s="241" t="str">
        <f t="shared" si="308"/>
        <v/>
      </c>
      <c r="C2795" s="239"/>
      <c r="D2795" s="240" t="str">
        <f>IF(C2795&lt;&gt;"",VLOOKUP(C2795,'BASE EQUIPOS'!$G$8:$H$22,2,0),"")</f>
        <v/>
      </c>
      <c r="E2795" s="241" t="str">
        <f>IF(C2795&lt;&gt;"",VLOOKUP(C2795,'BASE EQUIPOS'!$G$8:$I$22,3,0),"")</f>
        <v/>
      </c>
      <c r="F2795" s="241" t="str">
        <f>IF(C2795&lt;&gt;"",VLOOKUP(C2795,'BASE EQUIPOS'!$G$8:$J$22,4,0),"")</f>
        <v/>
      </c>
      <c r="G2795" s="242"/>
      <c r="H2795" s="233"/>
      <c r="I2795" s="241"/>
      <c r="J2795" s="241"/>
      <c r="K2795" s="241"/>
      <c r="L2795" s="239"/>
      <c r="M2795" s="244"/>
      <c r="N2795" s="245" t="str">
        <f t="shared" ca="1" si="302"/>
        <v/>
      </c>
      <c r="O2795" s="239"/>
      <c r="P2795" s="244"/>
      <c r="Q2795" s="245" t="str">
        <f t="shared" si="303"/>
        <v/>
      </c>
      <c r="U2795" s="246" t="str">
        <f>IFERROR(VLOOKUP(C2795,'BASE EQUIPOS'!$G$8:$O$22,9,0)," ")</f>
        <v xml:space="preserve"> </v>
      </c>
      <c r="V2795" s="232" t="str">
        <f t="shared" si="305"/>
        <v/>
      </c>
      <c r="W2795" s="232" t="str">
        <f t="shared" si="306"/>
        <v/>
      </c>
      <c r="X2795" s="232" t="str">
        <f>IFERROR(VLOOKUP(W2795,Datos!$P$4:$Q$18,2,0),"")</f>
        <v/>
      </c>
      <c r="Y2795" s="232" t="str">
        <f t="shared" si="307"/>
        <v/>
      </c>
      <c r="AA2795" s="314" t="str">
        <f t="shared" ca="1" si="304"/>
        <v/>
      </c>
    </row>
    <row r="2796" spans="1:27" x14ac:dyDescent="0.3">
      <c r="A2796" s="238"/>
      <c r="B2796" s="241" t="str">
        <f t="shared" si="308"/>
        <v/>
      </c>
      <c r="C2796" s="239"/>
      <c r="D2796" s="240" t="str">
        <f>IF(C2796&lt;&gt;"",VLOOKUP(C2796,'BASE EQUIPOS'!$G$8:$H$22,2,0),"")</f>
        <v/>
      </c>
      <c r="E2796" s="241" t="str">
        <f>IF(C2796&lt;&gt;"",VLOOKUP(C2796,'BASE EQUIPOS'!$G$8:$I$22,3,0),"")</f>
        <v/>
      </c>
      <c r="F2796" s="241" t="str">
        <f>IF(C2796&lt;&gt;"",VLOOKUP(C2796,'BASE EQUIPOS'!$G$8:$J$22,4,0),"")</f>
        <v/>
      </c>
      <c r="G2796" s="242"/>
      <c r="H2796" s="233"/>
      <c r="I2796" s="241"/>
      <c r="J2796" s="241"/>
      <c r="K2796" s="241"/>
      <c r="L2796" s="239"/>
      <c r="M2796" s="244"/>
      <c r="N2796" s="245" t="str">
        <f t="shared" ca="1" si="302"/>
        <v/>
      </c>
      <c r="O2796" s="239"/>
      <c r="P2796" s="244"/>
      <c r="Q2796" s="245" t="str">
        <f t="shared" si="303"/>
        <v/>
      </c>
      <c r="U2796" s="246" t="str">
        <f>IFERROR(VLOOKUP(C2796,'BASE EQUIPOS'!$G$8:$O$22,9,0)," ")</f>
        <v xml:space="preserve"> </v>
      </c>
      <c r="V2796" s="232" t="str">
        <f t="shared" si="305"/>
        <v/>
      </c>
      <c r="W2796" s="232" t="str">
        <f t="shared" si="306"/>
        <v/>
      </c>
      <c r="X2796" s="232" t="str">
        <f>IFERROR(VLOOKUP(W2796,Datos!$P$4:$Q$18,2,0),"")</f>
        <v/>
      </c>
      <c r="Y2796" s="232" t="str">
        <f t="shared" si="307"/>
        <v/>
      </c>
      <c r="AA2796" s="314" t="str">
        <f t="shared" ca="1" si="304"/>
        <v/>
      </c>
    </row>
    <row r="2797" spans="1:27" x14ac:dyDescent="0.3">
      <c r="A2797" s="238"/>
      <c r="B2797" s="241" t="str">
        <f t="shared" si="308"/>
        <v/>
      </c>
      <c r="C2797" s="239"/>
      <c r="D2797" s="240" t="str">
        <f>IF(C2797&lt;&gt;"",VLOOKUP(C2797,'BASE EQUIPOS'!$G$8:$H$22,2,0),"")</f>
        <v/>
      </c>
      <c r="E2797" s="241" t="str">
        <f>IF(C2797&lt;&gt;"",VLOOKUP(C2797,'BASE EQUIPOS'!$G$8:$I$22,3,0),"")</f>
        <v/>
      </c>
      <c r="F2797" s="241" t="str">
        <f>IF(C2797&lt;&gt;"",VLOOKUP(C2797,'BASE EQUIPOS'!$G$8:$J$22,4,0),"")</f>
        <v/>
      </c>
      <c r="G2797" s="242"/>
      <c r="H2797" s="233"/>
      <c r="I2797" s="241"/>
      <c r="J2797" s="241"/>
      <c r="K2797" s="241"/>
      <c r="L2797" s="239"/>
      <c r="M2797" s="244"/>
      <c r="N2797" s="245" t="str">
        <f t="shared" ca="1" si="302"/>
        <v/>
      </c>
      <c r="O2797" s="239"/>
      <c r="P2797" s="244"/>
      <c r="Q2797" s="245" t="str">
        <f t="shared" si="303"/>
        <v/>
      </c>
      <c r="U2797" s="246" t="str">
        <f>IFERROR(VLOOKUP(C2797,'BASE EQUIPOS'!$G$8:$O$22,9,0)," ")</f>
        <v xml:space="preserve"> </v>
      </c>
      <c r="V2797" s="232" t="str">
        <f t="shared" si="305"/>
        <v/>
      </c>
      <c r="W2797" s="232" t="str">
        <f t="shared" si="306"/>
        <v/>
      </c>
      <c r="X2797" s="232" t="str">
        <f>IFERROR(VLOOKUP(W2797,Datos!$P$4:$Q$18,2,0),"")</f>
        <v/>
      </c>
      <c r="Y2797" s="232" t="str">
        <f t="shared" si="307"/>
        <v/>
      </c>
      <c r="AA2797" s="314" t="str">
        <f t="shared" ca="1" si="304"/>
        <v/>
      </c>
    </row>
    <row r="2798" spans="1:27" x14ac:dyDescent="0.3">
      <c r="A2798" s="238"/>
      <c r="B2798" s="241" t="str">
        <f t="shared" si="308"/>
        <v/>
      </c>
      <c r="C2798" s="239"/>
      <c r="D2798" s="240" t="str">
        <f>IF(C2798&lt;&gt;"",VLOOKUP(C2798,'BASE EQUIPOS'!$G$8:$H$22,2,0),"")</f>
        <v/>
      </c>
      <c r="E2798" s="241" t="str">
        <f>IF(C2798&lt;&gt;"",VLOOKUP(C2798,'BASE EQUIPOS'!$G$8:$I$22,3,0),"")</f>
        <v/>
      </c>
      <c r="F2798" s="241" t="str">
        <f>IF(C2798&lt;&gt;"",VLOOKUP(C2798,'BASE EQUIPOS'!$G$8:$J$22,4,0),"")</f>
        <v/>
      </c>
      <c r="G2798" s="242"/>
      <c r="H2798" s="233"/>
      <c r="I2798" s="241"/>
      <c r="J2798" s="241"/>
      <c r="K2798" s="241"/>
      <c r="L2798" s="239"/>
      <c r="M2798" s="244"/>
      <c r="N2798" s="245" t="str">
        <f t="shared" ca="1" si="302"/>
        <v/>
      </c>
      <c r="O2798" s="239"/>
      <c r="P2798" s="244"/>
      <c r="Q2798" s="245" t="str">
        <f t="shared" si="303"/>
        <v/>
      </c>
      <c r="U2798" s="246" t="str">
        <f>IFERROR(VLOOKUP(C2798,'BASE EQUIPOS'!$G$8:$O$22,9,0)," ")</f>
        <v xml:space="preserve"> </v>
      </c>
      <c r="V2798" s="232" t="str">
        <f t="shared" si="305"/>
        <v/>
      </c>
      <c r="W2798" s="232" t="str">
        <f t="shared" si="306"/>
        <v/>
      </c>
      <c r="X2798" s="232" t="str">
        <f>IFERROR(VLOOKUP(W2798,Datos!$P$4:$Q$18,2,0),"")</f>
        <v/>
      </c>
      <c r="Y2798" s="232" t="str">
        <f t="shared" si="307"/>
        <v/>
      </c>
      <c r="AA2798" s="314" t="str">
        <f t="shared" ca="1" si="304"/>
        <v/>
      </c>
    </row>
    <row r="2799" spans="1:27" x14ac:dyDescent="0.3">
      <c r="A2799" s="238"/>
      <c r="B2799" s="241" t="str">
        <f t="shared" si="308"/>
        <v/>
      </c>
      <c r="C2799" s="239"/>
      <c r="D2799" s="240" t="str">
        <f>IF(C2799&lt;&gt;"",VLOOKUP(C2799,'BASE EQUIPOS'!$G$8:$H$22,2,0),"")</f>
        <v/>
      </c>
      <c r="E2799" s="241" t="str">
        <f>IF(C2799&lt;&gt;"",VLOOKUP(C2799,'BASE EQUIPOS'!$G$8:$I$22,3,0),"")</f>
        <v/>
      </c>
      <c r="F2799" s="241" t="str">
        <f>IF(C2799&lt;&gt;"",VLOOKUP(C2799,'BASE EQUIPOS'!$G$8:$J$22,4,0),"")</f>
        <v/>
      </c>
      <c r="G2799" s="242"/>
      <c r="H2799" s="233"/>
      <c r="I2799" s="241"/>
      <c r="J2799" s="241"/>
      <c r="K2799" s="241"/>
      <c r="L2799" s="239"/>
      <c r="M2799" s="244"/>
      <c r="N2799" s="245" t="str">
        <f t="shared" ca="1" si="302"/>
        <v/>
      </c>
      <c r="O2799" s="239"/>
      <c r="P2799" s="244"/>
      <c r="Q2799" s="245" t="str">
        <f t="shared" si="303"/>
        <v/>
      </c>
      <c r="U2799" s="246" t="str">
        <f>IFERROR(VLOOKUP(C2799,'BASE EQUIPOS'!$G$8:$O$22,9,0)," ")</f>
        <v xml:space="preserve"> </v>
      </c>
      <c r="V2799" s="232" t="str">
        <f t="shared" si="305"/>
        <v/>
      </c>
      <c r="W2799" s="232" t="str">
        <f t="shared" si="306"/>
        <v/>
      </c>
      <c r="X2799" s="232" t="str">
        <f>IFERROR(VLOOKUP(W2799,Datos!$P$4:$Q$18,2,0),"")</f>
        <v/>
      </c>
      <c r="Y2799" s="232" t="str">
        <f t="shared" si="307"/>
        <v/>
      </c>
      <c r="AA2799" s="314" t="str">
        <f t="shared" ca="1" si="304"/>
        <v/>
      </c>
    </row>
    <row r="2800" spans="1:27" x14ac:dyDescent="0.3">
      <c r="A2800" s="238"/>
      <c r="B2800" s="241" t="str">
        <f t="shared" si="308"/>
        <v/>
      </c>
      <c r="C2800" s="239"/>
      <c r="D2800" s="240" t="str">
        <f>IF(C2800&lt;&gt;"",VLOOKUP(C2800,'BASE EQUIPOS'!$G$8:$H$22,2,0),"")</f>
        <v/>
      </c>
      <c r="E2800" s="241" t="str">
        <f>IF(C2800&lt;&gt;"",VLOOKUP(C2800,'BASE EQUIPOS'!$G$8:$I$22,3,0),"")</f>
        <v/>
      </c>
      <c r="F2800" s="241" t="str">
        <f>IF(C2800&lt;&gt;"",VLOOKUP(C2800,'BASE EQUIPOS'!$G$8:$J$22,4,0),"")</f>
        <v/>
      </c>
      <c r="G2800" s="242"/>
      <c r="H2800" s="233"/>
      <c r="I2800" s="241"/>
      <c r="J2800" s="241"/>
      <c r="K2800" s="241"/>
      <c r="L2800" s="239"/>
      <c r="M2800" s="244"/>
      <c r="N2800" s="245" t="str">
        <f t="shared" ca="1" si="302"/>
        <v/>
      </c>
      <c r="O2800" s="239"/>
      <c r="P2800" s="244"/>
      <c r="Q2800" s="245" t="str">
        <f t="shared" si="303"/>
        <v/>
      </c>
      <c r="U2800" s="246" t="str">
        <f>IFERROR(VLOOKUP(C2800,'BASE EQUIPOS'!$G$8:$O$22,9,0)," ")</f>
        <v xml:space="preserve"> </v>
      </c>
      <c r="V2800" s="232" t="str">
        <f t="shared" si="305"/>
        <v/>
      </c>
      <c r="W2800" s="232" t="str">
        <f t="shared" si="306"/>
        <v/>
      </c>
      <c r="X2800" s="232" t="str">
        <f>IFERROR(VLOOKUP(W2800,Datos!$P$4:$Q$18,2,0),"")</f>
        <v/>
      </c>
      <c r="Y2800" s="232" t="str">
        <f t="shared" si="307"/>
        <v/>
      </c>
      <c r="AA2800" s="314" t="str">
        <f t="shared" ca="1" si="304"/>
        <v/>
      </c>
    </row>
    <row r="2801" spans="1:27" x14ac:dyDescent="0.3">
      <c r="A2801" s="238"/>
      <c r="B2801" s="241" t="str">
        <f t="shared" si="308"/>
        <v/>
      </c>
      <c r="C2801" s="239"/>
      <c r="D2801" s="240" t="str">
        <f>IF(C2801&lt;&gt;"",VLOOKUP(C2801,'BASE EQUIPOS'!$G$8:$H$22,2,0),"")</f>
        <v/>
      </c>
      <c r="E2801" s="241" t="str">
        <f>IF(C2801&lt;&gt;"",VLOOKUP(C2801,'BASE EQUIPOS'!$G$8:$I$22,3,0),"")</f>
        <v/>
      </c>
      <c r="F2801" s="241" t="str">
        <f>IF(C2801&lt;&gt;"",VLOOKUP(C2801,'BASE EQUIPOS'!$G$8:$J$22,4,0),"")</f>
        <v/>
      </c>
      <c r="G2801" s="242"/>
      <c r="H2801" s="233"/>
      <c r="I2801" s="241"/>
      <c r="J2801" s="241"/>
      <c r="K2801" s="241"/>
      <c r="L2801" s="239"/>
      <c r="M2801" s="244"/>
      <c r="N2801" s="245" t="str">
        <f t="shared" ca="1" si="302"/>
        <v/>
      </c>
      <c r="O2801" s="239"/>
      <c r="P2801" s="244"/>
      <c r="Q2801" s="245" t="str">
        <f t="shared" si="303"/>
        <v/>
      </c>
      <c r="U2801" s="246" t="str">
        <f>IFERROR(VLOOKUP(C2801,'BASE EQUIPOS'!$G$8:$O$22,9,0)," ")</f>
        <v xml:space="preserve"> </v>
      </c>
      <c r="V2801" s="232" t="str">
        <f t="shared" si="305"/>
        <v/>
      </c>
      <c r="W2801" s="232" t="str">
        <f t="shared" si="306"/>
        <v/>
      </c>
      <c r="X2801" s="232" t="str">
        <f>IFERROR(VLOOKUP(W2801,Datos!$P$4:$Q$18,2,0),"")</f>
        <v/>
      </c>
      <c r="Y2801" s="232" t="str">
        <f t="shared" si="307"/>
        <v/>
      </c>
      <c r="AA2801" s="314" t="str">
        <f t="shared" ca="1" si="304"/>
        <v/>
      </c>
    </row>
    <row r="2802" spans="1:27" x14ac:dyDescent="0.3">
      <c r="A2802" s="238"/>
      <c r="B2802" s="241" t="str">
        <f t="shared" si="308"/>
        <v/>
      </c>
      <c r="C2802" s="239"/>
      <c r="D2802" s="240" t="str">
        <f>IF(C2802&lt;&gt;"",VLOOKUP(C2802,'BASE EQUIPOS'!$G$8:$H$22,2,0),"")</f>
        <v/>
      </c>
      <c r="E2802" s="241" t="str">
        <f>IF(C2802&lt;&gt;"",VLOOKUP(C2802,'BASE EQUIPOS'!$G$8:$I$22,3,0),"")</f>
        <v/>
      </c>
      <c r="F2802" s="241" t="str">
        <f>IF(C2802&lt;&gt;"",VLOOKUP(C2802,'BASE EQUIPOS'!$G$8:$J$22,4,0),"")</f>
        <v/>
      </c>
      <c r="G2802" s="242"/>
      <c r="H2802" s="233"/>
      <c r="I2802" s="241"/>
      <c r="J2802" s="241"/>
      <c r="K2802" s="241"/>
      <c r="L2802" s="239"/>
      <c r="M2802" s="244"/>
      <c r="N2802" s="245" t="str">
        <f t="shared" ca="1" si="302"/>
        <v/>
      </c>
      <c r="O2802" s="239"/>
      <c r="P2802" s="244"/>
      <c r="Q2802" s="245" t="str">
        <f t="shared" si="303"/>
        <v/>
      </c>
      <c r="U2802" s="246" t="str">
        <f>IFERROR(VLOOKUP(C2802,'BASE EQUIPOS'!$G$8:$O$22,9,0)," ")</f>
        <v xml:space="preserve"> </v>
      </c>
      <c r="V2802" s="232" t="str">
        <f t="shared" si="305"/>
        <v/>
      </c>
      <c r="W2802" s="232" t="str">
        <f t="shared" si="306"/>
        <v/>
      </c>
      <c r="X2802" s="232" t="str">
        <f>IFERROR(VLOOKUP(W2802,Datos!$P$4:$Q$18,2,0),"")</f>
        <v/>
      </c>
      <c r="Y2802" s="232" t="str">
        <f t="shared" si="307"/>
        <v/>
      </c>
      <c r="AA2802" s="314" t="str">
        <f t="shared" ca="1" si="304"/>
        <v/>
      </c>
    </row>
    <row r="2803" spans="1:27" x14ac:dyDescent="0.3">
      <c r="A2803" s="238"/>
      <c r="B2803" s="241" t="str">
        <f t="shared" si="308"/>
        <v/>
      </c>
      <c r="C2803" s="239"/>
      <c r="D2803" s="240" t="str">
        <f>IF(C2803&lt;&gt;"",VLOOKUP(C2803,'BASE EQUIPOS'!$G$8:$H$22,2,0),"")</f>
        <v/>
      </c>
      <c r="E2803" s="241" t="str">
        <f>IF(C2803&lt;&gt;"",VLOOKUP(C2803,'BASE EQUIPOS'!$G$8:$I$22,3,0),"")</f>
        <v/>
      </c>
      <c r="F2803" s="241" t="str">
        <f>IF(C2803&lt;&gt;"",VLOOKUP(C2803,'BASE EQUIPOS'!$G$8:$J$22,4,0),"")</f>
        <v/>
      </c>
      <c r="G2803" s="242"/>
      <c r="H2803" s="233"/>
      <c r="I2803" s="241"/>
      <c r="J2803" s="241"/>
      <c r="K2803" s="241"/>
      <c r="L2803" s="239"/>
      <c r="M2803" s="244"/>
      <c r="N2803" s="245" t="str">
        <f t="shared" ca="1" si="302"/>
        <v/>
      </c>
      <c r="O2803" s="239"/>
      <c r="P2803" s="244"/>
      <c r="Q2803" s="245" t="str">
        <f t="shared" si="303"/>
        <v/>
      </c>
      <c r="U2803" s="246" t="str">
        <f>IFERROR(VLOOKUP(C2803,'BASE EQUIPOS'!$G$8:$O$22,9,0)," ")</f>
        <v xml:space="preserve"> </v>
      </c>
      <c r="V2803" s="232" t="str">
        <f t="shared" si="305"/>
        <v/>
      </c>
      <c r="W2803" s="232" t="str">
        <f t="shared" si="306"/>
        <v/>
      </c>
      <c r="X2803" s="232" t="str">
        <f>IFERROR(VLOOKUP(W2803,Datos!$P$4:$Q$18,2,0),"")</f>
        <v/>
      </c>
      <c r="Y2803" s="232" t="str">
        <f t="shared" si="307"/>
        <v/>
      </c>
      <c r="AA2803" s="314" t="str">
        <f t="shared" ca="1" si="304"/>
        <v/>
      </c>
    </row>
    <row r="2804" spans="1:27" x14ac:dyDescent="0.3">
      <c r="A2804" s="238"/>
      <c r="B2804" s="241" t="str">
        <f t="shared" si="308"/>
        <v/>
      </c>
      <c r="C2804" s="239"/>
      <c r="D2804" s="240" t="str">
        <f>IF(C2804&lt;&gt;"",VLOOKUP(C2804,'BASE EQUIPOS'!$G$8:$H$22,2,0),"")</f>
        <v/>
      </c>
      <c r="E2804" s="241" t="str">
        <f>IF(C2804&lt;&gt;"",VLOOKUP(C2804,'BASE EQUIPOS'!$G$8:$I$22,3,0),"")</f>
        <v/>
      </c>
      <c r="F2804" s="241" t="str">
        <f>IF(C2804&lt;&gt;"",VLOOKUP(C2804,'BASE EQUIPOS'!$G$8:$J$22,4,0),"")</f>
        <v/>
      </c>
      <c r="G2804" s="242"/>
      <c r="H2804" s="233"/>
      <c r="I2804" s="241"/>
      <c r="J2804" s="241"/>
      <c r="K2804" s="241"/>
      <c r="L2804" s="239"/>
      <c r="M2804" s="244"/>
      <c r="N2804" s="245" t="str">
        <f t="shared" ca="1" si="302"/>
        <v/>
      </c>
      <c r="O2804" s="239"/>
      <c r="P2804" s="244"/>
      <c r="Q2804" s="245" t="str">
        <f t="shared" si="303"/>
        <v/>
      </c>
      <c r="U2804" s="246" t="str">
        <f>IFERROR(VLOOKUP(C2804,'BASE EQUIPOS'!$G$8:$O$22,9,0)," ")</f>
        <v xml:space="preserve"> </v>
      </c>
      <c r="V2804" s="232" t="str">
        <f t="shared" si="305"/>
        <v/>
      </c>
      <c r="W2804" s="232" t="str">
        <f t="shared" si="306"/>
        <v/>
      </c>
      <c r="X2804" s="232" t="str">
        <f>IFERROR(VLOOKUP(W2804,Datos!$P$4:$Q$18,2,0),"")</f>
        <v/>
      </c>
      <c r="Y2804" s="232" t="str">
        <f t="shared" si="307"/>
        <v/>
      </c>
      <c r="AA2804" s="314" t="str">
        <f t="shared" ca="1" si="304"/>
        <v/>
      </c>
    </row>
    <row r="2805" spans="1:27" x14ac:dyDescent="0.3">
      <c r="A2805" s="238"/>
      <c r="B2805" s="241" t="str">
        <f t="shared" si="308"/>
        <v/>
      </c>
      <c r="C2805" s="239"/>
      <c r="D2805" s="240" t="str">
        <f>IF(C2805&lt;&gt;"",VLOOKUP(C2805,'BASE EQUIPOS'!$G$8:$H$22,2,0),"")</f>
        <v/>
      </c>
      <c r="E2805" s="241" t="str">
        <f>IF(C2805&lt;&gt;"",VLOOKUP(C2805,'BASE EQUIPOS'!$G$8:$I$22,3,0),"")</f>
        <v/>
      </c>
      <c r="F2805" s="241" t="str">
        <f>IF(C2805&lt;&gt;"",VLOOKUP(C2805,'BASE EQUIPOS'!$G$8:$J$22,4,0),"")</f>
        <v/>
      </c>
      <c r="G2805" s="242"/>
      <c r="H2805" s="233"/>
      <c r="I2805" s="241"/>
      <c r="J2805" s="241"/>
      <c r="K2805" s="241"/>
      <c r="L2805" s="239"/>
      <c r="M2805" s="244"/>
      <c r="N2805" s="245" t="str">
        <f t="shared" ca="1" si="302"/>
        <v/>
      </c>
      <c r="O2805" s="239"/>
      <c r="P2805" s="244"/>
      <c r="Q2805" s="245" t="str">
        <f t="shared" si="303"/>
        <v/>
      </c>
      <c r="U2805" s="246" t="str">
        <f>IFERROR(VLOOKUP(C2805,'BASE EQUIPOS'!$G$8:$O$22,9,0)," ")</f>
        <v xml:space="preserve"> </v>
      </c>
      <c r="V2805" s="232" t="str">
        <f t="shared" si="305"/>
        <v/>
      </c>
      <c r="W2805" s="232" t="str">
        <f t="shared" si="306"/>
        <v/>
      </c>
      <c r="X2805" s="232" t="str">
        <f>IFERROR(VLOOKUP(W2805,Datos!$P$4:$Q$18,2,0),"")</f>
        <v/>
      </c>
      <c r="Y2805" s="232" t="str">
        <f t="shared" si="307"/>
        <v/>
      </c>
      <c r="AA2805" s="314" t="str">
        <f t="shared" ca="1" si="304"/>
        <v/>
      </c>
    </row>
    <row r="2806" spans="1:27" x14ac:dyDescent="0.3">
      <c r="A2806" s="238"/>
      <c r="B2806" s="241" t="str">
        <f t="shared" si="308"/>
        <v/>
      </c>
      <c r="C2806" s="239"/>
      <c r="D2806" s="240" t="str">
        <f>IF(C2806&lt;&gt;"",VLOOKUP(C2806,'BASE EQUIPOS'!$G$8:$H$22,2,0),"")</f>
        <v/>
      </c>
      <c r="E2806" s="241" t="str">
        <f>IF(C2806&lt;&gt;"",VLOOKUP(C2806,'BASE EQUIPOS'!$G$8:$I$22,3,0),"")</f>
        <v/>
      </c>
      <c r="F2806" s="241" t="str">
        <f>IF(C2806&lt;&gt;"",VLOOKUP(C2806,'BASE EQUIPOS'!$G$8:$J$22,4,0),"")</f>
        <v/>
      </c>
      <c r="G2806" s="242"/>
      <c r="H2806" s="233"/>
      <c r="I2806" s="241"/>
      <c r="J2806" s="241"/>
      <c r="K2806" s="241"/>
      <c r="L2806" s="239"/>
      <c r="M2806" s="244"/>
      <c r="N2806" s="245" t="str">
        <f t="shared" ca="1" si="302"/>
        <v/>
      </c>
      <c r="O2806" s="239"/>
      <c r="P2806" s="244"/>
      <c r="Q2806" s="245" t="str">
        <f t="shared" si="303"/>
        <v/>
      </c>
      <c r="U2806" s="246" t="str">
        <f>IFERROR(VLOOKUP(C2806,'BASE EQUIPOS'!$G$8:$O$22,9,0)," ")</f>
        <v xml:space="preserve"> </v>
      </c>
      <c r="V2806" s="232" t="str">
        <f t="shared" si="305"/>
        <v/>
      </c>
      <c r="W2806" s="232" t="str">
        <f t="shared" si="306"/>
        <v/>
      </c>
      <c r="X2806" s="232" t="str">
        <f>IFERROR(VLOOKUP(W2806,Datos!$P$4:$Q$18,2,0),"")</f>
        <v/>
      </c>
      <c r="Y2806" s="232" t="str">
        <f t="shared" si="307"/>
        <v/>
      </c>
      <c r="AA2806" s="314" t="str">
        <f t="shared" ca="1" si="304"/>
        <v/>
      </c>
    </row>
    <row r="2807" spans="1:27" x14ac:dyDescent="0.3">
      <c r="A2807" s="238"/>
      <c r="B2807" s="241" t="str">
        <f t="shared" si="308"/>
        <v/>
      </c>
      <c r="C2807" s="239"/>
      <c r="D2807" s="240" t="str">
        <f>IF(C2807&lt;&gt;"",VLOOKUP(C2807,'BASE EQUIPOS'!$G$8:$H$22,2,0),"")</f>
        <v/>
      </c>
      <c r="E2807" s="241" t="str">
        <f>IF(C2807&lt;&gt;"",VLOOKUP(C2807,'BASE EQUIPOS'!$G$8:$I$22,3,0),"")</f>
        <v/>
      </c>
      <c r="F2807" s="241" t="str">
        <f>IF(C2807&lt;&gt;"",VLOOKUP(C2807,'BASE EQUIPOS'!$G$8:$J$22,4,0),"")</f>
        <v/>
      </c>
      <c r="G2807" s="242"/>
      <c r="H2807" s="233"/>
      <c r="I2807" s="241"/>
      <c r="J2807" s="241"/>
      <c r="K2807" s="241"/>
      <c r="L2807" s="239"/>
      <c r="M2807" s="244"/>
      <c r="N2807" s="245" t="str">
        <f t="shared" ca="1" si="302"/>
        <v/>
      </c>
      <c r="O2807" s="239"/>
      <c r="P2807" s="244"/>
      <c r="Q2807" s="245" t="str">
        <f t="shared" si="303"/>
        <v/>
      </c>
      <c r="U2807" s="246" t="str">
        <f>IFERROR(VLOOKUP(C2807,'BASE EQUIPOS'!$G$8:$O$22,9,0)," ")</f>
        <v xml:space="preserve"> </v>
      </c>
      <c r="V2807" s="232" t="str">
        <f t="shared" si="305"/>
        <v/>
      </c>
      <c r="W2807" s="232" t="str">
        <f t="shared" si="306"/>
        <v/>
      </c>
      <c r="X2807" s="232" t="str">
        <f>IFERROR(VLOOKUP(W2807,Datos!$P$4:$Q$18,2,0),"")</f>
        <v/>
      </c>
      <c r="Y2807" s="232" t="str">
        <f t="shared" si="307"/>
        <v/>
      </c>
      <c r="AA2807" s="314" t="str">
        <f t="shared" ca="1" si="304"/>
        <v/>
      </c>
    </row>
    <row r="2808" spans="1:27" x14ac:dyDescent="0.3">
      <c r="A2808" s="238"/>
      <c r="B2808" s="241" t="str">
        <f t="shared" si="308"/>
        <v/>
      </c>
      <c r="C2808" s="239"/>
      <c r="D2808" s="240" t="str">
        <f>IF(C2808&lt;&gt;"",VLOOKUP(C2808,'BASE EQUIPOS'!$G$8:$H$22,2,0),"")</f>
        <v/>
      </c>
      <c r="E2808" s="241" t="str">
        <f>IF(C2808&lt;&gt;"",VLOOKUP(C2808,'BASE EQUIPOS'!$G$8:$I$22,3,0),"")</f>
        <v/>
      </c>
      <c r="F2808" s="241" t="str">
        <f>IF(C2808&lt;&gt;"",VLOOKUP(C2808,'BASE EQUIPOS'!$G$8:$J$22,4,0),"")</f>
        <v/>
      </c>
      <c r="G2808" s="242"/>
      <c r="H2808" s="233"/>
      <c r="I2808" s="241"/>
      <c r="J2808" s="241"/>
      <c r="K2808" s="241"/>
      <c r="L2808" s="239"/>
      <c r="M2808" s="244"/>
      <c r="N2808" s="245" t="str">
        <f t="shared" ca="1" si="302"/>
        <v/>
      </c>
      <c r="O2808" s="239"/>
      <c r="P2808" s="244"/>
      <c r="Q2808" s="245" t="str">
        <f t="shared" si="303"/>
        <v/>
      </c>
      <c r="U2808" s="246" t="str">
        <f>IFERROR(VLOOKUP(C2808,'BASE EQUIPOS'!$G$8:$O$22,9,0)," ")</f>
        <v xml:space="preserve"> </v>
      </c>
      <c r="V2808" s="232" t="str">
        <f t="shared" si="305"/>
        <v/>
      </c>
      <c r="W2808" s="232" t="str">
        <f t="shared" si="306"/>
        <v/>
      </c>
      <c r="X2808" s="232" t="str">
        <f>IFERROR(VLOOKUP(W2808,Datos!$P$4:$Q$18,2,0),"")</f>
        <v/>
      </c>
      <c r="Y2808" s="232" t="str">
        <f t="shared" si="307"/>
        <v/>
      </c>
      <c r="AA2808" s="314" t="str">
        <f t="shared" ca="1" si="304"/>
        <v/>
      </c>
    </row>
    <row r="2809" spans="1:27" x14ac:dyDescent="0.3">
      <c r="A2809" s="238"/>
      <c r="B2809" s="241" t="str">
        <f t="shared" si="308"/>
        <v/>
      </c>
      <c r="C2809" s="239"/>
      <c r="D2809" s="240" t="str">
        <f>IF(C2809&lt;&gt;"",VLOOKUP(C2809,'BASE EQUIPOS'!$G$8:$H$22,2,0),"")</f>
        <v/>
      </c>
      <c r="E2809" s="241" t="str">
        <f>IF(C2809&lt;&gt;"",VLOOKUP(C2809,'BASE EQUIPOS'!$G$8:$I$22,3,0),"")</f>
        <v/>
      </c>
      <c r="F2809" s="241" t="str">
        <f>IF(C2809&lt;&gt;"",VLOOKUP(C2809,'BASE EQUIPOS'!$G$8:$J$22,4,0),"")</f>
        <v/>
      </c>
      <c r="G2809" s="242"/>
      <c r="H2809" s="233"/>
      <c r="I2809" s="241"/>
      <c r="J2809" s="241"/>
      <c r="K2809" s="241"/>
      <c r="L2809" s="239"/>
      <c r="M2809" s="244"/>
      <c r="N2809" s="245" t="str">
        <f t="shared" ca="1" si="302"/>
        <v/>
      </c>
      <c r="O2809" s="239"/>
      <c r="P2809" s="244"/>
      <c r="Q2809" s="245" t="str">
        <f t="shared" si="303"/>
        <v/>
      </c>
      <c r="U2809" s="246" t="str">
        <f>IFERROR(VLOOKUP(C2809,'BASE EQUIPOS'!$G$8:$O$22,9,0)," ")</f>
        <v xml:space="preserve"> </v>
      </c>
      <c r="V2809" s="232" t="str">
        <f t="shared" si="305"/>
        <v/>
      </c>
      <c r="W2809" s="232" t="str">
        <f t="shared" si="306"/>
        <v/>
      </c>
      <c r="X2809" s="232" t="str">
        <f>IFERROR(VLOOKUP(W2809,Datos!$P$4:$Q$18,2,0),"")</f>
        <v/>
      </c>
      <c r="Y2809" s="232" t="str">
        <f t="shared" si="307"/>
        <v/>
      </c>
      <c r="AA2809" s="314" t="str">
        <f t="shared" ca="1" si="304"/>
        <v/>
      </c>
    </row>
    <row r="2810" spans="1:27" x14ac:dyDescent="0.3">
      <c r="A2810" s="238"/>
      <c r="B2810" s="241" t="str">
        <f t="shared" si="308"/>
        <v/>
      </c>
      <c r="C2810" s="239"/>
      <c r="D2810" s="240" t="str">
        <f>IF(C2810&lt;&gt;"",VLOOKUP(C2810,'BASE EQUIPOS'!$G$8:$H$22,2,0),"")</f>
        <v/>
      </c>
      <c r="E2810" s="241" t="str">
        <f>IF(C2810&lt;&gt;"",VLOOKUP(C2810,'BASE EQUIPOS'!$G$8:$I$22,3,0),"")</f>
        <v/>
      </c>
      <c r="F2810" s="241" t="str">
        <f>IF(C2810&lt;&gt;"",VLOOKUP(C2810,'BASE EQUIPOS'!$G$8:$J$22,4,0),"")</f>
        <v/>
      </c>
      <c r="G2810" s="242"/>
      <c r="H2810" s="233"/>
      <c r="I2810" s="241"/>
      <c r="J2810" s="241"/>
      <c r="K2810" s="241"/>
      <c r="L2810" s="239"/>
      <c r="M2810" s="244"/>
      <c r="N2810" s="245" t="str">
        <f t="shared" ca="1" si="302"/>
        <v/>
      </c>
      <c r="O2810" s="239"/>
      <c r="P2810" s="244"/>
      <c r="Q2810" s="245" t="str">
        <f t="shared" si="303"/>
        <v/>
      </c>
      <c r="U2810" s="246" t="str">
        <f>IFERROR(VLOOKUP(C2810,'BASE EQUIPOS'!$G$8:$O$22,9,0)," ")</f>
        <v xml:space="preserve"> </v>
      </c>
      <c r="V2810" s="232" t="str">
        <f t="shared" si="305"/>
        <v/>
      </c>
      <c r="W2810" s="232" t="str">
        <f t="shared" si="306"/>
        <v/>
      </c>
      <c r="X2810" s="232" t="str">
        <f>IFERROR(VLOOKUP(W2810,Datos!$P$4:$Q$18,2,0),"")</f>
        <v/>
      </c>
      <c r="Y2810" s="232" t="str">
        <f t="shared" si="307"/>
        <v/>
      </c>
      <c r="AA2810" s="314" t="str">
        <f t="shared" ca="1" si="304"/>
        <v/>
      </c>
    </row>
    <row r="2811" spans="1:27" x14ac:dyDescent="0.3">
      <c r="A2811" s="238"/>
      <c r="B2811" s="241" t="str">
        <f t="shared" si="308"/>
        <v/>
      </c>
      <c r="C2811" s="239"/>
      <c r="D2811" s="240" t="str">
        <f>IF(C2811&lt;&gt;"",VLOOKUP(C2811,'BASE EQUIPOS'!$G$8:$H$22,2,0),"")</f>
        <v/>
      </c>
      <c r="E2811" s="241" t="str">
        <f>IF(C2811&lt;&gt;"",VLOOKUP(C2811,'BASE EQUIPOS'!$G$8:$I$22,3,0),"")</f>
        <v/>
      </c>
      <c r="F2811" s="241" t="str">
        <f>IF(C2811&lt;&gt;"",VLOOKUP(C2811,'BASE EQUIPOS'!$G$8:$J$22,4,0),"")</f>
        <v/>
      </c>
      <c r="G2811" s="242"/>
      <c r="H2811" s="233"/>
      <c r="I2811" s="241"/>
      <c r="J2811" s="241"/>
      <c r="K2811" s="241"/>
      <c r="L2811" s="239"/>
      <c r="M2811" s="244"/>
      <c r="N2811" s="245" t="str">
        <f t="shared" ca="1" si="302"/>
        <v/>
      </c>
      <c r="O2811" s="239"/>
      <c r="P2811" s="244"/>
      <c r="Q2811" s="245" t="str">
        <f t="shared" si="303"/>
        <v/>
      </c>
      <c r="U2811" s="246" t="str">
        <f>IFERROR(VLOOKUP(C2811,'BASE EQUIPOS'!$G$8:$O$22,9,0)," ")</f>
        <v xml:space="preserve"> </v>
      </c>
      <c r="V2811" s="232" t="str">
        <f t="shared" si="305"/>
        <v/>
      </c>
      <c r="W2811" s="232" t="str">
        <f t="shared" si="306"/>
        <v/>
      </c>
      <c r="X2811" s="232" t="str">
        <f>IFERROR(VLOOKUP(W2811,Datos!$P$4:$Q$18,2,0),"")</f>
        <v/>
      </c>
      <c r="Y2811" s="232" t="str">
        <f t="shared" si="307"/>
        <v/>
      </c>
      <c r="AA2811" s="314" t="str">
        <f t="shared" ca="1" si="304"/>
        <v/>
      </c>
    </row>
    <row r="2812" spans="1:27" x14ac:dyDescent="0.3">
      <c r="A2812" s="238"/>
      <c r="B2812" s="241" t="str">
        <f t="shared" si="308"/>
        <v/>
      </c>
      <c r="C2812" s="239"/>
      <c r="D2812" s="240" t="str">
        <f>IF(C2812&lt;&gt;"",VLOOKUP(C2812,'BASE EQUIPOS'!$G$8:$H$22,2,0),"")</f>
        <v/>
      </c>
      <c r="E2812" s="241" t="str">
        <f>IF(C2812&lt;&gt;"",VLOOKUP(C2812,'BASE EQUIPOS'!$G$8:$I$22,3,0),"")</f>
        <v/>
      </c>
      <c r="F2812" s="241" t="str">
        <f>IF(C2812&lt;&gt;"",VLOOKUP(C2812,'BASE EQUIPOS'!$G$8:$J$22,4,0),"")</f>
        <v/>
      </c>
      <c r="G2812" s="242"/>
      <c r="H2812" s="233"/>
      <c r="I2812" s="241"/>
      <c r="J2812" s="241"/>
      <c r="K2812" s="241"/>
      <c r="L2812" s="239"/>
      <c r="M2812" s="244"/>
      <c r="N2812" s="245" t="str">
        <f t="shared" ca="1" si="302"/>
        <v/>
      </c>
      <c r="O2812" s="239"/>
      <c r="P2812" s="244"/>
      <c r="Q2812" s="245" t="str">
        <f t="shared" si="303"/>
        <v/>
      </c>
      <c r="U2812" s="246" t="str">
        <f>IFERROR(VLOOKUP(C2812,'BASE EQUIPOS'!$G$8:$O$22,9,0)," ")</f>
        <v xml:space="preserve"> </v>
      </c>
      <c r="V2812" s="232" t="str">
        <f t="shared" si="305"/>
        <v/>
      </c>
      <c r="W2812" s="232" t="str">
        <f t="shared" si="306"/>
        <v/>
      </c>
      <c r="X2812" s="232" t="str">
        <f>IFERROR(VLOOKUP(W2812,Datos!$P$4:$Q$18,2,0),"")</f>
        <v/>
      </c>
      <c r="Y2812" s="232" t="str">
        <f t="shared" si="307"/>
        <v/>
      </c>
      <c r="AA2812" s="314" t="str">
        <f t="shared" ca="1" si="304"/>
        <v/>
      </c>
    </row>
    <row r="2813" spans="1:27" x14ac:dyDescent="0.3">
      <c r="A2813" s="238"/>
      <c r="B2813" s="241" t="str">
        <f t="shared" si="308"/>
        <v/>
      </c>
      <c r="C2813" s="239"/>
      <c r="D2813" s="240" t="str">
        <f>IF(C2813&lt;&gt;"",VLOOKUP(C2813,'BASE EQUIPOS'!$G$8:$H$22,2,0),"")</f>
        <v/>
      </c>
      <c r="E2813" s="241" t="str">
        <f>IF(C2813&lt;&gt;"",VLOOKUP(C2813,'BASE EQUIPOS'!$G$8:$I$22,3,0),"")</f>
        <v/>
      </c>
      <c r="F2813" s="241" t="str">
        <f>IF(C2813&lt;&gt;"",VLOOKUP(C2813,'BASE EQUIPOS'!$G$8:$J$22,4,0),"")</f>
        <v/>
      </c>
      <c r="G2813" s="242"/>
      <c r="H2813" s="233"/>
      <c r="I2813" s="241"/>
      <c r="J2813" s="241"/>
      <c r="K2813" s="241"/>
      <c r="L2813" s="239"/>
      <c r="M2813" s="244"/>
      <c r="N2813" s="245" t="str">
        <f t="shared" ca="1" si="302"/>
        <v/>
      </c>
      <c r="O2813" s="239"/>
      <c r="P2813" s="244"/>
      <c r="Q2813" s="245" t="str">
        <f t="shared" si="303"/>
        <v/>
      </c>
      <c r="U2813" s="246" t="str">
        <f>IFERROR(VLOOKUP(C2813,'BASE EQUIPOS'!$G$8:$O$22,9,0)," ")</f>
        <v xml:space="preserve"> </v>
      </c>
      <c r="V2813" s="232" t="str">
        <f t="shared" si="305"/>
        <v/>
      </c>
      <c r="W2813" s="232" t="str">
        <f t="shared" si="306"/>
        <v/>
      </c>
      <c r="X2813" s="232" t="str">
        <f>IFERROR(VLOOKUP(W2813,Datos!$P$4:$Q$18,2,0),"")</f>
        <v/>
      </c>
      <c r="Y2813" s="232" t="str">
        <f t="shared" si="307"/>
        <v/>
      </c>
      <c r="AA2813" s="314" t="str">
        <f t="shared" ca="1" si="304"/>
        <v/>
      </c>
    </row>
    <row r="2814" spans="1:27" x14ac:dyDescent="0.3">
      <c r="A2814" s="238"/>
      <c r="B2814" s="241" t="str">
        <f t="shared" si="308"/>
        <v/>
      </c>
      <c r="C2814" s="239"/>
      <c r="D2814" s="240" t="str">
        <f>IF(C2814&lt;&gt;"",VLOOKUP(C2814,'BASE EQUIPOS'!$G$8:$H$22,2,0),"")</f>
        <v/>
      </c>
      <c r="E2814" s="241" t="str">
        <f>IF(C2814&lt;&gt;"",VLOOKUP(C2814,'BASE EQUIPOS'!$G$8:$I$22,3,0),"")</f>
        <v/>
      </c>
      <c r="F2814" s="241" t="str">
        <f>IF(C2814&lt;&gt;"",VLOOKUP(C2814,'BASE EQUIPOS'!$G$8:$J$22,4,0),"")</f>
        <v/>
      </c>
      <c r="G2814" s="242"/>
      <c r="H2814" s="233"/>
      <c r="I2814" s="241"/>
      <c r="J2814" s="241"/>
      <c r="K2814" s="241"/>
      <c r="L2814" s="239"/>
      <c r="M2814" s="244"/>
      <c r="N2814" s="245" t="str">
        <f t="shared" ca="1" si="302"/>
        <v/>
      </c>
      <c r="O2814" s="239"/>
      <c r="P2814" s="244"/>
      <c r="Q2814" s="245" t="str">
        <f t="shared" si="303"/>
        <v/>
      </c>
      <c r="U2814" s="246" t="str">
        <f>IFERROR(VLOOKUP(C2814,'BASE EQUIPOS'!$G$8:$O$22,9,0)," ")</f>
        <v xml:space="preserve"> </v>
      </c>
      <c r="V2814" s="232" t="str">
        <f t="shared" si="305"/>
        <v/>
      </c>
      <c r="W2814" s="232" t="str">
        <f t="shared" si="306"/>
        <v/>
      </c>
      <c r="X2814" s="232" t="str">
        <f>IFERROR(VLOOKUP(W2814,Datos!$P$4:$Q$18,2,0),"")</f>
        <v/>
      </c>
      <c r="Y2814" s="232" t="str">
        <f t="shared" si="307"/>
        <v/>
      </c>
      <c r="AA2814" s="314" t="str">
        <f t="shared" ca="1" si="304"/>
        <v/>
      </c>
    </row>
    <row r="2815" spans="1:27" x14ac:dyDescent="0.3">
      <c r="A2815" s="238"/>
      <c r="B2815" s="241" t="str">
        <f t="shared" si="308"/>
        <v/>
      </c>
      <c r="C2815" s="239"/>
      <c r="D2815" s="240" t="str">
        <f>IF(C2815&lt;&gt;"",VLOOKUP(C2815,'BASE EQUIPOS'!$G$8:$H$22,2,0),"")</f>
        <v/>
      </c>
      <c r="E2815" s="241" t="str">
        <f>IF(C2815&lt;&gt;"",VLOOKUP(C2815,'BASE EQUIPOS'!$G$8:$I$22,3,0),"")</f>
        <v/>
      </c>
      <c r="F2815" s="241" t="str">
        <f>IF(C2815&lt;&gt;"",VLOOKUP(C2815,'BASE EQUIPOS'!$G$8:$J$22,4,0),"")</f>
        <v/>
      </c>
      <c r="G2815" s="242"/>
      <c r="H2815" s="233"/>
      <c r="I2815" s="241"/>
      <c r="J2815" s="241"/>
      <c r="K2815" s="241"/>
      <c r="L2815" s="239"/>
      <c r="M2815" s="244"/>
      <c r="N2815" s="245" t="str">
        <f t="shared" ca="1" si="302"/>
        <v/>
      </c>
      <c r="O2815" s="239"/>
      <c r="P2815" s="244"/>
      <c r="Q2815" s="245" t="str">
        <f t="shared" si="303"/>
        <v/>
      </c>
      <c r="U2815" s="246" t="str">
        <f>IFERROR(VLOOKUP(C2815,'BASE EQUIPOS'!$G$8:$O$22,9,0)," ")</f>
        <v xml:space="preserve"> </v>
      </c>
      <c r="V2815" s="232" t="str">
        <f t="shared" si="305"/>
        <v/>
      </c>
      <c r="W2815" s="232" t="str">
        <f t="shared" si="306"/>
        <v/>
      </c>
      <c r="X2815" s="232" t="str">
        <f>IFERROR(VLOOKUP(W2815,Datos!$P$4:$Q$18,2,0),"")</f>
        <v/>
      </c>
      <c r="Y2815" s="232" t="str">
        <f t="shared" si="307"/>
        <v/>
      </c>
      <c r="AA2815" s="314" t="str">
        <f t="shared" ca="1" si="304"/>
        <v/>
      </c>
    </row>
    <row r="2816" spans="1:27" x14ac:dyDescent="0.3">
      <c r="A2816" s="238"/>
      <c r="B2816" s="241" t="str">
        <f t="shared" si="308"/>
        <v/>
      </c>
      <c r="C2816" s="239"/>
      <c r="D2816" s="240" t="str">
        <f>IF(C2816&lt;&gt;"",VLOOKUP(C2816,'BASE EQUIPOS'!$G$8:$H$22,2,0),"")</f>
        <v/>
      </c>
      <c r="E2816" s="241" t="str">
        <f>IF(C2816&lt;&gt;"",VLOOKUP(C2816,'BASE EQUIPOS'!$G$8:$I$22,3,0),"")</f>
        <v/>
      </c>
      <c r="F2816" s="241" t="str">
        <f>IF(C2816&lt;&gt;"",VLOOKUP(C2816,'BASE EQUIPOS'!$G$8:$J$22,4,0),"")</f>
        <v/>
      </c>
      <c r="G2816" s="242"/>
      <c r="H2816" s="233"/>
      <c r="I2816" s="241"/>
      <c r="J2816" s="241"/>
      <c r="K2816" s="241"/>
      <c r="L2816" s="239"/>
      <c r="M2816" s="244"/>
      <c r="N2816" s="245" t="str">
        <f t="shared" ca="1" si="302"/>
        <v/>
      </c>
      <c r="O2816" s="239"/>
      <c r="P2816" s="244"/>
      <c r="Q2816" s="245" t="str">
        <f t="shared" si="303"/>
        <v/>
      </c>
      <c r="U2816" s="246" t="str">
        <f>IFERROR(VLOOKUP(C2816,'BASE EQUIPOS'!$G$8:$O$22,9,0)," ")</f>
        <v xml:space="preserve"> </v>
      </c>
      <c r="V2816" s="232" t="str">
        <f t="shared" si="305"/>
        <v/>
      </c>
      <c r="W2816" s="232" t="str">
        <f t="shared" si="306"/>
        <v/>
      </c>
      <c r="X2816" s="232" t="str">
        <f>IFERROR(VLOOKUP(W2816,Datos!$P$4:$Q$18,2,0),"")</f>
        <v/>
      </c>
      <c r="Y2816" s="232" t="str">
        <f t="shared" si="307"/>
        <v/>
      </c>
      <c r="AA2816" s="314" t="str">
        <f t="shared" ca="1" si="304"/>
        <v/>
      </c>
    </row>
    <row r="2817" spans="1:27" x14ac:dyDescent="0.3">
      <c r="A2817" s="238"/>
      <c r="B2817" s="241" t="str">
        <f t="shared" si="308"/>
        <v/>
      </c>
      <c r="C2817" s="239"/>
      <c r="D2817" s="240" t="str">
        <f>IF(C2817&lt;&gt;"",VLOOKUP(C2817,'BASE EQUIPOS'!$G$8:$H$22,2,0),"")</f>
        <v/>
      </c>
      <c r="E2817" s="241" t="str">
        <f>IF(C2817&lt;&gt;"",VLOOKUP(C2817,'BASE EQUIPOS'!$G$8:$I$22,3,0),"")</f>
        <v/>
      </c>
      <c r="F2817" s="241" t="str">
        <f>IF(C2817&lt;&gt;"",VLOOKUP(C2817,'BASE EQUIPOS'!$G$8:$J$22,4,0),"")</f>
        <v/>
      </c>
      <c r="G2817" s="242"/>
      <c r="H2817" s="233"/>
      <c r="I2817" s="241"/>
      <c r="J2817" s="241"/>
      <c r="K2817" s="241"/>
      <c r="L2817" s="239"/>
      <c r="M2817" s="244"/>
      <c r="N2817" s="245" t="str">
        <f t="shared" ca="1" si="302"/>
        <v/>
      </c>
      <c r="O2817" s="239"/>
      <c r="P2817" s="244"/>
      <c r="Q2817" s="245" t="str">
        <f t="shared" si="303"/>
        <v/>
      </c>
      <c r="U2817" s="246" t="str">
        <f>IFERROR(VLOOKUP(C2817,'BASE EQUIPOS'!$G$8:$O$22,9,0)," ")</f>
        <v xml:space="preserve"> </v>
      </c>
      <c r="V2817" s="232" t="str">
        <f t="shared" si="305"/>
        <v/>
      </c>
      <c r="W2817" s="232" t="str">
        <f t="shared" si="306"/>
        <v/>
      </c>
      <c r="X2817" s="232" t="str">
        <f>IFERROR(VLOOKUP(W2817,Datos!$P$4:$Q$18,2,0),"")</f>
        <v/>
      </c>
      <c r="Y2817" s="232" t="str">
        <f t="shared" si="307"/>
        <v/>
      </c>
      <c r="AA2817" s="314" t="str">
        <f t="shared" ca="1" si="304"/>
        <v/>
      </c>
    </row>
    <row r="2818" spans="1:27" x14ac:dyDescent="0.3">
      <c r="A2818" s="238"/>
      <c r="B2818" s="241" t="str">
        <f t="shared" si="308"/>
        <v/>
      </c>
      <c r="C2818" s="239"/>
      <c r="D2818" s="240" t="str">
        <f>IF(C2818&lt;&gt;"",VLOOKUP(C2818,'BASE EQUIPOS'!$G$8:$H$22,2,0),"")</f>
        <v/>
      </c>
      <c r="E2818" s="241" t="str">
        <f>IF(C2818&lt;&gt;"",VLOOKUP(C2818,'BASE EQUIPOS'!$G$8:$I$22,3,0),"")</f>
        <v/>
      </c>
      <c r="F2818" s="241" t="str">
        <f>IF(C2818&lt;&gt;"",VLOOKUP(C2818,'BASE EQUIPOS'!$G$8:$J$22,4,0),"")</f>
        <v/>
      </c>
      <c r="G2818" s="242"/>
      <c r="H2818" s="233"/>
      <c r="I2818" s="241"/>
      <c r="J2818" s="241"/>
      <c r="K2818" s="241"/>
      <c r="L2818" s="239"/>
      <c r="M2818" s="244"/>
      <c r="N2818" s="245" t="str">
        <f t="shared" ca="1" si="302"/>
        <v/>
      </c>
      <c r="O2818" s="239"/>
      <c r="P2818" s="244"/>
      <c r="Q2818" s="245" t="str">
        <f t="shared" si="303"/>
        <v/>
      </c>
      <c r="U2818" s="246" t="str">
        <f>IFERROR(VLOOKUP(C2818,'BASE EQUIPOS'!$G$8:$O$22,9,0)," ")</f>
        <v xml:space="preserve"> </v>
      </c>
      <c r="V2818" s="232" t="str">
        <f t="shared" si="305"/>
        <v/>
      </c>
      <c r="W2818" s="232" t="str">
        <f t="shared" si="306"/>
        <v/>
      </c>
      <c r="X2818" s="232" t="str">
        <f>IFERROR(VLOOKUP(W2818,Datos!$P$4:$Q$18,2,0),"")</f>
        <v/>
      </c>
      <c r="Y2818" s="232" t="str">
        <f t="shared" si="307"/>
        <v/>
      </c>
      <c r="AA2818" s="314" t="str">
        <f t="shared" ca="1" si="304"/>
        <v/>
      </c>
    </row>
    <row r="2819" spans="1:27" x14ac:dyDescent="0.3">
      <c r="A2819" s="238"/>
      <c r="B2819" s="241" t="str">
        <f t="shared" si="308"/>
        <v/>
      </c>
      <c r="C2819" s="239"/>
      <c r="D2819" s="240" t="str">
        <f>IF(C2819&lt;&gt;"",VLOOKUP(C2819,'BASE EQUIPOS'!$G$8:$H$22,2,0),"")</f>
        <v/>
      </c>
      <c r="E2819" s="241" t="str">
        <f>IF(C2819&lt;&gt;"",VLOOKUP(C2819,'BASE EQUIPOS'!$G$8:$I$22,3,0),"")</f>
        <v/>
      </c>
      <c r="F2819" s="241" t="str">
        <f>IF(C2819&lt;&gt;"",VLOOKUP(C2819,'BASE EQUIPOS'!$G$8:$J$22,4,0),"")</f>
        <v/>
      </c>
      <c r="G2819" s="242"/>
      <c r="H2819" s="233"/>
      <c r="I2819" s="241"/>
      <c r="J2819" s="241"/>
      <c r="K2819" s="241"/>
      <c r="L2819" s="239"/>
      <c r="M2819" s="244"/>
      <c r="N2819" s="245" t="str">
        <f t="shared" ca="1" si="302"/>
        <v/>
      </c>
      <c r="O2819" s="239"/>
      <c r="P2819" s="244"/>
      <c r="Q2819" s="245" t="str">
        <f t="shared" si="303"/>
        <v/>
      </c>
      <c r="U2819" s="246" t="str">
        <f>IFERROR(VLOOKUP(C2819,'BASE EQUIPOS'!$G$8:$O$22,9,0)," ")</f>
        <v xml:space="preserve"> </v>
      </c>
      <c r="V2819" s="232" t="str">
        <f t="shared" si="305"/>
        <v/>
      </c>
      <c r="W2819" s="232" t="str">
        <f t="shared" si="306"/>
        <v/>
      </c>
      <c r="X2819" s="232" t="str">
        <f>IFERROR(VLOOKUP(W2819,Datos!$P$4:$Q$18,2,0),"")</f>
        <v/>
      </c>
      <c r="Y2819" s="232" t="str">
        <f t="shared" si="307"/>
        <v/>
      </c>
      <c r="AA2819" s="314" t="str">
        <f t="shared" ca="1" si="304"/>
        <v/>
      </c>
    </row>
    <row r="2820" spans="1:27" x14ac:dyDescent="0.3">
      <c r="A2820" s="238"/>
      <c r="B2820" s="241" t="str">
        <f t="shared" si="308"/>
        <v/>
      </c>
      <c r="C2820" s="239"/>
      <c r="D2820" s="240" t="str">
        <f>IF(C2820&lt;&gt;"",VLOOKUP(C2820,'BASE EQUIPOS'!$G$8:$H$22,2,0),"")</f>
        <v/>
      </c>
      <c r="E2820" s="241" t="str">
        <f>IF(C2820&lt;&gt;"",VLOOKUP(C2820,'BASE EQUIPOS'!$G$8:$I$22,3,0),"")</f>
        <v/>
      </c>
      <c r="F2820" s="241" t="str">
        <f>IF(C2820&lt;&gt;"",VLOOKUP(C2820,'BASE EQUIPOS'!$G$8:$J$22,4,0),"")</f>
        <v/>
      </c>
      <c r="G2820" s="242"/>
      <c r="H2820" s="233"/>
      <c r="I2820" s="241"/>
      <c r="J2820" s="241"/>
      <c r="K2820" s="241"/>
      <c r="L2820" s="239"/>
      <c r="M2820" s="244"/>
      <c r="N2820" s="245" t="str">
        <f t="shared" ca="1" si="302"/>
        <v/>
      </c>
      <c r="O2820" s="239"/>
      <c r="P2820" s="244"/>
      <c r="Q2820" s="245" t="str">
        <f t="shared" si="303"/>
        <v/>
      </c>
      <c r="U2820" s="246" t="str">
        <f>IFERROR(VLOOKUP(C2820,'BASE EQUIPOS'!$G$8:$O$22,9,0)," ")</f>
        <v xml:space="preserve"> </v>
      </c>
      <c r="V2820" s="232" t="str">
        <f t="shared" si="305"/>
        <v/>
      </c>
      <c r="W2820" s="232" t="str">
        <f t="shared" si="306"/>
        <v/>
      </c>
      <c r="X2820" s="232" t="str">
        <f>IFERROR(VLOOKUP(W2820,Datos!$P$4:$Q$18,2,0),"")</f>
        <v/>
      </c>
      <c r="Y2820" s="232" t="str">
        <f t="shared" si="307"/>
        <v/>
      </c>
      <c r="AA2820" s="314" t="str">
        <f t="shared" ca="1" si="304"/>
        <v/>
      </c>
    </row>
    <row r="2821" spans="1:27" x14ac:dyDescent="0.3">
      <c r="A2821" s="238"/>
      <c r="B2821" s="241" t="str">
        <f t="shared" si="308"/>
        <v/>
      </c>
      <c r="C2821" s="239"/>
      <c r="D2821" s="240" t="str">
        <f>IF(C2821&lt;&gt;"",VLOOKUP(C2821,'BASE EQUIPOS'!$G$8:$H$22,2,0),"")</f>
        <v/>
      </c>
      <c r="E2821" s="241" t="str">
        <f>IF(C2821&lt;&gt;"",VLOOKUP(C2821,'BASE EQUIPOS'!$G$8:$I$22,3,0),"")</f>
        <v/>
      </c>
      <c r="F2821" s="241" t="str">
        <f>IF(C2821&lt;&gt;"",VLOOKUP(C2821,'BASE EQUIPOS'!$G$8:$J$22,4,0),"")</f>
        <v/>
      </c>
      <c r="G2821" s="242"/>
      <c r="H2821" s="233"/>
      <c r="I2821" s="241"/>
      <c r="J2821" s="241"/>
      <c r="K2821" s="241"/>
      <c r="L2821" s="239"/>
      <c r="M2821" s="244"/>
      <c r="N2821" s="245" t="str">
        <f t="shared" ca="1" si="302"/>
        <v/>
      </c>
      <c r="O2821" s="239"/>
      <c r="P2821" s="244"/>
      <c r="Q2821" s="245" t="str">
        <f t="shared" si="303"/>
        <v/>
      </c>
      <c r="U2821" s="246" t="str">
        <f>IFERROR(VLOOKUP(C2821,'BASE EQUIPOS'!$G$8:$O$22,9,0)," ")</f>
        <v xml:space="preserve"> </v>
      </c>
      <c r="V2821" s="232" t="str">
        <f t="shared" si="305"/>
        <v/>
      </c>
      <c r="W2821" s="232" t="str">
        <f t="shared" si="306"/>
        <v/>
      </c>
      <c r="X2821" s="232" t="str">
        <f>IFERROR(VLOOKUP(W2821,Datos!$P$4:$Q$18,2,0),"")</f>
        <v/>
      </c>
      <c r="Y2821" s="232" t="str">
        <f t="shared" si="307"/>
        <v/>
      </c>
      <c r="AA2821" s="314" t="str">
        <f t="shared" ca="1" si="304"/>
        <v/>
      </c>
    </row>
    <row r="2822" spans="1:27" x14ac:dyDescent="0.3">
      <c r="A2822" s="238"/>
      <c r="B2822" s="241" t="str">
        <f t="shared" si="308"/>
        <v/>
      </c>
      <c r="C2822" s="239"/>
      <c r="D2822" s="240" t="str">
        <f>IF(C2822&lt;&gt;"",VLOOKUP(C2822,'BASE EQUIPOS'!$G$8:$H$22,2,0),"")</f>
        <v/>
      </c>
      <c r="E2822" s="241" t="str">
        <f>IF(C2822&lt;&gt;"",VLOOKUP(C2822,'BASE EQUIPOS'!$G$8:$I$22,3,0),"")</f>
        <v/>
      </c>
      <c r="F2822" s="241" t="str">
        <f>IF(C2822&lt;&gt;"",VLOOKUP(C2822,'BASE EQUIPOS'!$G$8:$J$22,4,0),"")</f>
        <v/>
      </c>
      <c r="G2822" s="242"/>
      <c r="H2822" s="233"/>
      <c r="I2822" s="241"/>
      <c r="J2822" s="241"/>
      <c r="K2822" s="241"/>
      <c r="L2822" s="239"/>
      <c r="M2822" s="244"/>
      <c r="N2822" s="245" t="str">
        <f t="shared" ca="1" si="302"/>
        <v/>
      </c>
      <c r="O2822" s="239"/>
      <c r="P2822" s="244"/>
      <c r="Q2822" s="245" t="str">
        <f t="shared" si="303"/>
        <v/>
      </c>
      <c r="U2822" s="246" t="str">
        <f>IFERROR(VLOOKUP(C2822,'BASE EQUIPOS'!$G$8:$O$22,9,0)," ")</f>
        <v xml:space="preserve"> </v>
      </c>
      <c r="V2822" s="232" t="str">
        <f t="shared" si="305"/>
        <v/>
      </c>
      <c r="W2822" s="232" t="str">
        <f t="shared" si="306"/>
        <v/>
      </c>
      <c r="X2822" s="232" t="str">
        <f>IFERROR(VLOOKUP(W2822,Datos!$P$4:$Q$18,2,0),"")</f>
        <v/>
      </c>
      <c r="Y2822" s="232" t="str">
        <f t="shared" si="307"/>
        <v/>
      </c>
      <c r="AA2822" s="314" t="str">
        <f t="shared" ca="1" si="304"/>
        <v/>
      </c>
    </row>
    <row r="2823" spans="1:27" x14ac:dyDescent="0.3">
      <c r="A2823" s="238"/>
      <c r="B2823" s="241" t="str">
        <f t="shared" si="308"/>
        <v/>
      </c>
      <c r="C2823" s="239"/>
      <c r="D2823" s="240" t="str">
        <f>IF(C2823&lt;&gt;"",VLOOKUP(C2823,'BASE EQUIPOS'!$G$8:$H$22,2,0),"")</f>
        <v/>
      </c>
      <c r="E2823" s="241" t="str">
        <f>IF(C2823&lt;&gt;"",VLOOKUP(C2823,'BASE EQUIPOS'!$G$8:$I$22,3,0),"")</f>
        <v/>
      </c>
      <c r="F2823" s="241" t="str">
        <f>IF(C2823&lt;&gt;"",VLOOKUP(C2823,'BASE EQUIPOS'!$G$8:$J$22,4,0),"")</f>
        <v/>
      </c>
      <c r="G2823" s="242"/>
      <c r="H2823" s="233"/>
      <c r="I2823" s="241"/>
      <c r="J2823" s="241"/>
      <c r="K2823" s="241"/>
      <c r="L2823" s="239"/>
      <c r="M2823" s="244"/>
      <c r="N2823" s="245" t="str">
        <f t="shared" ca="1" si="302"/>
        <v/>
      </c>
      <c r="O2823" s="239"/>
      <c r="P2823" s="244"/>
      <c r="Q2823" s="245" t="str">
        <f t="shared" si="303"/>
        <v/>
      </c>
      <c r="U2823" s="246" t="str">
        <f>IFERROR(VLOOKUP(C2823,'BASE EQUIPOS'!$G$8:$O$22,9,0)," ")</f>
        <v xml:space="preserve"> </v>
      </c>
      <c r="V2823" s="232" t="str">
        <f t="shared" si="305"/>
        <v/>
      </c>
      <c r="W2823" s="232" t="str">
        <f t="shared" si="306"/>
        <v/>
      </c>
      <c r="X2823" s="232" t="str">
        <f>IFERROR(VLOOKUP(W2823,Datos!$P$4:$Q$18,2,0),"")</f>
        <v/>
      </c>
      <c r="Y2823" s="232" t="str">
        <f t="shared" si="307"/>
        <v/>
      </c>
      <c r="AA2823" s="314" t="str">
        <f t="shared" ca="1" si="304"/>
        <v/>
      </c>
    </row>
    <row r="2824" spans="1:27" x14ac:dyDescent="0.3">
      <c r="A2824" s="238"/>
      <c r="B2824" s="241" t="str">
        <f t="shared" si="308"/>
        <v/>
      </c>
      <c r="C2824" s="239"/>
      <c r="D2824" s="240" t="str">
        <f>IF(C2824&lt;&gt;"",VLOOKUP(C2824,'BASE EQUIPOS'!$G$8:$H$22,2,0),"")</f>
        <v/>
      </c>
      <c r="E2824" s="241" t="str">
        <f>IF(C2824&lt;&gt;"",VLOOKUP(C2824,'BASE EQUIPOS'!$G$8:$I$22,3,0),"")</f>
        <v/>
      </c>
      <c r="F2824" s="241" t="str">
        <f>IF(C2824&lt;&gt;"",VLOOKUP(C2824,'BASE EQUIPOS'!$G$8:$J$22,4,0),"")</f>
        <v/>
      </c>
      <c r="G2824" s="242"/>
      <c r="H2824" s="233"/>
      <c r="I2824" s="241"/>
      <c r="J2824" s="241"/>
      <c r="K2824" s="241"/>
      <c r="L2824" s="239"/>
      <c r="M2824" s="244"/>
      <c r="N2824" s="245" t="str">
        <f t="shared" ca="1" si="302"/>
        <v/>
      </c>
      <c r="O2824" s="239"/>
      <c r="P2824" s="244"/>
      <c r="Q2824" s="245" t="str">
        <f t="shared" si="303"/>
        <v/>
      </c>
      <c r="U2824" s="246" t="str">
        <f>IFERROR(VLOOKUP(C2824,'BASE EQUIPOS'!$G$8:$O$22,9,0)," ")</f>
        <v xml:space="preserve"> </v>
      </c>
      <c r="V2824" s="232" t="str">
        <f t="shared" si="305"/>
        <v/>
      </c>
      <c r="W2824" s="232" t="str">
        <f t="shared" si="306"/>
        <v/>
      </c>
      <c r="X2824" s="232" t="str">
        <f>IFERROR(VLOOKUP(W2824,Datos!$P$4:$Q$18,2,0),"")</f>
        <v/>
      </c>
      <c r="Y2824" s="232" t="str">
        <f t="shared" si="307"/>
        <v/>
      </c>
      <c r="AA2824" s="314" t="str">
        <f t="shared" ca="1" si="304"/>
        <v/>
      </c>
    </row>
    <row r="2825" spans="1:27" x14ac:dyDescent="0.3">
      <c r="A2825" s="238"/>
      <c r="B2825" s="241" t="str">
        <f t="shared" si="308"/>
        <v/>
      </c>
      <c r="C2825" s="239"/>
      <c r="D2825" s="240" t="str">
        <f>IF(C2825&lt;&gt;"",VLOOKUP(C2825,'BASE EQUIPOS'!$G$8:$H$22,2,0),"")</f>
        <v/>
      </c>
      <c r="E2825" s="241" t="str">
        <f>IF(C2825&lt;&gt;"",VLOOKUP(C2825,'BASE EQUIPOS'!$G$8:$I$22,3,0),"")</f>
        <v/>
      </c>
      <c r="F2825" s="241" t="str">
        <f>IF(C2825&lt;&gt;"",VLOOKUP(C2825,'BASE EQUIPOS'!$G$8:$J$22,4,0),"")</f>
        <v/>
      </c>
      <c r="G2825" s="242"/>
      <c r="H2825" s="233"/>
      <c r="I2825" s="241"/>
      <c r="J2825" s="241"/>
      <c r="K2825" s="241"/>
      <c r="L2825" s="239"/>
      <c r="M2825" s="244"/>
      <c r="N2825" s="245" t="str">
        <f t="shared" ca="1" si="302"/>
        <v/>
      </c>
      <c r="O2825" s="239"/>
      <c r="P2825" s="244"/>
      <c r="Q2825" s="245" t="str">
        <f t="shared" si="303"/>
        <v/>
      </c>
      <c r="U2825" s="246" t="str">
        <f>IFERROR(VLOOKUP(C2825,'BASE EQUIPOS'!$G$8:$O$22,9,0)," ")</f>
        <v xml:space="preserve"> </v>
      </c>
      <c r="V2825" s="232" t="str">
        <f t="shared" si="305"/>
        <v/>
      </c>
      <c r="W2825" s="232" t="str">
        <f t="shared" si="306"/>
        <v/>
      </c>
      <c r="X2825" s="232" t="str">
        <f>IFERROR(VLOOKUP(W2825,Datos!$P$4:$Q$18,2,0),"")</f>
        <v/>
      </c>
      <c r="Y2825" s="232" t="str">
        <f t="shared" si="307"/>
        <v/>
      </c>
      <c r="AA2825" s="314" t="str">
        <f t="shared" ca="1" si="304"/>
        <v/>
      </c>
    </row>
    <row r="2826" spans="1:27" x14ac:dyDescent="0.3">
      <c r="A2826" s="238"/>
      <c r="B2826" s="241" t="str">
        <f t="shared" si="308"/>
        <v/>
      </c>
      <c r="C2826" s="239"/>
      <c r="D2826" s="240" t="str">
        <f>IF(C2826&lt;&gt;"",VLOOKUP(C2826,'BASE EQUIPOS'!$G$8:$H$22,2,0),"")</f>
        <v/>
      </c>
      <c r="E2826" s="241" t="str">
        <f>IF(C2826&lt;&gt;"",VLOOKUP(C2826,'BASE EQUIPOS'!$G$8:$I$22,3,0),"")</f>
        <v/>
      </c>
      <c r="F2826" s="241" t="str">
        <f>IF(C2826&lt;&gt;"",VLOOKUP(C2826,'BASE EQUIPOS'!$G$8:$J$22,4,0),"")</f>
        <v/>
      </c>
      <c r="G2826" s="242"/>
      <c r="H2826" s="233"/>
      <c r="I2826" s="241"/>
      <c r="J2826" s="241"/>
      <c r="K2826" s="241"/>
      <c r="L2826" s="239"/>
      <c r="M2826" s="244"/>
      <c r="N2826" s="245" t="str">
        <f t="shared" ca="1" si="302"/>
        <v/>
      </c>
      <c r="O2826" s="239"/>
      <c r="P2826" s="244"/>
      <c r="Q2826" s="245" t="str">
        <f t="shared" si="303"/>
        <v/>
      </c>
      <c r="U2826" s="246" t="str">
        <f>IFERROR(VLOOKUP(C2826,'BASE EQUIPOS'!$G$8:$O$22,9,0)," ")</f>
        <v xml:space="preserve"> </v>
      </c>
      <c r="V2826" s="232" t="str">
        <f t="shared" si="305"/>
        <v/>
      </c>
      <c r="W2826" s="232" t="str">
        <f t="shared" si="306"/>
        <v/>
      </c>
      <c r="X2826" s="232" t="str">
        <f>IFERROR(VLOOKUP(W2826,Datos!$P$4:$Q$18,2,0),"")</f>
        <v/>
      </c>
      <c r="Y2826" s="232" t="str">
        <f t="shared" si="307"/>
        <v/>
      </c>
      <c r="AA2826" s="314" t="str">
        <f t="shared" ca="1" si="304"/>
        <v/>
      </c>
    </row>
    <row r="2827" spans="1:27" x14ac:dyDescent="0.3">
      <c r="A2827" s="238"/>
      <c r="B2827" s="241" t="str">
        <f t="shared" si="308"/>
        <v/>
      </c>
      <c r="C2827" s="239"/>
      <c r="D2827" s="240" t="str">
        <f>IF(C2827&lt;&gt;"",VLOOKUP(C2827,'BASE EQUIPOS'!$G$8:$H$22,2,0),"")</f>
        <v/>
      </c>
      <c r="E2827" s="241" t="str">
        <f>IF(C2827&lt;&gt;"",VLOOKUP(C2827,'BASE EQUIPOS'!$G$8:$I$22,3,0),"")</f>
        <v/>
      </c>
      <c r="F2827" s="241" t="str">
        <f>IF(C2827&lt;&gt;"",VLOOKUP(C2827,'BASE EQUIPOS'!$G$8:$J$22,4,0),"")</f>
        <v/>
      </c>
      <c r="G2827" s="242"/>
      <c r="H2827" s="233"/>
      <c r="I2827" s="241"/>
      <c r="J2827" s="241"/>
      <c r="K2827" s="241"/>
      <c r="L2827" s="239"/>
      <c r="M2827" s="244"/>
      <c r="N2827" s="245" t="str">
        <f t="shared" ca="1" si="302"/>
        <v/>
      </c>
      <c r="O2827" s="239"/>
      <c r="P2827" s="244"/>
      <c r="Q2827" s="245" t="str">
        <f t="shared" si="303"/>
        <v/>
      </c>
      <c r="U2827" s="246" t="str">
        <f>IFERROR(VLOOKUP(C2827,'BASE EQUIPOS'!$G$8:$O$22,9,0)," ")</f>
        <v xml:space="preserve"> </v>
      </c>
      <c r="V2827" s="232" t="str">
        <f t="shared" si="305"/>
        <v/>
      </c>
      <c r="W2827" s="232" t="str">
        <f t="shared" si="306"/>
        <v/>
      </c>
      <c r="X2827" s="232" t="str">
        <f>IFERROR(VLOOKUP(W2827,Datos!$P$4:$Q$18,2,0),"")</f>
        <v/>
      </c>
      <c r="Y2827" s="232" t="str">
        <f t="shared" si="307"/>
        <v/>
      </c>
      <c r="AA2827" s="314" t="str">
        <f t="shared" ca="1" si="304"/>
        <v/>
      </c>
    </row>
    <row r="2828" spans="1:27" x14ac:dyDescent="0.3">
      <c r="A2828" s="238"/>
      <c r="B2828" s="241" t="str">
        <f t="shared" si="308"/>
        <v/>
      </c>
      <c r="C2828" s="239"/>
      <c r="D2828" s="240" t="str">
        <f>IF(C2828&lt;&gt;"",VLOOKUP(C2828,'BASE EQUIPOS'!$G$8:$H$22,2,0),"")</f>
        <v/>
      </c>
      <c r="E2828" s="241" t="str">
        <f>IF(C2828&lt;&gt;"",VLOOKUP(C2828,'BASE EQUIPOS'!$G$8:$I$22,3,0),"")</f>
        <v/>
      </c>
      <c r="F2828" s="241" t="str">
        <f>IF(C2828&lt;&gt;"",VLOOKUP(C2828,'BASE EQUIPOS'!$G$8:$J$22,4,0),"")</f>
        <v/>
      </c>
      <c r="G2828" s="242"/>
      <c r="H2828" s="233"/>
      <c r="I2828" s="241"/>
      <c r="J2828" s="241"/>
      <c r="K2828" s="241"/>
      <c r="L2828" s="239"/>
      <c r="M2828" s="244"/>
      <c r="N2828" s="245" t="str">
        <f t="shared" ca="1" si="302"/>
        <v/>
      </c>
      <c r="O2828" s="239"/>
      <c r="P2828" s="244"/>
      <c r="Q2828" s="245" t="str">
        <f t="shared" si="303"/>
        <v/>
      </c>
      <c r="U2828" s="246" t="str">
        <f>IFERROR(VLOOKUP(C2828,'BASE EQUIPOS'!$G$8:$O$22,9,0)," ")</f>
        <v xml:space="preserve"> </v>
      </c>
      <c r="V2828" s="232" t="str">
        <f t="shared" si="305"/>
        <v/>
      </c>
      <c r="W2828" s="232" t="str">
        <f t="shared" si="306"/>
        <v/>
      </c>
      <c r="X2828" s="232" t="str">
        <f>IFERROR(VLOOKUP(W2828,Datos!$P$4:$Q$18,2,0),"")</f>
        <v/>
      </c>
      <c r="Y2828" s="232" t="str">
        <f t="shared" si="307"/>
        <v/>
      </c>
      <c r="AA2828" s="314" t="str">
        <f t="shared" ca="1" si="304"/>
        <v/>
      </c>
    </row>
    <row r="2829" spans="1:27" x14ac:dyDescent="0.3">
      <c r="A2829" s="238"/>
      <c r="B2829" s="241" t="str">
        <f t="shared" si="308"/>
        <v/>
      </c>
      <c r="C2829" s="239"/>
      <c r="D2829" s="240" t="str">
        <f>IF(C2829&lt;&gt;"",VLOOKUP(C2829,'BASE EQUIPOS'!$G$8:$H$22,2,0),"")</f>
        <v/>
      </c>
      <c r="E2829" s="241" t="str">
        <f>IF(C2829&lt;&gt;"",VLOOKUP(C2829,'BASE EQUIPOS'!$G$8:$I$22,3,0),"")</f>
        <v/>
      </c>
      <c r="F2829" s="241" t="str">
        <f>IF(C2829&lt;&gt;"",VLOOKUP(C2829,'BASE EQUIPOS'!$G$8:$J$22,4,0),"")</f>
        <v/>
      </c>
      <c r="G2829" s="242"/>
      <c r="H2829" s="233"/>
      <c r="I2829" s="241"/>
      <c r="J2829" s="241"/>
      <c r="K2829" s="241"/>
      <c r="L2829" s="239"/>
      <c r="M2829" s="244"/>
      <c r="N2829" s="245" t="str">
        <f t="shared" ca="1" si="302"/>
        <v/>
      </c>
      <c r="O2829" s="239"/>
      <c r="P2829" s="244"/>
      <c r="Q2829" s="245" t="str">
        <f t="shared" si="303"/>
        <v/>
      </c>
      <c r="U2829" s="246" t="str">
        <f>IFERROR(VLOOKUP(C2829,'BASE EQUIPOS'!$G$8:$O$22,9,0)," ")</f>
        <v xml:space="preserve"> </v>
      </c>
      <c r="V2829" s="232" t="str">
        <f t="shared" si="305"/>
        <v/>
      </c>
      <c r="W2829" s="232" t="str">
        <f t="shared" si="306"/>
        <v/>
      </c>
      <c r="X2829" s="232" t="str">
        <f>IFERROR(VLOOKUP(W2829,Datos!$P$4:$Q$18,2,0),"")</f>
        <v/>
      </c>
      <c r="Y2829" s="232" t="str">
        <f t="shared" si="307"/>
        <v/>
      </c>
      <c r="AA2829" s="314" t="str">
        <f t="shared" ca="1" si="304"/>
        <v/>
      </c>
    </row>
    <row r="2830" spans="1:27" x14ac:dyDescent="0.3">
      <c r="A2830" s="238"/>
      <c r="B2830" s="241" t="str">
        <f t="shared" si="308"/>
        <v/>
      </c>
      <c r="C2830" s="239"/>
      <c r="D2830" s="240" t="str">
        <f>IF(C2830&lt;&gt;"",VLOOKUP(C2830,'BASE EQUIPOS'!$G$8:$H$22,2,0),"")</f>
        <v/>
      </c>
      <c r="E2830" s="241" t="str">
        <f>IF(C2830&lt;&gt;"",VLOOKUP(C2830,'BASE EQUIPOS'!$G$8:$I$22,3,0),"")</f>
        <v/>
      </c>
      <c r="F2830" s="241" t="str">
        <f>IF(C2830&lt;&gt;"",VLOOKUP(C2830,'BASE EQUIPOS'!$G$8:$J$22,4,0),"")</f>
        <v/>
      </c>
      <c r="G2830" s="242"/>
      <c r="H2830" s="233"/>
      <c r="I2830" s="241"/>
      <c r="J2830" s="241"/>
      <c r="K2830" s="241"/>
      <c r="L2830" s="239"/>
      <c r="M2830" s="244"/>
      <c r="N2830" s="245" t="str">
        <f t="shared" ca="1" si="302"/>
        <v/>
      </c>
      <c r="O2830" s="239"/>
      <c r="P2830" s="244"/>
      <c r="Q2830" s="245" t="str">
        <f t="shared" si="303"/>
        <v/>
      </c>
      <c r="U2830" s="246" t="str">
        <f>IFERROR(VLOOKUP(C2830,'BASE EQUIPOS'!$G$8:$O$22,9,0)," ")</f>
        <v xml:space="preserve"> </v>
      </c>
      <c r="V2830" s="232" t="str">
        <f t="shared" si="305"/>
        <v/>
      </c>
      <c r="W2830" s="232" t="str">
        <f t="shared" si="306"/>
        <v/>
      </c>
      <c r="X2830" s="232" t="str">
        <f>IFERROR(VLOOKUP(W2830,Datos!$P$4:$Q$18,2,0),"")</f>
        <v/>
      </c>
      <c r="Y2830" s="232" t="str">
        <f t="shared" si="307"/>
        <v/>
      </c>
      <c r="AA2830" s="314" t="str">
        <f t="shared" ca="1" si="304"/>
        <v/>
      </c>
    </row>
    <row r="2831" spans="1:27" x14ac:dyDescent="0.3">
      <c r="A2831" s="238"/>
      <c r="B2831" s="241" t="str">
        <f t="shared" si="308"/>
        <v/>
      </c>
      <c r="C2831" s="239"/>
      <c r="D2831" s="240" t="str">
        <f>IF(C2831&lt;&gt;"",VLOOKUP(C2831,'BASE EQUIPOS'!$G$8:$H$22,2,0),"")</f>
        <v/>
      </c>
      <c r="E2831" s="241" t="str">
        <f>IF(C2831&lt;&gt;"",VLOOKUP(C2831,'BASE EQUIPOS'!$G$8:$I$22,3,0),"")</f>
        <v/>
      </c>
      <c r="F2831" s="241" t="str">
        <f>IF(C2831&lt;&gt;"",VLOOKUP(C2831,'BASE EQUIPOS'!$G$8:$J$22,4,0),"")</f>
        <v/>
      </c>
      <c r="G2831" s="242"/>
      <c r="H2831" s="233"/>
      <c r="I2831" s="241"/>
      <c r="J2831" s="241"/>
      <c r="K2831" s="241"/>
      <c r="L2831" s="239"/>
      <c r="M2831" s="244"/>
      <c r="N2831" s="245" t="str">
        <f t="shared" ca="1" si="302"/>
        <v/>
      </c>
      <c r="O2831" s="239"/>
      <c r="P2831" s="244"/>
      <c r="Q2831" s="245" t="str">
        <f t="shared" si="303"/>
        <v/>
      </c>
      <c r="U2831" s="246" t="str">
        <f>IFERROR(VLOOKUP(C2831,'BASE EQUIPOS'!$G$8:$O$22,9,0)," ")</f>
        <v xml:space="preserve"> </v>
      </c>
      <c r="V2831" s="232" t="str">
        <f t="shared" si="305"/>
        <v/>
      </c>
      <c r="W2831" s="232" t="str">
        <f t="shared" si="306"/>
        <v/>
      </c>
      <c r="X2831" s="232" t="str">
        <f>IFERROR(VLOOKUP(W2831,Datos!$P$4:$Q$18,2,0),"")</f>
        <v/>
      </c>
      <c r="Y2831" s="232" t="str">
        <f t="shared" si="307"/>
        <v/>
      </c>
      <c r="AA2831" s="314" t="str">
        <f t="shared" ca="1" si="304"/>
        <v/>
      </c>
    </row>
    <row r="2832" spans="1:27" x14ac:dyDescent="0.3">
      <c r="A2832" s="238"/>
      <c r="B2832" s="241" t="str">
        <f t="shared" si="308"/>
        <v/>
      </c>
      <c r="C2832" s="239"/>
      <c r="D2832" s="240" t="str">
        <f>IF(C2832&lt;&gt;"",VLOOKUP(C2832,'BASE EQUIPOS'!$G$8:$H$22,2,0),"")</f>
        <v/>
      </c>
      <c r="E2832" s="241" t="str">
        <f>IF(C2832&lt;&gt;"",VLOOKUP(C2832,'BASE EQUIPOS'!$G$8:$I$22,3,0),"")</f>
        <v/>
      </c>
      <c r="F2832" s="241" t="str">
        <f>IF(C2832&lt;&gt;"",VLOOKUP(C2832,'BASE EQUIPOS'!$G$8:$J$22,4,0),"")</f>
        <v/>
      </c>
      <c r="G2832" s="242"/>
      <c r="H2832" s="233"/>
      <c r="I2832" s="241"/>
      <c r="J2832" s="241"/>
      <c r="K2832" s="241"/>
      <c r="L2832" s="239"/>
      <c r="M2832" s="244"/>
      <c r="N2832" s="245" t="str">
        <f t="shared" ref="N2832:N2895" ca="1" si="309">IF(M2832="","",IF(O2832="",NOW()*24-(L2832+M2832)*24,"Mtto. Terminado"))</f>
        <v/>
      </c>
      <c r="O2832" s="239"/>
      <c r="P2832" s="244"/>
      <c r="Q2832" s="245" t="str">
        <f t="shared" ref="Q2832:Q2895" si="310">IF(O2832="","",IF(P2832="","",(O2832+P2832)*24-(L2832+M2832)*24))</f>
        <v/>
      </c>
      <c r="U2832" s="246" t="str">
        <f>IFERROR(VLOOKUP(C2832,'BASE EQUIPOS'!$G$8:$O$22,9,0)," ")</f>
        <v xml:space="preserve"> </v>
      </c>
      <c r="V2832" s="232" t="str">
        <f t="shared" si="305"/>
        <v/>
      </c>
      <c r="W2832" s="232" t="str">
        <f t="shared" si="306"/>
        <v/>
      </c>
      <c r="X2832" s="232" t="str">
        <f>IFERROR(VLOOKUP(W2832,Datos!$P$4:$Q$18,2,0),"")</f>
        <v/>
      </c>
      <c r="Y2832" s="232" t="str">
        <f t="shared" si="307"/>
        <v/>
      </c>
      <c r="AA2832" s="314" t="str">
        <f t="shared" ca="1" si="304"/>
        <v/>
      </c>
    </row>
    <row r="2833" spans="1:27" x14ac:dyDescent="0.3">
      <c r="A2833" s="238"/>
      <c r="B2833" s="241" t="str">
        <f t="shared" si="308"/>
        <v/>
      </c>
      <c r="C2833" s="239"/>
      <c r="D2833" s="240" t="str">
        <f>IF(C2833&lt;&gt;"",VLOOKUP(C2833,'BASE EQUIPOS'!$G$8:$H$22,2,0),"")</f>
        <v/>
      </c>
      <c r="E2833" s="241" t="str">
        <f>IF(C2833&lt;&gt;"",VLOOKUP(C2833,'BASE EQUIPOS'!$G$8:$I$22,3,0),"")</f>
        <v/>
      </c>
      <c r="F2833" s="241" t="str">
        <f>IF(C2833&lt;&gt;"",VLOOKUP(C2833,'BASE EQUIPOS'!$G$8:$J$22,4,0),"")</f>
        <v/>
      </c>
      <c r="G2833" s="242"/>
      <c r="H2833" s="233"/>
      <c r="I2833" s="241"/>
      <c r="J2833" s="241"/>
      <c r="K2833" s="241"/>
      <c r="L2833" s="239"/>
      <c r="M2833" s="244"/>
      <c r="N2833" s="245" t="str">
        <f t="shared" ca="1" si="309"/>
        <v/>
      </c>
      <c r="O2833" s="239"/>
      <c r="P2833" s="244"/>
      <c r="Q2833" s="245" t="str">
        <f t="shared" si="310"/>
        <v/>
      </c>
      <c r="U2833" s="246" t="str">
        <f>IFERROR(VLOOKUP(C2833,'BASE EQUIPOS'!$G$8:$O$22,9,0)," ")</f>
        <v xml:space="preserve"> </v>
      </c>
      <c r="V2833" s="232" t="str">
        <f t="shared" si="305"/>
        <v/>
      </c>
      <c r="W2833" s="232" t="str">
        <f t="shared" si="306"/>
        <v/>
      </c>
      <c r="X2833" s="232" t="str">
        <f>IFERROR(VLOOKUP(W2833,Datos!$P$4:$Q$18,2,0),"")</f>
        <v/>
      </c>
      <c r="Y2833" s="232" t="str">
        <f t="shared" si="307"/>
        <v/>
      </c>
      <c r="AA2833" s="314" t="str">
        <f t="shared" ref="AA2833:AA2896" ca="1" si="311">IF(N2833="Mtto. Terminado",1,"")</f>
        <v/>
      </c>
    </row>
    <row r="2834" spans="1:27" x14ac:dyDescent="0.3">
      <c r="A2834" s="238"/>
      <c r="B2834" s="241" t="str">
        <f t="shared" si="308"/>
        <v/>
      </c>
      <c r="C2834" s="239"/>
      <c r="D2834" s="240" t="str">
        <f>IF(C2834&lt;&gt;"",VLOOKUP(C2834,'BASE EQUIPOS'!$G$8:$H$22,2,0),"")</f>
        <v/>
      </c>
      <c r="E2834" s="241" t="str">
        <f>IF(C2834&lt;&gt;"",VLOOKUP(C2834,'BASE EQUIPOS'!$G$8:$I$22,3,0),"")</f>
        <v/>
      </c>
      <c r="F2834" s="241" t="str">
        <f>IF(C2834&lt;&gt;"",VLOOKUP(C2834,'BASE EQUIPOS'!$G$8:$J$22,4,0),"")</f>
        <v/>
      </c>
      <c r="G2834" s="242"/>
      <c r="H2834" s="233"/>
      <c r="I2834" s="241"/>
      <c r="J2834" s="241"/>
      <c r="K2834" s="241"/>
      <c r="L2834" s="239"/>
      <c r="M2834" s="244"/>
      <c r="N2834" s="245" t="str">
        <f t="shared" ca="1" si="309"/>
        <v/>
      </c>
      <c r="O2834" s="239"/>
      <c r="P2834" s="244"/>
      <c r="Q2834" s="245" t="str">
        <f t="shared" si="310"/>
        <v/>
      </c>
      <c r="U2834" s="246" t="str">
        <f>IFERROR(VLOOKUP(C2834,'BASE EQUIPOS'!$G$8:$O$22,9,0)," ")</f>
        <v xml:space="preserve"> </v>
      </c>
      <c r="V2834" s="232" t="str">
        <f t="shared" si="305"/>
        <v/>
      </c>
      <c r="W2834" s="232" t="str">
        <f t="shared" si="306"/>
        <v/>
      </c>
      <c r="X2834" s="232" t="str">
        <f>IFERROR(VLOOKUP(W2834,Datos!$P$4:$Q$18,2,0),"")</f>
        <v/>
      </c>
      <c r="Y2834" s="232" t="str">
        <f t="shared" si="307"/>
        <v/>
      </c>
      <c r="AA2834" s="314" t="str">
        <f t="shared" ca="1" si="311"/>
        <v/>
      </c>
    </row>
    <row r="2835" spans="1:27" x14ac:dyDescent="0.3">
      <c r="A2835" s="238"/>
      <c r="B2835" s="241" t="str">
        <f t="shared" si="308"/>
        <v/>
      </c>
      <c r="C2835" s="239"/>
      <c r="D2835" s="240" t="str">
        <f>IF(C2835&lt;&gt;"",VLOOKUP(C2835,'BASE EQUIPOS'!$G$8:$H$22,2,0),"")</f>
        <v/>
      </c>
      <c r="E2835" s="241" t="str">
        <f>IF(C2835&lt;&gt;"",VLOOKUP(C2835,'BASE EQUIPOS'!$G$8:$I$22,3,0),"")</f>
        <v/>
      </c>
      <c r="F2835" s="241" t="str">
        <f>IF(C2835&lt;&gt;"",VLOOKUP(C2835,'BASE EQUIPOS'!$G$8:$J$22,4,0),"")</f>
        <v/>
      </c>
      <c r="G2835" s="242"/>
      <c r="H2835" s="233"/>
      <c r="I2835" s="241"/>
      <c r="J2835" s="241"/>
      <c r="K2835" s="241"/>
      <c r="L2835" s="239"/>
      <c r="M2835" s="244"/>
      <c r="N2835" s="245" t="str">
        <f t="shared" ca="1" si="309"/>
        <v/>
      </c>
      <c r="O2835" s="239"/>
      <c r="P2835" s="244"/>
      <c r="Q2835" s="245" t="str">
        <f t="shared" si="310"/>
        <v/>
      </c>
      <c r="U2835" s="246" t="str">
        <f>IFERROR(VLOOKUP(C2835,'BASE EQUIPOS'!$G$8:$O$22,9,0)," ")</f>
        <v xml:space="preserve"> </v>
      </c>
      <c r="V2835" s="232" t="str">
        <f t="shared" si="305"/>
        <v/>
      </c>
      <c r="W2835" s="232" t="str">
        <f t="shared" si="306"/>
        <v/>
      </c>
      <c r="X2835" s="232" t="str">
        <f>IFERROR(VLOOKUP(W2835,Datos!$P$4:$Q$18,2,0),"")</f>
        <v/>
      </c>
      <c r="Y2835" s="232" t="str">
        <f t="shared" si="307"/>
        <v/>
      </c>
      <c r="AA2835" s="314" t="str">
        <f t="shared" ca="1" si="311"/>
        <v/>
      </c>
    </row>
    <row r="2836" spans="1:27" x14ac:dyDescent="0.3">
      <c r="A2836" s="238"/>
      <c r="B2836" s="241" t="str">
        <f t="shared" si="308"/>
        <v/>
      </c>
      <c r="C2836" s="239"/>
      <c r="D2836" s="240" t="str">
        <f>IF(C2836&lt;&gt;"",VLOOKUP(C2836,'BASE EQUIPOS'!$G$8:$H$22,2,0),"")</f>
        <v/>
      </c>
      <c r="E2836" s="241" t="str">
        <f>IF(C2836&lt;&gt;"",VLOOKUP(C2836,'BASE EQUIPOS'!$G$8:$I$22,3,0),"")</f>
        <v/>
      </c>
      <c r="F2836" s="241" t="str">
        <f>IF(C2836&lt;&gt;"",VLOOKUP(C2836,'BASE EQUIPOS'!$G$8:$J$22,4,0),"")</f>
        <v/>
      </c>
      <c r="G2836" s="242"/>
      <c r="H2836" s="233"/>
      <c r="I2836" s="241"/>
      <c r="J2836" s="241"/>
      <c r="K2836" s="241"/>
      <c r="L2836" s="239"/>
      <c r="M2836" s="244"/>
      <c r="N2836" s="245" t="str">
        <f t="shared" ca="1" si="309"/>
        <v/>
      </c>
      <c r="O2836" s="239"/>
      <c r="P2836" s="244"/>
      <c r="Q2836" s="245" t="str">
        <f t="shared" si="310"/>
        <v/>
      </c>
      <c r="U2836" s="246" t="str">
        <f>IFERROR(VLOOKUP(C2836,'BASE EQUIPOS'!$G$8:$O$22,9,0)," ")</f>
        <v xml:space="preserve"> </v>
      </c>
      <c r="V2836" s="232" t="str">
        <f t="shared" si="305"/>
        <v/>
      </c>
      <c r="W2836" s="232" t="str">
        <f t="shared" si="306"/>
        <v/>
      </c>
      <c r="X2836" s="232" t="str">
        <f>IFERROR(VLOOKUP(W2836,Datos!$P$4:$Q$18,2,0),"")</f>
        <v/>
      </c>
      <c r="Y2836" s="232" t="str">
        <f t="shared" si="307"/>
        <v/>
      </c>
      <c r="AA2836" s="314" t="str">
        <f t="shared" ca="1" si="311"/>
        <v/>
      </c>
    </row>
    <row r="2837" spans="1:27" x14ac:dyDescent="0.3">
      <c r="A2837" s="238"/>
      <c r="B2837" s="241" t="str">
        <f t="shared" si="308"/>
        <v/>
      </c>
      <c r="C2837" s="239"/>
      <c r="D2837" s="240" t="str">
        <f>IF(C2837&lt;&gt;"",VLOOKUP(C2837,'BASE EQUIPOS'!$G$8:$H$22,2,0),"")</f>
        <v/>
      </c>
      <c r="E2837" s="241" t="str">
        <f>IF(C2837&lt;&gt;"",VLOOKUP(C2837,'BASE EQUIPOS'!$G$8:$I$22,3,0),"")</f>
        <v/>
      </c>
      <c r="F2837" s="241" t="str">
        <f>IF(C2837&lt;&gt;"",VLOOKUP(C2837,'BASE EQUIPOS'!$G$8:$J$22,4,0),"")</f>
        <v/>
      </c>
      <c r="G2837" s="242"/>
      <c r="H2837" s="233"/>
      <c r="I2837" s="241"/>
      <c r="J2837" s="241"/>
      <c r="K2837" s="241"/>
      <c r="L2837" s="239"/>
      <c r="M2837" s="244"/>
      <c r="N2837" s="245" t="str">
        <f t="shared" ca="1" si="309"/>
        <v/>
      </c>
      <c r="O2837" s="239"/>
      <c r="P2837" s="244"/>
      <c r="Q2837" s="245" t="str">
        <f t="shared" si="310"/>
        <v/>
      </c>
      <c r="U2837" s="246" t="str">
        <f>IFERROR(VLOOKUP(C2837,'BASE EQUIPOS'!$G$8:$O$22,9,0)," ")</f>
        <v xml:space="preserve"> </v>
      </c>
      <c r="V2837" s="232" t="str">
        <f t="shared" ref="V2837:V2900" si="312">IF(G2837="MTTO. SISTEMÁTICO","PREVENTIVA",IF(G2837="MTTO. PREDICTIVO","INSPECCIÓN",""))</f>
        <v/>
      </c>
      <c r="W2837" s="232" t="str">
        <f t="shared" ref="W2837:W2900" si="313">CONCATENATE(D2837,I2837)</f>
        <v/>
      </c>
      <c r="X2837" s="232" t="str">
        <f>IFERROR(VLOOKUP(W2837,Datos!$P$4:$Q$18,2,0),"")</f>
        <v/>
      </c>
      <c r="Y2837" s="232" t="str">
        <f t="shared" ref="Y2837:Y2900" si="314">IF(A2837="OT CORRECTIVA",1,IF(A2837="OT PREVENTIVA",2,IF(A2837="HOJA INSPECCIÓN",3,"")))</f>
        <v/>
      </c>
      <c r="AA2837" s="314" t="str">
        <f t="shared" ca="1" si="311"/>
        <v/>
      </c>
    </row>
    <row r="2838" spans="1:27" x14ac:dyDescent="0.3">
      <c r="A2838" s="238"/>
      <c r="B2838" s="241" t="str">
        <f t="shared" si="308"/>
        <v/>
      </c>
      <c r="C2838" s="239"/>
      <c r="D2838" s="240" t="str">
        <f>IF(C2838&lt;&gt;"",VLOOKUP(C2838,'BASE EQUIPOS'!$G$8:$H$22,2,0),"")</f>
        <v/>
      </c>
      <c r="E2838" s="241" t="str">
        <f>IF(C2838&lt;&gt;"",VLOOKUP(C2838,'BASE EQUIPOS'!$G$8:$I$22,3,0),"")</f>
        <v/>
      </c>
      <c r="F2838" s="241" t="str">
        <f>IF(C2838&lt;&gt;"",VLOOKUP(C2838,'BASE EQUIPOS'!$G$8:$J$22,4,0),"")</f>
        <v/>
      </c>
      <c r="G2838" s="242"/>
      <c r="H2838" s="233"/>
      <c r="I2838" s="241"/>
      <c r="J2838" s="241"/>
      <c r="K2838" s="241"/>
      <c r="L2838" s="239"/>
      <c r="M2838" s="244"/>
      <c r="N2838" s="245" t="str">
        <f t="shared" ca="1" si="309"/>
        <v/>
      </c>
      <c r="O2838" s="239"/>
      <c r="P2838" s="244"/>
      <c r="Q2838" s="245" t="str">
        <f t="shared" si="310"/>
        <v/>
      </c>
      <c r="U2838" s="246" t="str">
        <f>IFERROR(VLOOKUP(C2838,'BASE EQUIPOS'!$G$8:$O$22,9,0)," ")</f>
        <v xml:space="preserve"> </v>
      </c>
      <c r="V2838" s="232" t="str">
        <f t="shared" si="312"/>
        <v/>
      </c>
      <c r="W2838" s="232" t="str">
        <f t="shared" si="313"/>
        <v/>
      </c>
      <c r="X2838" s="232" t="str">
        <f>IFERROR(VLOOKUP(W2838,Datos!$P$4:$Q$18,2,0),"")</f>
        <v/>
      </c>
      <c r="Y2838" s="232" t="str">
        <f t="shared" si="314"/>
        <v/>
      </c>
      <c r="AA2838" s="314" t="str">
        <f t="shared" ca="1" si="311"/>
        <v/>
      </c>
    </row>
    <row r="2839" spans="1:27" x14ac:dyDescent="0.3">
      <c r="A2839" s="238"/>
      <c r="B2839" s="241" t="str">
        <f t="shared" si="308"/>
        <v/>
      </c>
      <c r="C2839" s="239"/>
      <c r="D2839" s="240" t="str">
        <f>IF(C2839&lt;&gt;"",VLOOKUP(C2839,'BASE EQUIPOS'!$G$8:$H$22,2,0),"")</f>
        <v/>
      </c>
      <c r="E2839" s="241" t="str">
        <f>IF(C2839&lt;&gt;"",VLOOKUP(C2839,'BASE EQUIPOS'!$G$8:$I$22,3,0),"")</f>
        <v/>
      </c>
      <c r="F2839" s="241" t="str">
        <f>IF(C2839&lt;&gt;"",VLOOKUP(C2839,'BASE EQUIPOS'!$G$8:$J$22,4,0),"")</f>
        <v/>
      </c>
      <c r="G2839" s="242"/>
      <c r="H2839" s="233"/>
      <c r="I2839" s="241"/>
      <c r="J2839" s="241"/>
      <c r="K2839" s="241"/>
      <c r="L2839" s="239"/>
      <c r="M2839" s="244"/>
      <c r="N2839" s="245" t="str">
        <f t="shared" ca="1" si="309"/>
        <v/>
      </c>
      <c r="O2839" s="239"/>
      <c r="P2839" s="244"/>
      <c r="Q2839" s="245" t="str">
        <f t="shared" si="310"/>
        <v/>
      </c>
      <c r="U2839" s="246" t="str">
        <f>IFERROR(VLOOKUP(C2839,'BASE EQUIPOS'!$G$8:$O$22,9,0)," ")</f>
        <v xml:space="preserve"> </v>
      </c>
      <c r="V2839" s="232" t="str">
        <f t="shared" si="312"/>
        <v/>
      </c>
      <c r="W2839" s="232" t="str">
        <f t="shared" si="313"/>
        <v/>
      </c>
      <c r="X2839" s="232" t="str">
        <f>IFERROR(VLOOKUP(W2839,Datos!$P$4:$Q$18,2,0),"")</f>
        <v/>
      </c>
      <c r="Y2839" s="232" t="str">
        <f t="shared" si="314"/>
        <v/>
      </c>
      <c r="AA2839" s="314" t="str">
        <f t="shared" ca="1" si="311"/>
        <v/>
      </c>
    </row>
    <row r="2840" spans="1:27" x14ac:dyDescent="0.3">
      <c r="A2840" s="238"/>
      <c r="B2840" s="241" t="str">
        <f t="shared" si="308"/>
        <v/>
      </c>
      <c r="C2840" s="239"/>
      <c r="D2840" s="240" t="str">
        <f>IF(C2840&lt;&gt;"",VLOOKUP(C2840,'BASE EQUIPOS'!$G$8:$H$22,2,0),"")</f>
        <v/>
      </c>
      <c r="E2840" s="241" t="str">
        <f>IF(C2840&lt;&gt;"",VLOOKUP(C2840,'BASE EQUIPOS'!$G$8:$I$22,3,0),"")</f>
        <v/>
      </c>
      <c r="F2840" s="241" t="str">
        <f>IF(C2840&lt;&gt;"",VLOOKUP(C2840,'BASE EQUIPOS'!$G$8:$J$22,4,0),"")</f>
        <v/>
      </c>
      <c r="G2840" s="242"/>
      <c r="H2840" s="233"/>
      <c r="I2840" s="241"/>
      <c r="J2840" s="241"/>
      <c r="K2840" s="241"/>
      <c r="L2840" s="239"/>
      <c r="M2840" s="244"/>
      <c r="N2840" s="245" t="str">
        <f t="shared" ca="1" si="309"/>
        <v/>
      </c>
      <c r="O2840" s="239"/>
      <c r="P2840" s="244"/>
      <c r="Q2840" s="245" t="str">
        <f t="shared" si="310"/>
        <v/>
      </c>
      <c r="U2840" s="246" t="str">
        <f>IFERROR(VLOOKUP(C2840,'BASE EQUIPOS'!$G$8:$O$22,9,0)," ")</f>
        <v xml:space="preserve"> </v>
      </c>
      <c r="V2840" s="232" t="str">
        <f t="shared" si="312"/>
        <v/>
      </c>
      <c r="W2840" s="232" t="str">
        <f t="shared" si="313"/>
        <v/>
      </c>
      <c r="X2840" s="232" t="str">
        <f>IFERROR(VLOOKUP(W2840,Datos!$P$4:$Q$18,2,0),"")</f>
        <v/>
      </c>
      <c r="Y2840" s="232" t="str">
        <f t="shared" si="314"/>
        <v/>
      </c>
      <c r="AA2840" s="314" t="str">
        <f t="shared" ca="1" si="311"/>
        <v/>
      </c>
    </row>
    <row r="2841" spans="1:27" x14ac:dyDescent="0.3">
      <c r="A2841" s="238"/>
      <c r="B2841" s="241" t="str">
        <f t="shared" si="308"/>
        <v/>
      </c>
      <c r="C2841" s="239"/>
      <c r="D2841" s="240" t="str">
        <f>IF(C2841&lt;&gt;"",VLOOKUP(C2841,'BASE EQUIPOS'!$G$8:$H$22,2,0),"")</f>
        <v/>
      </c>
      <c r="E2841" s="241" t="str">
        <f>IF(C2841&lt;&gt;"",VLOOKUP(C2841,'BASE EQUIPOS'!$G$8:$I$22,3,0),"")</f>
        <v/>
      </c>
      <c r="F2841" s="241" t="str">
        <f>IF(C2841&lt;&gt;"",VLOOKUP(C2841,'BASE EQUIPOS'!$G$8:$J$22,4,0),"")</f>
        <v/>
      </c>
      <c r="G2841" s="242"/>
      <c r="H2841" s="233"/>
      <c r="I2841" s="241"/>
      <c r="J2841" s="241"/>
      <c r="K2841" s="241"/>
      <c r="L2841" s="239"/>
      <c r="M2841" s="244"/>
      <c r="N2841" s="245" t="str">
        <f t="shared" ca="1" si="309"/>
        <v/>
      </c>
      <c r="O2841" s="239"/>
      <c r="P2841" s="244"/>
      <c r="Q2841" s="245" t="str">
        <f t="shared" si="310"/>
        <v/>
      </c>
      <c r="U2841" s="246" t="str">
        <f>IFERROR(VLOOKUP(C2841,'BASE EQUIPOS'!$G$8:$O$22,9,0)," ")</f>
        <v xml:space="preserve"> </v>
      </c>
      <c r="V2841" s="232" t="str">
        <f t="shared" si="312"/>
        <v/>
      </c>
      <c r="W2841" s="232" t="str">
        <f t="shared" si="313"/>
        <v/>
      </c>
      <c r="X2841" s="232" t="str">
        <f>IFERROR(VLOOKUP(W2841,Datos!$P$4:$Q$18,2,0),"")</f>
        <v/>
      </c>
      <c r="Y2841" s="232" t="str">
        <f t="shared" si="314"/>
        <v/>
      </c>
      <c r="AA2841" s="314" t="str">
        <f t="shared" ca="1" si="311"/>
        <v/>
      </c>
    </row>
    <row r="2842" spans="1:27" x14ac:dyDescent="0.3">
      <c r="A2842" s="238"/>
      <c r="B2842" s="241" t="str">
        <f t="shared" si="308"/>
        <v/>
      </c>
      <c r="C2842" s="239"/>
      <c r="D2842" s="240" t="str">
        <f>IF(C2842&lt;&gt;"",VLOOKUP(C2842,'BASE EQUIPOS'!$G$8:$H$22,2,0),"")</f>
        <v/>
      </c>
      <c r="E2842" s="241" t="str">
        <f>IF(C2842&lt;&gt;"",VLOOKUP(C2842,'BASE EQUIPOS'!$G$8:$I$22,3,0),"")</f>
        <v/>
      </c>
      <c r="F2842" s="241" t="str">
        <f>IF(C2842&lt;&gt;"",VLOOKUP(C2842,'BASE EQUIPOS'!$G$8:$J$22,4,0),"")</f>
        <v/>
      </c>
      <c r="G2842" s="242"/>
      <c r="H2842" s="233"/>
      <c r="I2842" s="241"/>
      <c r="J2842" s="241"/>
      <c r="K2842" s="241"/>
      <c r="L2842" s="239"/>
      <c r="M2842" s="244"/>
      <c r="N2842" s="245" t="str">
        <f t="shared" ca="1" si="309"/>
        <v/>
      </c>
      <c r="O2842" s="239"/>
      <c r="P2842" s="244"/>
      <c r="Q2842" s="245" t="str">
        <f t="shared" si="310"/>
        <v/>
      </c>
      <c r="U2842" s="246" t="str">
        <f>IFERROR(VLOOKUP(C2842,'BASE EQUIPOS'!$G$8:$O$22,9,0)," ")</f>
        <v xml:space="preserve"> </v>
      </c>
      <c r="V2842" s="232" t="str">
        <f t="shared" si="312"/>
        <v/>
      </c>
      <c r="W2842" s="232" t="str">
        <f t="shared" si="313"/>
        <v/>
      </c>
      <c r="X2842" s="232" t="str">
        <f>IFERROR(VLOOKUP(W2842,Datos!$P$4:$Q$18,2,0),"")</f>
        <v/>
      </c>
      <c r="Y2842" s="232" t="str">
        <f t="shared" si="314"/>
        <v/>
      </c>
      <c r="AA2842" s="314" t="str">
        <f t="shared" ca="1" si="311"/>
        <v/>
      </c>
    </row>
    <row r="2843" spans="1:27" x14ac:dyDescent="0.3">
      <c r="A2843" s="238"/>
      <c r="B2843" s="241" t="str">
        <f t="shared" si="308"/>
        <v/>
      </c>
      <c r="C2843" s="239"/>
      <c r="D2843" s="240" t="str">
        <f>IF(C2843&lt;&gt;"",VLOOKUP(C2843,'BASE EQUIPOS'!$G$8:$H$22,2,0),"")</f>
        <v/>
      </c>
      <c r="E2843" s="241" t="str">
        <f>IF(C2843&lt;&gt;"",VLOOKUP(C2843,'BASE EQUIPOS'!$G$8:$I$22,3,0),"")</f>
        <v/>
      </c>
      <c r="F2843" s="241" t="str">
        <f>IF(C2843&lt;&gt;"",VLOOKUP(C2843,'BASE EQUIPOS'!$G$8:$J$22,4,0),"")</f>
        <v/>
      </c>
      <c r="G2843" s="242"/>
      <c r="H2843" s="233"/>
      <c r="I2843" s="241"/>
      <c r="J2843" s="241"/>
      <c r="K2843" s="241"/>
      <c r="L2843" s="239"/>
      <c r="M2843" s="244"/>
      <c r="N2843" s="245" t="str">
        <f t="shared" ca="1" si="309"/>
        <v/>
      </c>
      <c r="O2843" s="239"/>
      <c r="P2843" s="244"/>
      <c r="Q2843" s="245" t="str">
        <f t="shared" si="310"/>
        <v/>
      </c>
      <c r="U2843" s="246" t="str">
        <f>IFERROR(VLOOKUP(C2843,'BASE EQUIPOS'!$G$8:$O$22,9,0)," ")</f>
        <v xml:space="preserve"> </v>
      </c>
      <c r="V2843" s="232" t="str">
        <f t="shared" si="312"/>
        <v/>
      </c>
      <c r="W2843" s="232" t="str">
        <f t="shared" si="313"/>
        <v/>
      </c>
      <c r="X2843" s="232" t="str">
        <f>IFERROR(VLOOKUP(W2843,Datos!$P$4:$Q$18,2,0),"")</f>
        <v/>
      </c>
      <c r="Y2843" s="232" t="str">
        <f t="shared" si="314"/>
        <v/>
      </c>
      <c r="AA2843" s="314" t="str">
        <f t="shared" ca="1" si="311"/>
        <v/>
      </c>
    </row>
    <row r="2844" spans="1:27" x14ac:dyDescent="0.3">
      <c r="A2844" s="238"/>
      <c r="B2844" s="241" t="str">
        <f t="shared" ref="B2844:B2907" si="315">IF(C2844&lt;&gt;"",B2843+1,"")</f>
        <v/>
      </c>
      <c r="C2844" s="239"/>
      <c r="D2844" s="240" t="str">
        <f>IF(C2844&lt;&gt;"",VLOOKUP(C2844,'BASE EQUIPOS'!$G$8:$H$22,2,0),"")</f>
        <v/>
      </c>
      <c r="E2844" s="241" t="str">
        <f>IF(C2844&lt;&gt;"",VLOOKUP(C2844,'BASE EQUIPOS'!$G$8:$I$22,3,0),"")</f>
        <v/>
      </c>
      <c r="F2844" s="241" t="str">
        <f>IF(C2844&lt;&gt;"",VLOOKUP(C2844,'BASE EQUIPOS'!$G$8:$J$22,4,0),"")</f>
        <v/>
      </c>
      <c r="G2844" s="242"/>
      <c r="H2844" s="233"/>
      <c r="I2844" s="241"/>
      <c r="J2844" s="241"/>
      <c r="K2844" s="241"/>
      <c r="L2844" s="239"/>
      <c r="M2844" s="244"/>
      <c r="N2844" s="245" t="str">
        <f t="shared" ca="1" si="309"/>
        <v/>
      </c>
      <c r="O2844" s="239"/>
      <c r="P2844" s="244"/>
      <c r="Q2844" s="245" t="str">
        <f t="shared" si="310"/>
        <v/>
      </c>
      <c r="U2844" s="246" t="str">
        <f>IFERROR(VLOOKUP(C2844,'BASE EQUIPOS'!$G$8:$O$22,9,0)," ")</f>
        <v xml:space="preserve"> </v>
      </c>
      <c r="V2844" s="232" t="str">
        <f t="shared" si="312"/>
        <v/>
      </c>
      <c r="W2844" s="232" t="str">
        <f t="shared" si="313"/>
        <v/>
      </c>
      <c r="X2844" s="232" t="str">
        <f>IFERROR(VLOOKUP(W2844,Datos!$P$4:$Q$18,2,0),"")</f>
        <v/>
      </c>
      <c r="Y2844" s="232" t="str">
        <f t="shared" si="314"/>
        <v/>
      </c>
      <c r="AA2844" s="314" t="str">
        <f t="shared" ca="1" si="311"/>
        <v/>
      </c>
    </row>
    <row r="2845" spans="1:27" x14ac:dyDescent="0.3">
      <c r="A2845" s="238"/>
      <c r="B2845" s="241" t="str">
        <f t="shared" si="315"/>
        <v/>
      </c>
      <c r="C2845" s="239"/>
      <c r="D2845" s="240" t="str">
        <f>IF(C2845&lt;&gt;"",VLOOKUP(C2845,'BASE EQUIPOS'!$G$8:$H$22,2,0),"")</f>
        <v/>
      </c>
      <c r="E2845" s="241" t="str">
        <f>IF(C2845&lt;&gt;"",VLOOKUP(C2845,'BASE EQUIPOS'!$G$8:$I$22,3,0),"")</f>
        <v/>
      </c>
      <c r="F2845" s="241" t="str">
        <f>IF(C2845&lt;&gt;"",VLOOKUP(C2845,'BASE EQUIPOS'!$G$8:$J$22,4,0),"")</f>
        <v/>
      </c>
      <c r="G2845" s="242"/>
      <c r="H2845" s="233"/>
      <c r="I2845" s="241"/>
      <c r="J2845" s="241"/>
      <c r="K2845" s="241"/>
      <c r="L2845" s="239"/>
      <c r="M2845" s="244"/>
      <c r="N2845" s="245" t="str">
        <f t="shared" ca="1" si="309"/>
        <v/>
      </c>
      <c r="O2845" s="239"/>
      <c r="P2845" s="244"/>
      <c r="Q2845" s="245" t="str">
        <f t="shared" si="310"/>
        <v/>
      </c>
      <c r="U2845" s="246" t="str">
        <f>IFERROR(VLOOKUP(C2845,'BASE EQUIPOS'!$G$8:$O$22,9,0)," ")</f>
        <v xml:space="preserve"> </v>
      </c>
      <c r="V2845" s="232" t="str">
        <f t="shared" si="312"/>
        <v/>
      </c>
      <c r="W2845" s="232" t="str">
        <f t="shared" si="313"/>
        <v/>
      </c>
      <c r="X2845" s="232" t="str">
        <f>IFERROR(VLOOKUP(W2845,Datos!$P$4:$Q$18,2,0),"")</f>
        <v/>
      </c>
      <c r="Y2845" s="232" t="str">
        <f t="shared" si="314"/>
        <v/>
      </c>
      <c r="AA2845" s="314" t="str">
        <f t="shared" ca="1" si="311"/>
        <v/>
      </c>
    </row>
    <row r="2846" spans="1:27" x14ac:dyDescent="0.3">
      <c r="A2846" s="238"/>
      <c r="B2846" s="241" t="str">
        <f t="shared" si="315"/>
        <v/>
      </c>
      <c r="C2846" s="239"/>
      <c r="D2846" s="240" t="str">
        <f>IF(C2846&lt;&gt;"",VLOOKUP(C2846,'BASE EQUIPOS'!$G$8:$H$22,2,0),"")</f>
        <v/>
      </c>
      <c r="E2846" s="241" t="str">
        <f>IF(C2846&lt;&gt;"",VLOOKUP(C2846,'BASE EQUIPOS'!$G$8:$I$22,3,0),"")</f>
        <v/>
      </c>
      <c r="F2846" s="241" t="str">
        <f>IF(C2846&lt;&gt;"",VLOOKUP(C2846,'BASE EQUIPOS'!$G$8:$J$22,4,0),"")</f>
        <v/>
      </c>
      <c r="G2846" s="242"/>
      <c r="H2846" s="233"/>
      <c r="I2846" s="241"/>
      <c r="J2846" s="241"/>
      <c r="K2846" s="241"/>
      <c r="L2846" s="239"/>
      <c r="M2846" s="244"/>
      <c r="N2846" s="245" t="str">
        <f t="shared" ca="1" si="309"/>
        <v/>
      </c>
      <c r="O2846" s="239"/>
      <c r="P2846" s="244"/>
      <c r="Q2846" s="245" t="str">
        <f t="shared" si="310"/>
        <v/>
      </c>
      <c r="U2846" s="246" t="str">
        <f>IFERROR(VLOOKUP(C2846,'BASE EQUIPOS'!$G$8:$O$22,9,0)," ")</f>
        <v xml:space="preserve"> </v>
      </c>
      <c r="V2846" s="232" t="str">
        <f t="shared" si="312"/>
        <v/>
      </c>
      <c r="W2846" s="232" t="str">
        <f t="shared" si="313"/>
        <v/>
      </c>
      <c r="X2846" s="232" t="str">
        <f>IFERROR(VLOOKUP(W2846,Datos!$P$4:$Q$18,2,0),"")</f>
        <v/>
      </c>
      <c r="Y2846" s="232" t="str">
        <f t="shared" si="314"/>
        <v/>
      </c>
      <c r="AA2846" s="314" t="str">
        <f t="shared" ca="1" si="311"/>
        <v/>
      </c>
    </row>
    <row r="2847" spans="1:27" x14ac:dyDescent="0.3">
      <c r="A2847" s="238"/>
      <c r="B2847" s="241" t="str">
        <f t="shared" si="315"/>
        <v/>
      </c>
      <c r="C2847" s="239"/>
      <c r="D2847" s="240" t="str">
        <f>IF(C2847&lt;&gt;"",VLOOKUP(C2847,'BASE EQUIPOS'!$G$8:$H$22,2,0),"")</f>
        <v/>
      </c>
      <c r="E2847" s="241" t="str">
        <f>IF(C2847&lt;&gt;"",VLOOKUP(C2847,'BASE EQUIPOS'!$G$8:$I$22,3,0),"")</f>
        <v/>
      </c>
      <c r="F2847" s="241" t="str">
        <f>IF(C2847&lt;&gt;"",VLOOKUP(C2847,'BASE EQUIPOS'!$G$8:$J$22,4,0),"")</f>
        <v/>
      </c>
      <c r="G2847" s="242"/>
      <c r="H2847" s="233"/>
      <c r="I2847" s="241"/>
      <c r="J2847" s="241"/>
      <c r="K2847" s="241"/>
      <c r="L2847" s="239"/>
      <c r="M2847" s="244"/>
      <c r="N2847" s="245" t="str">
        <f t="shared" ca="1" si="309"/>
        <v/>
      </c>
      <c r="O2847" s="239"/>
      <c r="P2847" s="244"/>
      <c r="Q2847" s="245" t="str">
        <f t="shared" si="310"/>
        <v/>
      </c>
      <c r="U2847" s="246" t="str">
        <f>IFERROR(VLOOKUP(C2847,'BASE EQUIPOS'!$G$8:$O$22,9,0)," ")</f>
        <v xml:space="preserve"> </v>
      </c>
      <c r="V2847" s="232" t="str">
        <f t="shared" si="312"/>
        <v/>
      </c>
      <c r="W2847" s="232" t="str">
        <f t="shared" si="313"/>
        <v/>
      </c>
      <c r="X2847" s="232" t="str">
        <f>IFERROR(VLOOKUP(W2847,Datos!$P$4:$Q$18,2,0),"")</f>
        <v/>
      </c>
      <c r="Y2847" s="232" t="str">
        <f t="shared" si="314"/>
        <v/>
      </c>
      <c r="AA2847" s="314" t="str">
        <f t="shared" ca="1" si="311"/>
        <v/>
      </c>
    </row>
    <row r="2848" spans="1:27" x14ac:dyDescent="0.3">
      <c r="A2848" s="238"/>
      <c r="B2848" s="241" t="str">
        <f t="shared" si="315"/>
        <v/>
      </c>
      <c r="C2848" s="239"/>
      <c r="D2848" s="240" t="str">
        <f>IF(C2848&lt;&gt;"",VLOOKUP(C2848,'BASE EQUIPOS'!$G$8:$H$22,2,0),"")</f>
        <v/>
      </c>
      <c r="E2848" s="241" t="str">
        <f>IF(C2848&lt;&gt;"",VLOOKUP(C2848,'BASE EQUIPOS'!$G$8:$I$22,3,0),"")</f>
        <v/>
      </c>
      <c r="F2848" s="241" t="str">
        <f>IF(C2848&lt;&gt;"",VLOOKUP(C2848,'BASE EQUIPOS'!$G$8:$J$22,4,0),"")</f>
        <v/>
      </c>
      <c r="G2848" s="242"/>
      <c r="H2848" s="233"/>
      <c r="I2848" s="241"/>
      <c r="J2848" s="241"/>
      <c r="K2848" s="241"/>
      <c r="L2848" s="239"/>
      <c r="M2848" s="244"/>
      <c r="N2848" s="245" t="str">
        <f t="shared" ca="1" si="309"/>
        <v/>
      </c>
      <c r="O2848" s="239"/>
      <c r="P2848" s="244"/>
      <c r="Q2848" s="245" t="str">
        <f t="shared" si="310"/>
        <v/>
      </c>
      <c r="U2848" s="246" t="str">
        <f>IFERROR(VLOOKUP(C2848,'BASE EQUIPOS'!$G$8:$O$22,9,0)," ")</f>
        <v xml:space="preserve"> </v>
      </c>
      <c r="V2848" s="232" t="str">
        <f t="shared" si="312"/>
        <v/>
      </c>
      <c r="W2848" s="232" t="str">
        <f t="shared" si="313"/>
        <v/>
      </c>
      <c r="X2848" s="232" t="str">
        <f>IFERROR(VLOOKUP(W2848,Datos!$P$4:$Q$18,2,0),"")</f>
        <v/>
      </c>
      <c r="Y2848" s="232" t="str">
        <f t="shared" si="314"/>
        <v/>
      </c>
      <c r="AA2848" s="314" t="str">
        <f t="shared" ca="1" si="311"/>
        <v/>
      </c>
    </row>
    <row r="2849" spans="1:27" x14ac:dyDescent="0.3">
      <c r="A2849" s="238"/>
      <c r="B2849" s="241" t="str">
        <f t="shared" si="315"/>
        <v/>
      </c>
      <c r="C2849" s="239"/>
      <c r="D2849" s="240" t="str">
        <f>IF(C2849&lt;&gt;"",VLOOKUP(C2849,'BASE EQUIPOS'!$G$8:$H$22,2,0),"")</f>
        <v/>
      </c>
      <c r="E2849" s="241" t="str">
        <f>IF(C2849&lt;&gt;"",VLOOKUP(C2849,'BASE EQUIPOS'!$G$8:$I$22,3,0),"")</f>
        <v/>
      </c>
      <c r="F2849" s="241" t="str">
        <f>IF(C2849&lt;&gt;"",VLOOKUP(C2849,'BASE EQUIPOS'!$G$8:$J$22,4,0),"")</f>
        <v/>
      </c>
      <c r="G2849" s="242"/>
      <c r="H2849" s="233"/>
      <c r="I2849" s="241"/>
      <c r="J2849" s="241"/>
      <c r="K2849" s="241"/>
      <c r="L2849" s="239"/>
      <c r="M2849" s="244"/>
      <c r="N2849" s="245" t="str">
        <f t="shared" ca="1" si="309"/>
        <v/>
      </c>
      <c r="O2849" s="239"/>
      <c r="P2849" s="244"/>
      <c r="Q2849" s="245" t="str">
        <f t="shared" si="310"/>
        <v/>
      </c>
      <c r="U2849" s="246" t="str">
        <f>IFERROR(VLOOKUP(C2849,'BASE EQUIPOS'!$G$8:$O$22,9,0)," ")</f>
        <v xml:space="preserve"> </v>
      </c>
      <c r="V2849" s="232" t="str">
        <f t="shared" si="312"/>
        <v/>
      </c>
      <c r="W2849" s="232" t="str">
        <f t="shared" si="313"/>
        <v/>
      </c>
      <c r="X2849" s="232" t="str">
        <f>IFERROR(VLOOKUP(W2849,Datos!$P$4:$Q$18,2,0),"")</f>
        <v/>
      </c>
      <c r="Y2849" s="232" t="str">
        <f t="shared" si="314"/>
        <v/>
      </c>
      <c r="AA2849" s="314" t="str">
        <f t="shared" ca="1" si="311"/>
        <v/>
      </c>
    </row>
    <row r="2850" spans="1:27" x14ac:dyDescent="0.3">
      <c r="A2850" s="238"/>
      <c r="B2850" s="241" t="str">
        <f t="shared" si="315"/>
        <v/>
      </c>
      <c r="C2850" s="239"/>
      <c r="D2850" s="240" t="str">
        <f>IF(C2850&lt;&gt;"",VLOOKUP(C2850,'BASE EQUIPOS'!$G$8:$H$22,2,0),"")</f>
        <v/>
      </c>
      <c r="E2850" s="241" t="str">
        <f>IF(C2850&lt;&gt;"",VLOOKUP(C2850,'BASE EQUIPOS'!$G$8:$I$22,3,0),"")</f>
        <v/>
      </c>
      <c r="F2850" s="241" t="str">
        <f>IF(C2850&lt;&gt;"",VLOOKUP(C2850,'BASE EQUIPOS'!$G$8:$J$22,4,0),"")</f>
        <v/>
      </c>
      <c r="G2850" s="242"/>
      <c r="H2850" s="233"/>
      <c r="I2850" s="241"/>
      <c r="J2850" s="241"/>
      <c r="K2850" s="241"/>
      <c r="L2850" s="239"/>
      <c r="M2850" s="244"/>
      <c r="N2850" s="245" t="str">
        <f t="shared" ca="1" si="309"/>
        <v/>
      </c>
      <c r="O2850" s="239"/>
      <c r="P2850" s="244"/>
      <c r="Q2850" s="245" t="str">
        <f t="shared" si="310"/>
        <v/>
      </c>
      <c r="U2850" s="246" t="str">
        <f>IFERROR(VLOOKUP(C2850,'BASE EQUIPOS'!$G$8:$O$22,9,0)," ")</f>
        <v xml:space="preserve"> </v>
      </c>
      <c r="V2850" s="232" t="str">
        <f t="shared" si="312"/>
        <v/>
      </c>
      <c r="W2850" s="232" t="str">
        <f t="shared" si="313"/>
        <v/>
      </c>
      <c r="X2850" s="232" t="str">
        <f>IFERROR(VLOOKUP(W2850,Datos!$P$4:$Q$18,2,0),"")</f>
        <v/>
      </c>
      <c r="Y2850" s="232" t="str">
        <f t="shared" si="314"/>
        <v/>
      </c>
      <c r="AA2850" s="314" t="str">
        <f t="shared" ca="1" si="311"/>
        <v/>
      </c>
    </row>
    <row r="2851" spans="1:27" x14ac:dyDescent="0.3">
      <c r="A2851" s="238"/>
      <c r="B2851" s="241" t="str">
        <f t="shared" si="315"/>
        <v/>
      </c>
      <c r="C2851" s="239"/>
      <c r="D2851" s="240" t="str">
        <f>IF(C2851&lt;&gt;"",VLOOKUP(C2851,'BASE EQUIPOS'!$G$8:$H$22,2,0),"")</f>
        <v/>
      </c>
      <c r="E2851" s="241" t="str">
        <f>IF(C2851&lt;&gt;"",VLOOKUP(C2851,'BASE EQUIPOS'!$G$8:$I$22,3,0),"")</f>
        <v/>
      </c>
      <c r="F2851" s="241" t="str">
        <f>IF(C2851&lt;&gt;"",VLOOKUP(C2851,'BASE EQUIPOS'!$G$8:$J$22,4,0),"")</f>
        <v/>
      </c>
      <c r="G2851" s="242"/>
      <c r="H2851" s="233"/>
      <c r="I2851" s="241"/>
      <c r="J2851" s="241"/>
      <c r="K2851" s="241"/>
      <c r="L2851" s="239"/>
      <c r="M2851" s="244"/>
      <c r="N2851" s="245" t="str">
        <f t="shared" ca="1" si="309"/>
        <v/>
      </c>
      <c r="O2851" s="239"/>
      <c r="P2851" s="244"/>
      <c r="Q2851" s="245" t="str">
        <f t="shared" si="310"/>
        <v/>
      </c>
      <c r="U2851" s="246" t="str">
        <f>IFERROR(VLOOKUP(C2851,'BASE EQUIPOS'!$G$8:$O$22,9,0)," ")</f>
        <v xml:space="preserve"> </v>
      </c>
      <c r="V2851" s="232" t="str">
        <f t="shared" si="312"/>
        <v/>
      </c>
      <c r="W2851" s="232" t="str">
        <f t="shared" si="313"/>
        <v/>
      </c>
      <c r="X2851" s="232" t="str">
        <f>IFERROR(VLOOKUP(W2851,Datos!$P$4:$Q$18,2,0),"")</f>
        <v/>
      </c>
      <c r="Y2851" s="232" t="str">
        <f t="shared" si="314"/>
        <v/>
      </c>
      <c r="AA2851" s="314" t="str">
        <f t="shared" ca="1" si="311"/>
        <v/>
      </c>
    </row>
    <row r="2852" spans="1:27" x14ac:dyDescent="0.3">
      <c r="A2852" s="238"/>
      <c r="B2852" s="241" t="str">
        <f t="shared" si="315"/>
        <v/>
      </c>
      <c r="C2852" s="239"/>
      <c r="D2852" s="240" t="str">
        <f>IF(C2852&lt;&gt;"",VLOOKUP(C2852,'BASE EQUIPOS'!$G$8:$H$22,2,0),"")</f>
        <v/>
      </c>
      <c r="E2852" s="241" t="str">
        <f>IF(C2852&lt;&gt;"",VLOOKUP(C2852,'BASE EQUIPOS'!$G$8:$I$22,3,0),"")</f>
        <v/>
      </c>
      <c r="F2852" s="241" t="str">
        <f>IF(C2852&lt;&gt;"",VLOOKUP(C2852,'BASE EQUIPOS'!$G$8:$J$22,4,0),"")</f>
        <v/>
      </c>
      <c r="G2852" s="242"/>
      <c r="H2852" s="233"/>
      <c r="I2852" s="241"/>
      <c r="J2852" s="241"/>
      <c r="K2852" s="241"/>
      <c r="L2852" s="239"/>
      <c r="M2852" s="244"/>
      <c r="N2852" s="245" t="str">
        <f t="shared" ca="1" si="309"/>
        <v/>
      </c>
      <c r="O2852" s="239"/>
      <c r="P2852" s="244"/>
      <c r="Q2852" s="245" t="str">
        <f t="shared" si="310"/>
        <v/>
      </c>
      <c r="U2852" s="246" t="str">
        <f>IFERROR(VLOOKUP(C2852,'BASE EQUIPOS'!$G$8:$O$22,9,0)," ")</f>
        <v xml:space="preserve"> </v>
      </c>
      <c r="V2852" s="232" t="str">
        <f t="shared" si="312"/>
        <v/>
      </c>
      <c r="W2852" s="232" t="str">
        <f t="shared" si="313"/>
        <v/>
      </c>
      <c r="X2852" s="232" t="str">
        <f>IFERROR(VLOOKUP(W2852,Datos!$P$4:$Q$18,2,0),"")</f>
        <v/>
      </c>
      <c r="Y2852" s="232" t="str">
        <f t="shared" si="314"/>
        <v/>
      </c>
      <c r="AA2852" s="314" t="str">
        <f t="shared" ca="1" si="311"/>
        <v/>
      </c>
    </row>
    <row r="2853" spans="1:27" x14ac:dyDescent="0.3">
      <c r="A2853" s="238"/>
      <c r="B2853" s="241" t="str">
        <f t="shared" si="315"/>
        <v/>
      </c>
      <c r="C2853" s="239"/>
      <c r="D2853" s="240" t="str">
        <f>IF(C2853&lt;&gt;"",VLOOKUP(C2853,'BASE EQUIPOS'!$G$8:$H$22,2,0),"")</f>
        <v/>
      </c>
      <c r="E2853" s="241" t="str">
        <f>IF(C2853&lt;&gt;"",VLOOKUP(C2853,'BASE EQUIPOS'!$G$8:$I$22,3,0),"")</f>
        <v/>
      </c>
      <c r="F2853" s="241" t="str">
        <f>IF(C2853&lt;&gt;"",VLOOKUP(C2853,'BASE EQUIPOS'!$G$8:$J$22,4,0),"")</f>
        <v/>
      </c>
      <c r="G2853" s="242"/>
      <c r="H2853" s="233"/>
      <c r="I2853" s="241"/>
      <c r="J2853" s="241"/>
      <c r="K2853" s="241"/>
      <c r="L2853" s="239"/>
      <c r="M2853" s="244"/>
      <c r="N2853" s="245" t="str">
        <f t="shared" ca="1" si="309"/>
        <v/>
      </c>
      <c r="O2853" s="239"/>
      <c r="P2853" s="244"/>
      <c r="Q2853" s="245" t="str">
        <f t="shared" si="310"/>
        <v/>
      </c>
      <c r="U2853" s="246" t="str">
        <f>IFERROR(VLOOKUP(C2853,'BASE EQUIPOS'!$G$8:$O$22,9,0)," ")</f>
        <v xml:space="preserve"> </v>
      </c>
      <c r="V2853" s="232" t="str">
        <f t="shared" si="312"/>
        <v/>
      </c>
      <c r="W2853" s="232" t="str">
        <f t="shared" si="313"/>
        <v/>
      </c>
      <c r="X2853" s="232" t="str">
        <f>IFERROR(VLOOKUP(W2853,Datos!$P$4:$Q$18,2,0),"")</f>
        <v/>
      </c>
      <c r="Y2853" s="232" t="str">
        <f t="shared" si="314"/>
        <v/>
      </c>
      <c r="AA2853" s="314" t="str">
        <f t="shared" ca="1" si="311"/>
        <v/>
      </c>
    </row>
    <row r="2854" spans="1:27" x14ac:dyDescent="0.3">
      <c r="A2854" s="238"/>
      <c r="B2854" s="241" t="str">
        <f t="shared" si="315"/>
        <v/>
      </c>
      <c r="C2854" s="239"/>
      <c r="D2854" s="240" t="str">
        <f>IF(C2854&lt;&gt;"",VLOOKUP(C2854,'BASE EQUIPOS'!$G$8:$H$22,2,0),"")</f>
        <v/>
      </c>
      <c r="E2854" s="241" t="str">
        <f>IF(C2854&lt;&gt;"",VLOOKUP(C2854,'BASE EQUIPOS'!$G$8:$I$22,3,0),"")</f>
        <v/>
      </c>
      <c r="F2854" s="241" t="str">
        <f>IF(C2854&lt;&gt;"",VLOOKUP(C2854,'BASE EQUIPOS'!$G$8:$J$22,4,0),"")</f>
        <v/>
      </c>
      <c r="G2854" s="242"/>
      <c r="H2854" s="233"/>
      <c r="I2854" s="241"/>
      <c r="J2854" s="241"/>
      <c r="K2854" s="241"/>
      <c r="L2854" s="239"/>
      <c r="M2854" s="244"/>
      <c r="N2854" s="245" t="str">
        <f t="shared" ca="1" si="309"/>
        <v/>
      </c>
      <c r="O2854" s="239"/>
      <c r="P2854" s="244"/>
      <c r="Q2854" s="245" t="str">
        <f t="shared" si="310"/>
        <v/>
      </c>
      <c r="U2854" s="246" t="str">
        <f>IFERROR(VLOOKUP(C2854,'BASE EQUIPOS'!$G$8:$O$22,9,0)," ")</f>
        <v xml:space="preserve"> </v>
      </c>
      <c r="V2854" s="232" t="str">
        <f t="shared" si="312"/>
        <v/>
      </c>
      <c r="W2854" s="232" t="str">
        <f t="shared" si="313"/>
        <v/>
      </c>
      <c r="X2854" s="232" t="str">
        <f>IFERROR(VLOOKUP(W2854,Datos!$P$4:$Q$18,2,0),"")</f>
        <v/>
      </c>
      <c r="Y2854" s="232" t="str">
        <f t="shared" si="314"/>
        <v/>
      </c>
      <c r="AA2854" s="314" t="str">
        <f t="shared" ca="1" si="311"/>
        <v/>
      </c>
    </row>
    <row r="2855" spans="1:27" x14ac:dyDescent="0.3">
      <c r="A2855" s="238"/>
      <c r="B2855" s="241" t="str">
        <f t="shared" si="315"/>
        <v/>
      </c>
      <c r="C2855" s="239"/>
      <c r="D2855" s="240" t="str">
        <f>IF(C2855&lt;&gt;"",VLOOKUP(C2855,'BASE EQUIPOS'!$G$8:$H$22,2,0),"")</f>
        <v/>
      </c>
      <c r="E2855" s="241" t="str">
        <f>IF(C2855&lt;&gt;"",VLOOKUP(C2855,'BASE EQUIPOS'!$G$8:$I$22,3,0),"")</f>
        <v/>
      </c>
      <c r="F2855" s="241" t="str">
        <f>IF(C2855&lt;&gt;"",VLOOKUP(C2855,'BASE EQUIPOS'!$G$8:$J$22,4,0),"")</f>
        <v/>
      </c>
      <c r="G2855" s="242"/>
      <c r="H2855" s="233"/>
      <c r="I2855" s="241"/>
      <c r="J2855" s="241"/>
      <c r="K2855" s="241"/>
      <c r="L2855" s="239"/>
      <c r="M2855" s="244"/>
      <c r="N2855" s="245" t="str">
        <f t="shared" ca="1" si="309"/>
        <v/>
      </c>
      <c r="O2855" s="239"/>
      <c r="P2855" s="244"/>
      <c r="Q2855" s="245" t="str">
        <f t="shared" si="310"/>
        <v/>
      </c>
      <c r="U2855" s="246" t="str">
        <f>IFERROR(VLOOKUP(C2855,'BASE EQUIPOS'!$G$8:$O$22,9,0)," ")</f>
        <v xml:space="preserve"> </v>
      </c>
      <c r="V2855" s="232" t="str">
        <f t="shared" si="312"/>
        <v/>
      </c>
      <c r="W2855" s="232" t="str">
        <f t="shared" si="313"/>
        <v/>
      </c>
      <c r="X2855" s="232" t="str">
        <f>IFERROR(VLOOKUP(W2855,Datos!$P$4:$Q$18,2,0),"")</f>
        <v/>
      </c>
      <c r="Y2855" s="232" t="str">
        <f t="shared" si="314"/>
        <v/>
      </c>
      <c r="AA2855" s="314" t="str">
        <f t="shared" ca="1" si="311"/>
        <v/>
      </c>
    </row>
    <row r="2856" spans="1:27" x14ac:dyDescent="0.3">
      <c r="A2856" s="238"/>
      <c r="B2856" s="241" t="str">
        <f t="shared" si="315"/>
        <v/>
      </c>
      <c r="C2856" s="239"/>
      <c r="D2856" s="240" t="str">
        <f>IF(C2856&lt;&gt;"",VLOOKUP(C2856,'BASE EQUIPOS'!$G$8:$H$22,2,0),"")</f>
        <v/>
      </c>
      <c r="E2856" s="241" t="str">
        <f>IF(C2856&lt;&gt;"",VLOOKUP(C2856,'BASE EQUIPOS'!$G$8:$I$22,3,0),"")</f>
        <v/>
      </c>
      <c r="F2856" s="241" t="str">
        <f>IF(C2856&lt;&gt;"",VLOOKUP(C2856,'BASE EQUIPOS'!$G$8:$J$22,4,0),"")</f>
        <v/>
      </c>
      <c r="G2856" s="242"/>
      <c r="H2856" s="233"/>
      <c r="I2856" s="241"/>
      <c r="J2856" s="241"/>
      <c r="K2856" s="241"/>
      <c r="L2856" s="239"/>
      <c r="M2856" s="244"/>
      <c r="N2856" s="245" t="str">
        <f t="shared" ca="1" si="309"/>
        <v/>
      </c>
      <c r="O2856" s="239"/>
      <c r="P2856" s="244"/>
      <c r="Q2856" s="245" t="str">
        <f t="shared" si="310"/>
        <v/>
      </c>
      <c r="U2856" s="246" t="str">
        <f>IFERROR(VLOOKUP(C2856,'BASE EQUIPOS'!$G$8:$O$22,9,0)," ")</f>
        <v xml:space="preserve"> </v>
      </c>
      <c r="V2856" s="232" t="str">
        <f t="shared" si="312"/>
        <v/>
      </c>
      <c r="W2856" s="232" t="str">
        <f t="shared" si="313"/>
        <v/>
      </c>
      <c r="X2856" s="232" t="str">
        <f>IFERROR(VLOOKUP(W2856,Datos!$P$4:$Q$18,2,0),"")</f>
        <v/>
      </c>
      <c r="Y2856" s="232" t="str">
        <f t="shared" si="314"/>
        <v/>
      </c>
      <c r="AA2856" s="314" t="str">
        <f t="shared" ca="1" si="311"/>
        <v/>
      </c>
    </row>
    <row r="2857" spans="1:27" x14ac:dyDescent="0.3">
      <c r="A2857" s="238"/>
      <c r="B2857" s="241" t="str">
        <f t="shared" si="315"/>
        <v/>
      </c>
      <c r="C2857" s="239"/>
      <c r="D2857" s="240" t="str">
        <f>IF(C2857&lt;&gt;"",VLOOKUP(C2857,'BASE EQUIPOS'!$G$8:$H$22,2,0),"")</f>
        <v/>
      </c>
      <c r="E2857" s="241" t="str">
        <f>IF(C2857&lt;&gt;"",VLOOKUP(C2857,'BASE EQUIPOS'!$G$8:$I$22,3,0),"")</f>
        <v/>
      </c>
      <c r="F2857" s="241" t="str">
        <f>IF(C2857&lt;&gt;"",VLOOKUP(C2857,'BASE EQUIPOS'!$G$8:$J$22,4,0),"")</f>
        <v/>
      </c>
      <c r="G2857" s="242"/>
      <c r="H2857" s="233"/>
      <c r="I2857" s="241"/>
      <c r="J2857" s="241"/>
      <c r="K2857" s="241"/>
      <c r="L2857" s="239"/>
      <c r="M2857" s="244"/>
      <c r="N2857" s="245" t="str">
        <f t="shared" ca="1" si="309"/>
        <v/>
      </c>
      <c r="O2857" s="239"/>
      <c r="P2857" s="244"/>
      <c r="Q2857" s="245" t="str">
        <f t="shared" si="310"/>
        <v/>
      </c>
      <c r="U2857" s="246" t="str">
        <f>IFERROR(VLOOKUP(C2857,'BASE EQUIPOS'!$G$8:$O$22,9,0)," ")</f>
        <v xml:space="preserve"> </v>
      </c>
      <c r="V2857" s="232" t="str">
        <f t="shared" si="312"/>
        <v/>
      </c>
      <c r="W2857" s="232" t="str">
        <f t="shared" si="313"/>
        <v/>
      </c>
      <c r="X2857" s="232" t="str">
        <f>IFERROR(VLOOKUP(W2857,Datos!$P$4:$Q$18,2,0),"")</f>
        <v/>
      </c>
      <c r="Y2857" s="232" t="str">
        <f t="shared" si="314"/>
        <v/>
      </c>
      <c r="AA2857" s="314" t="str">
        <f t="shared" ca="1" si="311"/>
        <v/>
      </c>
    </row>
    <row r="2858" spans="1:27" x14ac:dyDescent="0.3">
      <c r="A2858" s="238"/>
      <c r="B2858" s="241" t="str">
        <f t="shared" si="315"/>
        <v/>
      </c>
      <c r="C2858" s="239"/>
      <c r="D2858" s="240" t="str">
        <f>IF(C2858&lt;&gt;"",VLOOKUP(C2858,'BASE EQUIPOS'!$G$8:$H$22,2,0),"")</f>
        <v/>
      </c>
      <c r="E2858" s="241" t="str">
        <f>IF(C2858&lt;&gt;"",VLOOKUP(C2858,'BASE EQUIPOS'!$G$8:$I$22,3,0),"")</f>
        <v/>
      </c>
      <c r="F2858" s="241" t="str">
        <f>IF(C2858&lt;&gt;"",VLOOKUP(C2858,'BASE EQUIPOS'!$G$8:$J$22,4,0),"")</f>
        <v/>
      </c>
      <c r="G2858" s="242"/>
      <c r="H2858" s="233"/>
      <c r="I2858" s="241"/>
      <c r="J2858" s="241"/>
      <c r="K2858" s="241"/>
      <c r="L2858" s="239"/>
      <c r="M2858" s="244"/>
      <c r="N2858" s="245" t="str">
        <f t="shared" ca="1" si="309"/>
        <v/>
      </c>
      <c r="O2858" s="239"/>
      <c r="P2858" s="244"/>
      <c r="Q2858" s="245" t="str">
        <f t="shared" si="310"/>
        <v/>
      </c>
      <c r="U2858" s="246" t="str">
        <f>IFERROR(VLOOKUP(C2858,'BASE EQUIPOS'!$G$8:$O$22,9,0)," ")</f>
        <v xml:space="preserve"> </v>
      </c>
      <c r="V2858" s="232" t="str">
        <f t="shared" si="312"/>
        <v/>
      </c>
      <c r="W2858" s="232" t="str">
        <f t="shared" si="313"/>
        <v/>
      </c>
      <c r="X2858" s="232" t="str">
        <f>IFERROR(VLOOKUP(W2858,Datos!$P$4:$Q$18,2,0),"")</f>
        <v/>
      </c>
      <c r="Y2858" s="232" t="str">
        <f t="shared" si="314"/>
        <v/>
      </c>
      <c r="AA2858" s="314" t="str">
        <f t="shared" ca="1" si="311"/>
        <v/>
      </c>
    </row>
    <row r="2859" spans="1:27" x14ac:dyDescent="0.3">
      <c r="A2859" s="238"/>
      <c r="B2859" s="241" t="str">
        <f t="shared" si="315"/>
        <v/>
      </c>
      <c r="C2859" s="239"/>
      <c r="D2859" s="240" t="str">
        <f>IF(C2859&lt;&gt;"",VLOOKUP(C2859,'BASE EQUIPOS'!$G$8:$H$22,2,0),"")</f>
        <v/>
      </c>
      <c r="E2859" s="241" t="str">
        <f>IF(C2859&lt;&gt;"",VLOOKUP(C2859,'BASE EQUIPOS'!$G$8:$I$22,3,0),"")</f>
        <v/>
      </c>
      <c r="F2859" s="241" t="str">
        <f>IF(C2859&lt;&gt;"",VLOOKUP(C2859,'BASE EQUIPOS'!$G$8:$J$22,4,0),"")</f>
        <v/>
      </c>
      <c r="G2859" s="242"/>
      <c r="H2859" s="233"/>
      <c r="I2859" s="241"/>
      <c r="J2859" s="241"/>
      <c r="K2859" s="241"/>
      <c r="L2859" s="239"/>
      <c r="M2859" s="244"/>
      <c r="N2859" s="245" t="str">
        <f t="shared" ca="1" si="309"/>
        <v/>
      </c>
      <c r="O2859" s="239"/>
      <c r="P2859" s="244"/>
      <c r="Q2859" s="245" t="str">
        <f t="shared" si="310"/>
        <v/>
      </c>
      <c r="U2859" s="246" t="str">
        <f>IFERROR(VLOOKUP(C2859,'BASE EQUIPOS'!$G$8:$O$22,9,0)," ")</f>
        <v xml:space="preserve"> </v>
      </c>
      <c r="V2859" s="232" t="str">
        <f t="shared" si="312"/>
        <v/>
      </c>
      <c r="W2859" s="232" t="str">
        <f t="shared" si="313"/>
        <v/>
      </c>
      <c r="X2859" s="232" t="str">
        <f>IFERROR(VLOOKUP(W2859,Datos!$P$4:$Q$18,2,0),"")</f>
        <v/>
      </c>
      <c r="Y2859" s="232" t="str">
        <f t="shared" si="314"/>
        <v/>
      </c>
      <c r="AA2859" s="314" t="str">
        <f t="shared" ca="1" si="311"/>
        <v/>
      </c>
    </row>
    <row r="2860" spans="1:27" x14ac:dyDescent="0.3">
      <c r="A2860" s="238"/>
      <c r="B2860" s="241" t="str">
        <f t="shared" si="315"/>
        <v/>
      </c>
      <c r="C2860" s="239"/>
      <c r="D2860" s="240" t="str">
        <f>IF(C2860&lt;&gt;"",VLOOKUP(C2860,'BASE EQUIPOS'!$G$8:$H$22,2,0),"")</f>
        <v/>
      </c>
      <c r="E2860" s="241" t="str">
        <f>IF(C2860&lt;&gt;"",VLOOKUP(C2860,'BASE EQUIPOS'!$G$8:$I$22,3,0),"")</f>
        <v/>
      </c>
      <c r="F2860" s="241" t="str">
        <f>IF(C2860&lt;&gt;"",VLOOKUP(C2860,'BASE EQUIPOS'!$G$8:$J$22,4,0),"")</f>
        <v/>
      </c>
      <c r="G2860" s="242"/>
      <c r="H2860" s="233"/>
      <c r="I2860" s="241"/>
      <c r="J2860" s="241"/>
      <c r="K2860" s="241"/>
      <c r="L2860" s="239"/>
      <c r="M2860" s="244"/>
      <c r="N2860" s="245" t="str">
        <f t="shared" ca="1" si="309"/>
        <v/>
      </c>
      <c r="O2860" s="239"/>
      <c r="P2860" s="244"/>
      <c r="Q2860" s="245" t="str">
        <f t="shared" si="310"/>
        <v/>
      </c>
      <c r="U2860" s="246" t="str">
        <f>IFERROR(VLOOKUP(C2860,'BASE EQUIPOS'!$G$8:$O$22,9,0)," ")</f>
        <v xml:space="preserve"> </v>
      </c>
      <c r="V2860" s="232" t="str">
        <f t="shared" si="312"/>
        <v/>
      </c>
      <c r="W2860" s="232" t="str">
        <f t="shared" si="313"/>
        <v/>
      </c>
      <c r="X2860" s="232" t="str">
        <f>IFERROR(VLOOKUP(W2860,Datos!$P$4:$Q$18,2,0),"")</f>
        <v/>
      </c>
      <c r="Y2860" s="232" t="str">
        <f t="shared" si="314"/>
        <v/>
      </c>
      <c r="AA2860" s="314" t="str">
        <f t="shared" ca="1" si="311"/>
        <v/>
      </c>
    </row>
    <row r="2861" spans="1:27" x14ac:dyDescent="0.3">
      <c r="A2861" s="238"/>
      <c r="B2861" s="241" t="str">
        <f t="shared" si="315"/>
        <v/>
      </c>
      <c r="C2861" s="239"/>
      <c r="D2861" s="240" t="str">
        <f>IF(C2861&lt;&gt;"",VLOOKUP(C2861,'BASE EQUIPOS'!$G$8:$H$22,2,0),"")</f>
        <v/>
      </c>
      <c r="E2861" s="241" t="str">
        <f>IF(C2861&lt;&gt;"",VLOOKUP(C2861,'BASE EQUIPOS'!$G$8:$I$22,3,0),"")</f>
        <v/>
      </c>
      <c r="F2861" s="241" t="str">
        <f>IF(C2861&lt;&gt;"",VLOOKUP(C2861,'BASE EQUIPOS'!$G$8:$J$22,4,0),"")</f>
        <v/>
      </c>
      <c r="G2861" s="242"/>
      <c r="H2861" s="233"/>
      <c r="I2861" s="241"/>
      <c r="J2861" s="241"/>
      <c r="K2861" s="241"/>
      <c r="L2861" s="239"/>
      <c r="M2861" s="244"/>
      <c r="N2861" s="245" t="str">
        <f t="shared" ca="1" si="309"/>
        <v/>
      </c>
      <c r="O2861" s="239"/>
      <c r="P2861" s="244"/>
      <c r="Q2861" s="245" t="str">
        <f t="shared" si="310"/>
        <v/>
      </c>
      <c r="U2861" s="246" t="str">
        <f>IFERROR(VLOOKUP(C2861,'BASE EQUIPOS'!$G$8:$O$22,9,0)," ")</f>
        <v xml:space="preserve"> </v>
      </c>
      <c r="V2861" s="232" t="str">
        <f t="shared" si="312"/>
        <v/>
      </c>
      <c r="W2861" s="232" t="str">
        <f t="shared" si="313"/>
        <v/>
      </c>
      <c r="X2861" s="232" t="str">
        <f>IFERROR(VLOOKUP(W2861,Datos!$P$4:$Q$18,2,0),"")</f>
        <v/>
      </c>
      <c r="Y2861" s="232" t="str">
        <f t="shared" si="314"/>
        <v/>
      </c>
      <c r="AA2861" s="314" t="str">
        <f t="shared" ca="1" si="311"/>
        <v/>
      </c>
    </row>
    <row r="2862" spans="1:27" x14ac:dyDescent="0.3">
      <c r="A2862" s="238"/>
      <c r="B2862" s="241" t="str">
        <f t="shared" si="315"/>
        <v/>
      </c>
      <c r="C2862" s="239"/>
      <c r="D2862" s="240" t="str">
        <f>IF(C2862&lt;&gt;"",VLOOKUP(C2862,'BASE EQUIPOS'!$G$8:$H$22,2,0),"")</f>
        <v/>
      </c>
      <c r="E2862" s="241" t="str">
        <f>IF(C2862&lt;&gt;"",VLOOKUP(C2862,'BASE EQUIPOS'!$G$8:$I$22,3,0),"")</f>
        <v/>
      </c>
      <c r="F2862" s="241" t="str">
        <f>IF(C2862&lt;&gt;"",VLOOKUP(C2862,'BASE EQUIPOS'!$G$8:$J$22,4,0),"")</f>
        <v/>
      </c>
      <c r="G2862" s="242"/>
      <c r="H2862" s="233"/>
      <c r="I2862" s="241"/>
      <c r="J2862" s="241"/>
      <c r="K2862" s="241"/>
      <c r="L2862" s="239"/>
      <c r="M2862" s="244"/>
      <c r="N2862" s="245" t="str">
        <f t="shared" ca="1" si="309"/>
        <v/>
      </c>
      <c r="O2862" s="239"/>
      <c r="P2862" s="244"/>
      <c r="Q2862" s="245" t="str">
        <f t="shared" si="310"/>
        <v/>
      </c>
      <c r="U2862" s="246" t="str">
        <f>IFERROR(VLOOKUP(C2862,'BASE EQUIPOS'!$G$8:$O$22,9,0)," ")</f>
        <v xml:space="preserve"> </v>
      </c>
      <c r="V2862" s="232" t="str">
        <f t="shared" si="312"/>
        <v/>
      </c>
      <c r="W2862" s="232" t="str">
        <f t="shared" si="313"/>
        <v/>
      </c>
      <c r="X2862" s="232" t="str">
        <f>IFERROR(VLOOKUP(W2862,Datos!$P$4:$Q$18,2,0),"")</f>
        <v/>
      </c>
      <c r="Y2862" s="232" t="str">
        <f t="shared" si="314"/>
        <v/>
      </c>
      <c r="AA2862" s="314" t="str">
        <f t="shared" ca="1" si="311"/>
        <v/>
      </c>
    </row>
    <row r="2863" spans="1:27" x14ac:dyDescent="0.3">
      <c r="A2863" s="238"/>
      <c r="B2863" s="241" t="str">
        <f t="shared" si="315"/>
        <v/>
      </c>
      <c r="C2863" s="239"/>
      <c r="D2863" s="240" t="str">
        <f>IF(C2863&lt;&gt;"",VLOOKUP(C2863,'BASE EQUIPOS'!$G$8:$H$22,2,0),"")</f>
        <v/>
      </c>
      <c r="E2863" s="241" t="str">
        <f>IF(C2863&lt;&gt;"",VLOOKUP(C2863,'BASE EQUIPOS'!$G$8:$I$22,3,0),"")</f>
        <v/>
      </c>
      <c r="F2863" s="241" t="str">
        <f>IF(C2863&lt;&gt;"",VLOOKUP(C2863,'BASE EQUIPOS'!$G$8:$J$22,4,0),"")</f>
        <v/>
      </c>
      <c r="G2863" s="242"/>
      <c r="H2863" s="233"/>
      <c r="I2863" s="241"/>
      <c r="J2863" s="241"/>
      <c r="K2863" s="241"/>
      <c r="L2863" s="239"/>
      <c r="M2863" s="244"/>
      <c r="N2863" s="245" t="str">
        <f t="shared" ca="1" si="309"/>
        <v/>
      </c>
      <c r="O2863" s="239"/>
      <c r="P2863" s="244"/>
      <c r="Q2863" s="245" t="str">
        <f t="shared" si="310"/>
        <v/>
      </c>
      <c r="U2863" s="246" t="str">
        <f>IFERROR(VLOOKUP(C2863,'BASE EQUIPOS'!$G$8:$O$22,9,0)," ")</f>
        <v xml:space="preserve"> </v>
      </c>
      <c r="V2863" s="232" t="str">
        <f t="shared" si="312"/>
        <v/>
      </c>
      <c r="W2863" s="232" t="str">
        <f t="shared" si="313"/>
        <v/>
      </c>
      <c r="X2863" s="232" t="str">
        <f>IFERROR(VLOOKUP(W2863,Datos!$P$4:$Q$18,2,0),"")</f>
        <v/>
      </c>
      <c r="Y2863" s="232" t="str">
        <f t="shared" si="314"/>
        <v/>
      </c>
      <c r="AA2863" s="314" t="str">
        <f t="shared" ca="1" si="311"/>
        <v/>
      </c>
    </row>
    <row r="2864" spans="1:27" x14ac:dyDescent="0.3">
      <c r="A2864" s="238"/>
      <c r="B2864" s="241" t="str">
        <f t="shared" si="315"/>
        <v/>
      </c>
      <c r="C2864" s="239"/>
      <c r="D2864" s="240" t="str">
        <f>IF(C2864&lt;&gt;"",VLOOKUP(C2864,'BASE EQUIPOS'!$G$8:$H$22,2,0),"")</f>
        <v/>
      </c>
      <c r="E2864" s="241" t="str">
        <f>IF(C2864&lt;&gt;"",VLOOKUP(C2864,'BASE EQUIPOS'!$G$8:$I$22,3,0),"")</f>
        <v/>
      </c>
      <c r="F2864" s="241" t="str">
        <f>IF(C2864&lt;&gt;"",VLOOKUP(C2864,'BASE EQUIPOS'!$G$8:$J$22,4,0),"")</f>
        <v/>
      </c>
      <c r="G2864" s="242"/>
      <c r="H2864" s="233"/>
      <c r="I2864" s="241"/>
      <c r="J2864" s="241"/>
      <c r="K2864" s="241"/>
      <c r="L2864" s="239"/>
      <c r="M2864" s="244"/>
      <c r="N2864" s="245" t="str">
        <f t="shared" ca="1" si="309"/>
        <v/>
      </c>
      <c r="O2864" s="239"/>
      <c r="P2864" s="244"/>
      <c r="Q2864" s="245" t="str">
        <f t="shared" si="310"/>
        <v/>
      </c>
      <c r="U2864" s="246" t="str">
        <f>IFERROR(VLOOKUP(C2864,'BASE EQUIPOS'!$G$8:$O$22,9,0)," ")</f>
        <v xml:space="preserve"> </v>
      </c>
      <c r="V2864" s="232" t="str">
        <f t="shared" si="312"/>
        <v/>
      </c>
      <c r="W2864" s="232" t="str">
        <f t="shared" si="313"/>
        <v/>
      </c>
      <c r="X2864" s="232" t="str">
        <f>IFERROR(VLOOKUP(W2864,Datos!$P$4:$Q$18,2,0),"")</f>
        <v/>
      </c>
      <c r="Y2864" s="232" t="str">
        <f t="shared" si="314"/>
        <v/>
      </c>
      <c r="AA2864" s="314" t="str">
        <f t="shared" ca="1" si="311"/>
        <v/>
      </c>
    </row>
    <row r="2865" spans="1:27" x14ac:dyDescent="0.3">
      <c r="A2865" s="238"/>
      <c r="B2865" s="241" t="str">
        <f t="shared" si="315"/>
        <v/>
      </c>
      <c r="C2865" s="239"/>
      <c r="D2865" s="240" t="str">
        <f>IF(C2865&lt;&gt;"",VLOOKUP(C2865,'BASE EQUIPOS'!$G$8:$H$22,2,0),"")</f>
        <v/>
      </c>
      <c r="E2865" s="241" t="str">
        <f>IF(C2865&lt;&gt;"",VLOOKUP(C2865,'BASE EQUIPOS'!$G$8:$I$22,3,0),"")</f>
        <v/>
      </c>
      <c r="F2865" s="241" t="str">
        <f>IF(C2865&lt;&gt;"",VLOOKUP(C2865,'BASE EQUIPOS'!$G$8:$J$22,4,0),"")</f>
        <v/>
      </c>
      <c r="G2865" s="242"/>
      <c r="H2865" s="233"/>
      <c r="I2865" s="241"/>
      <c r="J2865" s="241"/>
      <c r="K2865" s="241"/>
      <c r="L2865" s="239"/>
      <c r="M2865" s="244"/>
      <c r="N2865" s="245" t="str">
        <f t="shared" ca="1" si="309"/>
        <v/>
      </c>
      <c r="O2865" s="239"/>
      <c r="P2865" s="244"/>
      <c r="Q2865" s="245" t="str">
        <f t="shared" si="310"/>
        <v/>
      </c>
      <c r="U2865" s="246" t="str">
        <f>IFERROR(VLOOKUP(C2865,'BASE EQUIPOS'!$G$8:$O$22,9,0)," ")</f>
        <v xml:space="preserve"> </v>
      </c>
      <c r="V2865" s="232" t="str">
        <f t="shared" si="312"/>
        <v/>
      </c>
      <c r="W2865" s="232" t="str">
        <f t="shared" si="313"/>
        <v/>
      </c>
      <c r="X2865" s="232" t="str">
        <f>IFERROR(VLOOKUP(W2865,Datos!$P$4:$Q$18,2,0),"")</f>
        <v/>
      </c>
      <c r="Y2865" s="232" t="str">
        <f t="shared" si="314"/>
        <v/>
      </c>
      <c r="AA2865" s="314" t="str">
        <f t="shared" ca="1" si="311"/>
        <v/>
      </c>
    </row>
    <row r="2866" spans="1:27" x14ac:dyDescent="0.3">
      <c r="A2866" s="238"/>
      <c r="B2866" s="241" t="str">
        <f t="shared" si="315"/>
        <v/>
      </c>
      <c r="C2866" s="239"/>
      <c r="D2866" s="240" t="str">
        <f>IF(C2866&lt;&gt;"",VLOOKUP(C2866,'BASE EQUIPOS'!$G$8:$H$22,2,0),"")</f>
        <v/>
      </c>
      <c r="E2866" s="241" t="str">
        <f>IF(C2866&lt;&gt;"",VLOOKUP(C2866,'BASE EQUIPOS'!$G$8:$I$22,3,0),"")</f>
        <v/>
      </c>
      <c r="F2866" s="241" t="str">
        <f>IF(C2866&lt;&gt;"",VLOOKUP(C2866,'BASE EQUIPOS'!$G$8:$J$22,4,0),"")</f>
        <v/>
      </c>
      <c r="G2866" s="242"/>
      <c r="H2866" s="233"/>
      <c r="I2866" s="241"/>
      <c r="J2866" s="241"/>
      <c r="K2866" s="241"/>
      <c r="L2866" s="239"/>
      <c r="M2866" s="244"/>
      <c r="N2866" s="245" t="str">
        <f t="shared" ca="1" si="309"/>
        <v/>
      </c>
      <c r="O2866" s="239"/>
      <c r="P2866" s="244"/>
      <c r="Q2866" s="245" t="str">
        <f t="shared" si="310"/>
        <v/>
      </c>
      <c r="U2866" s="246" t="str">
        <f>IFERROR(VLOOKUP(C2866,'BASE EQUIPOS'!$G$8:$O$22,9,0)," ")</f>
        <v xml:space="preserve"> </v>
      </c>
      <c r="V2866" s="232" t="str">
        <f t="shared" si="312"/>
        <v/>
      </c>
      <c r="W2866" s="232" t="str">
        <f t="shared" si="313"/>
        <v/>
      </c>
      <c r="X2866" s="232" t="str">
        <f>IFERROR(VLOOKUP(W2866,Datos!$P$4:$Q$18,2,0),"")</f>
        <v/>
      </c>
      <c r="Y2866" s="232" t="str">
        <f t="shared" si="314"/>
        <v/>
      </c>
      <c r="AA2866" s="314" t="str">
        <f t="shared" ca="1" si="311"/>
        <v/>
      </c>
    </row>
    <row r="2867" spans="1:27" x14ac:dyDescent="0.3">
      <c r="A2867" s="238"/>
      <c r="B2867" s="241" t="str">
        <f t="shared" si="315"/>
        <v/>
      </c>
      <c r="C2867" s="239"/>
      <c r="D2867" s="240" t="str">
        <f>IF(C2867&lt;&gt;"",VLOOKUP(C2867,'BASE EQUIPOS'!$G$8:$H$22,2,0),"")</f>
        <v/>
      </c>
      <c r="E2867" s="241" t="str">
        <f>IF(C2867&lt;&gt;"",VLOOKUP(C2867,'BASE EQUIPOS'!$G$8:$I$22,3,0),"")</f>
        <v/>
      </c>
      <c r="F2867" s="241" t="str">
        <f>IF(C2867&lt;&gt;"",VLOOKUP(C2867,'BASE EQUIPOS'!$G$8:$J$22,4,0),"")</f>
        <v/>
      </c>
      <c r="G2867" s="242"/>
      <c r="H2867" s="233"/>
      <c r="I2867" s="241"/>
      <c r="J2867" s="241"/>
      <c r="K2867" s="241"/>
      <c r="L2867" s="239"/>
      <c r="M2867" s="244"/>
      <c r="N2867" s="245" t="str">
        <f t="shared" ca="1" si="309"/>
        <v/>
      </c>
      <c r="O2867" s="239"/>
      <c r="P2867" s="244"/>
      <c r="Q2867" s="245" t="str">
        <f t="shared" si="310"/>
        <v/>
      </c>
      <c r="U2867" s="246" t="str">
        <f>IFERROR(VLOOKUP(C2867,'BASE EQUIPOS'!$G$8:$O$22,9,0)," ")</f>
        <v xml:space="preserve"> </v>
      </c>
      <c r="V2867" s="232" t="str">
        <f t="shared" si="312"/>
        <v/>
      </c>
      <c r="W2867" s="232" t="str">
        <f t="shared" si="313"/>
        <v/>
      </c>
      <c r="X2867" s="232" t="str">
        <f>IFERROR(VLOOKUP(W2867,Datos!$P$4:$Q$18,2,0),"")</f>
        <v/>
      </c>
      <c r="Y2867" s="232" t="str">
        <f t="shared" si="314"/>
        <v/>
      </c>
      <c r="AA2867" s="314" t="str">
        <f t="shared" ca="1" si="311"/>
        <v/>
      </c>
    </row>
    <row r="2868" spans="1:27" x14ac:dyDescent="0.3">
      <c r="A2868" s="238"/>
      <c r="B2868" s="241" t="str">
        <f t="shared" si="315"/>
        <v/>
      </c>
      <c r="C2868" s="239"/>
      <c r="D2868" s="240" t="str">
        <f>IF(C2868&lt;&gt;"",VLOOKUP(C2868,'BASE EQUIPOS'!$G$8:$H$22,2,0),"")</f>
        <v/>
      </c>
      <c r="E2868" s="241" t="str">
        <f>IF(C2868&lt;&gt;"",VLOOKUP(C2868,'BASE EQUIPOS'!$G$8:$I$22,3,0),"")</f>
        <v/>
      </c>
      <c r="F2868" s="241" t="str">
        <f>IF(C2868&lt;&gt;"",VLOOKUP(C2868,'BASE EQUIPOS'!$G$8:$J$22,4,0),"")</f>
        <v/>
      </c>
      <c r="G2868" s="242"/>
      <c r="H2868" s="233"/>
      <c r="I2868" s="241"/>
      <c r="J2868" s="241"/>
      <c r="K2868" s="241"/>
      <c r="L2868" s="239"/>
      <c r="M2868" s="244"/>
      <c r="N2868" s="245" t="str">
        <f t="shared" ca="1" si="309"/>
        <v/>
      </c>
      <c r="O2868" s="239"/>
      <c r="P2868" s="244"/>
      <c r="Q2868" s="245" t="str">
        <f t="shared" si="310"/>
        <v/>
      </c>
      <c r="U2868" s="246" t="str">
        <f>IFERROR(VLOOKUP(C2868,'BASE EQUIPOS'!$G$8:$O$22,9,0)," ")</f>
        <v xml:space="preserve"> </v>
      </c>
      <c r="V2868" s="232" t="str">
        <f t="shared" si="312"/>
        <v/>
      </c>
      <c r="W2868" s="232" t="str">
        <f t="shared" si="313"/>
        <v/>
      </c>
      <c r="X2868" s="232" t="str">
        <f>IFERROR(VLOOKUP(W2868,Datos!$P$4:$Q$18,2,0),"")</f>
        <v/>
      </c>
      <c r="Y2868" s="232" t="str">
        <f t="shared" si="314"/>
        <v/>
      </c>
      <c r="AA2868" s="314" t="str">
        <f t="shared" ca="1" si="311"/>
        <v/>
      </c>
    </row>
    <row r="2869" spans="1:27" x14ac:dyDescent="0.3">
      <c r="A2869" s="238"/>
      <c r="B2869" s="241" t="str">
        <f t="shared" si="315"/>
        <v/>
      </c>
      <c r="C2869" s="239"/>
      <c r="D2869" s="240" t="str">
        <f>IF(C2869&lt;&gt;"",VLOOKUP(C2869,'BASE EQUIPOS'!$G$8:$H$22,2,0),"")</f>
        <v/>
      </c>
      <c r="E2869" s="241" t="str">
        <f>IF(C2869&lt;&gt;"",VLOOKUP(C2869,'BASE EQUIPOS'!$G$8:$I$22,3,0),"")</f>
        <v/>
      </c>
      <c r="F2869" s="241" t="str">
        <f>IF(C2869&lt;&gt;"",VLOOKUP(C2869,'BASE EQUIPOS'!$G$8:$J$22,4,0),"")</f>
        <v/>
      </c>
      <c r="G2869" s="242"/>
      <c r="H2869" s="233"/>
      <c r="I2869" s="241"/>
      <c r="J2869" s="241"/>
      <c r="K2869" s="241"/>
      <c r="L2869" s="239"/>
      <c r="M2869" s="244"/>
      <c r="N2869" s="245" t="str">
        <f t="shared" ca="1" si="309"/>
        <v/>
      </c>
      <c r="O2869" s="239"/>
      <c r="P2869" s="244"/>
      <c r="Q2869" s="245" t="str">
        <f t="shared" si="310"/>
        <v/>
      </c>
      <c r="U2869" s="246" t="str">
        <f>IFERROR(VLOOKUP(C2869,'BASE EQUIPOS'!$G$8:$O$22,9,0)," ")</f>
        <v xml:space="preserve"> </v>
      </c>
      <c r="V2869" s="232" t="str">
        <f t="shared" si="312"/>
        <v/>
      </c>
      <c r="W2869" s="232" t="str">
        <f t="shared" si="313"/>
        <v/>
      </c>
      <c r="X2869" s="232" t="str">
        <f>IFERROR(VLOOKUP(W2869,Datos!$P$4:$Q$18,2,0),"")</f>
        <v/>
      </c>
      <c r="Y2869" s="232" t="str">
        <f t="shared" si="314"/>
        <v/>
      </c>
      <c r="AA2869" s="314" t="str">
        <f t="shared" ca="1" si="311"/>
        <v/>
      </c>
    </row>
    <row r="2870" spans="1:27" x14ac:dyDescent="0.3">
      <c r="A2870" s="238"/>
      <c r="B2870" s="241" t="str">
        <f t="shared" si="315"/>
        <v/>
      </c>
      <c r="C2870" s="239"/>
      <c r="D2870" s="240" t="str">
        <f>IF(C2870&lt;&gt;"",VLOOKUP(C2870,'BASE EQUIPOS'!$G$8:$H$22,2,0),"")</f>
        <v/>
      </c>
      <c r="E2870" s="241" t="str">
        <f>IF(C2870&lt;&gt;"",VLOOKUP(C2870,'BASE EQUIPOS'!$G$8:$I$22,3,0),"")</f>
        <v/>
      </c>
      <c r="F2870" s="241" t="str">
        <f>IF(C2870&lt;&gt;"",VLOOKUP(C2870,'BASE EQUIPOS'!$G$8:$J$22,4,0),"")</f>
        <v/>
      </c>
      <c r="G2870" s="242"/>
      <c r="H2870" s="233"/>
      <c r="I2870" s="241"/>
      <c r="J2870" s="241"/>
      <c r="K2870" s="241"/>
      <c r="L2870" s="239"/>
      <c r="M2870" s="244"/>
      <c r="N2870" s="245" t="str">
        <f t="shared" ca="1" si="309"/>
        <v/>
      </c>
      <c r="O2870" s="239"/>
      <c r="P2870" s="244"/>
      <c r="Q2870" s="245" t="str">
        <f t="shared" si="310"/>
        <v/>
      </c>
      <c r="U2870" s="246" t="str">
        <f>IFERROR(VLOOKUP(C2870,'BASE EQUIPOS'!$G$8:$O$22,9,0)," ")</f>
        <v xml:space="preserve"> </v>
      </c>
      <c r="V2870" s="232" t="str">
        <f t="shared" si="312"/>
        <v/>
      </c>
      <c r="W2870" s="232" t="str">
        <f t="shared" si="313"/>
        <v/>
      </c>
      <c r="X2870" s="232" t="str">
        <f>IFERROR(VLOOKUP(W2870,Datos!$P$4:$Q$18,2,0),"")</f>
        <v/>
      </c>
      <c r="Y2870" s="232" t="str">
        <f t="shared" si="314"/>
        <v/>
      </c>
      <c r="AA2870" s="314" t="str">
        <f t="shared" ca="1" si="311"/>
        <v/>
      </c>
    </row>
    <row r="2871" spans="1:27" x14ac:dyDescent="0.3">
      <c r="A2871" s="238"/>
      <c r="B2871" s="241" t="str">
        <f t="shared" si="315"/>
        <v/>
      </c>
      <c r="C2871" s="239"/>
      <c r="D2871" s="240" t="str">
        <f>IF(C2871&lt;&gt;"",VLOOKUP(C2871,'BASE EQUIPOS'!$G$8:$H$22,2,0),"")</f>
        <v/>
      </c>
      <c r="E2871" s="241" t="str">
        <f>IF(C2871&lt;&gt;"",VLOOKUP(C2871,'BASE EQUIPOS'!$G$8:$I$22,3,0),"")</f>
        <v/>
      </c>
      <c r="F2871" s="241" t="str">
        <f>IF(C2871&lt;&gt;"",VLOOKUP(C2871,'BASE EQUIPOS'!$G$8:$J$22,4,0),"")</f>
        <v/>
      </c>
      <c r="G2871" s="242"/>
      <c r="H2871" s="233"/>
      <c r="I2871" s="241"/>
      <c r="J2871" s="241"/>
      <c r="K2871" s="241"/>
      <c r="L2871" s="239"/>
      <c r="M2871" s="244"/>
      <c r="N2871" s="245" t="str">
        <f t="shared" ca="1" si="309"/>
        <v/>
      </c>
      <c r="O2871" s="239"/>
      <c r="P2871" s="244"/>
      <c r="Q2871" s="245" t="str">
        <f t="shared" si="310"/>
        <v/>
      </c>
      <c r="U2871" s="246" t="str">
        <f>IFERROR(VLOOKUP(C2871,'BASE EQUIPOS'!$G$8:$O$22,9,0)," ")</f>
        <v xml:space="preserve"> </v>
      </c>
      <c r="V2871" s="232" t="str">
        <f t="shared" si="312"/>
        <v/>
      </c>
      <c r="W2871" s="232" t="str">
        <f t="shared" si="313"/>
        <v/>
      </c>
      <c r="X2871" s="232" t="str">
        <f>IFERROR(VLOOKUP(W2871,Datos!$P$4:$Q$18,2,0),"")</f>
        <v/>
      </c>
      <c r="Y2871" s="232" t="str">
        <f t="shared" si="314"/>
        <v/>
      </c>
      <c r="AA2871" s="314" t="str">
        <f t="shared" ca="1" si="311"/>
        <v/>
      </c>
    </row>
    <row r="2872" spans="1:27" x14ac:dyDescent="0.3">
      <c r="A2872" s="238"/>
      <c r="B2872" s="241" t="str">
        <f t="shared" si="315"/>
        <v/>
      </c>
      <c r="C2872" s="239"/>
      <c r="D2872" s="240" t="str">
        <f>IF(C2872&lt;&gt;"",VLOOKUP(C2872,'BASE EQUIPOS'!$G$8:$H$22,2,0),"")</f>
        <v/>
      </c>
      <c r="E2872" s="241" t="str">
        <f>IF(C2872&lt;&gt;"",VLOOKUP(C2872,'BASE EQUIPOS'!$G$8:$I$22,3,0),"")</f>
        <v/>
      </c>
      <c r="F2872" s="241" t="str">
        <f>IF(C2872&lt;&gt;"",VLOOKUP(C2872,'BASE EQUIPOS'!$G$8:$J$22,4,0),"")</f>
        <v/>
      </c>
      <c r="G2872" s="242"/>
      <c r="H2872" s="233"/>
      <c r="I2872" s="241"/>
      <c r="J2872" s="241"/>
      <c r="K2872" s="241"/>
      <c r="L2872" s="239"/>
      <c r="M2872" s="244"/>
      <c r="N2872" s="245" t="str">
        <f t="shared" ca="1" si="309"/>
        <v/>
      </c>
      <c r="O2872" s="239"/>
      <c r="P2872" s="244"/>
      <c r="Q2872" s="245" t="str">
        <f t="shared" si="310"/>
        <v/>
      </c>
      <c r="U2872" s="246" t="str">
        <f>IFERROR(VLOOKUP(C2872,'BASE EQUIPOS'!$G$8:$O$22,9,0)," ")</f>
        <v xml:space="preserve"> </v>
      </c>
      <c r="V2872" s="232" t="str">
        <f t="shared" si="312"/>
        <v/>
      </c>
      <c r="W2872" s="232" t="str">
        <f t="shared" si="313"/>
        <v/>
      </c>
      <c r="X2872" s="232" t="str">
        <f>IFERROR(VLOOKUP(W2872,Datos!$P$4:$Q$18,2,0),"")</f>
        <v/>
      </c>
      <c r="Y2872" s="232" t="str">
        <f t="shared" si="314"/>
        <v/>
      </c>
      <c r="AA2872" s="314" t="str">
        <f t="shared" ca="1" si="311"/>
        <v/>
      </c>
    </row>
    <row r="2873" spans="1:27" x14ac:dyDescent="0.3">
      <c r="A2873" s="238"/>
      <c r="B2873" s="241" t="str">
        <f t="shared" si="315"/>
        <v/>
      </c>
      <c r="C2873" s="239"/>
      <c r="D2873" s="240" t="str">
        <f>IF(C2873&lt;&gt;"",VLOOKUP(C2873,'BASE EQUIPOS'!$G$8:$H$22,2,0),"")</f>
        <v/>
      </c>
      <c r="E2873" s="241" t="str">
        <f>IF(C2873&lt;&gt;"",VLOOKUP(C2873,'BASE EQUIPOS'!$G$8:$I$22,3,0),"")</f>
        <v/>
      </c>
      <c r="F2873" s="241" t="str">
        <f>IF(C2873&lt;&gt;"",VLOOKUP(C2873,'BASE EQUIPOS'!$G$8:$J$22,4,0),"")</f>
        <v/>
      </c>
      <c r="G2873" s="242"/>
      <c r="H2873" s="233"/>
      <c r="I2873" s="241"/>
      <c r="J2873" s="241"/>
      <c r="K2873" s="241"/>
      <c r="L2873" s="239"/>
      <c r="M2873" s="244"/>
      <c r="N2873" s="245" t="str">
        <f t="shared" ca="1" si="309"/>
        <v/>
      </c>
      <c r="O2873" s="239"/>
      <c r="P2873" s="244"/>
      <c r="Q2873" s="245" t="str">
        <f t="shared" si="310"/>
        <v/>
      </c>
      <c r="U2873" s="246" t="str">
        <f>IFERROR(VLOOKUP(C2873,'BASE EQUIPOS'!$G$8:$O$22,9,0)," ")</f>
        <v xml:space="preserve"> </v>
      </c>
      <c r="V2873" s="232" t="str">
        <f t="shared" si="312"/>
        <v/>
      </c>
      <c r="W2873" s="232" t="str">
        <f t="shared" si="313"/>
        <v/>
      </c>
      <c r="X2873" s="232" t="str">
        <f>IFERROR(VLOOKUP(W2873,Datos!$P$4:$Q$18,2,0),"")</f>
        <v/>
      </c>
      <c r="Y2873" s="232" t="str">
        <f t="shared" si="314"/>
        <v/>
      </c>
      <c r="AA2873" s="314" t="str">
        <f t="shared" ca="1" si="311"/>
        <v/>
      </c>
    </row>
    <row r="2874" spans="1:27" x14ac:dyDescent="0.3">
      <c r="A2874" s="238"/>
      <c r="B2874" s="241" t="str">
        <f t="shared" si="315"/>
        <v/>
      </c>
      <c r="C2874" s="239"/>
      <c r="D2874" s="240" t="str">
        <f>IF(C2874&lt;&gt;"",VLOOKUP(C2874,'BASE EQUIPOS'!$G$8:$H$22,2,0),"")</f>
        <v/>
      </c>
      <c r="E2874" s="241" t="str">
        <f>IF(C2874&lt;&gt;"",VLOOKUP(C2874,'BASE EQUIPOS'!$G$8:$I$22,3,0),"")</f>
        <v/>
      </c>
      <c r="F2874" s="241" t="str">
        <f>IF(C2874&lt;&gt;"",VLOOKUP(C2874,'BASE EQUIPOS'!$G$8:$J$22,4,0),"")</f>
        <v/>
      </c>
      <c r="G2874" s="242"/>
      <c r="H2874" s="233"/>
      <c r="I2874" s="241"/>
      <c r="J2874" s="241"/>
      <c r="K2874" s="241"/>
      <c r="L2874" s="239"/>
      <c r="M2874" s="244"/>
      <c r="N2874" s="245" t="str">
        <f t="shared" ca="1" si="309"/>
        <v/>
      </c>
      <c r="O2874" s="239"/>
      <c r="P2874" s="244"/>
      <c r="Q2874" s="245" t="str">
        <f t="shared" si="310"/>
        <v/>
      </c>
      <c r="U2874" s="246" t="str">
        <f>IFERROR(VLOOKUP(C2874,'BASE EQUIPOS'!$G$8:$O$22,9,0)," ")</f>
        <v xml:space="preserve"> </v>
      </c>
      <c r="V2874" s="232" t="str">
        <f t="shared" si="312"/>
        <v/>
      </c>
      <c r="W2874" s="232" t="str">
        <f t="shared" si="313"/>
        <v/>
      </c>
      <c r="X2874" s="232" t="str">
        <f>IFERROR(VLOOKUP(W2874,Datos!$P$4:$Q$18,2,0),"")</f>
        <v/>
      </c>
      <c r="Y2874" s="232" t="str">
        <f t="shared" si="314"/>
        <v/>
      </c>
      <c r="AA2874" s="314" t="str">
        <f t="shared" ca="1" si="311"/>
        <v/>
      </c>
    </row>
    <row r="2875" spans="1:27" x14ac:dyDescent="0.3">
      <c r="A2875" s="238"/>
      <c r="B2875" s="241" t="str">
        <f t="shared" si="315"/>
        <v/>
      </c>
      <c r="C2875" s="239"/>
      <c r="D2875" s="240" t="str">
        <f>IF(C2875&lt;&gt;"",VLOOKUP(C2875,'BASE EQUIPOS'!$G$8:$H$22,2,0),"")</f>
        <v/>
      </c>
      <c r="E2875" s="241" t="str">
        <f>IF(C2875&lt;&gt;"",VLOOKUP(C2875,'BASE EQUIPOS'!$G$8:$I$22,3,0),"")</f>
        <v/>
      </c>
      <c r="F2875" s="241" t="str">
        <f>IF(C2875&lt;&gt;"",VLOOKUP(C2875,'BASE EQUIPOS'!$G$8:$J$22,4,0),"")</f>
        <v/>
      </c>
      <c r="G2875" s="242"/>
      <c r="H2875" s="233"/>
      <c r="I2875" s="241"/>
      <c r="J2875" s="241"/>
      <c r="K2875" s="241"/>
      <c r="L2875" s="239"/>
      <c r="M2875" s="244"/>
      <c r="N2875" s="245" t="str">
        <f t="shared" ca="1" si="309"/>
        <v/>
      </c>
      <c r="O2875" s="239"/>
      <c r="P2875" s="244"/>
      <c r="Q2875" s="245" t="str">
        <f t="shared" si="310"/>
        <v/>
      </c>
      <c r="U2875" s="246" t="str">
        <f>IFERROR(VLOOKUP(C2875,'BASE EQUIPOS'!$G$8:$O$22,9,0)," ")</f>
        <v xml:space="preserve"> </v>
      </c>
      <c r="V2875" s="232" t="str">
        <f t="shared" si="312"/>
        <v/>
      </c>
      <c r="W2875" s="232" t="str">
        <f t="shared" si="313"/>
        <v/>
      </c>
      <c r="X2875" s="232" t="str">
        <f>IFERROR(VLOOKUP(W2875,Datos!$P$4:$Q$18,2,0),"")</f>
        <v/>
      </c>
      <c r="Y2875" s="232" t="str">
        <f t="shared" si="314"/>
        <v/>
      </c>
      <c r="AA2875" s="314" t="str">
        <f t="shared" ca="1" si="311"/>
        <v/>
      </c>
    </row>
    <row r="2876" spans="1:27" x14ac:dyDescent="0.3">
      <c r="A2876" s="238"/>
      <c r="B2876" s="241" t="str">
        <f t="shared" si="315"/>
        <v/>
      </c>
      <c r="C2876" s="239"/>
      <c r="D2876" s="240" t="str">
        <f>IF(C2876&lt;&gt;"",VLOOKUP(C2876,'BASE EQUIPOS'!$G$8:$H$22,2,0),"")</f>
        <v/>
      </c>
      <c r="E2876" s="241" t="str">
        <f>IF(C2876&lt;&gt;"",VLOOKUP(C2876,'BASE EQUIPOS'!$G$8:$I$22,3,0),"")</f>
        <v/>
      </c>
      <c r="F2876" s="241" t="str">
        <f>IF(C2876&lt;&gt;"",VLOOKUP(C2876,'BASE EQUIPOS'!$G$8:$J$22,4,0),"")</f>
        <v/>
      </c>
      <c r="G2876" s="242"/>
      <c r="H2876" s="233"/>
      <c r="I2876" s="241"/>
      <c r="J2876" s="241"/>
      <c r="K2876" s="241"/>
      <c r="L2876" s="239"/>
      <c r="M2876" s="244"/>
      <c r="N2876" s="245" t="str">
        <f t="shared" ca="1" si="309"/>
        <v/>
      </c>
      <c r="O2876" s="239"/>
      <c r="P2876" s="244"/>
      <c r="Q2876" s="245" t="str">
        <f t="shared" si="310"/>
        <v/>
      </c>
      <c r="U2876" s="246" t="str">
        <f>IFERROR(VLOOKUP(C2876,'BASE EQUIPOS'!$G$8:$O$22,9,0)," ")</f>
        <v xml:space="preserve"> </v>
      </c>
      <c r="V2876" s="232" t="str">
        <f t="shared" si="312"/>
        <v/>
      </c>
      <c r="W2876" s="232" t="str">
        <f t="shared" si="313"/>
        <v/>
      </c>
      <c r="X2876" s="232" t="str">
        <f>IFERROR(VLOOKUP(W2876,Datos!$P$4:$Q$18,2,0),"")</f>
        <v/>
      </c>
      <c r="Y2876" s="232" t="str">
        <f t="shared" si="314"/>
        <v/>
      </c>
      <c r="AA2876" s="314" t="str">
        <f t="shared" ca="1" si="311"/>
        <v/>
      </c>
    </row>
    <row r="2877" spans="1:27" x14ac:dyDescent="0.3">
      <c r="A2877" s="238"/>
      <c r="B2877" s="241" t="str">
        <f t="shared" si="315"/>
        <v/>
      </c>
      <c r="C2877" s="239"/>
      <c r="D2877" s="240" t="str">
        <f>IF(C2877&lt;&gt;"",VLOOKUP(C2877,'BASE EQUIPOS'!$G$8:$H$22,2,0),"")</f>
        <v/>
      </c>
      <c r="E2877" s="241" t="str">
        <f>IF(C2877&lt;&gt;"",VLOOKUP(C2877,'BASE EQUIPOS'!$G$8:$I$22,3,0),"")</f>
        <v/>
      </c>
      <c r="F2877" s="241" t="str">
        <f>IF(C2877&lt;&gt;"",VLOOKUP(C2877,'BASE EQUIPOS'!$G$8:$J$22,4,0),"")</f>
        <v/>
      </c>
      <c r="G2877" s="242"/>
      <c r="H2877" s="233"/>
      <c r="I2877" s="241"/>
      <c r="J2877" s="241"/>
      <c r="K2877" s="241"/>
      <c r="L2877" s="239"/>
      <c r="M2877" s="244"/>
      <c r="N2877" s="245" t="str">
        <f t="shared" ca="1" si="309"/>
        <v/>
      </c>
      <c r="O2877" s="239"/>
      <c r="P2877" s="244"/>
      <c r="Q2877" s="245" t="str">
        <f t="shared" si="310"/>
        <v/>
      </c>
      <c r="U2877" s="246" t="str">
        <f>IFERROR(VLOOKUP(C2877,'BASE EQUIPOS'!$G$8:$O$22,9,0)," ")</f>
        <v xml:space="preserve"> </v>
      </c>
      <c r="V2877" s="232" t="str">
        <f t="shared" si="312"/>
        <v/>
      </c>
      <c r="W2877" s="232" t="str">
        <f t="shared" si="313"/>
        <v/>
      </c>
      <c r="X2877" s="232" t="str">
        <f>IFERROR(VLOOKUP(W2877,Datos!$P$4:$Q$18,2,0),"")</f>
        <v/>
      </c>
      <c r="Y2877" s="232" t="str">
        <f t="shared" si="314"/>
        <v/>
      </c>
      <c r="AA2877" s="314" t="str">
        <f t="shared" ca="1" si="311"/>
        <v/>
      </c>
    </row>
    <row r="2878" spans="1:27" x14ac:dyDescent="0.3">
      <c r="A2878" s="238"/>
      <c r="B2878" s="241" t="str">
        <f t="shared" si="315"/>
        <v/>
      </c>
      <c r="C2878" s="239"/>
      <c r="D2878" s="240" t="str">
        <f>IF(C2878&lt;&gt;"",VLOOKUP(C2878,'BASE EQUIPOS'!$G$8:$H$22,2,0),"")</f>
        <v/>
      </c>
      <c r="E2878" s="241" t="str">
        <f>IF(C2878&lt;&gt;"",VLOOKUP(C2878,'BASE EQUIPOS'!$G$8:$I$22,3,0),"")</f>
        <v/>
      </c>
      <c r="F2878" s="241" t="str">
        <f>IF(C2878&lt;&gt;"",VLOOKUP(C2878,'BASE EQUIPOS'!$G$8:$J$22,4,0),"")</f>
        <v/>
      </c>
      <c r="G2878" s="242"/>
      <c r="H2878" s="233"/>
      <c r="I2878" s="241"/>
      <c r="J2878" s="241"/>
      <c r="K2878" s="241"/>
      <c r="L2878" s="239"/>
      <c r="M2878" s="244"/>
      <c r="N2878" s="245" t="str">
        <f t="shared" ca="1" si="309"/>
        <v/>
      </c>
      <c r="O2878" s="239"/>
      <c r="P2878" s="244"/>
      <c r="Q2878" s="245" t="str">
        <f t="shared" si="310"/>
        <v/>
      </c>
      <c r="U2878" s="246" t="str">
        <f>IFERROR(VLOOKUP(C2878,'BASE EQUIPOS'!$G$8:$O$22,9,0)," ")</f>
        <v xml:space="preserve"> </v>
      </c>
      <c r="V2878" s="232" t="str">
        <f t="shared" si="312"/>
        <v/>
      </c>
      <c r="W2878" s="232" t="str">
        <f t="shared" si="313"/>
        <v/>
      </c>
      <c r="X2878" s="232" t="str">
        <f>IFERROR(VLOOKUP(W2878,Datos!$P$4:$Q$18,2,0),"")</f>
        <v/>
      </c>
      <c r="Y2878" s="232" t="str">
        <f t="shared" si="314"/>
        <v/>
      </c>
      <c r="AA2878" s="314" t="str">
        <f t="shared" ca="1" si="311"/>
        <v/>
      </c>
    </row>
    <row r="2879" spans="1:27" x14ac:dyDescent="0.3">
      <c r="A2879" s="238"/>
      <c r="B2879" s="241" t="str">
        <f t="shared" si="315"/>
        <v/>
      </c>
      <c r="C2879" s="239"/>
      <c r="D2879" s="240" t="str">
        <f>IF(C2879&lt;&gt;"",VLOOKUP(C2879,'BASE EQUIPOS'!$G$8:$H$22,2,0),"")</f>
        <v/>
      </c>
      <c r="E2879" s="241" t="str">
        <f>IF(C2879&lt;&gt;"",VLOOKUP(C2879,'BASE EQUIPOS'!$G$8:$I$22,3,0),"")</f>
        <v/>
      </c>
      <c r="F2879" s="241" t="str">
        <f>IF(C2879&lt;&gt;"",VLOOKUP(C2879,'BASE EQUIPOS'!$G$8:$J$22,4,0),"")</f>
        <v/>
      </c>
      <c r="G2879" s="242"/>
      <c r="H2879" s="233"/>
      <c r="I2879" s="241"/>
      <c r="J2879" s="241"/>
      <c r="K2879" s="241"/>
      <c r="L2879" s="239"/>
      <c r="M2879" s="244"/>
      <c r="N2879" s="245" t="str">
        <f t="shared" ca="1" si="309"/>
        <v/>
      </c>
      <c r="O2879" s="239"/>
      <c r="P2879" s="244"/>
      <c r="Q2879" s="245" t="str">
        <f t="shared" si="310"/>
        <v/>
      </c>
      <c r="U2879" s="246" t="str">
        <f>IFERROR(VLOOKUP(C2879,'BASE EQUIPOS'!$G$8:$O$22,9,0)," ")</f>
        <v xml:space="preserve"> </v>
      </c>
      <c r="V2879" s="232" t="str">
        <f t="shared" si="312"/>
        <v/>
      </c>
      <c r="W2879" s="232" t="str">
        <f t="shared" si="313"/>
        <v/>
      </c>
      <c r="X2879" s="232" t="str">
        <f>IFERROR(VLOOKUP(W2879,Datos!$P$4:$Q$18,2,0),"")</f>
        <v/>
      </c>
      <c r="Y2879" s="232" t="str">
        <f t="shared" si="314"/>
        <v/>
      </c>
      <c r="AA2879" s="314" t="str">
        <f t="shared" ca="1" si="311"/>
        <v/>
      </c>
    </row>
    <row r="2880" spans="1:27" x14ac:dyDescent="0.3">
      <c r="A2880" s="238"/>
      <c r="B2880" s="241" t="str">
        <f t="shared" si="315"/>
        <v/>
      </c>
      <c r="C2880" s="239"/>
      <c r="D2880" s="240" t="str">
        <f>IF(C2880&lt;&gt;"",VLOOKUP(C2880,'BASE EQUIPOS'!$G$8:$H$22,2,0),"")</f>
        <v/>
      </c>
      <c r="E2880" s="241" t="str">
        <f>IF(C2880&lt;&gt;"",VLOOKUP(C2880,'BASE EQUIPOS'!$G$8:$I$22,3,0),"")</f>
        <v/>
      </c>
      <c r="F2880" s="241" t="str">
        <f>IF(C2880&lt;&gt;"",VLOOKUP(C2880,'BASE EQUIPOS'!$G$8:$J$22,4,0),"")</f>
        <v/>
      </c>
      <c r="G2880" s="242"/>
      <c r="H2880" s="233"/>
      <c r="I2880" s="241"/>
      <c r="J2880" s="241"/>
      <c r="K2880" s="241"/>
      <c r="L2880" s="239"/>
      <c r="M2880" s="244"/>
      <c r="N2880" s="245" t="str">
        <f t="shared" ca="1" si="309"/>
        <v/>
      </c>
      <c r="O2880" s="239"/>
      <c r="P2880" s="244"/>
      <c r="Q2880" s="245" t="str">
        <f t="shared" si="310"/>
        <v/>
      </c>
      <c r="U2880" s="246" t="str">
        <f>IFERROR(VLOOKUP(C2880,'BASE EQUIPOS'!$G$8:$O$22,9,0)," ")</f>
        <v xml:space="preserve"> </v>
      </c>
      <c r="V2880" s="232" t="str">
        <f t="shared" si="312"/>
        <v/>
      </c>
      <c r="W2880" s="232" t="str">
        <f t="shared" si="313"/>
        <v/>
      </c>
      <c r="X2880" s="232" t="str">
        <f>IFERROR(VLOOKUP(W2880,Datos!$P$4:$Q$18,2,0),"")</f>
        <v/>
      </c>
      <c r="Y2880" s="232" t="str">
        <f t="shared" si="314"/>
        <v/>
      </c>
      <c r="AA2880" s="314" t="str">
        <f t="shared" ca="1" si="311"/>
        <v/>
      </c>
    </row>
    <row r="2881" spans="1:27" x14ac:dyDescent="0.3">
      <c r="A2881" s="238"/>
      <c r="B2881" s="241" t="str">
        <f t="shared" si="315"/>
        <v/>
      </c>
      <c r="C2881" s="239"/>
      <c r="D2881" s="240" t="str">
        <f>IF(C2881&lt;&gt;"",VLOOKUP(C2881,'BASE EQUIPOS'!$G$8:$H$22,2,0),"")</f>
        <v/>
      </c>
      <c r="E2881" s="241" t="str">
        <f>IF(C2881&lt;&gt;"",VLOOKUP(C2881,'BASE EQUIPOS'!$G$8:$I$22,3,0),"")</f>
        <v/>
      </c>
      <c r="F2881" s="241" t="str">
        <f>IF(C2881&lt;&gt;"",VLOOKUP(C2881,'BASE EQUIPOS'!$G$8:$J$22,4,0),"")</f>
        <v/>
      </c>
      <c r="G2881" s="242"/>
      <c r="H2881" s="233"/>
      <c r="I2881" s="241"/>
      <c r="J2881" s="241"/>
      <c r="K2881" s="241"/>
      <c r="L2881" s="239"/>
      <c r="M2881" s="244"/>
      <c r="N2881" s="245" t="str">
        <f t="shared" ca="1" si="309"/>
        <v/>
      </c>
      <c r="O2881" s="239"/>
      <c r="P2881" s="244"/>
      <c r="Q2881" s="245" t="str">
        <f t="shared" si="310"/>
        <v/>
      </c>
      <c r="U2881" s="246" t="str">
        <f>IFERROR(VLOOKUP(C2881,'BASE EQUIPOS'!$G$8:$O$22,9,0)," ")</f>
        <v xml:space="preserve"> </v>
      </c>
      <c r="V2881" s="232" t="str">
        <f t="shared" si="312"/>
        <v/>
      </c>
      <c r="W2881" s="232" t="str">
        <f t="shared" si="313"/>
        <v/>
      </c>
      <c r="X2881" s="232" t="str">
        <f>IFERROR(VLOOKUP(W2881,Datos!$P$4:$Q$18,2,0),"")</f>
        <v/>
      </c>
      <c r="Y2881" s="232" t="str">
        <f t="shared" si="314"/>
        <v/>
      </c>
      <c r="AA2881" s="314" t="str">
        <f t="shared" ca="1" si="311"/>
        <v/>
      </c>
    </row>
    <row r="2882" spans="1:27" x14ac:dyDescent="0.3">
      <c r="A2882" s="238"/>
      <c r="B2882" s="241" t="str">
        <f t="shared" si="315"/>
        <v/>
      </c>
      <c r="C2882" s="239"/>
      <c r="D2882" s="240" t="str">
        <f>IF(C2882&lt;&gt;"",VLOOKUP(C2882,'BASE EQUIPOS'!$G$8:$H$22,2,0),"")</f>
        <v/>
      </c>
      <c r="E2882" s="241" t="str">
        <f>IF(C2882&lt;&gt;"",VLOOKUP(C2882,'BASE EQUIPOS'!$G$8:$I$22,3,0),"")</f>
        <v/>
      </c>
      <c r="F2882" s="241" t="str">
        <f>IF(C2882&lt;&gt;"",VLOOKUP(C2882,'BASE EQUIPOS'!$G$8:$J$22,4,0),"")</f>
        <v/>
      </c>
      <c r="G2882" s="242"/>
      <c r="H2882" s="233"/>
      <c r="I2882" s="241"/>
      <c r="J2882" s="241"/>
      <c r="K2882" s="241"/>
      <c r="L2882" s="239"/>
      <c r="M2882" s="244"/>
      <c r="N2882" s="245" t="str">
        <f t="shared" ca="1" si="309"/>
        <v/>
      </c>
      <c r="O2882" s="239"/>
      <c r="P2882" s="244"/>
      <c r="Q2882" s="245" t="str">
        <f t="shared" si="310"/>
        <v/>
      </c>
      <c r="U2882" s="246" t="str">
        <f>IFERROR(VLOOKUP(C2882,'BASE EQUIPOS'!$G$8:$O$22,9,0)," ")</f>
        <v xml:space="preserve"> </v>
      </c>
      <c r="V2882" s="232" t="str">
        <f t="shared" si="312"/>
        <v/>
      </c>
      <c r="W2882" s="232" t="str">
        <f t="shared" si="313"/>
        <v/>
      </c>
      <c r="X2882" s="232" t="str">
        <f>IFERROR(VLOOKUP(W2882,Datos!$P$4:$Q$18,2,0),"")</f>
        <v/>
      </c>
      <c r="Y2882" s="232" t="str">
        <f t="shared" si="314"/>
        <v/>
      </c>
      <c r="AA2882" s="314" t="str">
        <f t="shared" ca="1" si="311"/>
        <v/>
      </c>
    </row>
    <row r="2883" spans="1:27" x14ac:dyDescent="0.3">
      <c r="A2883" s="238"/>
      <c r="B2883" s="241" t="str">
        <f t="shared" si="315"/>
        <v/>
      </c>
      <c r="C2883" s="239"/>
      <c r="D2883" s="240" t="str">
        <f>IF(C2883&lt;&gt;"",VLOOKUP(C2883,'BASE EQUIPOS'!$G$8:$H$22,2,0),"")</f>
        <v/>
      </c>
      <c r="E2883" s="241" t="str">
        <f>IF(C2883&lt;&gt;"",VLOOKUP(C2883,'BASE EQUIPOS'!$G$8:$I$22,3,0),"")</f>
        <v/>
      </c>
      <c r="F2883" s="241" t="str">
        <f>IF(C2883&lt;&gt;"",VLOOKUP(C2883,'BASE EQUIPOS'!$G$8:$J$22,4,0),"")</f>
        <v/>
      </c>
      <c r="G2883" s="242"/>
      <c r="H2883" s="233"/>
      <c r="I2883" s="241"/>
      <c r="J2883" s="241"/>
      <c r="K2883" s="241"/>
      <c r="L2883" s="239"/>
      <c r="M2883" s="244"/>
      <c r="N2883" s="245" t="str">
        <f t="shared" ca="1" si="309"/>
        <v/>
      </c>
      <c r="O2883" s="239"/>
      <c r="P2883" s="244"/>
      <c r="Q2883" s="245" t="str">
        <f t="shared" si="310"/>
        <v/>
      </c>
      <c r="U2883" s="246" t="str">
        <f>IFERROR(VLOOKUP(C2883,'BASE EQUIPOS'!$G$8:$O$22,9,0)," ")</f>
        <v xml:space="preserve"> </v>
      </c>
      <c r="V2883" s="232" t="str">
        <f t="shared" si="312"/>
        <v/>
      </c>
      <c r="W2883" s="232" t="str">
        <f t="shared" si="313"/>
        <v/>
      </c>
      <c r="X2883" s="232" t="str">
        <f>IFERROR(VLOOKUP(W2883,Datos!$P$4:$Q$18,2,0),"")</f>
        <v/>
      </c>
      <c r="Y2883" s="232" t="str">
        <f t="shared" si="314"/>
        <v/>
      </c>
      <c r="AA2883" s="314" t="str">
        <f t="shared" ca="1" si="311"/>
        <v/>
      </c>
    </row>
    <row r="2884" spans="1:27" x14ac:dyDescent="0.3">
      <c r="A2884" s="238"/>
      <c r="B2884" s="241" t="str">
        <f t="shared" si="315"/>
        <v/>
      </c>
      <c r="C2884" s="239"/>
      <c r="D2884" s="240" t="str">
        <f>IF(C2884&lt;&gt;"",VLOOKUP(C2884,'BASE EQUIPOS'!$G$8:$H$22,2,0),"")</f>
        <v/>
      </c>
      <c r="E2884" s="241" t="str">
        <f>IF(C2884&lt;&gt;"",VLOOKUP(C2884,'BASE EQUIPOS'!$G$8:$I$22,3,0),"")</f>
        <v/>
      </c>
      <c r="F2884" s="241" t="str">
        <f>IF(C2884&lt;&gt;"",VLOOKUP(C2884,'BASE EQUIPOS'!$G$8:$J$22,4,0),"")</f>
        <v/>
      </c>
      <c r="G2884" s="242"/>
      <c r="H2884" s="233"/>
      <c r="I2884" s="241"/>
      <c r="J2884" s="241"/>
      <c r="K2884" s="241"/>
      <c r="L2884" s="239"/>
      <c r="M2884" s="244"/>
      <c r="N2884" s="245" t="str">
        <f t="shared" ca="1" si="309"/>
        <v/>
      </c>
      <c r="O2884" s="239"/>
      <c r="P2884" s="244"/>
      <c r="Q2884" s="245" t="str">
        <f t="shared" si="310"/>
        <v/>
      </c>
      <c r="U2884" s="246" t="str">
        <f>IFERROR(VLOOKUP(C2884,'BASE EQUIPOS'!$G$8:$O$22,9,0)," ")</f>
        <v xml:space="preserve"> </v>
      </c>
      <c r="V2884" s="232" t="str">
        <f t="shared" si="312"/>
        <v/>
      </c>
      <c r="W2884" s="232" t="str">
        <f t="shared" si="313"/>
        <v/>
      </c>
      <c r="X2884" s="232" t="str">
        <f>IFERROR(VLOOKUP(W2884,Datos!$P$4:$Q$18,2,0),"")</f>
        <v/>
      </c>
      <c r="Y2884" s="232" t="str">
        <f t="shared" si="314"/>
        <v/>
      </c>
      <c r="AA2884" s="314" t="str">
        <f t="shared" ca="1" si="311"/>
        <v/>
      </c>
    </row>
    <row r="2885" spans="1:27" x14ac:dyDescent="0.3">
      <c r="A2885" s="238"/>
      <c r="B2885" s="241" t="str">
        <f t="shared" si="315"/>
        <v/>
      </c>
      <c r="C2885" s="239"/>
      <c r="D2885" s="240" t="str">
        <f>IF(C2885&lt;&gt;"",VLOOKUP(C2885,'BASE EQUIPOS'!$G$8:$H$22,2,0),"")</f>
        <v/>
      </c>
      <c r="E2885" s="241" t="str">
        <f>IF(C2885&lt;&gt;"",VLOOKUP(C2885,'BASE EQUIPOS'!$G$8:$I$22,3,0),"")</f>
        <v/>
      </c>
      <c r="F2885" s="241" t="str">
        <f>IF(C2885&lt;&gt;"",VLOOKUP(C2885,'BASE EQUIPOS'!$G$8:$J$22,4,0),"")</f>
        <v/>
      </c>
      <c r="G2885" s="242"/>
      <c r="H2885" s="233"/>
      <c r="I2885" s="241"/>
      <c r="J2885" s="241"/>
      <c r="K2885" s="241"/>
      <c r="L2885" s="239"/>
      <c r="M2885" s="244"/>
      <c r="N2885" s="245" t="str">
        <f t="shared" ca="1" si="309"/>
        <v/>
      </c>
      <c r="O2885" s="239"/>
      <c r="P2885" s="244"/>
      <c r="Q2885" s="245" t="str">
        <f t="shared" si="310"/>
        <v/>
      </c>
      <c r="U2885" s="246" t="str">
        <f>IFERROR(VLOOKUP(C2885,'BASE EQUIPOS'!$G$8:$O$22,9,0)," ")</f>
        <v xml:space="preserve"> </v>
      </c>
      <c r="V2885" s="232" t="str">
        <f t="shared" si="312"/>
        <v/>
      </c>
      <c r="W2885" s="232" t="str">
        <f t="shared" si="313"/>
        <v/>
      </c>
      <c r="X2885" s="232" t="str">
        <f>IFERROR(VLOOKUP(W2885,Datos!$P$4:$Q$18,2,0),"")</f>
        <v/>
      </c>
      <c r="Y2885" s="232" t="str">
        <f t="shared" si="314"/>
        <v/>
      </c>
      <c r="AA2885" s="314" t="str">
        <f t="shared" ca="1" si="311"/>
        <v/>
      </c>
    </row>
    <row r="2886" spans="1:27" x14ac:dyDescent="0.3">
      <c r="A2886" s="238"/>
      <c r="B2886" s="241" t="str">
        <f t="shared" si="315"/>
        <v/>
      </c>
      <c r="C2886" s="239"/>
      <c r="D2886" s="240" t="str">
        <f>IF(C2886&lt;&gt;"",VLOOKUP(C2886,'BASE EQUIPOS'!$G$8:$H$22,2,0),"")</f>
        <v/>
      </c>
      <c r="E2886" s="241" t="str">
        <f>IF(C2886&lt;&gt;"",VLOOKUP(C2886,'BASE EQUIPOS'!$G$8:$I$22,3,0),"")</f>
        <v/>
      </c>
      <c r="F2886" s="241" t="str">
        <f>IF(C2886&lt;&gt;"",VLOOKUP(C2886,'BASE EQUIPOS'!$G$8:$J$22,4,0),"")</f>
        <v/>
      </c>
      <c r="G2886" s="242"/>
      <c r="H2886" s="233"/>
      <c r="I2886" s="241"/>
      <c r="J2886" s="241"/>
      <c r="K2886" s="241"/>
      <c r="L2886" s="239"/>
      <c r="M2886" s="244"/>
      <c r="N2886" s="245" t="str">
        <f t="shared" ca="1" si="309"/>
        <v/>
      </c>
      <c r="O2886" s="239"/>
      <c r="P2886" s="244"/>
      <c r="Q2886" s="245" t="str">
        <f t="shared" si="310"/>
        <v/>
      </c>
      <c r="U2886" s="246" t="str">
        <f>IFERROR(VLOOKUP(C2886,'BASE EQUIPOS'!$G$8:$O$22,9,0)," ")</f>
        <v xml:space="preserve"> </v>
      </c>
      <c r="V2886" s="232" t="str">
        <f t="shared" si="312"/>
        <v/>
      </c>
      <c r="W2886" s="232" t="str">
        <f t="shared" si="313"/>
        <v/>
      </c>
      <c r="X2886" s="232" t="str">
        <f>IFERROR(VLOOKUP(W2886,Datos!$P$4:$Q$18,2,0),"")</f>
        <v/>
      </c>
      <c r="Y2886" s="232" t="str">
        <f t="shared" si="314"/>
        <v/>
      </c>
      <c r="AA2886" s="314" t="str">
        <f t="shared" ca="1" si="311"/>
        <v/>
      </c>
    </row>
    <row r="2887" spans="1:27" x14ac:dyDescent="0.3">
      <c r="A2887" s="238"/>
      <c r="B2887" s="241" t="str">
        <f t="shared" si="315"/>
        <v/>
      </c>
      <c r="C2887" s="239"/>
      <c r="D2887" s="240" t="str">
        <f>IF(C2887&lt;&gt;"",VLOOKUP(C2887,'BASE EQUIPOS'!$G$8:$H$22,2,0),"")</f>
        <v/>
      </c>
      <c r="E2887" s="241" t="str">
        <f>IF(C2887&lt;&gt;"",VLOOKUP(C2887,'BASE EQUIPOS'!$G$8:$I$22,3,0),"")</f>
        <v/>
      </c>
      <c r="F2887" s="241" t="str">
        <f>IF(C2887&lt;&gt;"",VLOOKUP(C2887,'BASE EQUIPOS'!$G$8:$J$22,4,0),"")</f>
        <v/>
      </c>
      <c r="G2887" s="242"/>
      <c r="H2887" s="233"/>
      <c r="I2887" s="241"/>
      <c r="J2887" s="241"/>
      <c r="K2887" s="241"/>
      <c r="L2887" s="239"/>
      <c r="M2887" s="244"/>
      <c r="N2887" s="245" t="str">
        <f t="shared" ca="1" si="309"/>
        <v/>
      </c>
      <c r="O2887" s="239"/>
      <c r="P2887" s="244"/>
      <c r="Q2887" s="245" t="str">
        <f t="shared" si="310"/>
        <v/>
      </c>
      <c r="U2887" s="246" t="str">
        <f>IFERROR(VLOOKUP(C2887,'BASE EQUIPOS'!$G$8:$O$22,9,0)," ")</f>
        <v xml:space="preserve"> </v>
      </c>
      <c r="V2887" s="232" t="str">
        <f t="shared" si="312"/>
        <v/>
      </c>
      <c r="W2887" s="232" t="str">
        <f t="shared" si="313"/>
        <v/>
      </c>
      <c r="X2887" s="232" t="str">
        <f>IFERROR(VLOOKUP(W2887,Datos!$P$4:$Q$18,2,0),"")</f>
        <v/>
      </c>
      <c r="Y2887" s="232" t="str">
        <f t="shared" si="314"/>
        <v/>
      </c>
      <c r="AA2887" s="314" t="str">
        <f t="shared" ca="1" si="311"/>
        <v/>
      </c>
    </row>
    <row r="2888" spans="1:27" x14ac:dyDescent="0.3">
      <c r="A2888" s="238"/>
      <c r="B2888" s="241" t="str">
        <f t="shared" si="315"/>
        <v/>
      </c>
      <c r="C2888" s="239"/>
      <c r="D2888" s="240" t="str">
        <f>IF(C2888&lt;&gt;"",VLOOKUP(C2888,'BASE EQUIPOS'!$G$8:$H$22,2,0),"")</f>
        <v/>
      </c>
      <c r="E2888" s="241" t="str">
        <f>IF(C2888&lt;&gt;"",VLOOKUP(C2888,'BASE EQUIPOS'!$G$8:$I$22,3,0),"")</f>
        <v/>
      </c>
      <c r="F2888" s="241" t="str">
        <f>IF(C2888&lt;&gt;"",VLOOKUP(C2888,'BASE EQUIPOS'!$G$8:$J$22,4,0),"")</f>
        <v/>
      </c>
      <c r="G2888" s="242"/>
      <c r="H2888" s="233"/>
      <c r="I2888" s="241"/>
      <c r="J2888" s="241"/>
      <c r="K2888" s="241"/>
      <c r="L2888" s="239"/>
      <c r="M2888" s="244"/>
      <c r="N2888" s="245" t="str">
        <f t="shared" ca="1" si="309"/>
        <v/>
      </c>
      <c r="O2888" s="239"/>
      <c r="P2888" s="244"/>
      <c r="Q2888" s="245" t="str">
        <f t="shared" si="310"/>
        <v/>
      </c>
      <c r="U2888" s="246" t="str">
        <f>IFERROR(VLOOKUP(C2888,'BASE EQUIPOS'!$G$8:$O$22,9,0)," ")</f>
        <v xml:space="preserve"> </v>
      </c>
      <c r="V2888" s="232" t="str">
        <f t="shared" si="312"/>
        <v/>
      </c>
      <c r="W2888" s="232" t="str">
        <f t="shared" si="313"/>
        <v/>
      </c>
      <c r="X2888" s="232" t="str">
        <f>IFERROR(VLOOKUP(W2888,Datos!$P$4:$Q$18,2,0),"")</f>
        <v/>
      </c>
      <c r="Y2888" s="232" t="str">
        <f t="shared" si="314"/>
        <v/>
      </c>
      <c r="AA2888" s="314" t="str">
        <f t="shared" ca="1" si="311"/>
        <v/>
      </c>
    </row>
    <row r="2889" spans="1:27" x14ac:dyDescent="0.3">
      <c r="A2889" s="238"/>
      <c r="B2889" s="241" t="str">
        <f t="shared" si="315"/>
        <v/>
      </c>
      <c r="C2889" s="239"/>
      <c r="D2889" s="240" t="str">
        <f>IF(C2889&lt;&gt;"",VLOOKUP(C2889,'BASE EQUIPOS'!$G$8:$H$22,2,0),"")</f>
        <v/>
      </c>
      <c r="E2889" s="241" t="str">
        <f>IF(C2889&lt;&gt;"",VLOOKUP(C2889,'BASE EQUIPOS'!$G$8:$I$22,3,0),"")</f>
        <v/>
      </c>
      <c r="F2889" s="241" t="str">
        <f>IF(C2889&lt;&gt;"",VLOOKUP(C2889,'BASE EQUIPOS'!$G$8:$J$22,4,0),"")</f>
        <v/>
      </c>
      <c r="G2889" s="242"/>
      <c r="H2889" s="233"/>
      <c r="I2889" s="241"/>
      <c r="J2889" s="241"/>
      <c r="K2889" s="241"/>
      <c r="L2889" s="239"/>
      <c r="M2889" s="244"/>
      <c r="N2889" s="245" t="str">
        <f t="shared" ca="1" si="309"/>
        <v/>
      </c>
      <c r="O2889" s="239"/>
      <c r="P2889" s="244"/>
      <c r="Q2889" s="245" t="str">
        <f t="shared" si="310"/>
        <v/>
      </c>
      <c r="U2889" s="246" t="str">
        <f>IFERROR(VLOOKUP(C2889,'BASE EQUIPOS'!$G$8:$O$22,9,0)," ")</f>
        <v xml:space="preserve"> </v>
      </c>
      <c r="V2889" s="232" t="str">
        <f t="shared" si="312"/>
        <v/>
      </c>
      <c r="W2889" s="232" t="str">
        <f t="shared" si="313"/>
        <v/>
      </c>
      <c r="X2889" s="232" t="str">
        <f>IFERROR(VLOOKUP(W2889,Datos!$P$4:$Q$18,2,0),"")</f>
        <v/>
      </c>
      <c r="Y2889" s="232" t="str">
        <f t="shared" si="314"/>
        <v/>
      </c>
      <c r="AA2889" s="314" t="str">
        <f t="shared" ca="1" si="311"/>
        <v/>
      </c>
    </row>
    <row r="2890" spans="1:27" x14ac:dyDescent="0.3">
      <c r="A2890" s="238"/>
      <c r="B2890" s="241" t="str">
        <f t="shared" si="315"/>
        <v/>
      </c>
      <c r="C2890" s="239"/>
      <c r="D2890" s="240" t="str">
        <f>IF(C2890&lt;&gt;"",VLOOKUP(C2890,'BASE EQUIPOS'!$G$8:$H$22,2,0),"")</f>
        <v/>
      </c>
      <c r="E2890" s="241" t="str">
        <f>IF(C2890&lt;&gt;"",VLOOKUP(C2890,'BASE EQUIPOS'!$G$8:$I$22,3,0),"")</f>
        <v/>
      </c>
      <c r="F2890" s="241" t="str">
        <f>IF(C2890&lt;&gt;"",VLOOKUP(C2890,'BASE EQUIPOS'!$G$8:$J$22,4,0),"")</f>
        <v/>
      </c>
      <c r="G2890" s="242"/>
      <c r="H2890" s="233"/>
      <c r="I2890" s="241"/>
      <c r="J2890" s="241"/>
      <c r="K2890" s="241"/>
      <c r="L2890" s="239"/>
      <c r="M2890" s="244"/>
      <c r="N2890" s="245" t="str">
        <f t="shared" ca="1" si="309"/>
        <v/>
      </c>
      <c r="O2890" s="239"/>
      <c r="P2890" s="244"/>
      <c r="Q2890" s="245" t="str">
        <f t="shared" si="310"/>
        <v/>
      </c>
      <c r="U2890" s="246" t="str">
        <f>IFERROR(VLOOKUP(C2890,'BASE EQUIPOS'!$G$8:$O$22,9,0)," ")</f>
        <v xml:space="preserve"> </v>
      </c>
      <c r="V2890" s="232" t="str">
        <f t="shared" si="312"/>
        <v/>
      </c>
      <c r="W2890" s="232" t="str">
        <f t="shared" si="313"/>
        <v/>
      </c>
      <c r="X2890" s="232" t="str">
        <f>IFERROR(VLOOKUP(W2890,Datos!$P$4:$Q$18,2,0),"")</f>
        <v/>
      </c>
      <c r="Y2890" s="232" t="str">
        <f t="shared" si="314"/>
        <v/>
      </c>
      <c r="AA2890" s="314" t="str">
        <f t="shared" ca="1" si="311"/>
        <v/>
      </c>
    </row>
    <row r="2891" spans="1:27" x14ac:dyDescent="0.3">
      <c r="A2891" s="238"/>
      <c r="B2891" s="241" t="str">
        <f t="shared" si="315"/>
        <v/>
      </c>
      <c r="C2891" s="239"/>
      <c r="D2891" s="240" t="str">
        <f>IF(C2891&lt;&gt;"",VLOOKUP(C2891,'BASE EQUIPOS'!$G$8:$H$22,2,0),"")</f>
        <v/>
      </c>
      <c r="E2891" s="241" t="str">
        <f>IF(C2891&lt;&gt;"",VLOOKUP(C2891,'BASE EQUIPOS'!$G$8:$I$22,3,0),"")</f>
        <v/>
      </c>
      <c r="F2891" s="241" t="str">
        <f>IF(C2891&lt;&gt;"",VLOOKUP(C2891,'BASE EQUIPOS'!$G$8:$J$22,4,0),"")</f>
        <v/>
      </c>
      <c r="G2891" s="242"/>
      <c r="H2891" s="233"/>
      <c r="I2891" s="241"/>
      <c r="J2891" s="241"/>
      <c r="K2891" s="241"/>
      <c r="L2891" s="239"/>
      <c r="M2891" s="244"/>
      <c r="N2891" s="245" t="str">
        <f t="shared" ca="1" si="309"/>
        <v/>
      </c>
      <c r="O2891" s="239"/>
      <c r="P2891" s="244"/>
      <c r="Q2891" s="245" t="str">
        <f t="shared" si="310"/>
        <v/>
      </c>
      <c r="U2891" s="246" t="str">
        <f>IFERROR(VLOOKUP(C2891,'BASE EQUIPOS'!$G$8:$O$22,9,0)," ")</f>
        <v xml:space="preserve"> </v>
      </c>
      <c r="V2891" s="232" t="str">
        <f t="shared" si="312"/>
        <v/>
      </c>
      <c r="W2891" s="232" t="str">
        <f t="shared" si="313"/>
        <v/>
      </c>
      <c r="X2891" s="232" t="str">
        <f>IFERROR(VLOOKUP(W2891,Datos!$P$4:$Q$18,2,0),"")</f>
        <v/>
      </c>
      <c r="Y2891" s="232" t="str">
        <f t="shared" si="314"/>
        <v/>
      </c>
      <c r="AA2891" s="314" t="str">
        <f t="shared" ca="1" si="311"/>
        <v/>
      </c>
    </row>
    <row r="2892" spans="1:27" x14ac:dyDescent="0.3">
      <c r="A2892" s="238"/>
      <c r="B2892" s="241" t="str">
        <f t="shared" si="315"/>
        <v/>
      </c>
      <c r="C2892" s="239"/>
      <c r="D2892" s="240" t="str">
        <f>IF(C2892&lt;&gt;"",VLOOKUP(C2892,'BASE EQUIPOS'!$G$8:$H$22,2,0),"")</f>
        <v/>
      </c>
      <c r="E2892" s="241" t="str">
        <f>IF(C2892&lt;&gt;"",VLOOKUP(C2892,'BASE EQUIPOS'!$G$8:$I$22,3,0),"")</f>
        <v/>
      </c>
      <c r="F2892" s="241" t="str">
        <f>IF(C2892&lt;&gt;"",VLOOKUP(C2892,'BASE EQUIPOS'!$G$8:$J$22,4,0),"")</f>
        <v/>
      </c>
      <c r="G2892" s="242"/>
      <c r="H2892" s="233"/>
      <c r="I2892" s="241"/>
      <c r="J2892" s="241"/>
      <c r="K2892" s="241"/>
      <c r="L2892" s="239"/>
      <c r="M2892" s="244"/>
      <c r="N2892" s="245" t="str">
        <f t="shared" ca="1" si="309"/>
        <v/>
      </c>
      <c r="O2892" s="239"/>
      <c r="P2892" s="244"/>
      <c r="Q2892" s="245" t="str">
        <f t="shared" si="310"/>
        <v/>
      </c>
      <c r="U2892" s="246" t="str">
        <f>IFERROR(VLOOKUP(C2892,'BASE EQUIPOS'!$G$8:$O$22,9,0)," ")</f>
        <v xml:space="preserve"> </v>
      </c>
      <c r="V2892" s="232" t="str">
        <f t="shared" si="312"/>
        <v/>
      </c>
      <c r="W2892" s="232" t="str">
        <f t="shared" si="313"/>
        <v/>
      </c>
      <c r="X2892" s="232" t="str">
        <f>IFERROR(VLOOKUP(W2892,Datos!$P$4:$Q$18,2,0),"")</f>
        <v/>
      </c>
      <c r="Y2892" s="232" t="str">
        <f t="shared" si="314"/>
        <v/>
      </c>
      <c r="AA2892" s="314" t="str">
        <f t="shared" ca="1" si="311"/>
        <v/>
      </c>
    </row>
    <row r="2893" spans="1:27" x14ac:dyDescent="0.3">
      <c r="A2893" s="238"/>
      <c r="B2893" s="241" t="str">
        <f t="shared" si="315"/>
        <v/>
      </c>
      <c r="C2893" s="239"/>
      <c r="D2893" s="240" t="str">
        <f>IF(C2893&lt;&gt;"",VLOOKUP(C2893,'BASE EQUIPOS'!$G$8:$H$22,2,0),"")</f>
        <v/>
      </c>
      <c r="E2893" s="241" t="str">
        <f>IF(C2893&lt;&gt;"",VLOOKUP(C2893,'BASE EQUIPOS'!$G$8:$I$22,3,0),"")</f>
        <v/>
      </c>
      <c r="F2893" s="241" t="str">
        <f>IF(C2893&lt;&gt;"",VLOOKUP(C2893,'BASE EQUIPOS'!$G$8:$J$22,4,0),"")</f>
        <v/>
      </c>
      <c r="G2893" s="242"/>
      <c r="H2893" s="233"/>
      <c r="I2893" s="241"/>
      <c r="J2893" s="241"/>
      <c r="K2893" s="241"/>
      <c r="L2893" s="239"/>
      <c r="M2893" s="244"/>
      <c r="N2893" s="245" t="str">
        <f t="shared" ca="1" si="309"/>
        <v/>
      </c>
      <c r="O2893" s="239"/>
      <c r="P2893" s="244"/>
      <c r="Q2893" s="245" t="str">
        <f t="shared" si="310"/>
        <v/>
      </c>
      <c r="U2893" s="246" t="str">
        <f>IFERROR(VLOOKUP(C2893,'BASE EQUIPOS'!$G$8:$O$22,9,0)," ")</f>
        <v xml:space="preserve"> </v>
      </c>
      <c r="V2893" s="232" t="str">
        <f t="shared" si="312"/>
        <v/>
      </c>
      <c r="W2893" s="232" t="str">
        <f t="shared" si="313"/>
        <v/>
      </c>
      <c r="X2893" s="232" t="str">
        <f>IFERROR(VLOOKUP(W2893,Datos!$P$4:$Q$18,2,0),"")</f>
        <v/>
      </c>
      <c r="Y2893" s="232" t="str">
        <f t="shared" si="314"/>
        <v/>
      </c>
      <c r="AA2893" s="314" t="str">
        <f t="shared" ca="1" si="311"/>
        <v/>
      </c>
    </row>
    <row r="2894" spans="1:27" x14ac:dyDescent="0.3">
      <c r="A2894" s="238"/>
      <c r="B2894" s="241" t="str">
        <f t="shared" si="315"/>
        <v/>
      </c>
      <c r="C2894" s="239"/>
      <c r="D2894" s="240" t="str">
        <f>IF(C2894&lt;&gt;"",VLOOKUP(C2894,'BASE EQUIPOS'!$G$8:$H$22,2,0),"")</f>
        <v/>
      </c>
      <c r="E2894" s="241" t="str">
        <f>IF(C2894&lt;&gt;"",VLOOKUP(C2894,'BASE EQUIPOS'!$G$8:$I$22,3,0),"")</f>
        <v/>
      </c>
      <c r="F2894" s="241" t="str">
        <f>IF(C2894&lt;&gt;"",VLOOKUP(C2894,'BASE EQUIPOS'!$G$8:$J$22,4,0),"")</f>
        <v/>
      </c>
      <c r="G2894" s="242"/>
      <c r="H2894" s="233"/>
      <c r="I2894" s="241"/>
      <c r="J2894" s="241"/>
      <c r="K2894" s="241"/>
      <c r="L2894" s="239"/>
      <c r="M2894" s="244"/>
      <c r="N2894" s="245" t="str">
        <f t="shared" ca="1" si="309"/>
        <v/>
      </c>
      <c r="O2894" s="239"/>
      <c r="P2894" s="244"/>
      <c r="Q2894" s="245" t="str">
        <f t="shared" si="310"/>
        <v/>
      </c>
      <c r="U2894" s="246" t="str">
        <f>IFERROR(VLOOKUP(C2894,'BASE EQUIPOS'!$G$8:$O$22,9,0)," ")</f>
        <v xml:space="preserve"> </v>
      </c>
      <c r="V2894" s="232" t="str">
        <f t="shared" si="312"/>
        <v/>
      </c>
      <c r="W2894" s="232" t="str">
        <f t="shared" si="313"/>
        <v/>
      </c>
      <c r="X2894" s="232" t="str">
        <f>IFERROR(VLOOKUP(W2894,Datos!$P$4:$Q$18,2,0),"")</f>
        <v/>
      </c>
      <c r="Y2894" s="232" t="str">
        <f t="shared" si="314"/>
        <v/>
      </c>
      <c r="AA2894" s="314" t="str">
        <f t="shared" ca="1" si="311"/>
        <v/>
      </c>
    </row>
    <row r="2895" spans="1:27" x14ac:dyDescent="0.3">
      <c r="A2895" s="238"/>
      <c r="B2895" s="241" t="str">
        <f t="shared" si="315"/>
        <v/>
      </c>
      <c r="C2895" s="239"/>
      <c r="D2895" s="240" t="str">
        <f>IF(C2895&lt;&gt;"",VLOOKUP(C2895,'BASE EQUIPOS'!$G$8:$H$22,2,0),"")</f>
        <v/>
      </c>
      <c r="E2895" s="241" t="str">
        <f>IF(C2895&lt;&gt;"",VLOOKUP(C2895,'BASE EQUIPOS'!$G$8:$I$22,3,0),"")</f>
        <v/>
      </c>
      <c r="F2895" s="241" t="str">
        <f>IF(C2895&lt;&gt;"",VLOOKUP(C2895,'BASE EQUIPOS'!$G$8:$J$22,4,0),"")</f>
        <v/>
      </c>
      <c r="G2895" s="242"/>
      <c r="H2895" s="233"/>
      <c r="I2895" s="241"/>
      <c r="J2895" s="241"/>
      <c r="K2895" s="241"/>
      <c r="L2895" s="239"/>
      <c r="M2895" s="244"/>
      <c r="N2895" s="245" t="str">
        <f t="shared" ca="1" si="309"/>
        <v/>
      </c>
      <c r="O2895" s="239"/>
      <c r="P2895" s="244"/>
      <c r="Q2895" s="245" t="str">
        <f t="shared" si="310"/>
        <v/>
      </c>
      <c r="U2895" s="246" t="str">
        <f>IFERROR(VLOOKUP(C2895,'BASE EQUIPOS'!$G$8:$O$22,9,0)," ")</f>
        <v xml:space="preserve"> </v>
      </c>
      <c r="V2895" s="232" t="str">
        <f t="shared" si="312"/>
        <v/>
      </c>
      <c r="W2895" s="232" t="str">
        <f t="shared" si="313"/>
        <v/>
      </c>
      <c r="X2895" s="232" t="str">
        <f>IFERROR(VLOOKUP(W2895,Datos!$P$4:$Q$18,2,0),"")</f>
        <v/>
      </c>
      <c r="Y2895" s="232" t="str">
        <f t="shared" si="314"/>
        <v/>
      </c>
      <c r="AA2895" s="314" t="str">
        <f t="shared" ca="1" si="311"/>
        <v/>
      </c>
    </row>
    <row r="2896" spans="1:27" x14ac:dyDescent="0.3">
      <c r="A2896" s="238"/>
      <c r="B2896" s="241" t="str">
        <f t="shared" si="315"/>
        <v/>
      </c>
      <c r="C2896" s="239"/>
      <c r="D2896" s="240" t="str">
        <f>IF(C2896&lt;&gt;"",VLOOKUP(C2896,'BASE EQUIPOS'!$G$8:$H$22,2,0),"")</f>
        <v/>
      </c>
      <c r="E2896" s="241" t="str">
        <f>IF(C2896&lt;&gt;"",VLOOKUP(C2896,'BASE EQUIPOS'!$G$8:$I$22,3,0),"")</f>
        <v/>
      </c>
      <c r="F2896" s="241" t="str">
        <f>IF(C2896&lt;&gt;"",VLOOKUP(C2896,'BASE EQUIPOS'!$G$8:$J$22,4,0),"")</f>
        <v/>
      </c>
      <c r="G2896" s="242"/>
      <c r="H2896" s="233"/>
      <c r="I2896" s="241"/>
      <c r="J2896" s="241"/>
      <c r="K2896" s="241"/>
      <c r="L2896" s="239"/>
      <c r="M2896" s="244"/>
      <c r="N2896" s="245" t="str">
        <f t="shared" ref="N2896:N2959" ca="1" si="316">IF(M2896="","",IF(O2896="",NOW()*24-(L2896+M2896)*24,"Mtto. Terminado"))</f>
        <v/>
      </c>
      <c r="O2896" s="239"/>
      <c r="P2896" s="244"/>
      <c r="Q2896" s="245" t="str">
        <f t="shared" ref="Q2896:Q2959" si="317">IF(O2896="","",IF(P2896="","",(O2896+P2896)*24-(L2896+M2896)*24))</f>
        <v/>
      </c>
      <c r="U2896" s="246" t="str">
        <f>IFERROR(VLOOKUP(C2896,'BASE EQUIPOS'!$G$8:$O$22,9,0)," ")</f>
        <v xml:space="preserve"> </v>
      </c>
      <c r="V2896" s="232" t="str">
        <f t="shared" si="312"/>
        <v/>
      </c>
      <c r="W2896" s="232" t="str">
        <f t="shared" si="313"/>
        <v/>
      </c>
      <c r="X2896" s="232" t="str">
        <f>IFERROR(VLOOKUP(W2896,Datos!$P$4:$Q$18,2,0),"")</f>
        <v/>
      </c>
      <c r="Y2896" s="232" t="str">
        <f t="shared" si="314"/>
        <v/>
      </c>
      <c r="AA2896" s="314" t="str">
        <f t="shared" ca="1" si="311"/>
        <v/>
      </c>
    </row>
    <row r="2897" spans="1:27" x14ac:dyDescent="0.3">
      <c r="A2897" s="238"/>
      <c r="B2897" s="241" t="str">
        <f t="shared" si="315"/>
        <v/>
      </c>
      <c r="C2897" s="239"/>
      <c r="D2897" s="240" t="str">
        <f>IF(C2897&lt;&gt;"",VLOOKUP(C2897,'BASE EQUIPOS'!$G$8:$H$22,2,0),"")</f>
        <v/>
      </c>
      <c r="E2897" s="241" t="str">
        <f>IF(C2897&lt;&gt;"",VLOOKUP(C2897,'BASE EQUIPOS'!$G$8:$I$22,3,0),"")</f>
        <v/>
      </c>
      <c r="F2897" s="241" t="str">
        <f>IF(C2897&lt;&gt;"",VLOOKUP(C2897,'BASE EQUIPOS'!$G$8:$J$22,4,0),"")</f>
        <v/>
      </c>
      <c r="G2897" s="242"/>
      <c r="H2897" s="233"/>
      <c r="I2897" s="241"/>
      <c r="J2897" s="241"/>
      <c r="K2897" s="241"/>
      <c r="L2897" s="239"/>
      <c r="M2897" s="244"/>
      <c r="N2897" s="245" t="str">
        <f t="shared" ca="1" si="316"/>
        <v/>
      </c>
      <c r="O2897" s="239"/>
      <c r="P2897" s="244"/>
      <c r="Q2897" s="245" t="str">
        <f t="shared" si="317"/>
        <v/>
      </c>
      <c r="U2897" s="246" t="str">
        <f>IFERROR(VLOOKUP(C2897,'BASE EQUIPOS'!$G$8:$O$22,9,0)," ")</f>
        <v xml:space="preserve"> </v>
      </c>
      <c r="V2897" s="232" t="str">
        <f t="shared" si="312"/>
        <v/>
      </c>
      <c r="W2897" s="232" t="str">
        <f t="shared" si="313"/>
        <v/>
      </c>
      <c r="X2897" s="232" t="str">
        <f>IFERROR(VLOOKUP(W2897,Datos!$P$4:$Q$18,2,0),"")</f>
        <v/>
      </c>
      <c r="Y2897" s="232" t="str">
        <f t="shared" si="314"/>
        <v/>
      </c>
      <c r="AA2897" s="314" t="str">
        <f t="shared" ref="AA2897:AA2960" ca="1" si="318">IF(N2897="Mtto. Terminado",1,"")</f>
        <v/>
      </c>
    </row>
    <row r="2898" spans="1:27" x14ac:dyDescent="0.3">
      <c r="A2898" s="238"/>
      <c r="B2898" s="241" t="str">
        <f t="shared" si="315"/>
        <v/>
      </c>
      <c r="C2898" s="239"/>
      <c r="D2898" s="240" t="str">
        <f>IF(C2898&lt;&gt;"",VLOOKUP(C2898,'BASE EQUIPOS'!$G$8:$H$22,2,0),"")</f>
        <v/>
      </c>
      <c r="E2898" s="241" t="str">
        <f>IF(C2898&lt;&gt;"",VLOOKUP(C2898,'BASE EQUIPOS'!$G$8:$I$22,3,0),"")</f>
        <v/>
      </c>
      <c r="F2898" s="241" t="str">
        <f>IF(C2898&lt;&gt;"",VLOOKUP(C2898,'BASE EQUIPOS'!$G$8:$J$22,4,0),"")</f>
        <v/>
      </c>
      <c r="G2898" s="242"/>
      <c r="H2898" s="233"/>
      <c r="I2898" s="241"/>
      <c r="J2898" s="241"/>
      <c r="K2898" s="241"/>
      <c r="L2898" s="239"/>
      <c r="M2898" s="244"/>
      <c r="N2898" s="245" t="str">
        <f t="shared" ca="1" si="316"/>
        <v/>
      </c>
      <c r="O2898" s="239"/>
      <c r="P2898" s="244"/>
      <c r="Q2898" s="245" t="str">
        <f t="shared" si="317"/>
        <v/>
      </c>
      <c r="U2898" s="246" t="str">
        <f>IFERROR(VLOOKUP(C2898,'BASE EQUIPOS'!$G$8:$O$22,9,0)," ")</f>
        <v xml:space="preserve"> </v>
      </c>
      <c r="V2898" s="232" t="str">
        <f t="shared" si="312"/>
        <v/>
      </c>
      <c r="W2898" s="232" t="str">
        <f t="shared" si="313"/>
        <v/>
      </c>
      <c r="X2898" s="232" t="str">
        <f>IFERROR(VLOOKUP(W2898,Datos!$P$4:$Q$18,2,0),"")</f>
        <v/>
      </c>
      <c r="Y2898" s="232" t="str">
        <f t="shared" si="314"/>
        <v/>
      </c>
      <c r="AA2898" s="314" t="str">
        <f t="shared" ca="1" si="318"/>
        <v/>
      </c>
    </row>
    <row r="2899" spans="1:27" x14ac:dyDescent="0.3">
      <c r="A2899" s="238"/>
      <c r="B2899" s="241" t="str">
        <f t="shared" si="315"/>
        <v/>
      </c>
      <c r="C2899" s="239"/>
      <c r="D2899" s="240" t="str">
        <f>IF(C2899&lt;&gt;"",VLOOKUP(C2899,'BASE EQUIPOS'!$G$8:$H$22,2,0),"")</f>
        <v/>
      </c>
      <c r="E2899" s="241" t="str">
        <f>IF(C2899&lt;&gt;"",VLOOKUP(C2899,'BASE EQUIPOS'!$G$8:$I$22,3,0),"")</f>
        <v/>
      </c>
      <c r="F2899" s="241" t="str">
        <f>IF(C2899&lt;&gt;"",VLOOKUP(C2899,'BASE EQUIPOS'!$G$8:$J$22,4,0),"")</f>
        <v/>
      </c>
      <c r="G2899" s="242"/>
      <c r="H2899" s="233"/>
      <c r="I2899" s="241"/>
      <c r="J2899" s="241"/>
      <c r="K2899" s="241"/>
      <c r="L2899" s="239"/>
      <c r="M2899" s="244"/>
      <c r="N2899" s="245" t="str">
        <f t="shared" ca="1" si="316"/>
        <v/>
      </c>
      <c r="O2899" s="239"/>
      <c r="P2899" s="244"/>
      <c r="Q2899" s="245" t="str">
        <f t="shared" si="317"/>
        <v/>
      </c>
      <c r="U2899" s="246" t="str">
        <f>IFERROR(VLOOKUP(C2899,'BASE EQUIPOS'!$G$8:$O$22,9,0)," ")</f>
        <v xml:space="preserve"> </v>
      </c>
      <c r="V2899" s="232" t="str">
        <f t="shared" si="312"/>
        <v/>
      </c>
      <c r="W2899" s="232" t="str">
        <f t="shared" si="313"/>
        <v/>
      </c>
      <c r="X2899" s="232" t="str">
        <f>IFERROR(VLOOKUP(W2899,Datos!$P$4:$Q$18,2,0),"")</f>
        <v/>
      </c>
      <c r="Y2899" s="232" t="str">
        <f t="shared" si="314"/>
        <v/>
      </c>
      <c r="AA2899" s="314" t="str">
        <f t="shared" ca="1" si="318"/>
        <v/>
      </c>
    </row>
    <row r="2900" spans="1:27" x14ac:dyDescent="0.3">
      <c r="A2900" s="238"/>
      <c r="B2900" s="241" t="str">
        <f t="shared" si="315"/>
        <v/>
      </c>
      <c r="C2900" s="239"/>
      <c r="D2900" s="240" t="str">
        <f>IF(C2900&lt;&gt;"",VLOOKUP(C2900,'BASE EQUIPOS'!$G$8:$H$22,2,0),"")</f>
        <v/>
      </c>
      <c r="E2900" s="241" t="str">
        <f>IF(C2900&lt;&gt;"",VLOOKUP(C2900,'BASE EQUIPOS'!$G$8:$I$22,3,0),"")</f>
        <v/>
      </c>
      <c r="F2900" s="241" t="str">
        <f>IF(C2900&lt;&gt;"",VLOOKUP(C2900,'BASE EQUIPOS'!$G$8:$J$22,4,0),"")</f>
        <v/>
      </c>
      <c r="G2900" s="242"/>
      <c r="H2900" s="233"/>
      <c r="I2900" s="241"/>
      <c r="J2900" s="241"/>
      <c r="K2900" s="241"/>
      <c r="L2900" s="239"/>
      <c r="M2900" s="244"/>
      <c r="N2900" s="245" t="str">
        <f t="shared" ca="1" si="316"/>
        <v/>
      </c>
      <c r="O2900" s="239"/>
      <c r="P2900" s="244"/>
      <c r="Q2900" s="245" t="str">
        <f t="shared" si="317"/>
        <v/>
      </c>
      <c r="U2900" s="246" t="str">
        <f>IFERROR(VLOOKUP(C2900,'BASE EQUIPOS'!$G$8:$O$22,9,0)," ")</f>
        <v xml:space="preserve"> </v>
      </c>
      <c r="V2900" s="232" t="str">
        <f t="shared" si="312"/>
        <v/>
      </c>
      <c r="W2900" s="232" t="str">
        <f t="shared" si="313"/>
        <v/>
      </c>
      <c r="X2900" s="232" t="str">
        <f>IFERROR(VLOOKUP(W2900,Datos!$P$4:$Q$18,2,0),"")</f>
        <v/>
      </c>
      <c r="Y2900" s="232" t="str">
        <f t="shared" si="314"/>
        <v/>
      </c>
      <c r="AA2900" s="314" t="str">
        <f t="shared" ca="1" si="318"/>
        <v/>
      </c>
    </row>
    <row r="2901" spans="1:27" x14ac:dyDescent="0.3">
      <c r="A2901" s="238"/>
      <c r="B2901" s="241" t="str">
        <f t="shared" si="315"/>
        <v/>
      </c>
      <c r="C2901" s="239"/>
      <c r="D2901" s="240" t="str">
        <f>IF(C2901&lt;&gt;"",VLOOKUP(C2901,'BASE EQUIPOS'!$G$8:$H$22,2,0),"")</f>
        <v/>
      </c>
      <c r="E2901" s="241" t="str">
        <f>IF(C2901&lt;&gt;"",VLOOKUP(C2901,'BASE EQUIPOS'!$G$8:$I$22,3,0),"")</f>
        <v/>
      </c>
      <c r="F2901" s="241" t="str">
        <f>IF(C2901&lt;&gt;"",VLOOKUP(C2901,'BASE EQUIPOS'!$G$8:$J$22,4,0),"")</f>
        <v/>
      </c>
      <c r="G2901" s="242"/>
      <c r="H2901" s="233"/>
      <c r="I2901" s="241"/>
      <c r="J2901" s="241"/>
      <c r="K2901" s="241"/>
      <c r="L2901" s="239"/>
      <c r="M2901" s="244"/>
      <c r="N2901" s="245" t="str">
        <f t="shared" ca="1" si="316"/>
        <v/>
      </c>
      <c r="O2901" s="239"/>
      <c r="P2901" s="244"/>
      <c r="Q2901" s="245" t="str">
        <f t="shared" si="317"/>
        <v/>
      </c>
      <c r="U2901" s="246" t="str">
        <f>IFERROR(VLOOKUP(C2901,'BASE EQUIPOS'!$G$8:$O$22,9,0)," ")</f>
        <v xml:space="preserve"> </v>
      </c>
      <c r="V2901" s="232" t="str">
        <f t="shared" ref="V2901:V2964" si="319">IF(G2901="MTTO. SISTEMÁTICO","PREVENTIVA",IF(G2901="MTTO. PREDICTIVO","INSPECCIÓN",""))</f>
        <v/>
      </c>
      <c r="W2901" s="232" t="str">
        <f t="shared" ref="W2901:W2964" si="320">CONCATENATE(D2901,I2901)</f>
        <v/>
      </c>
      <c r="X2901" s="232" t="str">
        <f>IFERROR(VLOOKUP(W2901,Datos!$P$4:$Q$18,2,0),"")</f>
        <v/>
      </c>
      <c r="Y2901" s="232" t="str">
        <f t="shared" ref="Y2901:Y2964" si="321">IF(A2901="OT CORRECTIVA",1,IF(A2901="OT PREVENTIVA",2,IF(A2901="HOJA INSPECCIÓN",3,"")))</f>
        <v/>
      </c>
      <c r="AA2901" s="314" t="str">
        <f t="shared" ca="1" si="318"/>
        <v/>
      </c>
    </row>
    <row r="2902" spans="1:27" x14ac:dyDescent="0.3">
      <c r="A2902" s="238"/>
      <c r="B2902" s="241" t="str">
        <f t="shared" si="315"/>
        <v/>
      </c>
      <c r="C2902" s="239"/>
      <c r="D2902" s="240" t="str">
        <f>IF(C2902&lt;&gt;"",VLOOKUP(C2902,'BASE EQUIPOS'!$G$8:$H$22,2,0),"")</f>
        <v/>
      </c>
      <c r="E2902" s="241" t="str">
        <f>IF(C2902&lt;&gt;"",VLOOKUP(C2902,'BASE EQUIPOS'!$G$8:$I$22,3,0),"")</f>
        <v/>
      </c>
      <c r="F2902" s="241" t="str">
        <f>IF(C2902&lt;&gt;"",VLOOKUP(C2902,'BASE EQUIPOS'!$G$8:$J$22,4,0),"")</f>
        <v/>
      </c>
      <c r="G2902" s="242"/>
      <c r="H2902" s="233"/>
      <c r="I2902" s="241"/>
      <c r="J2902" s="241"/>
      <c r="K2902" s="241"/>
      <c r="L2902" s="239"/>
      <c r="M2902" s="244"/>
      <c r="N2902" s="245" t="str">
        <f t="shared" ca="1" si="316"/>
        <v/>
      </c>
      <c r="O2902" s="239"/>
      <c r="P2902" s="244"/>
      <c r="Q2902" s="245" t="str">
        <f t="shared" si="317"/>
        <v/>
      </c>
      <c r="U2902" s="246" t="str">
        <f>IFERROR(VLOOKUP(C2902,'BASE EQUIPOS'!$G$8:$O$22,9,0)," ")</f>
        <v xml:space="preserve"> </v>
      </c>
      <c r="V2902" s="232" t="str">
        <f t="shared" si="319"/>
        <v/>
      </c>
      <c r="W2902" s="232" t="str">
        <f t="shared" si="320"/>
        <v/>
      </c>
      <c r="X2902" s="232" t="str">
        <f>IFERROR(VLOOKUP(W2902,Datos!$P$4:$Q$18,2,0),"")</f>
        <v/>
      </c>
      <c r="Y2902" s="232" t="str">
        <f t="shared" si="321"/>
        <v/>
      </c>
      <c r="AA2902" s="314" t="str">
        <f t="shared" ca="1" si="318"/>
        <v/>
      </c>
    </row>
    <row r="2903" spans="1:27" x14ac:dyDescent="0.3">
      <c r="A2903" s="238"/>
      <c r="B2903" s="241" t="str">
        <f t="shared" si="315"/>
        <v/>
      </c>
      <c r="C2903" s="239"/>
      <c r="D2903" s="240" t="str">
        <f>IF(C2903&lt;&gt;"",VLOOKUP(C2903,'BASE EQUIPOS'!$G$8:$H$22,2,0),"")</f>
        <v/>
      </c>
      <c r="E2903" s="241" t="str">
        <f>IF(C2903&lt;&gt;"",VLOOKUP(C2903,'BASE EQUIPOS'!$G$8:$I$22,3,0),"")</f>
        <v/>
      </c>
      <c r="F2903" s="241" t="str">
        <f>IF(C2903&lt;&gt;"",VLOOKUP(C2903,'BASE EQUIPOS'!$G$8:$J$22,4,0),"")</f>
        <v/>
      </c>
      <c r="G2903" s="242"/>
      <c r="H2903" s="233"/>
      <c r="I2903" s="241"/>
      <c r="J2903" s="241"/>
      <c r="K2903" s="241"/>
      <c r="L2903" s="239"/>
      <c r="M2903" s="244"/>
      <c r="N2903" s="245" t="str">
        <f t="shared" ca="1" si="316"/>
        <v/>
      </c>
      <c r="O2903" s="239"/>
      <c r="P2903" s="244"/>
      <c r="Q2903" s="245" t="str">
        <f t="shared" si="317"/>
        <v/>
      </c>
      <c r="U2903" s="246" t="str">
        <f>IFERROR(VLOOKUP(C2903,'BASE EQUIPOS'!$G$8:$O$22,9,0)," ")</f>
        <v xml:space="preserve"> </v>
      </c>
      <c r="V2903" s="232" t="str">
        <f t="shared" si="319"/>
        <v/>
      </c>
      <c r="W2903" s="232" t="str">
        <f t="shared" si="320"/>
        <v/>
      </c>
      <c r="X2903" s="232" t="str">
        <f>IFERROR(VLOOKUP(W2903,Datos!$P$4:$Q$18,2,0),"")</f>
        <v/>
      </c>
      <c r="Y2903" s="232" t="str">
        <f t="shared" si="321"/>
        <v/>
      </c>
      <c r="AA2903" s="314" t="str">
        <f t="shared" ca="1" si="318"/>
        <v/>
      </c>
    </row>
    <row r="2904" spans="1:27" x14ac:dyDescent="0.3">
      <c r="A2904" s="238"/>
      <c r="B2904" s="241" t="str">
        <f t="shared" si="315"/>
        <v/>
      </c>
      <c r="C2904" s="239"/>
      <c r="D2904" s="240" t="str">
        <f>IF(C2904&lt;&gt;"",VLOOKUP(C2904,'BASE EQUIPOS'!$G$8:$H$22,2,0),"")</f>
        <v/>
      </c>
      <c r="E2904" s="241" t="str">
        <f>IF(C2904&lt;&gt;"",VLOOKUP(C2904,'BASE EQUIPOS'!$G$8:$I$22,3,0),"")</f>
        <v/>
      </c>
      <c r="F2904" s="241" t="str">
        <f>IF(C2904&lt;&gt;"",VLOOKUP(C2904,'BASE EQUIPOS'!$G$8:$J$22,4,0),"")</f>
        <v/>
      </c>
      <c r="G2904" s="242"/>
      <c r="H2904" s="233"/>
      <c r="I2904" s="241"/>
      <c r="J2904" s="241"/>
      <c r="K2904" s="241"/>
      <c r="L2904" s="239"/>
      <c r="M2904" s="244"/>
      <c r="N2904" s="245" t="str">
        <f t="shared" ca="1" si="316"/>
        <v/>
      </c>
      <c r="O2904" s="239"/>
      <c r="P2904" s="244"/>
      <c r="Q2904" s="245" t="str">
        <f t="shared" si="317"/>
        <v/>
      </c>
      <c r="U2904" s="246" t="str">
        <f>IFERROR(VLOOKUP(C2904,'BASE EQUIPOS'!$G$8:$O$22,9,0)," ")</f>
        <v xml:space="preserve"> </v>
      </c>
      <c r="V2904" s="232" t="str">
        <f t="shared" si="319"/>
        <v/>
      </c>
      <c r="W2904" s="232" t="str">
        <f t="shared" si="320"/>
        <v/>
      </c>
      <c r="X2904" s="232" t="str">
        <f>IFERROR(VLOOKUP(W2904,Datos!$P$4:$Q$18,2,0),"")</f>
        <v/>
      </c>
      <c r="Y2904" s="232" t="str">
        <f t="shared" si="321"/>
        <v/>
      </c>
      <c r="AA2904" s="314" t="str">
        <f t="shared" ca="1" si="318"/>
        <v/>
      </c>
    </row>
    <row r="2905" spans="1:27" x14ac:dyDescent="0.3">
      <c r="A2905" s="238"/>
      <c r="B2905" s="241" t="str">
        <f t="shared" si="315"/>
        <v/>
      </c>
      <c r="C2905" s="239"/>
      <c r="D2905" s="240" t="str">
        <f>IF(C2905&lt;&gt;"",VLOOKUP(C2905,'BASE EQUIPOS'!$G$8:$H$22,2,0),"")</f>
        <v/>
      </c>
      <c r="E2905" s="241" t="str">
        <f>IF(C2905&lt;&gt;"",VLOOKUP(C2905,'BASE EQUIPOS'!$G$8:$I$22,3,0),"")</f>
        <v/>
      </c>
      <c r="F2905" s="241" t="str">
        <f>IF(C2905&lt;&gt;"",VLOOKUP(C2905,'BASE EQUIPOS'!$G$8:$J$22,4,0),"")</f>
        <v/>
      </c>
      <c r="G2905" s="242"/>
      <c r="H2905" s="233"/>
      <c r="I2905" s="241"/>
      <c r="J2905" s="241"/>
      <c r="K2905" s="241"/>
      <c r="L2905" s="239"/>
      <c r="M2905" s="244"/>
      <c r="N2905" s="245" t="str">
        <f t="shared" ca="1" si="316"/>
        <v/>
      </c>
      <c r="O2905" s="239"/>
      <c r="P2905" s="244"/>
      <c r="Q2905" s="245" t="str">
        <f t="shared" si="317"/>
        <v/>
      </c>
      <c r="U2905" s="246" t="str">
        <f>IFERROR(VLOOKUP(C2905,'BASE EQUIPOS'!$G$8:$O$22,9,0)," ")</f>
        <v xml:space="preserve"> </v>
      </c>
      <c r="V2905" s="232" t="str">
        <f t="shared" si="319"/>
        <v/>
      </c>
      <c r="W2905" s="232" t="str">
        <f t="shared" si="320"/>
        <v/>
      </c>
      <c r="X2905" s="232" t="str">
        <f>IFERROR(VLOOKUP(W2905,Datos!$P$4:$Q$18,2,0),"")</f>
        <v/>
      </c>
      <c r="Y2905" s="232" t="str">
        <f t="shared" si="321"/>
        <v/>
      </c>
      <c r="AA2905" s="314" t="str">
        <f t="shared" ca="1" si="318"/>
        <v/>
      </c>
    </row>
    <row r="2906" spans="1:27" x14ac:dyDescent="0.3">
      <c r="A2906" s="238"/>
      <c r="B2906" s="241" t="str">
        <f t="shared" si="315"/>
        <v/>
      </c>
      <c r="C2906" s="239"/>
      <c r="D2906" s="240" t="str">
        <f>IF(C2906&lt;&gt;"",VLOOKUP(C2906,'BASE EQUIPOS'!$G$8:$H$22,2,0),"")</f>
        <v/>
      </c>
      <c r="E2906" s="241" t="str">
        <f>IF(C2906&lt;&gt;"",VLOOKUP(C2906,'BASE EQUIPOS'!$G$8:$I$22,3,0),"")</f>
        <v/>
      </c>
      <c r="F2906" s="241" t="str">
        <f>IF(C2906&lt;&gt;"",VLOOKUP(C2906,'BASE EQUIPOS'!$G$8:$J$22,4,0),"")</f>
        <v/>
      </c>
      <c r="G2906" s="242"/>
      <c r="H2906" s="233"/>
      <c r="I2906" s="241"/>
      <c r="J2906" s="241"/>
      <c r="K2906" s="241"/>
      <c r="L2906" s="239"/>
      <c r="M2906" s="244"/>
      <c r="N2906" s="245" t="str">
        <f t="shared" ca="1" si="316"/>
        <v/>
      </c>
      <c r="O2906" s="239"/>
      <c r="P2906" s="244"/>
      <c r="Q2906" s="245" t="str">
        <f t="shared" si="317"/>
        <v/>
      </c>
      <c r="U2906" s="246" t="str">
        <f>IFERROR(VLOOKUP(C2906,'BASE EQUIPOS'!$G$8:$O$22,9,0)," ")</f>
        <v xml:space="preserve"> </v>
      </c>
      <c r="V2906" s="232" t="str">
        <f t="shared" si="319"/>
        <v/>
      </c>
      <c r="W2906" s="232" t="str">
        <f t="shared" si="320"/>
        <v/>
      </c>
      <c r="X2906" s="232" t="str">
        <f>IFERROR(VLOOKUP(W2906,Datos!$P$4:$Q$18,2,0),"")</f>
        <v/>
      </c>
      <c r="Y2906" s="232" t="str">
        <f t="shared" si="321"/>
        <v/>
      </c>
      <c r="AA2906" s="314" t="str">
        <f t="shared" ca="1" si="318"/>
        <v/>
      </c>
    </row>
    <row r="2907" spans="1:27" x14ac:dyDescent="0.3">
      <c r="A2907" s="238"/>
      <c r="B2907" s="241" t="str">
        <f t="shared" si="315"/>
        <v/>
      </c>
      <c r="C2907" s="239"/>
      <c r="D2907" s="240" t="str">
        <f>IF(C2907&lt;&gt;"",VLOOKUP(C2907,'BASE EQUIPOS'!$G$8:$H$22,2,0),"")</f>
        <v/>
      </c>
      <c r="E2907" s="241" t="str">
        <f>IF(C2907&lt;&gt;"",VLOOKUP(C2907,'BASE EQUIPOS'!$G$8:$I$22,3,0),"")</f>
        <v/>
      </c>
      <c r="F2907" s="241" t="str">
        <f>IF(C2907&lt;&gt;"",VLOOKUP(C2907,'BASE EQUIPOS'!$G$8:$J$22,4,0),"")</f>
        <v/>
      </c>
      <c r="G2907" s="242"/>
      <c r="H2907" s="233"/>
      <c r="I2907" s="241"/>
      <c r="J2907" s="241"/>
      <c r="K2907" s="241"/>
      <c r="L2907" s="239"/>
      <c r="M2907" s="244"/>
      <c r="N2907" s="245" t="str">
        <f t="shared" ca="1" si="316"/>
        <v/>
      </c>
      <c r="O2907" s="239"/>
      <c r="P2907" s="244"/>
      <c r="Q2907" s="245" t="str">
        <f t="shared" si="317"/>
        <v/>
      </c>
      <c r="U2907" s="246" t="str">
        <f>IFERROR(VLOOKUP(C2907,'BASE EQUIPOS'!$G$8:$O$22,9,0)," ")</f>
        <v xml:space="preserve"> </v>
      </c>
      <c r="V2907" s="232" t="str">
        <f t="shared" si="319"/>
        <v/>
      </c>
      <c r="W2907" s="232" t="str">
        <f t="shared" si="320"/>
        <v/>
      </c>
      <c r="X2907" s="232" t="str">
        <f>IFERROR(VLOOKUP(W2907,Datos!$P$4:$Q$18,2,0),"")</f>
        <v/>
      </c>
      <c r="Y2907" s="232" t="str">
        <f t="shared" si="321"/>
        <v/>
      </c>
      <c r="AA2907" s="314" t="str">
        <f t="shared" ca="1" si="318"/>
        <v/>
      </c>
    </row>
    <row r="2908" spans="1:27" x14ac:dyDescent="0.3">
      <c r="A2908" s="238"/>
      <c r="B2908" s="241" t="str">
        <f t="shared" ref="B2908:B2971" si="322">IF(C2908&lt;&gt;"",B2907+1,"")</f>
        <v/>
      </c>
      <c r="C2908" s="239"/>
      <c r="D2908" s="240" t="str">
        <f>IF(C2908&lt;&gt;"",VLOOKUP(C2908,'BASE EQUIPOS'!$G$8:$H$22,2,0),"")</f>
        <v/>
      </c>
      <c r="E2908" s="241" t="str">
        <f>IF(C2908&lt;&gt;"",VLOOKUP(C2908,'BASE EQUIPOS'!$G$8:$I$22,3,0),"")</f>
        <v/>
      </c>
      <c r="F2908" s="241" t="str">
        <f>IF(C2908&lt;&gt;"",VLOOKUP(C2908,'BASE EQUIPOS'!$G$8:$J$22,4,0),"")</f>
        <v/>
      </c>
      <c r="G2908" s="242"/>
      <c r="H2908" s="233"/>
      <c r="I2908" s="241"/>
      <c r="J2908" s="241"/>
      <c r="K2908" s="241"/>
      <c r="L2908" s="239"/>
      <c r="M2908" s="244"/>
      <c r="N2908" s="245" t="str">
        <f t="shared" ca="1" si="316"/>
        <v/>
      </c>
      <c r="O2908" s="239"/>
      <c r="P2908" s="244"/>
      <c r="Q2908" s="245" t="str">
        <f t="shared" si="317"/>
        <v/>
      </c>
      <c r="U2908" s="246" t="str">
        <f>IFERROR(VLOOKUP(C2908,'BASE EQUIPOS'!$G$8:$O$22,9,0)," ")</f>
        <v xml:space="preserve"> </v>
      </c>
      <c r="V2908" s="232" t="str">
        <f t="shared" si="319"/>
        <v/>
      </c>
      <c r="W2908" s="232" t="str">
        <f t="shared" si="320"/>
        <v/>
      </c>
      <c r="X2908" s="232" t="str">
        <f>IFERROR(VLOOKUP(W2908,Datos!$P$4:$Q$18,2,0),"")</f>
        <v/>
      </c>
      <c r="Y2908" s="232" t="str">
        <f t="shared" si="321"/>
        <v/>
      </c>
      <c r="AA2908" s="314" t="str">
        <f t="shared" ca="1" si="318"/>
        <v/>
      </c>
    </row>
    <row r="2909" spans="1:27" x14ac:dyDescent="0.3">
      <c r="A2909" s="238"/>
      <c r="B2909" s="241" t="str">
        <f t="shared" si="322"/>
        <v/>
      </c>
      <c r="C2909" s="239"/>
      <c r="D2909" s="240" t="str">
        <f>IF(C2909&lt;&gt;"",VLOOKUP(C2909,'BASE EQUIPOS'!$G$8:$H$22,2,0),"")</f>
        <v/>
      </c>
      <c r="E2909" s="241" t="str">
        <f>IF(C2909&lt;&gt;"",VLOOKUP(C2909,'BASE EQUIPOS'!$G$8:$I$22,3,0),"")</f>
        <v/>
      </c>
      <c r="F2909" s="241" t="str">
        <f>IF(C2909&lt;&gt;"",VLOOKUP(C2909,'BASE EQUIPOS'!$G$8:$J$22,4,0),"")</f>
        <v/>
      </c>
      <c r="G2909" s="242"/>
      <c r="H2909" s="233"/>
      <c r="I2909" s="241"/>
      <c r="J2909" s="241"/>
      <c r="K2909" s="241"/>
      <c r="L2909" s="239"/>
      <c r="M2909" s="244"/>
      <c r="N2909" s="245" t="str">
        <f t="shared" ca="1" si="316"/>
        <v/>
      </c>
      <c r="O2909" s="239"/>
      <c r="P2909" s="244"/>
      <c r="Q2909" s="245" t="str">
        <f t="shared" si="317"/>
        <v/>
      </c>
      <c r="U2909" s="246" t="str">
        <f>IFERROR(VLOOKUP(C2909,'BASE EQUIPOS'!$G$8:$O$22,9,0)," ")</f>
        <v xml:space="preserve"> </v>
      </c>
      <c r="V2909" s="232" t="str">
        <f t="shared" si="319"/>
        <v/>
      </c>
      <c r="W2909" s="232" t="str">
        <f t="shared" si="320"/>
        <v/>
      </c>
      <c r="X2909" s="232" t="str">
        <f>IFERROR(VLOOKUP(W2909,Datos!$P$4:$Q$18,2,0),"")</f>
        <v/>
      </c>
      <c r="Y2909" s="232" t="str">
        <f t="shared" si="321"/>
        <v/>
      </c>
      <c r="AA2909" s="314" t="str">
        <f t="shared" ca="1" si="318"/>
        <v/>
      </c>
    </row>
    <row r="2910" spans="1:27" x14ac:dyDescent="0.3">
      <c r="A2910" s="238"/>
      <c r="B2910" s="241" t="str">
        <f t="shared" si="322"/>
        <v/>
      </c>
      <c r="C2910" s="239"/>
      <c r="D2910" s="240" t="str">
        <f>IF(C2910&lt;&gt;"",VLOOKUP(C2910,'BASE EQUIPOS'!$G$8:$H$22,2,0),"")</f>
        <v/>
      </c>
      <c r="E2910" s="241" t="str">
        <f>IF(C2910&lt;&gt;"",VLOOKUP(C2910,'BASE EQUIPOS'!$G$8:$I$22,3,0),"")</f>
        <v/>
      </c>
      <c r="F2910" s="241" t="str">
        <f>IF(C2910&lt;&gt;"",VLOOKUP(C2910,'BASE EQUIPOS'!$G$8:$J$22,4,0),"")</f>
        <v/>
      </c>
      <c r="G2910" s="242"/>
      <c r="H2910" s="233"/>
      <c r="I2910" s="241"/>
      <c r="J2910" s="241"/>
      <c r="K2910" s="241"/>
      <c r="L2910" s="239"/>
      <c r="M2910" s="244"/>
      <c r="N2910" s="245" t="str">
        <f t="shared" ca="1" si="316"/>
        <v/>
      </c>
      <c r="O2910" s="239"/>
      <c r="P2910" s="244"/>
      <c r="Q2910" s="245" t="str">
        <f t="shared" si="317"/>
        <v/>
      </c>
      <c r="U2910" s="246" t="str">
        <f>IFERROR(VLOOKUP(C2910,'BASE EQUIPOS'!$G$8:$O$22,9,0)," ")</f>
        <v xml:space="preserve"> </v>
      </c>
      <c r="V2910" s="232" t="str">
        <f t="shared" si="319"/>
        <v/>
      </c>
      <c r="W2910" s="232" t="str">
        <f t="shared" si="320"/>
        <v/>
      </c>
      <c r="X2910" s="232" t="str">
        <f>IFERROR(VLOOKUP(W2910,Datos!$P$4:$Q$18,2,0),"")</f>
        <v/>
      </c>
      <c r="Y2910" s="232" t="str">
        <f t="shared" si="321"/>
        <v/>
      </c>
      <c r="AA2910" s="314" t="str">
        <f t="shared" ca="1" si="318"/>
        <v/>
      </c>
    </row>
    <row r="2911" spans="1:27" x14ac:dyDescent="0.3">
      <c r="A2911" s="238"/>
      <c r="B2911" s="241" t="str">
        <f t="shared" si="322"/>
        <v/>
      </c>
      <c r="C2911" s="239"/>
      <c r="D2911" s="240" t="str">
        <f>IF(C2911&lt;&gt;"",VLOOKUP(C2911,'BASE EQUIPOS'!$G$8:$H$22,2,0),"")</f>
        <v/>
      </c>
      <c r="E2911" s="241" t="str">
        <f>IF(C2911&lt;&gt;"",VLOOKUP(C2911,'BASE EQUIPOS'!$G$8:$I$22,3,0),"")</f>
        <v/>
      </c>
      <c r="F2911" s="241" t="str">
        <f>IF(C2911&lt;&gt;"",VLOOKUP(C2911,'BASE EQUIPOS'!$G$8:$J$22,4,0),"")</f>
        <v/>
      </c>
      <c r="G2911" s="242"/>
      <c r="H2911" s="233"/>
      <c r="I2911" s="241"/>
      <c r="J2911" s="241"/>
      <c r="K2911" s="241"/>
      <c r="L2911" s="239"/>
      <c r="M2911" s="244"/>
      <c r="N2911" s="245" t="str">
        <f t="shared" ca="1" si="316"/>
        <v/>
      </c>
      <c r="O2911" s="239"/>
      <c r="P2911" s="244"/>
      <c r="Q2911" s="245" t="str">
        <f t="shared" si="317"/>
        <v/>
      </c>
      <c r="U2911" s="246" t="str">
        <f>IFERROR(VLOOKUP(C2911,'BASE EQUIPOS'!$G$8:$O$22,9,0)," ")</f>
        <v xml:space="preserve"> </v>
      </c>
      <c r="V2911" s="232" t="str">
        <f t="shared" si="319"/>
        <v/>
      </c>
      <c r="W2911" s="232" t="str">
        <f t="shared" si="320"/>
        <v/>
      </c>
      <c r="X2911" s="232" t="str">
        <f>IFERROR(VLOOKUP(W2911,Datos!$P$4:$Q$18,2,0),"")</f>
        <v/>
      </c>
      <c r="Y2911" s="232" t="str">
        <f t="shared" si="321"/>
        <v/>
      </c>
      <c r="AA2911" s="314" t="str">
        <f t="shared" ca="1" si="318"/>
        <v/>
      </c>
    </row>
    <row r="2912" spans="1:27" x14ac:dyDescent="0.3">
      <c r="A2912" s="238"/>
      <c r="B2912" s="241" t="str">
        <f t="shared" si="322"/>
        <v/>
      </c>
      <c r="C2912" s="239"/>
      <c r="D2912" s="240" t="str">
        <f>IF(C2912&lt;&gt;"",VLOOKUP(C2912,'BASE EQUIPOS'!$G$8:$H$22,2,0),"")</f>
        <v/>
      </c>
      <c r="E2912" s="241" t="str">
        <f>IF(C2912&lt;&gt;"",VLOOKUP(C2912,'BASE EQUIPOS'!$G$8:$I$22,3,0),"")</f>
        <v/>
      </c>
      <c r="F2912" s="241" t="str">
        <f>IF(C2912&lt;&gt;"",VLOOKUP(C2912,'BASE EQUIPOS'!$G$8:$J$22,4,0),"")</f>
        <v/>
      </c>
      <c r="G2912" s="242"/>
      <c r="H2912" s="233"/>
      <c r="I2912" s="241"/>
      <c r="J2912" s="241"/>
      <c r="K2912" s="241"/>
      <c r="L2912" s="239"/>
      <c r="M2912" s="244"/>
      <c r="N2912" s="245" t="str">
        <f t="shared" ca="1" si="316"/>
        <v/>
      </c>
      <c r="O2912" s="239"/>
      <c r="P2912" s="244"/>
      <c r="Q2912" s="245" t="str">
        <f t="shared" si="317"/>
        <v/>
      </c>
      <c r="U2912" s="246" t="str">
        <f>IFERROR(VLOOKUP(C2912,'BASE EQUIPOS'!$G$8:$O$22,9,0)," ")</f>
        <v xml:space="preserve"> </v>
      </c>
      <c r="V2912" s="232" t="str">
        <f t="shared" si="319"/>
        <v/>
      </c>
      <c r="W2912" s="232" t="str">
        <f t="shared" si="320"/>
        <v/>
      </c>
      <c r="X2912" s="232" t="str">
        <f>IFERROR(VLOOKUP(W2912,Datos!$P$4:$Q$18,2,0),"")</f>
        <v/>
      </c>
      <c r="Y2912" s="232" t="str">
        <f t="shared" si="321"/>
        <v/>
      </c>
      <c r="AA2912" s="314" t="str">
        <f t="shared" ca="1" si="318"/>
        <v/>
      </c>
    </row>
    <row r="2913" spans="1:27" x14ac:dyDescent="0.3">
      <c r="A2913" s="238"/>
      <c r="B2913" s="241" t="str">
        <f t="shared" si="322"/>
        <v/>
      </c>
      <c r="C2913" s="239"/>
      <c r="D2913" s="240" t="str">
        <f>IF(C2913&lt;&gt;"",VLOOKUP(C2913,'BASE EQUIPOS'!$G$8:$H$22,2,0),"")</f>
        <v/>
      </c>
      <c r="E2913" s="241" t="str">
        <f>IF(C2913&lt;&gt;"",VLOOKUP(C2913,'BASE EQUIPOS'!$G$8:$I$22,3,0),"")</f>
        <v/>
      </c>
      <c r="F2913" s="241" t="str">
        <f>IF(C2913&lt;&gt;"",VLOOKUP(C2913,'BASE EQUIPOS'!$G$8:$J$22,4,0),"")</f>
        <v/>
      </c>
      <c r="G2913" s="242"/>
      <c r="H2913" s="233"/>
      <c r="I2913" s="241"/>
      <c r="J2913" s="241"/>
      <c r="K2913" s="241"/>
      <c r="L2913" s="239"/>
      <c r="M2913" s="244"/>
      <c r="N2913" s="245" t="str">
        <f t="shared" ca="1" si="316"/>
        <v/>
      </c>
      <c r="O2913" s="239"/>
      <c r="P2913" s="244"/>
      <c r="Q2913" s="245" t="str">
        <f t="shared" si="317"/>
        <v/>
      </c>
      <c r="U2913" s="246" t="str">
        <f>IFERROR(VLOOKUP(C2913,'BASE EQUIPOS'!$G$8:$O$22,9,0)," ")</f>
        <v xml:space="preserve"> </v>
      </c>
      <c r="V2913" s="232" t="str">
        <f t="shared" si="319"/>
        <v/>
      </c>
      <c r="W2913" s="232" t="str">
        <f t="shared" si="320"/>
        <v/>
      </c>
      <c r="X2913" s="232" t="str">
        <f>IFERROR(VLOOKUP(W2913,Datos!$P$4:$Q$18,2,0),"")</f>
        <v/>
      </c>
      <c r="Y2913" s="232" t="str">
        <f t="shared" si="321"/>
        <v/>
      </c>
      <c r="AA2913" s="314" t="str">
        <f t="shared" ca="1" si="318"/>
        <v/>
      </c>
    </row>
    <row r="2914" spans="1:27" x14ac:dyDescent="0.3">
      <c r="A2914" s="238"/>
      <c r="B2914" s="241" t="str">
        <f t="shared" si="322"/>
        <v/>
      </c>
      <c r="C2914" s="239"/>
      <c r="D2914" s="240" t="str">
        <f>IF(C2914&lt;&gt;"",VLOOKUP(C2914,'BASE EQUIPOS'!$G$8:$H$22,2,0),"")</f>
        <v/>
      </c>
      <c r="E2914" s="241" t="str">
        <f>IF(C2914&lt;&gt;"",VLOOKUP(C2914,'BASE EQUIPOS'!$G$8:$I$22,3,0),"")</f>
        <v/>
      </c>
      <c r="F2914" s="241" t="str">
        <f>IF(C2914&lt;&gt;"",VLOOKUP(C2914,'BASE EQUIPOS'!$G$8:$J$22,4,0),"")</f>
        <v/>
      </c>
      <c r="G2914" s="242"/>
      <c r="H2914" s="233"/>
      <c r="I2914" s="241"/>
      <c r="J2914" s="241"/>
      <c r="K2914" s="241"/>
      <c r="L2914" s="239"/>
      <c r="M2914" s="244"/>
      <c r="N2914" s="245" t="str">
        <f t="shared" ca="1" si="316"/>
        <v/>
      </c>
      <c r="O2914" s="239"/>
      <c r="P2914" s="244"/>
      <c r="Q2914" s="245" t="str">
        <f t="shared" si="317"/>
        <v/>
      </c>
      <c r="U2914" s="246" t="str">
        <f>IFERROR(VLOOKUP(C2914,'BASE EQUIPOS'!$G$8:$O$22,9,0)," ")</f>
        <v xml:space="preserve"> </v>
      </c>
      <c r="V2914" s="232" t="str">
        <f t="shared" si="319"/>
        <v/>
      </c>
      <c r="W2914" s="232" t="str">
        <f t="shared" si="320"/>
        <v/>
      </c>
      <c r="X2914" s="232" t="str">
        <f>IFERROR(VLOOKUP(W2914,Datos!$P$4:$Q$18,2,0),"")</f>
        <v/>
      </c>
      <c r="Y2914" s="232" t="str">
        <f t="shared" si="321"/>
        <v/>
      </c>
      <c r="AA2914" s="314" t="str">
        <f t="shared" ca="1" si="318"/>
        <v/>
      </c>
    </row>
    <row r="2915" spans="1:27" x14ac:dyDescent="0.3">
      <c r="A2915" s="238"/>
      <c r="B2915" s="241" t="str">
        <f t="shared" si="322"/>
        <v/>
      </c>
      <c r="C2915" s="239"/>
      <c r="D2915" s="240" t="str">
        <f>IF(C2915&lt;&gt;"",VLOOKUP(C2915,'BASE EQUIPOS'!$G$8:$H$22,2,0),"")</f>
        <v/>
      </c>
      <c r="E2915" s="241" t="str">
        <f>IF(C2915&lt;&gt;"",VLOOKUP(C2915,'BASE EQUIPOS'!$G$8:$I$22,3,0),"")</f>
        <v/>
      </c>
      <c r="F2915" s="241" t="str">
        <f>IF(C2915&lt;&gt;"",VLOOKUP(C2915,'BASE EQUIPOS'!$G$8:$J$22,4,0),"")</f>
        <v/>
      </c>
      <c r="G2915" s="242"/>
      <c r="H2915" s="233"/>
      <c r="I2915" s="241"/>
      <c r="J2915" s="241"/>
      <c r="K2915" s="241"/>
      <c r="L2915" s="239"/>
      <c r="M2915" s="244"/>
      <c r="N2915" s="245" t="str">
        <f t="shared" ca="1" si="316"/>
        <v/>
      </c>
      <c r="O2915" s="239"/>
      <c r="P2915" s="244"/>
      <c r="Q2915" s="245" t="str">
        <f t="shared" si="317"/>
        <v/>
      </c>
      <c r="U2915" s="246" t="str">
        <f>IFERROR(VLOOKUP(C2915,'BASE EQUIPOS'!$G$8:$O$22,9,0)," ")</f>
        <v xml:space="preserve"> </v>
      </c>
      <c r="V2915" s="232" t="str">
        <f t="shared" si="319"/>
        <v/>
      </c>
      <c r="W2915" s="232" t="str">
        <f t="shared" si="320"/>
        <v/>
      </c>
      <c r="X2915" s="232" t="str">
        <f>IFERROR(VLOOKUP(W2915,Datos!$P$4:$Q$18,2,0),"")</f>
        <v/>
      </c>
      <c r="Y2915" s="232" t="str">
        <f t="shared" si="321"/>
        <v/>
      </c>
      <c r="AA2915" s="314" t="str">
        <f t="shared" ca="1" si="318"/>
        <v/>
      </c>
    </row>
    <row r="2916" spans="1:27" x14ac:dyDescent="0.3">
      <c r="A2916" s="238"/>
      <c r="B2916" s="241" t="str">
        <f t="shared" si="322"/>
        <v/>
      </c>
      <c r="C2916" s="239"/>
      <c r="D2916" s="240" t="str">
        <f>IF(C2916&lt;&gt;"",VLOOKUP(C2916,'BASE EQUIPOS'!$G$8:$H$22,2,0),"")</f>
        <v/>
      </c>
      <c r="E2916" s="241" t="str">
        <f>IF(C2916&lt;&gt;"",VLOOKUP(C2916,'BASE EQUIPOS'!$G$8:$I$22,3,0),"")</f>
        <v/>
      </c>
      <c r="F2916" s="241" t="str">
        <f>IF(C2916&lt;&gt;"",VLOOKUP(C2916,'BASE EQUIPOS'!$G$8:$J$22,4,0),"")</f>
        <v/>
      </c>
      <c r="G2916" s="242"/>
      <c r="H2916" s="233"/>
      <c r="I2916" s="241"/>
      <c r="J2916" s="241"/>
      <c r="K2916" s="241"/>
      <c r="L2916" s="239"/>
      <c r="M2916" s="244"/>
      <c r="N2916" s="245" t="str">
        <f t="shared" ca="1" si="316"/>
        <v/>
      </c>
      <c r="O2916" s="239"/>
      <c r="P2916" s="244"/>
      <c r="Q2916" s="245" t="str">
        <f t="shared" si="317"/>
        <v/>
      </c>
      <c r="U2916" s="246" t="str">
        <f>IFERROR(VLOOKUP(C2916,'BASE EQUIPOS'!$G$8:$O$22,9,0)," ")</f>
        <v xml:space="preserve"> </v>
      </c>
      <c r="V2916" s="232" t="str">
        <f t="shared" si="319"/>
        <v/>
      </c>
      <c r="W2916" s="232" t="str">
        <f t="shared" si="320"/>
        <v/>
      </c>
      <c r="X2916" s="232" t="str">
        <f>IFERROR(VLOOKUP(W2916,Datos!$P$4:$Q$18,2,0),"")</f>
        <v/>
      </c>
      <c r="Y2916" s="232" t="str">
        <f t="shared" si="321"/>
        <v/>
      </c>
      <c r="AA2916" s="314" t="str">
        <f t="shared" ca="1" si="318"/>
        <v/>
      </c>
    </row>
    <row r="2917" spans="1:27" x14ac:dyDescent="0.3">
      <c r="A2917" s="238"/>
      <c r="B2917" s="241" t="str">
        <f t="shared" si="322"/>
        <v/>
      </c>
      <c r="C2917" s="239"/>
      <c r="D2917" s="240" t="str">
        <f>IF(C2917&lt;&gt;"",VLOOKUP(C2917,'BASE EQUIPOS'!$G$8:$H$22,2,0),"")</f>
        <v/>
      </c>
      <c r="E2917" s="241" t="str">
        <f>IF(C2917&lt;&gt;"",VLOOKUP(C2917,'BASE EQUIPOS'!$G$8:$I$22,3,0),"")</f>
        <v/>
      </c>
      <c r="F2917" s="241" t="str">
        <f>IF(C2917&lt;&gt;"",VLOOKUP(C2917,'BASE EQUIPOS'!$G$8:$J$22,4,0),"")</f>
        <v/>
      </c>
      <c r="G2917" s="242"/>
      <c r="H2917" s="233"/>
      <c r="I2917" s="241"/>
      <c r="J2917" s="241"/>
      <c r="K2917" s="241"/>
      <c r="L2917" s="239"/>
      <c r="M2917" s="244"/>
      <c r="N2917" s="245" t="str">
        <f t="shared" ca="1" si="316"/>
        <v/>
      </c>
      <c r="O2917" s="239"/>
      <c r="P2917" s="244"/>
      <c r="Q2917" s="245" t="str">
        <f t="shared" si="317"/>
        <v/>
      </c>
      <c r="U2917" s="246" t="str">
        <f>IFERROR(VLOOKUP(C2917,'BASE EQUIPOS'!$G$8:$O$22,9,0)," ")</f>
        <v xml:space="preserve"> </v>
      </c>
      <c r="V2917" s="232" t="str">
        <f t="shared" si="319"/>
        <v/>
      </c>
      <c r="W2917" s="232" t="str">
        <f t="shared" si="320"/>
        <v/>
      </c>
      <c r="X2917" s="232" t="str">
        <f>IFERROR(VLOOKUP(W2917,Datos!$P$4:$Q$18,2,0),"")</f>
        <v/>
      </c>
      <c r="Y2917" s="232" t="str">
        <f t="shared" si="321"/>
        <v/>
      </c>
      <c r="AA2917" s="314" t="str">
        <f t="shared" ca="1" si="318"/>
        <v/>
      </c>
    </row>
    <row r="2918" spans="1:27" x14ac:dyDescent="0.3">
      <c r="A2918" s="238"/>
      <c r="B2918" s="241" t="str">
        <f t="shared" si="322"/>
        <v/>
      </c>
      <c r="C2918" s="239"/>
      <c r="D2918" s="240" t="str">
        <f>IF(C2918&lt;&gt;"",VLOOKUP(C2918,'BASE EQUIPOS'!$G$8:$H$22,2,0),"")</f>
        <v/>
      </c>
      <c r="E2918" s="241" t="str">
        <f>IF(C2918&lt;&gt;"",VLOOKUP(C2918,'BASE EQUIPOS'!$G$8:$I$22,3,0),"")</f>
        <v/>
      </c>
      <c r="F2918" s="241" t="str">
        <f>IF(C2918&lt;&gt;"",VLOOKUP(C2918,'BASE EQUIPOS'!$G$8:$J$22,4,0),"")</f>
        <v/>
      </c>
      <c r="G2918" s="242"/>
      <c r="H2918" s="233"/>
      <c r="I2918" s="241"/>
      <c r="J2918" s="241"/>
      <c r="K2918" s="241"/>
      <c r="L2918" s="239"/>
      <c r="M2918" s="244"/>
      <c r="N2918" s="245" t="str">
        <f t="shared" ca="1" si="316"/>
        <v/>
      </c>
      <c r="O2918" s="239"/>
      <c r="P2918" s="244"/>
      <c r="Q2918" s="245" t="str">
        <f t="shared" si="317"/>
        <v/>
      </c>
      <c r="U2918" s="246" t="str">
        <f>IFERROR(VLOOKUP(C2918,'BASE EQUIPOS'!$G$8:$O$22,9,0)," ")</f>
        <v xml:space="preserve"> </v>
      </c>
      <c r="V2918" s="232" t="str">
        <f t="shared" si="319"/>
        <v/>
      </c>
      <c r="W2918" s="232" t="str">
        <f t="shared" si="320"/>
        <v/>
      </c>
      <c r="X2918" s="232" t="str">
        <f>IFERROR(VLOOKUP(W2918,Datos!$P$4:$Q$18,2,0),"")</f>
        <v/>
      </c>
      <c r="Y2918" s="232" t="str">
        <f t="shared" si="321"/>
        <v/>
      </c>
      <c r="AA2918" s="314" t="str">
        <f t="shared" ca="1" si="318"/>
        <v/>
      </c>
    </row>
    <row r="2919" spans="1:27" x14ac:dyDescent="0.3">
      <c r="A2919" s="238"/>
      <c r="B2919" s="241" t="str">
        <f t="shared" si="322"/>
        <v/>
      </c>
      <c r="C2919" s="239"/>
      <c r="D2919" s="240" t="str">
        <f>IF(C2919&lt;&gt;"",VLOOKUP(C2919,'BASE EQUIPOS'!$G$8:$H$22,2,0),"")</f>
        <v/>
      </c>
      <c r="E2919" s="241" t="str">
        <f>IF(C2919&lt;&gt;"",VLOOKUP(C2919,'BASE EQUIPOS'!$G$8:$I$22,3,0),"")</f>
        <v/>
      </c>
      <c r="F2919" s="241" t="str">
        <f>IF(C2919&lt;&gt;"",VLOOKUP(C2919,'BASE EQUIPOS'!$G$8:$J$22,4,0),"")</f>
        <v/>
      </c>
      <c r="G2919" s="242"/>
      <c r="H2919" s="233"/>
      <c r="I2919" s="241"/>
      <c r="J2919" s="241"/>
      <c r="K2919" s="241"/>
      <c r="L2919" s="239"/>
      <c r="M2919" s="244"/>
      <c r="N2919" s="245" t="str">
        <f t="shared" ca="1" si="316"/>
        <v/>
      </c>
      <c r="O2919" s="239"/>
      <c r="P2919" s="244"/>
      <c r="Q2919" s="245" t="str">
        <f t="shared" si="317"/>
        <v/>
      </c>
      <c r="U2919" s="246" t="str">
        <f>IFERROR(VLOOKUP(C2919,'BASE EQUIPOS'!$G$8:$O$22,9,0)," ")</f>
        <v xml:space="preserve"> </v>
      </c>
      <c r="V2919" s="232" t="str">
        <f t="shared" si="319"/>
        <v/>
      </c>
      <c r="W2919" s="232" t="str">
        <f t="shared" si="320"/>
        <v/>
      </c>
      <c r="X2919" s="232" t="str">
        <f>IFERROR(VLOOKUP(W2919,Datos!$P$4:$Q$18,2,0),"")</f>
        <v/>
      </c>
      <c r="Y2919" s="232" t="str">
        <f t="shared" si="321"/>
        <v/>
      </c>
      <c r="AA2919" s="314" t="str">
        <f t="shared" ca="1" si="318"/>
        <v/>
      </c>
    </row>
    <row r="2920" spans="1:27" x14ac:dyDescent="0.3">
      <c r="A2920" s="238"/>
      <c r="B2920" s="241" t="str">
        <f t="shared" si="322"/>
        <v/>
      </c>
      <c r="C2920" s="239"/>
      <c r="D2920" s="240" t="str">
        <f>IF(C2920&lt;&gt;"",VLOOKUP(C2920,'BASE EQUIPOS'!$G$8:$H$22,2,0),"")</f>
        <v/>
      </c>
      <c r="E2920" s="241" t="str">
        <f>IF(C2920&lt;&gt;"",VLOOKUP(C2920,'BASE EQUIPOS'!$G$8:$I$22,3,0),"")</f>
        <v/>
      </c>
      <c r="F2920" s="241" t="str">
        <f>IF(C2920&lt;&gt;"",VLOOKUP(C2920,'BASE EQUIPOS'!$G$8:$J$22,4,0),"")</f>
        <v/>
      </c>
      <c r="G2920" s="242"/>
      <c r="H2920" s="233"/>
      <c r="I2920" s="241"/>
      <c r="J2920" s="241"/>
      <c r="K2920" s="241"/>
      <c r="L2920" s="239"/>
      <c r="M2920" s="244"/>
      <c r="N2920" s="245" t="str">
        <f t="shared" ca="1" si="316"/>
        <v/>
      </c>
      <c r="O2920" s="239"/>
      <c r="P2920" s="244"/>
      <c r="Q2920" s="245" t="str">
        <f t="shared" si="317"/>
        <v/>
      </c>
      <c r="U2920" s="246" t="str">
        <f>IFERROR(VLOOKUP(C2920,'BASE EQUIPOS'!$G$8:$O$22,9,0)," ")</f>
        <v xml:space="preserve"> </v>
      </c>
      <c r="V2920" s="232" t="str">
        <f t="shared" si="319"/>
        <v/>
      </c>
      <c r="W2920" s="232" t="str">
        <f t="shared" si="320"/>
        <v/>
      </c>
      <c r="X2920" s="232" t="str">
        <f>IFERROR(VLOOKUP(W2920,Datos!$P$4:$Q$18,2,0),"")</f>
        <v/>
      </c>
      <c r="Y2920" s="232" t="str">
        <f t="shared" si="321"/>
        <v/>
      </c>
      <c r="AA2920" s="314" t="str">
        <f t="shared" ca="1" si="318"/>
        <v/>
      </c>
    </row>
    <row r="2921" spans="1:27" x14ac:dyDescent="0.3">
      <c r="A2921" s="238"/>
      <c r="B2921" s="241" t="str">
        <f t="shared" si="322"/>
        <v/>
      </c>
      <c r="C2921" s="239"/>
      <c r="D2921" s="240" t="str">
        <f>IF(C2921&lt;&gt;"",VLOOKUP(C2921,'BASE EQUIPOS'!$G$8:$H$22,2,0),"")</f>
        <v/>
      </c>
      <c r="E2921" s="241" t="str">
        <f>IF(C2921&lt;&gt;"",VLOOKUP(C2921,'BASE EQUIPOS'!$G$8:$I$22,3,0),"")</f>
        <v/>
      </c>
      <c r="F2921" s="241" t="str">
        <f>IF(C2921&lt;&gt;"",VLOOKUP(C2921,'BASE EQUIPOS'!$G$8:$J$22,4,0),"")</f>
        <v/>
      </c>
      <c r="G2921" s="242"/>
      <c r="H2921" s="233"/>
      <c r="I2921" s="241"/>
      <c r="J2921" s="241"/>
      <c r="K2921" s="241"/>
      <c r="L2921" s="239"/>
      <c r="M2921" s="244"/>
      <c r="N2921" s="245" t="str">
        <f t="shared" ca="1" si="316"/>
        <v/>
      </c>
      <c r="O2921" s="239"/>
      <c r="P2921" s="244"/>
      <c r="Q2921" s="245" t="str">
        <f t="shared" si="317"/>
        <v/>
      </c>
      <c r="U2921" s="246" t="str">
        <f>IFERROR(VLOOKUP(C2921,'BASE EQUIPOS'!$G$8:$O$22,9,0)," ")</f>
        <v xml:space="preserve"> </v>
      </c>
      <c r="V2921" s="232" t="str">
        <f t="shared" si="319"/>
        <v/>
      </c>
      <c r="W2921" s="232" t="str">
        <f t="shared" si="320"/>
        <v/>
      </c>
      <c r="X2921" s="232" t="str">
        <f>IFERROR(VLOOKUP(W2921,Datos!$P$4:$Q$18,2,0),"")</f>
        <v/>
      </c>
      <c r="Y2921" s="232" t="str">
        <f t="shared" si="321"/>
        <v/>
      </c>
      <c r="AA2921" s="314" t="str">
        <f t="shared" ca="1" si="318"/>
        <v/>
      </c>
    </row>
    <row r="2922" spans="1:27" x14ac:dyDescent="0.3">
      <c r="A2922" s="238"/>
      <c r="B2922" s="241" t="str">
        <f t="shared" si="322"/>
        <v/>
      </c>
      <c r="C2922" s="239"/>
      <c r="D2922" s="240" t="str">
        <f>IF(C2922&lt;&gt;"",VLOOKUP(C2922,'BASE EQUIPOS'!$G$8:$H$22,2,0),"")</f>
        <v/>
      </c>
      <c r="E2922" s="241" t="str">
        <f>IF(C2922&lt;&gt;"",VLOOKUP(C2922,'BASE EQUIPOS'!$G$8:$I$22,3,0),"")</f>
        <v/>
      </c>
      <c r="F2922" s="241" t="str">
        <f>IF(C2922&lt;&gt;"",VLOOKUP(C2922,'BASE EQUIPOS'!$G$8:$J$22,4,0),"")</f>
        <v/>
      </c>
      <c r="G2922" s="242"/>
      <c r="H2922" s="233"/>
      <c r="I2922" s="241"/>
      <c r="J2922" s="241"/>
      <c r="K2922" s="241"/>
      <c r="L2922" s="239"/>
      <c r="M2922" s="244"/>
      <c r="N2922" s="245" t="str">
        <f t="shared" ca="1" si="316"/>
        <v/>
      </c>
      <c r="O2922" s="239"/>
      <c r="P2922" s="244"/>
      <c r="Q2922" s="245" t="str">
        <f t="shared" si="317"/>
        <v/>
      </c>
      <c r="U2922" s="246" t="str">
        <f>IFERROR(VLOOKUP(C2922,'BASE EQUIPOS'!$G$8:$O$22,9,0)," ")</f>
        <v xml:space="preserve"> </v>
      </c>
      <c r="V2922" s="232" t="str">
        <f t="shared" si="319"/>
        <v/>
      </c>
      <c r="W2922" s="232" t="str">
        <f t="shared" si="320"/>
        <v/>
      </c>
      <c r="X2922" s="232" t="str">
        <f>IFERROR(VLOOKUP(W2922,Datos!$P$4:$Q$18,2,0),"")</f>
        <v/>
      </c>
      <c r="Y2922" s="232" t="str">
        <f t="shared" si="321"/>
        <v/>
      </c>
      <c r="AA2922" s="314" t="str">
        <f t="shared" ca="1" si="318"/>
        <v/>
      </c>
    </row>
    <row r="2923" spans="1:27" x14ac:dyDescent="0.3">
      <c r="A2923" s="238"/>
      <c r="B2923" s="241" t="str">
        <f t="shared" si="322"/>
        <v/>
      </c>
      <c r="C2923" s="239"/>
      <c r="D2923" s="240" t="str">
        <f>IF(C2923&lt;&gt;"",VLOOKUP(C2923,'BASE EQUIPOS'!$G$8:$H$22,2,0),"")</f>
        <v/>
      </c>
      <c r="E2923" s="241" t="str">
        <f>IF(C2923&lt;&gt;"",VLOOKUP(C2923,'BASE EQUIPOS'!$G$8:$I$22,3,0),"")</f>
        <v/>
      </c>
      <c r="F2923" s="241" t="str">
        <f>IF(C2923&lt;&gt;"",VLOOKUP(C2923,'BASE EQUIPOS'!$G$8:$J$22,4,0),"")</f>
        <v/>
      </c>
      <c r="G2923" s="242"/>
      <c r="H2923" s="233"/>
      <c r="I2923" s="241"/>
      <c r="J2923" s="241"/>
      <c r="K2923" s="241"/>
      <c r="L2923" s="239"/>
      <c r="M2923" s="244"/>
      <c r="N2923" s="245" t="str">
        <f t="shared" ca="1" si="316"/>
        <v/>
      </c>
      <c r="O2923" s="239"/>
      <c r="P2923" s="244"/>
      <c r="Q2923" s="245" t="str">
        <f t="shared" si="317"/>
        <v/>
      </c>
      <c r="U2923" s="246" t="str">
        <f>IFERROR(VLOOKUP(C2923,'BASE EQUIPOS'!$G$8:$O$22,9,0)," ")</f>
        <v xml:space="preserve"> </v>
      </c>
      <c r="V2923" s="232" t="str">
        <f t="shared" si="319"/>
        <v/>
      </c>
      <c r="W2923" s="232" t="str">
        <f t="shared" si="320"/>
        <v/>
      </c>
      <c r="X2923" s="232" t="str">
        <f>IFERROR(VLOOKUP(W2923,Datos!$P$4:$Q$18,2,0),"")</f>
        <v/>
      </c>
      <c r="Y2923" s="232" t="str">
        <f t="shared" si="321"/>
        <v/>
      </c>
      <c r="AA2923" s="314" t="str">
        <f t="shared" ca="1" si="318"/>
        <v/>
      </c>
    </row>
    <row r="2924" spans="1:27" x14ac:dyDescent="0.3">
      <c r="A2924" s="238"/>
      <c r="B2924" s="241" t="str">
        <f t="shared" si="322"/>
        <v/>
      </c>
      <c r="C2924" s="239"/>
      <c r="D2924" s="240" t="str">
        <f>IF(C2924&lt;&gt;"",VLOOKUP(C2924,'BASE EQUIPOS'!$G$8:$H$22,2,0),"")</f>
        <v/>
      </c>
      <c r="E2924" s="241" t="str">
        <f>IF(C2924&lt;&gt;"",VLOOKUP(C2924,'BASE EQUIPOS'!$G$8:$I$22,3,0),"")</f>
        <v/>
      </c>
      <c r="F2924" s="241" t="str">
        <f>IF(C2924&lt;&gt;"",VLOOKUP(C2924,'BASE EQUIPOS'!$G$8:$J$22,4,0),"")</f>
        <v/>
      </c>
      <c r="G2924" s="242"/>
      <c r="H2924" s="233"/>
      <c r="I2924" s="241"/>
      <c r="J2924" s="241"/>
      <c r="K2924" s="241"/>
      <c r="L2924" s="239"/>
      <c r="M2924" s="244"/>
      <c r="N2924" s="245" t="str">
        <f t="shared" ca="1" si="316"/>
        <v/>
      </c>
      <c r="O2924" s="239"/>
      <c r="P2924" s="244"/>
      <c r="Q2924" s="245" t="str">
        <f t="shared" si="317"/>
        <v/>
      </c>
      <c r="U2924" s="246" t="str">
        <f>IFERROR(VLOOKUP(C2924,'BASE EQUIPOS'!$G$8:$O$22,9,0)," ")</f>
        <v xml:space="preserve"> </v>
      </c>
      <c r="V2924" s="232" t="str">
        <f t="shared" si="319"/>
        <v/>
      </c>
      <c r="W2924" s="232" t="str">
        <f t="shared" si="320"/>
        <v/>
      </c>
      <c r="X2924" s="232" t="str">
        <f>IFERROR(VLOOKUP(W2924,Datos!$P$4:$Q$18,2,0),"")</f>
        <v/>
      </c>
      <c r="Y2924" s="232" t="str">
        <f t="shared" si="321"/>
        <v/>
      </c>
      <c r="AA2924" s="314" t="str">
        <f t="shared" ca="1" si="318"/>
        <v/>
      </c>
    </row>
    <row r="2925" spans="1:27" x14ac:dyDescent="0.3">
      <c r="A2925" s="238"/>
      <c r="B2925" s="241" t="str">
        <f t="shared" si="322"/>
        <v/>
      </c>
      <c r="C2925" s="239"/>
      <c r="D2925" s="240" t="str">
        <f>IF(C2925&lt;&gt;"",VLOOKUP(C2925,'BASE EQUIPOS'!$G$8:$H$22,2,0),"")</f>
        <v/>
      </c>
      <c r="E2925" s="241" t="str">
        <f>IF(C2925&lt;&gt;"",VLOOKUP(C2925,'BASE EQUIPOS'!$G$8:$I$22,3,0),"")</f>
        <v/>
      </c>
      <c r="F2925" s="241" t="str">
        <f>IF(C2925&lt;&gt;"",VLOOKUP(C2925,'BASE EQUIPOS'!$G$8:$J$22,4,0),"")</f>
        <v/>
      </c>
      <c r="G2925" s="242"/>
      <c r="H2925" s="233"/>
      <c r="I2925" s="241"/>
      <c r="J2925" s="241"/>
      <c r="K2925" s="241"/>
      <c r="L2925" s="239"/>
      <c r="M2925" s="244"/>
      <c r="N2925" s="245" t="str">
        <f t="shared" ca="1" si="316"/>
        <v/>
      </c>
      <c r="O2925" s="239"/>
      <c r="P2925" s="244"/>
      <c r="Q2925" s="245" t="str">
        <f t="shared" si="317"/>
        <v/>
      </c>
      <c r="U2925" s="246" t="str">
        <f>IFERROR(VLOOKUP(C2925,'BASE EQUIPOS'!$G$8:$O$22,9,0)," ")</f>
        <v xml:space="preserve"> </v>
      </c>
      <c r="V2925" s="232" t="str">
        <f t="shared" si="319"/>
        <v/>
      </c>
      <c r="W2925" s="232" t="str">
        <f t="shared" si="320"/>
        <v/>
      </c>
      <c r="X2925" s="232" t="str">
        <f>IFERROR(VLOOKUP(W2925,Datos!$P$4:$Q$18,2,0),"")</f>
        <v/>
      </c>
      <c r="Y2925" s="232" t="str">
        <f t="shared" si="321"/>
        <v/>
      </c>
      <c r="AA2925" s="314" t="str">
        <f t="shared" ca="1" si="318"/>
        <v/>
      </c>
    </row>
    <row r="2926" spans="1:27" x14ac:dyDescent="0.3">
      <c r="A2926" s="238"/>
      <c r="B2926" s="241" t="str">
        <f t="shared" si="322"/>
        <v/>
      </c>
      <c r="C2926" s="239"/>
      <c r="D2926" s="240" t="str">
        <f>IF(C2926&lt;&gt;"",VLOOKUP(C2926,'BASE EQUIPOS'!$G$8:$H$22,2,0),"")</f>
        <v/>
      </c>
      <c r="E2926" s="241" t="str">
        <f>IF(C2926&lt;&gt;"",VLOOKUP(C2926,'BASE EQUIPOS'!$G$8:$I$22,3,0),"")</f>
        <v/>
      </c>
      <c r="F2926" s="241" t="str">
        <f>IF(C2926&lt;&gt;"",VLOOKUP(C2926,'BASE EQUIPOS'!$G$8:$J$22,4,0),"")</f>
        <v/>
      </c>
      <c r="G2926" s="242"/>
      <c r="H2926" s="233"/>
      <c r="I2926" s="241"/>
      <c r="J2926" s="241"/>
      <c r="K2926" s="241"/>
      <c r="L2926" s="239"/>
      <c r="M2926" s="244"/>
      <c r="N2926" s="245" t="str">
        <f t="shared" ca="1" si="316"/>
        <v/>
      </c>
      <c r="O2926" s="239"/>
      <c r="P2926" s="244"/>
      <c r="Q2926" s="245" t="str">
        <f t="shared" si="317"/>
        <v/>
      </c>
      <c r="U2926" s="246" t="str">
        <f>IFERROR(VLOOKUP(C2926,'BASE EQUIPOS'!$G$8:$O$22,9,0)," ")</f>
        <v xml:space="preserve"> </v>
      </c>
      <c r="V2926" s="232" t="str">
        <f t="shared" si="319"/>
        <v/>
      </c>
      <c r="W2926" s="232" t="str">
        <f t="shared" si="320"/>
        <v/>
      </c>
      <c r="X2926" s="232" t="str">
        <f>IFERROR(VLOOKUP(W2926,Datos!$P$4:$Q$18,2,0),"")</f>
        <v/>
      </c>
      <c r="Y2926" s="232" t="str">
        <f t="shared" si="321"/>
        <v/>
      </c>
      <c r="AA2926" s="314" t="str">
        <f t="shared" ca="1" si="318"/>
        <v/>
      </c>
    </row>
    <row r="2927" spans="1:27" x14ac:dyDescent="0.3">
      <c r="A2927" s="238"/>
      <c r="B2927" s="241" t="str">
        <f t="shared" si="322"/>
        <v/>
      </c>
      <c r="C2927" s="239"/>
      <c r="D2927" s="240" t="str">
        <f>IF(C2927&lt;&gt;"",VLOOKUP(C2927,'BASE EQUIPOS'!$G$8:$H$22,2,0),"")</f>
        <v/>
      </c>
      <c r="E2927" s="241" t="str">
        <f>IF(C2927&lt;&gt;"",VLOOKUP(C2927,'BASE EQUIPOS'!$G$8:$I$22,3,0),"")</f>
        <v/>
      </c>
      <c r="F2927" s="241" t="str">
        <f>IF(C2927&lt;&gt;"",VLOOKUP(C2927,'BASE EQUIPOS'!$G$8:$J$22,4,0),"")</f>
        <v/>
      </c>
      <c r="G2927" s="242"/>
      <c r="H2927" s="233"/>
      <c r="I2927" s="241"/>
      <c r="J2927" s="241"/>
      <c r="K2927" s="241"/>
      <c r="L2927" s="239"/>
      <c r="M2927" s="244"/>
      <c r="N2927" s="245" t="str">
        <f t="shared" ca="1" si="316"/>
        <v/>
      </c>
      <c r="O2927" s="239"/>
      <c r="P2927" s="244"/>
      <c r="Q2927" s="245" t="str">
        <f t="shared" si="317"/>
        <v/>
      </c>
      <c r="U2927" s="246" t="str">
        <f>IFERROR(VLOOKUP(C2927,'BASE EQUIPOS'!$G$8:$O$22,9,0)," ")</f>
        <v xml:space="preserve"> </v>
      </c>
      <c r="V2927" s="232" t="str">
        <f t="shared" si="319"/>
        <v/>
      </c>
      <c r="W2927" s="232" t="str">
        <f t="shared" si="320"/>
        <v/>
      </c>
      <c r="X2927" s="232" t="str">
        <f>IFERROR(VLOOKUP(W2927,Datos!$P$4:$Q$18,2,0),"")</f>
        <v/>
      </c>
      <c r="Y2927" s="232" t="str">
        <f t="shared" si="321"/>
        <v/>
      </c>
      <c r="AA2927" s="314" t="str">
        <f t="shared" ca="1" si="318"/>
        <v/>
      </c>
    </row>
    <row r="2928" spans="1:27" x14ac:dyDescent="0.3">
      <c r="A2928" s="238"/>
      <c r="B2928" s="241" t="str">
        <f t="shared" si="322"/>
        <v/>
      </c>
      <c r="C2928" s="239"/>
      <c r="D2928" s="240" t="str">
        <f>IF(C2928&lt;&gt;"",VLOOKUP(C2928,'BASE EQUIPOS'!$G$8:$H$22,2,0),"")</f>
        <v/>
      </c>
      <c r="E2928" s="241" t="str">
        <f>IF(C2928&lt;&gt;"",VLOOKUP(C2928,'BASE EQUIPOS'!$G$8:$I$22,3,0),"")</f>
        <v/>
      </c>
      <c r="F2928" s="241" t="str">
        <f>IF(C2928&lt;&gt;"",VLOOKUP(C2928,'BASE EQUIPOS'!$G$8:$J$22,4,0),"")</f>
        <v/>
      </c>
      <c r="G2928" s="242"/>
      <c r="H2928" s="233"/>
      <c r="I2928" s="241"/>
      <c r="J2928" s="241"/>
      <c r="K2928" s="241"/>
      <c r="L2928" s="239"/>
      <c r="M2928" s="244"/>
      <c r="N2928" s="245" t="str">
        <f t="shared" ca="1" si="316"/>
        <v/>
      </c>
      <c r="O2928" s="239"/>
      <c r="P2928" s="244"/>
      <c r="Q2928" s="245" t="str">
        <f t="shared" si="317"/>
        <v/>
      </c>
      <c r="U2928" s="246" t="str">
        <f>IFERROR(VLOOKUP(C2928,'BASE EQUIPOS'!$G$8:$O$22,9,0)," ")</f>
        <v xml:space="preserve"> </v>
      </c>
      <c r="V2928" s="232" t="str">
        <f t="shared" si="319"/>
        <v/>
      </c>
      <c r="W2928" s="232" t="str">
        <f t="shared" si="320"/>
        <v/>
      </c>
      <c r="X2928" s="232" t="str">
        <f>IFERROR(VLOOKUP(W2928,Datos!$P$4:$Q$18,2,0),"")</f>
        <v/>
      </c>
      <c r="Y2928" s="232" t="str">
        <f t="shared" si="321"/>
        <v/>
      </c>
      <c r="AA2928" s="314" t="str">
        <f t="shared" ca="1" si="318"/>
        <v/>
      </c>
    </row>
    <row r="2929" spans="1:27" x14ac:dyDescent="0.3">
      <c r="A2929" s="238"/>
      <c r="B2929" s="241" t="str">
        <f t="shared" si="322"/>
        <v/>
      </c>
      <c r="C2929" s="239"/>
      <c r="D2929" s="240" t="str">
        <f>IF(C2929&lt;&gt;"",VLOOKUP(C2929,'BASE EQUIPOS'!$G$8:$H$22,2,0),"")</f>
        <v/>
      </c>
      <c r="E2929" s="241" t="str">
        <f>IF(C2929&lt;&gt;"",VLOOKUP(C2929,'BASE EQUIPOS'!$G$8:$I$22,3,0),"")</f>
        <v/>
      </c>
      <c r="F2929" s="241" t="str">
        <f>IF(C2929&lt;&gt;"",VLOOKUP(C2929,'BASE EQUIPOS'!$G$8:$J$22,4,0),"")</f>
        <v/>
      </c>
      <c r="G2929" s="242"/>
      <c r="H2929" s="233"/>
      <c r="I2929" s="241"/>
      <c r="J2929" s="241"/>
      <c r="K2929" s="241"/>
      <c r="L2929" s="239"/>
      <c r="M2929" s="244"/>
      <c r="N2929" s="245" t="str">
        <f t="shared" ca="1" si="316"/>
        <v/>
      </c>
      <c r="O2929" s="239"/>
      <c r="P2929" s="244"/>
      <c r="Q2929" s="245" t="str">
        <f t="shared" si="317"/>
        <v/>
      </c>
      <c r="U2929" s="246" t="str">
        <f>IFERROR(VLOOKUP(C2929,'BASE EQUIPOS'!$G$8:$O$22,9,0)," ")</f>
        <v xml:space="preserve"> </v>
      </c>
      <c r="V2929" s="232" t="str">
        <f t="shared" si="319"/>
        <v/>
      </c>
      <c r="W2929" s="232" t="str">
        <f t="shared" si="320"/>
        <v/>
      </c>
      <c r="X2929" s="232" t="str">
        <f>IFERROR(VLOOKUP(W2929,Datos!$P$4:$Q$18,2,0),"")</f>
        <v/>
      </c>
      <c r="Y2929" s="232" t="str">
        <f t="shared" si="321"/>
        <v/>
      </c>
      <c r="AA2929" s="314" t="str">
        <f t="shared" ca="1" si="318"/>
        <v/>
      </c>
    </row>
    <row r="2930" spans="1:27" x14ac:dyDescent="0.3">
      <c r="A2930" s="238"/>
      <c r="B2930" s="241" t="str">
        <f t="shared" si="322"/>
        <v/>
      </c>
      <c r="C2930" s="239"/>
      <c r="D2930" s="240" t="str">
        <f>IF(C2930&lt;&gt;"",VLOOKUP(C2930,'BASE EQUIPOS'!$G$8:$H$22,2,0),"")</f>
        <v/>
      </c>
      <c r="E2930" s="241" t="str">
        <f>IF(C2930&lt;&gt;"",VLOOKUP(C2930,'BASE EQUIPOS'!$G$8:$I$22,3,0),"")</f>
        <v/>
      </c>
      <c r="F2930" s="241" t="str">
        <f>IF(C2930&lt;&gt;"",VLOOKUP(C2930,'BASE EQUIPOS'!$G$8:$J$22,4,0),"")</f>
        <v/>
      </c>
      <c r="G2930" s="242"/>
      <c r="H2930" s="233"/>
      <c r="I2930" s="241"/>
      <c r="J2930" s="241"/>
      <c r="K2930" s="241"/>
      <c r="L2930" s="239"/>
      <c r="M2930" s="244"/>
      <c r="N2930" s="245" t="str">
        <f t="shared" ca="1" si="316"/>
        <v/>
      </c>
      <c r="O2930" s="239"/>
      <c r="P2930" s="244"/>
      <c r="Q2930" s="245" t="str">
        <f t="shared" si="317"/>
        <v/>
      </c>
      <c r="U2930" s="246" t="str">
        <f>IFERROR(VLOOKUP(C2930,'BASE EQUIPOS'!$G$8:$O$22,9,0)," ")</f>
        <v xml:space="preserve"> </v>
      </c>
      <c r="V2930" s="232" t="str">
        <f t="shared" si="319"/>
        <v/>
      </c>
      <c r="W2930" s="232" t="str">
        <f t="shared" si="320"/>
        <v/>
      </c>
      <c r="X2930" s="232" t="str">
        <f>IFERROR(VLOOKUP(W2930,Datos!$P$4:$Q$18,2,0),"")</f>
        <v/>
      </c>
      <c r="Y2930" s="232" t="str">
        <f t="shared" si="321"/>
        <v/>
      </c>
      <c r="AA2930" s="314" t="str">
        <f t="shared" ca="1" si="318"/>
        <v/>
      </c>
    </row>
    <row r="2931" spans="1:27" x14ac:dyDescent="0.3">
      <c r="A2931" s="238"/>
      <c r="B2931" s="241" t="str">
        <f t="shared" si="322"/>
        <v/>
      </c>
      <c r="C2931" s="239"/>
      <c r="D2931" s="240" t="str">
        <f>IF(C2931&lt;&gt;"",VLOOKUP(C2931,'BASE EQUIPOS'!$G$8:$H$22,2,0),"")</f>
        <v/>
      </c>
      <c r="E2931" s="241" t="str">
        <f>IF(C2931&lt;&gt;"",VLOOKUP(C2931,'BASE EQUIPOS'!$G$8:$I$22,3,0),"")</f>
        <v/>
      </c>
      <c r="F2931" s="241" t="str">
        <f>IF(C2931&lt;&gt;"",VLOOKUP(C2931,'BASE EQUIPOS'!$G$8:$J$22,4,0),"")</f>
        <v/>
      </c>
      <c r="G2931" s="242"/>
      <c r="H2931" s="233"/>
      <c r="I2931" s="241"/>
      <c r="J2931" s="241"/>
      <c r="K2931" s="241"/>
      <c r="L2931" s="239"/>
      <c r="M2931" s="244"/>
      <c r="N2931" s="245" t="str">
        <f t="shared" ca="1" si="316"/>
        <v/>
      </c>
      <c r="O2931" s="239"/>
      <c r="P2931" s="244"/>
      <c r="Q2931" s="245" t="str">
        <f t="shared" si="317"/>
        <v/>
      </c>
      <c r="U2931" s="246" t="str">
        <f>IFERROR(VLOOKUP(C2931,'BASE EQUIPOS'!$G$8:$O$22,9,0)," ")</f>
        <v xml:space="preserve"> </v>
      </c>
      <c r="V2931" s="232" t="str">
        <f t="shared" si="319"/>
        <v/>
      </c>
      <c r="W2931" s="232" t="str">
        <f t="shared" si="320"/>
        <v/>
      </c>
      <c r="X2931" s="232" t="str">
        <f>IFERROR(VLOOKUP(W2931,Datos!$P$4:$Q$18,2,0),"")</f>
        <v/>
      </c>
      <c r="Y2931" s="232" t="str">
        <f t="shared" si="321"/>
        <v/>
      </c>
      <c r="AA2931" s="314" t="str">
        <f t="shared" ca="1" si="318"/>
        <v/>
      </c>
    </row>
    <row r="2932" spans="1:27" x14ac:dyDescent="0.3">
      <c r="A2932" s="238"/>
      <c r="B2932" s="241" t="str">
        <f t="shared" si="322"/>
        <v/>
      </c>
      <c r="C2932" s="239"/>
      <c r="D2932" s="240" t="str">
        <f>IF(C2932&lt;&gt;"",VLOOKUP(C2932,'BASE EQUIPOS'!$G$8:$H$22,2,0),"")</f>
        <v/>
      </c>
      <c r="E2932" s="241" t="str">
        <f>IF(C2932&lt;&gt;"",VLOOKUP(C2932,'BASE EQUIPOS'!$G$8:$I$22,3,0),"")</f>
        <v/>
      </c>
      <c r="F2932" s="241" t="str">
        <f>IF(C2932&lt;&gt;"",VLOOKUP(C2932,'BASE EQUIPOS'!$G$8:$J$22,4,0),"")</f>
        <v/>
      </c>
      <c r="G2932" s="242"/>
      <c r="H2932" s="233"/>
      <c r="I2932" s="241"/>
      <c r="J2932" s="241"/>
      <c r="K2932" s="241"/>
      <c r="L2932" s="239"/>
      <c r="M2932" s="244"/>
      <c r="N2932" s="245" t="str">
        <f t="shared" ca="1" si="316"/>
        <v/>
      </c>
      <c r="O2932" s="239"/>
      <c r="P2932" s="244"/>
      <c r="Q2932" s="245" t="str">
        <f t="shared" si="317"/>
        <v/>
      </c>
      <c r="U2932" s="246" t="str">
        <f>IFERROR(VLOOKUP(C2932,'BASE EQUIPOS'!$G$8:$O$22,9,0)," ")</f>
        <v xml:space="preserve"> </v>
      </c>
      <c r="V2932" s="232" t="str">
        <f t="shared" si="319"/>
        <v/>
      </c>
      <c r="W2932" s="232" t="str">
        <f t="shared" si="320"/>
        <v/>
      </c>
      <c r="X2932" s="232" t="str">
        <f>IFERROR(VLOOKUP(W2932,Datos!$P$4:$Q$18,2,0),"")</f>
        <v/>
      </c>
      <c r="Y2932" s="232" t="str">
        <f t="shared" si="321"/>
        <v/>
      </c>
      <c r="AA2932" s="314" t="str">
        <f t="shared" ca="1" si="318"/>
        <v/>
      </c>
    </row>
    <row r="2933" spans="1:27" x14ac:dyDescent="0.3">
      <c r="A2933" s="238"/>
      <c r="B2933" s="241" t="str">
        <f t="shared" si="322"/>
        <v/>
      </c>
      <c r="C2933" s="239"/>
      <c r="D2933" s="240" t="str">
        <f>IF(C2933&lt;&gt;"",VLOOKUP(C2933,'BASE EQUIPOS'!$G$8:$H$22,2,0),"")</f>
        <v/>
      </c>
      <c r="E2933" s="241" t="str">
        <f>IF(C2933&lt;&gt;"",VLOOKUP(C2933,'BASE EQUIPOS'!$G$8:$I$22,3,0),"")</f>
        <v/>
      </c>
      <c r="F2933" s="241" t="str">
        <f>IF(C2933&lt;&gt;"",VLOOKUP(C2933,'BASE EQUIPOS'!$G$8:$J$22,4,0),"")</f>
        <v/>
      </c>
      <c r="G2933" s="242"/>
      <c r="H2933" s="233"/>
      <c r="I2933" s="241"/>
      <c r="J2933" s="241"/>
      <c r="K2933" s="241"/>
      <c r="L2933" s="239"/>
      <c r="M2933" s="244"/>
      <c r="N2933" s="245" t="str">
        <f t="shared" ca="1" si="316"/>
        <v/>
      </c>
      <c r="O2933" s="239"/>
      <c r="P2933" s="244"/>
      <c r="Q2933" s="245" t="str">
        <f t="shared" si="317"/>
        <v/>
      </c>
      <c r="U2933" s="246" t="str">
        <f>IFERROR(VLOOKUP(C2933,'BASE EQUIPOS'!$G$8:$O$22,9,0)," ")</f>
        <v xml:space="preserve"> </v>
      </c>
      <c r="V2933" s="232" t="str">
        <f t="shared" si="319"/>
        <v/>
      </c>
      <c r="W2933" s="232" t="str">
        <f t="shared" si="320"/>
        <v/>
      </c>
      <c r="X2933" s="232" t="str">
        <f>IFERROR(VLOOKUP(W2933,Datos!$P$4:$Q$18,2,0),"")</f>
        <v/>
      </c>
      <c r="Y2933" s="232" t="str">
        <f t="shared" si="321"/>
        <v/>
      </c>
      <c r="AA2933" s="314" t="str">
        <f t="shared" ca="1" si="318"/>
        <v/>
      </c>
    </row>
    <row r="2934" spans="1:27" x14ac:dyDescent="0.3">
      <c r="A2934" s="238"/>
      <c r="B2934" s="241" t="str">
        <f t="shared" si="322"/>
        <v/>
      </c>
      <c r="C2934" s="239"/>
      <c r="D2934" s="240" t="str">
        <f>IF(C2934&lt;&gt;"",VLOOKUP(C2934,'BASE EQUIPOS'!$G$8:$H$22,2,0),"")</f>
        <v/>
      </c>
      <c r="E2934" s="241" t="str">
        <f>IF(C2934&lt;&gt;"",VLOOKUP(C2934,'BASE EQUIPOS'!$G$8:$I$22,3,0),"")</f>
        <v/>
      </c>
      <c r="F2934" s="241" t="str">
        <f>IF(C2934&lt;&gt;"",VLOOKUP(C2934,'BASE EQUIPOS'!$G$8:$J$22,4,0),"")</f>
        <v/>
      </c>
      <c r="G2934" s="242"/>
      <c r="H2934" s="233"/>
      <c r="I2934" s="241"/>
      <c r="J2934" s="241"/>
      <c r="K2934" s="241"/>
      <c r="L2934" s="239"/>
      <c r="M2934" s="244"/>
      <c r="N2934" s="245" t="str">
        <f t="shared" ca="1" si="316"/>
        <v/>
      </c>
      <c r="O2934" s="239"/>
      <c r="P2934" s="244"/>
      <c r="Q2934" s="245" t="str">
        <f t="shared" si="317"/>
        <v/>
      </c>
      <c r="U2934" s="246" t="str">
        <f>IFERROR(VLOOKUP(C2934,'BASE EQUIPOS'!$G$8:$O$22,9,0)," ")</f>
        <v xml:space="preserve"> </v>
      </c>
      <c r="V2934" s="232" t="str">
        <f t="shared" si="319"/>
        <v/>
      </c>
      <c r="W2934" s="232" t="str">
        <f t="shared" si="320"/>
        <v/>
      </c>
      <c r="X2934" s="232" t="str">
        <f>IFERROR(VLOOKUP(W2934,Datos!$P$4:$Q$18,2,0),"")</f>
        <v/>
      </c>
      <c r="Y2934" s="232" t="str">
        <f t="shared" si="321"/>
        <v/>
      </c>
      <c r="AA2934" s="314" t="str">
        <f t="shared" ca="1" si="318"/>
        <v/>
      </c>
    </row>
    <row r="2935" spans="1:27" x14ac:dyDescent="0.3">
      <c r="A2935" s="238"/>
      <c r="B2935" s="241" t="str">
        <f t="shared" si="322"/>
        <v/>
      </c>
      <c r="C2935" s="239"/>
      <c r="D2935" s="240" t="str">
        <f>IF(C2935&lt;&gt;"",VLOOKUP(C2935,'BASE EQUIPOS'!$G$8:$H$22,2,0),"")</f>
        <v/>
      </c>
      <c r="E2935" s="241" t="str">
        <f>IF(C2935&lt;&gt;"",VLOOKUP(C2935,'BASE EQUIPOS'!$G$8:$I$22,3,0),"")</f>
        <v/>
      </c>
      <c r="F2935" s="241" t="str">
        <f>IF(C2935&lt;&gt;"",VLOOKUP(C2935,'BASE EQUIPOS'!$G$8:$J$22,4,0),"")</f>
        <v/>
      </c>
      <c r="G2935" s="242"/>
      <c r="H2935" s="233"/>
      <c r="I2935" s="241"/>
      <c r="J2935" s="241"/>
      <c r="K2935" s="241"/>
      <c r="L2935" s="239"/>
      <c r="M2935" s="244"/>
      <c r="N2935" s="245" t="str">
        <f t="shared" ca="1" si="316"/>
        <v/>
      </c>
      <c r="O2935" s="239"/>
      <c r="P2935" s="244"/>
      <c r="Q2935" s="245" t="str">
        <f t="shared" si="317"/>
        <v/>
      </c>
      <c r="U2935" s="246" t="str">
        <f>IFERROR(VLOOKUP(C2935,'BASE EQUIPOS'!$G$8:$O$22,9,0)," ")</f>
        <v xml:space="preserve"> </v>
      </c>
      <c r="V2935" s="232" t="str">
        <f t="shared" si="319"/>
        <v/>
      </c>
      <c r="W2935" s="232" t="str">
        <f t="shared" si="320"/>
        <v/>
      </c>
      <c r="X2935" s="232" t="str">
        <f>IFERROR(VLOOKUP(W2935,Datos!$P$4:$Q$18,2,0),"")</f>
        <v/>
      </c>
      <c r="Y2935" s="232" t="str">
        <f t="shared" si="321"/>
        <v/>
      </c>
      <c r="AA2935" s="314" t="str">
        <f t="shared" ca="1" si="318"/>
        <v/>
      </c>
    </row>
    <row r="2936" spans="1:27" x14ac:dyDescent="0.3">
      <c r="A2936" s="238"/>
      <c r="B2936" s="241" t="str">
        <f t="shared" si="322"/>
        <v/>
      </c>
      <c r="C2936" s="239"/>
      <c r="D2936" s="240" t="str">
        <f>IF(C2936&lt;&gt;"",VLOOKUP(C2936,'BASE EQUIPOS'!$G$8:$H$22,2,0),"")</f>
        <v/>
      </c>
      <c r="E2936" s="241" t="str">
        <f>IF(C2936&lt;&gt;"",VLOOKUP(C2936,'BASE EQUIPOS'!$G$8:$I$22,3,0),"")</f>
        <v/>
      </c>
      <c r="F2936" s="241" t="str">
        <f>IF(C2936&lt;&gt;"",VLOOKUP(C2936,'BASE EQUIPOS'!$G$8:$J$22,4,0),"")</f>
        <v/>
      </c>
      <c r="G2936" s="242"/>
      <c r="H2936" s="233"/>
      <c r="I2936" s="241"/>
      <c r="J2936" s="241"/>
      <c r="K2936" s="241"/>
      <c r="L2936" s="239"/>
      <c r="M2936" s="244"/>
      <c r="N2936" s="245" t="str">
        <f t="shared" ca="1" si="316"/>
        <v/>
      </c>
      <c r="O2936" s="239"/>
      <c r="P2936" s="244"/>
      <c r="Q2936" s="245" t="str">
        <f t="shared" si="317"/>
        <v/>
      </c>
      <c r="U2936" s="246" t="str">
        <f>IFERROR(VLOOKUP(C2936,'BASE EQUIPOS'!$G$8:$O$22,9,0)," ")</f>
        <v xml:space="preserve"> </v>
      </c>
      <c r="V2936" s="232" t="str">
        <f t="shared" si="319"/>
        <v/>
      </c>
      <c r="W2936" s="232" t="str">
        <f t="shared" si="320"/>
        <v/>
      </c>
      <c r="X2936" s="232" t="str">
        <f>IFERROR(VLOOKUP(W2936,Datos!$P$4:$Q$18,2,0),"")</f>
        <v/>
      </c>
      <c r="Y2936" s="232" t="str">
        <f t="shared" si="321"/>
        <v/>
      </c>
      <c r="AA2936" s="314" t="str">
        <f t="shared" ca="1" si="318"/>
        <v/>
      </c>
    </row>
    <row r="2937" spans="1:27" x14ac:dyDescent="0.3">
      <c r="A2937" s="238"/>
      <c r="B2937" s="241" t="str">
        <f t="shared" si="322"/>
        <v/>
      </c>
      <c r="C2937" s="239"/>
      <c r="D2937" s="240" t="str">
        <f>IF(C2937&lt;&gt;"",VLOOKUP(C2937,'BASE EQUIPOS'!$G$8:$H$22,2,0),"")</f>
        <v/>
      </c>
      <c r="E2937" s="241" t="str">
        <f>IF(C2937&lt;&gt;"",VLOOKUP(C2937,'BASE EQUIPOS'!$G$8:$I$22,3,0),"")</f>
        <v/>
      </c>
      <c r="F2937" s="241" t="str">
        <f>IF(C2937&lt;&gt;"",VLOOKUP(C2937,'BASE EQUIPOS'!$G$8:$J$22,4,0),"")</f>
        <v/>
      </c>
      <c r="G2937" s="242"/>
      <c r="H2937" s="233"/>
      <c r="I2937" s="241"/>
      <c r="J2937" s="241"/>
      <c r="K2937" s="241"/>
      <c r="L2937" s="239"/>
      <c r="M2937" s="244"/>
      <c r="N2937" s="245" t="str">
        <f t="shared" ca="1" si="316"/>
        <v/>
      </c>
      <c r="O2937" s="239"/>
      <c r="P2937" s="244"/>
      <c r="Q2937" s="245" t="str">
        <f t="shared" si="317"/>
        <v/>
      </c>
      <c r="U2937" s="246" t="str">
        <f>IFERROR(VLOOKUP(C2937,'BASE EQUIPOS'!$G$8:$O$22,9,0)," ")</f>
        <v xml:space="preserve"> </v>
      </c>
      <c r="V2937" s="232" t="str">
        <f t="shared" si="319"/>
        <v/>
      </c>
      <c r="W2937" s="232" t="str">
        <f t="shared" si="320"/>
        <v/>
      </c>
      <c r="X2937" s="232" t="str">
        <f>IFERROR(VLOOKUP(W2937,Datos!$P$4:$Q$18,2,0),"")</f>
        <v/>
      </c>
      <c r="Y2937" s="232" t="str">
        <f t="shared" si="321"/>
        <v/>
      </c>
      <c r="AA2937" s="314" t="str">
        <f t="shared" ca="1" si="318"/>
        <v/>
      </c>
    </row>
    <row r="2938" spans="1:27" x14ac:dyDescent="0.3">
      <c r="A2938" s="238"/>
      <c r="B2938" s="241" t="str">
        <f t="shared" si="322"/>
        <v/>
      </c>
      <c r="C2938" s="239"/>
      <c r="D2938" s="240" t="str">
        <f>IF(C2938&lt;&gt;"",VLOOKUP(C2938,'BASE EQUIPOS'!$G$8:$H$22,2,0),"")</f>
        <v/>
      </c>
      <c r="E2938" s="241" t="str">
        <f>IF(C2938&lt;&gt;"",VLOOKUP(C2938,'BASE EQUIPOS'!$G$8:$I$22,3,0),"")</f>
        <v/>
      </c>
      <c r="F2938" s="241" t="str">
        <f>IF(C2938&lt;&gt;"",VLOOKUP(C2938,'BASE EQUIPOS'!$G$8:$J$22,4,0),"")</f>
        <v/>
      </c>
      <c r="G2938" s="242"/>
      <c r="H2938" s="233"/>
      <c r="I2938" s="241"/>
      <c r="J2938" s="241"/>
      <c r="K2938" s="241"/>
      <c r="L2938" s="239"/>
      <c r="M2938" s="244"/>
      <c r="N2938" s="245" t="str">
        <f t="shared" ca="1" si="316"/>
        <v/>
      </c>
      <c r="O2938" s="239"/>
      <c r="P2938" s="244"/>
      <c r="Q2938" s="245" t="str">
        <f t="shared" si="317"/>
        <v/>
      </c>
      <c r="U2938" s="246" t="str">
        <f>IFERROR(VLOOKUP(C2938,'BASE EQUIPOS'!$G$8:$O$22,9,0)," ")</f>
        <v xml:space="preserve"> </v>
      </c>
      <c r="V2938" s="232" t="str">
        <f t="shared" si="319"/>
        <v/>
      </c>
      <c r="W2938" s="232" t="str">
        <f t="shared" si="320"/>
        <v/>
      </c>
      <c r="X2938" s="232" t="str">
        <f>IFERROR(VLOOKUP(W2938,Datos!$P$4:$Q$18,2,0),"")</f>
        <v/>
      </c>
      <c r="Y2938" s="232" t="str">
        <f t="shared" si="321"/>
        <v/>
      </c>
      <c r="AA2938" s="314" t="str">
        <f t="shared" ca="1" si="318"/>
        <v/>
      </c>
    </row>
    <row r="2939" spans="1:27" x14ac:dyDescent="0.3">
      <c r="A2939" s="238"/>
      <c r="B2939" s="241" t="str">
        <f t="shared" si="322"/>
        <v/>
      </c>
      <c r="C2939" s="239"/>
      <c r="D2939" s="240" t="str">
        <f>IF(C2939&lt;&gt;"",VLOOKUP(C2939,'BASE EQUIPOS'!$G$8:$H$22,2,0),"")</f>
        <v/>
      </c>
      <c r="E2939" s="241" t="str">
        <f>IF(C2939&lt;&gt;"",VLOOKUP(C2939,'BASE EQUIPOS'!$G$8:$I$22,3,0),"")</f>
        <v/>
      </c>
      <c r="F2939" s="241" t="str">
        <f>IF(C2939&lt;&gt;"",VLOOKUP(C2939,'BASE EQUIPOS'!$G$8:$J$22,4,0),"")</f>
        <v/>
      </c>
      <c r="G2939" s="242"/>
      <c r="H2939" s="233"/>
      <c r="I2939" s="241"/>
      <c r="J2939" s="241"/>
      <c r="K2939" s="241"/>
      <c r="L2939" s="239"/>
      <c r="M2939" s="244"/>
      <c r="N2939" s="245" t="str">
        <f t="shared" ca="1" si="316"/>
        <v/>
      </c>
      <c r="O2939" s="239"/>
      <c r="P2939" s="244"/>
      <c r="Q2939" s="245" t="str">
        <f t="shared" si="317"/>
        <v/>
      </c>
      <c r="U2939" s="246" t="str">
        <f>IFERROR(VLOOKUP(C2939,'BASE EQUIPOS'!$G$8:$O$22,9,0)," ")</f>
        <v xml:space="preserve"> </v>
      </c>
      <c r="V2939" s="232" t="str">
        <f t="shared" si="319"/>
        <v/>
      </c>
      <c r="W2939" s="232" t="str">
        <f t="shared" si="320"/>
        <v/>
      </c>
      <c r="X2939" s="232" t="str">
        <f>IFERROR(VLOOKUP(W2939,Datos!$P$4:$Q$18,2,0),"")</f>
        <v/>
      </c>
      <c r="Y2939" s="232" t="str">
        <f t="shared" si="321"/>
        <v/>
      </c>
      <c r="AA2939" s="314" t="str">
        <f t="shared" ca="1" si="318"/>
        <v/>
      </c>
    </row>
    <row r="2940" spans="1:27" x14ac:dyDescent="0.3">
      <c r="A2940" s="238"/>
      <c r="B2940" s="241" t="str">
        <f t="shared" si="322"/>
        <v/>
      </c>
      <c r="C2940" s="239"/>
      <c r="D2940" s="240" t="str">
        <f>IF(C2940&lt;&gt;"",VLOOKUP(C2940,'BASE EQUIPOS'!$G$8:$H$22,2,0),"")</f>
        <v/>
      </c>
      <c r="E2940" s="241" t="str">
        <f>IF(C2940&lt;&gt;"",VLOOKUP(C2940,'BASE EQUIPOS'!$G$8:$I$22,3,0),"")</f>
        <v/>
      </c>
      <c r="F2940" s="241" t="str">
        <f>IF(C2940&lt;&gt;"",VLOOKUP(C2940,'BASE EQUIPOS'!$G$8:$J$22,4,0),"")</f>
        <v/>
      </c>
      <c r="G2940" s="242"/>
      <c r="H2940" s="233"/>
      <c r="I2940" s="241"/>
      <c r="J2940" s="241"/>
      <c r="K2940" s="241"/>
      <c r="L2940" s="239"/>
      <c r="M2940" s="244"/>
      <c r="N2940" s="245" t="str">
        <f t="shared" ca="1" si="316"/>
        <v/>
      </c>
      <c r="O2940" s="239"/>
      <c r="P2940" s="244"/>
      <c r="Q2940" s="245" t="str">
        <f t="shared" si="317"/>
        <v/>
      </c>
      <c r="U2940" s="246" t="str">
        <f>IFERROR(VLOOKUP(C2940,'BASE EQUIPOS'!$G$8:$O$22,9,0)," ")</f>
        <v xml:space="preserve"> </v>
      </c>
      <c r="V2940" s="232" t="str">
        <f t="shared" si="319"/>
        <v/>
      </c>
      <c r="W2940" s="232" t="str">
        <f t="shared" si="320"/>
        <v/>
      </c>
      <c r="X2940" s="232" t="str">
        <f>IFERROR(VLOOKUP(W2940,Datos!$P$4:$Q$18,2,0),"")</f>
        <v/>
      </c>
      <c r="Y2940" s="232" t="str">
        <f t="shared" si="321"/>
        <v/>
      </c>
      <c r="AA2940" s="314" t="str">
        <f t="shared" ca="1" si="318"/>
        <v/>
      </c>
    </row>
    <row r="2941" spans="1:27" x14ac:dyDescent="0.3">
      <c r="A2941" s="238"/>
      <c r="B2941" s="241" t="str">
        <f t="shared" si="322"/>
        <v/>
      </c>
      <c r="C2941" s="239"/>
      <c r="D2941" s="240" t="str">
        <f>IF(C2941&lt;&gt;"",VLOOKUP(C2941,'BASE EQUIPOS'!$G$8:$H$22,2,0),"")</f>
        <v/>
      </c>
      <c r="E2941" s="241" t="str">
        <f>IF(C2941&lt;&gt;"",VLOOKUP(C2941,'BASE EQUIPOS'!$G$8:$I$22,3,0),"")</f>
        <v/>
      </c>
      <c r="F2941" s="241" t="str">
        <f>IF(C2941&lt;&gt;"",VLOOKUP(C2941,'BASE EQUIPOS'!$G$8:$J$22,4,0),"")</f>
        <v/>
      </c>
      <c r="G2941" s="242"/>
      <c r="H2941" s="233"/>
      <c r="I2941" s="241"/>
      <c r="J2941" s="241"/>
      <c r="K2941" s="241"/>
      <c r="L2941" s="239"/>
      <c r="M2941" s="244"/>
      <c r="N2941" s="245" t="str">
        <f t="shared" ca="1" si="316"/>
        <v/>
      </c>
      <c r="O2941" s="239"/>
      <c r="P2941" s="244"/>
      <c r="Q2941" s="245" t="str">
        <f t="shared" si="317"/>
        <v/>
      </c>
      <c r="U2941" s="246" t="str">
        <f>IFERROR(VLOOKUP(C2941,'BASE EQUIPOS'!$G$8:$O$22,9,0)," ")</f>
        <v xml:space="preserve"> </v>
      </c>
      <c r="V2941" s="232" t="str">
        <f t="shared" si="319"/>
        <v/>
      </c>
      <c r="W2941" s="232" t="str">
        <f t="shared" si="320"/>
        <v/>
      </c>
      <c r="X2941" s="232" t="str">
        <f>IFERROR(VLOOKUP(W2941,Datos!$P$4:$Q$18,2,0),"")</f>
        <v/>
      </c>
      <c r="Y2941" s="232" t="str">
        <f t="shared" si="321"/>
        <v/>
      </c>
      <c r="AA2941" s="314" t="str">
        <f t="shared" ca="1" si="318"/>
        <v/>
      </c>
    </row>
    <row r="2942" spans="1:27" x14ac:dyDescent="0.3">
      <c r="A2942" s="238"/>
      <c r="B2942" s="241" t="str">
        <f t="shared" si="322"/>
        <v/>
      </c>
      <c r="C2942" s="239"/>
      <c r="D2942" s="240" t="str">
        <f>IF(C2942&lt;&gt;"",VLOOKUP(C2942,'BASE EQUIPOS'!$G$8:$H$22,2,0),"")</f>
        <v/>
      </c>
      <c r="E2942" s="241" t="str">
        <f>IF(C2942&lt;&gt;"",VLOOKUP(C2942,'BASE EQUIPOS'!$G$8:$I$22,3,0),"")</f>
        <v/>
      </c>
      <c r="F2942" s="241" t="str">
        <f>IF(C2942&lt;&gt;"",VLOOKUP(C2942,'BASE EQUIPOS'!$G$8:$J$22,4,0),"")</f>
        <v/>
      </c>
      <c r="G2942" s="242"/>
      <c r="H2942" s="233"/>
      <c r="I2942" s="241"/>
      <c r="J2942" s="241"/>
      <c r="K2942" s="241"/>
      <c r="L2942" s="239"/>
      <c r="M2942" s="244"/>
      <c r="N2942" s="245" t="str">
        <f t="shared" ca="1" si="316"/>
        <v/>
      </c>
      <c r="O2942" s="239"/>
      <c r="P2942" s="244"/>
      <c r="Q2942" s="245" t="str">
        <f t="shared" si="317"/>
        <v/>
      </c>
      <c r="U2942" s="246" t="str">
        <f>IFERROR(VLOOKUP(C2942,'BASE EQUIPOS'!$G$8:$O$22,9,0)," ")</f>
        <v xml:space="preserve"> </v>
      </c>
      <c r="V2942" s="232" t="str">
        <f t="shared" si="319"/>
        <v/>
      </c>
      <c r="W2942" s="232" t="str">
        <f t="shared" si="320"/>
        <v/>
      </c>
      <c r="X2942" s="232" t="str">
        <f>IFERROR(VLOOKUP(W2942,Datos!$P$4:$Q$18,2,0),"")</f>
        <v/>
      </c>
      <c r="Y2942" s="232" t="str">
        <f t="shared" si="321"/>
        <v/>
      </c>
      <c r="AA2942" s="314" t="str">
        <f t="shared" ca="1" si="318"/>
        <v/>
      </c>
    </row>
    <row r="2943" spans="1:27" x14ac:dyDescent="0.3">
      <c r="A2943" s="238"/>
      <c r="B2943" s="241" t="str">
        <f t="shared" si="322"/>
        <v/>
      </c>
      <c r="C2943" s="239"/>
      <c r="D2943" s="240" t="str">
        <f>IF(C2943&lt;&gt;"",VLOOKUP(C2943,'BASE EQUIPOS'!$G$8:$H$22,2,0),"")</f>
        <v/>
      </c>
      <c r="E2943" s="241" t="str">
        <f>IF(C2943&lt;&gt;"",VLOOKUP(C2943,'BASE EQUIPOS'!$G$8:$I$22,3,0),"")</f>
        <v/>
      </c>
      <c r="F2943" s="241" t="str">
        <f>IF(C2943&lt;&gt;"",VLOOKUP(C2943,'BASE EQUIPOS'!$G$8:$J$22,4,0),"")</f>
        <v/>
      </c>
      <c r="G2943" s="242"/>
      <c r="H2943" s="233"/>
      <c r="I2943" s="241"/>
      <c r="J2943" s="241"/>
      <c r="K2943" s="241"/>
      <c r="L2943" s="239"/>
      <c r="M2943" s="244"/>
      <c r="N2943" s="245" t="str">
        <f t="shared" ca="1" si="316"/>
        <v/>
      </c>
      <c r="O2943" s="239"/>
      <c r="P2943" s="244"/>
      <c r="Q2943" s="245" t="str">
        <f t="shared" si="317"/>
        <v/>
      </c>
      <c r="U2943" s="246" t="str">
        <f>IFERROR(VLOOKUP(C2943,'BASE EQUIPOS'!$G$8:$O$22,9,0)," ")</f>
        <v xml:space="preserve"> </v>
      </c>
      <c r="V2943" s="232" t="str">
        <f t="shared" si="319"/>
        <v/>
      </c>
      <c r="W2943" s="232" t="str">
        <f t="shared" si="320"/>
        <v/>
      </c>
      <c r="X2943" s="232" t="str">
        <f>IFERROR(VLOOKUP(W2943,Datos!$P$4:$Q$18,2,0),"")</f>
        <v/>
      </c>
      <c r="Y2943" s="232" t="str">
        <f t="shared" si="321"/>
        <v/>
      </c>
      <c r="AA2943" s="314" t="str">
        <f t="shared" ca="1" si="318"/>
        <v/>
      </c>
    </row>
    <row r="2944" spans="1:27" x14ac:dyDescent="0.3">
      <c r="A2944" s="238"/>
      <c r="B2944" s="241" t="str">
        <f t="shared" si="322"/>
        <v/>
      </c>
      <c r="C2944" s="239"/>
      <c r="D2944" s="240" t="str">
        <f>IF(C2944&lt;&gt;"",VLOOKUP(C2944,'BASE EQUIPOS'!$G$8:$H$22,2,0),"")</f>
        <v/>
      </c>
      <c r="E2944" s="241" t="str">
        <f>IF(C2944&lt;&gt;"",VLOOKUP(C2944,'BASE EQUIPOS'!$G$8:$I$22,3,0),"")</f>
        <v/>
      </c>
      <c r="F2944" s="241" t="str">
        <f>IF(C2944&lt;&gt;"",VLOOKUP(C2944,'BASE EQUIPOS'!$G$8:$J$22,4,0),"")</f>
        <v/>
      </c>
      <c r="G2944" s="242"/>
      <c r="H2944" s="233"/>
      <c r="I2944" s="241"/>
      <c r="J2944" s="241"/>
      <c r="K2944" s="241"/>
      <c r="L2944" s="239"/>
      <c r="M2944" s="244"/>
      <c r="N2944" s="245" t="str">
        <f t="shared" ca="1" si="316"/>
        <v/>
      </c>
      <c r="O2944" s="239"/>
      <c r="P2944" s="244"/>
      <c r="Q2944" s="245" t="str">
        <f t="shared" si="317"/>
        <v/>
      </c>
      <c r="U2944" s="246" t="str">
        <f>IFERROR(VLOOKUP(C2944,'BASE EQUIPOS'!$G$8:$O$22,9,0)," ")</f>
        <v xml:space="preserve"> </v>
      </c>
      <c r="V2944" s="232" t="str">
        <f t="shared" si="319"/>
        <v/>
      </c>
      <c r="W2944" s="232" t="str">
        <f t="shared" si="320"/>
        <v/>
      </c>
      <c r="X2944" s="232" t="str">
        <f>IFERROR(VLOOKUP(W2944,Datos!$P$4:$Q$18,2,0),"")</f>
        <v/>
      </c>
      <c r="Y2944" s="232" t="str">
        <f t="shared" si="321"/>
        <v/>
      </c>
      <c r="AA2944" s="314" t="str">
        <f t="shared" ca="1" si="318"/>
        <v/>
      </c>
    </row>
    <row r="2945" spans="1:27" x14ac:dyDescent="0.3">
      <c r="A2945" s="238"/>
      <c r="B2945" s="241" t="str">
        <f t="shared" si="322"/>
        <v/>
      </c>
      <c r="C2945" s="239"/>
      <c r="D2945" s="240" t="str">
        <f>IF(C2945&lt;&gt;"",VLOOKUP(C2945,'BASE EQUIPOS'!$G$8:$H$22,2,0),"")</f>
        <v/>
      </c>
      <c r="E2945" s="241" t="str">
        <f>IF(C2945&lt;&gt;"",VLOOKUP(C2945,'BASE EQUIPOS'!$G$8:$I$22,3,0),"")</f>
        <v/>
      </c>
      <c r="F2945" s="241" t="str">
        <f>IF(C2945&lt;&gt;"",VLOOKUP(C2945,'BASE EQUIPOS'!$G$8:$J$22,4,0),"")</f>
        <v/>
      </c>
      <c r="G2945" s="242"/>
      <c r="H2945" s="233"/>
      <c r="I2945" s="241"/>
      <c r="J2945" s="241"/>
      <c r="K2945" s="241"/>
      <c r="L2945" s="239"/>
      <c r="M2945" s="244"/>
      <c r="N2945" s="245" t="str">
        <f t="shared" ca="1" si="316"/>
        <v/>
      </c>
      <c r="O2945" s="239"/>
      <c r="P2945" s="244"/>
      <c r="Q2945" s="245" t="str">
        <f t="shared" si="317"/>
        <v/>
      </c>
      <c r="U2945" s="246" t="str">
        <f>IFERROR(VLOOKUP(C2945,'BASE EQUIPOS'!$G$8:$O$22,9,0)," ")</f>
        <v xml:space="preserve"> </v>
      </c>
      <c r="V2945" s="232" t="str">
        <f t="shared" si="319"/>
        <v/>
      </c>
      <c r="W2945" s="232" t="str">
        <f t="shared" si="320"/>
        <v/>
      </c>
      <c r="X2945" s="232" t="str">
        <f>IFERROR(VLOOKUP(W2945,Datos!$P$4:$Q$18,2,0),"")</f>
        <v/>
      </c>
      <c r="Y2945" s="232" t="str">
        <f t="shared" si="321"/>
        <v/>
      </c>
      <c r="AA2945" s="314" t="str">
        <f t="shared" ca="1" si="318"/>
        <v/>
      </c>
    </row>
    <row r="2946" spans="1:27" x14ac:dyDescent="0.3">
      <c r="A2946" s="238"/>
      <c r="B2946" s="241" t="str">
        <f t="shared" si="322"/>
        <v/>
      </c>
      <c r="C2946" s="239"/>
      <c r="D2946" s="240" t="str">
        <f>IF(C2946&lt;&gt;"",VLOOKUP(C2946,'BASE EQUIPOS'!$G$8:$H$22,2,0),"")</f>
        <v/>
      </c>
      <c r="E2946" s="241" t="str">
        <f>IF(C2946&lt;&gt;"",VLOOKUP(C2946,'BASE EQUIPOS'!$G$8:$I$22,3,0),"")</f>
        <v/>
      </c>
      <c r="F2946" s="241" t="str">
        <f>IF(C2946&lt;&gt;"",VLOOKUP(C2946,'BASE EQUIPOS'!$G$8:$J$22,4,0),"")</f>
        <v/>
      </c>
      <c r="G2946" s="242"/>
      <c r="H2946" s="233"/>
      <c r="I2946" s="241"/>
      <c r="J2946" s="241"/>
      <c r="K2946" s="241"/>
      <c r="L2946" s="239"/>
      <c r="M2946" s="244"/>
      <c r="N2946" s="245" t="str">
        <f t="shared" ca="1" si="316"/>
        <v/>
      </c>
      <c r="O2946" s="239"/>
      <c r="P2946" s="244"/>
      <c r="Q2946" s="245" t="str">
        <f t="shared" si="317"/>
        <v/>
      </c>
      <c r="U2946" s="246" t="str">
        <f>IFERROR(VLOOKUP(C2946,'BASE EQUIPOS'!$G$8:$O$22,9,0)," ")</f>
        <v xml:space="preserve"> </v>
      </c>
      <c r="V2946" s="232" t="str">
        <f t="shared" si="319"/>
        <v/>
      </c>
      <c r="W2946" s="232" t="str">
        <f t="shared" si="320"/>
        <v/>
      </c>
      <c r="X2946" s="232" t="str">
        <f>IFERROR(VLOOKUP(W2946,Datos!$P$4:$Q$18,2,0),"")</f>
        <v/>
      </c>
      <c r="Y2946" s="232" t="str">
        <f t="shared" si="321"/>
        <v/>
      </c>
      <c r="AA2946" s="314" t="str">
        <f t="shared" ca="1" si="318"/>
        <v/>
      </c>
    </row>
    <row r="2947" spans="1:27" x14ac:dyDescent="0.3">
      <c r="A2947" s="238"/>
      <c r="B2947" s="241" t="str">
        <f t="shared" si="322"/>
        <v/>
      </c>
      <c r="C2947" s="239"/>
      <c r="D2947" s="240" t="str">
        <f>IF(C2947&lt;&gt;"",VLOOKUP(C2947,'BASE EQUIPOS'!$G$8:$H$22,2,0),"")</f>
        <v/>
      </c>
      <c r="E2947" s="241" t="str">
        <f>IF(C2947&lt;&gt;"",VLOOKUP(C2947,'BASE EQUIPOS'!$G$8:$I$22,3,0),"")</f>
        <v/>
      </c>
      <c r="F2947" s="241" t="str">
        <f>IF(C2947&lt;&gt;"",VLOOKUP(C2947,'BASE EQUIPOS'!$G$8:$J$22,4,0),"")</f>
        <v/>
      </c>
      <c r="G2947" s="242"/>
      <c r="H2947" s="233"/>
      <c r="I2947" s="241"/>
      <c r="J2947" s="241"/>
      <c r="K2947" s="241"/>
      <c r="L2947" s="239"/>
      <c r="M2947" s="244"/>
      <c r="N2947" s="245" t="str">
        <f t="shared" ca="1" si="316"/>
        <v/>
      </c>
      <c r="O2947" s="239"/>
      <c r="P2947" s="244"/>
      <c r="Q2947" s="245" t="str">
        <f t="shared" si="317"/>
        <v/>
      </c>
      <c r="U2947" s="246" t="str">
        <f>IFERROR(VLOOKUP(C2947,'BASE EQUIPOS'!$G$8:$O$22,9,0)," ")</f>
        <v xml:space="preserve"> </v>
      </c>
      <c r="V2947" s="232" t="str">
        <f t="shared" si="319"/>
        <v/>
      </c>
      <c r="W2947" s="232" t="str">
        <f t="shared" si="320"/>
        <v/>
      </c>
      <c r="X2947" s="232" t="str">
        <f>IFERROR(VLOOKUP(W2947,Datos!$P$4:$Q$18,2,0),"")</f>
        <v/>
      </c>
      <c r="Y2947" s="232" t="str">
        <f t="shared" si="321"/>
        <v/>
      </c>
      <c r="AA2947" s="314" t="str">
        <f t="shared" ca="1" si="318"/>
        <v/>
      </c>
    </row>
    <row r="2948" spans="1:27" x14ac:dyDescent="0.3">
      <c r="A2948" s="238"/>
      <c r="B2948" s="241" t="str">
        <f t="shared" si="322"/>
        <v/>
      </c>
      <c r="C2948" s="239"/>
      <c r="D2948" s="240" t="str">
        <f>IF(C2948&lt;&gt;"",VLOOKUP(C2948,'BASE EQUIPOS'!$G$8:$H$22,2,0),"")</f>
        <v/>
      </c>
      <c r="E2948" s="241" t="str">
        <f>IF(C2948&lt;&gt;"",VLOOKUP(C2948,'BASE EQUIPOS'!$G$8:$I$22,3,0),"")</f>
        <v/>
      </c>
      <c r="F2948" s="241" t="str">
        <f>IF(C2948&lt;&gt;"",VLOOKUP(C2948,'BASE EQUIPOS'!$G$8:$J$22,4,0),"")</f>
        <v/>
      </c>
      <c r="G2948" s="242"/>
      <c r="H2948" s="233"/>
      <c r="I2948" s="241"/>
      <c r="J2948" s="241"/>
      <c r="K2948" s="241"/>
      <c r="L2948" s="239"/>
      <c r="M2948" s="244"/>
      <c r="N2948" s="245" t="str">
        <f t="shared" ca="1" si="316"/>
        <v/>
      </c>
      <c r="O2948" s="239"/>
      <c r="P2948" s="244"/>
      <c r="Q2948" s="245" t="str">
        <f t="shared" si="317"/>
        <v/>
      </c>
      <c r="U2948" s="246" t="str">
        <f>IFERROR(VLOOKUP(C2948,'BASE EQUIPOS'!$G$8:$O$22,9,0)," ")</f>
        <v xml:space="preserve"> </v>
      </c>
      <c r="V2948" s="232" t="str">
        <f t="shared" si="319"/>
        <v/>
      </c>
      <c r="W2948" s="232" t="str">
        <f t="shared" si="320"/>
        <v/>
      </c>
      <c r="X2948" s="232" t="str">
        <f>IFERROR(VLOOKUP(W2948,Datos!$P$4:$Q$18,2,0),"")</f>
        <v/>
      </c>
      <c r="Y2948" s="232" t="str">
        <f t="shared" si="321"/>
        <v/>
      </c>
      <c r="AA2948" s="314" t="str">
        <f t="shared" ca="1" si="318"/>
        <v/>
      </c>
    </row>
    <row r="2949" spans="1:27" x14ac:dyDescent="0.3">
      <c r="A2949" s="238"/>
      <c r="B2949" s="241" t="str">
        <f t="shared" si="322"/>
        <v/>
      </c>
      <c r="C2949" s="239"/>
      <c r="D2949" s="240" t="str">
        <f>IF(C2949&lt;&gt;"",VLOOKUP(C2949,'BASE EQUIPOS'!$G$8:$H$22,2,0),"")</f>
        <v/>
      </c>
      <c r="E2949" s="241" t="str">
        <f>IF(C2949&lt;&gt;"",VLOOKUP(C2949,'BASE EQUIPOS'!$G$8:$I$22,3,0),"")</f>
        <v/>
      </c>
      <c r="F2949" s="241" t="str">
        <f>IF(C2949&lt;&gt;"",VLOOKUP(C2949,'BASE EQUIPOS'!$G$8:$J$22,4,0),"")</f>
        <v/>
      </c>
      <c r="G2949" s="242"/>
      <c r="H2949" s="233"/>
      <c r="I2949" s="241"/>
      <c r="J2949" s="241"/>
      <c r="K2949" s="241"/>
      <c r="L2949" s="239"/>
      <c r="M2949" s="244"/>
      <c r="N2949" s="245" t="str">
        <f t="shared" ca="1" si="316"/>
        <v/>
      </c>
      <c r="O2949" s="239"/>
      <c r="P2949" s="244"/>
      <c r="Q2949" s="245" t="str">
        <f t="shared" si="317"/>
        <v/>
      </c>
      <c r="U2949" s="246" t="str">
        <f>IFERROR(VLOOKUP(C2949,'BASE EQUIPOS'!$G$8:$O$22,9,0)," ")</f>
        <v xml:space="preserve"> </v>
      </c>
      <c r="V2949" s="232" t="str">
        <f t="shared" si="319"/>
        <v/>
      </c>
      <c r="W2949" s="232" t="str">
        <f t="shared" si="320"/>
        <v/>
      </c>
      <c r="X2949" s="232" t="str">
        <f>IFERROR(VLOOKUP(W2949,Datos!$P$4:$Q$18,2,0),"")</f>
        <v/>
      </c>
      <c r="Y2949" s="232" t="str">
        <f t="shared" si="321"/>
        <v/>
      </c>
      <c r="AA2949" s="314" t="str">
        <f t="shared" ca="1" si="318"/>
        <v/>
      </c>
    </row>
    <row r="2950" spans="1:27" x14ac:dyDescent="0.3">
      <c r="A2950" s="238"/>
      <c r="B2950" s="241" t="str">
        <f t="shared" si="322"/>
        <v/>
      </c>
      <c r="C2950" s="239"/>
      <c r="D2950" s="240" t="str">
        <f>IF(C2950&lt;&gt;"",VLOOKUP(C2950,'BASE EQUIPOS'!$G$8:$H$22,2,0),"")</f>
        <v/>
      </c>
      <c r="E2950" s="241" t="str">
        <f>IF(C2950&lt;&gt;"",VLOOKUP(C2950,'BASE EQUIPOS'!$G$8:$I$22,3,0),"")</f>
        <v/>
      </c>
      <c r="F2950" s="241" t="str">
        <f>IF(C2950&lt;&gt;"",VLOOKUP(C2950,'BASE EQUIPOS'!$G$8:$J$22,4,0),"")</f>
        <v/>
      </c>
      <c r="G2950" s="242"/>
      <c r="H2950" s="233"/>
      <c r="I2950" s="241"/>
      <c r="J2950" s="241"/>
      <c r="K2950" s="241"/>
      <c r="L2950" s="239"/>
      <c r="M2950" s="244"/>
      <c r="N2950" s="245" t="str">
        <f t="shared" ca="1" si="316"/>
        <v/>
      </c>
      <c r="O2950" s="239"/>
      <c r="P2950" s="244"/>
      <c r="Q2950" s="245" t="str">
        <f t="shared" si="317"/>
        <v/>
      </c>
      <c r="U2950" s="246" t="str">
        <f>IFERROR(VLOOKUP(C2950,'BASE EQUIPOS'!$G$8:$O$22,9,0)," ")</f>
        <v xml:space="preserve"> </v>
      </c>
      <c r="V2950" s="232" t="str">
        <f t="shared" si="319"/>
        <v/>
      </c>
      <c r="W2950" s="232" t="str">
        <f t="shared" si="320"/>
        <v/>
      </c>
      <c r="X2950" s="232" t="str">
        <f>IFERROR(VLOOKUP(W2950,Datos!$P$4:$Q$18,2,0),"")</f>
        <v/>
      </c>
      <c r="Y2950" s="232" t="str">
        <f t="shared" si="321"/>
        <v/>
      </c>
      <c r="AA2950" s="314" t="str">
        <f t="shared" ca="1" si="318"/>
        <v/>
      </c>
    </row>
    <row r="2951" spans="1:27" x14ac:dyDescent="0.3">
      <c r="A2951" s="238"/>
      <c r="B2951" s="241" t="str">
        <f t="shared" si="322"/>
        <v/>
      </c>
      <c r="C2951" s="239"/>
      <c r="D2951" s="240" t="str">
        <f>IF(C2951&lt;&gt;"",VLOOKUP(C2951,'BASE EQUIPOS'!$G$8:$H$22,2,0),"")</f>
        <v/>
      </c>
      <c r="E2951" s="241" t="str">
        <f>IF(C2951&lt;&gt;"",VLOOKUP(C2951,'BASE EQUIPOS'!$G$8:$I$22,3,0),"")</f>
        <v/>
      </c>
      <c r="F2951" s="241" t="str">
        <f>IF(C2951&lt;&gt;"",VLOOKUP(C2951,'BASE EQUIPOS'!$G$8:$J$22,4,0),"")</f>
        <v/>
      </c>
      <c r="G2951" s="242"/>
      <c r="H2951" s="233"/>
      <c r="I2951" s="241"/>
      <c r="J2951" s="241"/>
      <c r="K2951" s="241"/>
      <c r="L2951" s="239"/>
      <c r="M2951" s="244"/>
      <c r="N2951" s="245" t="str">
        <f t="shared" ca="1" si="316"/>
        <v/>
      </c>
      <c r="O2951" s="239"/>
      <c r="P2951" s="244"/>
      <c r="Q2951" s="245" t="str">
        <f t="shared" si="317"/>
        <v/>
      </c>
      <c r="U2951" s="246" t="str">
        <f>IFERROR(VLOOKUP(C2951,'BASE EQUIPOS'!$G$8:$O$22,9,0)," ")</f>
        <v xml:space="preserve"> </v>
      </c>
      <c r="V2951" s="232" t="str">
        <f t="shared" si="319"/>
        <v/>
      </c>
      <c r="W2951" s="232" t="str">
        <f t="shared" si="320"/>
        <v/>
      </c>
      <c r="X2951" s="232" t="str">
        <f>IFERROR(VLOOKUP(W2951,Datos!$P$4:$Q$18,2,0),"")</f>
        <v/>
      </c>
      <c r="Y2951" s="232" t="str">
        <f t="shared" si="321"/>
        <v/>
      </c>
      <c r="AA2951" s="314" t="str">
        <f t="shared" ca="1" si="318"/>
        <v/>
      </c>
    </row>
    <row r="2952" spans="1:27" x14ac:dyDescent="0.3">
      <c r="A2952" s="238"/>
      <c r="B2952" s="241" t="str">
        <f t="shared" si="322"/>
        <v/>
      </c>
      <c r="C2952" s="239"/>
      <c r="D2952" s="240" t="str">
        <f>IF(C2952&lt;&gt;"",VLOOKUP(C2952,'BASE EQUIPOS'!$G$8:$H$22,2,0),"")</f>
        <v/>
      </c>
      <c r="E2952" s="241" t="str">
        <f>IF(C2952&lt;&gt;"",VLOOKUP(C2952,'BASE EQUIPOS'!$G$8:$I$22,3,0),"")</f>
        <v/>
      </c>
      <c r="F2952" s="241" t="str">
        <f>IF(C2952&lt;&gt;"",VLOOKUP(C2952,'BASE EQUIPOS'!$G$8:$J$22,4,0),"")</f>
        <v/>
      </c>
      <c r="G2952" s="242"/>
      <c r="H2952" s="233"/>
      <c r="I2952" s="241"/>
      <c r="J2952" s="241"/>
      <c r="K2952" s="241"/>
      <c r="L2952" s="239"/>
      <c r="M2952" s="244"/>
      <c r="N2952" s="245" t="str">
        <f t="shared" ca="1" si="316"/>
        <v/>
      </c>
      <c r="O2952" s="239"/>
      <c r="P2952" s="244"/>
      <c r="Q2952" s="245" t="str">
        <f t="shared" si="317"/>
        <v/>
      </c>
      <c r="U2952" s="246" t="str">
        <f>IFERROR(VLOOKUP(C2952,'BASE EQUIPOS'!$G$8:$O$22,9,0)," ")</f>
        <v xml:space="preserve"> </v>
      </c>
      <c r="V2952" s="232" t="str">
        <f t="shared" si="319"/>
        <v/>
      </c>
      <c r="W2952" s="232" t="str">
        <f t="shared" si="320"/>
        <v/>
      </c>
      <c r="X2952" s="232" t="str">
        <f>IFERROR(VLOOKUP(W2952,Datos!$P$4:$Q$18,2,0),"")</f>
        <v/>
      </c>
      <c r="Y2952" s="232" t="str">
        <f t="shared" si="321"/>
        <v/>
      </c>
      <c r="AA2952" s="314" t="str">
        <f t="shared" ca="1" si="318"/>
        <v/>
      </c>
    </row>
    <row r="2953" spans="1:27" x14ac:dyDescent="0.3">
      <c r="A2953" s="238"/>
      <c r="B2953" s="241" t="str">
        <f t="shared" si="322"/>
        <v/>
      </c>
      <c r="C2953" s="239"/>
      <c r="D2953" s="240" t="str">
        <f>IF(C2953&lt;&gt;"",VLOOKUP(C2953,'BASE EQUIPOS'!$G$8:$H$22,2,0),"")</f>
        <v/>
      </c>
      <c r="E2953" s="241" t="str">
        <f>IF(C2953&lt;&gt;"",VLOOKUP(C2953,'BASE EQUIPOS'!$G$8:$I$22,3,0),"")</f>
        <v/>
      </c>
      <c r="F2953" s="241" t="str">
        <f>IF(C2953&lt;&gt;"",VLOOKUP(C2953,'BASE EQUIPOS'!$G$8:$J$22,4,0),"")</f>
        <v/>
      </c>
      <c r="G2953" s="242"/>
      <c r="H2953" s="233"/>
      <c r="I2953" s="241"/>
      <c r="J2953" s="241"/>
      <c r="K2953" s="241"/>
      <c r="L2953" s="239"/>
      <c r="M2953" s="244"/>
      <c r="N2953" s="245" t="str">
        <f t="shared" ca="1" si="316"/>
        <v/>
      </c>
      <c r="O2953" s="239"/>
      <c r="P2953" s="244"/>
      <c r="Q2953" s="245" t="str">
        <f t="shared" si="317"/>
        <v/>
      </c>
      <c r="U2953" s="246" t="str">
        <f>IFERROR(VLOOKUP(C2953,'BASE EQUIPOS'!$G$8:$O$22,9,0)," ")</f>
        <v xml:space="preserve"> </v>
      </c>
      <c r="V2953" s="232" t="str">
        <f t="shared" si="319"/>
        <v/>
      </c>
      <c r="W2953" s="232" t="str">
        <f t="shared" si="320"/>
        <v/>
      </c>
      <c r="X2953" s="232" t="str">
        <f>IFERROR(VLOOKUP(W2953,Datos!$P$4:$Q$18,2,0),"")</f>
        <v/>
      </c>
      <c r="Y2953" s="232" t="str">
        <f t="shared" si="321"/>
        <v/>
      </c>
      <c r="AA2953" s="314" t="str">
        <f t="shared" ca="1" si="318"/>
        <v/>
      </c>
    </row>
    <row r="2954" spans="1:27" x14ac:dyDescent="0.3">
      <c r="A2954" s="238"/>
      <c r="B2954" s="241" t="str">
        <f t="shared" si="322"/>
        <v/>
      </c>
      <c r="C2954" s="239"/>
      <c r="D2954" s="240" t="str">
        <f>IF(C2954&lt;&gt;"",VLOOKUP(C2954,'BASE EQUIPOS'!$G$8:$H$22,2,0),"")</f>
        <v/>
      </c>
      <c r="E2954" s="241" t="str">
        <f>IF(C2954&lt;&gt;"",VLOOKUP(C2954,'BASE EQUIPOS'!$G$8:$I$22,3,0),"")</f>
        <v/>
      </c>
      <c r="F2954" s="241" t="str">
        <f>IF(C2954&lt;&gt;"",VLOOKUP(C2954,'BASE EQUIPOS'!$G$8:$J$22,4,0),"")</f>
        <v/>
      </c>
      <c r="G2954" s="242"/>
      <c r="H2954" s="233"/>
      <c r="I2954" s="241"/>
      <c r="J2954" s="241"/>
      <c r="K2954" s="241"/>
      <c r="L2954" s="239"/>
      <c r="M2954" s="244"/>
      <c r="N2954" s="245" t="str">
        <f t="shared" ca="1" si="316"/>
        <v/>
      </c>
      <c r="O2954" s="239"/>
      <c r="P2954" s="244"/>
      <c r="Q2954" s="245" t="str">
        <f t="shared" si="317"/>
        <v/>
      </c>
      <c r="U2954" s="246" t="str">
        <f>IFERROR(VLOOKUP(C2954,'BASE EQUIPOS'!$G$8:$O$22,9,0)," ")</f>
        <v xml:space="preserve"> </v>
      </c>
      <c r="V2954" s="232" t="str">
        <f t="shared" si="319"/>
        <v/>
      </c>
      <c r="W2954" s="232" t="str">
        <f t="shared" si="320"/>
        <v/>
      </c>
      <c r="X2954" s="232" t="str">
        <f>IFERROR(VLOOKUP(W2954,Datos!$P$4:$Q$18,2,0),"")</f>
        <v/>
      </c>
      <c r="Y2954" s="232" t="str">
        <f t="shared" si="321"/>
        <v/>
      </c>
      <c r="AA2954" s="314" t="str">
        <f t="shared" ca="1" si="318"/>
        <v/>
      </c>
    </row>
    <row r="2955" spans="1:27" x14ac:dyDescent="0.3">
      <c r="A2955" s="238"/>
      <c r="B2955" s="241" t="str">
        <f t="shared" si="322"/>
        <v/>
      </c>
      <c r="C2955" s="239"/>
      <c r="D2955" s="240" t="str">
        <f>IF(C2955&lt;&gt;"",VLOOKUP(C2955,'BASE EQUIPOS'!$G$8:$H$22,2,0),"")</f>
        <v/>
      </c>
      <c r="E2955" s="241" t="str">
        <f>IF(C2955&lt;&gt;"",VLOOKUP(C2955,'BASE EQUIPOS'!$G$8:$I$22,3,0),"")</f>
        <v/>
      </c>
      <c r="F2955" s="241" t="str">
        <f>IF(C2955&lt;&gt;"",VLOOKUP(C2955,'BASE EQUIPOS'!$G$8:$J$22,4,0),"")</f>
        <v/>
      </c>
      <c r="G2955" s="242"/>
      <c r="H2955" s="233"/>
      <c r="I2955" s="241"/>
      <c r="J2955" s="241"/>
      <c r="K2955" s="241"/>
      <c r="L2955" s="239"/>
      <c r="M2955" s="244"/>
      <c r="N2955" s="245" t="str">
        <f t="shared" ca="1" si="316"/>
        <v/>
      </c>
      <c r="O2955" s="239"/>
      <c r="P2955" s="244"/>
      <c r="Q2955" s="245" t="str">
        <f t="shared" si="317"/>
        <v/>
      </c>
      <c r="U2955" s="246" t="str">
        <f>IFERROR(VLOOKUP(C2955,'BASE EQUIPOS'!$G$8:$O$22,9,0)," ")</f>
        <v xml:space="preserve"> </v>
      </c>
      <c r="V2955" s="232" t="str">
        <f t="shared" si="319"/>
        <v/>
      </c>
      <c r="W2955" s="232" t="str">
        <f t="shared" si="320"/>
        <v/>
      </c>
      <c r="X2955" s="232" t="str">
        <f>IFERROR(VLOOKUP(W2955,Datos!$P$4:$Q$18,2,0),"")</f>
        <v/>
      </c>
      <c r="Y2955" s="232" t="str">
        <f t="shared" si="321"/>
        <v/>
      </c>
      <c r="AA2955" s="314" t="str">
        <f t="shared" ca="1" si="318"/>
        <v/>
      </c>
    </row>
    <row r="2956" spans="1:27" x14ac:dyDescent="0.3">
      <c r="A2956" s="238"/>
      <c r="B2956" s="241" t="str">
        <f t="shared" si="322"/>
        <v/>
      </c>
      <c r="C2956" s="239"/>
      <c r="D2956" s="240" t="str">
        <f>IF(C2956&lt;&gt;"",VLOOKUP(C2956,'BASE EQUIPOS'!$G$8:$H$22,2,0),"")</f>
        <v/>
      </c>
      <c r="E2956" s="241" t="str">
        <f>IF(C2956&lt;&gt;"",VLOOKUP(C2956,'BASE EQUIPOS'!$G$8:$I$22,3,0),"")</f>
        <v/>
      </c>
      <c r="F2956" s="241" t="str">
        <f>IF(C2956&lt;&gt;"",VLOOKUP(C2956,'BASE EQUIPOS'!$G$8:$J$22,4,0),"")</f>
        <v/>
      </c>
      <c r="G2956" s="242"/>
      <c r="H2956" s="233"/>
      <c r="I2956" s="241"/>
      <c r="J2956" s="241"/>
      <c r="K2956" s="241"/>
      <c r="L2956" s="239"/>
      <c r="M2956" s="244"/>
      <c r="N2956" s="245" t="str">
        <f t="shared" ca="1" si="316"/>
        <v/>
      </c>
      <c r="O2956" s="239"/>
      <c r="P2956" s="244"/>
      <c r="Q2956" s="245" t="str">
        <f t="shared" si="317"/>
        <v/>
      </c>
      <c r="U2956" s="246" t="str">
        <f>IFERROR(VLOOKUP(C2956,'BASE EQUIPOS'!$G$8:$O$22,9,0)," ")</f>
        <v xml:space="preserve"> </v>
      </c>
      <c r="V2956" s="232" t="str">
        <f t="shared" si="319"/>
        <v/>
      </c>
      <c r="W2956" s="232" t="str">
        <f t="shared" si="320"/>
        <v/>
      </c>
      <c r="X2956" s="232" t="str">
        <f>IFERROR(VLOOKUP(W2956,Datos!$P$4:$Q$18,2,0),"")</f>
        <v/>
      </c>
      <c r="Y2956" s="232" t="str">
        <f t="shared" si="321"/>
        <v/>
      </c>
      <c r="AA2956" s="314" t="str">
        <f t="shared" ca="1" si="318"/>
        <v/>
      </c>
    </row>
    <row r="2957" spans="1:27" x14ac:dyDescent="0.3">
      <c r="A2957" s="238"/>
      <c r="B2957" s="241" t="str">
        <f t="shared" si="322"/>
        <v/>
      </c>
      <c r="C2957" s="239"/>
      <c r="D2957" s="240" t="str">
        <f>IF(C2957&lt;&gt;"",VLOOKUP(C2957,'BASE EQUIPOS'!$G$8:$H$22,2,0),"")</f>
        <v/>
      </c>
      <c r="E2957" s="241" t="str">
        <f>IF(C2957&lt;&gt;"",VLOOKUP(C2957,'BASE EQUIPOS'!$G$8:$I$22,3,0),"")</f>
        <v/>
      </c>
      <c r="F2957" s="241" t="str">
        <f>IF(C2957&lt;&gt;"",VLOOKUP(C2957,'BASE EQUIPOS'!$G$8:$J$22,4,0),"")</f>
        <v/>
      </c>
      <c r="G2957" s="242"/>
      <c r="H2957" s="233"/>
      <c r="I2957" s="241"/>
      <c r="J2957" s="241"/>
      <c r="K2957" s="241"/>
      <c r="L2957" s="239"/>
      <c r="M2957" s="244"/>
      <c r="N2957" s="245" t="str">
        <f t="shared" ca="1" si="316"/>
        <v/>
      </c>
      <c r="O2957" s="239"/>
      <c r="P2957" s="244"/>
      <c r="Q2957" s="245" t="str">
        <f t="shared" si="317"/>
        <v/>
      </c>
      <c r="U2957" s="246" t="str">
        <f>IFERROR(VLOOKUP(C2957,'BASE EQUIPOS'!$G$8:$O$22,9,0)," ")</f>
        <v xml:space="preserve"> </v>
      </c>
      <c r="V2957" s="232" t="str">
        <f t="shared" si="319"/>
        <v/>
      </c>
      <c r="W2957" s="232" t="str">
        <f t="shared" si="320"/>
        <v/>
      </c>
      <c r="X2957" s="232" t="str">
        <f>IFERROR(VLOOKUP(W2957,Datos!$P$4:$Q$18,2,0),"")</f>
        <v/>
      </c>
      <c r="Y2957" s="232" t="str">
        <f t="shared" si="321"/>
        <v/>
      </c>
      <c r="AA2957" s="314" t="str">
        <f t="shared" ca="1" si="318"/>
        <v/>
      </c>
    </row>
    <row r="2958" spans="1:27" x14ac:dyDescent="0.3">
      <c r="A2958" s="238"/>
      <c r="B2958" s="241" t="str">
        <f t="shared" si="322"/>
        <v/>
      </c>
      <c r="C2958" s="239"/>
      <c r="D2958" s="240" t="str">
        <f>IF(C2958&lt;&gt;"",VLOOKUP(C2958,'BASE EQUIPOS'!$G$8:$H$22,2,0),"")</f>
        <v/>
      </c>
      <c r="E2958" s="241" t="str">
        <f>IF(C2958&lt;&gt;"",VLOOKUP(C2958,'BASE EQUIPOS'!$G$8:$I$22,3,0),"")</f>
        <v/>
      </c>
      <c r="F2958" s="241" t="str">
        <f>IF(C2958&lt;&gt;"",VLOOKUP(C2958,'BASE EQUIPOS'!$G$8:$J$22,4,0),"")</f>
        <v/>
      </c>
      <c r="G2958" s="242"/>
      <c r="H2958" s="233"/>
      <c r="I2958" s="241"/>
      <c r="J2958" s="241"/>
      <c r="K2958" s="241"/>
      <c r="L2958" s="239"/>
      <c r="M2958" s="244"/>
      <c r="N2958" s="245" t="str">
        <f t="shared" ca="1" si="316"/>
        <v/>
      </c>
      <c r="O2958" s="239"/>
      <c r="P2958" s="244"/>
      <c r="Q2958" s="245" t="str">
        <f t="shared" si="317"/>
        <v/>
      </c>
      <c r="U2958" s="246" t="str">
        <f>IFERROR(VLOOKUP(C2958,'BASE EQUIPOS'!$G$8:$O$22,9,0)," ")</f>
        <v xml:space="preserve"> </v>
      </c>
      <c r="V2958" s="232" t="str">
        <f t="shared" si="319"/>
        <v/>
      </c>
      <c r="W2958" s="232" t="str">
        <f t="shared" si="320"/>
        <v/>
      </c>
      <c r="X2958" s="232" t="str">
        <f>IFERROR(VLOOKUP(W2958,Datos!$P$4:$Q$18,2,0),"")</f>
        <v/>
      </c>
      <c r="Y2958" s="232" t="str">
        <f t="shared" si="321"/>
        <v/>
      </c>
      <c r="AA2958" s="314" t="str">
        <f t="shared" ca="1" si="318"/>
        <v/>
      </c>
    </row>
    <row r="2959" spans="1:27" x14ac:dyDescent="0.3">
      <c r="A2959" s="238"/>
      <c r="B2959" s="241" t="str">
        <f t="shared" si="322"/>
        <v/>
      </c>
      <c r="C2959" s="239"/>
      <c r="D2959" s="240" t="str">
        <f>IF(C2959&lt;&gt;"",VLOOKUP(C2959,'BASE EQUIPOS'!$G$8:$H$22,2,0),"")</f>
        <v/>
      </c>
      <c r="E2959" s="241" t="str">
        <f>IF(C2959&lt;&gt;"",VLOOKUP(C2959,'BASE EQUIPOS'!$G$8:$I$22,3,0),"")</f>
        <v/>
      </c>
      <c r="F2959" s="241" t="str">
        <f>IF(C2959&lt;&gt;"",VLOOKUP(C2959,'BASE EQUIPOS'!$G$8:$J$22,4,0),"")</f>
        <v/>
      </c>
      <c r="G2959" s="242"/>
      <c r="H2959" s="233"/>
      <c r="I2959" s="241"/>
      <c r="J2959" s="241"/>
      <c r="K2959" s="241"/>
      <c r="L2959" s="239"/>
      <c r="M2959" s="244"/>
      <c r="N2959" s="245" t="str">
        <f t="shared" ca="1" si="316"/>
        <v/>
      </c>
      <c r="O2959" s="239"/>
      <c r="P2959" s="244"/>
      <c r="Q2959" s="245" t="str">
        <f t="shared" si="317"/>
        <v/>
      </c>
      <c r="U2959" s="246" t="str">
        <f>IFERROR(VLOOKUP(C2959,'BASE EQUIPOS'!$G$8:$O$22,9,0)," ")</f>
        <v xml:space="preserve"> </v>
      </c>
      <c r="V2959" s="232" t="str">
        <f t="shared" si="319"/>
        <v/>
      </c>
      <c r="W2959" s="232" t="str">
        <f t="shared" si="320"/>
        <v/>
      </c>
      <c r="X2959" s="232" t="str">
        <f>IFERROR(VLOOKUP(W2959,Datos!$P$4:$Q$18,2,0),"")</f>
        <v/>
      </c>
      <c r="Y2959" s="232" t="str">
        <f t="shared" si="321"/>
        <v/>
      </c>
      <c r="AA2959" s="314" t="str">
        <f t="shared" ca="1" si="318"/>
        <v/>
      </c>
    </row>
    <row r="2960" spans="1:27" x14ac:dyDescent="0.3">
      <c r="A2960" s="238"/>
      <c r="B2960" s="241" t="str">
        <f t="shared" si="322"/>
        <v/>
      </c>
      <c r="C2960" s="239"/>
      <c r="D2960" s="240" t="str">
        <f>IF(C2960&lt;&gt;"",VLOOKUP(C2960,'BASE EQUIPOS'!$G$8:$H$22,2,0),"")</f>
        <v/>
      </c>
      <c r="E2960" s="241" t="str">
        <f>IF(C2960&lt;&gt;"",VLOOKUP(C2960,'BASE EQUIPOS'!$G$8:$I$22,3,0),"")</f>
        <v/>
      </c>
      <c r="F2960" s="241" t="str">
        <f>IF(C2960&lt;&gt;"",VLOOKUP(C2960,'BASE EQUIPOS'!$G$8:$J$22,4,0),"")</f>
        <v/>
      </c>
      <c r="G2960" s="242"/>
      <c r="H2960" s="233"/>
      <c r="I2960" s="241"/>
      <c r="J2960" s="241"/>
      <c r="K2960" s="241"/>
      <c r="L2960" s="239"/>
      <c r="M2960" s="244"/>
      <c r="N2960" s="245" t="str">
        <f t="shared" ref="N2960:N3023" ca="1" si="323">IF(M2960="","",IF(O2960="",NOW()*24-(L2960+M2960)*24,"Mtto. Terminado"))</f>
        <v/>
      </c>
      <c r="O2960" s="239"/>
      <c r="P2960" s="244"/>
      <c r="Q2960" s="245" t="str">
        <f t="shared" ref="Q2960:Q3023" si="324">IF(O2960="","",IF(P2960="","",(O2960+P2960)*24-(L2960+M2960)*24))</f>
        <v/>
      </c>
      <c r="U2960" s="246" t="str">
        <f>IFERROR(VLOOKUP(C2960,'BASE EQUIPOS'!$G$8:$O$22,9,0)," ")</f>
        <v xml:space="preserve"> </v>
      </c>
      <c r="V2960" s="232" t="str">
        <f t="shared" si="319"/>
        <v/>
      </c>
      <c r="W2960" s="232" t="str">
        <f t="shared" si="320"/>
        <v/>
      </c>
      <c r="X2960" s="232" t="str">
        <f>IFERROR(VLOOKUP(W2960,Datos!$P$4:$Q$18,2,0),"")</f>
        <v/>
      </c>
      <c r="Y2960" s="232" t="str">
        <f t="shared" si="321"/>
        <v/>
      </c>
      <c r="AA2960" s="314" t="str">
        <f t="shared" ca="1" si="318"/>
        <v/>
      </c>
    </row>
    <row r="2961" spans="1:27" x14ac:dyDescent="0.3">
      <c r="A2961" s="238"/>
      <c r="B2961" s="241" t="str">
        <f t="shared" si="322"/>
        <v/>
      </c>
      <c r="C2961" s="239"/>
      <c r="D2961" s="240" t="str">
        <f>IF(C2961&lt;&gt;"",VLOOKUP(C2961,'BASE EQUIPOS'!$G$8:$H$22,2,0),"")</f>
        <v/>
      </c>
      <c r="E2961" s="241" t="str">
        <f>IF(C2961&lt;&gt;"",VLOOKUP(C2961,'BASE EQUIPOS'!$G$8:$I$22,3,0),"")</f>
        <v/>
      </c>
      <c r="F2961" s="241" t="str">
        <f>IF(C2961&lt;&gt;"",VLOOKUP(C2961,'BASE EQUIPOS'!$G$8:$J$22,4,0),"")</f>
        <v/>
      </c>
      <c r="G2961" s="242"/>
      <c r="H2961" s="233"/>
      <c r="I2961" s="241"/>
      <c r="J2961" s="241"/>
      <c r="K2961" s="241"/>
      <c r="L2961" s="239"/>
      <c r="M2961" s="244"/>
      <c r="N2961" s="245" t="str">
        <f t="shared" ca="1" si="323"/>
        <v/>
      </c>
      <c r="O2961" s="239"/>
      <c r="P2961" s="244"/>
      <c r="Q2961" s="245" t="str">
        <f t="shared" si="324"/>
        <v/>
      </c>
      <c r="U2961" s="246" t="str">
        <f>IFERROR(VLOOKUP(C2961,'BASE EQUIPOS'!$G$8:$O$22,9,0)," ")</f>
        <v xml:space="preserve"> </v>
      </c>
      <c r="V2961" s="232" t="str">
        <f t="shared" si="319"/>
        <v/>
      </c>
      <c r="W2961" s="232" t="str">
        <f t="shared" si="320"/>
        <v/>
      </c>
      <c r="X2961" s="232" t="str">
        <f>IFERROR(VLOOKUP(W2961,Datos!$P$4:$Q$18,2,0),"")</f>
        <v/>
      </c>
      <c r="Y2961" s="232" t="str">
        <f t="shared" si="321"/>
        <v/>
      </c>
      <c r="AA2961" s="314" t="str">
        <f t="shared" ref="AA2961:AA3024" ca="1" si="325">IF(N2961="Mtto. Terminado",1,"")</f>
        <v/>
      </c>
    </row>
    <row r="2962" spans="1:27" x14ac:dyDescent="0.3">
      <c r="A2962" s="238"/>
      <c r="B2962" s="241" t="str">
        <f t="shared" si="322"/>
        <v/>
      </c>
      <c r="C2962" s="239"/>
      <c r="D2962" s="240" t="str">
        <f>IF(C2962&lt;&gt;"",VLOOKUP(C2962,'BASE EQUIPOS'!$G$8:$H$22,2,0),"")</f>
        <v/>
      </c>
      <c r="E2962" s="241" t="str">
        <f>IF(C2962&lt;&gt;"",VLOOKUP(C2962,'BASE EQUIPOS'!$G$8:$I$22,3,0),"")</f>
        <v/>
      </c>
      <c r="F2962" s="241" t="str">
        <f>IF(C2962&lt;&gt;"",VLOOKUP(C2962,'BASE EQUIPOS'!$G$8:$J$22,4,0),"")</f>
        <v/>
      </c>
      <c r="G2962" s="242"/>
      <c r="H2962" s="233"/>
      <c r="I2962" s="241"/>
      <c r="J2962" s="241"/>
      <c r="K2962" s="241"/>
      <c r="L2962" s="239"/>
      <c r="M2962" s="244"/>
      <c r="N2962" s="245" t="str">
        <f t="shared" ca="1" si="323"/>
        <v/>
      </c>
      <c r="O2962" s="239"/>
      <c r="P2962" s="244"/>
      <c r="Q2962" s="245" t="str">
        <f t="shared" si="324"/>
        <v/>
      </c>
      <c r="U2962" s="246" t="str">
        <f>IFERROR(VLOOKUP(C2962,'BASE EQUIPOS'!$G$8:$O$22,9,0)," ")</f>
        <v xml:space="preserve"> </v>
      </c>
      <c r="V2962" s="232" t="str">
        <f t="shared" si="319"/>
        <v/>
      </c>
      <c r="W2962" s="232" t="str">
        <f t="shared" si="320"/>
        <v/>
      </c>
      <c r="X2962" s="232" t="str">
        <f>IFERROR(VLOOKUP(W2962,Datos!$P$4:$Q$18,2,0),"")</f>
        <v/>
      </c>
      <c r="Y2962" s="232" t="str">
        <f t="shared" si="321"/>
        <v/>
      </c>
      <c r="AA2962" s="314" t="str">
        <f t="shared" ca="1" si="325"/>
        <v/>
      </c>
    </row>
    <row r="2963" spans="1:27" x14ac:dyDescent="0.3">
      <c r="A2963" s="238"/>
      <c r="B2963" s="241" t="str">
        <f t="shared" si="322"/>
        <v/>
      </c>
      <c r="C2963" s="239"/>
      <c r="D2963" s="240" t="str">
        <f>IF(C2963&lt;&gt;"",VLOOKUP(C2963,'BASE EQUIPOS'!$G$8:$H$22,2,0),"")</f>
        <v/>
      </c>
      <c r="E2963" s="241" t="str">
        <f>IF(C2963&lt;&gt;"",VLOOKUP(C2963,'BASE EQUIPOS'!$G$8:$I$22,3,0),"")</f>
        <v/>
      </c>
      <c r="F2963" s="241" t="str">
        <f>IF(C2963&lt;&gt;"",VLOOKUP(C2963,'BASE EQUIPOS'!$G$8:$J$22,4,0),"")</f>
        <v/>
      </c>
      <c r="G2963" s="242"/>
      <c r="H2963" s="233"/>
      <c r="I2963" s="241"/>
      <c r="J2963" s="241"/>
      <c r="K2963" s="241"/>
      <c r="L2963" s="239"/>
      <c r="M2963" s="244"/>
      <c r="N2963" s="245" t="str">
        <f t="shared" ca="1" si="323"/>
        <v/>
      </c>
      <c r="O2963" s="239"/>
      <c r="P2963" s="244"/>
      <c r="Q2963" s="245" t="str">
        <f t="shared" si="324"/>
        <v/>
      </c>
      <c r="U2963" s="246" t="str">
        <f>IFERROR(VLOOKUP(C2963,'BASE EQUIPOS'!$G$8:$O$22,9,0)," ")</f>
        <v xml:space="preserve"> </v>
      </c>
      <c r="V2963" s="232" t="str">
        <f t="shared" si="319"/>
        <v/>
      </c>
      <c r="W2963" s="232" t="str">
        <f t="shared" si="320"/>
        <v/>
      </c>
      <c r="X2963" s="232" t="str">
        <f>IFERROR(VLOOKUP(W2963,Datos!$P$4:$Q$18,2,0),"")</f>
        <v/>
      </c>
      <c r="Y2963" s="232" t="str">
        <f t="shared" si="321"/>
        <v/>
      </c>
      <c r="AA2963" s="314" t="str">
        <f t="shared" ca="1" si="325"/>
        <v/>
      </c>
    </row>
    <row r="2964" spans="1:27" x14ac:dyDescent="0.3">
      <c r="A2964" s="238"/>
      <c r="B2964" s="241" t="str">
        <f t="shared" si="322"/>
        <v/>
      </c>
      <c r="C2964" s="239"/>
      <c r="D2964" s="240" t="str">
        <f>IF(C2964&lt;&gt;"",VLOOKUP(C2964,'BASE EQUIPOS'!$G$8:$H$22,2,0),"")</f>
        <v/>
      </c>
      <c r="E2964" s="241" t="str">
        <f>IF(C2964&lt;&gt;"",VLOOKUP(C2964,'BASE EQUIPOS'!$G$8:$I$22,3,0),"")</f>
        <v/>
      </c>
      <c r="F2964" s="241" t="str">
        <f>IF(C2964&lt;&gt;"",VLOOKUP(C2964,'BASE EQUIPOS'!$G$8:$J$22,4,0),"")</f>
        <v/>
      </c>
      <c r="G2964" s="242"/>
      <c r="H2964" s="233"/>
      <c r="I2964" s="241"/>
      <c r="J2964" s="241"/>
      <c r="K2964" s="241"/>
      <c r="L2964" s="239"/>
      <c r="M2964" s="244"/>
      <c r="N2964" s="245" t="str">
        <f t="shared" ca="1" si="323"/>
        <v/>
      </c>
      <c r="O2964" s="239"/>
      <c r="P2964" s="244"/>
      <c r="Q2964" s="245" t="str">
        <f t="shared" si="324"/>
        <v/>
      </c>
      <c r="U2964" s="246" t="str">
        <f>IFERROR(VLOOKUP(C2964,'BASE EQUIPOS'!$G$8:$O$22,9,0)," ")</f>
        <v xml:space="preserve"> </v>
      </c>
      <c r="V2964" s="232" t="str">
        <f t="shared" si="319"/>
        <v/>
      </c>
      <c r="W2964" s="232" t="str">
        <f t="shared" si="320"/>
        <v/>
      </c>
      <c r="X2964" s="232" t="str">
        <f>IFERROR(VLOOKUP(W2964,Datos!$P$4:$Q$18,2,0),"")</f>
        <v/>
      </c>
      <c r="Y2964" s="232" t="str">
        <f t="shared" si="321"/>
        <v/>
      </c>
      <c r="AA2964" s="314" t="str">
        <f t="shared" ca="1" si="325"/>
        <v/>
      </c>
    </row>
    <row r="2965" spans="1:27" x14ac:dyDescent="0.3">
      <c r="A2965" s="238"/>
      <c r="B2965" s="241" t="str">
        <f t="shared" si="322"/>
        <v/>
      </c>
      <c r="C2965" s="239"/>
      <c r="D2965" s="240" t="str">
        <f>IF(C2965&lt;&gt;"",VLOOKUP(C2965,'BASE EQUIPOS'!$G$8:$H$22,2,0),"")</f>
        <v/>
      </c>
      <c r="E2965" s="241" t="str">
        <f>IF(C2965&lt;&gt;"",VLOOKUP(C2965,'BASE EQUIPOS'!$G$8:$I$22,3,0),"")</f>
        <v/>
      </c>
      <c r="F2965" s="241" t="str">
        <f>IF(C2965&lt;&gt;"",VLOOKUP(C2965,'BASE EQUIPOS'!$G$8:$J$22,4,0),"")</f>
        <v/>
      </c>
      <c r="G2965" s="242"/>
      <c r="H2965" s="233"/>
      <c r="I2965" s="241"/>
      <c r="J2965" s="241"/>
      <c r="K2965" s="241"/>
      <c r="L2965" s="239"/>
      <c r="M2965" s="244"/>
      <c r="N2965" s="245" t="str">
        <f t="shared" ca="1" si="323"/>
        <v/>
      </c>
      <c r="O2965" s="239"/>
      <c r="P2965" s="244"/>
      <c r="Q2965" s="245" t="str">
        <f t="shared" si="324"/>
        <v/>
      </c>
      <c r="U2965" s="246" t="str">
        <f>IFERROR(VLOOKUP(C2965,'BASE EQUIPOS'!$G$8:$O$22,9,0)," ")</f>
        <v xml:space="preserve"> </v>
      </c>
      <c r="V2965" s="232" t="str">
        <f t="shared" ref="V2965:V3028" si="326">IF(G2965="MTTO. SISTEMÁTICO","PREVENTIVA",IF(G2965="MTTO. PREDICTIVO","INSPECCIÓN",""))</f>
        <v/>
      </c>
      <c r="W2965" s="232" t="str">
        <f t="shared" ref="W2965:W3028" si="327">CONCATENATE(D2965,I2965)</f>
        <v/>
      </c>
      <c r="X2965" s="232" t="str">
        <f>IFERROR(VLOOKUP(W2965,Datos!$P$4:$Q$18,2,0),"")</f>
        <v/>
      </c>
      <c r="Y2965" s="232" t="str">
        <f t="shared" ref="Y2965:Y3028" si="328">IF(A2965="OT CORRECTIVA",1,IF(A2965="OT PREVENTIVA",2,IF(A2965="HOJA INSPECCIÓN",3,"")))</f>
        <v/>
      </c>
      <c r="AA2965" s="314" t="str">
        <f t="shared" ca="1" si="325"/>
        <v/>
      </c>
    </row>
    <row r="2966" spans="1:27" x14ac:dyDescent="0.3">
      <c r="A2966" s="238"/>
      <c r="B2966" s="241" t="str">
        <f t="shared" si="322"/>
        <v/>
      </c>
      <c r="C2966" s="239"/>
      <c r="D2966" s="240" t="str">
        <f>IF(C2966&lt;&gt;"",VLOOKUP(C2966,'BASE EQUIPOS'!$G$8:$H$22,2,0),"")</f>
        <v/>
      </c>
      <c r="E2966" s="241" t="str">
        <f>IF(C2966&lt;&gt;"",VLOOKUP(C2966,'BASE EQUIPOS'!$G$8:$I$22,3,0),"")</f>
        <v/>
      </c>
      <c r="F2966" s="241" t="str">
        <f>IF(C2966&lt;&gt;"",VLOOKUP(C2966,'BASE EQUIPOS'!$G$8:$J$22,4,0),"")</f>
        <v/>
      </c>
      <c r="G2966" s="242"/>
      <c r="H2966" s="233"/>
      <c r="I2966" s="241"/>
      <c r="J2966" s="241"/>
      <c r="K2966" s="241"/>
      <c r="L2966" s="239"/>
      <c r="M2966" s="244"/>
      <c r="N2966" s="245" t="str">
        <f t="shared" ca="1" si="323"/>
        <v/>
      </c>
      <c r="O2966" s="239"/>
      <c r="P2966" s="244"/>
      <c r="Q2966" s="245" t="str">
        <f t="shared" si="324"/>
        <v/>
      </c>
      <c r="U2966" s="246" t="str">
        <f>IFERROR(VLOOKUP(C2966,'BASE EQUIPOS'!$G$8:$O$22,9,0)," ")</f>
        <v xml:space="preserve"> </v>
      </c>
      <c r="V2966" s="232" t="str">
        <f t="shared" si="326"/>
        <v/>
      </c>
      <c r="W2966" s="232" t="str">
        <f t="shared" si="327"/>
        <v/>
      </c>
      <c r="X2966" s="232" t="str">
        <f>IFERROR(VLOOKUP(W2966,Datos!$P$4:$Q$18,2,0),"")</f>
        <v/>
      </c>
      <c r="Y2966" s="232" t="str">
        <f t="shared" si="328"/>
        <v/>
      </c>
      <c r="AA2966" s="314" t="str">
        <f t="shared" ca="1" si="325"/>
        <v/>
      </c>
    </row>
    <row r="2967" spans="1:27" x14ac:dyDescent="0.3">
      <c r="A2967" s="238"/>
      <c r="B2967" s="241" t="str">
        <f t="shared" si="322"/>
        <v/>
      </c>
      <c r="C2967" s="239"/>
      <c r="D2967" s="240" t="str">
        <f>IF(C2967&lt;&gt;"",VLOOKUP(C2967,'BASE EQUIPOS'!$G$8:$H$22,2,0),"")</f>
        <v/>
      </c>
      <c r="E2967" s="241" t="str">
        <f>IF(C2967&lt;&gt;"",VLOOKUP(C2967,'BASE EQUIPOS'!$G$8:$I$22,3,0),"")</f>
        <v/>
      </c>
      <c r="F2967" s="241" t="str">
        <f>IF(C2967&lt;&gt;"",VLOOKUP(C2967,'BASE EQUIPOS'!$G$8:$J$22,4,0),"")</f>
        <v/>
      </c>
      <c r="G2967" s="242"/>
      <c r="H2967" s="233"/>
      <c r="I2967" s="241"/>
      <c r="J2967" s="241"/>
      <c r="K2967" s="241"/>
      <c r="L2967" s="239"/>
      <c r="M2967" s="244"/>
      <c r="N2967" s="245" t="str">
        <f t="shared" ca="1" si="323"/>
        <v/>
      </c>
      <c r="O2967" s="239"/>
      <c r="P2967" s="244"/>
      <c r="Q2967" s="245" t="str">
        <f t="shared" si="324"/>
        <v/>
      </c>
      <c r="U2967" s="246" t="str">
        <f>IFERROR(VLOOKUP(C2967,'BASE EQUIPOS'!$G$8:$O$22,9,0)," ")</f>
        <v xml:space="preserve"> </v>
      </c>
      <c r="V2967" s="232" t="str">
        <f t="shared" si="326"/>
        <v/>
      </c>
      <c r="W2967" s="232" t="str">
        <f t="shared" si="327"/>
        <v/>
      </c>
      <c r="X2967" s="232" t="str">
        <f>IFERROR(VLOOKUP(W2967,Datos!$P$4:$Q$18,2,0),"")</f>
        <v/>
      </c>
      <c r="Y2967" s="232" t="str">
        <f t="shared" si="328"/>
        <v/>
      </c>
      <c r="AA2967" s="314" t="str">
        <f t="shared" ca="1" si="325"/>
        <v/>
      </c>
    </row>
    <row r="2968" spans="1:27" x14ac:dyDescent="0.3">
      <c r="A2968" s="238"/>
      <c r="B2968" s="241" t="str">
        <f t="shared" si="322"/>
        <v/>
      </c>
      <c r="C2968" s="239"/>
      <c r="D2968" s="240" t="str">
        <f>IF(C2968&lt;&gt;"",VLOOKUP(C2968,'BASE EQUIPOS'!$G$8:$H$22,2,0),"")</f>
        <v/>
      </c>
      <c r="E2968" s="241" t="str">
        <f>IF(C2968&lt;&gt;"",VLOOKUP(C2968,'BASE EQUIPOS'!$G$8:$I$22,3,0),"")</f>
        <v/>
      </c>
      <c r="F2968" s="241" t="str">
        <f>IF(C2968&lt;&gt;"",VLOOKUP(C2968,'BASE EQUIPOS'!$G$8:$J$22,4,0),"")</f>
        <v/>
      </c>
      <c r="G2968" s="242"/>
      <c r="H2968" s="233"/>
      <c r="I2968" s="241"/>
      <c r="J2968" s="241"/>
      <c r="K2968" s="241"/>
      <c r="L2968" s="239"/>
      <c r="M2968" s="244"/>
      <c r="N2968" s="245" t="str">
        <f t="shared" ca="1" si="323"/>
        <v/>
      </c>
      <c r="O2968" s="239"/>
      <c r="P2968" s="244"/>
      <c r="Q2968" s="245" t="str">
        <f t="shared" si="324"/>
        <v/>
      </c>
      <c r="U2968" s="246" t="str">
        <f>IFERROR(VLOOKUP(C2968,'BASE EQUIPOS'!$G$8:$O$22,9,0)," ")</f>
        <v xml:space="preserve"> </v>
      </c>
      <c r="V2968" s="232" t="str">
        <f t="shared" si="326"/>
        <v/>
      </c>
      <c r="W2968" s="232" t="str">
        <f t="shared" si="327"/>
        <v/>
      </c>
      <c r="X2968" s="232" t="str">
        <f>IFERROR(VLOOKUP(W2968,Datos!$P$4:$Q$18,2,0),"")</f>
        <v/>
      </c>
      <c r="Y2968" s="232" t="str">
        <f t="shared" si="328"/>
        <v/>
      </c>
      <c r="AA2968" s="314" t="str">
        <f t="shared" ca="1" si="325"/>
        <v/>
      </c>
    </row>
    <row r="2969" spans="1:27" x14ac:dyDescent="0.3">
      <c r="A2969" s="238"/>
      <c r="B2969" s="241" t="str">
        <f t="shared" si="322"/>
        <v/>
      </c>
      <c r="C2969" s="239"/>
      <c r="D2969" s="240" t="str">
        <f>IF(C2969&lt;&gt;"",VLOOKUP(C2969,'BASE EQUIPOS'!$G$8:$H$22,2,0),"")</f>
        <v/>
      </c>
      <c r="E2969" s="241" t="str">
        <f>IF(C2969&lt;&gt;"",VLOOKUP(C2969,'BASE EQUIPOS'!$G$8:$I$22,3,0),"")</f>
        <v/>
      </c>
      <c r="F2969" s="241" t="str">
        <f>IF(C2969&lt;&gt;"",VLOOKUP(C2969,'BASE EQUIPOS'!$G$8:$J$22,4,0),"")</f>
        <v/>
      </c>
      <c r="G2969" s="242"/>
      <c r="H2969" s="233"/>
      <c r="I2969" s="241"/>
      <c r="J2969" s="241"/>
      <c r="K2969" s="241"/>
      <c r="L2969" s="239"/>
      <c r="M2969" s="244"/>
      <c r="N2969" s="245" t="str">
        <f t="shared" ca="1" si="323"/>
        <v/>
      </c>
      <c r="O2969" s="239"/>
      <c r="P2969" s="244"/>
      <c r="Q2969" s="245" t="str">
        <f t="shared" si="324"/>
        <v/>
      </c>
      <c r="U2969" s="246" t="str">
        <f>IFERROR(VLOOKUP(C2969,'BASE EQUIPOS'!$G$8:$O$22,9,0)," ")</f>
        <v xml:space="preserve"> </v>
      </c>
      <c r="V2969" s="232" t="str">
        <f t="shared" si="326"/>
        <v/>
      </c>
      <c r="W2969" s="232" t="str">
        <f t="shared" si="327"/>
        <v/>
      </c>
      <c r="X2969" s="232" t="str">
        <f>IFERROR(VLOOKUP(W2969,Datos!$P$4:$Q$18,2,0),"")</f>
        <v/>
      </c>
      <c r="Y2969" s="232" t="str">
        <f t="shared" si="328"/>
        <v/>
      </c>
      <c r="AA2969" s="314" t="str">
        <f t="shared" ca="1" si="325"/>
        <v/>
      </c>
    </row>
    <row r="2970" spans="1:27" x14ac:dyDescent="0.3">
      <c r="A2970" s="238"/>
      <c r="B2970" s="241" t="str">
        <f t="shared" si="322"/>
        <v/>
      </c>
      <c r="C2970" s="239"/>
      <c r="D2970" s="240" t="str">
        <f>IF(C2970&lt;&gt;"",VLOOKUP(C2970,'BASE EQUIPOS'!$G$8:$H$22,2,0),"")</f>
        <v/>
      </c>
      <c r="E2970" s="241" t="str">
        <f>IF(C2970&lt;&gt;"",VLOOKUP(C2970,'BASE EQUIPOS'!$G$8:$I$22,3,0),"")</f>
        <v/>
      </c>
      <c r="F2970" s="241" t="str">
        <f>IF(C2970&lt;&gt;"",VLOOKUP(C2970,'BASE EQUIPOS'!$G$8:$J$22,4,0),"")</f>
        <v/>
      </c>
      <c r="G2970" s="242"/>
      <c r="H2970" s="233"/>
      <c r="I2970" s="241"/>
      <c r="J2970" s="241"/>
      <c r="K2970" s="241"/>
      <c r="L2970" s="239"/>
      <c r="M2970" s="244"/>
      <c r="N2970" s="245" t="str">
        <f t="shared" ca="1" si="323"/>
        <v/>
      </c>
      <c r="O2970" s="239"/>
      <c r="P2970" s="244"/>
      <c r="Q2970" s="245" t="str">
        <f t="shared" si="324"/>
        <v/>
      </c>
      <c r="U2970" s="246" t="str">
        <f>IFERROR(VLOOKUP(C2970,'BASE EQUIPOS'!$G$8:$O$22,9,0)," ")</f>
        <v xml:space="preserve"> </v>
      </c>
      <c r="V2970" s="232" t="str">
        <f t="shared" si="326"/>
        <v/>
      </c>
      <c r="W2970" s="232" t="str">
        <f t="shared" si="327"/>
        <v/>
      </c>
      <c r="X2970" s="232" t="str">
        <f>IFERROR(VLOOKUP(W2970,Datos!$P$4:$Q$18,2,0),"")</f>
        <v/>
      </c>
      <c r="Y2970" s="232" t="str">
        <f t="shared" si="328"/>
        <v/>
      </c>
      <c r="AA2970" s="314" t="str">
        <f t="shared" ca="1" si="325"/>
        <v/>
      </c>
    </row>
    <row r="2971" spans="1:27" x14ac:dyDescent="0.3">
      <c r="A2971" s="238"/>
      <c r="B2971" s="241" t="str">
        <f t="shared" si="322"/>
        <v/>
      </c>
      <c r="C2971" s="239"/>
      <c r="D2971" s="240" t="str">
        <f>IF(C2971&lt;&gt;"",VLOOKUP(C2971,'BASE EQUIPOS'!$G$8:$H$22,2,0),"")</f>
        <v/>
      </c>
      <c r="E2971" s="241" t="str">
        <f>IF(C2971&lt;&gt;"",VLOOKUP(C2971,'BASE EQUIPOS'!$G$8:$I$22,3,0),"")</f>
        <v/>
      </c>
      <c r="F2971" s="241" t="str">
        <f>IF(C2971&lt;&gt;"",VLOOKUP(C2971,'BASE EQUIPOS'!$G$8:$J$22,4,0),"")</f>
        <v/>
      </c>
      <c r="G2971" s="242"/>
      <c r="H2971" s="233"/>
      <c r="I2971" s="241"/>
      <c r="J2971" s="241"/>
      <c r="K2971" s="241"/>
      <c r="L2971" s="239"/>
      <c r="M2971" s="244"/>
      <c r="N2971" s="245" t="str">
        <f t="shared" ca="1" si="323"/>
        <v/>
      </c>
      <c r="O2971" s="239"/>
      <c r="P2971" s="244"/>
      <c r="Q2971" s="245" t="str">
        <f t="shared" si="324"/>
        <v/>
      </c>
      <c r="U2971" s="246" t="str">
        <f>IFERROR(VLOOKUP(C2971,'BASE EQUIPOS'!$G$8:$O$22,9,0)," ")</f>
        <v xml:space="preserve"> </v>
      </c>
      <c r="V2971" s="232" t="str">
        <f t="shared" si="326"/>
        <v/>
      </c>
      <c r="W2971" s="232" t="str">
        <f t="shared" si="327"/>
        <v/>
      </c>
      <c r="X2971" s="232" t="str">
        <f>IFERROR(VLOOKUP(W2971,Datos!$P$4:$Q$18,2,0),"")</f>
        <v/>
      </c>
      <c r="Y2971" s="232" t="str">
        <f t="shared" si="328"/>
        <v/>
      </c>
      <c r="AA2971" s="314" t="str">
        <f t="shared" ca="1" si="325"/>
        <v/>
      </c>
    </row>
    <row r="2972" spans="1:27" x14ac:dyDescent="0.3">
      <c r="A2972" s="238"/>
      <c r="B2972" s="241" t="str">
        <f t="shared" ref="B2972:B3035" si="329">IF(C2972&lt;&gt;"",B2971+1,"")</f>
        <v/>
      </c>
      <c r="C2972" s="239"/>
      <c r="D2972" s="240" t="str">
        <f>IF(C2972&lt;&gt;"",VLOOKUP(C2972,'BASE EQUIPOS'!$G$8:$H$22,2,0),"")</f>
        <v/>
      </c>
      <c r="E2972" s="241" t="str">
        <f>IF(C2972&lt;&gt;"",VLOOKUP(C2972,'BASE EQUIPOS'!$G$8:$I$22,3,0),"")</f>
        <v/>
      </c>
      <c r="F2972" s="241" t="str">
        <f>IF(C2972&lt;&gt;"",VLOOKUP(C2972,'BASE EQUIPOS'!$G$8:$J$22,4,0),"")</f>
        <v/>
      </c>
      <c r="G2972" s="242"/>
      <c r="H2972" s="233"/>
      <c r="I2972" s="241"/>
      <c r="J2972" s="241"/>
      <c r="K2972" s="241"/>
      <c r="L2972" s="239"/>
      <c r="M2972" s="244"/>
      <c r="N2972" s="245" t="str">
        <f t="shared" ca="1" si="323"/>
        <v/>
      </c>
      <c r="O2972" s="239"/>
      <c r="P2972" s="244"/>
      <c r="Q2972" s="245" t="str">
        <f t="shared" si="324"/>
        <v/>
      </c>
      <c r="U2972" s="246" t="str">
        <f>IFERROR(VLOOKUP(C2972,'BASE EQUIPOS'!$G$8:$O$22,9,0)," ")</f>
        <v xml:space="preserve"> </v>
      </c>
      <c r="V2972" s="232" t="str">
        <f t="shared" si="326"/>
        <v/>
      </c>
      <c r="W2972" s="232" t="str">
        <f t="shared" si="327"/>
        <v/>
      </c>
      <c r="X2972" s="232" t="str">
        <f>IFERROR(VLOOKUP(W2972,Datos!$P$4:$Q$18,2,0),"")</f>
        <v/>
      </c>
      <c r="Y2972" s="232" t="str">
        <f t="shared" si="328"/>
        <v/>
      </c>
      <c r="AA2972" s="314" t="str">
        <f t="shared" ca="1" si="325"/>
        <v/>
      </c>
    </row>
    <row r="2973" spans="1:27" x14ac:dyDescent="0.3">
      <c r="A2973" s="238"/>
      <c r="B2973" s="241" t="str">
        <f t="shared" si="329"/>
        <v/>
      </c>
      <c r="C2973" s="239"/>
      <c r="D2973" s="240" t="str">
        <f>IF(C2973&lt;&gt;"",VLOOKUP(C2973,'BASE EQUIPOS'!$G$8:$H$22,2,0),"")</f>
        <v/>
      </c>
      <c r="E2973" s="241" t="str">
        <f>IF(C2973&lt;&gt;"",VLOOKUP(C2973,'BASE EQUIPOS'!$G$8:$I$22,3,0),"")</f>
        <v/>
      </c>
      <c r="F2973" s="241" t="str">
        <f>IF(C2973&lt;&gt;"",VLOOKUP(C2973,'BASE EQUIPOS'!$G$8:$J$22,4,0),"")</f>
        <v/>
      </c>
      <c r="G2973" s="242"/>
      <c r="H2973" s="233"/>
      <c r="I2973" s="241"/>
      <c r="J2973" s="241"/>
      <c r="K2973" s="241"/>
      <c r="L2973" s="239"/>
      <c r="M2973" s="244"/>
      <c r="N2973" s="245" t="str">
        <f t="shared" ca="1" si="323"/>
        <v/>
      </c>
      <c r="O2973" s="239"/>
      <c r="P2973" s="244"/>
      <c r="Q2973" s="245" t="str">
        <f t="shared" si="324"/>
        <v/>
      </c>
      <c r="U2973" s="246" t="str">
        <f>IFERROR(VLOOKUP(C2973,'BASE EQUIPOS'!$G$8:$O$22,9,0)," ")</f>
        <v xml:space="preserve"> </v>
      </c>
      <c r="V2973" s="232" t="str">
        <f t="shared" si="326"/>
        <v/>
      </c>
      <c r="W2973" s="232" t="str">
        <f t="shared" si="327"/>
        <v/>
      </c>
      <c r="X2973" s="232" t="str">
        <f>IFERROR(VLOOKUP(W2973,Datos!$P$4:$Q$18,2,0),"")</f>
        <v/>
      </c>
      <c r="Y2973" s="232" t="str">
        <f t="shared" si="328"/>
        <v/>
      </c>
      <c r="AA2973" s="314" t="str">
        <f t="shared" ca="1" si="325"/>
        <v/>
      </c>
    </row>
    <row r="2974" spans="1:27" x14ac:dyDescent="0.3">
      <c r="A2974" s="238"/>
      <c r="B2974" s="241" t="str">
        <f t="shared" si="329"/>
        <v/>
      </c>
      <c r="C2974" s="239"/>
      <c r="D2974" s="240" t="str">
        <f>IF(C2974&lt;&gt;"",VLOOKUP(C2974,'BASE EQUIPOS'!$G$8:$H$22,2,0),"")</f>
        <v/>
      </c>
      <c r="E2974" s="241" t="str">
        <f>IF(C2974&lt;&gt;"",VLOOKUP(C2974,'BASE EQUIPOS'!$G$8:$I$22,3,0),"")</f>
        <v/>
      </c>
      <c r="F2974" s="241" t="str">
        <f>IF(C2974&lt;&gt;"",VLOOKUP(C2974,'BASE EQUIPOS'!$G$8:$J$22,4,0),"")</f>
        <v/>
      </c>
      <c r="G2974" s="242"/>
      <c r="H2974" s="233"/>
      <c r="I2974" s="241"/>
      <c r="J2974" s="241"/>
      <c r="K2974" s="241"/>
      <c r="L2974" s="239"/>
      <c r="M2974" s="244"/>
      <c r="N2974" s="245" t="str">
        <f t="shared" ca="1" si="323"/>
        <v/>
      </c>
      <c r="O2974" s="239"/>
      <c r="P2974" s="244"/>
      <c r="Q2974" s="245" t="str">
        <f t="shared" si="324"/>
        <v/>
      </c>
      <c r="U2974" s="246" t="str">
        <f>IFERROR(VLOOKUP(C2974,'BASE EQUIPOS'!$G$8:$O$22,9,0)," ")</f>
        <v xml:space="preserve"> </v>
      </c>
      <c r="V2974" s="232" t="str">
        <f t="shared" si="326"/>
        <v/>
      </c>
      <c r="W2974" s="232" t="str">
        <f t="shared" si="327"/>
        <v/>
      </c>
      <c r="X2974" s="232" t="str">
        <f>IFERROR(VLOOKUP(W2974,Datos!$P$4:$Q$18,2,0),"")</f>
        <v/>
      </c>
      <c r="Y2974" s="232" t="str">
        <f t="shared" si="328"/>
        <v/>
      </c>
      <c r="AA2974" s="314" t="str">
        <f t="shared" ca="1" si="325"/>
        <v/>
      </c>
    </row>
    <row r="2975" spans="1:27" x14ac:dyDescent="0.3">
      <c r="A2975" s="238"/>
      <c r="B2975" s="241" t="str">
        <f t="shared" si="329"/>
        <v/>
      </c>
      <c r="C2975" s="239"/>
      <c r="D2975" s="240" t="str">
        <f>IF(C2975&lt;&gt;"",VLOOKUP(C2975,'BASE EQUIPOS'!$G$8:$H$22,2,0),"")</f>
        <v/>
      </c>
      <c r="E2975" s="241" t="str">
        <f>IF(C2975&lt;&gt;"",VLOOKUP(C2975,'BASE EQUIPOS'!$G$8:$I$22,3,0),"")</f>
        <v/>
      </c>
      <c r="F2975" s="241" t="str">
        <f>IF(C2975&lt;&gt;"",VLOOKUP(C2975,'BASE EQUIPOS'!$G$8:$J$22,4,0),"")</f>
        <v/>
      </c>
      <c r="G2975" s="242"/>
      <c r="H2975" s="233"/>
      <c r="I2975" s="241"/>
      <c r="J2975" s="241"/>
      <c r="K2975" s="241"/>
      <c r="L2975" s="239"/>
      <c r="M2975" s="244"/>
      <c r="N2975" s="245" t="str">
        <f t="shared" ca="1" si="323"/>
        <v/>
      </c>
      <c r="O2975" s="239"/>
      <c r="P2975" s="244"/>
      <c r="Q2975" s="245" t="str">
        <f t="shared" si="324"/>
        <v/>
      </c>
      <c r="U2975" s="246" t="str">
        <f>IFERROR(VLOOKUP(C2975,'BASE EQUIPOS'!$G$8:$O$22,9,0)," ")</f>
        <v xml:space="preserve"> </v>
      </c>
      <c r="V2975" s="232" t="str">
        <f t="shared" si="326"/>
        <v/>
      </c>
      <c r="W2975" s="232" t="str">
        <f t="shared" si="327"/>
        <v/>
      </c>
      <c r="X2975" s="232" t="str">
        <f>IFERROR(VLOOKUP(W2975,Datos!$P$4:$Q$18,2,0),"")</f>
        <v/>
      </c>
      <c r="Y2975" s="232" t="str">
        <f t="shared" si="328"/>
        <v/>
      </c>
      <c r="AA2975" s="314" t="str">
        <f t="shared" ca="1" si="325"/>
        <v/>
      </c>
    </row>
    <row r="2976" spans="1:27" x14ac:dyDescent="0.3">
      <c r="A2976" s="238"/>
      <c r="B2976" s="241" t="str">
        <f t="shared" si="329"/>
        <v/>
      </c>
      <c r="C2976" s="239"/>
      <c r="D2976" s="240" t="str">
        <f>IF(C2976&lt;&gt;"",VLOOKUP(C2976,'BASE EQUIPOS'!$G$8:$H$22,2,0),"")</f>
        <v/>
      </c>
      <c r="E2976" s="241" t="str">
        <f>IF(C2976&lt;&gt;"",VLOOKUP(C2976,'BASE EQUIPOS'!$G$8:$I$22,3,0),"")</f>
        <v/>
      </c>
      <c r="F2976" s="241" t="str">
        <f>IF(C2976&lt;&gt;"",VLOOKUP(C2976,'BASE EQUIPOS'!$G$8:$J$22,4,0),"")</f>
        <v/>
      </c>
      <c r="G2976" s="242"/>
      <c r="H2976" s="233"/>
      <c r="I2976" s="241"/>
      <c r="J2976" s="241"/>
      <c r="K2976" s="241"/>
      <c r="L2976" s="239"/>
      <c r="M2976" s="244"/>
      <c r="N2976" s="245" t="str">
        <f t="shared" ca="1" si="323"/>
        <v/>
      </c>
      <c r="O2976" s="239"/>
      <c r="P2976" s="244"/>
      <c r="Q2976" s="245" t="str">
        <f t="shared" si="324"/>
        <v/>
      </c>
      <c r="U2976" s="246" t="str">
        <f>IFERROR(VLOOKUP(C2976,'BASE EQUIPOS'!$G$8:$O$22,9,0)," ")</f>
        <v xml:space="preserve"> </v>
      </c>
      <c r="V2976" s="232" t="str">
        <f t="shared" si="326"/>
        <v/>
      </c>
      <c r="W2976" s="232" t="str">
        <f t="shared" si="327"/>
        <v/>
      </c>
      <c r="X2976" s="232" t="str">
        <f>IFERROR(VLOOKUP(W2976,Datos!$P$4:$Q$18,2,0),"")</f>
        <v/>
      </c>
      <c r="Y2976" s="232" t="str">
        <f t="shared" si="328"/>
        <v/>
      </c>
      <c r="AA2976" s="314" t="str">
        <f t="shared" ca="1" si="325"/>
        <v/>
      </c>
    </row>
    <row r="2977" spans="1:27" x14ac:dyDescent="0.3">
      <c r="A2977" s="238"/>
      <c r="B2977" s="241" t="str">
        <f t="shared" si="329"/>
        <v/>
      </c>
      <c r="C2977" s="239"/>
      <c r="D2977" s="240" t="str">
        <f>IF(C2977&lt;&gt;"",VLOOKUP(C2977,'BASE EQUIPOS'!$G$8:$H$22,2,0),"")</f>
        <v/>
      </c>
      <c r="E2977" s="241" t="str">
        <f>IF(C2977&lt;&gt;"",VLOOKUP(C2977,'BASE EQUIPOS'!$G$8:$I$22,3,0),"")</f>
        <v/>
      </c>
      <c r="F2977" s="241" t="str">
        <f>IF(C2977&lt;&gt;"",VLOOKUP(C2977,'BASE EQUIPOS'!$G$8:$J$22,4,0),"")</f>
        <v/>
      </c>
      <c r="G2977" s="242"/>
      <c r="H2977" s="233"/>
      <c r="I2977" s="241"/>
      <c r="J2977" s="241"/>
      <c r="K2977" s="241"/>
      <c r="L2977" s="239"/>
      <c r="M2977" s="244"/>
      <c r="N2977" s="245" t="str">
        <f t="shared" ca="1" si="323"/>
        <v/>
      </c>
      <c r="O2977" s="239"/>
      <c r="P2977" s="244"/>
      <c r="Q2977" s="245" t="str">
        <f t="shared" si="324"/>
        <v/>
      </c>
      <c r="U2977" s="246" t="str">
        <f>IFERROR(VLOOKUP(C2977,'BASE EQUIPOS'!$G$8:$O$22,9,0)," ")</f>
        <v xml:space="preserve"> </v>
      </c>
      <c r="V2977" s="232" t="str">
        <f t="shared" si="326"/>
        <v/>
      </c>
      <c r="W2977" s="232" t="str">
        <f t="shared" si="327"/>
        <v/>
      </c>
      <c r="X2977" s="232" t="str">
        <f>IFERROR(VLOOKUP(W2977,Datos!$P$4:$Q$18,2,0),"")</f>
        <v/>
      </c>
      <c r="Y2977" s="232" t="str">
        <f t="shared" si="328"/>
        <v/>
      </c>
      <c r="AA2977" s="314" t="str">
        <f t="shared" ca="1" si="325"/>
        <v/>
      </c>
    </row>
    <row r="2978" spans="1:27" x14ac:dyDescent="0.3">
      <c r="A2978" s="238"/>
      <c r="B2978" s="241" t="str">
        <f t="shared" si="329"/>
        <v/>
      </c>
      <c r="C2978" s="239"/>
      <c r="D2978" s="240" t="str">
        <f>IF(C2978&lt;&gt;"",VLOOKUP(C2978,'BASE EQUIPOS'!$G$8:$H$22,2,0),"")</f>
        <v/>
      </c>
      <c r="E2978" s="241" t="str">
        <f>IF(C2978&lt;&gt;"",VLOOKUP(C2978,'BASE EQUIPOS'!$G$8:$I$22,3,0),"")</f>
        <v/>
      </c>
      <c r="F2978" s="241" t="str">
        <f>IF(C2978&lt;&gt;"",VLOOKUP(C2978,'BASE EQUIPOS'!$G$8:$J$22,4,0),"")</f>
        <v/>
      </c>
      <c r="G2978" s="242"/>
      <c r="H2978" s="233"/>
      <c r="I2978" s="241"/>
      <c r="J2978" s="241"/>
      <c r="K2978" s="241"/>
      <c r="L2978" s="239"/>
      <c r="M2978" s="244"/>
      <c r="N2978" s="245" t="str">
        <f t="shared" ca="1" si="323"/>
        <v/>
      </c>
      <c r="O2978" s="239"/>
      <c r="P2978" s="244"/>
      <c r="Q2978" s="245" t="str">
        <f t="shared" si="324"/>
        <v/>
      </c>
      <c r="U2978" s="246" t="str">
        <f>IFERROR(VLOOKUP(C2978,'BASE EQUIPOS'!$G$8:$O$22,9,0)," ")</f>
        <v xml:space="preserve"> </v>
      </c>
      <c r="V2978" s="232" t="str">
        <f t="shared" si="326"/>
        <v/>
      </c>
      <c r="W2978" s="232" t="str">
        <f t="shared" si="327"/>
        <v/>
      </c>
      <c r="X2978" s="232" t="str">
        <f>IFERROR(VLOOKUP(W2978,Datos!$P$4:$Q$18,2,0),"")</f>
        <v/>
      </c>
      <c r="Y2978" s="232" t="str">
        <f t="shared" si="328"/>
        <v/>
      </c>
      <c r="AA2978" s="314" t="str">
        <f t="shared" ca="1" si="325"/>
        <v/>
      </c>
    </row>
    <row r="2979" spans="1:27" x14ac:dyDescent="0.3">
      <c r="A2979" s="238"/>
      <c r="B2979" s="241" t="str">
        <f t="shared" si="329"/>
        <v/>
      </c>
      <c r="C2979" s="239"/>
      <c r="D2979" s="240" t="str">
        <f>IF(C2979&lt;&gt;"",VLOOKUP(C2979,'BASE EQUIPOS'!$G$8:$H$22,2,0),"")</f>
        <v/>
      </c>
      <c r="E2979" s="241" t="str">
        <f>IF(C2979&lt;&gt;"",VLOOKUP(C2979,'BASE EQUIPOS'!$G$8:$I$22,3,0),"")</f>
        <v/>
      </c>
      <c r="F2979" s="241" t="str">
        <f>IF(C2979&lt;&gt;"",VLOOKUP(C2979,'BASE EQUIPOS'!$G$8:$J$22,4,0),"")</f>
        <v/>
      </c>
      <c r="G2979" s="242"/>
      <c r="H2979" s="233"/>
      <c r="I2979" s="241"/>
      <c r="J2979" s="241"/>
      <c r="K2979" s="241"/>
      <c r="L2979" s="239"/>
      <c r="M2979" s="244"/>
      <c r="N2979" s="245" t="str">
        <f t="shared" ca="1" si="323"/>
        <v/>
      </c>
      <c r="O2979" s="239"/>
      <c r="P2979" s="244"/>
      <c r="Q2979" s="245" t="str">
        <f t="shared" si="324"/>
        <v/>
      </c>
      <c r="U2979" s="246" t="str">
        <f>IFERROR(VLOOKUP(C2979,'BASE EQUIPOS'!$G$8:$O$22,9,0)," ")</f>
        <v xml:space="preserve"> </v>
      </c>
      <c r="V2979" s="232" t="str">
        <f t="shared" si="326"/>
        <v/>
      </c>
      <c r="W2979" s="232" t="str">
        <f t="shared" si="327"/>
        <v/>
      </c>
      <c r="X2979" s="232" t="str">
        <f>IFERROR(VLOOKUP(W2979,Datos!$P$4:$Q$18,2,0),"")</f>
        <v/>
      </c>
      <c r="Y2979" s="232" t="str">
        <f t="shared" si="328"/>
        <v/>
      </c>
      <c r="AA2979" s="314" t="str">
        <f t="shared" ca="1" si="325"/>
        <v/>
      </c>
    </row>
    <row r="2980" spans="1:27" x14ac:dyDescent="0.3">
      <c r="A2980" s="238"/>
      <c r="B2980" s="241" t="str">
        <f t="shared" si="329"/>
        <v/>
      </c>
      <c r="C2980" s="239"/>
      <c r="D2980" s="240" t="str">
        <f>IF(C2980&lt;&gt;"",VLOOKUP(C2980,'BASE EQUIPOS'!$G$8:$H$22,2,0),"")</f>
        <v/>
      </c>
      <c r="E2980" s="241" t="str">
        <f>IF(C2980&lt;&gt;"",VLOOKUP(C2980,'BASE EQUIPOS'!$G$8:$I$22,3,0),"")</f>
        <v/>
      </c>
      <c r="F2980" s="241" t="str">
        <f>IF(C2980&lt;&gt;"",VLOOKUP(C2980,'BASE EQUIPOS'!$G$8:$J$22,4,0),"")</f>
        <v/>
      </c>
      <c r="G2980" s="242"/>
      <c r="H2980" s="233"/>
      <c r="I2980" s="241"/>
      <c r="J2980" s="241"/>
      <c r="K2980" s="241"/>
      <c r="L2980" s="239"/>
      <c r="M2980" s="244"/>
      <c r="N2980" s="245" t="str">
        <f t="shared" ca="1" si="323"/>
        <v/>
      </c>
      <c r="O2980" s="239"/>
      <c r="P2980" s="244"/>
      <c r="Q2980" s="245" t="str">
        <f t="shared" si="324"/>
        <v/>
      </c>
      <c r="U2980" s="246" t="str">
        <f>IFERROR(VLOOKUP(C2980,'BASE EQUIPOS'!$G$8:$O$22,9,0)," ")</f>
        <v xml:space="preserve"> </v>
      </c>
      <c r="V2980" s="232" t="str">
        <f t="shared" si="326"/>
        <v/>
      </c>
      <c r="W2980" s="232" t="str">
        <f t="shared" si="327"/>
        <v/>
      </c>
      <c r="X2980" s="232" t="str">
        <f>IFERROR(VLOOKUP(W2980,Datos!$P$4:$Q$18,2,0),"")</f>
        <v/>
      </c>
      <c r="Y2980" s="232" t="str">
        <f t="shared" si="328"/>
        <v/>
      </c>
      <c r="AA2980" s="314" t="str">
        <f t="shared" ca="1" si="325"/>
        <v/>
      </c>
    </row>
    <row r="2981" spans="1:27" x14ac:dyDescent="0.3">
      <c r="A2981" s="238"/>
      <c r="B2981" s="241" t="str">
        <f t="shared" si="329"/>
        <v/>
      </c>
      <c r="C2981" s="239"/>
      <c r="D2981" s="240" t="str">
        <f>IF(C2981&lt;&gt;"",VLOOKUP(C2981,'BASE EQUIPOS'!$G$8:$H$22,2,0),"")</f>
        <v/>
      </c>
      <c r="E2981" s="241" t="str">
        <f>IF(C2981&lt;&gt;"",VLOOKUP(C2981,'BASE EQUIPOS'!$G$8:$I$22,3,0),"")</f>
        <v/>
      </c>
      <c r="F2981" s="241" t="str">
        <f>IF(C2981&lt;&gt;"",VLOOKUP(C2981,'BASE EQUIPOS'!$G$8:$J$22,4,0),"")</f>
        <v/>
      </c>
      <c r="G2981" s="242"/>
      <c r="H2981" s="233"/>
      <c r="I2981" s="241"/>
      <c r="J2981" s="241"/>
      <c r="K2981" s="241"/>
      <c r="L2981" s="239"/>
      <c r="M2981" s="244"/>
      <c r="N2981" s="245" t="str">
        <f t="shared" ca="1" si="323"/>
        <v/>
      </c>
      <c r="O2981" s="239"/>
      <c r="P2981" s="244"/>
      <c r="Q2981" s="245" t="str">
        <f t="shared" si="324"/>
        <v/>
      </c>
      <c r="U2981" s="246" t="str">
        <f>IFERROR(VLOOKUP(C2981,'BASE EQUIPOS'!$G$8:$O$22,9,0)," ")</f>
        <v xml:space="preserve"> </v>
      </c>
      <c r="V2981" s="232" t="str">
        <f t="shared" si="326"/>
        <v/>
      </c>
      <c r="W2981" s="232" t="str">
        <f t="shared" si="327"/>
        <v/>
      </c>
      <c r="X2981" s="232" t="str">
        <f>IFERROR(VLOOKUP(W2981,Datos!$P$4:$Q$18,2,0),"")</f>
        <v/>
      </c>
      <c r="Y2981" s="232" t="str">
        <f t="shared" si="328"/>
        <v/>
      </c>
      <c r="AA2981" s="314" t="str">
        <f t="shared" ca="1" si="325"/>
        <v/>
      </c>
    </row>
    <row r="2982" spans="1:27" x14ac:dyDescent="0.3">
      <c r="A2982" s="238"/>
      <c r="B2982" s="241" t="str">
        <f t="shared" si="329"/>
        <v/>
      </c>
      <c r="C2982" s="239"/>
      <c r="D2982" s="240" t="str">
        <f>IF(C2982&lt;&gt;"",VLOOKUP(C2982,'BASE EQUIPOS'!$G$8:$H$22,2,0),"")</f>
        <v/>
      </c>
      <c r="E2982" s="241" t="str">
        <f>IF(C2982&lt;&gt;"",VLOOKUP(C2982,'BASE EQUIPOS'!$G$8:$I$22,3,0),"")</f>
        <v/>
      </c>
      <c r="F2982" s="241" t="str">
        <f>IF(C2982&lt;&gt;"",VLOOKUP(C2982,'BASE EQUIPOS'!$G$8:$J$22,4,0),"")</f>
        <v/>
      </c>
      <c r="G2982" s="242"/>
      <c r="H2982" s="233"/>
      <c r="I2982" s="241"/>
      <c r="J2982" s="241"/>
      <c r="K2982" s="241"/>
      <c r="L2982" s="239"/>
      <c r="M2982" s="244"/>
      <c r="N2982" s="245" t="str">
        <f t="shared" ca="1" si="323"/>
        <v/>
      </c>
      <c r="O2982" s="239"/>
      <c r="P2982" s="244"/>
      <c r="Q2982" s="245" t="str">
        <f t="shared" si="324"/>
        <v/>
      </c>
      <c r="U2982" s="246" t="str">
        <f>IFERROR(VLOOKUP(C2982,'BASE EQUIPOS'!$G$8:$O$22,9,0)," ")</f>
        <v xml:space="preserve"> </v>
      </c>
      <c r="V2982" s="232" t="str">
        <f t="shared" si="326"/>
        <v/>
      </c>
      <c r="W2982" s="232" t="str">
        <f t="shared" si="327"/>
        <v/>
      </c>
      <c r="X2982" s="232" t="str">
        <f>IFERROR(VLOOKUP(W2982,Datos!$P$4:$Q$18,2,0),"")</f>
        <v/>
      </c>
      <c r="Y2982" s="232" t="str">
        <f t="shared" si="328"/>
        <v/>
      </c>
      <c r="AA2982" s="314" t="str">
        <f t="shared" ca="1" si="325"/>
        <v/>
      </c>
    </row>
    <row r="2983" spans="1:27" x14ac:dyDescent="0.3">
      <c r="A2983" s="238"/>
      <c r="B2983" s="241" t="str">
        <f t="shared" si="329"/>
        <v/>
      </c>
      <c r="C2983" s="239"/>
      <c r="D2983" s="240" t="str">
        <f>IF(C2983&lt;&gt;"",VLOOKUP(C2983,'BASE EQUIPOS'!$G$8:$H$22,2,0),"")</f>
        <v/>
      </c>
      <c r="E2983" s="241" t="str">
        <f>IF(C2983&lt;&gt;"",VLOOKUP(C2983,'BASE EQUIPOS'!$G$8:$I$22,3,0),"")</f>
        <v/>
      </c>
      <c r="F2983" s="241" t="str">
        <f>IF(C2983&lt;&gt;"",VLOOKUP(C2983,'BASE EQUIPOS'!$G$8:$J$22,4,0),"")</f>
        <v/>
      </c>
      <c r="G2983" s="242"/>
      <c r="H2983" s="233"/>
      <c r="I2983" s="241"/>
      <c r="J2983" s="241"/>
      <c r="K2983" s="241"/>
      <c r="L2983" s="239"/>
      <c r="M2983" s="244"/>
      <c r="N2983" s="245" t="str">
        <f t="shared" ca="1" si="323"/>
        <v/>
      </c>
      <c r="O2983" s="239"/>
      <c r="P2983" s="244"/>
      <c r="Q2983" s="245" t="str">
        <f t="shared" si="324"/>
        <v/>
      </c>
      <c r="U2983" s="246" t="str">
        <f>IFERROR(VLOOKUP(C2983,'BASE EQUIPOS'!$G$8:$O$22,9,0)," ")</f>
        <v xml:space="preserve"> </v>
      </c>
      <c r="V2983" s="232" t="str">
        <f t="shared" si="326"/>
        <v/>
      </c>
      <c r="W2983" s="232" t="str">
        <f t="shared" si="327"/>
        <v/>
      </c>
      <c r="X2983" s="232" t="str">
        <f>IFERROR(VLOOKUP(W2983,Datos!$P$4:$Q$18,2,0),"")</f>
        <v/>
      </c>
      <c r="Y2983" s="232" t="str">
        <f t="shared" si="328"/>
        <v/>
      </c>
      <c r="AA2983" s="314" t="str">
        <f t="shared" ca="1" si="325"/>
        <v/>
      </c>
    </row>
    <row r="2984" spans="1:27" x14ac:dyDescent="0.3">
      <c r="A2984" s="238"/>
      <c r="B2984" s="241" t="str">
        <f t="shared" si="329"/>
        <v/>
      </c>
      <c r="C2984" s="239"/>
      <c r="D2984" s="240" t="str">
        <f>IF(C2984&lt;&gt;"",VLOOKUP(C2984,'BASE EQUIPOS'!$G$8:$H$22,2,0),"")</f>
        <v/>
      </c>
      <c r="E2984" s="241" t="str">
        <f>IF(C2984&lt;&gt;"",VLOOKUP(C2984,'BASE EQUIPOS'!$G$8:$I$22,3,0),"")</f>
        <v/>
      </c>
      <c r="F2984" s="241" t="str">
        <f>IF(C2984&lt;&gt;"",VLOOKUP(C2984,'BASE EQUIPOS'!$G$8:$J$22,4,0),"")</f>
        <v/>
      </c>
      <c r="G2984" s="242"/>
      <c r="H2984" s="233"/>
      <c r="I2984" s="241"/>
      <c r="J2984" s="241"/>
      <c r="K2984" s="241"/>
      <c r="L2984" s="239"/>
      <c r="M2984" s="244"/>
      <c r="N2984" s="245" t="str">
        <f t="shared" ca="1" si="323"/>
        <v/>
      </c>
      <c r="O2984" s="239"/>
      <c r="P2984" s="244"/>
      <c r="Q2984" s="245" t="str">
        <f t="shared" si="324"/>
        <v/>
      </c>
      <c r="U2984" s="246" t="str">
        <f>IFERROR(VLOOKUP(C2984,'BASE EQUIPOS'!$G$8:$O$22,9,0)," ")</f>
        <v xml:space="preserve"> </v>
      </c>
      <c r="V2984" s="232" t="str">
        <f t="shared" si="326"/>
        <v/>
      </c>
      <c r="W2984" s="232" t="str">
        <f t="shared" si="327"/>
        <v/>
      </c>
      <c r="X2984" s="232" t="str">
        <f>IFERROR(VLOOKUP(W2984,Datos!$P$4:$Q$18,2,0),"")</f>
        <v/>
      </c>
      <c r="Y2984" s="232" t="str">
        <f t="shared" si="328"/>
        <v/>
      </c>
      <c r="AA2984" s="314" t="str">
        <f t="shared" ca="1" si="325"/>
        <v/>
      </c>
    </row>
    <row r="2985" spans="1:27" x14ac:dyDescent="0.3">
      <c r="A2985" s="238"/>
      <c r="B2985" s="241" t="str">
        <f t="shared" si="329"/>
        <v/>
      </c>
      <c r="C2985" s="239"/>
      <c r="D2985" s="240" t="str">
        <f>IF(C2985&lt;&gt;"",VLOOKUP(C2985,'BASE EQUIPOS'!$G$8:$H$22,2,0),"")</f>
        <v/>
      </c>
      <c r="E2985" s="241" t="str">
        <f>IF(C2985&lt;&gt;"",VLOOKUP(C2985,'BASE EQUIPOS'!$G$8:$I$22,3,0),"")</f>
        <v/>
      </c>
      <c r="F2985" s="241" t="str">
        <f>IF(C2985&lt;&gt;"",VLOOKUP(C2985,'BASE EQUIPOS'!$G$8:$J$22,4,0),"")</f>
        <v/>
      </c>
      <c r="G2985" s="242"/>
      <c r="H2985" s="233"/>
      <c r="I2985" s="241"/>
      <c r="J2985" s="241"/>
      <c r="K2985" s="241"/>
      <c r="L2985" s="239"/>
      <c r="M2985" s="244"/>
      <c r="N2985" s="245" t="str">
        <f t="shared" ca="1" si="323"/>
        <v/>
      </c>
      <c r="O2985" s="239"/>
      <c r="P2985" s="244"/>
      <c r="Q2985" s="245" t="str">
        <f t="shared" si="324"/>
        <v/>
      </c>
      <c r="U2985" s="246" t="str">
        <f>IFERROR(VLOOKUP(C2985,'BASE EQUIPOS'!$G$8:$O$22,9,0)," ")</f>
        <v xml:space="preserve"> </v>
      </c>
      <c r="V2985" s="232" t="str">
        <f t="shared" si="326"/>
        <v/>
      </c>
      <c r="W2985" s="232" t="str">
        <f t="shared" si="327"/>
        <v/>
      </c>
      <c r="X2985" s="232" t="str">
        <f>IFERROR(VLOOKUP(W2985,Datos!$P$4:$Q$18,2,0),"")</f>
        <v/>
      </c>
      <c r="Y2985" s="232" t="str">
        <f t="shared" si="328"/>
        <v/>
      </c>
      <c r="AA2985" s="314" t="str">
        <f t="shared" ca="1" si="325"/>
        <v/>
      </c>
    </row>
    <row r="2986" spans="1:27" x14ac:dyDescent="0.3">
      <c r="A2986" s="238"/>
      <c r="B2986" s="241" t="str">
        <f t="shared" si="329"/>
        <v/>
      </c>
      <c r="C2986" s="239"/>
      <c r="D2986" s="240" t="str">
        <f>IF(C2986&lt;&gt;"",VLOOKUP(C2986,'BASE EQUIPOS'!$G$8:$H$22,2,0),"")</f>
        <v/>
      </c>
      <c r="E2986" s="241" t="str">
        <f>IF(C2986&lt;&gt;"",VLOOKUP(C2986,'BASE EQUIPOS'!$G$8:$I$22,3,0),"")</f>
        <v/>
      </c>
      <c r="F2986" s="241" t="str">
        <f>IF(C2986&lt;&gt;"",VLOOKUP(C2986,'BASE EQUIPOS'!$G$8:$J$22,4,0),"")</f>
        <v/>
      </c>
      <c r="G2986" s="242"/>
      <c r="H2986" s="233"/>
      <c r="I2986" s="241"/>
      <c r="J2986" s="241"/>
      <c r="K2986" s="241"/>
      <c r="L2986" s="239"/>
      <c r="M2986" s="244"/>
      <c r="N2986" s="245" t="str">
        <f t="shared" ca="1" si="323"/>
        <v/>
      </c>
      <c r="O2986" s="239"/>
      <c r="P2986" s="244"/>
      <c r="Q2986" s="245" t="str">
        <f t="shared" si="324"/>
        <v/>
      </c>
      <c r="U2986" s="246" t="str">
        <f>IFERROR(VLOOKUP(C2986,'BASE EQUIPOS'!$G$8:$O$22,9,0)," ")</f>
        <v xml:space="preserve"> </v>
      </c>
      <c r="V2986" s="232" t="str">
        <f t="shared" si="326"/>
        <v/>
      </c>
      <c r="W2986" s="232" t="str">
        <f t="shared" si="327"/>
        <v/>
      </c>
      <c r="X2986" s="232" t="str">
        <f>IFERROR(VLOOKUP(W2986,Datos!$P$4:$Q$18,2,0),"")</f>
        <v/>
      </c>
      <c r="Y2986" s="232" t="str">
        <f t="shared" si="328"/>
        <v/>
      </c>
      <c r="AA2986" s="314" t="str">
        <f t="shared" ca="1" si="325"/>
        <v/>
      </c>
    </row>
    <row r="2987" spans="1:27" x14ac:dyDescent="0.3">
      <c r="A2987" s="238"/>
      <c r="B2987" s="241" t="str">
        <f t="shared" si="329"/>
        <v/>
      </c>
      <c r="C2987" s="239"/>
      <c r="D2987" s="240" t="str">
        <f>IF(C2987&lt;&gt;"",VLOOKUP(C2987,'BASE EQUIPOS'!$G$8:$H$22,2,0),"")</f>
        <v/>
      </c>
      <c r="E2987" s="241" t="str">
        <f>IF(C2987&lt;&gt;"",VLOOKUP(C2987,'BASE EQUIPOS'!$G$8:$I$22,3,0),"")</f>
        <v/>
      </c>
      <c r="F2987" s="241" t="str">
        <f>IF(C2987&lt;&gt;"",VLOOKUP(C2987,'BASE EQUIPOS'!$G$8:$J$22,4,0),"")</f>
        <v/>
      </c>
      <c r="G2987" s="242"/>
      <c r="H2987" s="233"/>
      <c r="I2987" s="241"/>
      <c r="J2987" s="241"/>
      <c r="K2987" s="241"/>
      <c r="L2987" s="239"/>
      <c r="M2987" s="244"/>
      <c r="N2987" s="245" t="str">
        <f t="shared" ca="1" si="323"/>
        <v/>
      </c>
      <c r="O2987" s="239"/>
      <c r="P2987" s="244"/>
      <c r="Q2987" s="245" t="str">
        <f t="shared" si="324"/>
        <v/>
      </c>
      <c r="U2987" s="246" t="str">
        <f>IFERROR(VLOOKUP(C2987,'BASE EQUIPOS'!$G$8:$O$22,9,0)," ")</f>
        <v xml:space="preserve"> </v>
      </c>
      <c r="V2987" s="232" t="str">
        <f t="shared" si="326"/>
        <v/>
      </c>
      <c r="W2987" s="232" t="str">
        <f t="shared" si="327"/>
        <v/>
      </c>
      <c r="X2987" s="232" t="str">
        <f>IFERROR(VLOOKUP(W2987,Datos!$P$4:$Q$18,2,0),"")</f>
        <v/>
      </c>
      <c r="Y2987" s="232" t="str">
        <f t="shared" si="328"/>
        <v/>
      </c>
      <c r="AA2987" s="314" t="str">
        <f t="shared" ca="1" si="325"/>
        <v/>
      </c>
    </row>
    <row r="2988" spans="1:27" x14ac:dyDescent="0.3">
      <c r="A2988" s="238"/>
      <c r="B2988" s="241" t="str">
        <f t="shared" si="329"/>
        <v/>
      </c>
      <c r="C2988" s="239"/>
      <c r="D2988" s="240" t="str">
        <f>IF(C2988&lt;&gt;"",VLOOKUP(C2988,'BASE EQUIPOS'!$G$8:$H$22,2,0),"")</f>
        <v/>
      </c>
      <c r="E2988" s="241" t="str">
        <f>IF(C2988&lt;&gt;"",VLOOKUP(C2988,'BASE EQUIPOS'!$G$8:$I$22,3,0),"")</f>
        <v/>
      </c>
      <c r="F2988" s="241" t="str">
        <f>IF(C2988&lt;&gt;"",VLOOKUP(C2988,'BASE EQUIPOS'!$G$8:$J$22,4,0),"")</f>
        <v/>
      </c>
      <c r="G2988" s="242"/>
      <c r="H2988" s="233"/>
      <c r="I2988" s="241"/>
      <c r="J2988" s="241"/>
      <c r="K2988" s="241"/>
      <c r="L2988" s="239"/>
      <c r="M2988" s="244"/>
      <c r="N2988" s="245" t="str">
        <f t="shared" ca="1" si="323"/>
        <v/>
      </c>
      <c r="O2988" s="239"/>
      <c r="P2988" s="244"/>
      <c r="Q2988" s="245" t="str">
        <f t="shared" si="324"/>
        <v/>
      </c>
      <c r="U2988" s="246" t="str">
        <f>IFERROR(VLOOKUP(C2988,'BASE EQUIPOS'!$G$8:$O$22,9,0)," ")</f>
        <v xml:space="preserve"> </v>
      </c>
      <c r="V2988" s="232" t="str">
        <f t="shared" si="326"/>
        <v/>
      </c>
      <c r="W2988" s="232" t="str">
        <f t="shared" si="327"/>
        <v/>
      </c>
      <c r="X2988" s="232" t="str">
        <f>IFERROR(VLOOKUP(W2988,Datos!$P$4:$Q$18,2,0),"")</f>
        <v/>
      </c>
      <c r="Y2988" s="232" t="str">
        <f t="shared" si="328"/>
        <v/>
      </c>
      <c r="AA2988" s="314" t="str">
        <f t="shared" ca="1" si="325"/>
        <v/>
      </c>
    </row>
    <row r="2989" spans="1:27" x14ac:dyDescent="0.3">
      <c r="A2989" s="238"/>
      <c r="B2989" s="241" t="str">
        <f t="shared" si="329"/>
        <v/>
      </c>
      <c r="C2989" s="239"/>
      <c r="D2989" s="240" t="str">
        <f>IF(C2989&lt;&gt;"",VLOOKUP(C2989,'BASE EQUIPOS'!$G$8:$H$22,2,0),"")</f>
        <v/>
      </c>
      <c r="E2989" s="241" t="str">
        <f>IF(C2989&lt;&gt;"",VLOOKUP(C2989,'BASE EQUIPOS'!$G$8:$I$22,3,0),"")</f>
        <v/>
      </c>
      <c r="F2989" s="241" t="str">
        <f>IF(C2989&lt;&gt;"",VLOOKUP(C2989,'BASE EQUIPOS'!$G$8:$J$22,4,0),"")</f>
        <v/>
      </c>
      <c r="G2989" s="242"/>
      <c r="H2989" s="233"/>
      <c r="I2989" s="241"/>
      <c r="J2989" s="241"/>
      <c r="K2989" s="241"/>
      <c r="L2989" s="239"/>
      <c r="M2989" s="244"/>
      <c r="N2989" s="245" t="str">
        <f t="shared" ca="1" si="323"/>
        <v/>
      </c>
      <c r="O2989" s="239"/>
      <c r="P2989" s="244"/>
      <c r="Q2989" s="245" t="str">
        <f t="shared" si="324"/>
        <v/>
      </c>
      <c r="U2989" s="246" t="str">
        <f>IFERROR(VLOOKUP(C2989,'BASE EQUIPOS'!$G$8:$O$22,9,0)," ")</f>
        <v xml:space="preserve"> </v>
      </c>
      <c r="V2989" s="232" t="str">
        <f t="shared" si="326"/>
        <v/>
      </c>
      <c r="W2989" s="232" t="str">
        <f t="shared" si="327"/>
        <v/>
      </c>
      <c r="X2989" s="232" t="str">
        <f>IFERROR(VLOOKUP(W2989,Datos!$P$4:$Q$18,2,0),"")</f>
        <v/>
      </c>
      <c r="Y2989" s="232" t="str">
        <f t="shared" si="328"/>
        <v/>
      </c>
      <c r="AA2989" s="314" t="str">
        <f t="shared" ca="1" si="325"/>
        <v/>
      </c>
    </row>
    <row r="2990" spans="1:27" x14ac:dyDescent="0.3">
      <c r="A2990" s="238"/>
      <c r="B2990" s="241" t="str">
        <f t="shared" si="329"/>
        <v/>
      </c>
      <c r="C2990" s="239"/>
      <c r="D2990" s="240" t="str">
        <f>IF(C2990&lt;&gt;"",VLOOKUP(C2990,'BASE EQUIPOS'!$G$8:$H$22,2,0),"")</f>
        <v/>
      </c>
      <c r="E2990" s="241" t="str">
        <f>IF(C2990&lt;&gt;"",VLOOKUP(C2990,'BASE EQUIPOS'!$G$8:$I$22,3,0),"")</f>
        <v/>
      </c>
      <c r="F2990" s="241" t="str">
        <f>IF(C2990&lt;&gt;"",VLOOKUP(C2990,'BASE EQUIPOS'!$G$8:$J$22,4,0),"")</f>
        <v/>
      </c>
      <c r="G2990" s="242"/>
      <c r="H2990" s="233"/>
      <c r="I2990" s="241"/>
      <c r="J2990" s="241"/>
      <c r="K2990" s="241"/>
      <c r="L2990" s="239"/>
      <c r="M2990" s="244"/>
      <c r="N2990" s="245" t="str">
        <f t="shared" ca="1" si="323"/>
        <v/>
      </c>
      <c r="O2990" s="239"/>
      <c r="P2990" s="244"/>
      <c r="Q2990" s="245" t="str">
        <f t="shared" si="324"/>
        <v/>
      </c>
      <c r="U2990" s="246" t="str">
        <f>IFERROR(VLOOKUP(C2990,'BASE EQUIPOS'!$G$8:$O$22,9,0)," ")</f>
        <v xml:space="preserve"> </v>
      </c>
      <c r="V2990" s="232" t="str">
        <f t="shared" si="326"/>
        <v/>
      </c>
      <c r="W2990" s="232" t="str">
        <f t="shared" si="327"/>
        <v/>
      </c>
      <c r="X2990" s="232" t="str">
        <f>IFERROR(VLOOKUP(W2990,Datos!$P$4:$Q$18,2,0),"")</f>
        <v/>
      </c>
      <c r="Y2990" s="232" t="str">
        <f t="shared" si="328"/>
        <v/>
      </c>
      <c r="AA2990" s="314" t="str">
        <f t="shared" ca="1" si="325"/>
        <v/>
      </c>
    </row>
    <row r="2991" spans="1:27" x14ac:dyDescent="0.3">
      <c r="A2991" s="238"/>
      <c r="B2991" s="241" t="str">
        <f t="shared" si="329"/>
        <v/>
      </c>
      <c r="C2991" s="239"/>
      <c r="D2991" s="240" t="str">
        <f>IF(C2991&lt;&gt;"",VLOOKUP(C2991,'BASE EQUIPOS'!$G$8:$H$22,2,0),"")</f>
        <v/>
      </c>
      <c r="E2991" s="241" t="str">
        <f>IF(C2991&lt;&gt;"",VLOOKUP(C2991,'BASE EQUIPOS'!$G$8:$I$22,3,0),"")</f>
        <v/>
      </c>
      <c r="F2991" s="241" t="str">
        <f>IF(C2991&lt;&gt;"",VLOOKUP(C2991,'BASE EQUIPOS'!$G$8:$J$22,4,0),"")</f>
        <v/>
      </c>
      <c r="G2991" s="242"/>
      <c r="H2991" s="233"/>
      <c r="I2991" s="241"/>
      <c r="J2991" s="241"/>
      <c r="K2991" s="241"/>
      <c r="L2991" s="239"/>
      <c r="M2991" s="244"/>
      <c r="N2991" s="245" t="str">
        <f t="shared" ca="1" si="323"/>
        <v/>
      </c>
      <c r="O2991" s="239"/>
      <c r="P2991" s="244"/>
      <c r="Q2991" s="245" t="str">
        <f t="shared" si="324"/>
        <v/>
      </c>
      <c r="U2991" s="246" t="str">
        <f>IFERROR(VLOOKUP(C2991,'BASE EQUIPOS'!$G$8:$O$22,9,0)," ")</f>
        <v xml:space="preserve"> </v>
      </c>
      <c r="V2991" s="232" t="str">
        <f t="shared" si="326"/>
        <v/>
      </c>
      <c r="W2991" s="232" t="str">
        <f t="shared" si="327"/>
        <v/>
      </c>
      <c r="X2991" s="232" t="str">
        <f>IFERROR(VLOOKUP(W2991,Datos!$P$4:$Q$18,2,0),"")</f>
        <v/>
      </c>
      <c r="Y2991" s="232" t="str">
        <f t="shared" si="328"/>
        <v/>
      </c>
      <c r="AA2991" s="314" t="str">
        <f t="shared" ca="1" si="325"/>
        <v/>
      </c>
    </row>
    <row r="2992" spans="1:27" x14ac:dyDescent="0.3">
      <c r="A2992" s="238"/>
      <c r="B2992" s="241" t="str">
        <f t="shared" si="329"/>
        <v/>
      </c>
      <c r="C2992" s="239"/>
      <c r="D2992" s="240" t="str">
        <f>IF(C2992&lt;&gt;"",VLOOKUP(C2992,'BASE EQUIPOS'!$G$8:$H$22,2,0),"")</f>
        <v/>
      </c>
      <c r="E2992" s="241" t="str">
        <f>IF(C2992&lt;&gt;"",VLOOKUP(C2992,'BASE EQUIPOS'!$G$8:$I$22,3,0),"")</f>
        <v/>
      </c>
      <c r="F2992" s="241" t="str">
        <f>IF(C2992&lt;&gt;"",VLOOKUP(C2992,'BASE EQUIPOS'!$G$8:$J$22,4,0),"")</f>
        <v/>
      </c>
      <c r="G2992" s="242"/>
      <c r="H2992" s="233"/>
      <c r="I2992" s="241"/>
      <c r="J2992" s="241"/>
      <c r="K2992" s="241"/>
      <c r="L2992" s="239"/>
      <c r="M2992" s="244"/>
      <c r="N2992" s="245" t="str">
        <f t="shared" ca="1" si="323"/>
        <v/>
      </c>
      <c r="O2992" s="239"/>
      <c r="P2992" s="244"/>
      <c r="Q2992" s="245" t="str">
        <f t="shared" si="324"/>
        <v/>
      </c>
      <c r="U2992" s="246" t="str">
        <f>IFERROR(VLOOKUP(C2992,'BASE EQUIPOS'!$G$8:$O$22,9,0)," ")</f>
        <v xml:space="preserve"> </v>
      </c>
      <c r="V2992" s="232" t="str">
        <f t="shared" si="326"/>
        <v/>
      </c>
      <c r="W2992" s="232" t="str">
        <f t="shared" si="327"/>
        <v/>
      </c>
      <c r="X2992" s="232" t="str">
        <f>IFERROR(VLOOKUP(W2992,Datos!$P$4:$Q$18,2,0),"")</f>
        <v/>
      </c>
      <c r="Y2992" s="232" t="str">
        <f t="shared" si="328"/>
        <v/>
      </c>
      <c r="AA2992" s="314" t="str">
        <f t="shared" ca="1" si="325"/>
        <v/>
      </c>
    </row>
    <row r="2993" spans="1:27" x14ac:dyDescent="0.3">
      <c r="A2993" s="238"/>
      <c r="B2993" s="241" t="str">
        <f t="shared" si="329"/>
        <v/>
      </c>
      <c r="C2993" s="239"/>
      <c r="D2993" s="240" t="str">
        <f>IF(C2993&lt;&gt;"",VLOOKUP(C2993,'BASE EQUIPOS'!$G$8:$H$22,2,0),"")</f>
        <v/>
      </c>
      <c r="E2993" s="241" t="str">
        <f>IF(C2993&lt;&gt;"",VLOOKUP(C2993,'BASE EQUIPOS'!$G$8:$I$22,3,0),"")</f>
        <v/>
      </c>
      <c r="F2993" s="241" t="str">
        <f>IF(C2993&lt;&gt;"",VLOOKUP(C2993,'BASE EQUIPOS'!$G$8:$J$22,4,0),"")</f>
        <v/>
      </c>
      <c r="G2993" s="242"/>
      <c r="H2993" s="233"/>
      <c r="I2993" s="241"/>
      <c r="J2993" s="241"/>
      <c r="K2993" s="241"/>
      <c r="L2993" s="239"/>
      <c r="M2993" s="244"/>
      <c r="N2993" s="245" t="str">
        <f t="shared" ca="1" si="323"/>
        <v/>
      </c>
      <c r="O2993" s="239"/>
      <c r="P2993" s="244"/>
      <c r="Q2993" s="245" t="str">
        <f t="shared" si="324"/>
        <v/>
      </c>
      <c r="U2993" s="246" t="str">
        <f>IFERROR(VLOOKUP(C2993,'BASE EQUIPOS'!$G$8:$O$22,9,0)," ")</f>
        <v xml:space="preserve"> </v>
      </c>
      <c r="V2993" s="232" t="str">
        <f t="shared" si="326"/>
        <v/>
      </c>
      <c r="W2993" s="232" t="str">
        <f t="shared" si="327"/>
        <v/>
      </c>
      <c r="X2993" s="232" t="str">
        <f>IFERROR(VLOOKUP(W2993,Datos!$P$4:$Q$18,2,0),"")</f>
        <v/>
      </c>
      <c r="Y2993" s="232" t="str">
        <f t="shared" si="328"/>
        <v/>
      </c>
      <c r="AA2993" s="314" t="str">
        <f t="shared" ca="1" si="325"/>
        <v/>
      </c>
    </row>
    <row r="2994" spans="1:27" x14ac:dyDescent="0.3">
      <c r="A2994" s="238"/>
      <c r="B2994" s="241" t="str">
        <f t="shared" si="329"/>
        <v/>
      </c>
      <c r="C2994" s="239"/>
      <c r="D2994" s="240" t="str">
        <f>IF(C2994&lt;&gt;"",VLOOKUP(C2994,'BASE EQUIPOS'!$G$8:$H$22,2,0),"")</f>
        <v/>
      </c>
      <c r="E2994" s="241" t="str">
        <f>IF(C2994&lt;&gt;"",VLOOKUP(C2994,'BASE EQUIPOS'!$G$8:$I$22,3,0),"")</f>
        <v/>
      </c>
      <c r="F2994" s="241" t="str">
        <f>IF(C2994&lt;&gt;"",VLOOKUP(C2994,'BASE EQUIPOS'!$G$8:$J$22,4,0),"")</f>
        <v/>
      </c>
      <c r="G2994" s="242"/>
      <c r="H2994" s="233"/>
      <c r="I2994" s="241"/>
      <c r="J2994" s="241"/>
      <c r="K2994" s="241"/>
      <c r="L2994" s="239"/>
      <c r="M2994" s="244"/>
      <c r="N2994" s="245" t="str">
        <f t="shared" ca="1" si="323"/>
        <v/>
      </c>
      <c r="O2994" s="239"/>
      <c r="P2994" s="244"/>
      <c r="Q2994" s="245" t="str">
        <f t="shared" si="324"/>
        <v/>
      </c>
      <c r="U2994" s="246" t="str">
        <f>IFERROR(VLOOKUP(C2994,'BASE EQUIPOS'!$G$8:$O$22,9,0)," ")</f>
        <v xml:space="preserve"> </v>
      </c>
      <c r="V2994" s="232" t="str">
        <f t="shared" si="326"/>
        <v/>
      </c>
      <c r="W2994" s="232" t="str">
        <f t="shared" si="327"/>
        <v/>
      </c>
      <c r="X2994" s="232" t="str">
        <f>IFERROR(VLOOKUP(W2994,Datos!$P$4:$Q$18,2,0),"")</f>
        <v/>
      </c>
      <c r="Y2994" s="232" t="str">
        <f t="shared" si="328"/>
        <v/>
      </c>
      <c r="AA2994" s="314" t="str">
        <f t="shared" ca="1" si="325"/>
        <v/>
      </c>
    </row>
    <row r="2995" spans="1:27" x14ac:dyDescent="0.3">
      <c r="A2995" s="238"/>
      <c r="B2995" s="241" t="str">
        <f t="shared" si="329"/>
        <v/>
      </c>
      <c r="C2995" s="239"/>
      <c r="D2995" s="240" t="str">
        <f>IF(C2995&lt;&gt;"",VLOOKUP(C2995,'BASE EQUIPOS'!$G$8:$H$22,2,0),"")</f>
        <v/>
      </c>
      <c r="E2995" s="241" t="str">
        <f>IF(C2995&lt;&gt;"",VLOOKUP(C2995,'BASE EQUIPOS'!$G$8:$I$22,3,0),"")</f>
        <v/>
      </c>
      <c r="F2995" s="241" t="str">
        <f>IF(C2995&lt;&gt;"",VLOOKUP(C2995,'BASE EQUIPOS'!$G$8:$J$22,4,0),"")</f>
        <v/>
      </c>
      <c r="G2995" s="242"/>
      <c r="H2995" s="233"/>
      <c r="I2995" s="241"/>
      <c r="J2995" s="241"/>
      <c r="K2995" s="241"/>
      <c r="L2995" s="239"/>
      <c r="M2995" s="244"/>
      <c r="N2995" s="245" t="str">
        <f t="shared" ca="1" si="323"/>
        <v/>
      </c>
      <c r="O2995" s="239"/>
      <c r="P2995" s="244"/>
      <c r="Q2995" s="245" t="str">
        <f t="shared" si="324"/>
        <v/>
      </c>
      <c r="U2995" s="246" t="str">
        <f>IFERROR(VLOOKUP(C2995,'BASE EQUIPOS'!$G$8:$O$22,9,0)," ")</f>
        <v xml:space="preserve"> </v>
      </c>
      <c r="V2995" s="232" t="str">
        <f t="shared" si="326"/>
        <v/>
      </c>
      <c r="W2995" s="232" t="str">
        <f t="shared" si="327"/>
        <v/>
      </c>
      <c r="X2995" s="232" t="str">
        <f>IFERROR(VLOOKUP(W2995,Datos!$P$4:$Q$18,2,0),"")</f>
        <v/>
      </c>
      <c r="Y2995" s="232" t="str">
        <f t="shared" si="328"/>
        <v/>
      </c>
      <c r="AA2995" s="314" t="str">
        <f t="shared" ca="1" si="325"/>
        <v/>
      </c>
    </row>
    <row r="2996" spans="1:27" x14ac:dyDescent="0.3">
      <c r="A2996" s="238"/>
      <c r="B2996" s="241" t="str">
        <f t="shared" si="329"/>
        <v/>
      </c>
      <c r="C2996" s="239"/>
      <c r="D2996" s="240" t="str">
        <f>IF(C2996&lt;&gt;"",VLOOKUP(C2996,'BASE EQUIPOS'!$G$8:$H$22,2,0),"")</f>
        <v/>
      </c>
      <c r="E2996" s="241" t="str">
        <f>IF(C2996&lt;&gt;"",VLOOKUP(C2996,'BASE EQUIPOS'!$G$8:$I$22,3,0),"")</f>
        <v/>
      </c>
      <c r="F2996" s="241" t="str">
        <f>IF(C2996&lt;&gt;"",VLOOKUP(C2996,'BASE EQUIPOS'!$G$8:$J$22,4,0),"")</f>
        <v/>
      </c>
      <c r="G2996" s="242"/>
      <c r="H2996" s="233"/>
      <c r="I2996" s="241"/>
      <c r="J2996" s="241"/>
      <c r="K2996" s="241"/>
      <c r="L2996" s="239"/>
      <c r="M2996" s="244"/>
      <c r="N2996" s="245" t="str">
        <f t="shared" ca="1" si="323"/>
        <v/>
      </c>
      <c r="O2996" s="239"/>
      <c r="P2996" s="244"/>
      <c r="Q2996" s="245" t="str">
        <f t="shared" si="324"/>
        <v/>
      </c>
      <c r="U2996" s="246" t="str">
        <f>IFERROR(VLOOKUP(C2996,'BASE EQUIPOS'!$G$8:$O$22,9,0)," ")</f>
        <v xml:space="preserve"> </v>
      </c>
      <c r="V2996" s="232" t="str">
        <f t="shared" si="326"/>
        <v/>
      </c>
      <c r="W2996" s="232" t="str">
        <f t="shared" si="327"/>
        <v/>
      </c>
      <c r="X2996" s="232" t="str">
        <f>IFERROR(VLOOKUP(W2996,Datos!$P$4:$Q$18,2,0),"")</f>
        <v/>
      </c>
      <c r="Y2996" s="232" t="str">
        <f t="shared" si="328"/>
        <v/>
      </c>
      <c r="AA2996" s="314" t="str">
        <f t="shared" ca="1" si="325"/>
        <v/>
      </c>
    </row>
    <row r="2997" spans="1:27" x14ac:dyDescent="0.3">
      <c r="A2997" s="238"/>
      <c r="B2997" s="241" t="str">
        <f t="shared" si="329"/>
        <v/>
      </c>
      <c r="C2997" s="239"/>
      <c r="D2997" s="240" t="str">
        <f>IF(C2997&lt;&gt;"",VLOOKUP(C2997,'BASE EQUIPOS'!$G$8:$H$22,2,0),"")</f>
        <v/>
      </c>
      <c r="E2997" s="241" t="str">
        <f>IF(C2997&lt;&gt;"",VLOOKUP(C2997,'BASE EQUIPOS'!$G$8:$I$22,3,0),"")</f>
        <v/>
      </c>
      <c r="F2997" s="241" t="str">
        <f>IF(C2997&lt;&gt;"",VLOOKUP(C2997,'BASE EQUIPOS'!$G$8:$J$22,4,0),"")</f>
        <v/>
      </c>
      <c r="G2997" s="242"/>
      <c r="H2997" s="233"/>
      <c r="I2997" s="241"/>
      <c r="J2997" s="241"/>
      <c r="K2997" s="241"/>
      <c r="L2997" s="239"/>
      <c r="M2997" s="244"/>
      <c r="N2997" s="245" t="str">
        <f t="shared" ca="1" si="323"/>
        <v/>
      </c>
      <c r="O2997" s="239"/>
      <c r="P2997" s="244"/>
      <c r="Q2997" s="245" t="str">
        <f t="shared" si="324"/>
        <v/>
      </c>
      <c r="U2997" s="246" t="str">
        <f>IFERROR(VLOOKUP(C2997,'BASE EQUIPOS'!$G$8:$O$22,9,0)," ")</f>
        <v xml:space="preserve"> </v>
      </c>
      <c r="V2997" s="232" t="str">
        <f t="shared" si="326"/>
        <v/>
      </c>
      <c r="W2997" s="232" t="str">
        <f t="shared" si="327"/>
        <v/>
      </c>
      <c r="X2997" s="232" t="str">
        <f>IFERROR(VLOOKUP(W2997,Datos!$P$4:$Q$18,2,0),"")</f>
        <v/>
      </c>
      <c r="Y2997" s="232" t="str">
        <f t="shared" si="328"/>
        <v/>
      </c>
      <c r="AA2997" s="314" t="str">
        <f t="shared" ca="1" si="325"/>
        <v/>
      </c>
    </row>
    <row r="2998" spans="1:27" x14ac:dyDescent="0.3">
      <c r="A2998" s="238"/>
      <c r="B2998" s="241" t="str">
        <f t="shared" si="329"/>
        <v/>
      </c>
      <c r="C2998" s="239"/>
      <c r="D2998" s="240" t="str">
        <f>IF(C2998&lt;&gt;"",VLOOKUP(C2998,'BASE EQUIPOS'!$G$8:$H$22,2,0),"")</f>
        <v/>
      </c>
      <c r="E2998" s="241" t="str">
        <f>IF(C2998&lt;&gt;"",VLOOKUP(C2998,'BASE EQUIPOS'!$G$8:$I$22,3,0),"")</f>
        <v/>
      </c>
      <c r="F2998" s="241" t="str">
        <f>IF(C2998&lt;&gt;"",VLOOKUP(C2998,'BASE EQUIPOS'!$G$8:$J$22,4,0),"")</f>
        <v/>
      </c>
      <c r="G2998" s="242"/>
      <c r="H2998" s="233"/>
      <c r="I2998" s="241"/>
      <c r="J2998" s="241"/>
      <c r="K2998" s="241"/>
      <c r="L2998" s="239"/>
      <c r="M2998" s="244"/>
      <c r="N2998" s="245" t="str">
        <f t="shared" ca="1" si="323"/>
        <v/>
      </c>
      <c r="O2998" s="239"/>
      <c r="P2998" s="244"/>
      <c r="Q2998" s="245" t="str">
        <f t="shared" si="324"/>
        <v/>
      </c>
      <c r="U2998" s="246" t="str">
        <f>IFERROR(VLOOKUP(C2998,'BASE EQUIPOS'!$G$8:$O$22,9,0)," ")</f>
        <v xml:space="preserve"> </v>
      </c>
      <c r="V2998" s="232" t="str">
        <f t="shared" si="326"/>
        <v/>
      </c>
      <c r="W2998" s="232" t="str">
        <f t="shared" si="327"/>
        <v/>
      </c>
      <c r="X2998" s="232" t="str">
        <f>IFERROR(VLOOKUP(W2998,Datos!$P$4:$Q$18,2,0),"")</f>
        <v/>
      </c>
      <c r="Y2998" s="232" t="str">
        <f t="shared" si="328"/>
        <v/>
      </c>
      <c r="AA2998" s="314" t="str">
        <f t="shared" ca="1" si="325"/>
        <v/>
      </c>
    </row>
    <row r="2999" spans="1:27" x14ac:dyDescent="0.3">
      <c r="A2999" s="238"/>
      <c r="B2999" s="241" t="str">
        <f t="shared" si="329"/>
        <v/>
      </c>
      <c r="C2999" s="239"/>
      <c r="D2999" s="240" t="str">
        <f>IF(C2999&lt;&gt;"",VLOOKUP(C2999,'BASE EQUIPOS'!$G$8:$H$22,2,0),"")</f>
        <v/>
      </c>
      <c r="E2999" s="241" t="str">
        <f>IF(C2999&lt;&gt;"",VLOOKUP(C2999,'BASE EQUIPOS'!$G$8:$I$22,3,0),"")</f>
        <v/>
      </c>
      <c r="F2999" s="241" t="str">
        <f>IF(C2999&lt;&gt;"",VLOOKUP(C2999,'BASE EQUIPOS'!$G$8:$J$22,4,0),"")</f>
        <v/>
      </c>
      <c r="G2999" s="242"/>
      <c r="H2999" s="233"/>
      <c r="I2999" s="241"/>
      <c r="J2999" s="241"/>
      <c r="K2999" s="241"/>
      <c r="L2999" s="239"/>
      <c r="M2999" s="244"/>
      <c r="N2999" s="245" t="str">
        <f t="shared" ca="1" si="323"/>
        <v/>
      </c>
      <c r="O2999" s="239"/>
      <c r="P2999" s="244"/>
      <c r="Q2999" s="245" t="str">
        <f t="shared" si="324"/>
        <v/>
      </c>
      <c r="U2999" s="246" t="str">
        <f>IFERROR(VLOOKUP(C2999,'BASE EQUIPOS'!$G$8:$O$22,9,0)," ")</f>
        <v xml:space="preserve"> </v>
      </c>
      <c r="V2999" s="232" t="str">
        <f t="shared" si="326"/>
        <v/>
      </c>
      <c r="W2999" s="232" t="str">
        <f t="shared" si="327"/>
        <v/>
      </c>
      <c r="X2999" s="232" t="str">
        <f>IFERROR(VLOOKUP(W2999,Datos!$P$4:$Q$18,2,0),"")</f>
        <v/>
      </c>
      <c r="Y2999" s="232" t="str">
        <f t="shared" si="328"/>
        <v/>
      </c>
      <c r="AA2999" s="314" t="str">
        <f t="shared" ca="1" si="325"/>
        <v/>
      </c>
    </row>
    <row r="3000" spans="1:27" x14ac:dyDescent="0.3">
      <c r="A3000" s="238"/>
      <c r="B3000" s="241" t="str">
        <f t="shared" si="329"/>
        <v/>
      </c>
      <c r="C3000" s="239"/>
      <c r="D3000" s="240" t="str">
        <f>IF(C3000&lt;&gt;"",VLOOKUP(C3000,'BASE EQUIPOS'!$G$8:$H$22,2,0),"")</f>
        <v/>
      </c>
      <c r="E3000" s="241" t="str">
        <f>IF(C3000&lt;&gt;"",VLOOKUP(C3000,'BASE EQUIPOS'!$G$8:$I$22,3,0),"")</f>
        <v/>
      </c>
      <c r="F3000" s="241" t="str">
        <f>IF(C3000&lt;&gt;"",VLOOKUP(C3000,'BASE EQUIPOS'!$G$8:$J$22,4,0),"")</f>
        <v/>
      </c>
      <c r="G3000" s="242"/>
      <c r="H3000" s="233"/>
      <c r="I3000" s="241"/>
      <c r="J3000" s="241"/>
      <c r="K3000" s="241"/>
      <c r="L3000" s="239"/>
      <c r="M3000" s="244"/>
      <c r="N3000" s="245" t="str">
        <f t="shared" ca="1" si="323"/>
        <v/>
      </c>
      <c r="O3000" s="239"/>
      <c r="P3000" s="244"/>
      <c r="Q3000" s="245" t="str">
        <f t="shared" si="324"/>
        <v/>
      </c>
      <c r="U3000" s="246" t="str">
        <f>IFERROR(VLOOKUP(C3000,'BASE EQUIPOS'!$G$8:$O$22,9,0)," ")</f>
        <v xml:space="preserve"> </v>
      </c>
      <c r="V3000" s="232" t="str">
        <f t="shared" si="326"/>
        <v/>
      </c>
      <c r="W3000" s="232" t="str">
        <f t="shared" si="327"/>
        <v/>
      </c>
      <c r="X3000" s="232" t="str">
        <f>IFERROR(VLOOKUP(W3000,Datos!$P$4:$Q$18,2,0),"")</f>
        <v/>
      </c>
      <c r="Y3000" s="232" t="str">
        <f t="shared" si="328"/>
        <v/>
      </c>
      <c r="AA3000" s="314" t="str">
        <f t="shared" ca="1" si="325"/>
        <v/>
      </c>
    </row>
    <row r="3001" spans="1:27" x14ac:dyDescent="0.3">
      <c r="A3001" s="238"/>
      <c r="B3001" s="241" t="str">
        <f t="shared" si="329"/>
        <v/>
      </c>
      <c r="C3001" s="239"/>
      <c r="D3001" s="240" t="str">
        <f>IF(C3001&lt;&gt;"",VLOOKUP(C3001,'BASE EQUIPOS'!$G$8:$H$22,2,0),"")</f>
        <v/>
      </c>
      <c r="E3001" s="241" t="str">
        <f>IF(C3001&lt;&gt;"",VLOOKUP(C3001,'BASE EQUIPOS'!$G$8:$I$22,3,0),"")</f>
        <v/>
      </c>
      <c r="F3001" s="241" t="str">
        <f>IF(C3001&lt;&gt;"",VLOOKUP(C3001,'BASE EQUIPOS'!$G$8:$J$22,4,0),"")</f>
        <v/>
      </c>
      <c r="G3001" s="242"/>
      <c r="H3001" s="233"/>
      <c r="I3001" s="241"/>
      <c r="J3001" s="241"/>
      <c r="K3001" s="241"/>
      <c r="L3001" s="239"/>
      <c r="M3001" s="244"/>
      <c r="N3001" s="245" t="str">
        <f t="shared" ca="1" si="323"/>
        <v/>
      </c>
      <c r="O3001" s="239"/>
      <c r="P3001" s="244"/>
      <c r="Q3001" s="245" t="str">
        <f t="shared" si="324"/>
        <v/>
      </c>
      <c r="U3001" s="246" t="str">
        <f>IFERROR(VLOOKUP(C3001,'BASE EQUIPOS'!$G$8:$O$22,9,0)," ")</f>
        <v xml:space="preserve"> </v>
      </c>
      <c r="V3001" s="232" t="str">
        <f t="shared" si="326"/>
        <v/>
      </c>
      <c r="W3001" s="232" t="str">
        <f t="shared" si="327"/>
        <v/>
      </c>
      <c r="X3001" s="232" t="str">
        <f>IFERROR(VLOOKUP(W3001,Datos!$P$4:$Q$18,2,0),"")</f>
        <v/>
      </c>
      <c r="Y3001" s="232" t="str">
        <f t="shared" si="328"/>
        <v/>
      </c>
      <c r="AA3001" s="314" t="str">
        <f t="shared" ca="1" si="325"/>
        <v/>
      </c>
    </row>
    <row r="3002" spans="1:27" x14ac:dyDescent="0.3">
      <c r="A3002" s="238"/>
      <c r="B3002" s="241" t="str">
        <f t="shared" si="329"/>
        <v/>
      </c>
      <c r="C3002" s="239"/>
      <c r="D3002" s="240" t="str">
        <f>IF(C3002&lt;&gt;"",VLOOKUP(C3002,'BASE EQUIPOS'!$G$8:$H$22,2,0),"")</f>
        <v/>
      </c>
      <c r="E3002" s="241" t="str">
        <f>IF(C3002&lt;&gt;"",VLOOKUP(C3002,'BASE EQUIPOS'!$G$8:$I$22,3,0),"")</f>
        <v/>
      </c>
      <c r="F3002" s="241" t="str">
        <f>IF(C3002&lt;&gt;"",VLOOKUP(C3002,'BASE EQUIPOS'!$G$8:$J$22,4,0),"")</f>
        <v/>
      </c>
      <c r="G3002" s="242"/>
      <c r="H3002" s="233"/>
      <c r="I3002" s="241"/>
      <c r="J3002" s="241"/>
      <c r="K3002" s="241"/>
      <c r="L3002" s="239"/>
      <c r="M3002" s="244"/>
      <c r="N3002" s="245" t="str">
        <f t="shared" ca="1" si="323"/>
        <v/>
      </c>
      <c r="O3002" s="239"/>
      <c r="P3002" s="244"/>
      <c r="Q3002" s="245" t="str">
        <f t="shared" si="324"/>
        <v/>
      </c>
      <c r="U3002" s="246" t="str">
        <f>IFERROR(VLOOKUP(C3002,'BASE EQUIPOS'!$G$8:$O$22,9,0)," ")</f>
        <v xml:space="preserve"> </v>
      </c>
      <c r="V3002" s="232" t="str">
        <f t="shared" si="326"/>
        <v/>
      </c>
      <c r="W3002" s="232" t="str">
        <f t="shared" si="327"/>
        <v/>
      </c>
      <c r="X3002" s="232" t="str">
        <f>IFERROR(VLOOKUP(W3002,Datos!$P$4:$Q$18,2,0),"")</f>
        <v/>
      </c>
      <c r="Y3002" s="232" t="str">
        <f t="shared" si="328"/>
        <v/>
      </c>
      <c r="AA3002" s="314" t="str">
        <f t="shared" ca="1" si="325"/>
        <v/>
      </c>
    </row>
    <row r="3003" spans="1:27" x14ac:dyDescent="0.3">
      <c r="A3003" s="238"/>
      <c r="B3003" s="241" t="str">
        <f t="shared" si="329"/>
        <v/>
      </c>
      <c r="C3003" s="239"/>
      <c r="D3003" s="240" t="str">
        <f>IF(C3003&lt;&gt;"",VLOOKUP(C3003,'BASE EQUIPOS'!$G$8:$H$22,2,0),"")</f>
        <v/>
      </c>
      <c r="E3003" s="241" t="str">
        <f>IF(C3003&lt;&gt;"",VLOOKUP(C3003,'BASE EQUIPOS'!$G$8:$I$22,3,0),"")</f>
        <v/>
      </c>
      <c r="F3003" s="241" t="str">
        <f>IF(C3003&lt;&gt;"",VLOOKUP(C3003,'BASE EQUIPOS'!$G$8:$J$22,4,0),"")</f>
        <v/>
      </c>
      <c r="G3003" s="242"/>
      <c r="H3003" s="233"/>
      <c r="I3003" s="241"/>
      <c r="J3003" s="241"/>
      <c r="K3003" s="241"/>
      <c r="L3003" s="239"/>
      <c r="M3003" s="244"/>
      <c r="N3003" s="245" t="str">
        <f t="shared" ca="1" si="323"/>
        <v/>
      </c>
      <c r="O3003" s="239"/>
      <c r="P3003" s="244"/>
      <c r="Q3003" s="245" t="str">
        <f t="shared" si="324"/>
        <v/>
      </c>
      <c r="U3003" s="246" t="str">
        <f>IFERROR(VLOOKUP(C3003,'BASE EQUIPOS'!$G$8:$O$22,9,0)," ")</f>
        <v xml:space="preserve"> </v>
      </c>
      <c r="V3003" s="232" t="str">
        <f t="shared" si="326"/>
        <v/>
      </c>
      <c r="W3003" s="232" t="str">
        <f t="shared" si="327"/>
        <v/>
      </c>
      <c r="X3003" s="232" t="str">
        <f>IFERROR(VLOOKUP(W3003,Datos!$P$4:$Q$18,2,0),"")</f>
        <v/>
      </c>
      <c r="Y3003" s="232" t="str">
        <f t="shared" si="328"/>
        <v/>
      </c>
      <c r="AA3003" s="314" t="str">
        <f t="shared" ca="1" si="325"/>
        <v/>
      </c>
    </row>
    <row r="3004" spans="1:27" x14ac:dyDescent="0.3">
      <c r="A3004" s="238"/>
      <c r="B3004" s="241" t="str">
        <f t="shared" si="329"/>
        <v/>
      </c>
      <c r="C3004" s="239"/>
      <c r="D3004" s="240" t="str">
        <f>IF(C3004&lt;&gt;"",VLOOKUP(C3004,'BASE EQUIPOS'!$G$8:$H$22,2,0),"")</f>
        <v/>
      </c>
      <c r="E3004" s="241" t="str">
        <f>IF(C3004&lt;&gt;"",VLOOKUP(C3004,'BASE EQUIPOS'!$G$8:$I$22,3,0),"")</f>
        <v/>
      </c>
      <c r="F3004" s="241" t="str">
        <f>IF(C3004&lt;&gt;"",VLOOKUP(C3004,'BASE EQUIPOS'!$G$8:$J$22,4,0),"")</f>
        <v/>
      </c>
      <c r="G3004" s="242"/>
      <c r="H3004" s="233"/>
      <c r="I3004" s="241"/>
      <c r="J3004" s="241"/>
      <c r="K3004" s="241"/>
      <c r="L3004" s="239"/>
      <c r="M3004" s="244"/>
      <c r="N3004" s="245" t="str">
        <f t="shared" ca="1" si="323"/>
        <v/>
      </c>
      <c r="O3004" s="239"/>
      <c r="P3004" s="244"/>
      <c r="Q3004" s="245" t="str">
        <f t="shared" si="324"/>
        <v/>
      </c>
      <c r="U3004" s="246" t="str">
        <f>IFERROR(VLOOKUP(C3004,'BASE EQUIPOS'!$G$8:$O$22,9,0)," ")</f>
        <v xml:space="preserve"> </v>
      </c>
      <c r="V3004" s="232" t="str">
        <f t="shared" si="326"/>
        <v/>
      </c>
      <c r="W3004" s="232" t="str">
        <f t="shared" si="327"/>
        <v/>
      </c>
      <c r="X3004" s="232" t="str">
        <f>IFERROR(VLOOKUP(W3004,Datos!$P$4:$Q$18,2,0),"")</f>
        <v/>
      </c>
      <c r="Y3004" s="232" t="str">
        <f t="shared" si="328"/>
        <v/>
      </c>
      <c r="AA3004" s="314" t="str">
        <f t="shared" ca="1" si="325"/>
        <v/>
      </c>
    </row>
    <row r="3005" spans="1:27" x14ac:dyDescent="0.3">
      <c r="A3005" s="238"/>
      <c r="B3005" s="241" t="str">
        <f t="shared" si="329"/>
        <v/>
      </c>
      <c r="C3005" s="239"/>
      <c r="D3005" s="240" t="str">
        <f>IF(C3005&lt;&gt;"",VLOOKUP(C3005,'BASE EQUIPOS'!$G$8:$H$22,2,0),"")</f>
        <v/>
      </c>
      <c r="E3005" s="241" t="str">
        <f>IF(C3005&lt;&gt;"",VLOOKUP(C3005,'BASE EQUIPOS'!$G$8:$I$22,3,0),"")</f>
        <v/>
      </c>
      <c r="F3005" s="241" t="str">
        <f>IF(C3005&lt;&gt;"",VLOOKUP(C3005,'BASE EQUIPOS'!$G$8:$J$22,4,0),"")</f>
        <v/>
      </c>
      <c r="G3005" s="242"/>
      <c r="H3005" s="233"/>
      <c r="I3005" s="241"/>
      <c r="J3005" s="241"/>
      <c r="K3005" s="241"/>
      <c r="L3005" s="239"/>
      <c r="M3005" s="244"/>
      <c r="N3005" s="245" t="str">
        <f t="shared" ca="1" si="323"/>
        <v/>
      </c>
      <c r="O3005" s="239"/>
      <c r="P3005" s="244"/>
      <c r="Q3005" s="245" t="str">
        <f t="shared" si="324"/>
        <v/>
      </c>
      <c r="U3005" s="246" t="str">
        <f>IFERROR(VLOOKUP(C3005,'BASE EQUIPOS'!$G$8:$O$22,9,0)," ")</f>
        <v xml:space="preserve"> </v>
      </c>
      <c r="V3005" s="232" t="str">
        <f t="shared" si="326"/>
        <v/>
      </c>
      <c r="W3005" s="232" t="str">
        <f t="shared" si="327"/>
        <v/>
      </c>
      <c r="X3005" s="232" t="str">
        <f>IFERROR(VLOOKUP(W3005,Datos!$P$4:$Q$18,2,0),"")</f>
        <v/>
      </c>
      <c r="Y3005" s="232" t="str">
        <f t="shared" si="328"/>
        <v/>
      </c>
      <c r="AA3005" s="314" t="str">
        <f t="shared" ca="1" si="325"/>
        <v/>
      </c>
    </row>
    <row r="3006" spans="1:27" x14ac:dyDescent="0.3">
      <c r="A3006" s="238"/>
      <c r="B3006" s="241" t="str">
        <f t="shared" si="329"/>
        <v/>
      </c>
      <c r="C3006" s="239"/>
      <c r="D3006" s="240" t="str">
        <f>IF(C3006&lt;&gt;"",VLOOKUP(C3006,'BASE EQUIPOS'!$G$8:$H$22,2,0),"")</f>
        <v/>
      </c>
      <c r="E3006" s="241" t="str">
        <f>IF(C3006&lt;&gt;"",VLOOKUP(C3006,'BASE EQUIPOS'!$G$8:$I$22,3,0),"")</f>
        <v/>
      </c>
      <c r="F3006" s="241" t="str">
        <f>IF(C3006&lt;&gt;"",VLOOKUP(C3006,'BASE EQUIPOS'!$G$8:$J$22,4,0),"")</f>
        <v/>
      </c>
      <c r="G3006" s="242"/>
      <c r="H3006" s="233"/>
      <c r="I3006" s="241"/>
      <c r="J3006" s="241"/>
      <c r="K3006" s="241"/>
      <c r="L3006" s="239"/>
      <c r="M3006" s="244"/>
      <c r="N3006" s="245" t="str">
        <f t="shared" ca="1" si="323"/>
        <v/>
      </c>
      <c r="O3006" s="239"/>
      <c r="P3006" s="244"/>
      <c r="Q3006" s="245" t="str">
        <f t="shared" si="324"/>
        <v/>
      </c>
      <c r="U3006" s="246" t="str">
        <f>IFERROR(VLOOKUP(C3006,'BASE EQUIPOS'!$G$8:$O$22,9,0)," ")</f>
        <v xml:space="preserve"> </v>
      </c>
      <c r="V3006" s="232" t="str">
        <f t="shared" si="326"/>
        <v/>
      </c>
      <c r="W3006" s="232" t="str">
        <f t="shared" si="327"/>
        <v/>
      </c>
      <c r="X3006" s="232" t="str">
        <f>IFERROR(VLOOKUP(W3006,Datos!$P$4:$Q$18,2,0),"")</f>
        <v/>
      </c>
      <c r="Y3006" s="232" t="str">
        <f t="shared" si="328"/>
        <v/>
      </c>
      <c r="AA3006" s="314" t="str">
        <f t="shared" ca="1" si="325"/>
        <v/>
      </c>
    </row>
    <row r="3007" spans="1:27" x14ac:dyDescent="0.3">
      <c r="A3007" s="238"/>
      <c r="B3007" s="241" t="str">
        <f t="shared" si="329"/>
        <v/>
      </c>
      <c r="C3007" s="239"/>
      <c r="D3007" s="240" t="str">
        <f>IF(C3007&lt;&gt;"",VLOOKUP(C3007,'BASE EQUIPOS'!$G$8:$H$22,2,0),"")</f>
        <v/>
      </c>
      <c r="E3007" s="241" t="str">
        <f>IF(C3007&lt;&gt;"",VLOOKUP(C3007,'BASE EQUIPOS'!$G$8:$I$22,3,0),"")</f>
        <v/>
      </c>
      <c r="F3007" s="241" t="str">
        <f>IF(C3007&lt;&gt;"",VLOOKUP(C3007,'BASE EQUIPOS'!$G$8:$J$22,4,0),"")</f>
        <v/>
      </c>
      <c r="G3007" s="242"/>
      <c r="H3007" s="233"/>
      <c r="I3007" s="241"/>
      <c r="J3007" s="241"/>
      <c r="K3007" s="241"/>
      <c r="L3007" s="239"/>
      <c r="M3007" s="244"/>
      <c r="N3007" s="245" t="str">
        <f t="shared" ca="1" si="323"/>
        <v/>
      </c>
      <c r="O3007" s="239"/>
      <c r="P3007" s="244"/>
      <c r="Q3007" s="245" t="str">
        <f t="shared" si="324"/>
        <v/>
      </c>
      <c r="U3007" s="246" t="str">
        <f>IFERROR(VLOOKUP(C3007,'BASE EQUIPOS'!$G$8:$O$22,9,0)," ")</f>
        <v xml:space="preserve"> </v>
      </c>
      <c r="V3007" s="232" t="str">
        <f t="shared" si="326"/>
        <v/>
      </c>
      <c r="W3007" s="232" t="str">
        <f t="shared" si="327"/>
        <v/>
      </c>
      <c r="X3007" s="232" t="str">
        <f>IFERROR(VLOOKUP(W3007,Datos!$P$4:$Q$18,2,0),"")</f>
        <v/>
      </c>
      <c r="Y3007" s="232" t="str">
        <f t="shared" si="328"/>
        <v/>
      </c>
      <c r="AA3007" s="314" t="str">
        <f t="shared" ca="1" si="325"/>
        <v/>
      </c>
    </row>
    <row r="3008" spans="1:27" x14ac:dyDescent="0.3">
      <c r="A3008" s="238"/>
      <c r="B3008" s="241" t="str">
        <f t="shared" si="329"/>
        <v/>
      </c>
      <c r="C3008" s="239"/>
      <c r="D3008" s="240" t="str">
        <f>IF(C3008&lt;&gt;"",VLOOKUP(C3008,'BASE EQUIPOS'!$G$8:$H$22,2,0),"")</f>
        <v/>
      </c>
      <c r="E3008" s="241" t="str">
        <f>IF(C3008&lt;&gt;"",VLOOKUP(C3008,'BASE EQUIPOS'!$G$8:$I$22,3,0),"")</f>
        <v/>
      </c>
      <c r="F3008" s="241" t="str">
        <f>IF(C3008&lt;&gt;"",VLOOKUP(C3008,'BASE EQUIPOS'!$G$8:$J$22,4,0),"")</f>
        <v/>
      </c>
      <c r="G3008" s="242"/>
      <c r="H3008" s="233"/>
      <c r="I3008" s="241"/>
      <c r="J3008" s="241"/>
      <c r="K3008" s="241"/>
      <c r="L3008" s="239"/>
      <c r="M3008" s="244"/>
      <c r="N3008" s="245" t="str">
        <f t="shared" ca="1" si="323"/>
        <v/>
      </c>
      <c r="O3008" s="239"/>
      <c r="P3008" s="244"/>
      <c r="Q3008" s="245" t="str">
        <f t="shared" si="324"/>
        <v/>
      </c>
      <c r="U3008" s="246" t="str">
        <f>IFERROR(VLOOKUP(C3008,'BASE EQUIPOS'!$G$8:$O$22,9,0)," ")</f>
        <v xml:space="preserve"> </v>
      </c>
      <c r="V3008" s="232" t="str">
        <f t="shared" si="326"/>
        <v/>
      </c>
      <c r="W3008" s="232" t="str">
        <f t="shared" si="327"/>
        <v/>
      </c>
      <c r="X3008" s="232" t="str">
        <f>IFERROR(VLOOKUP(W3008,Datos!$P$4:$Q$18,2,0),"")</f>
        <v/>
      </c>
      <c r="Y3008" s="232" t="str">
        <f t="shared" si="328"/>
        <v/>
      </c>
      <c r="AA3008" s="314" t="str">
        <f t="shared" ca="1" si="325"/>
        <v/>
      </c>
    </row>
    <row r="3009" spans="1:27" x14ac:dyDescent="0.3">
      <c r="A3009" s="238"/>
      <c r="B3009" s="241" t="str">
        <f t="shared" si="329"/>
        <v/>
      </c>
      <c r="C3009" s="239"/>
      <c r="D3009" s="240" t="str">
        <f>IF(C3009&lt;&gt;"",VLOOKUP(C3009,'BASE EQUIPOS'!$G$8:$H$22,2,0),"")</f>
        <v/>
      </c>
      <c r="E3009" s="241" t="str">
        <f>IF(C3009&lt;&gt;"",VLOOKUP(C3009,'BASE EQUIPOS'!$G$8:$I$22,3,0),"")</f>
        <v/>
      </c>
      <c r="F3009" s="241" t="str">
        <f>IF(C3009&lt;&gt;"",VLOOKUP(C3009,'BASE EQUIPOS'!$G$8:$J$22,4,0),"")</f>
        <v/>
      </c>
      <c r="G3009" s="242"/>
      <c r="H3009" s="233"/>
      <c r="I3009" s="241"/>
      <c r="J3009" s="241"/>
      <c r="K3009" s="241"/>
      <c r="L3009" s="239"/>
      <c r="M3009" s="244"/>
      <c r="N3009" s="245" t="str">
        <f t="shared" ca="1" si="323"/>
        <v/>
      </c>
      <c r="O3009" s="239"/>
      <c r="P3009" s="244"/>
      <c r="Q3009" s="245" t="str">
        <f t="shared" si="324"/>
        <v/>
      </c>
      <c r="U3009" s="246" t="str">
        <f>IFERROR(VLOOKUP(C3009,'BASE EQUIPOS'!$G$8:$O$22,9,0)," ")</f>
        <v xml:space="preserve"> </v>
      </c>
      <c r="V3009" s="232" t="str">
        <f t="shared" si="326"/>
        <v/>
      </c>
      <c r="W3009" s="232" t="str">
        <f t="shared" si="327"/>
        <v/>
      </c>
      <c r="X3009" s="232" t="str">
        <f>IFERROR(VLOOKUP(W3009,Datos!$P$4:$Q$18,2,0),"")</f>
        <v/>
      </c>
      <c r="Y3009" s="232" t="str">
        <f t="shared" si="328"/>
        <v/>
      </c>
      <c r="AA3009" s="314" t="str">
        <f t="shared" ca="1" si="325"/>
        <v/>
      </c>
    </row>
    <row r="3010" spans="1:27" x14ac:dyDescent="0.3">
      <c r="A3010" s="238"/>
      <c r="B3010" s="241" t="str">
        <f t="shared" si="329"/>
        <v/>
      </c>
      <c r="C3010" s="239"/>
      <c r="D3010" s="240" t="str">
        <f>IF(C3010&lt;&gt;"",VLOOKUP(C3010,'BASE EQUIPOS'!$G$8:$H$22,2,0),"")</f>
        <v/>
      </c>
      <c r="E3010" s="241" t="str">
        <f>IF(C3010&lt;&gt;"",VLOOKUP(C3010,'BASE EQUIPOS'!$G$8:$I$22,3,0),"")</f>
        <v/>
      </c>
      <c r="F3010" s="241" t="str">
        <f>IF(C3010&lt;&gt;"",VLOOKUP(C3010,'BASE EQUIPOS'!$G$8:$J$22,4,0),"")</f>
        <v/>
      </c>
      <c r="G3010" s="242"/>
      <c r="H3010" s="233"/>
      <c r="I3010" s="241"/>
      <c r="J3010" s="241"/>
      <c r="K3010" s="241"/>
      <c r="L3010" s="239"/>
      <c r="M3010" s="244"/>
      <c r="N3010" s="245" t="str">
        <f t="shared" ca="1" si="323"/>
        <v/>
      </c>
      <c r="O3010" s="239"/>
      <c r="P3010" s="244"/>
      <c r="Q3010" s="245" t="str">
        <f t="shared" si="324"/>
        <v/>
      </c>
      <c r="U3010" s="246" t="str">
        <f>IFERROR(VLOOKUP(C3010,'BASE EQUIPOS'!$G$8:$O$22,9,0)," ")</f>
        <v xml:space="preserve"> </v>
      </c>
      <c r="V3010" s="232" t="str">
        <f t="shared" si="326"/>
        <v/>
      </c>
      <c r="W3010" s="232" t="str">
        <f t="shared" si="327"/>
        <v/>
      </c>
      <c r="X3010" s="232" t="str">
        <f>IFERROR(VLOOKUP(W3010,Datos!$P$4:$Q$18,2,0),"")</f>
        <v/>
      </c>
      <c r="Y3010" s="232" t="str">
        <f t="shared" si="328"/>
        <v/>
      </c>
      <c r="AA3010" s="314" t="str">
        <f t="shared" ca="1" si="325"/>
        <v/>
      </c>
    </row>
    <row r="3011" spans="1:27" x14ac:dyDescent="0.3">
      <c r="A3011" s="238"/>
      <c r="B3011" s="241" t="str">
        <f t="shared" si="329"/>
        <v/>
      </c>
      <c r="C3011" s="239"/>
      <c r="D3011" s="240" t="str">
        <f>IF(C3011&lt;&gt;"",VLOOKUP(C3011,'BASE EQUIPOS'!$G$8:$H$22,2,0),"")</f>
        <v/>
      </c>
      <c r="E3011" s="241" t="str">
        <f>IF(C3011&lt;&gt;"",VLOOKUP(C3011,'BASE EQUIPOS'!$G$8:$I$22,3,0),"")</f>
        <v/>
      </c>
      <c r="F3011" s="241" t="str">
        <f>IF(C3011&lt;&gt;"",VLOOKUP(C3011,'BASE EQUIPOS'!$G$8:$J$22,4,0),"")</f>
        <v/>
      </c>
      <c r="G3011" s="242"/>
      <c r="H3011" s="233"/>
      <c r="I3011" s="241"/>
      <c r="J3011" s="241"/>
      <c r="K3011" s="241"/>
      <c r="L3011" s="239"/>
      <c r="M3011" s="244"/>
      <c r="N3011" s="245" t="str">
        <f t="shared" ca="1" si="323"/>
        <v/>
      </c>
      <c r="O3011" s="239"/>
      <c r="P3011" s="244"/>
      <c r="Q3011" s="245" t="str">
        <f t="shared" si="324"/>
        <v/>
      </c>
      <c r="U3011" s="246" t="str">
        <f>IFERROR(VLOOKUP(C3011,'BASE EQUIPOS'!$G$8:$O$22,9,0)," ")</f>
        <v xml:space="preserve"> </v>
      </c>
      <c r="V3011" s="232" t="str">
        <f t="shared" si="326"/>
        <v/>
      </c>
      <c r="W3011" s="232" t="str">
        <f t="shared" si="327"/>
        <v/>
      </c>
      <c r="X3011" s="232" t="str">
        <f>IFERROR(VLOOKUP(W3011,Datos!$P$4:$Q$18,2,0),"")</f>
        <v/>
      </c>
      <c r="Y3011" s="232" t="str">
        <f t="shared" si="328"/>
        <v/>
      </c>
      <c r="AA3011" s="314" t="str">
        <f t="shared" ca="1" si="325"/>
        <v/>
      </c>
    </row>
    <row r="3012" spans="1:27" x14ac:dyDescent="0.3">
      <c r="A3012" s="238"/>
      <c r="B3012" s="241" t="str">
        <f t="shared" si="329"/>
        <v/>
      </c>
      <c r="C3012" s="239"/>
      <c r="D3012" s="240" t="str">
        <f>IF(C3012&lt;&gt;"",VLOOKUP(C3012,'BASE EQUIPOS'!$G$8:$H$22,2,0),"")</f>
        <v/>
      </c>
      <c r="E3012" s="241" t="str">
        <f>IF(C3012&lt;&gt;"",VLOOKUP(C3012,'BASE EQUIPOS'!$G$8:$I$22,3,0),"")</f>
        <v/>
      </c>
      <c r="F3012" s="241" t="str">
        <f>IF(C3012&lt;&gt;"",VLOOKUP(C3012,'BASE EQUIPOS'!$G$8:$J$22,4,0),"")</f>
        <v/>
      </c>
      <c r="G3012" s="242"/>
      <c r="H3012" s="233"/>
      <c r="I3012" s="241"/>
      <c r="J3012" s="241"/>
      <c r="K3012" s="241"/>
      <c r="L3012" s="239"/>
      <c r="M3012" s="244"/>
      <c r="N3012" s="245" t="str">
        <f t="shared" ca="1" si="323"/>
        <v/>
      </c>
      <c r="O3012" s="239"/>
      <c r="P3012" s="244"/>
      <c r="Q3012" s="245" t="str">
        <f t="shared" si="324"/>
        <v/>
      </c>
      <c r="U3012" s="246" t="str">
        <f>IFERROR(VLOOKUP(C3012,'BASE EQUIPOS'!$G$8:$O$22,9,0)," ")</f>
        <v xml:space="preserve"> </v>
      </c>
      <c r="V3012" s="232" t="str">
        <f t="shared" si="326"/>
        <v/>
      </c>
      <c r="W3012" s="232" t="str">
        <f t="shared" si="327"/>
        <v/>
      </c>
      <c r="X3012" s="232" t="str">
        <f>IFERROR(VLOOKUP(W3012,Datos!$P$4:$Q$18,2,0),"")</f>
        <v/>
      </c>
      <c r="Y3012" s="232" t="str">
        <f t="shared" si="328"/>
        <v/>
      </c>
      <c r="AA3012" s="314" t="str">
        <f t="shared" ca="1" si="325"/>
        <v/>
      </c>
    </row>
    <row r="3013" spans="1:27" x14ac:dyDescent="0.3">
      <c r="A3013" s="238"/>
      <c r="B3013" s="241" t="str">
        <f t="shared" si="329"/>
        <v/>
      </c>
      <c r="C3013" s="239"/>
      <c r="D3013" s="240" t="str">
        <f>IF(C3013&lt;&gt;"",VLOOKUP(C3013,'BASE EQUIPOS'!$G$8:$H$22,2,0),"")</f>
        <v/>
      </c>
      <c r="E3013" s="241" t="str">
        <f>IF(C3013&lt;&gt;"",VLOOKUP(C3013,'BASE EQUIPOS'!$G$8:$I$22,3,0),"")</f>
        <v/>
      </c>
      <c r="F3013" s="241" t="str">
        <f>IF(C3013&lt;&gt;"",VLOOKUP(C3013,'BASE EQUIPOS'!$G$8:$J$22,4,0),"")</f>
        <v/>
      </c>
      <c r="G3013" s="242"/>
      <c r="H3013" s="233"/>
      <c r="I3013" s="241"/>
      <c r="J3013" s="241"/>
      <c r="K3013" s="241"/>
      <c r="L3013" s="239"/>
      <c r="M3013" s="244"/>
      <c r="N3013" s="245" t="str">
        <f t="shared" ca="1" si="323"/>
        <v/>
      </c>
      <c r="O3013" s="239"/>
      <c r="P3013" s="244"/>
      <c r="Q3013" s="245" t="str">
        <f t="shared" si="324"/>
        <v/>
      </c>
      <c r="U3013" s="246" t="str">
        <f>IFERROR(VLOOKUP(C3013,'BASE EQUIPOS'!$G$8:$O$22,9,0)," ")</f>
        <v xml:space="preserve"> </v>
      </c>
      <c r="V3013" s="232" t="str">
        <f t="shared" si="326"/>
        <v/>
      </c>
      <c r="W3013" s="232" t="str">
        <f t="shared" si="327"/>
        <v/>
      </c>
      <c r="X3013" s="232" t="str">
        <f>IFERROR(VLOOKUP(W3013,Datos!$P$4:$Q$18,2,0),"")</f>
        <v/>
      </c>
      <c r="Y3013" s="232" t="str">
        <f t="shared" si="328"/>
        <v/>
      </c>
      <c r="AA3013" s="314" t="str">
        <f t="shared" ca="1" si="325"/>
        <v/>
      </c>
    </row>
    <row r="3014" spans="1:27" x14ac:dyDescent="0.3">
      <c r="A3014" s="238"/>
      <c r="B3014" s="241" t="str">
        <f t="shared" si="329"/>
        <v/>
      </c>
      <c r="C3014" s="239"/>
      <c r="D3014" s="240" t="str">
        <f>IF(C3014&lt;&gt;"",VLOOKUP(C3014,'BASE EQUIPOS'!$G$8:$H$22,2,0),"")</f>
        <v/>
      </c>
      <c r="E3014" s="241" t="str">
        <f>IF(C3014&lt;&gt;"",VLOOKUP(C3014,'BASE EQUIPOS'!$G$8:$I$22,3,0),"")</f>
        <v/>
      </c>
      <c r="F3014" s="241" t="str">
        <f>IF(C3014&lt;&gt;"",VLOOKUP(C3014,'BASE EQUIPOS'!$G$8:$J$22,4,0),"")</f>
        <v/>
      </c>
      <c r="G3014" s="242"/>
      <c r="H3014" s="233"/>
      <c r="I3014" s="241"/>
      <c r="J3014" s="241"/>
      <c r="K3014" s="241"/>
      <c r="L3014" s="239"/>
      <c r="M3014" s="244"/>
      <c r="N3014" s="245" t="str">
        <f t="shared" ca="1" si="323"/>
        <v/>
      </c>
      <c r="O3014" s="239"/>
      <c r="P3014" s="244"/>
      <c r="Q3014" s="245" t="str">
        <f t="shared" si="324"/>
        <v/>
      </c>
      <c r="U3014" s="246" t="str">
        <f>IFERROR(VLOOKUP(C3014,'BASE EQUIPOS'!$G$8:$O$22,9,0)," ")</f>
        <v xml:space="preserve"> </v>
      </c>
      <c r="V3014" s="232" t="str">
        <f t="shared" si="326"/>
        <v/>
      </c>
      <c r="W3014" s="232" t="str">
        <f t="shared" si="327"/>
        <v/>
      </c>
      <c r="X3014" s="232" t="str">
        <f>IFERROR(VLOOKUP(W3014,Datos!$P$4:$Q$18,2,0),"")</f>
        <v/>
      </c>
      <c r="Y3014" s="232" t="str">
        <f t="shared" si="328"/>
        <v/>
      </c>
      <c r="AA3014" s="314" t="str">
        <f t="shared" ca="1" si="325"/>
        <v/>
      </c>
    </row>
    <row r="3015" spans="1:27" x14ac:dyDescent="0.3">
      <c r="A3015" s="238"/>
      <c r="B3015" s="241" t="str">
        <f t="shared" si="329"/>
        <v/>
      </c>
      <c r="C3015" s="239"/>
      <c r="D3015" s="240" t="str">
        <f>IF(C3015&lt;&gt;"",VLOOKUP(C3015,'BASE EQUIPOS'!$G$8:$H$22,2,0),"")</f>
        <v/>
      </c>
      <c r="E3015" s="241" t="str">
        <f>IF(C3015&lt;&gt;"",VLOOKUP(C3015,'BASE EQUIPOS'!$G$8:$I$22,3,0),"")</f>
        <v/>
      </c>
      <c r="F3015" s="241" t="str">
        <f>IF(C3015&lt;&gt;"",VLOOKUP(C3015,'BASE EQUIPOS'!$G$8:$J$22,4,0),"")</f>
        <v/>
      </c>
      <c r="G3015" s="242"/>
      <c r="H3015" s="233"/>
      <c r="I3015" s="241"/>
      <c r="J3015" s="241"/>
      <c r="K3015" s="241"/>
      <c r="L3015" s="239"/>
      <c r="M3015" s="244"/>
      <c r="N3015" s="245" t="str">
        <f t="shared" ca="1" si="323"/>
        <v/>
      </c>
      <c r="O3015" s="239"/>
      <c r="P3015" s="244"/>
      <c r="Q3015" s="245" t="str">
        <f t="shared" si="324"/>
        <v/>
      </c>
      <c r="U3015" s="246" t="str">
        <f>IFERROR(VLOOKUP(C3015,'BASE EQUIPOS'!$G$8:$O$22,9,0)," ")</f>
        <v xml:space="preserve"> </v>
      </c>
      <c r="V3015" s="232" t="str">
        <f t="shared" si="326"/>
        <v/>
      </c>
      <c r="W3015" s="232" t="str">
        <f t="shared" si="327"/>
        <v/>
      </c>
      <c r="X3015" s="232" t="str">
        <f>IFERROR(VLOOKUP(W3015,Datos!$P$4:$Q$18,2,0),"")</f>
        <v/>
      </c>
      <c r="Y3015" s="232" t="str">
        <f t="shared" si="328"/>
        <v/>
      </c>
      <c r="AA3015" s="314" t="str">
        <f t="shared" ca="1" si="325"/>
        <v/>
      </c>
    </row>
    <row r="3016" spans="1:27" x14ac:dyDescent="0.3">
      <c r="A3016" s="238"/>
      <c r="B3016" s="241" t="str">
        <f t="shared" si="329"/>
        <v/>
      </c>
      <c r="C3016" s="239"/>
      <c r="D3016" s="240" t="str">
        <f>IF(C3016&lt;&gt;"",VLOOKUP(C3016,'BASE EQUIPOS'!$G$8:$H$22,2,0),"")</f>
        <v/>
      </c>
      <c r="E3016" s="241" t="str">
        <f>IF(C3016&lt;&gt;"",VLOOKUP(C3016,'BASE EQUIPOS'!$G$8:$I$22,3,0),"")</f>
        <v/>
      </c>
      <c r="F3016" s="241" t="str">
        <f>IF(C3016&lt;&gt;"",VLOOKUP(C3016,'BASE EQUIPOS'!$G$8:$J$22,4,0),"")</f>
        <v/>
      </c>
      <c r="G3016" s="242"/>
      <c r="H3016" s="233"/>
      <c r="I3016" s="241"/>
      <c r="J3016" s="241"/>
      <c r="K3016" s="241"/>
      <c r="L3016" s="239"/>
      <c r="M3016" s="244"/>
      <c r="N3016" s="245" t="str">
        <f t="shared" ca="1" si="323"/>
        <v/>
      </c>
      <c r="O3016" s="239"/>
      <c r="P3016" s="244"/>
      <c r="Q3016" s="245" t="str">
        <f t="shared" si="324"/>
        <v/>
      </c>
      <c r="U3016" s="246" t="str">
        <f>IFERROR(VLOOKUP(C3016,'BASE EQUIPOS'!$G$8:$O$22,9,0)," ")</f>
        <v xml:space="preserve"> </v>
      </c>
      <c r="V3016" s="232" t="str">
        <f t="shared" si="326"/>
        <v/>
      </c>
      <c r="W3016" s="232" t="str">
        <f t="shared" si="327"/>
        <v/>
      </c>
      <c r="X3016" s="232" t="str">
        <f>IFERROR(VLOOKUP(W3016,Datos!$P$4:$Q$18,2,0),"")</f>
        <v/>
      </c>
      <c r="Y3016" s="232" t="str">
        <f t="shared" si="328"/>
        <v/>
      </c>
      <c r="AA3016" s="314" t="str">
        <f t="shared" ca="1" si="325"/>
        <v/>
      </c>
    </row>
    <row r="3017" spans="1:27" x14ac:dyDescent="0.3">
      <c r="A3017" s="238"/>
      <c r="B3017" s="241" t="str">
        <f t="shared" si="329"/>
        <v/>
      </c>
      <c r="C3017" s="239"/>
      <c r="D3017" s="240" t="str">
        <f>IF(C3017&lt;&gt;"",VLOOKUP(C3017,'BASE EQUIPOS'!$G$8:$H$22,2,0),"")</f>
        <v/>
      </c>
      <c r="E3017" s="241" t="str">
        <f>IF(C3017&lt;&gt;"",VLOOKUP(C3017,'BASE EQUIPOS'!$G$8:$I$22,3,0),"")</f>
        <v/>
      </c>
      <c r="F3017" s="241" t="str">
        <f>IF(C3017&lt;&gt;"",VLOOKUP(C3017,'BASE EQUIPOS'!$G$8:$J$22,4,0),"")</f>
        <v/>
      </c>
      <c r="G3017" s="242"/>
      <c r="H3017" s="233"/>
      <c r="I3017" s="241"/>
      <c r="J3017" s="241"/>
      <c r="K3017" s="241"/>
      <c r="L3017" s="239"/>
      <c r="M3017" s="244"/>
      <c r="N3017" s="245" t="str">
        <f t="shared" ca="1" si="323"/>
        <v/>
      </c>
      <c r="O3017" s="239"/>
      <c r="P3017" s="244"/>
      <c r="Q3017" s="245" t="str">
        <f t="shared" si="324"/>
        <v/>
      </c>
      <c r="U3017" s="246" t="str">
        <f>IFERROR(VLOOKUP(C3017,'BASE EQUIPOS'!$G$8:$O$22,9,0)," ")</f>
        <v xml:space="preserve"> </v>
      </c>
      <c r="V3017" s="232" t="str">
        <f t="shared" si="326"/>
        <v/>
      </c>
      <c r="W3017" s="232" t="str">
        <f t="shared" si="327"/>
        <v/>
      </c>
      <c r="X3017" s="232" t="str">
        <f>IFERROR(VLOOKUP(W3017,Datos!$P$4:$Q$18,2,0),"")</f>
        <v/>
      </c>
      <c r="Y3017" s="232" t="str">
        <f t="shared" si="328"/>
        <v/>
      </c>
      <c r="AA3017" s="314" t="str">
        <f t="shared" ca="1" si="325"/>
        <v/>
      </c>
    </row>
    <row r="3018" spans="1:27" x14ac:dyDescent="0.3">
      <c r="A3018" s="238"/>
      <c r="B3018" s="241" t="str">
        <f t="shared" si="329"/>
        <v/>
      </c>
      <c r="C3018" s="239"/>
      <c r="D3018" s="240" t="str">
        <f>IF(C3018&lt;&gt;"",VLOOKUP(C3018,'BASE EQUIPOS'!$G$8:$H$22,2,0),"")</f>
        <v/>
      </c>
      <c r="E3018" s="241" t="str">
        <f>IF(C3018&lt;&gt;"",VLOOKUP(C3018,'BASE EQUIPOS'!$G$8:$I$22,3,0),"")</f>
        <v/>
      </c>
      <c r="F3018" s="241" t="str">
        <f>IF(C3018&lt;&gt;"",VLOOKUP(C3018,'BASE EQUIPOS'!$G$8:$J$22,4,0),"")</f>
        <v/>
      </c>
      <c r="G3018" s="242"/>
      <c r="H3018" s="233"/>
      <c r="I3018" s="241"/>
      <c r="J3018" s="241"/>
      <c r="K3018" s="241"/>
      <c r="L3018" s="239"/>
      <c r="M3018" s="244"/>
      <c r="N3018" s="245" t="str">
        <f t="shared" ca="1" si="323"/>
        <v/>
      </c>
      <c r="O3018" s="239"/>
      <c r="P3018" s="244"/>
      <c r="Q3018" s="245" t="str">
        <f t="shared" si="324"/>
        <v/>
      </c>
      <c r="U3018" s="246" t="str">
        <f>IFERROR(VLOOKUP(C3018,'BASE EQUIPOS'!$G$8:$O$22,9,0)," ")</f>
        <v xml:space="preserve"> </v>
      </c>
      <c r="V3018" s="232" t="str">
        <f t="shared" si="326"/>
        <v/>
      </c>
      <c r="W3018" s="232" t="str">
        <f t="shared" si="327"/>
        <v/>
      </c>
      <c r="X3018" s="232" t="str">
        <f>IFERROR(VLOOKUP(W3018,Datos!$P$4:$Q$18,2,0),"")</f>
        <v/>
      </c>
      <c r="Y3018" s="232" t="str">
        <f t="shared" si="328"/>
        <v/>
      </c>
      <c r="AA3018" s="314" t="str">
        <f t="shared" ca="1" si="325"/>
        <v/>
      </c>
    </row>
    <row r="3019" spans="1:27" x14ac:dyDescent="0.3">
      <c r="A3019" s="238"/>
      <c r="B3019" s="241" t="str">
        <f t="shared" si="329"/>
        <v/>
      </c>
      <c r="C3019" s="239"/>
      <c r="D3019" s="240" t="str">
        <f>IF(C3019&lt;&gt;"",VLOOKUP(C3019,'BASE EQUIPOS'!$G$8:$H$22,2,0),"")</f>
        <v/>
      </c>
      <c r="E3019" s="241" t="str">
        <f>IF(C3019&lt;&gt;"",VLOOKUP(C3019,'BASE EQUIPOS'!$G$8:$I$22,3,0),"")</f>
        <v/>
      </c>
      <c r="F3019" s="241" t="str">
        <f>IF(C3019&lt;&gt;"",VLOOKUP(C3019,'BASE EQUIPOS'!$G$8:$J$22,4,0),"")</f>
        <v/>
      </c>
      <c r="G3019" s="242"/>
      <c r="H3019" s="233"/>
      <c r="I3019" s="241"/>
      <c r="J3019" s="241"/>
      <c r="K3019" s="241"/>
      <c r="L3019" s="239"/>
      <c r="M3019" s="244"/>
      <c r="N3019" s="245" t="str">
        <f t="shared" ca="1" si="323"/>
        <v/>
      </c>
      <c r="O3019" s="239"/>
      <c r="P3019" s="244"/>
      <c r="Q3019" s="245" t="str">
        <f t="shared" si="324"/>
        <v/>
      </c>
      <c r="U3019" s="246" t="str">
        <f>IFERROR(VLOOKUP(C3019,'BASE EQUIPOS'!$G$8:$O$22,9,0)," ")</f>
        <v xml:space="preserve"> </v>
      </c>
      <c r="V3019" s="232" t="str">
        <f t="shared" si="326"/>
        <v/>
      </c>
      <c r="W3019" s="232" t="str">
        <f t="shared" si="327"/>
        <v/>
      </c>
      <c r="X3019" s="232" t="str">
        <f>IFERROR(VLOOKUP(W3019,Datos!$P$4:$Q$18,2,0),"")</f>
        <v/>
      </c>
      <c r="Y3019" s="232" t="str">
        <f t="shared" si="328"/>
        <v/>
      </c>
      <c r="AA3019" s="314" t="str">
        <f t="shared" ca="1" si="325"/>
        <v/>
      </c>
    </row>
    <row r="3020" spans="1:27" x14ac:dyDescent="0.3">
      <c r="A3020" s="238"/>
      <c r="B3020" s="241" t="str">
        <f t="shared" si="329"/>
        <v/>
      </c>
      <c r="C3020" s="239"/>
      <c r="D3020" s="240" t="str">
        <f>IF(C3020&lt;&gt;"",VLOOKUP(C3020,'BASE EQUIPOS'!$G$8:$H$22,2,0),"")</f>
        <v/>
      </c>
      <c r="E3020" s="241" t="str">
        <f>IF(C3020&lt;&gt;"",VLOOKUP(C3020,'BASE EQUIPOS'!$G$8:$I$22,3,0),"")</f>
        <v/>
      </c>
      <c r="F3020" s="241" t="str">
        <f>IF(C3020&lt;&gt;"",VLOOKUP(C3020,'BASE EQUIPOS'!$G$8:$J$22,4,0),"")</f>
        <v/>
      </c>
      <c r="G3020" s="242"/>
      <c r="H3020" s="233"/>
      <c r="I3020" s="241"/>
      <c r="J3020" s="241"/>
      <c r="K3020" s="241"/>
      <c r="L3020" s="239"/>
      <c r="M3020" s="244"/>
      <c r="N3020" s="245" t="str">
        <f t="shared" ca="1" si="323"/>
        <v/>
      </c>
      <c r="O3020" s="239"/>
      <c r="P3020" s="244"/>
      <c r="Q3020" s="245" t="str">
        <f t="shared" si="324"/>
        <v/>
      </c>
      <c r="U3020" s="246" t="str">
        <f>IFERROR(VLOOKUP(C3020,'BASE EQUIPOS'!$G$8:$O$22,9,0)," ")</f>
        <v xml:space="preserve"> </v>
      </c>
      <c r="V3020" s="232" t="str">
        <f t="shared" si="326"/>
        <v/>
      </c>
      <c r="W3020" s="232" t="str">
        <f t="shared" si="327"/>
        <v/>
      </c>
      <c r="X3020" s="232" t="str">
        <f>IFERROR(VLOOKUP(W3020,Datos!$P$4:$Q$18,2,0),"")</f>
        <v/>
      </c>
      <c r="Y3020" s="232" t="str">
        <f t="shared" si="328"/>
        <v/>
      </c>
      <c r="AA3020" s="314" t="str">
        <f t="shared" ca="1" si="325"/>
        <v/>
      </c>
    </row>
    <row r="3021" spans="1:27" x14ac:dyDescent="0.3">
      <c r="A3021" s="238"/>
      <c r="B3021" s="241" t="str">
        <f t="shared" si="329"/>
        <v/>
      </c>
      <c r="C3021" s="239"/>
      <c r="D3021" s="240" t="str">
        <f>IF(C3021&lt;&gt;"",VLOOKUP(C3021,'BASE EQUIPOS'!$G$8:$H$22,2,0),"")</f>
        <v/>
      </c>
      <c r="E3021" s="241" t="str">
        <f>IF(C3021&lt;&gt;"",VLOOKUP(C3021,'BASE EQUIPOS'!$G$8:$I$22,3,0),"")</f>
        <v/>
      </c>
      <c r="F3021" s="241" t="str">
        <f>IF(C3021&lt;&gt;"",VLOOKUP(C3021,'BASE EQUIPOS'!$G$8:$J$22,4,0),"")</f>
        <v/>
      </c>
      <c r="G3021" s="242"/>
      <c r="H3021" s="233"/>
      <c r="I3021" s="241"/>
      <c r="J3021" s="241"/>
      <c r="K3021" s="241"/>
      <c r="L3021" s="239"/>
      <c r="M3021" s="244"/>
      <c r="N3021" s="245" t="str">
        <f t="shared" ca="1" si="323"/>
        <v/>
      </c>
      <c r="O3021" s="239"/>
      <c r="P3021" s="244"/>
      <c r="Q3021" s="245" t="str">
        <f t="shared" si="324"/>
        <v/>
      </c>
      <c r="U3021" s="246" t="str">
        <f>IFERROR(VLOOKUP(C3021,'BASE EQUIPOS'!$G$8:$O$22,9,0)," ")</f>
        <v xml:space="preserve"> </v>
      </c>
      <c r="V3021" s="232" t="str">
        <f t="shared" si="326"/>
        <v/>
      </c>
      <c r="W3021" s="232" t="str">
        <f t="shared" si="327"/>
        <v/>
      </c>
      <c r="X3021" s="232" t="str">
        <f>IFERROR(VLOOKUP(W3021,Datos!$P$4:$Q$18,2,0),"")</f>
        <v/>
      </c>
      <c r="Y3021" s="232" t="str">
        <f t="shared" si="328"/>
        <v/>
      </c>
      <c r="AA3021" s="314" t="str">
        <f t="shared" ca="1" si="325"/>
        <v/>
      </c>
    </row>
    <row r="3022" spans="1:27" x14ac:dyDescent="0.3">
      <c r="A3022" s="238"/>
      <c r="B3022" s="241" t="str">
        <f t="shared" si="329"/>
        <v/>
      </c>
      <c r="C3022" s="239"/>
      <c r="D3022" s="240" t="str">
        <f>IF(C3022&lt;&gt;"",VLOOKUP(C3022,'BASE EQUIPOS'!$G$8:$H$22,2,0),"")</f>
        <v/>
      </c>
      <c r="E3022" s="241" t="str">
        <f>IF(C3022&lt;&gt;"",VLOOKUP(C3022,'BASE EQUIPOS'!$G$8:$I$22,3,0),"")</f>
        <v/>
      </c>
      <c r="F3022" s="241" t="str">
        <f>IF(C3022&lt;&gt;"",VLOOKUP(C3022,'BASE EQUIPOS'!$G$8:$J$22,4,0),"")</f>
        <v/>
      </c>
      <c r="G3022" s="242"/>
      <c r="H3022" s="233"/>
      <c r="I3022" s="241"/>
      <c r="J3022" s="241"/>
      <c r="K3022" s="241"/>
      <c r="L3022" s="239"/>
      <c r="M3022" s="244"/>
      <c r="N3022" s="245" t="str">
        <f t="shared" ca="1" si="323"/>
        <v/>
      </c>
      <c r="O3022" s="239"/>
      <c r="P3022" s="244"/>
      <c r="Q3022" s="245" t="str">
        <f t="shared" si="324"/>
        <v/>
      </c>
      <c r="U3022" s="246" t="str">
        <f>IFERROR(VLOOKUP(C3022,'BASE EQUIPOS'!$G$8:$O$22,9,0)," ")</f>
        <v xml:space="preserve"> </v>
      </c>
      <c r="V3022" s="232" t="str">
        <f t="shared" si="326"/>
        <v/>
      </c>
      <c r="W3022" s="232" t="str">
        <f t="shared" si="327"/>
        <v/>
      </c>
      <c r="X3022" s="232" t="str">
        <f>IFERROR(VLOOKUP(W3022,Datos!$P$4:$Q$18,2,0),"")</f>
        <v/>
      </c>
      <c r="Y3022" s="232" t="str">
        <f t="shared" si="328"/>
        <v/>
      </c>
      <c r="AA3022" s="314" t="str">
        <f t="shared" ca="1" si="325"/>
        <v/>
      </c>
    </row>
    <row r="3023" spans="1:27" x14ac:dyDescent="0.3">
      <c r="A3023" s="238"/>
      <c r="B3023" s="241" t="str">
        <f t="shared" si="329"/>
        <v/>
      </c>
      <c r="C3023" s="239"/>
      <c r="D3023" s="240" t="str">
        <f>IF(C3023&lt;&gt;"",VLOOKUP(C3023,'BASE EQUIPOS'!$G$8:$H$22,2,0),"")</f>
        <v/>
      </c>
      <c r="E3023" s="241" t="str">
        <f>IF(C3023&lt;&gt;"",VLOOKUP(C3023,'BASE EQUIPOS'!$G$8:$I$22,3,0),"")</f>
        <v/>
      </c>
      <c r="F3023" s="241" t="str">
        <f>IF(C3023&lt;&gt;"",VLOOKUP(C3023,'BASE EQUIPOS'!$G$8:$J$22,4,0),"")</f>
        <v/>
      </c>
      <c r="G3023" s="242"/>
      <c r="H3023" s="233"/>
      <c r="I3023" s="241"/>
      <c r="J3023" s="241"/>
      <c r="K3023" s="241"/>
      <c r="L3023" s="239"/>
      <c r="M3023" s="244"/>
      <c r="N3023" s="245" t="str">
        <f t="shared" ca="1" si="323"/>
        <v/>
      </c>
      <c r="O3023" s="239"/>
      <c r="P3023" s="244"/>
      <c r="Q3023" s="245" t="str">
        <f t="shared" si="324"/>
        <v/>
      </c>
      <c r="U3023" s="246" t="str">
        <f>IFERROR(VLOOKUP(C3023,'BASE EQUIPOS'!$G$8:$O$22,9,0)," ")</f>
        <v xml:space="preserve"> </v>
      </c>
      <c r="V3023" s="232" t="str">
        <f t="shared" si="326"/>
        <v/>
      </c>
      <c r="W3023" s="232" t="str">
        <f t="shared" si="327"/>
        <v/>
      </c>
      <c r="X3023" s="232" t="str">
        <f>IFERROR(VLOOKUP(W3023,Datos!$P$4:$Q$18,2,0),"")</f>
        <v/>
      </c>
      <c r="Y3023" s="232" t="str">
        <f t="shared" si="328"/>
        <v/>
      </c>
      <c r="AA3023" s="314" t="str">
        <f t="shared" ca="1" si="325"/>
        <v/>
      </c>
    </row>
    <row r="3024" spans="1:27" x14ac:dyDescent="0.3">
      <c r="A3024" s="238"/>
      <c r="B3024" s="241" t="str">
        <f t="shared" si="329"/>
        <v/>
      </c>
      <c r="C3024" s="239"/>
      <c r="D3024" s="240" t="str">
        <f>IF(C3024&lt;&gt;"",VLOOKUP(C3024,'BASE EQUIPOS'!$G$8:$H$22,2,0),"")</f>
        <v/>
      </c>
      <c r="E3024" s="241" t="str">
        <f>IF(C3024&lt;&gt;"",VLOOKUP(C3024,'BASE EQUIPOS'!$G$8:$I$22,3,0),"")</f>
        <v/>
      </c>
      <c r="F3024" s="241" t="str">
        <f>IF(C3024&lt;&gt;"",VLOOKUP(C3024,'BASE EQUIPOS'!$G$8:$J$22,4,0),"")</f>
        <v/>
      </c>
      <c r="G3024" s="242"/>
      <c r="H3024" s="233"/>
      <c r="I3024" s="241"/>
      <c r="J3024" s="241"/>
      <c r="K3024" s="241"/>
      <c r="L3024" s="239"/>
      <c r="M3024" s="244"/>
      <c r="N3024" s="245" t="str">
        <f t="shared" ref="N3024:N3087" ca="1" si="330">IF(M3024="","",IF(O3024="",NOW()*24-(L3024+M3024)*24,"Mtto. Terminado"))</f>
        <v/>
      </c>
      <c r="O3024" s="239"/>
      <c r="P3024" s="244"/>
      <c r="Q3024" s="245" t="str">
        <f t="shared" ref="Q3024:Q3087" si="331">IF(O3024="","",IF(P3024="","",(O3024+P3024)*24-(L3024+M3024)*24))</f>
        <v/>
      </c>
      <c r="U3024" s="246" t="str">
        <f>IFERROR(VLOOKUP(C3024,'BASE EQUIPOS'!$G$8:$O$22,9,0)," ")</f>
        <v xml:space="preserve"> </v>
      </c>
      <c r="V3024" s="232" t="str">
        <f t="shared" si="326"/>
        <v/>
      </c>
      <c r="W3024" s="232" t="str">
        <f t="shared" si="327"/>
        <v/>
      </c>
      <c r="X3024" s="232" t="str">
        <f>IFERROR(VLOOKUP(W3024,Datos!$P$4:$Q$18,2,0),"")</f>
        <v/>
      </c>
      <c r="Y3024" s="232" t="str">
        <f t="shared" si="328"/>
        <v/>
      </c>
      <c r="AA3024" s="314" t="str">
        <f t="shared" ca="1" si="325"/>
        <v/>
      </c>
    </row>
    <row r="3025" spans="1:27" x14ac:dyDescent="0.3">
      <c r="A3025" s="238"/>
      <c r="B3025" s="241" t="str">
        <f t="shared" si="329"/>
        <v/>
      </c>
      <c r="C3025" s="239"/>
      <c r="D3025" s="240" t="str">
        <f>IF(C3025&lt;&gt;"",VLOOKUP(C3025,'BASE EQUIPOS'!$G$8:$H$22,2,0),"")</f>
        <v/>
      </c>
      <c r="E3025" s="241" t="str">
        <f>IF(C3025&lt;&gt;"",VLOOKUP(C3025,'BASE EQUIPOS'!$G$8:$I$22,3,0),"")</f>
        <v/>
      </c>
      <c r="F3025" s="241" t="str">
        <f>IF(C3025&lt;&gt;"",VLOOKUP(C3025,'BASE EQUIPOS'!$G$8:$J$22,4,0),"")</f>
        <v/>
      </c>
      <c r="G3025" s="242"/>
      <c r="H3025" s="233"/>
      <c r="I3025" s="241"/>
      <c r="J3025" s="241"/>
      <c r="K3025" s="241"/>
      <c r="L3025" s="239"/>
      <c r="M3025" s="244"/>
      <c r="N3025" s="245" t="str">
        <f t="shared" ca="1" si="330"/>
        <v/>
      </c>
      <c r="O3025" s="239"/>
      <c r="P3025" s="244"/>
      <c r="Q3025" s="245" t="str">
        <f t="shared" si="331"/>
        <v/>
      </c>
      <c r="U3025" s="246" t="str">
        <f>IFERROR(VLOOKUP(C3025,'BASE EQUIPOS'!$G$8:$O$22,9,0)," ")</f>
        <v xml:space="preserve"> </v>
      </c>
      <c r="V3025" s="232" t="str">
        <f t="shared" si="326"/>
        <v/>
      </c>
      <c r="W3025" s="232" t="str">
        <f t="shared" si="327"/>
        <v/>
      </c>
      <c r="X3025" s="232" t="str">
        <f>IFERROR(VLOOKUP(W3025,Datos!$P$4:$Q$18,2,0),"")</f>
        <v/>
      </c>
      <c r="Y3025" s="232" t="str">
        <f t="shared" si="328"/>
        <v/>
      </c>
      <c r="AA3025" s="314" t="str">
        <f t="shared" ref="AA3025:AA3088" ca="1" si="332">IF(N3025="Mtto. Terminado",1,"")</f>
        <v/>
      </c>
    </row>
    <row r="3026" spans="1:27" x14ac:dyDescent="0.3">
      <c r="A3026" s="238"/>
      <c r="B3026" s="241" t="str">
        <f t="shared" si="329"/>
        <v/>
      </c>
      <c r="C3026" s="239"/>
      <c r="D3026" s="240" t="str">
        <f>IF(C3026&lt;&gt;"",VLOOKUP(C3026,'BASE EQUIPOS'!$G$8:$H$22,2,0),"")</f>
        <v/>
      </c>
      <c r="E3026" s="241" t="str">
        <f>IF(C3026&lt;&gt;"",VLOOKUP(C3026,'BASE EQUIPOS'!$G$8:$I$22,3,0),"")</f>
        <v/>
      </c>
      <c r="F3026" s="241" t="str">
        <f>IF(C3026&lt;&gt;"",VLOOKUP(C3026,'BASE EQUIPOS'!$G$8:$J$22,4,0),"")</f>
        <v/>
      </c>
      <c r="G3026" s="242"/>
      <c r="H3026" s="233"/>
      <c r="I3026" s="241"/>
      <c r="J3026" s="241"/>
      <c r="K3026" s="241"/>
      <c r="L3026" s="239"/>
      <c r="M3026" s="244"/>
      <c r="N3026" s="245" t="str">
        <f t="shared" ca="1" si="330"/>
        <v/>
      </c>
      <c r="O3026" s="239"/>
      <c r="P3026" s="244"/>
      <c r="Q3026" s="245" t="str">
        <f t="shared" si="331"/>
        <v/>
      </c>
      <c r="U3026" s="246" t="str">
        <f>IFERROR(VLOOKUP(C3026,'BASE EQUIPOS'!$G$8:$O$22,9,0)," ")</f>
        <v xml:space="preserve"> </v>
      </c>
      <c r="V3026" s="232" t="str">
        <f t="shared" si="326"/>
        <v/>
      </c>
      <c r="W3026" s="232" t="str">
        <f t="shared" si="327"/>
        <v/>
      </c>
      <c r="X3026" s="232" t="str">
        <f>IFERROR(VLOOKUP(W3026,Datos!$P$4:$Q$18,2,0),"")</f>
        <v/>
      </c>
      <c r="Y3026" s="232" t="str">
        <f t="shared" si="328"/>
        <v/>
      </c>
      <c r="AA3026" s="314" t="str">
        <f t="shared" ca="1" si="332"/>
        <v/>
      </c>
    </row>
    <row r="3027" spans="1:27" x14ac:dyDescent="0.3">
      <c r="A3027" s="238"/>
      <c r="B3027" s="241" t="str">
        <f t="shared" si="329"/>
        <v/>
      </c>
      <c r="C3027" s="239"/>
      <c r="D3027" s="240" t="str">
        <f>IF(C3027&lt;&gt;"",VLOOKUP(C3027,'BASE EQUIPOS'!$G$8:$H$22,2,0),"")</f>
        <v/>
      </c>
      <c r="E3027" s="241" t="str">
        <f>IF(C3027&lt;&gt;"",VLOOKUP(C3027,'BASE EQUIPOS'!$G$8:$I$22,3,0),"")</f>
        <v/>
      </c>
      <c r="F3027" s="241" t="str">
        <f>IF(C3027&lt;&gt;"",VLOOKUP(C3027,'BASE EQUIPOS'!$G$8:$J$22,4,0),"")</f>
        <v/>
      </c>
      <c r="G3027" s="242"/>
      <c r="H3027" s="233"/>
      <c r="I3027" s="241"/>
      <c r="J3027" s="241"/>
      <c r="K3027" s="241"/>
      <c r="L3027" s="239"/>
      <c r="M3027" s="244"/>
      <c r="N3027" s="245" t="str">
        <f t="shared" ca="1" si="330"/>
        <v/>
      </c>
      <c r="O3027" s="239"/>
      <c r="P3027" s="244"/>
      <c r="Q3027" s="245" t="str">
        <f t="shared" si="331"/>
        <v/>
      </c>
      <c r="U3027" s="246" t="str">
        <f>IFERROR(VLOOKUP(C3027,'BASE EQUIPOS'!$G$8:$O$22,9,0)," ")</f>
        <v xml:space="preserve"> </v>
      </c>
      <c r="V3027" s="232" t="str">
        <f t="shared" si="326"/>
        <v/>
      </c>
      <c r="W3027" s="232" t="str">
        <f t="shared" si="327"/>
        <v/>
      </c>
      <c r="X3027" s="232" t="str">
        <f>IFERROR(VLOOKUP(W3027,Datos!$P$4:$Q$18,2,0),"")</f>
        <v/>
      </c>
      <c r="Y3027" s="232" t="str">
        <f t="shared" si="328"/>
        <v/>
      </c>
      <c r="AA3027" s="314" t="str">
        <f t="shared" ca="1" si="332"/>
        <v/>
      </c>
    </row>
    <row r="3028" spans="1:27" x14ac:dyDescent="0.3">
      <c r="A3028" s="238"/>
      <c r="B3028" s="241" t="str">
        <f t="shared" si="329"/>
        <v/>
      </c>
      <c r="C3028" s="239"/>
      <c r="D3028" s="240" t="str">
        <f>IF(C3028&lt;&gt;"",VLOOKUP(C3028,'BASE EQUIPOS'!$G$8:$H$22,2,0),"")</f>
        <v/>
      </c>
      <c r="E3028" s="241" t="str">
        <f>IF(C3028&lt;&gt;"",VLOOKUP(C3028,'BASE EQUIPOS'!$G$8:$I$22,3,0),"")</f>
        <v/>
      </c>
      <c r="F3028" s="241" t="str">
        <f>IF(C3028&lt;&gt;"",VLOOKUP(C3028,'BASE EQUIPOS'!$G$8:$J$22,4,0),"")</f>
        <v/>
      </c>
      <c r="G3028" s="242"/>
      <c r="H3028" s="233"/>
      <c r="I3028" s="241"/>
      <c r="J3028" s="241"/>
      <c r="K3028" s="241"/>
      <c r="L3028" s="239"/>
      <c r="M3028" s="244"/>
      <c r="N3028" s="245" t="str">
        <f t="shared" ca="1" si="330"/>
        <v/>
      </c>
      <c r="O3028" s="239"/>
      <c r="P3028" s="244"/>
      <c r="Q3028" s="245" t="str">
        <f t="shared" si="331"/>
        <v/>
      </c>
      <c r="U3028" s="246" t="str">
        <f>IFERROR(VLOOKUP(C3028,'BASE EQUIPOS'!$G$8:$O$22,9,0)," ")</f>
        <v xml:space="preserve"> </v>
      </c>
      <c r="V3028" s="232" t="str">
        <f t="shared" si="326"/>
        <v/>
      </c>
      <c r="W3028" s="232" t="str">
        <f t="shared" si="327"/>
        <v/>
      </c>
      <c r="X3028" s="232" t="str">
        <f>IFERROR(VLOOKUP(W3028,Datos!$P$4:$Q$18,2,0),"")</f>
        <v/>
      </c>
      <c r="Y3028" s="232" t="str">
        <f t="shared" si="328"/>
        <v/>
      </c>
      <c r="AA3028" s="314" t="str">
        <f t="shared" ca="1" si="332"/>
        <v/>
      </c>
    </row>
    <row r="3029" spans="1:27" x14ac:dyDescent="0.3">
      <c r="A3029" s="238"/>
      <c r="B3029" s="241" t="str">
        <f t="shared" si="329"/>
        <v/>
      </c>
      <c r="C3029" s="239"/>
      <c r="D3029" s="240" t="str">
        <f>IF(C3029&lt;&gt;"",VLOOKUP(C3029,'BASE EQUIPOS'!$G$8:$H$22,2,0),"")</f>
        <v/>
      </c>
      <c r="E3029" s="241" t="str">
        <f>IF(C3029&lt;&gt;"",VLOOKUP(C3029,'BASE EQUIPOS'!$G$8:$I$22,3,0),"")</f>
        <v/>
      </c>
      <c r="F3029" s="241" t="str">
        <f>IF(C3029&lt;&gt;"",VLOOKUP(C3029,'BASE EQUIPOS'!$G$8:$J$22,4,0),"")</f>
        <v/>
      </c>
      <c r="G3029" s="242"/>
      <c r="H3029" s="233"/>
      <c r="I3029" s="241"/>
      <c r="J3029" s="241"/>
      <c r="K3029" s="241"/>
      <c r="L3029" s="239"/>
      <c r="M3029" s="244"/>
      <c r="N3029" s="245" t="str">
        <f t="shared" ca="1" si="330"/>
        <v/>
      </c>
      <c r="O3029" s="239"/>
      <c r="P3029" s="244"/>
      <c r="Q3029" s="245" t="str">
        <f t="shared" si="331"/>
        <v/>
      </c>
      <c r="U3029" s="246" t="str">
        <f>IFERROR(VLOOKUP(C3029,'BASE EQUIPOS'!$G$8:$O$22,9,0)," ")</f>
        <v xml:space="preserve"> </v>
      </c>
      <c r="V3029" s="232" t="str">
        <f t="shared" ref="V3029:V3092" si="333">IF(G3029="MTTO. SISTEMÁTICO","PREVENTIVA",IF(G3029="MTTO. PREDICTIVO","INSPECCIÓN",""))</f>
        <v/>
      </c>
      <c r="W3029" s="232" t="str">
        <f t="shared" ref="W3029:W3092" si="334">CONCATENATE(D3029,I3029)</f>
        <v/>
      </c>
      <c r="X3029" s="232" t="str">
        <f>IFERROR(VLOOKUP(W3029,Datos!$P$4:$Q$18,2,0),"")</f>
        <v/>
      </c>
      <c r="Y3029" s="232" t="str">
        <f t="shared" ref="Y3029:Y3092" si="335">IF(A3029="OT CORRECTIVA",1,IF(A3029="OT PREVENTIVA",2,IF(A3029="HOJA INSPECCIÓN",3,"")))</f>
        <v/>
      </c>
      <c r="AA3029" s="314" t="str">
        <f t="shared" ca="1" si="332"/>
        <v/>
      </c>
    </row>
    <row r="3030" spans="1:27" x14ac:dyDescent="0.3">
      <c r="A3030" s="238"/>
      <c r="B3030" s="241" t="str">
        <f t="shared" si="329"/>
        <v/>
      </c>
      <c r="C3030" s="239"/>
      <c r="D3030" s="240" t="str">
        <f>IF(C3030&lt;&gt;"",VLOOKUP(C3030,'BASE EQUIPOS'!$G$8:$H$22,2,0),"")</f>
        <v/>
      </c>
      <c r="E3030" s="241" t="str">
        <f>IF(C3030&lt;&gt;"",VLOOKUP(C3030,'BASE EQUIPOS'!$G$8:$I$22,3,0),"")</f>
        <v/>
      </c>
      <c r="F3030" s="241" t="str">
        <f>IF(C3030&lt;&gt;"",VLOOKUP(C3030,'BASE EQUIPOS'!$G$8:$J$22,4,0),"")</f>
        <v/>
      </c>
      <c r="G3030" s="242"/>
      <c r="H3030" s="233"/>
      <c r="I3030" s="241"/>
      <c r="J3030" s="241"/>
      <c r="K3030" s="241"/>
      <c r="L3030" s="239"/>
      <c r="M3030" s="244"/>
      <c r="N3030" s="245" t="str">
        <f t="shared" ca="1" si="330"/>
        <v/>
      </c>
      <c r="O3030" s="239"/>
      <c r="P3030" s="244"/>
      <c r="Q3030" s="245" t="str">
        <f t="shared" si="331"/>
        <v/>
      </c>
      <c r="U3030" s="246" t="str">
        <f>IFERROR(VLOOKUP(C3030,'BASE EQUIPOS'!$G$8:$O$22,9,0)," ")</f>
        <v xml:space="preserve"> </v>
      </c>
      <c r="V3030" s="232" t="str">
        <f t="shared" si="333"/>
        <v/>
      </c>
      <c r="W3030" s="232" t="str">
        <f t="shared" si="334"/>
        <v/>
      </c>
      <c r="X3030" s="232" t="str">
        <f>IFERROR(VLOOKUP(W3030,Datos!$P$4:$Q$18,2,0),"")</f>
        <v/>
      </c>
      <c r="Y3030" s="232" t="str">
        <f t="shared" si="335"/>
        <v/>
      </c>
      <c r="AA3030" s="314" t="str">
        <f t="shared" ca="1" si="332"/>
        <v/>
      </c>
    </row>
    <row r="3031" spans="1:27" x14ac:dyDescent="0.3">
      <c r="A3031" s="238"/>
      <c r="B3031" s="241" t="str">
        <f t="shared" si="329"/>
        <v/>
      </c>
      <c r="C3031" s="239"/>
      <c r="D3031" s="240" t="str">
        <f>IF(C3031&lt;&gt;"",VLOOKUP(C3031,'BASE EQUIPOS'!$G$8:$H$22,2,0),"")</f>
        <v/>
      </c>
      <c r="E3031" s="241" t="str">
        <f>IF(C3031&lt;&gt;"",VLOOKUP(C3031,'BASE EQUIPOS'!$G$8:$I$22,3,0),"")</f>
        <v/>
      </c>
      <c r="F3031" s="241" t="str">
        <f>IF(C3031&lt;&gt;"",VLOOKUP(C3031,'BASE EQUIPOS'!$G$8:$J$22,4,0),"")</f>
        <v/>
      </c>
      <c r="G3031" s="242"/>
      <c r="H3031" s="233"/>
      <c r="I3031" s="241"/>
      <c r="J3031" s="241"/>
      <c r="K3031" s="241"/>
      <c r="L3031" s="239"/>
      <c r="M3031" s="244"/>
      <c r="N3031" s="245" t="str">
        <f t="shared" ca="1" si="330"/>
        <v/>
      </c>
      <c r="O3031" s="239"/>
      <c r="P3031" s="244"/>
      <c r="Q3031" s="245" t="str">
        <f t="shared" si="331"/>
        <v/>
      </c>
      <c r="U3031" s="246" t="str">
        <f>IFERROR(VLOOKUP(C3031,'BASE EQUIPOS'!$G$8:$O$22,9,0)," ")</f>
        <v xml:space="preserve"> </v>
      </c>
      <c r="V3031" s="232" t="str">
        <f t="shared" si="333"/>
        <v/>
      </c>
      <c r="W3031" s="232" t="str">
        <f t="shared" si="334"/>
        <v/>
      </c>
      <c r="X3031" s="232" t="str">
        <f>IFERROR(VLOOKUP(W3031,Datos!$P$4:$Q$18,2,0),"")</f>
        <v/>
      </c>
      <c r="Y3031" s="232" t="str">
        <f t="shared" si="335"/>
        <v/>
      </c>
      <c r="AA3031" s="314" t="str">
        <f t="shared" ca="1" si="332"/>
        <v/>
      </c>
    </row>
    <row r="3032" spans="1:27" x14ac:dyDescent="0.3">
      <c r="A3032" s="238"/>
      <c r="B3032" s="241" t="str">
        <f t="shared" si="329"/>
        <v/>
      </c>
      <c r="C3032" s="239"/>
      <c r="D3032" s="240" t="str">
        <f>IF(C3032&lt;&gt;"",VLOOKUP(C3032,'BASE EQUIPOS'!$G$8:$H$22,2,0),"")</f>
        <v/>
      </c>
      <c r="E3032" s="241" t="str">
        <f>IF(C3032&lt;&gt;"",VLOOKUP(C3032,'BASE EQUIPOS'!$G$8:$I$22,3,0),"")</f>
        <v/>
      </c>
      <c r="F3032" s="241" t="str">
        <f>IF(C3032&lt;&gt;"",VLOOKUP(C3032,'BASE EQUIPOS'!$G$8:$J$22,4,0),"")</f>
        <v/>
      </c>
      <c r="G3032" s="242"/>
      <c r="H3032" s="233"/>
      <c r="I3032" s="241"/>
      <c r="J3032" s="241"/>
      <c r="K3032" s="241"/>
      <c r="L3032" s="239"/>
      <c r="M3032" s="244"/>
      <c r="N3032" s="245" t="str">
        <f t="shared" ca="1" si="330"/>
        <v/>
      </c>
      <c r="O3032" s="239"/>
      <c r="P3032" s="244"/>
      <c r="Q3032" s="245" t="str">
        <f t="shared" si="331"/>
        <v/>
      </c>
      <c r="U3032" s="246" t="str">
        <f>IFERROR(VLOOKUP(C3032,'BASE EQUIPOS'!$G$8:$O$22,9,0)," ")</f>
        <v xml:space="preserve"> </v>
      </c>
      <c r="V3032" s="232" t="str">
        <f t="shared" si="333"/>
        <v/>
      </c>
      <c r="W3032" s="232" t="str">
        <f t="shared" si="334"/>
        <v/>
      </c>
      <c r="X3032" s="232" t="str">
        <f>IFERROR(VLOOKUP(W3032,Datos!$P$4:$Q$18,2,0),"")</f>
        <v/>
      </c>
      <c r="Y3032" s="232" t="str">
        <f t="shared" si="335"/>
        <v/>
      </c>
      <c r="AA3032" s="314" t="str">
        <f t="shared" ca="1" si="332"/>
        <v/>
      </c>
    </row>
    <row r="3033" spans="1:27" x14ac:dyDescent="0.3">
      <c r="A3033" s="238"/>
      <c r="B3033" s="241" t="str">
        <f t="shared" si="329"/>
        <v/>
      </c>
      <c r="C3033" s="239"/>
      <c r="D3033" s="240" t="str">
        <f>IF(C3033&lt;&gt;"",VLOOKUP(C3033,'BASE EQUIPOS'!$G$8:$H$22,2,0),"")</f>
        <v/>
      </c>
      <c r="E3033" s="241" t="str">
        <f>IF(C3033&lt;&gt;"",VLOOKUP(C3033,'BASE EQUIPOS'!$G$8:$I$22,3,0),"")</f>
        <v/>
      </c>
      <c r="F3033" s="241" t="str">
        <f>IF(C3033&lt;&gt;"",VLOOKUP(C3033,'BASE EQUIPOS'!$G$8:$J$22,4,0),"")</f>
        <v/>
      </c>
      <c r="G3033" s="242"/>
      <c r="H3033" s="233"/>
      <c r="I3033" s="241"/>
      <c r="J3033" s="241"/>
      <c r="K3033" s="241"/>
      <c r="L3033" s="239"/>
      <c r="M3033" s="244"/>
      <c r="N3033" s="245" t="str">
        <f t="shared" ca="1" si="330"/>
        <v/>
      </c>
      <c r="O3033" s="239"/>
      <c r="P3033" s="244"/>
      <c r="Q3033" s="245" t="str">
        <f t="shared" si="331"/>
        <v/>
      </c>
      <c r="U3033" s="246" t="str">
        <f>IFERROR(VLOOKUP(C3033,'BASE EQUIPOS'!$G$8:$O$22,9,0)," ")</f>
        <v xml:space="preserve"> </v>
      </c>
      <c r="V3033" s="232" t="str">
        <f t="shared" si="333"/>
        <v/>
      </c>
      <c r="W3033" s="232" t="str">
        <f t="shared" si="334"/>
        <v/>
      </c>
      <c r="X3033" s="232" t="str">
        <f>IFERROR(VLOOKUP(W3033,Datos!$P$4:$Q$18,2,0),"")</f>
        <v/>
      </c>
      <c r="Y3033" s="232" t="str">
        <f t="shared" si="335"/>
        <v/>
      </c>
      <c r="AA3033" s="314" t="str">
        <f t="shared" ca="1" si="332"/>
        <v/>
      </c>
    </row>
    <row r="3034" spans="1:27" x14ac:dyDescent="0.3">
      <c r="A3034" s="238"/>
      <c r="B3034" s="241" t="str">
        <f t="shared" si="329"/>
        <v/>
      </c>
      <c r="C3034" s="239"/>
      <c r="D3034" s="240" t="str">
        <f>IF(C3034&lt;&gt;"",VLOOKUP(C3034,'BASE EQUIPOS'!$G$8:$H$22,2,0),"")</f>
        <v/>
      </c>
      <c r="E3034" s="241" t="str">
        <f>IF(C3034&lt;&gt;"",VLOOKUP(C3034,'BASE EQUIPOS'!$G$8:$I$22,3,0),"")</f>
        <v/>
      </c>
      <c r="F3034" s="241" t="str">
        <f>IF(C3034&lt;&gt;"",VLOOKUP(C3034,'BASE EQUIPOS'!$G$8:$J$22,4,0),"")</f>
        <v/>
      </c>
      <c r="G3034" s="242"/>
      <c r="H3034" s="233"/>
      <c r="I3034" s="241"/>
      <c r="J3034" s="241"/>
      <c r="K3034" s="241"/>
      <c r="L3034" s="239"/>
      <c r="M3034" s="244"/>
      <c r="N3034" s="245" t="str">
        <f t="shared" ca="1" si="330"/>
        <v/>
      </c>
      <c r="O3034" s="239"/>
      <c r="P3034" s="244"/>
      <c r="Q3034" s="245" t="str">
        <f t="shared" si="331"/>
        <v/>
      </c>
      <c r="U3034" s="246" t="str">
        <f>IFERROR(VLOOKUP(C3034,'BASE EQUIPOS'!$G$8:$O$22,9,0)," ")</f>
        <v xml:space="preserve"> </v>
      </c>
      <c r="V3034" s="232" t="str">
        <f t="shared" si="333"/>
        <v/>
      </c>
      <c r="W3034" s="232" t="str">
        <f t="shared" si="334"/>
        <v/>
      </c>
      <c r="X3034" s="232" t="str">
        <f>IFERROR(VLOOKUP(W3034,Datos!$P$4:$Q$18,2,0),"")</f>
        <v/>
      </c>
      <c r="Y3034" s="232" t="str">
        <f t="shared" si="335"/>
        <v/>
      </c>
      <c r="AA3034" s="314" t="str">
        <f t="shared" ca="1" si="332"/>
        <v/>
      </c>
    </row>
    <row r="3035" spans="1:27" x14ac:dyDescent="0.3">
      <c r="A3035" s="238"/>
      <c r="B3035" s="241" t="str">
        <f t="shared" si="329"/>
        <v/>
      </c>
      <c r="C3035" s="239"/>
      <c r="D3035" s="240" t="str">
        <f>IF(C3035&lt;&gt;"",VLOOKUP(C3035,'BASE EQUIPOS'!$G$8:$H$22,2,0),"")</f>
        <v/>
      </c>
      <c r="E3035" s="241" t="str">
        <f>IF(C3035&lt;&gt;"",VLOOKUP(C3035,'BASE EQUIPOS'!$G$8:$I$22,3,0),"")</f>
        <v/>
      </c>
      <c r="F3035" s="241" t="str">
        <f>IF(C3035&lt;&gt;"",VLOOKUP(C3035,'BASE EQUIPOS'!$G$8:$J$22,4,0),"")</f>
        <v/>
      </c>
      <c r="G3035" s="242"/>
      <c r="H3035" s="233"/>
      <c r="I3035" s="241"/>
      <c r="J3035" s="241"/>
      <c r="K3035" s="241"/>
      <c r="L3035" s="239"/>
      <c r="M3035" s="244"/>
      <c r="N3035" s="245" t="str">
        <f t="shared" ca="1" si="330"/>
        <v/>
      </c>
      <c r="O3035" s="239"/>
      <c r="P3035" s="244"/>
      <c r="Q3035" s="245" t="str">
        <f t="shared" si="331"/>
        <v/>
      </c>
      <c r="U3035" s="246" t="str">
        <f>IFERROR(VLOOKUP(C3035,'BASE EQUIPOS'!$G$8:$O$22,9,0)," ")</f>
        <v xml:space="preserve"> </v>
      </c>
      <c r="V3035" s="232" t="str">
        <f t="shared" si="333"/>
        <v/>
      </c>
      <c r="W3035" s="232" t="str">
        <f t="shared" si="334"/>
        <v/>
      </c>
      <c r="X3035" s="232" t="str">
        <f>IFERROR(VLOOKUP(W3035,Datos!$P$4:$Q$18,2,0),"")</f>
        <v/>
      </c>
      <c r="Y3035" s="232" t="str">
        <f t="shared" si="335"/>
        <v/>
      </c>
      <c r="AA3035" s="314" t="str">
        <f t="shared" ca="1" si="332"/>
        <v/>
      </c>
    </row>
    <row r="3036" spans="1:27" x14ac:dyDescent="0.3">
      <c r="A3036" s="238"/>
      <c r="B3036" s="241" t="str">
        <f t="shared" ref="B3036:B3099" si="336">IF(C3036&lt;&gt;"",B3035+1,"")</f>
        <v/>
      </c>
      <c r="C3036" s="239"/>
      <c r="D3036" s="240" t="str">
        <f>IF(C3036&lt;&gt;"",VLOOKUP(C3036,'BASE EQUIPOS'!$G$8:$H$22,2,0),"")</f>
        <v/>
      </c>
      <c r="E3036" s="241" t="str">
        <f>IF(C3036&lt;&gt;"",VLOOKUP(C3036,'BASE EQUIPOS'!$G$8:$I$22,3,0),"")</f>
        <v/>
      </c>
      <c r="F3036" s="241" t="str">
        <f>IF(C3036&lt;&gt;"",VLOOKUP(C3036,'BASE EQUIPOS'!$G$8:$J$22,4,0),"")</f>
        <v/>
      </c>
      <c r="G3036" s="242"/>
      <c r="H3036" s="233"/>
      <c r="I3036" s="241"/>
      <c r="J3036" s="241"/>
      <c r="K3036" s="241"/>
      <c r="L3036" s="239"/>
      <c r="M3036" s="244"/>
      <c r="N3036" s="245" t="str">
        <f t="shared" ca="1" si="330"/>
        <v/>
      </c>
      <c r="O3036" s="239"/>
      <c r="P3036" s="244"/>
      <c r="Q3036" s="245" t="str">
        <f t="shared" si="331"/>
        <v/>
      </c>
      <c r="U3036" s="246" t="str">
        <f>IFERROR(VLOOKUP(C3036,'BASE EQUIPOS'!$G$8:$O$22,9,0)," ")</f>
        <v xml:space="preserve"> </v>
      </c>
      <c r="V3036" s="232" t="str">
        <f t="shared" si="333"/>
        <v/>
      </c>
      <c r="W3036" s="232" t="str">
        <f t="shared" si="334"/>
        <v/>
      </c>
      <c r="X3036" s="232" t="str">
        <f>IFERROR(VLOOKUP(W3036,Datos!$P$4:$Q$18,2,0),"")</f>
        <v/>
      </c>
      <c r="Y3036" s="232" t="str">
        <f t="shared" si="335"/>
        <v/>
      </c>
      <c r="AA3036" s="314" t="str">
        <f t="shared" ca="1" si="332"/>
        <v/>
      </c>
    </row>
    <row r="3037" spans="1:27" x14ac:dyDescent="0.3">
      <c r="A3037" s="238"/>
      <c r="B3037" s="241" t="str">
        <f t="shared" si="336"/>
        <v/>
      </c>
      <c r="C3037" s="239"/>
      <c r="D3037" s="240" t="str">
        <f>IF(C3037&lt;&gt;"",VLOOKUP(C3037,'BASE EQUIPOS'!$G$8:$H$22,2,0),"")</f>
        <v/>
      </c>
      <c r="E3037" s="241" t="str">
        <f>IF(C3037&lt;&gt;"",VLOOKUP(C3037,'BASE EQUIPOS'!$G$8:$I$22,3,0),"")</f>
        <v/>
      </c>
      <c r="F3037" s="241" t="str">
        <f>IF(C3037&lt;&gt;"",VLOOKUP(C3037,'BASE EQUIPOS'!$G$8:$J$22,4,0),"")</f>
        <v/>
      </c>
      <c r="G3037" s="242"/>
      <c r="H3037" s="233"/>
      <c r="I3037" s="241"/>
      <c r="J3037" s="241"/>
      <c r="K3037" s="241"/>
      <c r="L3037" s="239"/>
      <c r="M3037" s="244"/>
      <c r="N3037" s="245" t="str">
        <f t="shared" ca="1" si="330"/>
        <v/>
      </c>
      <c r="O3037" s="239"/>
      <c r="P3037" s="244"/>
      <c r="Q3037" s="245" t="str">
        <f t="shared" si="331"/>
        <v/>
      </c>
      <c r="U3037" s="246" t="str">
        <f>IFERROR(VLOOKUP(C3037,'BASE EQUIPOS'!$G$8:$O$22,9,0)," ")</f>
        <v xml:space="preserve"> </v>
      </c>
      <c r="V3037" s="232" t="str">
        <f t="shared" si="333"/>
        <v/>
      </c>
      <c r="W3037" s="232" t="str">
        <f t="shared" si="334"/>
        <v/>
      </c>
      <c r="X3037" s="232" t="str">
        <f>IFERROR(VLOOKUP(W3037,Datos!$P$4:$Q$18,2,0),"")</f>
        <v/>
      </c>
      <c r="Y3037" s="232" t="str">
        <f t="shared" si="335"/>
        <v/>
      </c>
      <c r="AA3037" s="314" t="str">
        <f t="shared" ca="1" si="332"/>
        <v/>
      </c>
    </row>
    <row r="3038" spans="1:27" x14ac:dyDescent="0.3">
      <c r="A3038" s="238"/>
      <c r="B3038" s="241" t="str">
        <f t="shared" si="336"/>
        <v/>
      </c>
      <c r="C3038" s="239"/>
      <c r="D3038" s="240" t="str">
        <f>IF(C3038&lt;&gt;"",VLOOKUP(C3038,'BASE EQUIPOS'!$G$8:$H$22,2,0),"")</f>
        <v/>
      </c>
      <c r="E3038" s="241" t="str">
        <f>IF(C3038&lt;&gt;"",VLOOKUP(C3038,'BASE EQUIPOS'!$G$8:$I$22,3,0),"")</f>
        <v/>
      </c>
      <c r="F3038" s="241" t="str">
        <f>IF(C3038&lt;&gt;"",VLOOKUP(C3038,'BASE EQUIPOS'!$G$8:$J$22,4,0),"")</f>
        <v/>
      </c>
      <c r="G3038" s="242"/>
      <c r="H3038" s="233"/>
      <c r="I3038" s="241"/>
      <c r="J3038" s="241"/>
      <c r="K3038" s="241"/>
      <c r="L3038" s="239"/>
      <c r="M3038" s="244"/>
      <c r="N3038" s="245" t="str">
        <f t="shared" ca="1" si="330"/>
        <v/>
      </c>
      <c r="O3038" s="239"/>
      <c r="P3038" s="244"/>
      <c r="Q3038" s="245" t="str">
        <f t="shared" si="331"/>
        <v/>
      </c>
      <c r="U3038" s="246" t="str">
        <f>IFERROR(VLOOKUP(C3038,'BASE EQUIPOS'!$G$8:$O$22,9,0)," ")</f>
        <v xml:space="preserve"> </v>
      </c>
      <c r="V3038" s="232" t="str">
        <f t="shared" si="333"/>
        <v/>
      </c>
      <c r="W3038" s="232" t="str">
        <f t="shared" si="334"/>
        <v/>
      </c>
      <c r="X3038" s="232" t="str">
        <f>IFERROR(VLOOKUP(W3038,Datos!$P$4:$Q$18,2,0),"")</f>
        <v/>
      </c>
      <c r="Y3038" s="232" t="str">
        <f t="shared" si="335"/>
        <v/>
      </c>
      <c r="AA3038" s="314" t="str">
        <f t="shared" ca="1" si="332"/>
        <v/>
      </c>
    </row>
    <row r="3039" spans="1:27" x14ac:dyDescent="0.3">
      <c r="A3039" s="238"/>
      <c r="B3039" s="241" t="str">
        <f t="shared" si="336"/>
        <v/>
      </c>
      <c r="C3039" s="239"/>
      <c r="D3039" s="240" t="str">
        <f>IF(C3039&lt;&gt;"",VLOOKUP(C3039,'BASE EQUIPOS'!$G$8:$H$22,2,0),"")</f>
        <v/>
      </c>
      <c r="E3039" s="241" t="str">
        <f>IF(C3039&lt;&gt;"",VLOOKUP(C3039,'BASE EQUIPOS'!$G$8:$I$22,3,0),"")</f>
        <v/>
      </c>
      <c r="F3039" s="241" t="str">
        <f>IF(C3039&lt;&gt;"",VLOOKUP(C3039,'BASE EQUIPOS'!$G$8:$J$22,4,0),"")</f>
        <v/>
      </c>
      <c r="G3039" s="242"/>
      <c r="H3039" s="233"/>
      <c r="I3039" s="241"/>
      <c r="J3039" s="241"/>
      <c r="K3039" s="241"/>
      <c r="L3039" s="239"/>
      <c r="M3039" s="244"/>
      <c r="N3039" s="245" t="str">
        <f t="shared" ca="1" si="330"/>
        <v/>
      </c>
      <c r="O3039" s="239"/>
      <c r="P3039" s="244"/>
      <c r="Q3039" s="245" t="str">
        <f t="shared" si="331"/>
        <v/>
      </c>
      <c r="U3039" s="246" t="str">
        <f>IFERROR(VLOOKUP(C3039,'BASE EQUIPOS'!$G$8:$O$22,9,0)," ")</f>
        <v xml:space="preserve"> </v>
      </c>
      <c r="V3039" s="232" t="str">
        <f t="shared" si="333"/>
        <v/>
      </c>
      <c r="W3039" s="232" t="str">
        <f t="shared" si="334"/>
        <v/>
      </c>
      <c r="X3039" s="232" t="str">
        <f>IFERROR(VLOOKUP(W3039,Datos!$P$4:$Q$18,2,0),"")</f>
        <v/>
      </c>
      <c r="Y3039" s="232" t="str">
        <f t="shared" si="335"/>
        <v/>
      </c>
      <c r="AA3039" s="314" t="str">
        <f t="shared" ca="1" si="332"/>
        <v/>
      </c>
    </row>
    <row r="3040" spans="1:27" x14ac:dyDescent="0.3">
      <c r="A3040" s="238"/>
      <c r="B3040" s="241" t="str">
        <f t="shared" si="336"/>
        <v/>
      </c>
      <c r="C3040" s="239"/>
      <c r="D3040" s="240" t="str">
        <f>IF(C3040&lt;&gt;"",VLOOKUP(C3040,'BASE EQUIPOS'!$G$8:$H$22,2,0),"")</f>
        <v/>
      </c>
      <c r="E3040" s="241" t="str">
        <f>IF(C3040&lt;&gt;"",VLOOKUP(C3040,'BASE EQUIPOS'!$G$8:$I$22,3,0),"")</f>
        <v/>
      </c>
      <c r="F3040" s="241" t="str">
        <f>IF(C3040&lt;&gt;"",VLOOKUP(C3040,'BASE EQUIPOS'!$G$8:$J$22,4,0),"")</f>
        <v/>
      </c>
      <c r="G3040" s="242"/>
      <c r="H3040" s="233"/>
      <c r="I3040" s="241"/>
      <c r="J3040" s="241"/>
      <c r="K3040" s="241"/>
      <c r="L3040" s="239"/>
      <c r="M3040" s="244"/>
      <c r="N3040" s="245" t="str">
        <f t="shared" ca="1" si="330"/>
        <v/>
      </c>
      <c r="O3040" s="239"/>
      <c r="P3040" s="244"/>
      <c r="Q3040" s="245" t="str">
        <f t="shared" si="331"/>
        <v/>
      </c>
      <c r="U3040" s="246" t="str">
        <f>IFERROR(VLOOKUP(C3040,'BASE EQUIPOS'!$G$8:$O$22,9,0)," ")</f>
        <v xml:space="preserve"> </v>
      </c>
      <c r="V3040" s="232" t="str">
        <f t="shared" si="333"/>
        <v/>
      </c>
      <c r="W3040" s="232" t="str">
        <f t="shared" si="334"/>
        <v/>
      </c>
      <c r="X3040" s="232" t="str">
        <f>IFERROR(VLOOKUP(W3040,Datos!$P$4:$Q$18,2,0),"")</f>
        <v/>
      </c>
      <c r="Y3040" s="232" t="str">
        <f t="shared" si="335"/>
        <v/>
      </c>
      <c r="AA3040" s="314" t="str">
        <f t="shared" ca="1" si="332"/>
        <v/>
      </c>
    </row>
    <row r="3041" spans="1:27" x14ac:dyDescent="0.3">
      <c r="A3041" s="238"/>
      <c r="B3041" s="241" t="str">
        <f t="shared" si="336"/>
        <v/>
      </c>
      <c r="C3041" s="239"/>
      <c r="D3041" s="240" t="str">
        <f>IF(C3041&lt;&gt;"",VLOOKUP(C3041,'BASE EQUIPOS'!$G$8:$H$22,2,0),"")</f>
        <v/>
      </c>
      <c r="E3041" s="241" t="str">
        <f>IF(C3041&lt;&gt;"",VLOOKUP(C3041,'BASE EQUIPOS'!$G$8:$I$22,3,0),"")</f>
        <v/>
      </c>
      <c r="F3041" s="241" t="str">
        <f>IF(C3041&lt;&gt;"",VLOOKUP(C3041,'BASE EQUIPOS'!$G$8:$J$22,4,0),"")</f>
        <v/>
      </c>
      <c r="G3041" s="242"/>
      <c r="H3041" s="233"/>
      <c r="I3041" s="241"/>
      <c r="J3041" s="241"/>
      <c r="K3041" s="241"/>
      <c r="L3041" s="239"/>
      <c r="M3041" s="244"/>
      <c r="N3041" s="245" t="str">
        <f t="shared" ca="1" si="330"/>
        <v/>
      </c>
      <c r="O3041" s="239"/>
      <c r="P3041" s="244"/>
      <c r="Q3041" s="245" t="str">
        <f t="shared" si="331"/>
        <v/>
      </c>
      <c r="U3041" s="246" t="str">
        <f>IFERROR(VLOOKUP(C3041,'BASE EQUIPOS'!$G$8:$O$22,9,0)," ")</f>
        <v xml:space="preserve"> </v>
      </c>
      <c r="V3041" s="232" t="str">
        <f t="shared" si="333"/>
        <v/>
      </c>
      <c r="W3041" s="232" t="str">
        <f t="shared" si="334"/>
        <v/>
      </c>
      <c r="X3041" s="232" t="str">
        <f>IFERROR(VLOOKUP(W3041,Datos!$P$4:$Q$18,2,0),"")</f>
        <v/>
      </c>
      <c r="Y3041" s="232" t="str">
        <f t="shared" si="335"/>
        <v/>
      </c>
      <c r="AA3041" s="314" t="str">
        <f t="shared" ca="1" si="332"/>
        <v/>
      </c>
    </row>
    <row r="3042" spans="1:27" x14ac:dyDescent="0.3">
      <c r="A3042" s="238"/>
      <c r="B3042" s="241" t="str">
        <f t="shared" si="336"/>
        <v/>
      </c>
      <c r="C3042" s="239"/>
      <c r="D3042" s="240" t="str">
        <f>IF(C3042&lt;&gt;"",VLOOKUP(C3042,'BASE EQUIPOS'!$G$8:$H$22,2,0),"")</f>
        <v/>
      </c>
      <c r="E3042" s="241" t="str">
        <f>IF(C3042&lt;&gt;"",VLOOKUP(C3042,'BASE EQUIPOS'!$G$8:$I$22,3,0),"")</f>
        <v/>
      </c>
      <c r="F3042" s="241" t="str">
        <f>IF(C3042&lt;&gt;"",VLOOKUP(C3042,'BASE EQUIPOS'!$G$8:$J$22,4,0),"")</f>
        <v/>
      </c>
      <c r="G3042" s="242"/>
      <c r="H3042" s="233"/>
      <c r="I3042" s="241"/>
      <c r="J3042" s="241"/>
      <c r="K3042" s="241"/>
      <c r="L3042" s="239"/>
      <c r="M3042" s="244"/>
      <c r="N3042" s="245" t="str">
        <f t="shared" ca="1" si="330"/>
        <v/>
      </c>
      <c r="O3042" s="239"/>
      <c r="P3042" s="244"/>
      <c r="Q3042" s="245" t="str">
        <f t="shared" si="331"/>
        <v/>
      </c>
      <c r="U3042" s="246" t="str">
        <f>IFERROR(VLOOKUP(C3042,'BASE EQUIPOS'!$G$8:$O$22,9,0)," ")</f>
        <v xml:space="preserve"> </v>
      </c>
      <c r="V3042" s="232" t="str">
        <f t="shared" si="333"/>
        <v/>
      </c>
      <c r="W3042" s="232" t="str">
        <f t="shared" si="334"/>
        <v/>
      </c>
      <c r="X3042" s="232" t="str">
        <f>IFERROR(VLOOKUP(W3042,Datos!$P$4:$Q$18,2,0),"")</f>
        <v/>
      </c>
      <c r="Y3042" s="232" t="str">
        <f t="shared" si="335"/>
        <v/>
      </c>
      <c r="AA3042" s="314" t="str">
        <f t="shared" ca="1" si="332"/>
        <v/>
      </c>
    </row>
    <row r="3043" spans="1:27" x14ac:dyDescent="0.3">
      <c r="A3043" s="238"/>
      <c r="B3043" s="241" t="str">
        <f t="shared" si="336"/>
        <v/>
      </c>
      <c r="C3043" s="239"/>
      <c r="D3043" s="240" t="str">
        <f>IF(C3043&lt;&gt;"",VLOOKUP(C3043,'BASE EQUIPOS'!$G$8:$H$22,2,0),"")</f>
        <v/>
      </c>
      <c r="E3043" s="241" t="str">
        <f>IF(C3043&lt;&gt;"",VLOOKUP(C3043,'BASE EQUIPOS'!$G$8:$I$22,3,0),"")</f>
        <v/>
      </c>
      <c r="F3043" s="241" t="str">
        <f>IF(C3043&lt;&gt;"",VLOOKUP(C3043,'BASE EQUIPOS'!$G$8:$J$22,4,0),"")</f>
        <v/>
      </c>
      <c r="G3043" s="242"/>
      <c r="H3043" s="233"/>
      <c r="I3043" s="241"/>
      <c r="J3043" s="241"/>
      <c r="K3043" s="241"/>
      <c r="L3043" s="239"/>
      <c r="M3043" s="244"/>
      <c r="N3043" s="245" t="str">
        <f t="shared" ca="1" si="330"/>
        <v/>
      </c>
      <c r="O3043" s="239"/>
      <c r="P3043" s="244"/>
      <c r="Q3043" s="245" t="str">
        <f t="shared" si="331"/>
        <v/>
      </c>
      <c r="U3043" s="246" t="str">
        <f>IFERROR(VLOOKUP(C3043,'BASE EQUIPOS'!$G$8:$O$22,9,0)," ")</f>
        <v xml:space="preserve"> </v>
      </c>
      <c r="V3043" s="232" t="str">
        <f t="shared" si="333"/>
        <v/>
      </c>
      <c r="W3043" s="232" t="str">
        <f t="shared" si="334"/>
        <v/>
      </c>
      <c r="X3043" s="232" t="str">
        <f>IFERROR(VLOOKUP(W3043,Datos!$P$4:$Q$18,2,0),"")</f>
        <v/>
      </c>
      <c r="Y3043" s="232" t="str">
        <f t="shared" si="335"/>
        <v/>
      </c>
      <c r="AA3043" s="314" t="str">
        <f t="shared" ca="1" si="332"/>
        <v/>
      </c>
    </row>
    <row r="3044" spans="1:27" x14ac:dyDescent="0.3">
      <c r="A3044" s="238"/>
      <c r="B3044" s="241" t="str">
        <f t="shared" si="336"/>
        <v/>
      </c>
      <c r="C3044" s="239"/>
      <c r="D3044" s="240" t="str">
        <f>IF(C3044&lt;&gt;"",VLOOKUP(C3044,'BASE EQUIPOS'!$G$8:$H$22,2,0),"")</f>
        <v/>
      </c>
      <c r="E3044" s="241" t="str">
        <f>IF(C3044&lt;&gt;"",VLOOKUP(C3044,'BASE EQUIPOS'!$G$8:$I$22,3,0),"")</f>
        <v/>
      </c>
      <c r="F3044" s="241" t="str">
        <f>IF(C3044&lt;&gt;"",VLOOKUP(C3044,'BASE EQUIPOS'!$G$8:$J$22,4,0),"")</f>
        <v/>
      </c>
      <c r="G3044" s="242"/>
      <c r="H3044" s="233"/>
      <c r="I3044" s="241"/>
      <c r="J3044" s="241"/>
      <c r="K3044" s="241"/>
      <c r="L3044" s="239"/>
      <c r="M3044" s="244"/>
      <c r="N3044" s="245" t="str">
        <f t="shared" ca="1" si="330"/>
        <v/>
      </c>
      <c r="O3044" s="239"/>
      <c r="P3044" s="244"/>
      <c r="Q3044" s="245" t="str">
        <f t="shared" si="331"/>
        <v/>
      </c>
      <c r="U3044" s="246" t="str">
        <f>IFERROR(VLOOKUP(C3044,'BASE EQUIPOS'!$G$8:$O$22,9,0)," ")</f>
        <v xml:space="preserve"> </v>
      </c>
      <c r="V3044" s="232" t="str">
        <f t="shared" si="333"/>
        <v/>
      </c>
      <c r="W3044" s="232" t="str">
        <f t="shared" si="334"/>
        <v/>
      </c>
      <c r="X3044" s="232" t="str">
        <f>IFERROR(VLOOKUP(W3044,Datos!$P$4:$Q$18,2,0),"")</f>
        <v/>
      </c>
      <c r="Y3044" s="232" t="str">
        <f t="shared" si="335"/>
        <v/>
      </c>
      <c r="AA3044" s="314" t="str">
        <f t="shared" ca="1" si="332"/>
        <v/>
      </c>
    </row>
    <row r="3045" spans="1:27" x14ac:dyDescent="0.3">
      <c r="A3045" s="238"/>
      <c r="B3045" s="241" t="str">
        <f t="shared" si="336"/>
        <v/>
      </c>
      <c r="C3045" s="239"/>
      <c r="D3045" s="240" t="str">
        <f>IF(C3045&lt;&gt;"",VLOOKUP(C3045,'BASE EQUIPOS'!$G$8:$H$22,2,0),"")</f>
        <v/>
      </c>
      <c r="E3045" s="241" t="str">
        <f>IF(C3045&lt;&gt;"",VLOOKUP(C3045,'BASE EQUIPOS'!$G$8:$I$22,3,0),"")</f>
        <v/>
      </c>
      <c r="F3045" s="241" t="str">
        <f>IF(C3045&lt;&gt;"",VLOOKUP(C3045,'BASE EQUIPOS'!$G$8:$J$22,4,0),"")</f>
        <v/>
      </c>
      <c r="G3045" s="242"/>
      <c r="H3045" s="233"/>
      <c r="I3045" s="241"/>
      <c r="J3045" s="241"/>
      <c r="K3045" s="241"/>
      <c r="L3045" s="239"/>
      <c r="M3045" s="244"/>
      <c r="N3045" s="245" t="str">
        <f t="shared" ca="1" si="330"/>
        <v/>
      </c>
      <c r="O3045" s="239"/>
      <c r="P3045" s="244"/>
      <c r="Q3045" s="245" t="str">
        <f t="shared" si="331"/>
        <v/>
      </c>
      <c r="U3045" s="246" t="str">
        <f>IFERROR(VLOOKUP(C3045,'BASE EQUIPOS'!$G$8:$O$22,9,0)," ")</f>
        <v xml:space="preserve"> </v>
      </c>
      <c r="V3045" s="232" t="str">
        <f t="shared" si="333"/>
        <v/>
      </c>
      <c r="W3045" s="232" t="str">
        <f t="shared" si="334"/>
        <v/>
      </c>
      <c r="X3045" s="232" t="str">
        <f>IFERROR(VLOOKUP(W3045,Datos!$P$4:$Q$18,2,0),"")</f>
        <v/>
      </c>
      <c r="Y3045" s="232" t="str">
        <f t="shared" si="335"/>
        <v/>
      </c>
      <c r="AA3045" s="314" t="str">
        <f t="shared" ca="1" si="332"/>
        <v/>
      </c>
    </row>
    <row r="3046" spans="1:27" x14ac:dyDescent="0.3">
      <c r="A3046" s="238"/>
      <c r="B3046" s="241" t="str">
        <f t="shared" si="336"/>
        <v/>
      </c>
      <c r="C3046" s="239"/>
      <c r="D3046" s="240" t="str">
        <f>IF(C3046&lt;&gt;"",VLOOKUP(C3046,'BASE EQUIPOS'!$G$8:$H$22,2,0),"")</f>
        <v/>
      </c>
      <c r="E3046" s="241" t="str">
        <f>IF(C3046&lt;&gt;"",VLOOKUP(C3046,'BASE EQUIPOS'!$G$8:$I$22,3,0),"")</f>
        <v/>
      </c>
      <c r="F3046" s="241" t="str">
        <f>IF(C3046&lt;&gt;"",VLOOKUP(C3046,'BASE EQUIPOS'!$G$8:$J$22,4,0),"")</f>
        <v/>
      </c>
      <c r="G3046" s="242"/>
      <c r="H3046" s="233"/>
      <c r="I3046" s="241"/>
      <c r="J3046" s="241"/>
      <c r="K3046" s="241"/>
      <c r="L3046" s="239"/>
      <c r="M3046" s="244"/>
      <c r="N3046" s="245" t="str">
        <f t="shared" ca="1" si="330"/>
        <v/>
      </c>
      <c r="O3046" s="239"/>
      <c r="P3046" s="244"/>
      <c r="Q3046" s="245" t="str">
        <f t="shared" si="331"/>
        <v/>
      </c>
      <c r="U3046" s="246" t="str">
        <f>IFERROR(VLOOKUP(C3046,'BASE EQUIPOS'!$G$8:$O$22,9,0)," ")</f>
        <v xml:space="preserve"> </v>
      </c>
      <c r="V3046" s="232" t="str">
        <f t="shared" si="333"/>
        <v/>
      </c>
      <c r="W3046" s="232" t="str">
        <f t="shared" si="334"/>
        <v/>
      </c>
      <c r="X3046" s="232" t="str">
        <f>IFERROR(VLOOKUP(W3046,Datos!$P$4:$Q$18,2,0),"")</f>
        <v/>
      </c>
      <c r="Y3046" s="232" t="str">
        <f t="shared" si="335"/>
        <v/>
      </c>
      <c r="AA3046" s="314" t="str">
        <f t="shared" ca="1" si="332"/>
        <v/>
      </c>
    </row>
    <row r="3047" spans="1:27" x14ac:dyDescent="0.3">
      <c r="A3047" s="238"/>
      <c r="B3047" s="241" t="str">
        <f t="shared" si="336"/>
        <v/>
      </c>
      <c r="C3047" s="239"/>
      <c r="D3047" s="240" t="str">
        <f>IF(C3047&lt;&gt;"",VLOOKUP(C3047,'BASE EQUIPOS'!$G$8:$H$22,2,0),"")</f>
        <v/>
      </c>
      <c r="E3047" s="241" t="str">
        <f>IF(C3047&lt;&gt;"",VLOOKUP(C3047,'BASE EQUIPOS'!$G$8:$I$22,3,0),"")</f>
        <v/>
      </c>
      <c r="F3047" s="241" t="str">
        <f>IF(C3047&lt;&gt;"",VLOOKUP(C3047,'BASE EQUIPOS'!$G$8:$J$22,4,0),"")</f>
        <v/>
      </c>
      <c r="G3047" s="242"/>
      <c r="H3047" s="233"/>
      <c r="I3047" s="241"/>
      <c r="J3047" s="241"/>
      <c r="K3047" s="241"/>
      <c r="L3047" s="239"/>
      <c r="M3047" s="244"/>
      <c r="N3047" s="245" t="str">
        <f t="shared" ca="1" si="330"/>
        <v/>
      </c>
      <c r="O3047" s="239"/>
      <c r="P3047" s="244"/>
      <c r="Q3047" s="245" t="str">
        <f t="shared" si="331"/>
        <v/>
      </c>
      <c r="U3047" s="246" t="str">
        <f>IFERROR(VLOOKUP(C3047,'BASE EQUIPOS'!$G$8:$O$22,9,0)," ")</f>
        <v xml:space="preserve"> </v>
      </c>
      <c r="V3047" s="232" t="str">
        <f t="shared" si="333"/>
        <v/>
      </c>
      <c r="W3047" s="232" t="str">
        <f t="shared" si="334"/>
        <v/>
      </c>
      <c r="X3047" s="232" t="str">
        <f>IFERROR(VLOOKUP(W3047,Datos!$P$4:$Q$18,2,0),"")</f>
        <v/>
      </c>
      <c r="Y3047" s="232" t="str">
        <f t="shared" si="335"/>
        <v/>
      </c>
      <c r="AA3047" s="314" t="str">
        <f t="shared" ca="1" si="332"/>
        <v/>
      </c>
    </row>
    <row r="3048" spans="1:27" x14ac:dyDescent="0.3">
      <c r="A3048" s="238"/>
      <c r="B3048" s="241" t="str">
        <f t="shared" si="336"/>
        <v/>
      </c>
      <c r="C3048" s="239"/>
      <c r="D3048" s="240" t="str">
        <f>IF(C3048&lt;&gt;"",VLOOKUP(C3048,'BASE EQUIPOS'!$G$8:$H$22,2,0),"")</f>
        <v/>
      </c>
      <c r="E3048" s="241" t="str">
        <f>IF(C3048&lt;&gt;"",VLOOKUP(C3048,'BASE EQUIPOS'!$G$8:$I$22,3,0),"")</f>
        <v/>
      </c>
      <c r="F3048" s="241" t="str">
        <f>IF(C3048&lt;&gt;"",VLOOKUP(C3048,'BASE EQUIPOS'!$G$8:$J$22,4,0),"")</f>
        <v/>
      </c>
      <c r="G3048" s="242"/>
      <c r="H3048" s="233"/>
      <c r="I3048" s="241"/>
      <c r="J3048" s="241"/>
      <c r="K3048" s="241"/>
      <c r="L3048" s="239"/>
      <c r="M3048" s="244"/>
      <c r="N3048" s="245" t="str">
        <f t="shared" ca="1" si="330"/>
        <v/>
      </c>
      <c r="O3048" s="239"/>
      <c r="P3048" s="244"/>
      <c r="Q3048" s="245" t="str">
        <f t="shared" si="331"/>
        <v/>
      </c>
      <c r="U3048" s="246" t="str">
        <f>IFERROR(VLOOKUP(C3048,'BASE EQUIPOS'!$G$8:$O$22,9,0)," ")</f>
        <v xml:space="preserve"> </v>
      </c>
      <c r="V3048" s="232" t="str">
        <f t="shared" si="333"/>
        <v/>
      </c>
      <c r="W3048" s="232" t="str">
        <f t="shared" si="334"/>
        <v/>
      </c>
      <c r="X3048" s="232" t="str">
        <f>IFERROR(VLOOKUP(W3048,Datos!$P$4:$Q$18,2,0),"")</f>
        <v/>
      </c>
      <c r="Y3048" s="232" t="str">
        <f t="shared" si="335"/>
        <v/>
      </c>
      <c r="AA3048" s="314" t="str">
        <f t="shared" ca="1" si="332"/>
        <v/>
      </c>
    </row>
    <row r="3049" spans="1:27" x14ac:dyDescent="0.3">
      <c r="A3049" s="238"/>
      <c r="B3049" s="241" t="str">
        <f t="shared" si="336"/>
        <v/>
      </c>
      <c r="C3049" s="239"/>
      <c r="D3049" s="240" t="str">
        <f>IF(C3049&lt;&gt;"",VLOOKUP(C3049,'BASE EQUIPOS'!$G$8:$H$22,2,0),"")</f>
        <v/>
      </c>
      <c r="E3049" s="241" t="str">
        <f>IF(C3049&lt;&gt;"",VLOOKUP(C3049,'BASE EQUIPOS'!$G$8:$I$22,3,0),"")</f>
        <v/>
      </c>
      <c r="F3049" s="241" t="str">
        <f>IF(C3049&lt;&gt;"",VLOOKUP(C3049,'BASE EQUIPOS'!$G$8:$J$22,4,0),"")</f>
        <v/>
      </c>
      <c r="G3049" s="242"/>
      <c r="H3049" s="233"/>
      <c r="I3049" s="241"/>
      <c r="J3049" s="241"/>
      <c r="K3049" s="241"/>
      <c r="L3049" s="239"/>
      <c r="M3049" s="244"/>
      <c r="N3049" s="245" t="str">
        <f t="shared" ca="1" si="330"/>
        <v/>
      </c>
      <c r="O3049" s="239"/>
      <c r="P3049" s="244"/>
      <c r="Q3049" s="245" t="str">
        <f t="shared" si="331"/>
        <v/>
      </c>
      <c r="U3049" s="246" t="str">
        <f>IFERROR(VLOOKUP(C3049,'BASE EQUIPOS'!$G$8:$O$22,9,0)," ")</f>
        <v xml:space="preserve"> </v>
      </c>
      <c r="V3049" s="232" t="str">
        <f t="shared" si="333"/>
        <v/>
      </c>
      <c r="W3049" s="232" t="str">
        <f t="shared" si="334"/>
        <v/>
      </c>
      <c r="X3049" s="232" t="str">
        <f>IFERROR(VLOOKUP(W3049,Datos!$P$4:$Q$18,2,0),"")</f>
        <v/>
      </c>
      <c r="Y3049" s="232" t="str">
        <f t="shared" si="335"/>
        <v/>
      </c>
      <c r="AA3049" s="314" t="str">
        <f t="shared" ca="1" si="332"/>
        <v/>
      </c>
    </row>
    <row r="3050" spans="1:27" x14ac:dyDescent="0.3">
      <c r="A3050" s="238"/>
      <c r="B3050" s="241" t="str">
        <f t="shared" si="336"/>
        <v/>
      </c>
      <c r="C3050" s="239"/>
      <c r="D3050" s="240" t="str">
        <f>IF(C3050&lt;&gt;"",VLOOKUP(C3050,'BASE EQUIPOS'!$G$8:$H$22,2,0),"")</f>
        <v/>
      </c>
      <c r="E3050" s="241" t="str">
        <f>IF(C3050&lt;&gt;"",VLOOKUP(C3050,'BASE EQUIPOS'!$G$8:$I$22,3,0),"")</f>
        <v/>
      </c>
      <c r="F3050" s="241" t="str">
        <f>IF(C3050&lt;&gt;"",VLOOKUP(C3050,'BASE EQUIPOS'!$G$8:$J$22,4,0),"")</f>
        <v/>
      </c>
      <c r="G3050" s="242"/>
      <c r="H3050" s="233"/>
      <c r="I3050" s="241"/>
      <c r="J3050" s="241"/>
      <c r="K3050" s="241"/>
      <c r="L3050" s="239"/>
      <c r="M3050" s="244"/>
      <c r="N3050" s="245" t="str">
        <f t="shared" ca="1" si="330"/>
        <v/>
      </c>
      <c r="O3050" s="239"/>
      <c r="P3050" s="244"/>
      <c r="Q3050" s="245" t="str">
        <f t="shared" si="331"/>
        <v/>
      </c>
      <c r="U3050" s="246" t="str">
        <f>IFERROR(VLOOKUP(C3050,'BASE EQUIPOS'!$G$8:$O$22,9,0)," ")</f>
        <v xml:space="preserve"> </v>
      </c>
      <c r="V3050" s="232" t="str">
        <f t="shared" si="333"/>
        <v/>
      </c>
      <c r="W3050" s="232" t="str">
        <f t="shared" si="334"/>
        <v/>
      </c>
      <c r="X3050" s="232" t="str">
        <f>IFERROR(VLOOKUP(W3050,Datos!$P$4:$Q$18,2,0),"")</f>
        <v/>
      </c>
      <c r="Y3050" s="232" t="str">
        <f t="shared" si="335"/>
        <v/>
      </c>
      <c r="AA3050" s="314" t="str">
        <f t="shared" ca="1" si="332"/>
        <v/>
      </c>
    </row>
    <row r="3051" spans="1:27" x14ac:dyDescent="0.3">
      <c r="A3051" s="238"/>
      <c r="B3051" s="241" t="str">
        <f t="shared" si="336"/>
        <v/>
      </c>
      <c r="C3051" s="239"/>
      <c r="D3051" s="240" t="str">
        <f>IF(C3051&lt;&gt;"",VLOOKUP(C3051,'BASE EQUIPOS'!$G$8:$H$22,2,0),"")</f>
        <v/>
      </c>
      <c r="E3051" s="241" t="str">
        <f>IF(C3051&lt;&gt;"",VLOOKUP(C3051,'BASE EQUIPOS'!$G$8:$I$22,3,0),"")</f>
        <v/>
      </c>
      <c r="F3051" s="241" t="str">
        <f>IF(C3051&lt;&gt;"",VLOOKUP(C3051,'BASE EQUIPOS'!$G$8:$J$22,4,0),"")</f>
        <v/>
      </c>
      <c r="G3051" s="242"/>
      <c r="H3051" s="233"/>
      <c r="I3051" s="241"/>
      <c r="J3051" s="241"/>
      <c r="K3051" s="241"/>
      <c r="L3051" s="239"/>
      <c r="M3051" s="244"/>
      <c r="N3051" s="245" t="str">
        <f t="shared" ca="1" si="330"/>
        <v/>
      </c>
      <c r="O3051" s="239"/>
      <c r="P3051" s="244"/>
      <c r="Q3051" s="245" t="str">
        <f t="shared" si="331"/>
        <v/>
      </c>
      <c r="U3051" s="246" t="str">
        <f>IFERROR(VLOOKUP(C3051,'BASE EQUIPOS'!$G$8:$O$22,9,0)," ")</f>
        <v xml:space="preserve"> </v>
      </c>
      <c r="V3051" s="232" t="str">
        <f t="shared" si="333"/>
        <v/>
      </c>
      <c r="W3051" s="232" t="str">
        <f t="shared" si="334"/>
        <v/>
      </c>
      <c r="X3051" s="232" t="str">
        <f>IFERROR(VLOOKUP(W3051,Datos!$P$4:$Q$18,2,0),"")</f>
        <v/>
      </c>
      <c r="Y3051" s="232" t="str">
        <f t="shared" si="335"/>
        <v/>
      </c>
      <c r="AA3051" s="314" t="str">
        <f t="shared" ca="1" si="332"/>
        <v/>
      </c>
    </row>
    <row r="3052" spans="1:27" x14ac:dyDescent="0.3">
      <c r="A3052" s="238"/>
      <c r="B3052" s="241" t="str">
        <f t="shared" si="336"/>
        <v/>
      </c>
      <c r="C3052" s="239"/>
      <c r="D3052" s="240" t="str">
        <f>IF(C3052&lt;&gt;"",VLOOKUP(C3052,'BASE EQUIPOS'!$G$8:$H$22,2,0),"")</f>
        <v/>
      </c>
      <c r="E3052" s="241" t="str">
        <f>IF(C3052&lt;&gt;"",VLOOKUP(C3052,'BASE EQUIPOS'!$G$8:$I$22,3,0),"")</f>
        <v/>
      </c>
      <c r="F3052" s="241" t="str">
        <f>IF(C3052&lt;&gt;"",VLOOKUP(C3052,'BASE EQUIPOS'!$G$8:$J$22,4,0),"")</f>
        <v/>
      </c>
      <c r="G3052" s="242"/>
      <c r="H3052" s="233"/>
      <c r="I3052" s="241"/>
      <c r="J3052" s="241"/>
      <c r="K3052" s="241"/>
      <c r="L3052" s="239"/>
      <c r="M3052" s="244"/>
      <c r="N3052" s="245" t="str">
        <f t="shared" ca="1" si="330"/>
        <v/>
      </c>
      <c r="O3052" s="239"/>
      <c r="P3052" s="244"/>
      <c r="Q3052" s="245" t="str">
        <f t="shared" si="331"/>
        <v/>
      </c>
      <c r="U3052" s="246" t="str">
        <f>IFERROR(VLOOKUP(C3052,'BASE EQUIPOS'!$G$8:$O$22,9,0)," ")</f>
        <v xml:space="preserve"> </v>
      </c>
      <c r="V3052" s="232" t="str">
        <f t="shared" si="333"/>
        <v/>
      </c>
      <c r="W3052" s="232" t="str">
        <f t="shared" si="334"/>
        <v/>
      </c>
      <c r="X3052" s="232" t="str">
        <f>IFERROR(VLOOKUP(W3052,Datos!$P$4:$Q$18,2,0),"")</f>
        <v/>
      </c>
      <c r="Y3052" s="232" t="str">
        <f t="shared" si="335"/>
        <v/>
      </c>
      <c r="AA3052" s="314" t="str">
        <f t="shared" ca="1" si="332"/>
        <v/>
      </c>
    </row>
    <row r="3053" spans="1:27" x14ac:dyDescent="0.3">
      <c r="A3053" s="238"/>
      <c r="B3053" s="241" t="str">
        <f t="shared" si="336"/>
        <v/>
      </c>
      <c r="C3053" s="239"/>
      <c r="D3053" s="240" t="str">
        <f>IF(C3053&lt;&gt;"",VLOOKUP(C3053,'BASE EQUIPOS'!$G$8:$H$22,2,0),"")</f>
        <v/>
      </c>
      <c r="E3053" s="241" t="str">
        <f>IF(C3053&lt;&gt;"",VLOOKUP(C3053,'BASE EQUIPOS'!$G$8:$I$22,3,0),"")</f>
        <v/>
      </c>
      <c r="F3053" s="241" t="str">
        <f>IF(C3053&lt;&gt;"",VLOOKUP(C3053,'BASE EQUIPOS'!$G$8:$J$22,4,0),"")</f>
        <v/>
      </c>
      <c r="G3053" s="242"/>
      <c r="H3053" s="233"/>
      <c r="I3053" s="241"/>
      <c r="J3053" s="241"/>
      <c r="K3053" s="241"/>
      <c r="L3053" s="239"/>
      <c r="M3053" s="244"/>
      <c r="N3053" s="245" t="str">
        <f t="shared" ca="1" si="330"/>
        <v/>
      </c>
      <c r="O3053" s="239"/>
      <c r="P3053" s="244"/>
      <c r="Q3053" s="245" t="str">
        <f t="shared" si="331"/>
        <v/>
      </c>
      <c r="U3053" s="246" t="str">
        <f>IFERROR(VLOOKUP(C3053,'BASE EQUIPOS'!$G$8:$O$22,9,0)," ")</f>
        <v xml:space="preserve"> </v>
      </c>
      <c r="V3053" s="232" t="str">
        <f t="shared" si="333"/>
        <v/>
      </c>
      <c r="W3053" s="232" t="str">
        <f t="shared" si="334"/>
        <v/>
      </c>
      <c r="X3053" s="232" t="str">
        <f>IFERROR(VLOOKUP(W3053,Datos!$P$4:$Q$18,2,0),"")</f>
        <v/>
      </c>
      <c r="Y3053" s="232" t="str">
        <f t="shared" si="335"/>
        <v/>
      </c>
      <c r="AA3053" s="314" t="str">
        <f t="shared" ca="1" si="332"/>
        <v/>
      </c>
    </row>
    <row r="3054" spans="1:27" x14ac:dyDescent="0.3">
      <c r="A3054" s="238"/>
      <c r="B3054" s="241" t="str">
        <f t="shared" si="336"/>
        <v/>
      </c>
      <c r="C3054" s="239"/>
      <c r="D3054" s="240" t="str">
        <f>IF(C3054&lt;&gt;"",VLOOKUP(C3054,'BASE EQUIPOS'!$G$8:$H$22,2,0),"")</f>
        <v/>
      </c>
      <c r="E3054" s="241" t="str">
        <f>IF(C3054&lt;&gt;"",VLOOKUP(C3054,'BASE EQUIPOS'!$G$8:$I$22,3,0),"")</f>
        <v/>
      </c>
      <c r="F3054" s="241" t="str">
        <f>IF(C3054&lt;&gt;"",VLOOKUP(C3054,'BASE EQUIPOS'!$G$8:$J$22,4,0),"")</f>
        <v/>
      </c>
      <c r="G3054" s="242"/>
      <c r="H3054" s="233"/>
      <c r="I3054" s="241"/>
      <c r="J3054" s="241"/>
      <c r="K3054" s="241"/>
      <c r="L3054" s="239"/>
      <c r="M3054" s="244"/>
      <c r="N3054" s="245" t="str">
        <f t="shared" ca="1" si="330"/>
        <v/>
      </c>
      <c r="O3054" s="239"/>
      <c r="P3054" s="244"/>
      <c r="Q3054" s="245" t="str">
        <f t="shared" si="331"/>
        <v/>
      </c>
      <c r="U3054" s="246" t="str">
        <f>IFERROR(VLOOKUP(C3054,'BASE EQUIPOS'!$G$8:$O$22,9,0)," ")</f>
        <v xml:space="preserve"> </v>
      </c>
      <c r="V3054" s="232" t="str">
        <f t="shared" si="333"/>
        <v/>
      </c>
      <c r="W3054" s="232" t="str">
        <f t="shared" si="334"/>
        <v/>
      </c>
      <c r="X3054" s="232" t="str">
        <f>IFERROR(VLOOKUP(W3054,Datos!$P$4:$Q$18,2,0),"")</f>
        <v/>
      </c>
      <c r="Y3054" s="232" t="str">
        <f t="shared" si="335"/>
        <v/>
      </c>
      <c r="AA3054" s="314" t="str">
        <f t="shared" ca="1" si="332"/>
        <v/>
      </c>
    </row>
    <row r="3055" spans="1:27" x14ac:dyDescent="0.3">
      <c r="A3055" s="238"/>
      <c r="B3055" s="241" t="str">
        <f t="shared" si="336"/>
        <v/>
      </c>
      <c r="C3055" s="239"/>
      <c r="D3055" s="240" t="str">
        <f>IF(C3055&lt;&gt;"",VLOOKUP(C3055,'BASE EQUIPOS'!$G$8:$H$22,2,0),"")</f>
        <v/>
      </c>
      <c r="E3055" s="241" t="str">
        <f>IF(C3055&lt;&gt;"",VLOOKUP(C3055,'BASE EQUIPOS'!$G$8:$I$22,3,0),"")</f>
        <v/>
      </c>
      <c r="F3055" s="241" t="str">
        <f>IF(C3055&lt;&gt;"",VLOOKUP(C3055,'BASE EQUIPOS'!$G$8:$J$22,4,0),"")</f>
        <v/>
      </c>
      <c r="G3055" s="242"/>
      <c r="H3055" s="233"/>
      <c r="I3055" s="241"/>
      <c r="J3055" s="241"/>
      <c r="K3055" s="241"/>
      <c r="L3055" s="239"/>
      <c r="M3055" s="244"/>
      <c r="N3055" s="245" t="str">
        <f t="shared" ca="1" si="330"/>
        <v/>
      </c>
      <c r="O3055" s="239"/>
      <c r="P3055" s="244"/>
      <c r="Q3055" s="245" t="str">
        <f t="shared" si="331"/>
        <v/>
      </c>
      <c r="U3055" s="246" t="str">
        <f>IFERROR(VLOOKUP(C3055,'BASE EQUIPOS'!$G$8:$O$22,9,0)," ")</f>
        <v xml:space="preserve"> </v>
      </c>
      <c r="V3055" s="232" t="str">
        <f t="shared" si="333"/>
        <v/>
      </c>
      <c r="W3055" s="232" t="str">
        <f t="shared" si="334"/>
        <v/>
      </c>
      <c r="X3055" s="232" t="str">
        <f>IFERROR(VLOOKUP(W3055,Datos!$P$4:$Q$18,2,0),"")</f>
        <v/>
      </c>
      <c r="Y3055" s="232" t="str">
        <f t="shared" si="335"/>
        <v/>
      </c>
      <c r="AA3055" s="314" t="str">
        <f t="shared" ca="1" si="332"/>
        <v/>
      </c>
    </row>
    <row r="3056" spans="1:27" x14ac:dyDescent="0.3">
      <c r="A3056" s="238"/>
      <c r="B3056" s="241" t="str">
        <f t="shared" si="336"/>
        <v/>
      </c>
      <c r="C3056" s="239"/>
      <c r="D3056" s="240" t="str">
        <f>IF(C3056&lt;&gt;"",VLOOKUP(C3056,'BASE EQUIPOS'!$G$8:$H$22,2,0),"")</f>
        <v/>
      </c>
      <c r="E3056" s="241" t="str">
        <f>IF(C3056&lt;&gt;"",VLOOKUP(C3056,'BASE EQUIPOS'!$G$8:$I$22,3,0),"")</f>
        <v/>
      </c>
      <c r="F3056" s="241" t="str">
        <f>IF(C3056&lt;&gt;"",VLOOKUP(C3056,'BASE EQUIPOS'!$G$8:$J$22,4,0),"")</f>
        <v/>
      </c>
      <c r="G3056" s="242"/>
      <c r="H3056" s="233"/>
      <c r="I3056" s="241"/>
      <c r="J3056" s="241"/>
      <c r="K3056" s="241"/>
      <c r="L3056" s="239"/>
      <c r="M3056" s="244"/>
      <c r="N3056" s="245" t="str">
        <f t="shared" ca="1" si="330"/>
        <v/>
      </c>
      <c r="O3056" s="239"/>
      <c r="P3056" s="244"/>
      <c r="Q3056" s="245" t="str">
        <f t="shared" si="331"/>
        <v/>
      </c>
      <c r="U3056" s="246" t="str">
        <f>IFERROR(VLOOKUP(C3056,'BASE EQUIPOS'!$G$8:$O$22,9,0)," ")</f>
        <v xml:space="preserve"> </v>
      </c>
      <c r="V3056" s="232" t="str">
        <f t="shared" si="333"/>
        <v/>
      </c>
      <c r="W3056" s="232" t="str">
        <f t="shared" si="334"/>
        <v/>
      </c>
      <c r="X3056" s="232" t="str">
        <f>IFERROR(VLOOKUP(W3056,Datos!$P$4:$Q$18,2,0),"")</f>
        <v/>
      </c>
      <c r="Y3056" s="232" t="str">
        <f t="shared" si="335"/>
        <v/>
      </c>
      <c r="AA3056" s="314" t="str">
        <f t="shared" ca="1" si="332"/>
        <v/>
      </c>
    </row>
    <row r="3057" spans="1:27" x14ac:dyDescent="0.3">
      <c r="A3057" s="238"/>
      <c r="B3057" s="241" t="str">
        <f t="shared" si="336"/>
        <v/>
      </c>
      <c r="C3057" s="239"/>
      <c r="D3057" s="240" t="str">
        <f>IF(C3057&lt;&gt;"",VLOOKUP(C3057,'BASE EQUIPOS'!$G$8:$H$22,2,0),"")</f>
        <v/>
      </c>
      <c r="E3057" s="241" t="str">
        <f>IF(C3057&lt;&gt;"",VLOOKUP(C3057,'BASE EQUIPOS'!$G$8:$I$22,3,0),"")</f>
        <v/>
      </c>
      <c r="F3057" s="241" t="str">
        <f>IF(C3057&lt;&gt;"",VLOOKUP(C3057,'BASE EQUIPOS'!$G$8:$J$22,4,0),"")</f>
        <v/>
      </c>
      <c r="G3057" s="242"/>
      <c r="H3057" s="233"/>
      <c r="I3057" s="241"/>
      <c r="J3057" s="241"/>
      <c r="K3057" s="241"/>
      <c r="L3057" s="239"/>
      <c r="M3057" s="244"/>
      <c r="N3057" s="245" t="str">
        <f t="shared" ca="1" si="330"/>
        <v/>
      </c>
      <c r="O3057" s="239"/>
      <c r="P3057" s="244"/>
      <c r="Q3057" s="245" t="str">
        <f t="shared" si="331"/>
        <v/>
      </c>
      <c r="U3057" s="246" t="str">
        <f>IFERROR(VLOOKUP(C3057,'BASE EQUIPOS'!$G$8:$O$22,9,0)," ")</f>
        <v xml:space="preserve"> </v>
      </c>
      <c r="V3057" s="232" t="str">
        <f t="shared" si="333"/>
        <v/>
      </c>
      <c r="W3057" s="232" t="str">
        <f t="shared" si="334"/>
        <v/>
      </c>
      <c r="X3057" s="232" t="str">
        <f>IFERROR(VLOOKUP(W3057,Datos!$P$4:$Q$18,2,0),"")</f>
        <v/>
      </c>
      <c r="Y3057" s="232" t="str">
        <f t="shared" si="335"/>
        <v/>
      </c>
      <c r="AA3057" s="314" t="str">
        <f t="shared" ca="1" si="332"/>
        <v/>
      </c>
    </row>
    <row r="3058" spans="1:27" x14ac:dyDescent="0.3">
      <c r="A3058" s="238"/>
      <c r="B3058" s="241" t="str">
        <f t="shared" si="336"/>
        <v/>
      </c>
      <c r="C3058" s="239"/>
      <c r="D3058" s="240" t="str">
        <f>IF(C3058&lt;&gt;"",VLOOKUP(C3058,'BASE EQUIPOS'!$G$8:$H$22,2,0),"")</f>
        <v/>
      </c>
      <c r="E3058" s="241" t="str">
        <f>IF(C3058&lt;&gt;"",VLOOKUP(C3058,'BASE EQUIPOS'!$G$8:$I$22,3,0),"")</f>
        <v/>
      </c>
      <c r="F3058" s="241" t="str">
        <f>IF(C3058&lt;&gt;"",VLOOKUP(C3058,'BASE EQUIPOS'!$G$8:$J$22,4,0),"")</f>
        <v/>
      </c>
      <c r="G3058" s="242"/>
      <c r="H3058" s="233"/>
      <c r="I3058" s="241"/>
      <c r="J3058" s="241"/>
      <c r="K3058" s="241"/>
      <c r="L3058" s="239"/>
      <c r="M3058" s="244"/>
      <c r="N3058" s="245" t="str">
        <f t="shared" ca="1" si="330"/>
        <v/>
      </c>
      <c r="O3058" s="239"/>
      <c r="P3058" s="244"/>
      <c r="Q3058" s="245" t="str">
        <f t="shared" si="331"/>
        <v/>
      </c>
      <c r="U3058" s="246" t="str">
        <f>IFERROR(VLOOKUP(C3058,'BASE EQUIPOS'!$G$8:$O$22,9,0)," ")</f>
        <v xml:space="preserve"> </v>
      </c>
      <c r="V3058" s="232" t="str">
        <f t="shared" si="333"/>
        <v/>
      </c>
      <c r="W3058" s="232" t="str">
        <f t="shared" si="334"/>
        <v/>
      </c>
      <c r="X3058" s="232" t="str">
        <f>IFERROR(VLOOKUP(W3058,Datos!$P$4:$Q$18,2,0),"")</f>
        <v/>
      </c>
      <c r="Y3058" s="232" t="str">
        <f t="shared" si="335"/>
        <v/>
      </c>
      <c r="AA3058" s="314" t="str">
        <f t="shared" ca="1" si="332"/>
        <v/>
      </c>
    </row>
    <row r="3059" spans="1:27" x14ac:dyDescent="0.3">
      <c r="A3059" s="238"/>
      <c r="B3059" s="241" t="str">
        <f t="shared" si="336"/>
        <v/>
      </c>
      <c r="C3059" s="239"/>
      <c r="D3059" s="240" t="str">
        <f>IF(C3059&lt;&gt;"",VLOOKUP(C3059,'BASE EQUIPOS'!$G$8:$H$22,2,0),"")</f>
        <v/>
      </c>
      <c r="E3059" s="241" t="str">
        <f>IF(C3059&lt;&gt;"",VLOOKUP(C3059,'BASE EQUIPOS'!$G$8:$I$22,3,0),"")</f>
        <v/>
      </c>
      <c r="F3059" s="241" t="str">
        <f>IF(C3059&lt;&gt;"",VLOOKUP(C3059,'BASE EQUIPOS'!$G$8:$J$22,4,0),"")</f>
        <v/>
      </c>
      <c r="G3059" s="242"/>
      <c r="H3059" s="233"/>
      <c r="I3059" s="241"/>
      <c r="J3059" s="241"/>
      <c r="K3059" s="241"/>
      <c r="L3059" s="239"/>
      <c r="M3059" s="244"/>
      <c r="N3059" s="245" t="str">
        <f t="shared" ca="1" si="330"/>
        <v/>
      </c>
      <c r="O3059" s="239"/>
      <c r="P3059" s="244"/>
      <c r="Q3059" s="245" t="str">
        <f t="shared" si="331"/>
        <v/>
      </c>
      <c r="U3059" s="246" t="str">
        <f>IFERROR(VLOOKUP(C3059,'BASE EQUIPOS'!$G$8:$O$22,9,0)," ")</f>
        <v xml:space="preserve"> </v>
      </c>
      <c r="V3059" s="232" t="str">
        <f t="shared" si="333"/>
        <v/>
      </c>
      <c r="W3059" s="232" t="str">
        <f t="shared" si="334"/>
        <v/>
      </c>
      <c r="X3059" s="232" t="str">
        <f>IFERROR(VLOOKUP(W3059,Datos!$P$4:$Q$18,2,0),"")</f>
        <v/>
      </c>
      <c r="Y3059" s="232" t="str">
        <f t="shared" si="335"/>
        <v/>
      </c>
      <c r="AA3059" s="314" t="str">
        <f t="shared" ca="1" si="332"/>
        <v/>
      </c>
    </row>
    <row r="3060" spans="1:27" x14ac:dyDescent="0.3">
      <c r="A3060" s="238"/>
      <c r="B3060" s="241" t="str">
        <f t="shared" si="336"/>
        <v/>
      </c>
      <c r="C3060" s="239"/>
      <c r="D3060" s="240" t="str">
        <f>IF(C3060&lt;&gt;"",VLOOKUP(C3060,'BASE EQUIPOS'!$G$8:$H$22,2,0),"")</f>
        <v/>
      </c>
      <c r="E3060" s="241" t="str">
        <f>IF(C3060&lt;&gt;"",VLOOKUP(C3060,'BASE EQUIPOS'!$G$8:$I$22,3,0),"")</f>
        <v/>
      </c>
      <c r="F3060" s="241" t="str">
        <f>IF(C3060&lt;&gt;"",VLOOKUP(C3060,'BASE EQUIPOS'!$G$8:$J$22,4,0),"")</f>
        <v/>
      </c>
      <c r="G3060" s="242"/>
      <c r="H3060" s="233"/>
      <c r="I3060" s="241"/>
      <c r="J3060" s="241"/>
      <c r="K3060" s="241"/>
      <c r="L3060" s="239"/>
      <c r="M3060" s="244"/>
      <c r="N3060" s="245" t="str">
        <f t="shared" ca="1" si="330"/>
        <v/>
      </c>
      <c r="O3060" s="239"/>
      <c r="P3060" s="244"/>
      <c r="Q3060" s="245" t="str">
        <f t="shared" si="331"/>
        <v/>
      </c>
      <c r="U3060" s="246" t="str">
        <f>IFERROR(VLOOKUP(C3060,'BASE EQUIPOS'!$G$8:$O$22,9,0)," ")</f>
        <v xml:space="preserve"> </v>
      </c>
      <c r="V3060" s="232" t="str">
        <f t="shared" si="333"/>
        <v/>
      </c>
      <c r="W3060" s="232" t="str">
        <f t="shared" si="334"/>
        <v/>
      </c>
      <c r="X3060" s="232" t="str">
        <f>IFERROR(VLOOKUP(W3060,Datos!$P$4:$Q$18,2,0),"")</f>
        <v/>
      </c>
      <c r="Y3060" s="232" t="str">
        <f t="shared" si="335"/>
        <v/>
      </c>
      <c r="AA3060" s="314" t="str">
        <f t="shared" ca="1" si="332"/>
        <v/>
      </c>
    </row>
    <row r="3061" spans="1:27" x14ac:dyDescent="0.3">
      <c r="A3061" s="238"/>
      <c r="B3061" s="241" t="str">
        <f t="shared" si="336"/>
        <v/>
      </c>
      <c r="C3061" s="239"/>
      <c r="D3061" s="240" t="str">
        <f>IF(C3061&lt;&gt;"",VLOOKUP(C3061,'BASE EQUIPOS'!$G$8:$H$22,2,0),"")</f>
        <v/>
      </c>
      <c r="E3061" s="241" t="str">
        <f>IF(C3061&lt;&gt;"",VLOOKUP(C3061,'BASE EQUIPOS'!$G$8:$I$22,3,0),"")</f>
        <v/>
      </c>
      <c r="F3061" s="241" t="str">
        <f>IF(C3061&lt;&gt;"",VLOOKUP(C3061,'BASE EQUIPOS'!$G$8:$J$22,4,0),"")</f>
        <v/>
      </c>
      <c r="G3061" s="242"/>
      <c r="H3061" s="233"/>
      <c r="I3061" s="241"/>
      <c r="J3061" s="241"/>
      <c r="K3061" s="241"/>
      <c r="L3061" s="239"/>
      <c r="M3061" s="244"/>
      <c r="N3061" s="245" t="str">
        <f t="shared" ca="1" si="330"/>
        <v/>
      </c>
      <c r="O3061" s="239"/>
      <c r="P3061" s="244"/>
      <c r="Q3061" s="245" t="str">
        <f t="shared" si="331"/>
        <v/>
      </c>
      <c r="U3061" s="246" t="str">
        <f>IFERROR(VLOOKUP(C3061,'BASE EQUIPOS'!$G$8:$O$22,9,0)," ")</f>
        <v xml:space="preserve"> </v>
      </c>
      <c r="V3061" s="232" t="str">
        <f t="shared" si="333"/>
        <v/>
      </c>
      <c r="W3061" s="232" t="str">
        <f t="shared" si="334"/>
        <v/>
      </c>
      <c r="X3061" s="232" t="str">
        <f>IFERROR(VLOOKUP(W3061,Datos!$P$4:$Q$18,2,0),"")</f>
        <v/>
      </c>
      <c r="Y3061" s="232" t="str">
        <f t="shared" si="335"/>
        <v/>
      </c>
      <c r="AA3061" s="314" t="str">
        <f t="shared" ca="1" si="332"/>
        <v/>
      </c>
    </row>
    <row r="3062" spans="1:27" x14ac:dyDescent="0.3">
      <c r="A3062" s="238"/>
      <c r="B3062" s="241" t="str">
        <f t="shared" si="336"/>
        <v/>
      </c>
      <c r="C3062" s="239"/>
      <c r="D3062" s="240" t="str">
        <f>IF(C3062&lt;&gt;"",VLOOKUP(C3062,'BASE EQUIPOS'!$G$8:$H$22,2,0),"")</f>
        <v/>
      </c>
      <c r="E3062" s="241" t="str">
        <f>IF(C3062&lt;&gt;"",VLOOKUP(C3062,'BASE EQUIPOS'!$G$8:$I$22,3,0),"")</f>
        <v/>
      </c>
      <c r="F3062" s="241" t="str">
        <f>IF(C3062&lt;&gt;"",VLOOKUP(C3062,'BASE EQUIPOS'!$G$8:$J$22,4,0),"")</f>
        <v/>
      </c>
      <c r="G3062" s="242"/>
      <c r="H3062" s="233"/>
      <c r="I3062" s="241"/>
      <c r="J3062" s="241"/>
      <c r="K3062" s="241"/>
      <c r="L3062" s="239"/>
      <c r="M3062" s="244"/>
      <c r="N3062" s="245" t="str">
        <f t="shared" ca="1" si="330"/>
        <v/>
      </c>
      <c r="O3062" s="239"/>
      <c r="P3062" s="244"/>
      <c r="Q3062" s="245" t="str">
        <f t="shared" si="331"/>
        <v/>
      </c>
      <c r="U3062" s="246" t="str">
        <f>IFERROR(VLOOKUP(C3062,'BASE EQUIPOS'!$G$8:$O$22,9,0)," ")</f>
        <v xml:space="preserve"> </v>
      </c>
      <c r="V3062" s="232" t="str">
        <f t="shared" si="333"/>
        <v/>
      </c>
      <c r="W3062" s="232" t="str">
        <f t="shared" si="334"/>
        <v/>
      </c>
      <c r="X3062" s="232" t="str">
        <f>IFERROR(VLOOKUP(W3062,Datos!$P$4:$Q$18,2,0),"")</f>
        <v/>
      </c>
      <c r="Y3062" s="232" t="str">
        <f t="shared" si="335"/>
        <v/>
      </c>
      <c r="AA3062" s="314" t="str">
        <f t="shared" ca="1" si="332"/>
        <v/>
      </c>
    </row>
    <row r="3063" spans="1:27" x14ac:dyDescent="0.3">
      <c r="A3063" s="238"/>
      <c r="B3063" s="241" t="str">
        <f t="shared" si="336"/>
        <v/>
      </c>
      <c r="C3063" s="239"/>
      <c r="D3063" s="240" t="str">
        <f>IF(C3063&lt;&gt;"",VLOOKUP(C3063,'BASE EQUIPOS'!$G$8:$H$22,2,0),"")</f>
        <v/>
      </c>
      <c r="E3063" s="241" t="str">
        <f>IF(C3063&lt;&gt;"",VLOOKUP(C3063,'BASE EQUIPOS'!$G$8:$I$22,3,0),"")</f>
        <v/>
      </c>
      <c r="F3063" s="241" t="str">
        <f>IF(C3063&lt;&gt;"",VLOOKUP(C3063,'BASE EQUIPOS'!$G$8:$J$22,4,0),"")</f>
        <v/>
      </c>
      <c r="G3063" s="242"/>
      <c r="H3063" s="233"/>
      <c r="I3063" s="241"/>
      <c r="J3063" s="241"/>
      <c r="K3063" s="241"/>
      <c r="L3063" s="239"/>
      <c r="M3063" s="244"/>
      <c r="N3063" s="245" t="str">
        <f t="shared" ca="1" si="330"/>
        <v/>
      </c>
      <c r="O3063" s="239"/>
      <c r="P3063" s="244"/>
      <c r="Q3063" s="245" t="str">
        <f t="shared" si="331"/>
        <v/>
      </c>
      <c r="U3063" s="246" t="str">
        <f>IFERROR(VLOOKUP(C3063,'BASE EQUIPOS'!$G$8:$O$22,9,0)," ")</f>
        <v xml:space="preserve"> </v>
      </c>
      <c r="V3063" s="232" t="str">
        <f t="shared" si="333"/>
        <v/>
      </c>
      <c r="W3063" s="232" t="str">
        <f t="shared" si="334"/>
        <v/>
      </c>
      <c r="X3063" s="232" t="str">
        <f>IFERROR(VLOOKUP(W3063,Datos!$P$4:$Q$18,2,0),"")</f>
        <v/>
      </c>
      <c r="Y3063" s="232" t="str">
        <f t="shared" si="335"/>
        <v/>
      </c>
      <c r="AA3063" s="314" t="str">
        <f t="shared" ca="1" si="332"/>
        <v/>
      </c>
    </row>
    <row r="3064" spans="1:27" x14ac:dyDescent="0.3">
      <c r="A3064" s="238"/>
      <c r="B3064" s="241" t="str">
        <f t="shared" si="336"/>
        <v/>
      </c>
      <c r="C3064" s="239"/>
      <c r="D3064" s="240" t="str">
        <f>IF(C3064&lt;&gt;"",VLOOKUP(C3064,'BASE EQUIPOS'!$G$8:$H$22,2,0),"")</f>
        <v/>
      </c>
      <c r="E3064" s="241" t="str">
        <f>IF(C3064&lt;&gt;"",VLOOKUP(C3064,'BASE EQUIPOS'!$G$8:$I$22,3,0),"")</f>
        <v/>
      </c>
      <c r="F3064" s="241" t="str">
        <f>IF(C3064&lt;&gt;"",VLOOKUP(C3064,'BASE EQUIPOS'!$G$8:$J$22,4,0),"")</f>
        <v/>
      </c>
      <c r="G3064" s="242"/>
      <c r="H3064" s="233"/>
      <c r="I3064" s="241"/>
      <c r="J3064" s="241"/>
      <c r="K3064" s="241"/>
      <c r="L3064" s="239"/>
      <c r="M3064" s="244"/>
      <c r="N3064" s="245" t="str">
        <f t="shared" ca="1" si="330"/>
        <v/>
      </c>
      <c r="O3064" s="239"/>
      <c r="P3064" s="244"/>
      <c r="Q3064" s="245" t="str">
        <f t="shared" si="331"/>
        <v/>
      </c>
      <c r="U3064" s="246" t="str">
        <f>IFERROR(VLOOKUP(C3064,'BASE EQUIPOS'!$G$8:$O$22,9,0)," ")</f>
        <v xml:space="preserve"> </v>
      </c>
      <c r="V3064" s="232" t="str">
        <f t="shared" si="333"/>
        <v/>
      </c>
      <c r="W3064" s="232" t="str">
        <f t="shared" si="334"/>
        <v/>
      </c>
      <c r="X3064" s="232" t="str">
        <f>IFERROR(VLOOKUP(W3064,Datos!$P$4:$Q$18,2,0),"")</f>
        <v/>
      </c>
      <c r="Y3064" s="232" t="str">
        <f t="shared" si="335"/>
        <v/>
      </c>
      <c r="AA3064" s="314" t="str">
        <f t="shared" ca="1" si="332"/>
        <v/>
      </c>
    </row>
    <row r="3065" spans="1:27" x14ac:dyDescent="0.3">
      <c r="A3065" s="238"/>
      <c r="B3065" s="241" t="str">
        <f t="shared" si="336"/>
        <v/>
      </c>
      <c r="C3065" s="239"/>
      <c r="D3065" s="240" t="str">
        <f>IF(C3065&lt;&gt;"",VLOOKUP(C3065,'BASE EQUIPOS'!$G$8:$H$22,2,0),"")</f>
        <v/>
      </c>
      <c r="E3065" s="241" t="str">
        <f>IF(C3065&lt;&gt;"",VLOOKUP(C3065,'BASE EQUIPOS'!$G$8:$I$22,3,0),"")</f>
        <v/>
      </c>
      <c r="F3065" s="241" t="str">
        <f>IF(C3065&lt;&gt;"",VLOOKUP(C3065,'BASE EQUIPOS'!$G$8:$J$22,4,0),"")</f>
        <v/>
      </c>
      <c r="G3065" s="242"/>
      <c r="H3065" s="233"/>
      <c r="I3065" s="241"/>
      <c r="J3065" s="241"/>
      <c r="K3065" s="241"/>
      <c r="L3065" s="239"/>
      <c r="M3065" s="244"/>
      <c r="N3065" s="245" t="str">
        <f t="shared" ca="1" si="330"/>
        <v/>
      </c>
      <c r="O3065" s="239"/>
      <c r="P3065" s="244"/>
      <c r="Q3065" s="245" t="str">
        <f t="shared" si="331"/>
        <v/>
      </c>
      <c r="U3065" s="246" t="str">
        <f>IFERROR(VLOOKUP(C3065,'BASE EQUIPOS'!$G$8:$O$22,9,0)," ")</f>
        <v xml:space="preserve"> </v>
      </c>
      <c r="V3065" s="232" t="str">
        <f t="shared" si="333"/>
        <v/>
      </c>
      <c r="W3065" s="232" t="str">
        <f t="shared" si="334"/>
        <v/>
      </c>
      <c r="X3065" s="232" t="str">
        <f>IFERROR(VLOOKUP(W3065,Datos!$P$4:$Q$18,2,0),"")</f>
        <v/>
      </c>
      <c r="Y3065" s="232" t="str">
        <f t="shared" si="335"/>
        <v/>
      </c>
      <c r="AA3065" s="314" t="str">
        <f t="shared" ca="1" si="332"/>
        <v/>
      </c>
    </row>
    <row r="3066" spans="1:27" x14ac:dyDescent="0.3">
      <c r="A3066" s="238"/>
      <c r="B3066" s="241" t="str">
        <f t="shared" si="336"/>
        <v/>
      </c>
      <c r="C3066" s="239"/>
      <c r="D3066" s="240" t="str">
        <f>IF(C3066&lt;&gt;"",VLOOKUP(C3066,'BASE EQUIPOS'!$G$8:$H$22,2,0),"")</f>
        <v/>
      </c>
      <c r="E3066" s="241" t="str">
        <f>IF(C3066&lt;&gt;"",VLOOKUP(C3066,'BASE EQUIPOS'!$G$8:$I$22,3,0),"")</f>
        <v/>
      </c>
      <c r="F3066" s="241" t="str">
        <f>IF(C3066&lt;&gt;"",VLOOKUP(C3066,'BASE EQUIPOS'!$G$8:$J$22,4,0),"")</f>
        <v/>
      </c>
      <c r="G3066" s="242"/>
      <c r="H3066" s="233"/>
      <c r="I3066" s="241"/>
      <c r="J3066" s="241"/>
      <c r="K3066" s="241"/>
      <c r="L3066" s="239"/>
      <c r="M3066" s="244"/>
      <c r="N3066" s="245" t="str">
        <f t="shared" ca="1" si="330"/>
        <v/>
      </c>
      <c r="O3066" s="239"/>
      <c r="P3066" s="244"/>
      <c r="Q3066" s="245" t="str">
        <f t="shared" si="331"/>
        <v/>
      </c>
      <c r="U3066" s="246" t="str">
        <f>IFERROR(VLOOKUP(C3066,'BASE EQUIPOS'!$G$8:$O$22,9,0)," ")</f>
        <v xml:space="preserve"> </v>
      </c>
      <c r="V3066" s="232" t="str">
        <f t="shared" si="333"/>
        <v/>
      </c>
      <c r="W3066" s="232" t="str">
        <f t="shared" si="334"/>
        <v/>
      </c>
      <c r="X3066" s="232" t="str">
        <f>IFERROR(VLOOKUP(W3066,Datos!$P$4:$Q$18,2,0),"")</f>
        <v/>
      </c>
      <c r="Y3066" s="232" t="str">
        <f t="shared" si="335"/>
        <v/>
      </c>
      <c r="AA3066" s="314" t="str">
        <f t="shared" ca="1" si="332"/>
        <v/>
      </c>
    </row>
    <row r="3067" spans="1:27" x14ac:dyDescent="0.3">
      <c r="A3067" s="238"/>
      <c r="B3067" s="241" t="str">
        <f t="shared" si="336"/>
        <v/>
      </c>
      <c r="C3067" s="239"/>
      <c r="D3067" s="240" t="str">
        <f>IF(C3067&lt;&gt;"",VLOOKUP(C3067,'BASE EQUIPOS'!$G$8:$H$22,2,0),"")</f>
        <v/>
      </c>
      <c r="E3067" s="241" t="str">
        <f>IF(C3067&lt;&gt;"",VLOOKUP(C3067,'BASE EQUIPOS'!$G$8:$I$22,3,0),"")</f>
        <v/>
      </c>
      <c r="F3067" s="241" t="str">
        <f>IF(C3067&lt;&gt;"",VLOOKUP(C3067,'BASE EQUIPOS'!$G$8:$J$22,4,0),"")</f>
        <v/>
      </c>
      <c r="G3067" s="242"/>
      <c r="H3067" s="233"/>
      <c r="I3067" s="241"/>
      <c r="J3067" s="241"/>
      <c r="K3067" s="241"/>
      <c r="L3067" s="239"/>
      <c r="M3067" s="244"/>
      <c r="N3067" s="245" t="str">
        <f t="shared" ca="1" si="330"/>
        <v/>
      </c>
      <c r="O3067" s="239"/>
      <c r="P3067" s="244"/>
      <c r="Q3067" s="245" t="str">
        <f t="shared" si="331"/>
        <v/>
      </c>
      <c r="U3067" s="246" t="str">
        <f>IFERROR(VLOOKUP(C3067,'BASE EQUIPOS'!$G$8:$O$22,9,0)," ")</f>
        <v xml:space="preserve"> </v>
      </c>
      <c r="V3067" s="232" t="str">
        <f t="shared" si="333"/>
        <v/>
      </c>
      <c r="W3067" s="232" t="str">
        <f t="shared" si="334"/>
        <v/>
      </c>
      <c r="X3067" s="232" t="str">
        <f>IFERROR(VLOOKUP(W3067,Datos!$P$4:$Q$18,2,0),"")</f>
        <v/>
      </c>
      <c r="Y3067" s="232" t="str">
        <f t="shared" si="335"/>
        <v/>
      </c>
      <c r="AA3067" s="314" t="str">
        <f t="shared" ca="1" si="332"/>
        <v/>
      </c>
    </row>
    <row r="3068" spans="1:27" x14ac:dyDescent="0.3">
      <c r="A3068" s="238"/>
      <c r="B3068" s="241" t="str">
        <f t="shared" si="336"/>
        <v/>
      </c>
      <c r="C3068" s="239"/>
      <c r="D3068" s="240" t="str">
        <f>IF(C3068&lt;&gt;"",VLOOKUP(C3068,'BASE EQUIPOS'!$G$8:$H$22,2,0),"")</f>
        <v/>
      </c>
      <c r="E3068" s="241" t="str">
        <f>IF(C3068&lt;&gt;"",VLOOKUP(C3068,'BASE EQUIPOS'!$G$8:$I$22,3,0),"")</f>
        <v/>
      </c>
      <c r="F3068" s="241" t="str">
        <f>IF(C3068&lt;&gt;"",VLOOKUP(C3068,'BASE EQUIPOS'!$G$8:$J$22,4,0),"")</f>
        <v/>
      </c>
      <c r="G3068" s="242"/>
      <c r="H3068" s="233"/>
      <c r="I3068" s="241"/>
      <c r="J3068" s="241"/>
      <c r="K3068" s="241"/>
      <c r="L3068" s="239"/>
      <c r="M3068" s="244"/>
      <c r="N3068" s="245" t="str">
        <f t="shared" ca="1" si="330"/>
        <v/>
      </c>
      <c r="O3068" s="239"/>
      <c r="P3068" s="244"/>
      <c r="Q3068" s="245" t="str">
        <f t="shared" si="331"/>
        <v/>
      </c>
      <c r="U3068" s="246" t="str">
        <f>IFERROR(VLOOKUP(C3068,'BASE EQUIPOS'!$G$8:$O$22,9,0)," ")</f>
        <v xml:space="preserve"> </v>
      </c>
      <c r="V3068" s="232" t="str">
        <f t="shared" si="333"/>
        <v/>
      </c>
      <c r="W3068" s="232" t="str">
        <f t="shared" si="334"/>
        <v/>
      </c>
      <c r="X3068" s="232" t="str">
        <f>IFERROR(VLOOKUP(W3068,Datos!$P$4:$Q$18,2,0),"")</f>
        <v/>
      </c>
      <c r="Y3068" s="232" t="str">
        <f t="shared" si="335"/>
        <v/>
      </c>
      <c r="AA3068" s="314" t="str">
        <f t="shared" ca="1" si="332"/>
        <v/>
      </c>
    </row>
    <row r="3069" spans="1:27" x14ac:dyDescent="0.3">
      <c r="A3069" s="238"/>
      <c r="B3069" s="241" t="str">
        <f t="shared" si="336"/>
        <v/>
      </c>
      <c r="C3069" s="239"/>
      <c r="D3069" s="240" t="str">
        <f>IF(C3069&lt;&gt;"",VLOOKUP(C3069,'BASE EQUIPOS'!$G$8:$H$22,2,0),"")</f>
        <v/>
      </c>
      <c r="E3069" s="241" t="str">
        <f>IF(C3069&lt;&gt;"",VLOOKUP(C3069,'BASE EQUIPOS'!$G$8:$I$22,3,0),"")</f>
        <v/>
      </c>
      <c r="F3069" s="241" t="str">
        <f>IF(C3069&lt;&gt;"",VLOOKUP(C3069,'BASE EQUIPOS'!$G$8:$J$22,4,0),"")</f>
        <v/>
      </c>
      <c r="G3069" s="242"/>
      <c r="H3069" s="233"/>
      <c r="I3069" s="241"/>
      <c r="J3069" s="241"/>
      <c r="K3069" s="241"/>
      <c r="L3069" s="239"/>
      <c r="M3069" s="244"/>
      <c r="N3069" s="245" t="str">
        <f t="shared" ca="1" si="330"/>
        <v/>
      </c>
      <c r="O3069" s="239"/>
      <c r="P3069" s="244"/>
      <c r="Q3069" s="245" t="str">
        <f t="shared" si="331"/>
        <v/>
      </c>
      <c r="U3069" s="246" t="str">
        <f>IFERROR(VLOOKUP(C3069,'BASE EQUIPOS'!$G$8:$O$22,9,0)," ")</f>
        <v xml:space="preserve"> </v>
      </c>
      <c r="V3069" s="232" t="str">
        <f t="shared" si="333"/>
        <v/>
      </c>
      <c r="W3069" s="232" t="str">
        <f t="shared" si="334"/>
        <v/>
      </c>
      <c r="X3069" s="232" t="str">
        <f>IFERROR(VLOOKUP(W3069,Datos!$P$4:$Q$18,2,0),"")</f>
        <v/>
      </c>
      <c r="Y3069" s="232" t="str">
        <f t="shared" si="335"/>
        <v/>
      </c>
      <c r="AA3069" s="314" t="str">
        <f t="shared" ca="1" si="332"/>
        <v/>
      </c>
    </row>
    <row r="3070" spans="1:27" x14ac:dyDescent="0.3">
      <c r="A3070" s="238"/>
      <c r="B3070" s="241" t="str">
        <f t="shared" si="336"/>
        <v/>
      </c>
      <c r="C3070" s="239"/>
      <c r="D3070" s="240" t="str">
        <f>IF(C3070&lt;&gt;"",VLOOKUP(C3070,'BASE EQUIPOS'!$G$8:$H$22,2,0),"")</f>
        <v/>
      </c>
      <c r="E3070" s="241" t="str">
        <f>IF(C3070&lt;&gt;"",VLOOKUP(C3070,'BASE EQUIPOS'!$G$8:$I$22,3,0),"")</f>
        <v/>
      </c>
      <c r="F3070" s="241" t="str">
        <f>IF(C3070&lt;&gt;"",VLOOKUP(C3070,'BASE EQUIPOS'!$G$8:$J$22,4,0),"")</f>
        <v/>
      </c>
      <c r="G3070" s="242"/>
      <c r="H3070" s="233"/>
      <c r="I3070" s="241"/>
      <c r="J3070" s="241"/>
      <c r="K3070" s="241"/>
      <c r="L3070" s="239"/>
      <c r="M3070" s="244"/>
      <c r="N3070" s="245" t="str">
        <f t="shared" ca="1" si="330"/>
        <v/>
      </c>
      <c r="O3070" s="239"/>
      <c r="P3070" s="244"/>
      <c r="Q3070" s="245" t="str">
        <f t="shared" si="331"/>
        <v/>
      </c>
      <c r="U3070" s="246" t="str">
        <f>IFERROR(VLOOKUP(C3070,'BASE EQUIPOS'!$G$8:$O$22,9,0)," ")</f>
        <v xml:space="preserve"> </v>
      </c>
      <c r="V3070" s="232" t="str">
        <f t="shared" si="333"/>
        <v/>
      </c>
      <c r="W3070" s="232" t="str">
        <f t="shared" si="334"/>
        <v/>
      </c>
      <c r="X3070" s="232" t="str">
        <f>IFERROR(VLOOKUP(W3070,Datos!$P$4:$Q$18,2,0),"")</f>
        <v/>
      </c>
      <c r="Y3070" s="232" t="str">
        <f t="shared" si="335"/>
        <v/>
      </c>
      <c r="AA3070" s="314" t="str">
        <f t="shared" ca="1" si="332"/>
        <v/>
      </c>
    </row>
    <row r="3071" spans="1:27" x14ac:dyDescent="0.3">
      <c r="A3071" s="238"/>
      <c r="B3071" s="241" t="str">
        <f t="shared" si="336"/>
        <v/>
      </c>
      <c r="C3071" s="239"/>
      <c r="D3071" s="240" t="str">
        <f>IF(C3071&lt;&gt;"",VLOOKUP(C3071,'BASE EQUIPOS'!$G$8:$H$22,2,0),"")</f>
        <v/>
      </c>
      <c r="E3071" s="241" t="str">
        <f>IF(C3071&lt;&gt;"",VLOOKUP(C3071,'BASE EQUIPOS'!$G$8:$I$22,3,0),"")</f>
        <v/>
      </c>
      <c r="F3071" s="241" t="str">
        <f>IF(C3071&lt;&gt;"",VLOOKUP(C3071,'BASE EQUIPOS'!$G$8:$J$22,4,0),"")</f>
        <v/>
      </c>
      <c r="G3071" s="242"/>
      <c r="H3071" s="233"/>
      <c r="I3071" s="241"/>
      <c r="J3071" s="241"/>
      <c r="K3071" s="241"/>
      <c r="L3071" s="239"/>
      <c r="M3071" s="244"/>
      <c r="N3071" s="245" t="str">
        <f t="shared" ca="1" si="330"/>
        <v/>
      </c>
      <c r="O3071" s="239"/>
      <c r="P3071" s="244"/>
      <c r="Q3071" s="245" t="str">
        <f t="shared" si="331"/>
        <v/>
      </c>
      <c r="U3071" s="246" t="str">
        <f>IFERROR(VLOOKUP(C3071,'BASE EQUIPOS'!$G$8:$O$22,9,0)," ")</f>
        <v xml:space="preserve"> </v>
      </c>
      <c r="V3071" s="232" t="str">
        <f t="shared" si="333"/>
        <v/>
      </c>
      <c r="W3071" s="232" t="str">
        <f t="shared" si="334"/>
        <v/>
      </c>
      <c r="X3071" s="232" t="str">
        <f>IFERROR(VLOOKUP(W3071,Datos!$P$4:$Q$18,2,0),"")</f>
        <v/>
      </c>
      <c r="Y3071" s="232" t="str">
        <f t="shared" si="335"/>
        <v/>
      </c>
      <c r="AA3071" s="314" t="str">
        <f t="shared" ca="1" si="332"/>
        <v/>
      </c>
    </row>
    <row r="3072" spans="1:27" x14ac:dyDescent="0.3">
      <c r="A3072" s="238"/>
      <c r="B3072" s="241" t="str">
        <f t="shared" si="336"/>
        <v/>
      </c>
      <c r="C3072" s="239"/>
      <c r="D3072" s="240" t="str">
        <f>IF(C3072&lt;&gt;"",VLOOKUP(C3072,'BASE EQUIPOS'!$G$8:$H$22,2,0),"")</f>
        <v/>
      </c>
      <c r="E3072" s="241" t="str">
        <f>IF(C3072&lt;&gt;"",VLOOKUP(C3072,'BASE EQUIPOS'!$G$8:$I$22,3,0),"")</f>
        <v/>
      </c>
      <c r="F3072" s="241" t="str">
        <f>IF(C3072&lt;&gt;"",VLOOKUP(C3072,'BASE EQUIPOS'!$G$8:$J$22,4,0),"")</f>
        <v/>
      </c>
      <c r="G3072" s="242"/>
      <c r="H3072" s="233"/>
      <c r="I3072" s="241"/>
      <c r="J3072" s="241"/>
      <c r="K3072" s="241"/>
      <c r="L3072" s="239"/>
      <c r="M3072" s="244"/>
      <c r="N3072" s="245" t="str">
        <f t="shared" ca="1" si="330"/>
        <v/>
      </c>
      <c r="O3072" s="239"/>
      <c r="P3072" s="244"/>
      <c r="Q3072" s="245" t="str">
        <f t="shared" si="331"/>
        <v/>
      </c>
      <c r="U3072" s="246" t="str">
        <f>IFERROR(VLOOKUP(C3072,'BASE EQUIPOS'!$G$8:$O$22,9,0)," ")</f>
        <v xml:space="preserve"> </v>
      </c>
      <c r="V3072" s="232" t="str">
        <f t="shared" si="333"/>
        <v/>
      </c>
      <c r="W3072" s="232" t="str">
        <f t="shared" si="334"/>
        <v/>
      </c>
      <c r="X3072" s="232" t="str">
        <f>IFERROR(VLOOKUP(W3072,Datos!$P$4:$Q$18,2,0),"")</f>
        <v/>
      </c>
      <c r="Y3072" s="232" t="str">
        <f t="shared" si="335"/>
        <v/>
      </c>
      <c r="AA3072" s="314" t="str">
        <f t="shared" ca="1" si="332"/>
        <v/>
      </c>
    </row>
    <row r="3073" spans="1:27" x14ac:dyDescent="0.3">
      <c r="A3073" s="238"/>
      <c r="B3073" s="241" t="str">
        <f t="shared" si="336"/>
        <v/>
      </c>
      <c r="C3073" s="239"/>
      <c r="D3073" s="240" t="str">
        <f>IF(C3073&lt;&gt;"",VLOOKUP(C3073,'BASE EQUIPOS'!$G$8:$H$22,2,0),"")</f>
        <v/>
      </c>
      <c r="E3073" s="241" t="str">
        <f>IF(C3073&lt;&gt;"",VLOOKUP(C3073,'BASE EQUIPOS'!$G$8:$I$22,3,0),"")</f>
        <v/>
      </c>
      <c r="F3073" s="241" t="str">
        <f>IF(C3073&lt;&gt;"",VLOOKUP(C3073,'BASE EQUIPOS'!$G$8:$J$22,4,0),"")</f>
        <v/>
      </c>
      <c r="G3073" s="242"/>
      <c r="H3073" s="233"/>
      <c r="I3073" s="241"/>
      <c r="J3073" s="241"/>
      <c r="K3073" s="241"/>
      <c r="L3073" s="239"/>
      <c r="M3073" s="244"/>
      <c r="N3073" s="245" t="str">
        <f t="shared" ca="1" si="330"/>
        <v/>
      </c>
      <c r="O3073" s="239"/>
      <c r="P3073" s="244"/>
      <c r="Q3073" s="245" t="str">
        <f t="shared" si="331"/>
        <v/>
      </c>
      <c r="U3073" s="246" t="str">
        <f>IFERROR(VLOOKUP(C3073,'BASE EQUIPOS'!$G$8:$O$22,9,0)," ")</f>
        <v xml:space="preserve"> </v>
      </c>
      <c r="V3073" s="232" t="str">
        <f t="shared" si="333"/>
        <v/>
      </c>
      <c r="W3073" s="232" t="str">
        <f t="shared" si="334"/>
        <v/>
      </c>
      <c r="X3073" s="232" t="str">
        <f>IFERROR(VLOOKUP(W3073,Datos!$P$4:$Q$18,2,0),"")</f>
        <v/>
      </c>
      <c r="Y3073" s="232" t="str">
        <f t="shared" si="335"/>
        <v/>
      </c>
      <c r="AA3073" s="314" t="str">
        <f t="shared" ca="1" si="332"/>
        <v/>
      </c>
    </row>
    <row r="3074" spans="1:27" x14ac:dyDescent="0.3">
      <c r="A3074" s="238"/>
      <c r="B3074" s="241" t="str">
        <f t="shared" si="336"/>
        <v/>
      </c>
      <c r="C3074" s="239"/>
      <c r="D3074" s="240" t="str">
        <f>IF(C3074&lt;&gt;"",VLOOKUP(C3074,'BASE EQUIPOS'!$G$8:$H$22,2,0),"")</f>
        <v/>
      </c>
      <c r="E3074" s="241" t="str">
        <f>IF(C3074&lt;&gt;"",VLOOKUP(C3074,'BASE EQUIPOS'!$G$8:$I$22,3,0),"")</f>
        <v/>
      </c>
      <c r="F3074" s="241" t="str">
        <f>IF(C3074&lt;&gt;"",VLOOKUP(C3074,'BASE EQUIPOS'!$G$8:$J$22,4,0),"")</f>
        <v/>
      </c>
      <c r="G3074" s="242"/>
      <c r="H3074" s="233"/>
      <c r="I3074" s="241"/>
      <c r="J3074" s="241"/>
      <c r="K3074" s="241"/>
      <c r="L3074" s="239"/>
      <c r="M3074" s="244"/>
      <c r="N3074" s="245" t="str">
        <f t="shared" ca="1" si="330"/>
        <v/>
      </c>
      <c r="O3074" s="239"/>
      <c r="P3074" s="244"/>
      <c r="Q3074" s="245" t="str">
        <f t="shared" si="331"/>
        <v/>
      </c>
      <c r="U3074" s="246" t="str">
        <f>IFERROR(VLOOKUP(C3074,'BASE EQUIPOS'!$G$8:$O$22,9,0)," ")</f>
        <v xml:space="preserve"> </v>
      </c>
      <c r="V3074" s="232" t="str">
        <f t="shared" si="333"/>
        <v/>
      </c>
      <c r="W3074" s="232" t="str">
        <f t="shared" si="334"/>
        <v/>
      </c>
      <c r="X3074" s="232" t="str">
        <f>IFERROR(VLOOKUP(W3074,Datos!$P$4:$Q$18,2,0),"")</f>
        <v/>
      </c>
      <c r="Y3074" s="232" t="str">
        <f t="shared" si="335"/>
        <v/>
      </c>
      <c r="AA3074" s="314" t="str">
        <f t="shared" ca="1" si="332"/>
        <v/>
      </c>
    </row>
    <row r="3075" spans="1:27" x14ac:dyDescent="0.3">
      <c r="A3075" s="238"/>
      <c r="B3075" s="241" t="str">
        <f t="shared" si="336"/>
        <v/>
      </c>
      <c r="C3075" s="239"/>
      <c r="D3075" s="240" t="str">
        <f>IF(C3075&lt;&gt;"",VLOOKUP(C3075,'BASE EQUIPOS'!$G$8:$H$22,2,0),"")</f>
        <v/>
      </c>
      <c r="E3075" s="241" t="str">
        <f>IF(C3075&lt;&gt;"",VLOOKUP(C3075,'BASE EQUIPOS'!$G$8:$I$22,3,0),"")</f>
        <v/>
      </c>
      <c r="F3075" s="241" t="str">
        <f>IF(C3075&lt;&gt;"",VLOOKUP(C3075,'BASE EQUIPOS'!$G$8:$J$22,4,0),"")</f>
        <v/>
      </c>
      <c r="G3075" s="242"/>
      <c r="H3075" s="233"/>
      <c r="I3075" s="241"/>
      <c r="J3075" s="241"/>
      <c r="K3075" s="241"/>
      <c r="L3075" s="239"/>
      <c r="M3075" s="244"/>
      <c r="N3075" s="245" t="str">
        <f t="shared" ca="1" si="330"/>
        <v/>
      </c>
      <c r="O3075" s="239"/>
      <c r="P3075" s="244"/>
      <c r="Q3075" s="245" t="str">
        <f t="shared" si="331"/>
        <v/>
      </c>
      <c r="U3075" s="246" t="str">
        <f>IFERROR(VLOOKUP(C3075,'BASE EQUIPOS'!$G$8:$O$22,9,0)," ")</f>
        <v xml:space="preserve"> </v>
      </c>
      <c r="V3075" s="232" t="str">
        <f t="shared" si="333"/>
        <v/>
      </c>
      <c r="W3075" s="232" t="str">
        <f t="shared" si="334"/>
        <v/>
      </c>
      <c r="X3075" s="232" t="str">
        <f>IFERROR(VLOOKUP(W3075,Datos!$P$4:$Q$18,2,0),"")</f>
        <v/>
      </c>
      <c r="Y3075" s="232" t="str">
        <f t="shared" si="335"/>
        <v/>
      </c>
      <c r="AA3075" s="314" t="str">
        <f t="shared" ca="1" si="332"/>
        <v/>
      </c>
    </row>
    <row r="3076" spans="1:27" x14ac:dyDescent="0.3">
      <c r="A3076" s="238"/>
      <c r="B3076" s="241" t="str">
        <f t="shared" si="336"/>
        <v/>
      </c>
      <c r="C3076" s="239"/>
      <c r="D3076" s="240" t="str">
        <f>IF(C3076&lt;&gt;"",VLOOKUP(C3076,'BASE EQUIPOS'!$G$8:$H$22,2,0),"")</f>
        <v/>
      </c>
      <c r="E3076" s="241" t="str">
        <f>IF(C3076&lt;&gt;"",VLOOKUP(C3076,'BASE EQUIPOS'!$G$8:$I$22,3,0),"")</f>
        <v/>
      </c>
      <c r="F3076" s="241" t="str">
        <f>IF(C3076&lt;&gt;"",VLOOKUP(C3076,'BASE EQUIPOS'!$G$8:$J$22,4,0),"")</f>
        <v/>
      </c>
      <c r="G3076" s="242"/>
      <c r="H3076" s="233"/>
      <c r="I3076" s="241"/>
      <c r="J3076" s="241"/>
      <c r="K3076" s="241"/>
      <c r="L3076" s="239"/>
      <c r="M3076" s="244"/>
      <c r="N3076" s="245" t="str">
        <f t="shared" ca="1" si="330"/>
        <v/>
      </c>
      <c r="O3076" s="239"/>
      <c r="P3076" s="244"/>
      <c r="Q3076" s="245" t="str">
        <f t="shared" si="331"/>
        <v/>
      </c>
      <c r="U3076" s="246" t="str">
        <f>IFERROR(VLOOKUP(C3076,'BASE EQUIPOS'!$G$8:$O$22,9,0)," ")</f>
        <v xml:space="preserve"> </v>
      </c>
      <c r="V3076" s="232" t="str">
        <f t="shared" si="333"/>
        <v/>
      </c>
      <c r="W3076" s="232" t="str">
        <f t="shared" si="334"/>
        <v/>
      </c>
      <c r="X3076" s="232" t="str">
        <f>IFERROR(VLOOKUP(W3076,Datos!$P$4:$Q$18,2,0),"")</f>
        <v/>
      </c>
      <c r="Y3076" s="232" t="str">
        <f t="shared" si="335"/>
        <v/>
      </c>
      <c r="AA3076" s="314" t="str">
        <f t="shared" ca="1" si="332"/>
        <v/>
      </c>
    </row>
    <row r="3077" spans="1:27" x14ac:dyDescent="0.3">
      <c r="A3077" s="238"/>
      <c r="B3077" s="241" t="str">
        <f t="shared" si="336"/>
        <v/>
      </c>
      <c r="C3077" s="239"/>
      <c r="D3077" s="240" t="str">
        <f>IF(C3077&lt;&gt;"",VLOOKUP(C3077,'BASE EQUIPOS'!$G$8:$H$22,2,0),"")</f>
        <v/>
      </c>
      <c r="E3077" s="241" t="str">
        <f>IF(C3077&lt;&gt;"",VLOOKUP(C3077,'BASE EQUIPOS'!$G$8:$I$22,3,0),"")</f>
        <v/>
      </c>
      <c r="F3077" s="241" t="str">
        <f>IF(C3077&lt;&gt;"",VLOOKUP(C3077,'BASE EQUIPOS'!$G$8:$J$22,4,0),"")</f>
        <v/>
      </c>
      <c r="G3077" s="242"/>
      <c r="H3077" s="233"/>
      <c r="I3077" s="241"/>
      <c r="J3077" s="241"/>
      <c r="K3077" s="241"/>
      <c r="L3077" s="239"/>
      <c r="M3077" s="244"/>
      <c r="N3077" s="245" t="str">
        <f t="shared" ca="1" si="330"/>
        <v/>
      </c>
      <c r="O3077" s="239"/>
      <c r="P3077" s="244"/>
      <c r="Q3077" s="245" t="str">
        <f t="shared" si="331"/>
        <v/>
      </c>
      <c r="U3077" s="246" t="str">
        <f>IFERROR(VLOOKUP(C3077,'BASE EQUIPOS'!$G$8:$O$22,9,0)," ")</f>
        <v xml:space="preserve"> </v>
      </c>
      <c r="V3077" s="232" t="str">
        <f t="shared" si="333"/>
        <v/>
      </c>
      <c r="W3077" s="232" t="str">
        <f t="shared" si="334"/>
        <v/>
      </c>
      <c r="X3077" s="232" t="str">
        <f>IFERROR(VLOOKUP(W3077,Datos!$P$4:$Q$18,2,0),"")</f>
        <v/>
      </c>
      <c r="Y3077" s="232" t="str">
        <f t="shared" si="335"/>
        <v/>
      </c>
      <c r="AA3077" s="314" t="str">
        <f t="shared" ca="1" si="332"/>
        <v/>
      </c>
    </row>
    <row r="3078" spans="1:27" x14ac:dyDescent="0.3">
      <c r="A3078" s="238"/>
      <c r="B3078" s="241" t="str">
        <f t="shared" si="336"/>
        <v/>
      </c>
      <c r="C3078" s="239"/>
      <c r="D3078" s="240" t="str">
        <f>IF(C3078&lt;&gt;"",VLOOKUP(C3078,'BASE EQUIPOS'!$G$8:$H$22,2,0),"")</f>
        <v/>
      </c>
      <c r="E3078" s="241" t="str">
        <f>IF(C3078&lt;&gt;"",VLOOKUP(C3078,'BASE EQUIPOS'!$G$8:$I$22,3,0),"")</f>
        <v/>
      </c>
      <c r="F3078" s="241" t="str">
        <f>IF(C3078&lt;&gt;"",VLOOKUP(C3078,'BASE EQUIPOS'!$G$8:$J$22,4,0),"")</f>
        <v/>
      </c>
      <c r="G3078" s="242"/>
      <c r="H3078" s="233"/>
      <c r="I3078" s="241"/>
      <c r="J3078" s="241"/>
      <c r="K3078" s="241"/>
      <c r="L3078" s="239"/>
      <c r="M3078" s="244"/>
      <c r="N3078" s="245" t="str">
        <f t="shared" ca="1" si="330"/>
        <v/>
      </c>
      <c r="O3078" s="239"/>
      <c r="P3078" s="244"/>
      <c r="Q3078" s="245" t="str">
        <f t="shared" si="331"/>
        <v/>
      </c>
      <c r="U3078" s="246" t="str">
        <f>IFERROR(VLOOKUP(C3078,'BASE EQUIPOS'!$G$8:$O$22,9,0)," ")</f>
        <v xml:space="preserve"> </v>
      </c>
      <c r="V3078" s="232" t="str">
        <f t="shared" si="333"/>
        <v/>
      </c>
      <c r="W3078" s="232" t="str">
        <f t="shared" si="334"/>
        <v/>
      </c>
      <c r="X3078" s="232" t="str">
        <f>IFERROR(VLOOKUP(W3078,Datos!$P$4:$Q$18,2,0),"")</f>
        <v/>
      </c>
      <c r="Y3078" s="232" t="str">
        <f t="shared" si="335"/>
        <v/>
      </c>
      <c r="AA3078" s="314" t="str">
        <f t="shared" ca="1" si="332"/>
        <v/>
      </c>
    </row>
    <row r="3079" spans="1:27" x14ac:dyDescent="0.3">
      <c r="A3079" s="238"/>
      <c r="B3079" s="241" t="str">
        <f t="shared" si="336"/>
        <v/>
      </c>
      <c r="C3079" s="239"/>
      <c r="D3079" s="240" t="str">
        <f>IF(C3079&lt;&gt;"",VLOOKUP(C3079,'BASE EQUIPOS'!$G$8:$H$22,2,0),"")</f>
        <v/>
      </c>
      <c r="E3079" s="241" t="str">
        <f>IF(C3079&lt;&gt;"",VLOOKUP(C3079,'BASE EQUIPOS'!$G$8:$I$22,3,0),"")</f>
        <v/>
      </c>
      <c r="F3079" s="241" t="str">
        <f>IF(C3079&lt;&gt;"",VLOOKUP(C3079,'BASE EQUIPOS'!$G$8:$J$22,4,0),"")</f>
        <v/>
      </c>
      <c r="G3079" s="242"/>
      <c r="H3079" s="233"/>
      <c r="I3079" s="241"/>
      <c r="J3079" s="241"/>
      <c r="K3079" s="241"/>
      <c r="L3079" s="239"/>
      <c r="M3079" s="244"/>
      <c r="N3079" s="245" t="str">
        <f t="shared" ca="1" si="330"/>
        <v/>
      </c>
      <c r="O3079" s="239"/>
      <c r="P3079" s="244"/>
      <c r="Q3079" s="245" t="str">
        <f t="shared" si="331"/>
        <v/>
      </c>
      <c r="U3079" s="246" t="str">
        <f>IFERROR(VLOOKUP(C3079,'BASE EQUIPOS'!$G$8:$O$22,9,0)," ")</f>
        <v xml:space="preserve"> </v>
      </c>
      <c r="V3079" s="232" t="str">
        <f t="shared" si="333"/>
        <v/>
      </c>
      <c r="W3079" s="232" t="str">
        <f t="shared" si="334"/>
        <v/>
      </c>
      <c r="X3079" s="232" t="str">
        <f>IFERROR(VLOOKUP(W3079,Datos!$P$4:$Q$18,2,0),"")</f>
        <v/>
      </c>
      <c r="Y3079" s="232" t="str">
        <f t="shared" si="335"/>
        <v/>
      </c>
      <c r="AA3079" s="314" t="str">
        <f t="shared" ca="1" si="332"/>
        <v/>
      </c>
    </row>
    <row r="3080" spans="1:27" x14ac:dyDescent="0.3">
      <c r="A3080" s="238"/>
      <c r="B3080" s="241" t="str">
        <f t="shared" si="336"/>
        <v/>
      </c>
      <c r="C3080" s="239"/>
      <c r="D3080" s="240" t="str">
        <f>IF(C3080&lt;&gt;"",VLOOKUP(C3080,'BASE EQUIPOS'!$G$8:$H$22,2,0),"")</f>
        <v/>
      </c>
      <c r="E3080" s="241" t="str">
        <f>IF(C3080&lt;&gt;"",VLOOKUP(C3080,'BASE EQUIPOS'!$G$8:$I$22,3,0),"")</f>
        <v/>
      </c>
      <c r="F3080" s="241" t="str">
        <f>IF(C3080&lt;&gt;"",VLOOKUP(C3080,'BASE EQUIPOS'!$G$8:$J$22,4,0),"")</f>
        <v/>
      </c>
      <c r="G3080" s="242"/>
      <c r="H3080" s="233"/>
      <c r="I3080" s="241"/>
      <c r="J3080" s="241"/>
      <c r="K3080" s="241"/>
      <c r="L3080" s="239"/>
      <c r="M3080" s="244"/>
      <c r="N3080" s="245" t="str">
        <f t="shared" ca="1" si="330"/>
        <v/>
      </c>
      <c r="O3080" s="239"/>
      <c r="P3080" s="244"/>
      <c r="Q3080" s="245" t="str">
        <f t="shared" si="331"/>
        <v/>
      </c>
      <c r="U3080" s="246" t="str">
        <f>IFERROR(VLOOKUP(C3080,'BASE EQUIPOS'!$G$8:$O$22,9,0)," ")</f>
        <v xml:space="preserve"> </v>
      </c>
      <c r="V3080" s="232" t="str">
        <f t="shared" si="333"/>
        <v/>
      </c>
      <c r="W3080" s="232" t="str">
        <f t="shared" si="334"/>
        <v/>
      </c>
      <c r="X3080" s="232" t="str">
        <f>IFERROR(VLOOKUP(W3080,Datos!$P$4:$Q$18,2,0),"")</f>
        <v/>
      </c>
      <c r="Y3080" s="232" t="str">
        <f t="shared" si="335"/>
        <v/>
      </c>
      <c r="AA3080" s="314" t="str">
        <f t="shared" ca="1" si="332"/>
        <v/>
      </c>
    </row>
    <row r="3081" spans="1:27" x14ac:dyDescent="0.3">
      <c r="A3081" s="238"/>
      <c r="B3081" s="241" t="str">
        <f t="shared" si="336"/>
        <v/>
      </c>
      <c r="C3081" s="239"/>
      <c r="D3081" s="240" t="str">
        <f>IF(C3081&lt;&gt;"",VLOOKUP(C3081,'BASE EQUIPOS'!$G$8:$H$22,2,0),"")</f>
        <v/>
      </c>
      <c r="E3081" s="241" t="str">
        <f>IF(C3081&lt;&gt;"",VLOOKUP(C3081,'BASE EQUIPOS'!$G$8:$I$22,3,0),"")</f>
        <v/>
      </c>
      <c r="F3081" s="241" t="str">
        <f>IF(C3081&lt;&gt;"",VLOOKUP(C3081,'BASE EQUIPOS'!$G$8:$J$22,4,0),"")</f>
        <v/>
      </c>
      <c r="G3081" s="242"/>
      <c r="H3081" s="233"/>
      <c r="I3081" s="241"/>
      <c r="J3081" s="241"/>
      <c r="K3081" s="241"/>
      <c r="L3081" s="239"/>
      <c r="M3081" s="244"/>
      <c r="N3081" s="245" t="str">
        <f t="shared" ca="1" si="330"/>
        <v/>
      </c>
      <c r="O3081" s="239"/>
      <c r="P3081" s="244"/>
      <c r="Q3081" s="245" t="str">
        <f t="shared" si="331"/>
        <v/>
      </c>
      <c r="U3081" s="246" t="str">
        <f>IFERROR(VLOOKUP(C3081,'BASE EQUIPOS'!$G$8:$O$22,9,0)," ")</f>
        <v xml:space="preserve"> </v>
      </c>
      <c r="V3081" s="232" t="str">
        <f t="shared" si="333"/>
        <v/>
      </c>
      <c r="W3081" s="232" t="str">
        <f t="shared" si="334"/>
        <v/>
      </c>
      <c r="X3081" s="232" t="str">
        <f>IFERROR(VLOOKUP(W3081,Datos!$P$4:$Q$18,2,0),"")</f>
        <v/>
      </c>
      <c r="Y3081" s="232" t="str">
        <f t="shared" si="335"/>
        <v/>
      </c>
      <c r="AA3081" s="314" t="str">
        <f t="shared" ca="1" si="332"/>
        <v/>
      </c>
    </row>
    <row r="3082" spans="1:27" x14ac:dyDescent="0.3">
      <c r="A3082" s="238"/>
      <c r="B3082" s="241" t="str">
        <f t="shared" si="336"/>
        <v/>
      </c>
      <c r="C3082" s="239"/>
      <c r="D3082" s="240" t="str">
        <f>IF(C3082&lt;&gt;"",VLOOKUP(C3082,'BASE EQUIPOS'!$G$8:$H$22,2,0),"")</f>
        <v/>
      </c>
      <c r="E3082" s="241" t="str">
        <f>IF(C3082&lt;&gt;"",VLOOKUP(C3082,'BASE EQUIPOS'!$G$8:$I$22,3,0),"")</f>
        <v/>
      </c>
      <c r="F3082" s="241" t="str">
        <f>IF(C3082&lt;&gt;"",VLOOKUP(C3082,'BASE EQUIPOS'!$G$8:$J$22,4,0),"")</f>
        <v/>
      </c>
      <c r="G3082" s="242"/>
      <c r="H3082" s="233"/>
      <c r="I3082" s="241"/>
      <c r="J3082" s="241"/>
      <c r="K3082" s="241"/>
      <c r="L3082" s="239"/>
      <c r="M3082" s="244"/>
      <c r="N3082" s="245" t="str">
        <f t="shared" ca="1" si="330"/>
        <v/>
      </c>
      <c r="O3082" s="239"/>
      <c r="P3082" s="244"/>
      <c r="Q3082" s="245" t="str">
        <f t="shared" si="331"/>
        <v/>
      </c>
      <c r="U3082" s="246" t="str">
        <f>IFERROR(VLOOKUP(C3082,'BASE EQUIPOS'!$G$8:$O$22,9,0)," ")</f>
        <v xml:space="preserve"> </v>
      </c>
      <c r="V3082" s="232" t="str">
        <f t="shared" si="333"/>
        <v/>
      </c>
      <c r="W3082" s="232" t="str">
        <f t="shared" si="334"/>
        <v/>
      </c>
      <c r="X3082" s="232" t="str">
        <f>IFERROR(VLOOKUP(W3082,Datos!$P$4:$Q$18,2,0),"")</f>
        <v/>
      </c>
      <c r="Y3082" s="232" t="str">
        <f t="shared" si="335"/>
        <v/>
      </c>
      <c r="AA3082" s="314" t="str">
        <f t="shared" ca="1" si="332"/>
        <v/>
      </c>
    </row>
    <row r="3083" spans="1:27" x14ac:dyDescent="0.3">
      <c r="A3083" s="238"/>
      <c r="B3083" s="241" t="str">
        <f t="shared" si="336"/>
        <v/>
      </c>
      <c r="C3083" s="239"/>
      <c r="D3083" s="240" t="str">
        <f>IF(C3083&lt;&gt;"",VLOOKUP(C3083,'BASE EQUIPOS'!$G$8:$H$22,2,0),"")</f>
        <v/>
      </c>
      <c r="E3083" s="241" t="str">
        <f>IF(C3083&lt;&gt;"",VLOOKUP(C3083,'BASE EQUIPOS'!$G$8:$I$22,3,0),"")</f>
        <v/>
      </c>
      <c r="F3083" s="241" t="str">
        <f>IF(C3083&lt;&gt;"",VLOOKUP(C3083,'BASE EQUIPOS'!$G$8:$J$22,4,0),"")</f>
        <v/>
      </c>
      <c r="G3083" s="242"/>
      <c r="H3083" s="233"/>
      <c r="I3083" s="241"/>
      <c r="J3083" s="241"/>
      <c r="K3083" s="241"/>
      <c r="L3083" s="239"/>
      <c r="M3083" s="244"/>
      <c r="N3083" s="245" t="str">
        <f t="shared" ca="1" si="330"/>
        <v/>
      </c>
      <c r="O3083" s="239"/>
      <c r="P3083" s="244"/>
      <c r="Q3083" s="245" t="str">
        <f t="shared" si="331"/>
        <v/>
      </c>
      <c r="U3083" s="246" t="str">
        <f>IFERROR(VLOOKUP(C3083,'BASE EQUIPOS'!$G$8:$O$22,9,0)," ")</f>
        <v xml:space="preserve"> </v>
      </c>
      <c r="V3083" s="232" t="str">
        <f t="shared" si="333"/>
        <v/>
      </c>
      <c r="W3083" s="232" t="str">
        <f t="shared" si="334"/>
        <v/>
      </c>
      <c r="X3083" s="232" t="str">
        <f>IFERROR(VLOOKUP(W3083,Datos!$P$4:$Q$18,2,0),"")</f>
        <v/>
      </c>
      <c r="Y3083" s="232" t="str">
        <f t="shared" si="335"/>
        <v/>
      </c>
      <c r="AA3083" s="314" t="str">
        <f t="shared" ca="1" si="332"/>
        <v/>
      </c>
    </row>
    <row r="3084" spans="1:27" x14ac:dyDescent="0.3">
      <c r="A3084" s="238"/>
      <c r="B3084" s="241" t="str">
        <f t="shared" si="336"/>
        <v/>
      </c>
      <c r="C3084" s="239"/>
      <c r="D3084" s="240" t="str">
        <f>IF(C3084&lt;&gt;"",VLOOKUP(C3084,'BASE EQUIPOS'!$G$8:$H$22,2,0),"")</f>
        <v/>
      </c>
      <c r="E3084" s="241" t="str">
        <f>IF(C3084&lt;&gt;"",VLOOKUP(C3084,'BASE EQUIPOS'!$G$8:$I$22,3,0),"")</f>
        <v/>
      </c>
      <c r="F3084" s="241" t="str">
        <f>IF(C3084&lt;&gt;"",VLOOKUP(C3084,'BASE EQUIPOS'!$G$8:$J$22,4,0),"")</f>
        <v/>
      </c>
      <c r="G3084" s="242"/>
      <c r="H3084" s="233"/>
      <c r="I3084" s="241"/>
      <c r="J3084" s="241"/>
      <c r="K3084" s="241"/>
      <c r="L3084" s="239"/>
      <c r="M3084" s="244"/>
      <c r="N3084" s="245" t="str">
        <f t="shared" ca="1" si="330"/>
        <v/>
      </c>
      <c r="O3084" s="239"/>
      <c r="P3084" s="244"/>
      <c r="Q3084" s="245" t="str">
        <f t="shared" si="331"/>
        <v/>
      </c>
      <c r="U3084" s="246" t="str">
        <f>IFERROR(VLOOKUP(C3084,'BASE EQUIPOS'!$G$8:$O$22,9,0)," ")</f>
        <v xml:space="preserve"> </v>
      </c>
      <c r="V3084" s="232" t="str">
        <f t="shared" si="333"/>
        <v/>
      </c>
      <c r="W3084" s="232" t="str">
        <f t="shared" si="334"/>
        <v/>
      </c>
      <c r="X3084" s="232" t="str">
        <f>IFERROR(VLOOKUP(W3084,Datos!$P$4:$Q$18,2,0),"")</f>
        <v/>
      </c>
      <c r="Y3084" s="232" t="str">
        <f t="shared" si="335"/>
        <v/>
      </c>
      <c r="AA3084" s="314" t="str">
        <f t="shared" ca="1" si="332"/>
        <v/>
      </c>
    </row>
    <row r="3085" spans="1:27" x14ac:dyDescent="0.3">
      <c r="A3085" s="238"/>
      <c r="B3085" s="241" t="str">
        <f t="shared" si="336"/>
        <v/>
      </c>
      <c r="C3085" s="239"/>
      <c r="D3085" s="240" t="str">
        <f>IF(C3085&lt;&gt;"",VLOOKUP(C3085,'BASE EQUIPOS'!$G$8:$H$22,2,0),"")</f>
        <v/>
      </c>
      <c r="E3085" s="241" t="str">
        <f>IF(C3085&lt;&gt;"",VLOOKUP(C3085,'BASE EQUIPOS'!$G$8:$I$22,3,0),"")</f>
        <v/>
      </c>
      <c r="F3085" s="241" t="str">
        <f>IF(C3085&lt;&gt;"",VLOOKUP(C3085,'BASE EQUIPOS'!$G$8:$J$22,4,0),"")</f>
        <v/>
      </c>
      <c r="G3085" s="242"/>
      <c r="H3085" s="233"/>
      <c r="I3085" s="241"/>
      <c r="J3085" s="241"/>
      <c r="K3085" s="241"/>
      <c r="L3085" s="239"/>
      <c r="M3085" s="244"/>
      <c r="N3085" s="245" t="str">
        <f t="shared" ca="1" si="330"/>
        <v/>
      </c>
      <c r="O3085" s="239"/>
      <c r="P3085" s="244"/>
      <c r="Q3085" s="245" t="str">
        <f t="shared" si="331"/>
        <v/>
      </c>
      <c r="U3085" s="246" t="str">
        <f>IFERROR(VLOOKUP(C3085,'BASE EQUIPOS'!$G$8:$O$22,9,0)," ")</f>
        <v xml:space="preserve"> </v>
      </c>
      <c r="V3085" s="232" t="str">
        <f t="shared" si="333"/>
        <v/>
      </c>
      <c r="W3085" s="232" t="str">
        <f t="shared" si="334"/>
        <v/>
      </c>
      <c r="X3085" s="232" t="str">
        <f>IFERROR(VLOOKUP(W3085,Datos!$P$4:$Q$18,2,0),"")</f>
        <v/>
      </c>
      <c r="Y3085" s="232" t="str">
        <f t="shared" si="335"/>
        <v/>
      </c>
      <c r="AA3085" s="314" t="str">
        <f t="shared" ca="1" si="332"/>
        <v/>
      </c>
    </row>
    <row r="3086" spans="1:27" x14ac:dyDescent="0.3">
      <c r="A3086" s="238"/>
      <c r="B3086" s="241" t="str">
        <f t="shared" si="336"/>
        <v/>
      </c>
      <c r="C3086" s="239"/>
      <c r="D3086" s="240" t="str">
        <f>IF(C3086&lt;&gt;"",VLOOKUP(C3086,'BASE EQUIPOS'!$G$8:$H$22,2,0),"")</f>
        <v/>
      </c>
      <c r="E3086" s="241" t="str">
        <f>IF(C3086&lt;&gt;"",VLOOKUP(C3086,'BASE EQUIPOS'!$G$8:$I$22,3,0),"")</f>
        <v/>
      </c>
      <c r="F3086" s="241" t="str">
        <f>IF(C3086&lt;&gt;"",VLOOKUP(C3086,'BASE EQUIPOS'!$G$8:$J$22,4,0),"")</f>
        <v/>
      </c>
      <c r="G3086" s="242"/>
      <c r="H3086" s="233"/>
      <c r="I3086" s="241"/>
      <c r="J3086" s="241"/>
      <c r="K3086" s="241"/>
      <c r="L3086" s="239"/>
      <c r="M3086" s="244"/>
      <c r="N3086" s="245" t="str">
        <f t="shared" ca="1" si="330"/>
        <v/>
      </c>
      <c r="O3086" s="239"/>
      <c r="P3086" s="244"/>
      <c r="Q3086" s="245" t="str">
        <f t="shared" si="331"/>
        <v/>
      </c>
      <c r="U3086" s="246" t="str">
        <f>IFERROR(VLOOKUP(C3086,'BASE EQUIPOS'!$G$8:$O$22,9,0)," ")</f>
        <v xml:space="preserve"> </v>
      </c>
      <c r="V3086" s="232" t="str">
        <f t="shared" si="333"/>
        <v/>
      </c>
      <c r="W3086" s="232" t="str">
        <f t="shared" si="334"/>
        <v/>
      </c>
      <c r="X3086" s="232" t="str">
        <f>IFERROR(VLOOKUP(W3086,Datos!$P$4:$Q$18,2,0),"")</f>
        <v/>
      </c>
      <c r="Y3086" s="232" t="str">
        <f t="shared" si="335"/>
        <v/>
      </c>
      <c r="AA3086" s="314" t="str">
        <f t="shared" ca="1" si="332"/>
        <v/>
      </c>
    </row>
    <row r="3087" spans="1:27" x14ac:dyDescent="0.3">
      <c r="A3087" s="238"/>
      <c r="B3087" s="241" t="str">
        <f t="shared" si="336"/>
        <v/>
      </c>
      <c r="C3087" s="239"/>
      <c r="D3087" s="240" t="str">
        <f>IF(C3087&lt;&gt;"",VLOOKUP(C3087,'BASE EQUIPOS'!$G$8:$H$22,2,0),"")</f>
        <v/>
      </c>
      <c r="E3087" s="241" t="str">
        <f>IF(C3087&lt;&gt;"",VLOOKUP(C3087,'BASE EQUIPOS'!$G$8:$I$22,3,0),"")</f>
        <v/>
      </c>
      <c r="F3087" s="241" t="str">
        <f>IF(C3087&lt;&gt;"",VLOOKUP(C3087,'BASE EQUIPOS'!$G$8:$J$22,4,0),"")</f>
        <v/>
      </c>
      <c r="G3087" s="242"/>
      <c r="H3087" s="233"/>
      <c r="I3087" s="241"/>
      <c r="J3087" s="241"/>
      <c r="K3087" s="241"/>
      <c r="L3087" s="239"/>
      <c r="M3087" s="244"/>
      <c r="N3087" s="245" t="str">
        <f t="shared" ca="1" si="330"/>
        <v/>
      </c>
      <c r="O3087" s="239"/>
      <c r="P3087" s="244"/>
      <c r="Q3087" s="245" t="str">
        <f t="shared" si="331"/>
        <v/>
      </c>
      <c r="U3087" s="246" t="str">
        <f>IFERROR(VLOOKUP(C3087,'BASE EQUIPOS'!$G$8:$O$22,9,0)," ")</f>
        <v xml:space="preserve"> </v>
      </c>
      <c r="V3087" s="232" t="str">
        <f t="shared" si="333"/>
        <v/>
      </c>
      <c r="W3087" s="232" t="str">
        <f t="shared" si="334"/>
        <v/>
      </c>
      <c r="X3087" s="232" t="str">
        <f>IFERROR(VLOOKUP(W3087,Datos!$P$4:$Q$18,2,0),"")</f>
        <v/>
      </c>
      <c r="Y3087" s="232" t="str">
        <f t="shared" si="335"/>
        <v/>
      </c>
      <c r="AA3087" s="314" t="str">
        <f t="shared" ca="1" si="332"/>
        <v/>
      </c>
    </row>
    <row r="3088" spans="1:27" x14ac:dyDescent="0.3">
      <c r="A3088" s="238"/>
      <c r="B3088" s="241" t="str">
        <f t="shared" si="336"/>
        <v/>
      </c>
      <c r="C3088" s="239"/>
      <c r="D3088" s="240" t="str">
        <f>IF(C3088&lt;&gt;"",VLOOKUP(C3088,'BASE EQUIPOS'!$G$8:$H$22,2,0),"")</f>
        <v/>
      </c>
      <c r="E3088" s="241" t="str">
        <f>IF(C3088&lt;&gt;"",VLOOKUP(C3088,'BASE EQUIPOS'!$G$8:$I$22,3,0),"")</f>
        <v/>
      </c>
      <c r="F3088" s="241" t="str">
        <f>IF(C3088&lt;&gt;"",VLOOKUP(C3088,'BASE EQUIPOS'!$G$8:$J$22,4,0),"")</f>
        <v/>
      </c>
      <c r="G3088" s="242"/>
      <c r="H3088" s="233"/>
      <c r="I3088" s="241"/>
      <c r="J3088" s="241"/>
      <c r="K3088" s="241"/>
      <c r="L3088" s="239"/>
      <c r="M3088" s="244"/>
      <c r="N3088" s="245" t="str">
        <f t="shared" ref="N3088:N3151" ca="1" si="337">IF(M3088="","",IF(O3088="",NOW()*24-(L3088+M3088)*24,"Mtto. Terminado"))</f>
        <v/>
      </c>
      <c r="O3088" s="239"/>
      <c r="P3088" s="244"/>
      <c r="Q3088" s="245" t="str">
        <f t="shared" ref="Q3088:Q3151" si="338">IF(O3088="","",IF(P3088="","",(O3088+P3088)*24-(L3088+M3088)*24))</f>
        <v/>
      </c>
      <c r="U3088" s="246" t="str">
        <f>IFERROR(VLOOKUP(C3088,'BASE EQUIPOS'!$G$8:$O$22,9,0)," ")</f>
        <v xml:space="preserve"> </v>
      </c>
      <c r="V3088" s="232" t="str">
        <f t="shared" si="333"/>
        <v/>
      </c>
      <c r="W3088" s="232" t="str">
        <f t="shared" si="334"/>
        <v/>
      </c>
      <c r="X3088" s="232" t="str">
        <f>IFERROR(VLOOKUP(W3088,Datos!$P$4:$Q$18,2,0),"")</f>
        <v/>
      </c>
      <c r="Y3088" s="232" t="str">
        <f t="shared" si="335"/>
        <v/>
      </c>
      <c r="AA3088" s="314" t="str">
        <f t="shared" ca="1" si="332"/>
        <v/>
      </c>
    </row>
    <row r="3089" spans="1:27" x14ac:dyDescent="0.3">
      <c r="A3089" s="238"/>
      <c r="B3089" s="241" t="str">
        <f t="shared" si="336"/>
        <v/>
      </c>
      <c r="C3089" s="239"/>
      <c r="D3089" s="240" t="str">
        <f>IF(C3089&lt;&gt;"",VLOOKUP(C3089,'BASE EQUIPOS'!$G$8:$H$22,2,0),"")</f>
        <v/>
      </c>
      <c r="E3089" s="241" t="str">
        <f>IF(C3089&lt;&gt;"",VLOOKUP(C3089,'BASE EQUIPOS'!$G$8:$I$22,3,0),"")</f>
        <v/>
      </c>
      <c r="F3089" s="241" t="str">
        <f>IF(C3089&lt;&gt;"",VLOOKUP(C3089,'BASE EQUIPOS'!$G$8:$J$22,4,0),"")</f>
        <v/>
      </c>
      <c r="G3089" s="242"/>
      <c r="H3089" s="233"/>
      <c r="I3089" s="241"/>
      <c r="J3089" s="241"/>
      <c r="K3089" s="241"/>
      <c r="L3089" s="239"/>
      <c r="M3089" s="244"/>
      <c r="N3089" s="245" t="str">
        <f t="shared" ca="1" si="337"/>
        <v/>
      </c>
      <c r="O3089" s="239"/>
      <c r="P3089" s="244"/>
      <c r="Q3089" s="245" t="str">
        <f t="shared" si="338"/>
        <v/>
      </c>
      <c r="U3089" s="246" t="str">
        <f>IFERROR(VLOOKUP(C3089,'BASE EQUIPOS'!$G$8:$O$22,9,0)," ")</f>
        <v xml:space="preserve"> </v>
      </c>
      <c r="V3089" s="232" t="str">
        <f t="shared" si="333"/>
        <v/>
      </c>
      <c r="W3089" s="232" t="str">
        <f t="shared" si="334"/>
        <v/>
      </c>
      <c r="X3089" s="232" t="str">
        <f>IFERROR(VLOOKUP(W3089,Datos!$P$4:$Q$18,2,0),"")</f>
        <v/>
      </c>
      <c r="Y3089" s="232" t="str">
        <f t="shared" si="335"/>
        <v/>
      </c>
      <c r="AA3089" s="314" t="str">
        <f t="shared" ref="AA3089:AA3152" ca="1" si="339">IF(N3089="Mtto. Terminado",1,"")</f>
        <v/>
      </c>
    </row>
    <row r="3090" spans="1:27" x14ac:dyDescent="0.3">
      <c r="A3090" s="238"/>
      <c r="B3090" s="241" t="str">
        <f t="shared" si="336"/>
        <v/>
      </c>
      <c r="C3090" s="239"/>
      <c r="D3090" s="240" t="str">
        <f>IF(C3090&lt;&gt;"",VLOOKUP(C3090,'BASE EQUIPOS'!$G$8:$H$22,2,0),"")</f>
        <v/>
      </c>
      <c r="E3090" s="241" t="str">
        <f>IF(C3090&lt;&gt;"",VLOOKUP(C3090,'BASE EQUIPOS'!$G$8:$I$22,3,0),"")</f>
        <v/>
      </c>
      <c r="F3090" s="241" t="str">
        <f>IF(C3090&lt;&gt;"",VLOOKUP(C3090,'BASE EQUIPOS'!$G$8:$J$22,4,0),"")</f>
        <v/>
      </c>
      <c r="G3090" s="242"/>
      <c r="H3090" s="233"/>
      <c r="I3090" s="241"/>
      <c r="J3090" s="241"/>
      <c r="K3090" s="241"/>
      <c r="L3090" s="239"/>
      <c r="M3090" s="244"/>
      <c r="N3090" s="245" t="str">
        <f t="shared" ca="1" si="337"/>
        <v/>
      </c>
      <c r="O3090" s="239"/>
      <c r="P3090" s="244"/>
      <c r="Q3090" s="245" t="str">
        <f t="shared" si="338"/>
        <v/>
      </c>
      <c r="U3090" s="246" t="str">
        <f>IFERROR(VLOOKUP(C3090,'BASE EQUIPOS'!$G$8:$O$22,9,0)," ")</f>
        <v xml:space="preserve"> </v>
      </c>
      <c r="V3090" s="232" t="str">
        <f t="shared" si="333"/>
        <v/>
      </c>
      <c r="W3090" s="232" t="str">
        <f t="shared" si="334"/>
        <v/>
      </c>
      <c r="X3090" s="232" t="str">
        <f>IFERROR(VLOOKUP(W3090,Datos!$P$4:$Q$18,2,0),"")</f>
        <v/>
      </c>
      <c r="Y3090" s="232" t="str">
        <f t="shared" si="335"/>
        <v/>
      </c>
      <c r="AA3090" s="314" t="str">
        <f t="shared" ca="1" si="339"/>
        <v/>
      </c>
    </row>
    <row r="3091" spans="1:27" x14ac:dyDescent="0.3">
      <c r="A3091" s="238"/>
      <c r="B3091" s="241" t="str">
        <f t="shared" si="336"/>
        <v/>
      </c>
      <c r="C3091" s="239"/>
      <c r="D3091" s="240" t="str">
        <f>IF(C3091&lt;&gt;"",VLOOKUP(C3091,'BASE EQUIPOS'!$G$8:$H$22,2,0),"")</f>
        <v/>
      </c>
      <c r="E3091" s="241" t="str">
        <f>IF(C3091&lt;&gt;"",VLOOKUP(C3091,'BASE EQUIPOS'!$G$8:$I$22,3,0),"")</f>
        <v/>
      </c>
      <c r="F3091" s="241" t="str">
        <f>IF(C3091&lt;&gt;"",VLOOKUP(C3091,'BASE EQUIPOS'!$G$8:$J$22,4,0),"")</f>
        <v/>
      </c>
      <c r="G3091" s="242"/>
      <c r="H3091" s="233"/>
      <c r="I3091" s="241"/>
      <c r="J3091" s="241"/>
      <c r="K3091" s="241"/>
      <c r="L3091" s="239"/>
      <c r="M3091" s="244"/>
      <c r="N3091" s="245" t="str">
        <f t="shared" ca="1" si="337"/>
        <v/>
      </c>
      <c r="O3091" s="239"/>
      <c r="P3091" s="244"/>
      <c r="Q3091" s="245" t="str">
        <f t="shared" si="338"/>
        <v/>
      </c>
      <c r="U3091" s="246" t="str">
        <f>IFERROR(VLOOKUP(C3091,'BASE EQUIPOS'!$G$8:$O$22,9,0)," ")</f>
        <v xml:space="preserve"> </v>
      </c>
      <c r="V3091" s="232" t="str">
        <f t="shared" si="333"/>
        <v/>
      </c>
      <c r="W3091" s="232" t="str">
        <f t="shared" si="334"/>
        <v/>
      </c>
      <c r="X3091" s="232" t="str">
        <f>IFERROR(VLOOKUP(W3091,Datos!$P$4:$Q$18,2,0),"")</f>
        <v/>
      </c>
      <c r="Y3091" s="232" t="str">
        <f t="shared" si="335"/>
        <v/>
      </c>
      <c r="AA3091" s="314" t="str">
        <f t="shared" ca="1" si="339"/>
        <v/>
      </c>
    </row>
    <row r="3092" spans="1:27" x14ac:dyDescent="0.3">
      <c r="A3092" s="238"/>
      <c r="B3092" s="241" t="str">
        <f t="shared" si="336"/>
        <v/>
      </c>
      <c r="C3092" s="239"/>
      <c r="D3092" s="240" t="str">
        <f>IF(C3092&lt;&gt;"",VLOOKUP(C3092,'BASE EQUIPOS'!$G$8:$H$22,2,0),"")</f>
        <v/>
      </c>
      <c r="E3092" s="241" t="str">
        <f>IF(C3092&lt;&gt;"",VLOOKUP(C3092,'BASE EQUIPOS'!$G$8:$I$22,3,0),"")</f>
        <v/>
      </c>
      <c r="F3092" s="241" t="str">
        <f>IF(C3092&lt;&gt;"",VLOOKUP(C3092,'BASE EQUIPOS'!$G$8:$J$22,4,0),"")</f>
        <v/>
      </c>
      <c r="G3092" s="242"/>
      <c r="H3092" s="233"/>
      <c r="I3092" s="241"/>
      <c r="J3092" s="241"/>
      <c r="K3092" s="241"/>
      <c r="L3092" s="239"/>
      <c r="M3092" s="244"/>
      <c r="N3092" s="245" t="str">
        <f t="shared" ca="1" si="337"/>
        <v/>
      </c>
      <c r="O3092" s="239"/>
      <c r="P3092" s="244"/>
      <c r="Q3092" s="245" t="str">
        <f t="shared" si="338"/>
        <v/>
      </c>
      <c r="U3092" s="246" t="str">
        <f>IFERROR(VLOOKUP(C3092,'BASE EQUIPOS'!$G$8:$O$22,9,0)," ")</f>
        <v xml:space="preserve"> </v>
      </c>
      <c r="V3092" s="232" t="str">
        <f t="shared" si="333"/>
        <v/>
      </c>
      <c r="W3092" s="232" t="str">
        <f t="shared" si="334"/>
        <v/>
      </c>
      <c r="X3092" s="232" t="str">
        <f>IFERROR(VLOOKUP(W3092,Datos!$P$4:$Q$18,2,0),"")</f>
        <v/>
      </c>
      <c r="Y3092" s="232" t="str">
        <f t="shared" si="335"/>
        <v/>
      </c>
      <c r="AA3092" s="314" t="str">
        <f t="shared" ca="1" si="339"/>
        <v/>
      </c>
    </row>
    <row r="3093" spans="1:27" x14ac:dyDescent="0.3">
      <c r="A3093" s="238"/>
      <c r="B3093" s="241" t="str">
        <f t="shared" si="336"/>
        <v/>
      </c>
      <c r="C3093" s="239"/>
      <c r="D3093" s="240" t="str">
        <f>IF(C3093&lt;&gt;"",VLOOKUP(C3093,'BASE EQUIPOS'!$G$8:$H$22,2,0),"")</f>
        <v/>
      </c>
      <c r="E3093" s="241" t="str">
        <f>IF(C3093&lt;&gt;"",VLOOKUP(C3093,'BASE EQUIPOS'!$G$8:$I$22,3,0),"")</f>
        <v/>
      </c>
      <c r="F3093" s="241" t="str">
        <f>IF(C3093&lt;&gt;"",VLOOKUP(C3093,'BASE EQUIPOS'!$G$8:$J$22,4,0),"")</f>
        <v/>
      </c>
      <c r="G3093" s="242"/>
      <c r="H3093" s="233"/>
      <c r="I3093" s="241"/>
      <c r="J3093" s="241"/>
      <c r="K3093" s="241"/>
      <c r="L3093" s="239"/>
      <c r="M3093" s="244"/>
      <c r="N3093" s="245" t="str">
        <f t="shared" ca="1" si="337"/>
        <v/>
      </c>
      <c r="O3093" s="239"/>
      <c r="P3093" s="244"/>
      <c r="Q3093" s="245" t="str">
        <f t="shared" si="338"/>
        <v/>
      </c>
      <c r="U3093" s="246" t="str">
        <f>IFERROR(VLOOKUP(C3093,'BASE EQUIPOS'!$G$8:$O$22,9,0)," ")</f>
        <v xml:space="preserve"> </v>
      </c>
      <c r="V3093" s="232" t="str">
        <f t="shared" ref="V3093:V3156" si="340">IF(G3093="MTTO. SISTEMÁTICO","PREVENTIVA",IF(G3093="MTTO. PREDICTIVO","INSPECCIÓN",""))</f>
        <v/>
      </c>
      <c r="W3093" s="232" t="str">
        <f t="shared" ref="W3093:W3156" si="341">CONCATENATE(D3093,I3093)</f>
        <v/>
      </c>
      <c r="X3093" s="232" t="str">
        <f>IFERROR(VLOOKUP(W3093,Datos!$P$4:$Q$18,2,0),"")</f>
        <v/>
      </c>
      <c r="Y3093" s="232" t="str">
        <f t="shared" ref="Y3093:Y3156" si="342">IF(A3093="OT CORRECTIVA",1,IF(A3093="OT PREVENTIVA",2,IF(A3093="HOJA INSPECCIÓN",3,"")))</f>
        <v/>
      </c>
      <c r="AA3093" s="314" t="str">
        <f t="shared" ca="1" si="339"/>
        <v/>
      </c>
    </row>
    <row r="3094" spans="1:27" x14ac:dyDescent="0.3">
      <c r="A3094" s="238"/>
      <c r="B3094" s="241" t="str">
        <f t="shared" si="336"/>
        <v/>
      </c>
      <c r="C3094" s="239"/>
      <c r="D3094" s="240" t="str">
        <f>IF(C3094&lt;&gt;"",VLOOKUP(C3094,'BASE EQUIPOS'!$G$8:$H$22,2,0),"")</f>
        <v/>
      </c>
      <c r="E3094" s="241" t="str">
        <f>IF(C3094&lt;&gt;"",VLOOKUP(C3094,'BASE EQUIPOS'!$G$8:$I$22,3,0),"")</f>
        <v/>
      </c>
      <c r="F3094" s="241" t="str">
        <f>IF(C3094&lt;&gt;"",VLOOKUP(C3094,'BASE EQUIPOS'!$G$8:$J$22,4,0),"")</f>
        <v/>
      </c>
      <c r="G3094" s="242"/>
      <c r="H3094" s="233"/>
      <c r="I3094" s="241"/>
      <c r="J3094" s="241"/>
      <c r="K3094" s="241"/>
      <c r="L3094" s="239"/>
      <c r="M3094" s="244"/>
      <c r="N3094" s="245" t="str">
        <f t="shared" ca="1" si="337"/>
        <v/>
      </c>
      <c r="O3094" s="239"/>
      <c r="P3094" s="244"/>
      <c r="Q3094" s="245" t="str">
        <f t="shared" si="338"/>
        <v/>
      </c>
      <c r="U3094" s="246" t="str">
        <f>IFERROR(VLOOKUP(C3094,'BASE EQUIPOS'!$G$8:$O$22,9,0)," ")</f>
        <v xml:space="preserve"> </v>
      </c>
      <c r="V3094" s="232" t="str">
        <f t="shared" si="340"/>
        <v/>
      </c>
      <c r="W3094" s="232" t="str">
        <f t="shared" si="341"/>
        <v/>
      </c>
      <c r="X3094" s="232" t="str">
        <f>IFERROR(VLOOKUP(W3094,Datos!$P$4:$Q$18,2,0),"")</f>
        <v/>
      </c>
      <c r="Y3094" s="232" t="str">
        <f t="shared" si="342"/>
        <v/>
      </c>
      <c r="AA3094" s="314" t="str">
        <f t="shared" ca="1" si="339"/>
        <v/>
      </c>
    </row>
    <row r="3095" spans="1:27" x14ac:dyDescent="0.3">
      <c r="A3095" s="238"/>
      <c r="B3095" s="241" t="str">
        <f t="shared" si="336"/>
        <v/>
      </c>
      <c r="C3095" s="239"/>
      <c r="D3095" s="240" t="str">
        <f>IF(C3095&lt;&gt;"",VLOOKUP(C3095,'BASE EQUIPOS'!$G$8:$H$22,2,0),"")</f>
        <v/>
      </c>
      <c r="E3095" s="241" t="str">
        <f>IF(C3095&lt;&gt;"",VLOOKUP(C3095,'BASE EQUIPOS'!$G$8:$I$22,3,0),"")</f>
        <v/>
      </c>
      <c r="F3095" s="241" t="str">
        <f>IF(C3095&lt;&gt;"",VLOOKUP(C3095,'BASE EQUIPOS'!$G$8:$J$22,4,0),"")</f>
        <v/>
      </c>
      <c r="G3095" s="242"/>
      <c r="H3095" s="233"/>
      <c r="I3095" s="241"/>
      <c r="J3095" s="241"/>
      <c r="K3095" s="241"/>
      <c r="L3095" s="239"/>
      <c r="M3095" s="244"/>
      <c r="N3095" s="245" t="str">
        <f t="shared" ca="1" si="337"/>
        <v/>
      </c>
      <c r="O3095" s="239"/>
      <c r="P3095" s="244"/>
      <c r="Q3095" s="245" t="str">
        <f t="shared" si="338"/>
        <v/>
      </c>
      <c r="U3095" s="246" t="str">
        <f>IFERROR(VLOOKUP(C3095,'BASE EQUIPOS'!$G$8:$O$22,9,0)," ")</f>
        <v xml:space="preserve"> </v>
      </c>
      <c r="V3095" s="232" t="str">
        <f t="shared" si="340"/>
        <v/>
      </c>
      <c r="W3095" s="232" t="str">
        <f t="shared" si="341"/>
        <v/>
      </c>
      <c r="X3095" s="232" t="str">
        <f>IFERROR(VLOOKUP(W3095,Datos!$P$4:$Q$18,2,0),"")</f>
        <v/>
      </c>
      <c r="Y3095" s="232" t="str">
        <f t="shared" si="342"/>
        <v/>
      </c>
      <c r="AA3095" s="314" t="str">
        <f t="shared" ca="1" si="339"/>
        <v/>
      </c>
    </row>
    <row r="3096" spans="1:27" x14ac:dyDescent="0.3">
      <c r="A3096" s="238"/>
      <c r="B3096" s="241" t="str">
        <f t="shared" si="336"/>
        <v/>
      </c>
      <c r="C3096" s="239"/>
      <c r="D3096" s="240" t="str">
        <f>IF(C3096&lt;&gt;"",VLOOKUP(C3096,'BASE EQUIPOS'!$G$8:$H$22,2,0),"")</f>
        <v/>
      </c>
      <c r="E3096" s="241" t="str">
        <f>IF(C3096&lt;&gt;"",VLOOKUP(C3096,'BASE EQUIPOS'!$G$8:$I$22,3,0),"")</f>
        <v/>
      </c>
      <c r="F3096" s="241" t="str">
        <f>IF(C3096&lt;&gt;"",VLOOKUP(C3096,'BASE EQUIPOS'!$G$8:$J$22,4,0),"")</f>
        <v/>
      </c>
      <c r="G3096" s="242"/>
      <c r="H3096" s="233"/>
      <c r="I3096" s="241"/>
      <c r="J3096" s="241"/>
      <c r="K3096" s="241"/>
      <c r="L3096" s="239"/>
      <c r="M3096" s="244"/>
      <c r="N3096" s="245" t="str">
        <f t="shared" ca="1" si="337"/>
        <v/>
      </c>
      <c r="O3096" s="239"/>
      <c r="P3096" s="244"/>
      <c r="Q3096" s="245" t="str">
        <f t="shared" si="338"/>
        <v/>
      </c>
      <c r="U3096" s="246" t="str">
        <f>IFERROR(VLOOKUP(C3096,'BASE EQUIPOS'!$G$8:$O$22,9,0)," ")</f>
        <v xml:space="preserve"> </v>
      </c>
      <c r="V3096" s="232" t="str">
        <f t="shared" si="340"/>
        <v/>
      </c>
      <c r="W3096" s="232" t="str">
        <f t="shared" si="341"/>
        <v/>
      </c>
      <c r="X3096" s="232" t="str">
        <f>IFERROR(VLOOKUP(W3096,Datos!$P$4:$Q$18,2,0),"")</f>
        <v/>
      </c>
      <c r="Y3096" s="232" t="str">
        <f t="shared" si="342"/>
        <v/>
      </c>
      <c r="AA3096" s="314" t="str">
        <f t="shared" ca="1" si="339"/>
        <v/>
      </c>
    </row>
    <row r="3097" spans="1:27" x14ac:dyDescent="0.3">
      <c r="A3097" s="238"/>
      <c r="B3097" s="241" t="str">
        <f t="shared" si="336"/>
        <v/>
      </c>
      <c r="C3097" s="239"/>
      <c r="D3097" s="240" t="str">
        <f>IF(C3097&lt;&gt;"",VLOOKUP(C3097,'BASE EQUIPOS'!$G$8:$H$22,2,0),"")</f>
        <v/>
      </c>
      <c r="E3097" s="241" t="str">
        <f>IF(C3097&lt;&gt;"",VLOOKUP(C3097,'BASE EQUIPOS'!$G$8:$I$22,3,0),"")</f>
        <v/>
      </c>
      <c r="F3097" s="241" t="str">
        <f>IF(C3097&lt;&gt;"",VLOOKUP(C3097,'BASE EQUIPOS'!$G$8:$J$22,4,0),"")</f>
        <v/>
      </c>
      <c r="G3097" s="242"/>
      <c r="H3097" s="233"/>
      <c r="I3097" s="241"/>
      <c r="J3097" s="241"/>
      <c r="K3097" s="241"/>
      <c r="L3097" s="239"/>
      <c r="M3097" s="244"/>
      <c r="N3097" s="245" t="str">
        <f t="shared" ca="1" si="337"/>
        <v/>
      </c>
      <c r="O3097" s="239"/>
      <c r="P3097" s="244"/>
      <c r="Q3097" s="245" t="str">
        <f t="shared" si="338"/>
        <v/>
      </c>
      <c r="U3097" s="246" t="str">
        <f>IFERROR(VLOOKUP(C3097,'BASE EQUIPOS'!$G$8:$O$22,9,0)," ")</f>
        <v xml:space="preserve"> </v>
      </c>
      <c r="V3097" s="232" t="str">
        <f t="shared" si="340"/>
        <v/>
      </c>
      <c r="W3097" s="232" t="str">
        <f t="shared" si="341"/>
        <v/>
      </c>
      <c r="X3097" s="232" t="str">
        <f>IFERROR(VLOOKUP(W3097,Datos!$P$4:$Q$18,2,0),"")</f>
        <v/>
      </c>
      <c r="Y3097" s="232" t="str">
        <f t="shared" si="342"/>
        <v/>
      </c>
      <c r="AA3097" s="314" t="str">
        <f t="shared" ca="1" si="339"/>
        <v/>
      </c>
    </row>
    <row r="3098" spans="1:27" x14ac:dyDescent="0.3">
      <c r="A3098" s="238"/>
      <c r="B3098" s="241" t="str">
        <f t="shared" si="336"/>
        <v/>
      </c>
      <c r="C3098" s="239"/>
      <c r="D3098" s="240" t="str">
        <f>IF(C3098&lt;&gt;"",VLOOKUP(C3098,'BASE EQUIPOS'!$G$8:$H$22,2,0),"")</f>
        <v/>
      </c>
      <c r="E3098" s="241" t="str">
        <f>IF(C3098&lt;&gt;"",VLOOKUP(C3098,'BASE EQUIPOS'!$G$8:$I$22,3,0),"")</f>
        <v/>
      </c>
      <c r="F3098" s="241" t="str">
        <f>IF(C3098&lt;&gt;"",VLOOKUP(C3098,'BASE EQUIPOS'!$G$8:$J$22,4,0),"")</f>
        <v/>
      </c>
      <c r="G3098" s="242"/>
      <c r="H3098" s="233"/>
      <c r="I3098" s="241"/>
      <c r="J3098" s="241"/>
      <c r="K3098" s="241"/>
      <c r="L3098" s="239"/>
      <c r="M3098" s="244"/>
      <c r="N3098" s="245" t="str">
        <f t="shared" ca="1" si="337"/>
        <v/>
      </c>
      <c r="O3098" s="239"/>
      <c r="P3098" s="244"/>
      <c r="Q3098" s="245" t="str">
        <f t="shared" si="338"/>
        <v/>
      </c>
      <c r="U3098" s="246" t="str">
        <f>IFERROR(VLOOKUP(C3098,'BASE EQUIPOS'!$G$8:$O$22,9,0)," ")</f>
        <v xml:space="preserve"> </v>
      </c>
      <c r="V3098" s="232" t="str">
        <f t="shared" si="340"/>
        <v/>
      </c>
      <c r="W3098" s="232" t="str">
        <f t="shared" si="341"/>
        <v/>
      </c>
      <c r="X3098" s="232" t="str">
        <f>IFERROR(VLOOKUP(W3098,Datos!$P$4:$Q$18,2,0),"")</f>
        <v/>
      </c>
      <c r="Y3098" s="232" t="str">
        <f t="shared" si="342"/>
        <v/>
      </c>
      <c r="AA3098" s="314" t="str">
        <f t="shared" ca="1" si="339"/>
        <v/>
      </c>
    </row>
    <row r="3099" spans="1:27" x14ac:dyDescent="0.3">
      <c r="A3099" s="238"/>
      <c r="B3099" s="241" t="str">
        <f t="shared" si="336"/>
        <v/>
      </c>
      <c r="C3099" s="239"/>
      <c r="D3099" s="240" t="str">
        <f>IF(C3099&lt;&gt;"",VLOOKUP(C3099,'BASE EQUIPOS'!$G$8:$H$22,2,0),"")</f>
        <v/>
      </c>
      <c r="E3099" s="241" t="str">
        <f>IF(C3099&lt;&gt;"",VLOOKUP(C3099,'BASE EQUIPOS'!$G$8:$I$22,3,0),"")</f>
        <v/>
      </c>
      <c r="F3099" s="241" t="str">
        <f>IF(C3099&lt;&gt;"",VLOOKUP(C3099,'BASE EQUIPOS'!$G$8:$J$22,4,0),"")</f>
        <v/>
      </c>
      <c r="G3099" s="242"/>
      <c r="H3099" s="233"/>
      <c r="I3099" s="241"/>
      <c r="J3099" s="241"/>
      <c r="K3099" s="241"/>
      <c r="L3099" s="239"/>
      <c r="M3099" s="244"/>
      <c r="N3099" s="245" t="str">
        <f t="shared" ca="1" si="337"/>
        <v/>
      </c>
      <c r="O3099" s="239"/>
      <c r="P3099" s="244"/>
      <c r="Q3099" s="245" t="str">
        <f t="shared" si="338"/>
        <v/>
      </c>
      <c r="U3099" s="246" t="str">
        <f>IFERROR(VLOOKUP(C3099,'BASE EQUIPOS'!$G$8:$O$22,9,0)," ")</f>
        <v xml:space="preserve"> </v>
      </c>
      <c r="V3099" s="232" t="str">
        <f t="shared" si="340"/>
        <v/>
      </c>
      <c r="W3099" s="232" t="str">
        <f t="shared" si="341"/>
        <v/>
      </c>
      <c r="X3099" s="232" t="str">
        <f>IFERROR(VLOOKUP(W3099,Datos!$P$4:$Q$18,2,0),"")</f>
        <v/>
      </c>
      <c r="Y3099" s="232" t="str">
        <f t="shared" si="342"/>
        <v/>
      </c>
      <c r="AA3099" s="314" t="str">
        <f t="shared" ca="1" si="339"/>
        <v/>
      </c>
    </row>
    <row r="3100" spans="1:27" x14ac:dyDescent="0.3">
      <c r="A3100" s="238"/>
      <c r="B3100" s="241" t="str">
        <f t="shared" ref="B3100:B3163" si="343">IF(C3100&lt;&gt;"",B3099+1,"")</f>
        <v/>
      </c>
      <c r="C3100" s="239"/>
      <c r="D3100" s="240" t="str">
        <f>IF(C3100&lt;&gt;"",VLOOKUP(C3100,'BASE EQUIPOS'!$G$8:$H$22,2,0),"")</f>
        <v/>
      </c>
      <c r="E3100" s="241" t="str">
        <f>IF(C3100&lt;&gt;"",VLOOKUP(C3100,'BASE EQUIPOS'!$G$8:$I$22,3,0),"")</f>
        <v/>
      </c>
      <c r="F3100" s="241" t="str">
        <f>IF(C3100&lt;&gt;"",VLOOKUP(C3100,'BASE EQUIPOS'!$G$8:$J$22,4,0),"")</f>
        <v/>
      </c>
      <c r="G3100" s="242"/>
      <c r="H3100" s="233"/>
      <c r="I3100" s="241"/>
      <c r="J3100" s="241"/>
      <c r="K3100" s="241"/>
      <c r="L3100" s="239"/>
      <c r="M3100" s="244"/>
      <c r="N3100" s="245" t="str">
        <f t="shared" ca="1" si="337"/>
        <v/>
      </c>
      <c r="O3100" s="239"/>
      <c r="P3100" s="244"/>
      <c r="Q3100" s="245" t="str">
        <f t="shared" si="338"/>
        <v/>
      </c>
      <c r="U3100" s="246" t="str">
        <f>IFERROR(VLOOKUP(C3100,'BASE EQUIPOS'!$G$8:$O$22,9,0)," ")</f>
        <v xml:space="preserve"> </v>
      </c>
      <c r="V3100" s="232" t="str">
        <f t="shared" si="340"/>
        <v/>
      </c>
      <c r="W3100" s="232" t="str">
        <f t="shared" si="341"/>
        <v/>
      </c>
      <c r="X3100" s="232" t="str">
        <f>IFERROR(VLOOKUP(W3100,Datos!$P$4:$Q$18,2,0),"")</f>
        <v/>
      </c>
      <c r="Y3100" s="232" t="str">
        <f t="shared" si="342"/>
        <v/>
      </c>
      <c r="AA3100" s="314" t="str">
        <f t="shared" ca="1" si="339"/>
        <v/>
      </c>
    </row>
    <row r="3101" spans="1:27" x14ac:dyDescent="0.3">
      <c r="A3101" s="238"/>
      <c r="B3101" s="241" t="str">
        <f t="shared" si="343"/>
        <v/>
      </c>
      <c r="C3101" s="239"/>
      <c r="D3101" s="240" t="str">
        <f>IF(C3101&lt;&gt;"",VLOOKUP(C3101,'BASE EQUIPOS'!$G$8:$H$22,2,0),"")</f>
        <v/>
      </c>
      <c r="E3101" s="241" t="str">
        <f>IF(C3101&lt;&gt;"",VLOOKUP(C3101,'BASE EQUIPOS'!$G$8:$I$22,3,0),"")</f>
        <v/>
      </c>
      <c r="F3101" s="241" t="str">
        <f>IF(C3101&lt;&gt;"",VLOOKUP(C3101,'BASE EQUIPOS'!$G$8:$J$22,4,0),"")</f>
        <v/>
      </c>
      <c r="G3101" s="242"/>
      <c r="H3101" s="233"/>
      <c r="I3101" s="241"/>
      <c r="J3101" s="241"/>
      <c r="K3101" s="241"/>
      <c r="L3101" s="239"/>
      <c r="M3101" s="244"/>
      <c r="N3101" s="245" t="str">
        <f t="shared" ca="1" si="337"/>
        <v/>
      </c>
      <c r="O3101" s="239"/>
      <c r="P3101" s="244"/>
      <c r="Q3101" s="245" t="str">
        <f t="shared" si="338"/>
        <v/>
      </c>
      <c r="U3101" s="246" t="str">
        <f>IFERROR(VLOOKUP(C3101,'BASE EQUIPOS'!$G$8:$O$22,9,0)," ")</f>
        <v xml:space="preserve"> </v>
      </c>
      <c r="V3101" s="232" t="str">
        <f t="shared" si="340"/>
        <v/>
      </c>
      <c r="W3101" s="232" t="str">
        <f t="shared" si="341"/>
        <v/>
      </c>
      <c r="X3101" s="232" t="str">
        <f>IFERROR(VLOOKUP(W3101,Datos!$P$4:$Q$18,2,0),"")</f>
        <v/>
      </c>
      <c r="Y3101" s="232" t="str">
        <f t="shared" si="342"/>
        <v/>
      </c>
      <c r="AA3101" s="314" t="str">
        <f t="shared" ca="1" si="339"/>
        <v/>
      </c>
    </row>
    <row r="3102" spans="1:27" x14ac:dyDescent="0.3">
      <c r="A3102" s="238"/>
      <c r="B3102" s="241" t="str">
        <f t="shared" si="343"/>
        <v/>
      </c>
      <c r="C3102" s="239"/>
      <c r="D3102" s="240" t="str">
        <f>IF(C3102&lt;&gt;"",VLOOKUP(C3102,'BASE EQUIPOS'!$G$8:$H$22,2,0),"")</f>
        <v/>
      </c>
      <c r="E3102" s="241" t="str">
        <f>IF(C3102&lt;&gt;"",VLOOKUP(C3102,'BASE EQUIPOS'!$G$8:$I$22,3,0),"")</f>
        <v/>
      </c>
      <c r="F3102" s="241" t="str">
        <f>IF(C3102&lt;&gt;"",VLOOKUP(C3102,'BASE EQUIPOS'!$G$8:$J$22,4,0),"")</f>
        <v/>
      </c>
      <c r="G3102" s="242"/>
      <c r="H3102" s="233"/>
      <c r="I3102" s="241"/>
      <c r="J3102" s="241"/>
      <c r="K3102" s="241"/>
      <c r="L3102" s="239"/>
      <c r="M3102" s="244"/>
      <c r="N3102" s="245" t="str">
        <f t="shared" ca="1" si="337"/>
        <v/>
      </c>
      <c r="O3102" s="239"/>
      <c r="P3102" s="244"/>
      <c r="Q3102" s="245" t="str">
        <f t="shared" si="338"/>
        <v/>
      </c>
      <c r="U3102" s="246" t="str">
        <f>IFERROR(VLOOKUP(C3102,'BASE EQUIPOS'!$G$8:$O$22,9,0)," ")</f>
        <v xml:space="preserve"> </v>
      </c>
      <c r="V3102" s="232" t="str">
        <f t="shared" si="340"/>
        <v/>
      </c>
      <c r="W3102" s="232" t="str">
        <f t="shared" si="341"/>
        <v/>
      </c>
      <c r="X3102" s="232" t="str">
        <f>IFERROR(VLOOKUP(W3102,Datos!$P$4:$Q$18,2,0),"")</f>
        <v/>
      </c>
      <c r="Y3102" s="232" t="str">
        <f t="shared" si="342"/>
        <v/>
      </c>
      <c r="AA3102" s="314" t="str">
        <f t="shared" ca="1" si="339"/>
        <v/>
      </c>
    </row>
    <row r="3103" spans="1:27" x14ac:dyDescent="0.3">
      <c r="A3103" s="238"/>
      <c r="B3103" s="241" t="str">
        <f t="shared" si="343"/>
        <v/>
      </c>
      <c r="C3103" s="239"/>
      <c r="D3103" s="240" t="str">
        <f>IF(C3103&lt;&gt;"",VLOOKUP(C3103,'BASE EQUIPOS'!$G$8:$H$22,2,0),"")</f>
        <v/>
      </c>
      <c r="E3103" s="241" t="str">
        <f>IF(C3103&lt;&gt;"",VLOOKUP(C3103,'BASE EQUIPOS'!$G$8:$I$22,3,0),"")</f>
        <v/>
      </c>
      <c r="F3103" s="241" t="str">
        <f>IF(C3103&lt;&gt;"",VLOOKUP(C3103,'BASE EQUIPOS'!$G$8:$J$22,4,0),"")</f>
        <v/>
      </c>
      <c r="G3103" s="242"/>
      <c r="H3103" s="233"/>
      <c r="I3103" s="241"/>
      <c r="J3103" s="241"/>
      <c r="K3103" s="241"/>
      <c r="L3103" s="239"/>
      <c r="M3103" s="244"/>
      <c r="N3103" s="245" t="str">
        <f t="shared" ca="1" si="337"/>
        <v/>
      </c>
      <c r="O3103" s="239"/>
      <c r="P3103" s="244"/>
      <c r="Q3103" s="245" t="str">
        <f t="shared" si="338"/>
        <v/>
      </c>
      <c r="U3103" s="246" t="str">
        <f>IFERROR(VLOOKUP(C3103,'BASE EQUIPOS'!$G$8:$O$22,9,0)," ")</f>
        <v xml:space="preserve"> </v>
      </c>
      <c r="V3103" s="232" t="str">
        <f t="shared" si="340"/>
        <v/>
      </c>
      <c r="W3103" s="232" t="str">
        <f t="shared" si="341"/>
        <v/>
      </c>
      <c r="X3103" s="232" t="str">
        <f>IFERROR(VLOOKUP(W3103,Datos!$P$4:$Q$18,2,0),"")</f>
        <v/>
      </c>
      <c r="Y3103" s="232" t="str">
        <f t="shared" si="342"/>
        <v/>
      </c>
      <c r="AA3103" s="314" t="str">
        <f t="shared" ca="1" si="339"/>
        <v/>
      </c>
    </row>
    <row r="3104" spans="1:27" x14ac:dyDescent="0.3">
      <c r="A3104" s="238"/>
      <c r="B3104" s="241" t="str">
        <f t="shared" si="343"/>
        <v/>
      </c>
      <c r="C3104" s="239"/>
      <c r="D3104" s="240" t="str">
        <f>IF(C3104&lt;&gt;"",VLOOKUP(C3104,'BASE EQUIPOS'!$G$8:$H$22,2,0),"")</f>
        <v/>
      </c>
      <c r="E3104" s="241" t="str">
        <f>IF(C3104&lt;&gt;"",VLOOKUP(C3104,'BASE EQUIPOS'!$G$8:$I$22,3,0),"")</f>
        <v/>
      </c>
      <c r="F3104" s="241" t="str">
        <f>IF(C3104&lt;&gt;"",VLOOKUP(C3104,'BASE EQUIPOS'!$G$8:$J$22,4,0),"")</f>
        <v/>
      </c>
      <c r="G3104" s="242"/>
      <c r="H3104" s="233"/>
      <c r="I3104" s="241"/>
      <c r="J3104" s="241"/>
      <c r="K3104" s="241"/>
      <c r="L3104" s="239"/>
      <c r="M3104" s="244"/>
      <c r="N3104" s="245" t="str">
        <f t="shared" ca="1" si="337"/>
        <v/>
      </c>
      <c r="O3104" s="239"/>
      <c r="P3104" s="244"/>
      <c r="Q3104" s="245" t="str">
        <f t="shared" si="338"/>
        <v/>
      </c>
      <c r="U3104" s="246" t="str">
        <f>IFERROR(VLOOKUP(C3104,'BASE EQUIPOS'!$G$8:$O$22,9,0)," ")</f>
        <v xml:space="preserve"> </v>
      </c>
      <c r="V3104" s="232" t="str">
        <f t="shared" si="340"/>
        <v/>
      </c>
      <c r="W3104" s="232" t="str">
        <f t="shared" si="341"/>
        <v/>
      </c>
      <c r="X3104" s="232" t="str">
        <f>IFERROR(VLOOKUP(W3104,Datos!$P$4:$Q$18,2,0),"")</f>
        <v/>
      </c>
      <c r="Y3104" s="232" t="str">
        <f t="shared" si="342"/>
        <v/>
      </c>
      <c r="AA3104" s="314" t="str">
        <f t="shared" ca="1" si="339"/>
        <v/>
      </c>
    </row>
    <row r="3105" spans="1:27" x14ac:dyDescent="0.3">
      <c r="A3105" s="238"/>
      <c r="B3105" s="241" t="str">
        <f t="shared" si="343"/>
        <v/>
      </c>
      <c r="C3105" s="239"/>
      <c r="D3105" s="240" t="str">
        <f>IF(C3105&lt;&gt;"",VLOOKUP(C3105,'BASE EQUIPOS'!$G$8:$H$22,2,0),"")</f>
        <v/>
      </c>
      <c r="E3105" s="241" t="str">
        <f>IF(C3105&lt;&gt;"",VLOOKUP(C3105,'BASE EQUIPOS'!$G$8:$I$22,3,0),"")</f>
        <v/>
      </c>
      <c r="F3105" s="241" t="str">
        <f>IF(C3105&lt;&gt;"",VLOOKUP(C3105,'BASE EQUIPOS'!$G$8:$J$22,4,0),"")</f>
        <v/>
      </c>
      <c r="G3105" s="242"/>
      <c r="H3105" s="233"/>
      <c r="I3105" s="241"/>
      <c r="J3105" s="241"/>
      <c r="K3105" s="241"/>
      <c r="L3105" s="239"/>
      <c r="M3105" s="244"/>
      <c r="N3105" s="245" t="str">
        <f t="shared" ca="1" si="337"/>
        <v/>
      </c>
      <c r="O3105" s="239"/>
      <c r="P3105" s="244"/>
      <c r="Q3105" s="245" t="str">
        <f t="shared" si="338"/>
        <v/>
      </c>
      <c r="U3105" s="246" t="str">
        <f>IFERROR(VLOOKUP(C3105,'BASE EQUIPOS'!$G$8:$O$22,9,0)," ")</f>
        <v xml:space="preserve"> </v>
      </c>
      <c r="V3105" s="232" t="str">
        <f t="shared" si="340"/>
        <v/>
      </c>
      <c r="W3105" s="232" t="str">
        <f t="shared" si="341"/>
        <v/>
      </c>
      <c r="X3105" s="232" t="str">
        <f>IFERROR(VLOOKUP(W3105,Datos!$P$4:$Q$18,2,0),"")</f>
        <v/>
      </c>
      <c r="Y3105" s="232" t="str">
        <f t="shared" si="342"/>
        <v/>
      </c>
      <c r="AA3105" s="314" t="str">
        <f t="shared" ca="1" si="339"/>
        <v/>
      </c>
    </row>
    <row r="3106" spans="1:27" x14ac:dyDescent="0.3">
      <c r="A3106" s="238"/>
      <c r="B3106" s="241" t="str">
        <f t="shared" si="343"/>
        <v/>
      </c>
      <c r="C3106" s="239"/>
      <c r="D3106" s="240" t="str">
        <f>IF(C3106&lt;&gt;"",VLOOKUP(C3106,'BASE EQUIPOS'!$G$8:$H$22,2,0),"")</f>
        <v/>
      </c>
      <c r="E3106" s="241" t="str">
        <f>IF(C3106&lt;&gt;"",VLOOKUP(C3106,'BASE EQUIPOS'!$G$8:$I$22,3,0),"")</f>
        <v/>
      </c>
      <c r="F3106" s="241" t="str">
        <f>IF(C3106&lt;&gt;"",VLOOKUP(C3106,'BASE EQUIPOS'!$G$8:$J$22,4,0),"")</f>
        <v/>
      </c>
      <c r="G3106" s="242"/>
      <c r="H3106" s="233"/>
      <c r="I3106" s="241"/>
      <c r="J3106" s="241"/>
      <c r="K3106" s="241"/>
      <c r="L3106" s="239"/>
      <c r="M3106" s="244"/>
      <c r="N3106" s="245" t="str">
        <f t="shared" ca="1" si="337"/>
        <v/>
      </c>
      <c r="O3106" s="239"/>
      <c r="P3106" s="244"/>
      <c r="Q3106" s="245" t="str">
        <f t="shared" si="338"/>
        <v/>
      </c>
      <c r="U3106" s="246" t="str">
        <f>IFERROR(VLOOKUP(C3106,'BASE EQUIPOS'!$G$8:$O$22,9,0)," ")</f>
        <v xml:space="preserve"> </v>
      </c>
      <c r="V3106" s="232" t="str">
        <f t="shared" si="340"/>
        <v/>
      </c>
      <c r="W3106" s="232" t="str">
        <f t="shared" si="341"/>
        <v/>
      </c>
      <c r="X3106" s="232" t="str">
        <f>IFERROR(VLOOKUP(W3106,Datos!$P$4:$Q$18,2,0),"")</f>
        <v/>
      </c>
      <c r="Y3106" s="232" t="str">
        <f t="shared" si="342"/>
        <v/>
      </c>
      <c r="AA3106" s="314" t="str">
        <f t="shared" ca="1" si="339"/>
        <v/>
      </c>
    </row>
    <row r="3107" spans="1:27" x14ac:dyDescent="0.3">
      <c r="A3107" s="238"/>
      <c r="B3107" s="241" t="str">
        <f t="shared" si="343"/>
        <v/>
      </c>
      <c r="C3107" s="239"/>
      <c r="D3107" s="240" t="str">
        <f>IF(C3107&lt;&gt;"",VLOOKUP(C3107,'BASE EQUIPOS'!$G$8:$H$22,2,0),"")</f>
        <v/>
      </c>
      <c r="E3107" s="241" t="str">
        <f>IF(C3107&lt;&gt;"",VLOOKUP(C3107,'BASE EQUIPOS'!$G$8:$I$22,3,0),"")</f>
        <v/>
      </c>
      <c r="F3107" s="241" t="str">
        <f>IF(C3107&lt;&gt;"",VLOOKUP(C3107,'BASE EQUIPOS'!$G$8:$J$22,4,0),"")</f>
        <v/>
      </c>
      <c r="G3107" s="242"/>
      <c r="H3107" s="233"/>
      <c r="I3107" s="241"/>
      <c r="J3107" s="241"/>
      <c r="K3107" s="241"/>
      <c r="L3107" s="239"/>
      <c r="M3107" s="244"/>
      <c r="N3107" s="245" t="str">
        <f t="shared" ca="1" si="337"/>
        <v/>
      </c>
      <c r="O3107" s="239"/>
      <c r="P3107" s="244"/>
      <c r="Q3107" s="245" t="str">
        <f t="shared" si="338"/>
        <v/>
      </c>
      <c r="U3107" s="246" t="str">
        <f>IFERROR(VLOOKUP(C3107,'BASE EQUIPOS'!$G$8:$O$22,9,0)," ")</f>
        <v xml:space="preserve"> </v>
      </c>
      <c r="V3107" s="232" t="str">
        <f t="shared" si="340"/>
        <v/>
      </c>
      <c r="W3107" s="232" t="str">
        <f t="shared" si="341"/>
        <v/>
      </c>
      <c r="X3107" s="232" t="str">
        <f>IFERROR(VLOOKUP(W3107,Datos!$P$4:$Q$18,2,0),"")</f>
        <v/>
      </c>
      <c r="Y3107" s="232" t="str">
        <f t="shared" si="342"/>
        <v/>
      </c>
      <c r="AA3107" s="314" t="str">
        <f t="shared" ca="1" si="339"/>
        <v/>
      </c>
    </row>
    <row r="3108" spans="1:27" x14ac:dyDescent="0.3">
      <c r="A3108" s="238"/>
      <c r="B3108" s="241" t="str">
        <f t="shared" si="343"/>
        <v/>
      </c>
      <c r="C3108" s="239"/>
      <c r="D3108" s="240" t="str">
        <f>IF(C3108&lt;&gt;"",VLOOKUP(C3108,'BASE EQUIPOS'!$G$8:$H$22,2,0),"")</f>
        <v/>
      </c>
      <c r="E3108" s="241" t="str">
        <f>IF(C3108&lt;&gt;"",VLOOKUP(C3108,'BASE EQUIPOS'!$G$8:$I$22,3,0),"")</f>
        <v/>
      </c>
      <c r="F3108" s="241" t="str">
        <f>IF(C3108&lt;&gt;"",VLOOKUP(C3108,'BASE EQUIPOS'!$G$8:$J$22,4,0),"")</f>
        <v/>
      </c>
      <c r="G3108" s="242"/>
      <c r="H3108" s="233"/>
      <c r="I3108" s="241"/>
      <c r="J3108" s="241"/>
      <c r="K3108" s="241"/>
      <c r="L3108" s="239"/>
      <c r="M3108" s="244"/>
      <c r="N3108" s="245" t="str">
        <f t="shared" ca="1" si="337"/>
        <v/>
      </c>
      <c r="O3108" s="239"/>
      <c r="P3108" s="244"/>
      <c r="Q3108" s="245" t="str">
        <f t="shared" si="338"/>
        <v/>
      </c>
      <c r="U3108" s="246" t="str">
        <f>IFERROR(VLOOKUP(C3108,'BASE EQUIPOS'!$G$8:$O$22,9,0)," ")</f>
        <v xml:space="preserve"> </v>
      </c>
      <c r="V3108" s="232" t="str">
        <f t="shared" si="340"/>
        <v/>
      </c>
      <c r="W3108" s="232" t="str">
        <f t="shared" si="341"/>
        <v/>
      </c>
      <c r="X3108" s="232" t="str">
        <f>IFERROR(VLOOKUP(W3108,Datos!$P$4:$Q$18,2,0),"")</f>
        <v/>
      </c>
      <c r="Y3108" s="232" t="str">
        <f t="shared" si="342"/>
        <v/>
      </c>
      <c r="AA3108" s="314" t="str">
        <f t="shared" ca="1" si="339"/>
        <v/>
      </c>
    </row>
    <row r="3109" spans="1:27" x14ac:dyDescent="0.3">
      <c r="A3109" s="238"/>
      <c r="B3109" s="241" t="str">
        <f t="shared" si="343"/>
        <v/>
      </c>
      <c r="C3109" s="239"/>
      <c r="D3109" s="240" t="str">
        <f>IF(C3109&lt;&gt;"",VLOOKUP(C3109,'BASE EQUIPOS'!$G$8:$H$22,2,0),"")</f>
        <v/>
      </c>
      <c r="E3109" s="241" t="str">
        <f>IF(C3109&lt;&gt;"",VLOOKUP(C3109,'BASE EQUIPOS'!$G$8:$I$22,3,0),"")</f>
        <v/>
      </c>
      <c r="F3109" s="241" t="str">
        <f>IF(C3109&lt;&gt;"",VLOOKUP(C3109,'BASE EQUIPOS'!$G$8:$J$22,4,0),"")</f>
        <v/>
      </c>
      <c r="G3109" s="242"/>
      <c r="H3109" s="233"/>
      <c r="I3109" s="241"/>
      <c r="J3109" s="241"/>
      <c r="K3109" s="241"/>
      <c r="L3109" s="239"/>
      <c r="M3109" s="244"/>
      <c r="N3109" s="245" t="str">
        <f t="shared" ca="1" si="337"/>
        <v/>
      </c>
      <c r="O3109" s="239"/>
      <c r="P3109" s="244"/>
      <c r="Q3109" s="245" t="str">
        <f t="shared" si="338"/>
        <v/>
      </c>
      <c r="U3109" s="246" t="str">
        <f>IFERROR(VLOOKUP(C3109,'BASE EQUIPOS'!$G$8:$O$22,9,0)," ")</f>
        <v xml:space="preserve"> </v>
      </c>
      <c r="V3109" s="232" t="str">
        <f t="shared" si="340"/>
        <v/>
      </c>
      <c r="W3109" s="232" t="str">
        <f t="shared" si="341"/>
        <v/>
      </c>
      <c r="X3109" s="232" t="str">
        <f>IFERROR(VLOOKUP(W3109,Datos!$P$4:$Q$18,2,0),"")</f>
        <v/>
      </c>
      <c r="Y3109" s="232" t="str">
        <f t="shared" si="342"/>
        <v/>
      </c>
      <c r="AA3109" s="314" t="str">
        <f t="shared" ca="1" si="339"/>
        <v/>
      </c>
    </row>
    <row r="3110" spans="1:27" x14ac:dyDescent="0.3">
      <c r="A3110" s="238"/>
      <c r="B3110" s="241" t="str">
        <f t="shared" si="343"/>
        <v/>
      </c>
      <c r="C3110" s="239"/>
      <c r="D3110" s="240" t="str">
        <f>IF(C3110&lt;&gt;"",VLOOKUP(C3110,'BASE EQUIPOS'!$G$8:$H$22,2,0),"")</f>
        <v/>
      </c>
      <c r="E3110" s="241" t="str">
        <f>IF(C3110&lt;&gt;"",VLOOKUP(C3110,'BASE EQUIPOS'!$G$8:$I$22,3,0),"")</f>
        <v/>
      </c>
      <c r="F3110" s="241" t="str">
        <f>IF(C3110&lt;&gt;"",VLOOKUP(C3110,'BASE EQUIPOS'!$G$8:$J$22,4,0),"")</f>
        <v/>
      </c>
      <c r="G3110" s="242"/>
      <c r="H3110" s="233"/>
      <c r="I3110" s="241"/>
      <c r="J3110" s="241"/>
      <c r="K3110" s="241"/>
      <c r="L3110" s="239"/>
      <c r="M3110" s="244"/>
      <c r="N3110" s="245" t="str">
        <f t="shared" ca="1" si="337"/>
        <v/>
      </c>
      <c r="O3110" s="239"/>
      <c r="P3110" s="244"/>
      <c r="Q3110" s="245" t="str">
        <f t="shared" si="338"/>
        <v/>
      </c>
      <c r="U3110" s="246" t="str">
        <f>IFERROR(VLOOKUP(C3110,'BASE EQUIPOS'!$G$8:$O$22,9,0)," ")</f>
        <v xml:space="preserve"> </v>
      </c>
      <c r="V3110" s="232" t="str">
        <f t="shared" si="340"/>
        <v/>
      </c>
      <c r="W3110" s="232" t="str">
        <f t="shared" si="341"/>
        <v/>
      </c>
      <c r="X3110" s="232" t="str">
        <f>IFERROR(VLOOKUP(W3110,Datos!$P$4:$Q$18,2,0),"")</f>
        <v/>
      </c>
      <c r="Y3110" s="232" t="str">
        <f t="shared" si="342"/>
        <v/>
      </c>
      <c r="AA3110" s="314" t="str">
        <f t="shared" ca="1" si="339"/>
        <v/>
      </c>
    </row>
    <row r="3111" spans="1:27" x14ac:dyDescent="0.3">
      <c r="A3111" s="238"/>
      <c r="B3111" s="241" t="str">
        <f t="shared" si="343"/>
        <v/>
      </c>
      <c r="C3111" s="239"/>
      <c r="D3111" s="240" t="str">
        <f>IF(C3111&lt;&gt;"",VLOOKUP(C3111,'BASE EQUIPOS'!$G$8:$H$22,2,0),"")</f>
        <v/>
      </c>
      <c r="E3111" s="241" t="str">
        <f>IF(C3111&lt;&gt;"",VLOOKUP(C3111,'BASE EQUIPOS'!$G$8:$I$22,3,0),"")</f>
        <v/>
      </c>
      <c r="F3111" s="241" t="str">
        <f>IF(C3111&lt;&gt;"",VLOOKUP(C3111,'BASE EQUIPOS'!$G$8:$J$22,4,0),"")</f>
        <v/>
      </c>
      <c r="G3111" s="242"/>
      <c r="H3111" s="233"/>
      <c r="I3111" s="241"/>
      <c r="J3111" s="241"/>
      <c r="K3111" s="241"/>
      <c r="L3111" s="239"/>
      <c r="M3111" s="244"/>
      <c r="N3111" s="245" t="str">
        <f t="shared" ca="1" si="337"/>
        <v/>
      </c>
      <c r="O3111" s="239"/>
      <c r="P3111" s="244"/>
      <c r="Q3111" s="245" t="str">
        <f t="shared" si="338"/>
        <v/>
      </c>
      <c r="U3111" s="246" t="str">
        <f>IFERROR(VLOOKUP(C3111,'BASE EQUIPOS'!$G$8:$O$22,9,0)," ")</f>
        <v xml:space="preserve"> </v>
      </c>
      <c r="V3111" s="232" t="str">
        <f t="shared" si="340"/>
        <v/>
      </c>
      <c r="W3111" s="232" t="str">
        <f t="shared" si="341"/>
        <v/>
      </c>
      <c r="X3111" s="232" t="str">
        <f>IFERROR(VLOOKUP(W3111,Datos!$P$4:$Q$18,2,0),"")</f>
        <v/>
      </c>
      <c r="Y3111" s="232" t="str">
        <f t="shared" si="342"/>
        <v/>
      </c>
      <c r="AA3111" s="314" t="str">
        <f t="shared" ca="1" si="339"/>
        <v/>
      </c>
    </row>
    <row r="3112" spans="1:27" x14ac:dyDescent="0.3">
      <c r="A3112" s="238"/>
      <c r="B3112" s="241" t="str">
        <f t="shared" si="343"/>
        <v/>
      </c>
      <c r="C3112" s="239"/>
      <c r="D3112" s="240" t="str">
        <f>IF(C3112&lt;&gt;"",VLOOKUP(C3112,'BASE EQUIPOS'!$G$8:$H$22,2,0),"")</f>
        <v/>
      </c>
      <c r="E3112" s="241" t="str">
        <f>IF(C3112&lt;&gt;"",VLOOKUP(C3112,'BASE EQUIPOS'!$G$8:$I$22,3,0),"")</f>
        <v/>
      </c>
      <c r="F3112" s="241" t="str">
        <f>IF(C3112&lt;&gt;"",VLOOKUP(C3112,'BASE EQUIPOS'!$G$8:$J$22,4,0),"")</f>
        <v/>
      </c>
      <c r="G3112" s="242"/>
      <c r="H3112" s="233"/>
      <c r="I3112" s="241"/>
      <c r="J3112" s="241"/>
      <c r="K3112" s="241"/>
      <c r="L3112" s="239"/>
      <c r="M3112" s="244"/>
      <c r="N3112" s="245" t="str">
        <f t="shared" ca="1" si="337"/>
        <v/>
      </c>
      <c r="O3112" s="239"/>
      <c r="P3112" s="244"/>
      <c r="Q3112" s="245" t="str">
        <f t="shared" si="338"/>
        <v/>
      </c>
      <c r="U3112" s="246" t="str">
        <f>IFERROR(VLOOKUP(C3112,'BASE EQUIPOS'!$G$8:$O$22,9,0)," ")</f>
        <v xml:space="preserve"> </v>
      </c>
      <c r="V3112" s="232" t="str">
        <f t="shared" si="340"/>
        <v/>
      </c>
      <c r="W3112" s="232" t="str">
        <f t="shared" si="341"/>
        <v/>
      </c>
      <c r="X3112" s="232" t="str">
        <f>IFERROR(VLOOKUP(W3112,Datos!$P$4:$Q$18,2,0),"")</f>
        <v/>
      </c>
      <c r="Y3112" s="232" t="str">
        <f t="shared" si="342"/>
        <v/>
      </c>
      <c r="AA3112" s="314" t="str">
        <f t="shared" ca="1" si="339"/>
        <v/>
      </c>
    </row>
    <row r="3113" spans="1:27" x14ac:dyDescent="0.3">
      <c r="A3113" s="238"/>
      <c r="B3113" s="241" t="str">
        <f t="shared" si="343"/>
        <v/>
      </c>
      <c r="C3113" s="239"/>
      <c r="D3113" s="240" t="str">
        <f>IF(C3113&lt;&gt;"",VLOOKUP(C3113,'BASE EQUIPOS'!$G$8:$H$22,2,0),"")</f>
        <v/>
      </c>
      <c r="E3113" s="241" t="str">
        <f>IF(C3113&lt;&gt;"",VLOOKUP(C3113,'BASE EQUIPOS'!$G$8:$I$22,3,0),"")</f>
        <v/>
      </c>
      <c r="F3113" s="241" t="str">
        <f>IF(C3113&lt;&gt;"",VLOOKUP(C3113,'BASE EQUIPOS'!$G$8:$J$22,4,0),"")</f>
        <v/>
      </c>
      <c r="G3113" s="242"/>
      <c r="H3113" s="233"/>
      <c r="I3113" s="241"/>
      <c r="J3113" s="241"/>
      <c r="K3113" s="241"/>
      <c r="L3113" s="239"/>
      <c r="M3113" s="244"/>
      <c r="N3113" s="245" t="str">
        <f t="shared" ca="1" si="337"/>
        <v/>
      </c>
      <c r="O3113" s="239"/>
      <c r="P3113" s="244"/>
      <c r="Q3113" s="245" t="str">
        <f t="shared" si="338"/>
        <v/>
      </c>
      <c r="U3113" s="246" t="str">
        <f>IFERROR(VLOOKUP(C3113,'BASE EQUIPOS'!$G$8:$O$22,9,0)," ")</f>
        <v xml:space="preserve"> </v>
      </c>
      <c r="V3113" s="232" t="str">
        <f t="shared" si="340"/>
        <v/>
      </c>
      <c r="W3113" s="232" t="str">
        <f t="shared" si="341"/>
        <v/>
      </c>
      <c r="X3113" s="232" t="str">
        <f>IFERROR(VLOOKUP(W3113,Datos!$P$4:$Q$18,2,0),"")</f>
        <v/>
      </c>
      <c r="Y3113" s="232" t="str">
        <f t="shared" si="342"/>
        <v/>
      </c>
      <c r="AA3113" s="314" t="str">
        <f t="shared" ca="1" si="339"/>
        <v/>
      </c>
    </row>
    <row r="3114" spans="1:27" x14ac:dyDescent="0.3">
      <c r="A3114" s="238"/>
      <c r="B3114" s="241" t="str">
        <f t="shared" si="343"/>
        <v/>
      </c>
      <c r="C3114" s="239"/>
      <c r="D3114" s="240" t="str">
        <f>IF(C3114&lt;&gt;"",VLOOKUP(C3114,'BASE EQUIPOS'!$G$8:$H$22,2,0),"")</f>
        <v/>
      </c>
      <c r="E3114" s="241" t="str">
        <f>IF(C3114&lt;&gt;"",VLOOKUP(C3114,'BASE EQUIPOS'!$G$8:$I$22,3,0),"")</f>
        <v/>
      </c>
      <c r="F3114" s="241" t="str">
        <f>IF(C3114&lt;&gt;"",VLOOKUP(C3114,'BASE EQUIPOS'!$G$8:$J$22,4,0),"")</f>
        <v/>
      </c>
      <c r="G3114" s="242"/>
      <c r="H3114" s="233"/>
      <c r="I3114" s="241"/>
      <c r="J3114" s="241"/>
      <c r="K3114" s="241"/>
      <c r="L3114" s="239"/>
      <c r="M3114" s="244"/>
      <c r="N3114" s="245" t="str">
        <f t="shared" ca="1" si="337"/>
        <v/>
      </c>
      <c r="O3114" s="239"/>
      <c r="P3114" s="244"/>
      <c r="Q3114" s="245" t="str">
        <f t="shared" si="338"/>
        <v/>
      </c>
      <c r="U3114" s="246" t="str">
        <f>IFERROR(VLOOKUP(C3114,'BASE EQUIPOS'!$G$8:$O$22,9,0)," ")</f>
        <v xml:space="preserve"> </v>
      </c>
      <c r="V3114" s="232" t="str">
        <f t="shared" si="340"/>
        <v/>
      </c>
      <c r="W3114" s="232" t="str">
        <f t="shared" si="341"/>
        <v/>
      </c>
      <c r="X3114" s="232" t="str">
        <f>IFERROR(VLOOKUP(W3114,Datos!$P$4:$Q$18,2,0),"")</f>
        <v/>
      </c>
      <c r="Y3114" s="232" t="str">
        <f t="shared" si="342"/>
        <v/>
      </c>
      <c r="AA3114" s="314" t="str">
        <f t="shared" ca="1" si="339"/>
        <v/>
      </c>
    </row>
    <row r="3115" spans="1:27" x14ac:dyDescent="0.3">
      <c r="A3115" s="238"/>
      <c r="B3115" s="241" t="str">
        <f t="shared" si="343"/>
        <v/>
      </c>
      <c r="C3115" s="239"/>
      <c r="D3115" s="240" t="str">
        <f>IF(C3115&lt;&gt;"",VLOOKUP(C3115,'BASE EQUIPOS'!$G$8:$H$22,2,0),"")</f>
        <v/>
      </c>
      <c r="E3115" s="241" t="str">
        <f>IF(C3115&lt;&gt;"",VLOOKUP(C3115,'BASE EQUIPOS'!$G$8:$I$22,3,0),"")</f>
        <v/>
      </c>
      <c r="F3115" s="241" t="str">
        <f>IF(C3115&lt;&gt;"",VLOOKUP(C3115,'BASE EQUIPOS'!$G$8:$J$22,4,0),"")</f>
        <v/>
      </c>
      <c r="G3115" s="242"/>
      <c r="H3115" s="233"/>
      <c r="I3115" s="241"/>
      <c r="J3115" s="241"/>
      <c r="K3115" s="241"/>
      <c r="L3115" s="239"/>
      <c r="M3115" s="244"/>
      <c r="N3115" s="245" t="str">
        <f t="shared" ca="1" si="337"/>
        <v/>
      </c>
      <c r="O3115" s="239"/>
      <c r="P3115" s="244"/>
      <c r="Q3115" s="245" t="str">
        <f t="shared" si="338"/>
        <v/>
      </c>
      <c r="U3115" s="246" t="str">
        <f>IFERROR(VLOOKUP(C3115,'BASE EQUIPOS'!$G$8:$O$22,9,0)," ")</f>
        <v xml:space="preserve"> </v>
      </c>
      <c r="V3115" s="232" t="str">
        <f t="shared" si="340"/>
        <v/>
      </c>
      <c r="W3115" s="232" t="str">
        <f t="shared" si="341"/>
        <v/>
      </c>
      <c r="X3115" s="232" t="str">
        <f>IFERROR(VLOOKUP(W3115,Datos!$P$4:$Q$18,2,0),"")</f>
        <v/>
      </c>
      <c r="Y3115" s="232" t="str">
        <f t="shared" si="342"/>
        <v/>
      </c>
      <c r="AA3115" s="314" t="str">
        <f t="shared" ca="1" si="339"/>
        <v/>
      </c>
    </row>
    <row r="3116" spans="1:27" x14ac:dyDescent="0.3">
      <c r="A3116" s="238"/>
      <c r="B3116" s="241" t="str">
        <f t="shared" si="343"/>
        <v/>
      </c>
      <c r="C3116" s="239"/>
      <c r="D3116" s="240" t="str">
        <f>IF(C3116&lt;&gt;"",VLOOKUP(C3116,'BASE EQUIPOS'!$G$8:$H$22,2,0),"")</f>
        <v/>
      </c>
      <c r="E3116" s="241" t="str">
        <f>IF(C3116&lt;&gt;"",VLOOKUP(C3116,'BASE EQUIPOS'!$G$8:$I$22,3,0),"")</f>
        <v/>
      </c>
      <c r="F3116" s="241" t="str">
        <f>IF(C3116&lt;&gt;"",VLOOKUP(C3116,'BASE EQUIPOS'!$G$8:$J$22,4,0),"")</f>
        <v/>
      </c>
      <c r="G3116" s="242"/>
      <c r="H3116" s="233"/>
      <c r="I3116" s="241"/>
      <c r="J3116" s="241"/>
      <c r="K3116" s="241"/>
      <c r="L3116" s="239"/>
      <c r="M3116" s="244"/>
      <c r="N3116" s="245" t="str">
        <f t="shared" ca="1" si="337"/>
        <v/>
      </c>
      <c r="O3116" s="239"/>
      <c r="P3116" s="244"/>
      <c r="Q3116" s="245" t="str">
        <f t="shared" si="338"/>
        <v/>
      </c>
      <c r="U3116" s="246" t="str">
        <f>IFERROR(VLOOKUP(C3116,'BASE EQUIPOS'!$G$8:$O$22,9,0)," ")</f>
        <v xml:space="preserve"> </v>
      </c>
      <c r="V3116" s="232" t="str">
        <f t="shared" si="340"/>
        <v/>
      </c>
      <c r="W3116" s="232" t="str">
        <f t="shared" si="341"/>
        <v/>
      </c>
      <c r="X3116" s="232" t="str">
        <f>IFERROR(VLOOKUP(W3116,Datos!$P$4:$Q$18,2,0),"")</f>
        <v/>
      </c>
      <c r="Y3116" s="232" t="str">
        <f t="shared" si="342"/>
        <v/>
      </c>
      <c r="AA3116" s="314" t="str">
        <f t="shared" ca="1" si="339"/>
        <v/>
      </c>
    </row>
    <row r="3117" spans="1:27" x14ac:dyDescent="0.3">
      <c r="A3117" s="238"/>
      <c r="B3117" s="241" t="str">
        <f t="shared" si="343"/>
        <v/>
      </c>
      <c r="C3117" s="239"/>
      <c r="D3117" s="240" t="str">
        <f>IF(C3117&lt;&gt;"",VLOOKUP(C3117,'BASE EQUIPOS'!$G$8:$H$22,2,0),"")</f>
        <v/>
      </c>
      <c r="E3117" s="241" t="str">
        <f>IF(C3117&lt;&gt;"",VLOOKUP(C3117,'BASE EQUIPOS'!$G$8:$I$22,3,0),"")</f>
        <v/>
      </c>
      <c r="F3117" s="241" t="str">
        <f>IF(C3117&lt;&gt;"",VLOOKUP(C3117,'BASE EQUIPOS'!$G$8:$J$22,4,0),"")</f>
        <v/>
      </c>
      <c r="G3117" s="242"/>
      <c r="H3117" s="233"/>
      <c r="I3117" s="241"/>
      <c r="J3117" s="241"/>
      <c r="K3117" s="241"/>
      <c r="L3117" s="239"/>
      <c r="M3117" s="244"/>
      <c r="N3117" s="245" t="str">
        <f t="shared" ca="1" si="337"/>
        <v/>
      </c>
      <c r="O3117" s="239"/>
      <c r="P3117" s="244"/>
      <c r="Q3117" s="245" t="str">
        <f t="shared" si="338"/>
        <v/>
      </c>
      <c r="U3117" s="246" t="str">
        <f>IFERROR(VLOOKUP(C3117,'BASE EQUIPOS'!$G$8:$O$22,9,0)," ")</f>
        <v xml:space="preserve"> </v>
      </c>
      <c r="V3117" s="232" t="str">
        <f t="shared" si="340"/>
        <v/>
      </c>
      <c r="W3117" s="232" t="str">
        <f t="shared" si="341"/>
        <v/>
      </c>
      <c r="X3117" s="232" t="str">
        <f>IFERROR(VLOOKUP(W3117,Datos!$P$4:$Q$18,2,0),"")</f>
        <v/>
      </c>
      <c r="Y3117" s="232" t="str">
        <f t="shared" si="342"/>
        <v/>
      </c>
      <c r="AA3117" s="314" t="str">
        <f t="shared" ca="1" si="339"/>
        <v/>
      </c>
    </row>
    <row r="3118" spans="1:27" x14ac:dyDescent="0.3">
      <c r="A3118" s="238"/>
      <c r="B3118" s="241" t="str">
        <f t="shared" si="343"/>
        <v/>
      </c>
      <c r="C3118" s="239"/>
      <c r="D3118" s="240" t="str">
        <f>IF(C3118&lt;&gt;"",VLOOKUP(C3118,'BASE EQUIPOS'!$G$8:$H$22,2,0),"")</f>
        <v/>
      </c>
      <c r="E3118" s="241" t="str">
        <f>IF(C3118&lt;&gt;"",VLOOKUP(C3118,'BASE EQUIPOS'!$G$8:$I$22,3,0),"")</f>
        <v/>
      </c>
      <c r="F3118" s="241" t="str">
        <f>IF(C3118&lt;&gt;"",VLOOKUP(C3118,'BASE EQUIPOS'!$G$8:$J$22,4,0),"")</f>
        <v/>
      </c>
      <c r="G3118" s="242"/>
      <c r="H3118" s="233"/>
      <c r="I3118" s="241"/>
      <c r="J3118" s="241"/>
      <c r="K3118" s="241"/>
      <c r="L3118" s="239"/>
      <c r="M3118" s="244"/>
      <c r="N3118" s="245" t="str">
        <f t="shared" ca="1" si="337"/>
        <v/>
      </c>
      <c r="O3118" s="239"/>
      <c r="P3118" s="244"/>
      <c r="Q3118" s="245" t="str">
        <f t="shared" si="338"/>
        <v/>
      </c>
      <c r="U3118" s="246" t="str">
        <f>IFERROR(VLOOKUP(C3118,'BASE EQUIPOS'!$G$8:$O$22,9,0)," ")</f>
        <v xml:space="preserve"> </v>
      </c>
      <c r="V3118" s="232" t="str">
        <f t="shared" si="340"/>
        <v/>
      </c>
      <c r="W3118" s="232" t="str">
        <f t="shared" si="341"/>
        <v/>
      </c>
      <c r="X3118" s="232" t="str">
        <f>IFERROR(VLOOKUP(W3118,Datos!$P$4:$Q$18,2,0),"")</f>
        <v/>
      </c>
      <c r="Y3118" s="232" t="str">
        <f t="shared" si="342"/>
        <v/>
      </c>
      <c r="AA3118" s="314" t="str">
        <f t="shared" ca="1" si="339"/>
        <v/>
      </c>
    </row>
    <row r="3119" spans="1:27" x14ac:dyDescent="0.3">
      <c r="A3119" s="238"/>
      <c r="B3119" s="241" t="str">
        <f t="shared" si="343"/>
        <v/>
      </c>
      <c r="C3119" s="239"/>
      <c r="D3119" s="240" t="str">
        <f>IF(C3119&lt;&gt;"",VLOOKUP(C3119,'BASE EQUIPOS'!$G$8:$H$22,2,0),"")</f>
        <v/>
      </c>
      <c r="E3119" s="241" t="str">
        <f>IF(C3119&lt;&gt;"",VLOOKUP(C3119,'BASE EQUIPOS'!$G$8:$I$22,3,0),"")</f>
        <v/>
      </c>
      <c r="F3119" s="241" t="str">
        <f>IF(C3119&lt;&gt;"",VLOOKUP(C3119,'BASE EQUIPOS'!$G$8:$J$22,4,0),"")</f>
        <v/>
      </c>
      <c r="G3119" s="242"/>
      <c r="H3119" s="233"/>
      <c r="I3119" s="241"/>
      <c r="J3119" s="241"/>
      <c r="K3119" s="241"/>
      <c r="L3119" s="239"/>
      <c r="M3119" s="244"/>
      <c r="N3119" s="245" t="str">
        <f t="shared" ca="1" si="337"/>
        <v/>
      </c>
      <c r="O3119" s="239"/>
      <c r="P3119" s="244"/>
      <c r="Q3119" s="245" t="str">
        <f t="shared" si="338"/>
        <v/>
      </c>
      <c r="U3119" s="246" t="str">
        <f>IFERROR(VLOOKUP(C3119,'BASE EQUIPOS'!$G$8:$O$22,9,0)," ")</f>
        <v xml:space="preserve"> </v>
      </c>
      <c r="V3119" s="232" t="str">
        <f t="shared" si="340"/>
        <v/>
      </c>
      <c r="W3119" s="232" t="str">
        <f t="shared" si="341"/>
        <v/>
      </c>
      <c r="X3119" s="232" t="str">
        <f>IFERROR(VLOOKUP(W3119,Datos!$P$4:$Q$18,2,0),"")</f>
        <v/>
      </c>
      <c r="Y3119" s="232" t="str">
        <f t="shared" si="342"/>
        <v/>
      </c>
      <c r="AA3119" s="314" t="str">
        <f t="shared" ca="1" si="339"/>
        <v/>
      </c>
    </row>
    <row r="3120" spans="1:27" x14ac:dyDescent="0.3">
      <c r="A3120" s="238"/>
      <c r="B3120" s="241" t="str">
        <f t="shared" si="343"/>
        <v/>
      </c>
      <c r="C3120" s="239"/>
      <c r="D3120" s="240" t="str">
        <f>IF(C3120&lt;&gt;"",VLOOKUP(C3120,'BASE EQUIPOS'!$G$8:$H$22,2,0),"")</f>
        <v/>
      </c>
      <c r="E3120" s="241" t="str">
        <f>IF(C3120&lt;&gt;"",VLOOKUP(C3120,'BASE EQUIPOS'!$G$8:$I$22,3,0),"")</f>
        <v/>
      </c>
      <c r="F3120" s="241" t="str">
        <f>IF(C3120&lt;&gt;"",VLOOKUP(C3120,'BASE EQUIPOS'!$G$8:$J$22,4,0),"")</f>
        <v/>
      </c>
      <c r="G3120" s="242"/>
      <c r="H3120" s="233"/>
      <c r="I3120" s="241"/>
      <c r="J3120" s="241"/>
      <c r="K3120" s="241"/>
      <c r="L3120" s="239"/>
      <c r="M3120" s="244"/>
      <c r="N3120" s="245" t="str">
        <f t="shared" ca="1" si="337"/>
        <v/>
      </c>
      <c r="O3120" s="239"/>
      <c r="P3120" s="244"/>
      <c r="Q3120" s="245" t="str">
        <f t="shared" si="338"/>
        <v/>
      </c>
      <c r="U3120" s="246" t="str">
        <f>IFERROR(VLOOKUP(C3120,'BASE EQUIPOS'!$G$8:$O$22,9,0)," ")</f>
        <v xml:space="preserve"> </v>
      </c>
      <c r="V3120" s="232" t="str">
        <f t="shared" si="340"/>
        <v/>
      </c>
      <c r="W3120" s="232" t="str">
        <f t="shared" si="341"/>
        <v/>
      </c>
      <c r="X3120" s="232" t="str">
        <f>IFERROR(VLOOKUP(W3120,Datos!$P$4:$Q$18,2,0),"")</f>
        <v/>
      </c>
      <c r="Y3120" s="232" t="str">
        <f t="shared" si="342"/>
        <v/>
      </c>
      <c r="AA3120" s="314" t="str">
        <f t="shared" ca="1" si="339"/>
        <v/>
      </c>
    </row>
    <row r="3121" spans="1:27" x14ac:dyDescent="0.3">
      <c r="A3121" s="238"/>
      <c r="B3121" s="241" t="str">
        <f t="shared" si="343"/>
        <v/>
      </c>
      <c r="C3121" s="239"/>
      <c r="D3121" s="240" t="str">
        <f>IF(C3121&lt;&gt;"",VLOOKUP(C3121,'BASE EQUIPOS'!$G$8:$H$22,2,0),"")</f>
        <v/>
      </c>
      <c r="E3121" s="241" t="str">
        <f>IF(C3121&lt;&gt;"",VLOOKUP(C3121,'BASE EQUIPOS'!$G$8:$I$22,3,0),"")</f>
        <v/>
      </c>
      <c r="F3121" s="241" t="str">
        <f>IF(C3121&lt;&gt;"",VLOOKUP(C3121,'BASE EQUIPOS'!$G$8:$J$22,4,0),"")</f>
        <v/>
      </c>
      <c r="G3121" s="242"/>
      <c r="H3121" s="233"/>
      <c r="I3121" s="241"/>
      <c r="J3121" s="241"/>
      <c r="K3121" s="241"/>
      <c r="L3121" s="239"/>
      <c r="M3121" s="244"/>
      <c r="N3121" s="245" t="str">
        <f t="shared" ca="1" si="337"/>
        <v/>
      </c>
      <c r="O3121" s="239"/>
      <c r="P3121" s="244"/>
      <c r="Q3121" s="245" t="str">
        <f t="shared" si="338"/>
        <v/>
      </c>
      <c r="U3121" s="246" t="str">
        <f>IFERROR(VLOOKUP(C3121,'BASE EQUIPOS'!$G$8:$O$22,9,0)," ")</f>
        <v xml:space="preserve"> </v>
      </c>
      <c r="V3121" s="232" t="str">
        <f t="shared" si="340"/>
        <v/>
      </c>
      <c r="W3121" s="232" t="str">
        <f t="shared" si="341"/>
        <v/>
      </c>
      <c r="X3121" s="232" t="str">
        <f>IFERROR(VLOOKUP(W3121,Datos!$P$4:$Q$18,2,0),"")</f>
        <v/>
      </c>
      <c r="Y3121" s="232" t="str">
        <f t="shared" si="342"/>
        <v/>
      </c>
      <c r="AA3121" s="314" t="str">
        <f t="shared" ca="1" si="339"/>
        <v/>
      </c>
    </row>
    <row r="3122" spans="1:27" x14ac:dyDescent="0.3">
      <c r="A3122" s="238"/>
      <c r="B3122" s="241" t="str">
        <f t="shared" si="343"/>
        <v/>
      </c>
      <c r="C3122" s="239"/>
      <c r="D3122" s="240" t="str">
        <f>IF(C3122&lt;&gt;"",VLOOKUP(C3122,'BASE EQUIPOS'!$G$8:$H$22,2,0),"")</f>
        <v/>
      </c>
      <c r="E3122" s="241" t="str">
        <f>IF(C3122&lt;&gt;"",VLOOKUP(C3122,'BASE EQUIPOS'!$G$8:$I$22,3,0),"")</f>
        <v/>
      </c>
      <c r="F3122" s="241" t="str">
        <f>IF(C3122&lt;&gt;"",VLOOKUP(C3122,'BASE EQUIPOS'!$G$8:$J$22,4,0),"")</f>
        <v/>
      </c>
      <c r="G3122" s="242"/>
      <c r="H3122" s="233"/>
      <c r="I3122" s="241"/>
      <c r="J3122" s="241"/>
      <c r="K3122" s="241"/>
      <c r="L3122" s="239"/>
      <c r="M3122" s="244"/>
      <c r="N3122" s="245" t="str">
        <f t="shared" ca="1" si="337"/>
        <v/>
      </c>
      <c r="O3122" s="239"/>
      <c r="P3122" s="244"/>
      <c r="Q3122" s="245" t="str">
        <f t="shared" si="338"/>
        <v/>
      </c>
      <c r="U3122" s="246" t="str">
        <f>IFERROR(VLOOKUP(C3122,'BASE EQUIPOS'!$G$8:$O$22,9,0)," ")</f>
        <v xml:space="preserve"> </v>
      </c>
      <c r="V3122" s="232" t="str">
        <f t="shared" si="340"/>
        <v/>
      </c>
      <c r="W3122" s="232" t="str">
        <f t="shared" si="341"/>
        <v/>
      </c>
      <c r="X3122" s="232" t="str">
        <f>IFERROR(VLOOKUP(W3122,Datos!$P$4:$Q$18,2,0),"")</f>
        <v/>
      </c>
      <c r="Y3122" s="232" t="str">
        <f t="shared" si="342"/>
        <v/>
      </c>
      <c r="AA3122" s="314" t="str">
        <f t="shared" ca="1" si="339"/>
        <v/>
      </c>
    </row>
    <row r="3123" spans="1:27" x14ac:dyDescent="0.3">
      <c r="A3123" s="238"/>
      <c r="B3123" s="241" t="str">
        <f t="shared" si="343"/>
        <v/>
      </c>
      <c r="C3123" s="239"/>
      <c r="D3123" s="240" t="str">
        <f>IF(C3123&lt;&gt;"",VLOOKUP(C3123,'BASE EQUIPOS'!$G$8:$H$22,2,0),"")</f>
        <v/>
      </c>
      <c r="E3123" s="241" t="str">
        <f>IF(C3123&lt;&gt;"",VLOOKUP(C3123,'BASE EQUIPOS'!$G$8:$I$22,3,0),"")</f>
        <v/>
      </c>
      <c r="F3123" s="241" t="str">
        <f>IF(C3123&lt;&gt;"",VLOOKUP(C3123,'BASE EQUIPOS'!$G$8:$J$22,4,0),"")</f>
        <v/>
      </c>
      <c r="G3123" s="242"/>
      <c r="H3123" s="233"/>
      <c r="I3123" s="241"/>
      <c r="J3123" s="241"/>
      <c r="K3123" s="241"/>
      <c r="L3123" s="239"/>
      <c r="M3123" s="244"/>
      <c r="N3123" s="245" t="str">
        <f t="shared" ca="1" si="337"/>
        <v/>
      </c>
      <c r="O3123" s="239"/>
      <c r="P3123" s="244"/>
      <c r="Q3123" s="245" t="str">
        <f t="shared" si="338"/>
        <v/>
      </c>
      <c r="U3123" s="246" t="str">
        <f>IFERROR(VLOOKUP(C3123,'BASE EQUIPOS'!$G$8:$O$22,9,0)," ")</f>
        <v xml:space="preserve"> </v>
      </c>
      <c r="V3123" s="232" t="str">
        <f t="shared" si="340"/>
        <v/>
      </c>
      <c r="W3123" s="232" t="str">
        <f t="shared" si="341"/>
        <v/>
      </c>
      <c r="X3123" s="232" t="str">
        <f>IFERROR(VLOOKUP(W3123,Datos!$P$4:$Q$18,2,0),"")</f>
        <v/>
      </c>
      <c r="Y3123" s="232" t="str">
        <f t="shared" si="342"/>
        <v/>
      </c>
      <c r="AA3123" s="314" t="str">
        <f t="shared" ca="1" si="339"/>
        <v/>
      </c>
    </row>
    <row r="3124" spans="1:27" x14ac:dyDescent="0.3">
      <c r="A3124" s="238"/>
      <c r="B3124" s="241" t="str">
        <f t="shared" si="343"/>
        <v/>
      </c>
      <c r="C3124" s="239"/>
      <c r="D3124" s="240" t="str">
        <f>IF(C3124&lt;&gt;"",VLOOKUP(C3124,'BASE EQUIPOS'!$G$8:$H$22,2,0),"")</f>
        <v/>
      </c>
      <c r="E3124" s="241" t="str">
        <f>IF(C3124&lt;&gt;"",VLOOKUP(C3124,'BASE EQUIPOS'!$G$8:$I$22,3,0),"")</f>
        <v/>
      </c>
      <c r="F3124" s="241" t="str">
        <f>IF(C3124&lt;&gt;"",VLOOKUP(C3124,'BASE EQUIPOS'!$G$8:$J$22,4,0),"")</f>
        <v/>
      </c>
      <c r="G3124" s="242"/>
      <c r="H3124" s="233"/>
      <c r="I3124" s="241"/>
      <c r="J3124" s="241"/>
      <c r="K3124" s="241"/>
      <c r="L3124" s="239"/>
      <c r="M3124" s="244"/>
      <c r="N3124" s="245" t="str">
        <f t="shared" ca="1" si="337"/>
        <v/>
      </c>
      <c r="O3124" s="239"/>
      <c r="P3124" s="244"/>
      <c r="Q3124" s="245" t="str">
        <f t="shared" si="338"/>
        <v/>
      </c>
      <c r="U3124" s="246" t="str">
        <f>IFERROR(VLOOKUP(C3124,'BASE EQUIPOS'!$G$8:$O$22,9,0)," ")</f>
        <v xml:space="preserve"> </v>
      </c>
      <c r="V3124" s="232" t="str">
        <f t="shared" si="340"/>
        <v/>
      </c>
      <c r="W3124" s="232" t="str">
        <f t="shared" si="341"/>
        <v/>
      </c>
      <c r="X3124" s="232" t="str">
        <f>IFERROR(VLOOKUP(W3124,Datos!$P$4:$Q$18,2,0),"")</f>
        <v/>
      </c>
      <c r="Y3124" s="232" t="str">
        <f t="shared" si="342"/>
        <v/>
      </c>
      <c r="AA3124" s="314" t="str">
        <f t="shared" ca="1" si="339"/>
        <v/>
      </c>
    </row>
    <row r="3125" spans="1:27" x14ac:dyDescent="0.3">
      <c r="A3125" s="238"/>
      <c r="B3125" s="241" t="str">
        <f t="shared" si="343"/>
        <v/>
      </c>
      <c r="C3125" s="239"/>
      <c r="D3125" s="240" t="str">
        <f>IF(C3125&lt;&gt;"",VLOOKUP(C3125,'BASE EQUIPOS'!$G$8:$H$22,2,0),"")</f>
        <v/>
      </c>
      <c r="E3125" s="241" t="str">
        <f>IF(C3125&lt;&gt;"",VLOOKUP(C3125,'BASE EQUIPOS'!$G$8:$I$22,3,0),"")</f>
        <v/>
      </c>
      <c r="F3125" s="241" t="str">
        <f>IF(C3125&lt;&gt;"",VLOOKUP(C3125,'BASE EQUIPOS'!$G$8:$J$22,4,0),"")</f>
        <v/>
      </c>
      <c r="G3125" s="242"/>
      <c r="H3125" s="233"/>
      <c r="I3125" s="241"/>
      <c r="J3125" s="241"/>
      <c r="K3125" s="241"/>
      <c r="L3125" s="239"/>
      <c r="M3125" s="244"/>
      <c r="N3125" s="245" t="str">
        <f t="shared" ca="1" si="337"/>
        <v/>
      </c>
      <c r="O3125" s="239"/>
      <c r="P3125" s="244"/>
      <c r="Q3125" s="245" t="str">
        <f t="shared" si="338"/>
        <v/>
      </c>
      <c r="U3125" s="246" t="str">
        <f>IFERROR(VLOOKUP(C3125,'BASE EQUIPOS'!$G$8:$O$22,9,0)," ")</f>
        <v xml:space="preserve"> </v>
      </c>
      <c r="V3125" s="232" t="str">
        <f t="shared" si="340"/>
        <v/>
      </c>
      <c r="W3125" s="232" t="str">
        <f t="shared" si="341"/>
        <v/>
      </c>
      <c r="X3125" s="232" t="str">
        <f>IFERROR(VLOOKUP(W3125,Datos!$P$4:$Q$18,2,0),"")</f>
        <v/>
      </c>
      <c r="Y3125" s="232" t="str">
        <f t="shared" si="342"/>
        <v/>
      </c>
      <c r="AA3125" s="314" t="str">
        <f t="shared" ca="1" si="339"/>
        <v/>
      </c>
    </row>
    <row r="3126" spans="1:27" x14ac:dyDescent="0.3">
      <c r="A3126" s="238"/>
      <c r="B3126" s="241" t="str">
        <f t="shared" si="343"/>
        <v/>
      </c>
      <c r="C3126" s="239"/>
      <c r="D3126" s="240" t="str">
        <f>IF(C3126&lt;&gt;"",VLOOKUP(C3126,'BASE EQUIPOS'!$G$8:$H$22,2,0),"")</f>
        <v/>
      </c>
      <c r="E3126" s="241" t="str">
        <f>IF(C3126&lt;&gt;"",VLOOKUP(C3126,'BASE EQUIPOS'!$G$8:$I$22,3,0),"")</f>
        <v/>
      </c>
      <c r="F3126" s="241" t="str">
        <f>IF(C3126&lt;&gt;"",VLOOKUP(C3126,'BASE EQUIPOS'!$G$8:$J$22,4,0),"")</f>
        <v/>
      </c>
      <c r="G3126" s="242"/>
      <c r="H3126" s="233"/>
      <c r="I3126" s="241"/>
      <c r="J3126" s="241"/>
      <c r="K3126" s="241"/>
      <c r="L3126" s="239"/>
      <c r="M3126" s="244"/>
      <c r="N3126" s="245" t="str">
        <f t="shared" ca="1" si="337"/>
        <v/>
      </c>
      <c r="O3126" s="239"/>
      <c r="P3126" s="244"/>
      <c r="Q3126" s="245" t="str">
        <f t="shared" si="338"/>
        <v/>
      </c>
      <c r="U3126" s="246" t="str">
        <f>IFERROR(VLOOKUP(C3126,'BASE EQUIPOS'!$G$8:$O$22,9,0)," ")</f>
        <v xml:space="preserve"> </v>
      </c>
      <c r="V3126" s="232" t="str">
        <f t="shared" si="340"/>
        <v/>
      </c>
      <c r="W3126" s="232" t="str">
        <f t="shared" si="341"/>
        <v/>
      </c>
      <c r="X3126" s="232" t="str">
        <f>IFERROR(VLOOKUP(W3126,Datos!$P$4:$Q$18,2,0),"")</f>
        <v/>
      </c>
      <c r="Y3126" s="232" t="str">
        <f t="shared" si="342"/>
        <v/>
      </c>
      <c r="AA3126" s="314" t="str">
        <f t="shared" ca="1" si="339"/>
        <v/>
      </c>
    </row>
    <row r="3127" spans="1:27" x14ac:dyDescent="0.3">
      <c r="A3127" s="238"/>
      <c r="B3127" s="241" t="str">
        <f t="shared" si="343"/>
        <v/>
      </c>
      <c r="C3127" s="239"/>
      <c r="D3127" s="240" t="str">
        <f>IF(C3127&lt;&gt;"",VLOOKUP(C3127,'BASE EQUIPOS'!$G$8:$H$22,2,0),"")</f>
        <v/>
      </c>
      <c r="E3127" s="241" t="str">
        <f>IF(C3127&lt;&gt;"",VLOOKUP(C3127,'BASE EQUIPOS'!$G$8:$I$22,3,0),"")</f>
        <v/>
      </c>
      <c r="F3127" s="241" t="str">
        <f>IF(C3127&lt;&gt;"",VLOOKUP(C3127,'BASE EQUIPOS'!$G$8:$J$22,4,0),"")</f>
        <v/>
      </c>
      <c r="G3127" s="242"/>
      <c r="H3127" s="233"/>
      <c r="I3127" s="241"/>
      <c r="J3127" s="241"/>
      <c r="K3127" s="241"/>
      <c r="L3127" s="239"/>
      <c r="M3127" s="244"/>
      <c r="N3127" s="245" t="str">
        <f t="shared" ca="1" si="337"/>
        <v/>
      </c>
      <c r="O3127" s="239"/>
      <c r="P3127" s="244"/>
      <c r="Q3127" s="245" t="str">
        <f t="shared" si="338"/>
        <v/>
      </c>
      <c r="U3127" s="246" t="str">
        <f>IFERROR(VLOOKUP(C3127,'BASE EQUIPOS'!$G$8:$O$22,9,0)," ")</f>
        <v xml:space="preserve"> </v>
      </c>
      <c r="V3127" s="232" t="str">
        <f t="shared" si="340"/>
        <v/>
      </c>
      <c r="W3127" s="232" t="str">
        <f t="shared" si="341"/>
        <v/>
      </c>
      <c r="X3127" s="232" t="str">
        <f>IFERROR(VLOOKUP(W3127,Datos!$P$4:$Q$18,2,0),"")</f>
        <v/>
      </c>
      <c r="Y3127" s="232" t="str">
        <f t="shared" si="342"/>
        <v/>
      </c>
      <c r="AA3127" s="314" t="str">
        <f t="shared" ca="1" si="339"/>
        <v/>
      </c>
    </row>
    <row r="3128" spans="1:27" x14ac:dyDescent="0.3">
      <c r="A3128" s="238"/>
      <c r="B3128" s="241" t="str">
        <f t="shared" si="343"/>
        <v/>
      </c>
      <c r="C3128" s="239"/>
      <c r="D3128" s="240" t="str">
        <f>IF(C3128&lt;&gt;"",VLOOKUP(C3128,'BASE EQUIPOS'!$G$8:$H$22,2,0),"")</f>
        <v/>
      </c>
      <c r="E3128" s="241" t="str">
        <f>IF(C3128&lt;&gt;"",VLOOKUP(C3128,'BASE EQUIPOS'!$G$8:$I$22,3,0),"")</f>
        <v/>
      </c>
      <c r="F3128" s="241" t="str">
        <f>IF(C3128&lt;&gt;"",VLOOKUP(C3128,'BASE EQUIPOS'!$G$8:$J$22,4,0),"")</f>
        <v/>
      </c>
      <c r="G3128" s="242"/>
      <c r="H3128" s="233"/>
      <c r="I3128" s="241"/>
      <c r="J3128" s="241"/>
      <c r="K3128" s="241"/>
      <c r="L3128" s="239"/>
      <c r="M3128" s="244"/>
      <c r="N3128" s="245" t="str">
        <f t="shared" ca="1" si="337"/>
        <v/>
      </c>
      <c r="O3128" s="239"/>
      <c r="P3128" s="244"/>
      <c r="Q3128" s="245" t="str">
        <f t="shared" si="338"/>
        <v/>
      </c>
      <c r="U3128" s="246" t="str">
        <f>IFERROR(VLOOKUP(C3128,'BASE EQUIPOS'!$G$8:$O$22,9,0)," ")</f>
        <v xml:space="preserve"> </v>
      </c>
      <c r="V3128" s="232" t="str">
        <f t="shared" si="340"/>
        <v/>
      </c>
      <c r="W3128" s="232" t="str">
        <f t="shared" si="341"/>
        <v/>
      </c>
      <c r="X3128" s="232" t="str">
        <f>IFERROR(VLOOKUP(W3128,Datos!$P$4:$Q$18,2,0),"")</f>
        <v/>
      </c>
      <c r="Y3128" s="232" t="str">
        <f t="shared" si="342"/>
        <v/>
      </c>
      <c r="AA3128" s="314" t="str">
        <f t="shared" ca="1" si="339"/>
        <v/>
      </c>
    </row>
    <row r="3129" spans="1:27" x14ac:dyDescent="0.3">
      <c r="A3129" s="238"/>
      <c r="B3129" s="241" t="str">
        <f t="shared" si="343"/>
        <v/>
      </c>
      <c r="C3129" s="239"/>
      <c r="D3129" s="240" t="str">
        <f>IF(C3129&lt;&gt;"",VLOOKUP(C3129,'BASE EQUIPOS'!$G$8:$H$22,2,0),"")</f>
        <v/>
      </c>
      <c r="E3129" s="241" t="str">
        <f>IF(C3129&lt;&gt;"",VLOOKUP(C3129,'BASE EQUIPOS'!$G$8:$I$22,3,0),"")</f>
        <v/>
      </c>
      <c r="F3129" s="241" t="str">
        <f>IF(C3129&lt;&gt;"",VLOOKUP(C3129,'BASE EQUIPOS'!$G$8:$J$22,4,0),"")</f>
        <v/>
      </c>
      <c r="G3129" s="242"/>
      <c r="H3129" s="233"/>
      <c r="I3129" s="241"/>
      <c r="J3129" s="241"/>
      <c r="K3129" s="241"/>
      <c r="L3129" s="239"/>
      <c r="M3129" s="244"/>
      <c r="N3129" s="245" t="str">
        <f t="shared" ca="1" si="337"/>
        <v/>
      </c>
      <c r="O3129" s="239"/>
      <c r="P3129" s="244"/>
      <c r="Q3129" s="245" t="str">
        <f t="shared" si="338"/>
        <v/>
      </c>
      <c r="U3129" s="246" t="str">
        <f>IFERROR(VLOOKUP(C3129,'BASE EQUIPOS'!$G$8:$O$22,9,0)," ")</f>
        <v xml:space="preserve"> </v>
      </c>
      <c r="V3129" s="232" t="str">
        <f t="shared" si="340"/>
        <v/>
      </c>
      <c r="W3129" s="232" t="str">
        <f t="shared" si="341"/>
        <v/>
      </c>
      <c r="X3129" s="232" t="str">
        <f>IFERROR(VLOOKUP(W3129,Datos!$P$4:$Q$18,2,0),"")</f>
        <v/>
      </c>
      <c r="Y3129" s="232" t="str">
        <f t="shared" si="342"/>
        <v/>
      </c>
      <c r="AA3129" s="314" t="str">
        <f t="shared" ca="1" si="339"/>
        <v/>
      </c>
    </row>
    <row r="3130" spans="1:27" x14ac:dyDescent="0.3">
      <c r="A3130" s="238"/>
      <c r="B3130" s="241" t="str">
        <f t="shared" si="343"/>
        <v/>
      </c>
      <c r="C3130" s="239"/>
      <c r="D3130" s="240" t="str">
        <f>IF(C3130&lt;&gt;"",VLOOKUP(C3130,'BASE EQUIPOS'!$G$8:$H$22,2,0),"")</f>
        <v/>
      </c>
      <c r="E3130" s="241" t="str">
        <f>IF(C3130&lt;&gt;"",VLOOKUP(C3130,'BASE EQUIPOS'!$G$8:$I$22,3,0),"")</f>
        <v/>
      </c>
      <c r="F3130" s="241" t="str">
        <f>IF(C3130&lt;&gt;"",VLOOKUP(C3130,'BASE EQUIPOS'!$G$8:$J$22,4,0),"")</f>
        <v/>
      </c>
      <c r="G3130" s="242"/>
      <c r="H3130" s="233"/>
      <c r="I3130" s="241"/>
      <c r="J3130" s="241"/>
      <c r="K3130" s="241"/>
      <c r="L3130" s="239"/>
      <c r="M3130" s="244"/>
      <c r="N3130" s="245" t="str">
        <f t="shared" ca="1" si="337"/>
        <v/>
      </c>
      <c r="O3130" s="239"/>
      <c r="P3130" s="244"/>
      <c r="Q3130" s="245" t="str">
        <f t="shared" si="338"/>
        <v/>
      </c>
      <c r="U3130" s="246" t="str">
        <f>IFERROR(VLOOKUP(C3130,'BASE EQUIPOS'!$G$8:$O$22,9,0)," ")</f>
        <v xml:space="preserve"> </v>
      </c>
      <c r="V3130" s="232" t="str">
        <f t="shared" si="340"/>
        <v/>
      </c>
      <c r="W3130" s="232" t="str">
        <f t="shared" si="341"/>
        <v/>
      </c>
      <c r="X3130" s="232" t="str">
        <f>IFERROR(VLOOKUP(W3130,Datos!$P$4:$Q$18,2,0),"")</f>
        <v/>
      </c>
      <c r="Y3130" s="232" t="str">
        <f t="shared" si="342"/>
        <v/>
      </c>
      <c r="AA3130" s="314" t="str">
        <f t="shared" ca="1" si="339"/>
        <v/>
      </c>
    </row>
    <row r="3131" spans="1:27" x14ac:dyDescent="0.3">
      <c r="A3131" s="238"/>
      <c r="B3131" s="241" t="str">
        <f t="shared" si="343"/>
        <v/>
      </c>
      <c r="C3131" s="239"/>
      <c r="D3131" s="240" t="str">
        <f>IF(C3131&lt;&gt;"",VLOOKUP(C3131,'BASE EQUIPOS'!$G$8:$H$22,2,0),"")</f>
        <v/>
      </c>
      <c r="E3131" s="241" t="str">
        <f>IF(C3131&lt;&gt;"",VLOOKUP(C3131,'BASE EQUIPOS'!$G$8:$I$22,3,0),"")</f>
        <v/>
      </c>
      <c r="F3131" s="241" t="str">
        <f>IF(C3131&lt;&gt;"",VLOOKUP(C3131,'BASE EQUIPOS'!$G$8:$J$22,4,0),"")</f>
        <v/>
      </c>
      <c r="G3131" s="242"/>
      <c r="H3131" s="233"/>
      <c r="I3131" s="241"/>
      <c r="J3131" s="241"/>
      <c r="K3131" s="241"/>
      <c r="L3131" s="239"/>
      <c r="M3131" s="244"/>
      <c r="N3131" s="245" t="str">
        <f t="shared" ca="1" si="337"/>
        <v/>
      </c>
      <c r="O3131" s="239"/>
      <c r="P3131" s="244"/>
      <c r="Q3131" s="245" t="str">
        <f t="shared" si="338"/>
        <v/>
      </c>
      <c r="U3131" s="246" t="str">
        <f>IFERROR(VLOOKUP(C3131,'BASE EQUIPOS'!$G$8:$O$22,9,0)," ")</f>
        <v xml:space="preserve"> </v>
      </c>
      <c r="V3131" s="232" t="str">
        <f t="shared" si="340"/>
        <v/>
      </c>
      <c r="W3131" s="232" t="str">
        <f t="shared" si="341"/>
        <v/>
      </c>
      <c r="X3131" s="232" t="str">
        <f>IFERROR(VLOOKUP(W3131,Datos!$P$4:$Q$18,2,0),"")</f>
        <v/>
      </c>
      <c r="Y3131" s="232" t="str">
        <f t="shared" si="342"/>
        <v/>
      </c>
      <c r="AA3131" s="314" t="str">
        <f t="shared" ca="1" si="339"/>
        <v/>
      </c>
    </row>
    <row r="3132" spans="1:27" x14ac:dyDescent="0.3">
      <c r="A3132" s="238"/>
      <c r="B3132" s="241" t="str">
        <f t="shared" si="343"/>
        <v/>
      </c>
      <c r="C3132" s="239"/>
      <c r="D3132" s="240" t="str">
        <f>IF(C3132&lt;&gt;"",VLOOKUP(C3132,'BASE EQUIPOS'!$G$8:$H$22,2,0),"")</f>
        <v/>
      </c>
      <c r="E3132" s="241" t="str">
        <f>IF(C3132&lt;&gt;"",VLOOKUP(C3132,'BASE EQUIPOS'!$G$8:$I$22,3,0),"")</f>
        <v/>
      </c>
      <c r="F3132" s="241" t="str">
        <f>IF(C3132&lt;&gt;"",VLOOKUP(C3132,'BASE EQUIPOS'!$G$8:$J$22,4,0),"")</f>
        <v/>
      </c>
      <c r="G3132" s="242"/>
      <c r="H3132" s="233"/>
      <c r="I3132" s="241"/>
      <c r="J3132" s="241"/>
      <c r="K3132" s="241"/>
      <c r="L3132" s="239"/>
      <c r="M3132" s="244"/>
      <c r="N3132" s="245" t="str">
        <f t="shared" ca="1" si="337"/>
        <v/>
      </c>
      <c r="O3132" s="239"/>
      <c r="P3132" s="244"/>
      <c r="Q3132" s="245" t="str">
        <f t="shared" si="338"/>
        <v/>
      </c>
      <c r="U3132" s="246" t="str">
        <f>IFERROR(VLOOKUP(C3132,'BASE EQUIPOS'!$G$8:$O$22,9,0)," ")</f>
        <v xml:space="preserve"> </v>
      </c>
      <c r="V3132" s="232" t="str">
        <f t="shared" si="340"/>
        <v/>
      </c>
      <c r="W3132" s="232" t="str">
        <f t="shared" si="341"/>
        <v/>
      </c>
      <c r="X3132" s="232" t="str">
        <f>IFERROR(VLOOKUP(W3132,Datos!$P$4:$Q$18,2,0),"")</f>
        <v/>
      </c>
      <c r="Y3132" s="232" t="str">
        <f t="shared" si="342"/>
        <v/>
      </c>
      <c r="AA3132" s="314" t="str">
        <f t="shared" ca="1" si="339"/>
        <v/>
      </c>
    </row>
    <row r="3133" spans="1:27" x14ac:dyDescent="0.3">
      <c r="A3133" s="238"/>
      <c r="B3133" s="241" t="str">
        <f t="shared" si="343"/>
        <v/>
      </c>
      <c r="C3133" s="239"/>
      <c r="D3133" s="240" t="str">
        <f>IF(C3133&lt;&gt;"",VLOOKUP(C3133,'BASE EQUIPOS'!$G$8:$H$22,2,0),"")</f>
        <v/>
      </c>
      <c r="E3133" s="241" t="str">
        <f>IF(C3133&lt;&gt;"",VLOOKUP(C3133,'BASE EQUIPOS'!$G$8:$I$22,3,0),"")</f>
        <v/>
      </c>
      <c r="F3133" s="241" t="str">
        <f>IF(C3133&lt;&gt;"",VLOOKUP(C3133,'BASE EQUIPOS'!$G$8:$J$22,4,0),"")</f>
        <v/>
      </c>
      <c r="G3133" s="242"/>
      <c r="H3133" s="233"/>
      <c r="I3133" s="241"/>
      <c r="J3133" s="241"/>
      <c r="K3133" s="241"/>
      <c r="L3133" s="239"/>
      <c r="M3133" s="244"/>
      <c r="N3133" s="245" t="str">
        <f t="shared" ca="1" si="337"/>
        <v/>
      </c>
      <c r="O3133" s="239"/>
      <c r="P3133" s="244"/>
      <c r="Q3133" s="245" t="str">
        <f t="shared" si="338"/>
        <v/>
      </c>
      <c r="U3133" s="246" t="str">
        <f>IFERROR(VLOOKUP(C3133,'BASE EQUIPOS'!$G$8:$O$22,9,0)," ")</f>
        <v xml:space="preserve"> </v>
      </c>
      <c r="V3133" s="232" t="str">
        <f t="shared" si="340"/>
        <v/>
      </c>
      <c r="W3133" s="232" t="str">
        <f t="shared" si="341"/>
        <v/>
      </c>
      <c r="X3133" s="232" t="str">
        <f>IFERROR(VLOOKUP(W3133,Datos!$P$4:$Q$18,2,0),"")</f>
        <v/>
      </c>
      <c r="Y3133" s="232" t="str">
        <f t="shared" si="342"/>
        <v/>
      </c>
      <c r="AA3133" s="314" t="str">
        <f t="shared" ca="1" si="339"/>
        <v/>
      </c>
    </row>
    <row r="3134" spans="1:27" x14ac:dyDescent="0.3">
      <c r="A3134" s="238"/>
      <c r="B3134" s="241" t="str">
        <f t="shared" si="343"/>
        <v/>
      </c>
      <c r="C3134" s="239"/>
      <c r="D3134" s="240" t="str">
        <f>IF(C3134&lt;&gt;"",VLOOKUP(C3134,'BASE EQUIPOS'!$G$8:$H$22,2,0),"")</f>
        <v/>
      </c>
      <c r="E3134" s="241" t="str">
        <f>IF(C3134&lt;&gt;"",VLOOKUP(C3134,'BASE EQUIPOS'!$G$8:$I$22,3,0),"")</f>
        <v/>
      </c>
      <c r="F3134" s="241" t="str">
        <f>IF(C3134&lt;&gt;"",VLOOKUP(C3134,'BASE EQUIPOS'!$G$8:$J$22,4,0),"")</f>
        <v/>
      </c>
      <c r="G3134" s="242"/>
      <c r="H3134" s="233"/>
      <c r="I3134" s="241"/>
      <c r="J3134" s="241"/>
      <c r="K3134" s="241"/>
      <c r="L3134" s="239"/>
      <c r="M3134" s="244"/>
      <c r="N3134" s="245" t="str">
        <f t="shared" ca="1" si="337"/>
        <v/>
      </c>
      <c r="O3134" s="239"/>
      <c r="P3134" s="244"/>
      <c r="Q3134" s="245" t="str">
        <f t="shared" si="338"/>
        <v/>
      </c>
      <c r="U3134" s="246" t="str">
        <f>IFERROR(VLOOKUP(C3134,'BASE EQUIPOS'!$G$8:$O$22,9,0)," ")</f>
        <v xml:space="preserve"> </v>
      </c>
      <c r="V3134" s="232" t="str">
        <f t="shared" si="340"/>
        <v/>
      </c>
      <c r="W3134" s="232" t="str">
        <f t="shared" si="341"/>
        <v/>
      </c>
      <c r="X3134" s="232" t="str">
        <f>IFERROR(VLOOKUP(W3134,Datos!$P$4:$Q$18,2,0),"")</f>
        <v/>
      </c>
      <c r="Y3134" s="232" t="str">
        <f t="shared" si="342"/>
        <v/>
      </c>
      <c r="AA3134" s="314" t="str">
        <f t="shared" ca="1" si="339"/>
        <v/>
      </c>
    </row>
    <row r="3135" spans="1:27" x14ac:dyDescent="0.3">
      <c r="A3135" s="238"/>
      <c r="B3135" s="241" t="str">
        <f t="shared" si="343"/>
        <v/>
      </c>
      <c r="C3135" s="239"/>
      <c r="D3135" s="240" t="str">
        <f>IF(C3135&lt;&gt;"",VLOOKUP(C3135,'BASE EQUIPOS'!$G$8:$H$22,2,0),"")</f>
        <v/>
      </c>
      <c r="E3135" s="241" t="str">
        <f>IF(C3135&lt;&gt;"",VLOOKUP(C3135,'BASE EQUIPOS'!$G$8:$I$22,3,0),"")</f>
        <v/>
      </c>
      <c r="F3135" s="241" t="str">
        <f>IF(C3135&lt;&gt;"",VLOOKUP(C3135,'BASE EQUIPOS'!$G$8:$J$22,4,0),"")</f>
        <v/>
      </c>
      <c r="G3135" s="242"/>
      <c r="H3135" s="233"/>
      <c r="I3135" s="241"/>
      <c r="J3135" s="241"/>
      <c r="K3135" s="241"/>
      <c r="L3135" s="239"/>
      <c r="M3135" s="244"/>
      <c r="N3135" s="245" t="str">
        <f t="shared" ca="1" si="337"/>
        <v/>
      </c>
      <c r="O3135" s="239"/>
      <c r="P3135" s="244"/>
      <c r="Q3135" s="245" t="str">
        <f t="shared" si="338"/>
        <v/>
      </c>
      <c r="U3135" s="246" t="str">
        <f>IFERROR(VLOOKUP(C3135,'BASE EQUIPOS'!$G$8:$O$22,9,0)," ")</f>
        <v xml:space="preserve"> </v>
      </c>
      <c r="V3135" s="232" t="str">
        <f t="shared" si="340"/>
        <v/>
      </c>
      <c r="W3135" s="232" t="str">
        <f t="shared" si="341"/>
        <v/>
      </c>
      <c r="X3135" s="232" t="str">
        <f>IFERROR(VLOOKUP(W3135,Datos!$P$4:$Q$18,2,0),"")</f>
        <v/>
      </c>
      <c r="Y3135" s="232" t="str">
        <f t="shared" si="342"/>
        <v/>
      </c>
      <c r="AA3135" s="314" t="str">
        <f t="shared" ca="1" si="339"/>
        <v/>
      </c>
    </row>
    <row r="3136" spans="1:27" x14ac:dyDescent="0.3">
      <c r="A3136" s="238"/>
      <c r="B3136" s="241" t="str">
        <f t="shared" si="343"/>
        <v/>
      </c>
      <c r="C3136" s="239"/>
      <c r="D3136" s="240" t="str">
        <f>IF(C3136&lt;&gt;"",VLOOKUP(C3136,'BASE EQUIPOS'!$G$8:$H$22,2,0),"")</f>
        <v/>
      </c>
      <c r="E3136" s="241" t="str">
        <f>IF(C3136&lt;&gt;"",VLOOKUP(C3136,'BASE EQUIPOS'!$G$8:$I$22,3,0),"")</f>
        <v/>
      </c>
      <c r="F3136" s="241" t="str">
        <f>IF(C3136&lt;&gt;"",VLOOKUP(C3136,'BASE EQUIPOS'!$G$8:$J$22,4,0),"")</f>
        <v/>
      </c>
      <c r="G3136" s="242"/>
      <c r="H3136" s="233"/>
      <c r="I3136" s="241"/>
      <c r="J3136" s="241"/>
      <c r="K3136" s="241"/>
      <c r="L3136" s="239"/>
      <c r="M3136" s="244"/>
      <c r="N3136" s="245" t="str">
        <f t="shared" ca="1" si="337"/>
        <v/>
      </c>
      <c r="O3136" s="239"/>
      <c r="P3136" s="244"/>
      <c r="Q3136" s="245" t="str">
        <f t="shared" si="338"/>
        <v/>
      </c>
      <c r="U3136" s="246" t="str">
        <f>IFERROR(VLOOKUP(C3136,'BASE EQUIPOS'!$G$8:$O$22,9,0)," ")</f>
        <v xml:space="preserve"> </v>
      </c>
      <c r="V3136" s="232" t="str">
        <f t="shared" si="340"/>
        <v/>
      </c>
      <c r="W3136" s="232" t="str">
        <f t="shared" si="341"/>
        <v/>
      </c>
      <c r="X3136" s="232" t="str">
        <f>IFERROR(VLOOKUP(W3136,Datos!$P$4:$Q$18,2,0),"")</f>
        <v/>
      </c>
      <c r="Y3136" s="232" t="str">
        <f t="shared" si="342"/>
        <v/>
      </c>
      <c r="AA3136" s="314" t="str">
        <f t="shared" ca="1" si="339"/>
        <v/>
      </c>
    </row>
    <row r="3137" spans="1:27" x14ac:dyDescent="0.3">
      <c r="A3137" s="238"/>
      <c r="B3137" s="241" t="str">
        <f t="shared" si="343"/>
        <v/>
      </c>
      <c r="C3137" s="239"/>
      <c r="D3137" s="240" t="str">
        <f>IF(C3137&lt;&gt;"",VLOOKUP(C3137,'BASE EQUIPOS'!$G$8:$H$22,2,0),"")</f>
        <v/>
      </c>
      <c r="E3137" s="241" t="str">
        <f>IF(C3137&lt;&gt;"",VLOOKUP(C3137,'BASE EQUIPOS'!$G$8:$I$22,3,0),"")</f>
        <v/>
      </c>
      <c r="F3137" s="241" t="str">
        <f>IF(C3137&lt;&gt;"",VLOOKUP(C3137,'BASE EQUIPOS'!$G$8:$J$22,4,0),"")</f>
        <v/>
      </c>
      <c r="G3137" s="242"/>
      <c r="H3137" s="233"/>
      <c r="I3137" s="241"/>
      <c r="J3137" s="241"/>
      <c r="K3137" s="241"/>
      <c r="L3137" s="239"/>
      <c r="M3137" s="244"/>
      <c r="N3137" s="245" t="str">
        <f t="shared" ca="1" si="337"/>
        <v/>
      </c>
      <c r="O3137" s="239"/>
      <c r="P3137" s="244"/>
      <c r="Q3137" s="245" t="str">
        <f t="shared" si="338"/>
        <v/>
      </c>
      <c r="U3137" s="246" t="str">
        <f>IFERROR(VLOOKUP(C3137,'BASE EQUIPOS'!$G$8:$O$22,9,0)," ")</f>
        <v xml:space="preserve"> </v>
      </c>
      <c r="V3137" s="232" t="str">
        <f t="shared" si="340"/>
        <v/>
      </c>
      <c r="W3137" s="232" t="str">
        <f t="shared" si="341"/>
        <v/>
      </c>
      <c r="X3137" s="232" t="str">
        <f>IFERROR(VLOOKUP(W3137,Datos!$P$4:$Q$18,2,0),"")</f>
        <v/>
      </c>
      <c r="Y3137" s="232" t="str">
        <f t="shared" si="342"/>
        <v/>
      </c>
      <c r="AA3137" s="314" t="str">
        <f t="shared" ca="1" si="339"/>
        <v/>
      </c>
    </row>
    <row r="3138" spans="1:27" x14ac:dyDescent="0.3">
      <c r="A3138" s="238"/>
      <c r="B3138" s="241" t="str">
        <f t="shared" si="343"/>
        <v/>
      </c>
      <c r="C3138" s="239"/>
      <c r="D3138" s="240" t="str">
        <f>IF(C3138&lt;&gt;"",VLOOKUP(C3138,'BASE EQUIPOS'!$G$8:$H$22,2,0),"")</f>
        <v/>
      </c>
      <c r="E3138" s="241" t="str">
        <f>IF(C3138&lt;&gt;"",VLOOKUP(C3138,'BASE EQUIPOS'!$G$8:$I$22,3,0),"")</f>
        <v/>
      </c>
      <c r="F3138" s="241" t="str">
        <f>IF(C3138&lt;&gt;"",VLOOKUP(C3138,'BASE EQUIPOS'!$G$8:$J$22,4,0),"")</f>
        <v/>
      </c>
      <c r="G3138" s="242"/>
      <c r="H3138" s="233"/>
      <c r="I3138" s="241"/>
      <c r="J3138" s="241"/>
      <c r="K3138" s="241"/>
      <c r="L3138" s="239"/>
      <c r="M3138" s="244"/>
      <c r="N3138" s="245" t="str">
        <f t="shared" ca="1" si="337"/>
        <v/>
      </c>
      <c r="O3138" s="239"/>
      <c r="P3138" s="244"/>
      <c r="Q3138" s="245" t="str">
        <f t="shared" si="338"/>
        <v/>
      </c>
      <c r="U3138" s="246" t="str">
        <f>IFERROR(VLOOKUP(C3138,'BASE EQUIPOS'!$G$8:$O$22,9,0)," ")</f>
        <v xml:space="preserve"> </v>
      </c>
      <c r="V3138" s="232" t="str">
        <f t="shared" si="340"/>
        <v/>
      </c>
      <c r="W3138" s="232" t="str">
        <f t="shared" si="341"/>
        <v/>
      </c>
      <c r="X3138" s="232" t="str">
        <f>IFERROR(VLOOKUP(W3138,Datos!$P$4:$Q$18,2,0),"")</f>
        <v/>
      </c>
      <c r="Y3138" s="232" t="str">
        <f t="shared" si="342"/>
        <v/>
      </c>
      <c r="AA3138" s="314" t="str">
        <f t="shared" ca="1" si="339"/>
        <v/>
      </c>
    </row>
    <row r="3139" spans="1:27" x14ac:dyDescent="0.3">
      <c r="A3139" s="238"/>
      <c r="B3139" s="241" t="str">
        <f t="shared" si="343"/>
        <v/>
      </c>
      <c r="C3139" s="239"/>
      <c r="D3139" s="240" t="str">
        <f>IF(C3139&lt;&gt;"",VLOOKUP(C3139,'BASE EQUIPOS'!$G$8:$H$22,2,0),"")</f>
        <v/>
      </c>
      <c r="E3139" s="241" t="str">
        <f>IF(C3139&lt;&gt;"",VLOOKUP(C3139,'BASE EQUIPOS'!$G$8:$I$22,3,0),"")</f>
        <v/>
      </c>
      <c r="F3139" s="241" t="str">
        <f>IF(C3139&lt;&gt;"",VLOOKUP(C3139,'BASE EQUIPOS'!$G$8:$J$22,4,0),"")</f>
        <v/>
      </c>
      <c r="G3139" s="242"/>
      <c r="H3139" s="233"/>
      <c r="I3139" s="241"/>
      <c r="J3139" s="241"/>
      <c r="K3139" s="241"/>
      <c r="L3139" s="239"/>
      <c r="M3139" s="244"/>
      <c r="N3139" s="245" t="str">
        <f t="shared" ca="1" si="337"/>
        <v/>
      </c>
      <c r="O3139" s="239"/>
      <c r="P3139" s="244"/>
      <c r="Q3139" s="245" t="str">
        <f t="shared" si="338"/>
        <v/>
      </c>
      <c r="U3139" s="246" t="str">
        <f>IFERROR(VLOOKUP(C3139,'BASE EQUIPOS'!$G$8:$O$22,9,0)," ")</f>
        <v xml:space="preserve"> </v>
      </c>
      <c r="V3139" s="232" t="str">
        <f t="shared" si="340"/>
        <v/>
      </c>
      <c r="W3139" s="232" t="str">
        <f t="shared" si="341"/>
        <v/>
      </c>
      <c r="X3139" s="232" t="str">
        <f>IFERROR(VLOOKUP(W3139,Datos!$P$4:$Q$18,2,0),"")</f>
        <v/>
      </c>
      <c r="Y3139" s="232" t="str">
        <f t="shared" si="342"/>
        <v/>
      </c>
      <c r="AA3139" s="314" t="str">
        <f t="shared" ca="1" si="339"/>
        <v/>
      </c>
    </row>
    <row r="3140" spans="1:27" x14ac:dyDescent="0.3">
      <c r="A3140" s="238"/>
      <c r="B3140" s="241" t="str">
        <f t="shared" si="343"/>
        <v/>
      </c>
      <c r="C3140" s="239"/>
      <c r="D3140" s="240" t="str">
        <f>IF(C3140&lt;&gt;"",VLOOKUP(C3140,'BASE EQUIPOS'!$G$8:$H$22,2,0),"")</f>
        <v/>
      </c>
      <c r="E3140" s="241" t="str">
        <f>IF(C3140&lt;&gt;"",VLOOKUP(C3140,'BASE EQUIPOS'!$G$8:$I$22,3,0),"")</f>
        <v/>
      </c>
      <c r="F3140" s="241" t="str">
        <f>IF(C3140&lt;&gt;"",VLOOKUP(C3140,'BASE EQUIPOS'!$G$8:$J$22,4,0),"")</f>
        <v/>
      </c>
      <c r="G3140" s="242"/>
      <c r="H3140" s="233"/>
      <c r="I3140" s="241"/>
      <c r="J3140" s="241"/>
      <c r="K3140" s="241"/>
      <c r="L3140" s="239"/>
      <c r="M3140" s="244"/>
      <c r="N3140" s="245" t="str">
        <f t="shared" ca="1" si="337"/>
        <v/>
      </c>
      <c r="O3140" s="239"/>
      <c r="P3140" s="244"/>
      <c r="Q3140" s="245" t="str">
        <f t="shared" si="338"/>
        <v/>
      </c>
      <c r="U3140" s="246" t="str">
        <f>IFERROR(VLOOKUP(C3140,'BASE EQUIPOS'!$G$8:$O$22,9,0)," ")</f>
        <v xml:space="preserve"> </v>
      </c>
      <c r="V3140" s="232" t="str">
        <f t="shared" si="340"/>
        <v/>
      </c>
      <c r="W3140" s="232" t="str">
        <f t="shared" si="341"/>
        <v/>
      </c>
      <c r="X3140" s="232" t="str">
        <f>IFERROR(VLOOKUP(W3140,Datos!$P$4:$Q$18,2,0),"")</f>
        <v/>
      </c>
      <c r="Y3140" s="232" t="str">
        <f t="shared" si="342"/>
        <v/>
      </c>
      <c r="AA3140" s="314" t="str">
        <f t="shared" ca="1" si="339"/>
        <v/>
      </c>
    </row>
    <row r="3141" spans="1:27" x14ac:dyDescent="0.3">
      <c r="A3141" s="238"/>
      <c r="B3141" s="241" t="str">
        <f t="shared" si="343"/>
        <v/>
      </c>
      <c r="C3141" s="239"/>
      <c r="D3141" s="240" t="str">
        <f>IF(C3141&lt;&gt;"",VLOOKUP(C3141,'BASE EQUIPOS'!$G$8:$H$22,2,0),"")</f>
        <v/>
      </c>
      <c r="E3141" s="241" t="str">
        <f>IF(C3141&lt;&gt;"",VLOOKUP(C3141,'BASE EQUIPOS'!$G$8:$I$22,3,0),"")</f>
        <v/>
      </c>
      <c r="F3141" s="241" t="str">
        <f>IF(C3141&lt;&gt;"",VLOOKUP(C3141,'BASE EQUIPOS'!$G$8:$J$22,4,0),"")</f>
        <v/>
      </c>
      <c r="G3141" s="242"/>
      <c r="H3141" s="233"/>
      <c r="I3141" s="241"/>
      <c r="J3141" s="241"/>
      <c r="K3141" s="241"/>
      <c r="L3141" s="239"/>
      <c r="M3141" s="244"/>
      <c r="N3141" s="245" t="str">
        <f t="shared" ca="1" si="337"/>
        <v/>
      </c>
      <c r="O3141" s="239"/>
      <c r="P3141" s="244"/>
      <c r="Q3141" s="245" t="str">
        <f t="shared" si="338"/>
        <v/>
      </c>
      <c r="U3141" s="246" t="str">
        <f>IFERROR(VLOOKUP(C3141,'BASE EQUIPOS'!$G$8:$O$22,9,0)," ")</f>
        <v xml:space="preserve"> </v>
      </c>
      <c r="V3141" s="232" t="str">
        <f t="shared" si="340"/>
        <v/>
      </c>
      <c r="W3141" s="232" t="str">
        <f t="shared" si="341"/>
        <v/>
      </c>
      <c r="X3141" s="232" t="str">
        <f>IFERROR(VLOOKUP(W3141,Datos!$P$4:$Q$18,2,0),"")</f>
        <v/>
      </c>
      <c r="Y3141" s="232" t="str">
        <f t="shared" si="342"/>
        <v/>
      </c>
      <c r="AA3141" s="314" t="str">
        <f t="shared" ca="1" si="339"/>
        <v/>
      </c>
    </row>
    <row r="3142" spans="1:27" x14ac:dyDescent="0.3">
      <c r="A3142" s="238"/>
      <c r="B3142" s="241" t="str">
        <f t="shared" si="343"/>
        <v/>
      </c>
      <c r="C3142" s="239"/>
      <c r="D3142" s="240" t="str">
        <f>IF(C3142&lt;&gt;"",VLOOKUP(C3142,'BASE EQUIPOS'!$G$8:$H$22,2,0),"")</f>
        <v/>
      </c>
      <c r="E3142" s="241" t="str">
        <f>IF(C3142&lt;&gt;"",VLOOKUP(C3142,'BASE EQUIPOS'!$G$8:$I$22,3,0),"")</f>
        <v/>
      </c>
      <c r="F3142" s="241" t="str">
        <f>IF(C3142&lt;&gt;"",VLOOKUP(C3142,'BASE EQUIPOS'!$G$8:$J$22,4,0),"")</f>
        <v/>
      </c>
      <c r="G3142" s="242"/>
      <c r="H3142" s="233"/>
      <c r="I3142" s="241"/>
      <c r="J3142" s="241"/>
      <c r="K3142" s="241"/>
      <c r="L3142" s="239"/>
      <c r="M3142" s="244"/>
      <c r="N3142" s="245" t="str">
        <f t="shared" ca="1" si="337"/>
        <v/>
      </c>
      <c r="O3142" s="239"/>
      <c r="P3142" s="244"/>
      <c r="Q3142" s="245" t="str">
        <f t="shared" si="338"/>
        <v/>
      </c>
      <c r="U3142" s="246" t="str">
        <f>IFERROR(VLOOKUP(C3142,'BASE EQUIPOS'!$G$8:$O$22,9,0)," ")</f>
        <v xml:space="preserve"> </v>
      </c>
      <c r="V3142" s="232" t="str">
        <f t="shared" si="340"/>
        <v/>
      </c>
      <c r="W3142" s="232" t="str">
        <f t="shared" si="341"/>
        <v/>
      </c>
      <c r="X3142" s="232" t="str">
        <f>IFERROR(VLOOKUP(W3142,Datos!$P$4:$Q$18,2,0),"")</f>
        <v/>
      </c>
      <c r="Y3142" s="232" t="str">
        <f t="shared" si="342"/>
        <v/>
      </c>
      <c r="AA3142" s="314" t="str">
        <f t="shared" ca="1" si="339"/>
        <v/>
      </c>
    </row>
    <row r="3143" spans="1:27" x14ac:dyDescent="0.3">
      <c r="A3143" s="238"/>
      <c r="B3143" s="241" t="str">
        <f t="shared" si="343"/>
        <v/>
      </c>
      <c r="C3143" s="239"/>
      <c r="D3143" s="240" t="str">
        <f>IF(C3143&lt;&gt;"",VLOOKUP(C3143,'BASE EQUIPOS'!$G$8:$H$22,2,0),"")</f>
        <v/>
      </c>
      <c r="E3143" s="241" t="str">
        <f>IF(C3143&lt;&gt;"",VLOOKUP(C3143,'BASE EQUIPOS'!$G$8:$I$22,3,0),"")</f>
        <v/>
      </c>
      <c r="F3143" s="241" t="str">
        <f>IF(C3143&lt;&gt;"",VLOOKUP(C3143,'BASE EQUIPOS'!$G$8:$J$22,4,0),"")</f>
        <v/>
      </c>
      <c r="G3143" s="242"/>
      <c r="H3143" s="233"/>
      <c r="I3143" s="241"/>
      <c r="J3143" s="241"/>
      <c r="K3143" s="241"/>
      <c r="L3143" s="239"/>
      <c r="M3143" s="244"/>
      <c r="N3143" s="245" t="str">
        <f t="shared" ca="1" si="337"/>
        <v/>
      </c>
      <c r="O3143" s="239"/>
      <c r="P3143" s="244"/>
      <c r="Q3143" s="245" t="str">
        <f t="shared" si="338"/>
        <v/>
      </c>
      <c r="U3143" s="246" t="str">
        <f>IFERROR(VLOOKUP(C3143,'BASE EQUIPOS'!$G$8:$O$22,9,0)," ")</f>
        <v xml:space="preserve"> </v>
      </c>
      <c r="V3143" s="232" t="str">
        <f t="shared" si="340"/>
        <v/>
      </c>
      <c r="W3143" s="232" t="str">
        <f t="shared" si="341"/>
        <v/>
      </c>
      <c r="X3143" s="232" t="str">
        <f>IFERROR(VLOOKUP(W3143,Datos!$P$4:$Q$18,2,0),"")</f>
        <v/>
      </c>
      <c r="Y3143" s="232" t="str">
        <f t="shared" si="342"/>
        <v/>
      </c>
      <c r="AA3143" s="314" t="str">
        <f t="shared" ca="1" si="339"/>
        <v/>
      </c>
    </row>
    <row r="3144" spans="1:27" x14ac:dyDescent="0.3">
      <c r="A3144" s="238"/>
      <c r="B3144" s="241" t="str">
        <f t="shared" si="343"/>
        <v/>
      </c>
      <c r="C3144" s="239"/>
      <c r="D3144" s="240" t="str">
        <f>IF(C3144&lt;&gt;"",VLOOKUP(C3144,'BASE EQUIPOS'!$G$8:$H$22,2,0),"")</f>
        <v/>
      </c>
      <c r="E3144" s="241" t="str">
        <f>IF(C3144&lt;&gt;"",VLOOKUP(C3144,'BASE EQUIPOS'!$G$8:$I$22,3,0),"")</f>
        <v/>
      </c>
      <c r="F3144" s="241" t="str">
        <f>IF(C3144&lt;&gt;"",VLOOKUP(C3144,'BASE EQUIPOS'!$G$8:$J$22,4,0),"")</f>
        <v/>
      </c>
      <c r="G3144" s="242"/>
      <c r="H3144" s="233"/>
      <c r="I3144" s="241"/>
      <c r="J3144" s="241"/>
      <c r="K3144" s="241"/>
      <c r="L3144" s="239"/>
      <c r="M3144" s="244"/>
      <c r="N3144" s="245" t="str">
        <f t="shared" ca="1" si="337"/>
        <v/>
      </c>
      <c r="O3144" s="239"/>
      <c r="P3144" s="244"/>
      <c r="Q3144" s="245" t="str">
        <f t="shared" si="338"/>
        <v/>
      </c>
      <c r="U3144" s="246" t="str">
        <f>IFERROR(VLOOKUP(C3144,'BASE EQUIPOS'!$G$8:$O$22,9,0)," ")</f>
        <v xml:space="preserve"> </v>
      </c>
      <c r="V3144" s="232" t="str">
        <f t="shared" si="340"/>
        <v/>
      </c>
      <c r="W3144" s="232" t="str">
        <f t="shared" si="341"/>
        <v/>
      </c>
      <c r="X3144" s="232" t="str">
        <f>IFERROR(VLOOKUP(W3144,Datos!$P$4:$Q$18,2,0),"")</f>
        <v/>
      </c>
      <c r="Y3144" s="232" t="str">
        <f t="shared" si="342"/>
        <v/>
      </c>
      <c r="AA3144" s="314" t="str">
        <f t="shared" ca="1" si="339"/>
        <v/>
      </c>
    </row>
    <row r="3145" spans="1:27" x14ac:dyDescent="0.3">
      <c r="A3145" s="238"/>
      <c r="B3145" s="241" t="str">
        <f t="shared" si="343"/>
        <v/>
      </c>
      <c r="C3145" s="239"/>
      <c r="D3145" s="240" t="str">
        <f>IF(C3145&lt;&gt;"",VLOOKUP(C3145,'BASE EQUIPOS'!$G$8:$H$22,2,0),"")</f>
        <v/>
      </c>
      <c r="E3145" s="241" t="str">
        <f>IF(C3145&lt;&gt;"",VLOOKUP(C3145,'BASE EQUIPOS'!$G$8:$I$22,3,0),"")</f>
        <v/>
      </c>
      <c r="F3145" s="241" t="str">
        <f>IF(C3145&lt;&gt;"",VLOOKUP(C3145,'BASE EQUIPOS'!$G$8:$J$22,4,0),"")</f>
        <v/>
      </c>
      <c r="G3145" s="242"/>
      <c r="H3145" s="233"/>
      <c r="I3145" s="241"/>
      <c r="J3145" s="241"/>
      <c r="K3145" s="241"/>
      <c r="L3145" s="239"/>
      <c r="M3145" s="244"/>
      <c r="N3145" s="245" t="str">
        <f t="shared" ca="1" si="337"/>
        <v/>
      </c>
      <c r="O3145" s="239"/>
      <c r="P3145" s="244"/>
      <c r="Q3145" s="245" t="str">
        <f t="shared" si="338"/>
        <v/>
      </c>
      <c r="U3145" s="246" t="str">
        <f>IFERROR(VLOOKUP(C3145,'BASE EQUIPOS'!$G$8:$O$22,9,0)," ")</f>
        <v xml:space="preserve"> </v>
      </c>
      <c r="V3145" s="232" t="str">
        <f t="shared" si="340"/>
        <v/>
      </c>
      <c r="W3145" s="232" t="str">
        <f t="shared" si="341"/>
        <v/>
      </c>
      <c r="X3145" s="232" t="str">
        <f>IFERROR(VLOOKUP(W3145,Datos!$P$4:$Q$18,2,0),"")</f>
        <v/>
      </c>
      <c r="Y3145" s="232" t="str">
        <f t="shared" si="342"/>
        <v/>
      </c>
      <c r="AA3145" s="314" t="str">
        <f t="shared" ca="1" si="339"/>
        <v/>
      </c>
    </row>
    <row r="3146" spans="1:27" x14ac:dyDescent="0.3">
      <c r="A3146" s="238"/>
      <c r="B3146" s="241" t="str">
        <f t="shared" si="343"/>
        <v/>
      </c>
      <c r="C3146" s="239"/>
      <c r="D3146" s="240" t="str">
        <f>IF(C3146&lt;&gt;"",VLOOKUP(C3146,'BASE EQUIPOS'!$G$8:$H$22,2,0),"")</f>
        <v/>
      </c>
      <c r="E3146" s="241" t="str">
        <f>IF(C3146&lt;&gt;"",VLOOKUP(C3146,'BASE EQUIPOS'!$G$8:$I$22,3,0),"")</f>
        <v/>
      </c>
      <c r="F3146" s="241" t="str">
        <f>IF(C3146&lt;&gt;"",VLOOKUP(C3146,'BASE EQUIPOS'!$G$8:$J$22,4,0),"")</f>
        <v/>
      </c>
      <c r="G3146" s="242"/>
      <c r="H3146" s="233"/>
      <c r="I3146" s="241"/>
      <c r="J3146" s="241"/>
      <c r="K3146" s="241"/>
      <c r="L3146" s="239"/>
      <c r="M3146" s="244"/>
      <c r="N3146" s="245" t="str">
        <f t="shared" ca="1" si="337"/>
        <v/>
      </c>
      <c r="O3146" s="239"/>
      <c r="P3146" s="244"/>
      <c r="Q3146" s="245" t="str">
        <f t="shared" si="338"/>
        <v/>
      </c>
      <c r="U3146" s="246" t="str">
        <f>IFERROR(VLOOKUP(C3146,'BASE EQUIPOS'!$G$8:$O$22,9,0)," ")</f>
        <v xml:space="preserve"> </v>
      </c>
      <c r="V3146" s="232" t="str">
        <f t="shared" si="340"/>
        <v/>
      </c>
      <c r="W3146" s="232" t="str">
        <f t="shared" si="341"/>
        <v/>
      </c>
      <c r="X3146" s="232" t="str">
        <f>IFERROR(VLOOKUP(W3146,Datos!$P$4:$Q$18,2,0),"")</f>
        <v/>
      </c>
      <c r="Y3146" s="232" t="str">
        <f t="shared" si="342"/>
        <v/>
      </c>
      <c r="AA3146" s="314" t="str">
        <f t="shared" ca="1" si="339"/>
        <v/>
      </c>
    </row>
    <row r="3147" spans="1:27" x14ac:dyDescent="0.3">
      <c r="A3147" s="238"/>
      <c r="B3147" s="241" t="str">
        <f t="shared" si="343"/>
        <v/>
      </c>
      <c r="C3147" s="239"/>
      <c r="D3147" s="240" t="str">
        <f>IF(C3147&lt;&gt;"",VLOOKUP(C3147,'BASE EQUIPOS'!$G$8:$H$22,2,0),"")</f>
        <v/>
      </c>
      <c r="E3147" s="241" t="str">
        <f>IF(C3147&lt;&gt;"",VLOOKUP(C3147,'BASE EQUIPOS'!$G$8:$I$22,3,0),"")</f>
        <v/>
      </c>
      <c r="F3147" s="241" t="str">
        <f>IF(C3147&lt;&gt;"",VLOOKUP(C3147,'BASE EQUIPOS'!$G$8:$J$22,4,0),"")</f>
        <v/>
      </c>
      <c r="G3147" s="242"/>
      <c r="H3147" s="233"/>
      <c r="I3147" s="241"/>
      <c r="J3147" s="241"/>
      <c r="K3147" s="241"/>
      <c r="L3147" s="239"/>
      <c r="M3147" s="244"/>
      <c r="N3147" s="245" t="str">
        <f t="shared" ca="1" si="337"/>
        <v/>
      </c>
      <c r="O3147" s="239"/>
      <c r="P3147" s="244"/>
      <c r="Q3147" s="245" t="str">
        <f t="shared" si="338"/>
        <v/>
      </c>
      <c r="U3147" s="246" t="str">
        <f>IFERROR(VLOOKUP(C3147,'BASE EQUIPOS'!$G$8:$O$22,9,0)," ")</f>
        <v xml:space="preserve"> </v>
      </c>
      <c r="V3147" s="232" t="str">
        <f t="shared" si="340"/>
        <v/>
      </c>
      <c r="W3147" s="232" t="str">
        <f t="shared" si="341"/>
        <v/>
      </c>
      <c r="X3147" s="232" t="str">
        <f>IFERROR(VLOOKUP(W3147,Datos!$P$4:$Q$18,2,0),"")</f>
        <v/>
      </c>
      <c r="Y3147" s="232" t="str">
        <f t="shared" si="342"/>
        <v/>
      </c>
      <c r="AA3147" s="314" t="str">
        <f t="shared" ca="1" si="339"/>
        <v/>
      </c>
    </row>
    <row r="3148" spans="1:27" x14ac:dyDescent="0.3">
      <c r="A3148" s="238"/>
      <c r="B3148" s="241" t="str">
        <f t="shared" si="343"/>
        <v/>
      </c>
      <c r="C3148" s="239"/>
      <c r="D3148" s="240" t="str">
        <f>IF(C3148&lt;&gt;"",VLOOKUP(C3148,'BASE EQUIPOS'!$G$8:$H$22,2,0),"")</f>
        <v/>
      </c>
      <c r="E3148" s="241" t="str">
        <f>IF(C3148&lt;&gt;"",VLOOKUP(C3148,'BASE EQUIPOS'!$G$8:$I$22,3,0),"")</f>
        <v/>
      </c>
      <c r="F3148" s="241" t="str">
        <f>IF(C3148&lt;&gt;"",VLOOKUP(C3148,'BASE EQUIPOS'!$G$8:$J$22,4,0),"")</f>
        <v/>
      </c>
      <c r="G3148" s="242"/>
      <c r="H3148" s="233"/>
      <c r="I3148" s="241"/>
      <c r="J3148" s="241"/>
      <c r="K3148" s="241"/>
      <c r="L3148" s="239"/>
      <c r="M3148" s="244"/>
      <c r="N3148" s="245" t="str">
        <f t="shared" ca="1" si="337"/>
        <v/>
      </c>
      <c r="O3148" s="239"/>
      <c r="P3148" s="244"/>
      <c r="Q3148" s="245" t="str">
        <f t="shared" si="338"/>
        <v/>
      </c>
      <c r="U3148" s="246" t="str">
        <f>IFERROR(VLOOKUP(C3148,'BASE EQUIPOS'!$G$8:$O$22,9,0)," ")</f>
        <v xml:space="preserve"> </v>
      </c>
      <c r="V3148" s="232" t="str">
        <f t="shared" si="340"/>
        <v/>
      </c>
      <c r="W3148" s="232" t="str">
        <f t="shared" si="341"/>
        <v/>
      </c>
      <c r="X3148" s="232" t="str">
        <f>IFERROR(VLOOKUP(W3148,Datos!$P$4:$Q$18,2,0),"")</f>
        <v/>
      </c>
      <c r="Y3148" s="232" t="str">
        <f t="shared" si="342"/>
        <v/>
      </c>
      <c r="AA3148" s="314" t="str">
        <f t="shared" ca="1" si="339"/>
        <v/>
      </c>
    </row>
    <row r="3149" spans="1:27" x14ac:dyDescent="0.3">
      <c r="A3149" s="238"/>
      <c r="B3149" s="241" t="str">
        <f t="shared" si="343"/>
        <v/>
      </c>
      <c r="C3149" s="239"/>
      <c r="D3149" s="240" t="str">
        <f>IF(C3149&lt;&gt;"",VLOOKUP(C3149,'BASE EQUIPOS'!$G$8:$H$22,2,0),"")</f>
        <v/>
      </c>
      <c r="E3149" s="241" t="str">
        <f>IF(C3149&lt;&gt;"",VLOOKUP(C3149,'BASE EQUIPOS'!$G$8:$I$22,3,0),"")</f>
        <v/>
      </c>
      <c r="F3149" s="241" t="str">
        <f>IF(C3149&lt;&gt;"",VLOOKUP(C3149,'BASE EQUIPOS'!$G$8:$J$22,4,0),"")</f>
        <v/>
      </c>
      <c r="G3149" s="242"/>
      <c r="H3149" s="233"/>
      <c r="I3149" s="241"/>
      <c r="J3149" s="241"/>
      <c r="K3149" s="241"/>
      <c r="L3149" s="239"/>
      <c r="M3149" s="244"/>
      <c r="N3149" s="245" t="str">
        <f t="shared" ca="1" si="337"/>
        <v/>
      </c>
      <c r="O3149" s="239"/>
      <c r="P3149" s="244"/>
      <c r="Q3149" s="245" t="str">
        <f t="shared" si="338"/>
        <v/>
      </c>
      <c r="U3149" s="246" t="str">
        <f>IFERROR(VLOOKUP(C3149,'BASE EQUIPOS'!$G$8:$O$22,9,0)," ")</f>
        <v xml:space="preserve"> </v>
      </c>
      <c r="V3149" s="232" t="str">
        <f t="shared" si="340"/>
        <v/>
      </c>
      <c r="W3149" s="232" t="str">
        <f t="shared" si="341"/>
        <v/>
      </c>
      <c r="X3149" s="232" t="str">
        <f>IFERROR(VLOOKUP(W3149,Datos!$P$4:$Q$18,2,0),"")</f>
        <v/>
      </c>
      <c r="Y3149" s="232" t="str">
        <f t="shared" si="342"/>
        <v/>
      </c>
      <c r="AA3149" s="314" t="str">
        <f t="shared" ca="1" si="339"/>
        <v/>
      </c>
    </row>
    <row r="3150" spans="1:27" x14ac:dyDescent="0.3">
      <c r="A3150" s="238"/>
      <c r="B3150" s="241" t="str">
        <f t="shared" si="343"/>
        <v/>
      </c>
      <c r="C3150" s="239"/>
      <c r="D3150" s="240" t="str">
        <f>IF(C3150&lt;&gt;"",VLOOKUP(C3150,'BASE EQUIPOS'!$G$8:$H$22,2,0),"")</f>
        <v/>
      </c>
      <c r="E3150" s="241" t="str">
        <f>IF(C3150&lt;&gt;"",VLOOKUP(C3150,'BASE EQUIPOS'!$G$8:$I$22,3,0),"")</f>
        <v/>
      </c>
      <c r="F3150" s="241" t="str">
        <f>IF(C3150&lt;&gt;"",VLOOKUP(C3150,'BASE EQUIPOS'!$G$8:$J$22,4,0),"")</f>
        <v/>
      </c>
      <c r="G3150" s="242"/>
      <c r="H3150" s="233"/>
      <c r="I3150" s="241"/>
      <c r="J3150" s="241"/>
      <c r="K3150" s="241"/>
      <c r="L3150" s="239"/>
      <c r="M3150" s="244"/>
      <c r="N3150" s="245" t="str">
        <f t="shared" ca="1" si="337"/>
        <v/>
      </c>
      <c r="O3150" s="239"/>
      <c r="P3150" s="244"/>
      <c r="Q3150" s="245" t="str">
        <f t="shared" si="338"/>
        <v/>
      </c>
      <c r="U3150" s="246" t="str">
        <f>IFERROR(VLOOKUP(C3150,'BASE EQUIPOS'!$G$8:$O$22,9,0)," ")</f>
        <v xml:space="preserve"> </v>
      </c>
      <c r="V3150" s="232" t="str">
        <f t="shared" si="340"/>
        <v/>
      </c>
      <c r="W3150" s="232" t="str">
        <f t="shared" si="341"/>
        <v/>
      </c>
      <c r="X3150" s="232" t="str">
        <f>IFERROR(VLOOKUP(W3150,Datos!$P$4:$Q$18,2,0),"")</f>
        <v/>
      </c>
      <c r="Y3150" s="232" t="str">
        <f t="shared" si="342"/>
        <v/>
      </c>
      <c r="AA3150" s="314" t="str">
        <f t="shared" ca="1" si="339"/>
        <v/>
      </c>
    </row>
    <row r="3151" spans="1:27" x14ac:dyDescent="0.3">
      <c r="A3151" s="238"/>
      <c r="B3151" s="241" t="str">
        <f t="shared" si="343"/>
        <v/>
      </c>
      <c r="C3151" s="239"/>
      <c r="D3151" s="240" t="str">
        <f>IF(C3151&lt;&gt;"",VLOOKUP(C3151,'BASE EQUIPOS'!$G$8:$H$22,2,0),"")</f>
        <v/>
      </c>
      <c r="E3151" s="241" t="str">
        <f>IF(C3151&lt;&gt;"",VLOOKUP(C3151,'BASE EQUIPOS'!$G$8:$I$22,3,0),"")</f>
        <v/>
      </c>
      <c r="F3151" s="241" t="str">
        <f>IF(C3151&lt;&gt;"",VLOOKUP(C3151,'BASE EQUIPOS'!$G$8:$J$22,4,0),"")</f>
        <v/>
      </c>
      <c r="G3151" s="242"/>
      <c r="H3151" s="233"/>
      <c r="I3151" s="241"/>
      <c r="J3151" s="241"/>
      <c r="K3151" s="241"/>
      <c r="L3151" s="239"/>
      <c r="M3151" s="244"/>
      <c r="N3151" s="245" t="str">
        <f t="shared" ca="1" si="337"/>
        <v/>
      </c>
      <c r="O3151" s="239"/>
      <c r="P3151" s="244"/>
      <c r="Q3151" s="245" t="str">
        <f t="shared" si="338"/>
        <v/>
      </c>
      <c r="U3151" s="246" t="str">
        <f>IFERROR(VLOOKUP(C3151,'BASE EQUIPOS'!$G$8:$O$22,9,0)," ")</f>
        <v xml:space="preserve"> </v>
      </c>
      <c r="V3151" s="232" t="str">
        <f t="shared" si="340"/>
        <v/>
      </c>
      <c r="W3151" s="232" t="str">
        <f t="shared" si="341"/>
        <v/>
      </c>
      <c r="X3151" s="232" t="str">
        <f>IFERROR(VLOOKUP(W3151,Datos!$P$4:$Q$18,2,0),"")</f>
        <v/>
      </c>
      <c r="Y3151" s="232" t="str">
        <f t="shared" si="342"/>
        <v/>
      </c>
      <c r="AA3151" s="314" t="str">
        <f t="shared" ca="1" si="339"/>
        <v/>
      </c>
    </row>
    <row r="3152" spans="1:27" x14ac:dyDescent="0.3">
      <c r="A3152" s="238"/>
      <c r="B3152" s="241" t="str">
        <f t="shared" si="343"/>
        <v/>
      </c>
      <c r="C3152" s="239"/>
      <c r="D3152" s="240" t="str">
        <f>IF(C3152&lt;&gt;"",VLOOKUP(C3152,'BASE EQUIPOS'!$G$8:$H$22,2,0),"")</f>
        <v/>
      </c>
      <c r="E3152" s="241" t="str">
        <f>IF(C3152&lt;&gt;"",VLOOKUP(C3152,'BASE EQUIPOS'!$G$8:$I$22,3,0),"")</f>
        <v/>
      </c>
      <c r="F3152" s="241" t="str">
        <f>IF(C3152&lt;&gt;"",VLOOKUP(C3152,'BASE EQUIPOS'!$G$8:$J$22,4,0),"")</f>
        <v/>
      </c>
      <c r="G3152" s="242"/>
      <c r="H3152" s="233"/>
      <c r="I3152" s="241"/>
      <c r="J3152" s="241"/>
      <c r="K3152" s="241"/>
      <c r="L3152" s="239"/>
      <c r="M3152" s="244"/>
      <c r="N3152" s="245" t="str">
        <f t="shared" ref="N3152:N3215" ca="1" si="344">IF(M3152="","",IF(O3152="",NOW()*24-(L3152+M3152)*24,"Mtto. Terminado"))</f>
        <v/>
      </c>
      <c r="O3152" s="239"/>
      <c r="P3152" s="244"/>
      <c r="Q3152" s="245" t="str">
        <f t="shared" ref="Q3152:Q3215" si="345">IF(O3152="","",IF(P3152="","",(O3152+P3152)*24-(L3152+M3152)*24))</f>
        <v/>
      </c>
      <c r="U3152" s="246" t="str">
        <f>IFERROR(VLOOKUP(C3152,'BASE EQUIPOS'!$G$8:$O$22,9,0)," ")</f>
        <v xml:space="preserve"> </v>
      </c>
      <c r="V3152" s="232" t="str">
        <f t="shared" si="340"/>
        <v/>
      </c>
      <c r="W3152" s="232" t="str">
        <f t="shared" si="341"/>
        <v/>
      </c>
      <c r="X3152" s="232" t="str">
        <f>IFERROR(VLOOKUP(W3152,Datos!$P$4:$Q$18,2,0),"")</f>
        <v/>
      </c>
      <c r="Y3152" s="232" t="str">
        <f t="shared" si="342"/>
        <v/>
      </c>
      <c r="AA3152" s="314" t="str">
        <f t="shared" ca="1" si="339"/>
        <v/>
      </c>
    </row>
    <row r="3153" spans="1:27" x14ac:dyDescent="0.3">
      <c r="A3153" s="238"/>
      <c r="B3153" s="241" t="str">
        <f t="shared" si="343"/>
        <v/>
      </c>
      <c r="C3153" s="239"/>
      <c r="D3153" s="240" t="str">
        <f>IF(C3153&lt;&gt;"",VLOOKUP(C3153,'BASE EQUIPOS'!$G$8:$H$22,2,0),"")</f>
        <v/>
      </c>
      <c r="E3153" s="241" t="str">
        <f>IF(C3153&lt;&gt;"",VLOOKUP(C3153,'BASE EQUIPOS'!$G$8:$I$22,3,0),"")</f>
        <v/>
      </c>
      <c r="F3153" s="241" t="str">
        <f>IF(C3153&lt;&gt;"",VLOOKUP(C3153,'BASE EQUIPOS'!$G$8:$J$22,4,0),"")</f>
        <v/>
      </c>
      <c r="G3153" s="242"/>
      <c r="H3153" s="233"/>
      <c r="I3153" s="241"/>
      <c r="J3153" s="241"/>
      <c r="K3153" s="241"/>
      <c r="L3153" s="239"/>
      <c r="M3153" s="244"/>
      <c r="N3153" s="245" t="str">
        <f t="shared" ca="1" si="344"/>
        <v/>
      </c>
      <c r="O3153" s="239"/>
      <c r="P3153" s="244"/>
      <c r="Q3153" s="245" t="str">
        <f t="shared" si="345"/>
        <v/>
      </c>
      <c r="U3153" s="246" t="str">
        <f>IFERROR(VLOOKUP(C3153,'BASE EQUIPOS'!$G$8:$O$22,9,0)," ")</f>
        <v xml:space="preserve"> </v>
      </c>
      <c r="V3153" s="232" t="str">
        <f t="shared" si="340"/>
        <v/>
      </c>
      <c r="W3153" s="232" t="str">
        <f t="shared" si="341"/>
        <v/>
      </c>
      <c r="X3153" s="232" t="str">
        <f>IFERROR(VLOOKUP(W3153,Datos!$P$4:$Q$18,2,0),"")</f>
        <v/>
      </c>
      <c r="Y3153" s="232" t="str">
        <f t="shared" si="342"/>
        <v/>
      </c>
      <c r="AA3153" s="314" t="str">
        <f t="shared" ref="AA3153:AA3216" ca="1" si="346">IF(N3153="Mtto. Terminado",1,"")</f>
        <v/>
      </c>
    </row>
    <row r="3154" spans="1:27" x14ac:dyDescent="0.3">
      <c r="A3154" s="238"/>
      <c r="B3154" s="241" t="str">
        <f t="shared" si="343"/>
        <v/>
      </c>
      <c r="C3154" s="239"/>
      <c r="D3154" s="240" t="str">
        <f>IF(C3154&lt;&gt;"",VLOOKUP(C3154,'BASE EQUIPOS'!$G$8:$H$22,2,0),"")</f>
        <v/>
      </c>
      <c r="E3154" s="241" t="str">
        <f>IF(C3154&lt;&gt;"",VLOOKUP(C3154,'BASE EQUIPOS'!$G$8:$I$22,3,0),"")</f>
        <v/>
      </c>
      <c r="F3154" s="241" t="str">
        <f>IF(C3154&lt;&gt;"",VLOOKUP(C3154,'BASE EQUIPOS'!$G$8:$J$22,4,0),"")</f>
        <v/>
      </c>
      <c r="G3154" s="242"/>
      <c r="H3154" s="233"/>
      <c r="I3154" s="241"/>
      <c r="J3154" s="241"/>
      <c r="K3154" s="241"/>
      <c r="L3154" s="239"/>
      <c r="M3154" s="244"/>
      <c r="N3154" s="245" t="str">
        <f t="shared" ca="1" si="344"/>
        <v/>
      </c>
      <c r="O3154" s="239"/>
      <c r="P3154" s="244"/>
      <c r="Q3154" s="245" t="str">
        <f t="shared" si="345"/>
        <v/>
      </c>
      <c r="U3154" s="246" t="str">
        <f>IFERROR(VLOOKUP(C3154,'BASE EQUIPOS'!$G$8:$O$22,9,0)," ")</f>
        <v xml:space="preserve"> </v>
      </c>
      <c r="V3154" s="232" t="str">
        <f t="shared" si="340"/>
        <v/>
      </c>
      <c r="W3154" s="232" t="str">
        <f t="shared" si="341"/>
        <v/>
      </c>
      <c r="X3154" s="232" t="str">
        <f>IFERROR(VLOOKUP(W3154,Datos!$P$4:$Q$18,2,0),"")</f>
        <v/>
      </c>
      <c r="Y3154" s="232" t="str">
        <f t="shared" si="342"/>
        <v/>
      </c>
      <c r="AA3154" s="314" t="str">
        <f t="shared" ca="1" si="346"/>
        <v/>
      </c>
    </row>
    <row r="3155" spans="1:27" x14ac:dyDescent="0.3">
      <c r="A3155" s="238"/>
      <c r="B3155" s="241" t="str">
        <f t="shared" si="343"/>
        <v/>
      </c>
      <c r="C3155" s="239"/>
      <c r="D3155" s="240" t="str">
        <f>IF(C3155&lt;&gt;"",VLOOKUP(C3155,'BASE EQUIPOS'!$G$8:$H$22,2,0),"")</f>
        <v/>
      </c>
      <c r="E3155" s="241" t="str">
        <f>IF(C3155&lt;&gt;"",VLOOKUP(C3155,'BASE EQUIPOS'!$G$8:$I$22,3,0),"")</f>
        <v/>
      </c>
      <c r="F3155" s="241" t="str">
        <f>IF(C3155&lt;&gt;"",VLOOKUP(C3155,'BASE EQUIPOS'!$G$8:$J$22,4,0),"")</f>
        <v/>
      </c>
      <c r="G3155" s="242"/>
      <c r="H3155" s="233"/>
      <c r="I3155" s="241"/>
      <c r="J3155" s="241"/>
      <c r="K3155" s="241"/>
      <c r="L3155" s="239"/>
      <c r="M3155" s="244"/>
      <c r="N3155" s="245" t="str">
        <f t="shared" ca="1" si="344"/>
        <v/>
      </c>
      <c r="O3155" s="239"/>
      <c r="P3155" s="244"/>
      <c r="Q3155" s="245" t="str">
        <f t="shared" si="345"/>
        <v/>
      </c>
      <c r="U3155" s="246" t="str">
        <f>IFERROR(VLOOKUP(C3155,'BASE EQUIPOS'!$G$8:$O$22,9,0)," ")</f>
        <v xml:space="preserve"> </v>
      </c>
      <c r="V3155" s="232" t="str">
        <f t="shared" si="340"/>
        <v/>
      </c>
      <c r="W3155" s="232" t="str">
        <f t="shared" si="341"/>
        <v/>
      </c>
      <c r="X3155" s="232" t="str">
        <f>IFERROR(VLOOKUP(W3155,Datos!$P$4:$Q$18,2,0),"")</f>
        <v/>
      </c>
      <c r="Y3155" s="232" t="str">
        <f t="shared" si="342"/>
        <v/>
      </c>
      <c r="AA3155" s="314" t="str">
        <f t="shared" ca="1" si="346"/>
        <v/>
      </c>
    </row>
    <row r="3156" spans="1:27" x14ac:dyDescent="0.3">
      <c r="A3156" s="238"/>
      <c r="B3156" s="241" t="str">
        <f t="shared" si="343"/>
        <v/>
      </c>
      <c r="C3156" s="239"/>
      <c r="D3156" s="240" t="str">
        <f>IF(C3156&lt;&gt;"",VLOOKUP(C3156,'BASE EQUIPOS'!$G$8:$H$22,2,0),"")</f>
        <v/>
      </c>
      <c r="E3156" s="241" t="str">
        <f>IF(C3156&lt;&gt;"",VLOOKUP(C3156,'BASE EQUIPOS'!$G$8:$I$22,3,0),"")</f>
        <v/>
      </c>
      <c r="F3156" s="241" t="str">
        <f>IF(C3156&lt;&gt;"",VLOOKUP(C3156,'BASE EQUIPOS'!$G$8:$J$22,4,0),"")</f>
        <v/>
      </c>
      <c r="G3156" s="242"/>
      <c r="H3156" s="233"/>
      <c r="I3156" s="241"/>
      <c r="J3156" s="241"/>
      <c r="K3156" s="241"/>
      <c r="L3156" s="239"/>
      <c r="M3156" s="244"/>
      <c r="N3156" s="245" t="str">
        <f t="shared" ca="1" si="344"/>
        <v/>
      </c>
      <c r="O3156" s="239"/>
      <c r="P3156" s="244"/>
      <c r="Q3156" s="245" t="str">
        <f t="shared" si="345"/>
        <v/>
      </c>
      <c r="U3156" s="246" t="str">
        <f>IFERROR(VLOOKUP(C3156,'BASE EQUIPOS'!$G$8:$O$22,9,0)," ")</f>
        <v xml:space="preserve"> </v>
      </c>
      <c r="V3156" s="232" t="str">
        <f t="shared" si="340"/>
        <v/>
      </c>
      <c r="W3156" s="232" t="str">
        <f t="shared" si="341"/>
        <v/>
      </c>
      <c r="X3156" s="232" t="str">
        <f>IFERROR(VLOOKUP(W3156,Datos!$P$4:$Q$18,2,0),"")</f>
        <v/>
      </c>
      <c r="Y3156" s="232" t="str">
        <f t="shared" si="342"/>
        <v/>
      </c>
      <c r="AA3156" s="314" t="str">
        <f t="shared" ca="1" si="346"/>
        <v/>
      </c>
    </row>
    <row r="3157" spans="1:27" x14ac:dyDescent="0.3">
      <c r="A3157" s="238"/>
      <c r="B3157" s="241" t="str">
        <f t="shared" si="343"/>
        <v/>
      </c>
      <c r="C3157" s="239"/>
      <c r="D3157" s="240" t="str">
        <f>IF(C3157&lt;&gt;"",VLOOKUP(C3157,'BASE EQUIPOS'!$G$8:$H$22,2,0),"")</f>
        <v/>
      </c>
      <c r="E3157" s="241" t="str">
        <f>IF(C3157&lt;&gt;"",VLOOKUP(C3157,'BASE EQUIPOS'!$G$8:$I$22,3,0),"")</f>
        <v/>
      </c>
      <c r="F3157" s="241" t="str">
        <f>IF(C3157&lt;&gt;"",VLOOKUP(C3157,'BASE EQUIPOS'!$G$8:$J$22,4,0),"")</f>
        <v/>
      </c>
      <c r="G3157" s="242"/>
      <c r="H3157" s="233"/>
      <c r="I3157" s="241"/>
      <c r="J3157" s="241"/>
      <c r="K3157" s="241"/>
      <c r="L3157" s="239"/>
      <c r="M3157" s="244"/>
      <c r="N3157" s="245" t="str">
        <f t="shared" ca="1" si="344"/>
        <v/>
      </c>
      <c r="O3157" s="239"/>
      <c r="P3157" s="244"/>
      <c r="Q3157" s="245" t="str">
        <f t="shared" si="345"/>
        <v/>
      </c>
      <c r="U3157" s="246" t="str">
        <f>IFERROR(VLOOKUP(C3157,'BASE EQUIPOS'!$G$8:$O$22,9,0)," ")</f>
        <v xml:space="preserve"> </v>
      </c>
      <c r="V3157" s="232" t="str">
        <f t="shared" ref="V3157:V3220" si="347">IF(G3157="MTTO. SISTEMÁTICO","PREVENTIVA",IF(G3157="MTTO. PREDICTIVO","INSPECCIÓN",""))</f>
        <v/>
      </c>
      <c r="W3157" s="232" t="str">
        <f t="shared" ref="W3157:W3220" si="348">CONCATENATE(D3157,I3157)</f>
        <v/>
      </c>
      <c r="X3157" s="232" t="str">
        <f>IFERROR(VLOOKUP(W3157,Datos!$P$4:$Q$18,2,0),"")</f>
        <v/>
      </c>
      <c r="Y3157" s="232" t="str">
        <f t="shared" ref="Y3157:Y3220" si="349">IF(A3157="OT CORRECTIVA",1,IF(A3157="OT PREVENTIVA",2,IF(A3157="HOJA INSPECCIÓN",3,"")))</f>
        <v/>
      </c>
      <c r="AA3157" s="314" t="str">
        <f t="shared" ca="1" si="346"/>
        <v/>
      </c>
    </row>
    <row r="3158" spans="1:27" x14ac:dyDescent="0.3">
      <c r="A3158" s="238"/>
      <c r="B3158" s="241" t="str">
        <f t="shared" si="343"/>
        <v/>
      </c>
      <c r="C3158" s="239"/>
      <c r="D3158" s="240" t="str">
        <f>IF(C3158&lt;&gt;"",VLOOKUP(C3158,'BASE EQUIPOS'!$G$8:$H$22,2,0),"")</f>
        <v/>
      </c>
      <c r="E3158" s="241" t="str">
        <f>IF(C3158&lt;&gt;"",VLOOKUP(C3158,'BASE EQUIPOS'!$G$8:$I$22,3,0),"")</f>
        <v/>
      </c>
      <c r="F3158" s="241" t="str">
        <f>IF(C3158&lt;&gt;"",VLOOKUP(C3158,'BASE EQUIPOS'!$G$8:$J$22,4,0),"")</f>
        <v/>
      </c>
      <c r="G3158" s="242"/>
      <c r="H3158" s="233"/>
      <c r="I3158" s="241"/>
      <c r="J3158" s="241"/>
      <c r="K3158" s="241"/>
      <c r="L3158" s="239"/>
      <c r="M3158" s="244"/>
      <c r="N3158" s="245" t="str">
        <f t="shared" ca="1" si="344"/>
        <v/>
      </c>
      <c r="O3158" s="239"/>
      <c r="P3158" s="244"/>
      <c r="Q3158" s="245" t="str">
        <f t="shared" si="345"/>
        <v/>
      </c>
      <c r="U3158" s="246" t="str">
        <f>IFERROR(VLOOKUP(C3158,'BASE EQUIPOS'!$G$8:$O$22,9,0)," ")</f>
        <v xml:space="preserve"> </v>
      </c>
      <c r="V3158" s="232" t="str">
        <f t="shared" si="347"/>
        <v/>
      </c>
      <c r="W3158" s="232" t="str">
        <f t="shared" si="348"/>
        <v/>
      </c>
      <c r="X3158" s="232" t="str">
        <f>IFERROR(VLOOKUP(W3158,Datos!$P$4:$Q$18,2,0),"")</f>
        <v/>
      </c>
      <c r="Y3158" s="232" t="str">
        <f t="shared" si="349"/>
        <v/>
      </c>
      <c r="AA3158" s="314" t="str">
        <f t="shared" ca="1" si="346"/>
        <v/>
      </c>
    </row>
    <row r="3159" spans="1:27" x14ac:dyDescent="0.3">
      <c r="A3159" s="238"/>
      <c r="B3159" s="241" t="str">
        <f t="shared" si="343"/>
        <v/>
      </c>
      <c r="C3159" s="239"/>
      <c r="D3159" s="240" t="str">
        <f>IF(C3159&lt;&gt;"",VLOOKUP(C3159,'BASE EQUIPOS'!$G$8:$H$22,2,0),"")</f>
        <v/>
      </c>
      <c r="E3159" s="241" t="str">
        <f>IF(C3159&lt;&gt;"",VLOOKUP(C3159,'BASE EQUIPOS'!$G$8:$I$22,3,0),"")</f>
        <v/>
      </c>
      <c r="F3159" s="241" t="str">
        <f>IF(C3159&lt;&gt;"",VLOOKUP(C3159,'BASE EQUIPOS'!$G$8:$J$22,4,0),"")</f>
        <v/>
      </c>
      <c r="G3159" s="242"/>
      <c r="H3159" s="233"/>
      <c r="I3159" s="241"/>
      <c r="J3159" s="241"/>
      <c r="K3159" s="241"/>
      <c r="L3159" s="239"/>
      <c r="M3159" s="244"/>
      <c r="N3159" s="245" t="str">
        <f t="shared" ca="1" si="344"/>
        <v/>
      </c>
      <c r="O3159" s="239"/>
      <c r="P3159" s="244"/>
      <c r="Q3159" s="245" t="str">
        <f t="shared" si="345"/>
        <v/>
      </c>
      <c r="U3159" s="246" t="str">
        <f>IFERROR(VLOOKUP(C3159,'BASE EQUIPOS'!$G$8:$O$22,9,0)," ")</f>
        <v xml:space="preserve"> </v>
      </c>
      <c r="V3159" s="232" t="str">
        <f t="shared" si="347"/>
        <v/>
      </c>
      <c r="W3159" s="232" t="str">
        <f t="shared" si="348"/>
        <v/>
      </c>
      <c r="X3159" s="232" t="str">
        <f>IFERROR(VLOOKUP(W3159,Datos!$P$4:$Q$18,2,0),"")</f>
        <v/>
      </c>
      <c r="Y3159" s="232" t="str">
        <f t="shared" si="349"/>
        <v/>
      </c>
      <c r="AA3159" s="314" t="str">
        <f t="shared" ca="1" si="346"/>
        <v/>
      </c>
    </row>
    <row r="3160" spans="1:27" x14ac:dyDescent="0.3">
      <c r="A3160" s="238"/>
      <c r="B3160" s="241" t="str">
        <f t="shared" si="343"/>
        <v/>
      </c>
      <c r="C3160" s="239"/>
      <c r="D3160" s="240" t="str">
        <f>IF(C3160&lt;&gt;"",VLOOKUP(C3160,'BASE EQUIPOS'!$G$8:$H$22,2,0),"")</f>
        <v/>
      </c>
      <c r="E3160" s="241" t="str">
        <f>IF(C3160&lt;&gt;"",VLOOKUP(C3160,'BASE EQUIPOS'!$G$8:$I$22,3,0),"")</f>
        <v/>
      </c>
      <c r="F3160" s="241" t="str">
        <f>IF(C3160&lt;&gt;"",VLOOKUP(C3160,'BASE EQUIPOS'!$G$8:$J$22,4,0),"")</f>
        <v/>
      </c>
      <c r="G3160" s="242"/>
      <c r="H3160" s="233"/>
      <c r="I3160" s="241"/>
      <c r="J3160" s="241"/>
      <c r="K3160" s="241"/>
      <c r="L3160" s="239"/>
      <c r="M3160" s="244"/>
      <c r="N3160" s="245" t="str">
        <f t="shared" ca="1" si="344"/>
        <v/>
      </c>
      <c r="O3160" s="239"/>
      <c r="P3160" s="244"/>
      <c r="Q3160" s="245" t="str">
        <f t="shared" si="345"/>
        <v/>
      </c>
      <c r="U3160" s="246" t="str">
        <f>IFERROR(VLOOKUP(C3160,'BASE EQUIPOS'!$G$8:$O$22,9,0)," ")</f>
        <v xml:space="preserve"> </v>
      </c>
      <c r="V3160" s="232" t="str">
        <f t="shared" si="347"/>
        <v/>
      </c>
      <c r="W3160" s="232" t="str">
        <f t="shared" si="348"/>
        <v/>
      </c>
      <c r="X3160" s="232" t="str">
        <f>IFERROR(VLOOKUP(W3160,Datos!$P$4:$Q$18,2,0),"")</f>
        <v/>
      </c>
      <c r="Y3160" s="232" t="str">
        <f t="shared" si="349"/>
        <v/>
      </c>
      <c r="AA3160" s="314" t="str">
        <f t="shared" ca="1" si="346"/>
        <v/>
      </c>
    </row>
    <row r="3161" spans="1:27" x14ac:dyDescent="0.3">
      <c r="A3161" s="238"/>
      <c r="B3161" s="241" t="str">
        <f t="shared" si="343"/>
        <v/>
      </c>
      <c r="C3161" s="239"/>
      <c r="D3161" s="240" t="str">
        <f>IF(C3161&lt;&gt;"",VLOOKUP(C3161,'BASE EQUIPOS'!$G$8:$H$22,2,0),"")</f>
        <v/>
      </c>
      <c r="E3161" s="241" t="str">
        <f>IF(C3161&lt;&gt;"",VLOOKUP(C3161,'BASE EQUIPOS'!$G$8:$I$22,3,0),"")</f>
        <v/>
      </c>
      <c r="F3161" s="241" t="str">
        <f>IF(C3161&lt;&gt;"",VLOOKUP(C3161,'BASE EQUIPOS'!$G$8:$J$22,4,0),"")</f>
        <v/>
      </c>
      <c r="G3161" s="242"/>
      <c r="H3161" s="233"/>
      <c r="I3161" s="241"/>
      <c r="J3161" s="241"/>
      <c r="K3161" s="241"/>
      <c r="L3161" s="239"/>
      <c r="M3161" s="244"/>
      <c r="N3161" s="245" t="str">
        <f t="shared" ca="1" si="344"/>
        <v/>
      </c>
      <c r="O3161" s="239"/>
      <c r="P3161" s="244"/>
      <c r="Q3161" s="245" t="str">
        <f t="shared" si="345"/>
        <v/>
      </c>
      <c r="U3161" s="246" t="str">
        <f>IFERROR(VLOOKUP(C3161,'BASE EQUIPOS'!$G$8:$O$22,9,0)," ")</f>
        <v xml:space="preserve"> </v>
      </c>
      <c r="V3161" s="232" t="str">
        <f t="shared" si="347"/>
        <v/>
      </c>
      <c r="W3161" s="232" t="str">
        <f t="shared" si="348"/>
        <v/>
      </c>
      <c r="X3161" s="232" t="str">
        <f>IFERROR(VLOOKUP(W3161,Datos!$P$4:$Q$18,2,0),"")</f>
        <v/>
      </c>
      <c r="Y3161" s="232" t="str">
        <f t="shared" si="349"/>
        <v/>
      </c>
      <c r="AA3161" s="314" t="str">
        <f t="shared" ca="1" si="346"/>
        <v/>
      </c>
    </row>
    <row r="3162" spans="1:27" x14ac:dyDescent="0.3">
      <c r="A3162" s="238"/>
      <c r="B3162" s="241" t="str">
        <f t="shared" si="343"/>
        <v/>
      </c>
      <c r="C3162" s="239"/>
      <c r="D3162" s="240" t="str">
        <f>IF(C3162&lt;&gt;"",VLOOKUP(C3162,'BASE EQUIPOS'!$G$8:$H$22,2,0),"")</f>
        <v/>
      </c>
      <c r="E3162" s="241" t="str">
        <f>IF(C3162&lt;&gt;"",VLOOKUP(C3162,'BASE EQUIPOS'!$G$8:$I$22,3,0),"")</f>
        <v/>
      </c>
      <c r="F3162" s="241" t="str">
        <f>IF(C3162&lt;&gt;"",VLOOKUP(C3162,'BASE EQUIPOS'!$G$8:$J$22,4,0),"")</f>
        <v/>
      </c>
      <c r="G3162" s="242"/>
      <c r="H3162" s="233"/>
      <c r="I3162" s="241"/>
      <c r="J3162" s="241"/>
      <c r="K3162" s="241"/>
      <c r="L3162" s="239"/>
      <c r="M3162" s="244"/>
      <c r="N3162" s="245" t="str">
        <f t="shared" ca="1" si="344"/>
        <v/>
      </c>
      <c r="O3162" s="239"/>
      <c r="P3162" s="244"/>
      <c r="Q3162" s="245" t="str">
        <f t="shared" si="345"/>
        <v/>
      </c>
      <c r="U3162" s="246" t="str">
        <f>IFERROR(VLOOKUP(C3162,'BASE EQUIPOS'!$G$8:$O$22,9,0)," ")</f>
        <v xml:space="preserve"> </v>
      </c>
      <c r="V3162" s="232" t="str">
        <f t="shared" si="347"/>
        <v/>
      </c>
      <c r="W3162" s="232" t="str">
        <f t="shared" si="348"/>
        <v/>
      </c>
      <c r="X3162" s="232" t="str">
        <f>IFERROR(VLOOKUP(W3162,Datos!$P$4:$Q$18,2,0),"")</f>
        <v/>
      </c>
      <c r="Y3162" s="232" t="str">
        <f t="shared" si="349"/>
        <v/>
      </c>
      <c r="AA3162" s="314" t="str">
        <f t="shared" ca="1" si="346"/>
        <v/>
      </c>
    </row>
    <row r="3163" spans="1:27" x14ac:dyDescent="0.3">
      <c r="A3163" s="238"/>
      <c r="B3163" s="241" t="str">
        <f t="shared" si="343"/>
        <v/>
      </c>
      <c r="C3163" s="239"/>
      <c r="D3163" s="240" t="str">
        <f>IF(C3163&lt;&gt;"",VLOOKUP(C3163,'BASE EQUIPOS'!$G$8:$H$22,2,0),"")</f>
        <v/>
      </c>
      <c r="E3163" s="241" t="str">
        <f>IF(C3163&lt;&gt;"",VLOOKUP(C3163,'BASE EQUIPOS'!$G$8:$I$22,3,0),"")</f>
        <v/>
      </c>
      <c r="F3163" s="241" t="str">
        <f>IF(C3163&lt;&gt;"",VLOOKUP(C3163,'BASE EQUIPOS'!$G$8:$J$22,4,0),"")</f>
        <v/>
      </c>
      <c r="G3163" s="242"/>
      <c r="H3163" s="233"/>
      <c r="I3163" s="241"/>
      <c r="J3163" s="241"/>
      <c r="K3163" s="241"/>
      <c r="L3163" s="239"/>
      <c r="M3163" s="244"/>
      <c r="N3163" s="245" t="str">
        <f t="shared" ca="1" si="344"/>
        <v/>
      </c>
      <c r="O3163" s="239"/>
      <c r="P3163" s="244"/>
      <c r="Q3163" s="245" t="str">
        <f t="shared" si="345"/>
        <v/>
      </c>
      <c r="U3163" s="246" t="str">
        <f>IFERROR(VLOOKUP(C3163,'BASE EQUIPOS'!$G$8:$O$22,9,0)," ")</f>
        <v xml:space="preserve"> </v>
      </c>
      <c r="V3163" s="232" t="str">
        <f t="shared" si="347"/>
        <v/>
      </c>
      <c r="W3163" s="232" t="str">
        <f t="shared" si="348"/>
        <v/>
      </c>
      <c r="X3163" s="232" t="str">
        <f>IFERROR(VLOOKUP(W3163,Datos!$P$4:$Q$18,2,0),"")</f>
        <v/>
      </c>
      <c r="Y3163" s="232" t="str">
        <f t="shared" si="349"/>
        <v/>
      </c>
      <c r="AA3163" s="314" t="str">
        <f t="shared" ca="1" si="346"/>
        <v/>
      </c>
    </row>
    <row r="3164" spans="1:27" x14ac:dyDescent="0.3">
      <c r="A3164" s="238"/>
      <c r="B3164" s="241" t="str">
        <f t="shared" ref="B3164:B3227" si="350">IF(C3164&lt;&gt;"",B3163+1,"")</f>
        <v/>
      </c>
      <c r="C3164" s="239"/>
      <c r="D3164" s="240" t="str">
        <f>IF(C3164&lt;&gt;"",VLOOKUP(C3164,'BASE EQUIPOS'!$G$8:$H$22,2,0),"")</f>
        <v/>
      </c>
      <c r="E3164" s="241" t="str">
        <f>IF(C3164&lt;&gt;"",VLOOKUP(C3164,'BASE EQUIPOS'!$G$8:$I$22,3,0),"")</f>
        <v/>
      </c>
      <c r="F3164" s="241" t="str">
        <f>IF(C3164&lt;&gt;"",VLOOKUP(C3164,'BASE EQUIPOS'!$G$8:$J$22,4,0),"")</f>
        <v/>
      </c>
      <c r="G3164" s="242"/>
      <c r="H3164" s="233"/>
      <c r="I3164" s="241"/>
      <c r="J3164" s="241"/>
      <c r="K3164" s="241"/>
      <c r="L3164" s="239"/>
      <c r="M3164" s="244"/>
      <c r="N3164" s="245" t="str">
        <f t="shared" ca="1" si="344"/>
        <v/>
      </c>
      <c r="O3164" s="239"/>
      <c r="P3164" s="244"/>
      <c r="Q3164" s="245" t="str">
        <f t="shared" si="345"/>
        <v/>
      </c>
      <c r="U3164" s="246" t="str">
        <f>IFERROR(VLOOKUP(C3164,'BASE EQUIPOS'!$G$8:$O$22,9,0)," ")</f>
        <v xml:space="preserve"> </v>
      </c>
      <c r="V3164" s="232" t="str">
        <f t="shared" si="347"/>
        <v/>
      </c>
      <c r="W3164" s="232" t="str">
        <f t="shared" si="348"/>
        <v/>
      </c>
      <c r="X3164" s="232" t="str">
        <f>IFERROR(VLOOKUP(W3164,Datos!$P$4:$Q$18,2,0),"")</f>
        <v/>
      </c>
      <c r="Y3164" s="232" t="str">
        <f t="shared" si="349"/>
        <v/>
      </c>
      <c r="AA3164" s="314" t="str">
        <f t="shared" ca="1" si="346"/>
        <v/>
      </c>
    </row>
    <row r="3165" spans="1:27" x14ac:dyDescent="0.3">
      <c r="A3165" s="238"/>
      <c r="B3165" s="241" t="str">
        <f t="shared" si="350"/>
        <v/>
      </c>
      <c r="C3165" s="239"/>
      <c r="D3165" s="240" t="str">
        <f>IF(C3165&lt;&gt;"",VLOOKUP(C3165,'BASE EQUIPOS'!$G$8:$H$22,2,0),"")</f>
        <v/>
      </c>
      <c r="E3165" s="241" t="str">
        <f>IF(C3165&lt;&gt;"",VLOOKUP(C3165,'BASE EQUIPOS'!$G$8:$I$22,3,0),"")</f>
        <v/>
      </c>
      <c r="F3165" s="241" t="str">
        <f>IF(C3165&lt;&gt;"",VLOOKUP(C3165,'BASE EQUIPOS'!$G$8:$J$22,4,0),"")</f>
        <v/>
      </c>
      <c r="G3165" s="242"/>
      <c r="H3165" s="233"/>
      <c r="I3165" s="241"/>
      <c r="J3165" s="241"/>
      <c r="K3165" s="241"/>
      <c r="L3165" s="239"/>
      <c r="M3165" s="244"/>
      <c r="N3165" s="245" t="str">
        <f t="shared" ca="1" si="344"/>
        <v/>
      </c>
      <c r="O3165" s="239"/>
      <c r="P3165" s="244"/>
      <c r="Q3165" s="245" t="str">
        <f t="shared" si="345"/>
        <v/>
      </c>
      <c r="U3165" s="246" t="str">
        <f>IFERROR(VLOOKUP(C3165,'BASE EQUIPOS'!$G$8:$O$22,9,0)," ")</f>
        <v xml:space="preserve"> </v>
      </c>
      <c r="V3165" s="232" t="str">
        <f t="shared" si="347"/>
        <v/>
      </c>
      <c r="W3165" s="232" t="str">
        <f t="shared" si="348"/>
        <v/>
      </c>
      <c r="X3165" s="232" t="str">
        <f>IFERROR(VLOOKUP(W3165,Datos!$P$4:$Q$18,2,0),"")</f>
        <v/>
      </c>
      <c r="Y3165" s="232" t="str">
        <f t="shared" si="349"/>
        <v/>
      </c>
      <c r="AA3165" s="314" t="str">
        <f t="shared" ca="1" si="346"/>
        <v/>
      </c>
    </row>
    <row r="3166" spans="1:27" x14ac:dyDescent="0.3">
      <c r="A3166" s="238"/>
      <c r="B3166" s="241" t="str">
        <f t="shared" si="350"/>
        <v/>
      </c>
      <c r="C3166" s="239"/>
      <c r="D3166" s="240" t="str">
        <f>IF(C3166&lt;&gt;"",VLOOKUP(C3166,'BASE EQUIPOS'!$G$8:$H$22,2,0),"")</f>
        <v/>
      </c>
      <c r="E3166" s="241" t="str">
        <f>IF(C3166&lt;&gt;"",VLOOKUP(C3166,'BASE EQUIPOS'!$G$8:$I$22,3,0),"")</f>
        <v/>
      </c>
      <c r="F3166" s="241" t="str">
        <f>IF(C3166&lt;&gt;"",VLOOKUP(C3166,'BASE EQUIPOS'!$G$8:$J$22,4,0),"")</f>
        <v/>
      </c>
      <c r="G3166" s="242"/>
      <c r="H3166" s="233"/>
      <c r="I3166" s="241"/>
      <c r="J3166" s="241"/>
      <c r="K3166" s="241"/>
      <c r="L3166" s="239"/>
      <c r="M3166" s="244"/>
      <c r="N3166" s="245" t="str">
        <f t="shared" ca="1" si="344"/>
        <v/>
      </c>
      <c r="O3166" s="239"/>
      <c r="P3166" s="244"/>
      <c r="Q3166" s="245" t="str">
        <f t="shared" si="345"/>
        <v/>
      </c>
      <c r="U3166" s="246" t="str">
        <f>IFERROR(VLOOKUP(C3166,'BASE EQUIPOS'!$G$8:$O$22,9,0)," ")</f>
        <v xml:space="preserve"> </v>
      </c>
      <c r="V3166" s="232" t="str">
        <f t="shared" si="347"/>
        <v/>
      </c>
      <c r="W3166" s="232" t="str">
        <f t="shared" si="348"/>
        <v/>
      </c>
      <c r="X3166" s="232" t="str">
        <f>IFERROR(VLOOKUP(W3166,Datos!$P$4:$Q$18,2,0),"")</f>
        <v/>
      </c>
      <c r="Y3166" s="232" t="str">
        <f t="shared" si="349"/>
        <v/>
      </c>
      <c r="AA3166" s="314" t="str">
        <f t="shared" ca="1" si="346"/>
        <v/>
      </c>
    </row>
    <row r="3167" spans="1:27" x14ac:dyDescent="0.3">
      <c r="A3167" s="238"/>
      <c r="B3167" s="241" t="str">
        <f t="shared" si="350"/>
        <v/>
      </c>
      <c r="C3167" s="239"/>
      <c r="D3167" s="240" t="str">
        <f>IF(C3167&lt;&gt;"",VLOOKUP(C3167,'BASE EQUIPOS'!$G$8:$H$22,2,0),"")</f>
        <v/>
      </c>
      <c r="E3167" s="241" t="str">
        <f>IF(C3167&lt;&gt;"",VLOOKUP(C3167,'BASE EQUIPOS'!$G$8:$I$22,3,0),"")</f>
        <v/>
      </c>
      <c r="F3167" s="241" t="str">
        <f>IF(C3167&lt;&gt;"",VLOOKUP(C3167,'BASE EQUIPOS'!$G$8:$J$22,4,0),"")</f>
        <v/>
      </c>
      <c r="G3167" s="242"/>
      <c r="H3167" s="233"/>
      <c r="I3167" s="241"/>
      <c r="J3167" s="241"/>
      <c r="K3167" s="241"/>
      <c r="L3167" s="239"/>
      <c r="M3167" s="244"/>
      <c r="N3167" s="245" t="str">
        <f t="shared" ca="1" si="344"/>
        <v/>
      </c>
      <c r="O3167" s="239"/>
      <c r="P3167" s="244"/>
      <c r="Q3167" s="245" t="str">
        <f t="shared" si="345"/>
        <v/>
      </c>
      <c r="U3167" s="246" t="str">
        <f>IFERROR(VLOOKUP(C3167,'BASE EQUIPOS'!$G$8:$O$22,9,0)," ")</f>
        <v xml:space="preserve"> </v>
      </c>
      <c r="V3167" s="232" t="str">
        <f t="shared" si="347"/>
        <v/>
      </c>
      <c r="W3167" s="232" t="str">
        <f t="shared" si="348"/>
        <v/>
      </c>
      <c r="X3167" s="232" t="str">
        <f>IFERROR(VLOOKUP(W3167,Datos!$P$4:$Q$18,2,0),"")</f>
        <v/>
      </c>
      <c r="Y3167" s="232" t="str">
        <f t="shared" si="349"/>
        <v/>
      </c>
      <c r="AA3167" s="314" t="str">
        <f t="shared" ca="1" si="346"/>
        <v/>
      </c>
    </row>
    <row r="3168" spans="1:27" x14ac:dyDescent="0.3">
      <c r="A3168" s="238"/>
      <c r="B3168" s="241" t="str">
        <f t="shared" si="350"/>
        <v/>
      </c>
      <c r="C3168" s="239"/>
      <c r="D3168" s="240" t="str">
        <f>IF(C3168&lt;&gt;"",VLOOKUP(C3168,'BASE EQUIPOS'!$G$8:$H$22,2,0),"")</f>
        <v/>
      </c>
      <c r="E3168" s="241" t="str">
        <f>IF(C3168&lt;&gt;"",VLOOKUP(C3168,'BASE EQUIPOS'!$G$8:$I$22,3,0),"")</f>
        <v/>
      </c>
      <c r="F3168" s="241" t="str">
        <f>IF(C3168&lt;&gt;"",VLOOKUP(C3168,'BASE EQUIPOS'!$G$8:$J$22,4,0),"")</f>
        <v/>
      </c>
      <c r="G3168" s="242"/>
      <c r="H3168" s="233"/>
      <c r="I3168" s="241"/>
      <c r="J3168" s="241"/>
      <c r="K3168" s="241"/>
      <c r="L3168" s="239"/>
      <c r="M3168" s="244"/>
      <c r="N3168" s="245" t="str">
        <f t="shared" ca="1" si="344"/>
        <v/>
      </c>
      <c r="O3168" s="239"/>
      <c r="P3168" s="244"/>
      <c r="Q3168" s="245" t="str">
        <f t="shared" si="345"/>
        <v/>
      </c>
      <c r="U3168" s="246" t="str">
        <f>IFERROR(VLOOKUP(C3168,'BASE EQUIPOS'!$G$8:$O$22,9,0)," ")</f>
        <v xml:space="preserve"> </v>
      </c>
      <c r="V3168" s="232" t="str">
        <f t="shared" si="347"/>
        <v/>
      </c>
      <c r="W3168" s="232" t="str">
        <f t="shared" si="348"/>
        <v/>
      </c>
      <c r="X3168" s="232" t="str">
        <f>IFERROR(VLOOKUP(W3168,Datos!$P$4:$Q$18,2,0),"")</f>
        <v/>
      </c>
      <c r="Y3168" s="232" t="str">
        <f t="shared" si="349"/>
        <v/>
      </c>
      <c r="AA3168" s="314" t="str">
        <f t="shared" ca="1" si="346"/>
        <v/>
      </c>
    </row>
    <row r="3169" spans="1:27" x14ac:dyDescent="0.3">
      <c r="A3169" s="238"/>
      <c r="B3169" s="241" t="str">
        <f t="shared" si="350"/>
        <v/>
      </c>
      <c r="C3169" s="239"/>
      <c r="D3169" s="240" t="str">
        <f>IF(C3169&lt;&gt;"",VLOOKUP(C3169,'BASE EQUIPOS'!$G$8:$H$22,2,0),"")</f>
        <v/>
      </c>
      <c r="E3169" s="241" t="str">
        <f>IF(C3169&lt;&gt;"",VLOOKUP(C3169,'BASE EQUIPOS'!$G$8:$I$22,3,0),"")</f>
        <v/>
      </c>
      <c r="F3169" s="241" t="str">
        <f>IF(C3169&lt;&gt;"",VLOOKUP(C3169,'BASE EQUIPOS'!$G$8:$J$22,4,0),"")</f>
        <v/>
      </c>
      <c r="G3169" s="242"/>
      <c r="H3169" s="233"/>
      <c r="I3169" s="241"/>
      <c r="J3169" s="241"/>
      <c r="K3169" s="241"/>
      <c r="L3169" s="239"/>
      <c r="M3169" s="244"/>
      <c r="N3169" s="245" t="str">
        <f t="shared" ca="1" si="344"/>
        <v/>
      </c>
      <c r="O3169" s="239"/>
      <c r="P3169" s="244"/>
      <c r="Q3169" s="245" t="str">
        <f t="shared" si="345"/>
        <v/>
      </c>
      <c r="U3169" s="246" t="str">
        <f>IFERROR(VLOOKUP(C3169,'BASE EQUIPOS'!$G$8:$O$22,9,0)," ")</f>
        <v xml:space="preserve"> </v>
      </c>
      <c r="V3169" s="232" t="str">
        <f t="shared" si="347"/>
        <v/>
      </c>
      <c r="W3169" s="232" t="str">
        <f t="shared" si="348"/>
        <v/>
      </c>
      <c r="X3169" s="232" t="str">
        <f>IFERROR(VLOOKUP(W3169,Datos!$P$4:$Q$18,2,0),"")</f>
        <v/>
      </c>
      <c r="Y3169" s="232" t="str">
        <f t="shared" si="349"/>
        <v/>
      </c>
      <c r="AA3169" s="314" t="str">
        <f t="shared" ca="1" si="346"/>
        <v/>
      </c>
    </row>
    <row r="3170" spans="1:27" x14ac:dyDescent="0.3">
      <c r="A3170" s="238"/>
      <c r="B3170" s="241" t="str">
        <f t="shared" si="350"/>
        <v/>
      </c>
      <c r="C3170" s="239"/>
      <c r="D3170" s="240" t="str">
        <f>IF(C3170&lt;&gt;"",VLOOKUP(C3170,'BASE EQUIPOS'!$G$8:$H$22,2,0),"")</f>
        <v/>
      </c>
      <c r="E3170" s="241" t="str">
        <f>IF(C3170&lt;&gt;"",VLOOKUP(C3170,'BASE EQUIPOS'!$G$8:$I$22,3,0),"")</f>
        <v/>
      </c>
      <c r="F3170" s="241" t="str">
        <f>IF(C3170&lt;&gt;"",VLOOKUP(C3170,'BASE EQUIPOS'!$G$8:$J$22,4,0),"")</f>
        <v/>
      </c>
      <c r="G3170" s="242"/>
      <c r="H3170" s="233"/>
      <c r="I3170" s="241"/>
      <c r="J3170" s="241"/>
      <c r="K3170" s="241"/>
      <c r="L3170" s="239"/>
      <c r="M3170" s="244"/>
      <c r="N3170" s="245" t="str">
        <f t="shared" ca="1" si="344"/>
        <v/>
      </c>
      <c r="O3170" s="239"/>
      <c r="P3170" s="244"/>
      <c r="Q3170" s="245" t="str">
        <f t="shared" si="345"/>
        <v/>
      </c>
      <c r="U3170" s="246" t="str">
        <f>IFERROR(VLOOKUP(C3170,'BASE EQUIPOS'!$G$8:$O$22,9,0)," ")</f>
        <v xml:space="preserve"> </v>
      </c>
      <c r="V3170" s="232" t="str">
        <f t="shared" si="347"/>
        <v/>
      </c>
      <c r="W3170" s="232" t="str">
        <f t="shared" si="348"/>
        <v/>
      </c>
      <c r="X3170" s="232" t="str">
        <f>IFERROR(VLOOKUP(W3170,Datos!$P$4:$Q$18,2,0),"")</f>
        <v/>
      </c>
      <c r="Y3170" s="232" t="str">
        <f t="shared" si="349"/>
        <v/>
      </c>
      <c r="AA3170" s="314" t="str">
        <f t="shared" ca="1" si="346"/>
        <v/>
      </c>
    </row>
    <row r="3171" spans="1:27" x14ac:dyDescent="0.3">
      <c r="A3171" s="238"/>
      <c r="B3171" s="241" t="str">
        <f t="shared" si="350"/>
        <v/>
      </c>
      <c r="C3171" s="239"/>
      <c r="D3171" s="240" t="str">
        <f>IF(C3171&lt;&gt;"",VLOOKUP(C3171,'BASE EQUIPOS'!$G$8:$H$22,2,0),"")</f>
        <v/>
      </c>
      <c r="E3171" s="241" t="str">
        <f>IF(C3171&lt;&gt;"",VLOOKUP(C3171,'BASE EQUIPOS'!$G$8:$I$22,3,0),"")</f>
        <v/>
      </c>
      <c r="F3171" s="241" t="str">
        <f>IF(C3171&lt;&gt;"",VLOOKUP(C3171,'BASE EQUIPOS'!$G$8:$J$22,4,0),"")</f>
        <v/>
      </c>
      <c r="G3171" s="242"/>
      <c r="H3171" s="233"/>
      <c r="I3171" s="241"/>
      <c r="J3171" s="241"/>
      <c r="K3171" s="241"/>
      <c r="L3171" s="239"/>
      <c r="M3171" s="244"/>
      <c r="N3171" s="245" t="str">
        <f t="shared" ca="1" si="344"/>
        <v/>
      </c>
      <c r="O3171" s="239"/>
      <c r="P3171" s="244"/>
      <c r="Q3171" s="245" t="str">
        <f t="shared" si="345"/>
        <v/>
      </c>
      <c r="U3171" s="246" t="str">
        <f>IFERROR(VLOOKUP(C3171,'BASE EQUIPOS'!$G$8:$O$22,9,0)," ")</f>
        <v xml:space="preserve"> </v>
      </c>
      <c r="V3171" s="232" t="str">
        <f t="shared" si="347"/>
        <v/>
      </c>
      <c r="W3171" s="232" t="str">
        <f t="shared" si="348"/>
        <v/>
      </c>
      <c r="X3171" s="232" t="str">
        <f>IFERROR(VLOOKUP(W3171,Datos!$P$4:$Q$18,2,0),"")</f>
        <v/>
      </c>
      <c r="Y3171" s="232" t="str">
        <f t="shared" si="349"/>
        <v/>
      </c>
      <c r="AA3171" s="314" t="str">
        <f t="shared" ca="1" si="346"/>
        <v/>
      </c>
    </row>
    <row r="3172" spans="1:27" x14ac:dyDescent="0.3">
      <c r="A3172" s="238"/>
      <c r="B3172" s="241" t="str">
        <f t="shared" si="350"/>
        <v/>
      </c>
      <c r="C3172" s="239"/>
      <c r="D3172" s="240" t="str">
        <f>IF(C3172&lt;&gt;"",VLOOKUP(C3172,'BASE EQUIPOS'!$G$8:$H$22,2,0),"")</f>
        <v/>
      </c>
      <c r="E3172" s="241" t="str">
        <f>IF(C3172&lt;&gt;"",VLOOKUP(C3172,'BASE EQUIPOS'!$G$8:$I$22,3,0),"")</f>
        <v/>
      </c>
      <c r="F3172" s="241" t="str">
        <f>IF(C3172&lt;&gt;"",VLOOKUP(C3172,'BASE EQUIPOS'!$G$8:$J$22,4,0),"")</f>
        <v/>
      </c>
      <c r="G3172" s="242"/>
      <c r="H3172" s="233"/>
      <c r="I3172" s="241"/>
      <c r="J3172" s="241"/>
      <c r="K3172" s="241"/>
      <c r="L3172" s="239"/>
      <c r="M3172" s="244"/>
      <c r="N3172" s="245" t="str">
        <f t="shared" ca="1" si="344"/>
        <v/>
      </c>
      <c r="O3172" s="239"/>
      <c r="P3172" s="244"/>
      <c r="Q3172" s="245" t="str">
        <f t="shared" si="345"/>
        <v/>
      </c>
      <c r="U3172" s="246" t="str">
        <f>IFERROR(VLOOKUP(C3172,'BASE EQUIPOS'!$G$8:$O$22,9,0)," ")</f>
        <v xml:space="preserve"> </v>
      </c>
      <c r="V3172" s="232" t="str">
        <f t="shared" si="347"/>
        <v/>
      </c>
      <c r="W3172" s="232" t="str">
        <f t="shared" si="348"/>
        <v/>
      </c>
      <c r="X3172" s="232" t="str">
        <f>IFERROR(VLOOKUP(W3172,Datos!$P$4:$Q$18,2,0),"")</f>
        <v/>
      </c>
      <c r="Y3172" s="232" t="str">
        <f t="shared" si="349"/>
        <v/>
      </c>
      <c r="AA3172" s="314" t="str">
        <f t="shared" ca="1" si="346"/>
        <v/>
      </c>
    </row>
    <row r="3173" spans="1:27" x14ac:dyDescent="0.3">
      <c r="A3173" s="238"/>
      <c r="B3173" s="241" t="str">
        <f t="shared" si="350"/>
        <v/>
      </c>
      <c r="C3173" s="239"/>
      <c r="D3173" s="240" t="str">
        <f>IF(C3173&lt;&gt;"",VLOOKUP(C3173,'BASE EQUIPOS'!$G$8:$H$22,2,0),"")</f>
        <v/>
      </c>
      <c r="E3173" s="241" t="str">
        <f>IF(C3173&lt;&gt;"",VLOOKUP(C3173,'BASE EQUIPOS'!$G$8:$I$22,3,0),"")</f>
        <v/>
      </c>
      <c r="F3173" s="241" t="str">
        <f>IF(C3173&lt;&gt;"",VLOOKUP(C3173,'BASE EQUIPOS'!$G$8:$J$22,4,0),"")</f>
        <v/>
      </c>
      <c r="G3173" s="242"/>
      <c r="H3173" s="233"/>
      <c r="I3173" s="241"/>
      <c r="J3173" s="241"/>
      <c r="K3173" s="241"/>
      <c r="L3173" s="239"/>
      <c r="M3173" s="244"/>
      <c r="N3173" s="245" t="str">
        <f t="shared" ca="1" si="344"/>
        <v/>
      </c>
      <c r="O3173" s="239"/>
      <c r="P3173" s="244"/>
      <c r="Q3173" s="245" t="str">
        <f t="shared" si="345"/>
        <v/>
      </c>
      <c r="U3173" s="246" t="str">
        <f>IFERROR(VLOOKUP(C3173,'BASE EQUIPOS'!$G$8:$O$22,9,0)," ")</f>
        <v xml:space="preserve"> </v>
      </c>
      <c r="V3173" s="232" t="str">
        <f t="shared" si="347"/>
        <v/>
      </c>
      <c r="W3173" s="232" t="str">
        <f t="shared" si="348"/>
        <v/>
      </c>
      <c r="X3173" s="232" t="str">
        <f>IFERROR(VLOOKUP(W3173,Datos!$P$4:$Q$18,2,0),"")</f>
        <v/>
      </c>
      <c r="Y3173" s="232" t="str">
        <f t="shared" si="349"/>
        <v/>
      </c>
      <c r="AA3173" s="314" t="str">
        <f t="shared" ca="1" si="346"/>
        <v/>
      </c>
    </row>
    <row r="3174" spans="1:27" x14ac:dyDescent="0.3">
      <c r="A3174" s="238"/>
      <c r="B3174" s="241" t="str">
        <f t="shared" si="350"/>
        <v/>
      </c>
      <c r="C3174" s="239"/>
      <c r="D3174" s="240" t="str">
        <f>IF(C3174&lt;&gt;"",VLOOKUP(C3174,'BASE EQUIPOS'!$G$8:$H$22,2,0),"")</f>
        <v/>
      </c>
      <c r="E3174" s="241" t="str">
        <f>IF(C3174&lt;&gt;"",VLOOKUP(C3174,'BASE EQUIPOS'!$G$8:$I$22,3,0),"")</f>
        <v/>
      </c>
      <c r="F3174" s="241" t="str">
        <f>IF(C3174&lt;&gt;"",VLOOKUP(C3174,'BASE EQUIPOS'!$G$8:$J$22,4,0),"")</f>
        <v/>
      </c>
      <c r="G3174" s="242"/>
      <c r="H3174" s="233"/>
      <c r="I3174" s="241"/>
      <c r="J3174" s="241"/>
      <c r="K3174" s="241"/>
      <c r="L3174" s="239"/>
      <c r="M3174" s="244"/>
      <c r="N3174" s="245" t="str">
        <f t="shared" ca="1" si="344"/>
        <v/>
      </c>
      <c r="O3174" s="239"/>
      <c r="P3174" s="244"/>
      <c r="Q3174" s="245" t="str">
        <f t="shared" si="345"/>
        <v/>
      </c>
      <c r="U3174" s="246" t="str">
        <f>IFERROR(VLOOKUP(C3174,'BASE EQUIPOS'!$G$8:$O$22,9,0)," ")</f>
        <v xml:space="preserve"> </v>
      </c>
      <c r="V3174" s="232" t="str">
        <f t="shared" si="347"/>
        <v/>
      </c>
      <c r="W3174" s="232" t="str">
        <f t="shared" si="348"/>
        <v/>
      </c>
      <c r="X3174" s="232" t="str">
        <f>IFERROR(VLOOKUP(W3174,Datos!$P$4:$Q$18,2,0),"")</f>
        <v/>
      </c>
      <c r="Y3174" s="232" t="str">
        <f t="shared" si="349"/>
        <v/>
      </c>
      <c r="AA3174" s="314" t="str">
        <f t="shared" ca="1" si="346"/>
        <v/>
      </c>
    </row>
    <row r="3175" spans="1:27" x14ac:dyDescent="0.3">
      <c r="A3175" s="238"/>
      <c r="B3175" s="241" t="str">
        <f t="shared" si="350"/>
        <v/>
      </c>
      <c r="C3175" s="239"/>
      <c r="D3175" s="240" t="str">
        <f>IF(C3175&lt;&gt;"",VLOOKUP(C3175,'BASE EQUIPOS'!$G$8:$H$22,2,0),"")</f>
        <v/>
      </c>
      <c r="E3175" s="241" t="str">
        <f>IF(C3175&lt;&gt;"",VLOOKUP(C3175,'BASE EQUIPOS'!$G$8:$I$22,3,0),"")</f>
        <v/>
      </c>
      <c r="F3175" s="241" t="str">
        <f>IF(C3175&lt;&gt;"",VLOOKUP(C3175,'BASE EQUIPOS'!$G$8:$J$22,4,0),"")</f>
        <v/>
      </c>
      <c r="G3175" s="242"/>
      <c r="H3175" s="233"/>
      <c r="I3175" s="241"/>
      <c r="J3175" s="241"/>
      <c r="K3175" s="241"/>
      <c r="L3175" s="239"/>
      <c r="M3175" s="244"/>
      <c r="N3175" s="245" t="str">
        <f t="shared" ca="1" si="344"/>
        <v/>
      </c>
      <c r="O3175" s="239"/>
      <c r="P3175" s="244"/>
      <c r="Q3175" s="245" t="str">
        <f t="shared" si="345"/>
        <v/>
      </c>
      <c r="U3175" s="246" t="str">
        <f>IFERROR(VLOOKUP(C3175,'BASE EQUIPOS'!$G$8:$O$22,9,0)," ")</f>
        <v xml:space="preserve"> </v>
      </c>
      <c r="V3175" s="232" t="str">
        <f t="shared" si="347"/>
        <v/>
      </c>
      <c r="W3175" s="232" t="str">
        <f t="shared" si="348"/>
        <v/>
      </c>
      <c r="X3175" s="232" t="str">
        <f>IFERROR(VLOOKUP(W3175,Datos!$P$4:$Q$18,2,0),"")</f>
        <v/>
      </c>
      <c r="Y3175" s="232" t="str">
        <f t="shared" si="349"/>
        <v/>
      </c>
      <c r="AA3175" s="314" t="str">
        <f t="shared" ca="1" si="346"/>
        <v/>
      </c>
    </row>
    <row r="3176" spans="1:27" x14ac:dyDescent="0.3">
      <c r="A3176" s="238"/>
      <c r="B3176" s="241" t="str">
        <f t="shared" si="350"/>
        <v/>
      </c>
      <c r="C3176" s="239"/>
      <c r="D3176" s="240" t="str">
        <f>IF(C3176&lt;&gt;"",VLOOKUP(C3176,'BASE EQUIPOS'!$G$8:$H$22,2,0),"")</f>
        <v/>
      </c>
      <c r="E3176" s="241" t="str">
        <f>IF(C3176&lt;&gt;"",VLOOKUP(C3176,'BASE EQUIPOS'!$G$8:$I$22,3,0),"")</f>
        <v/>
      </c>
      <c r="F3176" s="241" t="str">
        <f>IF(C3176&lt;&gt;"",VLOOKUP(C3176,'BASE EQUIPOS'!$G$8:$J$22,4,0),"")</f>
        <v/>
      </c>
      <c r="G3176" s="242"/>
      <c r="H3176" s="233"/>
      <c r="I3176" s="241"/>
      <c r="J3176" s="241"/>
      <c r="K3176" s="241"/>
      <c r="L3176" s="239"/>
      <c r="M3176" s="244"/>
      <c r="N3176" s="245" t="str">
        <f t="shared" ca="1" si="344"/>
        <v/>
      </c>
      <c r="O3176" s="239"/>
      <c r="P3176" s="244"/>
      <c r="Q3176" s="245" t="str">
        <f t="shared" si="345"/>
        <v/>
      </c>
      <c r="U3176" s="246" t="str">
        <f>IFERROR(VLOOKUP(C3176,'BASE EQUIPOS'!$G$8:$O$22,9,0)," ")</f>
        <v xml:space="preserve"> </v>
      </c>
      <c r="V3176" s="232" t="str">
        <f t="shared" si="347"/>
        <v/>
      </c>
      <c r="W3176" s="232" t="str">
        <f t="shared" si="348"/>
        <v/>
      </c>
      <c r="X3176" s="232" t="str">
        <f>IFERROR(VLOOKUP(W3176,Datos!$P$4:$Q$18,2,0),"")</f>
        <v/>
      </c>
      <c r="Y3176" s="232" t="str">
        <f t="shared" si="349"/>
        <v/>
      </c>
      <c r="AA3176" s="314" t="str">
        <f t="shared" ca="1" si="346"/>
        <v/>
      </c>
    </row>
    <row r="3177" spans="1:27" x14ac:dyDescent="0.3">
      <c r="A3177" s="238"/>
      <c r="B3177" s="241" t="str">
        <f t="shared" si="350"/>
        <v/>
      </c>
      <c r="C3177" s="239"/>
      <c r="D3177" s="240" t="str">
        <f>IF(C3177&lt;&gt;"",VLOOKUP(C3177,'BASE EQUIPOS'!$G$8:$H$22,2,0),"")</f>
        <v/>
      </c>
      <c r="E3177" s="241" t="str">
        <f>IF(C3177&lt;&gt;"",VLOOKUP(C3177,'BASE EQUIPOS'!$G$8:$I$22,3,0),"")</f>
        <v/>
      </c>
      <c r="F3177" s="241" t="str">
        <f>IF(C3177&lt;&gt;"",VLOOKUP(C3177,'BASE EQUIPOS'!$G$8:$J$22,4,0),"")</f>
        <v/>
      </c>
      <c r="G3177" s="242"/>
      <c r="H3177" s="233"/>
      <c r="I3177" s="241"/>
      <c r="J3177" s="241"/>
      <c r="K3177" s="241"/>
      <c r="L3177" s="239"/>
      <c r="M3177" s="244"/>
      <c r="N3177" s="245" t="str">
        <f t="shared" ca="1" si="344"/>
        <v/>
      </c>
      <c r="O3177" s="239"/>
      <c r="P3177" s="244"/>
      <c r="Q3177" s="245" t="str">
        <f t="shared" si="345"/>
        <v/>
      </c>
      <c r="U3177" s="246" t="str">
        <f>IFERROR(VLOOKUP(C3177,'BASE EQUIPOS'!$G$8:$O$22,9,0)," ")</f>
        <v xml:space="preserve"> </v>
      </c>
      <c r="V3177" s="232" t="str">
        <f t="shared" si="347"/>
        <v/>
      </c>
      <c r="W3177" s="232" t="str">
        <f t="shared" si="348"/>
        <v/>
      </c>
      <c r="X3177" s="232" t="str">
        <f>IFERROR(VLOOKUP(W3177,Datos!$P$4:$Q$18,2,0),"")</f>
        <v/>
      </c>
      <c r="Y3177" s="232" t="str">
        <f t="shared" si="349"/>
        <v/>
      </c>
      <c r="AA3177" s="314" t="str">
        <f t="shared" ca="1" si="346"/>
        <v/>
      </c>
    </row>
    <row r="3178" spans="1:27" x14ac:dyDescent="0.3">
      <c r="A3178" s="238"/>
      <c r="B3178" s="241" t="str">
        <f t="shared" si="350"/>
        <v/>
      </c>
      <c r="C3178" s="239"/>
      <c r="D3178" s="240" t="str">
        <f>IF(C3178&lt;&gt;"",VLOOKUP(C3178,'BASE EQUIPOS'!$G$8:$H$22,2,0),"")</f>
        <v/>
      </c>
      <c r="E3178" s="241" t="str">
        <f>IF(C3178&lt;&gt;"",VLOOKUP(C3178,'BASE EQUIPOS'!$G$8:$I$22,3,0),"")</f>
        <v/>
      </c>
      <c r="F3178" s="241" t="str">
        <f>IF(C3178&lt;&gt;"",VLOOKUP(C3178,'BASE EQUIPOS'!$G$8:$J$22,4,0),"")</f>
        <v/>
      </c>
      <c r="G3178" s="242"/>
      <c r="H3178" s="233"/>
      <c r="I3178" s="241"/>
      <c r="J3178" s="241"/>
      <c r="K3178" s="241"/>
      <c r="L3178" s="239"/>
      <c r="M3178" s="244"/>
      <c r="N3178" s="245" t="str">
        <f t="shared" ca="1" si="344"/>
        <v/>
      </c>
      <c r="O3178" s="239"/>
      <c r="P3178" s="244"/>
      <c r="Q3178" s="245" t="str">
        <f t="shared" si="345"/>
        <v/>
      </c>
      <c r="U3178" s="246" t="str">
        <f>IFERROR(VLOOKUP(C3178,'BASE EQUIPOS'!$G$8:$O$22,9,0)," ")</f>
        <v xml:space="preserve"> </v>
      </c>
      <c r="V3178" s="232" t="str">
        <f t="shared" si="347"/>
        <v/>
      </c>
      <c r="W3178" s="232" t="str">
        <f t="shared" si="348"/>
        <v/>
      </c>
      <c r="X3178" s="232" t="str">
        <f>IFERROR(VLOOKUP(W3178,Datos!$P$4:$Q$18,2,0),"")</f>
        <v/>
      </c>
      <c r="Y3178" s="232" t="str">
        <f t="shared" si="349"/>
        <v/>
      </c>
      <c r="AA3178" s="314" t="str">
        <f t="shared" ca="1" si="346"/>
        <v/>
      </c>
    </row>
    <row r="3179" spans="1:27" x14ac:dyDescent="0.3">
      <c r="A3179" s="238"/>
      <c r="B3179" s="241" t="str">
        <f t="shared" si="350"/>
        <v/>
      </c>
      <c r="C3179" s="239"/>
      <c r="D3179" s="240" t="str">
        <f>IF(C3179&lt;&gt;"",VLOOKUP(C3179,'BASE EQUIPOS'!$G$8:$H$22,2,0),"")</f>
        <v/>
      </c>
      <c r="E3179" s="241" t="str">
        <f>IF(C3179&lt;&gt;"",VLOOKUP(C3179,'BASE EQUIPOS'!$G$8:$I$22,3,0),"")</f>
        <v/>
      </c>
      <c r="F3179" s="241" t="str">
        <f>IF(C3179&lt;&gt;"",VLOOKUP(C3179,'BASE EQUIPOS'!$G$8:$J$22,4,0),"")</f>
        <v/>
      </c>
      <c r="G3179" s="242"/>
      <c r="H3179" s="233"/>
      <c r="I3179" s="241"/>
      <c r="J3179" s="241"/>
      <c r="K3179" s="241"/>
      <c r="L3179" s="239"/>
      <c r="M3179" s="244"/>
      <c r="N3179" s="245" t="str">
        <f t="shared" ca="1" si="344"/>
        <v/>
      </c>
      <c r="O3179" s="239"/>
      <c r="P3179" s="244"/>
      <c r="Q3179" s="245" t="str">
        <f t="shared" si="345"/>
        <v/>
      </c>
      <c r="U3179" s="246" t="str">
        <f>IFERROR(VLOOKUP(C3179,'BASE EQUIPOS'!$G$8:$O$22,9,0)," ")</f>
        <v xml:space="preserve"> </v>
      </c>
      <c r="V3179" s="232" t="str">
        <f t="shared" si="347"/>
        <v/>
      </c>
      <c r="W3179" s="232" t="str">
        <f t="shared" si="348"/>
        <v/>
      </c>
      <c r="X3179" s="232" t="str">
        <f>IFERROR(VLOOKUP(W3179,Datos!$P$4:$Q$18,2,0),"")</f>
        <v/>
      </c>
      <c r="Y3179" s="232" t="str">
        <f t="shared" si="349"/>
        <v/>
      </c>
      <c r="AA3179" s="314" t="str">
        <f t="shared" ca="1" si="346"/>
        <v/>
      </c>
    </row>
    <row r="3180" spans="1:27" x14ac:dyDescent="0.3">
      <c r="A3180" s="238"/>
      <c r="B3180" s="241" t="str">
        <f t="shared" si="350"/>
        <v/>
      </c>
      <c r="C3180" s="239"/>
      <c r="D3180" s="240" t="str">
        <f>IF(C3180&lt;&gt;"",VLOOKUP(C3180,'BASE EQUIPOS'!$G$8:$H$22,2,0),"")</f>
        <v/>
      </c>
      <c r="E3180" s="241" t="str">
        <f>IF(C3180&lt;&gt;"",VLOOKUP(C3180,'BASE EQUIPOS'!$G$8:$I$22,3,0),"")</f>
        <v/>
      </c>
      <c r="F3180" s="241" t="str">
        <f>IF(C3180&lt;&gt;"",VLOOKUP(C3180,'BASE EQUIPOS'!$G$8:$J$22,4,0),"")</f>
        <v/>
      </c>
      <c r="G3180" s="242"/>
      <c r="H3180" s="233"/>
      <c r="I3180" s="241"/>
      <c r="J3180" s="241"/>
      <c r="K3180" s="241"/>
      <c r="L3180" s="239"/>
      <c r="M3180" s="244"/>
      <c r="N3180" s="245" t="str">
        <f t="shared" ca="1" si="344"/>
        <v/>
      </c>
      <c r="O3180" s="239"/>
      <c r="P3180" s="244"/>
      <c r="Q3180" s="245" t="str">
        <f t="shared" si="345"/>
        <v/>
      </c>
      <c r="U3180" s="246" t="str">
        <f>IFERROR(VLOOKUP(C3180,'BASE EQUIPOS'!$G$8:$O$22,9,0)," ")</f>
        <v xml:space="preserve"> </v>
      </c>
      <c r="V3180" s="232" t="str">
        <f t="shared" si="347"/>
        <v/>
      </c>
      <c r="W3180" s="232" t="str">
        <f t="shared" si="348"/>
        <v/>
      </c>
      <c r="X3180" s="232" t="str">
        <f>IFERROR(VLOOKUP(W3180,Datos!$P$4:$Q$18,2,0),"")</f>
        <v/>
      </c>
      <c r="Y3180" s="232" t="str">
        <f t="shared" si="349"/>
        <v/>
      </c>
      <c r="AA3180" s="314" t="str">
        <f t="shared" ca="1" si="346"/>
        <v/>
      </c>
    </row>
    <row r="3181" spans="1:27" x14ac:dyDescent="0.3">
      <c r="A3181" s="238"/>
      <c r="B3181" s="241" t="str">
        <f t="shared" si="350"/>
        <v/>
      </c>
      <c r="C3181" s="239"/>
      <c r="D3181" s="240" t="str">
        <f>IF(C3181&lt;&gt;"",VLOOKUP(C3181,'BASE EQUIPOS'!$G$8:$H$22,2,0),"")</f>
        <v/>
      </c>
      <c r="E3181" s="241" t="str">
        <f>IF(C3181&lt;&gt;"",VLOOKUP(C3181,'BASE EQUIPOS'!$G$8:$I$22,3,0),"")</f>
        <v/>
      </c>
      <c r="F3181" s="241" t="str">
        <f>IF(C3181&lt;&gt;"",VLOOKUP(C3181,'BASE EQUIPOS'!$G$8:$J$22,4,0),"")</f>
        <v/>
      </c>
      <c r="G3181" s="242"/>
      <c r="H3181" s="233"/>
      <c r="I3181" s="241"/>
      <c r="J3181" s="241"/>
      <c r="K3181" s="241"/>
      <c r="L3181" s="239"/>
      <c r="M3181" s="244"/>
      <c r="N3181" s="245" t="str">
        <f t="shared" ca="1" si="344"/>
        <v/>
      </c>
      <c r="O3181" s="239"/>
      <c r="P3181" s="244"/>
      <c r="Q3181" s="245" t="str">
        <f t="shared" si="345"/>
        <v/>
      </c>
      <c r="U3181" s="246" t="str">
        <f>IFERROR(VLOOKUP(C3181,'BASE EQUIPOS'!$G$8:$O$22,9,0)," ")</f>
        <v xml:space="preserve"> </v>
      </c>
      <c r="V3181" s="232" t="str">
        <f t="shared" si="347"/>
        <v/>
      </c>
      <c r="W3181" s="232" t="str">
        <f t="shared" si="348"/>
        <v/>
      </c>
      <c r="X3181" s="232" t="str">
        <f>IFERROR(VLOOKUP(W3181,Datos!$P$4:$Q$18,2,0),"")</f>
        <v/>
      </c>
      <c r="Y3181" s="232" t="str">
        <f t="shared" si="349"/>
        <v/>
      </c>
      <c r="AA3181" s="314" t="str">
        <f t="shared" ca="1" si="346"/>
        <v/>
      </c>
    </row>
    <row r="3182" spans="1:27" x14ac:dyDescent="0.3">
      <c r="A3182" s="238"/>
      <c r="B3182" s="241" t="str">
        <f t="shared" si="350"/>
        <v/>
      </c>
      <c r="C3182" s="239"/>
      <c r="D3182" s="240" t="str">
        <f>IF(C3182&lt;&gt;"",VLOOKUP(C3182,'BASE EQUIPOS'!$G$8:$H$22,2,0),"")</f>
        <v/>
      </c>
      <c r="E3182" s="241" t="str">
        <f>IF(C3182&lt;&gt;"",VLOOKUP(C3182,'BASE EQUIPOS'!$G$8:$I$22,3,0),"")</f>
        <v/>
      </c>
      <c r="F3182" s="241" t="str">
        <f>IF(C3182&lt;&gt;"",VLOOKUP(C3182,'BASE EQUIPOS'!$G$8:$J$22,4,0),"")</f>
        <v/>
      </c>
      <c r="G3182" s="242"/>
      <c r="H3182" s="233"/>
      <c r="I3182" s="241"/>
      <c r="J3182" s="241"/>
      <c r="K3182" s="241"/>
      <c r="L3182" s="239"/>
      <c r="M3182" s="244"/>
      <c r="N3182" s="245" t="str">
        <f t="shared" ca="1" si="344"/>
        <v/>
      </c>
      <c r="O3182" s="239"/>
      <c r="P3182" s="244"/>
      <c r="Q3182" s="245" t="str">
        <f t="shared" si="345"/>
        <v/>
      </c>
      <c r="U3182" s="246" t="str">
        <f>IFERROR(VLOOKUP(C3182,'BASE EQUIPOS'!$G$8:$O$22,9,0)," ")</f>
        <v xml:space="preserve"> </v>
      </c>
      <c r="V3182" s="232" t="str">
        <f t="shared" si="347"/>
        <v/>
      </c>
      <c r="W3182" s="232" t="str">
        <f t="shared" si="348"/>
        <v/>
      </c>
      <c r="X3182" s="232" t="str">
        <f>IFERROR(VLOOKUP(W3182,Datos!$P$4:$Q$18,2,0),"")</f>
        <v/>
      </c>
      <c r="Y3182" s="232" t="str">
        <f t="shared" si="349"/>
        <v/>
      </c>
      <c r="AA3182" s="314" t="str">
        <f t="shared" ca="1" si="346"/>
        <v/>
      </c>
    </row>
    <row r="3183" spans="1:27" x14ac:dyDescent="0.3">
      <c r="A3183" s="238"/>
      <c r="B3183" s="241" t="str">
        <f t="shared" si="350"/>
        <v/>
      </c>
      <c r="C3183" s="239"/>
      <c r="D3183" s="240" t="str">
        <f>IF(C3183&lt;&gt;"",VLOOKUP(C3183,'BASE EQUIPOS'!$G$8:$H$22,2,0),"")</f>
        <v/>
      </c>
      <c r="E3183" s="241" t="str">
        <f>IF(C3183&lt;&gt;"",VLOOKUP(C3183,'BASE EQUIPOS'!$G$8:$I$22,3,0),"")</f>
        <v/>
      </c>
      <c r="F3183" s="241" t="str">
        <f>IF(C3183&lt;&gt;"",VLOOKUP(C3183,'BASE EQUIPOS'!$G$8:$J$22,4,0),"")</f>
        <v/>
      </c>
      <c r="G3183" s="242"/>
      <c r="H3183" s="233"/>
      <c r="I3183" s="241"/>
      <c r="J3183" s="241"/>
      <c r="K3183" s="241"/>
      <c r="L3183" s="239"/>
      <c r="M3183" s="244"/>
      <c r="N3183" s="245" t="str">
        <f t="shared" ca="1" si="344"/>
        <v/>
      </c>
      <c r="O3183" s="239"/>
      <c r="P3183" s="244"/>
      <c r="Q3183" s="245" t="str">
        <f t="shared" si="345"/>
        <v/>
      </c>
      <c r="U3183" s="246" t="str">
        <f>IFERROR(VLOOKUP(C3183,'BASE EQUIPOS'!$G$8:$O$22,9,0)," ")</f>
        <v xml:space="preserve"> </v>
      </c>
      <c r="V3183" s="232" t="str">
        <f t="shared" si="347"/>
        <v/>
      </c>
      <c r="W3183" s="232" t="str">
        <f t="shared" si="348"/>
        <v/>
      </c>
      <c r="X3183" s="232" t="str">
        <f>IFERROR(VLOOKUP(W3183,Datos!$P$4:$Q$18,2,0),"")</f>
        <v/>
      </c>
      <c r="Y3183" s="232" t="str">
        <f t="shared" si="349"/>
        <v/>
      </c>
      <c r="AA3183" s="314" t="str">
        <f t="shared" ca="1" si="346"/>
        <v/>
      </c>
    </row>
    <row r="3184" spans="1:27" x14ac:dyDescent="0.3">
      <c r="A3184" s="238"/>
      <c r="B3184" s="241" t="str">
        <f t="shared" si="350"/>
        <v/>
      </c>
      <c r="C3184" s="239"/>
      <c r="D3184" s="240" t="str">
        <f>IF(C3184&lt;&gt;"",VLOOKUP(C3184,'BASE EQUIPOS'!$G$8:$H$22,2,0),"")</f>
        <v/>
      </c>
      <c r="E3184" s="241" t="str">
        <f>IF(C3184&lt;&gt;"",VLOOKUP(C3184,'BASE EQUIPOS'!$G$8:$I$22,3,0),"")</f>
        <v/>
      </c>
      <c r="F3184" s="241" t="str">
        <f>IF(C3184&lt;&gt;"",VLOOKUP(C3184,'BASE EQUIPOS'!$G$8:$J$22,4,0),"")</f>
        <v/>
      </c>
      <c r="G3184" s="242"/>
      <c r="H3184" s="233"/>
      <c r="I3184" s="241"/>
      <c r="J3184" s="241"/>
      <c r="K3184" s="241"/>
      <c r="L3184" s="239"/>
      <c r="M3184" s="244"/>
      <c r="N3184" s="245" t="str">
        <f t="shared" ca="1" si="344"/>
        <v/>
      </c>
      <c r="O3184" s="239"/>
      <c r="P3184" s="244"/>
      <c r="Q3184" s="245" t="str">
        <f t="shared" si="345"/>
        <v/>
      </c>
      <c r="U3184" s="246" t="str">
        <f>IFERROR(VLOOKUP(C3184,'BASE EQUIPOS'!$G$8:$O$22,9,0)," ")</f>
        <v xml:space="preserve"> </v>
      </c>
      <c r="V3184" s="232" t="str">
        <f t="shared" si="347"/>
        <v/>
      </c>
      <c r="W3184" s="232" t="str">
        <f t="shared" si="348"/>
        <v/>
      </c>
      <c r="X3184" s="232" t="str">
        <f>IFERROR(VLOOKUP(W3184,Datos!$P$4:$Q$18,2,0),"")</f>
        <v/>
      </c>
      <c r="Y3184" s="232" t="str">
        <f t="shared" si="349"/>
        <v/>
      </c>
      <c r="AA3184" s="314" t="str">
        <f t="shared" ca="1" si="346"/>
        <v/>
      </c>
    </row>
    <row r="3185" spans="1:27" x14ac:dyDescent="0.3">
      <c r="A3185" s="238"/>
      <c r="B3185" s="241" t="str">
        <f t="shared" si="350"/>
        <v/>
      </c>
      <c r="C3185" s="239"/>
      <c r="D3185" s="240" t="str">
        <f>IF(C3185&lt;&gt;"",VLOOKUP(C3185,'BASE EQUIPOS'!$G$8:$H$22,2,0),"")</f>
        <v/>
      </c>
      <c r="E3185" s="241" t="str">
        <f>IF(C3185&lt;&gt;"",VLOOKUP(C3185,'BASE EQUIPOS'!$G$8:$I$22,3,0),"")</f>
        <v/>
      </c>
      <c r="F3185" s="241" t="str">
        <f>IF(C3185&lt;&gt;"",VLOOKUP(C3185,'BASE EQUIPOS'!$G$8:$J$22,4,0),"")</f>
        <v/>
      </c>
      <c r="G3185" s="242"/>
      <c r="H3185" s="233"/>
      <c r="I3185" s="241"/>
      <c r="J3185" s="241"/>
      <c r="K3185" s="241"/>
      <c r="L3185" s="239"/>
      <c r="M3185" s="244"/>
      <c r="N3185" s="245" t="str">
        <f t="shared" ca="1" si="344"/>
        <v/>
      </c>
      <c r="O3185" s="239"/>
      <c r="P3185" s="244"/>
      <c r="Q3185" s="245" t="str">
        <f t="shared" si="345"/>
        <v/>
      </c>
      <c r="U3185" s="246" t="str">
        <f>IFERROR(VLOOKUP(C3185,'BASE EQUIPOS'!$G$8:$O$22,9,0)," ")</f>
        <v xml:space="preserve"> </v>
      </c>
      <c r="V3185" s="232" t="str">
        <f t="shared" si="347"/>
        <v/>
      </c>
      <c r="W3185" s="232" t="str">
        <f t="shared" si="348"/>
        <v/>
      </c>
      <c r="X3185" s="232" t="str">
        <f>IFERROR(VLOOKUP(W3185,Datos!$P$4:$Q$18,2,0),"")</f>
        <v/>
      </c>
      <c r="Y3185" s="232" t="str">
        <f t="shared" si="349"/>
        <v/>
      </c>
      <c r="AA3185" s="314" t="str">
        <f t="shared" ca="1" si="346"/>
        <v/>
      </c>
    </row>
    <row r="3186" spans="1:27" x14ac:dyDescent="0.3">
      <c r="A3186" s="238"/>
      <c r="B3186" s="241" t="str">
        <f t="shared" si="350"/>
        <v/>
      </c>
      <c r="C3186" s="239"/>
      <c r="D3186" s="240" t="str">
        <f>IF(C3186&lt;&gt;"",VLOOKUP(C3186,'BASE EQUIPOS'!$G$8:$H$22,2,0),"")</f>
        <v/>
      </c>
      <c r="E3186" s="241" t="str">
        <f>IF(C3186&lt;&gt;"",VLOOKUP(C3186,'BASE EQUIPOS'!$G$8:$I$22,3,0),"")</f>
        <v/>
      </c>
      <c r="F3186" s="241" t="str">
        <f>IF(C3186&lt;&gt;"",VLOOKUP(C3186,'BASE EQUIPOS'!$G$8:$J$22,4,0),"")</f>
        <v/>
      </c>
      <c r="G3186" s="242"/>
      <c r="H3186" s="233"/>
      <c r="I3186" s="241"/>
      <c r="J3186" s="241"/>
      <c r="K3186" s="241"/>
      <c r="L3186" s="239"/>
      <c r="M3186" s="244"/>
      <c r="N3186" s="245" t="str">
        <f t="shared" ca="1" si="344"/>
        <v/>
      </c>
      <c r="O3186" s="239"/>
      <c r="P3186" s="244"/>
      <c r="Q3186" s="245" t="str">
        <f t="shared" si="345"/>
        <v/>
      </c>
      <c r="U3186" s="246" t="str">
        <f>IFERROR(VLOOKUP(C3186,'BASE EQUIPOS'!$G$8:$O$22,9,0)," ")</f>
        <v xml:space="preserve"> </v>
      </c>
      <c r="V3186" s="232" t="str">
        <f t="shared" si="347"/>
        <v/>
      </c>
      <c r="W3186" s="232" t="str">
        <f t="shared" si="348"/>
        <v/>
      </c>
      <c r="X3186" s="232" t="str">
        <f>IFERROR(VLOOKUP(W3186,Datos!$P$4:$Q$18,2,0),"")</f>
        <v/>
      </c>
      <c r="Y3186" s="232" t="str">
        <f t="shared" si="349"/>
        <v/>
      </c>
      <c r="AA3186" s="314" t="str">
        <f t="shared" ca="1" si="346"/>
        <v/>
      </c>
    </row>
    <row r="3187" spans="1:27" x14ac:dyDescent="0.3">
      <c r="A3187" s="238"/>
      <c r="B3187" s="241" t="str">
        <f t="shared" si="350"/>
        <v/>
      </c>
      <c r="C3187" s="239"/>
      <c r="D3187" s="240" t="str">
        <f>IF(C3187&lt;&gt;"",VLOOKUP(C3187,'BASE EQUIPOS'!$G$8:$H$22,2,0),"")</f>
        <v/>
      </c>
      <c r="E3187" s="241" t="str">
        <f>IF(C3187&lt;&gt;"",VLOOKUP(C3187,'BASE EQUIPOS'!$G$8:$I$22,3,0),"")</f>
        <v/>
      </c>
      <c r="F3187" s="241" t="str">
        <f>IF(C3187&lt;&gt;"",VLOOKUP(C3187,'BASE EQUIPOS'!$G$8:$J$22,4,0),"")</f>
        <v/>
      </c>
      <c r="G3187" s="242"/>
      <c r="H3187" s="233"/>
      <c r="I3187" s="241"/>
      <c r="J3187" s="241"/>
      <c r="K3187" s="241"/>
      <c r="L3187" s="239"/>
      <c r="M3187" s="244"/>
      <c r="N3187" s="245" t="str">
        <f t="shared" ca="1" si="344"/>
        <v/>
      </c>
      <c r="O3187" s="239"/>
      <c r="P3187" s="244"/>
      <c r="Q3187" s="245" t="str">
        <f t="shared" si="345"/>
        <v/>
      </c>
      <c r="U3187" s="246" t="str">
        <f>IFERROR(VLOOKUP(C3187,'BASE EQUIPOS'!$G$8:$O$22,9,0)," ")</f>
        <v xml:space="preserve"> </v>
      </c>
      <c r="V3187" s="232" t="str">
        <f t="shared" si="347"/>
        <v/>
      </c>
      <c r="W3187" s="232" t="str">
        <f t="shared" si="348"/>
        <v/>
      </c>
      <c r="X3187" s="232" t="str">
        <f>IFERROR(VLOOKUP(W3187,Datos!$P$4:$Q$18,2,0),"")</f>
        <v/>
      </c>
      <c r="Y3187" s="232" t="str">
        <f t="shared" si="349"/>
        <v/>
      </c>
      <c r="AA3187" s="314" t="str">
        <f t="shared" ca="1" si="346"/>
        <v/>
      </c>
    </row>
    <row r="3188" spans="1:27" x14ac:dyDescent="0.3">
      <c r="A3188" s="238"/>
      <c r="B3188" s="241" t="str">
        <f t="shared" si="350"/>
        <v/>
      </c>
      <c r="C3188" s="239"/>
      <c r="D3188" s="240" t="str">
        <f>IF(C3188&lt;&gt;"",VLOOKUP(C3188,'BASE EQUIPOS'!$G$8:$H$22,2,0),"")</f>
        <v/>
      </c>
      <c r="E3188" s="241" t="str">
        <f>IF(C3188&lt;&gt;"",VLOOKUP(C3188,'BASE EQUIPOS'!$G$8:$I$22,3,0),"")</f>
        <v/>
      </c>
      <c r="F3188" s="241" t="str">
        <f>IF(C3188&lt;&gt;"",VLOOKUP(C3188,'BASE EQUIPOS'!$G$8:$J$22,4,0),"")</f>
        <v/>
      </c>
      <c r="G3188" s="242"/>
      <c r="H3188" s="233"/>
      <c r="I3188" s="241"/>
      <c r="J3188" s="241"/>
      <c r="K3188" s="241"/>
      <c r="L3188" s="239"/>
      <c r="M3188" s="244"/>
      <c r="N3188" s="245" t="str">
        <f t="shared" ca="1" si="344"/>
        <v/>
      </c>
      <c r="O3188" s="239"/>
      <c r="P3188" s="244"/>
      <c r="Q3188" s="245" t="str">
        <f t="shared" si="345"/>
        <v/>
      </c>
      <c r="U3188" s="246" t="str">
        <f>IFERROR(VLOOKUP(C3188,'BASE EQUIPOS'!$G$8:$O$22,9,0)," ")</f>
        <v xml:space="preserve"> </v>
      </c>
      <c r="V3188" s="232" t="str">
        <f t="shared" si="347"/>
        <v/>
      </c>
      <c r="W3188" s="232" t="str">
        <f t="shared" si="348"/>
        <v/>
      </c>
      <c r="X3188" s="232" t="str">
        <f>IFERROR(VLOOKUP(W3188,Datos!$P$4:$Q$18,2,0),"")</f>
        <v/>
      </c>
      <c r="Y3188" s="232" t="str">
        <f t="shared" si="349"/>
        <v/>
      </c>
      <c r="AA3188" s="314" t="str">
        <f t="shared" ca="1" si="346"/>
        <v/>
      </c>
    </row>
    <row r="3189" spans="1:27" x14ac:dyDescent="0.3">
      <c r="A3189" s="238"/>
      <c r="B3189" s="241" t="str">
        <f t="shared" si="350"/>
        <v/>
      </c>
      <c r="C3189" s="239"/>
      <c r="D3189" s="240" t="str">
        <f>IF(C3189&lt;&gt;"",VLOOKUP(C3189,'BASE EQUIPOS'!$G$8:$H$22,2,0),"")</f>
        <v/>
      </c>
      <c r="E3189" s="241" t="str">
        <f>IF(C3189&lt;&gt;"",VLOOKUP(C3189,'BASE EQUIPOS'!$G$8:$I$22,3,0),"")</f>
        <v/>
      </c>
      <c r="F3189" s="241" t="str">
        <f>IF(C3189&lt;&gt;"",VLOOKUP(C3189,'BASE EQUIPOS'!$G$8:$J$22,4,0),"")</f>
        <v/>
      </c>
      <c r="G3189" s="242"/>
      <c r="H3189" s="233"/>
      <c r="I3189" s="241"/>
      <c r="J3189" s="241"/>
      <c r="K3189" s="241"/>
      <c r="L3189" s="239"/>
      <c r="M3189" s="244"/>
      <c r="N3189" s="245" t="str">
        <f t="shared" ca="1" si="344"/>
        <v/>
      </c>
      <c r="O3189" s="239"/>
      <c r="P3189" s="244"/>
      <c r="Q3189" s="245" t="str">
        <f t="shared" si="345"/>
        <v/>
      </c>
      <c r="U3189" s="246" t="str">
        <f>IFERROR(VLOOKUP(C3189,'BASE EQUIPOS'!$G$8:$O$22,9,0)," ")</f>
        <v xml:space="preserve"> </v>
      </c>
      <c r="V3189" s="232" t="str">
        <f t="shared" si="347"/>
        <v/>
      </c>
      <c r="W3189" s="232" t="str">
        <f t="shared" si="348"/>
        <v/>
      </c>
      <c r="X3189" s="232" t="str">
        <f>IFERROR(VLOOKUP(W3189,Datos!$P$4:$Q$18,2,0),"")</f>
        <v/>
      </c>
      <c r="Y3189" s="232" t="str">
        <f t="shared" si="349"/>
        <v/>
      </c>
      <c r="AA3189" s="314" t="str">
        <f t="shared" ca="1" si="346"/>
        <v/>
      </c>
    </row>
    <row r="3190" spans="1:27" x14ac:dyDescent="0.3">
      <c r="A3190" s="238"/>
      <c r="B3190" s="241" t="str">
        <f t="shared" si="350"/>
        <v/>
      </c>
      <c r="C3190" s="239"/>
      <c r="D3190" s="240" t="str">
        <f>IF(C3190&lt;&gt;"",VLOOKUP(C3190,'BASE EQUIPOS'!$G$8:$H$22,2,0),"")</f>
        <v/>
      </c>
      <c r="E3190" s="241" t="str">
        <f>IF(C3190&lt;&gt;"",VLOOKUP(C3190,'BASE EQUIPOS'!$G$8:$I$22,3,0),"")</f>
        <v/>
      </c>
      <c r="F3190" s="241" t="str">
        <f>IF(C3190&lt;&gt;"",VLOOKUP(C3190,'BASE EQUIPOS'!$G$8:$J$22,4,0),"")</f>
        <v/>
      </c>
      <c r="G3190" s="242"/>
      <c r="H3190" s="233"/>
      <c r="I3190" s="241"/>
      <c r="J3190" s="241"/>
      <c r="K3190" s="241"/>
      <c r="L3190" s="239"/>
      <c r="M3190" s="244"/>
      <c r="N3190" s="245" t="str">
        <f t="shared" ca="1" si="344"/>
        <v/>
      </c>
      <c r="O3190" s="239"/>
      <c r="P3190" s="244"/>
      <c r="Q3190" s="245" t="str">
        <f t="shared" si="345"/>
        <v/>
      </c>
      <c r="U3190" s="246" t="str">
        <f>IFERROR(VLOOKUP(C3190,'BASE EQUIPOS'!$G$8:$O$22,9,0)," ")</f>
        <v xml:space="preserve"> </v>
      </c>
      <c r="V3190" s="232" t="str">
        <f t="shared" si="347"/>
        <v/>
      </c>
      <c r="W3190" s="232" t="str">
        <f t="shared" si="348"/>
        <v/>
      </c>
      <c r="X3190" s="232" t="str">
        <f>IFERROR(VLOOKUP(W3190,Datos!$P$4:$Q$18,2,0),"")</f>
        <v/>
      </c>
      <c r="Y3190" s="232" t="str">
        <f t="shared" si="349"/>
        <v/>
      </c>
      <c r="AA3190" s="314" t="str">
        <f t="shared" ca="1" si="346"/>
        <v/>
      </c>
    </row>
    <row r="3191" spans="1:27" x14ac:dyDescent="0.3">
      <c r="A3191" s="238"/>
      <c r="B3191" s="241" t="str">
        <f t="shared" si="350"/>
        <v/>
      </c>
      <c r="C3191" s="239"/>
      <c r="D3191" s="240" t="str">
        <f>IF(C3191&lt;&gt;"",VLOOKUP(C3191,'BASE EQUIPOS'!$G$8:$H$22,2,0),"")</f>
        <v/>
      </c>
      <c r="E3191" s="241" t="str">
        <f>IF(C3191&lt;&gt;"",VLOOKUP(C3191,'BASE EQUIPOS'!$G$8:$I$22,3,0),"")</f>
        <v/>
      </c>
      <c r="F3191" s="241" t="str">
        <f>IF(C3191&lt;&gt;"",VLOOKUP(C3191,'BASE EQUIPOS'!$G$8:$J$22,4,0),"")</f>
        <v/>
      </c>
      <c r="G3191" s="242"/>
      <c r="H3191" s="233"/>
      <c r="I3191" s="241"/>
      <c r="J3191" s="241"/>
      <c r="K3191" s="241"/>
      <c r="L3191" s="239"/>
      <c r="M3191" s="244"/>
      <c r="N3191" s="245" t="str">
        <f t="shared" ca="1" si="344"/>
        <v/>
      </c>
      <c r="O3191" s="239"/>
      <c r="P3191" s="244"/>
      <c r="Q3191" s="245" t="str">
        <f t="shared" si="345"/>
        <v/>
      </c>
      <c r="U3191" s="246" t="str">
        <f>IFERROR(VLOOKUP(C3191,'BASE EQUIPOS'!$G$8:$O$22,9,0)," ")</f>
        <v xml:space="preserve"> </v>
      </c>
      <c r="V3191" s="232" t="str">
        <f t="shared" si="347"/>
        <v/>
      </c>
      <c r="W3191" s="232" t="str">
        <f t="shared" si="348"/>
        <v/>
      </c>
      <c r="X3191" s="232" t="str">
        <f>IFERROR(VLOOKUP(W3191,Datos!$P$4:$Q$18,2,0),"")</f>
        <v/>
      </c>
      <c r="Y3191" s="232" t="str">
        <f t="shared" si="349"/>
        <v/>
      </c>
      <c r="AA3191" s="314" t="str">
        <f t="shared" ca="1" si="346"/>
        <v/>
      </c>
    </row>
    <row r="3192" spans="1:27" x14ac:dyDescent="0.3">
      <c r="A3192" s="238"/>
      <c r="B3192" s="241" t="str">
        <f t="shared" si="350"/>
        <v/>
      </c>
      <c r="C3192" s="239"/>
      <c r="D3192" s="240" t="str">
        <f>IF(C3192&lt;&gt;"",VLOOKUP(C3192,'BASE EQUIPOS'!$G$8:$H$22,2,0),"")</f>
        <v/>
      </c>
      <c r="E3192" s="241" t="str">
        <f>IF(C3192&lt;&gt;"",VLOOKUP(C3192,'BASE EQUIPOS'!$G$8:$I$22,3,0),"")</f>
        <v/>
      </c>
      <c r="F3192" s="241" t="str">
        <f>IF(C3192&lt;&gt;"",VLOOKUP(C3192,'BASE EQUIPOS'!$G$8:$J$22,4,0),"")</f>
        <v/>
      </c>
      <c r="G3192" s="242"/>
      <c r="H3192" s="233"/>
      <c r="I3192" s="241"/>
      <c r="J3192" s="241"/>
      <c r="K3192" s="241"/>
      <c r="L3192" s="239"/>
      <c r="M3192" s="244"/>
      <c r="N3192" s="245" t="str">
        <f t="shared" ca="1" si="344"/>
        <v/>
      </c>
      <c r="O3192" s="239"/>
      <c r="P3192" s="244"/>
      <c r="Q3192" s="245" t="str">
        <f t="shared" si="345"/>
        <v/>
      </c>
      <c r="U3192" s="246" t="str">
        <f>IFERROR(VLOOKUP(C3192,'BASE EQUIPOS'!$G$8:$O$22,9,0)," ")</f>
        <v xml:space="preserve"> </v>
      </c>
      <c r="V3192" s="232" t="str">
        <f t="shared" si="347"/>
        <v/>
      </c>
      <c r="W3192" s="232" t="str">
        <f t="shared" si="348"/>
        <v/>
      </c>
      <c r="X3192" s="232" t="str">
        <f>IFERROR(VLOOKUP(W3192,Datos!$P$4:$Q$18,2,0),"")</f>
        <v/>
      </c>
      <c r="Y3192" s="232" t="str">
        <f t="shared" si="349"/>
        <v/>
      </c>
      <c r="AA3192" s="314" t="str">
        <f t="shared" ca="1" si="346"/>
        <v/>
      </c>
    </row>
    <row r="3193" spans="1:27" x14ac:dyDescent="0.3">
      <c r="A3193" s="238"/>
      <c r="B3193" s="241" t="str">
        <f t="shared" si="350"/>
        <v/>
      </c>
      <c r="C3193" s="239"/>
      <c r="D3193" s="240" t="str">
        <f>IF(C3193&lt;&gt;"",VLOOKUP(C3193,'BASE EQUIPOS'!$G$8:$H$22,2,0),"")</f>
        <v/>
      </c>
      <c r="E3193" s="241" t="str">
        <f>IF(C3193&lt;&gt;"",VLOOKUP(C3193,'BASE EQUIPOS'!$G$8:$I$22,3,0),"")</f>
        <v/>
      </c>
      <c r="F3193" s="241" t="str">
        <f>IF(C3193&lt;&gt;"",VLOOKUP(C3193,'BASE EQUIPOS'!$G$8:$J$22,4,0),"")</f>
        <v/>
      </c>
      <c r="G3193" s="242"/>
      <c r="H3193" s="233"/>
      <c r="I3193" s="241"/>
      <c r="J3193" s="241"/>
      <c r="K3193" s="241"/>
      <c r="L3193" s="239"/>
      <c r="M3193" s="244"/>
      <c r="N3193" s="245" t="str">
        <f t="shared" ca="1" si="344"/>
        <v/>
      </c>
      <c r="O3193" s="239"/>
      <c r="P3193" s="244"/>
      <c r="Q3193" s="245" t="str">
        <f t="shared" si="345"/>
        <v/>
      </c>
      <c r="U3193" s="246" t="str">
        <f>IFERROR(VLOOKUP(C3193,'BASE EQUIPOS'!$G$8:$O$22,9,0)," ")</f>
        <v xml:space="preserve"> </v>
      </c>
      <c r="V3193" s="232" t="str">
        <f t="shared" si="347"/>
        <v/>
      </c>
      <c r="W3193" s="232" t="str">
        <f t="shared" si="348"/>
        <v/>
      </c>
      <c r="X3193" s="232" t="str">
        <f>IFERROR(VLOOKUP(W3193,Datos!$P$4:$Q$18,2,0),"")</f>
        <v/>
      </c>
      <c r="Y3193" s="232" t="str">
        <f t="shared" si="349"/>
        <v/>
      </c>
      <c r="AA3193" s="314" t="str">
        <f t="shared" ca="1" si="346"/>
        <v/>
      </c>
    </row>
    <row r="3194" spans="1:27" x14ac:dyDescent="0.3">
      <c r="A3194" s="238"/>
      <c r="B3194" s="241" t="str">
        <f t="shared" si="350"/>
        <v/>
      </c>
      <c r="C3194" s="239"/>
      <c r="D3194" s="240" t="str">
        <f>IF(C3194&lt;&gt;"",VLOOKUP(C3194,'BASE EQUIPOS'!$G$8:$H$22,2,0),"")</f>
        <v/>
      </c>
      <c r="E3194" s="241" t="str">
        <f>IF(C3194&lt;&gt;"",VLOOKUP(C3194,'BASE EQUIPOS'!$G$8:$I$22,3,0),"")</f>
        <v/>
      </c>
      <c r="F3194" s="241" t="str">
        <f>IF(C3194&lt;&gt;"",VLOOKUP(C3194,'BASE EQUIPOS'!$G$8:$J$22,4,0),"")</f>
        <v/>
      </c>
      <c r="G3194" s="242"/>
      <c r="H3194" s="233"/>
      <c r="I3194" s="241"/>
      <c r="J3194" s="241"/>
      <c r="K3194" s="241"/>
      <c r="L3194" s="239"/>
      <c r="M3194" s="244"/>
      <c r="N3194" s="245" t="str">
        <f t="shared" ca="1" si="344"/>
        <v/>
      </c>
      <c r="O3194" s="239"/>
      <c r="P3194" s="244"/>
      <c r="Q3194" s="245" t="str">
        <f t="shared" si="345"/>
        <v/>
      </c>
      <c r="U3194" s="246" t="str">
        <f>IFERROR(VLOOKUP(C3194,'BASE EQUIPOS'!$G$8:$O$22,9,0)," ")</f>
        <v xml:space="preserve"> </v>
      </c>
      <c r="V3194" s="232" t="str">
        <f t="shared" si="347"/>
        <v/>
      </c>
      <c r="W3194" s="232" t="str">
        <f t="shared" si="348"/>
        <v/>
      </c>
      <c r="X3194" s="232" t="str">
        <f>IFERROR(VLOOKUP(W3194,Datos!$P$4:$Q$18,2,0),"")</f>
        <v/>
      </c>
      <c r="Y3194" s="232" t="str">
        <f t="shared" si="349"/>
        <v/>
      </c>
      <c r="AA3194" s="314" t="str">
        <f t="shared" ca="1" si="346"/>
        <v/>
      </c>
    </row>
    <row r="3195" spans="1:27" x14ac:dyDescent="0.3">
      <c r="A3195" s="238"/>
      <c r="B3195" s="241" t="str">
        <f t="shared" si="350"/>
        <v/>
      </c>
      <c r="C3195" s="239"/>
      <c r="D3195" s="240" t="str">
        <f>IF(C3195&lt;&gt;"",VLOOKUP(C3195,'BASE EQUIPOS'!$G$8:$H$22,2,0),"")</f>
        <v/>
      </c>
      <c r="E3195" s="241" t="str">
        <f>IF(C3195&lt;&gt;"",VLOOKUP(C3195,'BASE EQUIPOS'!$G$8:$I$22,3,0),"")</f>
        <v/>
      </c>
      <c r="F3195" s="241" t="str">
        <f>IF(C3195&lt;&gt;"",VLOOKUP(C3195,'BASE EQUIPOS'!$G$8:$J$22,4,0),"")</f>
        <v/>
      </c>
      <c r="G3195" s="242"/>
      <c r="H3195" s="233"/>
      <c r="I3195" s="241"/>
      <c r="J3195" s="241"/>
      <c r="K3195" s="241"/>
      <c r="L3195" s="239"/>
      <c r="M3195" s="244"/>
      <c r="N3195" s="245" t="str">
        <f t="shared" ca="1" si="344"/>
        <v/>
      </c>
      <c r="O3195" s="239"/>
      <c r="P3195" s="244"/>
      <c r="Q3195" s="245" t="str">
        <f t="shared" si="345"/>
        <v/>
      </c>
      <c r="U3195" s="246" t="str">
        <f>IFERROR(VLOOKUP(C3195,'BASE EQUIPOS'!$G$8:$O$22,9,0)," ")</f>
        <v xml:space="preserve"> </v>
      </c>
      <c r="V3195" s="232" t="str">
        <f t="shared" si="347"/>
        <v/>
      </c>
      <c r="W3195" s="232" t="str">
        <f t="shared" si="348"/>
        <v/>
      </c>
      <c r="X3195" s="232" t="str">
        <f>IFERROR(VLOOKUP(W3195,Datos!$P$4:$Q$18,2,0),"")</f>
        <v/>
      </c>
      <c r="Y3195" s="232" t="str">
        <f t="shared" si="349"/>
        <v/>
      </c>
      <c r="AA3195" s="314" t="str">
        <f t="shared" ca="1" si="346"/>
        <v/>
      </c>
    </row>
    <row r="3196" spans="1:27" x14ac:dyDescent="0.3">
      <c r="A3196" s="238"/>
      <c r="B3196" s="241" t="str">
        <f t="shared" si="350"/>
        <v/>
      </c>
      <c r="C3196" s="239"/>
      <c r="D3196" s="240" t="str">
        <f>IF(C3196&lt;&gt;"",VLOOKUP(C3196,'BASE EQUIPOS'!$G$8:$H$22,2,0),"")</f>
        <v/>
      </c>
      <c r="E3196" s="241" t="str">
        <f>IF(C3196&lt;&gt;"",VLOOKUP(C3196,'BASE EQUIPOS'!$G$8:$I$22,3,0),"")</f>
        <v/>
      </c>
      <c r="F3196" s="241" t="str">
        <f>IF(C3196&lt;&gt;"",VLOOKUP(C3196,'BASE EQUIPOS'!$G$8:$J$22,4,0),"")</f>
        <v/>
      </c>
      <c r="G3196" s="242"/>
      <c r="H3196" s="233"/>
      <c r="I3196" s="241"/>
      <c r="J3196" s="241"/>
      <c r="K3196" s="241"/>
      <c r="L3196" s="239"/>
      <c r="M3196" s="244"/>
      <c r="N3196" s="245" t="str">
        <f t="shared" ca="1" si="344"/>
        <v/>
      </c>
      <c r="O3196" s="239"/>
      <c r="P3196" s="244"/>
      <c r="Q3196" s="245" t="str">
        <f t="shared" si="345"/>
        <v/>
      </c>
      <c r="U3196" s="246" t="str">
        <f>IFERROR(VLOOKUP(C3196,'BASE EQUIPOS'!$G$8:$O$22,9,0)," ")</f>
        <v xml:space="preserve"> </v>
      </c>
      <c r="V3196" s="232" t="str">
        <f t="shared" si="347"/>
        <v/>
      </c>
      <c r="W3196" s="232" t="str">
        <f t="shared" si="348"/>
        <v/>
      </c>
      <c r="X3196" s="232" t="str">
        <f>IFERROR(VLOOKUP(W3196,Datos!$P$4:$Q$18,2,0),"")</f>
        <v/>
      </c>
      <c r="Y3196" s="232" t="str">
        <f t="shared" si="349"/>
        <v/>
      </c>
      <c r="AA3196" s="314" t="str">
        <f t="shared" ca="1" si="346"/>
        <v/>
      </c>
    </row>
    <row r="3197" spans="1:27" x14ac:dyDescent="0.3">
      <c r="A3197" s="238"/>
      <c r="B3197" s="241" t="str">
        <f t="shared" si="350"/>
        <v/>
      </c>
      <c r="C3197" s="239"/>
      <c r="D3197" s="240" t="str">
        <f>IF(C3197&lt;&gt;"",VLOOKUP(C3197,'BASE EQUIPOS'!$G$8:$H$22,2,0),"")</f>
        <v/>
      </c>
      <c r="E3197" s="241" t="str">
        <f>IF(C3197&lt;&gt;"",VLOOKUP(C3197,'BASE EQUIPOS'!$G$8:$I$22,3,0),"")</f>
        <v/>
      </c>
      <c r="F3197" s="241" t="str">
        <f>IF(C3197&lt;&gt;"",VLOOKUP(C3197,'BASE EQUIPOS'!$G$8:$J$22,4,0),"")</f>
        <v/>
      </c>
      <c r="G3197" s="242"/>
      <c r="H3197" s="233"/>
      <c r="I3197" s="241"/>
      <c r="J3197" s="241"/>
      <c r="K3197" s="241"/>
      <c r="L3197" s="239"/>
      <c r="M3197" s="244"/>
      <c r="N3197" s="245" t="str">
        <f t="shared" ca="1" si="344"/>
        <v/>
      </c>
      <c r="O3197" s="239"/>
      <c r="P3197" s="244"/>
      <c r="Q3197" s="245" t="str">
        <f t="shared" si="345"/>
        <v/>
      </c>
      <c r="U3197" s="246" t="str">
        <f>IFERROR(VLOOKUP(C3197,'BASE EQUIPOS'!$G$8:$O$22,9,0)," ")</f>
        <v xml:space="preserve"> </v>
      </c>
      <c r="V3197" s="232" t="str">
        <f t="shared" si="347"/>
        <v/>
      </c>
      <c r="W3197" s="232" t="str">
        <f t="shared" si="348"/>
        <v/>
      </c>
      <c r="X3197" s="232" t="str">
        <f>IFERROR(VLOOKUP(W3197,Datos!$P$4:$Q$18,2,0),"")</f>
        <v/>
      </c>
      <c r="Y3197" s="232" t="str">
        <f t="shared" si="349"/>
        <v/>
      </c>
      <c r="AA3197" s="314" t="str">
        <f t="shared" ca="1" si="346"/>
        <v/>
      </c>
    </row>
    <row r="3198" spans="1:27" x14ac:dyDescent="0.3">
      <c r="A3198" s="238"/>
      <c r="B3198" s="241" t="str">
        <f t="shared" si="350"/>
        <v/>
      </c>
      <c r="C3198" s="239"/>
      <c r="D3198" s="240" t="str">
        <f>IF(C3198&lt;&gt;"",VLOOKUP(C3198,'BASE EQUIPOS'!$G$8:$H$22,2,0),"")</f>
        <v/>
      </c>
      <c r="E3198" s="241" t="str">
        <f>IF(C3198&lt;&gt;"",VLOOKUP(C3198,'BASE EQUIPOS'!$G$8:$I$22,3,0),"")</f>
        <v/>
      </c>
      <c r="F3198" s="241" t="str">
        <f>IF(C3198&lt;&gt;"",VLOOKUP(C3198,'BASE EQUIPOS'!$G$8:$J$22,4,0),"")</f>
        <v/>
      </c>
      <c r="G3198" s="242"/>
      <c r="H3198" s="233"/>
      <c r="I3198" s="241"/>
      <c r="J3198" s="241"/>
      <c r="K3198" s="241"/>
      <c r="L3198" s="239"/>
      <c r="M3198" s="244"/>
      <c r="N3198" s="245" t="str">
        <f t="shared" ca="1" si="344"/>
        <v/>
      </c>
      <c r="O3198" s="239"/>
      <c r="P3198" s="244"/>
      <c r="Q3198" s="245" t="str">
        <f t="shared" si="345"/>
        <v/>
      </c>
      <c r="U3198" s="246" t="str">
        <f>IFERROR(VLOOKUP(C3198,'BASE EQUIPOS'!$G$8:$O$22,9,0)," ")</f>
        <v xml:space="preserve"> </v>
      </c>
      <c r="V3198" s="232" t="str">
        <f t="shared" si="347"/>
        <v/>
      </c>
      <c r="W3198" s="232" t="str">
        <f t="shared" si="348"/>
        <v/>
      </c>
      <c r="X3198" s="232" t="str">
        <f>IFERROR(VLOOKUP(W3198,Datos!$P$4:$Q$18,2,0),"")</f>
        <v/>
      </c>
      <c r="Y3198" s="232" t="str">
        <f t="shared" si="349"/>
        <v/>
      </c>
      <c r="AA3198" s="314" t="str">
        <f t="shared" ca="1" si="346"/>
        <v/>
      </c>
    </row>
    <row r="3199" spans="1:27" x14ac:dyDescent="0.3">
      <c r="A3199" s="238"/>
      <c r="B3199" s="241" t="str">
        <f t="shared" si="350"/>
        <v/>
      </c>
      <c r="C3199" s="239"/>
      <c r="D3199" s="240" t="str">
        <f>IF(C3199&lt;&gt;"",VLOOKUP(C3199,'BASE EQUIPOS'!$G$8:$H$22,2,0),"")</f>
        <v/>
      </c>
      <c r="E3199" s="241" t="str">
        <f>IF(C3199&lt;&gt;"",VLOOKUP(C3199,'BASE EQUIPOS'!$G$8:$I$22,3,0),"")</f>
        <v/>
      </c>
      <c r="F3199" s="241" t="str">
        <f>IF(C3199&lt;&gt;"",VLOOKUP(C3199,'BASE EQUIPOS'!$G$8:$J$22,4,0),"")</f>
        <v/>
      </c>
      <c r="G3199" s="242"/>
      <c r="H3199" s="233"/>
      <c r="I3199" s="241"/>
      <c r="J3199" s="241"/>
      <c r="K3199" s="241"/>
      <c r="L3199" s="239"/>
      <c r="M3199" s="244"/>
      <c r="N3199" s="245" t="str">
        <f t="shared" ca="1" si="344"/>
        <v/>
      </c>
      <c r="O3199" s="239"/>
      <c r="P3199" s="244"/>
      <c r="Q3199" s="245" t="str">
        <f t="shared" si="345"/>
        <v/>
      </c>
      <c r="U3199" s="246" t="str">
        <f>IFERROR(VLOOKUP(C3199,'BASE EQUIPOS'!$G$8:$O$22,9,0)," ")</f>
        <v xml:space="preserve"> </v>
      </c>
      <c r="V3199" s="232" t="str">
        <f t="shared" si="347"/>
        <v/>
      </c>
      <c r="W3199" s="232" t="str">
        <f t="shared" si="348"/>
        <v/>
      </c>
      <c r="X3199" s="232" t="str">
        <f>IFERROR(VLOOKUP(W3199,Datos!$P$4:$Q$18,2,0),"")</f>
        <v/>
      </c>
      <c r="Y3199" s="232" t="str">
        <f t="shared" si="349"/>
        <v/>
      </c>
      <c r="AA3199" s="314" t="str">
        <f t="shared" ca="1" si="346"/>
        <v/>
      </c>
    </row>
    <row r="3200" spans="1:27" x14ac:dyDescent="0.3">
      <c r="A3200" s="238"/>
      <c r="B3200" s="241" t="str">
        <f t="shared" si="350"/>
        <v/>
      </c>
      <c r="C3200" s="239"/>
      <c r="D3200" s="240" t="str">
        <f>IF(C3200&lt;&gt;"",VLOOKUP(C3200,'BASE EQUIPOS'!$G$8:$H$22,2,0),"")</f>
        <v/>
      </c>
      <c r="E3200" s="241" t="str">
        <f>IF(C3200&lt;&gt;"",VLOOKUP(C3200,'BASE EQUIPOS'!$G$8:$I$22,3,0),"")</f>
        <v/>
      </c>
      <c r="F3200" s="241" t="str">
        <f>IF(C3200&lt;&gt;"",VLOOKUP(C3200,'BASE EQUIPOS'!$G$8:$J$22,4,0),"")</f>
        <v/>
      </c>
      <c r="G3200" s="242"/>
      <c r="H3200" s="233"/>
      <c r="I3200" s="241"/>
      <c r="J3200" s="241"/>
      <c r="K3200" s="241"/>
      <c r="L3200" s="239"/>
      <c r="M3200" s="244"/>
      <c r="N3200" s="245" t="str">
        <f t="shared" ca="1" si="344"/>
        <v/>
      </c>
      <c r="O3200" s="239"/>
      <c r="P3200" s="244"/>
      <c r="Q3200" s="245" t="str">
        <f t="shared" si="345"/>
        <v/>
      </c>
      <c r="U3200" s="246" t="str">
        <f>IFERROR(VLOOKUP(C3200,'BASE EQUIPOS'!$G$8:$O$22,9,0)," ")</f>
        <v xml:space="preserve"> </v>
      </c>
      <c r="V3200" s="232" t="str">
        <f t="shared" si="347"/>
        <v/>
      </c>
      <c r="W3200" s="232" t="str">
        <f t="shared" si="348"/>
        <v/>
      </c>
      <c r="X3200" s="232" t="str">
        <f>IFERROR(VLOOKUP(W3200,Datos!$P$4:$Q$18,2,0),"")</f>
        <v/>
      </c>
      <c r="Y3200" s="232" t="str">
        <f t="shared" si="349"/>
        <v/>
      </c>
      <c r="AA3200" s="314" t="str">
        <f t="shared" ca="1" si="346"/>
        <v/>
      </c>
    </row>
    <row r="3201" spans="1:27" x14ac:dyDescent="0.3">
      <c r="A3201" s="238"/>
      <c r="B3201" s="241" t="str">
        <f t="shared" si="350"/>
        <v/>
      </c>
      <c r="C3201" s="239"/>
      <c r="D3201" s="240" t="str">
        <f>IF(C3201&lt;&gt;"",VLOOKUP(C3201,'BASE EQUIPOS'!$G$8:$H$22,2,0),"")</f>
        <v/>
      </c>
      <c r="E3201" s="241" t="str">
        <f>IF(C3201&lt;&gt;"",VLOOKUP(C3201,'BASE EQUIPOS'!$G$8:$I$22,3,0),"")</f>
        <v/>
      </c>
      <c r="F3201" s="241" t="str">
        <f>IF(C3201&lt;&gt;"",VLOOKUP(C3201,'BASE EQUIPOS'!$G$8:$J$22,4,0),"")</f>
        <v/>
      </c>
      <c r="G3201" s="242"/>
      <c r="H3201" s="233"/>
      <c r="I3201" s="241"/>
      <c r="J3201" s="241"/>
      <c r="K3201" s="241"/>
      <c r="L3201" s="239"/>
      <c r="M3201" s="244"/>
      <c r="N3201" s="245" t="str">
        <f t="shared" ca="1" si="344"/>
        <v/>
      </c>
      <c r="O3201" s="239"/>
      <c r="P3201" s="244"/>
      <c r="Q3201" s="245" t="str">
        <f t="shared" si="345"/>
        <v/>
      </c>
      <c r="U3201" s="246" t="str">
        <f>IFERROR(VLOOKUP(C3201,'BASE EQUIPOS'!$G$8:$O$22,9,0)," ")</f>
        <v xml:space="preserve"> </v>
      </c>
      <c r="V3201" s="232" t="str">
        <f t="shared" si="347"/>
        <v/>
      </c>
      <c r="W3201" s="232" t="str">
        <f t="shared" si="348"/>
        <v/>
      </c>
      <c r="X3201" s="232" t="str">
        <f>IFERROR(VLOOKUP(W3201,Datos!$P$4:$Q$18,2,0),"")</f>
        <v/>
      </c>
      <c r="Y3201" s="232" t="str">
        <f t="shared" si="349"/>
        <v/>
      </c>
      <c r="AA3201" s="314" t="str">
        <f t="shared" ca="1" si="346"/>
        <v/>
      </c>
    </row>
    <row r="3202" spans="1:27" x14ac:dyDescent="0.3">
      <c r="A3202" s="238"/>
      <c r="B3202" s="241" t="str">
        <f t="shared" si="350"/>
        <v/>
      </c>
      <c r="C3202" s="239"/>
      <c r="D3202" s="240" t="str">
        <f>IF(C3202&lt;&gt;"",VLOOKUP(C3202,'BASE EQUIPOS'!$G$8:$H$22,2,0),"")</f>
        <v/>
      </c>
      <c r="E3202" s="241" t="str">
        <f>IF(C3202&lt;&gt;"",VLOOKUP(C3202,'BASE EQUIPOS'!$G$8:$I$22,3,0),"")</f>
        <v/>
      </c>
      <c r="F3202" s="241" t="str">
        <f>IF(C3202&lt;&gt;"",VLOOKUP(C3202,'BASE EQUIPOS'!$G$8:$J$22,4,0),"")</f>
        <v/>
      </c>
      <c r="G3202" s="242"/>
      <c r="H3202" s="233"/>
      <c r="I3202" s="241"/>
      <c r="J3202" s="241"/>
      <c r="K3202" s="241"/>
      <c r="L3202" s="239"/>
      <c r="M3202" s="244"/>
      <c r="N3202" s="245" t="str">
        <f t="shared" ca="1" si="344"/>
        <v/>
      </c>
      <c r="O3202" s="239"/>
      <c r="P3202" s="244"/>
      <c r="Q3202" s="245" t="str">
        <f t="shared" si="345"/>
        <v/>
      </c>
      <c r="U3202" s="246" t="str">
        <f>IFERROR(VLOOKUP(C3202,'BASE EQUIPOS'!$G$8:$O$22,9,0)," ")</f>
        <v xml:space="preserve"> </v>
      </c>
      <c r="V3202" s="232" t="str">
        <f t="shared" si="347"/>
        <v/>
      </c>
      <c r="W3202" s="232" t="str">
        <f t="shared" si="348"/>
        <v/>
      </c>
      <c r="X3202" s="232" t="str">
        <f>IFERROR(VLOOKUP(W3202,Datos!$P$4:$Q$18,2,0),"")</f>
        <v/>
      </c>
      <c r="Y3202" s="232" t="str">
        <f t="shared" si="349"/>
        <v/>
      </c>
      <c r="AA3202" s="314" t="str">
        <f t="shared" ca="1" si="346"/>
        <v/>
      </c>
    </row>
    <row r="3203" spans="1:27" x14ac:dyDescent="0.3">
      <c r="A3203" s="238"/>
      <c r="B3203" s="241" t="str">
        <f t="shared" si="350"/>
        <v/>
      </c>
      <c r="C3203" s="239"/>
      <c r="D3203" s="240" t="str">
        <f>IF(C3203&lt;&gt;"",VLOOKUP(C3203,'BASE EQUIPOS'!$G$8:$H$22,2,0),"")</f>
        <v/>
      </c>
      <c r="E3203" s="241" t="str">
        <f>IF(C3203&lt;&gt;"",VLOOKUP(C3203,'BASE EQUIPOS'!$G$8:$I$22,3,0),"")</f>
        <v/>
      </c>
      <c r="F3203" s="241" t="str">
        <f>IF(C3203&lt;&gt;"",VLOOKUP(C3203,'BASE EQUIPOS'!$G$8:$J$22,4,0),"")</f>
        <v/>
      </c>
      <c r="G3203" s="242"/>
      <c r="H3203" s="233"/>
      <c r="I3203" s="241"/>
      <c r="J3203" s="241"/>
      <c r="K3203" s="241"/>
      <c r="L3203" s="239"/>
      <c r="M3203" s="244"/>
      <c r="N3203" s="245" t="str">
        <f t="shared" ca="1" si="344"/>
        <v/>
      </c>
      <c r="O3203" s="239"/>
      <c r="P3203" s="244"/>
      <c r="Q3203" s="245" t="str">
        <f t="shared" si="345"/>
        <v/>
      </c>
      <c r="U3203" s="246" t="str">
        <f>IFERROR(VLOOKUP(C3203,'BASE EQUIPOS'!$G$8:$O$22,9,0)," ")</f>
        <v xml:space="preserve"> </v>
      </c>
      <c r="V3203" s="232" t="str">
        <f t="shared" si="347"/>
        <v/>
      </c>
      <c r="W3203" s="232" t="str">
        <f t="shared" si="348"/>
        <v/>
      </c>
      <c r="X3203" s="232" t="str">
        <f>IFERROR(VLOOKUP(W3203,Datos!$P$4:$Q$18,2,0),"")</f>
        <v/>
      </c>
      <c r="Y3203" s="232" t="str">
        <f t="shared" si="349"/>
        <v/>
      </c>
      <c r="AA3203" s="314" t="str">
        <f t="shared" ca="1" si="346"/>
        <v/>
      </c>
    </row>
    <row r="3204" spans="1:27" x14ac:dyDescent="0.3">
      <c r="A3204" s="238"/>
      <c r="B3204" s="241" t="str">
        <f t="shared" si="350"/>
        <v/>
      </c>
      <c r="C3204" s="239"/>
      <c r="D3204" s="240" t="str">
        <f>IF(C3204&lt;&gt;"",VLOOKUP(C3204,'BASE EQUIPOS'!$G$8:$H$22,2,0),"")</f>
        <v/>
      </c>
      <c r="E3204" s="241" t="str">
        <f>IF(C3204&lt;&gt;"",VLOOKUP(C3204,'BASE EQUIPOS'!$G$8:$I$22,3,0),"")</f>
        <v/>
      </c>
      <c r="F3204" s="241" t="str">
        <f>IF(C3204&lt;&gt;"",VLOOKUP(C3204,'BASE EQUIPOS'!$G$8:$J$22,4,0),"")</f>
        <v/>
      </c>
      <c r="G3204" s="242"/>
      <c r="H3204" s="233"/>
      <c r="I3204" s="241"/>
      <c r="J3204" s="241"/>
      <c r="K3204" s="241"/>
      <c r="L3204" s="239"/>
      <c r="M3204" s="244"/>
      <c r="N3204" s="245" t="str">
        <f t="shared" ca="1" si="344"/>
        <v/>
      </c>
      <c r="O3204" s="239"/>
      <c r="P3204" s="244"/>
      <c r="Q3204" s="245" t="str">
        <f t="shared" si="345"/>
        <v/>
      </c>
      <c r="U3204" s="246" t="str">
        <f>IFERROR(VLOOKUP(C3204,'BASE EQUIPOS'!$G$8:$O$22,9,0)," ")</f>
        <v xml:space="preserve"> </v>
      </c>
      <c r="V3204" s="232" t="str">
        <f t="shared" si="347"/>
        <v/>
      </c>
      <c r="W3204" s="232" t="str">
        <f t="shared" si="348"/>
        <v/>
      </c>
      <c r="X3204" s="232" t="str">
        <f>IFERROR(VLOOKUP(W3204,Datos!$P$4:$Q$18,2,0),"")</f>
        <v/>
      </c>
      <c r="Y3204" s="232" t="str">
        <f t="shared" si="349"/>
        <v/>
      </c>
      <c r="AA3204" s="314" t="str">
        <f t="shared" ca="1" si="346"/>
        <v/>
      </c>
    </row>
    <row r="3205" spans="1:27" x14ac:dyDescent="0.3">
      <c r="A3205" s="238"/>
      <c r="B3205" s="241" t="str">
        <f t="shared" si="350"/>
        <v/>
      </c>
      <c r="C3205" s="239"/>
      <c r="D3205" s="240" t="str">
        <f>IF(C3205&lt;&gt;"",VLOOKUP(C3205,'BASE EQUIPOS'!$G$8:$H$22,2,0),"")</f>
        <v/>
      </c>
      <c r="E3205" s="241" t="str">
        <f>IF(C3205&lt;&gt;"",VLOOKUP(C3205,'BASE EQUIPOS'!$G$8:$I$22,3,0),"")</f>
        <v/>
      </c>
      <c r="F3205" s="241" t="str">
        <f>IF(C3205&lt;&gt;"",VLOOKUP(C3205,'BASE EQUIPOS'!$G$8:$J$22,4,0),"")</f>
        <v/>
      </c>
      <c r="G3205" s="242"/>
      <c r="H3205" s="233"/>
      <c r="I3205" s="241"/>
      <c r="J3205" s="241"/>
      <c r="K3205" s="241"/>
      <c r="L3205" s="239"/>
      <c r="M3205" s="244"/>
      <c r="N3205" s="245" t="str">
        <f t="shared" ca="1" si="344"/>
        <v/>
      </c>
      <c r="O3205" s="239"/>
      <c r="P3205" s="244"/>
      <c r="Q3205" s="245" t="str">
        <f t="shared" si="345"/>
        <v/>
      </c>
      <c r="U3205" s="246" t="str">
        <f>IFERROR(VLOOKUP(C3205,'BASE EQUIPOS'!$G$8:$O$22,9,0)," ")</f>
        <v xml:space="preserve"> </v>
      </c>
      <c r="V3205" s="232" t="str">
        <f t="shared" si="347"/>
        <v/>
      </c>
      <c r="W3205" s="232" t="str">
        <f t="shared" si="348"/>
        <v/>
      </c>
      <c r="X3205" s="232" t="str">
        <f>IFERROR(VLOOKUP(W3205,Datos!$P$4:$Q$18,2,0),"")</f>
        <v/>
      </c>
      <c r="Y3205" s="232" t="str">
        <f t="shared" si="349"/>
        <v/>
      </c>
      <c r="AA3205" s="314" t="str">
        <f t="shared" ca="1" si="346"/>
        <v/>
      </c>
    </row>
    <row r="3206" spans="1:27" x14ac:dyDescent="0.3">
      <c r="A3206" s="238"/>
      <c r="B3206" s="241" t="str">
        <f t="shared" si="350"/>
        <v/>
      </c>
      <c r="C3206" s="239"/>
      <c r="D3206" s="240" t="str">
        <f>IF(C3206&lt;&gt;"",VLOOKUP(C3206,'BASE EQUIPOS'!$G$8:$H$22,2,0),"")</f>
        <v/>
      </c>
      <c r="E3206" s="241" t="str">
        <f>IF(C3206&lt;&gt;"",VLOOKUP(C3206,'BASE EQUIPOS'!$G$8:$I$22,3,0),"")</f>
        <v/>
      </c>
      <c r="F3206" s="241" t="str">
        <f>IF(C3206&lt;&gt;"",VLOOKUP(C3206,'BASE EQUIPOS'!$G$8:$J$22,4,0),"")</f>
        <v/>
      </c>
      <c r="G3206" s="242"/>
      <c r="H3206" s="233"/>
      <c r="I3206" s="241"/>
      <c r="J3206" s="241"/>
      <c r="K3206" s="241"/>
      <c r="L3206" s="239"/>
      <c r="M3206" s="244"/>
      <c r="N3206" s="245" t="str">
        <f t="shared" ca="1" si="344"/>
        <v/>
      </c>
      <c r="O3206" s="239"/>
      <c r="P3206" s="244"/>
      <c r="Q3206" s="245" t="str">
        <f t="shared" si="345"/>
        <v/>
      </c>
      <c r="U3206" s="246" t="str">
        <f>IFERROR(VLOOKUP(C3206,'BASE EQUIPOS'!$G$8:$O$22,9,0)," ")</f>
        <v xml:space="preserve"> </v>
      </c>
      <c r="V3206" s="232" t="str">
        <f t="shared" si="347"/>
        <v/>
      </c>
      <c r="W3206" s="232" t="str">
        <f t="shared" si="348"/>
        <v/>
      </c>
      <c r="X3206" s="232" t="str">
        <f>IFERROR(VLOOKUP(W3206,Datos!$P$4:$Q$18,2,0),"")</f>
        <v/>
      </c>
      <c r="Y3206" s="232" t="str">
        <f t="shared" si="349"/>
        <v/>
      </c>
      <c r="AA3206" s="314" t="str">
        <f t="shared" ca="1" si="346"/>
        <v/>
      </c>
    </row>
    <row r="3207" spans="1:27" x14ac:dyDescent="0.3">
      <c r="A3207" s="238"/>
      <c r="B3207" s="241" t="str">
        <f t="shared" si="350"/>
        <v/>
      </c>
      <c r="C3207" s="239"/>
      <c r="D3207" s="240" t="str">
        <f>IF(C3207&lt;&gt;"",VLOOKUP(C3207,'BASE EQUIPOS'!$G$8:$H$22,2,0),"")</f>
        <v/>
      </c>
      <c r="E3207" s="241" t="str">
        <f>IF(C3207&lt;&gt;"",VLOOKUP(C3207,'BASE EQUIPOS'!$G$8:$I$22,3,0),"")</f>
        <v/>
      </c>
      <c r="F3207" s="241" t="str">
        <f>IF(C3207&lt;&gt;"",VLOOKUP(C3207,'BASE EQUIPOS'!$G$8:$J$22,4,0),"")</f>
        <v/>
      </c>
      <c r="G3207" s="242"/>
      <c r="H3207" s="233"/>
      <c r="I3207" s="241"/>
      <c r="J3207" s="241"/>
      <c r="K3207" s="241"/>
      <c r="L3207" s="239"/>
      <c r="M3207" s="244"/>
      <c r="N3207" s="245" t="str">
        <f t="shared" ca="1" si="344"/>
        <v/>
      </c>
      <c r="O3207" s="239"/>
      <c r="P3207" s="244"/>
      <c r="Q3207" s="245" t="str">
        <f t="shared" si="345"/>
        <v/>
      </c>
      <c r="U3207" s="246" t="str">
        <f>IFERROR(VLOOKUP(C3207,'BASE EQUIPOS'!$G$8:$O$22,9,0)," ")</f>
        <v xml:space="preserve"> </v>
      </c>
      <c r="V3207" s="232" t="str">
        <f t="shared" si="347"/>
        <v/>
      </c>
      <c r="W3207" s="232" t="str">
        <f t="shared" si="348"/>
        <v/>
      </c>
      <c r="X3207" s="232" t="str">
        <f>IFERROR(VLOOKUP(W3207,Datos!$P$4:$Q$18,2,0),"")</f>
        <v/>
      </c>
      <c r="Y3207" s="232" t="str">
        <f t="shared" si="349"/>
        <v/>
      </c>
      <c r="AA3207" s="314" t="str">
        <f t="shared" ca="1" si="346"/>
        <v/>
      </c>
    </row>
    <row r="3208" spans="1:27" x14ac:dyDescent="0.3">
      <c r="A3208" s="238"/>
      <c r="B3208" s="241" t="str">
        <f t="shared" si="350"/>
        <v/>
      </c>
      <c r="C3208" s="239"/>
      <c r="D3208" s="240" t="str">
        <f>IF(C3208&lt;&gt;"",VLOOKUP(C3208,'BASE EQUIPOS'!$G$8:$H$22,2,0),"")</f>
        <v/>
      </c>
      <c r="E3208" s="241" t="str">
        <f>IF(C3208&lt;&gt;"",VLOOKUP(C3208,'BASE EQUIPOS'!$G$8:$I$22,3,0),"")</f>
        <v/>
      </c>
      <c r="F3208" s="241" t="str">
        <f>IF(C3208&lt;&gt;"",VLOOKUP(C3208,'BASE EQUIPOS'!$G$8:$J$22,4,0),"")</f>
        <v/>
      </c>
      <c r="G3208" s="242"/>
      <c r="H3208" s="233"/>
      <c r="I3208" s="241"/>
      <c r="J3208" s="241"/>
      <c r="K3208" s="241"/>
      <c r="L3208" s="239"/>
      <c r="M3208" s="244"/>
      <c r="N3208" s="245" t="str">
        <f t="shared" ca="1" si="344"/>
        <v/>
      </c>
      <c r="O3208" s="239"/>
      <c r="P3208" s="244"/>
      <c r="Q3208" s="245" t="str">
        <f t="shared" si="345"/>
        <v/>
      </c>
      <c r="U3208" s="246" t="str">
        <f>IFERROR(VLOOKUP(C3208,'BASE EQUIPOS'!$G$8:$O$22,9,0)," ")</f>
        <v xml:space="preserve"> </v>
      </c>
      <c r="V3208" s="232" t="str">
        <f t="shared" si="347"/>
        <v/>
      </c>
      <c r="W3208" s="232" t="str">
        <f t="shared" si="348"/>
        <v/>
      </c>
      <c r="X3208" s="232" t="str">
        <f>IFERROR(VLOOKUP(W3208,Datos!$P$4:$Q$18,2,0),"")</f>
        <v/>
      </c>
      <c r="Y3208" s="232" t="str">
        <f t="shared" si="349"/>
        <v/>
      </c>
      <c r="AA3208" s="314" t="str">
        <f t="shared" ca="1" si="346"/>
        <v/>
      </c>
    </row>
    <row r="3209" spans="1:27" x14ac:dyDescent="0.3">
      <c r="A3209" s="238"/>
      <c r="B3209" s="241" t="str">
        <f t="shared" si="350"/>
        <v/>
      </c>
      <c r="C3209" s="239"/>
      <c r="D3209" s="240" t="str">
        <f>IF(C3209&lt;&gt;"",VLOOKUP(C3209,'BASE EQUIPOS'!$G$8:$H$22,2,0),"")</f>
        <v/>
      </c>
      <c r="E3209" s="241" t="str">
        <f>IF(C3209&lt;&gt;"",VLOOKUP(C3209,'BASE EQUIPOS'!$G$8:$I$22,3,0),"")</f>
        <v/>
      </c>
      <c r="F3209" s="241" t="str">
        <f>IF(C3209&lt;&gt;"",VLOOKUP(C3209,'BASE EQUIPOS'!$G$8:$J$22,4,0),"")</f>
        <v/>
      </c>
      <c r="G3209" s="242"/>
      <c r="H3209" s="233"/>
      <c r="I3209" s="241"/>
      <c r="J3209" s="241"/>
      <c r="K3209" s="241"/>
      <c r="L3209" s="239"/>
      <c r="M3209" s="244"/>
      <c r="N3209" s="245" t="str">
        <f t="shared" ca="1" si="344"/>
        <v/>
      </c>
      <c r="O3209" s="239"/>
      <c r="P3209" s="244"/>
      <c r="Q3209" s="245" t="str">
        <f t="shared" si="345"/>
        <v/>
      </c>
      <c r="U3209" s="246" t="str">
        <f>IFERROR(VLOOKUP(C3209,'BASE EQUIPOS'!$G$8:$O$22,9,0)," ")</f>
        <v xml:space="preserve"> </v>
      </c>
      <c r="V3209" s="232" t="str">
        <f t="shared" si="347"/>
        <v/>
      </c>
      <c r="W3209" s="232" t="str">
        <f t="shared" si="348"/>
        <v/>
      </c>
      <c r="X3209" s="232" t="str">
        <f>IFERROR(VLOOKUP(W3209,Datos!$P$4:$Q$18,2,0),"")</f>
        <v/>
      </c>
      <c r="Y3209" s="232" t="str">
        <f t="shared" si="349"/>
        <v/>
      </c>
      <c r="AA3209" s="314" t="str">
        <f t="shared" ca="1" si="346"/>
        <v/>
      </c>
    </row>
    <row r="3210" spans="1:27" x14ac:dyDescent="0.3">
      <c r="A3210" s="238"/>
      <c r="B3210" s="241" t="str">
        <f t="shared" si="350"/>
        <v/>
      </c>
      <c r="C3210" s="239"/>
      <c r="D3210" s="240" t="str">
        <f>IF(C3210&lt;&gt;"",VLOOKUP(C3210,'BASE EQUIPOS'!$G$8:$H$22,2,0),"")</f>
        <v/>
      </c>
      <c r="E3210" s="241" t="str">
        <f>IF(C3210&lt;&gt;"",VLOOKUP(C3210,'BASE EQUIPOS'!$G$8:$I$22,3,0),"")</f>
        <v/>
      </c>
      <c r="F3210" s="241" t="str">
        <f>IF(C3210&lt;&gt;"",VLOOKUP(C3210,'BASE EQUIPOS'!$G$8:$J$22,4,0),"")</f>
        <v/>
      </c>
      <c r="G3210" s="242"/>
      <c r="H3210" s="233"/>
      <c r="I3210" s="241"/>
      <c r="J3210" s="241"/>
      <c r="K3210" s="241"/>
      <c r="L3210" s="239"/>
      <c r="M3210" s="244"/>
      <c r="N3210" s="245" t="str">
        <f t="shared" ca="1" si="344"/>
        <v/>
      </c>
      <c r="O3210" s="239"/>
      <c r="P3210" s="244"/>
      <c r="Q3210" s="245" t="str">
        <f t="shared" si="345"/>
        <v/>
      </c>
      <c r="U3210" s="246" t="str">
        <f>IFERROR(VLOOKUP(C3210,'BASE EQUIPOS'!$G$8:$O$22,9,0)," ")</f>
        <v xml:space="preserve"> </v>
      </c>
      <c r="V3210" s="232" t="str">
        <f t="shared" si="347"/>
        <v/>
      </c>
      <c r="W3210" s="232" t="str">
        <f t="shared" si="348"/>
        <v/>
      </c>
      <c r="X3210" s="232" t="str">
        <f>IFERROR(VLOOKUP(W3210,Datos!$P$4:$Q$18,2,0),"")</f>
        <v/>
      </c>
      <c r="Y3210" s="232" t="str">
        <f t="shared" si="349"/>
        <v/>
      </c>
      <c r="AA3210" s="314" t="str">
        <f t="shared" ca="1" si="346"/>
        <v/>
      </c>
    </row>
    <row r="3211" spans="1:27" x14ac:dyDescent="0.3">
      <c r="A3211" s="238"/>
      <c r="B3211" s="241" t="str">
        <f t="shared" si="350"/>
        <v/>
      </c>
      <c r="C3211" s="239"/>
      <c r="D3211" s="240" t="str">
        <f>IF(C3211&lt;&gt;"",VLOOKUP(C3211,'BASE EQUIPOS'!$G$8:$H$22,2,0),"")</f>
        <v/>
      </c>
      <c r="E3211" s="241" t="str">
        <f>IF(C3211&lt;&gt;"",VLOOKUP(C3211,'BASE EQUIPOS'!$G$8:$I$22,3,0),"")</f>
        <v/>
      </c>
      <c r="F3211" s="241" t="str">
        <f>IF(C3211&lt;&gt;"",VLOOKUP(C3211,'BASE EQUIPOS'!$G$8:$J$22,4,0),"")</f>
        <v/>
      </c>
      <c r="G3211" s="242"/>
      <c r="H3211" s="233"/>
      <c r="I3211" s="241"/>
      <c r="J3211" s="241"/>
      <c r="K3211" s="241"/>
      <c r="L3211" s="239"/>
      <c r="M3211" s="244"/>
      <c r="N3211" s="245" t="str">
        <f t="shared" ca="1" si="344"/>
        <v/>
      </c>
      <c r="O3211" s="239"/>
      <c r="P3211" s="244"/>
      <c r="Q3211" s="245" t="str">
        <f t="shared" si="345"/>
        <v/>
      </c>
      <c r="U3211" s="246" t="str">
        <f>IFERROR(VLOOKUP(C3211,'BASE EQUIPOS'!$G$8:$O$22,9,0)," ")</f>
        <v xml:space="preserve"> </v>
      </c>
      <c r="V3211" s="232" t="str">
        <f t="shared" si="347"/>
        <v/>
      </c>
      <c r="W3211" s="232" t="str">
        <f t="shared" si="348"/>
        <v/>
      </c>
      <c r="X3211" s="232" t="str">
        <f>IFERROR(VLOOKUP(W3211,Datos!$P$4:$Q$18,2,0),"")</f>
        <v/>
      </c>
      <c r="Y3211" s="232" t="str">
        <f t="shared" si="349"/>
        <v/>
      </c>
      <c r="AA3211" s="314" t="str">
        <f t="shared" ca="1" si="346"/>
        <v/>
      </c>
    </row>
    <row r="3212" spans="1:27" x14ac:dyDescent="0.3">
      <c r="A3212" s="238"/>
      <c r="B3212" s="241" t="str">
        <f t="shared" si="350"/>
        <v/>
      </c>
      <c r="C3212" s="239"/>
      <c r="D3212" s="240" t="str">
        <f>IF(C3212&lt;&gt;"",VLOOKUP(C3212,'BASE EQUIPOS'!$G$8:$H$22,2,0),"")</f>
        <v/>
      </c>
      <c r="E3212" s="241" t="str">
        <f>IF(C3212&lt;&gt;"",VLOOKUP(C3212,'BASE EQUIPOS'!$G$8:$I$22,3,0),"")</f>
        <v/>
      </c>
      <c r="F3212" s="241" t="str">
        <f>IF(C3212&lt;&gt;"",VLOOKUP(C3212,'BASE EQUIPOS'!$G$8:$J$22,4,0),"")</f>
        <v/>
      </c>
      <c r="G3212" s="242"/>
      <c r="H3212" s="233"/>
      <c r="I3212" s="241"/>
      <c r="J3212" s="241"/>
      <c r="K3212" s="241"/>
      <c r="L3212" s="239"/>
      <c r="M3212" s="244"/>
      <c r="N3212" s="245" t="str">
        <f t="shared" ca="1" si="344"/>
        <v/>
      </c>
      <c r="O3212" s="239"/>
      <c r="P3212" s="244"/>
      <c r="Q3212" s="245" t="str">
        <f t="shared" si="345"/>
        <v/>
      </c>
      <c r="U3212" s="246" t="str">
        <f>IFERROR(VLOOKUP(C3212,'BASE EQUIPOS'!$G$8:$O$22,9,0)," ")</f>
        <v xml:space="preserve"> </v>
      </c>
      <c r="V3212" s="232" t="str">
        <f t="shared" si="347"/>
        <v/>
      </c>
      <c r="W3212" s="232" t="str">
        <f t="shared" si="348"/>
        <v/>
      </c>
      <c r="X3212" s="232" t="str">
        <f>IFERROR(VLOOKUP(W3212,Datos!$P$4:$Q$18,2,0),"")</f>
        <v/>
      </c>
      <c r="Y3212" s="232" t="str">
        <f t="shared" si="349"/>
        <v/>
      </c>
      <c r="AA3212" s="314" t="str">
        <f t="shared" ca="1" si="346"/>
        <v/>
      </c>
    </row>
    <row r="3213" spans="1:27" x14ac:dyDescent="0.3">
      <c r="A3213" s="238"/>
      <c r="B3213" s="241" t="str">
        <f t="shared" si="350"/>
        <v/>
      </c>
      <c r="C3213" s="239"/>
      <c r="D3213" s="240" t="str">
        <f>IF(C3213&lt;&gt;"",VLOOKUP(C3213,'BASE EQUIPOS'!$G$8:$H$22,2,0),"")</f>
        <v/>
      </c>
      <c r="E3213" s="241" t="str">
        <f>IF(C3213&lt;&gt;"",VLOOKUP(C3213,'BASE EQUIPOS'!$G$8:$I$22,3,0),"")</f>
        <v/>
      </c>
      <c r="F3213" s="241" t="str">
        <f>IF(C3213&lt;&gt;"",VLOOKUP(C3213,'BASE EQUIPOS'!$G$8:$J$22,4,0),"")</f>
        <v/>
      </c>
      <c r="G3213" s="242"/>
      <c r="H3213" s="233"/>
      <c r="I3213" s="241"/>
      <c r="J3213" s="241"/>
      <c r="K3213" s="241"/>
      <c r="L3213" s="239"/>
      <c r="M3213" s="244"/>
      <c r="N3213" s="245" t="str">
        <f t="shared" ca="1" si="344"/>
        <v/>
      </c>
      <c r="O3213" s="239"/>
      <c r="P3213" s="244"/>
      <c r="Q3213" s="245" t="str">
        <f t="shared" si="345"/>
        <v/>
      </c>
      <c r="U3213" s="246" t="str">
        <f>IFERROR(VLOOKUP(C3213,'BASE EQUIPOS'!$G$8:$O$22,9,0)," ")</f>
        <v xml:space="preserve"> </v>
      </c>
      <c r="V3213" s="232" t="str">
        <f t="shared" si="347"/>
        <v/>
      </c>
      <c r="W3213" s="232" t="str">
        <f t="shared" si="348"/>
        <v/>
      </c>
      <c r="X3213" s="232" t="str">
        <f>IFERROR(VLOOKUP(W3213,Datos!$P$4:$Q$18,2,0),"")</f>
        <v/>
      </c>
      <c r="Y3213" s="232" t="str">
        <f t="shared" si="349"/>
        <v/>
      </c>
      <c r="AA3213" s="314" t="str">
        <f t="shared" ca="1" si="346"/>
        <v/>
      </c>
    </row>
    <row r="3214" spans="1:27" x14ac:dyDescent="0.3">
      <c r="A3214" s="238"/>
      <c r="B3214" s="241" t="str">
        <f t="shared" si="350"/>
        <v/>
      </c>
      <c r="C3214" s="239"/>
      <c r="D3214" s="240" t="str">
        <f>IF(C3214&lt;&gt;"",VLOOKUP(C3214,'BASE EQUIPOS'!$G$8:$H$22,2,0),"")</f>
        <v/>
      </c>
      <c r="E3214" s="241" t="str">
        <f>IF(C3214&lt;&gt;"",VLOOKUP(C3214,'BASE EQUIPOS'!$G$8:$I$22,3,0),"")</f>
        <v/>
      </c>
      <c r="F3214" s="241" t="str">
        <f>IF(C3214&lt;&gt;"",VLOOKUP(C3214,'BASE EQUIPOS'!$G$8:$J$22,4,0),"")</f>
        <v/>
      </c>
      <c r="G3214" s="242"/>
      <c r="H3214" s="233"/>
      <c r="I3214" s="241"/>
      <c r="J3214" s="241"/>
      <c r="K3214" s="241"/>
      <c r="L3214" s="239"/>
      <c r="M3214" s="244"/>
      <c r="N3214" s="245" t="str">
        <f t="shared" ca="1" si="344"/>
        <v/>
      </c>
      <c r="O3214" s="239"/>
      <c r="P3214" s="244"/>
      <c r="Q3214" s="245" t="str">
        <f t="shared" si="345"/>
        <v/>
      </c>
      <c r="U3214" s="246" t="str">
        <f>IFERROR(VLOOKUP(C3214,'BASE EQUIPOS'!$G$8:$O$22,9,0)," ")</f>
        <v xml:space="preserve"> </v>
      </c>
      <c r="V3214" s="232" t="str">
        <f t="shared" si="347"/>
        <v/>
      </c>
      <c r="W3214" s="232" t="str">
        <f t="shared" si="348"/>
        <v/>
      </c>
      <c r="X3214" s="232" t="str">
        <f>IFERROR(VLOOKUP(W3214,Datos!$P$4:$Q$18,2,0),"")</f>
        <v/>
      </c>
      <c r="Y3214" s="232" t="str">
        <f t="shared" si="349"/>
        <v/>
      </c>
      <c r="AA3214" s="314" t="str">
        <f t="shared" ca="1" si="346"/>
        <v/>
      </c>
    </row>
    <row r="3215" spans="1:27" x14ac:dyDescent="0.3">
      <c r="A3215" s="238"/>
      <c r="B3215" s="241" t="str">
        <f t="shared" si="350"/>
        <v/>
      </c>
      <c r="C3215" s="239"/>
      <c r="D3215" s="240" t="str">
        <f>IF(C3215&lt;&gt;"",VLOOKUP(C3215,'BASE EQUIPOS'!$G$8:$H$22,2,0),"")</f>
        <v/>
      </c>
      <c r="E3215" s="241" t="str">
        <f>IF(C3215&lt;&gt;"",VLOOKUP(C3215,'BASE EQUIPOS'!$G$8:$I$22,3,0),"")</f>
        <v/>
      </c>
      <c r="F3215" s="241" t="str">
        <f>IF(C3215&lt;&gt;"",VLOOKUP(C3215,'BASE EQUIPOS'!$G$8:$J$22,4,0),"")</f>
        <v/>
      </c>
      <c r="G3215" s="242"/>
      <c r="H3215" s="233"/>
      <c r="I3215" s="241"/>
      <c r="J3215" s="241"/>
      <c r="K3215" s="241"/>
      <c r="L3215" s="239"/>
      <c r="M3215" s="244"/>
      <c r="N3215" s="245" t="str">
        <f t="shared" ca="1" si="344"/>
        <v/>
      </c>
      <c r="O3215" s="239"/>
      <c r="P3215" s="244"/>
      <c r="Q3215" s="245" t="str">
        <f t="shared" si="345"/>
        <v/>
      </c>
      <c r="U3215" s="246" t="str">
        <f>IFERROR(VLOOKUP(C3215,'BASE EQUIPOS'!$G$8:$O$22,9,0)," ")</f>
        <v xml:space="preserve"> </v>
      </c>
      <c r="V3215" s="232" t="str">
        <f t="shared" si="347"/>
        <v/>
      </c>
      <c r="W3215" s="232" t="str">
        <f t="shared" si="348"/>
        <v/>
      </c>
      <c r="X3215" s="232" t="str">
        <f>IFERROR(VLOOKUP(W3215,Datos!$P$4:$Q$18,2,0),"")</f>
        <v/>
      </c>
      <c r="Y3215" s="232" t="str">
        <f t="shared" si="349"/>
        <v/>
      </c>
      <c r="AA3215" s="314" t="str">
        <f t="shared" ca="1" si="346"/>
        <v/>
      </c>
    </row>
    <row r="3216" spans="1:27" x14ac:dyDescent="0.3">
      <c r="A3216" s="238"/>
      <c r="B3216" s="241" t="str">
        <f t="shared" si="350"/>
        <v/>
      </c>
      <c r="C3216" s="239"/>
      <c r="D3216" s="240" t="str">
        <f>IF(C3216&lt;&gt;"",VLOOKUP(C3216,'BASE EQUIPOS'!$G$8:$H$22,2,0),"")</f>
        <v/>
      </c>
      <c r="E3216" s="241" t="str">
        <f>IF(C3216&lt;&gt;"",VLOOKUP(C3216,'BASE EQUIPOS'!$G$8:$I$22,3,0),"")</f>
        <v/>
      </c>
      <c r="F3216" s="241" t="str">
        <f>IF(C3216&lt;&gt;"",VLOOKUP(C3216,'BASE EQUIPOS'!$G$8:$J$22,4,0),"")</f>
        <v/>
      </c>
      <c r="G3216" s="242"/>
      <c r="H3216" s="233"/>
      <c r="I3216" s="241"/>
      <c r="J3216" s="241"/>
      <c r="K3216" s="241"/>
      <c r="L3216" s="239"/>
      <c r="M3216" s="244"/>
      <c r="N3216" s="245" t="str">
        <f t="shared" ref="N3216:N3279" ca="1" si="351">IF(M3216="","",IF(O3216="",NOW()*24-(L3216+M3216)*24,"Mtto. Terminado"))</f>
        <v/>
      </c>
      <c r="O3216" s="239"/>
      <c r="P3216" s="244"/>
      <c r="Q3216" s="245" t="str">
        <f t="shared" ref="Q3216:Q3279" si="352">IF(O3216="","",IF(P3216="","",(O3216+P3216)*24-(L3216+M3216)*24))</f>
        <v/>
      </c>
      <c r="U3216" s="246" t="str">
        <f>IFERROR(VLOOKUP(C3216,'BASE EQUIPOS'!$G$8:$O$22,9,0)," ")</f>
        <v xml:space="preserve"> </v>
      </c>
      <c r="V3216" s="232" t="str">
        <f t="shared" si="347"/>
        <v/>
      </c>
      <c r="W3216" s="232" t="str">
        <f t="shared" si="348"/>
        <v/>
      </c>
      <c r="X3216" s="232" t="str">
        <f>IFERROR(VLOOKUP(W3216,Datos!$P$4:$Q$18,2,0),"")</f>
        <v/>
      </c>
      <c r="Y3216" s="232" t="str">
        <f t="shared" si="349"/>
        <v/>
      </c>
      <c r="AA3216" s="314" t="str">
        <f t="shared" ca="1" si="346"/>
        <v/>
      </c>
    </row>
    <row r="3217" spans="1:27" x14ac:dyDescent="0.3">
      <c r="A3217" s="238"/>
      <c r="B3217" s="241" t="str">
        <f t="shared" si="350"/>
        <v/>
      </c>
      <c r="C3217" s="239"/>
      <c r="D3217" s="240" t="str">
        <f>IF(C3217&lt;&gt;"",VLOOKUP(C3217,'BASE EQUIPOS'!$G$8:$H$22,2,0),"")</f>
        <v/>
      </c>
      <c r="E3217" s="241" t="str">
        <f>IF(C3217&lt;&gt;"",VLOOKUP(C3217,'BASE EQUIPOS'!$G$8:$I$22,3,0),"")</f>
        <v/>
      </c>
      <c r="F3217" s="241" t="str">
        <f>IF(C3217&lt;&gt;"",VLOOKUP(C3217,'BASE EQUIPOS'!$G$8:$J$22,4,0),"")</f>
        <v/>
      </c>
      <c r="G3217" s="242"/>
      <c r="H3217" s="233"/>
      <c r="I3217" s="241"/>
      <c r="J3217" s="241"/>
      <c r="K3217" s="241"/>
      <c r="L3217" s="239"/>
      <c r="M3217" s="244"/>
      <c r="N3217" s="245" t="str">
        <f t="shared" ca="1" si="351"/>
        <v/>
      </c>
      <c r="O3217" s="239"/>
      <c r="P3217" s="244"/>
      <c r="Q3217" s="245" t="str">
        <f t="shared" si="352"/>
        <v/>
      </c>
      <c r="U3217" s="246" t="str">
        <f>IFERROR(VLOOKUP(C3217,'BASE EQUIPOS'!$G$8:$O$22,9,0)," ")</f>
        <v xml:space="preserve"> </v>
      </c>
      <c r="V3217" s="232" t="str">
        <f t="shared" si="347"/>
        <v/>
      </c>
      <c r="W3217" s="232" t="str">
        <f t="shared" si="348"/>
        <v/>
      </c>
      <c r="X3217" s="232" t="str">
        <f>IFERROR(VLOOKUP(W3217,Datos!$P$4:$Q$18,2,0),"")</f>
        <v/>
      </c>
      <c r="Y3217" s="232" t="str">
        <f t="shared" si="349"/>
        <v/>
      </c>
      <c r="AA3217" s="314" t="str">
        <f t="shared" ref="AA3217:AA3280" ca="1" si="353">IF(N3217="Mtto. Terminado",1,"")</f>
        <v/>
      </c>
    </row>
    <row r="3218" spans="1:27" x14ac:dyDescent="0.3">
      <c r="A3218" s="238"/>
      <c r="B3218" s="241" t="str">
        <f t="shared" si="350"/>
        <v/>
      </c>
      <c r="C3218" s="239"/>
      <c r="D3218" s="240" t="str">
        <f>IF(C3218&lt;&gt;"",VLOOKUP(C3218,'BASE EQUIPOS'!$G$8:$H$22,2,0),"")</f>
        <v/>
      </c>
      <c r="E3218" s="241" t="str">
        <f>IF(C3218&lt;&gt;"",VLOOKUP(C3218,'BASE EQUIPOS'!$G$8:$I$22,3,0),"")</f>
        <v/>
      </c>
      <c r="F3218" s="241" t="str">
        <f>IF(C3218&lt;&gt;"",VLOOKUP(C3218,'BASE EQUIPOS'!$G$8:$J$22,4,0),"")</f>
        <v/>
      </c>
      <c r="G3218" s="242"/>
      <c r="H3218" s="233"/>
      <c r="I3218" s="241"/>
      <c r="J3218" s="241"/>
      <c r="K3218" s="241"/>
      <c r="L3218" s="239"/>
      <c r="M3218" s="244"/>
      <c r="N3218" s="245" t="str">
        <f t="shared" ca="1" si="351"/>
        <v/>
      </c>
      <c r="O3218" s="239"/>
      <c r="P3218" s="244"/>
      <c r="Q3218" s="245" t="str">
        <f t="shared" si="352"/>
        <v/>
      </c>
      <c r="U3218" s="246" t="str">
        <f>IFERROR(VLOOKUP(C3218,'BASE EQUIPOS'!$G$8:$O$22,9,0)," ")</f>
        <v xml:space="preserve"> </v>
      </c>
      <c r="V3218" s="232" t="str">
        <f t="shared" si="347"/>
        <v/>
      </c>
      <c r="W3218" s="232" t="str">
        <f t="shared" si="348"/>
        <v/>
      </c>
      <c r="X3218" s="232" t="str">
        <f>IFERROR(VLOOKUP(W3218,Datos!$P$4:$Q$18,2,0),"")</f>
        <v/>
      </c>
      <c r="Y3218" s="232" t="str">
        <f t="shared" si="349"/>
        <v/>
      </c>
      <c r="AA3218" s="314" t="str">
        <f t="shared" ca="1" si="353"/>
        <v/>
      </c>
    </row>
    <row r="3219" spans="1:27" x14ac:dyDescent="0.3">
      <c r="A3219" s="238"/>
      <c r="B3219" s="241" t="str">
        <f t="shared" si="350"/>
        <v/>
      </c>
      <c r="C3219" s="239"/>
      <c r="D3219" s="240" t="str">
        <f>IF(C3219&lt;&gt;"",VLOOKUP(C3219,'BASE EQUIPOS'!$G$8:$H$22,2,0),"")</f>
        <v/>
      </c>
      <c r="E3219" s="241" t="str">
        <f>IF(C3219&lt;&gt;"",VLOOKUP(C3219,'BASE EQUIPOS'!$G$8:$I$22,3,0),"")</f>
        <v/>
      </c>
      <c r="F3219" s="241" t="str">
        <f>IF(C3219&lt;&gt;"",VLOOKUP(C3219,'BASE EQUIPOS'!$G$8:$J$22,4,0),"")</f>
        <v/>
      </c>
      <c r="G3219" s="242"/>
      <c r="H3219" s="233"/>
      <c r="I3219" s="241"/>
      <c r="J3219" s="241"/>
      <c r="K3219" s="241"/>
      <c r="L3219" s="239"/>
      <c r="M3219" s="244"/>
      <c r="N3219" s="245" t="str">
        <f t="shared" ca="1" si="351"/>
        <v/>
      </c>
      <c r="O3219" s="239"/>
      <c r="P3219" s="244"/>
      <c r="Q3219" s="245" t="str">
        <f t="shared" si="352"/>
        <v/>
      </c>
      <c r="U3219" s="246" t="str">
        <f>IFERROR(VLOOKUP(C3219,'BASE EQUIPOS'!$G$8:$O$22,9,0)," ")</f>
        <v xml:space="preserve"> </v>
      </c>
      <c r="V3219" s="232" t="str">
        <f t="shared" si="347"/>
        <v/>
      </c>
      <c r="W3219" s="232" t="str">
        <f t="shared" si="348"/>
        <v/>
      </c>
      <c r="X3219" s="232" t="str">
        <f>IFERROR(VLOOKUP(W3219,Datos!$P$4:$Q$18,2,0),"")</f>
        <v/>
      </c>
      <c r="Y3219" s="232" t="str">
        <f t="shared" si="349"/>
        <v/>
      </c>
      <c r="AA3219" s="314" t="str">
        <f t="shared" ca="1" si="353"/>
        <v/>
      </c>
    </row>
    <row r="3220" spans="1:27" x14ac:dyDescent="0.3">
      <c r="A3220" s="238"/>
      <c r="B3220" s="241" t="str">
        <f t="shared" si="350"/>
        <v/>
      </c>
      <c r="C3220" s="239"/>
      <c r="D3220" s="240" t="str">
        <f>IF(C3220&lt;&gt;"",VLOOKUP(C3220,'BASE EQUIPOS'!$G$8:$H$22,2,0),"")</f>
        <v/>
      </c>
      <c r="E3220" s="241" t="str">
        <f>IF(C3220&lt;&gt;"",VLOOKUP(C3220,'BASE EQUIPOS'!$G$8:$I$22,3,0),"")</f>
        <v/>
      </c>
      <c r="F3220" s="241" t="str">
        <f>IF(C3220&lt;&gt;"",VLOOKUP(C3220,'BASE EQUIPOS'!$G$8:$J$22,4,0),"")</f>
        <v/>
      </c>
      <c r="G3220" s="242"/>
      <c r="H3220" s="233"/>
      <c r="I3220" s="241"/>
      <c r="J3220" s="241"/>
      <c r="K3220" s="241"/>
      <c r="L3220" s="239"/>
      <c r="M3220" s="244"/>
      <c r="N3220" s="245" t="str">
        <f t="shared" ca="1" si="351"/>
        <v/>
      </c>
      <c r="O3220" s="239"/>
      <c r="P3220" s="244"/>
      <c r="Q3220" s="245" t="str">
        <f t="shared" si="352"/>
        <v/>
      </c>
      <c r="U3220" s="246" t="str">
        <f>IFERROR(VLOOKUP(C3220,'BASE EQUIPOS'!$G$8:$O$22,9,0)," ")</f>
        <v xml:space="preserve"> </v>
      </c>
      <c r="V3220" s="232" t="str">
        <f t="shared" si="347"/>
        <v/>
      </c>
      <c r="W3220" s="232" t="str">
        <f t="shared" si="348"/>
        <v/>
      </c>
      <c r="X3220" s="232" t="str">
        <f>IFERROR(VLOOKUP(W3220,Datos!$P$4:$Q$18,2,0),"")</f>
        <v/>
      </c>
      <c r="Y3220" s="232" t="str">
        <f t="shared" si="349"/>
        <v/>
      </c>
      <c r="AA3220" s="314" t="str">
        <f t="shared" ca="1" si="353"/>
        <v/>
      </c>
    </row>
    <row r="3221" spans="1:27" x14ac:dyDescent="0.3">
      <c r="A3221" s="238"/>
      <c r="B3221" s="241" t="str">
        <f t="shared" si="350"/>
        <v/>
      </c>
      <c r="C3221" s="239"/>
      <c r="D3221" s="240" t="str">
        <f>IF(C3221&lt;&gt;"",VLOOKUP(C3221,'BASE EQUIPOS'!$G$8:$H$22,2,0),"")</f>
        <v/>
      </c>
      <c r="E3221" s="241" t="str">
        <f>IF(C3221&lt;&gt;"",VLOOKUP(C3221,'BASE EQUIPOS'!$G$8:$I$22,3,0),"")</f>
        <v/>
      </c>
      <c r="F3221" s="241" t="str">
        <f>IF(C3221&lt;&gt;"",VLOOKUP(C3221,'BASE EQUIPOS'!$G$8:$J$22,4,0),"")</f>
        <v/>
      </c>
      <c r="G3221" s="242"/>
      <c r="H3221" s="233"/>
      <c r="I3221" s="241"/>
      <c r="J3221" s="241"/>
      <c r="K3221" s="241"/>
      <c r="L3221" s="239"/>
      <c r="M3221" s="244"/>
      <c r="N3221" s="245" t="str">
        <f t="shared" ca="1" si="351"/>
        <v/>
      </c>
      <c r="O3221" s="239"/>
      <c r="P3221" s="244"/>
      <c r="Q3221" s="245" t="str">
        <f t="shared" si="352"/>
        <v/>
      </c>
      <c r="U3221" s="246" t="str">
        <f>IFERROR(VLOOKUP(C3221,'BASE EQUIPOS'!$G$8:$O$22,9,0)," ")</f>
        <v xml:space="preserve"> </v>
      </c>
      <c r="V3221" s="232" t="str">
        <f t="shared" ref="V3221:V3284" si="354">IF(G3221="MTTO. SISTEMÁTICO","PREVENTIVA",IF(G3221="MTTO. PREDICTIVO","INSPECCIÓN",""))</f>
        <v/>
      </c>
      <c r="W3221" s="232" t="str">
        <f t="shared" ref="W3221:W3284" si="355">CONCATENATE(D3221,I3221)</f>
        <v/>
      </c>
      <c r="X3221" s="232" t="str">
        <f>IFERROR(VLOOKUP(W3221,Datos!$P$4:$Q$18,2,0),"")</f>
        <v/>
      </c>
      <c r="Y3221" s="232" t="str">
        <f t="shared" ref="Y3221:Y3284" si="356">IF(A3221="OT CORRECTIVA",1,IF(A3221="OT PREVENTIVA",2,IF(A3221="HOJA INSPECCIÓN",3,"")))</f>
        <v/>
      </c>
      <c r="AA3221" s="314" t="str">
        <f t="shared" ca="1" si="353"/>
        <v/>
      </c>
    </row>
    <row r="3222" spans="1:27" x14ac:dyDescent="0.3">
      <c r="A3222" s="238"/>
      <c r="B3222" s="241" t="str">
        <f t="shared" si="350"/>
        <v/>
      </c>
      <c r="C3222" s="239"/>
      <c r="D3222" s="240" t="str">
        <f>IF(C3222&lt;&gt;"",VLOOKUP(C3222,'BASE EQUIPOS'!$G$8:$H$22,2,0),"")</f>
        <v/>
      </c>
      <c r="E3222" s="241" t="str">
        <f>IF(C3222&lt;&gt;"",VLOOKUP(C3222,'BASE EQUIPOS'!$G$8:$I$22,3,0),"")</f>
        <v/>
      </c>
      <c r="F3222" s="241" t="str">
        <f>IF(C3222&lt;&gt;"",VLOOKUP(C3222,'BASE EQUIPOS'!$G$8:$J$22,4,0),"")</f>
        <v/>
      </c>
      <c r="G3222" s="242"/>
      <c r="H3222" s="233"/>
      <c r="I3222" s="241"/>
      <c r="J3222" s="241"/>
      <c r="K3222" s="241"/>
      <c r="L3222" s="239"/>
      <c r="M3222" s="244"/>
      <c r="N3222" s="245" t="str">
        <f t="shared" ca="1" si="351"/>
        <v/>
      </c>
      <c r="O3222" s="239"/>
      <c r="P3222" s="244"/>
      <c r="Q3222" s="245" t="str">
        <f t="shared" si="352"/>
        <v/>
      </c>
      <c r="U3222" s="246" t="str">
        <f>IFERROR(VLOOKUP(C3222,'BASE EQUIPOS'!$G$8:$O$22,9,0)," ")</f>
        <v xml:space="preserve"> </v>
      </c>
      <c r="V3222" s="232" t="str">
        <f t="shared" si="354"/>
        <v/>
      </c>
      <c r="W3222" s="232" t="str">
        <f t="shared" si="355"/>
        <v/>
      </c>
      <c r="X3222" s="232" t="str">
        <f>IFERROR(VLOOKUP(W3222,Datos!$P$4:$Q$18,2,0),"")</f>
        <v/>
      </c>
      <c r="Y3222" s="232" t="str">
        <f t="shared" si="356"/>
        <v/>
      </c>
      <c r="AA3222" s="314" t="str">
        <f t="shared" ca="1" si="353"/>
        <v/>
      </c>
    </row>
    <row r="3223" spans="1:27" x14ac:dyDescent="0.3">
      <c r="A3223" s="238"/>
      <c r="B3223" s="241" t="str">
        <f t="shared" si="350"/>
        <v/>
      </c>
      <c r="C3223" s="239"/>
      <c r="D3223" s="240" t="str">
        <f>IF(C3223&lt;&gt;"",VLOOKUP(C3223,'BASE EQUIPOS'!$G$8:$H$22,2,0),"")</f>
        <v/>
      </c>
      <c r="E3223" s="241" t="str">
        <f>IF(C3223&lt;&gt;"",VLOOKUP(C3223,'BASE EQUIPOS'!$G$8:$I$22,3,0),"")</f>
        <v/>
      </c>
      <c r="F3223" s="241" t="str">
        <f>IF(C3223&lt;&gt;"",VLOOKUP(C3223,'BASE EQUIPOS'!$G$8:$J$22,4,0),"")</f>
        <v/>
      </c>
      <c r="G3223" s="242"/>
      <c r="H3223" s="233"/>
      <c r="I3223" s="241"/>
      <c r="J3223" s="241"/>
      <c r="K3223" s="241"/>
      <c r="L3223" s="239"/>
      <c r="M3223" s="244"/>
      <c r="N3223" s="245" t="str">
        <f t="shared" ca="1" si="351"/>
        <v/>
      </c>
      <c r="O3223" s="239"/>
      <c r="P3223" s="244"/>
      <c r="Q3223" s="245" t="str">
        <f t="shared" si="352"/>
        <v/>
      </c>
      <c r="U3223" s="246" t="str">
        <f>IFERROR(VLOOKUP(C3223,'BASE EQUIPOS'!$G$8:$O$22,9,0)," ")</f>
        <v xml:space="preserve"> </v>
      </c>
      <c r="V3223" s="232" t="str">
        <f t="shared" si="354"/>
        <v/>
      </c>
      <c r="W3223" s="232" t="str">
        <f t="shared" si="355"/>
        <v/>
      </c>
      <c r="X3223" s="232" t="str">
        <f>IFERROR(VLOOKUP(W3223,Datos!$P$4:$Q$18,2,0),"")</f>
        <v/>
      </c>
      <c r="Y3223" s="232" t="str">
        <f t="shared" si="356"/>
        <v/>
      </c>
      <c r="AA3223" s="314" t="str">
        <f t="shared" ca="1" si="353"/>
        <v/>
      </c>
    </row>
    <row r="3224" spans="1:27" x14ac:dyDescent="0.3">
      <c r="A3224" s="238"/>
      <c r="B3224" s="241" t="str">
        <f t="shared" si="350"/>
        <v/>
      </c>
      <c r="C3224" s="239"/>
      <c r="D3224" s="240" t="str">
        <f>IF(C3224&lt;&gt;"",VLOOKUP(C3224,'BASE EQUIPOS'!$G$8:$H$22,2,0),"")</f>
        <v/>
      </c>
      <c r="E3224" s="241" t="str">
        <f>IF(C3224&lt;&gt;"",VLOOKUP(C3224,'BASE EQUIPOS'!$G$8:$I$22,3,0),"")</f>
        <v/>
      </c>
      <c r="F3224" s="241" t="str">
        <f>IF(C3224&lt;&gt;"",VLOOKUP(C3224,'BASE EQUIPOS'!$G$8:$J$22,4,0),"")</f>
        <v/>
      </c>
      <c r="G3224" s="242"/>
      <c r="H3224" s="233"/>
      <c r="I3224" s="241"/>
      <c r="J3224" s="241"/>
      <c r="K3224" s="241"/>
      <c r="L3224" s="239"/>
      <c r="M3224" s="244"/>
      <c r="N3224" s="245" t="str">
        <f t="shared" ca="1" si="351"/>
        <v/>
      </c>
      <c r="O3224" s="239"/>
      <c r="P3224" s="244"/>
      <c r="Q3224" s="245" t="str">
        <f t="shared" si="352"/>
        <v/>
      </c>
      <c r="U3224" s="246" t="str">
        <f>IFERROR(VLOOKUP(C3224,'BASE EQUIPOS'!$G$8:$O$22,9,0)," ")</f>
        <v xml:space="preserve"> </v>
      </c>
      <c r="V3224" s="232" t="str">
        <f t="shared" si="354"/>
        <v/>
      </c>
      <c r="W3224" s="232" t="str">
        <f t="shared" si="355"/>
        <v/>
      </c>
      <c r="X3224" s="232" t="str">
        <f>IFERROR(VLOOKUP(W3224,Datos!$P$4:$Q$18,2,0),"")</f>
        <v/>
      </c>
      <c r="Y3224" s="232" t="str">
        <f t="shared" si="356"/>
        <v/>
      </c>
      <c r="AA3224" s="314" t="str">
        <f t="shared" ca="1" si="353"/>
        <v/>
      </c>
    </row>
    <row r="3225" spans="1:27" x14ac:dyDescent="0.3">
      <c r="A3225" s="238"/>
      <c r="B3225" s="241" t="str">
        <f t="shared" si="350"/>
        <v/>
      </c>
      <c r="C3225" s="239"/>
      <c r="D3225" s="240" t="str">
        <f>IF(C3225&lt;&gt;"",VLOOKUP(C3225,'BASE EQUIPOS'!$G$8:$H$22,2,0),"")</f>
        <v/>
      </c>
      <c r="E3225" s="241" t="str">
        <f>IF(C3225&lt;&gt;"",VLOOKUP(C3225,'BASE EQUIPOS'!$G$8:$I$22,3,0),"")</f>
        <v/>
      </c>
      <c r="F3225" s="241" t="str">
        <f>IF(C3225&lt;&gt;"",VLOOKUP(C3225,'BASE EQUIPOS'!$G$8:$J$22,4,0),"")</f>
        <v/>
      </c>
      <c r="G3225" s="242"/>
      <c r="H3225" s="233"/>
      <c r="I3225" s="241"/>
      <c r="J3225" s="241"/>
      <c r="K3225" s="241"/>
      <c r="L3225" s="239"/>
      <c r="M3225" s="244"/>
      <c r="N3225" s="245" t="str">
        <f t="shared" ca="1" si="351"/>
        <v/>
      </c>
      <c r="O3225" s="239"/>
      <c r="P3225" s="244"/>
      <c r="Q3225" s="245" t="str">
        <f t="shared" si="352"/>
        <v/>
      </c>
      <c r="U3225" s="246" t="str">
        <f>IFERROR(VLOOKUP(C3225,'BASE EQUIPOS'!$G$8:$O$22,9,0)," ")</f>
        <v xml:space="preserve"> </v>
      </c>
      <c r="V3225" s="232" t="str">
        <f t="shared" si="354"/>
        <v/>
      </c>
      <c r="W3225" s="232" t="str">
        <f t="shared" si="355"/>
        <v/>
      </c>
      <c r="X3225" s="232" t="str">
        <f>IFERROR(VLOOKUP(W3225,Datos!$P$4:$Q$18,2,0),"")</f>
        <v/>
      </c>
      <c r="Y3225" s="232" t="str">
        <f t="shared" si="356"/>
        <v/>
      </c>
      <c r="AA3225" s="314" t="str">
        <f t="shared" ca="1" si="353"/>
        <v/>
      </c>
    </row>
    <row r="3226" spans="1:27" x14ac:dyDescent="0.3">
      <c r="A3226" s="238"/>
      <c r="B3226" s="241" t="str">
        <f t="shared" si="350"/>
        <v/>
      </c>
      <c r="C3226" s="239"/>
      <c r="D3226" s="240" t="str">
        <f>IF(C3226&lt;&gt;"",VLOOKUP(C3226,'BASE EQUIPOS'!$G$8:$H$22,2,0),"")</f>
        <v/>
      </c>
      <c r="E3226" s="241" t="str">
        <f>IF(C3226&lt;&gt;"",VLOOKUP(C3226,'BASE EQUIPOS'!$G$8:$I$22,3,0),"")</f>
        <v/>
      </c>
      <c r="F3226" s="241" t="str">
        <f>IF(C3226&lt;&gt;"",VLOOKUP(C3226,'BASE EQUIPOS'!$G$8:$J$22,4,0),"")</f>
        <v/>
      </c>
      <c r="G3226" s="242"/>
      <c r="H3226" s="233"/>
      <c r="I3226" s="241"/>
      <c r="J3226" s="241"/>
      <c r="K3226" s="241"/>
      <c r="L3226" s="239"/>
      <c r="M3226" s="244"/>
      <c r="N3226" s="245" t="str">
        <f t="shared" ca="1" si="351"/>
        <v/>
      </c>
      <c r="O3226" s="239"/>
      <c r="P3226" s="244"/>
      <c r="Q3226" s="245" t="str">
        <f t="shared" si="352"/>
        <v/>
      </c>
      <c r="U3226" s="246" t="str">
        <f>IFERROR(VLOOKUP(C3226,'BASE EQUIPOS'!$G$8:$O$22,9,0)," ")</f>
        <v xml:space="preserve"> </v>
      </c>
      <c r="V3226" s="232" t="str">
        <f t="shared" si="354"/>
        <v/>
      </c>
      <c r="W3226" s="232" t="str">
        <f t="shared" si="355"/>
        <v/>
      </c>
      <c r="X3226" s="232" t="str">
        <f>IFERROR(VLOOKUP(W3226,Datos!$P$4:$Q$18,2,0),"")</f>
        <v/>
      </c>
      <c r="Y3226" s="232" t="str">
        <f t="shared" si="356"/>
        <v/>
      </c>
      <c r="AA3226" s="314" t="str">
        <f t="shared" ca="1" si="353"/>
        <v/>
      </c>
    </row>
    <row r="3227" spans="1:27" x14ac:dyDescent="0.3">
      <c r="A3227" s="238"/>
      <c r="B3227" s="241" t="str">
        <f t="shared" si="350"/>
        <v/>
      </c>
      <c r="C3227" s="239"/>
      <c r="D3227" s="240" t="str">
        <f>IF(C3227&lt;&gt;"",VLOOKUP(C3227,'BASE EQUIPOS'!$G$8:$H$22,2,0),"")</f>
        <v/>
      </c>
      <c r="E3227" s="241" t="str">
        <f>IF(C3227&lt;&gt;"",VLOOKUP(C3227,'BASE EQUIPOS'!$G$8:$I$22,3,0),"")</f>
        <v/>
      </c>
      <c r="F3227" s="241" t="str">
        <f>IF(C3227&lt;&gt;"",VLOOKUP(C3227,'BASE EQUIPOS'!$G$8:$J$22,4,0),"")</f>
        <v/>
      </c>
      <c r="G3227" s="242"/>
      <c r="H3227" s="233"/>
      <c r="I3227" s="241"/>
      <c r="J3227" s="241"/>
      <c r="K3227" s="241"/>
      <c r="L3227" s="239"/>
      <c r="M3227" s="244"/>
      <c r="N3227" s="245" t="str">
        <f t="shared" ca="1" si="351"/>
        <v/>
      </c>
      <c r="O3227" s="239"/>
      <c r="P3227" s="244"/>
      <c r="Q3227" s="245" t="str">
        <f t="shared" si="352"/>
        <v/>
      </c>
      <c r="U3227" s="246" t="str">
        <f>IFERROR(VLOOKUP(C3227,'BASE EQUIPOS'!$G$8:$O$22,9,0)," ")</f>
        <v xml:space="preserve"> </v>
      </c>
      <c r="V3227" s="232" t="str">
        <f t="shared" si="354"/>
        <v/>
      </c>
      <c r="W3227" s="232" t="str">
        <f t="shared" si="355"/>
        <v/>
      </c>
      <c r="X3227" s="232" t="str">
        <f>IFERROR(VLOOKUP(W3227,Datos!$P$4:$Q$18,2,0),"")</f>
        <v/>
      </c>
      <c r="Y3227" s="232" t="str">
        <f t="shared" si="356"/>
        <v/>
      </c>
      <c r="AA3227" s="314" t="str">
        <f t="shared" ca="1" si="353"/>
        <v/>
      </c>
    </row>
    <row r="3228" spans="1:27" x14ac:dyDescent="0.3">
      <c r="A3228" s="238"/>
      <c r="B3228" s="241" t="str">
        <f t="shared" ref="B3228:B3291" si="357">IF(C3228&lt;&gt;"",B3227+1,"")</f>
        <v/>
      </c>
      <c r="C3228" s="239"/>
      <c r="D3228" s="240" t="str">
        <f>IF(C3228&lt;&gt;"",VLOOKUP(C3228,'BASE EQUIPOS'!$G$8:$H$22,2,0),"")</f>
        <v/>
      </c>
      <c r="E3228" s="241" t="str">
        <f>IF(C3228&lt;&gt;"",VLOOKUP(C3228,'BASE EQUIPOS'!$G$8:$I$22,3,0),"")</f>
        <v/>
      </c>
      <c r="F3228" s="241" t="str">
        <f>IF(C3228&lt;&gt;"",VLOOKUP(C3228,'BASE EQUIPOS'!$G$8:$J$22,4,0),"")</f>
        <v/>
      </c>
      <c r="G3228" s="242"/>
      <c r="H3228" s="233"/>
      <c r="I3228" s="241"/>
      <c r="J3228" s="241"/>
      <c r="K3228" s="241"/>
      <c r="L3228" s="239"/>
      <c r="M3228" s="244"/>
      <c r="N3228" s="245" t="str">
        <f t="shared" ca="1" si="351"/>
        <v/>
      </c>
      <c r="O3228" s="239"/>
      <c r="P3228" s="244"/>
      <c r="Q3228" s="245" t="str">
        <f t="shared" si="352"/>
        <v/>
      </c>
      <c r="U3228" s="246" t="str">
        <f>IFERROR(VLOOKUP(C3228,'BASE EQUIPOS'!$G$8:$O$22,9,0)," ")</f>
        <v xml:space="preserve"> </v>
      </c>
      <c r="V3228" s="232" t="str">
        <f t="shared" si="354"/>
        <v/>
      </c>
      <c r="W3228" s="232" t="str">
        <f t="shared" si="355"/>
        <v/>
      </c>
      <c r="X3228" s="232" t="str">
        <f>IFERROR(VLOOKUP(W3228,Datos!$P$4:$Q$18,2,0),"")</f>
        <v/>
      </c>
      <c r="Y3228" s="232" t="str">
        <f t="shared" si="356"/>
        <v/>
      </c>
      <c r="AA3228" s="314" t="str">
        <f t="shared" ca="1" si="353"/>
        <v/>
      </c>
    </row>
    <row r="3229" spans="1:27" x14ac:dyDescent="0.3">
      <c r="A3229" s="238"/>
      <c r="B3229" s="241" t="str">
        <f t="shared" si="357"/>
        <v/>
      </c>
      <c r="C3229" s="239"/>
      <c r="D3229" s="240" t="str">
        <f>IF(C3229&lt;&gt;"",VLOOKUP(C3229,'BASE EQUIPOS'!$G$8:$H$22,2,0),"")</f>
        <v/>
      </c>
      <c r="E3229" s="241" t="str">
        <f>IF(C3229&lt;&gt;"",VLOOKUP(C3229,'BASE EQUIPOS'!$G$8:$I$22,3,0),"")</f>
        <v/>
      </c>
      <c r="F3229" s="241" t="str">
        <f>IF(C3229&lt;&gt;"",VLOOKUP(C3229,'BASE EQUIPOS'!$G$8:$J$22,4,0),"")</f>
        <v/>
      </c>
      <c r="G3229" s="242"/>
      <c r="H3229" s="233"/>
      <c r="I3229" s="241"/>
      <c r="J3229" s="241"/>
      <c r="K3229" s="241"/>
      <c r="L3229" s="239"/>
      <c r="M3229" s="244"/>
      <c r="N3229" s="245" t="str">
        <f t="shared" ca="1" si="351"/>
        <v/>
      </c>
      <c r="O3229" s="239"/>
      <c r="P3229" s="244"/>
      <c r="Q3229" s="245" t="str">
        <f t="shared" si="352"/>
        <v/>
      </c>
      <c r="U3229" s="246" t="str">
        <f>IFERROR(VLOOKUP(C3229,'BASE EQUIPOS'!$G$8:$O$22,9,0)," ")</f>
        <v xml:space="preserve"> </v>
      </c>
      <c r="V3229" s="232" t="str">
        <f t="shared" si="354"/>
        <v/>
      </c>
      <c r="W3229" s="232" t="str">
        <f t="shared" si="355"/>
        <v/>
      </c>
      <c r="X3229" s="232" t="str">
        <f>IFERROR(VLOOKUP(W3229,Datos!$P$4:$Q$18,2,0),"")</f>
        <v/>
      </c>
      <c r="Y3229" s="232" t="str">
        <f t="shared" si="356"/>
        <v/>
      </c>
      <c r="AA3229" s="314" t="str">
        <f t="shared" ca="1" si="353"/>
        <v/>
      </c>
    </row>
    <row r="3230" spans="1:27" x14ac:dyDescent="0.3">
      <c r="A3230" s="238"/>
      <c r="B3230" s="241" t="str">
        <f t="shared" si="357"/>
        <v/>
      </c>
      <c r="C3230" s="239"/>
      <c r="D3230" s="240" t="str">
        <f>IF(C3230&lt;&gt;"",VLOOKUP(C3230,'BASE EQUIPOS'!$G$8:$H$22,2,0),"")</f>
        <v/>
      </c>
      <c r="E3230" s="241" t="str">
        <f>IF(C3230&lt;&gt;"",VLOOKUP(C3230,'BASE EQUIPOS'!$G$8:$I$22,3,0),"")</f>
        <v/>
      </c>
      <c r="F3230" s="241" t="str">
        <f>IF(C3230&lt;&gt;"",VLOOKUP(C3230,'BASE EQUIPOS'!$G$8:$J$22,4,0),"")</f>
        <v/>
      </c>
      <c r="G3230" s="242"/>
      <c r="H3230" s="233"/>
      <c r="I3230" s="241"/>
      <c r="J3230" s="241"/>
      <c r="K3230" s="241"/>
      <c r="L3230" s="239"/>
      <c r="M3230" s="244"/>
      <c r="N3230" s="245" t="str">
        <f t="shared" ca="1" si="351"/>
        <v/>
      </c>
      <c r="O3230" s="239"/>
      <c r="P3230" s="244"/>
      <c r="Q3230" s="245" t="str">
        <f t="shared" si="352"/>
        <v/>
      </c>
      <c r="U3230" s="246" t="str">
        <f>IFERROR(VLOOKUP(C3230,'BASE EQUIPOS'!$G$8:$O$22,9,0)," ")</f>
        <v xml:space="preserve"> </v>
      </c>
      <c r="V3230" s="232" t="str">
        <f t="shared" si="354"/>
        <v/>
      </c>
      <c r="W3230" s="232" t="str">
        <f t="shared" si="355"/>
        <v/>
      </c>
      <c r="X3230" s="232" t="str">
        <f>IFERROR(VLOOKUP(W3230,Datos!$P$4:$Q$18,2,0),"")</f>
        <v/>
      </c>
      <c r="Y3230" s="232" t="str">
        <f t="shared" si="356"/>
        <v/>
      </c>
      <c r="AA3230" s="314" t="str">
        <f t="shared" ca="1" si="353"/>
        <v/>
      </c>
    </row>
    <row r="3231" spans="1:27" x14ac:dyDescent="0.3">
      <c r="A3231" s="238"/>
      <c r="B3231" s="241" t="str">
        <f t="shared" si="357"/>
        <v/>
      </c>
      <c r="C3231" s="239"/>
      <c r="D3231" s="240" t="str">
        <f>IF(C3231&lt;&gt;"",VLOOKUP(C3231,'BASE EQUIPOS'!$G$8:$H$22,2,0),"")</f>
        <v/>
      </c>
      <c r="E3231" s="241" t="str">
        <f>IF(C3231&lt;&gt;"",VLOOKUP(C3231,'BASE EQUIPOS'!$G$8:$I$22,3,0),"")</f>
        <v/>
      </c>
      <c r="F3231" s="241" t="str">
        <f>IF(C3231&lt;&gt;"",VLOOKUP(C3231,'BASE EQUIPOS'!$G$8:$J$22,4,0),"")</f>
        <v/>
      </c>
      <c r="G3231" s="242"/>
      <c r="H3231" s="233"/>
      <c r="I3231" s="241"/>
      <c r="J3231" s="241"/>
      <c r="K3231" s="241"/>
      <c r="L3231" s="239"/>
      <c r="M3231" s="244"/>
      <c r="N3231" s="245" t="str">
        <f t="shared" ca="1" si="351"/>
        <v/>
      </c>
      <c r="O3231" s="239"/>
      <c r="P3231" s="244"/>
      <c r="Q3231" s="245" t="str">
        <f t="shared" si="352"/>
        <v/>
      </c>
      <c r="U3231" s="246" t="str">
        <f>IFERROR(VLOOKUP(C3231,'BASE EQUIPOS'!$G$8:$O$22,9,0)," ")</f>
        <v xml:space="preserve"> </v>
      </c>
      <c r="V3231" s="232" t="str">
        <f t="shared" si="354"/>
        <v/>
      </c>
      <c r="W3231" s="232" t="str">
        <f t="shared" si="355"/>
        <v/>
      </c>
      <c r="X3231" s="232" t="str">
        <f>IFERROR(VLOOKUP(W3231,Datos!$P$4:$Q$18,2,0),"")</f>
        <v/>
      </c>
      <c r="Y3231" s="232" t="str">
        <f t="shared" si="356"/>
        <v/>
      </c>
      <c r="AA3231" s="314" t="str">
        <f t="shared" ca="1" si="353"/>
        <v/>
      </c>
    </row>
    <row r="3232" spans="1:27" x14ac:dyDescent="0.3">
      <c r="A3232" s="238"/>
      <c r="B3232" s="241" t="str">
        <f t="shared" si="357"/>
        <v/>
      </c>
      <c r="C3232" s="239"/>
      <c r="D3232" s="240" t="str">
        <f>IF(C3232&lt;&gt;"",VLOOKUP(C3232,'BASE EQUIPOS'!$G$8:$H$22,2,0),"")</f>
        <v/>
      </c>
      <c r="E3232" s="241" t="str">
        <f>IF(C3232&lt;&gt;"",VLOOKUP(C3232,'BASE EQUIPOS'!$G$8:$I$22,3,0),"")</f>
        <v/>
      </c>
      <c r="F3232" s="241" t="str">
        <f>IF(C3232&lt;&gt;"",VLOOKUP(C3232,'BASE EQUIPOS'!$G$8:$J$22,4,0),"")</f>
        <v/>
      </c>
      <c r="G3232" s="242"/>
      <c r="H3232" s="233"/>
      <c r="I3232" s="241"/>
      <c r="J3232" s="241"/>
      <c r="K3232" s="241"/>
      <c r="L3232" s="239"/>
      <c r="M3232" s="244"/>
      <c r="N3232" s="245" t="str">
        <f t="shared" ca="1" si="351"/>
        <v/>
      </c>
      <c r="O3232" s="239"/>
      <c r="P3232" s="244"/>
      <c r="Q3232" s="245" t="str">
        <f t="shared" si="352"/>
        <v/>
      </c>
      <c r="U3232" s="246" t="str">
        <f>IFERROR(VLOOKUP(C3232,'BASE EQUIPOS'!$G$8:$O$22,9,0)," ")</f>
        <v xml:space="preserve"> </v>
      </c>
      <c r="V3232" s="232" t="str">
        <f t="shared" si="354"/>
        <v/>
      </c>
      <c r="W3232" s="232" t="str">
        <f t="shared" si="355"/>
        <v/>
      </c>
      <c r="X3232" s="232" t="str">
        <f>IFERROR(VLOOKUP(W3232,Datos!$P$4:$Q$18,2,0),"")</f>
        <v/>
      </c>
      <c r="Y3232" s="232" t="str">
        <f t="shared" si="356"/>
        <v/>
      </c>
      <c r="AA3232" s="314" t="str">
        <f t="shared" ca="1" si="353"/>
        <v/>
      </c>
    </row>
    <row r="3233" spans="1:27" x14ac:dyDescent="0.3">
      <c r="A3233" s="238"/>
      <c r="B3233" s="241" t="str">
        <f t="shared" si="357"/>
        <v/>
      </c>
      <c r="C3233" s="239"/>
      <c r="D3233" s="240" t="str">
        <f>IF(C3233&lt;&gt;"",VLOOKUP(C3233,'BASE EQUIPOS'!$G$8:$H$22,2,0),"")</f>
        <v/>
      </c>
      <c r="E3233" s="241" t="str">
        <f>IF(C3233&lt;&gt;"",VLOOKUP(C3233,'BASE EQUIPOS'!$G$8:$I$22,3,0),"")</f>
        <v/>
      </c>
      <c r="F3233" s="241" t="str">
        <f>IF(C3233&lt;&gt;"",VLOOKUP(C3233,'BASE EQUIPOS'!$G$8:$J$22,4,0),"")</f>
        <v/>
      </c>
      <c r="G3233" s="242"/>
      <c r="H3233" s="233"/>
      <c r="I3233" s="241"/>
      <c r="J3233" s="241"/>
      <c r="K3233" s="241"/>
      <c r="L3233" s="239"/>
      <c r="M3233" s="244"/>
      <c r="N3233" s="245" t="str">
        <f t="shared" ca="1" si="351"/>
        <v/>
      </c>
      <c r="O3233" s="239"/>
      <c r="P3233" s="244"/>
      <c r="Q3233" s="245" t="str">
        <f t="shared" si="352"/>
        <v/>
      </c>
      <c r="U3233" s="246" t="str">
        <f>IFERROR(VLOOKUP(C3233,'BASE EQUIPOS'!$G$8:$O$22,9,0)," ")</f>
        <v xml:space="preserve"> </v>
      </c>
      <c r="V3233" s="232" t="str">
        <f t="shared" si="354"/>
        <v/>
      </c>
      <c r="W3233" s="232" t="str">
        <f t="shared" si="355"/>
        <v/>
      </c>
      <c r="X3233" s="232" t="str">
        <f>IFERROR(VLOOKUP(W3233,Datos!$P$4:$Q$18,2,0),"")</f>
        <v/>
      </c>
      <c r="Y3233" s="232" t="str">
        <f t="shared" si="356"/>
        <v/>
      </c>
      <c r="AA3233" s="314" t="str">
        <f t="shared" ca="1" si="353"/>
        <v/>
      </c>
    </row>
    <row r="3234" spans="1:27" x14ac:dyDescent="0.3">
      <c r="A3234" s="238"/>
      <c r="B3234" s="241" t="str">
        <f t="shared" si="357"/>
        <v/>
      </c>
      <c r="C3234" s="239"/>
      <c r="D3234" s="240" t="str">
        <f>IF(C3234&lt;&gt;"",VLOOKUP(C3234,'BASE EQUIPOS'!$G$8:$H$22,2,0),"")</f>
        <v/>
      </c>
      <c r="E3234" s="241" t="str">
        <f>IF(C3234&lt;&gt;"",VLOOKUP(C3234,'BASE EQUIPOS'!$G$8:$I$22,3,0),"")</f>
        <v/>
      </c>
      <c r="F3234" s="241" t="str">
        <f>IF(C3234&lt;&gt;"",VLOOKUP(C3234,'BASE EQUIPOS'!$G$8:$J$22,4,0),"")</f>
        <v/>
      </c>
      <c r="G3234" s="242"/>
      <c r="H3234" s="233"/>
      <c r="I3234" s="241"/>
      <c r="J3234" s="241"/>
      <c r="K3234" s="241"/>
      <c r="L3234" s="239"/>
      <c r="M3234" s="244"/>
      <c r="N3234" s="245" t="str">
        <f t="shared" ca="1" si="351"/>
        <v/>
      </c>
      <c r="O3234" s="239"/>
      <c r="P3234" s="244"/>
      <c r="Q3234" s="245" t="str">
        <f t="shared" si="352"/>
        <v/>
      </c>
      <c r="U3234" s="246" t="str">
        <f>IFERROR(VLOOKUP(C3234,'BASE EQUIPOS'!$G$8:$O$22,9,0)," ")</f>
        <v xml:space="preserve"> </v>
      </c>
      <c r="V3234" s="232" t="str">
        <f t="shared" si="354"/>
        <v/>
      </c>
      <c r="W3234" s="232" t="str">
        <f t="shared" si="355"/>
        <v/>
      </c>
      <c r="X3234" s="232" t="str">
        <f>IFERROR(VLOOKUP(W3234,Datos!$P$4:$Q$18,2,0),"")</f>
        <v/>
      </c>
      <c r="Y3234" s="232" t="str">
        <f t="shared" si="356"/>
        <v/>
      </c>
      <c r="AA3234" s="314" t="str">
        <f t="shared" ca="1" si="353"/>
        <v/>
      </c>
    </row>
    <row r="3235" spans="1:27" x14ac:dyDescent="0.3">
      <c r="A3235" s="238"/>
      <c r="B3235" s="241" t="str">
        <f t="shared" si="357"/>
        <v/>
      </c>
      <c r="C3235" s="239"/>
      <c r="D3235" s="240" t="str">
        <f>IF(C3235&lt;&gt;"",VLOOKUP(C3235,'BASE EQUIPOS'!$G$8:$H$22,2,0),"")</f>
        <v/>
      </c>
      <c r="E3235" s="241" t="str">
        <f>IF(C3235&lt;&gt;"",VLOOKUP(C3235,'BASE EQUIPOS'!$G$8:$I$22,3,0),"")</f>
        <v/>
      </c>
      <c r="F3235" s="241" t="str">
        <f>IF(C3235&lt;&gt;"",VLOOKUP(C3235,'BASE EQUIPOS'!$G$8:$J$22,4,0),"")</f>
        <v/>
      </c>
      <c r="G3235" s="242"/>
      <c r="H3235" s="233"/>
      <c r="I3235" s="241"/>
      <c r="J3235" s="241"/>
      <c r="K3235" s="241"/>
      <c r="L3235" s="239"/>
      <c r="M3235" s="244"/>
      <c r="N3235" s="245" t="str">
        <f t="shared" ca="1" si="351"/>
        <v/>
      </c>
      <c r="O3235" s="239"/>
      <c r="P3235" s="244"/>
      <c r="Q3235" s="245" t="str">
        <f t="shared" si="352"/>
        <v/>
      </c>
      <c r="U3235" s="246" t="str">
        <f>IFERROR(VLOOKUP(C3235,'BASE EQUIPOS'!$G$8:$O$22,9,0)," ")</f>
        <v xml:space="preserve"> </v>
      </c>
      <c r="V3235" s="232" t="str">
        <f t="shared" si="354"/>
        <v/>
      </c>
      <c r="W3235" s="232" t="str">
        <f t="shared" si="355"/>
        <v/>
      </c>
      <c r="X3235" s="232" t="str">
        <f>IFERROR(VLOOKUP(W3235,Datos!$P$4:$Q$18,2,0),"")</f>
        <v/>
      </c>
      <c r="Y3235" s="232" t="str">
        <f t="shared" si="356"/>
        <v/>
      </c>
      <c r="AA3235" s="314" t="str">
        <f t="shared" ca="1" si="353"/>
        <v/>
      </c>
    </row>
    <row r="3236" spans="1:27" x14ac:dyDescent="0.3">
      <c r="A3236" s="238"/>
      <c r="B3236" s="241" t="str">
        <f t="shared" si="357"/>
        <v/>
      </c>
      <c r="C3236" s="239"/>
      <c r="D3236" s="240" t="str">
        <f>IF(C3236&lt;&gt;"",VLOOKUP(C3236,'BASE EQUIPOS'!$G$8:$H$22,2,0),"")</f>
        <v/>
      </c>
      <c r="E3236" s="241" t="str">
        <f>IF(C3236&lt;&gt;"",VLOOKUP(C3236,'BASE EQUIPOS'!$G$8:$I$22,3,0),"")</f>
        <v/>
      </c>
      <c r="F3236" s="241" t="str">
        <f>IF(C3236&lt;&gt;"",VLOOKUP(C3236,'BASE EQUIPOS'!$G$8:$J$22,4,0),"")</f>
        <v/>
      </c>
      <c r="G3236" s="242"/>
      <c r="H3236" s="233"/>
      <c r="I3236" s="241"/>
      <c r="J3236" s="241"/>
      <c r="K3236" s="241"/>
      <c r="L3236" s="239"/>
      <c r="M3236" s="244"/>
      <c r="N3236" s="245" t="str">
        <f t="shared" ca="1" si="351"/>
        <v/>
      </c>
      <c r="O3236" s="239"/>
      <c r="P3236" s="244"/>
      <c r="Q3236" s="245" t="str">
        <f t="shared" si="352"/>
        <v/>
      </c>
      <c r="U3236" s="246" t="str">
        <f>IFERROR(VLOOKUP(C3236,'BASE EQUIPOS'!$G$8:$O$22,9,0)," ")</f>
        <v xml:space="preserve"> </v>
      </c>
      <c r="V3236" s="232" t="str">
        <f t="shared" si="354"/>
        <v/>
      </c>
      <c r="W3236" s="232" t="str">
        <f t="shared" si="355"/>
        <v/>
      </c>
      <c r="X3236" s="232" t="str">
        <f>IFERROR(VLOOKUP(W3236,Datos!$P$4:$Q$18,2,0),"")</f>
        <v/>
      </c>
      <c r="Y3236" s="232" t="str">
        <f t="shared" si="356"/>
        <v/>
      </c>
      <c r="AA3236" s="314" t="str">
        <f t="shared" ca="1" si="353"/>
        <v/>
      </c>
    </row>
    <row r="3237" spans="1:27" x14ac:dyDescent="0.3">
      <c r="A3237" s="238"/>
      <c r="B3237" s="241" t="str">
        <f t="shared" si="357"/>
        <v/>
      </c>
      <c r="C3237" s="239"/>
      <c r="D3237" s="240" t="str">
        <f>IF(C3237&lt;&gt;"",VLOOKUP(C3237,'BASE EQUIPOS'!$G$8:$H$22,2,0),"")</f>
        <v/>
      </c>
      <c r="E3237" s="241" t="str">
        <f>IF(C3237&lt;&gt;"",VLOOKUP(C3237,'BASE EQUIPOS'!$G$8:$I$22,3,0),"")</f>
        <v/>
      </c>
      <c r="F3237" s="241" t="str">
        <f>IF(C3237&lt;&gt;"",VLOOKUP(C3237,'BASE EQUIPOS'!$G$8:$J$22,4,0),"")</f>
        <v/>
      </c>
      <c r="G3237" s="242"/>
      <c r="H3237" s="233"/>
      <c r="I3237" s="241"/>
      <c r="J3237" s="241"/>
      <c r="K3237" s="241"/>
      <c r="L3237" s="239"/>
      <c r="M3237" s="244"/>
      <c r="N3237" s="245" t="str">
        <f t="shared" ca="1" si="351"/>
        <v/>
      </c>
      <c r="O3237" s="239"/>
      <c r="P3237" s="244"/>
      <c r="Q3237" s="245" t="str">
        <f t="shared" si="352"/>
        <v/>
      </c>
      <c r="U3237" s="246" t="str">
        <f>IFERROR(VLOOKUP(C3237,'BASE EQUIPOS'!$G$8:$O$22,9,0)," ")</f>
        <v xml:space="preserve"> </v>
      </c>
      <c r="V3237" s="232" t="str">
        <f t="shared" si="354"/>
        <v/>
      </c>
      <c r="W3237" s="232" t="str">
        <f t="shared" si="355"/>
        <v/>
      </c>
      <c r="X3237" s="232" t="str">
        <f>IFERROR(VLOOKUP(W3237,Datos!$P$4:$Q$18,2,0),"")</f>
        <v/>
      </c>
      <c r="Y3237" s="232" t="str">
        <f t="shared" si="356"/>
        <v/>
      </c>
      <c r="AA3237" s="314" t="str">
        <f t="shared" ca="1" si="353"/>
        <v/>
      </c>
    </row>
    <row r="3238" spans="1:27" x14ac:dyDescent="0.3">
      <c r="A3238" s="238"/>
      <c r="B3238" s="241" t="str">
        <f t="shared" si="357"/>
        <v/>
      </c>
      <c r="C3238" s="239"/>
      <c r="D3238" s="240" t="str">
        <f>IF(C3238&lt;&gt;"",VLOOKUP(C3238,'BASE EQUIPOS'!$G$8:$H$22,2,0),"")</f>
        <v/>
      </c>
      <c r="E3238" s="241" t="str">
        <f>IF(C3238&lt;&gt;"",VLOOKUP(C3238,'BASE EQUIPOS'!$G$8:$I$22,3,0),"")</f>
        <v/>
      </c>
      <c r="F3238" s="241" t="str">
        <f>IF(C3238&lt;&gt;"",VLOOKUP(C3238,'BASE EQUIPOS'!$G$8:$J$22,4,0),"")</f>
        <v/>
      </c>
      <c r="G3238" s="242"/>
      <c r="H3238" s="233"/>
      <c r="I3238" s="241"/>
      <c r="J3238" s="241"/>
      <c r="K3238" s="241"/>
      <c r="L3238" s="239"/>
      <c r="M3238" s="244"/>
      <c r="N3238" s="245" t="str">
        <f t="shared" ca="1" si="351"/>
        <v/>
      </c>
      <c r="O3238" s="239"/>
      <c r="P3238" s="244"/>
      <c r="Q3238" s="245" t="str">
        <f t="shared" si="352"/>
        <v/>
      </c>
      <c r="U3238" s="246" t="str">
        <f>IFERROR(VLOOKUP(C3238,'BASE EQUIPOS'!$G$8:$O$22,9,0)," ")</f>
        <v xml:space="preserve"> </v>
      </c>
      <c r="V3238" s="232" t="str">
        <f t="shared" si="354"/>
        <v/>
      </c>
      <c r="W3238" s="232" t="str">
        <f t="shared" si="355"/>
        <v/>
      </c>
      <c r="X3238" s="232" t="str">
        <f>IFERROR(VLOOKUP(W3238,Datos!$P$4:$Q$18,2,0),"")</f>
        <v/>
      </c>
      <c r="Y3238" s="232" t="str">
        <f t="shared" si="356"/>
        <v/>
      </c>
      <c r="AA3238" s="314" t="str">
        <f t="shared" ca="1" si="353"/>
        <v/>
      </c>
    </row>
    <row r="3239" spans="1:27" x14ac:dyDescent="0.3">
      <c r="A3239" s="238"/>
      <c r="B3239" s="241" t="str">
        <f t="shared" si="357"/>
        <v/>
      </c>
      <c r="C3239" s="239"/>
      <c r="D3239" s="240" t="str">
        <f>IF(C3239&lt;&gt;"",VLOOKUP(C3239,'BASE EQUIPOS'!$G$8:$H$22,2,0),"")</f>
        <v/>
      </c>
      <c r="E3239" s="241" t="str">
        <f>IF(C3239&lt;&gt;"",VLOOKUP(C3239,'BASE EQUIPOS'!$G$8:$I$22,3,0),"")</f>
        <v/>
      </c>
      <c r="F3239" s="241" t="str">
        <f>IF(C3239&lt;&gt;"",VLOOKUP(C3239,'BASE EQUIPOS'!$G$8:$J$22,4,0),"")</f>
        <v/>
      </c>
      <c r="G3239" s="242"/>
      <c r="H3239" s="233"/>
      <c r="I3239" s="241"/>
      <c r="J3239" s="241"/>
      <c r="K3239" s="241"/>
      <c r="L3239" s="239"/>
      <c r="M3239" s="244"/>
      <c r="N3239" s="245" t="str">
        <f t="shared" ca="1" si="351"/>
        <v/>
      </c>
      <c r="O3239" s="239"/>
      <c r="P3239" s="244"/>
      <c r="Q3239" s="245" t="str">
        <f t="shared" si="352"/>
        <v/>
      </c>
      <c r="U3239" s="246" t="str">
        <f>IFERROR(VLOOKUP(C3239,'BASE EQUIPOS'!$G$8:$O$22,9,0)," ")</f>
        <v xml:space="preserve"> </v>
      </c>
      <c r="V3239" s="232" t="str">
        <f t="shared" si="354"/>
        <v/>
      </c>
      <c r="W3239" s="232" t="str">
        <f t="shared" si="355"/>
        <v/>
      </c>
      <c r="X3239" s="232" t="str">
        <f>IFERROR(VLOOKUP(W3239,Datos!$P$4:$Q$18,2,0),"")</f>
        <v/>
      </c>
      <c r="Y3239" s="232" t="str">
        <f t="shared" si="356"/>
        <v/>
      </c>
      <c r="AA3239" s="314" t="str">
        <f t="shared" ca="1" si="353"/>
        <v/>
      </c>
    </row>
    <row r="3240" spans="1:27" x14ac:dyDescent="0.3">
      <c r="A3240" s="238"/>
      <c r="B3240" s="241" t="str">
        <f t="shared" si="357"/>
        <v/>
      </c>
      <c r="C3240" s="239"/>
      <c r="D3240" s="240" t="str">
        <f>IF(C3240&lt;&gt;"",VLOOKUP(C3240,'BASE EQUIPOS'!$G$8:$H$22,2,0),"")</f>
        <v/>
      </c>
      <c r="E3240" s="241" t="str">
        <f>IF(C3240&lt;&gt;"",VLOOKUP(C3240,'BASE EQUIPOS'!$G$8:$I$22,3,0),"")</f>
        <v/>
      </c>
      <c r="F3240" s="241" t="str">
        <f>IF(C3240&lt;&gt;"",VLOOKUP(C3240,'BASE EQUIPOS'!$G$8:$J$22,4,0),"")</f>
        <v/>
      </c>
      <c r="G3240" s="242"/>
      <c r="H3240" s="233"/>
      <c r="I3240" s="241"/>
      <c r="J3240" s="241"/>
      <c r="K3240" s="241"/>
      <c r="L3240" s="239"/>
      <c r="M3240" s="244"/>
      <c r="N3240" s="245" t="str">
        <f t="shared" ca="1" si="351"/>
        <v/>
      </c>
      <c r="O3240" s="239"/>
      <c r="P3240" s="244"/>
      <c r="Q3240" s="245" t="str">
        <f t="shared" si="352"/>
        <v/>
      </c>
      <c r="U3240" s="246" t="str">
        <f>IFERROR(VLOOKUP(C3240,'BASE EQUIPOS'!$G$8:$O$22,9,0)," ")</f>
        <v xml:space="preserve"> </v>
      </c>
      <c r="V3240" s="232" t="str">
        <f t="shared" si="354"/>
        <v/>
      </c>
      <c r="W3240" s="232" t="str">
        <f t="shared" si="355"/>
        <v/>
      </c>
      <c r="X3240" s="232" t="str">
        <f>IFERROR(VLOOKUP(W3240,Datos!$P$4:$Q$18,2,0),"")</f>
        <v/>
      </c>
      <c r="Y3240" s="232" t="str">
        <f t="shared" si="356"/>
        <v/>
      </c>
      <c r="AA3240" s="314" t="str">
        <f t="shared" ca="1" si="353"/>
        <v/>
      </c>
    </row>
    <row r="3241" spans="1:27" x14ac:dyDescent="0.3">
      <c r="A3241" s="238"/>
      <c r="B3241" s="241" t="str">
        <f t="shared" si="357"/>
        <v/>
      </c>
      <c r="C3241" s="239"/>
      <c r="D3241" s="240" t="str">
        <f>IF(C3241&lt;&gt;"",VLOOKUP(C3241,'BASE EQUIPOS'!$G$8:$H$22,2,0),"")</f>
        <v/>
      </c>
      <c r="E3241" s="241" t="str">
        <f>IF(C3241&lt;&gt;"",VLOOKUP(C3241,'BASE EQUIPOS'!$G$8:$I$22,3,0),"")</f>
        <v/>
      </c>
      <c r="F3241" s="241" t="str">
        <f>IF(C3241&lt;&gt;"",VLOOKUP(C3241,'BASE EQUIPOS'!$G$8:$J$22,4,0),"")</f>
        <v/>
      </c>
      <c r="G3241" s="242"/>
      <c r="H3241" s="233"/>
      <c r="I3241" s="241"/>
      <c r="J3241" s="241"/>
      <c r="K3241" s="241"/>
      <c r="L3241" s="239"/>
      <c r="M3241" s="244"/>
      <c r="N3241" s="245" t="str">
        <f t="shared" ca="1" si="351"/>
        <v/>
      </c>
      <c r="O3241" s="239"/>
      <c r="P3241" s="244"/>
      <c r="Q3241" s="245" t="str">
        <f t="shared" si="352"/>
        <v/>
      </c>
      <c r="U3241" s="246" t="str">
        <f>IFERROR(VLOOKUP(C3241,'BASE EQUIPOS'!$G$8:$O$22,9,0)," ")</f>
        <v xml:space="preserve"> </v>
      </c>
      <c r="V3241" s="232" t="str">
        <f t="shared" si="354"/>
        <v/>
      </c>
      <c r="W3241" s="232" t="str">
        <f t="shared" si="355"/>
        <v/>
      </c>
      <c r="X3241" s="232" t="str">
        <f>IFERROR(VLOOKUP(W3241,Datos!$P$4:$Q$18,2,0),"")</f>
        <v/>
      </c>
      <c r="Y3241" s="232" t="str">
        <f t="shared" si="356"/>
        <v/>
      </c>
      <c r="AA3241" s="314" t="str">
        <f t="shared" ca="1" si="353"/>
        <v/>
      </c>
    </row>
    <row r="3242" spans="1:27" x14ac:dyDescent="0.3">
      <c r="A3242" s="238"/>
      <c r="B3242" s="241" t="str">
        <f t="shared" si="357"/>
        <v/>
      </c>
      <c r="C3242" s="239"/>
      <c r="D3242" s="240" t="str">
        <f>IF(C3242&lt;&gt;"",VLOOKUP(C3242,'BASE EQUIPOS'!$G$8:$H$22,2,0),"")</f>
        <v/>
      </c>
      <c r="E3242" s="241" t="str">
        <f>IF(C3242&lt;&gt;"",VLOOKUP(C3242,'BASE EQUIPOS'!$G$8:$I$22,3,0),"")</f>
        <v/>
      </c>
      <c r="F3242" s="241" t="str">
        <f>IF(C3242&lt;&gt;"",VLOOKUP(C3242,'BASE EQUIPOS'!$G$8:$J$22,4,0),"")</f>
        <v/>
      </c>
      <c r="G3242" s="242"/>
      <c r="H3242" s="233"/>
      <c r="I3242" s="241"/>
      <c r="J3242" s="241"/>
      <c r="K3242" s="241"/>
      <c r="L3242" s="239"/>
      <c r="M3242" s="244"/>
      <c r="N3242" s="245" t="str">
        <f t="shared" ca="1" si="351"/>
        <v/>
      </c>
      <c r="O3242" s="239"/>
      <c r="P3242" s="244"/>
      <c r="Q3242" s="245" t="str">
        <f t="shared" si="352"/>
        <v/>
      </c>
      <c r="U3242" s="246" t="str">
        <f>IFERROR(VLOOKUP(C3242,'BASE EQUIPOS'!$G$8:$O$22,9,0)," ")</f>
        <v xml:space="preserve"> </v>
      </c>
      <c r="V3242" s="232" t="str">
        <f t="shared" si="354"/>
        <v/>
      </c>
      <c r="W3242" s="232" t="str">
        <f t="shared" si="355"/>
        <v/>
      </c>
      <c r="X3242" s="232" t="str">
        <f>IFERROR(VLOOKUP(W3242,Datos!$P$4:$Q$18,2,0),"")</f>
        <v/>
      </c>
      <c r="Y3242" s="232" t="str">
        <f t="shared" si="356"/>
        <v/>
      </c>
      <c r="AA3242" s="314" t="str">
        <f t="shared" ca="1" si="353"/>
        <v/>
      </c>
    </row>
    <row r="3243" spans="1:27" x14ac:dyDescent="0.3">
      <c r="A3243" s="238"/>
      <c r="B3243" s="241" t="str">
        <f t="shared" si="357"/>
        <v/>
      </c>
      <c r="C3243" s="239"/>
      <c r="D3243" s="240" t="str">
        <f>IF(C3243&lt;&gt;"",VLOOKUP(C3243,'BASE EQUIPOS'!$G$8:$H$22,2,0),"")</f>
        <v/>
      </c>
      <c r="E3243" s="241" t="str">
        <f>IF(C3243&lt;&gt;"",VLOOKUP(C3243,'BASE EQUIPOS'!$G$8:$I$22,3,0),"")</f>
        <v/>
      </c>
      <c r="F3243" s="241" t="str">
        <f>IF(C3243&lt;&gt;"",VLOOKUP(C3243,'BASE EQUIPOS'!$G$8:$J$22,4,0),"")</f>
        <v/>
      </c>
      <c r="G3243" s="242"/>
      <c r="H3243" s="233"/>
      <c r="I3243" s="241"/>
      <c r="J3243" s="241"/>
      <c r="K3243" s="241"/>
      <c r="L3243" s="239"/>
      <c r="M3243" s="244"/>
      <c r="N3243" s="245" t="str">
        <f t="shared" ca="1" si="351"/>
        <v/>
      </c>
      <c r="O3243" s="239"/>
      <c r="P3243" s="244"/>
      <c r="Q3243" s="245" t="str">
        <f t="shared" si="352"/>
        <v/>
      </c>
      <c r="U3243" s="246" t="str">
        <f>IFERROR(VLOOKUP(C3243,'BASE EQUIPOS'!$G$8:$O$22,9,0)," ")</f>
        <v xml:space="preserve"> </v>
      </c>
      <c r="V3243" s="232" t="str">
        <f t="shared" si="354"/>
        <v/>
      </c>
      <c r="W3243" s="232" t="str">
        <f t="shared" si="355"/>
        <v/>
      </c>
      <c r="X3243" s="232" t="str">
        <f>IFERROR(VLOOKUP(W3243,Datos!$P$4:$Q$18,2,0),"")</f>
        <v/>
      </c>
      <c r="Y3243" s="232" t="str">
        <f t="shared" si="356"/>
        <v/>
      </c>
      <c r="AA3243" s="314" t="str">
        <f t="shared" ca="1" si="353"/>
        <v/>
      </c>
    </row>
    <row r="3244" spans="1:27" x14ac:dyDescent="0.3">
      <c r="A3244" s="238"/>
      <c r="B3244" s="241" t="str">
        <f t="shared" si="357"/>
        <v/>
      </c>
      <c r="C3244" s="239"/>
      <c r="D3244" s="240" t="str">
        <f>IF(C3244&lt;&gt;"",VLOOKUP(C3244,'BASE EQUIPOS'!$G$8:$H$22,2,0),"")</f>
        <v/>
      </c>
      <c r="E3244" s="241" t="str">
        <f>IF(C3244&lt;&gt;"",VLOOKUP(C3244,'BASE EQUIPOS'!$G$8:$I$22,3,0),"")</f>
        <v/>
      </c>
      <c r="F3244" s="241" t="str">
        <f>IF(C3244&lt;&gt;"",VLOOKUP(C3244,'BASE EQUIPOS'!$G$8:$J$22,4,0),"")</f>
        <v/>
      </c>
      <c r="G3244" s="242"/>
      <c r="H3244" s="233"/>
      <c r="I3244" s="241"/>
      <c r="J3244" s="241"/>
      <c r="K3244" s="241"/>
      <c r="L3244" s="239"/>
      <c r="M3244" s="244"/>
      <c r="N3244" s="245" t="str">
        <f t="shared" ca="1" si="351"/>
        <v/>
      </c>
      <c r="O3244" s="239"/>
      <c r="P3244" s="244"/>
      <c r="Q3244" s="245" t="str">
        <f t="shared" si="352"/>
        <v/>
      </c>
      <c r="U3244" s="246" t="str">
        <f>IFERROR(VLOOKUP(C3244,'BASE EQUIPOS'!$G$8:$O$22,9,0)," ")</f>
        <v xml:space="preserve"> </v>
      </c>
      <c r="V3244" s="232" t="str">
        <f t="shared" si="354"/>
        <v/>
      </c>
      <c r="W3244" s="232" t="str">
        <f t="shared" si="355"/>
        <v/>
      </c>
      <c r="X3244" s="232" t="str">
        <f>IFERROR(VLOOKUP(W3244,Datos!$P$4:$Q$18,2,0),"")</f>
        <v/>
      </c>
      <c r="Y3244" s="232" t="str">
        <f t="shared" si="356"/>
        <v/>
      </c>
      <c r="AA3244" s="314" t="str">
        <f t="shared" ca="1" si="353"/>
        <v/>
      </c>
    </row>
    <row r="3245" spans="1:27" x14ac:dyDescent="0.3">
      <c r="A3245" s="238"/>
      <c r="B3245" s="241" t="str">
        <f t="shared" si="357"/>
        <v/>
      </c>
      <c r="C3245" s="239"/>
      <c r="D3245" s="240" t="str">
        <f>IF(C3245&lt;&gt;"",VLOOKUP(C3245,'BASE EQUIPOS'!$G$8:$H$22,2,0),"")</f>
        <v/>
      </c>
      <c r="E3245" s="241" t="str">
        <f>IF(C3245&lt;&gt;"",VLOOKUP(C3245,'BASE EQUIPOS'!$G$8:$I$22,3,0),"")</f>
        <v/>
      </c>
      <c r="F3245" s="241" t="str">
        <f>IF(C3245&lt;&gt;"",VLOOKUP(C3245,'BASE EQUIPOS'!$G$8:$J$22,4,0),"")</f>
        <v/>
      </c>
      <c r="G3245" s="242"/>
      <c r="H3245" s="233"/>
      <c r="I3245" s="241"/>
      <c r="J3245" s="241"/>
      <c r="K3245" s="241"/>
      <c r="L3245" s="239"/>
      <c r="M3245" s="244"/>
      <c r="N3245" s="245" t="str">
        <f t="shared" ca="1" si="351"/>
        <v/>
      </c>
      <c r="O3245" s="239"/>
      <c r="P3245" s="244"/>
      <c r="Q3245" s="245" t="str">
        <f t="shared" si="352"/>
        <v/>
      </c>
      <c r="U3245" s="246" t="str">
        <f>IFERROR(VLOOKUP(C3245,'BASE EQUIPOS'!$G$8:$O$22,9,0)," ")</f>
        <v xml:space="preserve"> </v>
      </c>
      <c r="V3245" s="232" t="str">
        <f t="shared" si="354"/>
        <v/>
      </c>
      <c r="W3245" s="232" t="str">
        <f t="shared" si="355"/>
        <v/>
      </c>
      <c r="X3245" s="232" t="str">
        <f>IFERROR(VLOOKUP(W3245,Datos!$P$4:$Q$18,2,0),"")</f>
        <v/>
      </c>
      <c r="Y3245" s="232" t="str">
        <f t="shared" si="356"/>
        <v/>
      </c>
      <c r="AA3245" s="314" t="str">
        <f t="shared" ca="1" si="353"/>
        <v/>
      </c>
    </row>
    <row r="3246" spans="1:27" x14ac:dyDescent="0.3">
      <c r="A3246" s="238"/>
      <c r="B3246" s="241" t="str">
        <f t="shared" si="357"/>
        <v/>
      </c>
      <c r="C3246" s="239"/>
      <c r="D3246" s="240" t="str">
        <f>IF(C3246&lt;&gt;"",VLOOKUP(C3246,'BASE EQUIPOS'!$G$8:$H$22,2,0),"")</f>
        <v/>
      </c>
      <c r="E3246" s="241" t="str">
        <f>IF(C3246&lt;&gt;"",VLOOKUP(C3246,'BASE EQUIPOS'!$G$8:$I$22,3,0),"")</f>
        <v/>
      </c>
      <c r="F3246" s="241" t="str">
        <f>IF(C3246&lt;&gt;"",VLOOKUP(C3246,'BASE EQUIPOS'!$G$8:$J$22,4,0),"")</f>
        <v/>
      </c>
      <c r="G3246" s="242"/>
      <c r="H3246" s="233"/>
      <c r="I3246" s="241"/>
      <c r="J3246" s="241"/>
      <c r="K3246" s="241"/>
      <c r="L3246" s="239"/>
      <c r="M3246" s="244"/>
      <c r="N3246" s="245" t="str">
        <f t="shared" ca="1" si="351"/>
        <v/>
      </c>
      <c r="O3246" s="239"/>
      <c r="P3246" s="244"/>
      <c r="Q3246" s="245" t="str">
        <f t="shared" si="352"/>
        <v/>
      </c>
      <c r="U3246" s="246" t="str">
        <f>IFERROR(VLOOKUP(C3246,'BASE EQUIPOS'!$G$8:$O$22,9,0)," ")</f>
        <v xml:space="preserve"> </v>
      </c>
      <c r="V3246" s="232" t="str">
        <f t="shared" si="354"/>
        <v/>
      </c>
      <c r="W3246" s="232" t="str">
        <f t="shared" si="355"/>
        <v/>
      </c>
      <c r="X3246" s="232" t="str">
        <f>IFERROR(VLOOKUP(W3246,Datos!$P$4:$Q$18,2,0),"")</f>
        <v/>
      </c>
      <c r="Y3246" s="232" t="str">
        <f t="shared" si="356"/>
        <v/>
      </c>
      <c r="AA3246" s="314" t="str">
        <f t="shared" ca="1" si="353"/>
        <v/>
      </c>
    </row>
    <row r="3247" spans="1:27" x14ac:dyDescent="0.3">
      <c r="A3247" s="238"/>
      <c r="B3247" s="241" t="str">
        <f t="shared" si="357"/>
        <v/>
      </c>
      <c r="C3247" s="239"/>
      <c r="D3247" s="240" t="str">
        <f>IF(C3247&lt;&gt;"",VLOOKUP(C3247,'BASE EQUIPOS'!$G$8:$H$22,2,0),"")</f>
        <v/>
      </c>
      <c r="E3247" s="241" t="str">
        <f>IF(C3247&lt;&gt;"",VLOOKUP(C3247,'BASE EQUIPOS'!$G$8:$I$22,3,0),"")</f>
        <v/>
      </c>
      <c r="F3247" s="241" t="str">
        <f>IF(C3247&lt;&gt;"",VLOOKUP(C3247,'BASE EQUIPOS'!$G$8:$J$22,4,0),"")</f>
        <v/>
      </c>
      <c r="G3247" s="242"/>
      <c r="H3247" s="233"/>
      <c r="I3247" s="241"/>
      <c r="J3247" s="241"/>
      <c r="K3247" s="241"/>
      <c r="L3247" s="239"/>
      <c r="M3247" s="244"/>
      <c r="N3247" s="245" t="str">
        <f t="shared" ca="1" si="351"/>
        <v/>
      </c>
      <c r="O3247" s="239"/>
      <c r="P3247" s="244"/>
      <c r="Q3247" s="245" t="str">
        <f t="shared" si="352"/>
        <v/>
      </c>
      <c r="U3247" s="246" t="str">
        <f>IFERROR(VLOOKUP(C3247,'BASE EQUIPOS'!$G$8:$O$22,9,0)," ")</f>
        <v xml:space="preserve"> </v>
      </c>
      <c r="V3247" s="232" t="str">
        <f t="shared" si="354"/>
        <v/>
      </c>
      <c r="W3247" s="232" t="str">
        <f t="shared" si="355"/>
        <v/>
      </c>
      <c r="X3247" s="232" t="str">
        <f>IFERROR(VLOOKUP(W3247,Datos!$P$4:$Q$18,2,0),"")</f>
        <v/>
      </c>
      <c r="Y3247" s="232" t="str">
        <f t="shared" si="356"/>
        <v/>
      </c>
      <c r="AA3247" s="314" t="str">
        <f t="shared" ca="1" si="353"/>
        <v/>
      </c>
    </row>
    <row r="3248" spans="1:27" x14ac:dyDescent="0.3">
      <c r="A3248" s="238"/>
      <c r="B3248" s="241" t="str">
        <f t="shared" si="357"/>
        <v/>
      </c>
      <c r="C3248" s="239"/>
      <c r="D3248" s="240" t="str">
        <f>IF(C3248&lt;&gt;"",VLOOKUP(C3248,'BASE EQUIPOS'!$G$8:$H$22,2,0),"")</f>
        <v/>
      </c>
      <c r="E3248" s="241" t="str">
        <f>IF(C3248&lt;&gt;"",VLOOKUP(C3248,'BASE EQUIPOS'!$G$8:$I$22,3,0),"")</f>
        <v/>
      </c>
      <c r="F3248" s="241" t="str">
        <f>IF(C3248&lt;&gt;"",VLOOKUP(C3248,'BASE EQUIPOS'!$G$8:$J$22,4,0),"")</f>
        <v/>
      </c>
      <c r="G3248" s="242"/>
      <c r="H3248" s="233"/>
      <c r="I3248" s="241"/>
      <c r="J3248" s="241"/>
      <c r="K3248" s="241"/>
      <c r="L3248" s="239"/>
      <c r="M3248" s="244"/>
      <c r="N3248" s="245" t="str">
        <f t="shared" ca="1" si="351"/>
        <v/>
      </c>
      <c r="O3248" s="239"/>
      <c r="P3248" s="244"/>
      <c r="Q3248" s="245" t="str">
        <f t="shared" si="352"/>
        <v/>
      </c>
      <c r="U3248" s="246" t="str">
        <f>IFERROR(VLOOKUP(C3248,'BASE EQUIPOS'!$G$8:$O$22,9,0)," ")</f>
        <v xml:space="preserve"> </v>
      </c>
      <c r="V3248" s="232" t="str">
        <f t="shared" si="354"/>
        <v/>
      </c>
      <c r="W3248" s="232" t="str">
        <f t="shared" si="355"/>
        <v/>
      </c>
      <c r="X3248" s="232" t="str">
        <f>IFERROR(VLOOKUP(W3248,Datos!$P$4:$Q$18,2,0),"")</f>
        <v/>
      </c>
      <c r="Y3248" s="232" t="str">
        <f t="shared" si="356"/>
        <v/>
      </c>
      <c r="AA3248" s="314" t="str">
        <f t="shared" ca="1" si="353"/>
        <v/>
      </c>
    </row>
    <row r="3249" spans="1:27" x14ac:dyDescent="0.3">
      <c r="A3249" s="238"/>
      <c r="B3249" s="241" t="str">
        <f t="shared" si="357"/>
        <v/>
      </c>
      <c r="C3249" s="239"/>
      <c r="D3249" s="240" t="str">
        <f>IF(C3249&lt;&gt;"",VLOOKUP(C3249,'BASE EQUIPOS'!$G$8:$H$22,2,0),"")</f>
        <v/>
      </c>
      <c r="E3249" s="241" t="str">
        <f>IF(C3249&lt;&gt;"",VLOOKUP(C3249,'BASE EQUIPOS'!$G$8:$I$22,3,0),"")</f>
        <v/>
      </c>
      <c r="F3249" s="241" t="str">
        <f>IF(C3249&lt;&gt;"",VLOOKUP(C3249,'BASE EQUIPOS'!$G$8:$J$22,4,0),"")</f>
        <v/>
      </c>
      <c r="G3249" s="242"/>
      <c r="H3249" s="233"/>
      <c r="I3249" s="241"/>
      <c r="J3249" s="241"/>
      <c r="K3249" s="241"/>
      <c r="L3249" s="239"/>
      <c r="M3249" s="244"/>
      <c r="N3249" s="245" t="str">
        <f t="shared" ca="1" si="351"/>
        <v/>
      </c>
      <c r="O3249" s="239"/>
      <c r="P3249" s="244"/>
      <c r="Q3249" s="245" t="str">
        <f t="shared" si="352"/>
        <v/>
      </c>
      <c r="U3249" s="246" t="str">
        <f>IFERROR(VLOOKUP(C3249,'BASE EQUIPOS'!$G$8:$O$22,9,0)," ")</f>
        <v xml:space="preserve"> </v>
      </c>
      <c r="V3249" s="232" t="str">
        <f t="shared" si="354"/>
        <v/>
      </c>
      <c r="W3249" s="232" t="str">
        <f t="shared" si="355"/>
        <v/>
      </c>
      <c r="X3249" s="232" t="str">
        <f>IFERROR(VLOOKUP(W3249,Datos!$P$4:$Q$18,2,0),"")</f>
        <v/>
      </c>
      <c r="Y3249" s="232" t="str">
        <f t="shared" si="356"/>
        <v/>
      </c>
      <c r="AA3249" s="314" t="str">
        <f t="shared" ca="1" si="353"/>
        <v/>
      </c>
    </row>
    <row r="3250" spans="1:27" x14ac:dyDescent="0.3">
      <c r="A3250" s="238"/>
      <c r="B3250" s="241" t="str">
        <f t="shared" si="357"/>
        <v/>
      </c>
      <c r="C3250" s="239"/>
      <c r="D3250" s="240" t="str">
        <f>IF(C3250&lt;&gt;"",VLOOKUP(C3250,'BASE EQUIPOS'!$G$8:$H$22,2,0),"")</f>
        <v/>
      </c>
      <c r="E3250" s="241" t="str">
        <f>IF(C3250&lt;&gt;"",VLOOKUP(C3250,'BASE EQUIPOS'!$G$8:$I$22,3,0),"")</f>
        <v/>
      </c>
      <c r="F3250" s="241" t="str">
        <f>IF(C3250&lt;&gt;"",VLOOKUP(C3250,'BASE EQUIPOS'!$G$8:$J$22,4,0),"")</f>
        <v/>
      </c>
      <c r="G3250" s="242"/>
      <c r="H3250" s="233"/>
      <c r="I3250" s="241"/>
      <c r="J3250" s="241"/>
      <c r="K3250" s="241"/>
      <c r="L3250" s="239"/>
      <c r="M3250" s="244"/>
      <c r="N3250" s="245" t="str">
        <f t="shared" ca="1" si="351"/>
        <v/>
      </c>
      <c r="O3250" s="239"/>
      <c r="P3250" s="244"/>
      <c r="Q3250" s="245" t="str">
        <f t="shared" si="352"/>
        <v/>
      </c>
      <c r="U3250" s="246" t="str">
        <f>IFERROR(VLOOKUP(C3250,'BASE EQUIPOS'!$G$8:$O$22,9,0)," ")</f>
        <v xml:space="preserve"> </v>
      </c>
      <c r="V3250" s="232" t="str">
        <f t="shared" si="354"/>
        <v/>
      </c>
      <c r="W3250" s="232" t="str">
        <f t="shared" si="355"/>
        <v/>
      </c>
      <c r="X3250" s="232" t="str">
        <f>IFERROR(VLOOKUP(W3250,Datos!$P$4:$Q$18,2,0),"")</f>
        <v/>
      </c>
      <c r="Y3250" s="232" t="str">
        <f t="shared" si="356"/>
        <v/>
      </c>
      <c r="AA3250" s="314" t="str">
        <f t="shared" ca="1" si="353"/>
        <v/>
      </c>
    </row>
    <row r="3251" spans="1:27" x14ac:dyDescent="0.3">
      <c r="A3251" s="238"/>
      <c r="B3251" s="241" t="str">
        <f t="shared" si="357"/>
        <v/>
      </c>
      <c r="C3251" s="239"/>
      <c r="D3251" s="240" t="str">
        <f>IF(C3251&lt;&gt;"",VLOOKUP(C3251,'BASE EQUIPOS'!$G$8:$H$22,2,0),"")</f>
        <v/>
      </c>
      <c r="E3251" s="241" t="str">
        <f>IF(C3251&lt;&gt;"",VLOOKUP(C3251,'BASE EQUIPOS'!$G$8:$I$22,3,0),"")</f>
        <v/>
      </c>
      <c r="F3251" s="241" t="str">
        <f>IF(C3251&lt;&gt;"",VLOOKUP(C3251,'BASE EQUIPOS'!$G$8:$J$22,4,0),"")</f>
        <v/>
      </c>
      <c r="G3251" s="242"/>
      <c r="H3251" s="233"/>
      <c r="I3251" s="241"/>
      <c r="J3251" s="241"/>
      <c r="K3251" s="241"/>
      <c r="L3251" s="239"/>
      <c r="M3251" s="244"/>
      <c r="N3251" s="245" t="str">
        <f t="shared" ca="1" si="351"/>
        <v/>
      </c>
      <c r="O3251" s="239"/>
      <c r="P3251" s="244"/>
      <c r="Q3251" s="245" t="str">
        <f t="shared" si="352"/>
        <v/>
      </c>
      <c r="U3251" s="246" t="str">
        <f>IFERROR(VLOOKUP(C3251,'BASE EQUIPOS'!$G$8:$O$22,9,0)," ")</f>
        <v xml:space="preserve"> </v>
      </c>
      <c r="V3251" s="232" t="str">
        <f t="shared" si="354"/>
        <v/>
      </c>
      <c r="W3251" s="232" t="str">
        <f t="shared" si="355"/>
        <v/>
      </c>
      <c r="X3251" s="232" t="str">
        <f>IFERROR(VLOOKUP(W3251,Datos!$P$4:$Q$18,2,0),"")</f>
        <v/>
      </c>
      <c r="Y3251" s="232" t="str">
        <f t="shared" si="356"/>
        <v/>
      </c>
      <c r="AA3251" s="314" t="str">
        <f t="shared" ca="1" si="353"/>
        <v/>
      </c>
    </row>
    <row r="3252" spans="1:27" x14ac:dyDescent="0.3">
      <c r="A3252" s="238"/>
      <c r="B3252" s="241" t="str">
        <f t="shared" si="357"/>
        <v/>
      </c>
      <c r="C3252" s="239"/>
      <c r="D3252" s="240" t="str">
        <f>IF(C3252&lt;&gt;"",VLOOKUP(C3252,'BASE EQUIPOS'!$G$8:$H$22,2,0),"")</f>
        <v/>
      </c>
      <c r="E3252" s="241" t="str">
        <f>IF(C3252&lt;&gt;"",VLOOKUP(C3252,'BASE EQUIPOS'!$G$8:$I$22,3,0),"")</f>
        <v/>
      </c>
      <c r="F3252" s="241" t="str">
        <f>IF(C3252&lt;&gt;"",VLOOKUP(C3252,'BASE EQUIPOS'!$G$8:$J$22,4,0),"")</f>
        <v/>
      </c>
      <c r="G3252" s="242"/>
      <c r="H3252" s="233"/>
      <c r="I3252" s="241"/>
      <c r="J3252" s="241"/>
      <c r="K3252" s="241"/>
      <c r="L3252" s="239"/>
      <c r="M3252" s="244"/>
      <c r="N3252" s="245" t="str">
        <f t="shared" ca="1" si="351"/>
        <v/>
      </c>
      <c r="O3252" s="239"/>
      <c r="P3252" s="244"/>
      <c r="Q3252" s="245" t="str">
        <f t="shared" si="352"/>
        <v/>
      </c>
      <c r="U3252" s="246" t="str">
        <f>IFERROR(VLOOKUP(C3252,'BASE EQUIPOS'!$G$8:$O$22,9,0)," ")</f>
        <v xml:space="preserve"> </v>
      </c>
      <c r="V3252" s="232" t="str">
        <f t="shared" si="354"/>
        <v/>
      </c>
      <c r="W3252" s="232" t="str">
        <f t="shared" si="355"/>
        <v/>
      </c>
      <c r="X3252" s="232" t="str">
        <f>IFERROR(VLOOKUP(W3252,Datos!$P$4:$Q$18,2,0),"")</f>
        <v/>
      </c>
      <c r="Y3252" s="232" t="str">
        <f t="shared" si="356"/>
        <v/>
      </c>
      <c r="AA3252" s="314" t="str">
        <f t="shared" ca="1" si="353"/>
        <v/>
      </c>
    </row>
    <row r="3253" spans="1:27" x14ac:dyDescent="0.3">
      <c r="A3253" s="238"/>
      <c r="B3253" s="241" t="str">
        <f t="shared" si="357"/>
        <v/>
      </c>
      <c r="C3253" s="239"/>
      <c r="D3253" s="240" t="str">
        <f>IF(C3253&lt;&gt;"",VLOOKUP(C3253,'BASE EQUIPOS'!$G$8:$H$22,2,0),"")</f>
        <v/>
      </c>
      <c r="E3253" s="241" t="str">
        <f>IF(C3253&lt;&gt;"",VLOOKUP(C3253,'BASE EQUIPOS'!$G$8:$I$22,3,0),"")</f>
        <v/>
      </c>
      <c r="F3253" s="241" t="str">
        <f>IF(C3253&lt;&gt;"",VLOOKUP(C3253,'BASE EQUIPOS'!$G$8:$J$22,4,0),"")</f>
        <v/>
      </c>
      <c r="G3253" s="242"/>
      <c r="H3253" s="233"/>
      <c r="I3253" s="241"/>
      <c r="J3253" s="241"/>
      <c r="K3253" s="241"/>
      <c r="L3253" s="239"/>
      <c r="M3253" s="244"/>
      <c r="N3253" s="245" t="str">
        <f t="shared" ca="1" si="351"/>
        <v/>
      </c>
      <c r="O3253" s="239"/>
      <c r="P3253" s="244"/>
      <c r="Q3253" s="245" t="str">
        <f t="shared" si="352"/>
        <v/>
      </c>
      <c r="U3253" s="246" t="str">
        <f>IFERROR(VLOOKUP(C3253,'BASE EQUIPOS'!$G$8:$O$22,9,0)," ")</f>
        <v xml:space="preserve"> </v>
      </c>
      <c r="V3253" s="232" t="str">
        <f t="shared" si="354"/>
        <v/>
      </c>
      <c r="W3253" s="232" t="str">
        <f t="shared" si="355"/>
        <v/>
      </c>
      <c r="X3253" s="232" t="str">
        <f>IFERROR(VLOOKUP(W3253,Datos!$P$4:$Q$18,2,0),"")</f>
        <v/>
      </c>
      <c r="Y3253" s="232" t="str">
        <f t="shared" si="356"/>
        <v/>
      </c>
      <c r="AA3253" s="314" t="str">
        <f t="shared" ca="1" si="353"/>
        <v/>
      </c>
    </row>
    <row r="3254" spans="1:27" x14ac:dyDescent="0.3">
      <c r="A3254" s="238"/>
      <c r="B3254" s="241" t="str">
        <f t="shared" si="357"/>
        <v/>
      </c>
      <c r="C3254" s="239"/>
      <c r="D3254" s="240" t="str">
        <f>IF(C3254&lt;&gt;"",VLOOKUP(C3254,'BASE EQUIPOS'!$G$8:$H$22,2,0),"")</f>
        <v/>
      </c>
      <c r="E3254" s="241" t="str">
        <f>IF(C3254&lt;&gt;"",VLOOKUP(C3254,'BASE EQUIPOS'!$G$8:$I$22,3,0),"")</f>
        <v/>
      </c>
      <c r="F3254" s="241" t="str">
        <f>IF(C3254&lt;&gt;"",VLOOKUP(C3254,'BASE EQUIPOS'!$G$8:$J$22,4,0),"")</f>
        <v/>
      </c>
      <c r="G3254" s="242"/>
      <c r="H3254" s="233"/>
      <c r="I3254" s="241"/>
      <c r="J3254" s="241"/>
      <c r="K3254" s="241"/>
      <c r="L3254" s="239"/>
      <c r="M3254" s="244"/>
      <c r="N3254" s="245" t="str">
        <f t="shared" ca="1" si="351"/>
        <v/>
      </c>
      <c r="O3254" s="239"/>
      <c r="P3254" s="244"/>
      <c r="Q3254" s="245" t="str">
        <f t="shared" si="352"/>
        <v/>
      </c>
      <c r="U3254" s="246" t="str">
        <f>IFERROR(VLOOKUP(C3254,'BASE EQUIPOS'!$G$8:$O$22,9,0)," ")</f>
        <v xml:space="preserve"> </v>
      </c>
      <c r="V3254" s="232" t="str">
        <f t="shared" si="354"/>
        <v/>
      </c>
      <c r="W3254" s="232" t="str">
        <f t="shared" si="355"/>
        <v/>
      </c>
      <c r="X3254" s="232" t="str">
        <f>IFERROR(VLOOKUP(W3254,Datos!$P$4:$Q$18,2,0),"")</f>
        <v/>
      </c>
      <c r="Y3254" s="232" t="str">
        <f t="shared" si="356"/>
        <v/>
      </c>
      <c r="AA3254" s="314" t="str">
        <f t="shared" ca="1" si="353"/>
        <v/>
      </c>
    </row>
    <row r="3255" spans="1:27" x14ac:dyDescent="0.3">
      <c r="A3255" s="238"/>
      <c r="B3255" s="241" t="str">
        <f t="shared" si="357"/>
        <v/>
      </c>
      <c r="C3255" s="239"/>
      <c r="D3255" s="240" t="str">
        <f>IF(C3255&lt;&gt;"",VLOOKUP(C3255,'BASE EQUIPOS'!$G$8:$H$22,2,0),"")</f>
        <v/>
      </c>
      <c r="E3255" s="241" t="str">
        <f>IF(C3255&lt;&gt;"",VLOOKUP(C3255,'BASE EQUIPOS'!$G$8:$I$22,3,0),"")</f>
        <v/>
      </c>
      <c r="F3255" s="241" t="str">
        <f>IF(C3255&lt;&gt;"",VLOOKUP(C3255,'BASE EQUIPOS'!$G$8:$J$22,4,0),"")</f>
        <v/>
      </c>
      <c r="G3255" s="242"/>
      <c r="H3255" s="233"/>
      <c r="I3255" s="241"/>
      <c r="J3255" s="241"/>
      <c r="K3255" s="241"/>
      <c r="L3255" s="239"/>
      <c r="M3255" s="244"/>
      <c r="N3255" s="245" t="str">
        <f t="shared" ca="1" si="351"/>
        <v/>
      </c>
      <c r="O3255" s="239"/>
      <c r="P3255" s="244"/>
      <c r="Q3255" s="245" t="str">
        <f t="shared" si="352"/>
        <v/>
      </c>
      <c r="U3255" s="246" t="str">
        <f>IFERROR(VLOOKUP(C3255,'BASE EQUIPOS'!$G$8:$O$22,9,0)," ")</f>
        <v xml:space="preserve"> </v>
      </c>
      <c r="V3255" s="232" t="str">
        <f t="shared" si="354"/>
        <v/>
      </c>
      <c r="W3255" s="232" t="str">
        <f t="shared" si="355"/>
        <v/>
      </c>
      <c r="X3255" s="232" t="str">
        <f>IFERROR(VLOOKUP(W3255,Datos!$P$4:$Q$18,2,0),"")</f>
        <v/>
      </c>
      <c r="Y3255" s="232" t="str">
        <f t="shared" si="356"/>
        <v/>
      </c>
      <c r="AA3255" s="314" t="str">
        <f t="shared" ca="1" si="353"/>
        <v/>
      </c>
    </row>
    <row r="3256" spans="1:27" x14ac:dyDescent="0.3">
      <c r="A3256" s="238"/>
      <c r="B3256" s="241" t="str">
        <f t="shared" si="357"/>
        <v/>
      </c>
      <c r="C3256" s="239"/>
      <c r="D3256" s="240" t="str">
        <f>IF(C3256&lt;&gt;"",VLOOKUP(C3256,'BASE EQUIPOS'!$G$8:$H$22,2,0),"")</f>
        <v/>
      </c>
      <c r="E3256" s="241" t="str">
        <f>IF(C3256&lt;&gt;"",VLOOKUP(C3256,'BASE EQUIPOS'!$G$8:$I$22,3,0),"")</f>
        <v/>
      </c>
      <c r="F3256" s="241" t="str">
        <f>IF(C3256&lt;&gt;"",VLOOKUP(C3256,'BASE EQUIPOS'!$G$8:$J$22,4,0),"")</f>
        <v/>
      </c>
      <c r="G3256" s="242"/>
      <c r="H3256" s="233"/>
      <c r="I3256" s="241"/>
      <c r="J3256" s="241"/>
      <c r="K3256" s="241"/>
      <c r="L3256" s="239"/>
      <c r="M3256" s="244"/>
      <c r="N3256" s="245" t="str">
        <f t="shared" ca="1" si="351"/>
        <v/>
      </c>
      <c r="O3256" s="239"/>
      <c r="P3256" s="244"/>
      <c r="Q3256" s="245" t="str">
        <f t="shared" si="352"/>
        <v/>
      </c>
      <c r="U3256" s="246" t="str">
        <f>IFERROR(VLOOKUP(C3256,'BASE EQUIPOS'!$G$8:$O$22,9,0)," ")</f>
        <v xml:space="preserve"> </v>
      </c>
      <c r="V3256" s="232" t="str">
        <f t="shared" si="354"/>
        <v/>
      </c>
      <c r="W3256" s="232" t="str">
        <f t="shared" si="355"/>
        <v/>
      </c>
      <c r="X3256" s="232" t="str">
        <f>IFERROR(VLOOKUP(W3256,Datos!$P$4:$Q$18,2,0),"")</f>
        <v/>
      </c>
      <c r="Y3256" s="232" t="str">
        <f t="shared" si="356"/>
        <v/>
      </c>
      <c r="AA3256" s="314" t="str">
        <f t="shared" ca="1" si="353"/>
        <v/>
      </c>
    </row>
    <row r="3257" spans="1:27" x14ac:dyDescent="0.3">
      <c r="A3257" s="238"/>
      <c r="B3257" s="241" t="str">
        <f t="shared" si="357"/>
        <v/>
      </c>
      <c r="C3257" s="239"/>
      <c r="D3257" s="240" t="str">
        <f>IF(C3257&lt;&gt;"",VLOOKUP(C3257,'BASE EQUIPOS'!$G$8:$H$22,2,0),"")</f>
        <v/>
      </c>
      <c r="E3257" s="241" t="str">
        <f>IF(C3257&lt;&gt;"",VLOOKUP(C3257,'BASE EQUIPOS'!$G$8:$I$22,3,0),"")</f>
        <v/>
      </c>
      <c r="F3257" s="241" t="str">
        <f>IF(C3257&lt;&gt;"",VLOOKUP(C3257,'BASE EQUIPOS'!$G$8:$J$22,4,0),"")</f>
        <v/>
      </c>
      <c r="G3257" s="242"/>
      <c r="H3257" s="233"/>
      <c r="I3257" s="241"/>
      <c r="J3257" s="241"/>
      <c r="K3257" s="241"/>
      <c r="L3257" s="239"/>
      <c r="M3257" s="244"/>
      <c r="N3257" s="245" t="str">
        <f t="shared" ca="1" si="351"/>
        <v/>
      </c>
      <c r="O3257" s="239"/>
      <c r="P3257" s="244"/>
      <c r="Q3257" s="245" t="str">
        <f t="shared" si="352"/>
        <v/>
      </c>
      <c r="U3257" s="246" t="str">
        <f>IFERROR(VLOOKUP(C3257,'BASE EQUIPOS'!$G$8:$O$22,9,0)," ")</f>
        <v xml:space="preserve"> </v>
      </c>
      <c r="V3257" s="232" t="str">
        <f t="shared" si="354"/>
        <v/>
      </c>
      <c r="W3257" s="232" t="str">
        <f t="shared" si="355"/>
        <v/>
      </c>
      <c r="X3257" s="232" t="str">
        <f>IFERROR(VLOOKUP(W3257,Datos!$P$4:$Q$18,2,0),"")</f>
        <v/>
      </c>
      <c r="Y3257" s="232" t="str">
        <f t="shared" si="356"/>
        <v/>
      </c>
      <c r="AA3257" s="314" t="str">
        <f t="shared" ca="1" si="353"/>
        <v/>
      </c>
    </row>
    <row r="3258" spans="1:27" x14ac:dyDescent="0.3">
      <c r="A3258" s="238"/>
      <c r="B3258" s="241" t="str">
        <f t="shared" si="357"/>
        <v/>
      </c>
      <c r="C3258" s="239"/>
      <c r="D3258" s="240" t="str">
        <f>IF(C3258&lt;&gt;"",VLOOKUP(C3258,'BASE EQUIPOS'!$G$8:$H$22,2,0),"")</f>
        <v/>
      </c>
      <c r="E3258" s="241" t="str">
        <f>IF(C3258&lt;&gt;"",VLOOKUP(C3258,'BASE EQUIPOS'!$G$8:$I$22,3,0),"")</f>
        <v/>
      </c>
      <c r="F3258" s="241" t="str">
        <f>IF(C3258&lt;&gt;"",VLOOKUP(C3258,'BASE EQUIPOS'!$G$8:$J$22,4,0),"")</f>
        <v/>
      </c>
      <c r="G3258" s="242"/>
      <c r="H3258" s="233"/>
      <c r="I3258" s="241"/>
      <c r="J3258" s="241"/>
      <c r="K3258" s="241"/>
      <c r="L3258" s="239"/>
      <c r="M3258" s="244"/>
      <c r="N3258" s="245" t="str">
        <f t="shared" ca="1" si="351"/>
        <v/>
      </c>
      <c r="O3258" s="239"/>
      <c r="P3258" s="244"/>
      <c r="Q3258" s="245" t="str">
        <f t="shared" si="352"/>
        <v/>
      </c>
      <c r="U3258" s="246" t="str">
        <f>IFERROR(VLOOKUP(C3258,'BASE EQUIPOS'!$G$8:$O$22,9,0)," ")</f>
        <v xml:space="preserve"> </v>
      </c>
      <c r="V3258" s="232" t="str">
        <f t="shared" si="354"/>
        <v/>
      </c>
      <c r="W3258" s="232" t="str">
        <f t="shared" si="355"/>
        <v/>
      </c>
      <c r="X3258" s="232" t="str">
        <f>IFERROR(VLOOKUP(W3258,Datos!$P$4:$Q$18,2,0),"")</f>
        <v/>
      </c>
      <c r="Y3258" s="232" t="str">
        <f t="shared" si="356"/>
        <v/>
      </c>
      <c r="AA3258" s="314" t="str">
        <f t="shared" ca="1" si="353"/>
        <v/>
      </c>
    </row>
    <row r="3259" spans="1:27" x14ac:dyDescent="0.3">
      <c r="A3259" s="238"/>
      <c r="B3259" s="241" t="str">
        <f t="shared" si="357"/>
        <v/>
      </c>
      <c r="C3259" s="239"/>
      <c r="D3259" s="240" t="str">
        <f>IF(C3259&lt;&gt;"",VLOOKUP(C3259,'BASE EQUIPOS'!$G$8:$H$22,2,0),"")</f>
        <v/>
      </c>
      <c r="E3259" s="241" t="str">
        <f>IF(C3259&lt;&gt;"",VLOOKUP(C3259,'BASE EQUIPOS'!$G$8:$I$22,3,0),"")</f>
        <v/>
      </c>
      <c r="F3259" s="241" t="str">
        <f>IF(C3259&lt;&gt;"",VLOOKUP(C3259,'BASE EQUIPOS'!$G$8:$J$22,4,0),"")</f>
        <v/>
      </c>
      <c r="G3259" s="242"/>
      <c r="H3259" s="233"/>
      <c r="I3259" s="241"/>
      <c r="J3259" s="241"/>
      <c r="K3259" s="241"/>
      <c r="L3259" s="239"/>
      <c r="M3259" s="244"/>
      <c r="N3259" s="245" t="str">
        <f t="shared" ca="1" si="351"/>
        <v/>
      </c>
      <c r="O3259" s="239"/>
      <c r="P3259" s="244"/>
      <c r="Q3259" s="245" t="str">
        <f t="shared" si="352"/>
        <v/>
      </c>
      <c r="U3259" s="246" t="str">
        <f>IFERROR(VLOOKUP(C3259,'BASE EQUIPOS'!$G$8:$O$22,9,0)," ")</f>
        <v xml:space="preserve"> </v>
      </c>
      <c r="V3259" s="232" t="str">
        <f t="shared" si="354"/>
        <v/>
      </c>
      <c r="W3259" s="232" t="str">
        <f t="shared" si="355"/>
        <v/>
      </c>
      <c r="X3259" s="232" t="str">
        <f>IFERROR(VLOOKUP(W3259,Datos!$P$4:$Q$18,2,0),"")</f>
        <v/>
      </c>
      <c r="Y3259" s="232" t="str">
        <f t="shared" si="356"/>
        <v/>
      </c>
      <c r="AA3259" s="314" t="str">
        <f t="shared" ca="1" si="353"/>
        <v/>
      </c>
    </row>
    <row r="3260" spans="1:27" x14ac:dyDescent="0.3">
      <c r="A3260" s="238"/>
      <c r="B3260" s="241" t="str">
        <f t="shared" si="357"/>
        <v/>
      </c>
      <c r="C3260" s="239"/>
      <c r="D3260" s="240" t="str">
        <f>IF(C3260&lt;&gt;"",VLOOKUP(C3260,'BASE EQUIPOS'!$G$8:$H$22,2,0),"")</f>
        <v/>
      </c>
      <c r="E3260" s="241" t="str">
        <f>IF(C3260&lt;&gt;"",VLOOKUP(C3260,'BASE EQUIPOS'!$G$8:$I$22,3,0),"")</f>
        <v/>
      </c>
      <c r="F3260" s="241" t="str">
        <f>IF(C3260&lt;&gt;"",VLOOKUP(C3260,'BASE EQUIPOS'!$G$8:$J$22,4,0),"")</f>
        <v/>
      </c>
      <c r="G3260" s="242"/>
      <c r="H3260" s="233"/>
      <c r="I3260" s="241"/>
      <c r="J3260" s="241"/>
      <c r="K3260" s="241"/>
      <c r="L3260" s="239"/>
      <c r="M3260" s="244"/>
      <c r="N3260" s="245" t="str">
        <f t="shared" ca="1" si="351"/>
        <v/>
      </c>
      <c r="O3260" s="239"/>
      <c r="P3260" s="244"/>
      <c r="Q3260" s="245" t="str">
        <f t="shared" si="352"/>
        <v/>
      </c>
      <c r="U3260" s="246" t="str">
        <f>IFERROR(VLOOKUP(C3260,'BASE EQUIPOS'!$G$8:$O$22,9,0)," ")</f>
        <v xml:space="preserve"> </v>
      </c>
      <c r="V3260" s="232" t="str">
        <f t="shared" si="354"/>
        <v/>
      </c>
      <c r="W3260" s="232" t="str">
        <f t="shared" si="355"/>
        <v/>
      </c>
      <c r="X3260" s="232" t="str">
        <f>IFERROR(VLOOKUP(W3260,Datos!$P$4:$Q$18,2,0),"")</f>
        <v/>
      </c>
      <c r="Y3260" s="232" t="str">
        <f t="shared" si="356"/>
        <v/>
      </c>
      <c r="AA3260" s="314" t="str">
        <f t="shared" ca="1" si="353"/>
        <v/>
      </c>
    </row>
    <row r="3261" spans="1:27" x14ac:dyDescent="0.3">
      <c r="A3261" s="238"/>
      <c r="B3261" s="241" t="str">
        <f t="shared" si="357"/>
        <v/>
      </c>
      <c r="C3261" s="239"/>
      <c r="D3261" s="240" t="str">
        <f>IF(C3261&lt;&gt;"",VLOOKUP(C3261,'BASE EQUIPOS'!$G$8:$H$22,2,0),"")</f>
        <v/>
      </c>
      <c r="E3261" s="241" t="str">
        <f>IF(C3261&lt;&gt;"",VLOOKUP(C3261,'BASE EQUIPOS'!$G$8:$I$22,3,0),"")</f>
        <v/>
      </c>
      <c r="F3261" s="241" t="str">
        <f>IF(C3261&lt;&gt;"",VLOOKUP(C3261,'BASE EQUIPOS'!$G$8:$J$22,4,0),"")</f>
        <v/>
      </c>
      <c r="G3261" s="242"/>
      <c r="H3261" s="233"/>
      <c r="I3261" s="241"/>
      <c r="J3261" s="241"/>
      <c r="K3261" s="241"/>
      <c r="L3261" s="239"/>
      <c r="M3261" s="244"/>
      <c r="N3261" s="245" t="str">
        <f t="shared" ca="1" si="351"/>
        <v/>
      </c>
      <c r="O3261" s="239"/>
      <c r="P3261" s="244"/>
      <c r="Q3261" s="245" t="str">
        <f t="shared" si="352"/>
        <v/>
      </c>
      <c r="U3261" s="246" t="str">
        <f>IFERROR(VLOOKUP(C3261,'BASE EQUIPOS'!$G$8:$O$22,9,0)," ")</f>
        <v xml:space="preserve"> </v>
      </c>
      <c r="V3261" s="232" t="str">
        <f t="shared" si="354"/>
        <v/>
      </c>
      <c r="W3261" s="232" t="str">
        <f t="shared" si="355"/>
        <v/>
      </c>
      <c r="X3261" s="232" t="str">
        <f>IFERROR(VLOOKUP(W3261,Datos!$P$4:$Q$18,2,0),"")</f>
        <v/>
      </c>
      <c r="Y3261" s="232" t="str">
        <f t="shared" si="356"/>
        <v/>
      </c>
      <c r="AA3261" s="314" t="str">
        <f t="shared" ca="1" si="353"/>
        <v/>
      </c>
    </row>
    <row r="3262" spans="1:27" x14ac:dyDescent="0.3">
      <c r="A3262" s="238"/>
      <c r="B3262" s="241" t="str">
        <f t="shared" si="357"/>
        <v/>
      </c>
      <c r="C3262" s="239"/>
      <c r="D3262" s="240" t="str">
        <f>IF(C3262&lt;&gt;"",VLOOKUP(C3262,'BASE EQUIPOS'!$G$8:$H$22,2,0),"")</f>
        <v/>
      </c>
      <c r="E3262" s="241" t="str">
        <f>IF(C3262&lt;&gt;"",VLOOKUP(C3262,'BASE EQUIPOS'!$G$8:$I$22,3,0),"")</f>
        <v/>
      </c>
      <c r="F3262" s="241" t="str">
        <f>IF(C3262&lt;&gt;"",VLOOKUP(C3262,'BASE EQUIPOS'!$G$8:$J$22,4,0),"")</f>
        <v/>
      </c>
      <c r="G3262" s="242"/>
      <c r="H3262" s="233"/>
      <c r="I3262" s="241"/>
      <c r="J3262" s="241"/>
      <c r="K3262" s="241"/>
      <c r="L3262" s="239"/>
      <c r="M3262" s="244"/>
      <c r="N3262" s="245" t="str">
        <f t="shared" ca="1" si="351"/>
        <v/>
      </c>
      <c r="O3262" s="239"/>
      <c r="P3262" s="244"/>
      <c r="Q3262" s="245" t="str">
        <f t="shared" si="352"/>
        <v/>
      </c>
      <c r="U3262" s="246" t="str">
        <f>IFERROR(VLOOKUP(C3262,'BASE EQUIPOS'!$G$8:$O$22,9,0)," ")</f>
        <v xml:space="preserve"> </v>
      </c>
      <c r="V3262" s="232" t="str">
        <f t="shared" si="354"/>
        <v/>
      </c>
      <c r="W3262" s="232" t="str">
        <f t="shared" si="355"/>
        <v/>
      </c>
      <c r="X3262" s="232" t="str">
        <f>IFERROR(VLOOKUP(W3262,Datos!$P$4:$Q$18,2,0),"")</f>
        <v/>
      </c>
      <c r="Y3262" s="232" t="str">
        <f t="shared" si="356"/>
        <v/>
      </c>
      <c r="AA3262" s="314" t="str">
        <f t="shared" ca="1" si="353"/>
        <v/>
      </c>
    </row>
    <row r="3263" spans="1:27" x14ac:dyDescent="0.3">
      <c r="A3263" s="238"/>
      <c r="B3263" s="241" t="str">
        <f t="shared" si="357"/>
        <v/>
      </c>
      <c r="C3263" s="239"/>
      <c r="D3263" s="240" t="str">
        <f>IF(C3263&lt;&gt;"",VLOOKUP(C3263,'BASE EQUIPOS'!$G$8:$H$22,2,0),"")</f>
        <v/>
      </c>
      <c r="E3263" s="241" t="str">
        <f>IF(C3263&lt;&gt;"",VLOOKUP(C3263,'BASE EQUIPOS'!$G$8:$I$22,3,0),"")</f>
        <v/>
      </c>
      <c r="F3263" s="241" t="str">
        <f>IF(C3263&lt;&gt;"",VLOOKUP(C3263,'BASE EQUIPOS'!$G$8:$J$22,4,0),"")</f>
        <v/>
      </c>
      <c r="G3263" s="242"/>
      <c r="H3263" s="233"/>
      <c r="I3263" s="241"/>
      <c r="J3263" s="241"/>
      <c r="K3263" s="241"/>
      <c r="L3263" s="239"/>
      <c r="M3263" s="244"/>
      <c r="N3263" s="245" t="str">
        <f t="shared" ca="1" si="351"/>
        <v/>
      </c>
      <c r="O3263" s="239"/>
      <c r="P3263" s="244"/>
      <c r="Q3263" s="245" t="str">
        <f t="shared" si="352"/>
        <v/>
      </c>
      <c r="U3263" s="246" t="str">
        <f>IFERROR(VLOOKUP(C3263,'BASE EQUIPOS'!$G$8:$O$22,9,0)," ")</f>
        <v xml:space="preserve"> </v>
      </c>
      <c r="V3263" s="232" t="str">
        <f t="shared" si="354"/>
        <v/>
      </c>
      <c r="W3263" s="232" t="str">
        <f t="shared" si="355"/>
        <v/>
      </c>
      <c r="X3263" s="232" t="str">
        <f>IFERROR(VLOOKUP(W3263,Datos!$P$4:$Q$18,2,0),"")</f>
        <v/>
      </c>
      <c r="Y3263" s="232" t="str">
        <f t="shared" si="356"/>
        <v/>
      </c>
      <c r="AA3263" s="314" t="str">
        <f t="shared" ca="1" si="353"/>
        <v/>
      </c>
    </row>
    <row r="3264" spans="1:27" x14ac:dyDescent="0.3">
      <c r="A3264" s="238"/>
      <c r="B3264" s="241" t="str">
        <f t="shared" si="357"/>
        <v/>
      </c>
      <c r="C3264" s="239"/>
      <c r="D3264" s="240" t="str">
        <f>IF(C3264&lt;&gt;"",VLOOKUP(C3264,'BASE EQUIPOS'!$G$8:$H$22,2,0),"")</f>
        <v/>
      </c>
      <c r="E3264" s="241" t="str">
        <f>IF(C3264&lt;&gt;"",VLOOKUP(C3264,'BASE EQUIPOS'!$G$8:$I$22,3,0),"")</f>
        <v/>
      </c>
      <c r="F3264" s="241" t="str">
        <f>IF(C3264&lt;&gt;"",VLOOKUP(C3264,'BASE EQUIPOS'!$G$8:$J$22,4,0),"")</f>
        <v/>
      </c>
      <c r="G3264" s="242"/>
      <c r="H3264" s="233"/>
      <c r="I3264" s="241"/>
      <c r="J3264" s="241"/>
      <c r="K3264" s="241"/>
      <c r="L3264" s="239"/>
      <c r="M3264" s="244"/>
      <c r="N3264" s="245" t="str">
        <f t="shared" ca="1" si="351"/>
        <v/>
      </c>
      <c r="O3264" s="239"/>
      <c r="P3264" s="244"/>
      <c r="Q3264" s="245" t="str">
        <f t="shared" si="352"/>
        <v/>
      </c>
      <c r="U3264" s="246" t="str">
        <f>IFERROR(VLOOKUP(C3264,'BASE EQUIPOS'!$G$8:$O$22,9,0)," ")</f>
        <v xml:space="preserve"> </v>
      </c>
      <c r="V3264" s="232" t="str">
        <f t="shared" si="354"/>
        <v/>
      </c>
      <c r="W3264" s="232" t="str">
        <f t="shared" si="355"/>
        <v/>
      </c>
      <c r="X3264" s="232" t="str">
        <f>IFERROR(VLOOKUP(W3264,Datos!$P$4:$Q$18,2,0),"")</f>
        <v/>
      </c>
      <c r="Y3264" s="232" t="str">
        <f t="shared" si="356"/>
        <v/>
      </c>
      <c r="AA3264" s="314" t="str">
        <f t="shared" ca="1" si="353"/>
        <v/>
      </c>
    </row>
    <row r="3265" spans="1:27" x14ac:dyDescent="0.3">
      <c r="A3265" s="238"/>
      <c r="B3265" s="241" t="str">
        <f t="shared" si="357"/>
        <v/>
      </c>
      <c r="C3265" s="239"/>
      <c r="D3265" s="240" t="str">
        <f>IF(C3265&lt;&gt;"",VLOOKUP(C3265,'BASE EQUIPOS'!$G$8:$H$22,2,0),"")</f>
        <v/>
      </c>
      <c r="E3265" s="241" t="str">
        <f>IF(C3265&lt;&gt;"",VLOOKUP(C3265,'BASE EQUIPOS'!$G$8:$I$22,3,0),"")</f>
        <v/>
      </c>
      <c r="F3265" s="241" t="str">
        <f>IF(C3265&lt;&gt;"",VLOOKUP(C3265,'BASE EQUIPOS'!$G$8:$J$22,4,0),"")</f>
        <v/>
      </c>
      <c r="G3265" s="242"/>
      <c r="H3265" s="233"/>
      <c r="I3265" s="241"/>
      <c r="J3265" s="241"/>
      <c r="K3265" s="241"/>
      <c r="L3265" s="239"/>
      <c r="M3265" s="244"/>
      <c r="N3265" s="245" t="str">
        <f t="shared" ca="1" si="351"/>
        <v/>
      </c>
      <c r="O3265" s="239"/>
      <c r="P3265" s="244"/>
      <c r="Q3265" s="245" t="str">
        <f t="shared" si="352"/>
        <v/>
      </c>
      <c r="U3265" s="246" t="str">
        <f>IFERROR(VLOOKUP(C3265,'BASE EQUIPOS'!$G$8:$O$22,9,0)," ")</f>
        <v xml:space="preserve"> </v>
      </c>
      <c r="V3265" s="232" t="str">
        <f t="shared" si="354"/>
        <v/>
      </c>
      <c r="W3265" s="232" t="str">
        <f t="shared" si="355"/>
        <v/>
      </c>
      <c r="X3265" s="232" t="str">
        <f>IFERROR(VLOOKUP(W3265,Datos!$P$4:$Q$18,2,0),"")</f>
        <v/>
      </c>
      <c r="Y3265" s="232" t="str">
        <f t="shared" si="356"/>
        <v/>
      </c>
      <c r="AA3265" s="314" t="str">
        <f t="shared" ca="1" si="353"/>
        <v/>
      </c>
    </row>
    <row r="3266" spans="1:27" x14ac:dyDescent="0.3">
      <c r="A3266" s="238"/>
      <c r="B3266" s="241" t="str">
        <f t="shared" si="357"/>
        <v/>
      </c>
      <c r="C3266" s="239"/>
      <c r="D3266" s="240" t="str">
        <f>IF(C3266&lt;&gt;"",VLOOKUP(C3266,'BASE EQUIPOS'!$G$8:$H$22,2,0),"")</f>
        <v/>
      </c>
      <c r="E3266" s="241" t="str">
        <f>IF(C3266&lt;&gt;"",VLOOKUP(C3266,'BASE EQUIPOS'!$G$8:$I$22,3,0),"")</f>
        <v/>
      </c>
      <c r="F3266" s="241" t="str">
        <f>IF(C3266&lt;&gt;"",VLOOKUP(C3266,'BASE EQUIPOS'!$G$8:$J$22,4,0),"")</f>
        <v/>
      </c>
      <c r="G3266" s="242"/>
      <c r="H3266" s="233"/>
      <c r="I3266" s="241"/>
      <c r="J3266" s="241"/>
      <c r="K3266" s="241"/>
      <c r="L3266" s="239"/>
      <c r="M3266" s="244"/>
      <c r="N3266" s="245" t="str">
        <f t="shared" ca="1" si="351"/>
        <v/>
      </c>
      <c r="O3266" s="239"/>
      <c r="P3266" s="244"/>
      <c r="Q3266" s="245" t="str">
        <f t="shared" si="352"/>
        <v/>
      </c>
      <c r="U3266" s="246" t="str">
        <f>IFERROR(VLOOKUP(C3266,'BASE EQUIPOS'!$G$8:$O$22,9,0)," ")</f>
        <v xml:space="preserve"> </v>
      </c>
      <c r="V3266" s="232" t="str">
        <f t="shared" si="354"/>
        <v/>
      </c>
      <c r="W3266" s="232" t="str">
        <f t="shared" si="355"/>
        <v/>
      </c>
      <c r="X3266" s="232" t="str">
        <f>IFERROR(VLOOKUP(W3266,Datos!$P$4:$Q$18,2,0),"")</f>
        <v/>
      </c>
      <c r="Y3266" s="232" t="str">
        <f t="shared" si="356"/>
        <v/>
      </c>
      <c r="AA3266" s="314" t="str">
        <f t="shared" ca="1" si="353"/>
        <v/>
      </c>
    </row>
    <row r="3267" spans="1:27" x14ac:dyDescent="0.3">
      <c r="A3267" s="238"/>
      <c r="B3267" s="241" t="str">
        <f t="shared" si="357"/>
        <v/>
      </c>
      <c r="C3267" s="239"/>
      <c r="D3267" s="240" t="str">
        <f>IF(C3267&lt;&gt;"",VLOOKUP(C3267,'BASE EQUIPOS'!$G$8:$H$22,2,0),"")</f>
        <v/>
      </c>
      <c r="E3267" s="241" t="str">
        <f>IF(C3267&lt;&gt;"",VLOOKUP(C3267,'BASE EQUIPOS'!$G$8:$I$22,3,0),"")</f>
        <v/>
      </c>
      <c r="F3267" s="241" t="str">
        <f>IF(C3267&lt;&gt;"",VLOOKUP(C3267,'BASE EQUIPOS'!$G$8:$J$22,4,0),"")</f>
        <v/>
      </c>
      <c r="G3267" s="242"/>
      <c r="H3267" s="233"/>
      <c r="I3267" s="241"/>
      <c r="J3267" s="241"/>
      <c r="K3267" s="241"/>
      <c r="L3267" s="239"/>
      <c r="M3267" s="244"/>
      <c r="N3267" s="245" t="str">
        <f t="shared" ca="1" si="351"/>
        <v/>
      </c>
      <c r="O3267" s="239"/>
      <c r="P3267" s="244"/>
      <c r="Q3267" s="245" t="str">
        <f t="shared" si="352"/>
        <v/>
      </c>
      <c r="U3267" s="246" t="str">
        <f>IFERROR(VLOOKUP(C3267,'BASE EQUIPOS'!$G$8:$O$22,9,0)," ")</f>
        <v xml:space="preserve"> </v>
      </c>
      <c r="V3267" s="232" t="str">
        <f t="shared" si="354"/>
        <v/>
      </c>
      <c r="W3267" s="232" t="str">
        <f t="shared" si="355"/>
        <v/>
      </c>
      <c r="X3267" s="232" t="str">
        <f>IFERROR(VLOOKUP(W3267,Datos!$P$4:$Q$18,2,0),"")</f>
        <v/>
      </c>
      <c r="Y3267" s="232" t="str">
        <f t="shared" si="356"/>
        <v/>
      </c>
      <c r="AA3267" s="314" t="str">
        <f t="shared" ca="1" si="353"/>
        <v/>
      </c>
    </row>
    <row r="3268" spans="1:27" x14ac:dyDescent="0.3">
      <c r="A3268" s="238"/>
      <c r="B3268" s="241" t="str">
        <f t="shared" si="357"/>
        <v/>
      </c>
      <c r="C3268" s="239"/>
      <c r="D3268" s="240" t="str">
        <f>IF(C3268&lt;&gt;"",VLOOKUP(C3268,'BASE EQUIPOS'!$G$8:$H$22,2,0),"")</f>
        <v/>
      </c>
      <c r="E3268" s="241" t="str">
        <f>IF(C3268&lt;&gt;"",VLOOKUP(C3268,'BASE EQUIPOS'!$G$8:$I$22,3,0),"")</f>
        <v/>
      </c>
      <c r="F3268" s="241" t="str">
        <f>IF(C3268&lt;&gt;"",VLOOKUP(C3268,'BASE EQUIPOS'!$G$8:$J$22,4,0),"")</f>
        <v/>
      </c>
      <c r="G3268" s="242"/>
      <c r="H3268" s="233"/>
      <c r="I3268" s="241"/>
      <c r="J3268" s="241"/>
      <c r="K3268" s="241"/>
      <c r="L3268" s="239"/>
      <c r="M3268" s="244"/>
      <c r="N3268" s="245" t="str">
        <f t="shared" ca="1" si="351"/>
        <v/>
      </c>
      <c r="O3268" s="239"/>
      <c r="P3268" s="244"/>
      <c r="Q3268" s="245" t="str">
        <f t="shared" si="352"/>
        <v/>
      </c>
      <c r="U3268" s="246" t="str">
        <f>IFERROR(VLOOKUP(C3268,'BASE EQUIPOS'!$G$8:$O$22,9,0)," ")</f>
        <v xml:space="preserve"> </v>
      </c>
      <c r="V3268" s="232" t="str">
        <f t="shared" si="354"/>
        <v/>
      </c>
      <c r="W3268" s="232" t="str">
        <f t="shared" si="355"/>
        <v/>
      </c>
      <c r="X3268" s="232" t="str">
        <f>IFERROR(VLOOKUP(W3268,Datos!$P$4:$Q$18,2,0),"")</f>
        <v/>
      </c>
      <c r="Y3268" s="232" t="str">
        <f t="shared" si="356"/>
        <v/>
      </c>
      <c r="AA3268" s="314" t="str">
        <f t="shared" ca="1" si="353"/>
        <v/>
      </c>
    </row>
    <row r="3269" spans="1:27" x14ac:dyDescent="0.3">
      <c r="A3269" s="238"/>
      <c r="B3269" s="241" t="str">
        <f t="shared" si="357"/>
        <v/>
      </c>
      <c r="C3269" s="239"/>
      <c r="D3269" s="240" t="str">
        <f>IF(C3269&lt;&gt;"",VLOOKUP(C3269,'BASE EQUIPOS'!$G$8:$H$22,2,0),"")</f>
        <v/>
      </c>
      <c r="E3269" s="241" t="str">
        <f>IF(C3269&lt;&gt;"",VLOOKUP(C3269,'BASE EQUIPOS'!$G$8:$I$22,3,0),"")</f>
        <v/>
      </c>
      <c r="F3269" s="241" t="str">
        <f>IF(C3269&lt;&gt;"",VLOOKUP(C3269,'BASE EQUIPOS'!$G$8:$J$22,4,0),"")</f>
        <v/>
      </c>
      <c r="G3269" s="242"/>
      <c r="H3269" s="233"/>
      <c r="I3269" s="241"/>
      <c r="J3269" s="241"/>
      <c r="K3269" s="241"/>
      <c r="L3269" s="239"/>
      <c r="M3269" s="244"/>
      <c r="N3269" s="245" t="str">
        <f t="shared" ca="1" si="351"/>
        <v/>
      </c>
      <c r="O3269" s="239"/>
      <c r="P3269" s="244"/>
      <c r="Q3269" s="245" t="str">
        <f t="shared" si="352"/>
        <v/>
      </c>
      <c r="U3269" s="246" t="str">
        <f>IFERROR(VLOOKUP(C3269,'BASE EQUIPOS'!$G$8:$O$22,9,0)," ")</f>
        <v xml:space="preserve"> </v>
      </c>
      <c r="V3269" s="232" t="str">
        <f t="shared" si="354"/>
        <v/>
      </c>
      <c r="W3269" s="232" t="str">
        <f t="shared" si="355"/>
        <v/>
      </c>
      <c r="X3269" s="232" t="str">
        <f>IFERROR(VLOOKUP(W3269,Datos!$P$4:$Q$18,2,0),"")</f>
        <v/>
      </c>
      <c r="Y3269" s="232" t="str">
        <f t="shared" si="356"/>
        <v/>
      </c>
      <c r="AA3269" s="314" t="str">
        <f t="shared" ca="1" si="353"/>
        <v/>
      </c>
    </row>
    <row r="3270" spans="1:27" x14ac:dyDescent="0.3">
      <c r="A3270" s="238"/>
      <c r="B3270" s="241" t="str">
        <f t="shared" si="357"/>
        <v/>
      </c>
      <c r="C3270" s="239"/>
      <c r="D3270" s="240" t="str">
        <f>IF(C3270&lt;&gt;"",VLOOKUP(C3270,'BASE EQUIPOS'!$G$8:$H$22,2,0),"")</f>
        <v/>
      </c>
      <c r="E3270" s="241" t="str">
        <f>IF(C3270&lt;&gt;"",VLOOKUP(C3270,'BASE EQUIPOS'!$G$8:$I$22,3,0),"")</f>
        <v/>
      </c>
      <c r="F3270" s="241" t="str">
        <f>IF(C3270&lt;&gt;"",VLOOKUP(C3270,'BASE EQUIPOS'!$G$8:$J$22,4,0),"")</f>
        <v/>
      </c>
      <c r="G3270" s="242"/>
      <c r="H3270" s="233"/>
      <c r="I3270" s="241"/>
      <c r="J3270" s="241"/>
      <c r="K3270" s="241"/>
      <c r="L3270" s="239"/>
      <c r="M3270" s="244"/>
      <c r="N3270" s="245" t="str">
        <f t="shared" ca="1" si="351"/>
        <v/>
      </c>
      <c r="O3270" s="239"/>
      <c r="P3270" s="244"/>
      <c r="Q3270" s="245" t="str">
        <f t="shared" si="352"/>
        <v/>
      </c>
      <c r="U3270" s="246" t="str">
        <f>IFERROR(VLOOKUP(C3270,'BASE EQUIPOS'!$G$8:$O$22,9,0)," ")</f>
        <v xml:space="preserve"> </v>
      </c>
      <c r="V3270" s="232" t="str">
        <f t="shared" si="354"/>
        <v/>
      </c>
      <c r="W3270" s="232" t="str">
        <f t="shared" si="355"/>
        <v/>
      </c>
      <c r="X3270" s="232" t="str">
        <f>IFERROR(VLOOKUP(W3270,Datos!$P$4:$Q$18,2,0),"")</f>
        <v/>
      </c>
      <c r="Y3270" s="232" t="str">
        <f t="shared" si="356"/>
        <v/>
      </c>
      <c r="AA3270" s="314" t="str">
        <f t="shared" ca="1" si="353"/>
        <v/>
      </c>
    </row>
    <row r="3271" spans="1:27" x14ac:dyDescent="0.3">
      <c r="A3271" s="238"/>
      <c r="B3271" s="241" t="str">
        <f t="shared" si="357"/>
        <v/>
      </c>
      <c r="C3271" s="239"/>
      <c r="D3271" s="240" t="str">
        <f>IF(C3271&lt;&gt;"",VLOOKUP(C3271,'BASE EQUIPOS'!$G$8:$H$22,2,0),"")</f>
        <v/>
      </c>
      <c r="E3271" s="241" t="str">
        <f>IF(C3271&lt;&gt;"",VLOOKUP(C3271,'BASE EQUIPOS'!$G$8:$I$22,3,0),"")</f>
        <v/>
      </c>
      <c r="F3271" s="241" t="str">
        <f>IF(C3271&lt;&gt;"",VLOOKUP(C3271,'BASE EQUIPOS'!$G$8:$J$22,4,0),"")</f>
        <v/>
      </c>
      <c r="G3271" s="242"/>
      <c r="H3271" s="233"/>
      <c r="I3271" s="241"/>
      <c r="J3271" s="241"/>
      <c r="K3271" s="241"/>
      <c r="L3271" s="239"/>
      <c r="M3271" s="244"/>
      <c r="N3271" s="245" t="str">
        <f t="shared" ca="1" si="351"/>
        <v/>
      </c>
      <c r="O3271" s="239"/>
      <c r="P3271" s="244"/>
      <c r="Q3271" s="245" t="str">
        <f t="shared" si="352"/>
        <v/>
      </c>
      <c r="U3271" s="246" t="str">
        <f>IFERROR(VLOOKUP(C3271,'BASE EQUIPOS'!$G$8:$O$22,9,0)," ")</f>
        <v xml:space="preserve"> </v>
      </c>
      <c r="V3271" s="232" t="str">
        <f t="shared" si="354"/>
        <v/>
      </c>
      <c r="W3271" s="232" t="str">
        <f t="shared" si="355"/>
        <v/>
      </c>
      <c r="X3271" s="232" t="str">
        <f>IFERROR(VLOOKUP(W3271,Datos!$P$4:$Q$18,2,0),"")</f>
        <v/>
      </c>
      <c r="Y3271" s="232" t="str">
        <f t="shared" si="356"/>
        <v/>
      </c>
      <c r="AA3271" s="314" t="str">
        <f t="shared" ca="1" si="353"/>
        <v/>
      </c>
    </row>
    <row r="3272" spans="1:27" x14ac:dyDescent="0.3">
      <c r="A3272" s="238"/>
      <c r="B3272" s="241" t="str">
        <f t="shared" si="357"/>
        <v/>
      </c>
      <c r="C3272" s="239"/>
      <c r="D3272" s="240" t="str">
        <f>IF(C3272&lt;&gt;"",VLOOKUP(C3272,'BASE EQUIPOS'!$G$8:$H$22,2,0),"")</f>
        <v/>
      </c>
      <c r="E3272" s="241" t="str">
        <f>IF(C3272&lt;&gt;"",VLOOKUP(C3272,'BASE EQUIPOS'!$G$8:$I$22,3,0),"")</f>
        <v/>
      </c>
      <c r="F3272" s="241" t="str">
        <f>IF(C3272&lt;&gt;"",VLOOKUP(C3272,'BASE EQUIPOS'!$G$8:$J$22,4,0),"")</f>
        <v/>
      </c>
      <c r="G3272" s="242"/>
      <c r="H3272" s="233"/>
      <c r="I3272" s="241"/>
      <c r="J3272" s="241"/>
      <c r="K3272" s="241"/>
      <c r="L3272" s="239"/>
      <c r="M3272" s="244"/>
      <c r="N3272" s="245" t="str">
        <f t="shared" ca="1" si="351"/>
        <v/>
      </c>
      <c r="O3272" s="239"/>
      <c r="P3272" s="244"/>
      <c r="Q3272" s="245" t="str">
        <f t="shared" si="352"/>
        <v/>
      </c>
      <c r="U3272" s="246" t="str">
        <f>IFERROR(VLOOKUP(C3272,'BASE EQUIPOS'!$G$8:$O$22,9,0)," ")</f>
        <v xml:space="preserve"> </v>
      </c>
      <c r="V3272" s="232" t="str">
        <f t="shared" si="354"/>
        <v/>
      </c>
      <c r="W3272" s="232" t="str">
        <f t="shared" si="355"/>
        <v/>
      </c>
      <c r="X3272" s="232" t="str">
        <f>IFERROR(VLOOKUP(W3272,Datos!$P$4:$Q$18,2,0),"")</f>
        <v/>
      </c>
      <c r="Y3272" s="232" t="str">
        <f t="shared" si="356"/>
        <v/>
      </c>
      <c r="AA3272" s="314" t="str">
        <f t="shared" ca="1" si="353"/>
        <v/>
      </c>
    </row>
    <row r="3273" spans="1:27" x14ac:dyDescent="0.3">
      <c r="A3273" s="238"/>
      <c r="B3273" s="241" t="str">
        <f t="shared" si="357"/>
        <v/>
      </c>
      <c r="C3273" s="239"/>
      <c r="D3273" s="240" t="str">
        <f>IF(C3273&lt;&gt;"",VLOOKUP(C3273,'BASE EQUIPOS'!$G$8:$H$22,2,0),"")</f>
        <v/>
      </c>
      <c r="E3273" s="241" t="str">
        <f>IF(C3273&lt;&gt;"",VLOOKUP(C3273,'BASE EQUIPOS'!$G$8:$I$22,3,0),"")</f>
        <v/>
      </c>
      <c r="F3273" s="241" t="str">
        <f>IF(C3273&lt;&gt;"",VLOOKUP(C3273,'BASE EQUIPOS'!$G$8:$J$22,4,0),"")</f>
        <v/>
      </c>
      <c r="G3273" s="242"/>
      <c r="H3273" s="233"/>
      <c r="I3273" s="241"/>
      <c r="J3273" s="241"/>
      <c r="K3273" s="241"/>
      <c r="L3273" s="239"/>
      <c r="M3273" s="244"/>
      <c r="N3273" s="245" t="str">
        <f t="shared" ca="1" si="351"/>
        <v/>
      </c>
      <c r="O3273" s="239"/>
      <c r="P3273" s="244"/>
      <c r="Q3273" s="245" t="str">
        <f t="shared" si="352"/>
        <v/>
      </c>
      <c r="U3273" s="246" t="str">
        <f>IFERROR(VLOOKUP(C3273,'BASE EQUIPOS'!$G$8:$O$22,9,0)," ")</f>
        <v xml:space="preserve"> </v>
      </c>
      <c r="V3273" s="232" t="str">
        <f t="shared" si="354"/>
        <v/>
      </c>
      <c r="W3273" s="232" t="str">
        <f t="shared" si="355"/>
        <v/>
      </c>
      <c r="X3273" s="232" t="str">
        <f>IFERROR(VLOOKUP(W3273,Datos!$P$4:$Q$18,2,0),"")</f>
        <v/>
      </c>
      <c r="Y3273" s="232" t="str">
        <f t="shared" si="356"/>
        <v/>
      </c>
      <c r="AA3273" s="314" t="str">
        <f t="shared" ca="1" si="353"/>
        <v/>
      </c>
    </row>
    <row r="3274" spans="1:27" x14ac:dyDescent="0.3">
      <c r="A3274" s="238"/>
      <c r="B3274" s="241" t="str">
        <f t="shared" si="357"/>
        <v/>
      </c>
      <c r="C3274" s="239"/>
      <c r="D3274" s="240" t="str">
        <f>IF(C3274&lt;&gt;"",VLOOKUP(C3274,'BASE EQUIPOS'!$G$8:$H$22,2,0),"")</f>
        <v/>
      </c>
      <c r="E3274" s="241" t="str">
        <f>IF(C3274&lt;&gt;"",VLOOKUP(C3274,'BASE EQUIPOS'!$G$8:$I$22,3,0),"")</f>
        <v/>
      </c>
      <c r="F3274" s="241" t="str">
        <f>IF(C3274&lt;&gt;"",VLOOKUP(C3274,'BASE EQUIPOS'!$G$8:$J$22,4,0),"")</f>
        <v/>
      </c>
      <c r="G3274" s="242"/>
      <c r="H3274" s="233"/>
      <c r="I3274" s="241"/>
      <c r="J3274" s="241"/>
      <c r="K3274" s="241"/>
      <c r="L3274" s="239"/>
      <c r="M3274" s="244"/>
      <c r="N3274" s="245" t="str">
        <f t="shared" ca="1" si="351"/>
        <v/>
      </c>
      <c r="O3274" s="239"/>
      <c r="P3274" s="244"/>
      <c r="Q3274" s="245" t="str">
        <f t="shared" si="352"/>
        <v/>
      </c>
      <c r="U3274" s="246" t="str">
        <f>IFERROR(VLOOKUP(C3274,'BASE EQUIPOS'!$G$8:$O$22,9,0)," ")</f>
        <v xml:space="preserve"> </v>
      </c>
      <c r="V3274" s="232" t="str">
        <f t="shared" si="354"/>
        <v/>
      </c>
      <c r="W3274" s="232" t="str">
        <f t="shared" si="355"/>
        <v/>
      </c>
      <c r="X3274" s="232" t="str">
        <f>IFERROR(VLOOKUP(W3274,Datos!$P$4:$Q$18,2,0),"")</f>
        <v/>
      </c>
      <c r="Y3274" s="232" t="str">
        <f t="shared" si="356"/>
        <v/>
      </c>
      <c r="AA3274" s="314" t="str">
        <f t="shared" ca="1" si="353"/>
        <v/>
      </c>
    </row>
    <row r="3275" spans="1:27" x14ac:dyDescent="0.3">
      <c r="A3275" s="238"/>
      <c r="B3275" s="241" t="str">
        <f t="shared" si="357"/>
        <v/>
      </c>
      <c r="C3275" s="239"/>
      <c r="D3275" s="240" t="str">
        <f>IF(C3275&lt;&gt;"",VLOOKUP(C3275,'BASE EQUIPOS'!$G$8:$H$22,2,0),"")</f>
        <v/>
      </c>
      <c r="E3275" s="241" t="str">
        <f>IF(C3275&lt;&gt;"",VLOOKUP(C3275,'BASE EQUIPOS'!$G$8:$I$22,3,0),"")</f>
        <v/>
      </c>
      <c r="F3275" s="241" t="str">
        <f>IF(C3275&lt;&gt;"",VLOOKUP(C3275,'BASE EQUIPOS'!$G$8:$J$22,4,0),"")</f>
        <v/>
      </c>
      <c r="G3275" s="242"/>
      <c r="H3275" s="233"/>
      <c r="I3275" s="241"/>
      <c r="J3275" s="241"/>
      <c r="K3275" s="241"/>
      <c r="L3275" s="239"/>
      <c r="M3275" s="244"/>
      <c r="N3275" s="245" t="str">
        <f t="shared" ca="1" si="351"/>
        <v/>
      </c>
      <c r="O3275" s="239"/>
      <c r="P3275" s="244"/>
      <c r="Q3275" s="245" t="str">
        <f t="shared" si="352"/>
        <v/>
      </c>
      <c r="U3275" s="246" t="str">
        <f>IFERROR(VLOOKUP(C3275,'BASE EQUIPOS'!$G$8:$O$22,9,0)," ")</f>
        <v xml:space="preserve"> </v>
      </c>
      <c r="V3275" s="232" t="str">
        <f t="shared" si="354"/>
        <v/>
      </c>
      <c r="W3275" s="232" t="str">
        <f t="shared" si="355"/>
        <v/>
      </c>
      <c r="X3275" s="232" t="str">
        <f>IFERROR(VLOOKUP(W3275,Datos!$P$4:$Q$18,2,0),"")</f>
        <v/>
      </c>
      <c r="Y3275" s="232" t="str">
        <f t="shared" si="356"/>
        <v/>
      </c>
      <c r="AA3275" s="314" t="str">
        <f t="shared" ca="1" si="353"/>
        <v/>
      </c>
    </row>
    <row r="3276" spans="1:27" x14ac:dyDescent="0.3">
      <c r="A3276" s="238"/>
      <c r="B3276" s="241" t="str">
        <f t="shared" si="357"/>
        <v/>
      </c>
      <c r="C3276" s="239"/>
      <c r="D3276" s="240" t="str">
        <f>IF(C3276&lt;&gt;"",VLOOKUP(C3276,'BASE EQUIPOS'!$G$8:$H$22,2,0),"")</f>
        <v/>
      </c>
      <c r="E3276" s="241" t="str">
        <f>IF(C3276&lt;&gt;"",VLOOKUP(C3276,'BASE EQUIPOS'!$G$8:$I$22,3,0),"")</f>
        <v/>
      </c>
      <c r="F3276" s="241" t="str">
        <f>IF(C3276&lt;&gt;"",VLOOKUP(C3276,'BASE EQUIPOS'!$G$8:$J$22,4,0),"")</f>
        <v/>
      </c>
      <c r="G3276" s="242"/>
      <c r="H3276" s="233"/>
      <c r="I3276" s="241"/>
      <c r="J3276" s="241"/>
      <c r="K3276" s="241"/>
      <c r="L3276" s="239"/>
      <c r="M3276" s="244"/>
      <c r="N3276" s="245" t="str">
        <f t="shared" ca="1" si="351"/>
        <v/>
      </c>
      <c r="O3276" s="239"/>
      <c r="P3276" s="244"/>
      <c r="Q3276" s="245" t="str">
        <f t="shared" si="352"/>
        <v/>
      </c>
      <c r="U3276" s="246" t="str">
        <f>IFERROR(VLOOKUP(C3276,'BASE EQUIPOS'!$G$8:$O$22,9,0)," ")</f>
        <v xml:space="preserve"> </v>
      </c>
      <c r="V3276" s="232" t="str">
        <f t="shared" si="354"/>
        <v/>
      </c>
      <c r="W3276" s="232" t="str">
        <f t="shared" si="355"/>
        <v/>
      </c>
      <c r="X3276" s="232" t="str">
        <f>IFERROR(VLOOKUP(W3276,Datos!$P$4:$Q$18,2,0),"")</f>
        <v/>
      </c>
      <c r="Y3276" s="232" t="str">
        <f t="shared" si="356"/>
        <v/>
      </c>
      <c r="AA3276" s="314" t="str">
        <f t="shared" ca="1" si="353"/>
        <v/>
      </c>
    </row>
    <row r="3277" spans="1:27" x14ac:dyDescent="0.3">
      <c r="A3277" s="238"/>
      <c r="B3277" s="241" t="str">
        <f t="shared" si="357"/>
        <v/>
      </c>
      <c r="C3277" s="239"/>
      <c r="D3277" s="240" t="str">
        <f>IF(C3277&lt;&gt;"",VLOOKUP(C3277,'BASE EQUIPOS'!$G$8:$H$22,2,0),"")</f>
        <v/>
      </c>
      <c r="E3277" s="241" t="str">
        <f>IF(C3277&lt;&gt;"",VLOOKUP(C3277,'BASE EQUIPOS'!$G$8:$I$22,3,0),"")</f>
        <v/>
      </c>
      <c r="F3277" s="241" t="str">
        <f>IF(C3277&lt;&gt;"",VLOOKUP(C3277,'BASE EQUIPOS'!$G$8:$J$22,4,0),"")</f>
        <v/>
      </c>
      <c r="G3277" s="242"/>
      <c r="H3277" s="233"/>
      <c r="I3277" s="241"/>
      <c r="J3277" s="241"/>
      <c r="K3277" s="241"/>
      <c r="L3277" s="239"/>
      <c r="M3277" s="244"/>
      <c r="N3277" s="245" t="str">
        <f t="shared" ca="1" si="351"/>
        <v/>
      </c>
      <c r="O3277" s="239"/>
      <c r="P3277" s="244"/>
      <c r="Q3277" s="245" t="str">
        <f t="shared" si="352"/>
        <v/>
      </c>
      <c r="U3277" s="246" t="str">
        <f>IFERROR(VLOOKUP(C3277,'BASE EQUIPOS'!$G$8:$O$22,9,0)," ")</f>
        <v xml:space="preserve"> </v>
      </c>
      <c r="V3277" s="232" t="str">
        <f t="shared" si="354"/>
        <v/>
      </c>
      <c r="W3277" s="232" t="str">
        <f t="shared" si="355"/>
        <v/>
      </c>
      <c r="X3277" s="232" t="str">
        <f>IFERROR(VLOOKUP(W3277,Datos!$P$4:$Q$18,2,0),"")</f>
        <v/>
      </c>
      <c r="Y3277" s="232" t="str">
        <f t="shared" si="356"/>
        <v/>
      </c>
      <c r="AA3277" s="314" t="str">
        <f t="shared" ca="1" si="353"/>
        <v/>
      </c>
    </row>
    <row r="3278" spans="1:27" x14ac:dyDescent="0.3">
      <c r="A3278" s="238"/>
      <c r="B3278" s="241" t="str">
        <f t="shared" si="357"/>
        <v/>
      </c>
      <c r="C3278" s="239"/>
      <c r="D3278" s="240" t="str">
        <f>IF(C3278&lt;&gt;"",VLOOKUP(C3278,'BASE EQUIPOS'!$G$8:$H$22,2,0),"")</f>
        <v/>
      </c>
      <c r="E3278" s="241" t="str">
        <f>IF(C3278&lt;&gt;"",VLOOKUP(C3278,'BASE EQUIPOS'!$G$8:$I$22,3,0),"")</f>
        <v/>
      </c>
      <c r="F3278" s="241" t="str">
        <f>IF(C3278&lt;&gt;"",VLOOKUP(C3278,'BASE EQUIPOS'!$G$8:$J$22,4,0),"")</f>
        <v/>
      </c>
      <c r="G3278" s="242"/>
      <c r="H3278" s="233"/>
      <c r="I3278" s="241"/>
      <c r="J3278" s="241"/>
      <c r="K3278" s="241"/>
      <c r="L3278" s="239"/>
      <c r="M3278" s="244"/>
      <c r="N3278" s="245" t="str">
        <f t="shared" ca="1" si="351"/>
        <v/>
      </c>
      <c r="O3278" s="239"/>
      <c r="P3278" s="244"/>
      <c r="Q3278" s="245" t="str">
        <f t="shared" si="352"/>
        <v/>
      </c>
      <c r="U3278" s="246" t="str">
        <f>IFERROR(VLOOKUP(C3278,'BASE EQUIPOS'!$G$8:$O$22,9,0)," ")</f>
        <v xml:space="preserve"> </v>
      </c>
      <c r="V3278" s="232" t="str">
        <f t="shared" si="354"/>
        <v/>
      </c>
      <c r="W3278" s="232" t="str">
        <f t="shared" si="355"/>
        <v/>
      </c>
      <c r="X3278" s="232" t="str">
        <f>IFERROR(VLOOKUP(W3278,Datos!$P$4:$Q$18,2,0),"")</f>
        <v/>
      </c>
      <c r="Y3278" s="232" t="str">
        <f t="shared" si="356"/>
        <v/>
      </c>
      <c r="AA3278" s="314" t="str">
        <f t="shared" ca="1" si="353"/>
        <v/>
      </c>
    </row>
    <row r="3279" spans="1:27" x14ac:dyDescent="0.3">
      <c r="A3279" s="238"/>
      <c r="B3279" s="241" t="str">
        <f t="shared" si="357"/>
        <v/>
      </c>
      <c r="C3279" s="239"/>
      <c r="D3279" s="240" t="str">
        <f>IF(C3279&lt;&gt;"",VLOOKUP(C3279,'BASE EQUIPOS'!$G$8:$H$22,2,0),"")</f>
        <v/>
      </c>
      <c r="E3279" s="241" t="str">
        <f>IF(C3279&lt;&gt;"",VLOOKUP(C3279,'BASE EQUIPOS'!$G$8:$I$22,3,0),"")</f>
        <v/>
      </c>
      <c r="F3279" s="241" t="str">
        <f>IF(C3279&lt;&gt;"",VLOOKUP(C3279,'BASE EQUIPOS'!$G$8:$J$22,4,0),"")</f>
        <v/>
      </c>
      <c r="G3279" s="242"/>
      <c r="H3279" s="233"/>
      <c r="I3279" s="241"/>
      <c r="J3279" s="241"/>
      <c r="K3279" s="241"/>
      <c r="L3279" s="239"/>
      <c r="M3279" s="244"/>
      <c r="N3279" s="245" t="str">
        <f t="shared" ca="1" si="351"/>
        <v/>
      </c>
      <c r="O3279" s="239"/>
      <c r="P3279" s="244"/>
      <c r="Q3279" s="245" t="str">
        <f t="shared" si="352"/>
        <v/>
      </c>
      <c r="U3279" s="246" t="str">
        <f>IFERROR(VLOOKUP(C3279,'BASE EQUIPOS'!$G$8:$O$22,9,0)," ")</f>
        <v xml:space="preserve"> </v>
      </c>
      <c r="V3279" s="232" t="str">
        <f t="shared" si="354"/>
        <v/>
      </c>
      <c r="W3279" s="232" t="str">
        <f t="shared" si="355"/>
        <v/>
      </c>
      <c r="X3279" s="232" t="str">
        <f>IFERROR(VLOOKUP(W3279,Datos!$P$4:$Q$18,2,0),"")</f>
        <v/>
      </c>
      <c r="Y3279" s="232" t="str">
        <f t="shared" si="356"/>
        <v/>
      </c>
      <c r="AA3279" s="314" t="str">
        <f t="shared" ca="1" si="353"/>
        <v/>
      </c>
    </row>
    <row r="3280" spans="1:27" x14ac:dyDescent="0.3">
      <c r="A3280" s="238"/>
      <c r="B3280" s="241" t="str">
        <f t="shared" si="357"/>
        <v/>
      </c>
      <c r="C3280" s="239"/>
      <c r="D3280" s="240" t="str">
        <f>IF(C3280&lt;&gt;"",VLOOKUP(C3280,'BASE EQUIPOS'!$G$8:$H$22,2,0),"")</f>
        <v/>
      </c>
      <c r="E3280" s="241" t="str">
        <f>IF(C3280&lt;&gt;"",VLOOKUP(C3280,'BASE EQUIPOS'!$G$8:$I$22,3,0),"")</f>
        <v/>
      </c>
      <c r="F3280" s="241" t="str">
        <f>IF(C3280&lt;&gt;"",VLOOKUP(C3280,'BASE EQUIPOS'!$G$8:$J$22,4,0),"")</f>
        <v/>
      </c>
      <c r="G3280" s="242"/>
      <c r="H3280" s="233"/>
      <c r="I3280" s="241"/>
      <c r="J3280" s="241"/>
      <c r="K3280" s="241"/>
      <c r="L3280" s="239"/>
      <c r="M3280" s="244"/>
      <c r="N3280" s="245" t="str">
        <f t="shared" ref="N3280:N3343" ca="1" si="358">IF(M3280="","",IF(O3280="",NOW()*24-(L3280+M3280)*24,"Mtto. Terminado"))</f>
        <v/>
      </c>
      <c r="O3280" s="239"/>
      <c r="P3280" s="244"/>
      <c r="Q3280" s="245" t="str">
        <f t="shared" ref="Q3280:Q3343" si="359">IF(O3280="","",IF(P3280="","",(O3280+P3280)*24-(L3280+M3280)*24))</f>
        <v/>
      </c>
      <c r="U3280" s="246" t="str">
        <f>IFERROR(VLOOKUP(C3280,'BASE EQUIPOS'!$G$8:$O$22,9,0)," ")</f>
        <v xml:space="preserve"> </v>
      </c>
      <c r="V3280" s="232" t="str">
        <f t="shared" si="354"/>
        <v/>
      </c>
      <c r="W3280" s="232" t="str">
        <f t="shared" si="355"/>
        <v/>
      </c>
      <c r="X3280" s="232" t="str">
        <f>IFERROR(VLOOKUP(W3280,Datos!$P$4:$Q$18,2,0),"")</f>
        <v/>
      </c>
      <c r="Y3280" s="232" t="str">
        <f t="shared" si="356"/>
        <v/>
      </c>
      <c r="AA3280" s="314" t="str">
        <f t="shared" ca="1" si="353"/>
        <v/>
      </c>
    </row>
    <row r="3281" spans="1:27" x14ac:dyDescent="0.3">
      <c r="A3281" s="238"/>
      <c r="B3281" s="241" t="str">
        <f t="shared" si="357"/>
        <v/>
      </c>
      <c r="C3281" s="239"/>
      <c r="D3281" s="240" t="str">
        <f>IF(C3281&lt;&gt;"",VLOOKUP(C3281,'BASE EQUIPOS'!$G$8:$H$22,2,0),"")</f>
        <v/>
      </c>
      <c r="E3281" s="241" t="str">
        <f>IF(C3281&lt;&gt;"",VLOOKUP(C3281,'BASE EQUIPOS'!$G$8:$I$22,3,0),"")</f>
        <v/>
      </c>
      <c r="F3281" s="241" t="str">
        <f>IF(C3281&lt;&gt;"",VLOOKUP(C3281,'BASE EQUIPOS'!$G$8:$J$22,4,0),"")</f>
        <v/>
      </c>
      <c r="G3281" s="242"/>
      <c r="H3281" s="233"/>
      <c r="I3281" s="241"/>
      <c r="J3281" s="241"/>
      <c r="K3281" s="241"/>
      <c r="L3281" s="239"/>
      <c r="M3281" s="244"/>
      <c r="N3281" s="245" t="str">
        <f t="shared" ca="1" si="358"/>
        <v/>
      </c>
      <c r="O3281" s="239"/>
      <c r="P3281" s="244"/>
      <c r="Q3281" s="245" t="str">
        <f t="shared" si="359"/>
        <v/>
      </c>
      <c r="U3281" s="246" t="str">
        <f>IFERROR(VLOOKUP(C3281,'BASE EQUIPOS'!$G$8:$O$22,9,0)," ")</f>
        <v xml:space="preserve"> </v>
      </c>
      <c r="V3281" s="232" t="str">
        <f t="shared" si="354"/>
        <v/>
      </c>
      <c r="W3281" s="232" t="str">
        <f t="shared" si="355"/>
        <v/>
      </c>
      <c r="X3281" s="232" t="str">
        <f>IFERROR(VLOOKUP(W3281,Datos!$P$4:$Q$18,2,0),"")</f>
        <v/>
      </c>
      <c r="Y3281" s="232" t="str">
        <f t="shared" si="356"/>
        <v/>
      </c>
      <c r="AA3281" s="314" t="str">
        <f t="shared" ref="AA3281:AA3344" ca="1" si="360">IF(N3281="Mtto. Terminado",1,"")</f>
        <v/>
      </c>
    </row>
    <row r="3282" spans="1:27" x14ac:dyDescent="0.3">
      <c r="A3282" s="238"/>
      <c r="B3282" s="241" t="str">
        <f t="shared" si="357"/>
        <v/>
      </c>
      <c r="C3282" s="239"/>
      <c r="D3282" s="240" t="str">
        <f>IF(C3282&lt;&gt;"",VLOOKUP(C3282,'BASE EQUIPOS'!$G$8:$H$22,2,0),"")</f>
        <v/>
      </c>
      <c r="E3282" s="241" t="str">
        <f>IF(C3282&lt;&gt;"",VLOOKUP(C3282,'BASE EQUIPOS'!$G$8:$I$22,3,0),"")</f>
        <v/>
      </c>
      <c r="F3282" s="241" t="str">
        <f>IF(C3282&lt;&gt;"",VLOOKUP(C3282,'BASE EQUIPOS'!$G$8:$J$22,4,0),"")</f>
        <v/>
      </c>
      <c r="G3282" s="242"/>
      <c r="H3282" s="233"/>
      <c r="I3282" s="241"/>
      <c r="J3282" s="241"/>
      <c r="K3282" s="241"/>
      <c r="L3282" s="239"/>
      <c r="M3282" s="244"/>
      <c r="N3282" s="245" t="str">
        <f t="shared" ca="1" si="358"/>
        <v/>
      </c>
      <c r="O3282" s="239"/>
      <c r="P3282" s="244"/>
      <c r="Q3282" s="245" t="str">
        <f t="shared" si="359"/>
        <v/>
      </c>
      <c r="U3282" s="246" t="str">
        <f>IFERROR(VLOOKUP(C3282,'BASE EQUIPOS'!$G$8:$O$22,9,0)," ")</f>
        <v xml:space="preserve"> </v>
      </c>
      <c r="V3282" s="232" t="str">
        <f t="shared" si="354"/>
        <v/>
      </c>
      <c r="W3282" s="232" t="str">
        <f t="shared" si="355"/>
        <v/>
      </c>
      <c r="X3282" s="232" t="str">
        <f>IFERROR(VLOOKUP(W3282,Datos!$P$4:$Q$18,2,0),"")</f>
        <v/>
      </c>
      <c r="Y3282" s="232" t="str">
        <f t="shared" si="356"/>
        <v/>
      </c>
      <c r="AA3282" s="314" t="str">
        <f t="shared" ca="1" si="360"/>
        <v/>
      </c>
    </row>
    <row r="3283" spans="1:27" x14ac:dyDescent="0.3">
      <c r="A3283" s="238"/>
      <c r="B3283" s="241" t="str">
        <f t="shared" si="357"/>
        <v/>
      </c>
      <c r="C3283" s="239"/>
      <c r="D3283" s="240" t="str">
        <f>IF(C3283&lt;&gt;"",VLOOKUP(C3283,'BASE EQUIPOS'!$G$8:$H$22,2,0),"")</f>
        <v/>
      </c>
      <c r="E3283" s="241" t="str">
        <f>IF(C3283&lt;&gt;"",VLOOKUP(C3283,'BASE EQUIPOS'!$G$8:$I$22,3,0),"")</f>
        <v/>
      </c>
      <c r="F3283" s="241" t="str">
        <f>IF(C3283&lt;&gt;"",VLOOKUP(C3283,'BASE EQUIPOS'!$G$8:$J$22,4,0),"")</f>
        <v/>
      </c>
      <c r="G3283" s="242"/>
      <c r="H3283" s="233"/>
      <c r="I3283" s="241"/>
      <c r="J3283" s="241"/>
      <c r="K3283" s="241"/>
      <c r="L3283" s="239"/>
      <c r="M3283" s="244"/>
      <c r="N3283" s="245" t="str">
        <f t="shared" ca="1" si="358"/>
        <v/>
      </c>
      <c r="O3283" s="239"/>
      <c r="P3283" s="244"/>
      <c r="Q3283" s="245" t="str">
        <f t="shared" si="359"/>
        <v/>
      </c>
      <c r="U3283" s="246" t="str">
        <f>IFERROR(VLOOKUP(C3283,'BASE EQUIPOS'!$G$8:$O$22,9,0)," ")</f>
        <v xml:space="preserve"> </v>
      </c>
      <c r="V3283" s="232" t="str">
        <f t="shared" si="354"/>
        <v/>
      </c>
      <c r="W3283" s="232" t="str">
        <f t="shared" si="355"/>
        <v/>
      </c>
      <c r="X3283" s="232" t="str">
        <f>IFERROR(VLOOKUP(W3283,Datos!$P$4:$Q$18,2,0),"")</f>
        <v/>
      </c>
      <c r="Y3283" s="232" t="str">
        <f t="shared" si="356"/>
        <v/>
      </c>
      <c r="AA3283" s="314" t="str">
        <f t="shared" ca="1" si="360"/>
        <v/>
      </c>
    </row>
    <row r="3284" spans="1:27" x14ac:dyDescent="0.3">
      <c r="A3284" s="238"/>
      <c r="B3284" s="241" t="str">
        <f t="shared" si="357"/>
        <v/>
      </c>
      <c r="C3284" s="239"/>
      <c r="D3284" s="240" t="str">
        <f>IF(C3284&lt;&gt;"",VLOOKUP(C3284,'BASE EQUIPOS'!$G$8:$H$22,2,0),"")</f>
        <v/>
      </c>
      <c r="E3284" s="241" t="str">
        <f>IF(C3284&lt;&gt;"",VLOOKUP(C3284,'BASE EQUIPOS'!$G$8:$I$22,3,0),"")</f>
        <v/>
      </c>
      <c r="F3284" s="241" t="str">
        <f>IF(C3284&lt;&gt;"",VLOOKUP(C3284,'BASE EQUIPOS'!$G$8:$J$22,4,0),"")</f>
        <v/>
      </c>
      <c r="G3284" s="242"/>
      <c r="H3284" s="233"/>
      <c r="I3284" s="241"/>
      <c r="J3284" s="241"/>
      <c r="K3284" s="241"/>
      <c r="L3284" s="239"/>
      <c r="M3284" s="244"/>
      <c r="N3284" s="245" t="str">
        <f t="shared" ca="1" si="358"/>
        <v/>
      </c>
      <c r="O3284" s="239"/>
      <c r="P3284" s="244"/>
      <c r="Q3284" s="245" t="str">
        <f t="shared" si="359"/>
        <v/>
      </c>
      <c r="U3284" s="246" t="str">
        <f>IFERROR(VLOOKUP(C3284,'BASE EQUIPOS'!$G$8:$O$22,9,0)," ")</f>
        <v xml:space="preserve"> </v>
      </c>
      <c r="V3284" s="232" t="str">
        <f t="shared" si="354"/>
        <v/>
      </c>
      <c r="W3284" s="232" t="str">
        <f t="shared" si="355"/>
        <v/>
      </c>
      <c r="X3284" s="232" t="str">
        <f>IFERROR(VLOOKUP(W3284,Datos!$P$4:$Q$18,2,0),"")</f>
        <v/>
      </c>
      <c r="Y3284" s="232" t="str">
        <f t="shared" si="356"/>
        <v/>
      </c>
      <c r="AA3284" s="314" t="str">
        <f t="shared" ca="1" si="360"/>
        <v/>
      </c>
    </row>
    <row r="3285" spans="1:27" x14ac:dyDescent="0.3">
      <c r="A3285" s="238"/>
      <c r="B3285" s="241" t="str">
        <f t="shared" si="357"/>
        <v/>
      </c>
      <c r="C3285" s="239"/>
      <c r="D3285" s="240" t="str">
        <f>IF(C3285&lt;&gt;"",VLOOKUP(C3285,'BASE EQUIPOS'!$G$8:$H$22,2,0),"")</f>
        <v/>
      </c>
      <c r="E3285" s="241" t="str">
        <f>IF(C3285&lt;&gt;"",VLOOKUP(C3285,'BASE EQUIPOS'!$G$8:$I$22,3,0),"")</f>
        <v/>
      </c>
      <c r="F3285" s="241" t="str">
        <f>IF(C3285&lt;&gt;"",VLOOKUP(C3285,'BASE EQUIPOS'!$G$8:$J$22,4,0),"")</f>
        <v/>
      </c>
      <c r="G3285" s="242"/>
      <c r="H3285" s="233"/>
      <c r="I3285" s="241"/>
      <c r="J3285" s="241"/>
      <c r="K3285" s="241"/>
      <c r="L3285" s="239"/>
      <c r="M3285" s="244"/>
      <c r="N3285" s="245" t="str">
        <f t="shared" ca="1" si="358"/>
        <v/>
      </c>
      <c r="O3285" s="239"/>
      <c r="P3285" s="244"/>
      <c r="Q3285" s="245" t="str">
        <f t="shared" si="359"/>
        <v/>
      </c>
      <c r="U3285" s="246" t="str">
        <f>IFERROR(VLOOKUP(C3285,'BASE EQUIPOS'!$G$8:$O$22,9,0)," ")</f>
        <v xml:space="preserve"> </v>
      </c>
      <c r="V3285" s="232" t="str">
        <f t="shared" ref="V3285:V3348" si="361">IF(G3285="MTTO. SISTEMÁTICO","PREVENTIVA",IF(G3285="MTTO. PREDICTIVO","INSPECCIÓN",""))</f>
        <v/>
      </c>
      <c r="W3285" s="232" t="str">
        <f t="shared" ref="W3285:W3348" si="362">CONCATENATE(D3285,I3285)</f>
        <v/>
      </c>
      <c r="X3285" s="232" t="str">
        <f>IFERROR(VLOOKUP(W3285,Datos!$P$4:$Q$18,2,0),"")</f>
        <v/>
      </c>
      <c r="Y3285" s="232" t="str">
        <f t="shared" ref="Y3285:Y3348" si="363">IF(A3285="OT CORRECTIVA",1,IF(A3285="OT PREVENTIVA",2,IF(A3285="HOJA INSPECCIÓN",3,"")))</f>
        <v/>
      </c>
      <c r="AA3285" s="314" t="str">
        <f t="shared" ca="1" si="360"/>
        <v/>
      </c>
    </row>
    <row r="3286" spans="1:27" x14ac:dyDescent="0.3">
      <c r="A3286" s="238"/>
      <c r="B3286" s="241" t="str">
        <f t="shared" si="357"/>
        <v/>
      </c>
      <c r="C3286" s="239"/>
      <c r="D3286" s="240" t="str">
        <f>IF(C3286&lt;&gt;"",VLOOKUP(C3286,'BASE EQUIPOS'!$G$8:$H$22,2,0),"")</f>
        <v/>
      </c>
      <c r="E3286" s="241" t="str">
        <f>IF(C3286&lt;&gt;"",VLOOKUP(C3286,'BASE EQUIPOS'!$G$8:$I$22,3,0),"")</f>
        <v/>
      </c>
      <c r="F3286" s="241" t="str">
        <f>IF(C3286&lt;&gt;"",VLOOKUP(C3286,'BASE EQUIPOS'!$G$8:$J$22,4,0),"")</f>
        <v/>
      </c>
      <c r="G3286" s="242"/>
      <c r="H3286" s="233"/>
      <c r="I3286" s="241"/>
      <c r="J3286" s="241"/>
      <c r="K3286" s="241"/>
      <c r="L3286" s="239"/>
      <c r="M3286" s="244"/>
      <c r="N3286" s="245" t="str">
        <f t="shared" ca="1" si="358"/>
        <v/>
      </c>
      <c r="O3286" s="239"/>
      <c r="P3286" s="244"/>
      <c r="Q3286" s="245" t="str">
        <f t="shared" si="359"/>
        <v/>
      </c>
      <c r="U3286" s="246" t="str">
        <f>IFERROR(VLOOKUP(C3286,'BASE EQUIPOS'!$G$8:$O$22,9,0)," ")</f>
        <v xml:space="preserve"> </v>
      </c>
      <c r="V3286" s="232" t="str">
        <f t="shared" si="361"/>
        <v/>
      </c>
      <c r="W3286" s="232" t="str">
        <f t="shared" si="362"/>
        <v/>
      </c>
      <c r="X3286" s="232" t="str">
        <f>IFERROR(VLOOKUP(W3286,Datos!$P$4:$Q$18,2,0),"")</f>
        <v/>
      </c>
      <c r="Y3286" s="232" t="str">
        <f t="shared" si="363"/>
        <v/>
      </c>
      <c r="AA3286" s="314" t="str">
        <f t="shared" ca="1" si="360"/>
        <v/>
      </c>
    </row>
    <row r="3287" spans="1:27" x14ac:dyDescent="0.3">
      <c r="A3287" s="238"/>
      <c r="B3287" s="241" t="str">
        <f t="shared" si="357"/>
        <v/>
      </c>
      <c r="C3287" s="239"/>
      <c r="D3287" s="240" t="str">
        <f>IF(C3287&lt;&gt;"",VLOOKUP(C3287,'BASE EQUIPOS'!$G$8:$H$22,2,0),"")</f>
        <v/>
      </c>
      <c r="E3287" s="241" t="str">
        <f>IF(C3287&lt;&gt;"",VLOOKUP(C3287,'BASE EQUIPOS'!$G$8:$I$22,3,0),"")</f>
        <v/>
      </c>
      <c r="F3287" s="241" t="str">
        <f>IF(C3287&lt;&gt;"",VLOOKUP(C3287,'BASE EQUIPOS'!$G$8:$J$22,4,0),"")</f>
        <v/>
      </c>
      <c r="G3287" s="242"/>
      <c r="H3287" s="233"/>
      <c r="I3287" s="241"/>
      <c r="J3287" s="241"/>
      <c r="K3287" s="241"/>
      <c r="L3287" s="239"/>
      <c r="M3287" s="244"/>
      <c r="N3287" s="245" t="str">
        <f t="shared" ca="1" si="358"/>
        <v/>
      </c>
      <c r="O3287" s="239"/>
      <c r="P3287" s="244"/>
      <c r="Q3287" s="245" t="str">
        <f t="shared" si="359"/>
        <v/>
      </c>
      <c r="U3287" s="246" t="str">
        <f>IFERROR(VLOOKUP(C3287,'BASE EQUIPOS'!$G$8:$O$22,9,0)," ")</f>
        <v xml:space="preserve"> </v>
      </c>
      <c r="V3287" s="232" t="str">
        <f t="shared" si="361"/>
        <v/>
      </c>
      <c r="W3287" s="232" t="str">
        <f t="shared" si="362"/>
        <v/>
      </c>
      <c r="X3287" s="232" t="str">
        <f>IFERROR(VLOOKUP(W3287,Datos!$P$4:$Q$18,2,0),"")</f>
        <v/>
      </c>
      <c r="Y3287" s="232" t="str">
        <f t="shared" si="363"/>
        <v/>
      </c>
      <c r="AA3287" s="314" t="str">
        <f t="shared" ca="1" si="360"/>
        <v/>
      </c>
    </row>
    <row r="3288" spans="1:27" x14ac:dyDescent="0.3">
      <c r="A3288" s="238"/>
      <c r="B3288" s="241" t="str">
        <f t="shared" si="357"/>
        <v/>
      </c>
      <c r="C3288" s="239"/>
      <c r="D3288" s="240" t="str">
        <f>IF(C3288&lt;&gt;"",VLOOKUP(C3288,'BASE EQUIPOS'!$G$8:$H$22,2,0),"")</f>
        <v/>
      </c>
      <c r="E3288" s="241" t="str">
        <f>IF(C3288&lt;&gt;"",VLOOKUP(C3288,'BASE EQUIPOS'!$G$8:$I$22,3,0),"")</f>
        <v/>
      </c>
      <c r="F3288" s="241" t="str">
        <f>IF(C3288&lt;&gt;"",VLOOKUP(C3288,'BASE EQUIPOS'!$G$8:$J$22,4,0),"")</f>
        <v/>
      </c>
      <c r="G3288" s="242"/>
      <c r="H3288" s="233"/>
      <c r="I3288" s="241"/>
      <c r="J3288" s="241"/>
      <c r="K3288" s="241"/>
      <c r="L3288" s="239"/>
      <c r="M3288" s="244"/>
      <c r="N3288" s="245" t="str">
        <f t="shared" ca="1" si="358"/>
        <v/>
      </c>
      <c r="O3288" s="239"/>
      <c r="P3288" s="244"/>
      <c r="Q3288" s="245" t="str">
        <f t="shared" si="359"/>
        <v/>
      </c>
      <c r="U3288" s="246" t="str">
        <f>IFERROR(VLOOKUP(C3288,'BASE EQUIPOS'!$G$8:$O$22,9,0)," ")</f>
        <v xml:space="preserve"> </v>
      </c>
      <c r="V3288" s="232" t="str">
        <f t="shared" si="361"/>
        <v/>
      </c>
      <c r="W3288" s="232" t="str">
        <f t="shared" si="362"/>
        <v/>
      </c>
      <c r="X3288" s="232" t="str">
        <f>IFERROR(VLOOKUP(W3288,Datos!$P$4:$Q$18,2,0),"")</f>
        <v/>
      </c>
      <c r="Y3288" s="232" t="str">
        <f t="shared" si="363"/>
        <v/>
      </c>
      <c r="AA3288" s="314" t="str">
        <f t="shared" ca="1" si="360"/>
        <v/>
      </c>
    </row>
    <row r="3289" spans="1:27" x14ac:dyDescent="0.3">
      <c r="A3289" s="238"/>
      <c r="B3289" s="241" t="str">
        <f t="shared" si="357"/>
        <v/>
      </c>
      <c r="C3289" s="239"/>
      <c r="D3289" s="240" t="str">
        <f>IF(C3289&lt;&gt;"",VLOOKUP(C3289,'BASE EQUIPOS'!$G$8:$H$22,2,0),"")</f>
        <v/>
      </c>
      <c r="E3289" s="241" t="str">
        <f>IF(C3289&lt;&gt;"",VLOOKUP(C3289,'BASE EQUIPOS'!$G$8:$I$22,3,0),"")</f>
        <v/>
      </c>
      <c r="F3289" s="241" t="str">
        <f>IF(C3289&lt;&gt;"",VLOOKUP(C3289,'BASE EQUIPOS'!$G$8:$J$22,4,0),"")</f>
        <v/>
      </c>
      <c r="G3289" s="242"/>
      <c r="H3289" s="233"/>
      <c r="I3289" s="241"/>
      <c r="J3289" s="241"/>
      <c r="K3289" s="241"/>
      <c r="L3289" s="239"/>
      <c r="M3289" s="244"/>
      <c r="N3289" s="245" t="str">
        <f t="shared" ca="1" si="358"/>
        <v/>
      </c>
      <c r="O3289" s="239"/>
      <c r="P3289" s="244"/>
      <c r="Q3289" s="245" t="str">
        <f t="shared" si="359"/>
        <v/>
      </c>
      <c r="U3289" s="246" t="str">
        <f>IFERROR(VLOOKUP(C3289,'BASE EQUIPOS'!$G$8:$O$22,9,0)," ")</f>
        <v xml:space="preserve"> </v>
      </c>
      <c r="V3289" s="232" t="str">
        <f t="shared" si="361"/>
        <v/>
      </c>
      <c r="W3289" s="232" t="str">
        <f t="shared" si="362"/>
        <v/>
      </c>
      <c r="X3289" s="232" t="str">
        <f>IFERROR(VLOOKUP(W3289,Datos!$P$4:$Q$18,2,0),"")</f>
        <v/>
      </c>
      <c r="Y3289" s="232" t="str">
        <f t="shared" si="363"/>
        <v/>
      </c>
      <c r="AA3289" s="314" t="str">
        <f t="shared" ca="1" si="360"/>
        <v/>
      </c>
    </row>
    <row r="3290" spans="1:27" x14ac:dyDescent="0.3">
      <c r="A3290" s="238"/>
      <c r="B3290" s="241" t="str">
        <f t="shared" si="357"/>
        <v/>
      </c>
      <c r="C3290" s="239"/>
      <c r="D3290" s="240" t="str">
        <f>IF(C3290&lt;&gt;"",VLOOKUP(C3290,'BASE EQUIPOS'!$G$8:$H$22,2,0),"")</f>
        <v/>
      </c>
      <c r="E3290" s="241" t="str">
        <f>IF(C3290&lt;&gt;"",VLOOKUP(C3290,'BASE EQUIPOS'!$G$8:$I$22,3,0),"")</f>
        <v/>
      </c>
      <c r="F3290" s="241" t="str">
        <f>IF(C3290&lt;&gt;"",VLOOKUP(C3290,'BASE EQUIPOS'!$G$8:$J$22,4,0),"")</f>
        <v/>
      </c>
      <c r="G3290" s="242"/>
      <c r="H3290" s="233"/>
      <c r="I3290" s="241"/>
      <c r="J3290" s="241"/>
      <c r="K3290" s="241"/>
      <c r="L3290" s="239"/>
      <c r="M3290" s="244"/>
      <c r="N3290" s="245" t="str">
        <f t="shared" ca="1" si="358"/>
        <v/>
      </c>
      <c r="O3290" s="239"/>
      <c r="P3290" s="244"/>
      <c r="Q3290" s="245" t="str">
        <f t="shared" si="359"/>
        <v/>
      </c>
      <c r="U3290" s="246" t="str">
        <f>IFERROR(VLOOKUP(C3290,'BASE EQUIPOS'!$G$8:$O$22,9,0)," ")</f>
        <v xml:space="preserve"> </v>
      </c>
      <c r="V3290" s="232" t="str">
        <f t="shared" si="361"/>
        <v/>
      </c>
      <c r="W3290" s="232" t="str">
        <f t="shared" si="362"/>
        <v/>
      </c>
      <c r="X3290" s="232" t="str">
        <f>IFERROR(VLOOKUP(W3290,Datos!$P$4:$Q$18,2,0),"")</f>
        <v/>
      </c>
      <c r="Y3290" s="232" t="str">
        <f t="shared" si="363"/>
        <v/>
      </c>
      <c r="AA3290" s="314" t="str">
        <f t="shared" ca="1" si="360"/>
        <v/>
      </c>
    </row>
    <row r="3291" spans="1:27" x14ac:dyDescent="0.3">
      <c r="A3291" s="238"/>
      <c r="B3291" s="241" t="str">
        <f t="shared" si="357"/>
        <v/>
      </c>
      <c r="C3291" s="239"/>
      <c r="D3291" s="240" t="str">
        <f>IF(C3291&lt;&gt;"",VLOOKUP(C3291,'BASE EQUIPOS'!$G$8:$H$22,2,0),"")</f>
        <v/>
      </c>
      <c r="E3291" s="241" t="str">
        <f>IF(C3291&lt;&gt;"",VLOOKUP(C3291,'BASE EQUIPOS'!$G$8:$I$22,3,0),"")</f>
        <v/>
      </c>
      <c r="F3291" s="241" t="str">
        <f>IF(C3291&lt;&gt;"",VLOOKUP(C3291,'BASE EQUIPOS'!$G$8:$J$22,4,0),"")</f>
        <v/>
      </c>
      <c r="G3291" s="242"/>
      <c r="H3291" s="233"/>
      <c r="I3291" s="241"/>
      <c r="J3291" s="241"/>
      <c r="K3291" s="241"/>
      <c r="L3291" s="239"/>
      <c r="M3291" s="244"/>
      <c r="N3291" s="245" t="str">
        <f t="shared" ca="1" si="358"/>
        <v/>
      </c>
      <c r="O3291" s="239"/>
      <c r="P3291" s="244"/>
      <c r="Q3291" s="245" t="str">
        <f t="shared" si="359"/>
        <v/>
      </c>
      <c r="U3291" s="246" t="str">
        <f>IFERROR(VLOOKUP(C3291,'BASE EQUIPOS'!$G$8:$O$22,9,0)," ")</f>
        <v xml:space="preserve"> </v>
      </c>
      <c r="V3291" s="232" t="str">
        <f t="shared" si="361"/>
        <v/>
      </c>
      <c r="W3291" s="232" t="str">
        <f t="shared" si="362"/>
        <v/>
      </c>
      <c r="X3291" s="232" t="str">
        <f>IFERROR(VLOOKUP(W3291,Datos!$P$4:$Q$18,2,0),"")</f>
        <v/>
      </c>
      <c r="Y3291" s="232" t="str">
        <f t="shared" si="363"/>
        <v/>
      </c>
      <c r="AA3291" s="314" t="str">
        <f t="shared" ca="1" si="360"/>
        <v/>
      </c>
    </row>
    <row r="3292" spans="1:27" x14ac:dyDescent="0.3">
      <c r="A3292" s="238"/>
      <c r="B3292" s="241" t="str">
        <f t="shared" ref="B3292:B3355" si="364">IF(C3292&lt;&gt;"",B3291+1,"")</f>
        <v/>
      </c>
      <c r="C3292" s="239"/>
      <c r="D3292" s="240" t="str">
        <f>IF(C3292&lt;&gt;"",VLOOKUP(C3292,'BASE EQUIPOS'!$G$8:$H$22,2,0),"")</f>
        <v/>
      </c>
      <c r="E3292" s="241" t="str">
        <f>IF(C3292&lt;&gt;"",VLOOKUP(C3292,'BASE EQUIPOS'!$G$8:$I$22,3,0),"")</f>
        <v/>
      </c>
      <c r="F3292" s="241" t="str">
        <f>IF(C3292&lt;&gt;"",VLOOKUP(C3292,'BASE EQUIPOS'!$G$8:$J$22,4,0),"")</f>
        <v/>
      </c>
      <c r="G3292" s="242"/>
      <c r="H3292" s="233"/>
      <c r="I3292" s="241"/>
      <c r="J3292" s="241"/>
      <c r="K3292" s="241"/>
      <c r="L3292" s="239"/>
      <c r="M3292" s="244"/>
      <c r="N3292" s="245" t="str">
        <f t="shared" ca="1" si="358"/>
        <v/>
      </c>
      <c r="O3292" s="239"/>
      <c r="P3292" s="244"/>
      <c r="Q3292" s="245" t="str">
        <f t="shared" si="359"/>
        <v/>
      </c>
      <c r="U3292" s="246" t="str">
        <f>IFERROR(VLOOKUP(C3292,'BASE EQUIPOS'!$G$8:$O$22,9,0)," ")</f>
        <v xml:space="preserve"> </v>
      </c>
      <c r="V3292" s="232" t="str">
        <f t="shared" si="361"/>
        <v/>
      </c>
      <c r="W3292" s="232" t="str">
        <f t="shared" si="362"/>
        <v/>
      </c>
      <c r="X3292" s="232" t="str">
        <f>IFERROR(VLOOKUP(W3292,Datos!$P$4:$Q$18,2,0),"")</f>
        <v/>
      </c>
      <c r="Y3292" s="232" t="str">
        <f t="shared" si="363"/>
        <v/>
      </c>
      <c r="AA3292" s="314" t="str">
        <f t="shared" ca="1" si="360"/>
        <v/>
      </c>
    </row>
    <row r="3293" spans="1:27" x14ac:dyDescent="0.3">
      <c r="A3293" s="238"/>
      <c r="B3293" s="241" t="str">
        <f t="shared" si="364"/>
        <v/>
      </c>
      <c r="C3293" s="239"/>
      <c r="D3293" s="240" t="str">
        <f>IF(C3293&lt;&gt;"",VLOOKUP(C3293,'BASE EQUIPOS'!$G$8:$H$22,2,0),"")</f>
        <v/>
      </c>
      <c r="E3293" s="241" t="str">
        <f>IF(C3293&lt;&gt;"",VLOOKUP(C3293,'BASE EQUIPOS'!$G$8:$I$22,3,0),"")</f>
        <v/>
      </c>
      <c r="F3293" s="241" t="str">
        <f>IF(C3293&lt;&gt;"",VLOOKUP(C3293,'BASE EQUIPOS'!$G$8:$J$22,4,0),"")</f>
        <v/>
      </c>
      <c r="G3293" s="242"/>
      <c r="H3293" s="233"/>
      <c r="I3293" s="241"/>
      <c r="J3293" s="241"/>
      <c r="K3293" s="241"/>
      <c r="L3293" s="239"/>
      <c r="M3293" s="244"/>
      <c r="N3293" s="245" t="str">
        <f t="shared" ca="1" si="358"/>
        <v/>
      </c>
      <c r="O3293" s="239"/>
      <c r="P3293" s="244"/>
      <c r="Q3293" s="245" t="str">
        <f t="shared" si="359"/>
        <v/>
      </c>
      <c r="U3293" s="246" t="str">
        <f>IFERROR(VLOOKUP(C3293,'BASE EQUIPOS'!$G$8:$O$22,9,0)," ")</f>
        <v xml:space="preserve"> </v>
      </c>
      <c r="V3293" s="232" t="str">
        <f t="shared" si="361"/>
        <v/>
      </c>
      <c r="W3293" s="232" t="str">
        <f t="shared" si="362"/>
        <v/>
      </c>
      <c r="X3293" s="232" t="str">
        <f>IFERROR(VLOOKUP(W3293,Datos!$P$4:$Q$18,2,0),"")</f>
        <v/>
      </c>
      <c r="Y3293" s="232" t="str">
        <f t="shared" si="363"/>
        <v/>
      </c>
      <c r="AA3293" s="314" t="str">
        <f t="shared" ca="1" si="360"/>
        <v/>
      </c>
    </row>
    <row r="3294" spans="1:27" x14ac:dyDescent="0.3">
      <c r="A3294" s="238"/>
      <c r="B3294" s="241" t="str">
        <f t="shared" si="364"/>
        <v/>
      </c>
      <c r="C3294" s="239"/>
      <c r="D3294" s="240" t="str">
        <f>IF(C3294&lt;&gt;"",VLOOKUP(C3294,'BASE EQUIPOS'!$G$8:$H$22,2,0),"")</f>
        <v/>
      </c>
      <c r="E3294" s="241" t="str">
        <f>IF(C3294&lt;&gt;"",VLOOKUP(C3294,'BASE EQUIPOS'!$G$8:$I$22,3,0),"")</f>
        <v/>
      </c>
      <c r="F3294" s="241" t="str">
        <f>IF(C3294&lt;&gt;"",VLOOKUP(C3294,'BASE EQUIPOS'!$G$8:$J$22,4,0),"")</f>
        <v/>
      </c>
      <c r="G3294" s="242"/>
      <c r="H3294" s="233"/>
      <c r="I3294" s="241"/>
      <c r="J3294" s="241"/>
      <c r="K3294" s="241"/>
      <c r="L3294" s="239"/>
      <c r="M3294" s="244"/>
      <c r="N3294" s="245" t="str">
        <f t="shared" ca="1" si="358"/>
        <v/>
      </c>
      <c r="O3294" s="239"/>
      <c r="P3294" s="244"/>
      <c r="Q3294" s="245" t="str">
        <f t="shared" si="359"/>
        <v/>
      </c>
      <c r="U3294" s="246" t="str">
        <f>IFERROR(VLOOKUP(C3294,'BASE EQUIPOS'!$G$8:$O$22,9,0)," ")</f>
        <v xml:space="preserve"> </v>
      </c>
      <c r="V3294" s="232" t="str">
        <f t="shared" si="361"/>
        <v/>
      </c>
      <c r="W3294" s="232" t="str">
        <f t="shared" si="362"/>
        <v/>
      </c>
      <c r="X3294" s="232" t="str">
        <f>IFERROR(VLOOKUP(W3294,Datos!$P$4:$Q$18,2,0),"")</f>
        <v/>
      </c>
      <c r="Y3294" s="232" t="str">
        <f t="shared" si="363"/>
        <v/>
      </c>
      <c r="AA3294" s="314" t="str">
        <f t="shared" ca="1" si="360"/>
        <v/>
      </c>
    </row>
    <row r="3295" spans="1:27" x14ac:dyDescent="0.3">
      <c r="A3295" s="238"/>
      <c r="B3295" s="241" t="str">
        <f t="shared" si="364"/>
        <v/>
      </c>
      <c r="C3295" s="239"/>
      <c r="D3295" s="240" t="str">
        <f>IF(C3295&lt;&gt;"",VLOOKUP(C3295,'BASE EQUIPOS'!$G$8:$H$22,2,0),"")</f>
        <v/>
      </c>
      <c r="E3295" s="241" t="str">
        <f>IF(C3295&lt;&gt;"",VLOOKUP(C3295,'BASE EQUIPOS'!$G$8:$I$22,3,0),"")</f>
        <v/>
      </c>
      <c r="F3295" s="241" t="str">
        <f>IF(C3295&lt;&gt;"",VLOOKUP(C3295,'BASE EQUIPOS'!$G$8:$J$22,4,0),"")</f>
        <v/>
      </c>
      <c r="G3295" s="242"/>
      <c r="H3295" s="233"/>
      <c r="I3295" s="241"/>
      <c r="J3295" s="241"/>
      <c r="K3295" s="241"/>
      <c r="L3295" s="239"/>
      <c r="M3295" s="244"/>
      <c r="N3295" s="245" t="str">
        <f t="shared" ca="1" si="358"/>
        <v/>
      </c>
      <c r="O3295" s="239"/>
      <c r="P3295" s="244"/>
      <c r="Q3295" s="245" t="str">
        <f t="shared" si="359"/>
        <v/>
      </c>
      <c r="U3295" s="246" t="str">
        <f>IFERROR(VLOOKUP(C3295,'BASE EQUIPOS'!$G$8:$O$22,9,0)," ")</f>
        <v xml:space="preserve"> </v>
      </c>
      <c r="V3295" s="232" t="str">
        <f t="shared" si="361"/>
        <v/>
      </c>
      <c r="W3295" s="232" t="str">
        <f t="shared" si="362"/>
        <v/>
      </c>
      <c r="X3295" s="232" t="str">
        <f>IFERROR(VLOOKUP(W3295,Datos!$P$4:$Q$18,2,0),"")</f>
        <v/>
      </c>
      <c r="Y3295" s="232" t="str">
        <f t="shared" si="363"/>
        <v/>
      </c>
      <c r="AA3295" s="314" t="str">
        <f t="shared" ca="1" si="360"/>
        <v/>
      </c>
    </row>
    <row r="3296" spans="1:27" x14ac:dyDescent="0.3">
      <c r="A3296" s="238"/>
      <c r="B3296" s="241" t="str">
        <f t="shared" si="364"/>
        <v/>
      </c>
      <c r="C3296" s="239"/>
      <c r="D3296" s="240" t="str">
        <f>IF(C3296&lt;&gt;"",VLOOKUP(C3296,'BASE EQUIPOS'!$G$8:$H$22,2,0),"")</f>
        <v/>
      </c>
      <c r="E3296" s="241" t="str">
        <f>IF(C3296&lt;&gt;"",VLOOKUP(C3296,'BASE EQUIPOS'!$G$8:$I$22,3,0),"")</f>
        <v/>
      </c>
      <c r="F3296" s="241" t="str">
        <f>IF(C3296&lt;&gt;"",VLOOKUP(C3296,'BASE EQUIPOS'!$G$8:$J$22,4,0),"")</f>
        <v/>
      </c>
      <c r="G3296" s="242"/>
      <c r="H3296" s="233"/>
      <c r="I3296" s="241"/>
      <c r="J3296" s="241"/>
      <c r="K3296" s="241"/>
      <c r="L3296" s="239"/>
      <c r="M3296" s="244"/>
      <c r="N3296" s="245" t="str">
        <f t="shared" ca="1" si="358"/>
        <v/>
      </c>
      <c r="O3296" s="239"/>
      <c r="P3296" s="244"/>
      <c r="Q3296" s="245" t="str">
        <f t="shared" si="359"/>
        <v/>
      </c>
      <c r="U3296" s="246" t="str">
        <f>IFERROR(VLOOKUP(C3296,'BASE EQUIPOS'!$G$8:$O$22,9,0)," ")</f>
        <v xml:space="preserve"> </v>
      </c>
      <c r="V3296" s="232" t="str">
        <f t="shared" si="361"/>
        <v/>
      </c>
      <c r="W3296" s="232" t="str">
        <f t="shared" si="362"/>
        <v/>
      </c>
      <c r="X3296" s="232" t="str">
        <f>IFERROR(VLOOKUP(W3296,Datos!$P$4:$Q$18,2,0),"")</f>
        <v/>
      </c>
      <c r="Y3296" s="232" t="str">
        <f t="shared" si="363"/>
        <v/>
      </c>
      <c r="AA3296" s="314" t="str">
        <f t="shared" ca="1" si="360"/>
        <v/>
      </c>
    </row>
    <row r="3297" spans="1:27" x14ac:dyDescent="0.3">
      <c r="A3297" s="238"/>
      <c r="B3297" s="241" t="str">
        <f t="shared" si="364"/>
        <v/>
      </c>
      <c r="C3297" s="239"/>
      <c r="D3297" s="240" t="str">
        <f>IF(C3297&lt;&gt;"",VLOOKUP(C3297,'BASE EQUIPOS'!$G$8:$H$22,2,0),"")</f>
        <v/>
      </c>
      <c r="E3297" s="241" t="str">
        <f>IF(C3297&lt;&gt;"",VLOOKUP(C3297,'BASE EQUIPOS'!$G$8:$I$22,3,0),"")</f>
        <v/>
      </c>
      <c r="F3297" s="241" t="str">
        <f>IF(C3297&lt;&gt;"",VLOOKUP(C3297,'BASE EQUIPOS'!$G$8:$J$22,4,0),"")</f>
        <v/>
      </c>
      <c r="G3297" s="242"/>
      <c r="H3297" s="233"/>
      <c r="I3297" s="241"/>
      <c r="J3297" s="241"/>
      <c r="K3297" s="241"/>
      <c r="L3297" s="239"/>
      <c r="M3297" s="244"/>
      <c r="N3297" s="245" t="str">
        <f t="shared" ca="1" si="358"/>
        <v/>
      </c>
      <c r="O3297" s="239"/>
      <c r="P3297" s="244"/>
      <c r="Q3297" s="245" t="str">
        <f t="shared" si="359"/>
        <v/>
      </c>
      <c r="U3297" s="246" t="str">
        <f>IFERROR(VLOOKUP(C3297,'BASE EQUIPOS'!$G$8:$O$22,9,0)," ")</f>
        <v xml:space="preserve"> </v>
      </c>
      <c r="V3297" s="232" t="str">
        <f t="shared" si="361"/>
        <v/>
      </c>
      <c r="W3297" s="232" t="str">
        <f t="shared" si="362"/>
        <v/>
      </c>
      <c r="X3297" s="232" t="str">
        <f>IFERROR(VLOOKUP(W3297,Datos!$P$4:$Q$18,2,0),"")</f>
        <v/>
      </c>
      <c r="Y3297" s="232" t="str">
        <f t="shared" si="363"/>
        <v/>
      </c>
      <c r="AA3297" s="314" t="str">
        <f t="shared" ca="1" si="360"/>
        <v/>
      </c>
    </row>
    <row r="3298" spans="1:27" x14ac:dyDescent="0.3">
      <c r="A3298" s="238"/>
      <c r="B3298" s="241" t="str">
        <f t="shared" si="364"/>
        <v/>
      </c>
      <c r="C3298" s="239"/>
      <c r="D3298" s="240" t="str">
        <f>IF(C3298&lt;&gt;"",VLOOKUP(C3298,'BASE EQUIPOS'!$G$8:$H$22,2,0),"")</f>
        <v/>
      </c>
      <c r="E3298" s="241" t="str">
        <f>IF(C3298&lt;&gt;"",VLOOKUP(C3298,'BASE EQUIPOS'!$G$8:$I$22,3,0),"")</f>
        <v/>
      </c>
      <c r="F3298" s="241" t="str">
        <f>IF(C3298&lt;&gt;"",VLOOKUP(C3298,'BASE EQUIPOS'!$G$8:$J$22,4,0),"")</f>
        <v/>
      </c>
      <c r="G3298" s="242"/>
      <c r="H3298" s="233"/>
      <c r="I3298" s="241"/>
      <c r="J3298" s="241"/>
      <c r="K3298" s="241"/>
      <c r="L3298" s="239"/>
      <c r="M3298" s="244"/>
      <c r="N3298" s="245" t="str">
        <f t="shared" ca="1" si="358"/>
        <v/>
      </c>
      <c r="O3298" s="239"/>
      <c r="P3298" s="244"/>
      <c r="Q3298" s="245" t="str">
        <f t="shared" si="359"/>
        <v/>
      </c>
      <c r="U3298" s="246" t="str">
        <f>IFERROR(VLOOKUP(C3298,'BASE EQUIPOS'!$G$8:$O$22,9,0)," ")</f>
        <v xml:space="preserve"> </v>
      </c>
      <c r="V3298" s="232" t="str">
        <f t="shared" si="361"/>
        <v/>
      </c>
      <c r="W3298" s="232" t="str">
        <f t="shared" si="362"/>
        <v/>
      </c>
      <c r="X3298" s="232" t="str">
        <f>IFERROR(VLOOKUP(W3298,Datos!$P$4:$Q$18,2,0),"")</f>
        <v/>
      </c>
      <c r="Y3298" s="232" t="str">
        <f t="shared" si="363"/>
        <v/>
      </c>
      <c r="AA3298" s="314" t="str">
        <f t="shared" ca="1" si="360"/>
        <v/>
      </c>
    </row>
    <row r="3299" spans="1:27" x14ac:dyDescent="0.3">
      <c r="A3299" s="238"/>
      <c r="B3299" s="241" t="str">
        <f t="shared" si="364"/>
        <v/>
      </c>
      <c r="C3299" s="239"/>
      <c r="D3299" s="240" t="str">
        <f>IF(C3299&lt;&gt;"",VLOOKUP(C3299,'BASE EQUIPOS'!$G$8:$H$22,2,0),"")</f>
        <v/>
      </c>
      <c r="E3299" s="241" t="str">
        <f>IF(C3299&lt;&gt;"",VLOOKUP(C3299,'BASE EQUIPOS'!$G$8:$I$22,3,0),"")</f>
        <v/>
      </c>
      <c r="F3299" s="241" t="str">
        <f>IF(C3299&lt;&gt;"",VLOOKUP(C3299,'BASE EQUIPOS'!$G$8:$J$22,4,0),"")</f>
        <v/>
      </c>
      <c r="G3299" s="242"/>
      <c r="H3299" s="233"/>
      <c r="I3299" s="241"/>
      <c r="J3299" s="241"/>
      <c r="K3299" s="241"/>
      <c r="L3299" s="239"/>
      <c r="M3299" s="244"/>
      <c r="N3299" s="245" t="str">
        <f t="shared" ca="1" si="358"/>
        <v/>
      </c>
      <c r="O3299" s="239"/>
      <c r="P3299" s="244"/>
      <c r="Q3299" s="245" t="str">
        <f t="shared" si="359"/>
        <v/>
      </c>
      <c r="U3299" s="246" t="str">
        <f>IFERROR(VLOOKUP(C3299,'BASE EQUIPOS'!$G$8:$O$22,9,0)," ")</f>
        <v xml:space="preserve"> </v>
      </c>
      <c r="V3299" s="232" t="str">
        <f t="shared" si="361"/>
        <v/>
      </c>
      <c r="W3299" s="232" t="str">
        <f t="shared" si="362"/>
        <v/>
      </c>
      <c r="X3299" s="232" t="str">
        <f>IFERROR(VLOOKUP(W3299,Datos!$P$4:$Q$18,2,0),"")</f>
        <v/>
      </c>
      <c r="Y3299" s="232" t="str">
        <f t="shared" si="363"/>
        <v/>
      </c>
      <c r="AA3299" s="314" t="str">
        <f t="shared" ca="1" si="360"/>
        <v/>
      </c>
    </row>
    <row r="3300" spans="1:27" x14ac:dyDescent="0.3">
      <c r="A3300" s="238"/>
      <c r="B3300" s="241" t="str">
        <f t="shared" si="364"/>
        <v/>
      </c>
      <c r="C3300" s="239"/>
      <c r="D3300" s="240" t="str">
        <f>IF(C3300&lt;&gt;"",VLOOKUP(C3300,'BASE EQUIPOS'!$G$8:$H$22,2,0),"")</f>
        <v/>
      </c>
      <c r="E3300" s="241" t="str">
        <f>IF(C3300&lt;&gt;"",VLOOKUP(C3300,'BASE EQUIPOS'!$G$8:$I$22,3,0),"")</f>
        <v/>
      </c>
      <c r="F3300" s="241" t="str">
        <f>IF(C3300&lt;&gt;"",VLOOKUP(C3300,'BASE EQUIPOS'!$G$8:$J$22,4,0),"")</f>
        <v/>
      </c>
      <c r="G3300" s="242"/>
      <c r="H3300" s="233"/>
      <c r="I3300" s="241"/>
      <c r="J3300" s="241"/>
      <c r="K3300" s="241"/>
      <c r="L3300" s="239"/>
      <c r="M3300" s="244"/>
      <c r="N3300" s="245" t="str">
        <f t="shared" ca="1" si="358"/>
        <v/>
      </c>
      <c r="O3300" s="239"/>
      <c r="P3300" s="244"/>
      <c r="Q3300" s="245" t="str">
        <f t="shared" si="359"/>
        <v/>
      </c>
      <c r="U3300" s="246" t="str">
        <f>IFERROR(VLOOKUP(C3300,'BASE EQUIPOS'!$G$8:$O$22,9,0)," ")</f>
        <v xml:space="preserve"> </v>
      </c>
      <c r="V3300" s="232" t="str">
        <f t="shared" si="361"/>
        <v/>
      </c>
      <c r="W3300" s="232" t="str">
        <f t="shared" si="362"/>
        <v/>
      </c>
      <c r="X3300" s="232" t="str">
        <f>IFERROR(VLOOKUP(W3300,Datos!$P$4:$Q$18,2,0),"")</f>
        <v/>
      </c>
      <c r="Y3300" s="232" t="str">
        <f t="shared" si="363"/>
        <v/>
      </c>
      <c r="AA3300" s="314" t="str">
        <f t="shared" ca="1" si="360"/>
        <v/>
      </c>
    </row>
    <row r="3301" spans="1:27" x14ac:dyDescent="0.3">
      <c r="A3301" s="238"/>
      <c r="B3301" s="241" t="str">
        <f t="shared" si="364"/>
        <v/>
      </c>
      <c r="C3301" s="239"/>
      <c r="D3301" s="240" t="str">
        <f>IF(C3301&lt;&gt;"",VLOOKUP(C3301,'BASE EQUIPOS'!$G$8:$H$22,2,0),"")</f>
        <v/>
      </c>
      <c r="E3301" s="241" t="str">
        <f>IF(C3301&lt;&gt;"",VLOOKUP(C3301,'BASE EQUIPOS'!$G$8:$I$22,3,0),"")</f>
        <v/>
      </c>
      <c r="F3301" s="241" t="str">
        <f>IF(C3301&lt;&gt;"",VLOOKUP(C3301,'BASE EQUIPOS'!$G$8:$J$22,4,0),"")</f>
        <v/>
      </c>
      <c r="G3301" s="242"/>
      <c r="H3301" s="233"/>
      <c r="I3301" s="241"/>
      <c r="J3301" s="241"/>
      <c r="K3301" s="241"/>
      <c r="L3301" s="239"/>
      <c r="M3301" s="244"/>
      <c r="N3301" s="245" t="str">
        <f t="shared" ca="1" si="358"/>
        <v/>
      </c>
      <c r="O3301" s="239"/>
      <c r="P3301" s="244"/>
      <c r="Q3301" s="245" t="str">
        <f t="shared" si="359"/>
        <v/>
      </c>
      <c r="U3301" s="246" t="str">
        <f>IFERROR(VLOOKUP(C3301,'BASE EQUIPOS'!$G$8:$O$22,9,0)," ")</f>
        <v xml:space="preserve"> </v>
      </c>
      <c r="V3301" s="232" t="str">
        <f t="shared" si="361"/>
        <v/>
      </c>
      <c r="W3301" s="232" t="str">
        <f t="shared" si="362"/>
        <v/>
      </c>
      <c r="X3301" s="232" t="str">
        <f>IFERROR(VLOOKUP(W3301,Datos!$P$4:$Q$18,2,0),"")</f>
        <v/>
      </c>
      <c r="Y3301" s="232" t="str">
        <f t="shared" si="363"/>
        <v/>
      </c>
      <c r="AA3301" s="314" t="str">
        <f t="shared" ca="1" si="360"/>
        <v/>
      </c>
    </row>
    <row r="3302" spans="1:27" x14ac:dyDescent="0.3">
      <c r="A3302" s="238"/>
      <c r="B3302" s="241" t="str">
        <f t="shared" si="364"/>
        <v/>
      </c>
      <c r="C3302" s="239"/>
      <c r="D3302" s="240" t="str">
        <f>IF(C3302&lt;&gt;"",VLOOKUP(C3302,'BASE EQUIPOS'!$G$8:$H$22,2,0),"")</f>
        <v/>
      </c>
      <c r="E3302" s="241" t="str">
        <f>IF(C3302&lt;&gt;"",VLOOKUP(C3302,'BASE EQUIPOS'!$G$8:$I$22,3,0),"")</f>
        <v/>
      </c>
      <c r="F3302" s="241" t="str">
        <f>IF(C3302&lt;&gt;"",VLOOKUP(C3302,'BASE EQUIPOS'!$G$8:$J$22,4,0),"")</f>
        <v/>
      </c>
      <c r="G3302" s="242"/>
      <c r="H3302" s="233"/>
      <c r="I3302" s="241"/>
      <c r="J3302" s="241"/>
      <c r="K3302" s="241"/>
      <c r="L3302" s="239"/>
      <c r="M3302" s="244"/>
      <c r="N3302" s="245" t="str">
        <f t="shared" ca="1" si="358"/>
        <v/>
      </c>
      <c r="O3302" s="239"/>
      <c r="P3302" s="244"/>
      <c r="Q3302" s="245" t="str">
        <f t="shared" si="359"/>
        <v/>
      </c>
      <c r="U3302" s="246" t="str">
        <f>IFERROR(VLOOKUP(C3302,'BASE EQUIPOS'!$G$8:$O$22,9,0)," ")</f>
        <v xml:space="preserve"> </v>
      </c>
      <c r="V3302" s="232" t="str">
        <f t="shared" si="361"/>
        <v/>
      </c>
      <c r="W3302" s="232" t="str">
        <f t="shared" si="362"/>
        <v/>
      </c>
      <c r="X3302" s="232" t="str">
        <f>IFERROR(VLOOKUP(W3302,Datos!$P$4:$Q$18,2,0),"")</f>
        <v/>
      </c>
      <c r="Y3302" s="232" t="str">
        <f t="shared" si="363"/>
        <v/>
      </c>
      <c r="AA3302" s="314" t="str">
        <f t="shared" ca="1" si="360"/>
        <v/>
      </c>
    </row>
    <row r="3303" spans="1:27" x14ac:dyDescent="0.3">
      <c r="A3303" s="238"/>
      <c r="B3303" s="241" t="str">
        <f t="shared" si="364"/>
        <v/>
      </c>
      <c r="C3303" s="239"/>
      <c r="D3303" s="240" t="str">
        <f>IF(C3303&lt;&gt;"",VLOOKUP(C3303,'BASE EQUIPOS'!$G$8:$H$22,2,0),"")</f>
        <v/>
      </c>
      <c r="E3303" s="241" t="str">
        <f>IF(C3303&lt;&gt;"",VLOOKUP(C3303,'BASE EQUIPOS'!$G$8:$I$22,3,0),"")</f>
        <v/>
      </c>
      <c r="F3303" s="241" t="str">
        <f>IF(C3303&lt;&gt;"",VLOOKUP(C3303,'BASE EQUIPOS'!$G$8:$J$22,4,0),"")</f>
        <v/>
      </c>
      <c r="G3303" s="242"/>
      <c r="H3303" s="233"/>
      <c r="I3303" s="241"/>
      <c r="J3303" s="241"/>
      <c r="K3303" s="241"/>
      <c r="L3303" s="239"/>
      <c r="M3303" s="244"/>
      <c r="N3303" s="245" t="str">
        <f t="shared" ca="1" si="358"/>
        <v/>
      </c>
      <c r="O3303" s="239"/>
      <c r="P3303" s="244"/>
      <c r="Q3303" s="245" t="str">
        <f t="shared" si="359"/>
        <v/>
      </c>
      <c r="U3303" s="246" t="str">
        <f>IFERROR(VLOOKUP(C3303,'BASE EQUIPOS'!$G$8:$O$22,9,0)," ")</f>
        <v xml:space="preserve"> </v>
      </c>
      <c r="V3303" s="232" t="str">
        <f t="shared" si="361"/>
        <v/>
      </c>
      <c r="W3303" s="232" t="str">
        <f t="shared" si="362"/>
        <v/>
      </c>
      <c r="X3303" s="232" t="str">
        <f>IFERROR(VLOOKUP(W3303,Datos!$P$4:$Q$18,2,0),"")</f>
        <v/>
      </c>
      <c r="Y3303" s="232" t="str">
        <f t="shared" si="363"/>
        <v/>
      </c>
      <c r="AA3303" s="314" t="str">
        <f t="shared" ca="1" si="360"/>
        <v/>
      </c>
    </row>
    <row r="3304" spans="1:27" x14ac:dyDescent="0.3">
      <c r="A3304" s="238"/>
      <c r="B3304" s="241" t="str">
        <f t="shared" si="364"/>
        <v/>
      </c>
      <c r="C3304" s="239"/>
      <c r="D3304" s="240" t="str">
        <f>IF(C3304&lt;&gt;"",VLOOKUP(C3304,'BASE EQUIPOS'!$G$8:$H$22,2,0),"")</f>
        <v/>
      </c>
      <c r="E3304" s="241" t="str">
        <f>IF(C3304&lt;&gt;"",VLOOKUP(C3304,'BASE EQUIPOS'!$G$8:$I$22,3,0),"")</f>
        <v/>
      </c>
      <c r="F3304" s="241" t="str">
        <f>IF(C3304&lt;&gt;"",VLOOKUP(C3304,'BASE EQUIPOS'!$G$8:$J$22,4,0),"")</f>
        <v/>
      </c>
      <c r="G3304" s="242"/>
      <c r="H3304" s="233"/>
      <c r="I3304" s="241"/>
      <c r="J3304" s="241"/>
      <c r="K3304" s="241"/>
      <c r="L3304" s="239"/>
      <c r="M3304" s="244"/>
      <c r="N3304" s="245" t="str">
        <f t="shared" ca="1" si="358"/>
        <v/>
      </c>
      <c r="O3304" s="239"/>
      <c r="P3304" s="244"/>
      <c r="Q3304" s="245" t="str">
        <f t="shared" si="359"/>
        <v/>
      </c>
      <c r="U3304" s="246" t="str">
        <f>IFERROR(VLOOKUP(C3304,'BASE EQUIPOS'!$G$8:$O$22,9,0)," ")</f>
        <v xml:space="preserve"> </v>
      </c>
      <c r="V3304" s="232" t="str">
        <f t="shared" si="361"/>
        <v/>
      </c>
      <c r="W3304" s="232" t="str">
        <f t="shared" si="362"/>
        <v/>
      </c>
      <c r="X3304" s="232" t="str">
        <f>IFERROR(VLOOKUP(W3304,Datos!$P$4:$Q$18,2,0),"")</f>
        <v/>
      </c>
      <c r="Y3304" s="232" t="str">
        <f t="shared" si="363"/>
        <v/>
      </c>
      <c r="AA3304" s="314" t="str">
        <f t="shared" ca="1" si="360"/>
        <v/>
      </c>
    </row>
    <row r="3305" spans="1:27" x14ac:dyDescent="0.3">
      <c r="A3305" s="238"/>
      <c r="B3305" s="241" t="str">
        <f t="shared" si="364"/>
        <v/>
      </c>
      <c r="C3305" s="239"/>
      <c r="D3305" s="240" t="str">
        <f>IF(C3305&lt;&gt;"",VLOOKUP(C3305,'BASE EQUIPOS'!$G$8:$H$22,2,0),"")</f>
        <v/>
      </c>
      <c r="E3305" s="241" t="str">
        <f>IF(C3305&lt;&gt;"",VLOOKUP(C3305,'BASE EQUIPOS'!$G$8:$I$22,3,0),"")</f>
        <v/>
      </c>
      <c r="F3305" s="241" t="str">
        <f>IF(C3305&lt;&gt;"",VLOOKUP(C3305,'BASE EQUIPOS'!$G$8:$J$22,4,0),"")</f>
        <v/>
      </c>
      <c r="G3305" s="242"/>
      <c r="H3305" s="233"/>
      <c r="I3305" s="241"/>
      <c r="J3305" s="241"/>
      <c r="K3305" s="241"/>
      <c r="L3305" s="239"/>
      <c r="M3305" s="244"/>
      <c r="N3305" s="245" t="str">
        <f t="shared" ca="1" si="358"/>
        <v/>
      </c>
      <c r="O3305" s="239"/>
      <c r="P3305" s="244"/>
      <c r="Q3305" s="245" t="str">
        <f t="shared" si="359"/>
        <v/>
      </c>
      <c r="U3305" s="246" t="str">
        <f>IFERROR(VLOOKUP(C3305,'BASE EQUIPOS'!$G$8:$O$22,9,0)," ")</f>
        <v xml:space="preserve"> </v>
      </c>
      <c r="V3305" s="232" t="str">
        <f t="shared" si="361"/>
        <v/>
      </c>
      <c r="W3305" s="232" t="str">
        <f t="shared" si="362"/>
        <v/>
      </c>
      <c r="X3305" s="232" t="str">
        <f>IFERROR(VLOOKUP(W3305,Datos!$P$4:$Q$18,2,0),"")</f>
        <v/>
      </c>
      <c r="Y3305" s="232" t="str">
        <f t="shared" si="363"/>
        <v/>
      </c>
      <c r="AA3305" s="314" t="str">
        <f t="shared" ca="1" si="360"/>
        <v/>
      </c>
    </row>
    <row r="3306" spans="1:27" x14ac:dyDescent="0.3">
      <c r="A3306" s="238"/>
      <c r="B3306" s="241" t="str">
        <f t="shared" si="364"/>
        <v/>
      </c>
      <c r="C3306" s="239"/>
      <c r="D3306" s="240" t="str">
        <f>IF(C3306&lt;&gt;"",VLOOKUP(C3306,'BASE EQUIPOS'!$G$8:$H$22,2,0),"")</f>
        <v/>
      </c>
      <c r="E3306" s="241" t="str">
        <f>IF(C3306&lt;&gt;"",VLOOKUP(C3306,'BASE EQUIPOS'!$G$8:$I$22,3,0),"")</f>
        <v/>
      </c>
      <c r="F3306" s="241" t="str">
        <f>IF(C3306&lt;&gt;"",VLOOKUP(C3306,'BASE EQUIPOS'!$G$8:$J$22,4,0),"")</f>
        <v/>
      </c>
      <c r="G3306" s="242"/>
      <c r="H3306" s="233"/>
      <c r="I3306" s="241"/>
      <c r="J3306" s="241"/>
      <c r="K3306" s="241"/>
      <c r="L3306" s="239"/>
      <c r="M3306" s="244"/>
      <c r="N3306" s="245" t="str">
        <f t="shared" ca="1" si="358"/>
        <v/>
      </c>
      <c r="O3306" s="239"/>
      <c r="P3306" s="244"/>
      <c r="Q3306" s="245" t="str">
        <f t="shared" si="359"/>
        <v/>
      </c>
      <c r="U3306" s="246" t="str">
        <f>IFERROR(VLOOKUP(C3306,'BASE EQUIPOS'!$G$8:$O$22,9,0)," ")</f>
        <v xml:space="preserve"> </v>
      </c>
      <c r="V3306" s="232" t="str">
        <f t="shared" si="361"/>
        <v/>
      </c>
      <c r="W3306" s="232" t="str">
        <f t="shared" si="362"/>
        <v/>
      </c>
      <c r="X3306" s="232" t="str">
        <f>IFERROR(VLOOKUP(W3306,Datos!$P$4:$Q$18,2,0),"")</f>
        <v/>
      </c>
      <c r="Y3306" s="232" t="str">
        <f t="shared" si="363"/>
        <v/>
      </c>
      <c r="AA3306" s="314" t="str">
        <f t="shared" ca="1" si="360"/>
        <v/>
      </c>
    </row>
    <row r="3307" spans="1:27" x14ac:dyDescent="0.3">
      <c r="A3307" s="238"/>
      <c r="B3307" s="241" t="str">
        <f t="shared" si="364"/>
        <v/>
      </c>
      <c r="C3307" s="239"/>
      <c r="D3307" s="240" t="str">
        <f>IF(C3307&lt;&gt;"",VLOOKUP(C3307,'BASE EQUIPOS'!$G$8:$H$22,2,0),"")</f>
        <v/>
      </c>
      <c r="E3307" s="241" t="str">
        <f>IF(C3307&lt;&gt;"",VLOOKUP(C3307,'BASE EQUIPOS'!$G$8:$I$22,3,0),"")</f>
        <v/>
      </c>
      <c r="F3307" s="241" t="str">
        <f>IF(C3307&lt;&gt;"",VLOOKUP(C3307,'BASE EQUIPOS'!$G$8:$J$22,4,0),"")</f>
        <v/>
      </c>
      <c r="G3307" s="242"/>
      <c r="H3307" s="233"/>
      <c r="I3307" s="241"/>
      <c r="J3307" s="241"/>
      <c r="K3307" s="241"/>
      <c r="L3307" s="239"/>
      <c r="M3307" s="244"/>
      <c r="N3307" s="245" t="str">
        <f t="shared" ca="1" si="358"/>
        <v/>
      </c>
      <c r="O3307" s="239"/>
      <c r="P3307" s="244"/>
      <c r="Q3307" s="245" t="str">
        <f t="shared" si="359"/>
        <v/>
      </c>
      <c r="U3307" s="246" t="str">
        <f>IFERROR(VLOOKUP(C3307,'BASE EQUIPOS'!$G$8:$O$22,9,0)," ")</f>
        <v xml:space="preserve"> </v>
      </c>
      <c r="V3307" s="232" t="str">
        <f t="shared" si="361"/>
        <v/>
      </c>
      <c r="W3307" s="232" t="str">
        <f t="shared" si="362"/>
        <v/>
      </c>
      <c r="X3307" s="232" t="str">
        <f>IFERROR(VLOOKUP(W3307,Datos!$P$4:$Q$18,2,0),"")</f>
        <v/>
      </c>
      <c r="Y3307" s="232" t="str">
        <f t="shared" si="363"/>
        <v/>
      </c>
      <c r="AA3307" s="314" t="str">
        <f t="shared" ca="1" si="360"/>
        <v/>
      </c>
    </row>
    <row r="3308" spans="1:27" x14ac:dyDescent="0.3">
      <c r="A3308" s="238"/>
      <c r="B3308" s="241" t="str">
        <f t="shared" si="364"/>
        <v/>
      </c>
      <c r="C3308" s="239"/>
      <c r="D3308" s="240" t="str">
        <f>IF(C3308&lt;&gt;"",VLOOKUP(C3308,'BASE EQUIPOS'!$G$8:$H$22,2,0),"")</f>
        <v/>
      </c>
      <c r="E3308" s="241" t="str">
        <f>IF(C3308&lt;&gt;"",VLOOKUP(C3308,'BASE EQUIPOS'!$G$8:$I$22,3,0),"")</f>
        <v/>
      </c>
      <c r="F3308" s="241" t="str">
        <f>IF(C3308&lt;&gt;"",VLOOKUP(C3308,'BASE EQUIPOS'!$G$8:$J$22,4,0),"")</f>
        <v/>
      </c>
      <c r="G3308" s="242"/>
      <c r="H3308" s="233"/>
      <c r="I3308" s="241"/>
      <c r="J3308" s="241"/>
      <c r="K3308" s="241"/>
      <c r="L3308" s="239"/>
      <c r="M3308" s="244"/>
      <c r="N3308" s="245" t="str">
        <f t="shared" ca="1" si="358"/>
        <v/>
      </c>
      <c r="O3308" s="239"/>
      <c r="P3308" s="244"/>
      <c r="Q3308" s="245" t="str">
        <f t="shared" si="359"/>
        <v/>
      </c>
      <c r="U3308" s="246" t="str">
        <f>IFERROR(VLOOKUP(C3308,'BASE EQUIPOS'!$G$8:$O$22,9,0)," ")</f>
        <v xml:space="preserve"> </v>
      </c>
      <c r="V3308" s="232" t="str">
        <f t="shared" si="361"/>
        <v/>
      </c>
      <c r="W3308" s="232" t="str">
        <f t="shared" si="362"/>
        <v/>
      </c>
      <c r="X3308" s="232" t="str">
        <f>IFERROR(VLOOKUP(W3308,Datos!$P$4:$Q$18,2,0),"")</f>
        <v/>
      </c>
      <c r="Y3308" s="232" t="str">
        <f t="shared" si="363"/>
        <v/>
      </c>
      <c r="AA3308" s="314" t="str">
        <f t="shared" ca="1" si="360"/>
        <v/>
      </c>
    </row>
    <row r="3309" spans="1:27" x14ac:dyDescent="0.3">
      <c r="A3309" s="238"/>
      <c r="B3309" s="241" t="str">
        <f t="shared" si="364"/>
        <v/>
      </c>
      <c r="C3309" s="239"/>
      <c r="D3309" s="240" t="str">
        <f>IF(C3309&lt;&gt;"",VLOOKUP(C3309,'BASE EQUIPOS'!$G$8:$H$22,2,0),"")</f>
        <v/>
      </c>
      <c r="E3309" s="241" t="str">
        <f>IF(C3309&lt;&gt;"",VLOOKUP(C3309,'BASE EQUIPOS'!$G$8:$I$22,3,0),"")</f>
        <v/>
      </c>
      <c r="F3309" s="241" t="str">
        <f>IF(C3309&lt;&gt;"",VLOOKUP(C3309,'BASE EQUIPOS'!$G$8:$J$22,4,0),"")</f>
        <v/>
      </c>
      <c r="G3309" s="242"/>
      <c r="H3309" s="233"/>
      <c r="I3309" s="241"/>
      <c r="J3309" s="241"/>
      <c r="K3309" s="241"/>
      <c r="L3309" s="239"/>
      <c r="M3309" s="244"/>
      <c r="N3309" s="245" t="str">
        <f t="shared" ca="1" si="358"/>
        <v/>
      </c>
      <c r="O3309" s="239"/>
      <c r="P3309" s="244"/>
      <c r="Q3309" s="245" t="str">
        <f t="shared" si="359"/>
        <v/>
      </c>
      <c r="U3309" s="246" t="str">
        <f>IFERROR(VLOOKUP(C3309,'BASE EQUIPOS'!$G$8:$O$22,9,0)," ")</f>
        <v xml:space="preserve"> </v>
      </c>
      <c r="V3309" s="232" t="str">
        <f t="shared" si="361"/>
        <v/>
      </c>
      <c r="W3309" s="232" t="str">
        <f t="shared" si="362"/>
        <v/>
      </c>
      <c r="X3309" s="232" t="str">
        <f>IFERROR(VLOOKUP(W3309,Datos!$P$4:$Q$18,2,0),"")</f>
        <v/>
      </c>
      <c r="Y3309" s="232" t="str">
        <f t="shared" si="363"/>
        <v/>
      </c>
      <c r="AA3309" s="314" t="str">
        <f t="shared" ca="1" si="360"/>
        <v/>
      </c>
    </row>
    <row r="3310" spans="1:27" x14ac:dyDescent="0.3">
      <c r="A3310" s="238"/>
      <c r="B3310" s="241" t="str">
        <f t="shared" si="364"/>
        <v/>
      </c>
      <c r="C3310" s="239"/>
      <c r="D3310" s="240" t="str">
        <f>IF(C3310&lt;&gt;"",VLOOKUP(C3310,'BASE EQUIPOS'!$G$8:$H$22,2,0),"")</f>
        <v/>
      </c>
      <c r="E3310" s="241" t="str">
        <f>IF(C3310&lt;&gt;"",VLOOKUP(C3310,'BASE EQUIPOS'!$G$8:$I$22,3,0),"")</f>
        <v/>
      </c>
      <c r="F3310" s="241" t="str">
        <f>IF(C3310&lt;&gt;"",VLOOKUP(C3310,'BASE EQUIPOS'!$G$8:$J$22,4,0),"")</f>
        <v/>
      </c>
      <c r="G3310" s="242"/>
      <c r="H3310" s="233"/>
      <c r="I3310" s="241"/>
      <c r="J3310" s="241"/>
      <c r="K3310" s="241"/>
      <c r="L3310" s="239"/>
      <c r="M3310" s="244"/>
      <c r="N3310" s="245" t="str">
        <f t="shared" ca="1" si="358"/>
        <v/>
      </c>
      <c r="O3310" s="239"/>
      <c r="P3310" s="244"/>
      <c r="Q3310" s="245" t="str">
        <f t="shared" si="359"/>
        <v/>
      </c>
      <c r="U3310" s="246" t="str">
        <f>IFERROR(VLOOKUP(C3310,'BASE EQUIPOS'!$G$8:$O$22,9,0)," ")</f>
        <v xml:space="preserve"> </v>
      </c>
      <c r="V3310" s="232" t="str">
        <f t="shared" si="361"/>
        <v/>
      </c>
      <c r="W3310" s="232" t="str">
        <f t="shared" si="362"/>
        <v/>
      </c>
      <c r="X3310" s="232" t="str">
        <f>IFERROR(VLOOKUP(W3310,Datos!$P$4:$Q$18,2,0),"")</f>
        <v/>
      </c>
      <c r="Y3310" s="232" t="str">
        <f t="shared" si="363"/>
        <v/>
      </c>
      <c r="AA3310" s="314" t="str">
        <f t="shared" ca="1" si="360"/>
        <v/>
      </c>
    </row>
    <row r="3311" spans="1:27" x14ac:dyDescent="0.3">
      <c r="A3311" s="238"/>
      <c r="B3311" s="241" t="str">
        <f t="shared" si="364"/>
        <v/>
      </c>
      <c r="C3311" s="239"/>
      <c r="D3311" s="240" t="str">
        <f>IF(C3311&lt;&gt;"",VLOOKUP(C3311,'BASE EQUIPOS'!$G$8:$H$22,2,0),"")</f>
        <v/>
      </c>
      <c r="E3311" s="241" t="str">
        <f>IF(C3311&lt;&gt;"",VLOOKUP(C3311,'BASE EQUIPOS'!$G$8:$I$22,3,0),"")</f>
        <v/>
      </c>
      <c r="F3311" s="241" t="str">
        <f>IF(C3311&lt;&gt;"",VLOOKUP(C3311,'BASE EQUIPOS'!$G$8:$J$22,4,0),"")</f>
        <v/>
      </c>
      <c r="G3311" s="242"/>
      <c r="H3311" s="233"/>
      <c r="I3311" s="241"/>
      <c r="J3311" s="241"/>
      <c r="K3311" s="241"/>
      <c r="L3311" s="239"/>
      <c r="M3311" s="244"/>
      <c r="N3311" s="245" t="str">
        <f t="shared" ca="1" si="358"/>
        <v/>
      </c>
      <c r="O3311" s="239"/>
      <c r="P3311" s="244"/>
      <c r="Q3311" s="245" t="str">
        <f t="shared" si="359"/>
        <v/>
      </c>
      <c r="U3311" s="246" t="str">
        <f>IFERROR(VLOOKUP(C3311,'BASE EQUIPOS'!$G$8:$O$22,9,0)," ")</f>
        <v xml:space="preserve"> </v>
      </c>
      <c r="V3311" s="232" t="str">
        <f t="shared" si="361"/>
        <v/>
      </c>
      <c r="W3311" s="232" t="str">
        <f t="shared" si="362"/>
        <v/>
      </c>
      <c r="X3311" s="232" t="str">
        <f>IFERROR(VLOOKUP(W3311,Datos!$P$4:$Q$18,2,0),"")</f>
        <v/>
      </c>
      <c r="Y3311" s="232" t="str">
        <f t="shared" si="363"/>
        <v/>
      </c>
      <c r="AA3311" s="314" t="str">
        <f t="shared" ca="1" si="360"/>
        <v/>
      </c>
    </row>
    <row r="3312" spans="1:27" x14ac:dyDescent="0.3">
      <c r="A3312" s="238"/>
      <c r="B3312" s="241" t="str">
        <f t="shared" si="364"/>
        <v/>
      </c>
      <c r="C3312" s="239"/>
      <c r="D3312" s="240" t="str">
        <f>IF(C3312&lt;&gt;"",VLOOKUP(C3312,'BASE EQUIPOS'!$G$8:$H$22,2,0),"")</f>
        <v/>
      </c>
      <c r="E3312" s="241" t="str">
        <f>IF(C3312&lt;&gt;"",VLOOKUP(C3312,'BASE EQUIPOS'!$G$8:$I$22,3,0),"")</f>
        <v/>
      </c>
      <c r="F3312" s="241" t="str">
        <f>IF(C3312&lt;&gt;"",VLOOKUP(C3312,'BASE EQUIPOS'!$G$8:$J$22,4,0),"")</f>
        <v/>
      </c>
      <c r="G3312" s="242"/>
      <c r="H3312" s="233"/>
      <c r="I3312" s="241"/>
      <c r="J3312" s="241"/>
      <c r="K3312" s="241"/>
      <c r="L3312" s="239"/>
      <c r="M3312" s="244"/>
      <c r="N3312" s="245" t="str">
        <f t="shared" ca="1" si="358"/>
        <v/>
      </c>
      <c r="O3312" s="239"/>
      <c r="P3312" s="244"/>
      <c r="Q3312" s="245" t="str">
        <f t="shared" si="359"/>
        <v/>
      </c>
      <c r="U3312" s="246" t="str">
        <f>IFERROR(VLOOKUP(C3312,'BASE EQUIPOS'!$G$8:$O$22,9,0)," ")</f>
        <v xml:space="preserve"> </v>
      </c>
      <c r="V3312" s="232" t="str">
        <f t="shared" si="361"/>
        <v/>
      </c>
      <c r="W3312" s="232" t="str">
        <f t="shared" si="362"/>
        <v/>
      </c>
      <c r="X3312" s="232" t="str">
        <f>IFERROR(VLOOKUP(W3312,Datos!$P$4:$Q$18,2,0),"")</f>
        <v/>
      </c>
      <c r="Y3312" s="232" t="str">
        <f t="shared" si="363"/>
        <v/>
      </c>
      <c r="AA3312" s="314" t="str">
        <f t="shared" ca="1" si="360"/>
        <v/>
      </c>
    </row>
    <row r="3313" spans="1:27" x14ac:dyDescent="0.3">
      <c r="A3313" s="238"/>
      <c r="B3313" s="241" t="str">
        <f t="shared" si="364"/>
        <v/>
      </c>
      <c r="C3313" s="239"/>
      <c r="D3313" s="240" t="str">
        <f>IF(C3313&lt;&gt;"",VLOOKUP(C3313,'BASE EQUIPOS'!$G$8:$H$22,2,0),"")</f>
        <v/>
      </c>
      <c r="E3313" s="241" t="str">
        <f>IF(C3313&lt;&gt;"",VLOOKUP(C3313,'BASE EQUIPOS'!$G$8:$I$22,3,0),"")</f>
        <v/>
      </c>
      <c r="F3313" s="241" t="str">
        <f>IF(C3313&lt;&gt;"",VLOOKUP(C3313,'BASE EQUIPOS'!$G$8:$J$22,4,0),"")</f>
        <v/>
      </c>
      <c r="G3313" s="242"/>
      <c r="H3313" s="233"/>
      <c r="I3313" s="241"/>
      <c r="J3313" s="241"/>
      <c r="K3313" s="241"/>
      <c r="L3313" s="239"/>
      <c r="M3313" s="244"/>
      <c r="N3313" s="245" t="str">
        <f t="shared" ca="1" si="358"/>
        <v/>
      </c>
      <c r="O3313" s="239"/>
      <c r="P3313" s="244"/>
      <c r="Q3313" s="245" t="str">
        <f t="shared" si="359"/>
        <v/>
      </c>
      <c r="U3313" s="246" t="str">
        <f>IFERROR(VLOOKUP(C3313,'BASE EQUIPOS'!$G$8:$O$22,9,0)," ")</f>
        <v xml:space="preserve"> </v>
      </c>
      <c r="V3313" s="232" t="str">
        <f t="shared" si="361"/>
        <v/>
      </c>
      <c r="W3313" s="232" t="str">
        <f t="shared" si="362"/>
        <v/>
      </c>
      <c r="X3313" s="232" t="str">
        <f>IFERROR(VLOOKUP(W3313,Datos!$P$4:$Q$18,2,0),"")</f>
        <v/>
      </c>
      <c r="Y3313" s="232" t="str">
        <f t="shared" si="363"/>
        <v/>
      </c>
      <c r="AA3313" s="314" t="str">
        <f t="shared" ca="1" si="360"/>
        <v/>
      </c>
    </row>
    <row r="3314" spans="1:27" x14ac:dyDescent="0.3">
      <c r="A3314" s="238"/>
      <c r="B3314" s="241" t="str">
        <f t="shared" si="364"/>
        <v/>
      </c>
      <c r="C3314" s="239"/>
      <c r="D3314" s="240" t="str">
        <f>IF(C3314&lt;&gt;"",VLOOKUP(C3314,'BASE EQUIPOS'!$G$8:$H$22,2,0),"")</f>
        <v/>
      </c>
      <c r="E3314" s="241" t="str">
        <f>IF(C3314&lt;&gt;"",VLOOKUP(C3314,'BASE EQUIPOS'!$G$8:$I$22,3,0),"")</f>
        <v/>
      </c>
      <c r="F3314" s="241" t="str">
        <f>IF(C3314&lt;&gt;"",VLOOKUP(C3314,'BASE EQUIPOS'!$G$8:$J$22,4,0),"")</f>
        <v/>
      </c>
      <c r="G3314" s="242"/>
      <c r="H3314" s="233"/>
      <c r="I3314" s="241"/>
      <c r="J3314" s="241"/>
      <c r="K3314" s="241"/>
      <c r="L3314" s="239"/>
      <c r="M3314" s="244"/>
      <c r="N3314" s="245" t="str">
        <f t="shared" ca="1" si="358"/>
        <v/>
      </c>
      <c r="O3314" s="239"/>
      <c r="P3314" s="244"/>
      <c r="Q3314" s="245" t="str">
        <f t="shared" si="359"/>
        <v/>
      </c>
      <c r="U3314" s="246" t="str">
        <f>IFERROR(VLOOKUP(C3314,'BASE EQUIPOS'!$G$8:$O$22,9,0)," ")</f>
        <v xml:space="preserve"> </v>
      </c>
      <c r="V3314" s="232" t="str">
        <f t="shared" si="361"/>
        <v/>
      </c>
      <c r="W3314" s="232" t="str">
        <f t="shared" si="362"/>
        <v/>
      </c>
      <c r="X3314" s="232" t="str">
        <f>IFERROR(VLOOKUP(W3314,Datos!$P$4:$Q$18,2,0),"")</f>
        <v/>
      </c>
      <c r="Y3314" s="232" t="str">
        <f t="shared" si="363"/>
        <v/>
      </c>
      <c r="AA3314" s="314" t="str">
        <f t="shared" ca="1" si="360"/>
        <v/>
      </c>
    </row>
    <row r="3315" spans="1:27" x14ac:dyDescent="0.3">
      <c r="A3315" s="238"/>
      <c r="B3315" s="241" t="str">
        <f t="shared" si="364"/>
        <v/>
      </c>
      <c r="C3315" s="239"/>
      <c r="D3315" s="240" t="str">
        <f>IF(C3315&lt;&gt;"",VLOOKUP(C3315,'BASE EQUIPOS'!$G$8:$H$22,2,0),"")</f>
        <v/>
      </c>
      <c r="E3315" s="241" t="str">
        <f>IF(C3315&lt;&gt;"",VLOOKUP(C3315,'BASE EQUIPOS'!$G$8:$I$22,3,0),"")</f>
        <v/>
      </c>
      <c r="F3315" s="241" t="str">
        <f>IF(C3315&lt;&gt;"",VLOOKUP(C3315,'BASE EQUIPOS'!$G$8:$J$22,4,0),"")</f>
        <v/>
      </c>
      <c r="G3315" s="242"/>
      <c r="H3315" s="233"/>
      <c r="I3315" s="241"/>
      <c r="J3315" s="241"/>
      <c r="K3315" s="241"/>
      <c r="L3315" s="239"/>
      <c r="M3315" s="244"/>
      <c r="N3315" s="245" t="str">
        <f t="shared" ca="1" si="358"/>
        <v/>
      </c>
      <c r="O3315" s="239"/>
      <c r="P3315" s="244"/>
      <c r="Q3315" s="245" t="str">
        <f t="shared" si="359"/>
        <v/>
      </c>
      <c r="U3315" s="246" t="str">
        <f>IFERROR(VLOOKUP(C3315,'BASE EQUIPOS'!$G$8:$O$22,9,0)," ")</f>
        <v xml:space="preserve"> </v>
      </c>
      <c r="V3315" s="232" t="str">
        <f t="shared" si="361"/>
        <v/>
      </c>
      <c r="W3315" s="232" t="str">
        <f t="shared" si="362"/>
        <v/>
      </c>
      <c r="X3315" s="232" t="str">
        <f>IFERROR(VLOOKUP(W3315,Datos!$P$4:$Q$18,2,0),"")</f>
        <v/>
      </c>
      <c r="Y3315" s="232" t="str">
        <f t="shared" si="363"/>
        <v/>
      </c>
      <c r="AA3315" s="314" t="str">
        <f t="shared" ca="1" si="360"/>
        <v/>
      </c>
    </row>
    <row r="3316" spans="1:27" x14ac:dyDescent="0.3">
      <c r="A3316" s="238"/>
      <c r="B3316" s="241" t="str">
        <f t="shared" si="364"/>
        <v/>
      </c>
      <c r="C3316" s="239"/>
      <c r="D3316" s="240" t="str">
        <f>IF(C3316&lt;&gt;"",VLOOKUP(C3316,'BASE EQUIPOS'!$G$8:$H$22,2,0),"")</f>
        <v/>
      </c>
      <c r="E3316" s="241" t="str">
        <f>IF(C3316&lt;&gt;"",VLOOKUP(C3316,'BASE EQUIPOS'!$G$8:$I$22,3,0),"")</f>
        <v/>
      </c>
      <c r="F3316" s="241" t="str">
        <f>IF(C3316&lt;&gt;"",VLOOKUP(C3316,'BASE EQUIPOS'!$G$8:$J$22,4,0),"")</f>
        <v/>
      </c>
      <c r="G3316" s="242"/>
      <c r="H3316" s="233"/>
      <c r="I3316" s="241"/>
      <c r="J3316" s="241"/>
      <c r="K3316" s="241"/>
      <c r="L3316" s="239"/>
      <c r="M3316" s="244"/>
      <c r="N3316" s="245" t="str">
        <f t="shared" ca="1" si="358"/>
        <v/>
      </c>
      <c r="O3316" s="239"/>
      <c r="P3316" s="244"/>
      <c r="Q3316" s="245" t="str">
        <f t="shared" si="359"/>
        <v/>
      </c>
      <c r="U3316" s="246" t="str">
        <f>IFERROR(VLOOKUP(C3316,'BASE EQUIPOS'!$G$8:$O$22,9,0)," ")</f>
        <v xml:space="preserve"> </v>
      </c>
      <c r="V3316" s="232" t="str">
        <f t="shared" si="361"/>
        <v/>
      </c>
      <c r="W3316" s="232" t="str">
        <f t="shared" si="362"/>
        <v/>
      </c>
      <c r="X3316" s="232" t="str">
        <f>IFERROR(VLOOKUP(W3316,Datos!$P$4:$Q$18,2,0),"")</f>
        <v/>
      </c>
      <c r="Y3316" s="232" t="str">
        <f t="shared" si="363"/>
        <v/>
      </c>
      <c r="AA3316" s="314" t="str">
        <f t="shared" ca="1" si="360"/>
        <v/>
      </c>
    </row>
    <row r="3317" spans="1:27" x14ac:dyDescent="0.3">
      <c r="A3317" s="238"/>
      <c r="B3317" s="241" t="str">
        <f t="shared" si="364"/>
        <v/>
      </c>
      <c r="C3317" s="239"/>
      <c r="D3317" s="240" t="str">
        <f>IF(C3317&lt;&gt;"",VLOOKUP(C3317,'BASE EQUIPOS'!$G$8:$H$22,2,0),"")</f>
        <v/>
      </c>
      <c r="E3317" s="241" t="str">
        <f>IF(C3317&lt;&gt;"",VLOOKUP(C3317,'BASE EQUIPOS'!$G$8:$I$22,3,0),"")</f>
        <v/>
      </c>
      <c r="F3317" s="241" t="str">
        <f>IF(C3317&lt;&gt;"",VLOOKUP(C3317,'BASE EQUIPOS'!$G$8:$J$22,4,0),"")</f>
        <v/>
      </c>
      <c r="G3317" s="242"/>
      <c r="H3317" s="233"/>
      <c r="I3317" s="241"/>
      <c r="J3317" s="241"/>
      <c r="K3317" s="241"/>
      <c r="L3317" s="239"/>
      <c r="M3317" s="244"/>
      <c r="N3317" s="245" t="str">
        <f t="shared" ca="1" si="358"/>
        <v/>
      </c>
      <c r="O3317" s="239"/>
      <c r="P3317" s="244"/>
      <c r="Q3317" s="245" t="str">
        <f t="shared" si="359"/>
        <v/>
      </c>
      <c r="U3317" s="246" t="str">
        <f>IFERROR(VLOOKUP(C3317,'BASE EQUIPOS'!$G$8:$O$22,9,0)," ")</f>
        <v xml:space="preserve"> </v>
      </c>
      <c r="V3317" s="232" t="str">
        <f t="shared" si="361"/>
        <v/>
      </c>
      <c r="W3317" s="232" t="str">
        <f t="shared" si="362"/>
        <v/>
      </c>
      <c r="X3317" s="232" t="str">
        <f>IFERROR(VLOOKUP(W3317,Datos!$P$4:$Q$18,2,0),"")</f>
        <v/>
      </c>
      <c r="Y3317" s="232" t="str">
        <f t="shared" si="363"/>
        <v/>
      </c>
      <c r="AA3317" s="314" t="str">
        <f t="shared" ca="1" si="360"/>
        <v/>
      </c>
    </row>
    <row r="3318" spans="1:27" x14ac:dyDescent="0.3">
      <c r="A3318" s="238"/>
      <c r="B3318" s="241" t="str">
        <f t="shared" si="364"/>
        <v/>
      </c>
      <c r="C3318" s="239"/>
      <c r="D3318" s="240" t="str">
        <f>IF(C3318&lt;&gt;"",VLOOKUP(C3318,'BASE EQUIPOS'!$G$8:$H$22,2,0),"")</f>
        <v/>
      </c>
      <c r="E3318" s="241" t="str">
        <f>IF(C3318&lt;&gt;"",VLOOKUP(C3318,'BASE EQUIPOS'!$G$8:$I$22,3,0),"")</f>
        <v/>
      </c>
      <c r="F3318" s="241" t="str">
        <f>IF(C3318&lt;&gt;"",VLOOKUP(C3318,'BASE EQUIPOS'!$G$8:$J$22,4,0),"")</f>
        <v/>
      </c>
      <c r="G3318" s="242"/>
      <c r="H3318" s="233"/>
      <c r="I3318" s="241"/>
      <c r="J3318" s="241"/>
      <c r="K3318" s="241"/>
      <c r="L3318" s="239"/>
      <c r="M3318" s="244"/>
      <c r="N3318" s="245" t="str">
        <f t="shared" ca="1" si="358"/>
        <v/>
      </c>
      <c r="O3318" s="239"/>
      <c r="P3318" s="244"/>
      <c r="Q3318" s="245" t="str">
        <f t="shared" si="359"/>
        <v/>
      </c>
      <c r="U3318" s="246" t="str">
        <f>IFERROR(VLOOKUP(C3318,'BASE EQUIPOS'!$G$8:$O$22,9,0)," ")</f>
        <v xml:space="preserve"> </v>
      </c>
      <c r="V3318" s="232" t="str">
        <f t="shared" si="361"/>
        <v/>
      </c>
      <c r="W3318" s="232" t="str">
        <f t="shared" si="362"/>
        <v/>
      </c>
      <c r="X3318" s="232" t="str">
        <f>IFERROR(VLOOKUP(W3318,Datos!$P$4:$Q$18,2,0),"")</f>
        <v/>
      </c>
      <c r="Y3318" s="232" t="str">
        <f t="shared" si="363"/>
        <v/>
      </c>
      <c r="AA3318" s="314" t="str">
        <f t="shared" ca="1" si="360"/>
        <v/>
      </c>
    </row>
    <row r="3319" spans="1:27" x14ac:dyDescent="0.3">
      <c r="A3319" s="238"/>
      <c r="B3319" s="241" t="str">
        <f t="shared" si="364"/>
        <v/>
      </c>
      <c r="C3319" s="239"/>
      <c r="D3319" s="240" t="str">
        <f>IF(C3319&lt;&gt;"",VLOOKUP(C3319,'BASE EQUIPOS'!$G$8:$H$22,2,0),"")</f>
        <v/>
      </c>
      <c r="E3319" s="241" t="str">
        <f>IF(C3319&lt;&gt;"",VLOOKUP(C3319,'BASE EQUIPOS'!$G$8:$I$22,3,0),"")</f>
        <v/>
      </c>
      <c r="F3319" s="241" t="str">
        <f>IF(C3319&lt;&gt;"",VLOOKUP(C3319,'BASE EQUIPOS'!$G$8:$J$22,4,0),"")</f>
        <v/>
      </c>
      <c r="G3319" s="242"/>
      <c r="H3319" s="233"/>
      <c r="I3319" s="241"/>
      <c r="J3319" s="241"/>
      <c r="K3319" s="241"/>
      <c r="L3319" s="239"/>
      <c r="M3319" s="244"/>
      <c r="N3319" s="245" t="str">
        <f t="shared" ca="1" si="358"/>
        <v/>
      </c>
      <c r="O3319" s="239"/>
      <c r="P3319" s="244"/>
      <c r="Q3319" s="245" t="str">
        <f t="shared" si="359"/>
        <v/>
      </c>
      <c r="U3319" s="246" t="str">
        <f>IFERROR(VLOOKUP(C3319,'BASE EQUIPOS'!$G$8:$O$22,9,0)," ")</f>
        <v xml:space="preserve"> </v>
      </c>
      <c r="V3319" s="232" t="str">
        <f t="shared" si="361"/>
        <v/>
      </c>
      <c r="W3319" s="232" t="str">
        <f t="shared" si="362"/>
        <v/>
      </c>
      <c r="X3319" s="232" t="str">
        <f>IFERROR(VLOOKUP(W3319,Datos!$P$4:$Q$18,2,0),"")</f>
        <v/>
      </c>
      <c r="Y3319" s="232" t="str">
        <f t="shared" si="363"/>
        <v/>
      </c>
      <c r="AA3319" s="314" t="str">
        <f t="shared" ca="1" si="360"/>
        <v/>
      </c>
    </row>
    <row r="3320" spans="1:27" x14ac:dyDescent="0.3">
      <c r="A3320" s="238"/>
      <c r="B3320" s="241" t="str">
        <f t="shared" si="364"/>
        <v/>
      </c>
      <c r="C3320" s="239"/>
      <c r="D3320" s="240" t="str">
        <f>IF(C3320&lt;&gt;"",VLOOKUP(C3320,'BASE EQUIPOS'!$G$8:$H$22,2,0),"")</f>
        <v/>
      </c>
      <c r="E3320" s="241" t="str">
        <f>IF(C3320&lt;&gt;"",VLOOKUP(C3320,'BASE EQUIPOS'!$G$8:$I$22,3,0),"")</f>
        <v/>
      </c>
      <c r="F3320" s="241" t="str">
        <f>IF(C3320&lt;&gt;"",VLOOKUP(C3320,'BASE EQUIPOS'!$G$8:$J$22,4,0),"")</f>
        <v/>
      </c>
      <c r="G3320" s="242"/>
      <c r="H3320" s="233"/>
      <c r="I3320" s="241"/>
      <c r="J3320" s="241"/>
      <c r="K3320" s="241"/>
      <c r="L3320" s="239"/>
      <c r="M3320" s="244"/>
      <c r="N3320" s="245" t="str">
        <f t="shared" ca="1" si="358"/>
        <v/>
      </c>
      <c r="O3320" s="239"/>
      <c r="P3320" s="244"/>
      <c r="Q3320" s="245" t="str">
        <f t="shared" si="359"/>
        <v/>
      </c>
      <c r="U3320" s="246" t="str">
        <f>IFERROR(VLOOKUP(C3320,'BASE EQUIPOS'!$G$8:$O$22,9,0)," ")</f>
        <v xml:space="preserve"> </v>
      </c>
      <c r="V3320" s="232" t="str">
        <f t="shared" si="361"/>
        <v/>
      </c>
      <c r="W3320" s="232" t="str">
        <f t="shared" si="362"/>
        <v/>
      </c>
      <c r="X3320" s="232" t="str">
        <f>IFERROR(VLOOKUP(W3320,Datos!$P$4:$Q$18,2,0),"")</f>
        <v/>
      </c>
      <c r="Y3320" s="232" t="str">
        <f t="shared" si="363"/>
        <v/>
      </c>
      <c r="AA3320" s="314" t="str">
        <f t="shared" ca="1" si="360"/>
        <v/>
      </c>
    </row>
    <row r="3321" spans="1:27" x14ac:dyDescent="0.3">
      <c r="A3321" s="238"/>
      <c r="B3321" s="241" t="str">
        <f t="shared" si="364"/>
        <v/>
      </c>
      <c r="C3321" s="239"/>
      <c r="D3321" s="240" t="str">
        <f>IF(C3321&lt;&gt;"",VLOOKUP(C3321,'BASE EQUIPOS'!$G$8:$H$22,2,0),"")</f>
        <v/>
      </c>
      <c r="E3321" s="241" t="str">
        <f>IF(C3321&lt;&gt;"",VLOOKUP(C3321,'BASE EQUIPOS'!$G$8:$I$22,3,0),"")</f>
        <v/>
      </c>
      <c r="F3321" s="241" t="str">
        <f>IF(C3321&lt;&gt;"",VLOOKUP(C3321,'BASE EQUIPOS'!$G$8:$J$22,4,0),"")</f>
        <v/>
      </c>
      <c r="G3321" s="242"/>
      <c r="H3321" s="233"/>
      <c r="I3321" s="241"/>
      <c r="J3321" s="241"/>
      <c r="K3321" s="241"/>
      <c r="L3321" s="239"/>
      <c r="M3321" s="244"/>
      <c r="N3321" s="245" t="str">
        <f t="shared" ca="1" si="358"/>
        <v/>
      </c>
      <c r="O3321" s="239"/>
      <c r="P3321" s="244"/>
      <c r="Q3321" s="245" t="str">
        <f t="shared" si="359"/>
        <v/>
      </c>
      <c r="U3321" s="246" t="str">
        <f>IFERROR(VLOOKUP(C3321,'BASE EQUIPOS'!$G$8:$O$22,9,0)," ")</f>
        <v xml:space="preserve"> </v>
      </c>
      <c r="V3321" s="232" t="str">
        <f t="shared" si="361"/>
        <v/>
      </c>
      <c r="W3321" s="232" t="str">
        <f t="shared" si="362"/>
        <v/>
      </c>
      <c r="X3321" s="232" t="str">
        <f>IFERROR(VLOOKUP(W3321,Datos!$P$4:$Q$18,2,0),"")</f>
        <v/>
      </c>
      <c r="Y3321" s="232" t="str">
        <f t="shared" si="363"/>
        <v/>
      </c>
      <c r="AA3321" s="314" t="str">
        <f t="shared" ca="1" si="360"/>
        <v/>
      </c>
    </row>
    <row r="3322" spans="1:27" x14ac:dyDescent="0.3">
      <c r="A3322" s="238"/>
      <c r="B3322" s="241" t="str">
        <f t="shared" si="364"/>
        <v/>
      </c>
      <c r="C3322" s="239"/>
      <c r="D3322" s="240" t="str">
        <f>IF(C3322&lt;&gt;"",VLOOKUP(C3322,'BASE EQUIPOS'!$G$8:$H$22,2,0),"")</f>
        <v/>
      </c>
      <c r="E3322" s="241" t="str">
        <f>IF(C3322&lt;&gt;"",VLOOKUP(C3322,'BASE EQUIPOS'!$G$8:$I$22,3,0),"")</f>
        <v/>
      </c>
      <c r="F3322" s="241" t="str">
        <f>IF(C3322&lt;&gt;"",VLOOKUP(C3322,'BASE EQUIPOS'!$G$8:$J$22,4,0),"")</f>
        <v/>
      </c>
      <c r="G3322" s="242"/>
      <c r="H3322" s="233"/>
      <c r="I3322" s="241"/>
      <c r="J3322" s="241"/>
      <c r="K3322" s="241"/>
      <c r="L3322" s="239"/>
      <c r="M3322" s="244"/>
      <c r="N3322" s="245" t="str">
        <f t="shared" ca="1" si="358"/>
        <v/>
      </c>
      <c r="O3322" s="239"/>
      <c r="P3322" s="244"/>
      <c r="Q3322" s="245" t="str">
        <f t="shared" si="359"/>
        <v/>
      </c>
      <c r="U3322" s="246" t="str">
        <f>IFERROR(VLOOKUP(C3322,'BASE EQUIPOS'!$G$8:$O$22,9,0)," ")</f>
        <v xml:space="preserve"> </v>
      </c>
      <c r="V3322" s="232" t="str">
        <f t="shared" si="361"/>
        <v/>
      </c>
      <c r="W3322" s="232" t="str">
        <f t="shared" si="362"/>
        <v/>
      </c>
      <c r="X3322" s="232" t="str">
        <f>IFERROR(VLOOKUP(W3322,Datos!$P$4:$Q$18,2,0),"")</f>
        <v/>
      </c>
      <c r="Y3322" s="232" t="str">
        <f t="shared" si="363"/>
        <v/>
      </c>
      <c r="AA3322" s="314" t="str">
        <f t="shared" ca="1" si="360"/>
        <v/>
      </c>
    </row>
    <row r="3323" spans="1:27" x14ac:dyDescent="0.3">
      <c r="A3323" s="238"/>
      <c r="B3323" s="241" t="str">
        <f t="shared" si="364"/>
        <v/>
      </c>
      <c r="C3323" s="239"/>
      <c r="D3323" s="240" t="str">
        <f>IF(C3323&lt;&gt;"",VLOOKUP(C3323,'BASE EQUIPOS'!$G$8:$H$22,2,0),"")</f>
        <v/>
      </c>
      <c r="E3323" s="241" t="str">
        <f>IF(C3323&lt;&gt;"",VLOOKUP(C3323,'BASE EQUIPOS'!$G$8:$I$22,3,0),"")</f>
        <v/>
      </c>
      <c r="F3323" s="241" t="str">
        <f>IF(C3323&lt;&gt;"",VLOOKUP(C3323,'BASE EQUIPOS'!$G$8:$J$22,4,0),"")</f>
        <v/>
      </c>
      <c r="G3323" s="242"/>
      <c r="H3323" s="233"/>
      <c r="I3323" s="241"/>
      <c r="J3323" s="241"/>
      <c r="K3323" s="241"/>
      <c r="L3323" s="239"/>
      <c r="M3323" s="244"/>
      <c r="N3323" s="245" t="str">
        <f t="shared" ca="1" si="358"/>
        <v/>
      </c>
      <c r="O3323" s="239"/>
      <c r="P3323" s="244"/>
      <c r="Q3323" s="245" t="str">
        <f t="shared" si="359"/>
        <v/>
      </c>
      <c r="U3323" s="246" t="str">
        <f>IFERROR(VLOOKUP(C3323,'BASE EQUIPOS'!$G$8:$O$22,9,0)," ")</f>
        <v xml:space="preserve"> </v>
      </c>
      <c r="V3323" s="232" t="str">
        <f t="shared" si="361"/>
        <v/>
      </c>
      <c r="W3323" s="232" t="str">
        <f t="shared" si="362"/>
        <v/>
      </c>
      <c r="X3323" s="232" t="str">
        <f>IFERROR(VLOOKUP(W3323,Datos!$P$4:$Q$18,2,0),"")</f>
        <v/>
      </c>
      <c r="Y3323" s="232" t="str">
        <f t="shared" si="363"/>
        <v/>
      </c>
      <c r="AA3323" s="314" t="str">
        <f t="shared" ca="1" si="360"/>
        <v/>
      </c>
    </row>
    <row r="3324" spans="1:27" x14ac:dyDescent="0.3">
      <c r="A3324" s="238"/>
      <c r="B3324" s="241" t="str">
        <f t="shared" si="364"/>
        <v/>
      </c>
      <c r="C3324" s="239"/>
      <c r="D3324" s="240" t="str">
        <f>IF(C3324&lt;&gt;"",VLOOKUP(C3324,'BASE EQUIPOS'!$G$8:$H$22,2,0),"")</f>
        <v/>
      </c>
      <c r="E3324" s="241" t="str">
        <f>IF(C3324&lt;&gt;"",VLOOKUP(C3324,'BASE EQUIPOS'!$G$8:$I$22,3,0),"")</f>
        <v/>
      </c>
      <c r="F3324" s="241" t="str">
        <f>IF(C3324&lt;&gt;"",VLOOKUP(C3324,'BASE EQUIPOS'!$G$8:$J$22,4,0),"")</f>
        <v/>
      </c>
      <c r="G3324" s="242"/>
      <c r="H3324" s="233"/>
      <c r="I3324" s="241"/>
      <c r="J3324" s="241"/>
      <c r="K3324" s="241"/>
      <c r="L3324" s="239"/>
      <c r="M3324" s="244"/>
      <c r="N3324" s="245" t="str">
        <f t="shared" ca="1" si="358"/>
        <v/>
      </c>
      <c r="O3324" s="239"/>
      <c r="P3324" s="244"/>
      <c r="Q3324" s="245" t="str">
        <f t="shared" si="359"/>
        <v/>
      </c>
      <c r="U3324" s="246" t="str">
        <f>IFERROR(VLOOKUP(C3324,'BASE EQUIPOS'!$G$8:$O$22,9,0)," ")</f>
        <v xml:space="preserve"> </v>
      </c>
      <c r="V3324" s="232" t="str">
        <f t="shared" si="361"/>
        <v/>
      </c>
      <c r="W3324" s="232" t="str">
        <f t="shared" si="362"/>
        <v/>
      </c>
      <c r="X3324" s="232" t="str">
        <f>IFERROR(VLOOKUP(W3324,Datos!$P$4:$Q$18,2,0),"")</f>
        <v/>
      </c>
      <c r="Y3324" s="232" t="str">
        <f t="shared" si="363"/>
        <v/>
      </c>
      <c r="AA3324" s="314" t="str">
        <f t="shared" ca="1" si="360"/>
        <v/>
      </c>
    </row>
    <row r="3325" spans="1:27" x14ac:dyDescent="0.3">
      <c r="A3325" s="238"/>
      <c r="B3325" s="241" t="str">
        <f t="shared" si="364"/>
        <v/>
      </c>
      <c r="C3325" s="239"/>
      <c r="D3325" s="240" t="str">
        <f>IF(C3325&lt;&gt;"",VLOOKUP(C3325,'BASE EQUIPOS'!$G$8:$H$22,2,0),"")</f>
        <v/>
      </c>
      <c r="E3325" s="241" t="str">
        <f>IF(C3325&lt;&gt;"",VLOOKUP(C3325,'BASE EQUIPOS'!$G$8:$I$22,3,0),"")</f>
        <v/>
      </c>
      <c r="F3325" s="241" t="str">
        <f>IF(C3325&lt;&gt;"",VLOOKUP(C3325,'BASE EQUIPOS'!$G$8:$J$22,4,0),"")</f>
        <v/>
      </c>
      <c r="G3325" s="242"/>
      <c r="H3325" s="233"/>
      <c r="I3325" s="241"/>
      <c r="J3325" s="241"/>
      <c r="K3325" s="241"/>
      <c r="L3325" s="239"/>
      <c r="M3325" s="244"/>
      <c r="N3325" s="245" t="str">
        <f t="shared" ca="1" si="358"/>
        <v/>
      </c>
      <c r="O3325" s="239"/>
      <c r="P3325" s="244"/>
      <c r="Q3325" s="245" t="str">
        <f t="shared" si="359"/>
        <v/>
      </c>
      <c r="U3325" s="246" t="str">
        <f>IFERROR(VLOOKUP(C3325,'BASE EQUIPOS'!$G$8:$O$22,9,0)," ")</f>
        <v xml:space="preserve"> </v>
      </c>
      <c r="V3325" s="232" t="str">
        <f t="shared" si="361"/>
        <v/>
      </c>
      <c r="W3325" s="232" t="str">
        <f t="shared" si="362"/>
        <v/>
      </c>
      <c r="X3325" s="232" t="str">
        <f>IFERROR(VLOOKUP(W3325,Datos!$P$4:$Q$18,2,0),"")</f>
        <v/>
      </c>
      <c r="Y3325" s="232" t="str">
        <f t="shared" si="363"/>
        <v/>
      </c>
      <c r="AA3325" s="314" t="str">
        <f t="shared" ca="1" si="360"/>
        <v/>
      </c>
    </row>
    <row r="3326" spans="1:27" x14ac:dyDescent="0.3">
      <c r="A3326" s="238"/>
      <c r="B3326" s="241" t="str">
        <f t="shared" si="364"/>
        <v/>
      </c>
      <c r="C3326" s="239"/>
      <c r="D3326" s="240" t="str">
        <f>IF(C3326&lt;&gt;"",VLOOKUP(C3326,'BASE EQUIPOS'!$G$8:$H$22,2,0),"")</f>
        <v/>
      </c>
      <c r="E3326" s="241" t="str">
        <f>IF(C3326&lt;&gt;"",VLOOKUP(C3326,'BASE EQUIPOS'!$G$8:$I$22,3,0),"")</f>
        <v/>
      </c>
      <c r="F3326" s="241" t="str">
        <f>IF(C3326&lt;&gt;"",VLOOKUP(C3326,'BASE EQUIPOS'!$G$8:$J$22,4,0),"")</f>
        <v/>
      </c>
      <c r="G3326" s="242"/>
      <c r="H3326" s="233"/>
      <c r="I3326" s="241"/>
      <c r="J3326" s="241"/>
      <c r="K3326" s="241"/>
      <c r="L3326" s="239"/>
      <c r="M3326" s="244"/>
      <c r="N3326" s="245" t="str">
        <f t="shared" ca="1" si="358"/>
        <v/>
      </c>
      <c r="O3326" s="239"/>
      <c r="P3326" s="244"/>
      <c r="Q3326" s="245" t="str">
        <f t="shared" si="359"/>
        <v/>
      </c>
      <c r="U3326" s="246" t="str">
        <f>IFERROR(VLOOKUP(C3326,'BASE EQUIPOS'!$G$8:$O$22,9,0)," ")</f>
        <v xml:space="preserve"> </v>
      </c>
      <c r="V3326" s="232" t="str">
        <f t="shared" si="361"/>
        <v/>
      </c>
      <c r="W3326" s="232" t="str">
        <f t="shared" si="362"/>
        <v/>
      </c>
      <c r="X3326" s="232" t="str">
        <f>IFERROR(VLOOKUP(W3326,Datos!$P$4:$Q$18,2,0),"")</f>
        <v/>
      </c>
      <c r="Y3326" s="232" t="str">
        <f t="shared" si="363"/>
        <v/>
      </c>
      <c r="AA3326" s="314" t="str">
        <f t="shared" ca="1" si="360"/>
        <v/>
      </c>
    </row>
    <row r="3327" spans="1:27" x14ac:dyDescent="0.3">
      <c r="A3327" s="238"/>
      <c r="B3327" s="241" t="str">
        <f t="shared" si="364"/>
        <v/>
      </c>
      <c r="C3327" s="239"/>
      <c r="D3327" s="240" t="str">
        <f>IF(C3327&lt;&gt;"",VLOOKUP(C3327,'BASE EQUIPOS'!$G$8:$H$22,2,0),"")</f>
        <v/>
      </c>
      <c r="E3327" s="241" t="str">
        <f>IF(C3327&lt;&gt;"",VLOOKUP(C3327,'BASE EQUIPOS'!$G$8:$I$22,3,0),"")</f>
        <v/>
      </c>
      <c r="F3327" s="241" t="str">
        <f>IF(C3327&lt;&gt;"",VLOOKUP(C3327,'BASE EQUIPOS'!$G$8:$J$22,4,0),"")</f>
        <v/>
      </c>
      <c r="G3327" s="242"/>
      <c r="H3327" s="233"/>
      <c r="I3327" s="241"/>
      <c r="J3327" s="241"/>
      <c r="K3327" s="241"/>
      <c r="L3327" s="239"/>
      <c r="M3327" s="244"/>
      <c r="N3327" s="245" t="str">
        <f t="shared" ca="1" si="358"/>
        <v/>
      </c>
      <c r="O3327" s="239"/>
      <c r="P3327" s="244"/>
      <c r="Q3327" s="245" t="str">
        <f t="shared" si="359"/>
        <v/>
      </c>
      <c r="U3327" s="246" t="str">
        <f>IFERROR(VLOOKUP(C3327,'BASE EQUIPOS'!$G$8:$O$22,9,0)," ")</f>
        <v xml:space="preserve"> </v>
      </c>
      <c r="V3327" s="232" t="str">
        <f t="shared" si="361"/>
        <v/>
      </c>
      <c r="W3327" s="232" t="str">
        <f t="shared" si="362"/>
        <v/>
      </c>
      <c r="X3327" s="232" t="str">
        <f>IFERROR(VLOOKUP(W3327,Datos!$P$4:$Q$18,2,0),"")</f>
        <v/>
      </c>
      <c r="Y3327" s="232" t="str">
        <f t="shared" si="363"/>
        <v/>
      </c>
      <c r="AA3327" s="314" t="str">
        <f t="shared" ca="1" si="360"/>
        <v/>
      </c>
    </row>
    <row r="3328" spans="1:27" x14ac:dyDescent="0.3">
      <c r="A3328" s="238"/>
      <c r="B3328" s="241" t="str">
        <f t="shared" si="364"/>
        <v/>
      </c>
      <c r="C3328" s="239"/>
      <c r="D3328" s="240" t="str">
        <f>IF(C3328&lt;&gt;"",VLOOKUP(C3328,'BASE EQUIPOS'!$G$8:$H$22,2,0),"")</f>
        <v/>
      </c>
      <c r="E3328" s="241" t="str">
        <f>IF(C3328&lt;&gt;"",VLOOKUP(C3328,'BASE EQUIPOS'!$G$8:$I$22,3,0),"")</f>
        <v/>
      </c>
      <c r="F3328" s="241" t="str">
        <f>IF(C3328&lt;&gt;"",VLOOKUP(C3328,'BASE EQUIPOS'!$G$8:$J$22,4,0),"")</f>
        <v/>
      </c>
      <c r="G3328" s="242"/>
      <c r="H3328" s="233"/>
      <c r="I3328" s="241"/>
      <c r="J3328" s="241"/>
      <c r="K3328" s="241"/>
      <c r="L3328" s="239"/>
      <c r="M3328" s="244"/>
      <c r="N3328" s="245" t="str">
        <f t="shared" ca="1" si="358"/>
        <v/>
      </c>
      <c r="O3328" s="239"/>
      <c r="P3328" s="244"/>
      <c r="Q3328" s="245" t="str">
        <f t="shared" si="359"/>
        <v/>
      </c>
      <c r="U3328" s="246" t="str">
        <f>IFERROR(VLOOKUP(C3328,'BASE EQUIPOS'!$G$8:$O$22,9,0)," ")</f>
        <v xml:space="preserve"> </v>
      </c>
      <c r="V3328" s="232" t="str">
        <f t="shared" si="361"/>
        <v/>
      </c>
      <c r="W3328" s="232" t="str">
        <f t="shared" si="362"/>
        <v/>
      </c>
      <c r="X3328" s="232" t="str">
        <f>IFERROR(VLOOKUP(W3328,Datos!$P$4:$Q$18,2,0),"")</f>
        <v/>
      </c>
      <c r="Y3328" s="232" t="str">
        <f t="shared" si="363"/>
        <v/>
      </c>
      <c r="AA3328" s="314" t="str">
        <f t="shared" ca="1" si="360"/>
        <v/>
      </c>
    </row>
    <row r="3329" spans="1:27" x14ac:dyDescent="0.3">
      <c r="A3329" s="238"/>
      <c r="B3329" s="241" t="str">
        <f t="shared" si="364"/>
        <v/>
      </c>
      <c r="C3329" s="239"/>
      <c r="D3329" s="240" t="str">
        <f>IF(C3329&lt;&gt;"",VLOOKUP(C3329,'BASE EQUIPOS'!$G$8:$H$22,2,0),"")</f>
        <v/>
      </c>
      <c r="E3329" s="241" t="str">
        <f>IF(C3329&lt;&gt;"",VLOOKUP(C3329,'BASE EQUIPOS'!$G$8:$I$22,3,0),"")</f>
        <v/>
      </c>
      <c r="F3329" s="241" t="str">
        <f>IF(C3329&lt;&gt;"",VLOOKUP(C3329,'BASE EQUIPOS'!$G$8:$J$22,4,0),"")</f>
        <v/>
      </c>
      <c r="G3329" s="242"/>
      <c r="H3329" s="233"/>
      <c r="I3329" s="241"/>
      <c r="J3329" s="241"/>
      <c r="K3329" s="241"/>
      <c r="L3329" s="239"/>
      <c r="M3329" s="244"/>
      <c r="N3329" s="245" t="str">
        <f t="shared" ca="1" si="358"/>
        <v/>
      </c>
      <c r="O3329" s="239"/>
      <c r="P3329" s="244"/>
      <c r="Q3329" s="245" t="str">
        <f t="shared" si="359"/>
        <v/>
      </c>
      <c r="U3329" s="246" t="str">
        <f>IFERROR(VLOOKUP(C3329,'BASE EQUIPOS'!$G$8:$O$22,9,0)," ")</f>
        <v xml:space="preserve"> </v>
      </c>
      <c r="V3329" s="232" t="str">
        <f t="shared" si="361"/>
        <v/>
      </c>
      <c r="W3329" s="232" t="str">
        <f t="shared" si="362"/>
        <v/>
      </c>
      <c r="X3329" s="232" t="str">
        <f>IFERROR(VLOOKUP(W3329,Datos!$P$4:$Q$18,2,0),"")</f>
        <v/>
      </c>
      <c r="Y3329" s="232" t="str">
        <f t="shared" si="363"/>
        <v/>
      </c>
      <c r="AA3329" s="314" t="str">
        <f t="shared" ca="1" si="360"/>
        <v/>
      </c>
    </row>
    <row r="3330" spans="1:27" x14ac:dyDescent="0.3">
      <c r="A3330" s="238"/>
      <c r="B3330" s="241" t="str">
        <f t="shared" si="364"/>
        <v/>
      </c>
      <c r="C3330" s="239"/>
      <c r="D3330" s="240" t="str">
        <f>IF(C3330&lt;&gt;"",VLOOKUP(C3330,'BASE EQUIPOS'!$G$8:$H$22,2,0),"")</f>
        <v/>
      </c>
      <c r="E3330" s="241" t="str">
        <f>IF(C3330&lt;&gt;"",VLOOKUP(C3330,'BASE EQUIPOS'!$G$8:$I$22,3,0),"")</f>
        <v/>
      </c>
      <c r="F3330" s="241" t="str">
        <f>IF(C3330&lt;&gt;"",VLOOKUP(C3330,'BASE EQUIPOS'!$G$8:$J$22,4,0),"")</f>
        <v/>
      </c>
      <c r="G3330" s="242"/>
      <c r="H3330" s="233"/>
      <c r="I3330" s="241"/>
      <c r="J3330" s="241"/>
      <c r="K3330" s="241"/>
      <c r="L3330" s="239"/>
      <c r="M3330" s="244"/>
      <c r="N3330" s="245" t="str">
        <f t="shared" ca="1" si="358"/>
        <v/>
      </c>
      <c r="O3330" s="239"/>
      <c r="P3330" s="244"/>
      <c r="Q3330" s="245" t="str">
        <f t="shared" si="359"/>
        <v/>
      </c>
      <c r="U3330" s="246" t="str">
        <f>IFERROR(VLOOKUP(C3330,'BASE EQUIPOS'!$G$8:$O$22,9,0)," ")</f>
        <v xml:space="preserve"> </v>
      </c>
      <c r="V3330" s="232" t="str">
        <f t="shared" si="361"/>
        <v/>
      </c>
      <c r="W3330" s="232" t="str">
        <f t="shared" si="362"/>
        <v/>
      </c>
      <c r="X3330" s="232" t="str">
        <f>IFERROR(VLOOKUP(W3330,Datos!$P$4:$Q$18,2,0),"")</f>
        <v/>
      </c>
      <c r="Y3330" s="232" t="str">
        <f t="shared" si="363"/>
        <v/>
      </c>
      <c r="AA3330" s="314" t="str">
        <f t="shared" ca="1" si="360"/>
        <v/>
      </c>
    </row>
    <row r="3331" spans="1:27" x14ac:dyDescent="0.3">
      <c r="A3331" s="238"/>
      <c r="B3331" s="241" t="str">
        <f t="shared" si="364"/>
        <v/>
      </c>
      <c r="C3331" s="239"/>
      <c r="D3331" s="240" t="str">
        <f>IF(C3331&lt;&gt;"",VLOOKUP(C3331,'BASE EQUIPOS'!$G$8:$H$22,2,0),"")</f>
        <v/>
      </c>
      <c r="E3331" s="241" t="str">
        <f>IF(C3331&lt;&gt;"",VLOOKUP(C3331,'BASE EQUIPOS'!$G$8:$I$22,3,0),"")</f>
        <v/>
      </c>
      <c r="F3331" s="241" t="str">
        <f>IF(C3331&lt;&gt;"",VLOOKUP(C3331,'BASE EQUIPOS'!$G$8:$J$22,4,0),"")</f>
        <v/>
      </c>
      <c r="G3331" s="242"/>
      <c r="H3331" s="233"/>
      <c r="I3331" s="241"/>
      <c r="J3331" s="241"/>
      <c r="K3331" s="241"/>
      <c r="L3331" s="239"/>
      <c r="M3331" s="244"/>
      <c r="N3331" s="245" t="str">
        <f t="shared" ca="1" si="358"/>
        <v/>
      </c>
      <c r="O3331" s="239"/>
      <c r="P3331" s="244"/>
      <c r="Q3331" s="245" t="str">
        <f t="shared" si="359"/>
        <v/>
      </c>
      <c r="U3331" s="246" t="str">
        <f>IFERROR(VLOOKUP(C3331,'BASE EQUIPOS'!$G$8:$O$22,9,0)," ")</f>
        <v xml:space="preserve"> </v>
      </c>
      <c r="V3331" s="232" t="str">
        <f t="shared" si="361"/>
        <v/>
      </c>
      <c r="W3331" s="232" t="str">
        <f t="shared" si="362"/>
        <v/>
      </c>
      <c r="X3331" s="232" t="str">
        <f>IFERROR(VLOOKUP(W3331,Datos!$P$4:$Q$18,2,0),"")</f>
        <v/>
      </c>
      <c r="Y3331" s="232" t="str">
        <f t="shared" si="363"/>
        <v/>
      </c>
      <c r="AA3331" s="314" t="str">
        <f t="shared" ca="1" si="360"/>
        <v/>
      </c>
    </row>
    <row r="3332" spans="1:27" x14ac:dyDescent="0.3">
      <c r="A3332" s="238"/>
      <c r="B3332" s="241" t="str">
        <f t="shared" si="364"/>
        <v/>
      </c>
      <c r="C3332" s="239"/>
      <c r="D3332" s="240" t="str">
        <f>IF(C3332&lt;&gt;"",VLOOKUP(C3332,'BASE EQUIPOS'!$G$8:$H$22,2,0),"")</f>
        <v/>
      </c>
      <c r="E3332" s="241" t="str">
        <f>IF(C3332&lt;&gt;"",VLOOKUP(C3332,'BASE EQUIPOS'!$G$8:$I$22,3,0),"")</f>
        <v/>
      </c>
      <c r="F3332" s="241" t="str">
        <f>IF(C3332&lt;&gt;"",VLOOKUP(C3332,'BASE EQUIPOS'!$G$8:$J$22,4,0),"")</f>
        <v/>
      </c>
      <c r="G3332" s="242"/>
      <c r="H3332" s="233"/>
      <c r="I3332" s="241"/>
      <c r="J3332" s="241"/>
      <c r="K3332" s="241"/>
      <c r="L3332" s="239"/>
      <c r="M3332" s="244"/>
      <c r="N3332" s="245" t="str">
        <f t="shared" ca="1" si="358"/>
        <v/>
      </c>
      <c r="O3332" s="239"/>
      <c r="P3332" s="244"/>
      <c r="Q3332" s="245" t="str">
        <f t="shared" si="359"/>
        <v/>
      </c>
      <c r="U3332" s="246" t="str">
        <f>IFERROR(VLOOKUP(C3332,'BASE EQUIPOS'!$G$8:$O$22,9,0)," ")</f>
        <v xml:space="preserve"> </v>
      </c>
      <c r="V3332" s="232" t="str">
        <f t="shared" si="361"/>
        <v/>
      </c>
      <c r="W3332" s="232" t="str">
        <f t="shared" si="362"/>
        <v/>
      </c>
      <c r="X3332" s="232" t="str">
        <f>IFERROR(VLOOKUP(W3332,Datos!$P$4:$Q$18,2,0),"")</f>
        <v/>
      </c>
      <c r="Y3332" s="232" t="str">
        <f t="shared" si="363"/>
        <v/>
      </c>
      <c r="AA3332" s="314" t="str">
        <f t="shared" ca="1" si="360"/>
        <v/>
      </c>
    </row>
    <row r="3333" spans="1:27" x14ac:dyDescent="0.3">
      <c r="A3333" s="238"/>
      <c r="B3333" s="241" t="str">
        <f t="shared" si="364"/>
        <v/>
      </c>
      <c r="C3333" s="239"/>
      <c r="D3333" s="240" t="str">
        <f>IF(C3333&lt;&gt;"",VLOOKUP(C3333,'BASE EQUIPOS'!$G$8:$H$22,2,0),"")</f>
        <v/>
      </c>
      <c r="E3333" s="241" t="str">
        <f>IF(C3333&lt;&gt;"",VLOOKUP(C3333,'BASE EQUIPOS'!$G$8:$I$22,3,0),"")</f>
        <v/>
      </c>
      <c r="F3333" s="241" t="str">
        <f>IF(C3333&lt;&gt;"",VLOOKUP(C3333,'BASE EQUIPOS'!$G$8:$J$22,4,0),"")</f>
        <v/>
      </c>
      <c r="G3333" s="242"/>
      <c r="H3333" s="233"/>
      <c r="I3333" s="241"/>
      <c r="J3333" s="241"/>
      <c r="K3333" s="241"/>
      <c r="L3333" s="239"/>
      <c r="M3333" s="244"/>
      <c r="N3333" s="245" t="str">
        <f t="shared" ca="1" si="358"/>
        <v/>
      </c>
      <c r="O3333" s="239"/>
      <c r="P3333" s="244"/>
      <c r="Q3333" s="245" t="str">
        <f t="shared" si="359"/>
        <v/>
      </c>
      <c r="U3333" s="246" t="str">
        <f>IFERROR(VLOOKUP(C3333,'BASE EQUIPOS'!$G$8:$O$22,9,0)," ")</f>
        <v xml:space="preserve"> </v>
      </c>
      <c r="V3333" s="232" t="str">
        <f t="shared" si="361"/>
        <v/>
      </c>
      <c r="W3333" s="232" t="str">
        <f t="shared" si="362"/>
        <v/>
      </c>
      <c r="X3333" s="232" t="str">
        <f>IFERROR(VLOOKUP(W3333,Datos!$P$4:$Q$18,2,0),"")</f>
        <v/>
      </c>
      <c r="Y3333" s="232" t="str">
        <f t="shared" si="363"/>
        <v/>
      </c>
      <c r="AA3333" s="314" t="str">
        <f t="shared" ca="1" si="360"/>
        <v/>
      </c>
    </row>
    <row r="3334" spans="1:27" x14ac:dyDescent="0.3">
      <c r="A3334" s="238"/>
      <c r="B3334" s="241" t="str">
        <f t="shared" si="364"/>
        <v/>
      </c>
      <c r="C3334" s="239"/>
      <c r="D3334" s="240" t="str">
        <f>IF(C3334&lt;&gt;"",VLOOKUP(C3334,'BASE EQUIPOS'!$G$8:$H$22,2,0),"")</f>
        <v/>
      </c>
      <c r="E3334" s="241" t="str">
        <f>IF(C3334&lt;&gt;"",VLOOKUP(C3334,'BASE EQUIPOS'!$G$8:$I$22,3,0),"")</f>
        <v/>
      </c>
      <c r="F3334" s="241" t="str">
        <f>IF(C3334&lt;&gt;"",VLOOKUP(C3334,'BASE EQUIPOS'!$G$8:$J$22,4,0),"")</f>
        <v/>
      </c>
      <c r="G3334" s="242"/>
      <c r="H3334" s="233"/>
      <c r="I3334" s="241"/>
      <c r="J3334" s="241"/>
      <c r="K3334" s="241"/>
      <c r="L3334" s="239"/>
      <c r="M3334" s="244"/>
      <c r="N3334" s="245" t="str">
        <f t="shared" ca="1" si="358"/>
        <v/>
      </c>
      <c r="O3334" s="239"/>
      <c r="P3334" s="244"/>
      <c r="Q3334" s="245" t="str">
        <f t="shared" si="359"/>
        <v/>
      </c>
      <c r="U3334" s="246" t="str">
        <f>IFERROR(VLOOKUP(C3334,'BASE EQUIPOS'!$G$8:$O$22,9,0)," ")</f>
        <v xml:space="preserve"> </v>
      </c>
      <c r="V3334" s="232" t="str">
        <f t="shared" si="361"/>
        <v/>
      </c>
      <c r="W3334" s="232" t="str">
        <f t="shared" si="362"/>
        <v/>
      </c>
      <c r="X3334" s="232" t="str">
        <f>IFERROR(VLOOKUP(W3334,Datos!$P$4:$Q$18,2,0),"")</f>
        <v/>
      </c>
      <c r="Y3334" s="232" t="str">
        <f t="shared" si="363"/>
        <v/>
      </c>
      <c r="AA3334" s="314" t="str">
        <f t="shared" ca="1" si="360"/>
        <v/>
      </c>
    </row>
    <row r="3335" spans="1:27" x14ac:dyDescent="0.3">
      <c r="A3335" s="238"/>
      <c r="B3335" s="241" t="str">
        <f t="shared" si="364"/>
        <v/>
      </c>
      <c r="C3335" s="239"/>
      <c r="D3335" s="240" t="str">
        <f>IF(C3335&lt;&gt;"",VLOOKUP(C3335,'BASE EQUIPOS'!$G$8:$H$22,2,0),"")</f>
        <v/>
      </c>
      <c r="E3335" s="241" t="str">
        <f>IF(C3335&lt;&gt;"",VLOOKUP(C3335,'BASE EQUIPOS'!$G$8:$I$22,3,0),"")</f>
        <v/>
      </c>
      <c r="F3335" s="241" t="str">
        <f>IF(C3335&lt;&gt;"",VLOOKUP(C3335,'BASE EQUIPOS'!$G$8:$J$22,4,0),"")</f>
        <v/>
      </c>
      <c r="G3335" s="242"/>
      <c r="H3335" s="233"/>
      <c r="I3335" s="241"/>
      <c r="J3335" s="241"/>
      <c r="K3335" s="241"/>
      <c r="L3335" s="239"/>
      <c r="M3335" s="244"/>
      <c r="N3335" s="245" t="str">
        <f t="shared" ca="1" si="358"/>
        <v/>
      </c>
      <c r="O3335" s="239"/>
      <c r="P3335" s="244"/>
      <c r="Q3335" s="245" t="str">
        <f t="shared" si="359"/>
        <v/>
      </c>
      <c r="U3335" s="246" t="str">
        <f>IFERROR(VLOOKUP(C3335,'BASE EQUIPOS'!$G$8:$O$22,9,0)," ")</f>
        <v xml:space="preserve"> </v>
      </c>
      <c r="V3335" s="232" t="str">
        <f t="shared" si="361"/>
        <v/>
      </c>
      <c r="W3335" s="232" t="str">
        <f t="shared" si="362"/>
        <v/>
      </c>
      <c r="X3335" s="232" t="str">
        <f>IFERROR(VLOOKUP(W3335,Datos!$P$4:$Q$18,2,0),"")</f>
        <v/>
      </c>
      <c r="Y3335" s="232" t="str">
        <f t="shared" si="363"/>
        <v/>
      </c>
      <c r="AA3335" s="314" t="str">
        <f t="shared" ca="1" si="360"/>
        <v/>
      </c>
    </row>
    <row r="3336" spans="1:27" x14ac:dyDescent="0.3">
      <c r="A3336" s="238"/>
      <c r="B3336" s="241" t="str">
        <f t="shared" si="364"/>
        <v/>
      </c>
      <c r="C3336" s="239"/>
      <c r="D3336" s="240" t="str">
        <f>IF(C3336&lt;&gt;"",VLOOKUP(C3336,'BASE EQUIPOS'!$G$8:$H$22,2,0),"")</f>
        <v/>
      </c>
      <c r="E3336" s="241" t="str">
        <f>IF(C3336&lt;&gt;"",VLOOKUP(C3336,'BASE EQUIPOS'!$G$8:$I$22,3,0),"")</f>
        <v/>
      </c>
      <c r="F3336" s="241" t="str">
        <f>IF(C3336&lt;&gt;"",VLOOKUP(C3336,'BASE EQUIPOS'!$G$8:$J$22,4,0),"")</f>
        <v/>
      </c>
      <c r="G3336" s="242"/>
      <c r="H3336" s="233"/>
      <c r="I3336" s="241"/>
      <c r="J3336" s="241"/>
      <c r="K3336" s="241"/>
      <c r="L3336" s="239"/>
      <c r="M3336" s="244"/>
      <c r="N3336" s="245" t="str">
        <f t="shared" ca="1" si="358"/>
        <v/>
      </c>
      <c r="O3336" s="239"/>
      <c r="P3336" s="244"/>
      <c r="Q3336" s="245" t="str">
        <f t="shared" si="359"/>
        <v/>
      </c>
      <c r="U3336" s="246" t="str">
        <f>IFERROR(VLOOKUP(C3336,'BASE EQUIPOS'!$G$8:$O$22,9,0)," ")</f>
        <v xml:space="preserve"> </v>
      </c>
      <c r="V3336" s="232" t="str">
        <f t="shared" si="361"/>
        <v/>
      </c>
      <c r="W3336" s="232" t="str">
        <f t="shared" si="362"/>
        <v/>
      </c>
      <c r="X3336" s="232" t="str">
        <f>IFERROR(VLOOKUP(W3336,Datos!$P$4:$Q$18,2,0),"")</f>
        <v/>
      </c>
      <c r="Y3336" s="232" t="str">
        <f t="shared" si="363"/>
        <v/>
      </c>
      <c r="AA3336" s="314" t="str">
        <f t="shared" ca="1" si="360"/>
        <v/>
      </c>
    </row>
    <row r="3337" spans="1:27" x14ac:dyDescent="0.3">
      <c r="A3337" s="238"/>
      <c r="B3337" s="241" t="str">
        <f t="shared" si="364"/>
        <v/>
      </c>
      <c r="C3337" s="239"/>
      <c r="D3337" s="240" t="str">
        <f>IF(C3337&lt;&gt;"",VLOOKUP(C3337,'BASE EQUIPOS'!$G$8:$H$22,2,0),"")</f>
        <v/>
      </c>
      <c r="E3337" s="241" t="str">
        <f>IF(C3337&lt;&gt;"",VLOOKUP(C3337,'BASE EQUIPOS'!$G$8:$I$22,3,0),"")</f>
        <v/>
      </c>
      <c r="F3337" s="241" t="str">
        <f>IF(C3337&lt;&gt;"",VLOOKUP(C3337,'BASE EQUIPOS'!$G$8:$J$22,4,0),"")</f>
        <v/>
      </c>
      <c r="G3337" s="242"/>
      <c r="H3337" s="233"/>
      <c r="I3337" s="241"/>
      <c r="J3337" s="241"/>
      <c r="K3337" s="241"/>
      <c r="L3337" s="239"/>
      <c r="M3337" s="244"/>
      <c r="N3337" s="245" t="str">
        <f t="shared" ca="1" si="358"/>
        <v/>
      </c>
      <c r="O3337" s="239"/>
      <c r="P3337" s="244"/>
      <c r="Q3337" s="245" t="str">
        <f t="shared" si="359"/>
        <v/>
      </c>
      <c r="U3337" s="246" t="str">
        <f>IFERROR(VLOOKUP(C3337,'BASE EQUIPOS'!$G$8:$O$22,9,0)," ")</f>
        <v xml:space="preserve"> </v>
      </c>
      <c r="V3337" s="232" t="str">
        <f t="shared" si="361"/>
        <v/>
      </c>
      <c r="W3337" s="232" t="str">
        <f t="shared" si="362"/>
        <v/>
      </c>
      <c r="X3337" s="232" t="str">
        <f>IFERROR(VLOOKUP(W3337,Datos!$P$4:$Q$18,2,0),"")</f>
        <v/>
      </c>
      <c r="Y3337" s="232" t="str">
        <f t="shared" si="363"/>
        <v/>
      </c>
      <c r="AA3337" s="314" t="str">
        <f t="shared" ca="1" si="360"/>
        <v/>
      </c>
    </row>
    <row r="3338" spans="1:27" x14ac:dyDescent="0.3">
      <c r="A3338" s="238"/>
      <c r="B3338" s="241" t="str">
        <f t="shared" si="364"/>
        <v/>
      </c>
      <c r="C3338" s="239"/>
      <c r="D3338" s="240" t="str">
        <f>IF(C3338&lt;&gt;"",VLOOKUP(C3338,'BASE EQUIPOS'!$G$8:$H$22,2,0),"")</f>
        <v/>
      </c>
      <c r="E3338" s="241" t="str">
        <f>IF(C3338&lt;&gt;"",VLOOKUP(C3338,'BASE EQUIPOS'!$G$8:$I$22,3,0),"")</f>
        <v/>
      </c>
      <c r="F3338" s="241" t="str">
        <f>IF(C3338&lt;&gt;"",VLOOKUP(C3338,'BASE EQUIPOS'!$G$8:$J$22,4,0),"")</f>
        <v/>
      </c>
      <c r="G3338" s="242"/>
      <c r="H3338" s="233"/>
      <c r="I3338" s="241"/>
      <c r="J3338" s="241"/>
      <c r="K3338" s="241"/>
      <c r="L3338" s="239"/>
      <c r="M3338" s="244"/>
      <c r="N3338" s="245" t="str">
        <f t="shared" ca="1" si="358"/>
        <v/>
      </c>
      <c r="O3338" s="239"/>
      <c r="P3338" s="244"/>
      <c r="Q3338" s="245" t="str">
        <f t="shared" si="359"/>
        <v/>
      </c>
      <c r="U3338" s="246" t="str">
        <f>IFERROR(VLOOKUP(C3338,'BASE EQUIPOS'!$G$8:$O$22,9,0)," ")</f>
        <v xml:space="preserve"> </v>
      </c>
      <c r="V3338" s="232" t="str">
        <f t="shared" si="361"/>
        <v/>
      </c>
      <c r="W3338" s="232" t="str">
        <f t="shared" si="362"/>
        <v/>
      </c>
      <c r="X3338" s="232" t="str">
        <f>IFERROR(VLOOKUP(W3338,Datos!$P$4:$Q$18,2,0),"")</f>
        <v/>
      </c>
      <c r="Y3338" s="232" t="str">
        <f t="shared" si="363"/>
        <v/>
      </c>
      <c r="AA3338" s="314" t="str">
        <f t="shared" ca="1" si="360"/>
        <v/>
      </c>
    </row>
    <row r="3339" spans="1:27" x14ac:dyDescent="0.3">
      <c r="A3339" s="238"/>
      <c r="B3339" s="241" t="str">
        <f t="shared" si="364"/>
        <v/>
      </c>
      <c r="C3339" s="239"/>
      <c r="D3339" s="240" t="str">
        <f>IF(C3339&lt;&gt;"",VLOOKUP(C3339,'BASE EQUIPOS'!$G$8:$H$22,2,0),"")</f>
        <v/>
      </c>
      <c r="E3339" s="241" t="str">
        <f>IF(C3339&lt;&gt;"",VLOOKUP(C3339,'BASE EQUIPOS'!$G$8:$I$22,3,0),"")</f>
        <v/>
      </c>
      <c r="F3339" s="241" t="str">
        <f>IF(C3339&lt;&gt;"",VLOOKUP(C3339,'BASE EQUIPOS'!$G$8:$J$22,4,0),"")</f>
        <v/>
      </c>
      <c r="G3339" s="242"/>
      <c r="H3339" s="233"/>
      <c r="I3339" s="241"/>
      <c r="J3339" s="241"/>
      <c r="K3339" s="241"/>
      <c r="L3339" s="239"/>
      <c r="M3339" s="244"/>
      <c r="N3339" s="245" t="str">
        <f t="shared" ca="1" si="358"/>
        <v/>
      </c>
      <c r="O3339" s="239"/>
      <c r="P3339" s="244"/>
      <c r="Q3339" s="245" t="str">
        <f t="shared" si="359"/>
        <v/>
      </c>
      <c r="U3339" s="246" t="str">
        <f>IFERROR(VLOOKUP(C3339,'BASE EQUIPOS'!$G$8:$O$22,9,0)," ")</f>
        <v xml:space="preserve"> </v>
      </c>
      <c r="V3339" s="232" t="str">
        <f t="shared" si="361"/>
        <v/>
      </c>
      <c r="W3339" s="232" t="str">
        <f t="shared" si="362"/>
        <v/>
      </c>
      <c r="X3339" s="232" t="str">
        <f>IFERROR(VLOOKUP(W3339,Datos!$P$4:$Q$18,2,0),"")</f>
        <v/>
      </c>
      <c r="Y3339" s="232" t="str">
        <f t="shared" si="363"/>
        <v/>
      </c>
      <c r="AA3339" s="314" t="str">
        <f t="shared" ca="1" si="360"/>
        <v/>
      </c>
    </row>
    <row r="3340" spans="1:27" x14ac:dyDescent="0.3">
      <c r="A3340" s="238"/>
      <c r="B3340" s="241" t="str">
        <f t="shared" si="364"/>
        <v/>
      </c>
      <c r="C3340" s="239"/>
      <c r="D3340" s="240" t="str">
        <f>IF(C3340&lt;&gt;"",VLOOKUP(C3340,'BASE EQUIPOS'!$G$8:$H$22,2,0),"")</f>
        <v/>
      </c>
      <c r="E3340" s="241" t="str">
        <f>IF(C3340&lt;&gt;"",VLOOKUP(C3340,'BASE EQUIPOS'!$G$8:$I$22,3,0),"")</f>
        <v/>
      </c>
      <c r="F3340" s="241" t="str">
        <f>IF(C3340&lt;&gt;"",VLOOKUP(C3340,'BASE EQUIPOS'!$G$8:$J$22,4,0),"")</f>
        <v/>
      </c>
      <c r="G3340" s="242"/>
      <c r="H3340" s="233"/>
      <c r="I3340" s="241"/>
      <c r="J3340" s="241"/>
      <c r="K3340" s="241"/>
      <c r="L3340" s="239"/>
      <c r="M3340" s="244"/>
      <c r="N3340" s="245" t="str">
        <f t="shared" ca="1" si="358"/>
        <v/>
      </c>
      <c r="O3340" s="239"/>
      <c r="P3340" s="244"/>
      <c r="Q3340" s="245" t="str">
        <f t="shared" si="359"/>
        <v/>
      </c>
      <c r="U3340" s="246" t="str">
        <f>IFERROR(VLOOKUP(C3340,'BASE EQUIPOS'!$G$8:$O$22,9,0)," ")</f>
        <v xml:space="preserve"> </v>
      </c>
      <c r="V3340" s="232" t="str">
        <f t="shared" si="361"/>
        <v/>
      </c>
      <c r="W3340" s="232" t="str">
        <f t="shared" si="362"/>
        <v/>
      </c>
      <c r="X3340" s="232" t="str">
        <f>IFERROR(VLOOKUP(W3340,Datos!$P$4:$Q$18,2,0),"")</f>
        <v/>
      </c>
      <c r="Y3340" s="232" t="str">
        <f t="shared" si="363"/>
        <v/>
      </c>
      <c r="AA3340" s="314" t="str">
        <f t="shared" ca="1" si="360"/>
        <v/>
      </c>
    </row>
    <row r="3341" spans="1:27" x14ac:dyDescent="0.3">
      <c r="A3341" s="238"/>
      <c r="B3341" s="241" t="str">
        <f t="shared" si="364"/>
        <v/>
      </c>
      <c r="C3341" s="239"/>
      <c r="D3341" s="240" t="str">
        <f>IF(C3341&lt;&gt;"",VLOOKUP(C3341,'BASE EQUIPOS'!$G$8:$H$22,2,0),"")</f>
        <v/>
      </c>
      <c r="E3341" s="241" t="str">
        <f>IF(C3341&lt;&gt;"",VLOOKUP(C3341,'BASE EQUIPOS'!$G$8:$I$22,3,0),"")</f>
        <v/>
      </c>
      <c r="F3341" s="241" t="str">
        <f>IF(C3341&lt;&gt;"",VLOOKUP(C3341,'BASE EQUIPOS'!$G$8:$J$22,4,0),"")</f>
        <v/>
      </c>
      <c r="G3341" s="242"/>
      <c r="H3341" s="233"/>
      <c r="I3341" s="241"/>
      <c r="J3341" s="241"/>
      <c r="K3341" s="241"/>
      <c r="L3341" s="239"/>
      <c r="M3341" s="244"/>
      <c r="N3341" s="245" t="str">
        <f t="shared" ca="1" si="358"/>
        <v/>
      </c>
      <c r="O3341" s="239"/>
      <c r="P3341" s="244"/>
      <c r="Q3341" s="245" t="str">
        <f t="shared" si="359"/>
        <v/>
      </c>
      <c r="U3341" s="246" t="str">
        <f>IFERROR(VLOOKUP(C3341,'BASE EQUIPOS'!$G$8:$O$22,9,0)," ")</f>
        <v xml:space="preserve"> </v>
      </c>
      <c r="V3341" s="232" t="str">
        <f t="shared" si="361"/>
        <v/>
      </c>
      <c r="W3341" s="232" t="str">
        <f t="shared" si="362"/>
        <v/>
      </c>
      <c r="X3341" s="232" t="str">
        <f>IFERROR(VLOOKUP(W3341,Datos!$P$4:$Q$18,2,0),"")</f>
        <v/>
      </c>
      <c r="Y3341" s="232" t="str">
        <f t="shared" si="363"/>
        <v/>
      </c>
      <c r="AA3341" s="314" t="str">
        <f t="shared" ca="1" si="360"/>
        <v/>
      </c>
    </row>
    <row r="3342" spans="1:27" x14ac:dyDescent="0.3">
      <c r="A3342" s="238"/>
      <c r="B3342" s="241" t="str">
        <f t="shared" si="364"/>
        <v/>
      </c>
      <c r="C3342" s="239"/>
      <c r="D3342" s="240" t="str">
        <f>IF(C3342&lt;&gt;"",VLOOKUP(C3342,'BASE EQUIPOS'!$G$8:$H$22,2,0),"")</f>
        <v/>
      </c>
      <c r="E3342" s="241" t="str">
        <f>IF(C3342&lt;&gt;"",VLOOKUP(C3342,'BASE EQUIPOS'!$G$8:$I$22,3,0),"")</f>
        <v/>
      </c>
      <c r="F3342" s="241" t="str">
        <f>IF(C3342&lt;&gt;"",VLOOKUP(C3342,'BASE EQUIPOS'!$G$8:$J$22,4,0),"")</f>
        <v/>
      </c>
      <c r="G3342" s="242"/>
      <c r="H3342" s="233"/>
      <c r="I3342" s="241"/>
      <c r="J3342" s="241"/>
      <c r="K3342" s="241"/>
      <c r="L3342" s="239"/>
      <c r="M3342" s="244"/>
      <c r="N3342" s="245" t="str">
        <f t="shared" ca="1" si="358"/>
        <v/>
      </c>
      <c r="O3342" s="239"/>
      <c r="P3342" s="244"/>
      <c r="Q3342" s="245" t="str">
        <f t="shared" si="359"/>
        <v/>
      </c>
      <c r="U3342" s="246" t="str">
        <f>IFERROR(VLOOKUP(C3342,'BASE EQUIPOS'!$G$8:$O$22,9,0)," ")</f>
        <v xml:space="preserve"> </v>
      </c>
      <c r="V3342" s="232" t="str">
        <f t="shared" si="361"/>
        <v/>
      </c>
      <c r="W3342" s="232" t="str">
        <f t="shared" si="362"/>
        <v/>
      </c>
      <c r="X3342" s="232" t="str">
        <f>IFERROR(VLOOKUP(W3342,Datos!$P$4:$Q$18,2,0),"")</f>
        <v/>
      </c>
      <c r="Y3342" s="232" t="str">
        <f t="shared" si="363"/>
        <v/>
      </c>
      <c r="AA3342" s="314" t="str">
        <f t="shared" ca="1" si="360"/>
        <v/>
      </c>
    </row>
    <row r="3343" spans="1:27" x14ac:dyDescent="0.3">
      <c r="A3343" s="238"/>
      <c r="B3343" s="241" t="str">
        <f t="shared" si="364"/>
        <v/>
      </c>
      <c r="C3343" s="239"/>
      <c r="D3343" s="240" t="str">
        <f>IF(C3343&lt;&gt;"",VLOOKUP(C3343,'BASE EQUIPOS'!$G$8:$H$22,2,0),"")</f>
        <v/>
      </c>
      <c r="E3343" s="241" t="str">
        <f>IF(C3343&lt;&gt;"",VLOOKUP(C3343,'BASE EQUIPOS'!$G$8:$I$22,3,0),"")</f>
        <v/>
      </c>
      <c r="F3343" s="241" t="str">
        <f>IF(C3343&lt;&gt;"",VLOOKUP(C3343,'BASE EQUIPOS'!$G$8:$J$22,4,0),"")</f>
        <v/>
      </c>
      <c r="G3343" s="242"/>
      <c r="H3343" s="233"/>
      <c r="I3343" s="241"/>
      <c r="J3343" s="241"/>
      <c r="K3343" s="241"/>
      <c r="L3343" s="239"/>
      <c r="M3343" s="244"/>
      <c r="N3343" s="245" t="str">
        <f t="shared" ca="1" si="358"/>
        <v/>
      </c>
      <c r="O3343" s="239"/>
      <c r="P3343" s="244"/>
      <c r="Q3343" s="245" t="str">
        <f t="shared" si="359"/>
        <v/>
      </c>
      <c r="U3343" s="246" t="str">
        <f>IFERROR(VLOOKUP(C3343,'BASE EQUIPOS'!$G$8:$O$22,9,0)," ")</f>
        <v xml:space="preserve"> </v>
      </c>
      <c r="V3343" s="232" t="str">
        <f t="shared" si="361"/>
        <v/>
      </c>
      <c r="W3343" s="232" t="str">
        <f t="shared" si="362"/>
        <v/>
      </c>
      <c r="X3343" s="232" t="str">
        <f>IFERROR(VLOOKUP(W3343,Datos!$P$4:$Q$18,2,0),"")</f>
        <v/>
      </c>
      <c r="Y3343" s="232" t="str">
        <f t="shared" si="363"/>
        <v/>
      </c>
      <c r="AA3343" s="314" t="str">
        <f t="shared" ca="1" si="360"/>
        <v/>
      </c>
    </row>
    <row r="3344" spans="1:27" x14ac:dyDescent="0.3">
      <c r="A3344" s="238"/>
      <c r="B3344" s="241" t="str">
        <f t="shared" si="364"/>
        <v/>
      </c>
      <c r="C3344" s="239"/>
      <c r="D3344" s="240" t="str">
        <f>IF(C3344&lt;&gt;"",VLOOKUP(C3344,'BASE EQUIPOS'!$G$8:$H$22,2,0),"")</f>
        <v/>
      </c>
      <c r="E3344" s="241" t="str">
        <f>IF(C3344&lt;&gt;"",VLOOKUP(C3344,'BASE EQUIPOS'!$G$8:$I$22,3,0),"")</f>
        <v/>
      </c>
      <c r="F3344" s="241" t="str">
        <f>IF(C3344&lt;&gt;"",VLOOKUP(C3344,'BASE EQUIPOS'!$G$8:$J$22,4,0),"")</f>
        <v/>
      </c>
      <c r="G3344" s="242"/>
      <c r="H3344" s="233"/>
      <c r="I3344" s="241"/>
      <c r="J3344" s="241"/>
      <c r="K3344" s="241"/>
      <c r="L3344" s="239"/>
      <c r="M3344" s="244"/>
      <c r="N3344" s="245" t="str">
        <f t="shared" ref="N3344:N3407" ca="1" si="365">IF(M3344="","",IF(O3344="",NOW()*24-(L3344+M3344)*24,"Mtto. Terminado"))</f>
        <v/>
      </c>
      <c r="O3344" s="239"/>
      <c r="P3344" s="244"/>
      <c r="Q3344" s="245" t="str">
        <f t="shared" ref="Q3344:Q3407" si="366">IF(O3344="","",IF(P3344="","",(O3344+P3344)*24-(L3344+M3344)*24))</f>
        <v/>
      </c>
      <c r="U3344" s="246" t="str">
        <f>IFERROR(VLOOKUP(C3344,'BASE EQUIPOS'!$G$8:$O$22,9,0)," ")</f>
        <v xml:space="preserve"> </v>
      </c>
      <c r="V3344" s="232" t="str">
        <f t="shared" si="361"/>
        <v/>
      </c>
      <c r="W3344" s="232" t="str">
        <f t="shared" si="362"/>
        <v/>
      </c>
      <c r="X3344" s="232" t="str">
        <f>IFERROR(VLOOKUP(W3344,Datos!$P$4:$Q$18,2,0),"")</f>
        <v/>
      </c>
      <c r="Y3344" s="232" t="str">
        <f t="shared" si="363"/>
        <v/>
      </c>
      <c r="AA3344" s="314" t="str">
        <f t="shared" ca="1" si="360"/>
        <v/>
      </c>
    </row>
    <row r="3345" spans="1:27" x14ac:dyDescent="0.3">
      <c r="A3345" s="238"/>
      <c r="B3345" s="241" t="str">
        <f t="shared" si="364"/>
        <v/>
      </c>
      <c r="C3345" s="239"/>
      <c r="D3345" s="240" t="str">
        <f>IF(C3345&lt;&gt;"",VLOOKUP(C3345,'BASE EQUIPOS'!$G$8:$H$22,2,0),"")</f>
        <v/>
      </c>
      <c r="E3345" s="241" t="str">
        <f>IF(C3345&lt;&gt;"",VLOOKUP(C3345,'BASE EQUIPOS'!$G$8:$I$22,3,0),"")</f>
        <v/>
      </c>
      <c r="F3345" s="241" t="str">
        <f>IF(C3345&lt;&gt;"",VLOOKUP(C3345,'BASE EQUIPOS'!$G$8:$J$22,4,0),"")</f>
        <v/>
      </c>
      <c r="G3345" s="242"/>
      <c r="H3345" s="233"/>
      <c r="I3345" s="241"/>
      <c r="J3345" s="241"/>
      <c r="K3345" s="241"/>
      <c r="L3345" s="239"/>
      <c r="M3345" s="244"/>
      <c r="N3345" s="245" t="str">
        <f t="shared" ca="1" si="365"/>
        <v/>
      </c>
      <c r="O3345" s="239"/>
      <c r="P3345" s="244"/>
      <c r="Q3345" s="245" t="str">
        <f t="shared" si="366"/>
        <v/>
      </c>
      <c r="U3345" s="246" t="str">
        <f>IFERROR(VLOOKUP(C3345,'BASE EQUIPOS'!$G$8:$O$22,9,0)," ")</f>
        <v xml:space="preserve"> </v>
      </c>
      <c r="V3345" s="232" t="str">
        <f t="shared" si="361"/>
        <v/>
      </c>
      <c r="W3345" s="232" t="str">
        <f t="shared" si="362"/>
        <v/>
      </c>
      <c r="X3345" s="232" t="str">
        <f>IFERROR(VLOOKUP(W3345,Datos!$P$4:$Q$18,2,0),"")</f>
        <v/>
      </c>
      <c r="Y3345" s="232" t="str">
        <f t="shared" si="363"/>
        <v/>
      </c>
      <c r="AA3345" s="314" t="str">
        <f t="shared" ref="AA3345:AA3408" ca="1" si="367">IF(N3345="Mtto. Terminado",1,"")</f>
        <v/>
      </c>
    </row>
    <row r="3346" spans="1:27" x14ac:dyDescent="0.3">
      <c r="A3346" s="238"/>
      <c r="B3346" s="241" t="str">
        <f t="shared" si="364"/>
        <v/>
      </c>
      <c r="C3346" s="239"/>
      <c r="D3346" s="240" t="str">
        <f>IF(C3346&lt;&gt;"",VLOOKUP(C3346,'BASE EQUIPOS'!$G$8:$H$22,2,0),"")</f>
        <v/>
      </c>
      <c r="E3346" s="241" t="str">
        <f>IF(C3346&lt;&gt;"",VLOOKUP(C3346,'BASE EQUIPOS'!$G$8:$I$22,3,0),"")</f>
        <v/>
      </c>
      <c r="F3346" s="241" t="str">
        <f>IF(C3346&lt;&gt;"",VLOOKUP(C3346,'BASE EQUIPOS'!$G$8:$J$22,4,0),"")</f>
        <v/>
      </c>
      <c r="G3346" s="242"/>
      <c r="H3346" s="233"/>
      <c r="I3346" s="241"/>
      <c r="J3346" s="241"/>
      <c r="K3346" s="241"/>
      <c r="L3346" s="239"/>
      <c r="M3346" s="244"/>
      <c r="N3346" s="245" t="str">
        <f t="shared" ca="1" si="365"/>
        <v/>
      </c>
      <c r="O3346" s="239"/>
      <c r="P3346" s="244"/>
      <c r="Q3346" s="245" t="str">
        <f t="shared" si="366"/>
        <v/>
      </c>
      <c r="U3346" s="246" t="str">
        <f>IFERROR(VLOOKUP(C3346,'BASE EQUIPOS'!$G$8:$O$22,9,0)," ")</f>
        <v xml:space="preserve"> </v>
      </c>
      <c r="V3346" s="232" t="str">
        <f t="shared" si="361"/>
        <v/>
      </c>
      <c r="W3346" s="232" t="str">
        <f t="shared" si="362"/>
        <v/>
      </c>
      <c r="X3346" s="232" t="str">
        <f>IFERROR(VLOOKUP(W3346,Datos!$P$4:$Q$18,2,0),"")</f>
        <v/>
      </c>
      <c r="Y3346" s="232" t="str">
        <f t="shared" si="363"/>
        <v/>
      </c>
      <c r="AA3346" s="314" t="str">
        <f t="shared" ca="1" si="367"/>
        <v/>
      </c>
    </row>
    <row r="3347" spans="1:27" x14ac:dyDescent="0.3">
      <c r="A3347" s="238"/>
      <c r="B3347" s="241" t="str">
        <f t="shared" si="364"/>
        <v/>
      </c>
      <c r="C3347" s="239"/>
      <c r="D3347" s="240" t="str">
        <f>IF(C3347&lt;&gt;"",VLOOKUP(C3347,'BASE EQUIPOS'!$G$8:$H$22,2,0),"")</f>
        <v/>
      </c>
      <c r="E3347" s="241" t="str">
        <f>IF(C3347&lt;&gt;"",VLOOKUP(C3347,'BASE EQUIPOS'!$G$8:$I$22,3,0),"")</f>
        <v/>
      </c>
      <c r="F3347" s="241" t="str">
        <f>IF(C3347&lt;&gt;"",VLOOKUP(C3347,'BASE EQUIPOS'!$G$8:$J$22,4,0),"")</f>
        <v/>
      </c>
      <c r="G3347" s="242"/>
      <c r="H3347" s="233"/>
      <c r="I3347" s="241"/>
      <c r="J3347" s="241"/>
      <c r="K3347" s="241"/>
      <c r="L3347" s="239"/>
      <c r="M3347" s="244"/>
      <c r="N3347" s="245" t="str">
        <f t="shared" ca="1" si="365"/>
        <v/>
      </c>
      <c r="O3347" s="239"/>
      <c r="P3347" s="244"/>
      <c r="Q3347" s="245" t="str">
        <f t="shared" si="366"/>
        <v/>
      </c>
      <c r="U3347" s="246" t="str">
        <f>IFERROR(VLOOKUP(C3347,'BASE EQUIPOS'!$G$8:$O$22,9,0)," ")</f>
        <v xml:space="preserve"> </v>
      </c>
      <c r="V3347" s="232" t="str">
        <f t="shared" si="361"/>
        <v/>
      </c>
      <c r="W3347" s="232" t="str">
        <f t="shared" si="362"/>
        <v/>
      </c>
      <c r="X3347" s="232" t="str">
        <f>IFERROR(VLOOKUP(W3347,Datos!$P$4:$Q$18,2,0),"")</f>
        <v/>
      </c>
      <c r="Y3347" s="232" t="str">
        <f t="shared" si="363"/>
        <v/>
      </c>
      <c r="AA3347" s="314" t="str">
        <f t="shared" ca="1" si="367"/>
        <v/>
      </c>
    </row>
    <row r="3348" spans="1:27" x14ac:dyDescent="0.3">
      <c r="A3348" s="238"/>
      <c r="B3348" s="241" t="str">
        <f t="shared" si="364"/>
        <v/>
      </c>
      <c r="C3348" s="239"/>
      <c r="D3348" s="240" t="str">
        <f>IF(C3348&lt;&gt;"",VLOOKUP(C3348,'BASE EQUIPOS'!$G$8:$H$22,2,0),"")</f>
        <v/>
      </c>
      <c r="E3348" s="241" t="str">
        <f>IF(C3348&lt;&gt;"",VLOOKUP(C3348,'BASE EQUIPOS'!$G$8:$I$22,3,0),"")</f>
        <v/>
      </c>
      <c r="F3348" s="241" t="str">
        <f>IF(C3348&lt;&gt;"",VLOOKUP(C3348,'BASE EQUIPOS'!$G$8:$J$22,4,0),"")</f>
        <v/>
      </c>
      <c r="G3348" s="242"/>
      <c r="H3348" s="233"/>
      <c r="I3348" s="241"/>
      <c r="J3348" s="241"/>
      <c r="K3348" s="241"/>
      <c r="L3348" s="239"/>
      <c r="M3348" s="244"/>
      <c r="N3348" s="245" t="str">
        <f t="shared" ca="1" si="365"/>
        <v/>
      </c>
      <c r="O3348" s="239"/>
      <c r="P3348" s="244"/>
      <c r="Q3348" s="245" t="str">
        <f t="shared" si="366"/>
        <v/>
      </c>
      <c r="U3348" s="246" t="str">
        <f>IFERROR(VLOOKUP(C3348,'BASE EQUIPOS'!$G$8:$O$22,9,0)," ")</f>
        <v xml:space="preserve"> </v>
      </c>
      <c r="V3348" s="232" t="str">
        <f t="shared" si="361"/>
        <v/>
      </c>
      <c r="W3348" s="232" t="str">
        <f t="shared" si="362"/>
        <v/>
      </c>
      <c r="X3348" s="232" t="str">
        <f>IFERROR(VLOOKUP(W3348,Datos!$P$4:$Q$18,2,0),"")</f>
        <v/>
      </c>
      <c r="Y3348" s="232" t="str">
        <f t="shared" si="363"/>
        <v/>
      </c>
      <c r="AA3348" s="314" t="str">
        <f t="shared" ca="1" si="367"/>
        <v/>
      </c>
    </row>
    <row r="3349" spans="1:27" x14ac:dyDescent="0.3">
      <c r="A3349" s="238"/>
      <c r="B3349" s="241" t="str">
        <f t="shared" si="364"/>
        <v/>
      </c>
      <c r="C3349" s="239"/>
      <c r="D3349" s="240" t="str">
        <f>IF(C3349&lt;&gt;"",VLOOKUP(C3349,'BASE EQUIPOS'!$G$8:$H$22,2,0),"")</f>
        <v/>
      </c>
      <c r="E3349" s="241" t="str">
        <f>IF(C3349&lt;&gt;"",VLOOKUP(C3349,'BASE EQUIPOS'!$G$8:$I$22,3,0),"")</f>
        <v/>
      </c>
      <c r="F3349" s="241" t="str">
        <f>IF(C3349&lt;&gt;"",VLOOKUP(C3349,'BASE EQUIPOS'!$G$8:$J$22,4,0),"")</f>
        <v/>
      </c>
      <c r="G3349" s="242"/>
      <c r="H3349" s="233"/>
      <c r="I3349" s="241"/>
      <c r="J3349" s="241"/>
      <c r="K3349" s="241"/>
      <c r="L3349" s="239"/>
      <c r="M3349" s="244"/>
      <c r="N3349" s="245" t="str">
        <f t="shared" ca="1" si="365"/>
        <v/>
      </c>
      <c r="O3349" s="239"/>
      <c r="P3349" s="244"/>
      <c r="Q3349" s="245" t="str">
        <f t="shared" si="366"/>
        <v/>
      </c>
      <c r="U3349" s="246" t="str">
        <f>IFERROR(VLOOKUP(C3349,'BASE EQUIPOS'!$G$8:$O$22,9,0)," ")</f>
        <v xml:space="preserve"> </v>
      </c>
      <c r="V3349" s="232" t="str">
        <f t="shared" ref="V3349:V3412" si="368">IF(G3349="MTTO. SISTEMÁTICO","PREVENTIVA",IF(G3349="MTTO. PREDICTIVO","INSPECCIÓN",""))</f>
        <v/>
      </c>
      <c r="W3349" s="232" t="str">
        <f t="shared" ref="W3349:W3412" si="369">CONCATENATE(D3349,I3349)</f>
        <v/>
      </c>
      <c r="X3349" s="232" t="str">
        <f>IFERROR(VLOOKUP(W3349,Datos!$P$4:$Q$18,2,0),"")</f>
        <v/>
      </c>
      <c r="Y3349" s="232" t="str">
        <f t="shared" ref="Y3349:Y3412" si="370">IF(A3349="OT CORRECTIVA",1,IF(A3349="OT PREVENTIVA",2,IF(A3349="HOJA INSPECCIÓN",3,"")))</f>
        <v/>
      </c>
      <c r="AA3349" s="314" t="str">
        <f t="shared" ca="1" si="367"/>
        <v/>
      </c>
    </row>
    <row r="3350" spans="1:27" x14ac:dyDescent="0.3">
      <c r="A3350" s="238"/>
      <c r="B3350" s="241" t="str">
        <f t="shared" si="364"/>
        <v/>
      </c>
      <c r="C3350" s="239"/>
      <c r="D3350" s="240" t="str">
        <f>IF(C3350&lt;&gt;"",VLOOKUP(C3350,'BASE EQUIPOS'!$G$8:$H$22,2,0),"")</f>
        <v/>
      </c>
      <c r="E3350" s="241" t="str">
        <f>IF(C3350&lt;&gt;"",VLOOKUP(C3350,'BASE EQUIPOS'!$G$8:$I$22,3,0),"")</f>
        <v/>
      </c>
      <c r="F3350" s="241" t="str">
        <f>IF(C3350&lt;&gt;"",VLOOKUP(C3350,'BASE EQUIPOS'!$G$8:$J$22,4,0),"")</f>
        <v/>
      </c>
      <c r="G3350" s="242"/>
      <c r="H3350" s="233"/>
      <c r="I3350" s="241"/>
      <c r="J3350" s="241"/>
      <c r="K3350" s="241"/>
      <c r="L3350" s="239"/>
      <c r="M3350" s="244"/>
      <c r="N3350" s="245" t="str">
        <f t="shared" ca="1" si="365"/>
        <v/>
      </c>
      <c r="O3350" s="239"/>
      <c r="P3350" s="244"/>
      <c r="Q3350" s="245" t="str">
        <f t="shared" si="366"/>
        <v/>
      </c>
      <c r="U3350" s="246" t="str">
        <f>IFERROR(VLOOKUP(C3350,'BASE EQUIPOS'!$G$8:$O$22,9,0)," ")</f>
        <v xml:space="preserve"> </v>
      </c>
      <c r="V3350" s="232" t="str">
        <f t="shared" si="368"/>
        <v/>
      </c>
      <c r="W3350" s="232" t="str">
        <f t="shared" si="369"/>
        <v/>
      </c>
      <c r="X3350" s="232" t="str">
        <f>IFERROR(VLOOKUP(W3350,Datos!$P$4:$Q$18,2,0),"")</f>
        <v/>
      </c>
      <c r="Y3350" s="232" t="str">
        <f t="shared" si="370"/>
        <v/>
      </c>
      <c r="AA3350" s="314" t="str">
        <f t="shared" ca="1" si="367"/>
        <v/>
      </c>
    </row>
    <row r="3351" spans="1:27" x14ac:dyDescent="0.3">
      <c r="A3351" s="238"/>
      <c r="B3351" s="241" t="str">
        <f t="shared" si="364"/>
        <v/>
      </c>
      <c r="C3351" s="239"/>
      <c r="D3351" s="240" t="str">
        <f>IF(C3351&lt;&gt;"",VLOOKUP(C3351,'BASE EQUIPOS'!$G$8:$H$22,2,0),"")</f>
        <v/>
      </c>
      <c r="E3351" s="241" t="str">
        <f>IF(C3351&lt;&gt;"",VLOOKUP(C3351,'BASE EQUIPOS'!$G$8:$I$22,3,0),"")</f>
        <v/>
      </c>
      <c r="F3351" s="241" t="str">
        <f>IF(C3351&lt;&gt;"",VLOOKUP(C3351,'BASE EQUIPOS'!$G$8:$J$22,4,0),"")</f>
        <v/>
      </c>
      <c r="G3351" s="242"/>
      <c r="H3351" s="233"/>
      <c r="I3351" s="241"/>
      <c r="J3351" s="241"/>
      <c r="K3351" s="241"/>
      <c r="L3351" s="239"/>
      <c r="M3351" s="244"/>
      <c r="N3351" s="245" t="str">
        <f t="shared" ca="1" si="365"/>
        <v/>
      </c>
      <c r="O3351" s="239"/>
      <c r="P3351" s="244"/>
      <c r="Q3351" s="245" t="str">
        <f t="shared" si="366"/>
        <v/>
      </c>
      <c r="U3351" s="246" t="str">
        <f>IFERROR(VLOOKUP(C3351,'BASE EQUIPOS'!$G$8:$O$22,9,0)," ")</f>
        <v xml:space="preserve"> </v>
      </c>
      <c r="V3351" s="232" t="str">
        <f t="shared" si="368"/>
        <v/>
      </c>
      <c r="W3351" s="232" t="str">
        <f t="shared" si="369"/>
        <v/>
      </c>
      <c r="X3351" s="232" t="str">
        <f>IFERROR(VLOOKUP(W3351,Datos!$P$4:$Q$18,2,0),"")</f>
        <v/>
      </c>
      <c r="Y3351" s="232" t="str">
        <f t="shared" si="370"/>
        <v/>
      </c>
      <c r="AA3351" s="314" t="str">
        <f t="shared" ca="1" si="367"/>
        <v/>
      </c>
    </row>
    <row r="3352" spans="1:27" x14ac:dyDescent="0.3">
      <c r="A3352" s="238"/>
      <c r="B3352" s="241" t="str">
        <f t="shared" si="364"/>
        <v/>
      </c>
      <c r="C3352" s="239"/>
      <c r="D3352" s="240" t="str">
        <f>IF(C3352&lt;&gt;"",VLOOKUP(C3352,'BASE EQUIPOS'!$G$8:$H$22,2,0),"")</f>
        <v/>
      </c>
      <c r="E3352" s="241" t="str">
        <f>IF(C3352&lt;&gt;"",VLOOKUP(C3352,'BASE EQUIPOS'!$G$8:$I$22,3,0),"")</f>
        <v/>
      </c>
      <c r="F3352" s="241" t="str">
        <f>IF(C3352&lt;&gt;"",VLOOKUP(C3352,'BASE EQUIPOS'!$G$8:$J$22,4,0),"")</f>
        <v/>
      </c>
      <c r="G3352" s="242"/>
      <c r="H3352" s="233"/>
      <c r="I3352" s="241"/>
      <c r="J3352" s="241"/>
      <c r="K3352" s="241"/>
      <c r="L3352" s="239"/>
      <c r="M3352" s="244"/>
      <c r="N3352" s="245" t="str">
        <f t="shared" ca="1" si="365"/>
        <v/>
      </c>
      <c r="O3352" s="239"/>
      <c r="P3352" s="244"/>
      <c r="Q3352" s="245" t="str">
        <f t="shared" si="366"/>
        <v/>
      </c>
      <c r="U3352" s="246" t="str">
        <f>IFERROR(VLOOKUP(C3352,'BASE EQUIPOS'!$G$8:$O$22,9,0)," ")</f>
        <v xml:space="preserve"> </v>
      </c>
      <c r="V3352" s="232" t="str">
        <f t="shared" si="368"/>
        <v/>
      </c>
      <c r="W3352" s="232" t="str">
        <f t="shared" si="369"/>
        <v/>
      </c>
      <c r="X3352" s="232" t="str">
        <f>IFERROR(VLOOKUP(W3352,Datos!$P$4:$Q$18,2,0),"")</f>
        <v/>
      </c>
      <c r="Y3352" s="232" t="str">
        <f t="shared" si="370"/>
        <v/>
      </c>
      <c r="AA3352" s="314" t="str">
        <f t="shared" ca="1" si="367"/>
        <v/>
      </c>
    </row>
    <row r="3353" spans="1:27" x14ac:dyDescent="0.3">
      <c r="A3353" s="238"/>
      <c r="B3353" s="241" t="str">
        <f t="shared" si="364"/>
        <v/>
      </c>
      <c r="C3353" s="239"/>
      <c r="D3353" s="240" t="str">
        <f>IF(C3353&lt;&gt;"",VLOOKUP(C3353,'BASE EQUIPOS'!$G$8:$H$22,2,0),"")</f>
        <v/>
      </c>
      <c r="E3353" s="241" t="str">
        <f>IF(C3353&lt;&gt;"",VLOOKUP(C3353,'BASE EQUIPOS'!$G$8:$I$22,3,0),"")</f>
        <v/>
      </c>
      <c r="F3353" s="241" t="str">
        <f>IF(C3353&lt;&gt;"",VLOOKUP(C3353,'BASE EQUIPOS'!$G$8:$J$22,4,0),"")</f>
        <v/>
      </c>
      <c r="G3353" s="242"/>
      <c r="H3353" s="233"/>
      <c r="I3353" s="241"/>
      <c r="J3353" s="241"/>
      <c r="K3353" s="241"/>
      <c r="L3353" s="239"/>
      <c r="M3353" s="244"/>
      <c r="N3353" s="245" t="str">
        <f t="shared" ca="1" si="365"/>
        <v/>
      </c>
      <c r="O3353" s="239"/>
      <c r="P3353" s="244"/>
      <c r="Q3353" s="245" t="str">
        <f t="shared" si="366"/>
        <v/>
      </c>
      <c r="U3353" s="246" t="str">
        <f>IFERROR(VLOOKUP(C3353,'BASE EQUIPOS'!$G$8:$O$22,9,0)," ")</f>
        <v xml:space="preserve"> </v>
      </c>
      <c r="V3353" s="232" t="str">
        <f t="shared" si="368"/>
        <v/>
      </c>
      <c r="W3353" s="232" t="str">
        <f t="shared" si="369"/>
        <v/>
      </c>
      <c r="X3353" s="232" t="str">
        <f>IFERROR(VLOOKUP(W3353,Datos!$P$4:$Q$18,2,0),"")</f>
        <v/>
      </c>
      <c r="Y3353" s="232" t="str">
        <f t="shared" si="370"/>
        <v/>
      </c>
      <c r="AA3353" s="314" t="str">
        <f t="shared" ca="1" si="367"/>
        <v/>
      </c>
    </row>
    <row r="3354" spans="1:27" x14ac:dyDescent="0.3">
      <c r="A3354" s="238"/>
      <c r="B3354" s="241" t="str">
        <f t="shared" si="364"/>
        <v/>
      </c>
      <c r="C3354" s="239"/>
      <c r="D3354" s="240" t="str">
        <f>IF(C3354&lt;&gt;"",VLOOKUP(C3354,'BASE EQUIPOS'!$G$8:$H$22,2,0),"")</f>
        <v/>
      </c>
      <c r="E3354" s="241" t="str">
        <f>IF(C3354&lt;&gt;"",VLOOKUP(C3354,'BASE EQUIPOS'!$G$8:$I$22,3,0),"")</f>
        <v/>
      </c>
      <c r="F3354" s="241" t="str">
        <f>IF(C3354&lt;&gt;"",VLOOKUP(C3354,'BASE EQUIPOS'!$G$8:$J$22,4,0),"")</f>
        <v/>
      </c>
      <c r="G3354" s="242"/>
      <c r="H3354" s="233"/>
      <c r="I3354" s="241"/>
      <c r="J3354" s="241"/>
      <c r="K3354" s="241"/>
      <c r="L3354" s="239"/>
      <c r="M3354" s="244"/>
      <c r="N3354" s="245" t="str">
        <f t="shared" ca="1" si="365"/>
        <v/>
      </c>
      <c r="O3354" s="239"/>
      <c r="P3354" s="244"/>
      <c r="Q3354" s="245" t="str">
        <f t="shared" si="366"/>
        <v/>
      </c>
      <c r="U3354" s="246" t="str">
        <f>IFERROR(VLOOKUP(C3354,'BASE EQUIPOS'!$G$8:$O$22,9,0)," ")</f>
        <v xml:space="preserve"> </v>
      </c>
      <c r="V3354" s="232" t="str">
        <f t="shared" si="368"/>
        <v/>
      </c>
      <c r="W3354" s="232" t="str">
        <f t="shared" si="369"/>
        <v/>
      </c>
      <c r="X3354" s="232" t="str">
        <f>IFERROR(VLOOKUP(W3354,Datos!$P$4:$Q$18,2,0),"")</f>
        <v/>
      </c>
      <c r="Y3354" s="232" t="str">
        <f t="shared" si="370"/>
        <v/>
      </c>
      <c r="AA3354" s="314" t="str">
        <f t="shared" ca="1" si="367"/>
        <v/>
      </c>
    </row>
    <row r="3355" spans="1:27" x14ac:dyDescent="0.3">
      <c r="A3355" s="238"/>
      <c r="B3355" s="241" t="str">
        <f t="shared" si="364"/>
        <v/>
      </c>
      <c r="C3355" s="239"/>
      <c r="D3355" s="240" t="str">
        <f>IF(C3355&lt;&gt;"",VLOOKUP(C3355,'BASE EQUIPOS'!$G$8:$H$22,2,0),"")</f>
        <v/>
      </c>
      <c r="E3355" s="241" t="str">
        <f>IF(C3355&lt;&gt;"",VLOOKUP(C3355,'BASE EQUIPOS'!$G$8:$I$22,3,0),"")</f>
        <v/>
      </c>
      <c r="F3355" s="241" t="str">
        <f>IF(C3355&lt;&gt;"",VLOOKUP(C3355,'BASE EQUIPOS'!$G$8:$J$22,4,0),"")</f>
        <v/>
      </c>
      <c r="G3355" s="242"/>
      <c r="H3355" s="233"/>
      <c r="I3355" s="241"/>
      <c r="J3355" s="241"/>
      <c r="K3355" s="241"/>
      <c r="L3355" s="239"/>
      <c r="M3355" s="244"/>
      <c r="N3355" s="245" t="str">
        <f t="shared" ca="1" si="365"/>
        <v/>
      </c>
      <c r="O3355" s="239"/>
      <c r="P3355" s="244"/>
      <c r="Q3355" s="245" t="str">
        <f t="shared" si="366"/>
        <v/>
      </c>
      <c r="U3355" s="246" t="str">
        <f>IFERROR(VLOOKUP(C3355,'BASE EQUIPOS'!$G$8:$O$22,9,0)," ")</f>
        <v xml:space="preserve"> </v>
      </c>
      <c r="V3355" s="232" t="str">
        <f t="shared" si="368"/>
        <v/>
      </c>
      <c r="W3355" s="232" t="str">
        <f t="shared" si="369"/>
        <v/>
      </c>
      <c r="X3355" s="232" t="str">
        <f>IFERROR(VLOOKUP(W3355,Datos!$P$4:$Q$18,2,0),"")</f>
        <v/>
      </c>
      <c r="Y3355" s="232" t="str">
        <f t="shared" si="370"/>
        <v/>
      </c>
      <c r="AA3355" s="314" t="str">
        <f t="shared" ca="1" si="367"/>
        <v/>
      </c>
    </row>
    <row r="3356" spans="1:27" x14ac:dyDescent="0.3">
      <c r="A3356" s="238"/>
      <c r="B3356" s="241" t="str">
        <f t="shared" ref="B3356:B3419" si="371">IF(C3356&lt;&gt;"",B3355+1,"")</f>
        <v/>
      </c>
      <c r="C3356" s="239"/>
      <c r="D3356" s="240" t="str">
        <f>IF(C3356&lt;&gt;"",VLOOKUP(C3356,'BASE EQUIPOS'!$G$8:$H$22,2,0),"")</f>
        <v/>
      </c>
      <c r="E3356" s="241" t="str">
        <f>IF(C3356&lt;&gt;"",VLOOKUP(C3356,'BASE EQUIPOS'!$G$8:$I$22,3,0),"")</f>
        <v/>
      </c>
      <c r="F3356" s="241" t="str">
        <f>IF(C3356&lt;&gt;"",VLOOKUP(C3356,'BASE EQUIPOS'!$G$8:$J$22,4,0),"")</f>
        <v/>
      </c>
      <c r="G3356" s="242"/>
      <c r="H3356" s="233"/>
      <c r="I3356" s="241"/>
      <c r="J3356" s="241"/>
      <c r="K3356" s="241"/>
      <c r="L3356" s="239"/>
      <c r="M3356" s="244"/>
      <c r="N3356" s="245" t="str">
        <f t="shared" ca="1" si="365"/>
        <v/>
      </c>
      <c r="O3356" s="239"/>
      <c r="P3356" s="244"/>
      <c r="Q3356" s="245" t="str">
        <f t="shared" si="366"/>
        <v/>
      </c>
      <c r="U3356" s="246" t="str">
        <f>IFERROR(VLOOKUP(C3356,'BASE EQUIPOS'!$G$8:$O$22,9,0)," ")</f>
        <v xml:space="preserve"> </v>
      </c>
      <c r="V3356" s="232" t="str">
        <f t="shared" si="368"/>
        <v/>
      </c>
      <c r="W3356" s="232" t="str">
        <f t="shared" si="369"/>
        <v/>
      </c>
      <c r="X3356" s="232" t="str">
        <f>IFERROR(VLOOKUP(W3356,Datos!$P$4:$Q$18,2,0),"")</f>
        <v/>
      </c>
      <c r="Y3356" s="232" t="str">
        <f t="shared" si="370"/>
        <v/>
      </c>
      <c r="AA3356" s="314" t="str">
        <f t="shared" ca="1" si="367"/>
        <v/>
      </c>
    </row>
    <row r="3357" spans="1:27" x14ac:dyDescent="0.3">
      <c r="A3357" s="238"/>
      <c r="B3357" s="241" t="str">
        <f t="shared" si="371"/>
        <v/>
      </c>
      <c r="C3357" s="239"/>
      <c r="D3357" s="240" t="str">
        <f>IF(C3357&lt;&gt;"",VLOOKUP(C3357,'BASE EQUIPOS'!$G$8:$H$22,2,0),"")</f>
        <v/>
      </c>
      <c r="E3357" s="241" t="str">
        <f>IF(C3357&lt;&gt;"",VLOOKUP(C3357,'BASE EQUIPOS'!$G$8:$I$22,3,0),"")</f>
        <v/>
      </c>
      <c r="F3357" s="241" t="str">
        <f>IF(C3357&lt;&gt;"",VLOOKUP(C3357,'BASE EQUIPOS'!$G$8:$J$22,4,0),"")</f>
        <v/>
      </c>
      <c r="G3357" s="242"/>
      <c r="H3357" s="233"/>
      <c r="I3357" s="241"/>
      <c r="J3357" s="241"/>
      <c r="K3357" s="241"/>
      <c r="L3357" s="239"/>
      <c r="M3357" s="244"/>
      <c r="N3357" s="245" t="str">
        <f t="shared" ca="1" si="365"/>
        <v/>
      </c>
      <c r="O3357" s="239"/>
      <c r="P3357" s="244"/>
      <c r="Q3357" s="245" t="str">
        <f t="shared" si="366"/>
        <v/>
      </c>
      <c r="U3357" s="246" t="str">
        <f>IFERROR(VLOOKUP(C3357,'BASE EQUIPOS'!$G$8:$O$22,9,0)," ")</f>
        <v xml:space="preserve"> </v>
      </c>
      <c r="V3357" s="232" t="str">
        <f t="shared" si="368"/>
        <v/>
      </c>
      <c r="W3357" s="232" t="str">
        <f t="shared" si="369"/>
        <v/>
      </c>
      <c r="X3357" s="232" t="str">
        <f>IFERROR(VLOOKUP(W3357,Datos!$P$4:$Q$18,2,0),"")</f>
        <v/>
      </c>
      <c r="Y3357" s="232" t="str">
        <f t="shared" si="370"/>
        <v/>
      </c>
      <c r="AA3357" s="314" t="str">
        <f t="shared" ca="1" si="367"/>
        <v/>
      </c>
    </row>
    <row r="3358" spans="1:27" x14ac:dyDescent="0.3">
      <c r="A3358" s="238"/>
      <c r="B3358" s="241" t="str">
        <f t="shared" si="371"/>
        <v/>
      </c>
      <c r="C3358" s="239"/>
      <c r="D3358" s="240" t="str">
        <f>IF(C3358&lt;&gt;"",VLOOKUP(C3358,'BASE EQUIPOS'!$G$8:$H$22,2,0),"")</f>
        <v/>
      </c>
      <c r="E3358" s="241" t="str">
        <f>IF(C3358&lt;&gt;"",VLOOKUP(C3358,'BASE EQUIPOS'!$G$8:$I$22,3,0),"")</f>
        <v/>
      </c>
      <c r="F3358" s="241" t="str">
        <f>IF(C3358&lt;&gt;"",VLOOKUP(C3358,'BASE EQUIPOS'!$G$8:$J$22,4,0),"")</f>
        <v/>
      </c>
      <c r="G3358" s="242"/>
      <c r="H3358" s="233"/>
      <c r="I3358" s="241"/>
      <c r="J3358" s="241"/>
      <c r="K3358" s="241"/>
      <c r="L3358" s="239"/>
      <c r="M3358" s="244"/>
      <c r="N3358" s="245" t="str">
        <f t="shared" ca="1" si="365"/>
        <v/>
      </c>
      <c r="O3358" s="239"/>
      <c r="P3358" s="244"/>
      <c r="Q3358" s="245" t="str">
        <f t="shared" si="366"/>
        <v/>
      </c>
      <c r="U3358" s="246" t="str">
        <f>IFERROR(VLOOKUP(C3358,'BASE EQUIPOS'!$G$8:$O$22,9,0)," ")</f>
        <v xml:space="preserve"> </v>
      </c>
      <c r="V3358" s="232" t="str">
        <f t="shared" si="368"/>
        <v/>
      </c>
      <c r="W3358" s="232" t="str">
        <f t="shared" si="369"/>
        <v/>
      </c>
      <c r="X3358" s="232" t="str">
        <f>IFERROR(VLOOKUP(W3358,Datos!$P$4:$Q$18,2,0),"")</f>
        <v/>
      </c>
      <c r="Y3358" s="232" t="str">
        <f t="shared" si="370"/>
        <v/>
      </c>
      <c r="AA3358" s="314" t="str">
        <f t="shared" ca="1" si="367"/>
        <v/>
      </c>
    </row>
    <row r="3359" spans="1:27" x14ac:dyDescent="0.3">
      <c r="A3359" s="238"/>
      <c r="B3359" s="241" t="str">
        <f t="shared" si="371"/>
        <v/>
      </c>
      <c r="C3359" s="239"/>
      <c r="D3359" s="240" t="str">
        <f>IF(C3359&lt;&gt;"",VLOOKUP(C3359,'BASE EQUIPOS'!$G$8:$H$22,2,0),"")</f>
        <v/>
      </c>
      <c r="E3359" s="241" t="str">
        <f>IF(C3359&lt;&gt;"",VLOOKUP(C3359,'BASE EQUIPOS'!$G$8:$I$22,3,0),"")</f>
        <v/>
      </c>
      <c r="F3359" s="241" t="str">
        <f>IF(C3359&lt;&gt;"",VLOOKUP(C3359,'BASE EQUIPOS'!$G$8:$J$22,4,0),"")</f>
        <v/>
      </c>
      <c r="G3359" s="242"/>
      <c r="H3359" s="233"/>
      <c r="I3359" s="241"/>
      <c r="J3359" s="241"/>
      <c r="K3359" s="241"/>
      <c r="L3359" s="239"/>
      <c r="M3359" s="244"/>
      <c r="N3359" s="245" t="str">
        <f t="shared" ca="1" si="365"/>
        <v/>
      </c>
      <c r="O3359" s="239"/>
      <c r="P3359" s="244"/>
      <c r="Q3359" s="245" t="str">
        <f t="shared" si="366"/>
        <v/>
      </c>
      <c r="U3359" s="246" t="str">
        <f>IFERROR(VLOOKUP(C3359,'BASE EQUIPOS'!$G$8:$O$22,9,0)," ")</f>
        <v xml:space="preserve"> </v>
      </c>
      <c r="V3359" s="232" t="str">
        <f t="shared" si="368"/>
        <v/>
      </c>
      <c r="W3359" s="232" t="str">
        <f t="shared" si="369"/>
        <v/>
      </c>
      <c r="X3359" s="232" t="str">
        <f>IFERROR(VLOOKUP(W3359,Datos!$P$4:$Q$18,2,0),"")</f>
        <v/>
      </c>
      <c r="Y3359" s="232" t="str">
        <f t="shared" si="370"/>
        <v/>
      </c>
      <c r="AA3359" s="314" t="str">
        <f t="shared" ca="1" si="367"/>
        <v/>
      </c>
    </row>
    <row r="3360" spans="1:27" x14ac:dyDescent="0.3">
      <c r="A3360" s="238"/>
      <c r="B3360" s="241" t="str">
        <f t="shared" si="371"/>
        <v/>
      </c>
      <c r="C3360" s="239"/>
      <c r="D3360" s="240" t="str">
        <f>IF(C3360&lt;&gt;"",VLOOKUP(C3360,'BASE EQUIPOS'!$G$8:$H$22,2,0),"")</f>
        <v/>
      </c>
      <c r="E3360" s="241" t="str">
        <f>IF(C3360&lt;&gt;"",VLOOKUP(C3360,'BASE EQUIPOS'!$G$8:$I$22,3,0),"")</f>
        <v/>
      </c>
      <c r="F3360" s="241" t="str">
        <f>IF(C3360&lt;&gt;"",VLOOKUP(C3360,'BASE EQUIPOS'!$G$8:$J$22,4,0),"")</f>
        <v/>
      </c>
      <c r="G3360" s="242"/>
      <c r="H3360" s="233"/>
      <c r="I3360" s="241"/>
      <c r="J3360" s="241"/>
      <c r="K3360" s="241"/>
      <c r="L3360" s="239"/>
      <c r="M3360" s="244"/>
      <c r="N3360" s="245" t="str">
        <f t="shared" ca="1" si="365"/>
        <v/>
      </c>
      <c r="O3360" s="239"/>
      <c r="P3360" s="244"/>
      <c r="Q3360" s="245" t="str">
        <f t="shared" si="366"/>
        <v/>
      </c>
      <c r="U3360" s="246" t="str">
        <f>IFERROR(VLOOKUP(C3360,'BASE EQUIPOS'!$G$8:$O$22,9,0)," ")</f>
        <v xml:space="preserve"> </v>
      </c>
      <c r="V3360" s="232" t="str">
        <f t="shared" si="368"/>
        <v/>
      </c>
      <c r="W3360" s="232" t="str">
        <f t="shared" si="369"/>
        <v/>
      </c>
      <c r="X3360" s="232" t="str">
        <f>IFERROR(VLOOKUP(W3360,Datos!$P$4:$Q$18,2,0),"")</f>
        <v/>
      </c>
      <c r="Y3360" s="232" t="str">
        <f t="shared" si="370"/>
        <v/>
      </c>
      <c r="AA3360" s="314" t="str">
        <f t="shared" ca="1" si="367"/>
        <v/>
      </c>
    </row>
    <row r="3361" spans="1:27" x14ac:dyDescent="0.3">
      <c r="A3361" s="238"/>
      <c r="B3361" s="241" t="str">
        <f t="shared" si="371"/>
        <v/>
      </c>
      <c r="C3361" s="239"/>
      <c r="D3361" s="240" t="str">
        <f>IF(C3361&lt;&gt;"",VLOOKUP(C3361,'BASE EQUIPOS'!$G$8:$H$22,2,0),"")</f>
        <v/>
      </c>
      <c r="E3361" s="241" t="str">
        <f>IF(C3361&lt;&gt;"",VLOOKUP(C3361,'BASE EQUIPOS'!$G$8:$I$22,3,0),"")</f>
        <v/>
      </c>
      <c r="F3361" s="241" t="str">
        <f>IF(C3361&lt;&gt;"",VLOOKUP(C3361,'BASE EQUIPOS'!$G$8:$J$22,4,0),"")</f>
        <v/>
      </c>
      <c r="G3361" s="242"/>
      <c r="H3361" s="233"/>
      <c r="I3361" s="241"/>
      <c r="J3361" s="241"/>
      <c r="K3361" s="241"/>
      <c r="L3361" s="239"/>
      <c r="M3361" s="244"/>
      <c r="N3361" s="245" t="str">
        <f t="shared" ca="1" si="365"/>
        <v/>
      </c>
      <c r="O3361" s="239"/>
      <c r="P3361" s="244"/>
      <c r="Q3361" s="245" t="str">
        <f t="shared" si="366"/>
        <v/>
      </c>
      <c r="U3361" s="246" t="str">
        <f>IFERROR(VLOOKUP(C3361,'BASE EQUIPOS'!$G$8:$O$22,9,0)," ")</f>
        <v xml:space="preserve"> </v>
      </c>
      <c r="V3361" s="232" t="str">
        <f t="shared" si="368"/>
        <v/>
      </c>
      <c r="W3361" s="232" t="str">
        <f t="shared" si="369"/>
        <v/>
      </c>
      <c r="X3361" s="232" t="str">
        <f>IFERROR(VLOOKUP(W3361,Datos!$P$4:$Q$18,2,0),"")</f>
        <v/>
      </c>
      <c r="Y3361" s="232" t="str">
        <f t="shared" si="370"/>
        <v/>
      </c>
      <c r="AA3361" s="314" t="str">
        <f t="shared" ca="1" si="367"/>
        <v/>
      </c>
    </row>
    <row r="3362" spans="1:27" x14ac:dyDescent="0.3">
      <c r="A3362" s="238"/>
      <c r="B3362" s="241" t="str">
        <f t="shared" si="371"/>
        <v/>
      </c>
      <c r="C3362" s="239"/>
      <c r="D3362" s="240" t="str">
        <f>IF(C3362&lt;&gt;"",VLOOKUP(C3362,'BASE EQUIPOS'!$G$8:$H$22,2,0),"")</f>
        <v/>
      </c>
      <c r="E3362" s="241" t="str">
        <f>IF(C3362&lt;&gt;"",VLOOKUP(C3362,'BASE EQUIPOS'!$G$8:$I$22,3,0),"")</f>
        <v/>
      </c>
      <c r="F3362" s="241" t="str">
        <f>IF(C3362&lt;&gt;"",VLOOKUP(C3362,'BASE EQUIPOS'!$G$8:$J$22,4,0),"")</f>
        <v/>
      </c>
      <c r="G3362" s="242"/>
      <c r="H3362" s="233"/>
      <c r="I3362" s="241"/>
      <c r="J3362" s="241"/>
      <c r="K3362" s="241"/>
      <c r="L3362" s="239"/>
      <c r="M3362" s="244"/>
      <c r="N3362" s="245" t="str">
        <f t="shared" ca="1" si="365"/>
        <v/>
      </c>
      <c r="O3362" s="239"/>
      <c r="P3362" s="244"/>
      <c r="Q3362" s="245" t="str">
        <f t="shared" si="366"/>
        <v/>
      </c>
      <c r="U3362" s="246" t="str">
        <f>IFERROR(VLOOKUP(C3362,'BASE EQUIPOS'!$G$8:$O$22,9,0)," ")</f>
        <v xml:space="preserve"> </v>
      </c>
      <c r="V3362" s="232" t="str">
        <f t="shared" si="368"/>
        <v/>
      </c>
      <c r="W3362" s="232" t="str">
        <f t="shared" si="369"/>
        <v/>
      </c>
      <c r="X3362" s="232" t="str">
        <f>IFERROR(VLOOKUP(W3362,Datos!$P$4:$Q$18,2,0),"")</f>
        <v/>
      </c>
      <c r="Y3362" s="232" t="str">
        <f t="shared" si="370"/>
        <v/>
      </c>
      <c r="AA3362" s="314" t="str">
        <f t="shared" ca="1" si="367"/>
        <v/>
      </c>
    </row>
    <row r="3363" spans="1:27" x14ac:dyDescent="0.3">
      <c r="A3363" s="238"/>
      <c r="B3363" s="241" t="str">
        <f t="shared" si="371"/>
        <v/>
      </c>
      <c r="C3363" s="239"/>
      <c r="D3363" s="240" t="str">
        <f>IF(C3363&lt;&gt;"",VLOOKUP(C3363,'BASE EQUIPOS'!$G$8:$H$22,2,0),"")</f>
        <v/>
      </c>
      <c r="E3363" s="241" t="str">
        <f>IF(C3363&lt;&gt;"",VLOOKUP(C3363,'BASE EQUIPOS'!$G$8:$I$22,3,0),"")</f>
        <v/>
      </c>
      <c r="F3363" s="241" t="str">
        <f>IF(C3363&lt;&gt;"",VLOOKUP(C3363,'BASE EQUIPOS'!$G$8:$J$22,4,0),"")</f>
        <v/>
      </c>
      <c r="G3363" s="242"/>
      <c r="H3363" s="233"/>
      <c r="I3363" s="241"/>
      <c r="J3363" s="241"/>
      <c r="K3363" s="241"/>
      <c r="L3363" s="239"/>
      <c r="M3363" s="244"/>
      <c r="N3363" s="245" t="str">
        <f t="shared" ca="1" si="365"/>
        <v/>
      </c>
      <c r="O3363" s="239"/>
      <c r="P3363" s="244"/>
      <c r="Q3363" s="245" t="str">
        <f t="shared" si="366"/>
        <v/>
      </c>
      <c r="U3363" s="246" t="str">
        <f>IFERROR(VLOOKUP(C3363,'BASE EQUIPOS'!$G$8:$O$22,9,0)," ")</f>
        <v xml:space="preserve"> </v>
      </c>
      <c r="V3363" s="232" t="str">
        <f t="shared" si="368"/>
        <v/>
      </c>
      <c r="W3363" s="232" t="str">
        <f t="shared" si="369"/>
        <v/>
      </c>
      <c r="X3363" s="232" t="str">
        <f>IFERROR(VLOOKUP(W3363,Datos!$P$4:$Q$18,2,0),"")</f>
        <v/>
      </c>
      <c r="Y3363" s="232" t="str">
        <f t="shared" si="370"/>
        <v/>
      </c>
      <c r="AA3363" s="314" t="str">
        <f t="shared" ca="1" si="367"/>
        <v/>
      </c>
    </row>
    <row r="3364" spans="1:27" x14ac:dyDescent="0.3">
      <c r="A3364" s="238"/>
      <c r="B3364" s="241" t="str">
        <f t="shared" si="371"/>
        <v/>
      </c>
      <c r="C3364" s="239"/>
      <c r="D3364" s="240" t="str">
        <f>IF(C3364&lt;&gt;"",VLOOKUP(C3364,'BASE EQUIPOS'!$G$8:$H$22,2,0),"")</f>
        <v/>
      </c>
      <c r="E3364" s="241" t="str">
        <f>IF(C3364&lt;&gt;"",VLOOKUP(C3364,'BASE EQUIPOS'!$G$8:$I$22,3,0),"")</f>
        <v/>
      </c>
      <c r="F3364" s="241" t="str">
        <f>IF(C3364&lt;&gt;"",VLOOKUP(C3364,'BASE EQUIPOS'!$G$8:$J$22,4,0),"")</f>
        <v/>
      </c>
      <c r="G3364" s="242"/>
      <c r="H3364" s="233"/>
      <c r="I3364" s="241"/>
      <c r="J3364" s="241"/>
      <c r="K3364" s="241"/>
      <c r="L3364" s="239"/>
      <c r="M3364" s="244"/>
      <c r="N3364" s="245" t="str">
        <f t="shared" ca="1" si="365"/>
        <v/>
      </c>
      <c r="O3364" s="239"/>
      <c r="P3364" s="244"/>
      <c r="Q3364" s="245" t="str">
        <f t="shared" si="366"/>
        <v/>
      </c>
      <c r="U3364" s="246" t="str">
        <f>IFERROR(VLOOKUP(C3364,'BASE EQUIPOS'!$G$8:$O$22,9,0)," ")</f>
        <v xml:space="preserve"> </v>
      </c>
      <c r="V3364" s="232" t="str">
        <f t="shared" si="368"/>
        <v/>
      </c>
      <c r="W3364" s="232" t="str">
        <f t="shared" si="369"/>
        <v/>
      </c>
      <c r="X3364" s="232" t="str">
        <f>IFERROR(VLOOKUP(W3364,Datos!$P$4:$Q$18,2,0),"")</f>
        <v/>
      </c>
      <c r="Y3364" s="232" t="str">
        <f t="shared" si="370"/>
        <v/>
      </c>
      <c r="AA3364" s="314" t="str">
        <f t="shared" ca="1" si="367"/>
        <v/>
      </c>
    </row>
    <row r="3365" spans="1:27" x14ac:dyDescent="0.3">
      <c r="A3365" s="238"/>
      <c r="B3365" s="241" t="str">
        <f t="shared" si="371"/>
        <v/>
      </c>
      <c r="C3365" s="239"/>
      <c r="D3365" s="240" t="str">
        <f>IF(C3365&lt;&gt;"",VLOOKUP(C3365,'BASE EQUIPOS'!$G$8:$H$22,2,0),"")</f>
        <v/>
      </c>
      <c r="E3365" s="241" t="str">
        <f>IF(C3365&lt;&gt;"",VLOOKUP(C3365,'BASE EQUIPOS'!$G$8:$I$22,3,0),"")</f>
        <v/>
      </c>
      <c r="F3365" s="241" t="str">
        <f>IF(C3365&lt;&gt;"",VLOOKUP(C3365,'BASE EQUIPOS'!$G$8:$J$22,4,0),"")</f>
        <v/>
      </c>
      <c r="G3365" s="242"/>
      <c r="H3365" s="233"/>
      <c r="I3365" s="241"/>
      <c r="J3365" s="241"/>
      <c r="K3365" s="241"/>
      <c r="L3365" s="239"/>
      <c r="M3365" s="244"/>
      <c r="N3365" s="245" t="str">
        <f t="shared" ca="1" si="365"/>
        <v/>
      </c>
      <c r="O3365" s="239"/>
      <c r="P3365" s="244"/>
      <c r="Q3365" s="245" t="str">
        <f t="shared" si="366"/>
        <v/>
      </c>
      <c r="U3365" s="246" t="str">
        <f>IFERROR(VLOOKUP(C3365,'BASE EQUIPOS'!$G$8:$O$22,9,0)," ")</f>
        <v xml:space="preserve"> </v>
      </c>
      <c r="V3365" s="232" t="str">
        <f t="shared" si="368"/>
        <v/>
      </c>
      <c r="W3365" s="232" t="str">
        <f t="shared" si="369"/>
        <v/>
      </c>
      <c r="X3365" s="232" t="str">
        <f>IFERROR(VLOOKUP(W3365,Datos!$P$4:$Q$18,2,0),"")</f>
        <v/>
      </c>
      <c r="Y3365" s="232" t="str">
        <f t="shared" si="370"/>
        <v/>
      </c>
      <c r="AA3365" s="314" t="str">
        <f t="shared" ca="1" si="367"/>
        <v/>
      </c>
    </row>
    <row r="3366" spans="1:27" x14ac:dyDescent="0.3">
      <c r="A3366" s="238"/>
      <c r="B3366" s="241" t="str">
        <f t="shared" si="371"/>
        <v/>
      </c>
      <c r="C3366" s="239"/>
      <c r="D3366" s="240" t="str">
        <f>IF(C3366&lt;&gt;"",VLOOKUP(C3366,'BASE EQUIPOS'!$G$8:$H$22,2,0),"")</f>
        <v/>
      </c>
      <c r="E3366" s="241" t="str">
        <f>IF(C3366&lt;&gt;"",VLOOKUP(C3366,'BASE EQUIPOS'!$G$8:$I$22,3,0),"")</f>
        <v/>
      </c>
      <c r="F3366" s="241" t="str">
        <f>IF(C3366&lt;&gt;"",VLOOKUP(C3366,'BASE EQUIPOS'!$G$8:$J$22,4,0),"")</f>
        <v/>
      </c>
      <c r="G3366" s="242"/>
      <c r="H3366" s="233"/>
      <c r="I3366" s="241"/>
      <c r="J3366" s="241"/>
      <c r="K3366" s="241"/>
      <c r="L3366" s="239"/>
      <c r="M3366" s="244"/>
      <c r="N3366" s="245" t="str">
        <f t="shared" ca="1" si="365"/>
        <v/>
      </c>
      <c r="O3366" s="239"/>
      <c r="P3366" s="244"/>
      <c r="Q3366" s="245" t="str">
        <f t="shared" si="366"/>
        <v/>
      </c>
      <c r="U3366" s="246" t="str">
        <f>IFERROR(VLOOKUP(C3366,'BASE EQUIPOS'!$G$8:$O$22,9,0)," ")</f>
        <v xml:space="preserve"> </v>
      </c>
      <c r="V3366" s="232" t="str">
        <f t="shared" si="368"/>
        <v/>
      </c>
      <c r="W3366" s="232" t="str">
        <f t="shared" si="369"/>
        <v/>
      </c>
      <c r="X3366" s="232" t="str">
        <f>IFERROR(VLOOKUP(W3366,Datos!$P$4:$Q$18,2,0),"")</f>
        <v/>
      </c>
      <c r="Y3366" s="232" t="str">
        <f t="shared" si="370"/>
        <v/>
      </c>
      <c r="AA3366" s="314" t="str">
        <f t="shared" ca="1" si="367"/>
        <v/>
      </c>
    </row>
    <row r="3367" spans="1:27" x14ac:dyDescent="0.3">
      <c r="A3367" s="238"/>
      <c r="B3367" s="241" t="str">
        <f t="shared" si="371"/>
        <v/>
      </c>
      <c r="C3367" s="239"/>
      <c r="D3367" s="240" t="str">
        <f>IF(C3367&lt;&gt;"",VLOOKUP(C3367,'BASE EQUIPOS'!$G$8:$H$22,2,0),"")</f>
        <v/>
      </c>
      <c r="E3367" s="241" t="str">
        <f>IF(C3367&lt;&gt;"",VLOOKUP(C3367,'BASE EQUIPOS'!$G$8:$I$22,3,0),"")</f>
        <v/>
      </c>
      <c r="F3367" s="241" t="str">
        <f>IF(C3367&lt;&gt;"",VLOOKUP(C3367,'BASE EQUIPOS'!$G$8:$J$22,4,0),"")</f>
        <v/>
      </c>
      <c r="G3367" s="242"/>
      <c r="H3367" s="233"/>
      <c r="I3367" s="241"/>
      <c r="J3367" s="241"/>
      <c r="K3367" s="241"/>
      <c r="L3367" s="239"/>
      <c r="M3367" s="244"/>
      <c r="N3367" s="245" t="str">
        <f t="shared" ca="1" si="365"/>
        <v/>
      </c>
      <c r="O3367" s="239"/>
      <c r="P3367" s="244"/>
      <c r="Q3367" s="245" t="str">
        <f t="shared" si="366"/>
        <v/>
      </c>
      <c r="U3367" s="246" t="str">
        <f>IFERROR(VLOOKUP(C3367,'BASE EQUIPOS'!$G$8:$O$22,9,0)," ")</f>
        <v xml:space="preserve"> </v>
      </c>
      <c r="V3367" s="232" t="str">
        <f t="shared" si="368"/>
        <v/>
      </c>
      <c r="W3367" s="232" t="str">
        <f t="shared" si="369"/>
        <v/>
      </c>
      <c r="X3367" s="232" t="str">
        <f>IFERROR(VLOOKUP(W3367,Datos!$P$4:$Q$18,2,0),"")</f>
        <v/>
      </c>
      <c r="Y3367" s="232" t="str">
        <f t="shared" si="370"/>
        <v/>
      </c>
      <c r="AA3367" s="314" t="str">
        <f t="shared" ca="1" si="367"/>
        <v/>
      </c>
    </row>
    <row r="3368" spans="1:27" x14ac:dyDescent="0.3">
      <c r="A3368" s="238"/>
      <c r="B3368" s="241" t="str">
        <f t="shared" si="371"/>
        <v/>
      </c>
      <c r="C3368" s="239"/>
      <c r="D3368" s="240" t="str">
        <f>IF(C3368&lt;&gt;"",VLOOKUP(C3368,'BASE EQUIPOS'!$G$8:$H$22,2,0),"")</f>
        <v/>
      </c>
      <c r="E3368" s="241" t="str">
        <f>IF(C3368&lt;&gt;"",VLOOKUP(C3368,'BASE EQUIPOS'!$G$8:$I$22,3,0),"")</f>
        <v/>
      </c>
      <c r="F3368" s="241" t="str">
        <f>IF(C3368&lt;&gt;"",VLOOKUP(C3368,'BASE EQUIPOS'!$G$8:$J$22,4,0),"")</f>
        <v/>
      </c>
      <c r="G3368" s="242"/>
      <c r="H3368" s="233"/>
      <c r="I3368" s="241"/>
      <c r="J3368" s="241"/>
      <c r="K3368" s="241"/>
      <c r="L3368" s="239"/>
      <c r="M3368" s="244"/>
      <c r="N3368" s="245" t="str">
        <f t="shared" ca="1" si="365"/>
        <v/>
      </c>
      <c r="O3368" s="239"/>
      <c r="P3368" s="244"/>
      <c r="Q3368" s="245" t="str">
        <f t="shared" si="366"/>
        <v/>
      </c>
      <c r="U3368" s="246" t="str">
        <f>IFERROR(VLOOKUP(C3368,'BASE EQUIPOS'!$G$8:$O$22,9,0)," ")</f>
        <v xml:space="preserve"> </v>
      </c>
      <c r="V3368" s="232" t="str">
        <f t="shared" si="368"/>
        <v/>
      </c>
      <c r="W3368" s="232" t="str">
        <f t="shared" si="369"/>
        <v/>
      </c>
      <c r="X3368" s="232" t="str">
        <f>IFERROR(VLOOKUP(W3368,Datos!$P$4:$Q$18,2,0),"")</f>
        <v/>
      </c>
      <c r="Y3368" s="232" t="str">
        <f t="shared" si="370"/>
        <v/>
      </c>
      <c r="AA3368" s="314" t="str">
        <f t="shared" ca="1" si="367"/>
        <v/>
      </c>
    </row>
    <row r="3369" spans="1:27" x14ac:dyDescent="0.3">
      <c r="A3369" s="238"/>
      <c r="B3369" s="241" t="str">
        <f t="shared" si="371"/>
        <v/>
      </c>
      <c r="C3369" s="239"/>
      <c r="D3369" s="240" t="str">
        <f>IF(C3369&lt;&gt;"",VLOOKUP(C3369,'BASE EQUIPOS'!$G$8:$H$22,2,0),"")</f>
        <v/>
      </c>
      <c r="E3369" s="241" t="str">
        <f>IF(C3369&lt;&gt;"",VLOOKUP(C3369,'BASE EQUIPOS'!$G$8:$I$22,3,0),"")</f>
        <v/>
      </c>
      <c r="F3369" s="241" t="str">
        <f>IF(C3369&lt;&gt;"",VLOOKUP(C3369,'BASE EQUIPOS'!$G$8:$J$22,4,0),"")</f>
        <v/>
      </c>
      <c r="G3369" s="242"/>
      <c r="H3369" s="233"/>
      <c r="I3369" s="241"/>
      <c r="J3369" s="241"/>
      <c r="K3369" s="241"/>
      <c r="L3369" s="239"/>
      <c r="M3369" s="244"/>
      <c r="N3369" s="245" t="str">
        <f t="shared" ca="1" si="365"/>
        <v/>
      </c>
      <c r="O3369" s="239"/>
      <c r="P3369" s="244"/>
      <c r="Q3369" s="245" t="str">
        <f t="shared" si="366"/>
        <v/>
      </c>
      <c r="U3369" s="246" t="str">
        <f>IFERROR(VLOOKUP(C3369,'BASE EQUIPOS'!$G$8:$O$22,9,0)," ")</f>
        <v xml:space="preserve"> </v>
      </c>
      <c r="V3369" s="232" t="str">
        <f t="shared" si="368"/>
        <v/>
      </c>
      <c r="W3369" s="232" t="str">
        <f t="shared" si="369"/>
        <v/>
      </c>
      <c r="X3369" s="232" t="str">
        <f>IFERROR(VLOOKUP(W3369,Datos!$P$4:$Q$18,2,0),"")</f>
        <v/>
      </c>
      <c r="Y3369" s="232" t="str">
        <f t="shared" si="370"/>
        <v/>
      </c>
      <c r="AA3369" s="314" t="str">
        <f t="shared" ca="1" si="367"/>
        <v/>
      </c>
    </row>
    <row r="3370" spans="1:27" x14ac:dyDescent="0.3">
      <c r="A3370" s="238"/>
      <c r="B3370" s="241" t="str">
        <f t="shared" si="371"/>
        <v/>
      </c>
      <c r="C3370" s="239"/>
      <c r="D3370" s="240" t="str">
        <f>IF(C3370&lt;&gt;"",VLOOKUP(C3370,'BASE EQUIPOS'!$G$8:$H$22,2,0),"")</f>
        <v/>
      </c>
      <c r="E3370" s="241" t="str">
        <f>IF(C3370&lt;&gt;"",VLOOKUP(C3370,'BASE EQUIPOS'!$G$8:$I$22,3,0),"")</f>
        <v/>
      </c>
      <c r="F3370" s="241" t="str">
        <f>IF(C3370&lt;&gt;"",VLOOKUP(C3370,'BASE EQUIPOS'!$G$8:$J$22,4,0),"")</f>
        <v/>
      </c>
      <c r="G3370" s="242"/>
      <c r="H3370" s="233"/>
      <c r="I3370" s="241"/>
      <c r="J3370" s="241"/>
      <c r="K3370" s="241"/>
      <c r="L3370" s="239"/>
      <c r="M3370" s="244"/>
      <c r="N3370" s="245" t="str">
        <f t="shared" ca="1" si="365"/>
        <v/>
      </c>
      <c r="O3370" s="239"/>
      <c r="P3370" s="244"/>
      <c r="Q3370" s="245" t="str">
        <f t="shared" si="366"/>
        <v/>
      </c>
      <c r="U3370" s="246" t="str">
        <f>IFERROR(VLOOKUP(C3370,'BASE EQUIPOS'!$G$8:$O$22,9,0)," ")</f>
        <v xml:space="preserve"> </v>
      </c>
      <c r="V3370" s="232" t="str">
        <f t="shared" si="368"/>
        <v/>
      </c>
      <c r="W3370" s="232" t="str">
        <f t="shared" si="369"/>
        <v/>
      </c>
      <c r="X3370" s="232" t="str">
        <f>IFERROR(VLOOKUP(W3370,Datos!$P$4:$Q$18,2,0),"")</f>
        <v/>
      </c>
      <c r="Y3370" s="232" t="str">
        <f t="shared" si="370"/>
        <v/>
      </c>
      <c r="AA3370" s="314" t="str">
        <f t="shared" ca="1" si="367"/>
        <v/>
      </c>
    </row>
    <row r="3371" spans="1:27" x14ac:dyDescent="0.3">
      <c r="A3371" s="238"/>
      <c r="B3371" s="241" t="str">
        <f t="shared" si="371"/>
        <v/>
      </c>
      <c r="C3371" s="239"/>
      <c r="D3371" s="240" t="str">
        <f>IF(C3371&lt;&gt;"",VLOOKUP(C3371,'BASE EQUIPOS'!$G$8:$H$22,2,0),"")</f>
        <v/>
      </c>
      <c r="E3371" s="241" t="str">
        <f>IF(C3371&lt;&gt;"",VLOOKUP(C3371,'BASE EQUIPOS'!$G$8:$I$22,3,0),"")</f>
        <v/>
      </c>
      <c r="F3371" s="241" t="str">
        <f>IF(C3371&lt;&gt;"",VLOOKUP(C3371,'BASE EQUIPOS'!$G$8:$J$22,4,0),"")</f>
        <v/>
      </c>
      <c r="G3371" s="242"/>
      <c r="H3371" s="233"/>
      <c r="I3371" s="241"/>
      <c r="J3371" s="241"/>
      <c r="K3371" s="241"/>
      <c r="L3371" s="239"/>
      <c r="M3371" s="244"/>
      <c r="N3371" s="245" t="str">
        <f t="shared" ca="1" si="365"/>
        <v/>
      </c>
      <c r="O3371" s="239"/>
      <c r="P3371" s="244"/>
      <c r="Q3371" s="245" t="str">
        <f t="shared" si="366"/>
        <v/>
      </c>
      <c r="U3371" s="246" t="str">
        <f>IFERROR(VLOOKUP(C3371,'BASE EQUIPOS'!$G$8:$O$22,9,0)," ")</f>
        <v xml:space="preserve"> </v>
      </c>
      <c r="V3371" s="232" t="str">
        <f t="shared" si="368"/>
        <v/>
      </c>
      <c r="W3371" s="232" t="str">
        <f t="shared" si="369"/>
        <v/>
      </c>
      <c r="X3371" s="232" t="str">
        <f>IFERROR(VLOOKUP(W3371,Datos!$P$4:$Q$18,2,0),"")</f>
        <v/>
      </c>
      <c r="Y3371" s="232" t="str">
        <f t="shared" si="370"/>
        <v/>
      </c>
      <c r="AA3371" s="314" t="str">
        <f t="shared" ca="1" si="367"/>
        <v/>
      </c>
    </row>
    <row r="3372" spans="1:27" x14ac:dyDescent="0.3">
      <c r="A3372" s="238"/>
      <c r="B3372" s="241" t="str">
        <f t="shared" si="371"/>
        <v/>
      </c>
      <c r="C3372" s="239"/>
      <c r="D3372" s="240" t="str">
        <f>IF(C3372&lt;&gt;"",VLOOKUP(C3372,'BASE EQUIPOS'!$G$8:$H$22,2,0),"")</f>
        <v/>
      </c>
      <c r="E3372" s="241" t="str">
        <f>IF(C3372&lt;&gt;"",VLOOKUP(C3372,'BASE EQUIPOS'!$G$8:$I$22,3,0),"")</f>
        <v/>
      </c>
      <c r="F3372" s="241" t="str">
        <f>IF(C3372&lt;&gt;"",VLOOKUP(C3372,'BASE EQUIPOS'!$G$8:$J$22,4,0),"")</f>
        <v/>
      </c>
      <c r="G3372" s="242"/>
      <c r="H3372" s="233"/>
      <c r="I3372" s="241"/>
      <c r="J3372" s="241"/>
      <c r="K3372" s="241"/>
      <c r="L3372" s="239"/>
      <c r="M3372" s="244"/>
      <c r="N3372" s="245" t="str">
        <f t="shared" ca="1" si="365"/>
        <v/>
      </c>
      <c r="O3372" s="239"/>
      <c r="P3372" s="244"/>
      <c r="Q3372" s="245" t="str">
        <f t="shared" si="366"/>
        <v/>
      </c>
      <c r="U3372" s="246" t="str">
        <f>IFERROR(VLOOKUP(C3372,'BASE EQUIPOS'!$G$8:$O$22,9,0)," ")</f>
        <v xml:space="preserve"> </v>
      </c>
      <c r="V3372" s="232" t="str">
        <f t="shared" si="368"/>
        <v/>
      </c>
      <c r="W3372" s="232" t="str">
        <f t="shared" si="369"/>
        <v/>
      </c>
      <c r="X3372" s="232" t="str">
        <f>IFERROR(VLOOKUP(W3372,Datos!$P$4:$Q$18,2,0),"")</f>
        <v/>
      </c>
      <c r="Y3372" s="232" t="str">
        <f t="shared" si="370"/>
        <v/>
      </c>
      <c r="AA3372" s="314" t="str">
        <f t="shared" ca="1" si="367"/>
        <v/>
      </c>
    </row>
    <row r="3373" spans="1:27" x14ac:dyDescent="0.3">
      <c r="A3373" s="238"/>
      <c r="B3373" s="241" t="str">
        <f t="shared" si="371"/>
        <v/>
      </c>
      <c r="C3373" s="239"/>
      <c r="D3373" s="240" t="str">
        <f>IF(C3373&lt;&gt;"",VLOOKUP(C3373,'BASE EQUIPOS'!$G$8:$H$22,2,0),"")</f>
        <v/>
      </c>
      <c r="E3373" s="241" t="str">
        <f>IF(C3373&lt;&gt;"",VLOOKUP(C3373,'BASE EQUIPOS'!$G$8:$I$22,3,0),"")</f>
        <v/>
      </c>
      <c r="F3373" s="241" t="str">
        <f>IF(C3373&lt;&gt;"",VLOOKUP(C3373,'BASE EQUIPOS'!$G$8:$J$22,4,0),"")</f>
        <v/>
      </c>
      <c r="G3373" s="242"/>
      <c r="H3373" s="233"/>
      <c r="I3373" s="241"/>
      <c r="J3373" s="241"/>
      <c r="K3373" s="241"/>
      <c r="L3373" s="239"/>
      <c r="M3373" s="244"/>
      <c r="N3373" s="245" t="str">
        <f t="shared" ca="1" si="365"/>
        <v/>
      </c>
      <c r="O3373" s="239"/>
      <c r="P3373" s="244"/>
      <c r="Q3373" s="245" t="str">
        <f t="shared" si="366"/>
        <v/>
      </c>
      <c r="U3373" s="246" t="str">
        <f>IFERROR(VLOOKUP(C3373,'BASE EQUIPOS'!$G$8:$O$22,9,0)," ")</f>
        <v xml:space="preserve"> </v>
      </c>
      <c r="V3373" s="232" t="str">
        <f t="shared" si="368"/>
        <v/>
      </c>
      <c r="W3373" s="232" t="str">
        <f t="shared" si="369"/>
        <v/>
      </c>
      <c r="X3373" s="232" t="str">
        <f>IFERROR(VLOOKUP(W3373,Datos!$P$4:$Q$18,2,0),"")</f>
        <v/>
      </c>
      <c r="Y3373" s="232" t="str">
        <f t="shared" si="370"/>
        <v/>
      </c>
      <c r="AA3373" s="314" t="str">
        <f t="shared" ca="1" si="367"/>
        <v/>
      </c>
    </row>
    <row r="3374" spans="1:27" x14ac:dyDescent="0.3">
      <c r="A3374" s="238"/>
      <c r="B3374" s="241" t="str">
        <f t="shared" si="371"/>
        <v/>
      </c>
      <c r="C3374" s="239"/>
      <c r="D3374" s="240" t="str">
        <f>IF(C3374&lt;&gt;"",VLOOKUP(C3374,'BASE EQUIPOS'!$G$8:$H$22,2,0),"")</f>
        <v/>
      </c>
      <c r="E3374" s="241" t="str">
        <f>IF(C3374&lt;&gt;"",VLOOKUP(C3374,'BASE EQUIPOS'!$G$8:$I$22,3,0),"")</f>
        <v/>
      </c>
      <c r="F3374" s="241" t="str">
        <f>IF(C3374&lt;&gt;"",VLOOKUP(C3374,'BASE EQUIPOS'!$G$8:$J$22,4,0),"")</f>
        <v/>
      </c>
      <c r="G3374" s="242"/>
      <c r="H3374" s="233"/>
      <c r="I3374" s="241"/>
      <c r="J3374" s="241"/>
      <c r="K3374" s="241"/>
      <c r="L3374" s="239"/>
      <c r="M3374" s="244"/>
      <c r="N3374" s="245" t="str">
        <f t="shared" ca="1" si="365"/>
        <v/>
      </c>
      <c r="O3374" s="239"/>
      <c r="P3374" s="244"/>
      <c r="Q3374" s="245" t="str">
        <f t="shared" si="366"/>
        <v/>
      </c>
      <c r="U3374" s="246" t="str">
        <f>IFERROR(VLOOKUP(C3374,'BASE EQUIPOS'!$G$8:$O$22,9,0)," ")</f>
        <v xml:space="preserve"> </v>
      </c>
      <c r="V3374" s="232" t="str">
        <f t="shared" si="368"/>
        <v/>
      </c>
      <c r="W3374" s="232" t="str">
        <f t="shared" si="369"/>
        <v/>
      </c>
      <c r="X3374" s="232" t="str">
        <f>IFERROR(VLOOKUP(W3374,Datos!$P$4:$Q$18,2,0),"")</f>
        <v/>
      </c>
      <c r="Y3374" s="232" t="str">
        <f t="shared" si="370"/>
        <v/>
      </c>
      <c r="AA3374" s="314" t="str">
        <f t="shared" ca="1" si="367"/>
        <v/>
      </c>
    </row>
    <row r="3375" spans="1:27" x14ac:dyDescent="0.3">
      <c r="A3375" s="238"/>
      <c r="B3375" s="241" t="str">
        <f t="shared" si="371"/>
        <v/>
      </c>
      <c r="C3375" s="239"/>
      <c r="D3375" s="240" t="str">
        <f>IF(C3375&lt;&gt;"",VLOOKUP(C3375,'BASE EQUIPOS'!$G$8:$H$22,2,0),"")</f>
        <v/>
      </c>
      <c r="E3375" s="241" t="str">
        <f>IF(C3375&lt;&gt;"",VLOOKUP(C3375,'BASE EQUIPOS'!$G$8:$I$22,3,0),"")</f>
        <v/>
      </c>
      <c r="F3375" s="241" t="str">
        <f>IF(C3375&lt;&gt;"",VLOOKUP(C3375,'BASE EQUIPOS'!$G$8:$J$22,4,0),"")</f>
        <v/>
      </c>
      <c r="G3375" s="242"/>
      <c r="H3375" s="233"/>
      <c r="I3375" s="241"/>
      <c r="J3375" s="241"/>
      <c r="K3375" s="241"/>
      <c r="L3375" s="239"/>
      <c r="M3375" s="244"/>
      <c r="N3375" s="245" t="str">
        <f t="shared" ca="1" si="365"/>
        <v/>
      </c>
      <c r="O3375" s="239"/>
      <c r="P3375" s="244"/>
      <c r="Q3375" s="245" t="str">
        <f t="shared" si="366"/>
        <v/>
      </c>
      <c r="U3375" s="246" t="str">
        <f>IFERROR(VLOOKUP(C3375,'BASE EQUIPOS'!$G$8:$O$22,9,0)," ")</f>
        <v xml:space="preserve"> </v>
      </c>
      <c r="V3375" s="232" t="str">
        <f t="shared" si="368"/>
        <v/>
      </c>
      <c r="W3375" s="232" t="str">
        <f t="shared" si="369"/>
        <v/>
      </c>
      <c r="X3375" s="232" t="str">
        <f>IFERROR(VLOOKUP(W3375,Datos!$P$4:$Q$18,2,0),"")</f>
        <v/>
      </c>
      <c r="Y3375" s="232" t="str">
        <f t="shared" si="370"/>
        <v/>
      </c>
      <c r="AA3375" s="314" t="str">
        <f t="shared" ca="1" si="367"/>
        <v/>
      </c>
    </row>
    <row r="3376" spans="1:27" x14ac:dyDescent="0.3">
      <c r="A3376" s="238"/>
      <c r="B3376" s="241" t="str">
        <f t="shared" si="371"/>
        <v/>
      </c>
      <c r="C3376" s="239"/>
      <c r="D3376" s="240" t="str">
        <f>IF(C3376&lt;&gt;"",VLOOKUP(C3376,'BASE EQUIPOS'!$G$8:$H$22,2,0),"")</f>
        <v/>
      </c>
      <c r="E3376" s="241" t="str">
        <f>IF(C3376&lt;&gt;"",VLOOKUP(C3376,'BASE EQUIPOS'!$G$8:$I$22,3,0),"")</f>
        <v/>
      </c>
      <c r="F3376" s="241" t="str">
        <f>IF(C3376&lt;&gt;"",VLOOKUP(C3376,'BASE EQUIPOS'!$G$8:$J$22,4,0),"")</f>
        <v/>
      </c>
      <c r="G3376" s="242"/>
      <c r="H3376" s="233"/>
      <c r="I3376" s="241"/>
      <c r="J3376" s="241"/>
      <c r="K3376" s="241"/>
      <c r="L3376" s="239"/>
      <c r="M3376" s="244"/>
      <c r="N3376" s="245" t="str">
        <f t="shared" ca="1" si="365"/>
        <v/>
      </c>
      <c r="O3376" s="239"/>
      <c r="P3376" s="244"/>
      <c r="Q3376" s="245" t="str">
        <f t="shared" si="366"/>
        <v/>
      </c>
      <c r="U3376" s="246" t="str">
        <f>IFERROR(VLOOKUP(C3376,'BASE EQUIPOS'!$G$8:$O$22,9,0)," ")</f>
        <v xml:space="preserve"> </v>
      </c>
      <c r="V3376" s="232" t="str">
        <f t="shared" si="368"/>
        <v/>
      </c>
      <c r="W3376" s="232" t="str">
        <f t="shared" si="369"/>
        <v/>
      </c>
      <c r="X3376" s="232" t="str">
        <f>IFERROR(VLOOKUP(W3376,Datos!$P$4:$Q$18,2,0),"")</f>
        <v/>
      </c>
      <c r="Y3376" s="232" t="str">
        <f t="shared" si="370"/>
        <v/>
      </c>
      <c r="AA3376" s="314" t="str">
        <f t="shared" ca="1" si="367"/>
        <v/>
      </c>
    </row>
    <row r="3377" spans="1:27" x14ac:dyDescent="0.3">
      <c r="A3377" s="238"/>
      <c r="B3377" s="241" t="str">
        <f t="shared" si="371"/>
        <v/>
      </c>
      <c r="C3377" s="239"/>
      <c r="D3377" s="240" t="str">
        <f>IF(C3377&lt;&gt;"",VLOOKUP(C3377,'BASE EQUIPOS'!$G$8:$H$22,2,0),"")</f>
        <v/>
      </c>
      <c r="E3377" s="241" t="str">
        <f>IF(C3377&lt;&gt;"",VLOOKUP(C3377,'BASE EQUIPOS'!$G$8:$I$22,3,0),"")</f>
        <v/>
      </c>
      <c r="F3377" s="241" t="str">
        <f>IF(C3377&lt;&gt;"",VLOOKUP(C3377,'BASE EQUIPOS'!$G$8:$J$22,4,0),"")</f>
        <v/>
      </c>
      <c r="G3377" s="242"/>
      <c r="H3377" s="233"/>
      <c r="I3377" s="241"/>
      <c r="J3377" s="241"/>
      <c r="K3377" s="241"/>
      <c r="L3377" s="239"/>
      <c r="M3377" s="244"/>
      <c r="N3377" s="245" t="str">
        <f t="shared" ca="1" si="365"/>
        <v/>
      </c>
      <c r="O3377" s="239"/>
      <c r="P3377" s="244"/>
      <c r="Q3377" s="245" t="str">
        <f t="shared" si="366"/>
        <v/>
      </c>
      <c r="U3377" s="246" t="str">
        <f>IFERROR(VLOOKUP(C3377,'BASE EQUIPOS'!$G$8:$O$22,9,0)," ")</f>
        <v xml:space="preserve"> </v>
      </c>
      <c r="V3377" s="232" t="str">
        <f t="shared" si="368"/>
        <v/>
      </c>
      <c r="W3377" s="232" t="str">
        <f t="shared" si="369"/>
        <v/>
      </c>
      <c r="X3377" s="232" t="str">
        <f>IFERROR(VLOOKUP(W3377,Datos!$P$4:$Q$18,2,0),"")</f>
        <v/>
      </c>
      <c r="Y3377" s="232" t="str">
        <f t="shared" si="370"/>
        <v/>
      </c>
      <c r="AA3377" s="314" t="str">
        <f t="shared" ca="1" si="367"/>
        <v/>
      </c>
    </row>
    <row r="3378" spans="1:27" x14ac:dyDescent="0.3">
      <c r="A3378" s="238"/>
      <c r="B3378" s="241" t="str">
        <f t="shared" si="371"/>
        <v/>
      </c>
      <c r="C3378" s="239"/>
      <c r="D3378" s="240" t="str">
        <f>IF(C3378&lt;&gt;"",VLOOKUP(C3378,'BASE EQUIPOS'!$G$8:$H$22,2,0),"")</f>
        <v/>
      </c>
      <c r="E3378" s="241" t="str">
        <f>IF(C3378&lt;&gt;"",VLOOKUP(C3378,'BASE EQUIPOS'!$G$8:$I$22,3,0),"")</f>
        <v/>
      </c>
      <c r="F3378" s="241" t="str">
        <f>IF(C3378&lt;&gt;"",VLOOKUP(C3378,'BASE EQUIPOS'!$G$8:$J$22,4,0),"")</f>
        <v/>
      </c>
      <c r="G3378" s="242"/>
      <c r="H3378" s="233"/>
      <c r="I3378" s="241"/>
      <c r="J3378" s="241"/>
      <c r="K3378" s="241"/>
      <c r="L3378" s="239"/>
      <c r="M3378" s="244"/>
      <c r="N3378" s="245" t="str">
        <f t="shared" ca="1" si="365"/>
        <v/>
      </c>
      <c r="O3378" s="239"/>
      <c r="P3378" s="244"/>
      <c r="Q3378" s="245" t="str">
        <f t="shared" si="366"/>
        <v/>
      </c>
      <c r="U3378" s="246" t="str">
        <f>IFERROR(VLOOKUP(C3378,'BASE EQUIPOS'!$G$8:$O$22,9,0)," ")</f>
        <v xml:space="preserve"> </v>
      </c>
      <c r="V3378" s="232" t="str">
        <f t="shared" si="368"/>
        <v/>
      </c>
      <c r="W3378" s="232" t="str">
        <f t="shared" si="369"/>
        <v/>
      </c>
      <c r="X3378" s="232" t="str">
        <f>IFERROR(VLOOKUP(W3378,Datos!$P$4:$Q$18,2,0),"")</f>
        <v/>
      </c>
      <c r="Y3378" s="232" t="str">
        <f t="shared" si="370"/>
        <v/>
      </c>
      <c r="AA3378" s="314" t="str">
        <f t="shared" ca="1" si="367"/>
        <v/>
      </c>
    </row>
    <row r="3379" spans="1:27" x14ac:dyDescent="0.3">
      <c r="A3379" s="238"/>
      <c r="B3379" s="241" t="str">
        <f t="shared" si="371"/>
        <v/>
      </c>
      <c r="C3379" s="239"/>
      <c r="D3379" s="240" t="str">
        <f>IF(C3379&lt;&gt;"",VLOOKUP(C3379,'BASE EQUIPOS'!$G$8:$H$22,2,0),"")</f>
        <v/>
      </c>
      <c r="E3379" s="241" t="str">
        <f>IF(C3379&lt;&gt;"",VLOOKUP(C3379,'BASE EQUIPOS'!$G$8:$I$22,3,0),"")</f>
        <v/>
      </c>
      <c r="F3379" s="241" t="str">
        <f>IF(C3379&lt;&gt;"",VLOOKUP(C3379,'BASE EQUIPOS'!$G$8:$J$22,4,0),"")</f>
        <v/>
      </c>
      <c r="G3379" s="242"/>
      <c r="H3379" s="233"/>
      <c r="I3379" s="241"/>
      <c r="J3379" s="241"/>
      <c r="K3379" s="241"/>
      <c r="L3379" s="239"/>
      <c r="M3379" s="244"/>
      <c r="N3379" s="245" t="str">
        <f t="shared" ca="1" si="365"/>
        <v/>
      </c>
      <c r="O3379" s="239"/>
      <c r="P3379" s="244"/>
      <c r="Q3379" s="245" t="str">
        <f t="shared" si="366"/>
        <v/>
      </c>
      <c r="U3379" s="246" t="str">
        <f>IFERROR(VLOOKUP(C3379,'BASE EQUIPOS'!$G$8:$O$22,9,0)," ")</f>
        <v xml:space="preserve"> </v>
      </c>
      <c r="V3379" s="232" t="str">
        <f t="shared" si="368"/>
        <v/>
      </c>
      <c r="W3379" s="232" t="str">
        <f t="shared" si="369"/>
        <v/>
      </c>
      <c r="X3379" s="232" t="str">
        <f>IFERROR(VLOOKUP(W3379,Datos!$P$4:$Q$18,2,0),"")</f>
        <v/>
      </c>
      <c r="Y3379" s="232" t="str">
        <f t="shared" si="370"/>
        <v/>
      </c>
      <c r="AA3379" s="314" t="str">
        <f t="shared" ca="1" si="367"/>
        <v/>
      </c>
    </row>
    <row r="3380" spans="1:27" x14ac:dyDescent="0.3">
      <c r="A3380" s="238"/>
      <c r="B3380" s="241" t="str">
        <f t="shared" si="371"/>
        <v/>
      </c>
      <c r="C3380" s="239"/>
      <c r="D3380" s="240" t="str">
        <f>IF(C3380&lt;&gt;"",VLOOKUP(C3380,'BASE EQUIPOS'!$G$8:$H$22,2,0),"")</f>
        <v/>
      </c>
      <c r="E3380" s="241" t="str">
        <f>IF(C3380&lt;&gt;"",VLOOKUP(C3380,'BASE EQUIPOS'!$G$8:$I$22,3,0),"")</f>
        <v/>
      </c>
      <c r="F3380" s="241" t="str">
        <f>IF(C3380&lt;&gt;"",VLOOKUP(C3380,'BASE EQUIPOS'!$G$8:$J$22,4,0),"")</f>
        <v/>
      </c>
      <c r="G3380" s="242"/>
      <c r="H3380" s="233"/>
      <c r="I3380" s="241"/>
      <c r="J3380" s="241"/>
      <c r="K3380" s="241"/>
      <c r="L3380" s="239"/>
      <c r="M3380" s="244"/>
      <c r="N3380" s="245" t="str">
        <f t="shared" ca="1" si="365"/>
        <v/>
      </c>
      <c r="O3380" s="239"/>
      <c r="P3380" s="244"/>
      <c r="Q3380" s="245" t="str">
        <f t="shared" si="366"/>
        <v/>
      </c>
      <c r="U3380" s="246" t="str">
        <f>IFERROR(VLOOKUP(C3380,'BASE EQUIPOS'!$G$8:$O$22,9,0)," ")</f>
        <v xml:space="preserve"> </v>
      </c>
      <c r="V3380" s="232" t="str">
        <f t="shared" si="368"/>
        <v/>
      </c>
      <c r="W3380" s="232" t="str">
        <f t="shared" si="369"/>
        <v/>
      </c>
      <c r="X3380" s="232" t="str">
        <f>IFERROR(VLOOKUP(W3380,Datos!$P$4:$Q$18,2,0),"")</f>
        <v/>
      </c>
      <c r="Y3380" s="232" t="str">
        <f t="shared" si="370"/>
        <v/>
      </c>
      <c r="AA3380" s="314" t="str">
        <f t="shared" ca="1" si="367"/>
        <v/>
      </c>
    </row>
    <row r="3381" spans="1:27" x14ac:dyDescent="0.3">
      <c r="A3381" s="238"/>
      <c r="B3381" s="241" t="str">
        <f t="shared" si="371"/>
        <v/>
      </c>
      <c r="C3381" s="239"/>
      <c r="D3381" s="240" t="str">
        <f>IF(C3381&lt;&gt;"",VLOOKUP(C3381,'BASE EQUIPOS'!$G$8:$H$22,2,0),"")</f>
        <v/>
      </c>
      <c r="E3381" s="241" t="str">
        <f>IF(C3381&lt;&gt;"",VLOOKUP(C3381,'BASE EQUIPOS'!$G$8:$I$22,3,0),"")</f>
        <v/>
      </c>
      <c r="F3381" s="241" t="str">
        <f>IF(C3381&lt;&gt;"",VLOOKUP(C3381,'BASE EQUIPOS'!$G$8:$J$22,4,0),"")</f>
        <v/>
      </c>
      <c r="G3381" s="242"/>
      <c r="H3381" s="233"/>
      <c r="I3381" s="241"/>
      <c r="J3381" s="241"/>
      <c r="K3381" s="241"/>
      <c r="L3381" s="239"/>
      <c r="M3381" s="244"/>
      <c r="N3381" s="245" t="str">
        <f t="shared" ca="1" si="365"/>
        <v/>
      </c>
      <c r="O3381" s="239"/>
      <c r="P3381" s="244"/>
      <c r="Q3381" s="245" t="str">
        <f t="shared" si="366"/>
        <v/>
      </c>
      <c r="U3381" s="246" t="str">
        <f>IFERROR(VLOOKUP(C3381,'BASE EQUIPOS'!$G$8:$O$22,9,0)," ")</f>
        <v xml:space="preserve"> </v>
      </c>
      <c r="V3381" s="232" t="str">
        <f t="shared" si="368"/>
        <v/>
      </c>
      <c r="W3381" s="232" t="str">
        <f t="shared" si="369"/>
        <v/>
      </c>
      <c r="X3381" s="232" t="str">
        <f>IFERROR(VLOOKUP(W3381,Datos!$P$4:$Q$18,2,0),"")</f>
        <v/>
      </c>
      <c r="Y3381" s="232" t="str">
        <f t="shared" si="370"/>
        <v/>
      </c>
      <c r="AA3381" s="314" t="str">
        <f t="shared" ca="1" si="367"/>
        <v/>
      </c>
    </row>
    <row r="3382" spans="1:27" x14ac:dyDescent="0.3">
      <c r="A3382" s="238"/>
      <c r="B3382" s="241" t="str">
        <f t="shared" si="371"/>
        <v/>
      </c>
      <c r="C3382" s="239"/>
      <c r="D3382" s="240" t="str">
        <f>IF(C3382&lt;&gt;"",VLOOKUP(C3382,'BASE EQUIPOS'!$G$8:$H$22,2,0),"")</f>
        <v/>
      </c>
      <c r="E3382" s="241" t="str">
        <f>IF(C3382&lt;&gt;"",VLOOKUP(C3382,'BASE EQUIPOS'!$G$8:$I$22,3,0),"")</f>
        <v/>
      </c>
      <c r="F3382" s="241" t="str">
        <f>IF(C3382&lt;&gt;"",VLOOKUP(C3382,'BASE EQUIPOS'!$G$8:$J$22,4,0),"")</f>
        <v/>
      </c>
      <c r="G3382" s="242"/>
      <c r="H3382" s="233"/>
      <c r="I3382" s="241"/>
      <c r="J3382" s="241"/>
      <c r="K3382" s="241"/>
      <c r="L3382" s="239"/>
      <c r="M3382" s="244"/>
      <c r="N3382" s="245" t="str">
        <f t="shared" ca="1" si="365"/>
        <v/>
      </c>
      <c r="O3382" s="239"/>
      <c r="P3382" s="244"/>
      <c r="Q3382" s="245" t="str">
        <f t="shared" si="366"/>
        <v/>
      </c>
      <c r="U3382" s="246" t="str">
        <f>IFERROR(VLOOKUP(C3382,'BASE EQUIPOS'!$G$8:$O$22,9,0)," ")</f>
        <v xml:space="preserve"> </v>
      </c>
      <c r="V3382" s="232" t="str">
        <f t="shared" si="368"/>
        <v/>
      </c>
      <c r="W3382" s="232" t="str">
        <f t="shared" si="369"/>
        <v/>
      </c>
      <c r="X3382" s="232" t="str">
        <f>IFERROR(VLOOKUP(W3382,Datos!$P$4:$Q$18,2,0),"")</f>
        <v/>
      </c>
      <c r="Y3382" s="232" t="str">
        <f t="shared" si="370"/>
        <v/>
      </c>
      <c r="AA3382" s="314" t="str">
        <f t="shared" ca="1" si="367"/>
        <v/>
      </c>
    </row>
    <row r="3383" spans="1:27" x14ac:dyDescent="0.3">
      <c r="A3383" s="238"/>
      <c r="B3383" s="241" t="str">
        <f t="shared" si="371"/>
        <v/>
      </c>
      <c r="C3383" s="239"/>
      <c r="D3383" s="240" t="str">
        <f>IF(C3383&lt;&gt;"",VLOOKUP(C3383,'BASE EQUIPOS'!$G$8:$H$22,2,0),"")</f>
        <v/>
      </c>
      <c r="E3383" s="241" t="str">
        <f>IF(C3383&lt;&gt;"",VLOOKUP(C3383,'BASE EQUIPOS'!$G$8:$I$22,3,0),"")</f>
        <v/>
      </c>
      <c r="F3383" s="241" t="str">
        <f>IF(C3383&lt;&gt;"",VLOOKUP(C3383,'BASE EQUIPOS'!$G$8:$J$22,4,0),"")</f>
        <v/>
      </c>
      <c r="G3383" s="242"/>
      <c r="H3383" s="233"/>
      <c r="I3383" s="241"/>
      <c r="J3383" s="241"/>
      <c r="K3383" s="241"/>
      <c r="L3383" s="239"/>
      <c r="M3383" s="244"/>
      <c r="N3383" s="245" t="str">
        <f t="shared" ca="1" si="365"/>
        <v/>
      </c>
      <c r="O3383" s="239"/>
      <c r="P3383" s="244"/>
      <c r="Q3383" s="245" t="str">
        <f t="shared" si="366"/>
        <v/>
      </c>
      <c r="U3383" s="246" t="str">
        <f>IFERROR(VLOOKUP(C3383,'BASE EQUIPOS'!$G$8:$O$22,9,0)," ")</f>
        <v xml:space="preserve"> </v>
      </c>
      <c r="V3383" s="232" t="str">
        <f t="shared" si="368"/>
        <v/>
      </c>
      <c r="W3383" s="232" t="str">
        <f t="shared" si="369"/>
        <v/>
      </c>
      <c r="X3383" s="232" t="str">
        <f>IFERROR(VLOOKUP(W3383,Datos!$P$4:$Q$18,2,0),"")</f>
        <v/>
      </c>
      <c r="Y3383" s="232" t="str">
        <f t="shared" si="370"/>
        <v/>
      </c>
      <c r="AA3383" s="314" t="str">
        <f t="shared" ca="1" si="367"/>
        <v/>
      </c>
    </row>
    <row r="3384" spans="1:27" x14ac:dyDescent="0.3">
      <c r="A3384" s="238"/>
      <c r="B3384" s="241" t="str">
        <f t="shared" si="371"/>
        <v/>
      </c>
      <c r="C3384" s="239"/>
      <c r="D3384" s="240" t="str">
        <f>IF(C3384&lt;&gt;"",VLOOKUP(C3384,'BASE EQUIPOS'!$G$8:$H$22,2,0),"")</f>
        <v/>
      </c>
      <c r="E3384" s="241" t="str">
        <f>IF(C3384&lt;&gt;"",VLOOKUP(C3384,'BASE EQUIPOS'!$G$8:$I$22,3,0),"")</f>
        <v/>
      </c>
      <c r="F3384" s="241" t="str">
        <f>IF(C3384&lt;&gt;"",VLOOKUP(C3384,'BASE EQUIPOS'!$G$8:$J$22,4,0),"")</f>
        <v/>
      </c>
      <c r="G3384" s="242"/>
      <c r="H3384" s="233"/>
      <c r="I3384" s="241"/>
      <c r="J3384" s="241"/>
      <c r="K3384" s="241"/>
      <c r="L3384" s="239"/>
      <c r="M3384" s="244"/>
      <c r="N3384" s="245" t="str">
        <f t="shared" ca="1" si="365"/>
        <v/>
      </c>
      <c r="O3384" s="239"/>
      <c r="P3384" s="244"/>
      <c r="Q3384" s="245" t="str">
        <f t="shared" si="366"/>
        <v/>
      </c>
      <c r="U3384" s="246" t="str">
        <f>IFERROR(VLOOKUP(C3384,'BASE EQUIPOS'!$G$8:$O$22,9,0)," ")</f>
        <v xml:space="preserve"> </v>
      </c>
      <c r="V3384" s="232" t="str">
        <f t="shared" si="368"/>
        <v/>
      </c>
      <c r="W3384" s="232" t="str">
        <f t="shared" si="369"/>
        <v/>
      </c>
      <c r="X3384" s="232" t="str">
        <f>IFERROR(VLOOKUP(W3384,Datos!$P$4:$Q$18,2,0),"")</f>
        <v/>
      </c>
      <c r="Y3384" s="232" t="str">
        <f t="shared" si="370"/>
        <v/>
      </c>
      <c r="AA3384" s="314" t="str">
        <f t="shared" ca="1" si="367"/>
        <v/>
      </c>
    </row>
    <row r="3385" spans="1:27" x14ac:dyDescent="0.3">
      <c r="A3385" s="238"/>
      <c r="B3385" s="241" t="str">
        <f t="shared" si="371"/>
        <v/>
      </c>
      <c r="C3385" s="239"/>
      <c r="D3385" s="240" t="str">
        <f>IF(C3385&lt;&gt;"",VLOOKUP(C3385,'BASE EQUIPOS'!$G$8:$H$22,2,0),"")</f>
        <v/>
      </c>
      <c r="E3385" s="241" t="str">
        <f>IF(C3385&lt;&gt;"",VLOOKUP(C3385,'BASE EQUIPOS'!$G$8:$I$22,3,0),"")</f>
        <v/>
      </c>
      <c r="F3385" s="241" t="str">
        <f>IF(C3385&lt;&gt;"",VLOOKUP(C3385,'BASE EQUIPOS'!$G$8:$J$22,4,0),"")</f>
        <v/>
      </c>
      <c r="G3385" s="242"/>
      <c r="H3385" s="233"/>
      <c r="I3385" s="241"/>
      <c r="J3385" s="241"/>
      <c r="K3385" s="241"/>
      <c r="L3385" s="239"/>
      <c r="M3385" s="244"/>
      <c r="N3385" s="245" t="str">
        <f t="shared" ca="1" si="365"/>
        <v/>
      </c>
      <c r="O3385" s="239"/>
      <c r="P3385" s="244"/>
      <c r="Q3385" s="245" t="str">
        <f t="shared" si="366"/>
        <v/>
      </c>
      <c r="U3385" s="246" t="str">
        <f>IFERROR(VLOOKUP(C3385,'BASE EQUIPOS'!$G$8:$O$22,9,0)," ")</f>
        <v xml:space="preserve"> </v>
      </c>
      <c r="V3385" s="232" t="str">
        <f t="shared" si="368"/>
        <v/>
      </c>
      <c r="W3385" s="232" t="str">
        <f t="shared" si="369"/>
        <v/>
      </c>
      <c r="X3385" s="232" t="str">
        <f>IFERROR(VLOOKUP(W3385,Datos!$P$4:$Q$18,2,0),"")</f>
        <v/>
      </c>
      <c r="Y3385" s="232" t="str">
        <f t="shared" si="370"/>
        <v/>
      </c>
      <c r="AA3385" s="314" t="str">
        <f t="shared" ca="1" si="367"/>
        <v/>
      </c>
    </row>
    <row r="3386" spans="1:27" x14ac:dyDescent="0.3">
      <c r="A3386" s="238"/>
      <c r="B3386" s="241" t="str">
        <f t="shared" si="371"/>
        <v/>
      </c>
      <c r="C3386" s="239"/>
      <c r="D3386" s="240" t="str">
        <f>IF(C3386&lt;&gt;"",VLOOKUP(C3386,'BASE EQUIPOS'!$G$8:$H$22,2,0),"")</f>
        <v/>
      </c>
      <c r="E3386" s="241" t="str">
        <f>IF(C3386&lt;&gt;"",VLOOKUP(C3386,'BASE EQUIPOS'!$G$8:$I$22,3,0),"")</f>
        <v/>
      </c>
      <c r="F3386" s="241" t="str">
        <f>IF(C3386&lt;&gt;"",VLOOKUP(C3386,'BASE EQUIPOS'!$G$8:$J$22,4,0),"")</f>
        <v/>
      </c>
      <c r="G3386" s="242"/>
      <c r="H3386" s="233"/>
      <c r="I3386" s="241"/>
      <c r="J3386" s="241"/>
      <c r="K3386" s="241"/>
      <c r="L3386" s="239"/>
      <c r="M3386" s="244"/>
      <c r="N3386" s="245" t="str">
        <f t="shared" ca="1" si="365"/>
        <v/>
      </c>
      <c r="O3386" s="239"/>
      <c r="P3386" s="244"/>
      <c r="Q3386" s="245" t="str">
        <f t="shared" si="366"/>
        <v/>
      </c>
      <c r="U3386" s="246" t="str">
        <f>IFERROR(VLOOKUP(C3386,'BASE EQUIPOS'!$G$8:$O$22,9,0)," ")</f>
        <v xml:space="preserve"> </v>
      </c>
      <c r="V3386" s="232" t="str">
        <f t="shared" si="368"/>
        <v/>
      </c>
      <c r="W3386" s="232" t="str">
        <f t="shared" si="369"/>
        <v/>
      </c>
      <c r="X3386" s="232" t="str">
        <f>IFERROR(VLOOKUP(W3386,Datos!$P$4:$Q$18,2,0),"")</f>
        <v/>
      </c>
      <c r="Y3386" s="232" t="str">
        <f t="shared" si="370"/>
        <v/>
      </c>
      <c r="AA3386" s="314" t="str">
        <f t="shared" ca="1" si="367"/>
        <v/>
      </c>
    </row>
    <row r="3387" spans="1:27" x14ac:dyDescent="0.3">
      <c r="A3387" s="238"/>
      <c r="B3387" s="241" t="str">
        <f t="shared" si="371"/>
        <v/>
      </c>
      <c r="C3387" s="239"/>
      <c r="D3387" s="240" t="str">
        <f>IF(C3387&lt;&gt;"",VLOOKUP(C3387,'BASE EQUIPOS'!$G$8:$H$22,2,0),"")</f>
        <v/>
      </c>
      <c r="E3387" s="241" t="str">
        <f>IF(C3387&lt;&gt;"",VLOOKUP(C3387,'BASE EQUIPOS'!$G$8:$I$22,3,0),"")</f>
        <v/>
      </c>
      <c r="F3387" s="241" t="str">
        <f>IF(C3387&lt;&gt;"",VLOOKUP(C3387,'BASE EQUIPOS'!$G$8:$J$22,4,0),"")</f>
        <v/>
      </c>
      <c r="G3387" s="242"/>
      <c r="H3387" s="233"/>
      <c r="I3387" s="241"/>
      <c r="J3387" s="241"/>
      <c r="K3387" s="241"/>
      <c r="L3387" s="239"/>
      <c r="M3387" s="244"/>
      <c r="N3387" s="245" t="str">
        <f t="shared" ca="1" si="365"/>
        <v/>
      </c>
      <c r="O3387" s="239"/>
      <c r="P3387" s="244"/>
      <c r="Q3387" s="245" t="str">
        <f t="shared" si="366"/>
        <v/>
      </c>
      <c r="U3387" s="246" t="str">
        <f>IFERROR(VLOOKUP(C3387,'BASE EQUIPOS'!$G$8:$O$22,9,0)," ")</f>
        <v xml:space="preserve"> </v>
      </c>
      <c r="V3387" s="232" t="str">
        <f t="shared" si="368"/>
        <v/>
      </c>
      <c r="W3387" s="232" t="str">
        <f t="shared" si="369"/>
        <v/>
      </c>
      <c r="X3387" s="232" t="str">
        <f>IFERROR(VLOOKUP(W3387,Datos!$P$4:$Q$18,2,0),"")</f>
        <v/>
      </c>
      <c r="Y3387" s="232" t="str">
        <f t="shared" si="370"/>
        <v/>
      </c>
      <c r="AA3387" s="314" t="str">
        <f t="shared" ca="1" si="367"/>
        <v/>
      </c>
    </row>
    <row r="3388" spans="1:27" x14ac:dyDescent="0.3">
      <c r="A3388" s="238"/>
      <c r="B3388" s="241" t="str">
        <f t="shared" si="371"/>
        <v/>
      </c>
      <c r="C3388" s="239"/>
      <c r="D3388" s="240" t="str">
        <f>IF(C3388&lt;&gt;"",VLOOKUP(C3388,'BASE EQUIPOS'!$G$8:$H$22,2,0),"")</f>
        <v/>
      </c>
      <c r="E3388" s="241" t="str">
        <f>IF(C3388&lt;&gt;"",VLOOKUP(C3388,'BASE EQUIPOS'!$G$8:$I$22,3,0),"")</f>
        <v/>
      </c>
      <c r="F3388" s="241" t="str">
        <f>IF(C3388&lt;&gt;"",VLOOKUP(C3388,'BASE EQUIPOS'!$G$8:$J$22,4,0),"")</f>
        <v/>
      </c>
      <c r="G3388" s="242"/>
      <c r="H3388" s="233"/>
      <c r="I3388" s="241"/>
      <c r="J3388" s="241"/>
      <c r="K3388" s="241"/>
      <c r="L3388" s="239"/>
      <c r="M3388" s="244"/>
      <c r="N3388" s="245" t="str">
        <f t="shared" ca="1" si="365"/>
        <v/>
      </c>
      <c r="O3388" s="239"/>
      <c r="P3388" s="244"/>
      <c r="Q3388" s="245" t="str">
        <f t="shared" si="366"/>
        <v/>
      </c>
      <c r="U3388" s="246" t="str">
        <f>IFERROR(VLOOKUP(C3388,'BASE EQUIPOS'!$G$8:$O$22,9,0)," ")</f>
        <v xml:space="preserve"> </v>
      </c>
      <c r="V3388" s="232" t="str">
        <f t="shared" si="368"/>
        <v/>
      </c>
      <c r="W3388" s="232" t="str">
        <f t="shared" si="369"/>
        <v/>
      </c>
      <c r="X3388" s="232" t="str">
        <f>IFERROR(VLOOKUP(W3388,Datos!$P$4:$Q$18,2,0),"")</f>
        <v/>
      </c>
      <c r="Y3388" s="232" t="str">
        <f t="shared" si="370"/>
        <v/>
      </c>
      <c r="AA3388" s="314" t="str">
        <f t="shared" ca="1" si="367"/>
        <v/>
      </c>
    </row>
    <row r="3389" spans="1:27" x14ac:dyDescent="0.3">
      <c r="A3389" s="238"/>
      <c r="B3389" s="241" t="str">
        <f t="shared" si="371"/>
        <v/>
      </c>
      <c r="C3389" s="239"/>
      <c r="D3389" s="240" t="str">
        <f>IF(C3389&lt;&gt;"",VLOOKUP(C3389,'BASE EQUIPOS'!$G$8:$H$22,2,0),"")</f>
        <v/>
      </c>
      <c r="E3389" s="241" t="str">
        <f>IF(C3389&lt;&gt;"",VLOOKUP(C3389,'BASE EQUIPOS'!$G$8:$I$22,3,0),"")</f>
        <v/>
      </c>
      <c r="F3389" s="241" t="str">
        <f>IF(C3389&lt;&gt;"",VLOOKUP(C3389,'BASE EQUIPOS'!$G$8:$J$22,4,0),"")</f>
        <v/>
      </c>
      <c r="G3389" s="242"/>
      <c r="H3389" s="233"/>
      <c r="I3389" s="241"/>
      <c r="J3389" s="241"/>
      <c r="K3389" s="241"/>
      <c r="L3389" s="239"/>
      <c r="M3389" s="244"/>
      <c r="N3389" s="245" t="str">
        <f t="shared" ca="1" si="365"/>
        <v/>
      </c>
      <c r="O3389" s="239"/>
      <c r="P3389" s="244"/>
      <c r="Q3389" s="245" t="str">
        <f t="shared" si="366"/>
        <v/>
      </c>
      <c r="U3389" s="246" t="str">
        <f>IFERROR(VLOOKUP(C3389,'BASE EQUIPOS'!$G$8:$O$22,9,0)," ")</f>
        <v xml:space="preserve"> </v>
      </c>
      <c r="V3389" s="232" t="str">
        <f t="shared" si="368"/>
        <v/>
      </c>
      <c r="W3389" s="232" t="str">
        <f t="shared" si="369"/>
        <v/>
      </c>
      <c r="X3389" s="232" t="str">
        <f>IFERROR(VLOOKUP(W3389,Datos!$P$4:$Q$18,2,0),"")</f>
        <v/>
      </c>
      <c r="Y3389" s="232" t="str">
        <f t="shared" si="370"/>
        <v/>
      </c>
      <c r="AA3389" s="314" t="str">
        <f t="shared" ca="1" si="367"/>
        <v/>
      </c>
    </row>
    <row r="3390" spans="1:27" x14ac:dyDescent="0.3">
      <c r="A3390" s="238"/>
      <c r="B3390" s="241" t="str">
        <f t="shared" si="371"/>
        <v/>
      </c>
      <c r="C3390" s="239"/>
      <c r="D3390" s="240" t="str">
        <f>IF(C3390&lt;&gt;"",VLOOKUP(C3390,'BASE EQUIPOS'!$G$8:$H$22,2,0),"")</f>
        <v/>
      </c>
      <c r="E3390" s="241" t="str">
        <f>IF(C3390&lt;&gt;"",VLOOKUP(C3390,'BASE EQUIPOS'!$G$8:$I$22,3,0),"")</f>
        <v/>
      </c>
      <c r="F3390" s="241" t="str">
        <f>IF(C3390&lt;&gt;"",VLOOKUP(C3390,'BASE EQUIPOS'!$G$8:$J$22,4,0),"")</f>
        <v/>
      </c>
      <c r="G3390" s="242"/>
      <c r="H3390" s="233"/>
      <c r="I3390" s="241"/>
      <c r="J3390" s="241"/>
      <c r="K3390" s="241"/>
      <c r="L3390" s="239"/>
      <c r="M3390" s="244"/>
      <c r="N3390" s="245" t="str">
        <f t="shared" ca="1" si="365"/>
        <v/>
      </c>
      <c r="O3390" s="239"/>
      <c r="P3390" s="244"/>
      <c r="Q3390" s="245" t="str">
        <f t="shared" si="366"/>
        <v/>
      </c>
      <c r="U3390" s="246" t="str">
        <f>IFERROR(VLOOKUP(C3390,'BASE EQUIPOS'!$G$8:$O$22,9,0)," ")</f>
        <v xml:space="preserve"> </v>
      </c>
      <c r="V3390" s="232" t="str">
        <f t="shared" si="368"/>
        <v/>
      </c>
      <c r="W3390" s="232" t="str">
        <f t="shared" si="369"/>
        <v/>
      </c>
      <c r="X3390" s="232" t="str">
        <f>IFERROR(VLOOKUP(W3390,Datos!$P$4:$Q$18,2,0),"")</f>
        <v/>
      </c>
      <c r="Y3390" s="232" t="str">
        <f t="shared" si="370"/>
        <v/>
      </c>
      <c r="AA3390" s="314" t="str">
        <f t="shared" ca="1" si="367"/>
        <v/>
      </c>
    </row>
    <row r="3391" spans="1:27" x14ac:dyDescent="0.3">
      <c r="A3391" s="238"/>
      <c r="B3391" s="241" t="str">
        <f t="shared" si="371"/>
        <v/>
      </c>
      <c r="C3391" s="239"/>
      <c r="D3391" s="240" t="str">
        <f>IF(C3391&lt;&gt;"",VLOOKUP(C3391,'BASE EQUIPOS'!$G$8:$H$22,2,0),"")</f>
        <v/>
      </c>
      <c r="E3391" s="241" t="str">
        <f>IF(C3391&lt;&gt;"",VLOOKUP(C3391,'BASE EQUIPOS'!$G$8:$I$22,3,0),"")</f>
        <v/>
      </c>
      <c r="F3391" s="241" t="str">
        <f>IF(C3391&lt;&gt;"",VLOOKUP(C3391,'BASE EQUIPOS'!$G$8:$J$22,4,0),"")</f>
        <v/>
      </c>
      <c r="G3391" s="242"/>
      <c r="H3391" s="233"/>
      <c r="I3391" s="241"/>
      <c r="J3391" s="241"/>
      <c r="K3391" s="241"/>
      <c r="L3391" s="239"/>
      <c r="M3391" s="244"/>
      <c r="N3391" s="245" t="str">
        <f t="shared" ca="1" si="365"/>
        <v/>
      </c>
      <c r="O3391" s="239"/>
      <c r="P3391" s="244"/>
      <c r="Q3391" s="245" t="str">
        <f t="shared" si="366"/>
        <v/>
      </c>
      <c r="U3391" s="246" t="str">
        <f>IFERROR(VLOOKUP(C3391,'BASE EQUIPOS'!$G$8:$O$22,9,0)," ")</f>
        <v xml:space="preserve"> </v>
      </c>
      <c r="V3391" s="232" t="str">
        <f t="shared" si="368"/>
        <v/>
      </c>
      <c r="W3391" s="232" t="str">
        <f t="shared" si="369"/>
        <v/>
      </c>
      <c r="X3391" s="232" t="str">
        <f>IFERROR(VLOOKUP(W3391,Datos!$P$4:$Q$18,2,0),"")</f>
        <v/>
      </c>
      <c r="Y3391" s="232" t="str">
        <f t="shared" si="370"/>
        <v/>
      </c>
      <c r="AA3391" s="314" t="str">
        <f t="shared" ca="1" si="367"/>
        <v/>
      </c>
    </row>
    <row r="3392" spans="1:27" x14ac:dyDescent="0.3">
      <c r="A3392" s="238"/>
      <c r="B3392" s="241" t="str">
        <f t="shared" si="371"/>
        <v/>
      </c>
      <c r="C3392" s="239"/>
      <c r="D3392" s="240" t="str">
        <f>IF(C3392&lt;&gt;"",VLOOKUP(C3392,'BASE EQUIPOS'!$G$8:$H$22,2,0),"")</f>
        <v/>
      </c>
      <c r="E3392" s="241" t="str">
        <f>IF(C3392&lt;&gt;"",VLOOKUP(C3392,'BASE EQUIPOS'!$G$8:$I$22,3,0),"")</f>
        <v/>
      </c>
      <c r="F3392" s="241" t="str">
        <f>IF(C3392&lt;&gt;"",VLOOKUP(C3392,'BASE EQUIPOS'!$G$8:$J$22,4,0),"")</f>
        <v/>
      </c>
      <c r="G3392" s="242"/>
      <c r="H3392" s="233"/>
      <c r="I3392" s="241"/>
      <c r="J3392" s="241"/>
      <c r="K3392" s="241"/>
      <c r="L3392" s="239"/>
      <c r="M3392" s="244"/>
      <c r="N3392" s="245" t="str">
        <f t="shared" ca="1" si="365"/>
        <v/>
      </c>
      <c r="O3392" s="239"/>
      <c r="P3392" s="244"/>
      <c r="Q3392" s="245" t="str">
        <f t="shared" si="366"/>
        <v/>
      </c>
      <c r="U3392" s="246" t="str">
        <f>IFERROR(VLOOKUP(C3392,'BASE EQUIPOS'!$G$8:$O$22,9,0)," ")</f>
        <v xml:space="preserve"> </v>
      </c>
      <c r="V3392" s="232" t="str">
        <f t="shared" si="368"/>
        <v/>
      </c>
      <c r="W3392" s="232" t="str">
        <f t="shared" si="369"/>
        <v/>
      </c>
      <c r="X3392" s="232" t="str">
        <f>IFERROR(VLOOKUP(W3392,Datos!$P$4:$Q$18,2,0),"")</f>
        <v/>
      </c>
      <c r="Y3392" s="232" t="str">
        <f t="shared" si="370"/>
        <v/>
      </c>
      <c r="AA3392" s="314" t="str">
        <f t="shared" ca="1" si="367"/>
        <v/>
      </c>
    </row>
    <row r="3393" spans="1:27" x14ac:dyDescent="0.3">
      <c r="A3393" s="238"/>
      <c r="B3393" s="241" t="str">
        <f t="shared" si="371"/>
        <v/>
      </c>
      <c r="C3393" s="239"/>
      <c r="D3393" s="240" t="str">
        <f>IF(C3393&lt;&gt;"",VLOOKUP(C3393,'BASE EQUIPOS'!$G$8:$H$22,2,0),"")</f>
        <v/>
      </c>
      <c r="E3393" s="241" t="str">
        <f>IF(C3393&lt;&gt;"",VLOOKUP(C3393,'BASE EQUIPOS'!$G$8:$I$22,3,0),"")</f>
        <v/>
      </c>
      <c r="F3393" s="241" t="str">
        <f>IF(C3393&lt;&gt;"",VLOOKUP(C3393,'BASE EQUIPOS'!$G$8:$J$22,4,0),"")</f>
        <v/>
      </c>
      <c r="G3393" s="242"/>
      <c r="H3393" s="233"/>
      <c r="I3393" s="241"/>
      <c r="J3393" s="241"/>
      <c r="K3393" s="241"/>
      <c r="L3393" s="239"/>
      <c r="M3393" s="244"/>
      <c r="N3393" s="245" t="str">
        <f t="shared" ca="1" si="365"/>
        <v/>
      </c>
      <c r="O3393" s="239"/>
      <c r="P3393" s="244"/>
      <c r="Q3393" s="245" t="str">
        <f t="shared" si="366"/>
        <v/>
      </c>
      <c r="U3393" s="246" t="str">
        <f>IFERROR(VLOOKUP(C3393,'BASE EQUIPOS'!$G$8:$O$22,9,0)," ")</f>
        <v xml:space="preserve"> </v>
      </c>
      <c r="V3393" s="232" t="str">
        <f t="shared" si="368"/>
        <v/>
      </c>
      <c r="W3393" s="232" t="str">
        <f t="shared" si="369"/>
        <v/>
      </c>
      <c r="X3393" s="232" t="str">
        <f>IFERROR(VLOOKUP(W3393,Datos!$P$4:$Q$18,2,0),"")</f>
        <v/>
      </c>
      <c r="Y3393" s="232" t="str">
        <f t="shared" si="370"/>
        <v/>
      </c>
      <c r="AA3393" s="314" t="str">
        <f t="shared" ca="1" si="367"/>
        <v/>
      </c>
    </row>
    <row r="3394" spans="1:27" x14ac:dyDescent="0.3">
      <c r="A3394" s="238"/>
      <c r="B3394" s="241" t="str">
        <f t="shared" si="371"/>
        <v/>
      </c>
      <c r="C3394" s="239"/>
      <c r="D3394" s="240" t="str">
        <f>IF(C3394&lt;&gt;"",VLOOKUP(C3394,'BASE EQUIPOS'!$G$8:$H$22,2,0),"")</f>
        <v/>
      </c>
      <c r="E3394" s="241" t="str">
        <f>IF(C3394&lt;&gt;"",VLOOKUP(C3394,'BASE EQUIPOS'!$G$8:$I$22,3,0),"")</f>
        <v/>
      </c>
      <c r="F3394" s="241" t="str">
        <f>IF(C3394&lt;&gt;"",VLOOKUP(C3394,'BASE EQUIPOS'!$G$8:$J$22,4,0),"")</f>
        <v/>
      </c>
      <c r="G3394" s="242"/>
      <c r="H3394" s="233"/>
      <c r="I3394" s="241"/>
      <c r="J3394" s="241"/>
      <c r="K3394" s="241"/>
      <c r="L3394" s="239"/>
      <c r="M3394" s="244"/>
      <c r="N3394" s="245" t="str">
        <f t="shared" ca="1" si="365"/>
        <v/>
      </c>
      <c r="O3394" s="239"/>
      <c r="P3394" s="244"/>
      <c r="Q3394" s="245" t="str">
        <f t="shared" si="366"/>
        <v/>
      </c>
      <c r="U3394" s="246" t="str">
        <f>IFERROR(VLOOKUP(C3394,'BASE EQUIPOS'!$G$8:$O$22,9,0)," ")</f>
        <v xml:space="preserve"> </v>
      </c>
      <c r="V3394" s="232" t="str">
        <f t="shared" si="368"/>
        <v/>
      </c>
      <c r="W3394" s="232" t="str">
        <f t="shared" si="369"/>
        <v/>
      </c>
      <c r="X3394" s="232" t="str">
        <f>IFERROR(VLOOKUP(W3394,Datos!$P$4:$Q$18,2,0),"")</f>
        <v/>
      </c>
      <c r="Y3394" s="232" t="str">
        <f t="shared" si="370"/>
        <v/>
      </c>
      <c r="AA3394" s="314" t="str">
        <f t="shared" ca="1" si="367"/>
        <v/>
      </c>
    </row>
    <row r="3395" spans="1:27" x14ac:dyDescent="0.3">
      <c r="A3395" s="238"/>
      <c r="B3395" s="241" t="str">
        <f t="shared" si="371"/>
        <v/>
      </c>
      <c r="C3395" s="239"/>
      <c r="D3395" s="240" t="str">
        <f>IF(C3395&lt;&gt;"",VLOOKUP(C3395,'BASE EQUIPOS'!$G$8:$H$22,2,0),"")</f>
        <v/>
      </c>
      <c r="E3395" s="241" t="str">
        <f>IF(C3395&lt;&gt;"",VLOOKUP(C3395,'BASE EQUIPOS'!$G$8:$I$22,3,0),"")</f>
        <v/>
      </c>
      <c r="F3395" s="241" t="str">
        <f>IF(C3395&lt;&gt;"",VLOOKUP(C3395,'BASE EQUIPOS'!$G$8:$J$22,4,0),"")</f>
        <v/>
      </c>
      <c r="G3395" s="242"/>
      <c r="H3395" s="233"/>
      <c r="I3395" s="241"/>
      <c r="J3395" s="241"/>
      <c r="K3395" s="241"/>
      <c r="L3395" s="239"/>
      <c r="M3395" s="244"/>
      <c r="N3395" s="245" t="str">
        <f t="shared" ca="1" si="365"/>
        <v/>
      </c>
      <c r="O3395" s="239"/>
      <c r="P3395" s="244"/>
      <c r="Q3395" s="245" t="str">
        <f t="shared" si="366"/>
        <v/>
      </c>
      <c r="U3395" s="246" t="str">
        <f>IFERROR(VLOOKUP(C3395,'BASE EQUIPOS'!$G$8:$O$22,9,0)," ")</f>
        <v xml:space="preserve"> </v>
      </c>
      <c r="V3395" s="232" t="str">
        <f t="shared" si="368"/>
        <v/>
      </c>
      <c r="W3395" s="232" t="str">
        <f t="shared" si="369"/>
        <v/>
      </c>
      <c r="X3395" s="232" t="str">
        <f>IFERROR(VLOOKUP(W3395,Datos!$P$4:$Q$18,2,0),"")</f>
        <v/>
      </c>
      <c r="Y3395" s="232" t="str">
        <f t="shared" si="370"/>
        <v/>
      </c>
      <c r="AA3395" s="314" t="str">
        <f t="shared" ca="1" si="367"/>
        <v/>
      </c>
    </row>
    <row r="3396" spans="1:27" x14ac:dyDescent="0.3">
      <c r="A3396" s="238"/>
      <c r="B3396" s="241" t="str">
        <f t="shared" si="371"/>
        <v/>
      </c>
      <c r="C3396" s="239"/>
      <c r="D3396" s="240" t="str">
        <f>IF(C3396&lt;&gt;"",VLOOKUP(C3396,'BASE EQUIPOS'!$G$8:$H$22,2,0),"")</f>
        <v/>
      </c>
      <c r="E3396" s="241" t="str">
        <f>IF(C3396&lt;&gt;"",VLOOKUP(C3396,'BASE EQUIPOS'!$G$8:$I$22,3,0),"")</f>
        <v/>
      </c>
      <c r="F3396" s="241" t="str">
        <f>IF(C3396&lt;&gt;"",VLOOKUP(C3396,'BASE EQUIPOS'!$G$8:$J$22,4,0),"")</f>
        <v/>
      </c>
      <c r="G3396" s="242"/>
      <c r="H3396" s="233"/>
      <c r="I3396" s="241"/>
      <c r="J3396" s="241"/>
      <c r="K3396" s="241"/>
      <c r="L3396" s="239"/>
      <c r="M3396" s="244"/>
      <c r="N3396" s="245" t="str">
        <f t="shared" ca="1" si="365"/>
        <v/>
      </c>
      <c r="O3396" s="239"/>
      <c r="P3396" s="244"/>
      <c r="Q3396" s="245" t="str">
        <f t="shared" si="366"/>
        <v/>
      </c>
      <c r="U3396" s="246" t="str">
        <f>IFERROR(VLOOKUP(C3396,'BASE EQUIPOS'!$G$8:$O$22,9,0)," ")</f>
        <v xml:space="preserve"> </v>
      </c>
      <c r="V3396" s="232" t="str">
        <f t="shared" si="368"/>
        <v/>
      </c>
      <c r="W3396" s="232" t="str">
        <f t="shared" si="369"/>
        <v/>
      </c>
      <c r="X3396" s="232" t="str">
        <f>IFERROR(VLOOKUP(W3396,Datos!$P$4:$Q$18,2,0),"")</f>
        <v/>
      </c>
      <c r="Y3396" s="232" t="str">
        <f t="shared" si="370"/>
        <v/>
      </c>
      <c r="AA3396" s="314" t="str">
        <f t="shared" ca="1" si="367"/>
        <v/>
      </c>
    </row>
    <row r="3397" spans="1:27" x14ac:dyDescent="0.3">
      <c r="A3397" s="238"/>
      <c r="B3397" s="241" t="str">
        <f t="shared" si="371"/>
        <v/>
      </c>
      <c r="C3397" s="239"/>
      <c r="D3397" s="240" t="str">
        <f>IF(C3397&lt;&gt;"",VLOOKUP(C3397,'BASE EQUIPOS'!$G$8:$H$22,2,0),"")</f>
        <v/>
      </c>
      <c r="E3397" s="241" t="str">
        <f>IF(C3397&lt;&gt;"",VLOOKUP(C3397,'BASE EQUIPOS'!$G$8:$I$22,3,0),"")</f>
        <v/>
      </c>
      <c r="F3397" s="241" t="str">
        <f>IF(C3397&lt;&gt;"",VLOOKUP(C3397,'BASE EQUIPOS'!$G$8:$J$22,4,0),"")</f>
        <v/>
      </c>
      <c r="G3397" s="242"/>
      <c r="H3397" s="233"/>
      <c r="I3397" s="241"/>
      <c r="J3397" s="241"/>
      <c r="K3397" s="241"/>
      <c r="L3397" s="239"/>
      <c r="M3397" s="244"/>
      <c r="N3397" s="245" t="str">
        <f t="shared" ca="1" si="365"/>
        <v/>
      </c>
      <c r="O3397" s="239"/>
      <c r="P3397" s="244"/>
      <c r="Q3397" s="245" t="str">
        <f t="shared" si="366"/>
        <v/>
      </c>
      <c r="U3397" s="246" t="str">
        <f>IFERROR(VLOOKUP(C3397,'BASE EQUIPOS'!$G$8:$O$22,9,0)," ")</f>
        <v xml:space="preserve"> </v>
      </c>
      <c r="V3397" s="232" t="str">
        <f t="shared" si="368"/>
        <v/>
      </c>
      <c r="W3397" s="232" t="str">
        <f t="shared" si="369"/>
        <v/>
      </c>
      <c r="X3397" s="232" t="str">
        <f>IFERROR(VLOOKUP(W3397,Datos!$P$4:$Q$18,2,0),"")</f>
        <v/>
      </c>
      <c r="Y3397" s="232" t="str">
        <f t="shared" si="370"/>
        <v/>
      </c>
      <c r="AA3397" s="314" t="str">
        <f t="shared" ca="1" si="367"/>
        <v/>
      </c>
    </row>
    <row r="3398" spans="1:27" x14ac:dyDescent="0.3">
      <c r="A3398" s="238"/>
      <c r="B3398" s="241" t="str">
        <f t="shared" si="371"/>
        <v/>
      </c>
      <c r="C3398" s="239"/>
      <c r="D3398" s="240" t="str">
        <f>IF(C3398&lt;&gt;"",VLOOKUP(C3398,'BASE EQUIPOS'!$G$8:$H$22,2,0),"")</f>
        <v/>
      </c>
      <c r="E3398" s="241" t="str">
        <f>IF(C3398&lt;&gt;"",VLOOKUP(C3398,'BASE EQUIPOS'!$G$8:$I$22,3,0),"")</f>
        <v/>
      </c>
      <c r="F3398" s="241" t="str">
        <f>IF(C3398&lt;&gt;"",VLOOKUP(C3398,'BASE EQUIPOS'!$G$8:$J$22,4,0),"")</f>
        <v/>
      </c>
      <c r="G3398" s="242"/>
      <c r="H3398" s="233"/>
      <c r="I3398" s="241"/>
      <c r="J3398" s="241"/>
      <c r="K3398" s="241"/>
      <c r="L3398" s="239"/>
      <c r="M3398" s="244"/>
      <c r="N3398" s="245" t="str">
        <f t="shared" ca="1" si="365"/>
        <v/>
      </c>
      <c r="O3398" s="239"/>
      <c r="P3398" s="244"/>
      <c r="Q3398" s="245" t="str">
        <f t="shared" si="366"/>
        <v/>
      </c>
      <c r="U3398" s="246" t="str">
        <f>IFERROR(VLOOKUP(C3398,'BASE EQUIPOS'!$G$8:$O$22,9,0)," ")</f>
        <v xml:space="preserve"> </v>
      </c>
      <c r="V3398" s="232" t="str">
        <f t="shared" si="368"/>
        <v/>
      </c>
      <c r="W3398" s="232" t="str">
        <f t="shared" si="369"/>
        <v/>
      </c>
      <c r="X3398" s="232" t="str">
        <f>IFERROR(VLOOKUP(W3398,Datos!$P$4:$Q$18,2,0),"")</f>
        <v/>
      </c>
      <c r="Y3398" s="232" t="str">
        <f t="shared" si="370"/>
        <v/>
      </c>
      <c r="AA3398" s="314" t="str">
        <f t="shared" ca="1" si="367"/>
        <v/>
      </c>
    </row>
    <row r="3399" spans="1:27" x14ac:dyDescent="0.3">
      <c r="A3399" s="238"/>
      <c r="B3399" s="241" t="str">
        <f t="shared" si="371"/>
        <v/>
      </c>
      <c r="C3399" s="239"/>
      <c r="D3399" s="240" t="str">
        <f>IF(C3399&lt;&gt;"",VLOOKUP(C3399,'BASE EQUIPOS'!$G$8:$H$22,2,0),"")</f>
        <v/>
      </c>
      <c r="E3399" s="241" t="str">
        <f>IF(C3399&lt;&gt;"",VLOOKUP(C3399,'BASE EQUIPOS'!$G$8:$I$22,3,0),"")</f>
        <v/>
      </c>
      <c r="F3399" s="241" t="str">
        <f>IF(C3399&lt;&gt;"",VLOOKUP(C3399,'BASE EQUIPOS'!$G$8:$J$22,4,0),"")</f>
        <v/>
      </c>
      <c r="G3399" s="242"/>
      <c r="H3399" s="233"/>
      <c r="I3399" s="241"/>
      <c r="J3399" s="241"/>
      <c r="K3399" s="241"/>
      <c r="L3399" s="239"/>
      <c r="M3399" s="244"/>
      <c r="N3399" s="245" t="str">
        <f t="shared" ca="1" si="365"/>
        <v/>
      </c>
      <c r="O3399" s="239"/>
      <c r="P3399" s="244"/>
      <c r="Q3399" s="245" t="str">
        <f t="shared" si="366"/>
        <v/>
      </c>
      <c r="U3399" s="246" t="str">
        <f>IFERROR(VLOOKUP(C3399,'BASE EQUIPOS'!$G$8:$O$22,9,0)," ")</f>
        <v xml:space="preserve"> </v>
      </c>
      <c r="V3399" s="232" t="str">
        <f t="shared" si="368"/>
        <v/>
      </c>
      <c r="W3399" s="232" t="str">
        <f t="shared" si="369"/>
        <v/>
      </c>
      <c r="X3399" s="232" t="str">
        <f>IFERROR(VLOOKUP(W3399,Datos!$P$4:$Q$18,2,0),"")</f>
        <v/>
      </c>
      <c r="Y3399" s="232" t="str">
        <f t="shared" si="370"/>
        <v/>
      </c>
      <c r="AA3399" s="314" t="str">
        <f t="shared" ca="1" si="367"/>
        <v/>
      </c>
    </row>
    <row r="3400" spans="1:27" x14ac:dyDescent="0.3">
      <c r="A3400" s="238"/>
      <c r="B3400" s="241" t="str">
        <f t="shared" si="371"/>
        <v/>
      </c>
      <c r="C3400" s="239"/>
      <c r="D3400" s="240" t="str">
        <f>IF(C3400&lt;&gt;"",VLOOKUP(C3400,'BASE EQUIPOS'!$G$8:$H$22,2,0),"")</f>
        <v/>
      </c>
      <c r="E3400" s="241" t="str">
        <f>IF(C3400&lt;&gt;"",VLOOKUP(C3400,'BASE EQUIPOS'!$G$8:$I$22,3,0),"")</f>
        <v/>
      </c>
      <c r="F3400" s="241" t="str">
        <f>IF(C3400&lt;&gt;"",VLOOKUP(C3400,'BASE EQUIPOS'!$G$8:$J$22,4,0),"")</f>
        <v/>
      </c>
      <c r="G3400" s="242"/>
      <c r="H3400" s="233"/>
      <c r="I3400" s="241"/>
      <c r="J3400" s="241"/>
      <c r="K3400" s="241"/>
      <c r="L3400" s="239"/>
      <c r="M3400" s="244"/>
      <c r="N3400" s="245" t="str">
        <f t="shared" ca="1" si="365"/>
        <v/>
      </c>
      <c r="O3400" s="239"/>
      <c r="P3400" s="244"/>
      <c r="Q3400" s="245" t="str">
        <f t="shared" si="366"/>
        <v/>
      </c>
      <c r="U3400" s="246" t="str">
        <f>IFERROR(VLOOKUP(C3400,'BASE EQUIPOS'!$G$8:$O$22,9,0)," ")</f>
        <v xml:space="preserve"> </v>
      </c>
      <c r="V3400" s="232" t="str">
        <f t="shared" si="368"/>
        <v/>
      </c>
      <c r="W3400" s="232" t="str">
        <f t="shared" si="369"/>
        <v/>
      </c>
      <c r="X3400" s="232" t="str">
        <f>IFERROR(VLOOKUP(W3400,Datos!$P$4:$Q$18,2,0),"")</f>
        <v/>
      </c>
      <c r="Y3400" s="232" t="str">
        <f t="shared" si="370"/>
        <v/>
      </c>
      <c r="AA3400" s="314" t="str">
        <f t="shared" ca="1" si="367"/>
        <v/>
      </c>
    </row>
    <row r="3401" spans="1:27" x14ac:dyDescent="0.3">
      <c r="A3401" s="238"/>
      <c r="B3401" s="241" t="str">
        <f t="shared" si="371"/>
        <v/>
      </c>
      <c r="C3401" s="239"/>
      <c r="D3401" s="240" t="str">
        <f>IF(C3401&lt;&gt;"",VLOOKUP(C3401,'BASE EQUIPOS'!$G$8:$H$22,2,0),"")</f>
        <v/>
      </c>
      <c r="E3401" s="241" t="str">
        <f>IF(C3401&lt;&gt;"",VLOOKUP(C3401,'BASE EQUIPOS'!$G$8:$I$22,3,0),"")</f>
        <v/>
      </c>
      <c r="F3401" s="241" t="str">
        <f>IF(C3401&lt;&gt;"",VLOOKUP(C3401,'BASE EQUIPOS'!$G$8:$J$22,4,0),"")</f>
        <v/>
      </c>
      <c r="G3401" s="242"/>
      <c r="H3401" s="233"/>
      <c r="I3401" s="241"/>
      <c r="J3401" s="241"/>
      <c r="K3401" s="241"/>
      <c r="L3401" s="239"/>
      <c r="M3401" s="244"/>
      <c r="N3401" s="245" t="str">
        <f t="shared" ca="1" si="365"/>
        <v/>
      </c>
      <c r="O3401" s="239"/>
      <c r="P3401" s="244"/>
      <c r="Q3401" s="245" t="str">
        <f t="shared" si="366"/>
        <v/>
      </c>
      <c r="U3401" s="246" t="str">
        <f>IFERROR(VLOOKUP(C3401,'BASE EQUIPOS'!$G$8:$O$22,9,0)," ")</f>
        <v xml:space="preserve"> </v>
      </c>
      <c r="V3401" s="232" t="str">
        <f t="shared" si="368"/>
        <v/>
      </c>
      <c r="W3401" s="232" t="str">
        <f t="shared" si="369"/>
        <v/>
      </c>
      <c r="X3401" s="232" t="str">
        <f>IFERROR(VLOOKUP(W3401,Datos!$P$4:$Q$18,2,0),"")</f>
        <v/>
      </c>
      <c r="Y3401" s="232" t="str">
        <f t="shared" si="370"/>
        <v/>
      </c>
      <c r="AA3401" s="314" t="str">
        <f t="shared" ca="1" si="367"/>
        <v/>
      </c>
    </row>
    <row r="3402" spans="1:27" x14ac:dyDescent="0.3">
      <c r="A3402" s="238"/>
      <c r="B3402" s="241" t="str">
        <f t="shared" si="371"/>
        <v/>
      </c>
      <c r="C3402" s="239"/>
      <c r="D3402" s="240" t="str">
        <f>IF(C3402&lt;&gt;"",VLOOKUP(C3402,'BASE EQUIPOS'!$G$8:$H$22,2,0),"")</f>
        <v/>
      </c>
      <c r="E3402" s="241" t="str">
        <f>IF(C3402&lt;&gt;"",VLOOKUP(C3402,'BASE EQUIPOS'!$G$8:$I$22,3,0),"")</f>
        <v/>
      </c>
      <c r="F3402" s="241" t="str">
        <f>IF(C3402&lt;&gt;"",VLOOKUP(C3402,'BASE EQUIPOS'!$G$8:$J$22,4,0),"")</f>
        <v/>
      </c>
      <c r="G3402" s="242"/>
      <c r="H3402" s="233"/>
      <c r="I3402" s="241"/>
      <c r="J3402" s="241"/>
      <c r="K3402" s="241"/>
      <c r="L3402" s="239"/>
      <c r="M3402" s="244"/>
      <c r="N3402" s="245" t="str">
        <f t="shared" ca="1" si="365"/>
        <v/>
      </c>
      <c r="O3402" s="239"/>
      <c r="P3402" s="244"/>
      <c r="Q3402" s="245" t="str">
        <f t="shared" si="366"/>
        <v/>
      </c>
      <c r="U3402" s="246" t="str">
        <f>IFERROR(VLOOKUP(C3402,'BASE EQUIPOS'!$G$8:$O$22,9,0)," ")</f>
        <v xml:space="preserve"> </v>
      </c>
      <c r="V3402" s="232" t="str">
        <f t="shared" si="368"/>
        <v/>
      </c>
      <c r="W3402" s="232" t="str">
        <f t="shared" si="369"/>
        <v/>
      </c>
      <c r="X3402" s="232" t="str">
        <f>IFERROR(VLOOKUP(W3402,Datos!$P$4:$Q$18,2,0),"")</f>
        <v/>
      </c>
      <c r="Y3402" s="232" t="str">
        <f t="shared" si="370"/>
        <v/>
      </c>
      <c r="AA3402" s="314" t="str">
        <f t="shared" ca="1" si="367"/>
        <v/>
      </c>
    </row>
    <row r="3403" spans="1:27" x14ac:dyDescent="0.3">
      <c r="A3403" s="238"/>
      <c r="B3403" s="241" t="str">
        <f t="shared" si="371"/>
        <v/>
      </c>
      <c r="C3403" s="239"/>
      <c r="D3403" s="240" t="str">
        <f>IF(C3403&lt;&gt;"",VLOOKUP(C3403,'BASE EQUIPOS'!$G$8:$H$22,2,0),"")</f>
        <v/>
      </c>
      <c r="E3403" s="241" t="str">
        <f>IF(C3403&lt;&gt;"",VLOOKUP(C3403,'BASE EQUIPOS'!$G$8:$I$22,3,0),"")</f>
        <v/>
      </c>
      <c r="F3403" s="241" t="str">
        <f>IF(C3403&lt;&gt;"",VLOOKUP(C3403,'BASE EQUIPOS'!$G$8:$J$22,4,0),"")</f>
        <v/>
      </c>
      <c r="G3403" s="242"/>
      <c r="H3403" s="233"/>
      <c r="I3403" s="241"/>
      <c r="J3403" s="241"/>
      <c r="K3403" s="241"/>
      <c r="L3403" s="239"/>
      <c r="M3403" s="244"/>
      <c r="N3403" s="245" t="str">
        <f t="shared" ca="1" si="365"/>
        <v/>
      </c>
      <c r="O3403" s="239"/>
      <c r="P3403" s="244"/>
      <c r="Q3403" s="245" t="str">
        <f t="shared" si="366"/>
        <v/>
      </c>
      <c r="U3403" s="246" t="str">
        <f>IFERROR(VLOOKUP(C3403,'BASE EQUIPOS'!$G$8:$O$22,9,0)," ")</f>
        <v xml:space="preserve"> </v>
      </c>
      <c r="V3403" s="232" t="str">
        <f t="shared" si="368"/>
        <v/>
      </c>
      <c r="W3403" s="232" t="str">
        <f t="shared" si="369"/>
        <v/>
      </c>
      <c r="X3403" s="232" t="str">
        <f>IFERROR(VLOOKUP(W3403,Datos!$P$4:$Q$18,2,0),"")</f>
        <v/>
      </c>
      <c r="Y3403" s="232" t="str">
        <f t="shared" si="370"/>
        <v/>
      </c>
      <c r="AA3403" s="314" t="str">
        <f t="shared" ca="1" si="367"/>
        <v/>
      </c>
    </row>
    <row r="3404" spans="1:27" x14ac:dyDescent="0.3">
      <c r="A3404" s="238"/>
      <c r="B3404" s="241" t="str">
        <f t="shared" si="371"/>
        <v/>
      </c>
      <c r="C3404" s="239"/>
      <c r="D3404" s="240" t="str">
        <f>IF(C3404&lt;&gt;"",VLOOKUP(C3404,'BASE EQUIPOS'!$G$8:$H$22,2,0),"")</f>
        <v/>
      </c>
      <c r="E3404" s="241" t="str">
        <f>IF(C3404&lt;&gt;"",VLOOKUP(C3404,'BASE EQUIPOS'!$G$8:$I$22,3,0),"")</f>
        <v/>
      </c>
      <c r="F3404" s="241" t="str">
        <f>IF(C3404&lt;&gt;"",VLOOKUP(C3404,'BASE EQUIPOS'!$G$8:$J$22,4,0),"")</f>
        <v/>
      </c>
      <c r="G3404" s="242"/>
      <c r="H3404" s="233"/>
      <c r="I3404" s="241"/>
      <c r="J3404" s="241"/>
      <c r="K3404" s="241"/>
      <c r="L3404" s="239"/>
      <c r="M3404" s="244"/>
      <c r="N3404" s="245" t="str">
        <f t="shared" ca="1" si="365"/>
        <v/>
      </c>
      <c r="O3404" s="239"/>
      <c r="P3404" s="244"/>
      <c r="Q3404" s="245" t="str">
        <f t="shared" si="366"/>
        <v/>
      </c>
      <c r="U3404" s="246" t="str">
        <f>IFERROR(VLOOKUP(C3404,'BASE EQUIPOS'!$G$8:$O$22,9,0)," ")</f>
        <v xml:space="preserve"> </v>
      </c>
      <c r="V3404" s="232" t="str">
        <f t="shared" si="368"/>
        <v/>
      </c>
      <c r="W3404" s="232" t="str">
        <f t="shared" si="369"/>
        <v/>
      </c>
      <c r="X3404" s="232" t="str">
        <f>IFERROR(VLOOKUP(W3404,Datos!$P$4:$Q$18,2,0),"")</f>
        <v/>
      </c>
      <c r="Y3404" s="232" t="str">
        <f t="shared" si="370"/>
        <v/>
      </c>
      <c r="AA3404" s="314" t="str">
        <f t="shared" ca="1" si="367"/>
        <v/>
      </c>
    </row>
    <row r="3405" spans="1:27" x14ac:dyDescent="0.3">
      <c r="A3405" s="238"/>
      <c r="B3405" s="241" t="str">
        <f t="shared" si="371"/>
        <v/>
      </c>
      <c r="C3405" s="239"/>
      <c r="D3405" s="240" t="str">
        <f>IF(C3405&lt;&gt;"",VLOOKUP(C3405,'BASE EQUIPOS'!$G$8:$H$22,2,0),"")</f>
        <v/>
      </c>
      <c r="E3405" s="241" t="str">
        <f>IF(C3405&lt;&gt;"",VLOOKUP(C3405,'BASE EQUIPOS'!$G$8:$I$22,3,0),"")</f>
        <v/>
      </c>
      <c r="F3405" s="241" t="str">
        <f>IF(C3405&lt;&gt;"",VLOOKUP(C3405,'BASE EQUIPOS'!$G$8:$J$22,4,0),"")</f>
        <v/>
      </c>
      <c r="G3405" s="242"/>
      <c r="H3405" s="233"/>
      <c r="I3405" s="241"/>
      <c r="J3405" s="241"/>
      <c r="K3405" s="241"/>
      <c r="L3405" s="239"/>
      <c r="M3405" s="244"/>
      <c r="N3405" s="245" t="str">
        <f t="shared" ca="1" si="365"/>
        <v/>
      </c>
      <c r="O3405" s="239"/>
      <c r="P3405" s="244"/>
      <c r="Q3405" s="245" t="str">
        <f t="shared" si="366"/>
        <v/>
      </c>
      <c r="U3405" s="246" t="str">
        <f>IFERROR(VLOOKUP(C3405,'BASE EQUIPOS'!$G$8:$O$22,9,0)," ")</f>
        <v xml:space="preserve"> </v>
      </c>
      <c r="V3405" s="232" t="str">
        <f t="shared" si="368"/>
        <v/>
      </c>
      <c r="W3405" s="232" t="str">
        <f t="shared" si="369"/>
        <v/>
      </c>
      <c r="X3405" s="232" t="str">
        <f>IFERROR(VLOOKUP(W3405,Datos!$P$4:$Q$18,2,0),"")</f>
        <v/>
      </c>
      <c r="Y3405" s="232" t="str">
        <f t="shared" si="370"/>
        <v/>
      </c>
      <c r="AA3405" s="314" t="str">
        <f t="shared" ca="1" si="367"/>
        <v/>
      </c>
    </row>
    <row r="3406" spans="1:27" x14ac:dyDescent="0.3">
      <c r="A3406" s="238"/>
      <c r="B3406" s="241" t="str">
        <f t="shared" si="371"/>
        <v/>
      </c>
      <c r="C3406" s="239"/>
      <c r="D3406" s="240" t="str">
        <f>IF(C3406&lt;&gt;"",VLOOKUP(C3406,'BASE EQUIPOS'!$G$8:$H$22,2,0),"")</f>
        <v/>
      </c>
      <c r="E3406" s="241" t="str">
        <f>IF(C3406&lt;&gt;"",VLOOKUP(C3406,'BASE EQUIPOS'!$G$8:$I$22,3,0),"")</f>
        <v/>
      </c>
      <c r="F3406" s="241" t="str">
        <f>IF(C3406&lt;&gt;"",VLOOKUP(C3406,'BASE EQUIPOS'!$G$8:$J$22,4,0),"")</f>
        <v/>
      </c>
      <c r="G3406" s="242"/>
      <c r="H3406" s="233"/>
      <c r="I3406" s="241"/>
      <c r="J3406" s="241"/>
      <c r="K3406" s="241"/>
      <c r="L3406" s="239"/>
      <c r="M3406" s="244"/>
      <c r="N3406" s="245" t="str">
        <f t="shared" ca="1" si="365"/>
        <v/>
      </c>
      <c r="O3406" s="239"/>
      <c r="P3406" s="244"/>
      <c r="Q3406" s="245" t="str">
        <f t="shared" si="366"/>
        <v/>
      </c>
      <c r="U3406" s="246" t="str">
        <f>IFERROR(VLOOKUP(C3406,'BASE EQUIPOS'!$G$8:$O$22,9,0)," ")</f>
        <v xml:space="preserve"> </v>
      </c>
      <c r="V3406" s="232" t="str">
        <f t="shared" si="368"/>
        <v/>
      </c>
      <c r="W3406" s="232" t="str">
        <f t="shared" si="369"/>
        <v/>
      </c>
      <c r="X3406" s="232" t="str">
        <f>IFERROR(VLOOKUP(W3406,Datos!$P$4:$Q$18,2,0),"")</f>
        <v/>
      </c>
      <c r="Y3406" s="232" t="str">
        <f t="shared" si="370"/>
        <v/>
      </c>
      <c r="AA3406" s="314" t="str">
        <f t="shared" ca="1" si="367"/>
        <v/>
      </c>
    </row>
    <row r="3407" spans="1:27" x14ac:dyDescent="0.3">
      <c r="A3407" s="238"/>
      <c r="B3407" s="241" t="str">
        <f t="shared" si="371"/>
        <v/>
      </c>
      <c r="C3407" s="239"/>
      <c r="D3407" s="240" t="str">
        <f>IF(C3407&lt;&gt;"",VLOOKUP(C3407,'BASE EQUIPOS'!$G$8:$H$22,2,0),"")</f>
        <v/>
      </c>
      <c r="E3407" s="241" t="str">
        <f>IF(C3407&lt;&gt;"",VLOOKUP(C3407,'BASE EQUIPOS'!$G$8:$I$22,3,0),"")</f>
        <v/>
      </c>
      <c r="F3407" s="241" t="str">
        <f>IF(C3407&lt;&gt;"",VLOOKUP(C3407,'BASE EQUIPOS'!$G$8:$J$22,4,0),"")</f>
        <v/>
      </c>
      <c r="G3407" s="242"/>
      <c r="H3407" s="233"/>
      <c r="I3407" s="241"/>
      <c r="J3407" s="241"/>
      <c r="K3407" s="241"/>
      <c r="L3407" s="239"/>
      <c r="M3407" s="244"/>
      <c r="N3407" s="245" t="str">
        <f t="shared" ca="1" si="365"/>
        <v/>
      </c>
      <c r="O3407" s="239"/>
      <c r="P3407" s="244"/>
      <c r="Q3407" s="245" t="str">
        <f t="shared" si="366"/>
        <v/>
      </c>
      <c r="U3407" s="246" t="str">
        <f>IFERROR(VLOOKUP(C3407,'BASE EQUIPOS'!$G$8:$O$22,9,0)," ")</f>
        <v xml:space="preserve"> </v>
      </c>
      <c r="V3407" s="232" t="str">
        <f t="shared" si="368"/>
        <v/>
      </c>
      <c r="W3407" s="232" t="str">
        <f t="shared" si="369"/>
        <v/>
      </c>
      <c r="X3407" s="232" t="str">
        <f>IFERROR(VLOOKUP(W3407,Datos!$P$4:$Q$18,2,0),"")</f>
        <v/>
      </c>
      <c r="Y3407" s="232" t="str">
        <f t="shared" si="370"/>
        <v/>
      </c>
      <c r="AA3407" s="314" t="str">
        <f t="shared" ca="1" si="367"/>
        <v/>
      </c>
    </row>
    <row r="3408" spans="1:27" x14ac:dyDescent="0.3">
      <c r="A3408" s="238"/>
      <c r="B3408" s="241" t="str">
        <f t="shared" si="371"/>
        <v/>
      </c>
      <c r="C3408" s="239"/>
      <c r="D3408" s="240" t="str">
        <f>IF(C3408&lt;&gt;"",VLOOKUP(C3408,'BASE EQUIPOS'!$G$8:$H$22,2,0),"")</f>
        <v/>
      </c>
      <c r="E3408" s="241" t="str">
        <f>IF(C3408&lt;&gt;"",VLOOKUP(C3408,'BASE EQUIPOS'!$G$8:$I$22,3,0),"")</f>
        <v/>
      </c>
      <c r="F3408" s="241" t="str">
        <f>IF(C3408&lt;&gt;"",VLOOKUP(C3408,'BASE EQUIPOS'!$G$8:$J$22,4,0),"")</f>
        <v/>
      </c>
      <c r="G3408" s="242"/>
      <c r="H3408" s="233"/>
      <c r="I3408" s="241"/>
      <c r="J3408" s="241"/>
      <c r="K3408" s="241"/>
      <c r="L3408" s="239"/>
      <c r="M3408" s="244"/>
      <c r="N3408" s="245" t="str">
        <f t="shared" ref="N3408:N3471" ca="1" si="372">IF(M3408="","",IF(O3408="",NOW()*24-(L3408+M3408)*24,"Mtto. Terminado"))</f>
        <v/>
      </c>
      <c r="O3408" s="239"/>
      <c r="P3408" s="244"/>
      <c r="Q3408" s="245" t="str">
        <f t="shared" ref="Q3408:Q3471" si="373">IF(O3408="","",IF(P3408="","",(O3408+P3408)*24-(L3408+M3408)*24))</f>
        <v/>
      </c>
      <c r="U3408" s="246" t="str">
        <f>IFERROR(VLOOKUP(C3408,'BASE EQUIPOS'!$G$8:$O$22,9,0)," ")</f>
        <v xml:space="preserve"> </v>
      </c>
      <c r="V3408" s="232" t="str">
        <f t="shared" si="368"/>
        <v/>
      </c>
      <c r="W3408" s="232" t="str">
        <f t="shared" si="369"/>
        <v/>
      </c>
      <c r="X3408" s="232" t="str">
        <f>IFERROR(VLOOKUP(W3408,Datos!$P$4:$Q$18,2,0),"")</f>
        <v/>
      </c>
      <c r="Y3408" s="232" t="str">
        <f t="shared" si="370"/>
        <v/>
      </c>
      <c r="AA3408" s="314" t="str">
        <f t="shared" ca="1" si="367"/>
        <v/>
      </c>
    </row>
    <row r="3409" spans="1:27" x14ac:dyDescent="0.3">
      <c r="A3409" s="238"/>
      <c r="B3409" s="241" t="str">
        <f t="shared" si="371"/>
        <v/>
      </c>
      <c r="C3409" s="239"/>
      <c r="D3409" s="240" t="str">
        <f>IF(C3409&lt;&gt;"",VLOOKUP(C3409,'BASE EQUIPOS'!$G$8:$H$22,2,0),"")</f>
        <v/>
      </c>
      <c r="E3409" s="241" t="str">
        <f>IF(C3409&lt;&gt;"",VLOOKUP(C3409,'BASE EQUIPOS'!$G$8:$I$22,3,0),"")</f>
        <v/>
      </c>
      <c r="F3409" s="241" t="str">
        <f>IF(C3409&lt;&gt;"",VLOOKUP(C3409,'BASE EQUIPOS'!$G$8:$J$22,4,0),"")</f>
        <v/>
      </c>
      <c r="G3409" s="242"/>
      <c r="H3409" s="233"/>
      <c r="I3409" s="241"/>
      <c r="J3409" s="241"/>
      <c r="K3409" s="241"/>
      <c r="L3409" s="239"/>
      <c r="M3409" s="244"/>
      <c r="N3409" s="245" t="str">
        <f t="shared" ca="1" si="372"/>
        <v/>
      </c>
      <c r="O3409" s="239"/>
      <c r="P3409" s="244"/>
      <c r="Q3409" s="245" t="str">
        <f t="shared" si="373"/>
        <v/>
      </c>
      <c r="U3409" s="246" t="str">
        <f>IFERROR(VLOOKUP(C3409,'BASE EQUIPOS'!$G$8:$O$22,9,0)," ")</f>
        <v xml:space="preserve"> </v>
      </c>
      <c r="V3409" s="232" t="str">
        <f t="shared" si="368"/>
        <v/>
      </c>
      <c r="W3409" s="232" t="str">
        <f t="shared" si="369"/>
        <v/>
      </c>
      <c r="X3409" s="232" t="str">
        <f>IFERROR(VLOOKUP(W3409,Datos!$P$4:$Q$18,2,0),"")</f>
        <v/>
      </c>
      <c r="Y3409" s="232" t="str">
        <f t="shared" si="370"/>
        <v/>
      </c>
      <c r="AA3409" s="314" t="str">
        <f t="shared" ref="AA3409:AA3472" ca="1" si="374">IF(N3409="Mtto. Terminado",1,"")</f>
        <v/>
      </c>
    </row>
    <row r="3410" spans="1:27" x14ac:dyDescent="0.3">
      <c r="A3410" s="238"/>
      <c r="B3410" s="241" t="str">
        <f t="shared" si="371"/>
        <v/>
      </c>
      <c r="C3410" s="239"/>
      <c r="D3410" s="240" t="str">
        <f>IF(C3410&lt;&gt;"",VLOOKUP(C3410,'BASE EQUIPOS'!$G$8:$H$22,2,0),"")</f>
        <v/>
      </c>
      <c r="E3410" s="241" t="str">
        <f>IF(C3410&lt;&gt;"",VLOOKUP(C3410,'BASE EQUIPOS'!$G$8:$I$22,3,0),"")</f>
        <v/>
      </c>
      <c r="F3410" s="241" t="str">
        <f>IF(C3410&lt;&gt;"",VLOOKUP(C3410,'BASE EQUIPOS'!$G$8:$J$22,4,0),"")</f>
        <v/>
      </c>
      <c r="G3410" s="242"/>
      <c r="H3410" s="233"/>
      <c r="I3410" s="241"/>
      <c r="J3410" s="241"/>
      <c r="K3410" s="241"/>
      <c r="L3410" s="239"/>
      <c r="M3410" s="244"/>
      <c r="N3410" s="245" t="str">
        <f t="shared" ca="1" si="372"/>
        <v/>
      </c>
      <c r="O3410" s="239"/>
      <c r="P3410" s="244"/>
      <c r="Q3410" s="245" t="str">
        <f t="shared" si="373"/>
        <v/>
      </c>
      <c r="U3410" s="246" t="str">
        <f>IFERROR(VLOOKUP(C3410,'BASE EQUIPOS'!$G$8:$O$22,9,0)," ")</f>
        <v xml:space="preserve"> </v>
      </c>
      <c r="V3410" s="232" t="str">
        <f t="shared" si="368"/>
        <v/>
      </c>
      <c r="W3410" s="232" t="str">
        <f t="shared" si="369"/>
        <v/>
      </c>
      <c r="X3410" s="232" t="str">
        <f>IFERROR(VLOOKUP(W3410,Datos!$P$4:$Q$18,2,0),"")</f>
        <v/>
      </c>
      <c r="Y3410" s="232" t="str">
        <f t="shared" si="370"/>
        <v/>
      </c>
      <c r="AA3410" s="314" t="str">
        <f t="shared" ca="1" si="374"/>
        <v/>
      </c>
    </row>
    <row r="3411" spans="1:27" x14ac:dyDescent="0.3">
      <c r="A3411" s="238"/>
      <c r="B3411" s="241" t="str">
        <f t="shared" si="371"/>
        <v/>
      </c>
      <c r="C3411" s="239"/>
      <c r="D3411" s="240" t="str">
        <f>IF(C3411&lt;&gt;"",VLOOKUP(C3411,'BASE EQUIPOS'!$G$8:$H$22,2,0),"")</f>
        <v/>
      </c>
      <c r="E3411" s="241" t="str">
        <f>IF(C3411&lt;&gt;"",VLOOKUP(C3411,'BASE EQUIPOS'!$G$8:$I$22,3,0),"")</f>
        <v/>
      </c>
      <c r="F3411" s="241" t="str">
        <f>IF(C3411&lt;&gt;"",VLOOKUP(C3411,'BASE EQUIPOS'!$G$8:$J$22,4,0),"")</f>
        <v/>
      </c>
      <c r="G3411" s="242"/>
      <c r="H3411" s="233"/>
      <c r="I3411" s="241"/>
      <c r="J3411" s="241"/>
      <c r="K3411" s="241"/>
      <c r="L3411" s="239"/>
      <c r="M3411" s="244"/>
      <c r="N3411" s="245" t="str">
        <f t="shared" ca="1" si="372"/>
        <v/>
      </c>
      <c r="O3411" s="239"/>
      <c r="P3411" s="244"/>
      <c r="Q3411" s="245" t="str">
        <f t="shared" si="373"/>
        <v/>
      </c>
      <c r="U3411" s="246" t="str">
        <f>IFERROR(VLOOKUP(C3411,'BASE EQUIPOS'!$G$8:$O$22,9,0)," ")</f>
        <v xml:space="preserve"> </v>
      </c>
      <c r="V3411" s="232" t="str">
        <f t="shared" si="368"/>
        <v/>
      </c>
      <c r="W3411" s="232" t="str">
        <f t="shared" si="369"/>
        <v/>
      </c>
      <c r="X3411" s="232" t="str">
        <f>IFERROR(VLOOKUP(W3411,Datos!$P$4:$Q$18,2,0),"")</f>
        <v/>
      </c>
      <c r="Y3411" s="232" t="str">
        <f t="shared" si="370"/>
        <v/>
      </c>
      <c r="AA3411" s="314" t="str">
        <f t="shared" ca="1" si="374"/>
        <v/>
      </c>
    </row>
    <row r="3412" spans="1:27" x14ac:dyDescent="0.3">
      <c r="A3412" s="238"/>
      <c r="B3412" s="241" t="str">
        <f t="shared" si="371"/>
        <v/>
      </c>
      <c r="C3412" s="239"/>
      <c r="D3412" s="240" t="str">
        <f>IF(C3412&lt;&gt;"",VLOOKUP(C3412,'BASE EQUIPOS'!$G$8:$H$22,2,0),"")</f>
        <v/>
      </c>
      <c r="E3412" s="241" t="str">
        <f>IF(C3412&lt;&gt;"",VLOOKUP(C3412,'BASE EQUIPOS'!$G$8:$I$22,3,0),"")</f>
        <v/>
      </c>
      <c r="F3412" s="241" t="str">
        <f>IF(C3412&lt;&gt;"",VLOOKUP(C3412,'BASE EQUIPOS'!$G$8:$J$22,4,0),"")</f>
        <v/>
      </c>
      <c r="G3412" s="242"/>
      <c r="H3412" s="233"/>
      <c r="I3412" s="241"/>
      <c r="J3412" s="241"/>
      <c r="K3412" s="241"/>
      <c r="L3412" s="239"/>
      <c r="M3412" s="244"/>
      <c r="N3412" s="245" t="str">
        <f t="shared" ca="1" si="372"/>
        <v/>
      </c>
      <c r="O3412" s="239"/>
      <c r="P3412" s="244"/>
      <c r="Q3412" s="245" t="str">
        <f t="shared" si="373"/>
        <v/>
      </c>
      <c r="U3412" s="246" t="str">
        <f>IFERROR(VLOOKUP(C3412,'BASE EQUIPOS'!$G$8:$O$22,9,0)," ")</f>
        <v xml:space="preserve"> </v>
      </c>
      <c r="V3412" s="232" t="str">
        <f t="shared" si="368"/>
        <v/>
      </c>
      <c r="W3412" s="232" t="str">
        <f t="shared" si="369"/>
        <v/>
      </c>
      <c r="X3412" s="232" t="str">
        <f>IFERROR(VLOOKUP(W3412,Datos!$P$4:$Q$18,2,0),"")</f>
        <v/>
      </c>
      <c r="Y3412" s="232" t="str">
        <f t="shared" si="370"/>
        <v/>
      </c>
      <c r="AA3412" s="314" t="str">
        <f t="shared" ca="1" si="374"/>
        <v/>
      </c>
    </row>
    <row r="3413" spans="1:27" x14ac:dyDescent="0.3">
      <c r="A3413" s="238"/>
      <c r="B3413" s="241" t="str">
        <f t="shared" si="371"/>
        <v/>
      </c>
      <c r="C3413" s="239"/>
      <c r="D3413" s="240" t="str">
        <f>IF(C3413&lt;&gt;"",VLOOKUP(C3413,'BASE EQUIPOS'!$G$8:$H$22,2,0),"")</f>
        <v/>
      </c>
      <c r="E3413" s="241" t="str">
        <f>IF(C3413&lt;&gt;"",VLOOKUP(C3413,'BASE EQUIPOS'!$G$8:$I$22,3,0),"")</f>
        <v/>
      </c>
      <c r="F3413" s="241" t="str">
        <f>IF(C3413&lt;&gt;"",VLOOKUP(C3413,'BASE EQUIPOS'!$G$8:$J$22,4,0),"")</f>
        <v/>
      </c>
      <c r="G3413" s="242"/>
      <c r="H3413" s="233"/>
      <c r="I3413" s="241"/>
      <c r="J3413" s="241"/>
      <c r="K3413" s="241"/>
      <c r="L3413" s="239"/>
      <c r="M3413" s="244"/>
      <c r="N3413" s="245" t="str">
        <f t="shared" ca="1" si="372"/>
        <v/>
      </c>
      <c r="O3413" s="239"/>
      <c r="P3413" s="244"/>
      <c r="Q3413" s="245" t="str">
        <f t="shared" si="373"/>
        <v/>
      </c>
      <c r="U3413" s="246" t="str">
        <f>IFERROR(VLOOKUP(C3413,'BASE EQUIPOS'!$G$8:$O$22,9,0)," ")</f>
        <v xml:space="preserve"> </v>
      </c>
      <c r="V3413" s="232" t="str">
        <f t="shared" ref="V3413:V3476" si="375">IF(G3413="MTTO. SISTEMÁTICO","PREVENTIVA",IF(G3413="MTTO. PREDICTIVO","INSPECCIÓN",""))</f>
        <v/>
      </c>
      <c r="W3413" s="232" t="str">
        <f t="shared" ref="W3413:W3476" si="376">CONCATENATE(D3413,I3413)</f>
        <v/>
      </c>
      <c r="X3413" s="232" t="str">
        <f>IFERROR(VLOOKUP(W3413,Datos!$P$4:$Q$18,2,0),"")</f>
        <v/>
      </c>
      <c r="Y3413" s="232" t="str">
        <f t="shared" ref="Y3413:Y3476" si="377">IF(A3413="OT CORRECTIVA",1,IF(A3413="OT PREVENTIVA",2,IF(A3413="HOJA INSPECCIÓN",3,"")))</f>
        <v/>
      </c>
      <c r="AA3413" s="314" t="str">
        <f t="shared" ca="1" si="374"/>
        <v/>
      </c>
    </row>
    <row r="3414" spans="1:27" x14ac:dyDescent="0.3">
      <c r="A3414" s="238"/>
      <c r="B3414" s="241" t="str">
        <f t="shared" si="371"/>
        <v/>
      </c>
      <c r="C3414" s="239"/>
      <c r="D3414" s="240" t="str">
        <f>IF(C3414&lt;&gt;"",VLOOKUP(C3414,'BASE EQUIPOS'!$G$8:$H$22,2,0),"")</f>
        <v/>
      </c>
      <c r="E3414" s="241" t="str">
        <f>IF(C3414&lt;&gt;"",VLOOKUP(C3414,'BASE EQUIPOS'!$G$8:$I$22,3,0),"")</f>
        <v/>
      </c>
      <c r="F3414" s="241" t="str">
        <f>IF(C3414&lt;&gt;"",VLOOKUP(C3414,'BASE EQUIPOS'!$G$8:$J$22,4,0),"")</f>
        <v/>
      </c>
      <c r="G3414" s="242"/>
      <c r="H3414" s="233"/>
      <c r="I3414" s="241"/>
      <c r="J3414" s="241"/>
      <c r="K3414" s="241"/>
      <c r="L3414" s="239"/>
      <c r="M3414" s="244"/>
      <c r="N3414" s="245" t="str">
        <f t="shared" ca="1" si="372"/>
        <v/>
      </c>
      <c r="O3414" s="239"/>
      <c r="P3414" s="244"/>
      <c r="Q3414" s="245" t="str">
        <f t="shared" si="373"/>
        <v/>
      </c>
      <c r="U3414" s="246" t="str">
        <f>IFERROR(VLOOKUP(C3414,'BASE EQUIPOS'!$G$8:$O$22,9,0)," ")</f>
        <v xml:space="preserve"> </v>
      </c>
      <c r="V3414" s="232" t="str">
        <f t="shared" si="375"/>
        <v/>
      </c>
      <c r="W3414" s="232" t="str">
        <f t="shared" si="376"/>
        <v/>
      </c>
      <c r="X3414" s="232" t="str">
        <f>IFERROR(VLOOKUP(W3414,Datos!$P$4:$Q$18,2,0),"")</f>
        <v/>
      </c>
      <c r="Y3414" s="232" t="str">
        <f t="shared" si="377"/>
        <v/>
      </c>
      <c r="AA3414" s="314" t="str">
        <f t="shared" ca="1" si="374"/>
        <v/>
      </c>
    </row>
    <row r="3415" spans="1:27" x14ac:dyDescent="0.3">
      <c r="A3415" s="238"/>
      <c r="B3415" s="241" t="str">
        <f t="shared" si="371"/>
        <v/>
      </c>
      <c r="C3415" s="239"/>
      <c r="D3415" s="240" t="str">
        <f>IF(C3415&lt;&gt;"",VLOOKUP(C3415,'BASE EQUIPOS'!$G$8:$H$22,2,0),"")</f>
        <v/>
      </c>
      <c r="E3415" s="241" t="str">
        <f>IF(C3415&lt;&gt;"",VLOOKUP(C3415,'BASE EQUIPOS'!$G$8:$I$22,3,0),"")</f>
        <v/>
      </c>
      <c r="F3415" s="241" t="str">
        <f>IF(C3415&lt;&gt;"",VLOOKUP(C3415,'BASE EQUIPOS'!$G$8:$J$22,4,0),"")</f>
        <v/>
      </c>
      <c r="G3415" s="242"/>
      <c r="H3415" s="233"/>
      <c r="I3415" s="241"/>
      <c r="J3415" s="241"/>
      <c r="K3415" s="241"/>
      <c r="L3415" s="239"/>
      <c r="M3415" s="244"/>
      <c r="N3415" s="245" t="str">
        <f t="shared" ca="1" si="372"/>
        <v/>
      </c>
      <c r="O3415" s="239"/>
      <c r="P3415" s="244"/>
      <c r="Q3415" s="245" t="str">
        <f t="shared" si="373"/>
        <v/>
      </c>
      <c r="U3415" s="246" t="str">
        <f>IFERROR(VLOOKUP(C3415,'BASE EQUIPOS'!$G$8:$O$22,9,0)," ")</f>
        <v xml:space="preserve"> </v>
      </c>
      <c r="V3415" s="232" t="str">
        <f t="shared" si="375"/>
        <v/>
      </c>
      <c r="W3415" s="232" t="str">
        <f t="shared" si="376"/>
        <v/>
      </c>
      <c r="X3415" s="232" t="str">
        <f>IFERROR(VLOOKUP(W3415,Datos!$P$4:$Q$18,2,0),"")</f>
        <v/>
      </c>
      <c r="Y3415" s="232" t="str">
        <f t="shared" si="377"/>
        <v/>
      </c>
      <c r="AA3415" s="314" t="str">
        <f t="shared" ca="1" si="374"/>
        <v/>
      </c>
    </row>
    <row r="3416" spans="1:27" x14ac:dyDescent="0.3">
      <c r="A3416" s="238"/>
      <c r="B3416" s="241" t="str">
        <f t="shared" si="371"/>
        <v/>
      </c>
      <c r="C3416" s="239"/>
      <c r="D3416" s="240" t="str">
        <f>IF(C3416&lt;&gt;"",VLOOKUP(C3416,'BASE EQUIPOS'!$G$8:$H$22,2,0),"")</f>
        <v/>
      </c>
      <c r="E3416" s="241" t="str">
        <f>IF(C3416&lt;&gt;"",VLOOKUP(C3416,'BASE EQUIPOS'!$G$8:$I$22,3,0),"")</f>
        <v/>
      </c>
      <c r="F3416" s="241" t="str">
        <f>IF(C3416&lt;&gt;"",VLOOKUP(C3416,'BASE EQUIPOS'!$G$8:$J$22,4,0),"")</f>
        <v/>
      </c>
      <c r="G3416" s="242"/>
      <c r="H3416" s="233"/>
      <c r="I3416" s="241"/>
      <c r="J3416" s="241"/>
      <c r="K3416" s="241"/>
      <c r="L3416" s="239"/>
      <c r="M3416" s="244"/>
      <c r="N3416" s="245" t="str">
        <f t="shared" ca="1" si="372"/>
        <v/>
      </c>
      <c r="O3416" s="239"/>
      <c r="P3416" s="244"/>
      <c r="Q3416" s="245" t="str">
        <f t="shared" si="373"/>
        <v/>
      </c>
      <c r="U3416" s="246" t="str">
        <f>IFERROR(VLOOKUP(C3416,'BASE EQUIPOS'!$G$8:$O$22,9,0)," ")</f>
        <v xml:space="preserve"> </v>
      </c>
      <c r="V3416" s="232" t="str">
        <f t="shared" si="375"/>
        <v/>
      </c>
      <c r="W3416" s="232" t="str">
        <f t="shared" si="376"/>
        <v/>
      </c>
      <c r="X3416" s="232" t="str">
        <f>IFERROR(VLOOKUP(W3416,Datos!$P$4:$Q$18,2,0),"")</f>
        <v/>
      </c>
      <c r="Y3416" s="232" t="str">
        <f t="shared" si="377"/>
        <v/>
      </c>
      <c r="AA3416" s="314" t="str">
        <f t="shared" ca="1" si="374"/>
        <v/>
      </c>
    </row>
    <row r="3417" spans="1:27" x14ac:dyDescent="0.3">
      <c r="A3417" s="238"/>
      <c r="B3417" s="241" t="str">
        <f t="shared" si="371"/>
        <v/>
      </c>
      <c r="C3417" s="239"/>
      <c r="D3417" s="240" t="str">
        <f>IF(C3417&lt;&gt;"",VLOOKUP(C3417,'BASE EQUIPOS'!$G$8:$H$22,2,0),"")</f>
        <v/>
      </c>
      <c r="E3417" s="241" t="str">
        <f>IF(C3417&lt;&gt;"",VLOOKUP(C3417,'BASE EQUIPOS'!$G$8:$I$22,3,0),"")</f>
        <v/>
      </c>
      <c r="F3417" s="241" t="str">
        <f>IF(C3417&lt;&gt;"",VLOOKUP(C3417,'BASE EQUIPOS'!$G$8:$J$22,4,0),"")</f>
        <v/>
      </c>
      <c r="G3417" s="242"/>
      <c r="H3417" s="233"/>
      <c r="I3417" s="241"/>
      <c r="J3417" s="241"/>
      <c r="K3417" s="241"/>
      <c r="L3417" s="239"/>
      <c r="M3417" s="244"/>
      <c r="N3417" s="245" t="str">
        <f t="shared" ca="1" si="372"/>
        <v/>
      </c>
      <c r="O3417" s="239"/>
      <c r="P3417" s="244"/>
      <c r="Q3417" s="245" t="str">
        <f t="shared" si="373"/>
        <v/>
      </c>
      <c r="U3417" s="246" t="str">
        <f>IFERROR(VLOOKUP(C3417,'BASE EQUIPOS'!$G$8:$O$22,9,0)," ")</f>
        <v xml:space="preserve"> </v>
      </c>
      <c r="V3417" s="232" t="str">
        <f t="shared" si="375"/>
        <v/>
      </c>
      <c r="W3417" s="232" t="str">
        <f t="shared" si="376"/>
        <v/>
      </c>
      <c r="X3417" s="232" t="str">
        <f>IFERROR(VLOOKUP(W3417,Datos!$P$4:$Q$18,2,0),"")</f>
        <v/>
      </c>
      <c r="Y3417" s="232" t="str">
        <f t="shared" si="377"/>
        <v/>
      </c>
      <c r="AA3417" s="314" t="str">
        <f t="shared" ca="1" si="374"/>
        <v/>
      </c>
    </row>
    <row r="3418" spans="1:27" x14ac:dyDescent="0.3">
      <c r="A3418" s="238"/>
      <c r="B3418" s="241" t="str">
        <f t="shared" si="371"/>
        <v/>
      </c>
      <c r="C3418" s="239"/>
      <c r="D3418" s="240" t="str">
        <f>IF(C3418&lt;&gt;"",VLOOKUP(C3418,'BASE EQUIPOS'!$G$8:$H$22,2,0),"")</f>
        <v/>
      </c>
      <c r="E3418" s="241" t="str">
        <f>IF(C3418&lt;&gt;"",VLOOKUP(C3418,'BASE EQUIPOS'!$G$8:$I$22,3,0),"")</f>
        <v/>
      </c>
      <c r="F3418" s="241" t="str">
        <f>IF(C3418&lt;&gt;"",VLOOKUP(C3418,'BASE EQUIPOS'!$G$8:$J$22,4,0),"")</f>
        <v/>
      </c>
      <c r="G3418" s="242"/>
      <c r="H3418" s="233"/>
      <c r="I3418" s="241"/>
      <c r="J3418" s="241"/>
      <c r="K3418" s="241"/>
      <c r="L3418" s="239"/>
      <c r="M3418" s="244"/>
      <c r="N3418" s="245" t="str">
        <f t="shared" ca="1" si="372"/>
        <v/>
      </c>
      <c r="O3418" s="239"/>
      <c r="P3418" s="244"/>
      <c r="Q3418" s="245" t="str">
        <f t="shared" si="373"/>
        <v/>
      </c>
      <c r="U3418" s="246" t="str">
        <f>IFERROR(VLOOKUP(C3418,'BASE EQUIPOS'!$G$8:$O$22,9,0)," ")</f>
        <v xml:space="preserve"> </v>
      </c>
      <c r="V3418" s="232" t="str">
        <f t="shared" si="375"/>
        <v/>
      </c>
      <c r="W3418" s="232" t="str">
        <f t="shared" si="376"/>
        <v/>
      </c>
      <c r="X3418" s="232" t="str">
        <f>IFERROR(VLOOKUP(W3418,Datos!$P$4:$Q$18,2,0),"")</f>
        <v/>
      </c>
      <c r="Y3418" s="232" t="str">
        <f t="shared" si="377"/>
        <v/>
      </c>
      <c r="AA3418" s="314" t="str">
        <f t="shared" ca="1" si="374"/>
        <v/>
      </c>
    </row>
    <row r="3419" spans="1:27" x14ac:dyDescent="0.3">
      <c r="A3419" s="238"/>
      <c r="B3419" s="241" t="str">
        <f t="shared" si="371"/>
        <v/>
      </c>
      <c r="C3419" s="239"/>
      <c r="D3419" s="240" t="str">
        <f>IF(C3419&lt;&gt;"",VLOOKUP(C3419,'BASE EQUIPOS'!$G$8:$H$22,2,0),"")</f>
        <v/>
      </c>
      <c r="E3419" s="241" t="str">
        <f>IF(C3419&lt;&gt;"",VLOOKUP(C3419,'BASE EQUIPOS'!$G$8:$I$22,3,0),"")</f>
        <v/>
      </c>
      <c r="F3419" s="241" t="str">
        <f>IF(C3419&lt;&gt;"",VLOOKUP(C3419,'BASE EQUIPOS'!$G$8:$J$22,4,0),"")</f>
        <v/>
      </c>
      <c r="G3419" s="242"/>
      <c r="H3419" s="233"/>
      <c r="I3419" s="241"/>
      <c r="J3419" s="241"/>
      <c r="K3419" s="241"/>
      <c r="L3419" s="239"/>
      <c r="M3419" s="244"/>
      <c r="N3419" s="245" t="str">
        <f t="shared" ca="1" si="372"/>
        <v/>
      </c>
      <c r="O3419" s="239"/>
      <c r="P3419" s="244"/>
      <c r="Q3419" s="245" t="str">
        <f t="shared" si="373"/>
        <v/>
      </c>
      <c r="U3419" s="246" t="str">
        <f>IFERROR(VLOOKUP(C3419,'BASE EQUIPOS'!$G$8:$O$22,9,0)," ")</f>
        <v xml:space="preserve"> </v>
      </c>
      <c r="V3419" s="232" t="str">
        <f t="shared" si="375"/>
        <v/>
      </c>
      <c r="W3419" s="232" t="str">
        <f t="shared" si="376"/>
        <v/>
      </c>
      <c r="X3419" s="232" t="str">
        <f>IFERROR(VLOOKUP(W3419,Datos!$P$4:$Q$18,2,0),"")</f>
        <v/>
      </c>
      <c r="Y3419" s="232" t="str">
        <f t="shared" si="377"/>
        <v/>
      </c>
      <c r="AA3419" s="314" t="str">
        <f t="shared" ca="1" si="374"/>
        <v/>
      </c>
    </row>
    <row r="3420" spans="1:27" x14ac:dyDescent="0.3">
      <c r="A3420" s="238"/>
      <c r="B3420" s="241" t="str">
        <f t="shared" ref="B3420:B3483" si="378">IF(C3420&lt;&gt;"",B3419+1,"")</f>
        <v/>
      </c>
      <c r="C3420" s="239"/>
      <c r="D3420" s="240" t="str">
        <f>IF(C3420&lt;&gt;"",VLOOKUP(C3420,'BASE EQUIPOS'!$G$8:$H$22,2,0),"")</f>
        <v/>
      </c>
      <c r="E3420" s="241" t="str">
        <f>IF(C3420&lt;&gt;"",VLOOKUP(C3420,'BASE EQUIPOS'!$G$8:$I$22,3,0),"")</f>
        <v/>
      </c>
      <c r="F3420" s="241" t="str">
        <f>IF(C3420&lt;&gt;"",VLOOKUP(C3420,'BASE EQUIPOS'!$G$8:$J$22,4,0),"")</f>
        <v/>
      </c>
      <c r="G3420" s="242"/>
      <c r="H3420" s="233"/>
      <c r="I3420" s="241"/>
      <c r="J3420" s="241"/>
      <c r="K3420" s="241"/>
      <c r="L3420" s="239"/>
      <c r="M3420" s="244"/>
      <c r="N3420" s="245" t="str">
        <f t="shared" ca="1" si="372"/>
        <v/>
      </c>
      <c r="O3420" s="239"/>
      <c r="P3420" s="244"/>
      <c r="Q3420" s="245" t="str">
        <f t="shared" si="373"/>
        <v/>
      </c>
      <c r="U3420" s="246" t="str">
        <f>IFERROR(VLOOKUP(C3420,'BASE EQUIPOS'!$G$8:$O$22,9,0)," ")</f>
        <v xml:space="preserve"> </v>
      </c>
      <c r="V3420" s="232" t="str">
        <f t="shared" si="375"/>
        <v/>
      </c>
      <c r="W3420" s="232" t="str">
        <f t="shared" si="376"/>
        <v/>
      </c>
      <c r="X3420" s="232" t="str">
        <f>IFERROR(VLOOKUP(W3420,Datos!$P$4:$Q$18,2,0),"")</f>
        <v/>
      </c>
      <c r="Y3420" s="232" t="str">
        <f t="shared" si="377"/>
        <v/>
      </c>
      <c r="AA3420" s="314" t="str">
        <f t="shared" ca="1" si="374"/>
        <v/>
      </c>
    </row>
    <row r="3421" spans="1:27" x14ac:dyDescent="0.3">
      <c r="A3421" s="238"/>
      <c r="B3421" s="241" t="str">
        <f t="shared" si="378"/>
        <v/>
      </c>
      <c r="C3421" s="239"/>
      <c r="D3421" s="240" t="str">
        <f>IF(C3421&lt;&gt;"",VLOOKUP(C3421,'BASE EQUIPOS'!$G$8:$H$22,2,0),"")</f>
        <v/>
      </c>
      <c r="E3421" s="241" t="str">
        <f>IF(C3421&lt;&gt;"",VLOOKUP(C3421,'BASE EQUIPOS'!$G$8:$I$22,3,0),"")</f>
        <v/>
      </c>
      <c r="F3421" s="241" t="str">
        <f>IF(C3421&lt;&gt;"",VLOOKUP(C3421,'BASE EQUIPOS'!$G$8:$J$22,4,0),"")</f>
        <v/>
      </c>
      <c r="G3421" s="242"/>
      <c r="H3421" s="233"/>
      <c r="I3421" s="241"/>
      <c r="J3421" s="241"/>
      <c r="K3421" s="241"/>
      <c r="L3421" s="239"/>
      <c r="M3421" s="244"/>
      <c r="N3421" s="245" t="str">
        <f t="shared" ca="1" si="372"/>
        <v/>
      </c>
      <c r="O3421" s="239"/>
      <c r="P3421" s="244"/>
      <c r="Q3421" s="245" t="str">
        <f t="shared" si="373"/>
        <v/>
      </c>
      <c r="U3421" s="246" t="str">
        <f>IFERROR(VLOOKUP(C3421,'BASE EQUIPOS'!$G$8:$O$22,9,0)," ")</f>
        <v xml:space="preserve"> </v>
      </c>
      <c r="V3421" s="232" t="str">
        <f t="shared" si="375"/>
        <v/>
      </c>
      <c r="W3421" s="232" t="str">
        <f t="shared" si="376"/>
        <v/>
      </c>
      <c r="X3421" s="232" t="str">
        <f>IFERROR(VLOOKUP(W3421,Datos!$P$4:$Q$18,2,0),"")</f>
        <v/>
      </c>
      <c r="Y3421" s="232" t="str">
        <f t="shared" si="377"/>
        <v/>
      </c>
      <c r="AA3421" s="314" t="str">
        <f t="shared" ca="1" si="374"/>
        <v/>
      </c>
    </row>
    <row r="3422" spans="1:27" x14ac:dyDescent="0.3">
      <c r="A3422" s="238"/>
      <c r="B3422" s="241" t="str">
        <f t="shared" si="378"/>
        <v/>
      </c>
      <c r="C3422" s="239"/>
      <c r="D3422" s="240" t="str">
        <f>IF(C3422&lt;&gt;"",VLOOKUP(C3422,'BASE EQUIPOS'!$G$8:$H$22,2,0),"")</f>
        <v/>
      </c>
      <c r="E3422" s="241" t="str">
        <f>IF(C3422&lt;&gt;"",VLOOKUP(C3422,'BASE EQUIPOS'!$G$8:$I$22,3,0),"")</f>
        <v/>
      </c>
      <c r="F3422" s="241" t="str">
        <f>IF(C3422&lt;&gt;"",VLOOKUP(C3422,'BASE EQUIPOS'!$G$8:$J$22,4,0),"")</f>
        <v/>
      </c>
      <c r="G3422" s="242"/>
      <c r="H3422" s="233"/>
      <c r="I3422" s="241"/>
      <c r="J3422" s="241"/>
      <c r="K3422" s="241"/>
      <c r="L3422" s="239"/>
      <c r="M3422" s="244"/>
      <c r="N3422" s="245" t="str">
        <f t="shared" ca="1" si="372"/>
        <v/>
      </c>
      <c r="O3422" s="239"/>
      <c r="P3422" s="244"/>
      <c r="Q3422" s="245" t="str">
        <f t="shared" si="373"/>
        <v/>
      </c>
      <c r="U3422" s="246" t="str">
        <f>IFERROR(VLOOKUP(C3422,'BASE EQUIPOS'!$G$8:$O$22,9,0)," ")</f>
        <v xml:space="preserve"> </v>
      </c>
      <c r="V3422" s="232" t="str">
        <f t="shared" si="375"/>
        <v/>
      </c>
      <c r="W3422" s="232" t="str">
        <f t="shared" si="376"/>
        <v/>
      </c>
      <c r="X3422" s="232" t="str">
        <f>IFERROR(VLOOKUP(W3422,Datos!$P$4:$Q$18,2,0),"")</f>
        <v/>
      </c>
      <c r="Y3422" s="232" t="str">
        <f t="shared" si="377"/>
        <v/>
      </c>
      <c r="AA3422" s="314" t="str">
        <f t="shared" ca="1" si="374"/>
        <v/>
      </c>
    </row>
    <row r="3423" spans="1:27" x14ac:dyDescent="0.3">
      <c r="A3423" s="238"/>
      <c r="B3423" s="241" t="str">
        <f t="shared" si="378"/>
        <v/>
      </c>
      <c r="C3423" s="239"/>
      <c r="D3423" s="240" t="str">
        <f>IF(C3423&lt;&gt;"",VLOOKUP(C3423,'BASE EQUIPOS'!$G$8:$H$22,2,0),"")</f>
        <v/>
      </c>
      <c r="E3423" s="241" t="str">
        <f>IF(C3423&lt;&gt;"",VLOOKUP(C3423,'BASE EQUIPOS'!$G$8:$I$22,3,0),"")</f>
        <v/>
      </c>
      <c r="F3423" s="241" t="str">
        <f>IF(C3423&lt;&gt;"",VLOOKUP(C3423,'BASE EQUIPOS'!$G$8:$J$22,4,0),"")</f>
        <v/>
      </c>
      <c r="G3423" s="242"/>
      <c r="H3423" s="233"/>
      <c r="I3423" s="241"/>
      <c r="J3423" s="241"/>
      <c r="K3423" s="241"/>
      <c r="L3423" s="239"/>
      <c r="M3423" s="244"/>
      <c r="N3423" s="245" t="str">
        <f t="shared" ca="1" si="372"/>
        <v/>
      </c>
      <c r="O3423" s="239"/>
      <c r="P3423" s="244"/>
      <c r="Q3423" s="245" t="str">
        <f t="shared" si="373"/>
        <v/>
      </c>
      <c r="U3423" s="246" t="str">
        <f>IFERROR(VLOOKUP(C3423,'BASE EQUIPOS'!$G$8:$O$22,9,0)," ")</f>
        <v xml:space="preserve"> </v>
      </c>
      <c r="V3423" s="232" t="str">
        <f t="shared" si="375"/>
        <v/>
      </c>
      <c r="W3423" s="232" t="str">
        <f t="shared" si="376"/>
        <v/>
      </c>
      <c r="X3423" s="232" t="str">
        <f>IFERROR(VLOOKUP(W3423,Datos!$P$4:$Q$18,2,0),"")</f>
        <v/>
      </c>
      <c r="Y3423" s="232" t="str">
        <f t="shared" si="377"/>
        <v/>
      </c>
      <c r="AA3423" s="314" t="str">
        <f t="shared" ca="1" si="374"/>
        <v/>
      </c>
    </row>
    <row r="3424" spans="1:27" x14ac:dyDescent="0.3">
      <c r="A3424" s="238"/>
      <c r="B3424" s="241" t="str">
        <f t="shared" si="378"/>
        <v/>
      </c>
      <c r="C3424" s="239"/>
      <c r="D3424" s="240" t="str">
        <f>IF(C3424&lt;&gt;"",VLOOKUP(C3424,'BASE EQUIPOS'!$G$8:$H$22,2,0),"")</f>
        <v/>
      </c>
      <c r="E3424" s="241" t="str">
        <f>IF(C3424&lt;&gt;"",VLOOKUP(C3424,'BASE EQUIPOS'!$G$8:$I$22,3,0),"")</f>
        <v/>
      </c>
      <c r="F3424" s="241" t="str">
        <f>IF(C3424&lt;&gt;"",VLOOKUP(C3424,'BASE EQUIPOS'!$G$8:$J$22,4,0),"")</f>
        <v/>
      </c>
      <c r="G3424" s="242"/>
      <c r="H3424" s="233"/>
      <c r="I3424" s="241"/>
      <c r="J3424" s="241"/>
      <c r="K3424" s="241"/>
      <c r="L3424" s="239"/>
      <c r="M3424" s="244"/>
      <c r="N3424" s="245" t="str">
        <f t="shared" ca="1" si="372"/>
        <v/>
      </c>
      <c r="O3424" s="239"/>
      <c r="P3424" s="244"/>
      <c r="Q3424" s="245" t="str">
        <f t="shared" si="373"/>
        <v/>
      </c>
      <c r="U3424" s="246" t="str">
        <f>IFERROR(VLOOKUP(C3424,'BASE EQUIPOS'!$G$8:$O$22,9,0)," ")</f>
        <v xml:space="preserve"> </v>
      </c>
      <c r="V3424" s="232" t="str">
        <f t="shared" si="375"/>
        <v/>
      </c>
      <c r="W3424" s="232" t="str">
        <f t="shared" si="376"/>
        <v/>
      </c>
      <c r="X3424" s="232" t="str">
        <f>IFERROR(VLOOKUP(W3424,Datos!$P$4:$Q$18,2,0),"")</f>
        <v/>
      </c>
      <c r="Y3424" s="232" t="str">
        <f t="shared" si="377"/>
        <v/>
      </c>
      <c r="AA3424" s="314" t="str">
        <f t="shared" ca="1" si="374"/>
        <v/>
      </c>
    </row>
    <row r="3425" spans="1:27" x14ac:dyDescent="0.3">
      <c r="A3425" s="238"/>
      <c r="B3425" s="241" t="str">
        <f t="shared" si="378"/>
        <v/>
      </c>
      <c r="C3425" s="239"/>
      <c r="D3425" s="240" t="str">
        <f>IF(C3425&lt;&gt;"",VLOOKUP(C3425,'BASE EQUIPOS'!$G$8:$H$22,2,0),"")</f>
        <v/>
      </c>
      <c r="E3425" s="241" t="str">
        <f>IF(C3425&lt;&gt;"",VLOOKUP(C3425,'BASE EQUIPOS'!$G$8:$I$22,3,0),"")</f>
        <v/>
      </c>
      <c r="F3425" s="241" t="str">
        <f>IF(C3425&lt;&gt;"",VLOOKUP(C3425,'BASE EQUIPOS'!$G$8:$J$22,4,0),"")</f>
        <v/>
      </c>
      <c r="G3425" s="242"/>
      <c r="H3425" s="233"/>
      <c r="I3425" s="241"/>
      <c r="J3425" s="241"/>
      <c r="K3425" s="241"/>
      <c r="L3425" s="239"/>
      <c r="M3425" s="244"/>
      <c r="N3425" s="245" t="str">
        <f t="shared" ca="1" si="372"/>
        <v/>
      </c>
      <c r="O3425" s="239"/>
      <c r="P3425" s="244"/>
      <c r="Q3425" s="245" t="str">
        <f t="shared" si="373"/>
        <v/>
      </c>
      <c r="U3425" s="246" t="str">
        <f>IFERROR(VLOOKUP(C3425,'BASE EQUIPOS'!$G$8:$O$22,9,0)," ")</f>
        <v xml:space="preserve"> </v>
      </c>
      <c r="V3425" s="232" t="str">
        <f t="shared" si="375"/>
        <v/>
      </c>
      <c r="W3425" s="232" t="str">
        <f t="shared" si="376"/>
        <v/>
      </c>
      <c r="X3425" s="232" t="str">
        <f>IFERROR(VLOOKUP(W3425,Datos!$P$4:$Q$18,2,0),"")</f>
        <v/>
      </c>
      <c r="Y3425" s="232" t="str">
        <f t="shared" si="377"/>
        <v/>
      </c>
      <c r="AA3425" s="314" t="str">
        <f t="shared" ca="1" si="374"/>
        <v/>
      </c>
    </row>
    <row r="3426" spans="1:27" x14ac:dyDescent="0.3">
      <c r="A3426" s="238"/>
      <c r="B3426" s="241" t="str">
        <f t="shared" si="378"/>
        <v/>
      </c>
      <c r="C3426" s="239"/>
      <c r="D3426" s="240" t="str">
        <f>IF(C3426&lt;&gt;"",VLOOKUP(C3426,'BASE EQUIPOS'!$G$8:$H$22,2,0),"")</f>
        <v/>
      </c>
      <c r="E3426" s="241" t="str">
        <f>IF(C3426&lt;&gt;"",VLOOKUP(C3426,'BASE EQUIPOS'!$G$8:$I$22,3,0),"")</f>
        <v/>
      </c>
      <c r="F3426" s="241" t="str">
        <f>IF(C3426&lt;&gt;"",VLOOKUP(C3426,'BASE EQUIPOS'!$G$8:$J$22,4,0),"")</f>
        <v/>
      </c>
      <c r="G3426" s="242"/>
      <c r="H3426" s="233"/>
      <c r="I3426" s="241"/>
      <c r="J3426" s="241"/>
      <c r="K3426" s="241"/>
      <c r="L3426" s="239"/>
      <c r="M3426" s="244"/>
      <c r="N3426" s="245" t="str">
        <f t="shared" ca="1" si="372"/>
        <v/>
      </c>
      <c r="O3426" s="239"/>
      <c r="P3426" s="244"/>
      <c r="Q3426" s="245" t="str">
        <f t="shared" si="373"/>
        <v/>
      </c>
      <c r="U3426" s="246" t="str">
        <f>IFERROR(VLOOKUP(C3426,'BASE EQUIPOS'!$G$8:$O$22,9,0)," ")</f>
        <v xml:space="preserve"> </v>
      </c>
      <c r="V3426" s="232" t="str">
        <f t="shared" si="375"/>
        <v/>
      </c>
      <c r="W3426" s="232" t="str">
        <f t="shared" si="376"/>
        <v/>
      </c>
      <c r="X3426" s="232" t="str">
        <f>IFERROR(VLOOKUP(W3426,Datos!$P$4:$Q$18,2,0),"")</f>
        <v/>
      </c>
      <c r="Y3426" s="232" t="str">
        <f t="shared" si="377"/>
        <v/>
      </c>
      <c r="AA3426" s="314" t="str">
        <f t="shared" ca="1" si="374"/>
        <v/>
      </c>
    </row>
    <row r="3427" spans="1:27" x14ac:dyDescent="0.3">
      <c r="A3427" s="238"/>
      <c r="B3427" s="241" t="str">
        <f t="shared" si="378"/>
        <v/>
      </c>
      <c r="C3427" s="239"/>
      <c r="D3427" s="240" t="str">
        <f>IF(C3427&lt;&gt;"",VLOOKUP(C3427,'BASE EQUIPOS'!$G$8:$H$22,2,0),"")</f>
        <v/>
      </c>
      <c r="E3427" s="241" t="str">
        <f>IF(C3427&lt;&gt;"",VLOOKUP(C3427,'BASE EQUIPOS'!$G$8:$I$22,3,0),"")</f>
        <v/>
      </c>
      <c r="F3427" s="241" t="str">
        <f>IF(C3427&lt;&gt;"",VLOOKUP(C3427,'BASE EQUIPOS'!$G$8:$J$22,4,0),"")</f>
        <v/>
      </c>
      <c r="G3427" s="242"/>
      <c r="H3427" s="233"/>
      <c r="I3427" s="241"/>
      <c r="J3427" s="241"/>
      <c r="K3427" s="241"/>
      <c r="L3427" s="239"/>
      <c r="M3427" s="244"/>
      <c r="N3427" s="245" t="str">
        <f t="shared" ca="1" si="372"/>
        <v/>
      </c>
      <c r="O3427" s="239"/>
      <c r="P3427" s="244"/>
      <c r="Q3427" s="245" t="str">
        <f t="shared" si="373"/>
        <v/>
      </c>
      <c r="U3427" s="246" t="str">
        <f>IFERROR(VLOOKUP(C3427,'BASE EQUIPOS'!$G$8:$O$22,9,0)," ")</f>
        <v xml:space="preserve"> </v>
      </c>
      <c r="V3427" s="232" t="str">
        <f t="shared" si="375"/>
        <v/>
      </c>
      <c r="W3427" s="232" t="str">
        <f t="shared" si="376"/>
        <v/>
      </c>
      <c r="X3427" s="232" t="str">
        <f>IFERROR(VLOOKUP(W3427,Datos!$P$4:$Q$18,2,0),"")</f>
        <v/>
      </c>
      <c r="Y3427" s="232" t="str">
        <f t="shared" si="377"/>
        <v/>
      </c>
      <c r="AA3427" s="314" t="str">
        <f t="shared" ca="1" si="374"/>
        <v/>
      </c>
    </row>
    <row r="3428" spans="1:27" x14ac:dyDescent="0.3">
      <c r="A3428" s="238"/>
      <c r="B3428" s="241" t="str">
        <f t="shared" si="378"/>
        <v/>
      </c>
      <c r="C3428" s="239"/>
      <c r="D3428" s="240" t="str">
        <f>IF(C3428&lt;&gt;"",VLOOKUP(C3428,'BASE EQUIPOS'!$G$8:$H$22,2,0),"")</f>
        <v/>
      </c>
      <c r="E3428" s="241" t="str">
        <f>IF(C3428&lt;&gt;"",VLOOKUP(C3428,'BASE EQUIPOS'!$G$8:$I$22,3,0),"")</f>
        <v/>
      </c>
      <c r="F3428" s="241" t="str">
        <f>IF(C3428&lt;&gt;"",VLOOKUP(C3428,'BASE EQUIPOS'!$G$8:$J$22,4,0),"")</f>
        <v/>
      </c>
      <c r="G3428" s="242"/>
      <c r="H3428" s="233"/>
      <c r="I3428" s="241"/>
      <c r="J3428" s="241"/>
      <c r="K3428" s="241"/>
      <c r="L3428" s="239"/>
      <c r="M3428" s="244"/>
      <c r="N3428" s="245" t="str">
        <f t="shared" ca="1" si="372"/>
        <v/>
      </c>
      <c r="O3428" s="239"/>
      <c r="P3428" s="244"/>
      <c r="Q3428" s="245" t="str">
        <f t="shared" si="373"/>
        <v/>
      </c>
      <c r="U3428" s="246" t="str">
        <f>IFERROR(VLOOKUP(C3428,'BASE EQUIPOS'!$G$8:$O$22,9,0)," ")</f>
        <v xml:space="preserve"> </v>
      </c>
      <c r="V3428" s="232" t="str">
        <f t="shared" si="375"/>
        <v/>
      </c>
      <c r="W3428" s="232" t="str">
        <f t="shared" si="376"/>
        <v/>
      </c>
      <c r="X3428" s="232" t="str">
        <f>IFERROR(VLOOKUP(W3428,Datos!$P$4:$Q$18,2,0),"")</f>
        <v/>
      </c>
      <c r="Y3428" s="232" t="str">
        <f t="shared" si="377"/>
        <v/>
      </c>
      <c r="AA3428" s="314" t="str">
        <f t="shared" ca="1" si="374"/>
        <v/>
      </c>
    </row>
    <row r="3429" spans="1:27" x14ac:dyDescent="0.3">
      <c r="A3429" s="238"/>
      <c r="B3429" s="241" t="str">
        <f t="shared" si="378"/>
        <v/>
      </c>
      <c r="C3429" s="239"/>
      <c r="D3429" s="240" t="str">
        <f>IF(C3429&lt;&gt;"",VLOOKUP(C3429,'BASE EQUIPOS'!$G$8:$H$22,2,0),"")</f>
        <v/>
      </c>
      <c r="E3429" s="241" t="str">
        <f>IF(C3429&lt;&gt;"",VLOOKUP(C3429,'BASE EQUIPOS'!$G$8:$I$22,3,0),"")</f>
        <v/>
      </c>
      <c r="F3429" s="241" t="str">
        <f>IF(C3429&lt;&gt;"",VLOOKUP(C3429,'BASE EQUIPOS'!$G$8:$J$22,4,0),"")</f>
        <v/>
      </c>
      <c r="G3429" s="242"/>
      <c r="H3429" s="233"/>
      <c r="I3429" s="241"/>
      <c r="J3429" s="241"/>
      <c r="K3429" s="241"/>
      <c r="L3429" s="239"/>
      <c r="M3429" s="244"/>
      <c r="N3429" s="245" t="str">
        <f t="shared" ca="1" si="372"/>
        <v/>
      </c>
      <c r="O3429" s="239"/>
      <c r="P3429" s="244"/>
      <c r="Q3429" s="245" t="str">
        <f t="shared" si="373"/>
        <v/>
      </c>
      <c r="U3429" s="246" t="str">
        <f>IFERROR(VLOOKUP(C3429,'BASE EQUIPOS'!$G$8:$O$22,9,0)," ")</f>
        <v xml:space="preserve"> </v>
      </c>
      <c r="V3429" s="232" t="str">
        <f t="shared" si="375"/>
        <v/>
      </c>
      <c r="W3429" s="232" t="str">
        <f t="shared" si="376"/>
        <v/>
      </c>
      <c r="X3429" s="232" t="str">
        <f>IFERROR(VLOOKUP(W3429,Datos!$P$4:$Q$18,2,0),"")</f>
        <v/>
      </c>
      <c r="Y3429" s="232" t="str">
        <f t="shared" si="377"/>
        <v/>
      </c>
      <c r="AA3429" s="314" t="str">
        <f t="shared" ca="1" si="374"/>
        <v/>
      </c>
    </row>
    <row r="3430" spans="1:27" x14ac:dyDescent="0.3">
      <c r="A3430" s="238"/>
      <c r="B3430" s="241" t="str">
        <f t="shared" si="378"/>
        <v/>
      </c>
      <c r="C3430" s="239"/>
      <c r="D3430" s="240" t="str">
        <f>IF(C3430&lt;&gt;"",VLOOKUP(C3430,'BASE EQUIPOS'!$G$8:$H$22,2,0),"")</f>
        <v/>
      </c>
      <c r="E3430" s="241" t="str">
        <f>IF(C3430&lt;&gt;"",VLOOKUP(C3430,'BASE EQUIPOS'!$G$8:$I$22,3,0),"")</f>
        <v/>
      </c>
      <c r="F3430" s="241" t="str">
        <f>IF(C3430&lt;&gt;"",VLOOKUP(C3430,'BASE EQUIPOS'!$G$8:$J$22,4,0),"")</f>
        <v/>
      </c>
      <c r="G3430" s="242"/>
      <c r="H3430" s="233"/>
      <c r="I3430" s="241"/>
      <c r="J3430" s="241"/>
      <c r="K3430" s="241"/>
      <c r="L3430" s="239"/>
      <c r="M3430" s="244"/>
      <c r="N3430" s="245" t="str">
        <f t="shared" ca="1" si="372"/>
        <v/>
      </c>
      <c r="O3430" s="239"/>
      <c r="P3430" s="244"/>
      <c r="Q3430" s="245" t="str">
        <f t="shared" si="373"/>
        <v/>
      </c>
      <c r="U3430" s="246" t="str">
        <f>IFERROR(VLOOKUP(C3430,'BASE EQUIPOS'!$G$8:$O$22,9,0)," ")</f>
        <v xml:space="preserve"> </v>
      </c>
      <c r="V3430" s="232" t="str">
        <f t="shared" si="375"/>
        <v/>
      </c>
      <c r="W3430" s="232" t="str">
        <f t="shared" si="376"/>
        <v/>
      </c>
      <c r="X3430" s="232" t="str">
        <f>IFERROR(VLOOKUP(W3430,Datos!$P$4:$Q$18,2,0),"")</f>
        <v/>
      </c>
      <c r="Y3430" s="232" t="str">
        <f t="shared" si="377"/>
        <v/>
      </c>
      <c r="AA3430" s="314" t="str">
        <f t="shared" ca="1" si="374"/>
        <v/>
      </c>
    </row>
    <row r="3431" spans="1:27" x14ac:dyDescent="0.3">
      <c r="A3431" s="238"/>
      <c r="B3431" s="241" t="str">
        <f t="shared" si="378"/>
        <v/>
      </c>
      <c r="C3431" s="239"/>
      <c r="D3431" s="240" t="str">
        <f>IF(C3431&lt;&gt;"",VLOOKUP(C3431,'BASE EQUIPOS'!$G$8:$H$22,2,0),"")</f>
        <v/>
      </c>
      <c r="E3431" s="241" t="str">
        <f>IF(C3431&lt;&gt;"",VLOOKUP(C3431,'BASE EQUIPOS'!$G$8:$I$22,3,0),"")</f>
        <v/>
      </c>
      <c r="F3431" s="241" t="str">
        <f>IF(C3431&lt;&gt;"",VLOOKUP(C3431,'BASE EQUIPOS'!$G$8:$J$22,4,0),"")</f>
        <v/>
      </c>
      <c r="G3431" s="242"/>
      <c r="H3431" s="233"/>
      <c r="I3431" s="241"/>
      <c r="J3431" s="241"/>
      <c r="K3431" s="241"/>
      <c r="L3431" s="239"/>
      <c r="M3431" s="244"/>
      <c r="N3431" s="245" t="str">
        <f t="shared" ca="1" si="372"/>
        <v/>
      </c>
      <c r="O3431" s="239"/>
      <c r="P3431" s="244"/>
      <c r="Q3431" s="245" t="str">
        <f t="shared" si="373"/>
        <v/>
      </c>
      <c r="U3431" s="246" t="str">
        <f>IFERROR(VLOOKUP(C3431,'BASE EQUIPOS'!$G$8:$O$22,9,0)," ")</f>
        <v xml:space="preserve"> </v>
      </c>
      <c r="V3431" s="232" t="str">
        <f t="shared" si="375"/>
        <v/>
      </c>
      <c r="W3431" s="232" t="str">
        <f t="shared" si="376"/>
        <v/>
      </c>
      <c r="X3431" s="232" t="str">
        <f>IFERROR(VLOOKUP(W3431,Datos!$P$4:$Q$18,2,0),"")</f>
        <v/>
      </c>
      <c r="Y3431" s="232" t="str">
        <f t="shared" si="377"/>
        <v/>
      </c>
      <c r="AA3431" s="314" t="str">
        <f t="shared" ca="1" si="374"/>
        <v/>
      </c>
    </row>
    <row r="3432" spans="1:27" x14ac:dyDescent="0.3">
      <c r="A3432" s="238"/>
      <c r="B3432" s="241" t="str">
        <f t="shared" si="378"/>
        <v/>
      </c>
      <c r="C3432" s="239"/>
      <c r="D3432" s="240" t="str">
        <f>IF(C3432&lt;&gt;"",VLOOKUP(C3432,'BASE EQUIPOS'!$G$8:$H$22,2,0),"")</f>
        <v/>
      </c>
      <c r="E3432" s="241" t="str">
        <f>IF(C3432&lt;&gt;"",VLOOKUP(C3432,'BASE EQUIPOS'!$G$8:$I$22,3,0),"")</f>
        <v/>
      </c>
      <c r="F3432" s="241" t="str">
        <f>IF(C3432&lt;&gt;"",VLOOKUP(C3432,'BASE EQUIPOS'!$G$8:$J$22,4,0),"")</f>
        <v/>
      </c>
      <c r="G3432" s="242"/>
      <c r="H3432" s="233"/>
      <c r="I3432" s="241"/>
      <c r="J3432" s="241"/>
      <c r="K3432" s="241"/>
      <c r="L3432" s="239"/>
      <c r="M3432" s="244"/>
      <c r="N3432" s="245" t="str">
        <f t="shared" ca="1" si="372"/>
        <v/>
      </c>
      <c r="O3432" s="239"/>
      <c r="P3432" s="244"/>
      <c r="Q3432" s="245" t="str">
        <f t="shared" si="373"/>
        <v/>
      </c>
      <c r="U3432" s="246" t="str">
        <f>IFERROR(VLOOKUP(C3432,'BASE EQUIPOS'!$G$8:$O$22,9,0)," ")</f>
        <v xml:space="preserve"> </v>
      </c>
      <c r="V3432" s="232" t="str">
        <f t="shared" si="375"/>
        <v/>
      </c>
      <c r="W3432" s="232" t="str">
        <f t="shared" si="376"/>
        <v/>
      </c>
      <c r="X3432" s="232" t="str">
        <f>IFERROR(VLOOKUP(W3432,Datos!$P$4:$Q$18,2,0),"")</f>
        <v/>
      </c>
      <c r="Y3432" s="232" t="str">
        <f t="shared" si="377"/>
        <v/>
      </c>
      <c r="AA3432" s="314" t="str">
        <f t="shared" ca="1" si="374"/>
        <v/>
      </c>
    </row>
    <row r="3433" spans="1:27" x14ac:dyDescent="0.3">
      <c r="A3433" s="238"/>
      <c r="B3433" s="241" t="str">
        <f t="shared" si="378"/>
        <v/>
      </c>
      <c r="C3433" s="239"/>
      <c r="D3433" s="240" t="str">
        <f>IF(C3433&lt;&gt;"",VLOOKUP(C3433,'BASE EQUIPOS'!$G$8:$H$22,2,0),"")</f>
        <v/>
      </c>
      <c r="E3433" s="241" t="str">
        <f>IF(C3433&lt;&gt;"",VLOOKUP(C3433,'BASE EQUIPOS'!$G$8:$I$22,3,0),"")</f>
        <v/>
      </c>
      <c r="F3433" s="241" t="str">
        <f>IF(C3433&lt;&gt;"",VLOOKUP(C3433,'BASE EQUIPOS'!$G$8:$J$22,4,0),"")</f>
        <v/>
      </c>
      <c r="G3433" s="242"/>
      <c r="H3433" s="233"/>
      <c r="I3433" s="241"/>
      <c r="J3433" s="241"/>
      <c r="K3433" s="241"/>
      <c r="L3433" s="239"/>
      <c r="M3433" s="244"/>
      <c r="N3433" s="245" t="str">
        <f t="shared" ca="1" si="372"/>
        <v/>
      </c>
      <c r="O3433" s="239"/>
      <c r="P3433" s="244"/>
      <c r="Q3433" s="245" t="str">
        <f t="shared" si="373"/>
        <v/>
      </c>
      <c r="U3433" s="246" t="str">
        <f>IFERROR(VLOOKUP(C3433,'BASE EQUIPOS'!$G$8:$O$22,9,0)," ")</f>
        <v xml:space="preserve"> </v>
      </c>
      <c r="V3433" s="232" t="str">
        <f t="shared" si="375"/>
        <v/>
      </c>
      <c r="W3433" s="232" t="str">
        <f t="shared" si="376"/>
        <v/>
      </c>
      <c r="X3433" s="232" t="str">
        <f>IFERROR(VLOOKUP(W3433,Datos!$P$4:$Q$18,2,0),"")</f>
        <v/>
      </c>
      <c r="Y3433" s="232" t="str">
        <f t="shared" si="377"/>
        <v/>
      </c>
      <c r="AA3433" s="314" t="str">
        <f t="shared" ca="1" si="374"/>
        <v/>
      </c>
    </row>
    <row r="3434" spans="1:27" x14ac:dyDescent="0.3">
      <c r="A3434" s="238"/>
      <c r="B3434" s="241" t="str">
        <f t="shared" si="378"/>
        <v/>
      </c>
      <c r="C3434" s="239"/>
      <c r="D3434" s="240" t="str">
        <f>IF(C3434&lt;&gt;"",VLOOKUP(C3434,'BASE EQUIPOS'!$G$8:$H$22,2,0),"")</f>
        <v/>
      </c>
      <c r="E3434" s="241" t="str">
        <f>IF(C3434&lt;&gt;"",VLOOKUP(C3434,'BASE EQUIPOS'!$G$8:$I$22,3,0),"")</f>
        <v/>
      </c>
      <c r="F3434" s="241" t="str">
        <f>IF(C3434&lt;&gt;"",VLOOKUP(C3434,'BASE EQUIPOS'!$G$8:$J$22,4,0),"")</f>
        <v/>
      </c>
      <c r="G3434" s="242"/>
      <c r="H3434" s="233"/>
      <c r="I3434" s="241"/>
      <c r="J3434" s="241"/>
      <c r="K3434" s="241"/>
      <c r="L3434" s="239"/>
      <c r="M3434" s="244"/>
      <c r="N3434" s="245" t="str">
        <f t="shared" ca="1" si="372"/>
        <v/>
      </c>
      <c r="O3434" s="239"/>
      <c r="P3434" s="244"/>
      <c r="Q3434" s="245" t="str">
        <f t="shared" si="373"/>
        <v/>
      </c>
      <c r="U3434" s="246" t="str">
        <f>IFERROR(VLOOKUP(C3434,'BASE EQUIPOS'!$G$8:$O$22,9,0)," ")</f>
        <v xml:space="preserve"> </v>
      </c>
      <c r="V3434" s="232" t="str">
        <f t="shared" si="375"/>
        <v/>
      </c>
      <c r="W3434" s="232" t="str">
        <f t="shared" si="376"/>
        <v/>
      </c>
      <c r="X3434" s="232" t="str">
        <f>IFERROR(VLOOKUP(W3434,Datos!$P$4:$Q$18,2,0),"")</f>
        <v/>
      </c>
      <c r="Y3434" s="232" t="str">
        <f t="shared" si="377"/>
        <v/>
      </c>
      <c r="AA3434" s="314" t="str">
        <f t="shared" ca="1" si="374"/>
        <v/>
      </c>
    </row>
    <row r="3435" spans="1:27" x14ac:dyDescent="0.3">
      <c r="A3435" s="238"/>
      <c r="B3435" s="241" t="str">
        <f t="shared" si="378"/>
        <v/>
      </c>
      <c r="C3435" s="239"/>
      <c r="D3435" s="240" t="str">
        <f>IF(C3435&lt;&gt;"",VLOOKUP(C3435,'BASE EQUIPOS'!$G$8:$H$22,2,0),"")</f>
        <v/>
      </c>
      <c r="E3435" s="241" t="str">
        <f>IF(C3435&lt;&gt;"",VLOOKUP(C3435,'BASE EQUIPOS'!$G$8:$I$22,3,0),"")</f>
        <v/>
      </c>
      <c r="F3435" s="241" t="str">
        <f>IF(C3435&lt;&gt;"",VLOOKUP(C3435,'BASE EQUIPOS'!$G$8:$J$22,4,0),"")</f>
        <v/>
      </c>
      <c r="G3435" s="242"/>
      <c r="H3435" s="233"/>
      <c r="I3435" s="241"/>
      <c r="J3435" s="241"/>
      <c r="K3435" s="241"/>
      <c r="L3435" s="239"/>
      <c r="M3435" s="244"/>
      <c r="N3435" s="245" t="str">
        <f t="shared" ca="1" si="372"/>
        <v/>
      </c>
      <c r="O3435" s="239"/>
      <c r="P3435" s="244"/>
      <c r="Q3435" s="245" t="str">
        <f t="shared" si="373"/>
        <v/>
      </c>
      <c r="U3435" s="246" t="str">
        <f>IFERROR(VLOOKUP(C3435,'BASE EQUIPOS'!$G$8:$O$22,9,0)," ")</f>
        <v xml:space="preserve"> </v>
      </c>
      <c r="V3435" s="232" t="str">
        <f t="shared" si="375"/>
        <v/>
      </c>
      <c r="W3435" s="232" t="str">
        <f t="shared" si="376"/>
        <v/>
      </c>
      <c r="X3435" s="232" t="str">
        <f>IFERROR(VLOOKUP(W3435,Datos!$P$4:$Q$18,2,0),"")</f>
        <v/>
      </c>
      <c r="Y3435" s="232" t="str">
        <f t="shared" si="377"/>
        <v/>
      </c>
      <c r="AA3435" s="314" t="str">
        <f t="shared" ca="1" si="374"/>
        <v/>
      </c>
    </row>
    <row r="3436" spans="1:27" x14ac:dyDescent="0.3">
      <c r="A3436" s="238"/>
      <c r="B3436" s="241" t="str">
        <f t="shared" si="378"/>
        <v/>
      </c>
      <c r="C3436" s="239"/>
      <c r="D3436" s="240" t="str">
        <f>IF(C3436&lt;&gt;"",VLOOKUP(C3436,'BASE EQUIPOS'!$G$8:$H$22,2,0),"")</f>
        <v/>
      </c>
      <c r="E3436" s="241" t="str">
        <f>IF(C3436&lt;&gt;"",VLOOKUP(C3436,'BASE EQUIPOS'!$G$8:$I$22,3,0),"")</f>
        <v/>
      </c>
      <c r="F3436" s="241" t="str">
        <f>IF(C3436&lt;&gt;"",VLOOKUP(C3436,'BASE EQUIPOS'!$G$8:$J$22,4,0),"")</f>
        <v/>
      </c>
      <c r="G3436" s="242"/>
      <c r="H3436" s="233"/>
      <c r="I3436" s="241"/>
      <c r="J3436" s="241"/>
      <c r="K3436" s="241"/>
      <c r="L3436" s="239"/>
      <c r="M3436" s="244"/>
      <c r="N3436" s="245" t="str">
        <f t="shared" ca="1" si="372"/>
        <v/>
      </c>
      <c r="O3436" s="239"/>
      <c r="P3436" s="244"/>
      <c r="Q3436" s="245" t="str">
        <f t="shared" si="373"/>
        <v/>
      </c>
      <c r="U3436" s="246" t="str">
        <f>IFERROR(VLOOKUP(C3436,'BASE EQUIPOS'!$G$8:$O$22,9,0)," ")</f>
        <v xml:space="preserve"> </v>
      </c>
      <c r="V3436" s="232" t="str">
        <f t="shared" si="375"/>
        <v/>
      </c>
      <c r="W3436" s="232" t="str">
        <f t="shared" si="376"/>
        <v/>
      </c>
      <c r="X3436" s="232" t="str">
        <f>IFERROR(VLOOKUP(W3436,Datos!$P$4:$Q$18,2,0),"")</f>
        <v/>
      </c>
      <c r="Y3436" s="232" t="str">
        <f t="shared" si="377"/>
        <v/>
      </c>
      <c r="AA3436" s="314" t="str">
        <f t="shared" ca="1" si="374"/>
        <v/>
      </c>
    </row>
    <row r="3437" spans="1:27" x14ac:dyDescent="0.3">
      <c r="A3437" s="238"/>
      <c r="B3437" s="241" t="str">
        <f t="shared" si="378"/>
        <v/>
      </c>
      <c r="C3437" s="239"/>
      <c r="D3437" s="240" t="str">
        <f>IF(C3437&lt;&gt;"",VLOOKUP(C3437,'BASE EQUIPOS'!$G$8:$H$22,2,0),"")</f>
        <v/>
      </c>
      <c r="E3437" s="241" t="str">
        <f>IF(C3437&lt;&gt;"",VLOOKUP(C3437,'BASE EQUIPOS'!$G$8:$I$22,3,0),"")</f>
        <v/>
      </c>
      <c r="F3437" s="241" t="str">
        <f>IF(C3437&lt;&gt;"",VLOOKUP(C3437,'BASE EQUIPOS'!$G$8:$J$22,4,0),"")</f>
        <v/>
      </c>
      <c r="G3437" s="242"/>
      <c r="H3437" s="233"/>
      <c r="I3437" s="241"/>
      <c r="J3437" s="241"/>
      <c r="K3437" s="241"/>
      <c r="L3437" s="239"/>
      <c r="M3437" s="244"/>
      <c r="N3437" s="245" t="str">
        <f t="shared" ca="1" si="372"/>
        <v/>
      </c>
      <c r="O3437" s="239"/>
      <c r="P3437" s="244"/>
      <c r="Q3437" s="245" t="str">
        <f t="shared" si="373"/>
        <v/>
      </c>
      <c r="U3437" s="246" t="str">
        <f>IFERROR(VLOOKUP(C3437,'BASE EQUIPOS'!$G$8:$O$22,9,0)," ")</f>
        <v xml:space="preserve"> </v>
      </c>
      <c r="V3437" s="232" t="str">
        <f t="shared" si="375"/>
        <v/>
      </c>
      <c r="W3437" s="232" t="str">
        <f t="shared" si="376"/>
        <v/>
      </c>
      <c r="X3437" s="232" t="str">
        <f>IFERROR(VLOOKUP(W3437,Datos!$P$4:$Q$18,2,0),"")</f>
        <v/>
      </c>
      <c r="Y3437" s="232" t="str">
        <f t="shared" si="377"/>
        <v/>
      </c>
      <c r="AA3437" s="314" t="str">
        <f t="shared" ca="1" si="374"/>
        <v/>
      </c>
    </row>
    <row r="3438" spans="1:27" x14ac:dyDescent="0.3">
      <c r="A3438" s="238"/>
      <c r="B3438" s="241" t="str">
        <f t="shared" si="378"/>
        <v/>
      </c>
      <c r="C3438" s="239"/>
      <c r="D3438" s="240" t="str">
        <f>IF(C3438&lt;&gt;"",VLOOKUP(C3438,'BASE EQUIPOS'!$G$8:$H$22,2,0),"")</f>
        <v/>
      </c>
      <c r="E3438" s="241" t="str">
        <f>IF(C3438&lt;&gt;"",VLOOKUP(C3438,'BASE EQUIPOS'!$G$8:$I$22,3,0),"")</f>
        <v/>
      </c>
      <c r="F3438" s="241" t="str">
        <f>IF(C3438&lt;&gt;"",VLOOKUP(C3438,'BASE EQUIPOS'!$G$8:$J$22,4,0),"")</f>
        <v/>
      </c>
      <c r="G3438" s="242"/>
      <c r="H3438" s="233"/>
      <c r="I3438" s="241"/>
      <c r="J3438" s="241"/>
      <c r="K3438" s="241"/>
      <c r="L3438" s="239"/>
      <c r="M3438" s="244"/>
      <c r="N3438" s="245" t="str">
        <f t="shared" ca="1" si="372"/>
        <v/>
      </c>
      <c r="O3438" s="239"/>
      <c r="P3438" s="244"/>
      <c r="Q3438" s="245" t="str">
        <f t="shared" si="373"/>
        <v/>
      </c>
      <c r="U3438" s="246" t="str">
        <f>IFERROR(VLOOKUP(C3438,'BASE EQUIPOS'!$G$8:$O$22,9,0)," ")</f>
        <v xml:space="preserve"> </v>
      </c>
      <c r="V3438" s="232" t="str">
        <f t="shared" si="375"/>
        <v/>
      </c>
      <c r="W3438" s="232" t="str">
        <f t="shared" si="376"/>
        <v/>
      </c>
      <c r="X3438" s="232" t="str">
        <f>IFERROR(VLOOKUP(W3438,Datos!$P$4:$Q$18,2,0),"")</f>
        <v/>
      </c>
      <c r="Y3438" s="232" t="str">
        <f t="shared" si="377"/>
        <v/>
      </c>
      <c r="AA3438" s="314" t="str">
        <f t="shared" ca="1" si="374"/>
        <v/>
      </c>
    </row>
    <row r="3439" spans="1:27" x14ac:dyDescent="0.3">
      <c r="A3439" s="238"/>
      <c r="B3439" s="241" t="str">
        <f t="shared" si="378"/>
        <v/>
      </c>
      <c r="C3439" s="239"/>
      <c r="D3439" s="240" t="str">
        <f>IF(C3439&lt;&gt;"",VLOOKUP(C3439,'BASE EQUIPOS'!$G$8:$H$22,2,0),"")</f>
        <v/>
      </c>
      <c r="E3439" s="241" t="str">
        <f>IF(C3439&lt;&gt;"",VLOOKUP(C3439,'BASE EQUIPOS'!$G$8:$I$22,3,0),"")</f>
        <v/>
      </c>
      <c r="F3439" s="241" t="str">
        <f>IF(C3439&lt;&gt;"",VLOOKUP(C3439,'BASE EQUIPOS'!$G$8:$J$22,4,0),"")</f>
        <v/>
      </c>
      <c r="G3439" s="242"/>
      <c r="H3439" s="233"/>
      <c r="I3439" s="241"/>
      <c r="J3439" s="241"/>
      <c r="K3439" s="241"/>
      <c r="L3439" s="239"/>
      <c r="M3439" s="244"/>
      <c r="N3439" s="245" t="str">
        <f t="shared" ca="1" si="372"/>
        <v/>
      </c>
      <c r="O3439" s="239"/>
      <c r="P3439" s="244"/>
      <c r="Q3439" s="245" t="str">
        <f t="shared" si="373"/>
        <v/>
      </c>
      <c r="U3439" s="246" t="str">
        <f>IFERROR(VLOOKUP(C3439,'BASE EQUIPOS'!$G$8:$O$22,9,0)," ")</f>
        <v xml:space="preserve"> </v>
      </c>
      <c r="V3439" s="232" t="str">
        <f t="shared" si="375"/>
        <v/>
      </c>
      <c r="W3439" s="232" t="str">
        <f t="shared" si="376"/>
        <v/>
      </c>
      <c r="X3439" s="232" t="str">
        <f>IFERROR(VLOOKUP(W3439,Datos!$P$4:$Q$18,2,0),"")</f>
        <v/>
      </c>
      <c r="Y3439" s="232" t="str">
        <f t="shared" si="377"/>
        <v/>
      </c>
      <c r="AA3439" s="314" t="str">
        <f t="shared" ca="1" si="374"/>
        <v/>
      </c>
    </row>
    <row r="3440" spans="1:27" x14ac:dyDescent="0.3">
      <c r="A3440" s="238"/>
      <c r="B3440" s="241" t="str">
        <f t="shared" si="378"/>
        <v/>
      </c>
      <c r="C3440" s="239"/>
      <c r="D3440" s="240" t="str">
        <f>IF(C3440&lt;&gt;"",VLOOKUP(C3440,'BASE EQUIPOS'!$G$8:$H$22,2,0),"")</f>
        <v/>
      </c>
      <c r="E3440" s="241" t="str">
        <f>IF(C3440&lt;&gt;"",VLOOKUP(C3440,'BASE EQUIPOS'!$G$8:$I$22,3,0),"")</f>
        <v/>
      </c>
      <c r="F3440" s="241" t="str">
        <f>IF(C3440&lt;&gt;"",VLOOKUP(C3440,'BASE EQUIPOS'!$G$8:$J$22,4,0),"")</f>
        <v/>
      </c>
      <c r="G3440" s="242"/>
      <c r="H3440" s="233"/>
      <c r="I3440" s="241"/>
      <c r="J3440" s="241"/>
      <c r="K3440" s="241"/>
      <c r="L3440" s="239"/>
      <c r="M3440" s="244"/>
      <c r="N3440" s="245" t="str">
        <f t="shared" ca="1" si="372"/>
        <v/>
      </c>
      <c r="O3440" s="239"/>
      <c r="P3440" s="244"/>
      <c r="Q3440" s="245" t="str">
        <f t="shared" si="373"/>
        <v/>
      </c>
      <c r="U3440" s="246" t="str">
        <f>IFERROR(VLOOKUP(C3440,'BASE EQUIPOS'!$G$8:$O$22,9,0)," ")</f>
        <v xml:space="preserve"> </v>
      </c>
      <c r="V3440" s="232" t="str">
        <f t="shared" si="375"/>
        <v/>
      </c>
      <c r="W3440" s="232" t="str">
        <f t="shared" si="376"/>
        <v/>
      </c>
      <c r="X3440" s="232" t="str">
        <f>IFERROR(VLOOKUP(W3440,Datos!$P$4:$Q$18,2,0),"")</f>
        <v/>
      </c>
      <c r="Y3440" s="232" t="str">
        <f t="shared" si="377"/>
        <v/>
      </c>
      <c r="AA3440" s="314" t="str">
        <f t="shared" ca="1" si="374"/>
        <v/>
      </c>
    </row>
    <row r="3441" spans="1:27" x14ac:dyDescent="0.3">
      <c r="A3441" s="238"/>
      <c r="B3441" s="241" t="str">
        <f t="shared" si="378"/>
        <v/>
      </c>
      <c r="C3441" s="239"/>
      <c r="D3441" s="240" t="str">
        <f>IF(C3441&lt;&gt;"",VLOOKUP(C3441,'BASE EQUIPOS'!$G$8:$H$22,2,0),"")</f>
        <v/>
      </c>
      <c r="E3441" s="241" t="str">
        <f>IF(C3441&lt;&gt;"",VLOOKUP(C3441,'BASE EQUIPOS'!$G$8:$I$22,3,0),"")</f>
        <v/>
      </c>
      <c r="F3441" s="241" t="str">
        <f>IF(C3441&lt;&gt;"",VLOOKUP(C3441,'BASE EQUIPOS'!$G$8:$J$22,4,0),"")</f>
        <v/>
      </c>
      <c r="G3441" s="242"/>
      <c r="H3441" s="233"/>
      <c r="I3441" s="241"/>
      <c r="J3441" s="241"/>
      <c r="K3441" s="241"/>
      <c r="L3441" s="239"/>
      <c r="M3441" s="244"/>
      <c r="N3441" s="245" t="str">
        <f t="shared" ca="1" si="372"/>
        <v/>
      </c>
      <c r="O3441" s="239"/>
      <c r="P3441" s="244"/>
      <c r="Q3441" s="245" t="str">
        <f t="shared" si="373"/>
        <v/>
      </c>
      <c r="U3441" s="246" t="str">
        <f>IFERROR(VLOOKUP(C3441,'BASE EQUIPOS'!$G$8:$O$22,9,0)," ")</f>
        <v xml:space="preserve"> </v>
      </c>
      <c r="V3441" s="232" t="str">
        <f t="shared" si="375"/>
        <v/>
      </c>
      <c r="W3441" s="232" t="str">
        <f t="shared" si="376"/>
        <v/>
      </c>
      <c r="X3441" s="232" t="str">
        <f>IFERROR(VLOOKUP(W3441,Datos!$P$4:$Q$18,2,0),"")</f>
        <v/>
      </c>
      <c r="Y3441" s="232" t="str">
        <f t="shared" si="377"/>
        <v/>
      </c>
      <c r="AA3441" s="314" t="str">
        <f t="shared" ca="1" si="374"/>
        <v/>
      </c>
    </row>
    <row r="3442" spans="1:27" x14ac:dyDescent="0.3">
      <c r="A3442" s="238"/>
      <c r="B3442" s="241" t="str">
        <f t="shared" si="378"/>
        <v/>
      </c>
      <c r="C3442" s="239"/>
      <c r="D3442" s="240" t="str">
        <f>IF(C3442&lt;&gt;"",VLOOKUP(C3442,'BASE EQUIPOS'!$G$8:$H$22,2,0),"")</f>
        <v/>
      </c>
      <c r="E3442" s="241" t="str">
        <f>IF(C3442&lt;&gt;"",VLOOKUP(C3442,'BASE EQUIPOS'!$G$8:$I$22,3,0),"")</f>
        <v/>
      </c>
      <c r="F3442" s="241" t="str">
        <f>IF(C3442&lt;&gt;"",VLOOKUP(C3442,'BASE EQUIPOS'!$G$8:$J$22,4,0),"")</f>
        <v/>
      </c>
      <c r="G3442" s="242"/>
      <c r="H3442" s="233"/>
      <c r="I3442" s="241"/>
      <c r="J3442" s="241"/>
      <c r="K3442" s="241"/>
      <c r="L3442" s="239"/>
      <c r="M3442" s="244"/>
      <c r="N3442" s="245" t="str">
        <f t="shared" ca="1" si="372"/>
        <v/>
      </c>
      <c r="O3442" s="239"/>
      <c r="P3442" s="244"/>
      <c r="Q3442" s="245" t="str">
        <f t="shared" si="373"/>
        <v/>
      </c>
      <c r="U3442" s="246" t="str">
        <f>IFERROR(VLOOKUP(C3442,'BASE EQUIPOS'!$G$8:$O$22,9,0)," ")</f>
        <v xml:space="preserve"> </v>
      </c>
      <c r="V3442" s="232" t="str">
        <f t="shared" si="375"/>
        <v/>
      </c>
      <c r="W3442" s="232" t="str">
        <f t="shared" si="376"/>
        <v/>
      </c>
      <c r="X3442" s="232" t="str">
        <f>IFERROR(VLOOKUP(W3442,Datos!$P$4:$Q$18,2,0),"")</f>
        <v/>
      </c>
      <c r="Y3442" s="232" t="str">
        <f t="shared" si="377"/>
        <v/>
      </c>
      <c r="AA3442" s="314" t="str">
        <f t="shared" ca="1" si="374"/>
        <v/>
      </c>
    </row>
    <row r="3443" spans="1:27" x14ac:dyDescent="0.3">
      <c r="A3443" s="238"/>
      <c r="B3443" s="241" t="str">
        <f t="shared" si="378"/>
        <v/>
      </c>
      <c r="C3443" s="239"/>
      <c r="D3443" s="240" t="str">
        <f>IF(C3443&lt;&gt;"",VLOOKUP(C3443,'BASE EQUIPOS'!$G$8:$H$22,2,0),"")</f>
        <v/>
      </c>
      <c r="E3443" s="241" t="str">
        <f>IF(C3443&lt;&gt;"",VLOOKUP(C3443,'BASE EQUIPOS'!$G$8:$I$22,3,0),"")</f>
        <v/>
      </c>
      <c r="F3443" s="241" t="str">
        <f>IF(C3443&lt;&gt;"",VLOOKUP(C3443,'BASE EQUIPOS'!$G$8:$J$22,4,0),"")</f>
        <v/>
      </c>
      <c r="G3443" s="242"/>
      <c r="H3443" s="233"/>
      <c r="I3443" s="241"/>
      <c r="J3443" s="241"/>
      <c r="K3443" s="241"/>
      <c r="L3443" s="239"/>
      <c r="M3443" s="244"/>
      <c r="N3443" s="245" t="str">
        <f t="shared" ca="1" si="372"/>
        <v/>
      </c>
      <c r="O3443" s="239"/>
      <c r="P3443" s="244"/>
      <c r="Q3443" s="245" t="str">
        <f t="shared" si="373"/>
        <v/>
      </c>
      <c r="U3443" s="246" t="str">
        <f>IFERROR(VLOOKUP(C3443,'BASE EQUIPOS'!$G$8:$O$22,9,0)," ")</f>
        <v xml:space="preserve"> </v>
      </c>
      <c r="V3443" s="232" t="str">
        <f t="shared" si="375"/>
        <v/>
      </c>
      <c r="W3443" s="232" t="str">
        <f t="shared" si="376"/>
        <v/>
      </c>
      <c r="X3443" s="232" t="str">
        <f>IFERROR(VLOOKUP(W3443,Datos!$P$4:$Q$18,2,0),"")</f>
        <v/>
      </c>
      <c r="Y3443" s="232" t="str">
        <f t="shared" si="377"/>
        <v/>
      </c>
      <c r="AA3443" s="314" t="str">
        <f t="shared" ca="1" si="374"/>
        <v/>
      </c>
    </row>
    <row r="3444" spans="1:27" x14ac:dyDescent="0.3">
      <c r="A3444" s="238"/>
      <c r="B3444" s="241" t="str">
        <f t="shared" si="378"/>
        <v/>
      </c>
      <c r="C3444" s="239"/>
      <c r="D3444" s="240" t="str">
        <f>IF(C3444&lt;&gt;"",VLOOKUP(C3444,'BASE EQUIPOS'!$G$8:$H$22,2,0),"")</f>
        <v/>
      </c>
      <c r="E3444" s="241" t="str">
        <f>IF(C3444&lt;&gt;"",VLOOKUP(C3444,'BASE EQUIPOS'!$G$8:$I$22,3,0),"")</f>
        <v/>
      </c>
      <c r="F3444" s="241" t="str">
        <f>IF(C3444&lt;&gt;"",VLOOKUP(C3444,'BASE EQUIPOS'!$G$8:$J$22,4,0),"")</f>
        <v/>
      </c>
      <c r="G3444" s="242"/>
      <c r="H3444" s="233"/>
      <c r="I3444" s="241"/>
      <c r="J3444" s="241"/>
      <c r="K3444" s="241"/>
      <c r="L3444" s="239"/>
      <c r="M3444" s="244"/>
      <c r="N3444" s="245" t="str">
        <f t="shared" ca="1" si="372"/>
        <v/>
      </c>
      <c r="O3444" s="239"/>
      <c r="P3444" s="244"/>
      <c r="Q3444" s="245" t="str">
        <f t="shared" si="373"/>
        <v/>
      </c>
      <c r="U3444" s="246" t="str">
        <f>IFERROR(VLOOKUP(C3444,'BASE EQUIPOS'!$G$8:$O$22,9,0)," ")</f>
        <v xml:space="preserve"> </v>
      </c>
      <c r="V3444" s="232" t="str">
        <f t="shared" si="375"/>
        <v/>
      </c>
      <c r="W3444" s="232" t="str">
        <f t="shared" si="376"/>
        <v/>
      </c>
      <c r="X3444" s="232" t="str">
        <f>IFERROR(VLOOKUP(W3444,Datos!$P$4:$Q$18,2,0),"")</f>
        <v/>
      </c>
      <c r="Y3444" s="232" t="str">
        <f t="shared" si="377"/>
        <v/>
      </c>
      <c r="AA3444" s="314" t="str">
        <f t="shared" ca="1" si="374"/>
        <v/>
      </c>
    </row>
    <row r="3445" spans="1:27" x14ac:dyDescent="0.3">
      <c r="A3445" s="238"/>
      <c r="B3445" s="241" t="str">
        <f t="shared" si="378"/>
        <v/>
      </c>
      <c r="C3445" s="239"/>
      <c r="D3445" s="240" t="str">
        <f>IF(C3445&lt;&gt;"",VLOOKUP(C3445,'BASE EQUIPOS'!$G$8:$H$22,2,0),"")</f>
        <v/>
      </c>
      <c r="E3445" s="241" t="str">
        <f>IF(C3445&lt;&gt;"",VLOOKUP(C3445,'BASE EQUIPOS'!$G$8:$I$22,3,0),"")</f>
        <v/>
      </c>
      <c r="F3445" s="241" t="str">
        <f>IF(C3445&lt;&gt;"",VLOOKUP(C3445,'BASE EQUIPOS'!$G$8:$J$22,4,0),"")</f>
        <v/>
      </c>
      <c r="G3445" s="242"/>
      <c r="H3445" s="233"/>
      <c r="I3445" s="241"/>
      <c r="J3445" s="241"/>
      <c r="K3445" s="241"/>
      <c r="L3445" s="239"/>
      <c r="M3445" s="244"/>
      <c r="N3445" s="245" t="str">
        <f t="shared" ca="1" si="372"/>
        <v/>
      </c>
      <c r="O3445" s="239"/>
      <c r="P3445" s="244"/>
      <c r="Q3445" s="245" t="str">
        <f t="shared" si="373"/>
        <v/>
      </c>
      <c r="U3445" s="246" t="str">
        <f>IFERROR(VLOOKUP(C3445,'BASE EQUIPOS'!$G$8:$O$22,9,0)," ")</f>
        <v xml:space="preserve"> </v>
      </c>
      <c r="V3445" s="232" t="str">
        <f t="shared" si="375"/>
        <v/>
      </c>
      <c r="W3445" s="232" t="str">
        <f t="shared" si="376"/>
        <v/>
      </c>
      <c r="X3445" s="232" t="str">
        <f>IFERROR(VLOOKUP(W3445,Datos!$P$4:$Q$18,2,0),"")</f>
        <v/>
      </c>
      <c r="Y3445" s="232" t="str">
        <f t="shared" si="377"/>
        <v/>
      </c>
      <c r="AA3445" s="314" t="str">
        <f t="shared" ca="1" si="374"/>
        <v/>
      </c>
    </row>
    <row r="3446" spans="1:27" x14ac:dyDescent="0.3">
      <c r="A3446" s="238"/>
      <c r="B3446" s="241" t="str">
        <f t="shared" si="378"/>
        <v/>
      </c>
      <c r="C3446" s="239"/>
      <c r="D3446" s="240" t="str">
        <f>IF(C3446&lt;&gt;"",VLOOKUP(C3446,'BASE EQUIPOS'!$G$8:$H$22,2,0),"")</f>
        <v/>
      </c>
      <c r="E3446" s="241" t="str">
        <f>IF(C3446&lt;&gt;"",VLOOKUP(C3446,'BASE EQUIPOS'!$G$8:$I$22,3,0),"")</f>
        <v/>
      </c>
      <c r="F3446" s="241" t="str">
        <f>IF(C3446&lt;&gt;"",VLOOKUP(C3446,'BASE EQUIPOS'!$G$8:$J$22,4,0),"")</f>
        <v/>
      </c>
      <c r="G3446" s="242"/>
      <c r="H3446" s="233"/>
      <c r="I3446" s="241"/>
      <c r="J3446" s="241"/>
      <c r="K3446" s="241"/>
      <c r="L3446" s="239"/>
      <c r="M3446" s="244"/>
      <c r="N3446" s="245" t="str">
        <f t="shared" ca="1" si="372"/>
        <v/>
      </c>
      <c r="O3446" s="239"/>
      <c r="P3446" s="244"/>
      <c r="Q3446" s="245" t="str">
        <f t="shared" si="373"/>
        <v/>
      </c>
      <c r="U3446" s="246" t="str">
        <f>IFERROR(VLOOKUP(C3446,'BASE EQUIPOS'!$G$8:$O$22,9,0)," ")</f>
        <v xml:space="preserve"> </v>
      </c>
      <c r="V3446" s="232" t="str">
        <f t="shared" si="375"/>
        <v/>
      </c>
      <c r="W3446" s="232" t="str">
        <f t="shared" si="376"/>
        <v/>
      </c>
      <c r="X3446" s="232" t="str">
        <f>IFERROR(VLOOKUP(W3446,Datos!$P$4:$Q$18,2,0),"")</f>
        <v/>
      </c>
      <c r="Y3446" s="232" t="str">
        <f t="shared" si="377"/>
        <v/>
      </c>
      <c r="AA3446" s="314" t="str">
        <f t="shared" ca="1" si="374"/>
        <v/>
      </c>
    </row>
    <row r="3447" spans="1:27" x14ac:dyDescent="0.3">
      <c r="A3447" s="238"/>
      <c r="B3447" s="241" t="str">
        <f t="shared" si="378"/>
        <v/>
      </c>
      <c r="C3447" s="239"/>
      <c r="D3447" s="240" t="str">
        <f>IF(C3447&lt;&gt;"",VLOOKUP(C3447,'BASE EQUIPOS'!$G$8:$H$22,2,0),"")</f>
        <v/>
      </c>
      <c r="E3447" s="241" t="str">
        <f>IF(C3447&lt;&gt;"",VLOOKUP(C3447,'BASE EQUIPOS'!$G$8:$I$22,3,0),"")</f>
        <v/>
      </c>
      <c r="F3447" s="241" t="str">
        <f>IF(C3447&lt;&gt;"",VLOOKUP(C3447,'BASE EQUIPOS'!$G$8:$J$22,4,0),"")</f>
        <v/>
      </c>
      <c r="G3447" s="242"/>
      <c r="H3447" s="233"/>
      <c r="I3447" s="241"/>
      <c r="J3447" s="241"/>
      <c r="K3447" s="241"/>
      <c r="L3447" s="239"/>
      <c r="M3447" s="244"/>
      <c r="N3447" s="245" t="str">
        <f t="shared" ca="1" si="372"/>
        <v/>
      </c>
      <c r="O3447" s="239"/>
      <c r="P3447" s="244"/>
      <c r="Q3447" s="245" t="str">
        <f t="shared" si="373"/>
        <v/>
      </c>
      <c r="U3447" s="246" t="str">
        <f>IFERROR(VLOOKUP(C3447,'BASE EQUIPOS'!$G$8:$O$22,9,0)," ")</f>
        <v xml:space="preserve"> </v>
      </c>
      <c r="V3447" s="232" t="str">
        <f t="shared" si="375"/>
        <v/>
      </c>
      <c r="W3447" s="232" t="str">
        <f t="shared" si="376"/>
        <v/>
      </c>
      <c r="X3447" s="232" t="str">
        <f>IFERROR(VLOOKUP(W3447,Datos!$P$4:$Q$18,2,0),"")</f>
        <v/>
      </c>
      <c r="Y3447" s="232" t="str">
        <f t="shared" si="377"/>
        <v/>
      </c>
      <c r="AA3447" s="314" t="str">
        <f t="shared" ca="1" si="374"/>
        <v/>
      </c>
    </row>
    <row r="3448" spans="1:27" x14ac:dyDescent="0.3">
      <c r="A3448" s="238"/>
      <c r="B3448" s="241" t="str">
        <f t="shared" si="378"/>
        <v/>
      </c>
      <c r="C3448" s="239"/>
      <c r="D3448" s="240" t="str">
        <f>IF(C3448&lt;&gt;"",VLOOKUP(C3448,'BASE EQUIPOS'!$G$8:$H$22,2,0),"")</f>
        <v/>
      </c>
      <c r="E3448" s="241" t="str">
        <f>IF(C3448&lt;&gt;"",VLOOKUP(C3448,'BASE EQUIPOS'!$G$8:$I$22,3,0),"")</f>
        <v/>
      </c>
      <c r="F3448" s="241" t="str">
        <f>IF(C3448&lt;&gt;"",VLOOKUP(C3448,'BASE EQUIPOS'!$G$8:$J$22,4,0),"")</f>
        <v/>
      </c>
      <c r="G3448" s="242"/>
      <c r="H3448" s="233"/>
      <c r="I3448" s="241"/>
      <c r="J3448" s="241"/>
      <c r="K3448" s="241"/>
      <c r="L3448" s="239"/>
      <c r="M3448" s="244"/>
      <c r="N3448" s="245" t="str">
        <f t="shared" ca="1" si="372"/>
        <v/>
      </c>
      <c r="O3448" s="239"/>
      <c r="P3448" s="244"/>
      <c r="Q3448" s="245" t="str">
        <f t="shared" si="373"/>
        <v/>
      </c>
      <c r="U3448" s="246" t="str">
        <f>IFERROR(VLOOKUP(C3448,'BASE EQUIPOS'!$G$8:$O$22,9,0)," ")</f>
        <v xml:space="preserve"> </v>
      </c>
      <c r="V3448" s="232" t="str">
        <f t="shared" si="375"/>
        <v/>
      </c>
      <c r="W3448" s="232" t="str">
        <f t="shared" si="376"/>
        <v/>
      </c>
      <c r="X3448" s="232" t="str">
        <f>IFERROR(VLOOKUP(W3448,Datos!$P$4:$Q$18,2,0),"")</f>
        <v/>
      </c>
      <c r="Y3448" s="232" t="str">
        <f t="shared" si="377"/>
        <v/>
      </c>
      <c r="AA3448" s="314" t="str">
        <f t="shared" ca="1" si="374"/>
        <v/>
      </c>
    </row>
    <row r="3449" spans="1:27" x14ac:dyDescent="0.3">
      <c r="A3449" s="238"/>
      <c r="B3449" s="241" t="str">
        <f t="shared" si="378"/>
        <v/>
      </c>
      <c r="C3449" s="239"/>
      <c r="D3449" s="240" t="str">
        <f>IF(C3449&lt;&gt;"",VLOOKUP(C3449,'BASE EQUIPOS'!$G$8:$H$22,2,0),"")</f>
        <v/>
      </c>
      <c r="E3449" s="241" t="str">
        <f>IF(C3449&lt;&gt;"",VLOOKUP(C3449,'BASE EQUIPOS'!$G$8:$I$22,3,0),"")</f>
        <v/>
      </c>
      <c r="F3449" s="241" t="str">
        <f>IF(C3449&lt;&gt;"",VLOOKUP(C3449,'BASE EQUIPOS'!$G$8:$J$22,4,0),"")</f>
        <v/>
      </c>
      <c r="G3449" s="242"/>
      <c r="H3449" s="233"/>
      <c r="I3449" s="241"/>
      <c r="J3449" s="241"/>
      <c r="K3449" s="241"/>
      <c r="L3449" s="239"/>
      <c r="M3449" s="244"/>
      <c r="N3449" s="245" t="str">
        <f t="shared" ca="1" si="372"/>
        <v/>
      </c>
      <c r="O3449" s="239"/>
      <c r="P3449" s="244"/>
      <c r="Q3449" s="245" t="str">
        <f t="shared" si="373"/>
        <v/>
      </c>
      <c r="U3449" s="246" t="str">
        <f>IFERROR(VLOOKUP(C3449,'BASE EQUIPOS'!$G$8:$O$22,9,0)," ")</f>
        <v xml:space="preserve"> </v>
      </c>
      <c r="V3449" s="232" t="str">
        <f t="shared" si="375"/>
        <v/>
      </c>
      <c r="W3449" s="232" t="str">
        <f t="shared" si="376"/>
        <v/>
      </c>
      <c r="X3449" s="232" t="str">
        <f>IFERROR(VLOOKUP(W3449,Datos!$P$4:$Q$18,2,0),"")</f>
        <v/>
      </c>
      <c r="Y3449" s="232" t="str">
        <f t="shared" si="377"/>
        <v/>
      </c>
      <c r="AA3449" s="314" t="str">
        <f t="shared" ca="1" si="374"/>
        <v/>
      </c>
    </row>
    <row r="3450" spans="1:27" x14ac:dyDescent="0.3">
      <c r="A3450" s="238"/>
      <c r="B3450" s="241" t="str">
        <f t="shared" si="378"/>
        <v/>
      </c>
      <c r="C3450" s="239"/>
      <c r="D3450" s="240" t="str">
        <f>IF(C3450&lt;&gt;"",VLOOKUP(C3450,'BASE EQUIPOS'!$G$8:$H$22,2,0),"")</f>
        <v/>
      </c>
      <c r="E3450" s="241" t="str">
        <f>IF(C3450&lt;&gt;"",VLOOKUP(C3450,'BASE EQUIPOS'!$G$8:$I$22,3,0),"")</f>
        <v/>
      </c>
      <c r="F3450" s="241" t="str">
        <f>IF(C3450&lt;&gt;"",VLOOKUP(C3450,'BASE EQUIPOS'!$G$8:$J$22,4,0),"")</f>
        <v/>
      </c>
      <c r="G3450" s="242"/>
      <c r="H3450" s="233"/>
      <c r="I3450" s="241"/>
      <c r="J3450" s="241"/>
      <c r="K3450" s="241"/>
      <c r="L3450" s="239"/>
      <c r="M3450" s="244"/>
      <c r="N3450" s="245" t="str">
        <f t="shared" ca="1" si="372"/>
        <v/>
      </c>
      <c r="O3450" s="239"/>
      <c r="P3450" s="244"/>
      <c r="Q3450" s="245" t="str">
        <f t="shared" si="373"/>
        <v/>
      </c>
      <c r="U3450" s="246" t="str">
        <f>IFERROR(VLOOKUP(C3450,'BASE EQUIPOS'!$G$8:$O$22,9,0)," ")</f>
        <v xml:space="preserve"> </v>
      </c>
      <c r="V3450" s="232" t="str">
        <f t="shared" si="375"/>
        <v/>
      </c>
      <c r="W3450" s="232" t="str">
        <f t="shared" si="376"/>
        <v/>
      </c>
      <c r="X3450" s="232" t="str">
        <f>IFERROR(VLOOKUP(W3450,Datos!$P$4:$Q$18,2,0),"")</f>
        <v/>
      </c>
      <c r="Y3450" s="232" t="str">
        <f t="shared" si="377"/>
        <v/>
      </c>
      <c r="AA3450" s="314" t="str">
        <f t="shared" ca="1" si="374"/>
        <v/>
      </c>
    </row>
    <row r="3451" spans="1:27" x14ac:dyDescent="0.3">
      <c r="A3451" s="238"/>
      <c r="B3451" s="241" t="str">
        <f t="shared" si="378"/>
        <v/>
      </c>
      <c r="C3451" s="239"/>
      <c r="D3451" s="240" t="str">
        <f>IF(C3451&lt;&gt;"",VLOOKUP(C3451,'BASE EQUIPOS'!$G$8:$H$22,2,0),"")</f>
        <v/>
      </c>
      <c r="E3451" s="241" t="str">
        <f>IF(C3451&lt;&gt;"",VLOOKUP(C3451,'BASE EQUIPOS'!$G$8:$I$22,3,0),"")</f>
        <v/>
      </c>
      <c r="F3451" s="241" t="str">
        <f>IF(C3451&lt;&gt;"",VLOOKUP(C3451,'BASE EQUIPOS'!$G$8:$J$22,4,0),"")</f>
        <v/>
      </c>
      <c r="G3451" s="242"/>
      <c r="H3451" s="233"/>
      <c r="I3451" s="241"/>
      <c r="J3451" s="241"/>
      <c r="K3451" s="241"/>
      <c r="L3451" s="239"/>
      <c r="M3451" s="244"/>
      <c r="N3451" s="245" t="str">
        <f t="shared" ca="1" si="372"/>
        <v/>
      </c>
      <c r="O3451" s="239"/>
      <c r="P3451" s="244"/>
      <c r="Q3451" s="245" t="str">
        <f t="shared" si="373"/>
        <v/>
      </c>
      <c r="U3451" s="246" t="str">
        <f>IFERROR(VLOOKUP(C3451,'BASE EQUIPOS'!$G$8:$O$22,9,0)," ")</f>
        <v xml:space="preserve"> </v>
      </c>
      <c r="V3451" s="232" t="str">
        <f t="shared" si="375"/>
        <v/>
      </c>
      <c r="W3451" s="232" t="str">
        <f t="shared" si="376"/>
        <v/>
      </c>
      <c r="X3451" s="232" t="str">
        <f>IFERROR(VLOOKUP(W3451,Datos!$P$4:$Q$18,2,0),"")</f>
        <v/>
      </c>
      <c r="Y3451" s="232" t="str">
        <f t="shared" si="377"/>
        <v/>
      </c>
      <c r="AA3451" s="314" t="str">
        <f t="shared" ca="1" si="374"/>
        <v/>
      </c>
    </row>
    <row r="3452" spans="1:27" x14ac:dyDescent="0.3">
      <c r="A3452" s="238"/>
      <c r="B3452" s="241" t="str">
        <f t="shared" si="378"/>
        <v/>
      </c>
      <c r="C3452" s="239"/>
      <c r="D3452" s="240" t="str">
        <f>IF(C3452&lt;&gt;"",VLOOKUP(C3452,'BASE EQUIPOS'!$G$8:$H$22,2,0),"")</f>
        <v/>
      </c>
      <c r="E3452" s="241" t="str">
        <f>IF(C3452&lt;&gt;"",VLOOKUP(C3452,'BASE EQUIPOS'!$G$8:$I$22,3,0),"")</f>
        <v/>
      </c>
      <c r="F3452" s="241" t="str">
        <f>IF(C3452&lt;&gt;"",VLOOKUP(C3452,'BASE EQUIPOS'!$G$8:$J$22,4,0),"")</f>
        <v/>
      </c>
      <c r="G3452" s="242"/>
      <c r="H3452" s="233"/>
      <c r="I3452" s="241"/>
      <c r="J3452" s="241"/>
      <c r="K3452" s="241"/>
      <c r="L3452" s="239"/>
      <c r="M3452" s="244"/>
      <c r="N3452" s="245" t="str">
        <f t="shared" ca="1" si="372"/>
        <v/>
      </c>
      <c r="O3452" s="239"/>
      <c r="P3452" s="244"/>
      <c r="Q3452" s="245" t="str">
        <f t="shared" si="373"/>
        <v/>
      </c>
      <c r="U3452" s="246" t="str">
        <f>IFERROR(VLOOKUP(C3452,'BASE EQUIPOS'!$G$8:$O$22,9,0)," ")</f>
        <v xml:space="preserve"> </v>
      </c>
      <c r="V3452" s="232" t="str">
        <f t="shared" si="375"/>
        <v/>
      </c>
      <c r="W3452" s="232" t="str">
        <f t="shared" si="376"/>
        <v/>
      </c>
      <c r="X3452" s="232" t="str">
        <f>IFERROR(VLOOKUP(W3452,Datos!$P$4:$Q$18,2,0),"")</f>
        <v/>
      </c>
      <c r="Y3452" s="232" t="str">
        <f t="shared" si="377"/>
        <v/>
      </c>
      <c r="AA3452" s="314" t="str">
        <f t="shared" ca="1" si="374"/>
        <v/>
      </c>
    </row>
    <row r="3453" spans="1:27" x14ac:dyDescent="0.3">
      <c r="A3453" s="238"/>
      <c r="B3453" s="241" t="str">
        <f t="shared" si="378"/>
        <v/>
      </c>
      <c r="C3453" s="239"/>
      <c r="D3453" s="240" t="str">
        <f>IF(C3453&lt;&gt;"",VLOOKUP(C3453,'BASE EQUIPOS'!$G$8:$H$22,2,0),"")</f>
        <v/>
      </c>
      <c r="E3453" s="241" t="str">
        <f>IF(C3453&lt;&gt;"",VLOOKUP(C3453,'BASE EQUIPOS'!$G$8:$I$22,3,0),"")</f>
        <v/>
      </c>
      <c r="F3453" s="241" t="str">
        <f>IF(C3453&lt;&gt;"",VLOOKUP(C3453,'BASE EQUIPOS'!$G$8:$J$22,4,0),"")</f>
        <v/>
      </c>
      <c r="G3453" s="242"/>
      <c r="H3453" s="233"/>
      <c r="I3453" s="241"/>
      <c r="J3453" s="241"/>
      <c r="K3453" s="241"/>
      <c r="L3453" s="239"/>
      <c r="M3453" s="244"/>
      <c r="N3453" s="245" t="str">
        <f t="shared" ca="1" si="372"/>
        <v/>
      </c>
      <c r="O3453" s="239"/>
      <c r="P3453" s="244"/>
      <c r="Q3453" s="245" t="str">
        <f t="shared" si="373"/>
        <v/>
      </c>
      <c r="U3453" s="246" t="str">
        <f>IFERROR(VLOOKUP(C3453,'BASE EQUIPOS'!$G$8:$O$22,9,0)," ")</f>
        <v xml:space="preserve"> </v>
      </c>
      <c r="V3453" s="232" t="str">
        <f t="shared" si="375"/>
        <v/>
      </c>
      <c r="W3453" s="232" t="str">
        <f t="shared" si="376"/>
        <v/>
      </c>
      <c r="X3453" s="232" t="str">
        <f>IFERROR(VLOOKUP(W3453,Datos!$P$4:$Q$18,2,0),"")</f>
        <v/>
      </c>
      <c r="Y3453" s="232" t="str">
        <f t="shared" si="377"/>
        <v/>
      </c>
      <c r="AA3453" s="314" t="str">
        <f t="shared" ca="1" si="374"/>
        <v/>
      </c>
    </row>
    <row r="3454" spans="1:27" x14ac:dyDescent="0.3">
      <c r="A3454" s="238"/>
      <c r="B3454" s="241" t="str">
        <f t="shared" si="378"/>
        <v/>
      </c>
      <c r="C3454" s="239"/>
      <c r="D3454" s="240" t="str">
        <f>IF(C3454&lt;&gt;"",VLOOKUP(C3454,'BASE EQUIPOS'!$G$8:$H$22,2,0),"")</f>
        <v/>
      </c>
      <c r="E3454" s="241" t="str">
        <f>IF(C3454&lt;&gt;"",VLOOKUP(C3454,'BASE EQUIPOS'!$G$8:$I$22,3,0),"")</f>
        <v/>
      </c>
      <c r="F3454" s="241" t="str">
        <f>IF(C3454&lt;&gt;"",VLOOKUP(C3454,'BASE EQUIPOS'!$G$8:$J$22,4,0),"")</f>
        <v/>
      </c>
      <c r="G3454" s="242"/>
      <c r="H3454" s="233"/>
      <c r="I3454" s="241"/>
      <c r="J3454" s="241"/>
      <c r="K3454" s="241"/>
      <c r="L3454" s="239"/>
      <c r="M3454" s="244"/>
      <c r="N3454" s="245" t="str">
        <f t="shared" ca="1" si="372"/>
        <v/>
      </c>
      <c r="O3454" s="239"/>
      <c r="P3454" s="244"/>
      <c r="Q3454" s="245" t="str">
        <f t="shared" si="373"/>
        <v/>
      </c>
      <c r="U3454" s="246" t="str">
        <f>IFERROR(VLOOKUP(C3454,'BASE EQUIPOS'!$G$8:$O$22,9,0)," ")</f>
        <v xml:space="preserve"> </v>
      </c>
      <c r="V3454" s="232" t="str">
        <f t="shared" si="375"/>
        <v/>
      </c>
      <c r="W3454" s="232" t="str">
        <f t="shared" si="376"/>
        <v/>
      </c>
      <c r="X3454" s="232" t="str">
        <f>IFERROR(VLOOKUP(W3454,Datos!$P$4:$Q$18,2,0),"")</f>
        <v/>
      </c>
      <c r="Y3454" s="232" t="str">
        <f t="shared" si="377"/>
        <v/>
      </c>
      <c r="AA3454" s="314" t="str">
        <f t="shared" ca="1" si="374"/>
        <v/>
      </c>
    </row>
    <row r="3455" spans="1:27" x14ac:dyDescent="0.3">
      <c r="A3455" s="238"/>
      <c r="B3455" s="241" t="str">
        <f t="shared" si="378"/>
        <v/>
      </c>
      <c r="C3455" s="239"/>
      <c r="D3455" s="240" t="str">
        <f>IF(C3455&lt;&gt;"",VLOOKUP(C3455,'BASE EQUIPOS'!$G$8:$H$22,2,0),"")</f>
        <v/>
      </c>
      <c r="E3455" s="241" t="str">
        <f>IF(C3455&lt;&gt;"",VLOOKUP(C3455,'BASE EQUIPOS'!$G$8:$I$22,3,0),"")</f>
        <v/>
      </c>
      <c r="F3455" s="241" t="str">
        <f>IF(C3455&lt;&gt;"",VLOOKUP(C3455,'BASE EQUIPOS'!$G$8:$J$22,4,0),"")</f>
        <v/>
      </c>
      <c r="G3455" s="242"/>
      <c r="H3455" s="233"/>
      <c r="I3455" s="241"/>
      <c r="J3455" s="241"/>
      <c r="K3455" s="241"/>
      <c r="L3455" s="239"/>
      <c r="M3455" s="244"/>
      <c r="N3455" s="245" t="str">
        <f t="shared" ca="1" si="372"/>
        <v/>
      </c>
      <c r="O3455" s="239"/>
      <c r="P3455" s="244"/>
      <c r="Q3455" s="245" t="str">
        <f t="shared" si="373"/>
        <v/>
      </c>
      <c r="U3455" s="246" t="str">
        <f>IFERROR(VLOOKUP(C3455,'BASE EQUIPOS'!$G$8:$O$22,9,0)," ")</f>
        <v xml:space="preserve"> </v>
      </c>
      <c r="V3455" s="232" t="str">
        <f t="shared" si="375"/>
        <v/>
      </c>
      <c r="W3455" s="232" t="str">
        <f t="shared" si="376"/>
        <v/>
      </c>
      <c r="X3455" s="232" t="str">
        <f>IFERROR(VLOOKUP(W3455,Datos!$P$4:$Q$18,2,0),"")</f>
        <v/>
      </c>
      <c r="Y3455" s="232" t="str">
        <f t="shared" si="377"/>
        <v/>
      </c>
      <c r="AA3455" s="314" t="str">
        <f t="shared" ca="1" si="374"/>
        <v/>
      </c>
    </row>
    <row r="3456" spans="1:27" x14ac:dyDescent="0.3">
      <c r="A3456" s="238"/>
      <c r="B3456" s="241" t="str">
        <f t="shared" si="378"/>
        <v/>
      </c>
      <c r="C3456" s="239"/>
      <c r="D3456" s="240" t="str">
        <f>IF(C3456&lt;&gt;"",VLOOKUP(C3456,'BASE EQUIPOS'!$G$8:$H$22,2,0),"")</f>
        <v/>
      </c>
      <c r="E3456" s="241" t="str">
        <f>IF(C3456&lt;&gt;"",VLOOKUP(C3456,'BASE EQUIPOS'!$G$8:$I$22,3,0),"")</f>
        <v/>
      </c>
      <c r="F3456" s="241" t="str">
        <f>IF(C3456&lt;&gt;"",VLOOKUP(C3456,'BASE EQUIPOS'!$G$8:$J$22,4,0),"")</f>
        <v/>
      </c>
      <c r="G3456" s="242"/>
      <c r="H3456" s="233"/>
      <c r="I3456" s="241"/>
      <c r="J3456" s="241"/>
      <c r="K3456" s="241"/>
      <c r="L3456" s="239"/>
      <c r="M3456" s="244"/>
      <c r="N3456" s="245" t="str">
        <f t="shared" ca="1" si="372"/>
        <v/>
      </c>
      <c r="O3456" s="239"/>
      <c r="P3456" s="244"/>
      <c r="Q3456" s="245" t="str">
        <f t="shared" si="373"/>
        <v/>
      </c>
      <c r="U3456" s="246" t="str">
        <f>IFERROR(VLOOKUP(C3456,'BASE EQUIPOS'!$G$8:$O$22,9,0)," ")</f>
        <v xml:space="preserve"> </v>
      </c>
      <c r="V3456" s="232" t="str">
        <f t="shared" si="375"/>
        <v/>
      </c>
      <c r="W3456" s="232" t="str">
        <f t="shared" si="376"/>
        <v/>
      </c>
      <c r="X3456" s="232" t="str">
        <f>IFERROR(VLOOKUP(W3456,Datos!$P$4:$Q$18,2,0),"")</f>
        <v/>
      </c>
      <c r="Y3456" s="232" t="str">
        <f t="shared" si="377"/>
        <v/>
      </c>
      <c r="AA3456" s="314" t="str">
        <f t="shared" ca="1" si="374"/>
        <v/>
      </c>
    </row>
    <row r="3457" spans="1:27" x14ac:dyDescent="0.3">
      <c r="A3457" s="238"/>
      <c r="B3457" s="241" t="str">
        <f t="shared" si="378"/>
        <v/>
      </c>
      <c r="C3457" s="239"/>
      <c r="D3457" s="240" t="str">
        <f>IF(C3457&lt;&gt;"",VLOOKUP(C3457,'BASE EQUIPOS'!$G$8:$H$22,2,0),"")</f>
        <v/>
      </c>
      <c r="E3457" s="241" t="str">
        <f>IF(C3457&lt;&gt;"",VLOOKUP(C3457,'BASE EQUIPOS'!$G$8:$I$22,3,0),"")</f>
        <v/>
      </c>
      <c r="F3457" s="241" t="str">
        <f>IF(C3457&lt;&gt;"",VLOOKUP(C3457,'BASE EQUIPOS'!$G$8:$J$22,4,0),"")</f>
        <v/>
      </c>
      <c r="G3457" s="242"/>
      <c r="H3457" s="233"/>
      <c r="I3457" s="241"/>
      <c r="J3457" s="241"/>
      <c r="K3457" s="241"/>
      <c r="L3457" s="239"/>
      <c r="M3457" s="244"/>
      <c r="N3457" s="245" t="str">
        <f t="shared" ca="1" si="372"/>
        <v/>
      </c>
      <c r="O3457" s="239"/>
      <c r="P3457" s="244"/>
      <c r="Q3457" s="245" t="str">
        <f t="shared" si="373"/>
        <v/>
      </c>
      <c r="U3457" s="246" t="str">
        <f>IFERROR(VLOOKUP(C3457,'BASE EQUIPOS'!$G$8:$O$22,9,0)," ")</f>
        <v xml:space="preserve"> </v>
      </c>
      <c r="V3457" s="232" t="str">
        <f t="shared" si="375"/>
        <v/>
      </c>
      <c r="W3457" s="232" t="str">
        <f t="shared" si="376"/>
        <v/>
      </c>
      <c r="X3457" s="232" t="str">
        <f>IFERROR(VLOOKUP(W3457,Datos!$P$4:$Q$18,2,0),"")</f>
        <v/>
      </c>
      <c r="Y3457" s="232" t="str">
        <f t="shared" si="377"/>
        <v/>
      </c>
      <c r="AA3457" s="314" t="str">
        <f t="shared" ca="1" si="374"/>
        <v/>
      </c>
    </row>
    <row r="3458" spans="1:27" x14ac:dyDescent="0.3">
      <c r="A3458" s="238"/>
      <c r="B3458" s="241" t="str">
        <f t="shared" si="378"/>
        <v/>
      </c>
      <c r="C3458" s="239"/>
      <c r="D3458" s="240" t="str">
        <f>IF(C3458&lt;&gt;"",VLOOKUP(C3458,'BASE EQUIPOS'!$G$8:$H$22,2,0),"")</f>
        <v/>
      </c>
      <c r="E3458" s="241" t="str">
        <f>IF(C3458&lt;&gt;"",VLOOKUP(C3458,'BASE EQUIPOS'!$G$8:$I$22,3,0),"")</f>
        <v/>
      </c>
      <c r="F3458" s="241" t="str">
        <f>IF(C3458&lt;&gt;"",VLOOKUP(C3458,'BASE EQUIPOS'!$G$8:$J$22,4,0),"")</f>
        <v/>
      </c>
      <c r="G3458" s="242"/>
      <c r="H3458" s="233"/>
      <c r="I3458" s="241"/>
      <c r="J3458" s="241"/>
      <c r="K3458" s="241"/>
      <c r="L3458" s="239"/>
      <c r="M3458" s="244"/>
      <c r="N3458" s="245" t="str">
        <f t="shared" ca="1" si="372"/>
        <v/>
      </c>
      <c r="O3458" s="239"/>
      <c r="P3458" s="244"/>
      <c r="Q3458" s="245" t="str">
        <f t="shared" si="373"/>
        <v/>
      </c>
      <c r="U3458" s="246" t="str">
        <f>IFERROR(VLOOKUP(C3458,'BASE EQUIPOS'!$G$8:$O$22,9,0)," ")</f>
        <v xml:space="preserve"> </v>
      </c>
      <c r="V3458" s="232" t="str">
        <f t="shared" si="375"/>
        <v/>
      </c>
      <c r="W3458" s="232" t="str">
        <f t="shared" si="376"/>
        <v/>
      </c>
      <c r="X3458" s="232" t="str">
        <f>IFERROR(VLOOKUP(W3458,Datos!$P$4:$Q$18,2,0),"")</f>
        <v/>
      </c>
      <c r="Y3458" s="232" t="str">
        <f t="shared" si="377"/>
        <v/>
      </c>
      <c r="AA3458" s="314" t="str">
        <f t="shared" ca="1" si="374"/>
        <v/>
      </c>
    </row>
    <row r="3459" spans="1:27" x14ac:dyDescent="0.3">
      <c r="A3459" s="238"/>
      <c r="B3459" s="241" t="str">
        <f t="shared" si="378"/>
        <v/>
      </c>
      <c r="C3459" s="239"/>
      <c r="D3459" s="240" t="str">
        <f>IF(C3459&lt;&gt;"",VLOOKUP(C3459,'BASE EQUIPOS'!$G$8:$H$22,2,0),"")</f>
        <v/>
      </c>
      <c r="E3459" s="241" t="str">
        <f>IF(C3459&lt;&gt;"",VLOOKUP(C3459,'BASE EQUIPOS'!$G$8:$I$22,3,0),"")</f>
        <v/>
      </c>
      <c r="F3459" s="241" t="str">
        <f>IF(C3459&lt;&gt;"",VLOOKUP(C3459,'BASE EQUIPOS'!$G$8:$J$22,4,0),"")</f>
        <v/>
      </c>
      <c r="G3459" s="242"/>
      <c r="H3459" s="233"/>
      <c r="I3459" s="241"/>
      <c r="J3459" s="241"/>
      <c r="K3459" s="241"/>
      <c r="L3459" s="239"/>
      <c r="M3459" s="244"/>
      <c r="N3459" s="245" t="str">
        <f t="shared" ca="1" si="372"/>
        <v/>
      </c>
      <c r="O3459" s="239"/>
      <c r="P3459" s="244"/>
      <c r="Q3459" s="245" t="str">
        <f t="shared" si="373"/>
        <v/>
      </c>
      <c r="U3459" s="246" t="str">
        <f>IFERROR(VLOOKUP(C3459,'BASE EQUIPOS'!$G$8:$O$22,9,0)," ")</f>
        <v xml:space="preserve"> </v>
      </c>
      <c r="V3459" s="232" t="str">
        <f t="shared" si="375"/>
        <v/>
      </c>
      <c r="W3459" s="232" t="str">
        <f t="shared" si="376"/>
        <v/>
      </c>
      <c r="X3459" s="232" t="str">
        <f>IFERROR(VLOOKUP(W3459,Datos!$P$4:$Q$18,2,0),"")</f>
        <v/>
      </c>
      <c r="Y3459" s="232" t="str">
        <f t="shared" si="377"/>
        <v/>
      </c>
      <c r="AA3459" s="314" t="str">
        <f t="shared" ca="1" si="374"/>
        <v/>
      </c>
    </row>
    <row r="3460" spans="1:27" x14ac:dyDescent="0.3">
      <c r="A3460" s="238"/>
      <c r="B3460" s="241" t="str">
        <f t="shared" si="378"/>
        <v/>
      </c>
      <c r="C3460" s="239"/>
      <c r="D3460" s="240" t="str">
        <f>IF(C3460&lt;&gt;"",VLOOKUP(C3460,'BASE EQUIPOS'!$G$8:$H$22,2,0),"")</f>
        <v/>
      </c>
      <c r="E3460" s="241" t="str">
        <f>IF(C3460&lt;&gt;"",VLOOKUP(C3460,'BASE EQUIPOS'!$G$8:$I$22,3,0),"")</f>
        <v/>
      </c>
      <c r="F3460" s="241" t="str">
        <f>IF(C3460&lt;&gt;"",VLOOKUP(C3460,'BASE EQUIPOS'!$G$8:$J$22,4,0),"")</f>
        <v/>
      </c>
      <c r="G3460" s="242"/>
      <c r="H3460" s="233"/>
      <c r="I3460" s="241"/>
      <c r="J3460" s="241"/>
      <c r="K3460" s="241"/>
      <c r="L3460" s="239"/>
      <c r="M3460" s="244"/>
      <c r="N3460" s="245" t="str">
        <f t="shared" ca="1" si="372"/>
        <v/>
      </c>
      <c r="O3460" s="239"/>
      <c r="P3460" s="244"/>
      <c r="Q3460" s="245" t="str">
        <f t="shared" si="373"/>
        <v/>
      </c>
      <c r="U3460" s="246" t="str">
        <f>IFERROR(VLOOKUP(C3460,'BASE EQUIPOS'!$G$8:$O$22,9,0)," ")</f>
        <v xml:space="preserve"> </v>
      </c>
      <c r="V3460" s="232" t="str">
        <f t="shared" si="375"/>
        <v/>
      </c>
      <c r="W3460" s="232" t="str">
        <f t="shared" si="376"/>
        <v/>
      </c>
      <c r="X3460" s="232" t="str">
        <f>IFERROR(VLOOKUP(W3460,Datos!$P$4:$Q$18,2,0),"")</f>
        <v/>
      </c>
      <c r="Y3460" s="232" t="str">
        <f t="shared" si="377"/>
        <v/>
      </c>
      <c r="AA3460" s="314" t="str">
        <f t="shared" ca="1" si="374"/>
        <v/>
      </c>
    </row>
    <row r="3461" spans="1:27" x14ac:dyDescent="0.3">
      <c r="A3461" s="238"/>
      <c r="B3461" s="241" t="str">
        <f t="shared" si="378"/>
        <v/>
      </c>
      <c r="C3461" s="239"/>
      <c r="D3461" s="240" t="str">
        <f>IF(C3461&lt;&gt;"",VLOOKUP(C3461,'BASE EQUIPOS'!$G$8:$H$22,2,0),"")</f>
        <v/>
      </c>
      <c r="E3461" s="241" t="str">
        <f>IF(C3461&lt;&gt;"",VLOOKUP(C3461,'BASE EQUIPOS'!$G$8:$I$22,3,0),"")</f>
        <v/>
      </c>
      <c r="F3461" s="241" t="str">
        <f>IF(C3461&lt;&gt;"",VLOOKUP(C3461,'BASE EQUIPOS'!$G$8:$J$22,4,0),"")</f>
        <v/>
      </c>
      <c r="G3461" s="242"/>
      <c r="H3461" s="233"/>
      <c r="I3461" s="241"/>
      <c r="J3461" s="241"/>
      <c r="K3461" s="241"/>
      <c r="L3461" s="239"/>
      <c r="M3461" s="244"/>
      <c r="N3461" s="245" t="str">
        <f t="shared" ca="1" si="372"/>
        <v/>
      </c>
      <c r="O3461" s="239"/>
      <c r="P3461" s="244"/>
      <c r="Q3461" s="245" t="str">
        <f t="shared" si="373"/>
        <v/>
      </c>
      <c r="U3461" s="246" t="str">
        <f>IFERROR(VLOOKUP(C3461,'BASE EQUIPOS'!$G$8:$O$22,9,0)," ")</f>
        <v xml:space="preserve"> </v>
      </c>
      <c r="V3461" s="232" t="str">
        <f t="shared" si="375"/>
        <v/>
      </c>
      <c r="W3461" s="232" t="str">
        <f t="shared" si="376"/>
        <v/>
      </c>
      <c r="X3461" s="232" t="str">
        <f>IFERROR(VLOOKUP(W3461,Datos!$P$4:$Q$18,2,0),"")</f>
        <v/>
      </c>
      <c r="Y3461" s="232" t="str">
        <f t="shared" si="377"/>
        <v/>
      </c>
      <c r="AA3461" s="314" t="str">
        <f t="shared" ca="1" si="374"/>
        <v/>
      </c>
    </row>
    <row r="3462" spans="1:27" x14ac:dyDescent="0.3">
      <c r="A3462" s="238"/>
      <c r="B3462" s="241" t="str">
        <f t="shared" si="378"/>
        <v/>
      </c>
      <c r="C3462" s="239"/>
      <c r="D3462" s="240" t="str">
        <f>IF(C3462&lt;&gt;"",VLOOKUP(C3462,'BASE EQUIPOS'!$G$8:$H$22,2,0),"")</f>
        <v/>
      </c>
      <c r="E3462" s="241" t="str">
        <f>IF(C3462&lt;&gt;"",VLOOKUP(C3462,'BASE EQUIPOS'!$G$8:$I$22,3,0),"")</f>
        <v/>
      </c>
      <c r="F3462" s="241" t="str">
        <f>IF(C3462&lt;&gt;"",VLOOKUP(C3462,'BASE EQUIPOS'!$G$8:$J$22,4,0),"")</f>
        <v/>
      </c>
      <c r="G3462" s="242"/>
      <c r="H3462" s="233"/>
      <c r="I3462" s="241"/>
      <c r="J3462" s="241"/>
      <c r="K3462" s="241"/>
      <c r="L3462" s="239"/>
      <c r="M3462" s="244"/>
      <c r="N3462" s="245" t="str">
        <f t="shared" ca="1" si="372"/>
        <v/>
      </c>
      <c r="O3462" s="239"/>
      <c r="P3462" s="244"/>
      <c r="Q3462" s="245" t="str">
        <f t="shared" si="373"/>
        <v/>
      </c>
      <c r="U3462" s="246" t="str">
        <f>IFERROR(VLOOKUP(C3462,'BASE EQUIPOS'!$G$8:$O$22,9,0)," ")</f>
        <v xml:space="preserve"> </v>
      </c>
      <c r="V3462" s="232" t="str">
        <f t="shared" si="375"/>
        <v/>
      </c>
      <c r="W3462" s="232" t="str">
        <f t="shared" si="376"/>
        <v/>
      </c>
      <c r="X3462" s="232" t="str">
        <f>IFERROR(VLOOKUP(W3462,Datos!$P$4:$Q$18,2,0),"")</f>
        <v/>
      </c>
      <c r="Y3462" s="232" t="str">
        <f t="shared" si="377"/>
        <v/>
      </c>
      <c r="AA3462" s="314" t="str">
        <f t="shared" ca="1" si="374"/>
        <v/>
      </c>
    </row>
    <row r="3463" spans="1:27" x14ac:dyDescent="0.3">
      <c r="A3463" s="238"/>
      <c r="B3463" s="241" t="str">
        <f t="shared" si="378"/>
        <v/>
      </c>
      <c r="C3463" s="239"/>
      <c r="D3463" s="240" t="str">
        <f>IF(C3463&lt;&gt;"",VLOOKUP(C3463,'BASE EQUIPOS'!$G$8:$H$22,2,0),"")</f>
        <v/>
      </c>
      <c r="E3463" s="241" t="str">
        <f>IF(C3463&lt;&gt;"",VLOOKUP(C3463,'BASE EQUIPOS'!$G$8:$I$22,3,0),"")</f>
        <v/>
      </c>
      <c r="F3463" s="241" t="str">
        <f>IF(C3463&lt;&gt;"",VLOOKUP(C3463,'BASE EQUIPOS'!$G$8:$J$22,4,0),"")</f>
        <v/>
      </c>
      <c r="G3463" s="242"/>
      <c r="H3463" s="233"/>
      <c r="I3463" s="241"/>
      <c r="J3463" s="241"/>
      <c r="K3463" s="241"/>
      <c r="L3463" s="239"/>
      <c r="M3463" s="244"/>
      <c r="N3463" s="245" t="str">
        <f t="shared" ca="1" si="372"/>
        <v/>
      </c>
      <c r="O3463" s="239"/>
      <c r="P3463" s="244"/>
      <c r="Q3463" s="245" t="str">
        <f t="shared" si="373"/>
        <v/>
      </c>
      <c r="U3463" s="246" t="str">
        <f>IFERROR(VLOOKUP(C3463,'BASE EQUIPOS'!$G$8:$O$22,9,0)," ")</f>
        <v xml:space="preserve"> </v>
      </c>
      <c r="V3463" s="232" t="str">
        <f t="shared" si="375"/>
        <v/>
      </c>
      <c r="W3463" s="232" t="str">
        <f t="shared" si="376"/>
        <v/>
      </c>
      <c r="X3463" s="232" t="str">
        <f>IFERROR(VLOOKUP(W3463,Datos!$P$4:$Q$18,2,0),"")</f>
        <v/>
      </c>
      <c r="Y3463" s="232" t="str">
        <f t="shared" si="377"/>
        <v/>
      </c>
      <c r="AA3463" s="314" t="str">
        <f t="shared" ca="1" si="374"/>
        <v/>
      </c>
    </row>
    <row r="3464" spans="1:27" x14ac:dyDescent="0.3">
      <c r="A3464" s="238"/>
      <c r="B3464" s="241" t="str">
        <f t="shared" si="378"/>
        <v/>
      </c>
      <c r="C3464" s="239"/>
      <c r="D3464" s="240" t="str">
        <f>IF(C3464&lt;&gt;"",VLOOKUP(C3464,'BASE EQUIPOS'!$G$8:$H$22,2,0),"")</f>
        <v/>
      </c>
      <c r="E3464" s="241" t="str">
        <f>IF(C3464&lt;&gt;"",VLOOKUP(C3464,'BASE EQUIPOS'!$G$8:$I$22,3,0),"")</f>
        <v/>
      </c>
      <c r="F3464" s="241" t="str">
        <f>IF(C3464&lt;&gt;"",VLOOKUP(C3464,'BASE EQUIPOS'!$G$8:$J$22,4,0),"")</f>
        <v/>
      </c>
      <c r="G3464" s="242"/>
      <c r="H3464" s="233"/>
      <c r="I3464" s="241"/>
      <c r="J3464" s="241"/>
      <c r="K3464" s="241"/>
      <c r="L3464" s="239"/>
      <c r="M3464" s="244"/>
      <c r="N3464" s="245" t="str">
        <f t="shared" ca="1" si="372"/>
        <v/>
      </c>
      <c r="O3464" s="239"/>
      <c r="P3464" s="244"/>
      <c r="Q3464" s="245" t="str">
        <f t="shared" si="373"/>
        <v/>
      </c>
      <c r="U3464" s="246" t="str">
        <f>IFERROR(VLOOKUP(C3464,'BASE EQUIPOS'!$G$8:$O$22,9,0)," ")</f>
        <v xml:space="preserve"> </v>
      </c>
      <c r="V3464" s="232" t="str">
        <f t="shared" si="375"/>
        <v/>
      </c>
      <c r="W3464" s="232" t="str">
        <f t="shared" si="376"/>
        <v/>
      </c>
      <c r="X3464" s="232" t="str">
        <f>IFERROR(VLOOKUP(W3464,Datos!$P$4:$Q$18,2,0),"")</f>
        <v/>
      </c>
      <c r="Y3464" s="232" t="str">
        <f t="shared" si="377"/>
        <v/>
      </c>
      <c r="AA3464" s="314" t="str">
        <f t="shared" ca="1" si="374"/>
        <v/>
      </c>
    </row>
    <row r="3465" spans="1:27" x14ac:dyDescent="0.3">
      <c r="A3465" s="238"/>
      <c r="B3465" s="241" t="str">
        <f t="shared" si="378"/>
        <v/>
      </c>
      <c r="C3465" s="239"/>
      <c r="D3465" s="240" t="str">
        <f>IF(C3465&lt;&gt;"",VLOOKUP(C3465,'BASE EQUIPOS'!$G$8:$H$22,2,0),"")</f>
        <v/>
      </c>
      <c r="E3465" s="241" t="str">
        <f>IF(C3465&lt;&gt;"",VLOOKUP(C3465,'BASE EQUIPOS'!$G$8:$I$22,3,0),"")</f>
        <v/>
      </c>
      <c r="F3465" s="241" t="str">
        <f>IF(C3465&lt;&gt;"",VLOOKUP(C3465,'BASE EQUIPOS'!$G$8:$J$22,4,0),"")</f>
        <v/>
      </c>
      <c r="G3465" s="242"/>
      <c r="H3465" s="233"/>
      <c r="I3465" s="241"/>
      <c r="J3465" s="241"/>
      <c r="K3465" s="241"/>
      <c r="L3465" s="239"/>
      <c r="M3465" s="244"/>
      <c r="N3465" s="245" t="str">
        <f t="shared" ca="1" si="372"/>
        <v/>
      </c>
      <c r="O3465" s="239"/>
      <c r="P3465" s="244"/>
      <c r="Q3465" s="245" t="str">
        <f t="shared" si="373"/>
        <v/>
      </c>
      <c r="U3465" s="246" t="str">
        <f>IFERROR(VLOOKUP(C3465,'BASE EQUIPOS'!$G$8:$O$22,9,0)," ")</f>
        <v xml:space="preserve"> </v>
      </c>
      <c r="V3465" s="232" t="str">
        <f t="shared" si="375"/>
        <v/>
      </c>
      <c r="W3465" s="232" t="str">
        <f t="shared" si="376"/>
        <v/>
      </c>
      <c r="X3465" s="232" t="str">
        <f>IFERROR(VLOOKUP(W3465,Datos!$P$4:$Q$18,2,0),"")</f>
        <v/>
      </c>
      <c r="Y3465" s="232" t="str">
        <f t="shared" si="377"/>
        <v/>
      </c>
      <c r="AA3465" s="314" t="str">
        <f t="shared" ca="1" si="374"/>
        <v/>
      </c>
    </row>
    <row r="3466" spans="1:27" x14ac:dyDescent="0.3">
      <c r="A3466" s="238"/>
      <c r="B3466" s="241" t="str">
        <f t="shared" si="378"/>
        <v/>
      </c>
      <c r="C3466" s="239"/>
      <c r="D3466" s="240" t="str">
        <f>IF(C3466&lt;&gt;"",VLOOKUP(C3466,'BASE EQUIPOS'!$G$8:$H$22,2,0),"")</f>
        <v/>
      </c>
      <c r="E3466" s="241" t="str">
        <f>IF(C3466&lt;&gt;"",VLOOKUP(C3466,'BASE EQUIPOS'!$G$8:$I$22,3,0),"")</f>
        <v/>
      </c>
      <c r="F3466" s="241" t="str">
        <f>IF(C3466&lt;&gt;"",VLOOKUP(C3466,'BASE EQUIPOS'!$G$8:$J$22,4,0),"")</f>
        <v/>
      </c>
      <c r="G3466" s="242"/>
      <c r="H3466" s="233"/>
      <c r="I3466" s="241"/>
      <c r="J3466" s="241"/>
      <c r="K3466" s="241"/>
      <c r="L3466" s="239"/>
      <c r="M3466" s="244"/>
      <c r="N3466" s="245" t="str">
        <f t="shared" ca="1" si="372"/>
        <v/>
      </c>
      <c r="O3466" s="239"/>
      <c r="P3466" s="244"/>
      <c r="Q3466" s="245" t="str">
        <f t="shared" si="373"/>
        <v/>
      </c>
      <c r="U3466" s="246" t="str">
        <f>IFERROR(VLOOKUP(C3466,'BASE EQUIPOS'!$G$8:$O$22,9,0)," ")</f>
        <v xml:space="preserve"> </v>
      </c>
      <c r="V3466" s="232" t="str">
        <f t="shared" si="375"/>
        <v/>
      </c>
      <c r="W3466" s="232" t="str">
        <f t="shared" si="376"/>
        <v/>
      </c>
      <c r="X3466" s="232" t="str">
        <f>IFERROR(VLOOKUP(W3466,Datos!$P$4:$Q$18,2,0),"")</f>
        <v/>
      </c>
      <c r="Y3466" s="232" t="str">
        <f t="shared" si="377"/>
        <v/>
      </c>
      <c r="AA3466" s="314" t="str">
        <f t="shared" ca="1" si="374"/>
        <v/>
      </c>
    </row>
    <row r="3467" spans="1:27" x14ac:dyDescent="0.3">
      <c r="A3467" s="238"/>
      <c r="B3467" s="241" t="str">
        <f t="shared" si="378"/>
        <v/>
      </c>
      <c r="C3467" s="239"/>
      <c r="D3467" s="240" t="str">
        <f>IF(C3467&lt;&gt;"",VLOOKUP(C3467,'BASE EQUIPOS'!$G$8:$H$22,2,0),"")</f>
        <v/>
      </c>
      <c r="E3467" s="241" t="str">
        <f>IF(C3467&lt;&gt;"",VLOOKUP(C3467,'BASE EQUIPOS'!$G$8:$I$22,3,0),"")</f>
        <v/>
      </c>
      <c r="F3467" s="241" t="str">
        <f>IF(C3467&lt;&gt;"",VLOOKUP(C3467,'BASE EQUIPOS'!$G$8:$J$22,4,0),"")</f>
        <v/>
      </c>
      <c r="G3467" s="242"/>
      <c r="H3467" s="233"/>
      <c r="I3467" s="241"/>
      <c r="J3467" s="241"/>
      <c r="K3467" s="241"/>
      <c r="L3467" s="239"/>
      <c r="M3467" s="244"/>
      <c r="N3467" s="245" t="str">
        <f t="shared" ca="1" si="372"/>
        <v/>
      </c>
      <c r="O3467" s="239"/>
      <c r="P3467" s="244"/>
      <c r="Q3467" s="245" t="str">
        <f t="shared" si="373"/>
        <v/>
      </c>
      <c r="U3467" s="246" t="str">
        <f>IFERROR(VLOOKUP(C3467,'BASE EQUIPOS'!$G$8:$O$22,9,0)," ")</f>
        <v xml:space="preserve"> </v>
      </c>
      <c r="V3467" s="232" t="str">
        <f t="shared" si="375"/>
        <v/>
      </c>
      <c r="W3467" s="232" t="str">
        <f t="shared" si="376"/>
        <v/>
      </c>
      <c r="X3467" s="232" t="str">
        <f>IFERROR(VLOOKUP(W3467,Datos!$P$4:$Q$18,2,0),"")</f>
        <v/>
      </c>
      <c r="Y3467" s="232" t="str">
        <f t="shared" si="377"/>
        <v/>
      </c>
      <c r="AA3467" s="314" t="str">
        <f t="shared" ca="1" si="374"/>
        <v/>
      </c>
    </row>
    <row r="3468" spans="1:27" x14ac:dyDescent="0.3">
      <c r="A3468" s="238"/>
      <c r="B3468" s="241" t="str">
        <f t="shared" si="378"/>
        <v/>
      </c>
      <c r="C3468" s="239"/>
      <c r="D3468" s="240" t="str">
        <f>IF(C3468&lt;&gt;"",VLOOKUP(C3468,'BASE EQUIPOS'!$G$8:$H$22,2,0),"")</f>
        <v/>
      </c>
      <c r="E3468" s="241" t="str">
        <f>IF(C3468&lt;&gt;"",VLOOKUP(C3468,'BASE EQUIPOS'!$G$8:$I$22,3,0),"")</f>
        <v/>
      </c>
      <c r="F3468" s="241" t="str">
        <f>IF(C3468&lt;&gt;"",VLOOKUP(C3468,'BASE EQUIPOS'!$G$8:$J$22,4,0),"")</f>
        <v/>
      </c>
      <c r="G3468" s="242"/>
      <c r="H3468" s="233"/>
      <c r="I3468" s="241"/>
      <c r="J3468" s="241"/>
      <c r="K3468" s="241"/>
      <c r="L3468" s="239"/>
      <c r="M3468" s="244"/>
      <c r="N3468" s="245" t="str">
        <f t="shared" ca="1" si="372"/>
        <v/>
      </c>
      <c r="O3468" s="239"/>
      <c r="P3468" s="244"/>
      <c r="Q3468" s="245" t="str">
        <f t="shared" si="373"/>
        <v/>
      </c>
      <c r="U3468" s="246" t="str">
        <f>IFERROR(VLOOKUP(C3468,'BASE EQUIPOS'!$G$8:$O$22,9,0)," ")</f>
        <v xml:space="preserve"> </v>
      </c>
      <c r="V3468" s="232" t="str">
        <f t="shared" si="375"/>
        <v/>
      </c>
      <c r="W3468" s="232" t="str">
        <f t="shared" si="376"/>
        <v/>
      </c>
      <c r="X3468" s="232" t="str">
        <f>IFERROR(VLOOKUP(W3468,Datos!$P$4:$Q$18,2,0),"")</f>
        <v/>
      </c>
      <c r="Y3468" s="232" t="str">
        <f t="shared" si="377"/>
        <v/>
      </c>
      <c r="AA3468" s="314" t="str">
        <f t="shared" ca="1" si="374"/>
        <v/>
      </c>
    </row>
    <row r="3469" spans="1:27" x14ac:dyDescent="0.3">
      <c r="A3469" s="238"/>
      <c r="B3469" s="241" t="str">
        <f t="shared" si="378"/>
        <v/>
      </c>
      <c r="C3469" s="239"/>
      <c r="D3469" s="240" t="str">
        <f>IF(C3469&lt;&gt;"",VLOOKUP(C3469,'BASE EQUIPOS'!$G$8:$H$22,2,0),"")</f>
        <v/>
      </c>
      <c r="E3469" s="241" t="str">
        <f>IF(C3469&lt;&gt;"",VLOOKUP(C3469,'BASE EQUIPOS'!$G$8:$I$22,3,0),"")</f>
        <v/>
      </c>
      <c r="F3469" s="241" t="str">
        <f>IF(C3469&lt;&gt;"",VLOOKUP(C3469,'BASE EQUIPOS'!$G$8:$J$22,4,0),"")</f>
        <v/>
      </c>
      <c r="G3469" s="242"/>
      <c r="H3469" s="233"/>
      <c r="I3469" s="241"/>
      <c r="J3469" s="241"/>
      <c r="K3469" s="241"/>
      <c r="L3469" s="239"/>
      <c r="M3469" s="244"/>
      <c r="N3469" s="245" t="str">
        <f t="shared" ca="1" si="372"/>
        <v/>
      </c>
      <c r="O3469" s="239"/>
      <c r="P3469" s="244"/>
      <c r="Q3469" s="245" t="str">
        <f t="shared" si="373"/>
        <v/>
      </c>
      <c r="U3469" s="246" t="str">
        <f>IFERROR(VLOOKUP(C3469,'BASE EQUIPOS'!$G$8:$O$22,9,0)," ")</f>
        <v xml:space="preserve"> </v>
      </c>
      <c r="V3469" s="232" t="str">
        <f t="shared" si="375"/>
        <v/>
      </c>
      <c r="W3469" s="232" t="str">
        <f t="shared" si="376"/>
        <v/>
      </c>
      <c r="X3469" s="232" t="str">
        <f>IFERROR(VLOOKUP(W3469,Datos!$P$4:$Q$18,2,0),"")</f>
        <v/>
      </c>
      <c r="Y3469" s="232" t="str">
        <f t="shared" si="377"/>
        <v/>
      </c>
      <c r="AA3469" s="314" t="str">
        <f t="shared" ca="1" si="374"/>
        <v/>
      </c>
    </row>
    <row r="3470" spans="1:27" x14ac:dyDescent="0.3">
      <c r="A3470" s="238"/>
      <c r="B3470" s="241" t="str">
        <f t="shared" si="378"/>
        <v/>
      </c>
      <c r="C3470" s="239"/>
      <c r="D3470" s="240" t="str">
        <f>IF(C3470&lt;&gt;"",VLOOKUP(C3470,'BASE EQUIPOS'!$G$8:$H$22,2,0),"")</f>
        <v/>
      </c>
      <c r="E3470" s="241" t="str">
        <f>IF(C3470&lt;&gt;"",VLOOKUP(C3470,'BASE EQUIPOS'!$G$8:$I$22,3,0),"")</f>
        <v/>
      </c>
      <c r="F3470" s="241" t="str">
        <f>IF(C3470&lt;&gt;"",VLOOKUP(C3470,'BASE EQUIPOS'!$G$8:$J$22,4,0),"")</f>
        <v/>
      </c>
      <c r="G3470" s="242"/>
      <c r="H3470" s="233"/>
      <c r="I3470" s="241"/>
      <c r="J3470" s="241"/>
      <c r="K3470" s="241"/>
      <c r="L3470" s="239"/>
      <c r="M3470" s="244"/>
      <c r="N3470" s="245" t="str">
        <f t="shared" ca="1" si="372"/>
        <v/>
      </c>
      <c r="O3470" s="239"/>
      <c r="P3470" s="244"/>
      <c r="Q3470" s="245" t="str">
        <f t="shared" si="373"/>
        <v/>
      </c>
      <c r="U3470" s="246" t="str">
        <f>IFERROR(VLOOKUP(C3470,'BASE EQUIPOS'!$G$8:$O$22,9,0)," ")</f>
        <v xml:space="preserve"> </v>
      </c>
      <c r="V3470" s="232" t="str">
        <f t="shared" si="375"/>
        <v/>
      </c>
      <c r="W3470" s="232" t="str">
        <f t="shared" si="376"/>
        <v/>
      </c>
      <c r="X3470" s="232" t="str">
        <f>IFERROR(VLOOKUP(W3470,Datos!$P$4:$Q$18,2,0),"")</f>
        <v/>
      </c>
      <c r="Y3470" s="232" t="str">
        <f t="shared" si="377"/>
        <v/>
      </c>
      <c r="AA3470" s="314" t="str">
        <f t="shared" ca="1" si="374"/>
        <v/>
      </c>
    </row>
    <row r="3471" spans="1:27" x14ac:dyDescent="0.3">
      <c r="A3471" s="238"/>
      <c r="B3471" s="241" t="str">
        <f t="shared" si="378"/>
        <v/>
      </c>
      <c r="C3471" s="239"/>
      <c r="D3471" s="240" t="str">
        <f>IF(C3471&lt;&gt;"",VLOOKUP(C3471,'BASE EQUIPOS'!$G$8:$H$22,2,0),"")</f>
        <v/>
      </c>
      <c r="E3471" s="241" t="str">
        <f>IF(C3471&lt;&gt;"",VLOOKUP(C3471,'BASE EQUIPOS'!$G$8:$I$22,3,0),"")</f>
        <v/>
      </c>
      <c r="F3471" s="241" t="str">
        <f>IF(C3471&lt;&gt;"",VLOOKUP(C3471,'BASE EQUIPOS'!$G$8:$J$22,4,0),"")</f>
        <v/>
      </c>
      <c r="G3471" s="242"/>
      <c r="H3471" s="233"/>
      <c r="I3471" s="241"/>
      <c r="J3471" s="241"/>
      <c r="K3471" s="241"/>
      <c r="L3471" s="239"/>
      <c r="M3471" s="244"/>
      <c r="N3471" s="245" t="str">
        <f t="shared" ca="1" si="372"/>
        <v/>
      </c>
      <c r="O3471" s="239"/>
      <c r="P3471" s="244"/>
      <c r="Q3471" s="245" t="str">
        <f t="shared" si="373"/>
        <v/>
      </c>
      <c r="U3471" s="246" t="str">
        <f>IFERROR(VLOOKUP(C3471,'BASE EQUIPOS'!$G$8:$O$22,9,0)," ")</f>
        <v xml:space="preserve"> </v>
      </c>
      <c r="V3471" s="232" t="str">
        <f t="shared" si="375"/>
        <v/>
      </c>
      <c r="W3471" s="232" t="str">
        <f t="shared" si="376"/>
        <v/>
      </c>
      <c r="X3471" s="232" t="str">
        <f>IFERROR(VLOOKUP(W3471,Datos!$P$4:$Q$18,2,0),"")</f>
        <v/>
      </c>
      <c r="Y3471" s="232" t="str">
        <f t="shared" si="377"/>
        <v/>
      </c>
      <c r="AA3471" s="314" t="str">
        <f t="shared" ca="1" si="374"/>
        <v/>
      </c>
    </row>
    <row r="3472" spans="1:27" x14ac:dyDescent="0.3">
      <c r="A3472" s="238"/>
      <c r="B3472" s="241" t="str">
        <f t="shared" si="378"/>
        <v/>
      </c>
      <c r="C3472" s="239"/>
      <c r="D3472" s="240" t="str">
        <f>IF(C3472&lt;&gt;"",VLOOKUP(C3472,'BASE EQUIPOS'!$G$8:$H$22,2,0),"")</f>
        <v/>
      </c>
      <c r="E3472" s="241" t="str">
        <f>IF(C3472&lt;&gt;"",VLOOKUP(C3472,'BASE EQUIPOS'!$G$8:$I$22,3,0),"")</f>
        <v/>
      </c>
      <c r="F3472" s="241" t="str">
        <f>IF(C3472&lt;&gt;"",VLOOKUP(C3472,'BASE EQUIPOS'!$G$8:$J$22,4,0),"")</f>
        <v/>
      </c>
      <c r="G3472" s="242"/>
      <c r="H3472" s="233"/>
      <c r="I3472" s="241"/>
      <c r="J3472" s="241"/>
      <c r="K3472" s="241"/>
      <c r="L3472" s="239"/>
      <c r="M3472" s="244"/>
      <c r="N3472" s="245" t="str">
        <f t="shared" ref="N3472:N3535" ca="1" si="379">IF(M3472="","",IF(O3472="",NOW()*24-(L3472+M3472)*24,"Mtto. Terminado"))</f>
        <v/>
      </c>
      <c r="O3472" s="239"/>
      <c r="P3472" s="244"/>
      <c r="Q3472" s="245" t="str">
        <f t="shared" ref="Q3472:Q3535" si="380">IF(O3472="","",IF(P3472="","",(O3472+P3472)*24-(L3472+M3472)*24))</f>
        <v/>
      </c>
      <c r="U3472" s="246" t="str">
        <f>IFERROR(VLOOKUP(C3472,'BASE EQUIPOS'!$G$8:$O$22,9,0)," ")</f>
        <v xml:space="preserve"> </v>
      </c>
      <c r="V3472" s="232" t="str">
        <f t="shared" si="375"/>
        <v/>
      </c>
      <c r="W3472" s="232" t="str">
        <f t="shared" si="376"/>
        <v/>
      </c>
      <c r="X3472" s="232" t="str">
        <f>IFERROR(VLOOKUP(W3472,Datos!$P$4:$Q$18,2,0),"")</f>
        <v/>
      </c>
      <c r="Y3472" s="232" t="str">
        <f t="shared" si="377"/>
        <v/>
      </c>
      <c r="AA3472" s="314" t="str">
        <f t="shared" ca="1" si="374"/>
        <v/>
      </c>
    </row>
    <row r="3473" spans="1:27" x14ac:dyDescent="0.3">
      <c r="A3473" s="238"/>
      <c r="B3473" s="241" t="str">
        <f t="shared" si="378"/>
        <v/>
      </c>
      <c r="C3473" s="239"/>
      <c r="D3473" s="240" t="str">
        <f>IF(C3473&lt;&gt;"",VLOOKUP(C3473,'BASE EQUIPOS'!$G$8:$H$22,2,0),"")</f>
        <v/>
      </c>
      <c r="E3473" s="241" t="str">
        <f>IF(C3473&lt;&gt;"",VLOOKUP(C3473,'BASE EQUIPOS'!$G$8:$I$22,3,0),"")</f>
        <v/>
      </c>
      <c r="F3473" s="241" t="str">
        <f>IF(C3473&lt;&gt;"",VLOOKUP(C3473,'BASE EQUIPOS'!$G$8:$J$22,4,0),"")</f>
        <v/>
      </c>
      <c r="G3473" s="242"/>
      <c r="H3473" s="233"/>
      <c r="I3473" s="241"/>
      <c r="J3473" s="241"/>
      <c r="K3473" s="241"/>
      <c r="L3473" s="239"/>
      <c r="M3473" s="244"/>
      <c r="N3473" s="245" t="str">
        <f t="shared" ca="1" si="379"/>
        <v/>
      </c>
      <c r="O3473" s="239"/>
      <c r="P3473" s="244"/>
      <c r="Q3473" s="245" t="str">
        <f t="shared" si="380"/>
        <v/>
      </c>
      <c r="U3473" s="246" t="str">
        <f>IFERROR(VLOOKUP(C3473,'BASE EQUIPOS'!$G$8:$O$22,9,0)," ")</f>
        <v xml:space="preserve"> </v>
      </c>
      <c r="V3473" s="232" t="str">
        <f t="shared" si="375"/>
        <v/>
      </c>
      <c r="W3473" s="232" t="str">
        <f t="shared" si="376"/>
        <v/>
      </c>
      <c r="X3473" s="232" t="str">
        <f>IFERROR(VLOOKUP(W3473,Datos!$P$4:$Q$18,2,0),"")</f>
        <v/>
      </c>
      <c r="Y3473" s="232" t="str">
        <f t="shared" si="377"/>
        <v/>
      </c>
      <c r="AA3473" s="314" t="str">
        <f t="shared" ref="AA3473:AA3536" ca="1" si="381">IF(N3473="Mtto. Terminado",1,"")</f>
        <v/>
      </c>
    </row>
    <row r="3474" spans="1:27" x14ac:dyDescent="0.3">
      <c r="A3474" s="238"/>
      <c r="B3474" s="241" t="str">
        <f t="shared" si="378"/>
        <v/>
      </c>
      <c r="C3474" s="239"/>
      <c r="D3474" s="240" t="str">
        <f>IF(C3474&lt;&gt;"",VLOOKUP(C3474,'BASE EQUIPOS'!$G$8:$H$22,2,0),"")</f>
        <v/>
      </c>
      <c r="E3474" s="241" t="str">
        <f>IF(C3474&lt;&gt;"",VLOOKUP(C3474,'BASE EQUIPOS'!$G$8:$I$22,3,0),"")</f>
        <v/>
      </c>
      <c r="F3474" s="241" t="str">
        <f>IF(C3474&lt;&gt;"",VLOOKUP(C3474,'BASE EQUIPOS'!$G$8:$J$22,4,0),"")</f>
        <v/>
      </c>
      <c r="G3474" s="242"/>
      <c r="H3474" s="233"/>
      <c r="I3474" s="241"/>
      <c r="J3474" s="241"/>
      <c r="K3474" s="241"/>
      <c r="L3474" s="239"/>
      <c r="M3474" s="244"/>
      <c r="N3474" s="245" t="str">
        <f t="shared" ca="1" si="379"/>
        <v/>
      </c>
      <c r="O3474" s="239"/>
      <c r="P3474" s="244"/>
      <c r="Q3474" s="245" t="str">
        <f t="shared" si="380"/>
        <v/>
      </c>
      <c r="U3474" s="246" t="str">
        <f>IFERROR(VLOOKUP(C3474,'BASE EQUIPOS'!$G$8:$O$22,9,0)," ")</f>
        <v xml:space="preserve"> </v>
      </c>
      <c r="V3474" s="232" t="str">
        <f t="shared" si="375"/>
        <v/>
      </c>
      <c r="W3474" s="232" t="str">
        <f t="shared" si="376"/>
        <v/>
      </c>
      <c r="X3474" s="232" t="str">
        <f>IFERROR(VLOOKUP(W3474,Datos!$P$4:$Q$18,2,0),"")</f>
        <v/>
      </c>
      <c r="Y3474" s="232" t="str">
        <f t="shared" si="377"/>
        <v/>
      </c>
      <c r="AA3474" s="314" t="str">
        <f t="shared" ca="1" si="381"/>
        <v/>
      </c>
    </row>
    <row r="3475" spans="1:27" x14ac:dyDescent="0.3">
      <c r="A3475" s="238"/>
      <c r="B3475" s="241" t="str">
        <f t="shared" si="378"/>
        <v/>
      </c>
      <c r="C3475" s="239"/>
      <c r="D3475" s="240" t="str">
        <f>IF(C3475&lt;&gt;"",VLOOKUP(C3475,'BASE EQUIPOS'!$G$8:$H$22,2,0),"")</f>
        <v/>
      </c>
      <c r="E3475" s="241" t="str">
        <f>IF(C3475&lt;&gt;"",VLOOKUP(C3475,'BASE EQUIPOS'!$G$8:$I$22,3,0),"")</f>
        <v/>
      </c>
      <c r="F3475" s="241" t="str">
        <f>IF(C3475&lt;&gt;"",VLOOKUP(C3475,'BASE EQUIPOS'!$G$8:$J$22,4,0),"")</f>
        <v/>
      </c>
      <c r="G3475" s="242"/>
      <c r="H3475" s="233"/>
      <c r="I3475" s="241"/>
      <c r="J3475" s="241"/>
      <c r="K3475" s="241"/>
      <c r="L3475" s="239"/>
      <c r="M3475" s="244"/>
      <c r="N3475" s="245" t="str">
        <f t="shared" ca="1" si="379"/>
        <v/>
      </c>
      <c r="O3475" s="239"/>
      <c r="P3475" s="244"/>
      <c r="Q3475" s="245" t="str">
        <f t="shared" si="380"/>
        <v/>
      </c>
      <c r="U3475" s="246" t="str">
        <f>IFERROR(VLOOKUP(C3475,'BASE EQUIPOS'!$G$8:$O$22,9,0)," ")</f>
        <v xml:space="preserve"> </v>
      </c>
      <c r="V3475" s="232" t="str">
        <f t="shared" si="375"/>
        <v/>
      </c>
      <c r="W3475" s="232" t="str">
        <f t="shared" si="376"/>
        <v/>
      </c>
      <c r="X3475" s="232" t="str">
        <f>IFERROR(VLOOKUP(W3475,Datos!$P$4:$Q$18,2,0),"")</f>
        <v/>
      </c>
      <c r="Y3475" s="232" t="str">
        <f t="shared" si="377"/>
        <v/>
      </c>
      <c r="AA3475" s="314" t="str">
        <f t="shared" ca="1" si="381"/>
        <v/>
      </c>
    </row>
    <row r="3476" spans="1:27" x14ac:dyDescent="0.3">
      <c r="A3476" s="238"/>
      <c r="B3476" s="241" t="str">
        <f t="shared" si="378"/>
        <v/>
      </c>
      <c r="C3476" s="239"/>
      <c r="D3476" s="240" t="str">
        <f>IF(C3476&lt;&gt;"",VLOOKUP(C3476,'BASE EQUIPOS'!$G$8:$H$22,2,0),"")</f>
        <v/>
      </c>
      <c r="E3476" s="241" t="str">
        <f>IF(C3476&lt;&gt;"",VLOOKUP(C3476,'BASE EQUIPOS'!$G$8:$I$22,3,0),"")</f>
        <v/>
      </c>
      <c r="F3476" s="241" t="str">
        <f>IF(C3476&lt;&gt;"",VLOOKUP(C3476,'BASE EQUIPOS'!$G$8:$J$22,4,0),"")</f>
        <v/>
      </c>
      <c r="G3476" s="242"/>
      <c r="H3476" s="233"/>
      <c r="I3476" s="241"/>
      <c r="J3476" s="241"/>
      <c r="K3476" s="241"/>
      <c r="L3476" s="239"/>
      <c r="M3476" s="244"/>
      <c r="N3476" s="245" t="str">
        <f t="shared" ca="1" si="379"/>
        <v/>
      </c>
      <c r="O3476" s="239"/>
      <c r="P3476" s="244"/>
      <c r="Q3476" s="245" t="str">
        <f t="shared" si="380"/>
        <v/>
      </c>
      <c r="U3476" s="246" t="str">
        <f>IFERROR(VLOOKUP(C3476,'BASE EQUIPOS'!$G$8:$O$22,9,0)," ")</f>
        <v xml:space="preserve"> </v>
      </c>
      <c r="V3476" s="232" t="str">
        <f t="shared" si="375"/>
        <v/>
      </c>
      <c r="W3476" s="232" t="str">
        <f t="shared" si="376"/>
        <v/>
      </c>
      <c r="X3476" s="232" t="str">
        <f>IFERROR(VLOOKUP(W3476,Datos!$P$4:$Q$18,2,0),"")</f>
        <v/>
      </c>
      <c r="Y3476" s="232" t="str">
        <f t="shared" si="377"/>
        <v/>
      </c>
      <c r="AA3476" s="314" t="str">
        <f t="shared" ca="1" si="381"/>
        <v/>
      </c>
    </row>
    <row r="3477" spans="1:27" x14ac:dyDescent="0.3">
      <c r="A3477" s="238"/>
      <c r="B3477" s="241" t="str">
        <f t="shared" si="378"/>
        <v/>
      </c>
      <c r="C3477" s="239"/>
      <c r="D3477" s="240" t="str">
        <f>IF(C3477&lt;&gt;"",VLOOKUP(C3477,'BASE EQUIPOS'!$G$8:$H$22,2,0),"")</f>
        <v/>
      </c>
      <c r="E3477" s="241" t="str">
        <f>IF(C3477&lt;&gt;"",VLOOKUP(C3477,'BASE EQUIPOS'!$G$8:$I$22,3,0),"")</f>
        <v/>
      </c>
      <c r="F3477" s="241" t="str">
        <f>IF(C3477&lt;&gt;"",VLOOKUP(C3477,'BASE EQUIPOS'!$G$8:$J$22,4,0),"")</f>
        <v/>
      </c>
      <c r="G3477" s="242"/>
      <c r="H3477" s="233"/>
      <c r="I3477" s="241"/>
      <c r="J3477" s="241"/>
      <c r="K3477" s="241"/>
      <c r="L3477" s="239"/>
      <c r="M3477" s="244"/>
      <c r="N3477" s="245" t="str">
        <f t="shared" ca="1" si="379"/>
        <v/>
      </c>
      <c r="O3477" s="239"/>
      <c r="P3477" s="244"/>
      <c r="Q3477" s="245" t="str">
        <f t="shared" si="380"/>
        <v/>
      </c>
      <c r="U3477" s="246" t="str">
        <f>IFERROR(VLOOKUP(C3477,'BASE EQUIPOS'!$G$8:$O$22,9,0)," ")</f>
        <v xml:space="preserve"> </v>
      </c>
      <c r="V3477" s="232" t="str">
        <f t="shared" ref="V3477:V3540" si="382">IF(G3477="MTTO. SISTEMÁTICO","PREVENTIVA",IF(G3477="MTTO. PREDICTIVO","INSPECCIÓN",""))</f>
        <v/>
      </c>
      <c r="W3477" s="232" t="str">
        <f t="shared" ref="W3477:W3540" si="383">CONCATENATE(D3477,I3477)</f>
        <v/>
      </c>
      <c r="X3477" s="232" t="str">
        <f>IFERROR(VLOOKUP(W3477,Datos!$P$4:$Q$18,2,0),"")</f>
        <v/>
      </c>
      <c r="Y3477" s="232" t="str">
        <f t="shared" ref="Y3477:Y3540" si="384">IF(A3477="OT CORRECTIVA",1,IF(A3477="OT PREVENTIVA",2,IF(A3477="HOJA INSPECCIÓN",3,"")))</f>
        <v/>
      </c>
      <c r="AA3477" s="314" t="str">
        <f t="shared" ca="1" si="381"/>
        <v/>
      </c>
    </row>
    <row r="3478" spans="1:27" x14ac:dyDescent="0.3">
      <c r="A3478" s="238"/>
      <c r="B3478" s="241" t="str">
        <f t="shared" si="378"/>
        <v/>
      </c>
      <c r="C3478" s="239"/>
      <c r="D3478" s="240" t="str">
        <f>IF(C3478&lt;&gt;"",VLOOKUP(C3478,'BASE EQUIPOS'!$G$8:$H$22,2,0),"")</f>
        <v/>
      </c>
      <c r="E3478" s="241" t="str">
        <f>IF(C3478&lt;&gt;"",VLOOKUP(C3478,'BASE EQUIPOS'!$G$8:$I$22,3,0),"")</f>
        <v/>
      </c>
      <c r="F3478" s="241" t="str">
        <f>IF(C3478&lt;&gt;"",VLOOKUP(C3478,'BASE EQUIPOS'!$G$8:$J$22,4,0),"")</f>
        <v/>
      </c>
      <c r="G3478" s="242"/>
      <c r="H3478" s="233"/>
      <c r="I3478" s="241"/>
      <c r="J3478" s="241"/>
      <c r="K3478" s="241"/>
      <c r="L3478" s="239"/>
      <c r="M3478" s="244"/>
      <c r="N3478" s="245" t="str">
        <f t="shared" ca="1" si="379"/>
        <v/>
      </c>
      <c r="O3478" s="239"/>
      <c r="P3478" s="244"/>
      <c r="Q3478" s="245" t="str">
        <f t="shared" si="380"/>
        <v/>
      </c>
      <c r="U3478" s="246" t="str">
        <f>IFERROR(VLOOKUP(C3478,'BASE EQUIPOS'!$G$8:$O$22,9,0)," ")</f>
        <v xml:space="preserve"> </v>
      </c>
      <c r="V3478" s="232" t="str">
        <f t="shared" si="382"/>
        <v/>
      </c>
      <c r="W3478" s="232" t="str">
        <f t="shared" si="383"/>
        <v/>
      </c>
      <c r="X3478" s="232" t="str">
        <f>IFERROR(VLOOKUP(W3478,Datos!$P$4:$Q$18,2,0),"")</f>
        <v/>
      </c>
      <c r="Y3478" s="232" t="str">
        <f t="shared" si="384"/>
        <v/>
      </c>
      <c r="AA3478" s="314" t="str">
        <f t="shared" ca="1" si="381"/>
        <v/>
      </c>
    </row>
    <row r="3479" spans="1:27" x14ac:dyDescent="0.3">
      <c r="A3479" s="238"/>
      <c r="B3479" s="241" t="str">
        <f t="shared" si="378"/>
        <v/>
      </c>
      <c r="C3479" s="239"/>
      <c r="D3479" s="240" t="str">
        <f>IF(C3479&lt;&gt;"",VLOOKUP(C3479,'BASE EQUIPOS'!$G$8:$H$22,2,0),"")</f>
        <v/>
      </c>
      <c r="E3479" s="241" t="str">
        <f>IF(C3479&lt;&gt;"",VLOOKUP(C3479,'BASE EQUIPOS'!$G$8:$I$22,3,0),"")</f>
        <v/>
      </c>
      <c r="F3479" s="241" t="str">
        <f>IF(C3479&lt;&gt;"",VLOOKUP(C3479,'BASE EQUIPOS'!$G$8:$J$22,4,0),"")</f>
        <v/>
      </c>
      <c r="G3479" s="242"/>
      <c r="H3479" s="233"/>
      <c r="I3479" s="241"/>
      <c r="J3479" s="241"/>
      <c r="K3479" s="241"/>
      <c r="L3479" s="239"/>
      <c r="M3479" s="244"/>
      <c r="N3479" s="245" t="str">
        <f t="shared" ca="1" si="379"/>
        <v/>
      </c>
      <c r="O3479" s="239"/>
      <c r="P3479" s="244"/>
      <c r="Q3479" s="245" t="str">
        <f t="shared" si="380"/>
        <v/>
      </c>
      <c r="U3479" s="246" t="str">
        <f>IFERROR(VLOOKUP(C3479,'BASE EQUIPOS'!$G$8:$O$22,9,0)," ")</f>
        <v xml:space="preserve"> </v>
      </c>
      <c r="V3479" s="232" t="str">
        <f t="shared" si="382"/>
        <v/>
      </c>
      <c r="W3479" s="232" t="str">
        <f t="shared" si="383"/>
        <v/>
      </c>
      <c r="X3479" s="232" t="str">
        <f>IFERROR(VLOOKUP(W3479,Datos!$P$4:$Q$18,2,0),"")</f>
        <v/>
      </c>
      <c r="Y3479" s="232" t="str">
        <f t="shared" si="384"/>
        <v/>
      </c>
      <c r="AA3479" s="314" t="str">
        <f t="shared" ca="1" si="381"/>
        <v/>
      </c>
    </row>
    <row r="3480" spans="1:27" x14ac:dyDescent="0.3">
      <c r="A3480" s="238"/>
      <c r="B3480" s="241" t="str">
        <f t="shared" si="378"/>
        <v/>
      </c>
      <c r="C3480" s="239"/>
      <c r="D3480" s="240" t="str">
        <f>IF(C3480&lt;&gt;"",VLOOKUP(C3480,'BASE EQUIPOS'!$G$8:$H$22,2,0),"")</f>
        <v/>
      </c>
      <c r="E3480" s="241" t="str">
        <f>IF(C3480&lt;&gt;"",VLOOKUP(C3480,'BASE EQUIPOS'!$G$8:$I$22,3,0),"")</f>
        <v/>
      </c>
      <c r="F3480" s="241" t="str">
        <f>IF(C3480&lt;&gt;"",VLOOKUP(C3480,'BASE EQUIPOS'!$G$8:$J$22,4,0),"")</f>
        <v/>
      </c>
      <c r="G3480" s="242"/>
      <c r="H3480" s="233"/>
      <c r="I3480" s="241"/>
      <c r="J3480" s="241"/>
      <c r="K3480" s="241"/>
      <c r="L3480" s="239"/>
      <c r="M3480" s="244"/>
      <c r="N3480" s="245" t="str">
        <f t="shared" ca="1" si="379"/>
        <v/>
      </c>
      <c r="O3480" s="239"/>
      <c r="P3480" s="244"/>
      <c r="Q3480" s="245" t="str">
        <f t="shared" si="380"/>
        <v/>
      </c>
      <c r="U3480" s="246" t="str">
        <f>IFERROR(VLOOKUP(C3480,'BASE EQUIPOS'!$G$8:$O$22,9,0)," ")</f>
        <v xml:space="preserve"> </v>
      </c>
      <c r="V3480" s="232" t="str">
        <f t="shared" si="382"/>
        <v/>
      </c>
      <c r="W3480" s="232" t="str">
        <f t="shared" si="383"/>
        <v/>
      </c>
      <c r="X3480" s="232" t="str">
        <f>IFERROR(VLOOKUP(W3480,Datos!$P$4:$Q$18,2,0),"")</f>
        <v/>
      </c>
      <c r="Y3480" s="232" t="str">
        <f t="shared" si="384"/>
        <v/>
      </c>
      <c r="AA3480" s="314" t="str">
        <f t="shared" ca="1" si="381"/>
        <v/>
      </c>
    </row>
    <row r="3481" spans="1:27" x14ac:dyDescent="0.3">
      <c r="A3481" s="238"/>
      <c r="B3481" s="241" t="str">
        <f t="shared" si="378"/>
        <v/>
      </c>
      <c r="C3481" s="239"/>
      <c r="D3481" s="240" t="str">
        <f>IF(C3481&lt;&gt;"",VLOOKUP(C3481,'BASE EQUIPOS'!$G$8:$H$22,2,0),"")</f>
        <v/>
      </c>
      <c r="E3481" s="241" t="str">
        <f>IF(C3481&lt;&gt;"",VLOOKUP(C3481,'BASE EQUIPOS'!$G$8:$I$22,3,0),"")</f>
        <v/>
      </c>
      <c r="F3481" s="241" t="str">
        <f>IF(C3481&lt;&gt;"",VLOOKUP(C3481,'BASE EQUIPOS'!$G$8:$J$22,4,0),"")</f>
        <v/>
      </c>
      <c r="G3481" s="242"/>
      <c r="H3481" s="233"/>
      <c r="I3481" s="241"/>
      <c r="J3481" s="241"/>
      <c r="K3481" s="241"/>
      <c r="L3481" s="239"/>
      <c r="M3481" s="244"/>
      <c r="N3481" s="245" t="str">
        <f t="shared" ca="1" si="379"/>
        <v/>
      </c>
      <c r="O3481" s="239"/>
      <c r="P3481" s="244"/>
      <c r="Q3481" s="245" t="str">
        <f t="shared" si="380"/>
        <v/>
      </c>
      <c r="U3481" s="246" t="str">
        <f>IFERROR(VLOOKUP(C3481,'BASE EQUIPOS'!$G$8:$O$22,9,0)," ")</f>
        <v xml:space="preserve"> </v>
      </c>
      <c r="V3481" s="232" t="str">
        <f t="shared" si="382"/>
        <v/>
      </c>
      <c r="W3481" s="232" t="str">
        <f t="shared" si="383"/>
        <v/>
      </c>
      <c r="X3481" s="232" t="str">
        <f>IFERROR(VLOOKUP(W3481,Datos!$P$4:$Q$18,2,0),"")</f>
        <v/>
      </c>
      <c r="Y3481" s="232" t="str">
        <f t="shared" si="384"/>
        <v/>
      </c>
      <c r="AA3481" s="314" t="str">
        <f t="shared" ca="1" si="381"/>
        <v/>
      </c>
    </row>
    <row r="3482" spans="1:27" x14ac:dyDescent="0.3">
      <c r="A3482" s="238"/>
      <c r="B3482" s="241" t="str">
        <f t="shared" si="378"/>
        <v/>
      </c>
      <c r="C3482" s="239"/>
      <c r="D3482" s="240" t="str">
        <f>IF(C3482&lt;&gt;"",VLOOKUP(C3482,'BASE EQUIPOS'!$G$8:$H$22,2,0),"")</f>
        <v/>
      </c>
      <c r="E3482" s="241" t="str">
        <f>IF(C3482&lt;&gt;"",VLOOKUP(C3482,'BASE EQUIPOS'!$G$8:$I$22,3,0),"")</f>
        <v/>
      </c>
      <c r="F3482" s="241" t="str">
        <f>IF(C3482&lt;&gt;"",VLOOKUP(C3482,'BASE EQUIPOS'!$G$8:$J$22,4,0),"")</f>
        <v/>
      </c>
      <c r="G3482" s="242"/>
      <c r="H3482" s="233"/>
      <c r="I3482" s="241"/>
      <c r="J3482" s="241"/>
      <c r="K3482" s="241"/>
      <c r="L3482" s="239"/>
      <c r="M3482" s="244"/>
      <c r="N3482" s="245" t="str">
        <f t="shared" ca="1" si="379"/>
        <v/>
      </c>
      <c r="O3482" s="239"/>
      <c r="P3482" s="244"/>
      <c r="Q3482" s="245" t="str">
        <f t="shared" si="380"/>
        <v/>
      </c>
      <c r="U3482" s="246" t="str">
        <f>IFERROR(VLOOKUP(C3482,'BASE EQUIPOS'!$G$8:$O$22,9,0)," ")</f>
        <v xml:space="preserve"> </v>
      </c>
      <c r="V3482" s="232" t="str">
        <f t="shared" si="382"/>
        <v/>
      </c>
      <c r="W3482" s="232" t="str">
        <f t="shared" si="383"/>
        <v/>
      </c>
      <c r="X3482" s="232" t="str">
        <f>IFERROR(VLOOKUP(W3482,Datos!$P$4:$Q$18,2,0),"")</f>
        <v/>
      </c>
      <c r="Y3482" s="232" t="str">
        <f t="shared" si="384"/>
        <v/>
      </c>
      <c r="AA3482" s="314" t="str">
        <f t="shared" ca="1" si="381"/>
        <v/>
      </c>
    </row>
    <row r="3483" spans="1:27" x14ac:dyDescent="0.3">
      <c r="A3483" s="238"/>
      <c r="B3483" s="241" t="str">
        <f t="shared" si="378"/>
        <v/>
      </c>
      <c r="C3483" s="239"/>
      <c r="D3483" s="240" t="str">
        <f>IF(C3483&lt;&gt;"",VLOOKUP(C3483,'BASE EQUIPOS'!$G$8:$H$22,2,0),"")</f>
        <v/>
      </c>
      <c r="E3483" s="241" t="str">
        <f>IF(C3483&lt;&gt;"",VLOOKUP(C3483,'BASE EQUIPOS'!$G$8:$I$22,3,0),"")</f>
        <v/>
      </c>
      <c r="F3483" s="241" t="str">
        <f>IF(C3483&lt;&gt;"",VLOOKUP(C3483,'BASE EQUIPOS'!$G$8:$J$22,4,0),"")</f>
        <v/>
      </c>
      <c r="G3483" s="242"/>
      <c r="H3483" s="233"/>
      <c r="I3483" s="241"/>
      <c r="J3483" s="241"/>
      <c r="K3483" s="241"/>
      <c r="L3483" s="239"/>
      <c r="M3483" s="244"/>
      <c r="N3483" s="245" t="str">
        <f t="shared" ca="1" si="379"/>
        <v/>
      </c>
      <c r="O3483" s="239"/>
      <c r="P3483" s="244"/>
      <c r="Q3483" s="245" t="str">
        <f t="shared" si="380"/>
        <v/>
      </c>
      <c r="U3483" s="246" t="str">
        <f>IFERROR(VLOOKUP(C3483,'BASE EQUIPOS'!$G$8:$O$22,9,0)," ")</f>
        <v xml:space="preserve"> </v>
      </c>
      <c r="V3483" s="232" t="str">
        <f t="shared" si="382"/>
        <v/>
      </c>
      <c r="W3483" s="232" t="str">
        <f t="shared" si="383"/>
        <v/>
      </c>
      <c r="X3483" s="232" t="str">
        <f>IFERROR(VLOOKUP(W3483,Datos!$P$4:$Q$18,2,0),"")</f>
        <v/>
      </c>
      <c r="Y3483" s="232" t="str">
        <f t="shared" si="384"/>
        <v/>
      </c>
      <c r="AA3483" s="314" t="str">
        <f t="shared" ca="1" si="381"/>
        <v/>
      </c>
    </row>
    <row r="3484" spans="1:27" x14ac:dyDescent="0.3">
      <c r="A3484" s="238"/>
      <c r="B3484" s="241" t="str">
        <f t="shared" ref="B3484:B3547" si="385">IF(C3484&lt;&gt;"",B3483+1,"")</f>
        <v/>
      </c>
      <c r="C3484" s="239"/>
      <c r="D3484" s="240" t="str">
        <f>IF(C3484&lt;&gt;"",VLOOKUP(C3484,'BASE EQUIPOS'!$G$8:$H$22,2,0),"")</f>
        <v/>
      </c>
      <c r="E3484" s="241" t="str">
        <f>IF(C3484&lt;&gt;"",VLOOKUP(C3484,'BASE EQUIPOS'!$G$8:$I$22,3,0),"")</f>
        <v/>
      </c>
      <c r="F3484" s="241" t="str">
        <f>IF(C3484&lt;&gt;"",VLOOKUP(C3484,'BASE EQUIPOS'!$G$8:$J$22,4,0),"")</f>
        <v/>
      </c>
      <c r="G3484" s="242"/>
      <c r="H3484" s="233"/>
      <c r="I3484" s="241"/>
      <c r="J3484" s="241"/>
      <c r="K3484" s="241"/>
      <c r="L3484" s="239"/>
      <c r="M3484" s="244"/>
      <c r="N3484" s="245" t="str">
        <f t="shared" ca="1" si="379"/>
        <v/>
      </c>
      <c r="O3484" s="239"/>
      <c r="P3484" s="244"/>
      <c r="Q3484" s="245" t="str">
        <f t="shared" si="380"/>
        <v/>
      </c>
      <c r="U3484" s="246" t="str">
        <f>IFERROR(VLOOKUP(C3484,'BASE EQUIPOS'!$G$8:$O$22,9,0)," ")</f>
        <v xml:space="preserve"> </v>
      </c>
      <c r="V3484" s="232" t="str">
        <f t="shared" si="382"/>
        <v/>
      </c>
      <c r="W3484" s="232" t="str">
        <f t="shared" si="383"/>
        <v/>
      </c>
      <c r="X3484" s="232" t="str">
        <f>IFERROR(VLOOKUP(W3484,Datos!$P$4:$Q$18,2,0),"")</f>
        <v/>
      </c>
      <c r="Y3484" s="232" t="str">
        <f t="shared" si="384"/>
        <v/>
      </c>
      <c r="AA3484" s="314" t="str">
        <f t="shared" ca="1" si="381"/>
        <v/>
      </c>
    </row>
    <row r="3485" spans="1:27" x14ac:dyDescent="0.3">
      <c r="A3485" s="238"/>
      <c r="B3485" s="241" t="str">
        <f t="shared" si="385"/>
        <v/>
      </c>
      <c r="C3485" s="239"/>
      <c r="D3485" s="240" t="str">
        <f>IF(C3485&lt;&gt;"",VLOOKUP(C3485,'BASE EQUIPOS'!$G$8:$H$22,2,0),"")</f>
        <v/>
      </c>
      <c r="E3485" s="241" t="str">
        <f>IF(C3485&lt;&gt;"",VLOOKUP(C3485,'BASE EQUIPOS'!$G$8:$I$22,3,0),"")</f>
        <v/>
      </c>
      <c r="F3485" s="241" t="str">
        <f>IF(C3485&lt;&gt;"",VLOOKUP(C3485,'BASE EQUIPOS'!$G$8:$J$22,4,0),"")</f>
        <v/>
      </c>
      <c r="G3485" s="242"/>
      <c r="H3485" s="233"/>
      <c r="I3485" s="241"/>
      <c r="J3485" s="241"/>
      <c r="K3485" s="241"/>
      <c r="L3485" s="239"/>
      <c r="M3485" s="244"/>
      <c r="N3485" s="245" t="str">
        <f t="shared" ca="1" si="379"/>
        <v/>
      </c>
      <c r="O3485" s="239"/>
      <c r="P3485" s="244"/>
      <c r="Q3485" s="245" t="str">
        <f t="shared" si="380"/>
        <v/>
      </c>
      <c r="U3485" s="246" t="str">
        <f>IFERROR(VLOOKUP(C3485,'BASE EQUIPOS'!$G$8:$O$22,9,0)," ")</f>
        <v xml:space="preserve"> </v>
      </c>
      <c r="V3485" s="232" t="str">
        <f t="shared" si="382"/>
        <v/>
      </c>
      <c r="W3485" s="232" t="str">
        <f t="shared" si="383"/>
        <v/>
      </c>
      <c r="X3485" s="232" t="str">
        <f>IFERROR(VLOOKUP(W3485,Datos!$P$4:$Q$18,2,0),"")</f>
        <v/>
      </c>
      <c r="Y3485" s="232" t="str">
        <f t="shared" si="384"/>
        <v/>
      </c>
      <c r="AA3485" s="314" t="str">
        <f t="shared" ca="1" si="381"/>
        <v/>
      </c>
    </row>
    <row r="3486" spans="1:27" x14ac:dyDescent="0.3">
      <c r="A3486" s="238"/>
      <c r="B3486" s="241" t="str">
        <f t="shared" si="385"/>
        <v/>
      </c>
      <c r="C3486" s="239"/>
      <c r="D3486" s="240" t="str">
        <f>IF(C3486&lt;&gt;"",VLOOKUP(C3486,'BASE EQUIPOS'!$G$8:$H$22,2,0),"")</f>
        <v/>
      </c>
      <c r="E3486" s="241" t="str">
        <f>IF(C3486&lt;&gt;"",VLOOKUP(C3486,'BASE EQUIPOS'!$G$8:$I$22,3,0),"")</f>
        <v/>
      </c>
      <c r="F3486" s="241" t="str">
        <f>IF(C3486&lt;&gt;"",VLOOKUP(C3486,'BASE EQUIPOS'!$G$8:$J$22,4,0),"")</f>
        <v/>
      </c>
      <c r="G3486" s="242"/>
      <c r="H3486" s="233"/>
      <c r="I3486" s="241"/>
      <c r="J3486" s="241"/>
      <c r="K3486" s="241"/>
      <c r="L3486" s="239"/>
      <c r="M3486" s="244"/>
      <c r="N3486" s="245" t="str">
        <f t="shared" ca="1" si="379"/>
        <v/>
      </c>
      <c r="O3486" s="239"/>
      <c r="P3486" s="244"/>
      <c r="Q3486" s="245" t="str">
        <f t="shared" si="380"/>
        <v/>
      </c>
      <c r="U3486" s="246" t="str">
        <f>IFERROR(VLOOKUP(C3486,'BASE EQUIPOS'!$G$8:$O$22,9,0)," ")</f>
        <v xml:space="preserve"> </v>
      </c>
      <c r="V3486" s="232" t="str">
        <f t="shared" si="382"/>
        <v/>
      </c>
      <c r="W3486" s="232" t="str">
        <f t="shared" si="383"/>
        <v/>
      </c>
      <c r="X3486" s="232" t="str">
        <f>IFERROR(VLOOKUP(W3486,Datos!$P$4:$Q$18,2,0),"")</f>
        <v/>
      </c>
      <c r="Y3486" s="232" t="str">
        <f t="shared" si="384"/>
        <v/>
      </c>
      <c r="AA3486" s="314" t="str">
        <f t="shared" ca="1" si="381"/>
        <v/>
      </c>
    </row>
    <row r="3487" spans="1:27" x14ac:dyDescent="0.3">
      <c r="A3487" s="238"/>
      <c r="B3487" s="241" t="str">
        <f t="shared" si="385"/>
        <v/>
      </c>
      <c r="C3487" s="239"/>
      <c r="D3487" s="240" t="str">
        <f>IF(C3487&lt;&gt;"",VLOOKUP(C3487,'BASE EQUIPOS'!$G$8:$H$22,2,0),"")</f>
        <v/>
      </c>
      <c r="E3487" s="241" t="str">
        <f>IF(C3487&lt;&gt;"",VLOOKUP(C3487,'BASE EQUIPOS'!$G$8:$I$22,3,0),"")</f>
        <v/>
      </c>
      <c r="F3487" s="241" t="str">
        <f>IF(C3487&lt;&gt;"",VLOOKUP(C3487,'BASE EQUIPOS'!$G$8:$J$22,4,0),"")</f>
        <v/>
      </c>
      <c r="G3487" s="242"/>
      <c r="H3487" s="233"/>
      <c r="I3487" s="241"/>
      <c r="J3487" s="241"/>
      <c r="K3487" s="241"/>
      <c r="L3487" s="239"/>
      <c r="M3487" s="244"/>
      <c r="N3487" s="245" t="str">
        <f t="shared" ca="1" si="379"/>
        <v/>
      </c>
      <c r="O3487" s="239"/>
      <c r="P3487" s="244"/>
      <c r="Q3487" s="245" t="str">
        <f t="shared" si="380"/>
        <v/>
      </c>
      <c r="U3487" s="246" t="str">
        <f>IFERROR(VLOOKUP(C3487,'BASE EQUIPOS'!$G$8:$O$22,9,0)," ")</f>
        <v xml:space="preserve"> </v>
      </c>
      <c r="V3487" s="232" t="str">
        <f t="shared" si="382"/>
        <v/>
      </c>
      <c r="W3487" s="232" t="str">
        <f t="shared" si="383"/>
        <v/>
      </c>
      <c r="X3487" s="232" t="str">
        <f>IFERROR(VLOOKUP(W3487,Datos!$P$4:$Q$18,2,0),"")</f>
        <v/>
      </c>
      <c r="Y3487" s="232" t="str">
        <f t="shared" si="384"/>
        <v/>
      </c>
      <c r="AA3487" s="314" t="str">
        <f t="shared" ca="1" si="381"/>
        <v/>
      </c>
    </row>
    <row r="3488" spans="1:27" x14ac:dyDescent="0.3">
      <c r="A3488" s="238"/>
      <c r="B3488" s="241" t="str">
        <f t="shared" si="385"/>
        <v/>
      </c>
      <c r="C3488" s="239"/>
      <c r="D3488" s="240" t="str">
        <f>IF(C3488&lt;&gt;"",VLOOKUP(C3488,'BASE EQUIPOS'!$G$8:$H$22,2,0),"")</f>
        <v/>
      </c>
      <c r="E3488" s="241" t="str">
        <f>IF(C3488&lt;&gt;"",VLOOKUP(C3488,'BASE EQUIPOS'!$G$8:$I$22,3,0),"")</f>
        <v/>
      </c>
      <c r="F3488" s="241" t="str">
        <f>IF(C3488&lt;&gt;"",VLOOKUP(C3488,'BASE EQUIPOS'!$G$8:$J$22,4,0),"")</f>
        <v/>
      </c>
      <c r="G3488" s="242"/>
      <c r="H3488" s="233"/>
      <c r="I3488" s="241"/>
      <c r="J3488" s="241"/>
      <c r="K3488" s="241"/>
      <c r="L3488" s="239"/>
      <c r="M3488" s="244"/>
      <c r="N3488" s="245" t="str">
        <f t="shared" ca="1" si="379"/>
        <v/>
      </c>
      <c r="O3488" s="239"/>
      <c r="P3488" s="244"/>
      <c r="Q3488" s="245" t="str">
        <f t="shared" si="380"/>
        <v/>
      </c>
      <c r="U3488" s="246" t="str">
        <f>IFERROR(VLOOKUP(C3488,'BASE EQUIPOS'!$G$8:$O$22,9,0)," ")</f>
        <v xml:space="preserve"> </v>
      </c>
      <c r="V3488" s="232" t="str">
        <f t="shared" si="382"/>
        <v/>
      </c>
      <c r="W3488" s="232" t="str">
        <f t="shared" si="383"/>
        <v/>
      </c>
      <c r="X3488" s="232" t="str">
        <f>IFERROR(VLOOKUP(W3488,Datos!$P$4:$Q$18,2,0),"")</f>
        <v/>
      </c>
      <c r="Y3488" s="232" t="str">
        <f t="shared" si="384"/>
        <v/>
      </c>
      <c r="AA3488" s="314" t="str">
        <f t="shared" ca="1" si="381"/>
        <v/>
      </c>
    </row>
    <row r="3489" spans="1:27" x14ac:dyDescent="0.3">
      <c r="A3489" s="238"/>
      <c r="B3489" s="241" t="str">
        <f t="shared" si="385"/>
        <v/>
      </c>
      <c r="C3489" s="239"/>
      <c r="D3489" s="240" t="str">
        <f>IF(C3489&lt;&gt;"",VLOOKUP(C3489,'BASE EQUIPOS'!$G$8:$H$22,2,0),"")</f>
        <v/>
      </c>
      <c r="E3489" s="241" t="str">
        <f>IF(C3489&lt;&gt;"",VLOOKUP(C3489,'BASE EQUIPOS'!$G$8:$I$22,3,0),"")</f>
        <v/>
      </c>
      <c r="F3489" s="241" t="str">
        <f>IF(C3489&lt;&gt;"",VLOOKUP(C3489,'BASE EQUIPOS'!$G$8:$J$22,4,0),"")</f>
        <v/>
      </c>
      <c r="G3489" s="242"/>
      <c r="H3489" s="233"/>
      <c r="I3489" s="241"/>
      <c r="J3489" s="241"/>
      <c r="K3489" s="241"/>
      <c r="L3489" s="239"/>
      <c r="M3489" s="244"/>
      <c r="N3489" s="245" t="str">
        <f t="shared" ca="1" si="379"/>
        <v/>
      </c>
      <c r="O3489" s="239"/>
      <c r="P3489" s="244"/>
      <c r="Q3489" s="245" t="str">
        <f t="shared" si="380"/>
        <v/>
      </c>
      <c r="U3489" s="246" t="str">
        <f>IFERROR(VLOOKUP(C3489,'BASE EQUIPOS'!$G$8:$O$22,9,0)," ")</f>
        <v xml:space="preserve"> </v>
      </c>
      <c r="V3489" s="232" t="str">
        <f t="shared" si="382"/>
        <v/>
      </c>
      <c r="W3489" s="232" t="str">
        <f t="shared" si="383"/>
        <v/>
      </c>
      <c r="X3489" s="232" t="str">
        <f>IFERROR(VLOOKUP(W3489,Datos!$P$4:$Q$18,2,0),"")</f>
        <v/>
      </c>
      <c r="Y3489" s="232" t="str">
        <f t="shared" si="384"/>
        <v/>
      </c>
      <c r="AA3489" s="314" t="str">
        <f t="shared" ca="1" si="381"/>
        <v/>
      </c>
    </row>
    <row r="3490" spans="1:27" x14ac:dyDescent="0.3">
      <c r="A3490" s="238"/>
      <c r="B3490" s="241" t="str">
        <f t="shared" si="385"/>
        <v/>
      </c>
      <c r="C3490" s="239"/>
      <c r="D3490" s="240" t="str">
        <f>IF(C3490&lt;&gt;"",VLOOKUP(C3490,'BASE EQUIPOS'!$G$8:$H$22,2,0),"")</f>
        <v/>
      </c>
      <c r="E3490" s="241" t="str">
        <f>IF(C3490&lt;&gt;"",VLOOKUP(C3490,'BASE EQUIPOS'!$G$8:$I$22,3,0),"")</f>
        <v/>
      </c>
      <c r="F3490" s="241" t="str">
        <f>IF(C3490&lt;&gt;"",VLOOKUP(C3490,'BASE EQUIPOS'!$G$8:$J$22,4,0),"")</f>
        <v/>
      </c>
      <c r="G3490" s="242"/>
      <c r="H3490" s="233"/>
      <c r="I3490" s="241"/>
      <c r="J3490" s="241"/>
      <c r="K3490" s="241"/>
      <c r="L3490" s="239"/>
      <c r="M3490" s="244"/>
      <c r="N3490" s="245" t="str">
        <f t="shared" ca="1" si="379"/>
        <v/>
      </c>
      <c r="O3490" s="239"/>
      <c r="P3490" s="244"/>
      <c r="Q3490" s="245" t="str">
        <f t="shared" si="380"/>
        <v/>
      </c>
      <c r="U3490" s="246" t="str">
        <f>IFERROR(VLOOKUP(C3490,'BASE EQUIPOS'!$G$8:$O$22,9,0)," ")</f>
        <v xml:space="preserve"> </v>
      </c>
      <c r="V3490" s="232" t="str">
        <f t="shared" si="382"/>
        <v/>
      </c>
      <c r="W3490" s="232" t="str">
        <f t="shared" si="383"/>
        <v/>
      </c>
      <c r="X3490" s="232" t="str">
        <f>IFERROR(VLOOKUP(W3490,Datos!$P$4:$Q$18,2,0),"")</f>
        <v/>
      </c>
      <c r="Y3490" s="232" t="str">
        <f t="shared" si="384"/>
        <v/>
      </c>
      <c r="AA3490" s="314" t="str">
        <f t="shared" ca="1" si="381"/>
        <v/>
      </c>
    </row>
    <row r="3491" spans="1:27" x14ac:dyDescent="0.3">
      <c r="A3491" s="238"/>
      <c r="B3491" s="241" t="str">
        <f t="shared" si="385"/>
        <v/>
      </c>
      <c r="C3491" s="239"/>
      <c r="D3491" s="240" t="str">
        <f>IF(C3491&lt;&gt;"",VLOOKUP(C3491,'BASE EQUIPOS'!$G$8:$H$22,2,0),"")</f>
        <v/>
      </c>
      <c r="E3491" s="241" t="str">
        <f>IF(C3491&lt;&gt;"",VLOOKUP(C3491,'BASE EQUIPOS'!$G$8:$I$22,3,0),"")</f>
        <v/>
      </c>
      <c r="F3491" s="241" t="str">
        <f>IF(C3491&lt;&gt;"",VLOOKUP(C3491,'BASE EQUIPOS'!$G$8:$J$22,4,0),"")</f>
        <v/>
      </c>
      <c r="G3491" s="242"/>
      <c r="H3491" s="233"/>
      <c r="I3491" s="241"/>
      <c r="J3491" s="241"/>
      <c r="K3491" s="241"/>
      <c r="L3491" s="239"/>
      <c r="M3491" s="244"/>
      <c r="N3491" s="245" t="str">
        <f t="shared" ca="1" si="379"/>
        <v/>
      </c>
      <c r="O3491" s="239"/>
      <c r="P3491" s="244"/>
      <c r="Q3491" s="245" t="str">
        <f t="shared" si="380"/>
        <v/>
      </c>
      <c r="U3491" s="246" t="str">
        <f>IFERROR(VLOOKUP(C3491,'BASE EQUIPOS'!$G$8:$O$22,9,0)," ")</f>
        <v xml:space="preserve"> </v>
      </c>
      <c r="V3491" s="232" t="str">
        <f t="shared" si="382"/>
        <v/>
      </c>
      <c r="W3491" s="232" t="str">
        <f t="shared" si="383"/>
        <v/>
      </c>
      <c r="X3491" s="232" t="str">
        <f>IFERROR(VLOOKUP(W3491,Datos!$P$4:$Q$18,2,0),"")</f>
        <v/>
      </c>
      <c r="Y3491" s="232" t="str">
        <f t="shared" si="384"/>
        <v/>
      </c>
      <c r="AA3491" s="314" t="str">
        <f t="shared" ca="1" si="381"/>
        <v/>
      </c>
    </row>
    <row r="3492" spans="1:27" x14ac:dyDescent="0.3">
      <c r="A3492" s="238"/>
      <c r="B3492" s="241" t="str">
        <f t="shared" si="385"/>
        <v/>
      </c>
      <c r="C3492" s="239"/>
      <c r="D3492" s="240" t="str">
        <f>IF(C3492&lt;&gt;"",VLOOKUP(C3492,'BASE EQUIPOS'!$G$8:$H$22,2,0),"")</f>
        <v/>
      </c>
      <c r="E3492" s="241" t="str">
        <f>IF(C3492&lt;&gt;"",VLOOKUP(C3492,'BASE EQUIPOS'!$G$8:$I$22,3,0),"")</f>
        <v/>
      </c>
      <c r="F3492" s="241" t="str">
        <f>IF(C3492&lt;&gt;"",VLOOKUP(C3492,'BASE EQUIPOS'!$G$8:$J$22,4,0),"")</f>
        <v/>
      </c>
      <c r="G3492" s="242"/>
      <c r="H3492" s="233"/>
      <c r="I3492" s="241"/>
      <c r="J3492" s="241"/>
      <c r="K3492" s="241"/>
      <c r="L3492" s="239"/>
      <c r="M3492" s="244"/>
      <c r="N3492" s="245" t="str">
        <f t="shared" ca="1" si="379"/>
        <v/>
      </c>
      <c r="O3492" s="239"/>
      <c r="P3492" s="244"/>
      <c r="Q3492" s="245" t="str">
        <f t="shared" si="380"/>
        <v/>
      </c>
      <c r="U3492" s="246" t="str">
        <f>IFERROR(VLOOKUP(C3492,'BASE EQUIPOS'!$G$8:$O$22,9,0)," ")</f>
        <v xml:space="preserve"> </v>
      </c>
      <c r="V3492" s="232" t="str">
        <f t="shared" si="382"/>
        <v/>
      </c>
      <c r="W3492" s="232" t="str">
        <f t="shared" si="383"/>
        <v/>
      </c>
      <c r="X3492" s="232" t="str">
        <f>IFERROR(VLOOKUP(W3492,Datos!$P$4:$Q$18,2,0),"")</f>
        <v/>
      </c>
      <c r="Y3492" s="232" t="str">
        <f t="shared" si="384"/>
        <v/>
      </c>
      <c r="AA3492" s="314" t="str">
        <f t="shared" ca="1" si="381"/>
        <v/>
      </c>
    </row>
    <row r="3493" spans="1:27" x14ac:dyDescent="0.3">
      <c r="A3493" s="238"/>
      <c r="B3493" s="241" t="str">
        <f t="shared" si="385"/>
        <v/>
      </c>
      <c r="C3493" s="239"/>
      <c r="D3493" s="240" t="str">
        <f>IF(C3493&lt;&gt;"",VLOOKUP(C3493,'BASE EQUIPOS'!$G$8:$H$22,2,0),"")</f>
        <v/>
      </c>
      <c r="E3493" s="241" t="str">
        <f>IF(C3493&lt;&gt;"",VLOOKUP(C3493,'BASE EQUIPOS'!$G$8:$I$22,3,0),"")</f>
        <v/>
      </c>
      <c r="F3493" s="241" t="str">
        <f>IF(C3493&lt;&gt;"",VLOOKUP(C3493,'BASE EQUIPOS'!$G$8:$J$22,4,0),"")</f>
        <v/>
      </c>
      <c r="G3493" s="242"/>
      <c r="H3493" s="233"/>
      <c r="I3493" s="241"/>
      <c r="J3493" s="241"/>
      <c r="K3493" s="241"/>
      <c r="L3493" s="239"/>
      <c r="M3493" s="244"/>
      <c r="N3493" s="245" t="str">
        <f t="shared" ca="1" si="379"/>
        <v/>
      </c>
      <c r="O3493" s="239"/>
      <c r="P3493" s="244"/>
      <c r="Q3493" s="245" t="str">
        <f t="shared" si="380"/>
        <v/>
      </c>
      <c r="U3493" s="246" t="str">
        <f>IFERROR(VLOOKUP(C3493,'BASE EQUIPOS'!$G$8:$O$22,9,0)," ")</f>
        <v xml:space="preserve"> </v>
      </c>
      <c r="V3493" s="232" t="str">
        <f t="shared" si="382"/>
        <v/>
      </c>
      <c r="W3493" s="232" t="str">
        <f t="shared" si="383"/>
        <v/>
      </c>
      <c r="X3493" s="232" t="str">
        <f>IFERROR(VLOOKUP(W3493,Datos!$P$4:$Q$18,2,0),"")</f>
        <v/>
      </c>
      <c r="Y3493" s="232" t="str">
        <f t="shared" si="384"/>
        <v/>
      </c>
      <c r="AA3493" s="314" t="str">
        <f t="shared" ca="1" si="381"/>
        <v/>
      </c>
    </row>
    <row r="3494" spans="1:27" x14ac:dyDescent="0.3">
      <c r="A3494" s="238"/>
      <c r="B3494" s="241" t="str">
        <f t="shared" si="385"/>
        <v/>
      </c>
      <c r="C3494" s="239"/>
      <c r="D3494" s="240" t="str">
        <f>IF(C3494&lt;&gt;"",VLOOKUP(C3494,'BASE EQUIPOS'!$G$8:$H$22,2,0),"")</f>
        <v/>
      </c>
      <c r="E3494" s="241" t="str">
        <f>IF(C3494&lt;&gt;"",VLOOKUP(C3494,'BASE EQUIPOS'!$G$8:$I$22,3,0),"")</f>
        <v/>
      </c>
      <c r="F3494" s="241" t="str">
        <f>IF(C3494&lt;&gt;"",VLOOKUP(C3494,'BASE EQUIPOS'!$G$8:$J$22,4,0),"")</f>
        <v/>
      </c>
      <c r="G3494" s="242"/>
      <c r="H3494" s="233"/>
      <c r="I3494" s="241"/>
      <c r="J3494" s="241"/>
      <c r="K3494" s="241"/>
      <c r="L3494" s="239"/>
      <c r="M3494" s="244"/>
      <c r="N3494" s="245" t="str">
        <f t="shared" ca="1" si="379"/>
        <v/>
      </c>
      <c r="O3494" s="239"/>
      <c r="P3494" s="244"/>
      <c r="Q3494" s="245" t="str">
        <f t="shared" si="380"/>
        <v/>
      </c>
      <c r="U3494" s="246" t="str">
        <f>IFERROR(VLOOKUP(C3494,'BASE EQUIPOS'!$G$8:$O$22,9,0)," ")</f>
        <v xml:space="preserve"> </v>
      </c>
      <c r="V3494" s="232" t="str">
        <f t="shared" si="382"/>
        <v/>
      </c>
      <c r="W3494" s="232" t="str">
        <f t="shared" si="383"/>
        <v/>
      </c>
      <c r="X3494" s="232" t="str">
        <f>IFERROR(VLOOKUP(W3494,Datos!$P$4:$Q$18,2,0),"")</f>
        <v/>
      </c>
      <c r="Y3494" s="232" t="str">
        <f t="shared" si="384"/>
        <v/>
      </c>
      <c r="AA3494" s="314" t="str">
        <f t="shared" ca="1" si="381"/>
        <v/>
      </c>
    </row>
    <row r="3495" spans="1:27" x14ac:dyDescent="0.3">
      <c r="A3495" s="238"/>
      <c r="B3495" s="241" t="str">
        <f t="shared" si="385"/>
        <v/>
      </c>
      <c r="C3495" s="239"/>
      <c r="D3495" s="240" t="str">
        <f>IF(C3495&lt;&gt;"",VLOOKUP(C3495,'BASE EQUIPOS'!$G$8:$H$22,2,0),"")</f>
        <v/>
      </c>
      <c r="E3495" s="241" t="str">
        <f>IF(C3495&lt;&gt;"",VLOOKUP(C3495,'BASE EQUIPOS'!$G$8:$I$22,3,0),"")</f>
        <v/>
      </c>
      <c r="F3495" s="241" t="str">
        <f>IF(C3495&lt;&gt;"",VLOOKUP(C3495,'BASE EQUIPOS'!$G$8:$J$22,4,0),"")</f>
        <v/>
      </c>
      <c r="G3495" s="242"/>
      <c r="H3495" s="233"/>
      <c r="I3495" s="241"/>
      <c r="J3495" s="241"/>
      <c r="K3495" s="241"/>
      <c r="L3495" s="239"/>
      <c r="M3495" s="244"/>
      <c r="N3495" s="245" t="str">
        <f t="shared" ca="1" si="379"/>
        <v/>
      </c>
      <c r="O3495" s="239"/>
      <c r="P3495" s="244"/>
      <c r="Q3495" s="245" t="str">
        <f t="shared" si="380"/>
        <v/>
      </c>
      <c r="U3495" s="246" t="str">
        <f>IFERROR(VLOOKUP(C3495,'BASE EQUIPOS'!$G$8:$O$22,9,0)," ")</f>
        <v xml:space="preserve"> </v>
      </c>
      <c r="V3495" s="232" t="str">
        <f t="shared" si="382"/>
        <v/>
      </c>
      <c r="W3495" s="232" t="str">
        <f t="shared" si="383"/>
        <v/>
      </c>
      <c r="X3495" s="232" t="str">
        <f>IFERROR(VLOOKUP(W3495,Datos!$P$4:$Q$18,2,0),"")</f>
        <v/>
      </c>
      <c r="Y3495" s="232" t="str">
        <f t="shared" si="384"/>
        <v/>
      </c>
      <c r="AA3495" s="314" t="str">
        <f t="shared" ca="1" si="381"/>
        <v/>
      </c>
    </row>
    <row r="3496" spans="1:27" x14ac:dyDescent="0.3">
      <c r="A3496" s="238"/>
      <c r="B3496" s="241" t="str">
        <f t="shared" si="385"/>
        <v/>
      </c>
      <c r="C3496" s="239"/>
      <c r="D3496" s="240" t="str">
        <f>IF(C3496&lt;&gt;"",VLOOKUP(C3496,'BASE EQUIPOS'!$G$8:$H$22,2,0),"")</f>
        <v/>
      </c>
      <c r="E3496" s="241" t="str">
        <f>IF(C3496&lt;&gt;"",VLOOKUP(C3496,'BASE EQUIPOS'!$G$8:$I$22,3,0),"")</f>
        <v/>
      </c>
      <c r="F3496" s="241" t="str">
        <f>IF(C3496&lt;&gt;"",VLOOKUP(C3496,'BASE EQUIPOS'!$G$8:$J$22,4,0),"")</f>
        <v/>
      </c>
      <c r="G3496" s="242"/>
      <c r="H3496" s="233"/>
      <c r="I3496" s="241"/>
      <c r="J3496" s="241"/>
      <c r="K3496" s="241"/>
      <c r="L3496" s="239"/>
      <c r="M3496" s="244"/>
      <c r="N3496" s="245" t="str">
        <f t="shared" ca="1" si="379"/>
        <v/>
      </c>
      <c r="O3496" s="239"/>
      <c r="P3496" s="244"/>
      <c r="Q3496" s="245" t="str">
        <f t="shared" si="380"/>
        <v/>
      </c>
      <c r="U3496" s="246" t="str">
        <f>IFERROR(VLOOKUP(C3496,'BASE EQUIPOS'!$G$8:$O$22,9,0)," ")</f>
        <v xml:space="preserve"> </v>
      </c>
      <c r="V3496" s="232" t="str">
        <f t="shared" si="382"/>
        <v/>
      </c>
      <c r="W3496" s="232" t="str">
        <f t="shared" si="383"/>
        <v/>
      </c>
      <c r="X3496" s="232" t="str">
        <f>IFERROR(VLOOKUP(W3496,Datos!$P$4:$Q$18,2,0),"")</f>
        <v/>
      </c>
      <c r="Y3496" s="232" t="str">
        <f t="shared" si="384"/>
        <v/>
      </c>
      <c r="AA3496" s="314" t="str">
        <f t="shared" ca="1" si="381"/>
        <v/>
      </c>
    </row>
    <row r="3497" spans="1:27" x14ac:dyDescent="0.3">
      <c r="A3497" s="238"/>
      <c r="B3497" s="241" t="str">
        <f t="shared" si="385"/>
        <v/>
      </c>
      <c r="C3497" s="239"/>
      <c r="D3497" s="240" t="str">
        <f>IF(C3497&lt;&gt;"",VLOOKUP(C3497,'BASE EQUIPOS'!$G$8:$H$22,2,0),"")</f>
        <v/>
      </c>
      <c r="E3497" s="241" t="str">
        <f>IF(C3497&lt;&gt;"",VLOOKUP(C3497,'BASE EQUIPOS'!$G$8:$I$22,3,0),"")</f>
        <v/>
      </c>
      <c r="F3497" s="241" t="str">
        <f>IF(C3497&lt;&gt;"",VLOOKUP(C3497,'BASE EQUIPOS'!$G$8:$J$22,4,0),"")</f>
        <v/>
      </c>
      <c r="G3497" s="242"/>
      <c r="H3497" s="233"/>
      <c r="I3497" s="241"/>
      <c r="J3497" s="241"/>
      <c r="K3497" s="241"/>
      <c r="L3497" s="239"/>
      <c r="M3497" s="244"/>
      <c r="N3497" s="245" t="str">
        <f t="shared" ca="1" si="379"/>
        <v/>
      </c>
      <c r="O3497" s="239"/>
      <c r="P3497" s="244"/>
      <c r="Q3497" s="245" t="str">
        <f t="shared" si="380"/>
        <v/>
      </c>
      <c r="U3497" s="246" t="str">
        <f>IFERROR(VLOOKUP(C3497,'BASE EQUIPOS'!$G$8:$O$22,9,0)," ")</f>
        <v xml:space="preserve"> </v>
      </c>
      <c r="V3497" s="232" t="str">
        <f t="shared" si="382"/>
        <v/>
      </c>
      <c r="W3497" s="232" t="str">
        <f t="shared" si="383"/>
        <v/>
      </c>
      <c r="X3497" s="232" t="str">
        <f>IFERROR(VLOOKUP(W3497,Datos!$P$4:$Q$18,2,0),"")</f>
        <v/>
      </c>
      <c r="Y3497" s="232" t="str">
        <f t="shared" si="384"/>
        <v/>
      </c>
      <c r="AA3497" s="314" t="str">
        <f t="shared" ca="1" si="381"/>
        <v/>
      </c>
    </row>
    <row r="3498" spans="1:27" x14ac:dyDescent="0.3">
      <c r="A3498" s="238"/>
      <c r="B3498" s="241" t="str">
        <f t="shared" si="385"/>
        <v/>
      </c>
      <c r="C3498" s="239"/>
      <c r="D3498" s="240" t="str">
        <f>IF(C3498&lt;&gt;"",VLOOKUP(C3498,'BASE EQUIPOS'!$G$8:$H$22,2,0),"")</f>
        <v/>
      </c>
      <c r="E3498" s="241" t="str">
        <f>IF(C3498&lt;&gt;"",VLOOKUP(C3498,'BASE EQUIPOS'!$G$8:$I$22,3,0),"")</f>
        <v/>
      </c>
      <c r="F3498" s="241" t="str">
        <f>IF(C3498&lt;&gt;"",VLOOKUP(C3498,'BASE EQUIPOS'!$G$8:$J$22,4,0),"")</f>
        <v/>
      </c>
      <c r="G3498" s="242"/>
      <c r="H3498" s="233"/>
      <c r="I3498" s="241"/>
      <c r="J3498" s="241"/>
      <c r="K3498" s="241"/>
      <c r="L3498" s="239"/>
      <c r="M3498" s="244"/>
      <c r="N3498" s="245" t="str">
        <f t="shared" ca="1" si="379"/>
        <v/>
      </c>
      <c r="O3498" s="239"/>
      <c r="P3498" s="244"/>
      <c r="Q3498" s="245" t="str">
        <f t="shared" si="380"/>
        <v/>
      </c>
      <c r="U3498" s="246" t="str">
        <f>IFERROR(VLOOKUP(C3498,'BASE EQUIPOS'!$G$8:$O$22,9,0)," ")</f>
        <v xml:space="preserve"> </v>
      </c>
      <c r="V3498" s="232" t="str">
        <f t="shared" si="382"/>
        <v/>
      </c>
      <c r="W3498" s="232" t="str">
        <f t="shared" si="383"/>
        <v/>
      </c>
      <c r="X3498" s="232" t="str">
        <f>IFERROR(VLOOKUP(W3498,Datos!$P$4:$Q$18,2,0),"")</f>
        <v/>
      </c>
      <c r="Y3498" s="232" t="str">
        <f t="shared" si="384"/>
        <v/>
      </c>
      <c r="AA3498" s="314" t="str">
        <f t="shared" ca="1" si="381"/>
        <v/>
      </c>
    </row>
    <row r="3499" spans="1:27" x14ac:dyDescent="0.3">
      <c r="A3499" s="238"/>
      <c r="B3499" s="241" t="str">
        <f t="shared" si="385"/>
        <v/>
      </c>
      <c r="C3499" s="239"/>
      <c r="D3499" s="240" t="str">
        <f>IF(C3499&lt;&gt;"",VLOOKUP(C3499,'BASE EQUIPOS'!$G$8:$H$22,2,0),"")</f>
        <v/>
      </c>
      <c r="E3499" s="241" t="str">
        <f>IF(C3499&lt;&gt;"",VLOOKUP(C3499,'BASE EQUIPOS'!$G$8:$I$22,3,0),"")</f>
        <v/>
      </c>
      <c r="F3499" s="241" t="str">
        <f>IF(C3499&lt;&gt;"",VLOOKUP(C3499,'BASE EQUIPOS'!$G$8:$J$22,4,0),"")</f>
        <v/>
      </c>
      <c r="G3499" s="242"/>
      <c r="H3499" s="233"/>
      <c r="I3499" s="241"/>
      <c r="J3499" s="241"/>
      <c r="K3499" s="241"/>
      <c r="L3499" s="239"/>
      <c r="M3499" s="244"/>
      <c r="N3499" s="245" t="str">
        <f t="shared" ca="1" si="379"/>
        <v/>
      </c>
      <c r="O3499" s="239"/>
      <c r="P3499" s="244"/>
      <c r="Q3499" s="245" t="str">
        <f t="shared" si="380"/>
        <v/>
      </c>
      <c r="U3499" s="246" t="str">
        <f>IFERROR(VLOOKUP(C3499,'BASE EQUIPOS'!$G$8:$O$22,9,0)," ")</f>
        <v xml:space="preserve"> </v>
      </c>
      <c r="V3499" s="232" t="str">
        <f t="shared" si="382"/>
        <v/>
      </c>
      <c r="W3499" s="232" t="str">
        <f t="shared" si="383"/>
        <v/>
      </c>
      <c r="X3499" s="232" t="str">
        <f>IFERROR(VLOOKUP(W3499,Datos!$P$4:$Q$18,2,0),"")</f>
        <v/>
      </c>
      <c r="Y3499" s="232" t="str">
        <f t="shared" si="384"/>
        <v/>
      </c>
      <c r="AA3499" s="314" t="str">
        <f t="shared" ca="1" si="381"/>
        <v/>
      </c>
    </row>
    <row r="3500" spans="1:27" x14ac:dyDescent="0.3">
      <c r="A3500" s="238"/>
      <c r="B3500" s="241" t="str">
        <f t="shared" si="385"/>
        <v/>
      </c>
      <c r="C3500" s="239"/>
      <c r="D3500" s="240" t="str">
        <f>IF(C3500&lt;&gt;"",VLOOKUP(C3500,'BASE EQUIPOS'!$G$8:$H$22,2,0),"")</f>
        <v/>
      </c>
      <c r="E3500" s="241" t="str">
        <f>IF(C3500&lt;&gt;"",VLOOKUP(C3500,'BASE EQUIPOS'!$G$8:$I$22,3,0),"")</f>
        <v/>
      </c>
      <c r="F3500" s="241" t="str">
        <f>IF(C3500&lt;&gt;"",VLOOKUP(C3500,'BASE EQUIPOS'!$G$8:$J$22,4,0),"")</f>
        <v/>
      </c>
      <c r="G3500" s="242"/>
      <c r="H3500" s="233"/>
      <c r="I3500" s="241"/>
      <c r="J3500" s="241"/>
      <c r="K3500" s="241"/>
      <c r="L3500" s="239"/>
      <c r="M3500" s="244"/>
      <c r="N3500" s="245" t="str">
        <f t="shared" ca="1" si="379"/>
        <v/>
      </c>
      <c r="O3500" s="239"/>
      <c r="P3500" s="244"/>
      <c r="Q3500" s="245" t="str">
        <f t="shared" si="380"/>
        <v/>
      </c>
      <c r="U3500" s="246" t="str">
        <f>IFERROR(VLOOKUP(C3500,'BASE EQUIPOS'!$G$8:$O$22,9,0)," ")</f>
        <v xml:space="preserve"> </v>
      </c>
      <c r="V3500" s="232" t="str">
        <f t="shared" si="382"/>
        <v/>
      </c>
      <c r="W3500" s="232" t="str">
        <f t="shared" si="383"/>
        <v/>
      </c>
      <c r="X3500" s="232" t="str">
        <f>IFERROR(VLOOKUP(W3500,Datos!$P$4:$Q$18,2,0),"")</f>
        <v/>
      </c>
      <c r="Y3500" s="232" t="str">
        <f t="shared" si="384"/>
        <v/>
      </c>
      <c r="AA3500" s="314" t="str">
        <f t="shared" ca="1" si="381"/>
        <v/>
      </c>
    </row>
    <row r="3501" spans="1:27" x14ac:dyDescent="0.3">
      <c r="A3501" s="238"/>
      <c r="B3501" s="241" t="str">
        <f t="shared" si="385"/>
        <v/>
      </c>
      <c r="C3501" s="239"/>
      <c r="D3501" s="240" t="str">
        <f>IF(C3501&lt;&gt;"",VLOOKUP(C3501,'BASE EQUIPOS'!$G$8:$H$22,2,0),"")</f>
        <v/>
      </c>
      <c r="E3501" s="241" t="str">
        <f>IF(C3501&lt;&gt;"",VLOOKUP(C3501,'BASE EQUIPOS'!$G$8:$I$22,3,0),"")</f>
        <v/>
      </c>
      <c r="F3501" s="241" t="str">
        <f>IF(C3501&lt;&gt;"",VLOOKUP(C3501,'BASE EQUIPOS'!$G$8:$J$22,4,0),"")</f>
        <v/>
      </c>
      <c r="G3501" s="242"/>
      <c r="H3501" s="233"/>
      <c r="I3501" s="241"/>
      <c r="J3501" s="241"/>
      <c r="K3501" s="241"/>
      <c r="L3501" s="239"/>
      <c r="M3501" s="244"/>
      <c r="N3501" s="245" t="str">
        <f t="shared" ca="1" si="379"/>
        <v/>
      </c>
      <c r="O3501" s="239"/>
      <c r="P3501" s="244"/>
      <c r="Q3501" s="245" t="str">
        <f t="shared" si="380"/>
        <v/>
      </c>
      <c r="U3501" s="246" t="str">
        <f>IFERROR(VLOOKUP(C3501,'BASE EQUIPOS'!$G$8:$O$22,9,0)," ")</f>
        <v xml:space="preserve"> </v>
      </c>
      <c r="V3501" s="232" t="str">
        <f t="shared" si="382"/>
        <v/>
      </c>
      <c r="W3501" s="232" t="str">
        <f t="shared" si="383"/>
        <v/>
      </c>
      <c r="X3501" s="232" t="str">
        <f>IFERROR(VLOOKUP(W3501,Datos!$P$4:$Q$18,2,0),"")</f>
        <v/>
      </c>
      <c r="Y3501" s="232" t="str">
        <f t="shared" si="384"/>
        <v/>
      </c>
      <c r="AA3501" s="314" t="str">
        <f t="shared" ca="1" si="381"/>
        <v/>
      </c>
    </row>
    <row r="3502" spans="1:27" x14ac:dyDescent="0.3">
      <c r="A3502" s="238"/>
      <c r="B3502" s="241" t="str">
        <f t="shared" si="385"/>
        <v/>
      </c>
      <c r="C3502" s="239"/>
      <c r="D3502" s="240" t="str">
        <f>IF(C3502&lt;&gt;"",VLOOKUP(C3502,'BASE EQUIPOS'!$G$8:$H$22,2,0),"")</f>
        <v/>
      </c>
      <c r="E3502" s="241" t="str">
        <f>IF(C3502&lt;&gt;"",VLOOKUP(C3502,'BASE EQUIPOS'!$G$8:$I$22,3,0),"")</f>
        <v/>
      </c>
      <c r="F3502" s="241" t="str">
        <f>IF(C3502&lt;&gt;"",VLOOKUP(C3502,'BASE EQUIPOS'!$G$8:$J$22,4,0),"")</f>
        <v/>
      </c>
      <c r="G3502" s="242"/>
      <c r="H3502" s="233"/>
      <c r="I3502" s="241"/>
      <c r="J3502" s="241"/>
      <c r="K3502" s="241"/>
      <c r="L3502" s="239"/>
      <c r="M3502" s="244"/>
      <c r="N3502" s="245" t="str">
        <f t="shared" ca="1" si="379"/>
        <v/>
      </c>
      <c r="O3502" s="239"/>
      <c r="P3502" s="244"/>
      <c r="Q3502" s="245" t="str">
        <f t="shared" si="380"/>
        <v/>
      </c>
      <c r="U3502" s="246" t="str">
        <f>IFERROR(VLOOKUP(C3502,'BASE EQUIPOS'!$G$8:$O$22,9,0)," ")</f>
        <v xml:space="preserve"> </v>
      </c>
      <c r="V3502" s="232" t="str">
        <f t="shared" si="382"/>
        <v/>
      </c>
      <c r="W3502" s="232" t="str">
        <f t="shared" si="383"/>
        <v/>
      </c>
      <c r="X3502" s="232" t="str">
        <f>IFERROR(VLOOKUP(W3502,Datos!$P$4:$Q$18,2,0),"")</f>
        <v/>
      </c>
      <c r="Y3502" s="232" t="str">
        <f t="shared" si="384"/>
        <v/>
      </c>
      <c r="AA3502" s="314" t="str">
        <f t="shared" ca="1" si="381"/>
        <v/>
      </c>
    </row>
    <row r="3503" spans="1:27" x14ac:dyDescent="0.3">
      <c r="A3503" s="238"/>
      <c r="B3503" s="241" t="str">
        <f t="shared" si="385"/>
        <v/>
      </c>
      <c r="C3503" s="239"/>
      <c r="D3503" s="240" t="str">
        <f>IF(C3503&lt;&gt;"",VLOOKUP(C3503,'BASE EQUIPOS'!$G$8:$H$22,2,0),"")</f>
        <v/>
      </c>
      <c r="E3503" s="241" t="str">
        <f>IF(C3503&lt;&gt;"",VLOOKUP(C3503,'BASE EQUIPOS'!$G$8:$I$22,3,0),"")</f>
        <v/>
      </c>
      <c r="F3503" s="241" t="str">
        <f>IF(C3503&lt;&gt;"",VLOOKUP(C3503,'BASE EQUIPOS'!$G$8:$J$22,4,0),"")</f>
        <v/>
      </c>
      <c r="G3503" s="242"/>
      <c r="H3503" s="233"/>
      <c r="I3503" s="241"/>
      <c r="J3503" s="241"/>
      <c r="K3503" s="241"/>
      <c r="L3503" s="239"/>
      <c r="M3503" s="244"/>
      <c r="N3503" s="245" t="str">
        <f t="shared" ca="1" si="379"/>
        <v/>
      </c>
      <c r="O3503" s="239"/>
      <c r="P3503" s="244"/>
      <c r="Q3503" s="245" t="str">
        <f t="shared" si="380"/>
        <v/>
      </c>
      <c r="U3503" s="246" t="str">
        <f>IFERROR(VLOOKUP(C3503,'BASE EQUIPOS'!$G$8:$O$22,9,0)," ")</f>
        <v xml:space="preserve"> </v>
      </c>
      <c r="V3503" s="232" t="str">
        <f t="shared" si="382"/>
        <v/>
      </c>
      <c r="W3503" s="232" t="str">
        <f t="shared" si="383"/>
        <v/>
      </c>
      <c r="X3503" s="232" t="str">
        <f>IFERROR(VLOOKUP(W3503,Datos!$P$4:$Q$18,2,0),"")</f>
        <v/>
      </c>
      <c r="Y3503" s="232" t="str">
        <f t="shared" si="384"/>
        <v/>
      </c>
      <c r="AA3503" s="314" t="str">
        <f t="shared" ca="1" si="381"/>
        <v/>
      </c>
    </row>
    <row r="3504" spans="1:27" x14ac:dyDescent="0.3">
      <c r="A3504" s="238"/>
      <c r="B3504" s="241" t="str">
        <f t="shared" si="385"/>
        <v/>
      </c>
      <c r="C3504" s="239"/>
      <c r="D3504" s="240" t="str">
        <f>IF(C3504&lt;&gt;"",VLOOKUP(C3504,'BASE EQUIPOS'!$G$8:$H$22,2,0),"")</f>
        <v/>
      </c>
      <c r="E3504" s="241" t="str">
        <f>IF(C3504&lt;&gt;"",VLOOKUP(C3504,'BASE EQUIPOS'!$G$8:$I$22,3,0),"")</f>
        <v/>
      </c>
      <c r="F3504" s="241" t="str">
        <f>IF(C3504&lt;&gt;"",VLOOKUP(C3504,'BASE EQUIPOS'!$G$8:$J$22,4,0),"")</f>
        <v/>
      </c>
      <c r="G3504" s="242"/>
      <c r="H3504" s="233"/>
      <c r="I3504" s="241"/>
      <c r="J3504" s="241"/>
      <c r="K3504" s="241"/>
      <c r="L3504" s="239"/>
      <c r="M3504" s="244"/>
      <c r="N3504" s="245" t="str">
        <f t="shared" ca="1" si="379"/>
        <v/>
      </c>
      <c r="O3504" s="239"/>
      <c r="P3504" s="244"/>
      <c r="Q3504" s="245" t="str">
        <f t="shared" si="380"/>
        <v/>
      </c>
      <c r="U3504" s="246" t="str">
        <f>IFERROR(VLOOKUP(C3504,'BASE EQUIPOS'!$G$8:$O$22,9,0)," ")</f>
        <v xml:space="preserve"> </v>
      </c>
      <c r="V3504" s="232" t="str">
        <f t="shared" si="382"/>
        <v/>
      </c>
      <c r="W3504" s="232" t="str">
        <f t="shared" si="383"/>
        <v/>
      </c>
      <c r="X3504" s="232" t="str">
        <f>IFERROR(VLOOKUP(W3504,Datos!$P$4:$Q$18,2,0),"")</f>
        <v/>
      </c>
      <c r="Y3504" s="232" t="str">
        <f t="shared" si="384"/>
        <v/>
      </c>
      <c r="AA3504" s="314" t="str">
        <f t="shared" ca="1" si="381"/>
        <v/>
      </c>
    </row>
    <row r="3505" spans="1:27" x14ac:dyDescent="0.3">
      <c r="A3505" s="238"/>
      <c r="B3505" s="241" t="str">
        <f t="shared" si="385"/>
        <v/>
      </c>
      <c r="C3505" s="239"/>
      <c r="D3505" s="240" t="str">
        <f>IF(C3505&lt;&gt;"",VLOOKUP(C3505,'BASE EQUIPOS'!$G$8:$H$22,2,0),"")</f>
        <v/>
      </c>
      <c r="E3505" s="241" t="str">
        <f>IF(C3505&lt;&gt;"",VLOOKUP(C3505,'BASE EQUIPOS'!$G$8:$I$22,3,0),"")</f>
        <v/>
      </c>
      <c r="F3505" s="241" t="str">
        <f>IF(C3505&lt;&gt;"",VLOOKUP(C3505,'BASE EQUIPOS'!$G$8:$J$22,4,0),"")</f>
        <v/>
      </c>
      <c r="G3505" s="242"/>
      <c r="H3505" s="233"/>
      <c r="I3505" s="241"/>
      <c r="J3505" s="241"/>
      <c r="K3505" s="241"/>
      <c r="L3505" s="239"/>
      <c r="M3505" s="244"/>
      <c r="N3505" s="245" t="str">
        <f t="shared" ca="1" si="379"/>
        <v/>
      </c>
      <c r="O3505" s="239"/>
      <c r="P3505" s="244"/>
      <c r="Q3505" s="245" t="str">
        <f t="shared" si="380"/>
        <v/>
      </c>
      <c r="U3505" s="246" t="str">
        <f>IFERROR(VLOOKUP(C3505,'BASE EQUIPOS'!$G$8:$O$22,9,0)," ")</f>
        <v xml:space="preserve"> </v>
      </c>
      <c r="V3505" s="232" t="str">
        <f t="shared" si="382"/>
        <v/>
      </c>
      <c r="W3505" s="232" t="str">
        <f t="shared" si="383"/>
        <v/>
      </c>
      <c r="X3505" s="232" t="str">
        <f>IFERROR(VLOOKUP(W3505,Datos!$P$4:$Q$18,2,0),"")</f>
        <v/>
      </c>
      <c r="Y3505" s="232" t="str">
        <f t="shared" si="384"/>
        <v/>
      </c>
      <c r="AA3505" s="314" t="str">
        <f t="shared" ca="1" si="381"/>
        <v/>
      </c>
    </row>
    <row r="3506" spans="1:27" x14ac:dyDescent="0.3">
      <c r="A3506" s="238"/>
      <c r="B3506" s="241" t="str">
        <f t="shared" si="385"/>
        <v/>
      </c>
      <c r="C3506" s="239"/>
      <c r="D3506" s="240" t="str">
        <f>IF(C3506&lt;&gt;"",VLOOKUP(C3506,'BASE EQUIPOS'!$G$8:$H$22,2,0),"")</f>
        <v/>
      </c>
      <c r="E3506" s="241" t="str">
        <f>IF(C3506&lt;&gt;"",VLOOKUP(C3506,'BASE EQUIPOS'!$G$8:$I$22,3,0),"")</f>
        <v/>
      </c>
      <c r="F3506" s="241" t="str">
        <f>IF(C3506&lt;&gt;"",VLOOKUP(C3506,'BASE EQUIPOS'!$G$8:$J$22,4,0),"")</f>
        <v/>
      </c>
      <c r="G3506" s="242"/>
      <c r="H3506" s="233"/>
      <c r="I3506" s="241"/>
      <c r="J3506" s="241"/>
      <c r="K3506" s="241"/>
      <c r="L3506" s="239"/>
      <c r="M3506" s="244"/>
      <c r="N3506" s="245" t="str">
        <f t="shared" ca="1" si="379"/>
        <v/>
      </c>
      <c r="O3506" s="239"/>
      <c r="P3506" s="244"/>
      <c r="Q3506" s="245" t="str">
        <f t="shared" si="380"/>
        <v/>
      </c>
      <c r="U3506" s="246" t="str">
        <f>IFERROR(VLOOKUP(C3506,'BASE EQUIPOS'!$G$8:$O$22,9,0)," ")</f>
        <v xml:space="preserve"> </v>
      </c>
      <c r="V3506" s="232" t="str">
        <f t="shared" si="382"/>
        <v/>
      </c>
      <c r="W3506" s="232" t="str">
        <f t="shared" si="383"/>
        <v/>
      </c>
      <c r="X3506" s="232" t="str">
        <f>IFERROR(VLOOKUP(W3506,Datos!$P$4:$Q$18,2,0),"")</f>
        <v/>
      </c>
      <c r="Y3506" s="232" t="str">
        <f t="shared" si="384"/>
        <v/>
      </c>
      <c r="AA3506" s="314" t="str">
        <f t="shared" ca="1" si="381"/>
        <v/>
      </c>
    </row>
    <row r="3507" spans="1:27" x14ac:dyDescent="0.3">
      <c r="A3507" s="238"/>
      <c r="B3507" s="241" t="str">
        <f t="shared" si="385"/>
        <v/>
      </c>
      <c r="C3507" s="239"/>
      <c r="D3507" s="240" t="str">
        <f>IF(C3507&lt;&gt;"",VLOOKUP(C3507,'BASE EQUIPOS'!$G$8:$H$22,2,0),"")</f>
        <v/>
      </c>
      <c r="E3507" s="241" t="str">
        <f>IF(C3507&lt;&gt;"",VLOOKUP(C3507,'BASE EQUIPOS'!$G$8:$I$22,3,0),"")</f>
        <v/>
      </c>
      <c r="F3507" s="241" t="str">
        <f>IF(C3507&lt;&gt;"",VLOOKUP(C3507,'BASE EQUIPOS'!$G$8:$J$22,4,0),"")</f>
        <v/>
      </c>
      <c r="G3507" s="242"/>
      <c r="H3507" s="233"/>
      <c r="I3507" s="241"/>
      <c r="J3507" s="241"/>
      <c r="K3507" s="241"/>
      <c r="L3507" s="239"/>
      <c r="M3507" s="244"/>
      <c r="N3507" s="245" t="str">
        <f t="shared" ca="1" si="379"/>
        <v/>
      </c>
      <c r="O3507" s="239"/>
      <c r="P3507" s="244"/>
      <c r="Q3507" s="245" t="str">
        <f t="shared" si="380"/>
        <v/>
      </c>
      <c r="U3507" s="246" t="str">
        <f>IFERROR(VLOOKUP(C3507,'BASE EQUIPOS'!$G$8:$O$22,9,0)," ")</f>
        <v xml:space="preserve"> </v>
      </c>
      <c r="V3507" s="232" t="str">
        <f t="shared" si="382"/>
        <v/>
      </c>
      <c r="W3507" s="232" t="str">
        <f t="shared" si="383"/>
        <v/>
      </c>
      <c r="X3507" s="232" t="str">
        <f>IFERROR(VLOOKUP(W3507,Datos!$P$4:$Q$18,2,0),"")</f>
        <v/>
      </c>
      <c r="Y3507" s="232" t="str">
        <f t="shared" si="384"/>
        <v/>
      </c>
      <c r="AA3507" s="314" t="str">
        <f t="shared" ca="1" si="381"/>
        <v/>
      </c>
    </row>
    <row r="3508" spans="1:27" x14ac:dyDescent="0.3">
      <c r="A3508" s="238"/>
      <c r="B3508" s="241" t="str">
        <f t="shared" si="385"/>
        <v/>
      </c>
      <c r="C3508" s="239"/>
      <c r="D3508" s="240" t="str">
        <f>IF(C3508&lt;&gt;"",VLOOKUP(C3508,'BASE EQUIPOS'!$G$8:$H$22,2,0),"")</f>
        <v/>
      </c>
      <c r="E3508" s="241" t="str">
        <f>IF(C3508&lt;&gt;"",VLOOKUP(C3508,'BASE EQUIPOS'!$G$8:$I$22,3,0),"")</f>
        <v/>
      </c>
      <c r="F3508" s="241" t="str">
        <f>IF(C3508&lt;&gt;"",VLOOKUP(C3508,'BASE EQUIPOS'!$G$8:$J$22,4,0),"")</f>
        <v/>
      </c>
      <c r="G3508" s="242"/>
      <c r="H3508" s="233"/>
      <c r="I3508" s="241"/>
      <c r="J3508" s="241"/>
      <c r="K3508" s="241"/>
      <c r="L3508" s="239"/>
      <c r="M3508" s="244"/>
      <c r="N3508" s="245" t="str">
        <f t="shared" ca="1" si="379"/>
        <v/>
      </c>
      <c r="O3508" s="239"/>
      <c r="P3508" s="244"/>
      <c r="Q3508" s="245" t="str">
        <f t="shared" si="380"/>
        <v/>
      </c>
      <c r="U3508" s="246" t="str">
        <f>IFERROR(VLOOKUP(C3508,'BASE EQUIPOS'!$G$8:$O$22,9,0)," ")</f>
        <v xml:space="preserve"> </v>
      </c>
      <c r="V3508" s="232" t="str">
        <f t="shared" si="382"/>
        <v/>
      </c>
      <c r="W3508" s="232" t="str">
        <f t="shared" si="383"/>
        <v/>
      </c>
      <c r="X3508" s="232" t="str">
        <f>IFERROR(VLOOKUP(W3508,Datos!$P$4:$Q$18,2,0),"")</f>
        <v/>
      </c>
      <c r="Y3508" s="232" t="str">
        <f t="shared" si="384"/>
        <v/>
      </c>
      <c r="AA3508" s="314" t="str">
        <f t="shared" ca="1" si="381"/>
        <v/>
      </c>
    </row>
    <row r="3509" spans="1:27" x14ac:dyDescent="0.3">
      <c r="A3509" s="238"/>
      <c r="B3509" s="241" t="str">
        <f t="shared" si="385"/>
        <v/>
      </c>
      <c r="C3509" s="239"/>
      <c r="D3509" s="240" t="str">
        <f>IF(C3509&lt;&gt;"",VLOOKUP(C3509,'BASE EQUIPOS'!$G$8:$H$22,2,0),"")</f>
        <v/>
      </c>
      <c r="E3509" s="241" t="str">
        <f>IF(C3509&lt;&gt;"",VLOOKUP(C3509,'BASE EQUIPOS'!$G$8:$I$22,3,0),"")</f>
        <v/>
      </c>
      <c r="F3509" s="241" t="str">
        <f>IF(C3509&lt;&gt;"",VLOOKUP(C3509,'BASE EQUIPOS'!$G$8:$J$22,4,0),"")</f>
        <v/>
      </c>
      <c r="G3509" s="242"/>
      <c r="H3509" s="233"/>
      <c r="I3509" s="241"/>
      <c r="J3509" s="241"/>
      <c r="K3509" s="241"/>
      <c r="L3509" s="239"/>
      <c r="M3509" s="244"/>
      <c r="N3509" s="245" t="str">
        <f t="shared" ca="1" si="379"/>
        <v/>
      </c>
      <c r="O3509" s="239"/>
      <c r="P3509" s="244"/>
      <c r="Q3509" s="245" t="str">
        <f t="shared" si="380"/>
        <v/>
      </c>
      <c r="U3509" s="246" t="str">
        <f>IFERROR(VLOOKUP(C3509,'BASE EQUIPOS'!$G$8:$O$22,9,0)," ")</f>
        <v xml:space="preserve"> </v>
      </c>
      <c r="V3509" s="232" t="str">
        <f t="shared" si="382"/>
        <v/>
      </c>
      <c r="W3509" s="232" t="str">
        <f t="shared" si="383"/>
        <v/>
      </c>
      <c r="X3509" s="232" t="str">
        <f>IFERROR(VLOOKUP(W3509,Datos!$P$4:$Q$18,2,0),"")</f>
        <v/>
      </c>
      <c r="Y3509" s="232" t="str">
        <f t="shared" si="384"/>
        <v/>
      </c>
      <c r="AA3509" s="314" t="str">
        <f t="shared" ca="1" si="381"/>
        <v/>
      </c>
    </row>
    <row r="3510" spans="1:27" x14ac:dyDescent="0.3">
      <c r="A3510" s="238"/>
      <c r="B3510" s="241" t="str">
        <f t="shared" si="385"/>
        <v/>
      </c>
      <c r="C3510" s="239"/>
      <c r="D3510" s="240" t="str">
        <f>IF(C3510&lt;&gt;"",VLOOKUP(C3510,'BASE EQUIPOS'!$G$8:$H$22,2,0),"")</f>
        <v/>
      </c>
      <c r="E3510" s="241" t="str">
        <f>IF(C3510&lt;&gt;"",VLOOKUP(C3510,'BASE EQUIPOS'!$G$8:$I$22,3,0),"")</f>
        <v/>
      </c>
      <c r="F3510" s="241" t="str">
        <f>IF(C3510&lt;&gt;"",VLOOKUP(C3510,'BASE EQUIPOS'!$G$8:$J$22,4,0),"")</f>
        <v/>
      </c>
      <c r="G3510" s="242"/>
      <c r="H3510" s="233"/>
      <c r="I3510" s="241"/>
      <c r="J3510" s="241"/>
      <c r="K3510" s="241"/>
      <c r="L3510" s="239"/>
      <c r="M3510" s="244"/>
      <c r="N3510" s="245" t="str">
        <f t="shared" ca="1" si="379"/>
        <v/>
      </c>
      <c r="O3510" s="239"/>
      <c r="P3510" s="244"/>
      <c r="Q3510" s="245" t="str">
        <f t="shared" si="380"/>
        <v/>
      </c>
      <c r="U3510" s="246" t="str">
        <f>IFERROR(VLOOKUP(C3510,'BASE EQUIPOS'!$G$8:$O$22,9,0)," ")</f>
        <v xml:space="preserve"> </v>
      </c>
      <c r="V3510" s="232" t="str">
        <f t="shared" si="382"/>
        <v/>
      </c>
      <c r="W3510" s="232" t="str">
        <f t="shared" si="383"/>
        <v/>
      </c>
      <c r="X3510" s="232" t="str">
        <f>IFERROR(VLOOKUP(W3510,Datos!$P$4:$Q$18,2,0),"")</f>
        <v/>
      </c>
      <c r="Y3510" s="232" t="str">
        <f t="shared" si="384"/>
        <v/>
      </c>
      <c r="AA3510" s="314" t="str">
        <f t="shared" ca="1" si="381"/>
        <v/>
      </c>
    </row>
    <row r="3511" spans="1:27" x14ac:dyDescent="0.3">
      <c r="A3511" s="238"/>
      <c r="B3511" s="241" t="str">
        <f t="shared" si="385"/>
        <v/>
      </c>
      <c r="C3511" s="239"/>
      <c r="D3511" s="240" t="str">
        <f>IF(C3511&lt;&gt;"",VLOOKUP(C3511,'BASE EQUIPOS'!$G$8:$H$22,2,0),"")</f>
        <v/>
      </c>
      <c r="E3511" s="241" t="str">
        <f>IF(C3511&lt;&gt;"",VLOOKUP(C3511,'BASE EQUIPOS'!$G$8:$I$22,3,0),"")</f>
        <v/>
      </c>
      <c r="F3511" s="241" t="str">
        <f>IF(C3511&lt;&gt;"",VLOOKUP(C3511,'BASE EQUIPOS'!$G$8:$J$22,4,0),"")</f>
        <v/>
      </c>
      <c r="G3511" s="242"/>
      <c r="H3511" s="233"/>
      <c r="I3511" s="241"/>
      <c r="J3511" s="241"/>
      <c r="K3511" s="241"/>
      <c r="L3511" s="239"/>
      <c r="M3511" s="244"/>
      <c r="N3511" s="245" t="str">
        <f t="shared" ca="1" si="379"/>
        <v/>
      </c>
      <c r="O3511" s="239"/>
      <c r="P3511" s="244"/>
      <c r="Q3511" s="245" t="str">
        <f t="shared" si="380"/>
        <v/>
      </c>
      <c r="U3511" s="246" t="str">
        <f>IFERROR(VLOOKUP(C3511,'BASE EQUIPOS'!$G$8:$O$22,9,0)," ")</f>
        <v xml:space="preserve"> </v>
      </c>
      <c r="V3511" s="232" t="str">
        <f t="shared" si="382"/>
        <v/>
      </c>
      <c r="W3511" s="232" t="str">
        <f t="shared" si="383"/>
        <v/>
      </c>
      <c r="X3511" s="232" t="str">
        <f>IFERROR(VLOOKUP(W3511,Datos!$P$4:$Q$18,2,0),"")</f>
        <v/>
      </c>
      <c r="Y3511" s="232" t="str">
        <f t="shared" si="384"/>
        <v/>
      </c>
      <c r="AA3511" s="314" t="str">
        <f t="shared" ca="1" si="381"/>
        <v/>
      </c>
    </row>
    <row r="3512" spans="1:27" x14ac:dyDescent="0.3">
      <c r="A3512" s="238"/>
      <c r="B3512" s="241" t="str">
        <f t="shared" si="385"/>
        <v/>
      </c>
      <c r="C3512" s="239"/>
      <c r="D3512" s="240" t="str">
        <f>IF(C3512&lt;&gt;"",VLOOKUP(C3512,'BASE EQUIPOS'!$G$8:$H$22,2,0),"")</f>
        <v/>
      </c>
      <c r="E3512" s="241" t="str">
        <f>IF(C3512&lt;&gt;"",VLOOKUP(C3512,'BASE EQUIPOS'!$G$8:$I$22,3,0),"")</f>
        <v/>
      </c>
      <c r="F3512" s="241" t="str">
        <f>IF(C3512&lt;&gt;"",VLOOKUP(C3512,'BASE EQUIPOS'!$G$8:$J$22,4,0),"")</f>
        <v/>
      </c>
      <c r="G3512" s="242"/>
      <c r="H3512" s="233"/>
      <c r="I3512" s="241"/>
      <c r="J3512" s="241"/>
      <c r="K3512" s="241"/>
      <c r="L3512" s="239"/>
      <c r="M3512" s="244"/>
      <c r="N3512" s="245" t="str">
        <f t="shared" ca="1" si="379"/>
        <v/>
      </c>
      <c r="O3512" s="239"/>
      <c r="P3512" s="244"/>
      <c r="Q3512" s="245" t="str">
        <f t="shared" si="380"/>
        <v/>
      </c>
      <c r="U3512" s="246" t="str">
        <f>IFERROR(VLOOKUP(C3512,'BASE EQUIPOS'!$G$8:$O$22,9,0)," ")</f>
        <v xml:space="preserve"> </v>
      </c>
      <c r="V3512" s="232" t="str">
        <f t="shared" si="382"/>
        <v/>
      </c>
      <c r="W3512" s="232" t="str">
        <f t="shared" si="383"/>
        <v/>
      </c>
      <c r="X3512" s="232" t="str">
        <f>IFERROR(VLOOKUP(W3512,Datos!$P$4:$Q$18,2,0),"")</f>
        <v/>
      </c>
      <c r="Y3512" s="232" t="str">
        <f t="shared" si="384"/>
        <v/>
      </c>
      <c r="AA3512" s="314" t="str">
        <f t="shared" ca="1" si="381"/>
        <v/>
      </c>
    </row>
    <row r="3513" spans="1:27" x14ac:dyDescent="0.3">
      <c r="A3513" s="238"/>
      <c r="B3513" s="241" t="str">
        <f t="shared" si="385"/>
        <v/>
      </c>
      <c r="C3513" s="239"/>
      <c r="D3513" s="240" t="str">
        <f>IF(C3513&lt;&gt;"",VLOOKUP(C3513,'BASE EQUIPOS'!$G$8:$H$22,2,0),"")</f>
        <v/>
      </c>
      <c r="E3513" s="241" t="str">
        <f>IF(C3513&lt;&gt;"",VLOOKUP(C3513,'BASE EQUIPOS'!$G$8:$I$22,3,0),"")</f>
        <v/>
      </c>
      <c r="F3513" s="241" t="str">
        <f>IF(C3513&lt;&gt;"",VLOOKUP(C3513,'BASE EQUIPOS'!$G$8:$J$22,4,0),"")</f>
        <v/>
      </c>
      <c r="G3513" s="242"/>
      <c r="H3513" s="233"/>
      <c r="I3513" s="241"/>
      <c r="J3513" s="241"/>
      <c r="K3513" s="241"/>
      <c r="L3513" s="239"/>
      <c r="M3513" s="244"/>
      <c r="N3513" s="245" t="str">
        <f t="shared" ca="1" si="379"/>
        <v/>
      </c>
      <c r="O3513" s="239"/>
      <c r="P3513" s="244"/>
      <c r="Q3513" s="245" t="str">
        <f t="shared" si="380"/>
        <v/>
      </c>
      <c r="U3513" s="246" t="str">
        <f>IFERROR(VLOOKUP(C3513,'BASE EQUIPOS'!$G$8:$O$22,9,0)," ")</f>
        <v xml:space="preserve"> </v>
      </c>
      <c r="V3513" s="232" t="str">
        <f t="shared" si="382"/>
        <v/>
      </c>
      <c r="W3513" s="232" t="str">
        <f t="shared" si="383"/>
        <v/>
      </c>
      <c r="X3513" s="232" t="str">
        <f>IFERROR(VLOOKUP(W3513,Datos!$P$4:$Q$18,2,0),"")</f>
        <v/>
      </c>
      <c r="Y3513" s="232" t="str">
        <f t="shared" si="384"/>
        <v/>
      </c>
      <c r="AA3513" s="314" t="str">
        <f t="shared" ca="1" si="381"/>
        <v/>
      </c>
    </row>
    <row r="3514" spans="1:27" x14ac:dyDescent="0.3">
      <c r="A3514" s="238"/>
      <c r="B3514" s="241" t="str">
        <f t="shared" si="385"/>
        <v/>
      </c>
      <c r="C3514" s="239"/>
      <c r="D3514" s="240" t="str">
        <f>IF(C3514&lt;&gt;"",VLOOKUP(C3514,'BASE EQUIPOS'!$G$8:$H$22,2,0),"")</f>
        <v/>
      </c>
      <c r="E3514" s="241" t="str">
        <f>IF(C3514&lt;&gt;"",VLOOKUP(C3514,'BASE EQUIPOS'!$G$8:$I$22,3,0),"")</f>
        <v/>
      </c>
      <c r="F3514" s="241" t="str">
        <f>IF(C3514&lt;&gt;"",VLOOKUP(C3514,'BASE EQUIPOS'!$G$8:$J$22,4,0),"")</f>
        <v/>
      </c>
      <c r="G3514" s="242"/>
      <c r="H3514" s="233"/>
      <c r="I3514" s="241"/>
      <c r="J3514" s="241"/>
      <c r="K3514" s="241"/>
      <c r="L3514" s="239"/>
      <c r="M3514" s="244"/>
      <c r="N3514" s="245" t="str">
        <f t="shared" ca="1" si="379"/>
        <v/>
      </c>
      <c r="O3514" s="239"/>
      <c r="P3514" s="244"/>
      <c r="Q3514" s="245" t="str">
        <f t="shared" si="380"/>
        <v/>
      </c>
      <c r="U3514" s="246" t="str">
        <f>IFERROR(VLOOKUP(C3514,'BASE EQUIPOS'!$G$8:$O$22,9,0)," ")</f>
        <v xml:space="preserve"> </v>
      </c>
      <c r="V3514" s="232" t="str">
        <f t="shared" si="382"/>
        <v/>
      </c>
      <c r="W3514" s="232" t="str">
        <f t="shared" si="383"/>
        <v/>
      </c>
      <c r="X3514" s="232" t="str">
        <f>IFERROR(VLOOKUP(W3514,Datos!$P$4:$Q$18,2,0),"")</f>
        <v/>
      </c>
      <c r="Y3514" s="232" t="str">
        <f t="shared" si="384"/>
        <v/>
      </c>
      <c r="AA3514" s="314" t="str">
        <f t="shared" ca="1" si="381"/>
        <v/>
      </c>
    </row>
    <row r="3515" spans="1:27" x14ac:dyDescent="0.3">
      <c r="A3515" s="238"/>
      <c r="B3515" s="241" t="str">
        <f t="shared" si="385"/>
        <v/>
      </c>
      <c r="C3515" s="239"/>
      <c r="D3515" s="240" t="str">
        <f>IF(C3515&lt;&gt;"",VLOOKUP(C3515,'BASE EQUIPOS'!$G$8:$H$22,2,0),"")</f>
        <v/>
      </c>
      <c r="E3515" s="241" t="str">
        <f>IF(C3515&lt;&gt;"",VLOOKUP(C3515,'BASE EQUIPOS'!$G$8:$I$22,3,0),"")</f>
        <v/>
      </c>
      <c r="F3515" s="241" t="str">
        <f>IF(C3515&lt;&gt;"",VLOOKUP(C3515,'BASE EQUIPOS'!$G$8:$J$22,4,0),"")</f>
        <v/>
      </c>
      <c r="G3515" s="242"/>
      <c r="H3515" s="233"/>
      <c r="I3515" s="241"/>
      <c r="J3515" s="241"/>
      <c r="K3515" s="241"/>
      <c r="L3515" s="239"/>
      <c r="M3515" s="244"/>
      <c r="N3515" s="245" t="str">
        <f t="shared" ca="1" si="379"/>
        <v/>
      </c>
      <c r="O3515" s="239"/>
      <c r="P3515" s="244"/>
      <c r="Q3515" s="245" t="str">
        <f t="shared" si="380"/>
        <v/>
      </c>
      <c r="U3515" s="246" t="str">
        <f>IFERROR(VLOOKUP(C3515,'BASE EQUIPOS'!$G$8:$O$22,9,0)," ")</f>
        <v xml:space="preserve"> </v>
      </c>
      <c r="V3515" s="232" t="str">
        <f t="shared" si="382"/>
        <v/>
      </c>
      <c r="W3515" s="232" t="str">
        <f t="shared" si="383"/>
        <v/>
      </c>
      <c r="X3515" s="232" t="str">
        <f>IFERROR(VLOOKUP(W3515,Datos!$P$4:$Q$18,2,0),"")</f>
        <v/>
      </c>
      <c r="Y3515" s="232" t="str">
        <f t="shared" si="384"/>
        <v/>
      </c>
      <c r="AA3515" s="314" t="str">
        <f t="shared" ca="1" si="381"/>
        <v/>
      </c>
    </row>
    <row r="3516" spans="1:27" x14ac:dyDescent="0.3">
      <c r="A3516" s="238"/>
      <c r="B3516" s="241" t="str">
        <f t="shared" si="385"/>
        <v/>
      </c>
      <c r="C3516" s="239"/>
      <c r="D3516" s="240" t="str">
        <f>IF(C3516&lt;&gt;"",VLOOKUP(C3516,'BASE EQUIPOS'!$G$8:$H$22,2,0),"")</f>
        <v/>
      </c>
      <c r="E3516" s="241" t="str">
        <f>IF(C3516&lt;&gt;"",VLOOKUP(C3516,'BASE EQUIPOS'!$G$8:$I$22,3,0),"")</f>
        <v/>
      </c>
      <c r="F3516" s="241" t="str">
        <f>IF(C3516&lt;&gt;"",VLOOKUP(C3516,'BASE EQUIPOS'!$G$8:$J$22,4,0),"")</f>
        <v/>
      </c>
      <c r="G3516" s="242"/>
      <c r="H3516" s="233"/>
      <c r="I3516" s="241"/>
      <c r="J3516" s="241"/>
      <c r="K3516" s="241"/>
      <c r="L3516" s="239"/>
      <c r="M3516" s="244"/>
      <c r="N3516" s="245" t="str">
        <f t="shared" ca="1" si="379"/>
        <v/>
      </c>
      <c r="O3516" s="239"/>
      <c r="P3516" s="244"/>
      <c r="Q3516" s="245" t="str">
        <f t="shared" si="380"/>
        <v/>
      </c>
      <c r="U3516" s="246" t="str">
        <f>IFERROR(VLOOKUP(C3516,'BASE EQUIPOS'!$G$8:$O$22,9,0)," ")</f>
        <v xml:space="preserve"> </v>
      </c>
      <c r="V3516" s="232" t="str">
        <f t="shared" si="382"/>
        <v/>
      </c>
      <c r="W3516" s="232" t="str">
        <f t="shared" si="383"/>
        <v/>
      </c>
      <c r="X3516" s="232" t="str">
        <f>IFERROR(VLOOKUP(W3516,Datos!$P$4:$Q$18,2,0),"")</f>
        <v/>
      </c>
      <c r="Y3516" s="232" t="str">
        <f t="shared" si="384"/>
        <v/>
      </c>
      <c r="AA3516" s="314" t="str">
        <f t="shared" ca="1" si="381"/>
        <v/>
      </c>
    </row>
    <row r="3517" spans="1:27" x14ac:dyDescent="0.3">
      <c r="A3517" s="238"/>
      <c r="B3517" s="241" t="str">
        <f t="shared" si="385"/>
        <v/>
      </c>
      <c r="C3517" s="239"/>
      <c r="D3517" s="240" t="str">
        <f>IF(C3517&lt;&gt;"",VLOOKUP(C3517,'BASE EQUIPOS'!$G$8:$H$22,2,0),"")</f>
        <v/>
      </c>
      <c r="E3517" s="241" t="str">
        <f>IF(C3517&lt;&gt;"",VLOOKUP(C3517,'BASE EQUIPOS'!$G$8:$I$22,3,0),"")</f>
        <v/>
      </c>
      <c r="F3517" s="241" t="str">
        <f>IF(C3517&lt;&gt;"",VLOOKUP(C3517,'BASE EQUIPOS'!$G$8:$J$22,4,0),"")</f>
        <v/>
      </c>
      <c r="G3517" s="242"/>
      <c r="H3517" s="233"/>
      <c r="I3517" s="241"/>
      <c r="J3517" s="241"/>
      <c r="K3517" s="241"/>
      <c r="L3517" s="239"/>
      <c r="M3517" s="244"/>
      <c r="N3517" s="245" t="str">
        <f t="shared" ca="1" si="379"/>
        <v/>
      </c>
      <c r="O3517" s="239"/>
      <c r="P3517" s="244"/>
      <c r="Q3517" s="245" t="str">
        <f t="shared" si="380"/>
        <v/>
      </c>
      <c r="U3517" s="246" t="str">
        <f>IFERROR(VLOOKUP(C3517,'BASE EQUIPOS'!$G$8:$O$22,9,0)," ")</f>
        <v xml:space="preserve"> </v>
      </c>
      <c r="V3517" s="232" t="str">
        <f t="shared" si="382"/>
        <v/>
      </c>
      <c r="W3517" s="232" t="str">
        <f t="shared" si="383"/>
        <v/>
      </c>
      <c r="X3517" s="232" t="str">
        <f>IFERROR(VLOOKUP(W3517,Datos!$P$4:$Q$18,2,0),"")</f>
        <v/>
      </c>
      <c r="Y3517" s="232" t="str">
        <f t="shared" si="384"/>
        <v/>
      </c>
      <c r="AA3517" s="314" t="str">
        <f t="shared" ca="1" si="381"/>
        <v/>
      </c>
    </row>
    <row r="3518" spans="1:27" x14ac:dyDescent="0.3">
      <c r="A3518" s="238"/>
      <c r="B3518" s="241" t="str">
        <f t="shared" si="385"/>
        <v/>
      </c>
      <c r="C3518" s="239"/>
      <c r="D3518" s="240" t="str">
        <f>IF(C3518&lt;&gt;"",VLOOKUP(C3518,'BASE EQUIPOS'!$G$8:$H$22,2,0),"")</f>
        <v/>
      </c>
      <c r="E3518" s="241" t="str">
        <f>IF(C3518&lt;&gt;"",VLOOKUP(C3518,'BASE EQUIPOS'!$G$8:$I$22,3,0),"")</f>
        <v/>
      </c>
      <c r="F3518" s="241" t="str">
        <f>IF(C3518&lt;&gt;"",VLOOKUP(C3518,'BASE EQUIPOS'!$G$8:$J$22,4,0),"")</f>
        <v/>
      </c>
      <c r="G3518" s="242"/>
      <c r="H3518" s="233"/>
      <c r="I3518" s="241"/>
      <c r="J3518" s="241"/>
      <c r="K3518" s="241"/>
      <c r="L3518" s="239"/>
      <c r="M3518" s="244"/>
      <c r="N3518" s="245" t="str">
        <f t="shared" ca="1" si="379"/>
        <v/>
      </c>
      <c r="O3518" s="239"/>
      <c r="P3518" s="244"/>
      <c r="Q3518" s="245" t="str">
        <f t="shared" si="380"/>
        <v/>
      </c>
      <c r="U3518" s="246" t="str">
        <f>IFERROR(VLOOKUP(C3518,'BASE EQUIPOS'!$G$8:$O$22,9,0)," ")</f>
        <v xml:space="preserve"> </v>
      </c>
      <c r="V3518" s="232" t="str">
        <f t="shared" si="382"/>
        <v/>
      </c>
      <c r="W3518" s="232" t="str">
        <f t="shared" si="383"/>
        <v/>
      </c>
      <c r="X3518" s="232" t="str">
        <f>IFERROR(VLOOKUP(W3518,Datos!$P$4:$Q$18,2,0),"")</f>
        <v/>
      </c>
      <c r="Y3518" s="232" t="str">
        <f t="shared" si="384"/>
        <v/>
      </c>
      <c r="AA3518" s="314" t="str">
        <f t="shared" ca="1" si="381"/>
        <v/>
      </c>
    </row>
    <row r="3519" spans="1:27" x14ac:dyDescent="0.3">
      <c r="A3519" s="238"/>
      <c r="B3519" s="241" t="str">
        <f t="shared" si="385"/>
        <v/>
      </c>
      <c r="C3519" s="239"/>
      <c r="D3519" s="240" t="str">
        <f>IF(C3519&lt;&gt;"",VLOOKUP(C3519,'BASE EQUIPOS'!$G$8:$H$22,2,0),"")</f>
        <v/>
      </c>
      <c r="E3519" s="241" t="str">
        <f>IF(C3519&lt;&gt;"",VLOOKUP(C3519,'BASE EQUIPOS'!$G$8:$I$22,3,0),"")</f>
        <v/>
      </c>
      <c r="F3519" s="241" t="str">
        <f>IF(C3519&lt;&gt;"",VLOOKUP(C3519,'BASE EQUIPOS'!$G$8:$J$22,4,0),"")</f>
        <v/>
      </c>
      <c r="G3519" s="242"/>
      <c r="H3519" s="233"/>
      <c r="I3519" s="241"/>
      <c r="J3519" s="241"/>
      <c r="K3519" s="241"/>
      <c r="L3519" s="239"/>
      <c r="M3519" s="244"/>
      <c r="N3519" s="245" t="str">
        <f t="shared" ca="1" si="379"/>
        <v/>
      </c>
      <c r="O3519" s="239"/>
      <c r="P3519" s="244"/>
      <c r="Q3519" s="245" t="str">
        <f t="shared" si="380"/>
        <v/>
      </c>
      <c r="U3519" s="246" t="str">
        <f>IFERROR(VLOOKUP(C3519,'BASE EQUIPOS'!$G$8:$O$22,9,0)," ")</f>
        <v xml:space="preserve"> </v>
      </c>
      <c r="V3519" s="232" t="str">
        <f t="shared" si="382"/>
        <v/>
      </c>
      <c r="W3519" s="232" t="str">
        <f t="shared" si="383"/>
        <v/>
      </c>
      <c r="X3519" s="232" t="str">
        <f>IFERROR(VLOOKUP(W3519,Datos!$P$4:$Q$18,2,0),"")</f>
        <v/>
      </c>
      <c r="Y3519" s="232" t="str">
        <f t="shared" si="384"/>
        <v/>
      </c>
      <c r="AA3519" s="314" t="str">
        <f t="shared" ca="1" si="381"/>
        <v/>
      </c>
    </row>
    <row r="3520" spans="1:27" x14ac:dyDescent="0.3">
      <c r="A3520" s="238"/>
      <c r="B3520" s="241" t="str">
        <f t="shared" si="385"/>
        <v/>
      </c>
      <c r="C3520" s="239"/>
      <c r="D3520" s="240" t="str">
        <f>IF(C3520&lt;&gt;"",VLOOKUP(C3520,'BASE EQUIPOS'!$G$8:$H$22,2,0),"")</f>
        <v/>
      </c>
      <c r="E3520" s="241" t="str">
        <f>IF(C3520&lt;&gt;"",VLOOKUP(C3520,'BASE EQUIPOS'!$G$8:$I$22,3,0),"")</f>
        <v/>
      </c>
      <c r="F3520" s="241" t="str">
        <f>IF(C3520&lt;&gt;"",VLOOKUP(C3520,'BASE EQUIPOS'!$G$8:$J$22,4,0),"")</f>
        <v/>
      </c>
      <c r="G3520" s="242"/>
      <c r="H3520" s="233"/>
      <c r="I3520" s="241"/>
      <c r="J3520" s="241"/>
      <c r="K3520" s="241"/>
      <c r="L3520" s="239"/>
      <c r="M3520" s="244"/>
      <c r="N3520" s="245" t="str">
        <f t="shared" ca="1" si="379"/>
        <v/>
      </c>
      <c r="O3520" s="239"/>
      <c r="P3520" s="244"/>
      <c r="Q3520" s="245" t="str">
        <f t="shared" si="380"/>
        <v/>
      </c>
      <c r="U3520" s="246" t="str">
        <f>IFERROR(VLOOKUP(C3520,'BASE EQUIPOS'!$G$8:$O$22,9,0)," ")</f>
        <v xml:space="preserve"> </v>
      </c>
      <c r="V3520" s="232" t="str">
        <f t="shared" si="382"/>
        <v/>
      </c>
      <c r="W3520" s="232" t="str">
        <f t="shared" si="383"/>
        <v/>
      </c>
      <c r="X3520" s="232" t="str">
        <f>IFERROR(VLOOKUP(W3520,Datos!$P$4:$Q$18,2,0),"")</f>
        <v/>
      </c>
      <c r="Y3520" s="232" t="str">
        <f t="shared" si="384"/>
        <v/>
      </c>
      <c r="AA3520" s="314" t="str">
        <f t="shared" ca="1" si="381"/>
        <v/>
      </c>
    </row>
    <row r="3521" spans="1:27" x14ac:dyDescent="0.3">
      <c r="A3521" s="238"/>
      <c r="B3521" s="241" t="str">
        <f t="shared" si="385"/>
        <v/>
      </c>
      <c r="C3521" s="239"/>
      <c r="D3521" s="240" t="str">
        <f>IF(C3521&lt;&gt;"",VLOOKUP(C3521,'BASE EQUIPOS'!$G$8:$H$22,2,0),"")</f>
        <v/>
      </c>
      <c r="E3521" s="241" t="str">
        <f>IF(C3521&lt;&gt;"",VLOOKUP(C3521,'BASE EQUIPOS'!$G$8:$I$22,3,0),"")</f>
        <v/>
      </c>
      <c r="F3521" s="241" t="str">
        <f>IF(C3521&lt;&gt;"",VLOOKUP(C3521,'BASE EQUIPOS'!$G$8:$J$22,4,0),"")</f>
        <v/>
      </c>
      <c r="G3521" s="242"/>
      <c r="H3521" s="233"/>
      <c r="I3521" s="241"/>
      <c r="J3521" s="241"/>
      <c r="K3521" s="241"/>
      <c r="L3521" s="239"/>
      <c r="M3521" s="244"/>
      <c r="N3521" s="245" t="str">
        <f t="shared" ca="1" si="379"/>
        <v/>
      </c>
      <c r="O3521" s="239"/>
      <c r="P3521" s="244"/>
      <c r="Q3521" s="245" t="str">
        <f t="shared" si="380"/>
        <v/>
      </c>
      <c r="U3521" s="246" t="str">
        <f>IFERROR(VLOOKUP(C3521,'BASE EQUIPOS'!$G$8:$O$22,9,0)," ")</f>
        <v xml:space="preserve"> </v>
      </c>
      <c r="V3521" s="232" t="str">
        <f t="shared" si="382"/>
        <v/>
      </c>
      <c r="W3521" s="232" t="str">
        <f t="shared" si="383"/>
        <v/>
      </c>
      <c r="X3521" s="232" t="str">
        <f>IFERROR(VLOOKUP(W3521,Datos!$P$4:$Q$18,2,0),"")</f>
        <v/>
      </c>
      <c r="Y3521" s="232" t="str">
        <f t="shared" si="384"/>
        <v/>
      </c>
      <c r="AA3521" s="314" t="str">
        <f t="shared" ca="1" si="381"/>
        <v/>
      </c>
    </row>
    <row r="3522" spans="1:27" x14ac:dyDescent="0.3">
      <c r="A3522" s="238"/>
      <c r="B3522" s="241" t="str">
        <f t="shared" si="385"/>
        <v/>
      </c>
      <c r="C3522" s="239"/>
      <c r="D3522" s="240" t="str">
        <f>IF(C3522&lt;&gt;"",VLOOKUP(C3522,'BASE EQUIPOS'!$G$8:$H$22,2,0),"")</f>
        <v/>
      </c>
      <c r="E3522" s="241" t="str">
        <f>IF(C3522&lt;&gt;"",VLOOKUP(C3522,'BASE EQUIPOS'!$G$8:$I$22,3,0),"")</f>
        <v/>
      </c>
      <c r="F3522" s="241" t="str">
        <f>IF(C3522&lt;&gt;"",VLOOKUP(C3522,'BASE EQUIPOS'!$G$8:$J$22,4,0),"")</f>
        <v/>
      </c>
      <c r="G3522" s="242"/>
      <c r="H3522" s="233"/>
      <c r="I3522" s="241"/>
      <c r="J3522" s="241"/>
      <c r="K3522" s="241"/>
      <c r="L3522" s="239"/>
      <c r="M3522" s="244"/>
      <c r="N3522" s="245" t="str">
        <f t="shared" ca="1" si="379"/>
        <v/>
      </c>
      <c r="O3522" s="239"/>
      <c r="P3522" s="244"/>
      <c r="Q3522" s="245" t="str">
        <f t="shared" si="380"/>
        <v/>
      </c>
      <c r="U3522" s="246" t="str">
        <f>IFERROR(VLOOKUP(C3522,'BASE EQUIPOS'!$G$8:$O$22,9,0)," ")</f>
        <v xml:space="preserve"> </v>
      </c>
      <c r="V3522" s="232" t="str">
        <f t="shared" si="382"/>
        <v/>
      </c>
      <c r="W3522" s="232" t="str">
        <f t="shared" si="383"/>
        <v/>
      </c>
      <c r="X3522" s="232" t="str">
        <f>IFERROR(VLOOKUP(W3522,Datos!$P$4:$Q$18,2,0),"")</f>
        <v/>
      </c>
      <c r="Y3522" s="232" t="str">
        <f t="shared" si="384"/>
        <v/>
      </c>
      <c r="AA3522" s="314" t="str">
        <f t="shared" ca="1" si="381"/>
        <v/>
      </c>
    </row>
    <row r="3523" spans="1:27" x14ac:dyDescent="0.3">
      <c r="A3523" s="238"/>
      <c r="B3523" s="241" t="str">
        <f t="shared" si="385"/>
        <v/>
      </c>
      <c r="C3523" s="239"/>
      <c r="D3523" s="240" t="str">
        <f>IF(C3523&lt;&gt;"",VLOOKUP(C3523,'BASE EQUIPOS'!$G$8:$H$22,2,0),"")</f>
        <v/>
      </c>
      <c r="E3523" s="241" t="str">
        <f>IF(C3523&lt;&gt;"",VLOOKUP(C3523,'BASE EQUIPOS'!$G$8:$I$22,3,0),"")</f>
        <v/>
      </c>
      <c r="F3523" s="241" t="str">
        <f>IF(C3523&lt;&gt;"",VLOOKUP(C3523,'BASE EQUIPOS'!$G$8:$J$22,4,0),"")</f>
        <v/>
      </c>
      <c r="G3523" s="242"/>
      <c r="H3523" s="233"/>
      <c r="I3523" s="241"/>
      <c r="J3523" s="241"/>
      <c r="K3523" s="241"/>
      <c r="L3523" s="239"/>
      <c r="M3523" s="244"/>
      <c r="N3523" s="245" t="str">
        <f t="shared" ca="1" si="379"/>
        <v/>
      </c>
      <c r="O3523" s="239"/>
      <c r="P3523" s="244"/>
      <c r="Q3523" s="245" t="str">
        <f t="shared" si="380"/>
        <v/>
      </c>
      <c r="U3523" s="246" t="str">
        <f>IFERROR(VLOOKUP(C3523,'BASE EQUIPOS'!$G$8:$O$22,9,0)," ")</f>
        <v xml:space="preserve"> </v>
      </c>
      <c r="V3523" s="232" t="str">
        <f t="shared" si="382"/>
        <v/>
      </c>
      <c r="W3523" s="232" t="str">
        <f t="shared" si="383"/>
        <v/>
      </c>
      <c r="X3523" s="232" t="str">
        <f>IFERROR(VLOOKUP(W3523,Datos!$P$4:$Q$18,2,0),"")</f>
        <v/>
      </c>
      <c r="Y3523" s="232" t="str">
        <f t="shared" si="384"/>
        <v/>
      </c>
      <c r="AA3523" s="314" t="str">
        <f t="shared" ca="1" si="381"/>
        <v/>
      </c>
    </row>
    <row r="3524" spans="1:27" x14ac:dyDescent="0.3">
      <c r="A3524" s="238"/>
      <c r="B3524" s="241" t="str">
        <f t="shared" si="385"/>
        <v/>
      </c>
      <c r="C3524" s="239"/>
      <c r="D3524" s="240" t="str">
        <f>IF(C3524&lt;&gt;"",VLOOKUP(C3524,'BASE EQUIPOS'!$G$8:$H$22,2,0),"")</f>
        <v/>
      </c>
      <c r="E3524" s="241" t="str">
        <f>IF(C3524&lt;&gt;"",VLOOKUP(C3524,'BASE EQUIPOS'!$G$8:$I$22,3,0),"")</f>
        <v/>
      </c>
      <c r="F3524" s="241" t="str">
        <f>IF(C3524&lt;&gt;"",VLOOKUP(C3524,'BASE EQUIPOS'!$G$8:$J$22,4,0),"")</f>
        <v/>
      </c>
      <c r="G3524" s="242"/>
      <c r="H3524" s="233"/>
      <c r="I3524" s="241"/>
      <c r="J3524" s="241"/>
      <c r="K3524" s="241"/>
      <c r="L3524" s="239"/>
      <c r="M3524" s="244"/>
      <c r="N3524" s="245" t="str">
        <f t="shared" ca="1" si="379"/>
        <v/>
      </c>
      <c r="O3524" s="239"/>
      <c r="P3524" s="244"/>
      <c r="Q3524" s="245" t="str">
        <f t="shared" si="380"/>
        <v/>
      </c>
      <c r="U3524" s="246" t="str">
        <f>IFERROR(VLOOKUP(C3524,'BASE EQUIPOS'!$G$8:$O$22,9,0)," ")</f>
        <v xml:space="preserve"> </v>
      </c>
      <c r="V3524" s="232" t="str">
        <f t="shared" si="382"/>
        <v/>
      </c>
      <c r="W3524" s="232" t="str">
        <f t="shared" si="383"/>
        <v/>
      </c>
      <c r="X3524" s="232" t="str">
        <f>IFERROR(VLOOKUP(W3524,Datos!$P$4:$Q$18,2,0),"")</f>
        <v/>
      </c>
      <c r="Y3524" s="232" t="str">
        <f t="shared" si="384"/>
        <v/>
      </c>
      <c r="AA3524" s="314" t="str">
        <f t="shared" ca="1" si="381"/>
        <v/>
      </c>
    </row>
    <row r="3525" spans="1:27" x14ac:dyDescent="0.3">
      <c r="A3525" s="238"/>
      <c r="B3525" s="241" t="str">
        <f t="shared" si="385"/>
        <v/>
      </c>
      <c r="C3525" s="239"/>
      <c r="D3525" s="240" t="str">
        <f>IF(C3525&lt;&gt;"",VLOOKUP(C3525,'BASE EQUIPOS'!$G$8:$H$22,2,0),"")</f>
        <v/>
      </c>
      <c r="E3525" s="241" t="str">
        <f>IF(C3525&lt;&gt;"",VLOOKUP(C3525,'BASE EQUIPOS'!$G$8:$I$22,3,0),"")</f>
        <v/>
      </c>
      <c r="F3525" s="241" t="str">
        <f>IF(C3525&lt;&gt;"",VLOOKUP(C3525,'BASE EQUIPOS'!$G$8:$J$22,4,0),"")</f>
        <v/>
      </c>
      <c r="G3525" s="242"/>
      <c r="H3525" s="233"/>
      <c r="I3525" s="241"/>
      <c r="J3525" s="241"/>
      <c r="K3525" s="241"/>
      <c r="L3525" s="239"/>
      <c r="M3525" s="244"/>
      <c r="N3525" s="245" t="str">
        <f t="shared" ca="1" si="379"/>
        <v/>
      </c>
      <c r="O3525" s="239"/>
      <c r="P3525" s="244"/>
      <c r="Q3525" s="245" t="str">
        <f t="shared" si="380"/>
        <v/>
      </c>
      <c r="U3525" s="246" t="str">
        <f>IFERROR(VLOOKUP(C3525,'BASE EQUIPOS'!$G$8:$O$22,9,0)," ")</f>
        <v xml:space="preserve"> </v>
      </c>
      <c r="V3525" s="232" t="str">
        <f t="shared" si="382"/>
        <v/>
      </c>
      <c r="W3525" s="232" t="str">
        <f t="shared" si="383"/>
        <v/>
      </c>
      <c r="X3525" s="232" t="str">
        <f>IFERROR(VLOOKUP(W3525,Datos!$P$4:$Q$18,2,0),"")</f>
        <v/>
      </c>
      <c r="Y3525" s="232" t="str">
        <f t="shared" si="384"/>
        <v/>
      </c>
      <c r="AA3525" s="314" t="str">
        <f t="shared" ca="1" si="381"/>
        <v/>
      </c>
    </row>
    <row r="3526" spans="1:27" x14ac:dyDescent="0.3">
      <c r="A3526" s="238"/>
      <c r="B3526" s="241" t="str">
        <f t="shared" si="385"/>
        <v/>
      </c>
      <c r="C3526" s="239"/>
      <c r="D3526" s="240" t="str">
        <f>IF(C3526&lt;&gt;"",VLOOKUP(C3526,'BASE EQUIPOS'!$G$8:$H$22,2,0),"")</f>
        <v/>
      </c>
      <c r="E3526" s="241" t="str">
        <f>IF(C3526&lt;&gt;"",VLOOKUP(C3526,'BASE EQUIPOS'!$G$8:$I$22,3,0),"")</f>
        <v/>
      </c>
      <c r="F3526" s="241" t="str">
        <f>IF(C3526&lt;&gt;"",VLOOKUP(C3526,'BASE EQUIPOS'!$G$8:$J$22,4,0),"")</f>
        <v/>
      </c>
      <c r="G3526" s="242"/>
      <c r="H3526" s="233"/>
      <c r="I3526" s="241"/>
      <c r="J3526" s="241"/>
      <c r="K3526" s="241"/>
      <c r="L3526" s="239"/>
      <c r="M3526" s="244"/>
      <c r="N3526" s="245" t="str">
        <f t="shared" ca="1" si="379"/>
        <v/>
      </c>
      <c r="O3526" s="239"/>
      <c r="P3526" s="244"/>
      <c r="Q3526" s="245" t="str">
        <f t="shared" si="380"/>
        <v/>
      </c>
      <c r="U3526" s="246" t="str">
        <f>IFERROR(VLOOKUP(C3526,'BASE EQUIPOS'!$G$8:$O$22,9,0)," ")</f>
        <v xml:space="preserve"> </v>
      </c>
      <c r="V3526" s="232" t="str">
        <f t="shared" si="382"/>
        <v/>
      </c>
      <c r="W3526" s="232" t="str">
        <f t="shared" si="383"/>
        <v/>
      </c>
      <c r="X3526" s="232" t="str">
        <f>IFERROR(VLOOKUP(W3526,Datos!$P$4:$Q$18,2,0),"")</f>
        <v/>
      </c>
      <c r="Y3526" s="232" t="str">
        <f t="shared" si="384"/>
        <v/>
      </c>
      <c r="AA3526" s="314" t="str">
        <f t="shared" ca="1" si="381"/>
        <v/>
      </c>
    </row>
    <row r="3527" spans="1:27" x14ac:dyDescent="0.3">
      <c r="A3527" s="238"/>
      <c r="B3527" s="241" t="str">
        <f t="shared" si="385"/>
        <v/>
      </c>
      <c r="C3527" s="239"/>
      <c r="D3527" s="240" t="str">
        <f>IF(C3527&lt;&gt;"",VLOOKUP(C3527,'BASE EQUIPOS'!$G$8:$H$22,2,0),"")</f>
        <v/>
      </c>
      <c r="E3527" s="241" t="str">
        <f>IF(C3527&lt;&gt;"",VLOOKUP(C3527,'BASE EQUIPOS'!$G$8:$I$22,3,0),"")</f>
        <v/>
      </c>
      <c r="F3527" s="241" t="str">
        <f>IF(C3527&lt;&gt;"",VLOOKUP(C3527,'BASE EQUIPOS'!$G$8:$J$22,4,0),"")</f>
        <v/>
      </c>
      <c r="G3527" s="242"/>
      <c r="H3527" s="233"/>
      <c r="I3527" s="241"/>
      <c r="J3527" s="241"/>
      <c r="K3527" s="241"/>
      <c r="L3527" s="239"/>
      <c r="M3527" s="244"/>
      <c r="N3527" s="245" t="str">
        <f t="shared" ca="1" si="379"/>
        <v/>
      </c>
      <c r="O3527" s="239"/>
      <c r="P3527" s="244"/>
      <c r="Q3527" s="245" t="str">
        <f t="shared" si="380"/>
        <v/>
      </c>
      <c r="U3527" s="246" t="str">
        <f>IFERROR(VLOOKUP(C3527,'BASE EQUIPOS'!$G$8:$O$22,9,0)," ")</f>
        <v xml:space="preserve"> </v>
      </c>
      <c r="V3527" s="232" t="str">
        <f t="shared" si="382"/>
        <v/>
      </c>
      <c r="W3527" s="232" t="str">
        <f t="shared" si="383"/>
        <v/>
      </c>
      <c r="X3527" s="232" t="str">
        <f>IFERROR(VLOOKUP(W3527,Datos!$P$4:$Q$18,2,0),"")</f>
        <v/>
      </c>
      <c r="Y3527" s="232" t="str">
        <f t="shared" si="384"/>
        <v/>
      </c>
      <c r="AA3527" s="314" t="str">
        <f t="shared" ca="1" si="381"/>
        <v/>
      </c>
    </row>
    <row r="3528" spans="1:27" x14ac:dyDescent="0.3">
      <c r="A3528" s="238"/>
      <c r="B3528" s="241" t="str">
        <f t="shared" si="385"/>
        <v/>
      </c>
      <c r="C3528" s="239"/>
      <c r="D3528" s="240" t="str">
        <f>IF(C3528&lt;&gt;"",VLOOKUP(C3528,'BASE EQUIPOS'!$G$8:$H$22,2,0),"")</f>
        <v/>
      </c>
      <c r="E3528" s="241" t="str">
        <f>IF(C3528&lt;&gt;"",VLOOKUP(C3528,'BASE EQUIPOS'!$G$8:$I$22,3,0),"")</f>
        <v/>
      </c>
      <c r="F3528" s="241" t="str">
        <f>IF(C3528&lt;&gt;"",VLOOKUP(C3528,'BASE EQUIPOS'!$G$8:$J$22,4,0),"")</f>
        <v/>
      </c>
      <c r="G3528" s="242"/>
      <c r="H3528" s="233"/>
      <c r="I3528" s="241"/>
      <c r="J3528" s="241"/>
      <c r="K3528" s="241"/>
      <c r="L3528" s="239"/>
      <c r="M3528" s="244"/>
      <c r="N3528" s="245" t="str">
        <f t="shared" ca="1" si="379"/>
        <v/>
      </c>
      <c r="O3528" s="239"/>
      <c r="P3528" s="244"/>
      <c r="Q3528" s="245" t="str">
        <f t="shared" si="380"/>
        <v/>
      </c>
      <c r="U3528" s="246" t="str">
        <f>IFERROR(VLOOKUP(C3528,'BASE EQUIPOS'!$G$8:$O$22,9,0)," ")</f>
        <v xml:space="preserve"> </v>
      </c>
      <c r="V3528" s="232" t="str">
        <f t="shared" si="382"/>
        <v/>
      </c>
      <c r="W3528" s="232" t="str">
        <f t="shared" si="383"/>
        <v/>
      </c>
      <c r="X3528" s="232" t="str">
        <f>IFERROR(VLOOKUP(W3528,Datos!$P$4:$Q$18,2,0),"")</f>
        <v/>
      </c>
      <c r="Y3528" s="232" t="str">
        <f t="shared" si="384"/>
        <v/>
      </c>
      <c r="AA3528" s="314" t="str">
        <f t="shared" ca="1" si="381"/>
        <v/>
      </c>
    </row>
    <row r="3529" spans="1:27" x14ac:dyDescent="0.3">
      <c r="A3529" s="238"/>
      <c r="B3529" s="241" t="str">
        <f t="shared" si="385"/>
        <v/>
      </c>
      <c r="C3529" s="239"/>
      <c r="D3529" s="240" t="str">
        <f>IF(C3529&lt;&gt;"",VLOOKUP(C3529,'BASE EQUIPOS'!$G$8:$H$22,2,0),"")</f>
        <v/>
      </c>
      <c r="E3529" s="241" t="str">
        <f>IF(C3529&lt;&gt;"",VLOOKUP(C3529,'BASE EQUIPOS'!$G$8:$I$22,3,0),"")</f>
        <v/>
      </c>
      <c r="F3529" s="241" t="str">
        <f>IF(C3529&lt;&gt;"",VLOOKUP(C3529,'BASE EQUIPOS'!$G$8:$J$22,4,0),"")</f>
        <v/>
      </c>
      <c r="G3529" s="242"/>
      <c r="H3529" s="233"/>
      <c r="I3529" s="241"/>
      <c r="J3529" s="241"/>
      <c r="K3529" s="241"/>
      <c r="L3529" s="239"/>
      <c r="M3529" s="244"/>
      <c r="N3529" s="245" t="str">
        <f t="shared" ca="1" si="379"/>
        <v/>
      </c>
      <c r="O3529" s="239"/>
      <c r="P3529" s="244"/>
      <c r="Q3529" s="245" t="str">
        <f t="shared" si="380"/>
        <v/>
      </c>
      <c r="U3529" s="246" t="str">
        <f>IFERROR(VLOOKUP(C3529,'BASE EQUIPOS'!$G$8:$O$22,9,0)," ")</f>
        <v xml:space="preserve"> </v>
      </c>
      <c r="V3529" s="232" t="str">
        <f t="shared" si="382"/>
        <v/>
      </c>
      <c r="W3529" s="232" t="str">
        <f t="shared" si="383"/>
        <v/>
      </c>
      <c r="X3529" s="232" t="str">
        <f>IFERROR(VLOOKUP(W3529,Datos!$P$4:$Q$18,2,0),"")</f>
        <v/>
      </c>
      <c r="Y3529" s="232" t="str">
        <f t="shared" si="384"/>
        <v/>
      </c>
      <c r="AA3529" s="314" t="str">
        <f t="shared" ca="1" si="381"/>
        <v/>
      </c>
    </row>
    <row r="3530" spans="1:27" x14ac:dyDescent="0.3">
      <c r="A3530" s="238"/>
      <c r="B3530" s="241" t="str">
        <f t="shared" si="385"/>
        <v/>
      </c>
      <c r="C3530" s="239"/>
      <c r="D3530" s="240" t="str">
        <f>IF(C3530&lt;&gt;"",VLOOKUP(C3530,'BASE EQUIPOS'!$G$8:$H$22,2,0),"")</f>
        <v/>
      </c>
      <c r="E3530" s="241" t="str">
        <f>IF(C3530&lt;&gt;"",VLOOKUP(C3530,'BASE EQUIPOS'!$G$8:$I$22,3,0),"")</f>
        <v/>
      </c>
      <c r="F3530" s="241" t="str">
        <f>IF(C3530&lt;&gt;"",VLOOKUP(C3530,'BASE EQUIPOS'!$G$8:$J$22,4,0),"")</f>
        <v/>
      </c>
      <c r="G3530" s="242"/>
      <c r="H3530" s="233"/>
      <c r="I3530" s="241"/>
      <c r="J3530" s="241"/>
      <c r="K3530" s="241"/>
      <c r="L3530" s="239"/>
      <c r="M3530" s="244"/>
      <c r="N3530" s="245" t="str">
        <f t="shared" ca="1" si="379"/>
        <v/>
      </c>
      <c r="O3530" s="239"/>
      <c r="P3530" s="244"/>
      <c r="Q3530" s="245" t="str">
        <f t="shared" si="380"/>
        <v/>
      </c>
      <c r="U3530" s="246" t="str">
        <f>IFERROR(VLOOKUP(C3530,'BASE EQUIPOS'!$G$8:$O$22,9,0)," ")</f>
        <v xml:space="preserve"> </v>
      </c>
      <c r="V3530" s="232" t="str">
        <f t="shared" si="382"/>
        <v/>
      </c>
      <c r="W3530" s="232" t="str">
        <f t="shared" si="383"/>
        <v/>
      </c>
      <c r="X3530" s="232" t="str">
        <f>IFERROR(VLOOKUP(W3530,Datos!$P$4:$Q$18,2,0),"")</f>
        <v/>
      </c>
      <c r="Y3530" s="232" t="str">
        <f t="shared" si="384"/>
        <v/>
      </c>
      <c r="AA3530" s="314" t="str">
        <f t="shared" ca="1" si="381"/>
        <v/>
      </c>
    </row>
    <row r="3531" spans="1:27" x14ac:dyDescent="0.3">
      <c r="A3531" s="238"/>
      <c r="B3531" s="241" t="str">
        <f t="shared" si="385"/>
        <v/>
      </c>
      <c r="C3531" s="239"/>
      <c r="D3531" s="240" t="str">
        <f>IF(C3531&lt;&gt;"",VLOOKUP(C3531,'BASE EQUIPOS'!$G$8:$H$22,2,0),"")</f>
        <v/>
      </c>
      <c r="E3531" s="241" t="str">
        <f>IF(C3531&lt;&gt;"",VLOOKUP(C3531,'BASE EQUIPOS'!$G$8:$I$22,3,0),"")</f>
        <v/>
      </c>
      <c r="F3531" s="241" t="str">
        <f>IF(C3531&lt;&gt;"",VLOOKUP(C3531,'BASE EQUIPOS'!$G$8:$J$22,4,0),"")</f>
        <v/>
      </c>
      <c r="G3531" s="242"/>
      <c r="H3531" s="233"/>
      <c r="I3531" s="241"/>
      <c r="J3531" s="241"/>
      <c r="K3531" s="241"/>
      <c r="L3531" s="239"/>
      <c r="M3531" s="244"/>
      <c r="N3531" s="245" t="str">
        <f t="shared" ca="1" si="379"/>
        <v/>
      </c>
      <c r="O3531" s="239"/>
      <c r="P3531" s="244"/>
      <c r="Q3531" s="245" t="str">
        <f t="shared" si="380"/>
        <v/>
      </c>
      <c r="U3531" s="246" t="str">
        <f>IFERROR(VLOOKUP(C3531,'BASE EQUIPOS'!$G$8:$O$22,9,0)," ")</f>
        <v xml:space="preserve"> </v>
      </c>
      <c r="V3531" s="232" t="str">
        <f t="shared" si="382"/>
        <v/>
      </c>
      <c r="W3531" s="232" t="str">
        <f t="shared" si="383"/>
        <v/>
      </c>
      <c r="X3531" s="232" t="str">
        <f>IFERROR(VLOOKUP(W3531,Datos!$P$4:$Q$18,2,0),"")</f>
        <v/>
      </c>
      <c r="Y3531" s="232" t="str">
        <f t="shared" si="384"/>
        <v/>
      </c>
      <c r="AA3531" s="314" t="str">
        <f t="shared" ca="1" si="381"/>
        <v/>
      </c>
    </row>
    <row r="3532" spans="1:27" x14ac:dyDescent="0.3">
      <c r="A3532" s="238"/>
      <c r="B3532" s="241" t="str">
        <f t="shared" si="385"/>
        <v/>
      </c>
      <c r="C3532" s="239"/>
      <c r="D3532" s="240" t="str">
        <f>IF(C3532&lt;&gt;"",VLOOKUP(C3532,'BASE EQUIPOS'!$G$8:$H$22,2,0),"")</f>
        <v/>
      </c>
      <c r="E3532" s="241" t="str">
        <f>IF(C3532&lt;&gt;"",VLOOKUP(C3532,'BASE EQUIPOS'!$G$8:$I$22,3,0),"")</f>
        <v/>
      </c>
      <c r="F3532" s="241" t="str">
        <f>IF(C3532&lt;&gt;"",VLOOKUP(C3532,'BASE EQUIPOS'!$G$8:$J$22,4,0),"")</f>
        <v/>
      </c>
      <c r="G3532" s="242"/>
      <c r="H3532" s="233"/>
      <c r="I3532" s="241"/>
      <c r="J3532" s="241"/>
      <c r="K3532" s="241"/>
      <c r="L3532" s="239"/>
      <c r="M3532" s="244"/>
      <c r="N3532" s="245" t="str">
        <f t="shared" ca="1" si="379"/>
        <v/>
      </c>
      <c r="O3532" s="239"/>
      <c r="P3532" s="244"/>
      <c r="Q3532" s="245" t="str">
        <f t="shared" si="380"/>
        <v/>
      </c>
      <c r="U3532" s="246" t="str">
        <f>IFERROR(VLOOKUP(C3532,'BASE EQUIPOS'!$G$8:$O$22,9,0)," ")</f>
        <v xml:space="preserve"> </v>
      </c>
      <c r="V3532" s="232" t="str">
        <f t="shared" si="382"/>
        <v/>
      </c>
      <c r="W3532" s="232" t="str">
        <f t="shared" si="383"/>
        <v/>
      </c>
      <c r="X3532" s="232" t="str">
        <f>IFERROR(VLOOKUP(W3532,Datos!$P$4:$Q$18,2,0),"")</f>
        <v/>
      </c>
      <c r="Y3532" s="232" t="str">
        <f t="shared" si="384"/>
        <v/>
      </c>
      <c r="AA3532" s="314" t="str">
        <f t="shared" ca="1" si="381"/>
        <v/>
      </c>
    </row>
    <row r="3533" spans="1:27" x14ac:dyDescent="0.3">
      <c r="A3533" s="238"/>
      <c r="B3533" s="241" t="str">
        <f t="shared" si="385"/>
        <v/>
      </c>
      <c r="C3533" s="239"/>
      <c r="D3533" s="240" t="str">
        <f>IF(C3533&lt;&gt;"",VLOOKUP(C3533,'BASE EQUIPOS'!$G$8:$H$22,2,0),"")</f>
        <v/>
      </c>
      <c r="E3533" s="241" t="str">
        <f>IF(C3533&lt;&gt;"",VLOOKUP(C3533,'BASE EQUIPOS'!$G$8:$I$22,3,0),"")</f>
        <v/>
      </c>
      <c r="F3533" s="241" t="str">
        <f>IF(C3533&lt;&gt;"",VLOOKUP(C3533,'BASE EQUIPOS'!$G$8:$J$22,4,0),"")</f>
        <v/>
      </c>
      <c r="G3533" s="242"/>
      <c r="H3533" s="233"/>
      <c r="I3533" s="241"/>
      <c r="J3533" s="241"/>
      <c r="K3533" s="241"/>
      <c r="L3533" s="239"/>
      <c r="M3533" s="244"/>
      <c r="N3533" s="245" t="str">
        <f t="shared" ca="1" si="379"/>
        <v/>
      </c>
      <c r="O3533" s="239"/>
      <c r="P3533" s="244"/>
      <c r="Q3533" s="245" t="str">
        <f t="shared" si="380"/>
        <v/>
      </c>
      <c r="U3533" s="246" t="str">
        <f>IFERROR(VLOOKUP(C3533,'BASE EQUIPOS'!$G$8:$O$22,9,0)," ")</f>
        <v xml:space="preserve"> </v>
      </c>
      <c r="V3533" s="232" t="str">
        <f t="shared" si="382"/>
        <v/>
      </c>
      <c r="W3533" s="232" t="str">
        <f t="shared" si="383"/>
        <v/>
      </c>
      <c r="X3533" s="232" t="str">
        <f>IFERROR(VLOOKUP(W3533,Datos!$P$4:$Q$18,2,0),"")</f>
        <v/>
      </c>
      <c r="Y3533" s="232" t="str">
        <f t="shared" si="384"/>
        <v/>
      </c>
      <c r="AA3533" s="314" t="str">
        <f t="shared" ca="1" si="381"/>
        <v/>
      </c>
    </row>
    <row r="3534" spans="1:27" x14ac:dyDescent="0.3">
      <c r="A3534" s="238"/>
      <c r="B3534" s="241" t="str">
        <f t="shared" si="385"/>
        <v/>
      </c>
      <c r="C3534" s="239"/>
      <c r="D3534" s="240" t="str">
        <f>IF(C3534&lt;&gt;"",VLOOKUP(C3534,'BASE EQUIPOS'!$G$8:$H$22,2,0),"")</f>
        <v/>
      </c>
      <c r="E3534" s="241" t="str">
        <f>IF(C3534&lt;&gt;"",VLOOKUP(C3534,'BASE EQUIPOS'!$G$8:$I$22,3,0),"")</f>
        <v/>
      </c>
      <c r="F3534" s="241" t="str">
        <f>IF(C3534&lt;&gt;"",VLOOKUP(C3534,'BASE EQUIPOS'!$G$8:$J$22,4,0),"")</f>
        <v/>
      </c>
      <c r="G3534" s="242"/>
      <c r="H3534" s="233"/>
      <c r="I3534" s="241"/>
      <c r="J3534" s="241"/>
      <c r="K3534" s="241"/>
      <c r="L3534" s="239"/>
      <c r="M3534" s="244"/>
      <c r="N3534" s="245" t="str">
        <f t="shared" ca="1" si="379"/>
        <v/>
      </c>
      <c r="O3534" s="239"/>
      <c r="P3534" s="244"/>
      <c r="Q3534" s="245" t="str">
        <f t="shared" si="380"/>
        <v/>
      </c>
      <c r="U3534" s="246" t="str">
        <f>IFERROR(VLOOKUP(C3534,'BASE EQUIPOS'!$G$8:$O$22,9,0)," ")</f>
        <v xml:space="preserve"> </v>
      </c>
      <c r="V3534" s="232" t="str">
        <f t="shared" si="382"/>
        <v/>
      </c>
      <c r="W3534" s="232" t="str">
        <f t="shared" si="383"/>
        <v/>
      </c>
      <c r="X3534" s="232" t="str">
        <f>IFERROR(VLOOKUP(W3534,Datos!$P$4:$Q$18,2,0),"")</f>
        <v/>
      </c>
      <c r="Y3534" s="232" t="str">
        <f t="shared" si="384"/>
        <v/>
      </c>
      <c r="AA3534" s="314" t="str">
        <f t="shared" ca="1" si="381"/>
        <v/>
      </c>
    </row>
    <row r="3535" spans="1:27" x14ac:dyDescent="0.3">
      <c r="A3535" s="238"/>
      <c r="B3535" s="241" t="str">
        <f t="shared" si="385"/>
        <v/>
      </c>
      <c r="C3535" s="239"/>
      <c r="D3535" s="240" t="str">
        <f>IF(C3535&lt;&gt;"",VLOOKUP(C3535,'BASE EQUIPOS'!$G$8:$H$22,2,0),"")</f>
        <v/>
      </c>
      <c r="E3535" s="241" t="str">
        <f>IF(C3535&lt;&gt;"",VLOOKUP(C3535,'BASE EQUIPOS'!$G$8:$I$22,3,0),"")</f>
        <v/>
      </c>
      <c r="F3535" s="241" t="str">
        <f>IF(C3535&lt;&gt;"",VLOOKUP(C3535,'BASE EQUIPOS'!$G$8:$J$22,4,0),"")</f>
        <v/>
      </c>
      <c r="G3535" s="242"/>
      <c r="H3535" s="233"/>
      <c r="I3535" s="241"/>
      <c r="J3535" s="241"/>
      <c r="K3535" s="241"/>
      <c r="L3535" s="239"/>
      <c r="M3535" s="244"/>
      <c r="N3535" s="245" t="str">
        <f t="shared" ca="1" si="379"/>
        <v/>
      </c>
      <c r="O3535" s="239"/>
      <c r="P3535" s="244"/>
      <c r="Q3535" s="245" t="str">
        <f t="shared" si="380"/>
        <v/>
      </c>
      <c r="U3535" s="246" t="str">
        <f>IFERROR(VLOOKUP(C3535,'BASE EQUIPOS'!$G$8:$O$22,9,0)," ")</f>
        <v xml:space="preserve"> </v>
      </c>
      <c r="V3535" s="232" t="str">
        <f t="shared" si="382"/>
        <v/>
      </c>
      <c r="W3535" s="232" t="str">
        <f t="shared" si="383"/>
        <v/>
      </c>
      <c r="X3535" s="232" t="str">
        <f>IFERROR(VLOOKUP(W3535,Datos!$P$4:$Q$18,2,0),"")</f>
        <v/>
      </c>
      <c r="Y3535" s="232" t="str">
        <f t="shared" si="384"/>
        <v/>
      </c>
      <c r="AA3535" s="314" t="str">
        <f t="shared" ca="1" si="381"/>
        <v/>
      </c>
    </row>
    <row r="3536" spans="1:27" x14ac:dyDescent="0.3">
      <c r="A3536" s="238"/>
      <c r="B3536" s="241" t="str">
        <f t="shared" si="385"/>
        <v/>
      </c>
      <c r="C3536" s="239"/>
      <c r="D3536" s="240" t="str">
        <f>IF(C3536&lt;&gt;"",VLOOKUP(C3536,'BASE EQUIPOS'!$G$8:$H$22,2,0),"")</f>
        <v/>
      </c>
      <c r="E3536" s="241" t="str">
        <f>IF(C3536&lt;&gt;"",VLOOKUP(C3536,'BASE EQUIPOS'!$G$8:$I$22,3,0),"")</f>
        <v/>
      </c>
      <c r="F3536" s="241" t="str">
        <f>IF(C3536&lt;&gt;"",VLOOKUP(C3536,'BASE EQUIPOS'!$G$8:$J$22,4,0),"")</f>
        <v/>
      </c>
      <c r="G3536" s="242"/>
      <c r="H3536" s="233"/>
      <c r="I3536" s="241"/>
      <c r="J3536" s="241"/>
      <c r="K3536" s="241"/>
      <c r="L3536" s="239"/>
      <c r="M3536" s="244"/>
      <c r="N3536" s="245" t="str">
        <f t="shared" ref="N3536:N3599" ca="1" si="386">IF(M3536="","",IF(O3536="",NOW()*24-(L3536+M3536)*24,"Mtto. Terminado"))</f>
        <v/>
      </c>
      <c r="O3536" s="239"/>
      <c r="P3536" s="244"/>
      <c r="Q3536" s="245" t="str">
        <f t="shared" ref="Q3536:Q3599" si="387">IF(O3536="","",IF(P3536="","",(O3536+P3536)*24-(L3536+M3536)*24))</f>
        <v/>
      </c>
      <c r="U3536" s="246" t="str">
        <f>IFERROR(VLOOKUP(C3536,'BASE EQUIPOS'!$G$8:$O$22,9,0)," ")</f>
        <v xml:space="preserve"> </v>
      </c>
      <c r="V3536" s="232" t="str">
        <f t="shared" si="382"/>
        <v/>
      </c>
      <c r="W3536" s="232" t="str">
        <f t="shared" si="383"/>
        <v/>
      </c>
      <c r="X3536" s="232" t="str">
        <f>IFERROR(VLOOKUP(W3536,Datos!$P$4:$Q$18,2,0),"")</f>
        <v/>
      </c>
      <c r="Y3536" s="232" t="str">
        <f t="shared" si="384"/>
        <v/>
      </c>
      <c r="AA3536" s="314" t="str">
        <f t="shared" ca="1" si="381"/>
        <v/>
      </c>
    </row>
    <row r="3537" spans="1:27" x14ac:dyDescent="0.3">
      <c r="A3537" s="238"/>
      <c r="B3537" s="241" t="str">
        <f t="shared" si="385"/>
        <v/>
      </c>
      <c r="C3537" s="239"/>
      <c r="D3537" s="240" t="str">
        <f>IF(C3537&lt;&gt;"",VLOOKUP(C3537,'BASE EQUIPOS'!$G$8:$H$22,2,0),"")</f>
        <v/>
      </c>
      <c r="E3537" s="241" t="str">
        <f>IF(C3537&lt;&gt;"",VLOOKUP(C3537,'BASE EQUIPOS'!$G$8:$I$22,3,0),"")</f>
        <v/>
      </c>
      <c r="F3537" s="241" t="str">
        <f>IF(C3537&lt;&gt;"",VLOOKUP(C3537,'BASE EQUIPOS'!$G$8:$J$22,4,0),"")</f>
        <v/>
      </c>
      <c r="G3537" s="242"/>
      <c r="H3537" s="233"/>
      <c r="I3537" s="241"/>
      <c r="J3537" s="241"/>
      <c r="K3537" s="241"/>
      <c r="L3537" s="239"/>
      <c r="M3537" s="244"/>
      <c r="N3537" s="245" t="str">
        <f t="shared" ca="1" si="386"/>
        <v/>
      </c>
      <c r="O3537" s="239"/>
      <c r="P3537" s="244"/>
      <c r="Q3537" s="245" t="str">
        <f t="shared" si="387"/>
        <v/>
      </c>
      <c r="U3537" s="246" t="str">
        <f>IFERROR(VLOOKUP(C3537,'BASE EQUIPOS'!$G$8:$O$22,9,0)," ")</f>
        <v xml:space="preserve"> </v>
      </c>
      <c r="V3537" s="232" t="str">
        <f t="shared" si="382"/>
        <v/>
      </c>
      <c r="W3537" s="232" t="str">
        <f t="shared" si="383"/>
        <v/>
      </c>
      <c r="X3537" s="232" t="str">
        <f>IFERROR(VLOOKUP(W3537,Datos!$P$4:$Q$18,2,0),"")</f>
        <v/>
      </c>
      <c r="Y3537" s="232" t="str">
        <f t="shared" si="384"/>
        <v/>
      </c>
      <c r="AA3537" s="314" t="str">
        <f t="shared" ref="AA3537:AA3600" ca="1" si="388">IF(N3537="Mtto. Terminado",1,"")</f>
        <v/>
      </c>
    </row>
    <row r="3538" spans="1:27" x14ac:dyDescent="0.3">
      <c r="A3538" s="238"/>
      <c r="B3538" s="241" t="str">
        <f t="shared" si="385"/>
        <v/>
      </c>
      <c r="C3538" s="239"/>
      <c r="D3538" s="240" t="str">
        <f>IF(C3538&lt;&gt;"",VLOOKUP(C3538,'BASE EQUIPOS'!$G$8:$H$22,2,0),"")</f>
        <v/>
      </c>
      <c r="E3538" s="241" t="str">
        <f>IF(C3538&lt;&gt;"",VLOOKUP(C3538,'BASE EQUIPOS'!$G$8:$I$22,3,0),"")</f>
        <v/>
      </c>
      <c r="F3538" s="241" t="str">
        <f>IF(C3538&lt;&gt;"",VLOOKUP(C3538,'BASE EQUIPOS'!$G$8:$J$22,4,0),"")</f>
        <v/>
      </c>
      <c r="G3538" s="242"/>
      <c r="H3538" s="233"/>
      <c r="I3538" s="241"/>
      <c r="J3538" s="241"/>
      <c r="K3538" s="241"/>
      <c r="L3538" s="239"/>
      <c r="M3538" s="244"/>
      <c r="N3538" s="245" t="str">
        <f t="shared" ca="1" si="386"/>
        <v/>
      </c>
      <c r="O3538" s="239"/>
      <c r="P3538" s="244"/>
      <c r="Q3538" s="245" t="str">
        <f t="shared" si="387"/>
        <v/>
      </c>
      <c r="U3538" s="246" t="str">
        <f>IFERROR(VLOOKUP(C3538,'BASE EQUIPOS'!$G$8:$O$22,9,0)," ")</f>
        <v xml:space="preserve"> </v>
      </c>
      <c r="V3538" s="232" t="str">
        <f t="shared" si="382"/>
        <v/>
      </c>
      <c r="W3538" s="232" t="str">
        <f t="shared" si="383"/>
        <v/>
      </c>
      <c r="X3538" s="232" t="str">
        <f>IFERROR(VLOOKUP(W3538,Datos!$P$4:$Q$18,2,0),"")</f>
        <v/>
      </c>
      <c r="Y3538" s="232" t="str">
        <f t="shared" si="384"/>
        <v/>
      </c>
      <c r="AA3538" s="314" t="str">
        <f t="shared" ca="1" si="388"/>
        <v/>
      </c>
    </row>
    <row r="3539" spans="1:27" x14ac:dyDescent="0.3">
      <c r="A3539" s="238"/>
      <c r="B3539" s="241" t="str">
        <f t="shared" si="385"/>
        <v/>
      </c>
      <c r="C3539" s="239"/>
      <c r="D3539" s="240" t="str">
        <f>IF(C3539&lt;&gt;"",VLOOKUP(C3539,'BASE EQUIPOS'!$G$8:$H$22,2,0),"")</f>
        <v/>
      </c>
      <c r="E3539" s="241" t="str">
        <f>IF(C3539&lt;&gt;"",VLOOKUP(C3539,'BASE EQUIPOS'!$G$8:$I$22,3,0),"")</f>
        <v/>
      </c>
      <c r="F3539" s="241" t="str">
        <f>IF(C3539&lt;&gt;"",VLOOKUP(C3539,'BASE EQUIPOS'!$G$8:$J$22,4,0),"")</f>
        <v/>
      </c>
      <c r="G3539" s="242"/>
      <c r="H3539" s="233"/>
      <c r="I3539" s="241"/>
      <c r="J3539" s="241"/>
      <c r="K3539" s="241"/>
      <c r="L3539" s="239"/>
      <c r="M3539" s="244"/>
      <c r="N3539" s="245" t="str">
        <f t="shared" ca="1" si="386"/>
        <v/>
      </c>
      <c r="O3539" s="239"/>
      <c r="P3539" s="244"/>
      <c r="Q3539" s="245" t="str">
        <f t="shared" si="387"/>
        <v/>
      </c>
      <c r="U3539" s="246" t="str">
        <f>IFERROR(VLOOKUP(C3539,'BASE EQUIPOS'!$G$8:$O$22,9,0)," ")</f>
        <v xml:space="preserve"> </v>
      </c>
      <c r="V3539" s="232" t="str">
        <f t="shared" si="382"/>
        <v/>
      </c>
      <c r="W3539" s="232" t="str">
        <f t="shared" si="383"/>
        <v/>
      </c>
      <c r="X3539" s="232" t="str">
        <f>IFERROR(VLOOKUP(W3539,Datos!$P$4:$Q$18,2,0),"")</f>
        <v/>
      </c>
      <c r="Y3539" s="232" t="str">
        <f t="shared" si="384"/>
        <v/>
      </c>
      <c r="AA3539" s="314" t="str">
        <f t="shared" ca="1" si="388"/>
        <v/>
      </c>
    </row>
    <row r="3540" spans="1:27" x14ac:dyDescent="0.3">
      <c r="A3540" s="238"/>
      <c r="B3540" s="241" t="str">
        <f t="shared" si="385"/>
        <v/>
      </c>
      <c r="C3540" s="239"/>
      <c r="D3540" s="240" t="str">
        <f>IF(C3540&lt;&gt;"",VLOOKUP(C3540,'BASE EQUIPOS'!$G$8:$H$22,2,0),"")</f>
        <v/>
      </c>
      <c r="E3540" s="241" t="str">
        <f>IF(C3540&lt;&gt;"",VLOOKUP(C3540,'BASE EQUIPOS'!$G$8:$I$22,3,0),"")</f>
        <v/>
      </c>
      <c r="F3540" s="241" t="str">
        <f>IF(C3540&lt;&gt;"",VLOOKUP(C3540,'BASE EQUIPOS'!$G$8:$J$22,4,0),"")</f>
        <v/>
      </c>
      <c r="G3540" s="242"/>
      <c r="H3540" s="233"/>
      <c r="I3540" s="241"/>
      <c r="J3540" s="241"/>
      <c r="K3540" s="241"/>
      <c r="L3540" s="239"/>
      <c r="M3540" s="244"/>
      <c r="N3540" s="245" t="str">
        <f t="shared" ca="1" si="386"/>
        <v/>
      </c>
      <c r="O3540" s="239"/>
      <c r="P3540" s="244"/>
      <c r="Q3540" s="245" t="str">
        <f t="shared" si="387"/>
        <v/>
      </c>
      <c r="U3540" s="246" t="str">
        <f>IFERROR(VLOOKUP(C3540,'BASE EQUIPOS'!$G$8:$O$22,9,0)," ")</f>
        <v xml:space="preserve"> </v>
      </c>
      <c r="V3540" s="232" t="str">
        <f t="shared" si="382"/>
        <v/>
      </c>
      <c r="W3540" s="232" t="str">
        <f t="shared" si="383"/>
        <v/>
      </c>
      <c r="X3540" s="232" t="str">
        <f>IFERROR(VLOOKUP(W3540,Datos!$P$4:$Q$18,2,0),"")</f>
        <v/>
      </c>
      <c r="Y3540" s="232" t="str">
        <f t="shared" si="384"/>
        <v/>
      </c>
      <c r="AA3540" s="314" t="str">
        <f t="shared" ca="1" si="388"/>
        <v/>
      </c>
    </row>
    <row r="3541" spans="1:27" x14ac:dyDescent="0.3">
      <c r="A3541" s="238"/>
      <c r="B3541" s="241" t="str">
        <f t="shared" si="385"/>
        <v/>
      </c>
      <c r="C3541" s="239"/>
      <c r="D3541" s="240" t="str">
        <f>IF(C3541&lt;&gt;"",VLOOKUP(C3541,'BASE EQUIPOS'!$G$8:$H$22,2,0),"")</f>
        <v/>
      </c>
      <c r="E3541" s="241" t="str">
        <f>IF(C3541&lt;&gt;"",VLOOKUP(C3541,'BASE EQUIPOS'!$G$8:$I$22,3,0),"")</f>
        <v/>
      </c>
      <c r="F3541" s="241" t="str">
        <f>IF(C3541&lt;&gt;"",VLOOKUP(C3541,'BASE EQUIPOS'!$G$8:$J$22,4,0),"")</f>
        <v/>
      </c>
      <c r="G3541" s="242"/>
      <c r="H3541" s="233"/>
      <c r="I3541" s="241"/>
      <c r="J3541" s="241"/>
      <c r="K3541" s="241"/>
      <c r="L3541" s="239"/>
      <c r="M3541" s="244"/>
      <c r="N3541" s="245" t="str">
        <f t="shared" ca="1" si="386"/>
        <v/>
      </c>
      <c r="O3541" s="239"/>
      <c r="P3541" s="244"/>
      <c r="Q3541" s="245" t="str">
        <f t="shared" si="387"/>
        <v/>
      </c>
      <c r="U3541" s="246" t="str">
        <f>IFERROR(VLOOKUP(C3541,'BASE EQUIPOS'!$G$8:$O$22,9,0)," ")</f>
        <v xml:space="preserve"> </v>
      </c>
      <c r="V3541" s="232" t="str">
        <f t="shared" ref="V3541:V3604" si="389">IF(G3541="MTTO. SISTEMÁTICO","PREVENTIVA",IF(G3541="MTTO. PREDICTIVO","INSPECCIÓN",""))</f>
        <v/>
      </c>
      <c r="W3541" s="232" t="str">
        <f t="shared" ref="W3541:W3604" si="390">CONCATENATE(D3541,I3541)</f>
        <v/>
      </c>
      <c r="X3541" s="232" t="str">
        <f>IFERROR(VLOOKUP(W3541,Datos!$P$4:$Q$18,2,0),"")</f>
        <v/>
      </c>
      <c r="Y3541" s="232" t="str">
        <f t="shared" ref="Y3541:Y3604" si="391">IF(A3541="OT CORRECTIVA",1,IF(A3541="OT PREVENTIVA",2,IF(A3541="HOJA INSPECCIÓN",3,"")))</f>
        <v/>
      </c>
      <c r="AA3541" s="314" t="str">
        <f t="shared" ca="1" si="388"/>
        <v/>
      </c>
    </row>
    <row r="3542" spans="1:27" x14ac:dyDescent="0.3">
      <c r="A3542" s="238"/>
      <c r="B3542" s="241" t="str">
        <f t="shared" si="385"/>
        <v/>
      </c>
      <c r="C3542" s="239"/>
      <c r="D3542" s="240" t="str">
        <f>IF(C3542&lt;&gt;"",VLOOKUP(C3542,'BASE EQUIPOS'!$G$8:$H$22,2,0),"")</f>
        <v/>
      </c>
      <c r="E3542" s="241" t="str">
        <f>IF(C3542&lt;&gt;"",VLOOKUP(C3542,'BASE EQUIPOS'!$G$8:$I$22,3,0),"")</f>
        <v/>
      </c>
      <c r="F3542" s="241" t="str">
        <f>IF(C3542&lt;&gt;"",VLOOKUP(C3542,'BASE EQUIPOS'!$G$8:$J$22,4,0),"")</f>
        <v/>
      </c>
      <c r="G3542" s="242"/>
      <c r="H3542" s="233"/>
      <c r="I3542" s="241"/>
      <c r="J3542" s="241"/>
      <c r="K3542" s="241"/>
      <c r="L3542" s="239"/>
      <c r="M3542" s="244"/>
      <c r="N3542" s="245" t="str">
        <f t="shared" ca="1" si="386"/>
        <v/>
      </c>
      <c r="O3542" s="239"/>
      <c r="P3542" s="244"/>
      <c r="Q3542" s="245" t="str">
        <f t="shared" si="387"/>
        <v/>
      </c>
      <c r="U3542" s="246" t="str">
        <f>IFERROR(VLOOKUP(C3542,'BASE EQUIPOS'!$G$8:$O$22,9,0)," ")</f>
        <v xml:space="preserve"> </v>
      </c>
      <c r="V3542" s="232" t="str">
        <f t="shared" si="389"/>
        <v/>
      </c>
      <c r="W3542" s="232" t="str">
        <f t="shared" si="390"/>
        <v/>
      </c>
      <c r="X3542" s="232" t="str">
        <f>IFERROR(VLOOKUP(W3542,Datos!$P$4:$Q$18,2,0),"")</f>
        <v/>
      </c>
      <c r="Y3542" s="232" t="str">
        <f t="shared" si="391"/>
        <v/>
      </c>
      <c r="AA3542" s="314" t="str">
        <f t="shared" ca="1" si="388"/>
        <v/>
      </c>
    </row>
    <row r="3543" spans="1:27" x14ac:dyDescent="0.3">
      <c r="A3543" s="238"/>
      <c r="B3543" s="241" t="str">
        <f t="shared" si="385"/>
        <v/>
      </c>
      <c r="C3543" s="239"/>
      <c r="D3543" s="240" t="str">
        <f>IF(C3543&lt;&gt;"",VLOOKUP(C3543,'BASE EQUIPOS'!$G$8:$H$22,2,0),"")</f>
        <v/>
      </c>
      <c r="E3543" s="241" t="str">
        <f>IF(C3543&lt;&gt;"",VLOOKUP(C3543,'BASE EQUIPOS'!$G$8:$I$22,3,0),"")</f>
        <v/>
      </c>
      <c r="F3543" s="241" t="str">
        <f>IF(C3543&lt;&gt;"",VLOOKUP(C3543,'BASE EQUIPOS'!$G$8:$J$22,4,0),"")</f>
        <v/>
      </c>
      <c r="G3543" s="242"/>
      <c r="H3543" s="233"/>
      <c r="I3543" s="241"/>
      <c r="J3543" s="241"/>
      <c r="K3543" s="241"/>
      <c r="L3543" s="239"/>
      <c r="M3543" s="244"/>
      <c r="N3543" s="245" t="str">
        <f t="shared" ca="1" si="386"/>
        <v/>
      </c>
      <c r="O3543" s="239"/>
      <c r="P3543" s="244"/>
      <c r="Q3543" s="245" t="str">
        <f t="shared" si="387"/>
        <v/>
      </c>
      <c r="U3543" s="246" t="str">
        <f>IFERROR(VLOOKUP(C3543,'BASE EQUIPOS'!$G$8:$O$22,9,0)," ")</f>
        <v xml:space="preserve"> </v>
      </c>
      <c r="V3543" s="232" t="str">
        <f t="shared" si="389"/>
        <v/>
      </c>
      <c r="W3543" s="232" t="str">
        <f t="shared" si="390"/>
        <v/>
      </c>
      <c r="X3543" s="232" t="str">
        <f>IFERROR(VLOOKUP(W3543,Datos!$P$4:$Q$18,2,0),"")</f>
        <v/>
      </c>
      <c r="Y3543" s="232" t="str">
        <f t="shared" si="391"/>
        <v/>
      </c>
      <c r="AA3543" s="314" t="str">
        <f t="shared" ca="1" si="388"/>
        <v/>
      </c>
    </row>
    <row r="3544" spans="1:27" x14ac:dyDescent="0.3">
      <c r="A3544" s="238"/>
      <c r="B3544" s="241" t="str">
        <f t="shared" si="385"/>
        <v/>
      </c>
      <c r="C3544" s="239"/>
      <c r="D3544" s="240" t="str">
        <f>IF(C3544&lt;&gt;"",VLOOKUP(C3544,'BASE EQUIPOS'!$G$8:$H$22,2,0),"")</f>
        <v/>
      </c>
      <c r="E3544" s="241" t="str">
        <f>IF(C3544&lt;&gt;"",VLOOKUP(C3544,'BASE EQUIPOS'!$G$8:$I$22,3,0),"")</f>
        <v/>
      </c>
      <c r="F3544" s="241" t="str">
        <f>IF(C3544&lt;&gt;"",VLOOKUP(C3544,'BASE EQUIPOS'!$G$8:$J$22,4,0),"")</f>
        <v/>
      </c>
      <c r="G3544" s="242"/>
      <c r="H3544" s="233"/>
      <c r="I3544" s="241"/>
      <c r="J3544" s="241"/>
      <c r="K3544" s="241"/>
      <c r="L3544" s="239"/>
      <c r="M3544" s="244"/>
      <c r="N3544" s="245" t="str">
        <f t="shared" ca="1" si="386"/>
        <v/>
      </c>
      <c r="O3544" s="239"/>
      <c r="P3544" s="244"/>
      <c r="Q3544" s="245" t="str">
        <f t="shared" si="387"/>
        <v/>
      </c>
      <c r="U3544" s="246" t="str">
        <f>IFERROR(VLOOKUP(C3544,'BASE EQUIPOS'!$G$8:$O$22,9,0)," ")</f>
        <v xml:space="preserve"> </v>
      </c>
      <c r="V3544" s="232" t="str">
        <f t="shared" si="389"/>
        <v/>
      </c>
      <c r="W3544" s="232" t="str">
        <f t="shared" si="390"/>
        <v/>
      </c>
      <c r="X3544" s="232" t="str">
        <f>IFERROR(VLOOKUP(W3544,Datos!$P$4:$Q$18,2,0),"")</f>
        <v/>
      </c>
      <c r="Y3544" s="232" t="str">
        <f t="shared" si="391"/>
        <v/>
      </c>
      <c r="AA3544" s="314" t="str">
        <f t="shared" ca="1" si="388"/>
        <v/>
      </c>
    </row>
    <row r="3545" spans="1:27" x14ac:dyDescent="0.3">
      <c r="A3545" s="238"/>
      <c r="B3545" s="241" t="str">
        <f t="shared" si="385"/>
        <v/>
      </c>
      <c r="C3545" s="239"/>
      <c r="D3545" s="240" t="str">
        <f>IF(C3545&lt;&gt;"",VLOOKUP(C3545,'BASE EQUIPOS'!$G$8:$H$22,2,0),"")</f>
        <v/>
      </c>
      <c r="E3545" s="241" t="str">
        <f>IF(C3545&lt;&gt;"",VLOOKUP(C3545,'BASE EQUIPOS'!$G$8:$I$22,3,0),"")</f>
        <v/>
      </c>
      <c r="F3545" s="241" t="str">
        <f>IF(C3545&lt;&gt;"",VLOOKUP(C3545,'BASE EQUIPOS'!$G$8:$J$22,4,0),"")</f>
        <v/>
      </c>
      <c r="G3545" s="242"/>
      <c r="H3545" s="233"/>
      <c r="I3545" s="241"/>
      <c r="J3545" s="241"/>
      <c r="K3545" s="241"/>
      <c r="L3545" s="239"/>
      <c r="M3545" s="244"/>
      <c r="N3545" s="245" t="str">
        <f t="shared" ca="1" si="386"/>
        <v/>
      </c>
      <c r="O3545" s="239"/>
      <c r="P3545" s="244"/>
      <c r="Q3545" s="245" t="str">
        <f t="shared" si="387"/>
        <v/>
      </c>
      <c r="U3545" s="246" t="str">
        <f>IFERROR(VLOOKUP(C3545,'BASE EQUIPOS'!$G$8:$O$22,9,0)," ")</f>
        <v xml:space="preserve"> </v>
      </c>
      <c r="V3545" s="232" t="str">
        <f t="shared" si="389"/>
        <v/>
      </c>
      <c r="W3545" s="232" t="str">
        <f t="shared" si="390"/>
        <v/>
      </c>
      <c r="X3545" s="232" t="str">
        <f>IFERROR(VLOOKUP(W3545,Datos!$P$4:$Q$18,2,0),"")</f>
        <v/>
      </c>
      <c r="Y3545" s="232" t="str">
        <f t="shared" si="391"/>
        <v/>
      </c>
      <c r="AA3545" s="314" t="str">
        <f t="shared" ca="1" si="388"/>
        <v/>
      </c>
    </row>
    <row r="3546" spans="1:27" x14ac:dyDescent="0.3">
      <c r="A3546" s="238"/>
      <c r="B3546" s="241" t="str">
        <f t="shared" si="385"/>
        <v/>
      </c>
      <c r="C3546" s="239"/>
      <c r="D3546" s="240" t="str">
        <f>IF(C3546&lt;&gt;"",VLOOKUP(C3546,'BASE EQUIPOS'!$G$8:$H$22,2,0),"")</f>
        <v/>
      </c>
      <c r="E3546" s="241" t="str">
        <f>IF(C3546&lt;&gt;"",VLOOKUP(C3546,'BASE EQUIPOS'!$G$8:$I$22,3,0),"")</f>
        <v/>
      </c>
      <c r="F3546" s="241" t="str">
        <f>IF(C3546&lt;&gt;"",VLOOKUP(C3546,'BASE EQUIPOS'!$G$8:$J$22,4,0),"")</f>
        <v/>
      </c>
      <c r="G3546" s="242"/>
      <c r="H3546" s="233"/>
      <c r="I3546" s="241"/>
      <c r="J3546" s="241"/>
      <c r="K3546" s="241"/>
      <c r="L3546" s="239"/>
      <c r="M3546" s="244"/>
      <c r="N3546" s="245" t="str">
        <f t="shared" ca="1" si="386"/>
        <v/>
      </c>
      <c r="O3546" s="239"/>
      <c r="P3546" s="244"/>
      <c r="Q3546" s="245" t="str">
        <f t="shared" si="387"/>
        <v/>
      </c>
      <c r="U3546" s="246" t="str">
        <f>IFERROR(VLOOKUP(C3546,'BASE EQUIPOS'!$G$8:$O$22,9,0)," ")</f>
        <v xml:space="preserve"> </v>
      </c>
      <c r="V3546" s="232" t="str">
        <f t="shared" si="389"/>
        <v/>
      </c>
      <c r="W3546" s="232" t="str">
        <f t="shared" si="390"/>
        <v/>
      </c>
      <c r="X3546" s="232" t="str">
        <f>IFERROR(VLOOKUP(W3546,Datos!$P$4:$Q$18,2,0),"")</f>
        <v/>
      </c>
      <c r="Y3546" s="232" t="str">
        <f t="shared" si="391"/>
        <v/>
      </c>
      <c r="AA3546" s="314" t="str">
        <f t="shared" ca="1" si="388"/>
        <v/>
      </c>
    </row>
    <row r="3547" spans="1:27" x14ac:dyDescent="0.3">
      <c r="A3547" s="238"/>
      <c r="B3547" s="241" t="str">
        <f t="shared" si="385"/>
        <v/>
      </c>
      <c r="C3547" s="239"/>
      <c r="D3547" s="240" t="str">
        <f>IF(C3547&lt;&gt;"",VLOOKUP(C3547,'BASE EQUIPOS'!$G$8:$H$22,2,0),"")</f>
        <v/>
      </c>
      <c r="E3547" s="241" t="str">
        <f>IF(C3547&lt;&gt;"",VLOOKUP(C3547,'BASE EQUIPOS'!$G$8:$I$22,3,0),"")</f>
        <v/>
      </c>
      <c r="F3547" s="241" t="str">
        <f>IF(C3547&lt;&gt;"",VLOOKUP(C3547,'BASE EQUIPOS'!$G$8:$J$22,4,0),"")</f>
        <v/>
      </c>
      <c r="G3547" s="242"/>
      <c r="H3547" s="233"/>
      <c r="I3547" s="241"/>
      <c r="J3547" s="241"/>
      <c r="K3547" s="241"/>
      <c r="L3547" s="239"/>
      <c r="M3547" s="244"/>
      <c r="N3547" s="245" t="str">
        <f t="shared" ca="1" si="386"/>
        <v/>
      </c>
      <c r="O3547" s="239"/>
      <c r="P3547" s="244"/>
      <c r="Q3547" s="245" t="str">
        <f t="shared" si="387"/>
        <v/>
      </c>
      <c r="U3547" s="246" t="str">
        <f>IFERROR(VLOOKUP(C3547,'BASE EQUIPOS'!$G$8:$O$22,9,0)," ")</f>
        <v xml:space="preserve"> </v>
      </c>
      <c r="V3547" s="232" t="str">
        <f t="shared" si="389"/>
        <v/>
      </c>
      <c r="W3547" s="232" t="str">
        <f t="shared" si="390"/>
        <v/>
      </c>
      <c r="X3547" s="232" t="str">
        <f>IFERROR(VLOOKUP(W3547,Datos!$P$4:$Q$18,2,0),"")</f>
        <v/>
      </c>
      <c r="Y3547" s="232" t="str">
        <f t="shared" si="391"/>
        <v/>
      </c>
      <c r="AA3547" s="314" t="str">
        <f t="shared" ca="1" si="388"/>
        <v/>
      </c>
    </row>
    <row r="3548" spans="1:27" x14ac:dyDescent="0.3">
      <c r="A3548" s="238"/>
      <c r="B3548" s="241" t="str">
        <f t="shared" ref="B3548:B3611" si="392">IF(C3548&lt;&gt;"",B3547+1,"")</f>
        <v/>
      </c>
      <c r="C3548" s="239"/>
      <c r="D3548" s="240" t="str">
        <f>IF(C3548&lt;&gt;"",VLOOKUP(C3548,'BASE EQUIPOS'!$G$8:$H$22,2,0),"")</f>
        <v/>
      </c>
      <c r="E3548" s="241" t="str">
        <f>IF(C3548&lt;&gt;"",VLOOKUP(C3548,'BASE EQUIPOS'!$G$8:$I$22,3,0),"")</f>
        <v/>
      </c>
      <c r="F3548" s="241" t="str">
        <f>IF(C3548&lt;&gt;"",VLOOKUP(C3548,'BASE EQUIPOS'!$G$8:$J$22,4,0),"")</f>
        <v/>
      </c>
      <c r="G3548" s="242"/>
      <c r="H3548" s="233"/>
      <c r="I3548" s="241"/>
      <c r="J3548" s="241"/>
      <c r="K3548" s="241"/>
      <c r="L3548" s="239"/>
      <c r="M3548" s="244"/>
      <c r="N3548" s="245" t="str">
        <f t="shared" ca="1" si="386"/>
        <v/>
      </c>
      <c r="O3548" s="239"/>
      <c r="P3548" s="244"/>
      <c r="Q3548" s="245" t="str">
        <f t="shared" si="387"/>
        <v/>
      </c>
      <c r="U3548" s="246" t="str">
        <f>IFERROR(VLOOKUP(C3548,'BASE EQUIPOS'!$G$8:$O$22,9,0)," ")</f>
        <v xml:space="preserve"> </v>
      </c>
      <c r="V3548" s="232" t="str">
        <f t="shared" si="389"/>
        <v/>
      </c>
      <c r="W3548" s="232" t="str">
        <f t="shared" si="390"/>
        <v/>
      </c>
      <c r="X3548" s="232" t="str">
        <f>IFERROR(VLOOKUP(W3548,Datos!$P$4:$Q$18,2,0),"")</f>
        <v/>
      </c>
      <c r="Y3548" s="232" t="str">
        <f t="shared" si="391"/>
        <v/>
      </c>
      <c r="AA3548" s="314" t="str">
        <f t="shared" ca="1" si="388"/>
        <v/>
      </c>
    </row>
    <row r="3549" spans="1:27" x14ac:dyDescent="0.3">
      <c r="A3549" s="238"/>
      <c r="B3549" s="241" t="str">
        <f t="shared" si="392"/>
        <v/>
      </c>
      <c r="C3549" s="239"/>
      <c r="D3549" s="240" t="str">
        <f>IF(C3549&lt;&gt;"",VLOOKUP(C3549,'BASE EQUIPOS'!$G$8:$H$22,2,0),"")</f>
        <v/>
      </c>
      <c r="E3549" s="241" t="str">
        <f>IF(C3549&lt;&gt;"",VLOOKUP(C3549,'BASE EQUIPOS'!$G$8:$I$22,3,0),"")</f>
        <v/>
      </c>
      <c r="F3549" s="241" t="str">
        <f>IF(C3549&lt;&gt;"",VLOOKUP(C3549,'BASE EQUIPOS'!$G$8:$J$22,4,0),"")</f>
        <v/>
      </c>
      <c r="G3549" s="242"/>
      <c r="H3549" s="233"/>
      <c r="I3549" s="241"/>
      <c r="J3549" s="241"/>
      <c r="K3549" s="241"/>
      <c r="L3549" s="239"/>
      <c r="M3549" s="244"/>
      <c r="N3549" s="245" t="str">
        <f t="shared" ca="1" si="386"/>
        <v/>
      </c>
      <c r="O3549" s="239"/>
      <c r="P3549" s="244"/>
      <c r="Q3549" s="245" t="str">
        <f t="shared" si="387"/>
        <v/>
      </c>
      <c r="U3549" s="246" t="str">
        <f>IFERROR(VLOOKUP(C3549,'BASE EQUIPOS'!$G$8:$O$22,9,0)," ")</f>
        <v xml:space="preserve"> </v>
      </c>
      <c r="V3549" s="232" t="str">
        <f t="shared" si="389"/>
        <v/>
      </c>
      <c r="W3549" s="232" t="str">
        <f t="shared" si="390"/>
        <v/>
      </c>
      <c r="X3549" s="232" t="str">
        <f>IFERROR(VLOOKUP(W3549,Datos!$P$4:$Q$18,2,0),"")</f>
        <v/>
      </c>
      <c r="Y3549" s="232" t="str">
        <f t="shared" si="391"/>
        <v/>
      </c>
      <c r="AA3549" s="314" t="str">
        <f t="shared" ca="1" si="388"/>
        <v/>
      </c>
    </row>
    <row r="3550" spans="1:27" x14ac:dyDescent="0.3">
      <c r="A3550" s="238"/>
      <c r="B3550" s="241" t="str">
        <f t="shared" si="392"/>
        <v/>
      </c>
      <c r="C3550" s="239"/>
      <c r="D3550" s="240" t="str">
        <f>IF(C3550&lt;&gt;"",VLOOKUP(C3550,'BASE EQUIPOS'!$G$8:$H$22,2,0),"")</f>
        <v/>
      </c>
      <c r="E3550" s="241" t="str">
        <f>IF(C3550&lt;&gt;"",VLOOKUP(C3550,'BASE EQUIPOS'!$G$8:$I$22,3,0),"")</f>
        <v/>
      </c>
      <c r="F3550" s="241" t="str">
        <f>IF(C3550&lt;&gt;"",VLOOKUP(C3550,'BASE EQUIPOS'!$G$8:$J$22,4,0),"")</f>
        <v/>
      </c>
      <c r="G3550" s="242"/>
      <c r="H3550" s="233"/>
      <c r="I3550" s="241"/>
      <c r="J3550" s="241"/>
      <c r="K3550" s="241"/>
      <c r="L3550" s="239"/>
      <c r="M3550" s="244"/>
      <c r="N3550" s="245" t="str">
        <f t="shared" ca="1" si="386"/>
        <v/>
      </c>
      <c r="O3550" s="239"/>
      <c r="P3550" s="244"/>
      <c r="Q3550" s="245" t="str">
        <f t="shared" si="387"/>
        <v/>
      </c>
      <c r="U3550" s="246" t="str">
        <f>IFERROR(VLOOKUP(C3550,'BASE EQUIPOS'!$G$8:$O$22,9,0)," ")</f>
        <v xml:space="preserve"> </v>
      </c>
      <c r="V3550" s="232" t="str">
        <f t="shared" si="389"/>
        <v/>
      </c>
      <c r="W3550" s="232" t="str">
        <f t="shared" si="390"/>
        <v/>
      </c>
      <c r="X3550" s="232" t="str">
        <f>IFERROR(VLOOKUP(W3550,Datos!$P$4:$Q$18,2,0),"")</f>
        <v/>
      </c>
      <c r="Y3550" s="232" t="str">
        <f t="shared" si="391"/>
        <v/>
      </c>
      <c r="AA3550" s="314" t="str">
        <f t="shared" ca="1" si="388"/>
        <v/>
      </c>
    </row>
    <row r="3551" spans="1:27" x14ac:dyDescent="0.3">
      <c r="A3551" s="238"/>
      <c r="B3551" s="241" t="str">
        <f t="shared" si="392"/>
        <v/>
      </c>
      <c r="C3551" s="239"/>
      <c r="D3551" s="240" t="str">
        <f>IF(C3551&lt;&gt;"",VLOOKUP(C3551,'BASE EQUIPOS'!$G$8:$H$22,2,0),"")</f>
        <v/>
      </c>
      <c r="E3551" s="241" t="str">
        <f>IF(C3551&lt;&gt;"",VLOOKUP(C3551,'BASE EQUIPOS'!$G$8:$I$22,3,0),"")</f>
        <v/>
      </c>
      <c r="F3551" s="241" t="str">
        <f>IF(C3551&lt;&gt;"",VLOOKUP(C3551,'BASE EQUIPOS'!$G$8:$J$22,4,0),"")</f>
        <v/>
      </c>
      <c r="G3551" s="242"/>
      <c r="H3551" s="233"/>
      <c r="I3551" s="241"/>
      <c r="J3551" s="241"/>
      <c r="K3551" s="241"/>
      <c r="L3551" s="239"/>
      <c r="M3551" s="244"/>
      <c r="N3551" s="245" t="str">
        <f t="shared" ca="1" si="386"/>
        <v/>
      </c>
      <c r="O3551" s="239"/>
      <c r="P3551" s="244"/>
      <c r="Q3551" s="245" t="str">
        <f t="shared" si="387"/>
        <v/>
      </c>
      <c r="U3551" s="246" t="str">
        <f>IFERROR(VLOOKUP(C3551,'BASE EQUIPOS'!$G$8:$O$22,9,0)," ")</f>
        <v xml:space="preserve"> </v>
      </c>
      <c r="V3551" s="232" t="str">
        <f t="shared" si="389"/>
        <v/>
      </c>
      <c r="W3551" s="232" t="str">
        <f t="shared" si="390"/>
        <v/>
      </c>
      <c r="X3551" s="232" t="str">
        <f>IFERROR(VLOOKUP(W3551,Datos!$P$4:$Q$18,2,0),"")</f>
        <v/>
      </c>
      <c r="Y3551" s="232" t="str">
        <f t="shared" si="391"/>
        <v/>
      </c>
      <c r="AA3551" s="314" t="str">
        <f t="shared" ca="1" si="388"/>
        <v/>
      </c>
    </row>
    <row r="3552" spans="1:27" x14ac:dyDescent="0.3">
      <c r="A3552" s="238"/>
      <c r="B3552" s="241" t="str">
        <f t="shared" si="392"/>
        <v/>
      </c>
      <c r="C3552" s="239"/>
      <c r="D3552" s="240" t="str">
        <f>IF(C3552&lt;&gt;"",VLOOKUP(C3552,'BASE EQUIPOS'!$G$8:$H$22,2,0),"")</f>
        <v/>
      </c>
      <c r="E3552" s="241" t="str">
        <f>IF(C3552&lt;&gt;"",VLOOKUP(C3552,'BASE EQUIPOS'!$G$8:$I$22,3,0),"")</f>
        <v/>
      </c>
      <c r="F3552" s="241" t="str">
        <f>IF(C3552&lt;&gt;"",VLOOKUP(C3552,'BASE EQUIPOS'!$G$8:$J$22,4,0),"")</f>
        <v/>
      </c>
      <c r="G3552" s="242"/>
      <c r="H3552" s="233"/>
      <c r="I3552" s="241"/>
      <c r="J3552" s="241"/>
      <c r="K3552" s="241"/>
      <c r="L3552" s="239"/>
      <c r="M3552" s="244"/>
      <c r="N3552" s="245" t="str">
        <f t="shared" ca="1" si="386"/>
        <v/>
      </c>
      <c r="O3552" s="239"/>
      <c r="P3552" s="244"/>
      <c r="Q3552" s="245" t="str">
        <f t="shared" si="387"/>
        <v/>
      </c>
      <c r="U3552" s="246" t="str">
        <f>IFERROR(VLOOKUP(C3552,'BASE EQUIPOS'!$G$8:$O$22,9,0)," ")</f>
        <v xml:space="preserve"> </v>
      </c>
      <c r="V3552" s="232" t="str">
        <f t="shared" si="389"/>
        <v/>
      </c>
      <c r="W3552" s="232" t="str">
        <f t="shared" si="390"/>
        <v/>
      </c>
      <c r="X3552" s="232" t="str">
        <f>IFERROR(VLOOKUP(W3552,Datos!$P$4:$Q$18,2,0),"")</f>
        <v/>
      </c>
      <c r="Y3552" s="232" t="str">
        <f t="shared" si="391"/>
        <v/>
      </c>
      <c r="AA3552" s="314" t="str">
        <f t="shared" ca="1" si="388"/>
        <v/>
      </c>
    </row>
    <row r="3553" spans="1:27" x14ac:dyDescent="0.3">
      <c r="A3553" s="238"/>
      <c r="B3553" s="241" t="str">
        <f t="shared" si="392"/>
        <v/>
      </c>
      <c r="C3553" s="239"/>
      <c r="D3553" s="240" t="str">
        <f>IF(C3553&lt;&gt;"",VLOOKUP(C3553,'BASE EQUIPOS'!$G$8:$H$22,2,0),"")</f>
        <v/>
      </c>
      <c r="E3553" s="241" t="str">
        <f>IF(C3553&lt;&gt;"",VLOOKUP(C3553,'BASE EQUIPOS'!$G$8:$I$22,3,0),"")</f>
        <v/>
      </c>
      <c r="F3553" s="241" t="str">
        <f>IF(C3553&lt;&gt;"",VLOOKUP(C3553,'BASE EQUIPOS'!$G$8:$J$22,4,0),"")</f>
        <v/>
      </c>
      <c r="G3553" s="242"/>
      <c r="H3553" s="233"/>
      <c r="I3553" s="241"/>
      <c r="J3553" s="241"/>
      <c r="K3553" s="241"/>
      <c r="L3553" s="239"/>
      <c r="M3553" s="244"/>
      <c r="N3553" s="245" t="str">
        <f t="shared" ca="1" si="386"/>
        <v/>
      </c>
      <c r="O3553" s="239"/>
      <c r="P3553" s="244"/>
      <c r="Q3553" s="245" t="str">
        <f t="shared" si="387"/>
        <v/>
      </c>
      <c r="U3553" s="246" t="str">
        <f>IFERROR(VLOOKUP(C3553,'BASE EQUIPOS'!$G$8:$O$22,9,0)," ")</f>
        <v xml:space="preserve"> </v>
      </c>
      <c r="V3553" s="232" t="str">
        <f t="shared" si="389"/>
        <v/>
      </c>
      <c r="W3553" s="232" t="str">
        <f t="shared" si="390"/>
        <v/>
      </c>
      <c r="X3553" s="232" t="str">
        <f>IFERROR(VLOOKUP(W3553,Datos!$P$4:$Q$18,2,0),"")</f>
        <v/>
      </c>
      <c r="Y3553" s="232" t="str">
        <f t="shared" si="391"/>
        <v/>
      </c>
      <c r="AA3553" s="314" t="str">
        <f t="shared" ca="1" si="388"/>
        <v/>
      </c>
    </row>
    <row r="3554" spans="1:27" x14ac:dyDescent="0.3">
      <c r="A3554" s="238"/>
      <c r="B3554" s="241" t="str">
        <f t="shared" si="392"/>
        <v/>
      </c>
      <c r="C3554" s="239"/>
      <c r="D3554" s="240" t="str">
        <f>IF(C3554&lt;&gt;"",VLOOKUP(C3554,'BASE EQUIPOS'!$G$8:$H$22,2,0),"")</f>
        <v/>
      </c>
      <c r="E3554" s="241" t="str">
        <f>IF(C3554&lt;&gt;"",VLOOKUP(C3554,'BASE EQUIPOS'!$G$8:$I$22,3,0),"")</f>
        <v/>
      </c>
      <c r="F3554" s="241" t="str">
        <f>IF(C3554&lt;&gt;"",VLOOKUP(C3554,'BASE EQUIPOS'!$G$8:$J$22,4,0),"")</f>
        <v/>
      </c>
      <c r="G3554" s="242"/>
      <c r="H3554" s="233"/>
      <c r="I3554" s="241"/>
      <c r="J3554" s="241"/>
      <c r="K3554" s="241"/>
      <c r="L3554" s="239"/>
      <c r="M3554" s="244"/>
      <c r="N3554" s="245" t="str">
        <f t="shared" ca="1" si="386"/>
        <v/>
      </c>
      <c r="O3554" s="239"/>
      <c r="P3554" s="244"/>
      <c r="Q3554" s="245" t="str">
        <f t="shared" si="387"/>
        <v/>
      </c>
      <c r="U3554" s="246" t="str">
        <f>IFERROR(VLOOKUP(C3554,'BASE EQUIPOS'!$G$8:$O$22,9,0)," ")</f>
        <v xml:space="preserve"> </v>
      </c>
      <c r="V3554" s="232" t="str">
        <f t="shared" si="389"/>
        <v/>
      </c>
      <c r="W3554" s="232" t="str">
        <f t="shared" si="390"/>
        <v/>
      </c>
      <c r="X3554" s="232" t="str">
        <f>IFERROR(VLOOKUP(W3554,Datos!$P$4:$Q$18,2,0),"")</f>
        <v/>
      </c>
      <c r="Y3554" s="232" t="str">
        <f t="shared" si="391"/>
        <v/>
      </c>
      <c r="AA3554" s="314" t="str">
        <f t="shared" ca="1" si="388"/>
        <v/>
      </c>
    </row>
    <row r="3555" spans="1:27" x14ac:dyDescent="0.3">
      <c r="A3555" s="238"/>
      <c r="B3555" s="241" t="str">
        <f t="shared" si="392"/>
        <v/>
      </c>
      <c r="C3555" s="239"/>
      <c r="D3555" s="240" t="str">
        <f>IF(C3555&lt;&gt;"",VLOOKUP(C3555,'BASE EQUIPOS'!$G$8:$H$22,2,0),"")</f>
        <v/>
      </c>
      <c r="E3555" s="241" t="str">
        <f>IF(C3555&lt;&gt;"",VLOOKUP(C3555,'BASE EQUIPOS'!$G$8:$I$22,3,0),"")</f>
        <v/>
      </c>
      <c r="F3555" s="241" t="str">
        <f>IF(C3555&lt;&gt;"",VLOOKUP(C3555,'BASE EQUIPOS'!$G$8:$J$22,4,0),"")</f>
        <v/>
      </c>
      <c r="G3555" s="242"/>
      <c r="H3555" s="233"/>
      <c r="I3555" s="241"/>
      <c r="J3555" s="241"/>
      <c r="K3555" s="241"/>
      <c r="L3555" s="239"/>
      <c r="M3555" s="244"/>
      <c r="N3555" s="245" t="str">
        <f t="shared" ca="1" si="386"/>
        <v/>
      </c>
      <c r="O3555" s="239"/>
      <c r="P3555" s="244"/>
      <c r="Q3555" s="245" t="str">
        <f t="shared" si="387"/>
        <v/>
      </c>
      <c r="U3555" s="246" t="str">
        <f>IFERROR(VLOOKUP(C3555,'BASE EQUIPOS'!$G$8:$O$22,9,0)," ")</f>
        <v xml:space="preserve"> </v>
      </c>
      <c r="V3555" s="232" t="str">
        <f t="shared" si="389"/>
        <v/>
      </c>
      <c r="W3555" s="232" t="str">
        <f t="shared" si="390"/>
        <v/>
      </c>
      <c r="X3555" s="232" t="str">
        <f>IFERROR(VLOOKUP(W3555,Datos!$P$4:$Q$18,2,0),"")</f>
        <v/>
      </c>
      <c r="Y3555" s="232" t="str">
        <f t="shared" si="391"/>
        <v/>
      </c>
      <c r="AA3555" s="314" t="str">
        <f t="shared" ca="1" si="388"/>
        <v/>
      </c>
    </row>
    <row r="3556" spans="1:27" x14ac:dyDescent="0.3">
      <c r="A3556" s="238"/>
      <c r="B3556" s="241" t="str">
        <f t="shared" si="392"/>
        <v/>
      </c>
      <c r="C3556" s="239"/>
      <c r="D3556" s="240" t="str">
        <f>IF(C3556&lt;&gt;"",VLOOKUP(C3556,'BASE EQUIPOS'!$G$8:$H$22,2,0),"")</f>
        <v/>
      </c>
      <c r="E3556" s="241" t="str">
        <f>IF(C3556&lt;&gt;"",VLOOKUP(C3556,'BASE EQUIPOS'!$G$8:$I$22,3,0),"")</f>
        <v/>
      </c>
      <c r="F3556" s="241" t="str">
        <f>IF(C3556&lt;&gt;"",VLOOKUP(C3556,'BASE EQUIPOS'!$G$8:$J$22,4,0),"")</f>
        <v/>
      </c>
      <c r="G3556" s="242"/>
      <c r="H3556" s="233"/>
      <c r="I3556" s="241"/>
      <c r="J3556" s="241"/>
      <c r="K3556" s="241"/>
      <c r="L3556" s="239"/>
      <c r="M3556" s="244"/>
      <c r="N3556" s="245" t="str">
        <f t="shared" ca="1" si="386"/>
        <v/>
      </c>
      <c r="O3556" s="239"/>
      <c r="P3556" s="244"/>
      <c r="Q3556" s="245" t="str">
        <f t="shared" si="387"/>
        <v/>
      </c>
      <c r="U3556" s="246" t="str">
        <f>IFERROR(VLOOKUP(C3556,'BASE EQUIPOS'!$G$8:$O$22,9,0)," ")</f>
        <v xml:space="preserve"> </v>
      </c>
      <c r="V3556" s="232" t="str">
        <f t="shared" si="389"/>
        <v/>
      </c>
      <c r="W3556" s="232" t="str">
        <f t="shared" si="390"/>
        <v/>
      </c>
      <c r="X3556" s="232" t="str">
        <f>IFERROR(VLOOKUP(W3556,Datos!$P$4:$Q$18,2,0),"")</f>
        <v/>
      </c>
      <c r="Y3556" s="232" t="str">
        <f t="shared" si="391"/>
        <v/>
      </c>
      <c r="AA3556" s="314" t="str">
        <f t="shared" ca="1" si="388"/>
        <v/>
      </c>
    </row>
    <row r="3557" spans="1:27" x14ac:dyDescent="0.3">
      <c r="A3557" s="238"/>
      <c r="B3557" s="241" t="str">
        <f t="shared" si="392"/>
        <v/>
      </c>
      <c r="C3557" s="239"/>
      <c r="D3557" s="240" t="str">
        <f>IF(C3557&lt;&gt;"",VLOOKUP(C3557,'BASE EQUIPOS'!$G$8:$H$22,2,0),"")</f>
        <v/>
      </c>
      <c r="E3557" s="241" t="str">
        <f>IF(C3557&lt;&gt;"",VLOOKUP(C3557,'BASE EQUIPOS'!$G$8:$I$22,3,0),"")</f>
        <v/>
      </c>
      <c r="F3557" s="241" t="str">
        <f>IF(C3557&lt;&gt;"",VLOOKUP(C3557,'BASE EQUIPOS'!$G$8:$J$22,4,0),"")</f>
        <v/>
      </c>
      <c r="G3557" s="242"/>
      <c r="H3557" s="233"/>
      <c r="I3557" s="241"/>
      <c r="J3557" s="241"/>
      <c r="K3557" s="241"/>
      <c r="L3557" s="239"/>
      <c r="M3557" s="244"/>
      <c r="N3557" s="245" t="str">
        <f t="shared" ca="1" si="386"/>
        <v/>
      </c>
      <c r="O3557" s="239"/>
      <c r="P3557" s="244"/>
      <c r="Q3557" s="245" t="str">
        <f t="shared" si="387"/>
        <v/>
      </c>
      <c r="U3557" s="246" t="str">
        <f>IFERROR(VLOOKUP(C3557,'BASE EQUIPOS'!$G$8:$O$22,9,0)," ")</f>
        <v xml:space="preserve"> </v>
      </c>
      <c r="V3557" s="232" t="str">
        <f t="shared" si="389"/>
        <v/>
      </c>
      <c r="W3557" s="232" t="str">
        <f t="shared" si="390"/>
        <v/>
      </c>
      <c r="X3557" s="232" t="str">
        <f>IFERROR(VLOOKUP(W3557,Datos!$P$4:$Q$18,2,0),"")</f>
        <v/>
      </c>
      <c r="Y3557" s="232" t="str">
        <f t="shared" si="391"/>
        <v/>
      </c>
      <c r="AA3557" s="314" t="str">
        <f t="shared" ca="1" si="388"/>
        <v/>
      </c>
    </row>
    <row r="3558" spans="1:27" x14ac:dyDescent="0.3">
      <c r="A3558" s="238"/>
      <c r="B3558" s="241" t="str">
        <f t="shared" si="392"/>
        <v/>
      </c>
      <c r="C3558" s="239"/>
      <c r="D3558" s="240" t="str">
        <f>IF(C3558&lt;&gt;"",VLOOKUP(C3558,'BASE EQUIPOS'!$G$8:$H$22,2,0),"")</f>
        <v/>
      </c>
      <c r="E3558" s="241" t="str">
        <f>IF(C3558&lt;&gt;"",VLOOKUP(C3558,'BASE EQUIPOS'!$G$8:$I$22,3,0),"")</f>
        <v/>
      </c>
      <c r="F3558" s="241" t="str">
        <f>IF(C3558&lt;&gt;"",VLOOKUP(C3558,'BASE EQUIPOS'!$G$8:$J$22,4,0),"")</f>
        <v/>
      </c>
      <c r="G3558" s="242"/>
      <c r="H3558" s="233"/>
      <c r="I3558" s="241"/>
      <c r="J3558" s="241"/>
      <c r="K3558" s="241"/>
      <c r="L3558" s="239"/>
      <c r="M3558" s="244"/>
      <c r="N3558" s="245" t="str">
        <f t="shared" ca="1" si="386"/>
        <v/>
      </c>
      <c r="O3558" s="239"/>
      <c r="P3558" s="244"/>
      <c r="Q3558" s="245" t="str">
        <f t="shared" si="387"/>
        <v/>
      </c>
      <c r="U3558" s="246" t="str">
        <f>IFERROR(VLOOKUP(C3558,'BASE EQUIPOS'!$G$8:$O$22,9,0)," ")</f>
        <v xml:space="preserve"> </v>
      </c>
      <c r="V3558" s="232" t="str">
        <f t="shared" si="389"/>
        <v/>
      </c>
      <c r="W3558" s="232" t="str">
        <f t="shared" si="390"/>
        <v/>
      </c>
      <c r="X3558" s="232" t="str">
        <f>IFERROR(VLOOKUP(W3558,Datos!$P$4:$Q$18,2,0),"")</f>
        <v/>
      </c>
      <c r="Y3558" s="232" t="str">
        <f t="shared" si="391"/>
        <v/>
      </c>
      <c r="AA3558" s="314" t="str">
        <f t="shared" ca="1" si="388"/>
        <v/>
      </c>
    </row>
    <row r="3559" spans="1:27" x14ac:dyDescent="0.3">
      <c r="A3559" s="238"/>
      <c r="B3559" s="241" t="str">
        <f t="shared" si="392"/>
        <v/>
      </c>
      <c r="C3559" s="239"/>
      <c r="D3559" s="240" t="str">
        <f>IF(C3559&lt;&gt;"",VLOOKUP(C3559,'BASE EQUIPOS'!$G$8:$H$22,2,0),"")</f>
        <v/>
      </c>
      <c r="E3559" s="241" t="str">
        <f>IF(C3559&lt;&gt;"",VLOOKUP(C3559,'BASE EQUIPOS'!$G$8:$I$22,3,0),"")</f>
        <v/>
      </c>
      <c r="F3559" s="241" t="str">
        <f>IF(C3559&lt;&gt;"",VLOOKUP(C3559,'BASE EQUIPOS'!$G$8:$J$22,4,0),"")</f>
        <v/>
      </c>
      <c r="G3559" s="242"/>
      <c r="H3559" s="233"/>
      <c r="I3559" s="241"/>
      <c r="J3559" s="241"/>
      <c r="K3559" s="241"/>
      <c r="L3559" s="239"/>
      <c r="M3559" s="244"/>
      <c r="N3559" s="245" t="str">
        <f t="shared" ca="1" si="386"/>
        <v/>
      </c>
      <c r="O3559" s="239"/>
      <c r="P3559" s="244"/>
      <c r="Q3559" s="245" t="str">
        <f t="shared" si="387"/>
        <v/>
      </c>
      <c r="U3559" s="246" t="str">
        <f>IFERROR(VLOOKUP(C3559,'BASE EQUIPOS'!$G$8:$O$22,9,0)," ")</f>
        <v xml:space="preserve"> </v>
      </c>
      <c r="V3559" s="232" t="str">
        <f t="shared" si="389"/>
        <v/>
      </c>
      <c r="W3559" s="232" t="str">
        <f t="shared" si="390"/>
        <v/>
      </c>
      <c r="X3559" s="232" t="str">
        <f>IFERROR(VLOOKUP(W3559,Datos!$P$4:$Q$18,2,0),"")</f>
        <v/>
      </c>
      <c r="Y3559" s="232" t="str">
        <f t="shared" si="391"/>
        <v/>
      </c>
      <c r="AA3559" s="314" t="str">
        <f t="shared" ca="1" si="388"/>
        <v/>
      </c>
    </row>
    <row r="3560" spans="1:27" x14ac:dyDescent="0.3">
      <c r="A3560" s="238"/>
      <c r="B3560" s="241" t="str">
        <f t="shared" si="392"/>
        <v/>
      </c>
      <c r="C3560" s="239"/>
      <c r="D3560" s="240" t="str">
        <f>IF(C3560&lt;&gt;"",VLOOKUP(C3560,'BASE EQUIPOS'!$G$8:$H$22,2,0),"")</f>
        <v/>
      </c>
      <c r="E3560" s="241" t="str">
        <f>IF(C3560&lt;&gt;"",VLOOKUP(C3560,'BASE EQUIPOS'!$G$8:$I$22,3,0),"")</f>
        <v/>
      </c>
      <c r="F3560" s="241" t="str">
        <f>IF(C3560&lt;&gt;"",VLOOKUP(C3560,'BASE EQUIPOS'!$G$8:$J$22,4,0),"")</f>
        <v/>
      </c>
      <c r="G3560" s="242"/>
      <c r="H3560" s="233"/>
      <c r="I3560" s="241"/>
      <c r="J3560" s="241"/>
      <c r="K3560" s="241"/>
      <c r="L3560" s="239"/>
      <c r="M3560" s="244"/>
      <c r="N3560" s="245" t="str">
        <f t="shared" ca="1" si="386"/>
        <v/>
      </c>
      <c r="O3560" s="239"/>
      <c r="P3560" s="244"/>
      <c r="Q3560" s="245" t="str">
        <f t="shared" si="387"/>
        <v/>
      </c>
      <c r="U3560" s="246" t="str">
        <f>IFERROR(VLOOKUP(C3560,'BASE EQUIPOS'!$G$8:$O$22,9,0)," ")</f>
        <v xml:space="preserve"> </v>
      </c>
      <c r="V3560" s="232" t="str">
        <f t="shared" si="389"/>
        <v/>
      </c>
      <c r="W3560" s="232" t="str">
        <f t="shared" si="390"/>
        <v/>
      </c>
      <c r="X3560" s="232" t="str">
        <f>IFERROR(VLOOKUP(W3560,Datos!$P$4:$Q$18,2,0),"")</f>
        <v/>
      </c>
      <c r="Y3560" s="232" t="str">
        <f t="shared" si="391"/>
        <v/>
      </c>
      <c r="AA3560" s="314" t="str">
        <f t="shared" ca="1" si="388"/>
        <v/>
      </c>
    </row>
    <row r="3561" spans="1:27" x14ac:dyDescent="0.3">
      <c r="A3561" s="238"/>
      <c r="B3561" s="241" t="str">
        <f t="shared" si="392"/>
        <v/>
      </c>
      <c r="C3561" s="239"/>
      <c r="D3561" s="240" t="str">
        <f>IF(C3561&lt;&gt;"",VLOOKUP(C3561,'BASE EQUIPOS'!$G$8:$H$22,2,0),"")</f>
        <v/>
      </c>
      <c r="E3561" s="241" t="str">
        <f>IF(C3561&lt;&gt;"",VLOOKUP(C3561,'BASE EQUIPOS'!$G$8:$I$22,3,0),"")</f>
        <v/>
      </c>
      <c r="F3561" s="241" t="str">
        <f>IF(C3561&lt;&gt;"",VLOOKUP(C3561,'BASE EQUIPOS'!$G$8:$J$22,4,0),"")</f>
        <v/>
      </c>
      <c r="G3561" s="242"/>
      <c r="H3561" s="233"/>
      <c r="I3561" s="241"/>
      <c r="J3561" s="241"/>
      <c r="K3561" s="241"/>
      <c r="L3561" s="239"/>
      <c r="M3561" s="244"/>
      <c r="N3561" s="245" t="str">
        <f t="shared" ca="1" si="386"/>
        <v/>
      </c>
      <c r="O3561" s="239"/>
      <c r="P3561" s="244"/>
      <c r="Q3561" s="245" t="str">
        <f t="shared" si="387"/>
        <v/>
      </c>
      <c r="U3561" s="246" t="str">
        <f>IFERROR(VLOOKUP(C3561,'BASE EQUIPOS'!$G$8:$O$22,9,0)," ")</f>
        <v xml:space="preserve"> </v>
      </c>
      <c r="V3561" s="232" t="str">
        <f t="shared" si="389"/>
        <v/>
      </c>
      <c r="W3561" s="232" t="str">
        <f t="shared" si="390"/>
        <v/>
      </c>
      <c r="X3561" s="232" t="str">
        <f>IFERROR(VLOOKUP(W3561,Datos!$P$4:$Q$18,2,0),"")</f>
        <v/>
      </c>
      <c r="Y3561" s="232" t="str">
        <f t="shared" si="391"/>
        <v/>
      </c>
      <c r="AA3561" s="314" t="str">
        <f t="shared" ca="1" si="388"/>
        <v/>
      </c>
    </row>
    <row r="3562" spans="1:27" x14ac:dyDescent="0.3">
      <c r="A3562" s="238"/>
      <c r="B3562" s="241" t="str">
        <f t="shared" si="392"/>
        <v/>
      </c>
      <c r="C3562" s="239"/>
      <c r="D3562" s="240" t="str">
        <f>IF(C3562&lt;&gt;"",VLOOKUP(C3562,'BASE EQUIPOS'!$G$8:$H$22,2,0),"")</f>
        <v/>
      </c>
      <c r="E3562" s="241" t="str">
        <f>IF(C3562&lt;&gt;"",VLOOKUP(C3562,'BASE EQUIPOS'!$G$8:$I$22,3,0),"")</f>
        <v/>
      </c>
      <c r="F3562" s="241" t="str">
        <f>IF(C3562&lt;&gt;"",VLOOKUP(C3562,'BASE EQUIPOS'!$G$8:$J$22,4,0),"")</f>
        <v/>
      </c>
      <c r="G3562" s="242"/>
      <c r="H3562" s="233"/>
      <c r="I3562" s="241"/>
      <c r="J3562" s="241"/>
      <c r="K3562" s="241"/>
      <c r="L3562" s="239"/>
      <c r="M3562" s="244"/>
      <c r="N3562" s="245" t="str">
        <f t="shared" ca="1" si="386"/>
        <v/>
      </c>
      <c r="O3562" s="239"/>
      <c r="P3562" s="244"/>
      <c r="Q3562" s="245" t="str">
        <f t="shared" si="387"/>
        <v/>
      </c>
      <c r="U3562" s="246" t="str">
        <f>IFERROR(VLOOKUP(C3562,'BASE EQUIPOS'!$G$8:$O$22,9,0)," ")</f>
        <v xml:space="preserve"> </v>
      </c>
      <c r="V3562" s="232" t="str">
        <f t="shared" si="389"/>
        <v/>
      </c>
      <c r="W3562" s="232" t="str">
        <f t="shared" si="390"/>
        <v/>
      </c>
      <c r="X3562" s="232" t="str">
        <f>IFERROR(VLOOKUP(W3562,Datos!$P$4:$Q$18,2,0),"")</f>
        <v/>
      </c>
      <c r="Y3562" s="232" t="str">
        <f t="shared" si="391"/>
        <v/>
      </c>
      <c r="AA3562" s="314" t="str">
        <f t="shared" ca="1" si="388"/>
        <v/>
      </c>
    </row>
    <row r="3563" spans="1:27" x14ac:dyDescent="0.3">
      <c r="A3563" s="238"/>
      <c r="B3563" s="241" t="str">
        <f t="shared" si="392"/>
        <v/>
      </c>
      <c r="C3563" s="239"/>
      <c r="D3563" s="240" t="str">
        <f>IF(C3563&lt;&gt;"",VLOOKUP(C3563,'BASE EQUIPOS'!$G$8:$H$22,2,0),"")</f>
        <v/>
      </c>
      <c r="E3563" s="241" t="str">
        <f>IF(C3563&lt;&gt;"",VLOOKUP(C3563,'BASE EQUIPOS'!$G$8:$I$22,3,0),"")</f>
        <v/>
      </c>
      <c r="F3563" s="241" t="str">
        <f>IF(C3563&lt;&gt;"",VLOOKUP(C3563,'BASE EQUIPOS'!$G$8:$J$22,4,0),"")</f>
        <v/>
      </c>
      <c r="G3563" s="242"/>
      <c r="H3563" s="233"/>
      <c r="I3563" s="241"/>
      <c r="J3563" s="241"/>
      <c r="K3563" s="241"/>
      <c r="L3563" s="239"/>
      <c r="M3563" s="244"/>
      <c r="N3563" s="245" t="str">
        <f t="shared" ca="1" si="386"/>
        <v/>
      </c>
      <c r="O3563" s="239"/>
      <c r="P3563" s="244"/>
      <c r="Q3563" s="245" t="str">
        <f t="shared" si="387"/>
        <v/>
      </c>
      <c r="U3563" s="246" t="str">
        <f>IFERROR(VLOOKUP(C3563,'BASE EQUIPOS'!$G$8:$O$22,9,0)," ")</f>
        <v xml:space="preserve"> </v>
      </c>
      <c r="V3563" s="232" t="str">
        <f t="shared" si="389"/>
        <v/>
      </c>
      <c r="W3563" s="232" t="str">
        <f t="shared" si="390"/>
        <v/>
      </c>
      <c r="X3563" s="232" t="str">
        <f>IFERROR(VLOOKUP(W3563,Datos!$P$4:$Q$18,2,0),"")</f>
        <v/>
      </c>
      <c r="Y3563" s="232" t="str">
        <f t="shared" si="391"/>
        <v/>
      </c>
      <c r="AA3563" s="314" t="str">
        <f t="shared" ca="1" si="388"/>
        <v/>
      </c>
    </row>
    <row r="3564" spans="1:27" x14ac:dyDescent="0.3">
      <c r="A3564" s="238"/>
      <c r="B3564" s="241" t="str">
        <f t="shared" si="392"/>
        <v/>
      </c>
      <c r="C3564" s="239"/>
      <c r="D3564" s="240" t="str">
        <f>IF(C3564&lt;&gt;"",VLOOKUP(C3564,'BASE EQUIPOS'!$G$8:$H$22,2,0),"")</f>
        <v/>
      </c>
      <c r="E3564" s="241" t="str">
        <f>IF(C3564&lt;&gt;"",VLOOKUP(C3564,'BASE EQUIPOS'!$G$8:$I$22,3,0),"")</f>
        <v/>
      </c>
      <c r="F3564" s="241" t="str">
        <f>IF(C3564&lt;&gt;"",VLOOKUP(C3564,'BASE EQUIPOS'!$G$8:$J$22,4,0),"")</f>
        <v/>
      </c>
      <c r="G3564" s="242"/>
      <c r="H3564" s="233"/>
      <c r="I3564" s="241"/>
      <c r="J3564" s="241"/>
      <c r="K3564" s="241"/>
      <c r="L3564" s="239"/>
      <c r="M3564" s="244"/>
      <c r="N3564" s="245" t="str">
        <f t="shared" ca="1" si="386"/>
        <v/>
      </c>
      <c r="O3564" s="239"/>
      <c r="P3564" s="244"/>
      <c r="Q3564" s="245" t="str">
        <f t="shared" si="387"/>
        <v/>
      </c>
      <c r="U3564" s="246" t="str">
        <f>IFERROR(VLOOKUP(C3564,'BASE EQUIPOS'!$G$8:$O$22,9,0)," ")</f>
        <v xml:space="preserve"> </v>
      </c>
      <c r="V3564" s="232" t="str">
        <f t="shared" si="389"/>
        <v/>
      </c>
      <c r="W3564" s="232" t="str">
        <f t="shared" si="390"/>
        <v/>
      </c>
      <c r="X3564" s="232" t="str">
        <f>IFERROR(VLOOKUP(W3564,Datos!$P$4:$Q$18,2,0),"")</f>
        <v/>
      </c>
      <c r="Y3564" s="232" t="str">
        <f t="shared" si="391"/>
        <v/>
      </c>
      <c r="AA3564" s="314" t="str">
        <f t="shared" ca="1" si="388"/>
        <v/>
      </c>
    </row>
    <row r="3565" spans="1:27" x14ac:dyDescent="0.3">
      <c r="A3565" s="238"/>
      <c r="B3565" s="241" t="str">
        <f t="shared" si="392"/>
        <v/>
      </c>
      <c r="C3565" s="239"/>
      <c r="D3565" s="240" t="str">
        <f>IF(C3565&lt;&gt;"",VLOOKUP(C3565,'BASE EQUIPOS'!$G$8:$H$22,2,0),"")</f>
        <v/>
      </c>
      <c r="E3565" s="241" t="str">
        <f>IF(C3565&lt;&gt;"",VLOOKUP(C3565,'BASE EQUIPOS'!$G$8:$I$22,3,0),"")</f>
        <v/>
      </c>
      <c r="F3565" s="241" t="str">
        <f>IF(C3565&lt;&gt;"",VLOOKUP(C3565,'BASE EQUIPOS'!$G$8:$J$22,4,0),"")</f>
        <v/>
      </c>
      <c r="G3565" s="242"/>
      <c r="H3565" s="233"/>
      <c r="I3565" s="241"/>
      <c r="J3565" s="241"/>
      <c r="K3565" s="241"/>
      <c r="L3565" s="239"/>
      <c r="M3565" s="244"/>
      <c r="N3565" s="245" t="str">
        <f t="shared" ca="1" si="386"/>
        <v/>
      </c>
      <c r="O3565" s="239"/>
      <c r="P3565" s="244"/>
      <c r="Q3565" s="245" t="str">
        <f t="shared" si="387"/>
        <v/>
      </c>
      <c r="U3565" s="246" t="str">
        <f>IFERROR(VLOOKUP(C3565,'BASE EQUIPOS'!$G$8:$O$22,9,0)," ")</f>
        <v xml:space="preserve"> </v>
      </c>
      <c r="V3565" s="232" t="str">
        <f t="shared" si="389"/>
        <v/>
      </c>
      <c r="W3565" s="232" t="str">
        <f t="shared" si="390"/>
        <v/>
      </c>
      <c r="X3565" s="232" t="str">
        <f>IFERROR(VLOOKUP(W3565,Datos!$P$4:$Q$18,2,0),"")</f>
        <v/>
      </c>
      <c r="Y3565" s="232" t="str">
        <f t="shared" si="391"/>
        <v/>
      </c>
      <c r="AA3565" s="314" t="str">
        <f t="shared" ca="1" si="388"/>
        <v/>
      </c>
    </row>
    <row r="3566" spans="1:27" x14ac:dyDescent="0.3">
      <c r="A3566" s="238"/>
      <c r="B3566" s="241" t="str">
        <f t="shared" si="392"/>
        <v/>
      </c>
      <c r="C3566" s="239"/>
      <c r="D3566" s="240" t="str">
        <f>IF(C3566&lt;&gt;"",VLOOKUP(C3566,'BASE EQUIPOS'!$G$8:$H$22,2,0),"")</f>
        <v/>
      </c>
      <c r="E3566" s="241" t="str">
        <f>IF(C3566&lt;&gt;"",VLOOKUP(C3566,'BASE EQUIPOS'!$G$8:$I$22,3,0),"")</f>
        <v/>
      </c>
      <c r="F3566" s="241" t="str">
        <f>IF(C3566&lt;&gt;"",VLOOKUP(C3566,'BASE EQUIPOS'!$G$8:$J$22,4,0),"")</f>
        <v/>
      </c>
      <c r="G3566" s="242"/>
      <c r="H3566" s="233"/>
      <c r="I3566" s="241"/>
      <c r="J3566" s="241"/>
      <c r="K3566" s="241"/>
      <c r="L3566" s="239"/>
      <c r="M3566" s="244"/>
      <c r="N3566" s="245" t="str">
        <f t="shared" ca="1" si="386"/>
        <v/>
      </c>
      <c r="O3566" s="239"/>
      <c r="P3566" s="244"/>
      <c r="Q3566" s="245" t="str">
        <f t="shared" si="387"/>
        <v/>
      </c>
      <c r="U3566" s="246" t="str">
        <f>IFERROR(VLOOKUP(C3566,'BASE EQUIPOS'!$G$8:$O$22,9,0)," ")</f>
        <v xml:space="preserve"> </v>
      </c>
      <c r="V3566" s="232" t="str">
        <f t="shared" si="389"/>
        <v/>
      </c>
      <c r="W3566" s="232" t="str">
        <f t="shared" si="390"/>
        <v/>
      </c>
      <c r="X3566" s="232" t="str">
        <f>IFERROR(VLOOKUP(W3566,Datos!$P$4:$Q$18,2,0),"")</f>
        <v/>
      </c>
      <c r="Y3566" s="232" t="str">
        <f t="shared" si="391"/>
        <v/>
      </c>
      <c r="AA3566" s="314" t="str">
        <f t="shared" ca="1" si="388"/>
        <v/>
      </c>
    </row>
    <row r="3567" spans="1:27" x14ac:dyDescent="0.3">
      <c r="A3567" s="238"/>
      <c r="B3567" s="241" t="str">
        <f t="shared" si="392"/>
        <v/>
      </c>
      <c r="C3567" s="239"/>
      <c r="D3567" s="240" t="str">
        <f>IF(C3567&lt;&gt;"",VLOOKUP(C3567,'BASE EQUIPOS'!$G$8:$H$22,2,0),"")</f>
        <v/>
      </c>
      <c r="E3567" s="241" t="str">
        <f>IF(C3567&lt;&gt;"",VLOOKUP(C3567,'BASE EQUIPOS'!$G$8:$I$22,3,0),"")</f>
        <v/>
      </c>
      <c r="F3567" s="241" t="str">
        <f>IF(C3567&lt;&gt;"",VLOOKUP(C3567,'BASE EQUIPOS'!$G$8:$J$22,4,0),"")</f>
        <v/>
      </c>
      <c r="G3567" s="242"/>
      <c r="H3567" s="233"/>
      <c r="I3567" s="241"/>
      <c r="J3567" s="241"/>
      <c r="K3567" s="241"/>
      <c r="L3567" s="239"/>
      <c r="M3567" s="244"/>
      <c r="N3567" s="245" t="str">
        <f t="shared" ca="1" si="386"/>
        <v/>
      </c>
      <c r="O3567" s="239"/>
      <c r="P3567" s="244"/>
      <c r="Q3567" s="245" t="str">
        <f t="shared" si="387"/>
        <v/>
      </c>
      <c r="U3567" s="246" t="str">
        <f>IFERROR(VLOOKUP(C3567,'BASE EQUIPOS'!$G$8:$O$22,9,0)," ")</f>
        <v xml:space="preserve"> </v>
      </c>
      <c r="V3567" s="232" t="str">
        <f t="shared" si="389"/>
        <v/>
      </c>
      <c r="W3567" s="232" t="str">
        <f t="shared" si="390"/>
        <v/>
      </c>
      <c r="X3567" s="232" t="str">
        <f>IFERROR(VLOOKUP(W3567,Datos!$P$4:$Q$18,2,0),"")</f>
        <v/>
      </c>
      <c r="Y3567" s="232" t="str">
        <f t="shared" si="391"/>
        <v/>
      </c>
      <c r="AA3567" s="314" t="str">
        <f t="shared" ca="1" si="388"/>
        <v/>
      </c>
    </row>
    <row r="3568" spans="1:27" x14ac:dyDescent="0.3">
      <c r="A3568" s="238"/>
      <c r="B3568" s="241" t="str">
        <f t="shared" si="392"/>
        <v/>
      </c>
      <c r="C3568" s="239"/>
      <c r="D3568" s="240" t="str">
        <f>IF(C3568&lt;&gt;"",VLOOKUP(C3568,'BASE EQUIPOS'!$G$8:$H$22,2,0),"")</f>
        <v/>
      </c>
      <c r="E3568" s="241" t="str">
        <f>IF(C3568&lt;&gt;"",VLOOKUP(C3568,'BASE EQUIPOS'!$G$8:$I$22,3,0),"")</f>
        <v/>
      </c>
      <c r="F3568" s="241" t="str">
        <f>IF(C3568&lt;&gt;"",VLOOKUP(C3568,'BASE EQUIPOS'!$G$8:$J$22,4,0),"")</f>
        <v/>
      </c>
      <c r="G3568" s="242"/>
      <c r="H3568" s="233"/>
      <c r="I3568" s="241"/>
      <c r="J3568" s="241"/>
      <c r="K3568" s="241"/>
      <c r="L3568" s="239"/>
      <c r="M3568" s="244"/>
      <c r="N3568" s="245" t="str">
        <f t="shared" ca="1" si="386"/>
        <v/>
      </c>
      <c r="O3568" s="239"/>
      <c r="P3568" s="244"/>
      <c r="Q3568" s="245" t="str">
        <f t="shared" si="387"/>
        <v/>
      </c>
      <c r="U3568" s="246" t="str">
        <f>IFERROR(VLOOKUP(C3568,'BASE EQUIPOS'!$G$8:$O$22,9,0)," ")</f>
        <v xml:space="preserve"> </v>
      </c>
      <c r="V3568" s="232" t="str">
        <f t="shared" si="389"/>
        <v/>
      </c>
      <c r="W3568" s="232" t="str">
        <f t="shared" si="390"/>
        <v/>
      </c>
      <c r="X3568" s="232" t="str">
        <f>IFERROR(VLOOKUP(W3568,Datos!$P$4:$Q$18,2,0),"")</f>
        <v/>
      </c>
      <c r="Y3568" s="232" t="str">
        <f t="shared" si="391"/>
        <v/>
      </c>
      <c r="AA3568" s="314" t="str">
        <f t="shared" ca="1" si="388"/>
        <v/>
      </c>
    </row>
    <row r="3569" spans="1:27" x14ac:dyDescent="0.3">
      <c r="A3569" s="238"/>
      <c r="B3569" s="241" t="str">
        <f t="shared" si="392"/>
        <v/>
      </c>
      <c r="C3569" s="239"/>
      <c r="D3569" s="240" t="str">
        <f>IF(C3569&lt;&gt;"",VLOOKUP(C3569,'BASE EQUIPOS'!$G$8:$H$22,2,0),"")</f>
        <v/>
      </c>
      <c r="E3569" s="241" t="str">
        <f>IF(C3569&lt;&gt;"",VLOOKUP(C3569,'BASE EQUIPOS'!$G$8:$I$22,3,0),"")</f>
        <v/>
      </c>
      <c r="F3569" s="241" t="str">
        <f>IF(C3569&lt;&gt;"",VLOOKUP(C3569,'BASE EQUIPOS'!$G$8:$J$22,4,0),"")</f>
        <v/>
      </c>
      <c r="G3569" s="242"/>
      <c r="H3569" s="233"/>
      <c r="I3569" s="241"/>
      <c r="J3569" s="241"/>
      <c r="K3569" s="241"/>
      <c r="L3569" s="239"/>
      <c r="M3569" s="244"/>
      <c r="N3569" s="245" t="str">
        <f t="shared" ca="1" si="386"/>
        <v/>
      </c>
      <c r="O3569" s="239"/>
      <c r="P3569" s="244"/>
      <c r="Q3569" s="245" t="str">
        <f t="shared" si="387"/>
        <v/>
      </c>
      <c r="U3569" s="246" t="str">
        <f>IFERROR(VLOOKUP(C3569,'BASE EQUIPOS'!$G$8:$O$22,9,0)," ")</f>
        <v xml:space="preserve"> </v>
      </c>
      <c r="V3569" s="232" t="str">
        <f t="shared" si="389"/>
        <v/>
      </c>
      <c r="W3569" s="232" t="str">
        <f t="shared" si="390"/>
        <v/>
      </c>
      <c r="X3569" s="232" t="str">
        <f>IFERROR(VLOOKUP(W3569,Datos!$P$4:$Q$18,2,0),"")</f>
        <v/>
      </c>
      <c r="Y3569" s="232" t="str">
        <f t="shared" si="391"/>
        <v/>
      </c>
      <c r="AA3569" s="314" t="str">
        <f t="shared" ca="1" si="388"/>
        <v/>
      </c>
    </row>
    <row r="3570" spans="1:27" x14ac:dyDescent="0.3">
      <c r="A3570" s="238"/>
      <c r="B3570" s="241" t="str">
        <f t="shared" si="392"/>
        <v/>
      </c>
      <c r="C3570" s="239"/>
      <c r="D3570" s="240" t="str">
        <f>IF(C3570&lt;&gt;"",VLOOKUP(C3570,'BASE EQUIPOS'!$G$8:$H$22,2,0),"")</f>
        <v/>
      </c>
      <c r="E3570" s="241" t="str">
        <f>IF(C3570&lt;&gt;"",VLOOKUP(C3570,'BASE EQUIPOS'!$G$8:$I$22,3,0),"")</f>
        <v/>
      </c>
      <c r="F3570" s="241" t="str">
        <f>IF(C3570&lt;&gt;"",VLOOKUP(C3570,'BASE EQUIPOS'!$G$8:$J$22,4,0),"")</f>
        <v/>
      </c>
      <c r="G3570" s="242"/>
      <c r="H3570" s="233"/>
      <c r="I3570" s="241"/>
      <c r="J3570" s="241"/>
      <c r="K3570" s="241"/>
      <c r="L3570" s="239"/>
      <c r="M3570" s="244"/>
      <c r="N3570" s="245" t="str">
        <f t="shared" ca="1" si="386"/>
        <v/>
      </c>
      <c r="O3570" s="239"/>
      <c r="P3570" s="244"/>
      <c r="Q3570" s="245" t="str">
        <f t="shared" si="387"/>
        <v/>
      </c>
      <c r="U3570" s="246" t="str">
        <f>IFERROR(VLOOKUP(C3570,'BASE EQUIPOS'!$G$8:$O$22,9,0)," ")</f>
        <v xml:space="preserve"> </v>
      </c>
      <c r="V3570" s="232" t="str">
        <f t="shared" si="389"/>
        <v/>
      </c>
      <c r="W3570" s="232" t="str">
        <f t="shared" si="390"/>
        <v/>
      </c>
      <c r="X3570" s="232" t="str">
        <f>IFERROR(VLOOKUP(W3570,Datos!$P$4:$Q$18,2,0),"")</f>
        <v/>
      </c>
      <c r="Y3570" s="232" t="str">
        <f t="shared" si="391"/>
        <v/>
      </c>
      <c r="AA3570" s="314" t="str">
        <f t="shared" ca="1" si="388"/>
        <v/>
      </c>
    </row>
    <row r="3571" spans="1:27" x14ac:dyDescent="0.3">
      <c r="A3571" s="238"/>
      <c r="B3571" s="241" t="str">
        <f t="shared" si="392"/>
        <v/>
      </c>
      <c r="C3571" s="239"/>
      <c r="D3571" s="240" t="str">
        <f>IF(C3571&lt;&gt;"",VLOOKUP(C3571,'BASE EQUIPOS'!$G$8:$H$22,2,0),"")</f>
        <v/>
      </c>
      <c r="E3571" s="241" t="str">
        <f>IF(C3571&lt;&gt;"",VLOOKUP(C3571,'BASE EQUIPOS'!$G$8:$I$22,3,0),"")</f>
        <v/>
      </c>
      <c r="F3571" s="241" t="str">
        <f>IF(C3571&lt;&gt;"",VLOOKUP(C3571,'BASE EQUIPOS'!$G$8:$J$22,4,0),"")</f>
        <v/>
      </c>
      <c r="G3571" s="242"/>
      <c r="H3571" s="233"/>
      <c r="I3571" s="241"/>
      <c r="J3571" s="241"/>
      <c r="K3571" s="241"/>
      <c r="L3571" s="239"/>
      <c r="M3571" s="244"/>
      <c r="N3571" s="245" t="str">
        <f t="shared" ca="1" si="386"/>
        <v/>
      </c>
      <c r="O3571" s="239"/>
      <c r="P3571" s="244"/>
      <c r="Q3571" s="245" t="str">
        <f t="shared" si="387"/>
        <v/>
      </c>
      <c r="U3571" s="246" t="str">
        <f>IFERROR(VLOOKUP(C3571,'BASE EQUIPOS'!$G$8:$O$22,9,0)," ")</f>
        <v xml:space="preserve"> </v>
      </c>
      <c r="V3571" s="232" t="str">
        <f t="shared" si="389"/>
        <v/>
      </c>
      <c r="W3571" s="232" t="str">
        <f t="shared" si="390"/>
        <v/>
      </c>
      <c r="X3571" s="232" t="str">
        <f>IFERROR(VLOOKUP(W3571,Datos!$P$4:$Q$18,2,0),"")</f>
        <v/>
      </c>
      <c r="Y3571" s="232" t="str">
        <f t="shared" si="391"/>
        <v/>
      </c>
      <c r="AA3571" s="314" t="str">
        <f t="shared" ca="1" si="388"/>
        <v/>
      </c>
    </row>
    <row r="3572" spans="1:27" x14ac:dyDescent="0.3">
      <c r="A3572" s="238"/>
      <c r="B3572" s="241" t="str">
        <f t="shared" si="392"/>
        <v/>
      </c>
      <c r="C3572" s="239"/>
      <c r="D3572" s="240" t="str">
        <f>IF(C3572&lt;&gt;"",VLOOKUP(C3572,'BASE EQUIPOS'!$G$8:$H$22,2,0),"")</f>
        <v/>
      </c>
      <c r="E3572" s="241" t="str">
        <f>IF(C3572&lt;&gt;"",VLOOKUP(C3572,'BASE EQUIPOS'!$G$8:$I$22,3,0),"")</f>
        <v/>
      </c>
      <c r="F3572" s="241" t="str">
        <f>IF(C3572&lt;&gt;"",VLOOKUP(C3572,'BASE EQUIPOS'!$G$8:$J$22,4,0),"")</f>
        <v/>
      </c>
      <c r="G3572" s="242"/>
      <c r="H3572" s="233"/>
      <c r="I3572" s="241"/>
      <c r="J3572" s="241"/>
      <c r="K3572" s="241"/>
      <c r="L3572" s="239"/>
      <c r="M3572" s="244"/>
      <c r="N3572" s="245" t="str">
        <f t="shared" ca="1" si="386"/>
        <v/>
      </c>
      <c r="O3572" s="239"/>
      <c r="P3572" s="244"/>
      <c r="Q3572" s="245" t="str">
        <f t="shared" si="387"/>
        <v/>
      </c>
      <c r="U3572" s="246" t="str">
        <f>IFERROR(VLOOKUP(C3572,'BASE EQUIPOS'!$G$8:$O$22,9,0)," ")</f>
        <v xml:space="preserve"> </v>
      </c>
      <c r="V3572" s="232" t="str">
        <f t="shared" si="389"/>
        <v/>
      </c>
      <c r="W3572" s="232" t="str">
        <f t="shared" si="390"/>
        <v/>
      </c>
      <c r="X3572" s="232" t="str">
        <f>IFERROR(VLOOKUP(W3572,Datos!$P$4:$Q$18,2,0),"")</f>
        <v/>
      </c>
      <c r="Y3572" s="232" t="str">
        <f t="shared" si="391"/>
        <v/>
      </c>
      <c r="AA3572" s="314" t="str">
        <f t="shared" ca="1" si="388"/>
        <v/>
      </c>
    </row>
    <row r="3573" spans="1:27" x14ac:dyDescent="0.3">
      <c r="A3573" s="238"/>
      <c r="B3573" s="241" t="str">
        <f t="shared" si="392"/>
        <v/>
      </c>
      <c r="C3573" s="239"/>
      <c r="D3573" s="240" t="str">
        <f>IF(C3573&lt;&gt;"",VLOOKUP(C3573,'BASE EQUIPOS'!$G$8:$H$22,2,0),"")</f>
        <v/>
      </c>
      <c r="E3573" s="241" t="str">
        <f>IF(C3573&lt;&gt;"",VLOOKUP(C3573,'BASE EQUIPOS'!$G$8:$I$22,3,0),"")</f>
        <v/>
      </c>
      <c r="F3573" s="241" t="str">
        <f>IF(C3573&lt;&gt;"",VLOOKUP(C3573,'BASE EQUIPOS'!$G$8:$J$22,4,0),"")</f>
        <v/>
      </c>
      <c r="G3573" s="242"/>
      <c r="H3573" s="233"/>
      <c r="I3573" s="241"/>
      <c r="J3573" s="241"/>
      <c r="K3573" s="241"/>
      <c r="L3573" s="239"/>
      <c r="M3573" s="244"/>
      <c r="N3573" s="245" t="str">
        <f t="shared" ca="1" si="386"/>
        <v/>
      </c>
      <c r="O3573" s="239"/>
      <c r="P3573" s="244"/>
      <c r="Q3573" s="245" t="str">
        <f t="shared" si="387"/>
        <v/>
      </c>
      <c r="U3573" s="246" t="str">
        <f>IFERROR(VLOOKUP(C3573,'BASE EQUIPOS'!$G$8:$O$22,9,0)," ")</f>
        <v xml:space="preserve"> </v>
      </c>
      <c r="V3573" s="232" t="str">
        <f t="shared" si="389"/>
        <v/>
      </c>
      <c r="W3573" s="232" t="str">
        <f t="shared" si="390"/>
        <v/>
      </c>
      <c r="X3573" s="232" t="str">
        <f>IFERROR(VLOOKUP(W3573,Datos!$P$4:$Q$18,2,0),"")</f>
        <v/>
      </c>
      <c r="Y3573" s="232" t="str">
        <f t="shared" si="391"/>
        <v/>
      </c>
      <c r="AA3573" s="314" t="str">
        <f t="shared" ca="1" si="388"/>
        <v/>
      </c>
    </row>
    <row r="3574" spans="1:27" x14ac:dyDescent="0.3">
      <c r="A3574" s="238"/>
      <c r="B3574" s="241" t="str">
        <f t="shared" si="392"/>
        <v/>
      </c>
      <c r="C3574" s="239"/>
      <c r="D3574" s="240" t="str">
        <f>IF(C3574&lt;&gt;"",VLOOKUP(C3574,'BASE EQUIPOS'!$G$8:$H$22,2,0),"")</f>
        <v/>
      </c>
      <c r="E3574" s="241" t="str">
        <f>IF(C3574&lt;&gt;"",VLOOKUP(C3574,'BASE EQUIPOS'!$G$8:$I$22,3,0),"")</f>
        <v/>
      </c>
      <c r="F3574" s="241" t="str">
        <f>IF(C3574&lt;&gt;"",VLOOKUP(C3574,'BASE EQUIPOS'!$G$8:$J$22,4,0),"")</f>
        <v/>
      </c>
      <c r="G3574" s="242"/>
      <c r="H3574" s="233"/>
      <c r="I3574" s="241"/>
      <c r="J3574" s="241"/>
      <c r="K3574" s="241"/>
      <c r="L3574" s="239"/>
      <c r="M3574" s="244"/>
      <c r="N3574" s="245" t="str">
        <f t="shared" ca="1" si="386"/>
        <v/>
      </c>
      <c r="O3574" s="239"/>
      <c r="P3574" s="244"/>
      <c r="Q3574" s="245" t="str">
        <f t="shared" si="387"/>
        <v/>
      </c>
      <c r="U3574" s="246" t="str">
        <f>IFERROR(VLOOKUP(C3574,'BASE EQUIPOS'!$G$8:$O$22,9,0)," ")</f>
        <v xml:space="preserve"> </v>
      </c>
      <c r="V3574" s="232" t="str">
        <f t="shared" si="389"/>
        <v/>
      </c>
      <c r="W3574" s="232" t="str">
        <f t="shared" si="390"/>
        <v/>
      </c>
      <c r="X3574" s="232" t="str">
        <f>IFERROR(VLOOKUP(W3574,Datos!$P$4:$Q$18,2,0),"")</f>
        <v/>
      </c>
      <c r="Y3574" s="232" t="str">
        <f t="shared" si="391"/>
        <v/>
      </c>
      <c r="AA3574" s="314" t="str">
        <f t="shared" ca="1" si="388"/>
        <v/>
      </c>
    </row>
    <row r="3575" spans="1:27" x14ac:dyDescent="0.3">
      <c r="A3575" s="238"/>
      <c r="B3575" s="241" t="str">
        <f t="shared" si="392"/>
        <v/>
      </c>
      <c r="C3575" s="239"/>
      <c r="D3575" s="240" t="str">
        <f>IF(C3575&lt;&gt;"",VLOOKUP(C3575,'BASE EQUIPOS'!$G$8:$H$22,2,0),"")</f>
        <v/>
      </c>
      <c r="E3575" s="241" t="str">
        <f>IF(C3575&lt;&gt;"",VLOOKUP(C3575,'BASE EQUIPOS'!$G$8:$I$22,3,0),"")</f>
        <v/>
      </c>
      <c r="F3575" s="241" t="str">
        <f>IF(C3575&lt;&gt;"",VLOOKUP(C3575,'BASE EQUIPOS'!$G$8:$J$22,4,0),"")</f>
        <v/>
      </c>
      <c r="G3575" s="242"/>
      <c r="H3575" s="233"/>
      <c r="I3575" s="241"/>
      <c r="J3575" s="241"/>
      <c r="K3575" s="241"/>
      <c r="L3575" s="239"/>
      <c r="M3575" s="244"/>
      <c r="N3575" s="245" t="str">
        <f t="shared" ca="1" si="386"/>
        <v/>
      </c>
      <c r="O3575" s="239"/>
      <c r="P3575" s="244"/>
      <c r="Q3575" s="245" t="str">
        <f t="shared" si="387"/>
        <v/>
      </c>
      <c r="U3575" s="246" t="str">
        <f>IFERROR(VLOOKUP(C3575,'BASE EQUIPOS'!$G$8:$O$22,9,0)," ")</f>
        <v xml:space="preserve"> </v>
      </c>
      <c r="V3575" s="232" t="str">
        <f t="shared" si="389"/>
        <v/>
      </c>
      <c r="W3575" s="232" t="str">
        <f t="shared" si="390"/>
        <v/>
      </c>
      <c r="X3575" s="232" t="str">
        <f>IFERROR(VLOOKUP(W3575,Datos!$P$4:$Q$18,2,0),"")</f>
        <v/>
      </c>
      <c r="Y3575" s="232" t="str">
        <f t="shared" si="391"/>
        <v/>
      </c>
      <c r="AA3575" s="314" t="str">
        <f t="shared" ca="1" si="388"/>
        <v/>
      </c>
    </row>
    <row r="3576" spans="1:27" x14ac:dyDescent="0.3">
      <c r="A3576" s="238"/>
      <c r="B3576" s="241" t="str">
        <f t="shared" si="392"/>
        <v/>
      </c>
      <c r="C3576" s="239"/>
      <c r="D3576" s="240" t="str">
        <f>IF(C3576&lt;&gt;"",VLOOKUP(C3576,'BASE EQUIPOS'!$G$8:$H$22,2,0),"")</f>
        <v/>
      </c>
      <c r="E3576" s="241" t="str">
        <f>IF(C3576&lt;&gt;"",VLOOKUP(C3576,'BASE EQUIPOS'!$G$8:$I$22,3,0),"")</f>
        <v/>
      </c>
      <c r="F3576" s="241" t="str">
        <f>IF(C3576&lt;&gt;"",VLOOKUP(C3576,'BASE EQUIPOS'!$G$8:$J$22,4,0),"")</f>
        <v/>
      </c>
      <c r="G3576" s="242"/>
      <c r="H3576" s="233"/>
      <c r="I3576" s="241"/>
      <c r="J3576" s="241"/>
      <c r="K3576" s="241"/>
      <c r="L3576" s="239"/>
      <c r="M3576" s="244"/>
      <c r="N3576" s="245" t="str">
        <f t="shared" ca="1" si="386"/>
        <v/>
      </c>
      <c r="O3576" s="239"/>
      <c r="P3576" s="244"/>
      <c r="Q3576" s="245" t="str">
        <f t="shared" si="387"/>
        <v/>
      </c>
      <c r="U3576" s="246" t="str">
        <f>IFERROR(VLOOKUP(C3576,'BASE EQUIPOS'!$G$8:$O$22,9,0)," ")</f>
        <v xml:space="preserve"> </v>
      </c>
      <c r="V3576" s="232" t="str">
        <f t="shared" si="389"/>
        <v/>
      </c>
      <c r="W3576" s="232" t="str">
        <f t="shared" si="390"/>
        <v/>
      </c>
      <c r="X3576" s="232" t="str">
        <f>IFERROR(VLOOKUP(W3576,Datos!$P$4:$Q$18,2,0),"")</f>
        <v/>
      </c>
      <c r="Y3576" s="232" t="str">
        <f t="shared" si="391"/>
        <v/>
      </c>
      <c r="AA3576" s="314" t="str">
        <f t="shared" ca="1" si="388"/>
        <v/>
      </c>
    </row>
    <row r="3577" spans="1:27" x14ac:dyDescent="0.3">
      <c r="A3577" s="238"/>
      <c r="B3577" s="241" t="str">
        <f t="shared" si="392"/>
        <v/>
      </c>
      <c r="C3577" s="239"/>
      <c r="D3577" s="240" t="str">
        <f>IF(C3577&lt;&gt;"",VLOOKUP(C3577,'BASE EQUIPOS'!$G$8:$H$22,2,0),"")</f>
        <v/>
      </c>
      <c r="E3577" s="241" t="str">
        <f>IF(C3577&lt;&gt;"",VLOOKUP(C3577,'BASE EQUIPOS'!$G$8:$I$22,3,0),"")</f>
        <v/>
      </c>
      <c r="F3577" s="241" t="str">
        <f>IF(C3577&lt;&gt;"",VLOOKUP(C3577,'BASE EQUIPOS'!$G$8:$J$22,4,0),"")</f>
        <v/>
      </c>
      <c r="G3577" s="242"/>
      <c r="H3577" s="233"/>
      <c r="I3577" s="241"/>
      <c r="J3577" s="241"/>
      <c r="K3577" s="241"/>
      <c r="L3577" s="239"/>
      <c r="M3577" s="244"/>
      <c r="N3577" s="245" t="str">
        <f t="shared" ca="1" si="386"/>
        <v/>
      </c>
      <c r="O3577" s="239"/>
      <c r="P3577" s="244"/>
      <c r="Q3577" s="245" t="str">
        <f t="shared" si="387"/>
        <v/>
      </c>
      <c r="U3577" s="246" t="str">
        <f>IFERROR(VLOOKUP(C3577,'BASE EQUIPOS'!$G$8:$O$22,9,0)," ")</f>
        <v xml:space="preserve"> </v>
      </c>
      <c r="V3577" s="232" t="str">
        <f t="shared" si="389"/>
        <v/>
      </c>
      <c r="W3577" s="232" t="str">
        <f t="shared" si="390"/>
        <v/>
      </c>
      <c r="X3577" s="232" t="str">
        <f>IFERROR(VLOOKUP(W3577,Datos!$P$4:$Q$18,2,0),"")</f>
        <v/>
      </c>
      <c r="Y3577" s="232" t="str">
        <f t="shared" si="391"/>
        <v/>
      </c>
      <c r="AA3577" s="314" t="str">
        <f t="shared" ca="1" si="388"/>
        <v/>
      </c>
    </row>
    <row r="3578" spans="1:27" x14ac:dyDescent="0.3">
      <c r="A3578" s="238"/>
      <c r="B3578" s="241" t="str">
        <f t="shared" si="392"/>
        <v/>
      </c>
      <c r="C3578" s="239"/>
      <c r="D3578" s="240" t="str">
        <f>IF(C3578&lt;&gt;"",VLOOKUP(C3578,'BASE EQUIPOS'!$G$8:$H$22,2,0),"")</f>
        <v/>
      </c>
      <c r="E3578" s="241" t="str">
        <f>IF(C3578&lt;&gt;"",VLOOKUP(C3578,'BASE EQUIPOS'!$G$8:$I$22,3,0),"")</f>
        <v/>
      </c>
      <c r="F3578" s="241" t="str">
        <f>IF(C3578&lt;&gt;"",VLOOKUP(C3578,'BASE EQUIPOS'!$G$8:$J$22,4,0),"")</f>
        <v/>
      </c>
      <c r="G3578" s="242"/>
      <c r="H3578" s="233"/>
      <c r="I3578" s="241"/>
      <c r="J3578" s="241"/>
      <c r="K3578" s="241"/>
      <c r="L3578" s="239"/>
      <c r="M3578" s="244"/>
      <c r="N3578" s="245" t="str">
        <f t="shared" ca="1" si="386"/>
        <v/>
      </c>
      <c r="O3578" s="239"/>
      <c r="P3578" s="244"/>
      <c r="Q3578" s="245" t="str">
        <f t="shared" si="387"/>
        <v/>
      </c>
      <c r="U3578" s="246" t="str">
        <f>IFERROR(VLOOKUP(C3578,'BASE EQUIPOS'!$G$8:$O$22,9,0)," ")</f>
        <v xml:space="preserve"> </v>
      </c>
      <c r="V3578" s="232" t="str">
        <f t="shared" si="389"/>
        <v/>
      </c>
      <c r="W3578" s="232" t="str">
        <f t="shared" si="390"/>
        <v/>
      </c>
      <c r="X3578" s="232" t="str">
        <f>IFERROR(VLOOKUP(W3578,Datos!$P$4:$Q$18,2,0),"")</f>
        <v/>
      </c>
      <c r="Y3578" s="232" t="str">
        <f t="shared" si="391"/>
        <v/>
      </c>
      <c r="AA3578" s="314" t="str">
        <f t="shared" ca="1" si="388"/>
        <v/>
      </c>
    </row>
    <row r="3579" spans="1:27" x14ac:dyDescent="0.3">
      <c r="A3579" s="238"/>
      <c r="B3579" s="241" t="str">
        <f t="shared" si="392"/>
        <v/>
      </c>
      <c r="C3579" s="239"/>
      <c r="D3579" s="240" t="str">
        <f>IF(C3579&lt;&gt;"",VLOOKUP(C3579,'BASE EQUIPOS'!$G$8:$H$22,2,0),"")</f>
        <v/>
      </c>
      <c r="E3579" s="241" t="str">
        <f>IF(C3579&lt;&gt;"",VLOOKUP(C3579,'BASE EQUIPOS'!$G$8:$I$22,3,0),"")</f>
        <v/>
      </c>
      <c r="F3579" s="241" t="str">
        <f>IF(C3579&lt;&gt;"",VLOOKUP(C3579,'BASE EQUIPOS'!$G$8:$J$22,4,0),"")</f>
        <v/>
      </c>
      <c r="G3579" s="242"/>
      <c r="H3579" s="233"/>
      <c r="I3579" s="241"/>
      <c r="J3579" s="241"/>
      <c r="K3579" s="241"/>
      <c r="L3579" s="239"/>
      <c r="M3579" s="244"/>
      <c r="N3579" s="245" t="str">
        <f t="shared" ca="1" si="386"/>
        <v/>
      </c>
      <c r="O3579" s="239"/>
      <c r="P3579" s="244"/>
      <c r="Q3579" s="245" t="str">
        <f t="shared" si="387"/>
        <v/>
      </c>
      <c r="U3579" s="246" t="str">
        <f>IFERROR(VLOOKUP(C3579,'BASE EQUIPOS'!$G$8:$O$22,9,0)," ")</f>
        <v xml:space="preserve"> </v>
      </c>
      <c r="V3579" s="232" t="str">
        <f t="shared" si="389"/>
        <v/>
      </c>
      <c r="W3579" s="232" t="str">
        <f t="shared" si="390"/>
        <v/>
      </c>
      <c r="X3579" s="232" t="str">
        <f>IFERROR(VLOOKUP(W3579,Datos!$P$4:$Q$18,2,0),"")</f>
        <v/>
      </c>
      <c r="Y3579" s="232" t="str">
        <f t="shared" si="391"/>
        <v/>
      </c>
      <c r="AA3579" s="314" t="str">
        <f t="shared" ca="1" si="388"/>
        <v/>
      </c>
    </row>
    <row r="3580" spans="1:27" x14ac:dyDescent="0.3">
      <c r="A3580" s="238"/>
      <c r="B3580" s="241" t="str">
        <f t="shared" si="392"/>
        <v/>
      </c>
      <c r="C3580" s="239"/>
      <c r="D3580" s="240" t="str">
        <f>IF(C3580&lt;&gt;"",VLOOKUP(C3580,'BASE EQUIPOS'!$G$8:$H$22,2,0),"")</f>
        <v/>
      </c>
      <c r="E3580" s="241" t="str">
        <f>IF(C3580&lt;&gt;"",VLOOKUP(C3580,'BASE EQUIPOS'!$G$8:$I$22,3,0),"")</f>
        <v/>
      </c>
      <c r="F3580" s="241" t="str">
        <f>IF(C3580&lt;&gt;"",VLOOKUP(C3580,'BASE EQUIPOS'!$G$8:$J$22,4,0),"")</f>
        <v/>
      </c>
      <c r="G3580" s="242"/>
      <c r="H3580" s="233"/>
      <c r="I3580" s="241"/>
      <c r="J3580" s="241"/>
      <c r="K3580" s="241"/>
      <c r="L3580" s="239"/>
      <c r="M3580" s="244"/>
      <c r="N3580" s="245" t="str">
        <f t="shared" ca="1" si="386"/>
        <v/>
      </c>
      <c r="O3580" s="239"/>
      <c r="P3580" s="244"/>
      <c r="Q3580" s="245" t="str">
        <f t="shared" si="387"/>
        <v/>
      </c>
      <c r="U3580" s="246" t="str">
        <f>IFERROR(VLOOKUP(C3580,'BASE EQUIPOS'!$G$8:$O$22,9,0)," ")</f>
        <v xml:space="preserve"> </v>
      </c>
      <c r="V3580" s="232" t="str">
        <f t="shared" si="389"/>
        <v/>
      </c>
      <c r="W3580" s="232" t="str">
        <f t="shared" si="390"/>
        <v/>
      </c>
      <c r="X3580" s="232" t="str">
        <f>IFERROR(VLOOKUP(W3580,Datos!$P$4:$Q$18,2,0),"")</f>
        <v/>
      </c>
      <c r="Y3580" s="232" t="str">
        <f t="shared" si="391"/>
        <v/>
      </c>
      <c r="AA3580" s="314" t="str">
        <f t="shared" ca="1" si="388"/>
        <v/>
      </c>
    </row>
    <row r="3581" spans="1:27" x14ac:dyDescent="0.3">
      <c r="A3581" s="238"/>
      <c r="B3581" s="241" t="str">
        <f t="shared" si="392"/>
        <v/>
      </c>
      <c r="C3581" s="239"/>
      <c r="D3581" s="240" t="str">
        <f>IF(C3581&lt;&gt;"",VLOOKUP(C3581,'BASE EQUIPOS'!$G$8:$H$22,2,0),"")</f>
        <v/>
      </c>
      <c r="E3581" s="241" t="str">
        <f>IF(C3581&lt;&gt;"",VLOOKUP(C3581,'BASE EQUIPOS'!$G$8:$I$22,3,0),"")</f>
        <v/>
      </c>
      <c r="F3581" s="241" t="str">
        <f>IF(C3581&lt;&gt;"",VLOOKUP(C3581,'BASE EQUIPOS'!$G$8:$J$22,4,0),"")</f>
        <v/>
      </c>
      <c r="G3581" s="242"/>
      <c r="H3581" s="233"/>
      <c r="I3581" s="241"/>
      <c r="J3581" s="241"/>
      <c r="K3581" s="241"/>
      <c r="L3581" s="239"/>
      <c r="M3581" s="244"/>
      <c r="N3581" s="245" t="str">
        <f t="shared" ca="1" si="386"/>
        <v/>
      </c>
      <c r="O3581" s="239"/>
      <c r="P3581" s="244"/>
      <c r="Q3581" s="245" t="str">
        <f t="shared" si="387"/>
        <v/>
      </c>
      <c r="U3581" s="246" t="str">
        <f>IFERROR(VLOOKUP(C3581,'BASE EQUIPOS'!$G$8:$O$22,9,0)," ")</f>
        <v xml:space="preserve"> </v>
      </c>
      <c r="V3581" s="232" t="str">
        <f t="shared" si="389"/>
        <v/>
      </c>
      <c r="W3581" s="232" t="str">
        <f t="shared" si="390"/>
        <v/>
      </c>
      <c r="X3581" s="232" t="str">
        <f>IFERROR(VLOOKUP(W3581,Datos!$P$4:$Q$18,2,0),"")</f>
        <v/>
      </c>
      <c r="Y3581" s="232" t="str">
        <f t="shared" si="391"/>
        <v/>
      </c>
      <c r="AA3581" s="314" t="str">
        <f t="shared" ca="1" si="388"/>
        <v/>
      </c>
    </row>
    <row r="3582" spans="1:27" x14ac:dyDescent="0.3">
      <c r="A3582" s="238"/>
      <c r="B3582" s="241" t="str">
        <f t="shared" si="392"/>
        <v/>
      </c>
      <c r="C3582" s="239"/>
      <c r="D3582" s="240" t="str">
        <f>IF(C3582&lt;&gt;"",VLOOKUP(C3582,'BASE EQUIPOS'!$G$8:$H$22,2,0),"")</f>
        <v/>
      </c>
      <c r="E3582" s="241" t="str">
        <f>IF(C3582&lt;&gt;"",VLOOKUP(C3582,'BASE EQUIPOS'!$G$8:$I$22,3,0),"")</f>
        <v/>
      </c>
      <c r="F3582" s="241" t="str">
        <f>IF(C3582&lt;&gt;"",VLOOKUP(C3582,'BASE EQUIPOS'!$G$8:$J$22,4,0),"")</f>
        <v/>
      </c>
      <c r="G3582" s="242"/>
      <c r="H3582" s="233"/>
      <c r="I3582" s="241"/>
      <c r="J3582" s="241"/>
      <c r="K3582" s="241"/>
      <c r="L3582" s="239"/>
      <c r="M3582" s="244"/>
      <c r="N3582" s="245" t="str">
        <f t="shared" ca="1" si="386"/>
        <v/>
      </c>
      <c r="O3582" s="239"/>
      <c r="P3582" s="244"/>
      <c r="Q3582" s="245" t="str">
        <f t="shared" si="387"/>
        <v/>
      </c>
      <c r="U3582" s="246" t="str">
        <f>IFERROR(VLOOKUP(C3582,'BASE EQUIPOS'!$G$8:$O$22,9,0)," ")</f>
        <v xml:space="preserve"> </v>
      </c>
      <c r="V3582" s="232" t="str">
        <f t="shared" si="389"/>
        <v/>
      </c>
      <c r="W3582" s="232" t="str">
        <f t="shared" si="390"/>
        <v/>
      </c>
      <c r="X3582" s="232" t="str">
        <f>IFERROR(VLOOKUP(W3582,Datos!$P$4:$Q$18,2,0),"")</f>
        <v/>
      </c>
      <c r="Y3582" s="232" t="str">
        <f t="shared" si="391"/>
        <v/>
      </c>
      <c r="AA3582" s="314" t="str">
        <f t="shared" ca="1" si="388"/>
        <v/>
      </c>
    </row>
    <row r="3583" spans="1:27" x14ac:dyDescent="0.3">
      <c r="A3583" s="238"/>
      <c r="B3583" s="241" t="str">
        <f t="shared" si="392"/>
        <v/>
      </c>
      <c r="C3583" s="239"/>
      <c r="D3583" s="240" t="str">
        <f>IF(C3583&lt;&gt;"",VLOOKUP(C3583,'BASE EQUIPOS'!$G$8:$H$22,2,0),"")</f>
        <v/>
      </c>
      <c r="E3583" s="241" t="str">
        <f>IF(C3583&lt;&gt;"",VLOOKUP(C3583,'BASE EQUIPOS'!$G$8:$I$22,3,0),"")</f>
        <v/>
      </c>
      <c r="F3583" s="241" t="str">
        <f>IF(C3583&lt;&gt;"",VLOOKUP(C3583,'BASE EQUIPOS'!$G$8:$J$22,4,0),"")</f>
        <v/>
      </c>
      <c r="G3583" s="242"/>
      <c r="H3583" s="233"/>
      <c r="I3583" s="241"/>
      <c r="J3583" s="241"/>
      <c r="K3583" s="241"/>
      <c r="L3583" s="239"/>
      <c r="M3583" s="244"/>
      <c r="N3583" s="245" t="str">
        <f t="shared" ca="1" si="386"/>
        <v/>
      </c>
      <c r="O3583" s="239"/>
      <c r="P3583" s="244"/>
      <c r="Q3583" s="245" t="str">
        <f t="shared" si="387"/>
        <v/>
      </c>
      <c r="U3583" s="246" t="str">
        <f>IFERROR(VLOOKUP(C3583,'BASE EQUIPOS'!$G$8:$O$22,9,0)," ")</f>
        <v xml:space="preserve"> </v>
      </c>
      <c r="V3583" s="232" t="str">
        <f t="shared" si="389"/>
        <v/>
      </c>
      <c r="W3583" s="232" t="str">
        <f t="shared" si="390"/>
        <v/>
      </c>
      <c r="X3583" s="232" t="str">
        <f>IFERROR(VLOOKUP(W3583,Datos!$P$4:$Q$18,2,0),"")</f>
        <v/>
      </c>
      <c r="Y3583" s="232" t="str">
        <f t="shared" si="391"/>
        <v/>
      </c>
      <c r="AA3583" s="314" t="str">
        <f t="shared" ca="1" si="388"/>
        <v/>
      </c>
    </row>
    <row r="3584" spans="1:27" x14ac:dyDescent="0.3">
      <c r="A3584" s="238"/>
      <c r="B3584" s="241" t="str">
        <f t="shared" si="392"/>
        <v/>
      </c>
      <c r="C3584" s="239"/>
      <c r="D3584" s="240" t="str">
        <f>IF(C3584&lt;&gt;"",VLOOKUP(C3584,'BASE EQUIPOS'!$G$8:$H$22,2,0),"")</f>
        <v/>
      </c>
      <c r="E3584" s="241" t="str">
        <f>IF(C3584&lt;&gt;"",VLOOKUP(C3584,'BASE EQUIPOS'!$G$8:$I$22,3,0),"")</f>
        <v/>
      </c>
      <c r="F3584" s="241" t="str">
        <f>IF(C3584&lt;&gt;"",VLOOKUP(C3584,'BASE EQUIPOS'!$G$8:$J$22,4,0),"")</f>
        <v/>
      </c>
      <c r="G3584" s="242"/>
      <c r="H3584" s="233"/>
      <c r="I3584" s="241"/>
      <c r="J3584" s="241"/>
      <c r="K3584" s="241"/>
      <c r="L3584" s="239"/>
      <c r="M3584" s="244"/>
      <c r="N3584" s="245" t="str">
        <f t="shared" ca="1" si="386"/>
        <v/>
      </c>
      <c r="O3584" s="239"/>
      <c r="P3584" s="244"/>
      <c r="Q3584" s="245" t="str">
        <f t="shared" si="387"/>
        <v/>
      </c>
      <c r="U3584" s="246" t="str">
        <f>IFERROR(VLOOKUP(C3584,'BASE EQUIPOS'!$G$8:$O$22,9,0)," ")</f>
        <v xml:space="preserve"> </v>
      </c>
      <c r="V3584" s="232" t="str">
        <f t="shared" si="389"/>
        <v/>
      </c>
      <c r="W3584" s="232" t="str">
        <f t="shared" si="390"/>
        <v/>
      </c>
      <c r="X3584" s="232" t="str">
        <f>IFERROR(VLOOKUP(W3584,Datos!$P$4:$Q$18,2,0),"")</f>
        <v/>
      </c>
      <c r="Y3584" s="232" t="str">
        <f t="shared" si="391"/>
        <v/>
      </c>
      <c r="AA3584" s="314" t="str">
        <f t="shared" ca="1" si="388"/>
        <v/>
      </c>
    </row>
    <row r="3585" spans="1:27" x14ac:dyDescent="0.3">
      <c r="A3585" s="238"/>
      <c r="B3585" s="241" t="str">
        <f t="shared" si="392"/>
        <v/>
      </c>
      <c r="C3585" s="239"/>
      <c r="D3585" s="240" t="str">
        <f>IF(C3585&lt;&gt;"",VLOOKUP(C3585,'BASE EQUIPOS'!$G$8:$H$22,2,0),"")</f>
        <v/>
      </c>
      <c r="E3585" s="241" t="str">
        <f>IF(C3585&lt;&gt;"",VLOOKUP(C3585,'BASE EQUIPOS'!$G$8:$I$22,3,0),"")</f>
        <v/>
      </c>
      <c r="F3585" s="241" t="str">
        <f>IF(C3585&lt;&gt;"",VLOOKUP(C3585,'BASE EQUIPOS'!$G$8:$J$22,4,0),"")</f>
        <v/>
      </c>
      <c r="G3585" s="242"/>
      <c r="H3585" s="233"/>
      <c r="I3585" s="241"/>
      <c r="J3585" s="241"/>
      <c r="K3585" s="241"/>
      <c r="L3585" s="239"/>
      <c r="M3585" s="244"/>
      <c r="N3585" s="245" t="str">
        <f t="shared" ca="1" si="386"/>
        <v/>
      </c>
      <c r="O3585" s="239"/>
      <c r="P3585" s="244"/>
      <c r="Q3585" s="245" t="str">
        <f t="shared" si="387"/>
        <v/>
      </c>
      <c r="U3585" s="246" t="str">
        <f>IFERROR(VLOOKUP(C3585,'BASE EQUIPOS'!$G$8:$O$22,9,0)," ")</f>
        <v xml:space="preserve"> </v>
      </c>
      <c r="V3585" s="232" t="str">
        <f t="shared" si="389"/>
        <v/>
      </c>
      <c r="W3585" s="232" t="str">
        <f t="shared" si="390"/>
        <v/>
      </c>
      <c r="X3585" s="232" t="str">
        <f>IFERROR(VLOOKUP(W3585,Datos!$P$4:$Q$18,2,0),"")</f>
        <v/>
      </c>
      <c r="Y3585" s="232" t="str">
        <f t="shared" si="391"/>
        <v/>
      </c>
      <c r="AA3585" s="314" t="str">
        <f t="shared" ca="1" si="388"/>
        <v/>
      </c>
    </row>
    <row r="3586" spans="1:27" x14ac:dyDescent="0.3">
      <c r="A3586" s="238"/>
      <c r="B3586" s="241" t="str">
        <f t="shared" si="392"/>
        <v/>
      </c>
      <c r="C3586" s="239"/>
      <c r="D3586" s="240" t="str">
        <f>IF(C3586&lt;&gt;"",VLOOKUP(C3586,'BASE EQUIPOS'!$G$8:$H$22,2,0),"")</f>
        <v/>
      </c>
      <c r="E3586" s="241" t="str">
        <f>IF(C3586&lt;&gt;"",VLOOKUP(C3586,'BASE EQUIPOS'!$G$8:$I$22,3,0),"")</f>
        <v/>
      </c>
      <c r="F3586" s="241" t="str">
        <f>IF(C3586&lt;&gt;"",VLOOKUP(C3586,'BASE EQUIPOS'!$G$8:$J$22,4,0),"")</f>
        <v/>
      </c>
      <c r="G3586" s="242"/>
      <c r="H3586" s="233"/>
      <c r="I3586" s="241"/>
      <c r="J3586" s="241"/>
      <c r="K3586" s="241"/>
      <c r="L3586" s="239"/>
      <c r="M3586" s="244"/>
      <c r="N3586" s="245" t="str">
        <f t="shared" ca="1" si="386"/>
        <v/>
      </c>
      <c r="O3586" s="239"/>
      <c r="P3586" s="244"/>
      <c r="Q3586" s="245" t="str">
        <f t="shared" si="387"/>
        <v/>
      </c>
      <c r="U3586" s="246" t="str">
        <f>IFERROR(VLOOKUP(C3586,'BASE EQUIPOS'!$G$8:$O$22,9,0)," ")</f>
        <v xml:space="preserve"> </v>
      </c>
      <c r="V3586" s="232" t="str">
        <f t="shared" si="389"/>
        <v/>
      </c>
      <c r="W3586" s="232" t="str">
        <f t="shared" si="390"/>
        <v/>
      </c>
      <c r="X3586" s="232" t="str">
        <f>IFERROR(VLOOKUP(W3586,Datos!$P$4:$Q$18,2,0),"")</f>
        <v/>
      </c>
      <c r="Y3586" s="232" t="str">
        <f t="shared" si="391"/>
        <v/>
      </c>
      <c r="AA3586" s="314" t="str">
        <f t="shared" ca="1" si="388"/>
        <v/>
      </c>
    </row>
    <row r="3587" spans="1:27" x14ac:dyDescent="0.3">
      <c r="A3587" s="238"/>
      <c r="B3587" s="241" t="str">
        <f t="shared" si="392"/>
        <v/>
      </c>
      <c r="C3587" s="239"/>
      <c r="D3587" s="240" t="str">
        <f>IF(C3587&lt;&gt;"",VLOOKUP(C3587,'BASE EQUIPOS'!$G$8:$H$22,2,0),"")</f>
        <v/>
      </c>
      <c r="E3587" s="241" t="str">
        <f>IF(C3587&lt;&gt;"",VLOOKUP(C3587,'BASE EQUIPOS'!$G$8:$I$22,3,0),"")</f>
        <v/>
      </c>
      <c r="F3587" s="241" t="str">
        <f>IF(C3587&lt;&gt;"",VLOOKUP(C3587,'BASE EQUIPOS'!$G$8:$J$22,4,0),"")</f>
        <v/>
      </c>
      <c r="G3587" s="242"/>
      <c r="H3587" s="233"/>
      <c r="I3587" s="241"/>
      <c r="J3587" s="241"/>
      <c r="K3587" s="241"/>
      <c r="L3587" s="239"/>
      <c r="M3587" s="244"/>
      <c r="N3587" s="245" t="str">
        <f t="shared" ca="1" si="386"/>
        <v/>
      </c>
      <c r="O3587" s="239"/>
      <c r="P3587" s="244"/>
      <c r="Q3587" s="245" t="str">
        <f t="shared" si="387"/>
        <v/>
      </c>
      <c r="U3587" s="246" t="str">
        <f>IFERROR(VLOOKUP(C3587,'BASE EQUIPOS'!$G$8:$O$22,9,0)," ")</f>
        <v xml:space="preserve"> </v>
      </c>
      <c r="V3587" s="232" t="str">
        <f t="shared" si="389"/>
        <v/>
      </c>
      <c r="W3587" s="232" t="str">
        <f t="shared" si="390"/>
        <v/>
      </c>
      <c r="X3587" s="232" t="str">
        <f>IFERROR(VLOOKUP(W3587,Datos!$P$4:$Q$18,2,0),"")</f>
        <v/>
      </c>
      <c r="Y3587" s="232" t="str">
        <f t="shared" si="391"/>
        <v/>
      </c>
      <c r="AA3587" s="314" t="str">
        <f t="shared" ca="1" si="388"/>
        <v/>
      </c>
    </row>
    <row r="3588" spans="1:27" x14ac:dyDescent="0.3">
      <c r="A3588" s="238"/>
      <c r="B3588" s="241" t="str">
        <f t="shared" si="392"/>
        <v/>
      </c>
      <c r="C3588" s="239"/>
      <c r="D3588" s="240" t="str">
        <f>IF(C3588&lt;&gt;"",VLOOKUP(C3588,'BASE EQUIPOS'!$G$8:$H$22,2,0),"")</f>
        <v/>
      </c>
      <c r="E3588" s="241" t="str">
        <f>IF(C3588&lt;&gt;"",VLOOKUP(C3588,'BASE EQUIPOS'!$G$8:$I$22,3,0),"")</f>
        <v/>
      </c>
      <c r="F3588" s="241" t="str">
        <f>IF(C3588&lt;&gt;"",VLOOKUP(C3588,'BASE EQUIPOS'!$G$8:$J$22,4,0),"")</f>
        <v/>
      </c>
      <c r="G3588" s="242"/>
      <c r="H3588" s="233"/>
      <c r="I3588" s="241"/>
      <c r="J3588" s="241"/>
      <c r="K3588" s="241"/>
      <c r="L3588" s="239"/>
      <c r="M3588" s="244"/>
      <c r="N3588" s="245" t="str">
        <f t="shared" ca="1" si="386"/>
        <v/>
      </c>
      <c r="O3588" s="239"/>
      <c r="P3588" s="244"/>
      <c r="Q3588" s="245" t="str">
        <f t="shared" si="387"/>
        <v/>
      </c>
      <c r="U3588" s="246" t="str">
        <f>IFERROR(VLOOKUP(C3588,'BASE EQUIPOS'!$G$8:$O$22,9,0)," ")</f>
        <v xml:space="preserve"> </v>
      </c>
      <c r="V3588" s="232" t="str">
        <f t="shared" si="389"/>
        <v/>
      </c>
      <c r="W3588" s="232" t="str">
        <f t="shared" si="390"/>
        <v/>
      </c>
      <c r="X3588" s="232" t="str">
        <f>IFERROR(VLOOKUP(W3588,Datos!$P$4:$Q$18,2,0),"")</f>
        <v/>
      </c>
      <c r="Y3588" s="232" t="str">
        <f t="shared" si="391"/>
        <v/>
      </c>
      <c r="AA3588" s="314" t="str">
        <f t="shared" ca="1" si="388"/>
        <v/>
      </c>
    </row>
    <row r="3589" spans="1:27" x14ac:dyDescent="0.3">
      <c r="A3589" s="238"/>
      <c r="B3589" s="241" t="str">
        <f t="shared" si="392"/>
        <v/>
      </c>
      <c r="C3589" s="239"/>
      <c r="D3589" s="240" t="str">
        <f>IF(C3589&lt;&gt;"",VLOOKUP(C3589,'BASE EQUIPOS'!$G$8:$H$22,2,0),"")</f>
        <v/>
      </c>
      <c r="E3589" s="241" t="str">
        <f>IF(C3589&lt;&gt;"",VLOOKUP(C3589,'BASE EQUIPOS'!$G$8:$I$22,3,0),"")</f>
        <v/>
      </c>
      <c r="F3589" s="241" t="str">
        <f>IF(C3589&lt;&gt;"",VLOOKUP(C3589,'BASE EQUIPOS'!$G$8:$J$22,4,0),"")</f>
        <v/>
      </c>
      <c r="G3589" s="242"/>
      <c r="H3589" s="233"/>
      <c r="I3589" s="241"/>
      <c r="J3589" s="241"/>
      <c r="K3589" s="241"/>
      <c r="L3589" s="239"/>
      <c r="M3589" s="244"/>
      <c r="N3589" s="245" t="str">
        <f t="shared" ca="1" si="386"/>
        <v/>
      </c>
      <c r="O3589" s="239"/>
      <c r="P3589" s="244"/>
      <c r="Q3589" s="245" t="str">
        <f t="shared" si="387"/>
        <v/>
      </c>
      <c r="U3589" s="246" t="str">
        <f>IFERROR(VLOOKUP(C3589,'BASE EQUIPOS'!$G$8:$O$22,9,0)," ")</f>
        <v xml:space="preserve"> </v>
      </c>
      <c r="V3589" s="232" t="str">
        <f t="shared" si="389"/>
        <v/>
      </c>
      <c r="W3589" s="232" t="str">
        <f t="shared" si="390"/>
        <v/>
      </c>
      <c r="X3589" s="232" t="str">
        <f>IFERROR(VLOOKUP(W3589,Datos!$P$4:$Q$18,2,0),"")</f>
        <v/>
      </c>
      <c r="Y3589" s="232" t="str">
        <f t="shared" si="391"/>
        <v/>
      </c>
      <c r="AA3589" s="314" t="str">
        <f t="shared" ca="1" si="388"/>
        <v/>
      </c>
    </row>
    <row r="3590" spans="1:27" x14ac:dyDescent="0.3">
      <c r="A3590" s="238"/>
      <c r="B3590" s="241" t="str">
        <f t="shared" si="392"/>
        <v/>
      </c>
      <c r="C3590" s="239"/>
      <c r="D3590" s="240" t="str">
        <f>IF(C3590&lt;&gt;"",VLOOKUP(C3590,'BASE EQUIPOS'!$G$8:$H$22,2,0),"")</f>
        <v/>
      </c>
      <c r="E3590" s="241" t="str">
        <f>IF(C3590&lt;&gt;"",VLOOKUP(C3590,'BASE EQUIPOS'!$G$8:$I$22,3,0),"")</f>
        <v/>
      </c>
      <c r="F3590" s="241" t="str">
        <f>IF(C3590&lt;&gt;"",VLOOKUP(C3590,'BASE EQUIPOS'!$G$8:$J$22,4,0),"")</f>
        <v/>
      </c>
      <c r="G3590" s="242"/>
      <c r="H3590" s="233"/>
      <c r="I3590" s="241"/>
      <c r="J3590" s="241"/>
      <c r="K3590" s="241"/>
      <c r="L3590" s="239"/>
      <c r="M3590" s="244"/>
      <c r="N3590" s="245" t="str">
        <f t="shared" ca="1" si="386"/>
        <v/>
      </c>
      <c r="O3590" s="239"/>
      <c r="P3590" s="244"/>
      <c r="Q3590" s="245" t="str">
        <f t="shared" si="387"/>
        <v/>
      </c>
      <c r="U3590" s="246" t="str">
        <f>IFERROR(VLOOKUP(C3590,'BASE EQUIPOS'!$G$8:$O$22,9,0)," ")</f>
        <v xml:space="preserve"> </v>
      </c>
      <c r="V3590" s="232" t="str">
        <f t="shared" si="389"/>
        <v/>
      </c>
      <c r="W3590" s="232" t="str">
        <f t="shared" si="390"/>
        <v/>
      </c>
      <c r="X3590" s="232" t="str">
        <f>IFERROR(VLOOKUP(W3590,Datos!$P$4:$Q$18,2,0),"")</f>
        <v/>
      </c>
      <c r="Y3590" s="232" t="str">
        <f t="shared" si="391"/>
        <v/>
      </c>
      <c r="AA3590" s="314" t="str">
        <f t="shared" ca="1" si="388"/>
        <v/>
      </c>
    </row>
    <row r="3591" spans="1:27" x14ac:dyDescent="0.3">
      <c r="A3591" s="238"/>
      <c r="B3591" s="241" t="str">
        <f t="shared" si="392"/>
        <v/>
      </c>
      <c r="C3591" s="239"/>
      <c r="D3591" s="240" t="str">
        <f>IF(C3591&lt;&gt;"",VLOOKUP(C3591,'BASE EQUIPOS'!$G$8:$H$22,2,0),"")</f>
        <v/>
      </c>
      <c r="E3591" s="241" t="str">
        <f>IF(C3591&lt;&gt;"",VLOOKUP(C3591,'BASE EQUIPOS'!$G$8:$I$22,3,0),"")</f>
        <v/>
      </c>
      <c r="F3591" s="241" t="str">
        <f>IF(C3591&lt;&gt;"",VLOOKUP(C3591,'BASE EQUIPOS'!$G$8:$J$22,4,0),"")</f>
        <v/>
      </c>
      <c r="G3591" s="242"/>
      <c r="H3591" s="233"/>
      <c r="I3591" s="241"/>
      <c r="J3591" s="241"/>
      <c r="K3591" s="241"/>
      <c r="L3591" s="239"/>
      <c r="M3591" s="244"/>
      <c r="N3591" s="245" t="str">
        <f t="shared" ca="1" si="386"/>
        <v/>
      </c>
      <c r="O3591" s="239"/>
      <c r="P3591" s="244"/>
      <c r="Q3591" s="245" t="str">
        <f t="shared" si="387"/>
        <v/>
      </c>
      <c r="U3591" s="246" t="str">
        <f>IFERROR(VLOOKUP(C3591,'BASE EQUIPOS'!$G$8:$O$22,9,0)," ")</f>
        <v xml:space="preserve"> </v>
      </c>
      <c r="V3591" s="232" t="str">
        <f t="shared" si="389"/>
        <v/>
      </c>
      <c r="W3591" s="232" t="str">
        <f t="shared" si="390"/>
        <v/>
      </c>
      <c r="X3591" s="232" t="str">
        <f>IFERROR(VLOOKUP(W3591,Datos!$P$4:$Q$18,2,0),"")</f>
        <v/>
      </c>
      <c r="Y3591" s="232" t="str">
        <f t="shared" si="391"/>
        <v/>
      </c>
      <c r="AA3591" s="314" t="str">
        <f t="shared" ca="1" si="388"/>
        <v/>
      </c>
    </row>
    <row r="3592" spans="1:27" x14ac:dyDescent="0.3">
      <c r="A3592" s="238"/>
      <c r="B3592" s="241" t="str">
        <f t="shared" si="392"/>
        <v/>
      </c>
      <c r="C3592" s="239"/>
      <c r="D3592" s="240" t="str">
        <f>IF(C3592&lt;&gt;"",VLOOKUP(C3592,'BASE EQUIPOS'!$G$8:$H$22,2,0),"")</f>
        <v/>
      </c>
      <c r="E3592" s="241" t="str">
        <f>IF(C3592&lt;&gt;"",VLOOKUP(C3592,'BASE EQUIPOS'!$G$8:$I$22,3,0),"")</f>
        <v/>
      </c>
      <c r="F3592" s="241" t="str">
        <f>IF(C3592&lt;&gt;"",VLOOKUP(C3592,'BASE EQUIPOS'!$G$8:$J$22,4,0),"")</f>
        <v/>
      </c>
      <c r="G3592" s="242"/>
      <c r="H3592" s="233"/>
      <c r="I3592" s="241"/>
      <c r="J3592" s="241"/>
      <c r="K3592" s="241"/>
      <c r="L3592" s="239"/>
      <c r="M3592" s="244"/>
      <c r="N3592" s="245" t="str">
        <f t="shared" ca="1" si="386"/>
        <v/>
      </c>
      <c r="O3592" s="239"/>
      <c r="P3592" s="244"/>
      <c r="Q3592" s="245" t="str">
        <f t="shared" si="387"/>
        <v/>
      </c>
      <c r="U3592" s="246" t="str">
        <f>IFERROR(VLOOKUP(C3592,'BASE EQUIPOS'!$G$8:$O$22,9,0)," ")</f>
        <v xml:space="preserve"> </v>
      </c>
      <c r="V3592" s="232" t="str">
        <f t="shared" si="389"/>
        <v/>
      </c>
      <c r="W3592" s="232" t="str">
        <f t="shared" si="390"/>
        <v/>
      </c>
      <c r="X3592" s="232" t="str">
        <f>IFERROR(VLOOKUP(W3592,Datos!$P$4:$Q$18,2,0),"")</f>
        <v/>
      </c>
      <c r="Y3592" s="232" t="str">
        <f t="shared" si="391"/>
        <v/>
      </c>
      <c r="AA3592" s="314" t="str">
        <f t="shared" ca="1" si="388"/>
        <v/>
      </c>
    </row>
    <row r="3593" spans="1:27" x14ac:dyDescent="0.3">
      <c r="A3593" s="238"/>
      <c r="B3593" s="241" t="str">
        <f t="shared" si="392"/>
        <v/>
      </c>
      <c r="C3593" s="239"/>
      <c r="D3593" s="240" t="str">
        <f>IF(C3593&lt;&gt;"",VLOOKUP(C3593,'BASE EQUIPOS'!$G$8:$H$22,2,0),"")</f>
        <v/>
      </c>
      <c r="E3593" s="241" t="str">
        <f>IF(C3593&lt;&gt;"",VLOOKUP(C3593,'BASE EQUIPOS'!$G$8:$I$22,3,0),"")</f>
        <v/>
      </c>
      <c r="F3593" s="241" t="str">
        <f>IF(C3593&lt;&gt;"",VLOOKUP(C3593,'BASE EQUIPOS'!$G$8:$J$22,4,0),"")</f>
        <v/>
      </c>
      <c r="G3593" s="242"/>
      <c r="H3593" s="233"/>
      <c r="I3593" s="241"/>
      <c r="J3593" s="241"/>
      <c r="K3593" s="241"/>
      <c r="L3593" s="239"/>
      <c r="M3593" s="244"/>
      <c r="N3593" s="245" t="str">
        <f t="shared" ca="1" si="386"/>
        <v/>
      </c>
      <c r="O3593" s="239"/>
      <c r="P3593" s="244"/>
      <c r="Q3593" s="245" t="str">
        <f t="shared" si="387"/>
        <v/>
      </c>
      <c r="U3593" s="246" t="str">
        <f>IFERROR(VLOOKUP(C3593,'BASE EQUIPOS'!$G$8:$O$22,9,0)," ")</f>
        <v xml:space="preserve"> </v>
      </c>
      <c r="V3593" s="232" t="str">
        <f t="shared" si="389"/>
        <v/>
      </c>
      <c r="W3593" s="232" t="str">
        <f t="shared" si="390"/>
        <v/>
      </c>
      <c r="X3593" s="232" t="str">
        <f>IFERROR(VLOOKUP(W3593,Datos!$P$4:$Q$18,2,0),"")</f>
        <v/>
      </c>
      <c r="Y3593" s="232" t="str">
        <f t="shared" si="391"/>
        <v/>
      </c>
      <c r="AA3593" s="314" t="str">
        <f t="shared" ca="1" si="388"/>
        <v/>
      </c>
    </row>
    <row r="3594" spans="1:27" x14ac:dyDescent="0.3">
      <c r="A3594" s="238"/>
      <c r="B3594" s="241" t="str">
        <f t="shared" si="392"/>
        <v/>
      </c>
      <c r="C3594" s="239"/>
      <c r="D3594" s="240" t="str">
        <f>IF(C3594&lt;&gt;"",VLOOKUP(C3594,'BASE EQUIPOS'!$G$8:$H$22,2,0),"")</f>
        <v/>
      </c>
      <c r="E3594" s="241" t="str">
        <f>IF(C3594&lt;&gt;"",VLOOKUP(C3594,'BASE EQUIPOS'!$G$8:$I$22,3,0),"")</f>
        <v/>
      </c>
      <c r="F3594" s="241" t="str">
        <f>IF(C3594&lt;&gt;"",VLOOKUP(C3594,'BASE EQUIPOS'!$G$8:$J$22,4,0),"")</f>
        <v/>
      </c>
      <c r="G3594" s="242"/>
      <c r="H3594" s="233"/>
      <c r="I3594" s="241"/>
      <c r="J3594" s="241"/>
      <c r="K3594" s="241"/>
      <c r="L3594" s="239"/>
      <c r="M3594" s="244"/>
      <c r="N3594" s="245" t="str">
        <f t="shared" ca="1" si="386"/>
        <v/>
      </c>
      <c r="O3594" s="239"/>
      <c r="P3594" s="244"/>
      <c r="Q3594" s="245" t="str">
        <f t="shared" si="387"/>
        <v/>
      </c>
      <c r="U3594" s="246" t="str">
        <f>IFERROR(VLOOKUP(C3594,'BASE EQUIPOS'!$G$8:$O$22,9,0)," ")</f>
        <v xml:space="preserve"> </v>
      </c>
      <c r="V3594" s="232" t="str">
        <f t="shared" si="389"/>
        <v/>
      </c>
      <c r="W3594" s="232" t="str">
        <f t="shared" si="390"/>
        <v/>
      </c>
      <c r="X3594" s="232" t="str">
        <f>IFERROR(VLOOKUP(W3594,Datos!$P$4:$Q$18,2,0),"")</f>
        <v/>
      </c>
      <c r="Y3594" s="232" t="str">
        <f t="shared" si="391"/>
        <v/>
      </c>
      <c r="AA3594" s="314" t="str">
        <f t="shared" ca="1" si="388"/>
        <v/>
      </c>
    </row>
    <row r="3595" spans="1:27" x14ac:dyDescent="0.3">
      <c r="A3595" s="238"/>
      <c r="B3595" s="241" t="str">
        <f t="shared" si="392"/>
        <v/>
      </c>
      <c r="C3595" s="239"/>
      <c r="D3595" s="240" t="str">
        <f>IF(C3595&lt;&gt;"",VLOOKUP(C3595,'BASE EQUIPOS'!$G$8:$H$22,2,0),"")</f>
        <v/>
      </c>
      <c r="E3595" s="241" t="str">
        <f>IF(C3595&lt;&gt;"",VLOOKUP(C3595,'BASE EQUIPOS'!$G$8:$I$22,3,0),"")</f>
        <v/>
      </c>
      <c r="F3595" s="241" t="str">
        <f>IF(C3595&lt;&gt;"",VLOOKUP(C3595,'BASE EQUIPOS'!$G$8:$J$22,4,0),"")</f>
        <v/>
      </c>
      <c r="G3595" s="242"/>
      <c r="H3595" s="233"/>
      <c r="I3595" s="241"/>
      <c r="J3595" s="241"/>
      <c r="K3595" s="241"/>
      <c r="L3595" s="239"/>
      <c r="M3595" s="244"/>
      <c r="N3595" s="245" t="str">
        <f t="shared" ca="1" si="386"/>
        <v/>
      </c>
      <c r="O3595" s="239"/>
      <c r="P3595" s="244"/>
      <c r="Q3595" s="245" t="str">
        <f t="shared" si="387"/>
        <v/>
      </c>
      <c r="U3595" s="246" t="str">
        <f>IFERROR(VLOOKUP(C3595,'BASE EQUIPOS'!$G$8:$O$22,9,0)," ")</f>
        <v xml:space="preserve"> </v>
      </c>
      <c r="V3595" s="232" t="str">
        <f t="shared" si="389"/>
        <v/>
      </c>
      <c r="W3595" s="232" t="str">
        <f t="shared" si="390"/>
        <v/>
      </c>
      <c r="X3595" s="232" t="str">
        <f>IFERROR(VLOOKUP(W3595,Datos!$P$4:$Q$18,2,0),"")</f>
        <v/>
      </c>
      <c r="Y3595" s="232" t="str">
        <f t="shared" si="391"/>
        <v/>
      </c>
      <c r="AA3595" s="314" t="str">
        <f t="shared" ca="1" si="388"/>
        <v/>
      </c>
    </row>
    <row r="3596" spans="1:27" x14ac:dyDescent="0.3">
      <c r="A3596" s="238"/>
      <c r="B3596" s="241" t="str">
        <f t="shared" si="392"/>
        <v/>
      </c>
      <c r="C3596" s="239"/>
      <c r="D3596" s="240" t="str">
        <f>IF(C3596&lt;&gt;"",VLOOKUP(C3596,'BASE EQUIPOS'!$G$8:$H$22,2,0),"")</f>
        <v/>
      </c>
      <c r="E3596" s="241" t="str">
        <f>IF(C3596&lt;&gt;"",VLOOKUP(C3596,'BASE EQUIPOS'!$G$8:$I$22,3,0),"")</f>
        <v/>
      </c>
      <c r="F3596" s="241" t="str">
        <f>IF(C3596&lt;&gt;"",VLOOKUP(C3596,'BASE EQUIPOS'!$G$8:$J$22,4,0),"")</f>
        <v/>
      </c>
      <c r="G3596" s="242"/>
      <c r="H3596" s="233"/>
      <c r="I3596" s="241"/>
      <c r="J3596" s="241"/>
      <c r="K3596" s="241"/>
      <c r="L3596" s="239"/>
      <c r="M3596" s="244"/>
      <c r="N3596" s="245" t="str">
        <f t="shared" ca="1" si="386"/>
        <v/>
      </c>
      <c r="O3596" s="239"/>
      <c r="P3596" s="244"/>
      <c r="Q3596" s="245" t="str">
        <f t="shared" si="387"/>
        <v/>
      </c>
      <c r="U3596" s="246" t="str">
        <f>IFERROR(VLOOKUP(C3596,'BASE EQUIPOS'!$G$8:$O$22,9,0)," ")</f>
        <v xml:space="preserve"> </v>
      </c>
      <c r="V3596" s="232" t="str">
        <f t="shared" si="389"/>
        <v/>
      </c>
      <c r="W3596" s="232" t="str">
        <f t="shared" si="390"/>
        <v/>
      </c>
      <c r="X3596" s="232" t="str">
        <f>IFERROR(VLOOKUP(W3596,Datos!$P$4:$Q$18,2,0),"")</f>
        <v/>
      </c>
      <c r="Y3596" s="232" t="str">
        <f t="shared" si="391"/>
        <v/>
      </c>
      <c r="AA3596" s="314" t="str">
        <f t="shared" ca="1" si="388"/>
        <v/>
      </c>
    </row>
    <row r="3597" spans="1:27" x14ac:dyDescent="0.3">
      <c r="A3597" s="238"/>
      <c r="B3597" s="241" t="str">
        <f t="shared" si="392"/>
        <v/>
      </c>
      <c r="C3597" s="239"/>
      <c r="D3597" s="240" t="str">
        <f>IF(C3597&lt;&gt;"",VLOOKUP(C3597,'BASE EQUIPOS'!$G$8:$H$22,2,0),"")</f>
        <v/>
      </c>
      <c r="E3597" s="241" t="str">
        <f>IF(C3597&lt;&gt;"",VLOOKUP(C3597,'BASE EQUIPOS'!$G$8:$I$22,3,0),"")</f>
        <v/>
      </c>
      <c r="F3597" s="241" t="str">
        <f>IF(C3597&lt;&gt;"",VLOOKUP(C3597,'BASE EQUIPOS'!$G$8:$J$22,4,0),"")</f>
        <v/>
      </c>
      <c r="G3597" s="242"/>
      <c r="H3597" s="233"/>
      <c r="I3597" s="241"/>
      <c r="J3597" s="241"/>
      <c r="K3597" s="241"/>
      <c r="L3597" s="239"/>
      <c r="M3597" s="244"/>
      <c r="N3597" s="245" t="str">
        <f t="shared" ca="1" si="386"/>
        <v/>
      </c>
      <c r="O3597" s="239"/>
      <c r="P3597" s="244"/>
      <c r="Q3597" s="245" t="str">
        <f t="shared" si="387"/>
        <v/>
      </c>
      <c r="U3597" s="246" t="str">
        <f>IFERROR(VLOOKUP(C3597,'BASE EQUIPOS'!$G$8:$O$22,9,0)," ")</f>
        <v xml:space="preserve"> </v>
      </c>
      <c r="V3597" s="232" t="str">
        <f t="shared" si="389"/>
        <v/>
      </c>
      <c r="W3597" s="232" t="str">
        <f t="shared" si="390"/>
        <v/>
      </c>
      <c r="X3597" s="232" t="str">
        <f>IFERROR(VLOOKUP(W3597,Datos!$P$4:$Q$18,2,0),"")</f>
        <v/>
      </c>
      <c r="Y3597" s="232" t="str">
        <f t="shared" si="391"/>
        <v/>
      </c>
      <c r="AA3597" s="314" t="str">
        <f t="shared" ca="1" si="388"/>
        <v/>
      </c>
    </row>
    <row r="3598" spans="1:27" x14ac:dyDescent="0.3">
      <c r="A3598" s="238"/>
      <c r="B3598" s="241" t="str">
        <f t="shared" si="392"/>
        <v/>
      </c>
      <c r="C3598" s="239"/>
      <c r="D3598" s="240" t="str">
        <f>IF(C3598&lt;&gt;"",VLOOKUP(C3598,'BASE EQUIPOS'!$G$8:$H$22,2,0),"")</f>
        <v/>
      </c>
      <c r="E3598" s="241" t="str">
        <f>IF(C3598&lt;&gt;"",VLOOKUP(C3598,'BASE EQUIPOS'!$G$8:$I$22,3,0),"")</f>
        <v/>
      </c>
      <c r="F3598" s="241" t="str">
        <f>IF(C3598&lt;&gt;"",VLOOKUP(C3598,'BASE EQUIPOS'!$G$8:$J$22,4,0),"")</f>
        <v/>
      </c>
      <c r="G3598" s="242"/>
      <c r="H3598" s="233"/>
      <c r="I3598" s="241"/>
      <c r="J3598" s="241"/>
      <c r="K3598" s="241"/>
      <c r="L3598" s="239"/>
      <c r="M3598" s="244"/>
      <c r="N3598" s="245" t="str">
        <f t="shared" ca="1" si="386"/>
        <v/>
      </c>
      <c r="O3598" s="239"/>
      <c r="P3598" s="244"/>
      <c r="Q3598" s="245" t="str">
        <f t="shared" si="387"/>
        <v/>
      </c>
      <c r="U3598" s="246" t="str">
        <f>IFERROR(VLOOKUP(C3598,'BASE EQUIPOS'!$G$8:$O$22,9,0)," ")</f>
        <v xml:space="preserve"> </v>
      </c>
      <c r="V3598" s="232" t="str">
        <f t="shared" si="389"/>
        <v/>
      </c>
      <c r="W3598" s="232" t="str">
        <f t="shared" si="390"/>
        <v/>
      </c>
      <c r="X3598" s="232" t="str">
        <f>IFERROR(VLOOKUP(W3598,Datos!$P$4:$Q$18,2,0),"")</f>
        <v/>
      </c>
      <c r="Y3598" s="232" t="str">
        <f t="shared" si="391"/>
        <v/>
      </c>
      <c r="AA3598" s="314" t="str">
        <f t="shared" ca="1" si="388"/>
        <v/>
      </c>
    </row>
    <row r="3599" spans="1:27" x14ac:dyDescent="0.3">
      <c r="A3599" s="238"/>
      <c r="B3599" s="241" t="str">
        <f t="shared" si="392"/>
        <v/>
      </c>
      <c r="C3599" s="239"/>
      <c r="D3599" s="240" t="str">
        <f>IF(C3599&lt;&gt;"",VLOOKUP(C3599,'BASE EQUIPOS'!$G$8:$H$22,2,0),"")</f>
        <v/>
      </c>
      <c r="E3599" s="241" t="str">
        <f>IF(C3599&lt;&gt;"",VLOOKUP(C3599,'BASE EQUIPOS'!$G$8:$I$22,3,0),"")</f>
        <v/>
      </c>
      <c r="F3599" s="241" t="str">
        <f>IF(C3599&lt;&gt;"",VLOOKUP(C3599,'BASE EQUIPOS'!$G$8:$J$22,4,0),"")</f>
        <v/>
      </c>
      <c r="G3599" s="242"/>
      <c r="H3599" s="233"/>
      <c r="I3599" s="241"/>
      <c r="J3599" s="241"/>
      <c r="K3599" s="241"/>
      <c r="L3599" s="239"/>
      <c r="M3599" s="244"/>
      <c r="N3599" s="245" t="str">
        <f t="shared" ca="1" si="386"/>
        <v/>
      </c>
      <c r="O3599" s="239"/>
      <c r="P3599" s="244"/>
      <c r="Q3599" s="245" t="str">
        <f t="shared" si="387"/>
        <v/>
      </c>
      <c r="U3599" s="246" t="str">
        <f>IFERROR(VLOOKUP(C3599,'BASE EQUIPOS'!$G$8:$O$22,9,0)," ")</f>
        <v xml:space="preserve"> </v>
      </c>
      <c r="V3599" s="232" t="str">
        <f t="shared" si="389"/>
        <v/>
      </c>
      <c r="W3599" s="232" t="str">
        <f t="shared" si="390"/>
        <v/>
      </c>
      <c r="X3599" s="232" t="str">
        <f>IFERROR(VLOOKUP(W3599,Datos!$P$4:$Q$18,2,0),"")</f>
        <v/>
      </c>
      <c r="Y3599" s="232" t="str">
        <f t="shared" si="391"/>
        <v/>
      </c>
      <c r="AA3599" s="314" t="str">
        <f t="shared" ca="1" si="388"/>
        <v/>
      </c>
    </row>
    <row r="3600" spans="1:27" x14ac:dyDescent="0.3">
      <c r="A3600" s="238"/>
      <c r="B3600" s="241" t="str">
        <f t="shared" si="392"/>
        <v/>
      </c>
      <c r="C3600" s="239"/>
      <c r="D3600" s="240" t="str">
        <f>IF(C3600&lt;&gt;"",VLOOKUP(C3600,'BASE EQUIPOS'!$G$8:$H$22,2,0),"")</f>
        <v/>
      </c>
      <c r="E3600" s="241" t="str">
        <f>IF(C3600&lt;&gt;"",VLOOKUP(C3600,'BASE EQUIPOS'!$G$8:$I$22,3,0),"")</f>
        <v/>
      </c>
      <c r="F3600" s="241" t="str">
        <f>IF(C3600&lt;&gt;"",VLOOKUP(C3600,'BASE EQUIPOS'!$G$8:$J$22,4,0),"")</f>
        <v/>
      </c>
      <c r="G3600" s="242"/>
      <c r="H3600" s="233"/>
      <c r="I3600" s="241"/>
      <c r="J3600" s="241"/>
      <c r="K3600" s="241"/>
      <c r="L3600" s="239"/>
      <c r="M3600" s="244"/>
      <c r="N3600" s="245" t="str">
        <f t="shared" ref="N3600:N3663" ca="1" si="393">IF(M3600="","",IF(O3600="",NOW()*24-(L3600+M3600)*24,"Mtto. Terminado"))</f>
        <v/>
      </c>
      <c r="O3600" s="239"/>
      <c r="P3600" s="244"/>
      <c r="Q3600" s="245" t="str">
        <f t="shared" ref="Q3600:Q3663" si="394">IF(O3600="","",IF(P3600="","",(O3600+P3600)*24-(L3600+M3600)*24))</f>
        <v/>
      </c>
      <c r="U3600" s="246" t="str">
        <f>IFERROR(VLOOKUP(C3600,'BASE EQUIPOS'!$G$8:$O$22,9,0)," ")</f>
        <v xml:space="preserve"> </v>
      </c>
      <c r="V3600" s="232" t="str">
        <f t="shared" si="389"/>
        <v/>
      </c>
      <c r="W3600" s="232" t="str">
        <f t="shared" si="390"/>
        <v/>
      </c>
      <c r="X3600" s="232" t="str">
        <f>IFERROR(VLOOKUP(W3600,Datos!$P$4:$Q$18,2,0),"")</f>
        <v/>
      </c>
      <c r="Y3600" s="232" t="str">
        <f t="shared" si="391"/>
        <v/>
      </c>
      <c r="AA3600" s="314" t="str">
        <f t="shared" ca="1" si="388"/>
        <v/>
      </c>
    </row>
    <row r="3601" spans="1:27" x14ac:dyDescent="0.3">
      <c r="A3601" s="238"/>
      <c r="B3601" s="241" t="str">
        <f t="shared" si="392"/>
        <v/>
      </c>
      <c r="C3601" s="239"/>
      <c r="D3601" s="240" t="str">
        <f>IF(C3601&lt;&gt;"",VLOOKUP(C3601,'BASE EQUIPOS'!$G$8:$H$22,2,0),"")</f>
        <v/>
      </c>
      <c r="E3601" s="241" t="str">
        <f>IF(C3601&lt;&gt;"",VLOOKUP(C3601,'BASE EQUIPOS'!$G$8:$I$22,3,0),"")</f>
        <v/>
      </c>
      <c r="F3601" s="241" t="str">
        <f>IF(C3601&lt;&gt;"",VLOOKUP(C3601,'BASE EQUIPOS'!$G$8:$J$22,4,0),"")</f>
        <v/>
      </c>
      <c r="G3601" s="242"/>
      <c r="H3601" s="233"/>
      <c r="I3601" s="241"/>
      <c r="J3601" s="241"/>
      <c r="K3601" s="241"/>
      <c r="L3601" s="239"/>
      <c r="M3601" s="244"/>
      <c r="N3601" s="245" t="str">
        <f t="shared" ca="1" si="393"/>
        <v/>
      </c>
      <c r="O3601" s="239"/>
      <c r="P3601" s="244"/>
      <c r="Q3601" s="245" t="str">
        <f t="shared" si="394"/>
        <v/>
      </c>
      <c r="U3601" s="246" t="str">
        <f>IFERROR(VLOOKUP(C3601,'BASE EQUIPOS'!$G$8:$O$22,9,0)," ")</f>
        <v xml:space="preserve"> </v>
      </c>
      <c r="V3601" s="232" t="str">
        <f t="shared" si="389"/>
        <v/>
      </c>
      <c r="W3601" s="232" t="str">
        <f t="shared" si="390"/>
        <v/>
      </c>
      <c r="X3601" s="232" t="str">
        <f>IFERROR(VLOOKUP(W3601,Datos!$P$4:$Q$18,2,0),"")</f>
        <v/>
      </c>
      <c r="Y3601" s="232" t="str">
        <f t="shared" si="391"/>
        <v/>
      </c>
      <c r="AA3601" s="314" t="str">
        <f t="shared" ref="AA3601:AA3664" ca="1" si="395">IF(N3601="Mtto. Terminado",1,"")</f>
        <v/>
      </c>
    </row>
    <row r="3602" spans="1:27" x14ac:dyDescent="0.3">
      <c r="A3602" s="238"/>
      <c r="B3602" s="241" t="str">
        <f t="shared" si="392"/>
        <v/>
      </c>
      <c r="C3602" s="239"/>
      <c r="D3602" s="240" t="str">
        <f>IF(C3602&lt;&gt;"",VLOOKUP(C3602,'BASE EQUIPOS'!$G$8:$H$22,2,0),"")</f>
        <v/>
      </c>
      <c r="E3602" s="241" t="str">
        <f>IF(C3602&lt;&gt;"",VLOOKUP(C3602,'BASE EQUIPOS'!$G$8:$I$22,3,0),"")</f>
        <v/>
      </c>
      <c r="F3602" s="241" t="str">
        <f>IF(C3602&lt;&gt;"",VLOOKUP(C3602,'BASE EQUIPOS'!$G$8:$J$22,4,0),"")</f>
        <v/>
      </c>
      <c r="G3602" s="242"/>
      <c r="H3602" s="233"/>
      <c r="I3602" s="241"/>
      <c r="J3602" s="241"/>
      <c r="K3602" s="241"/>
      <c r="L3602" s="239"/>
      <c r="M3602" s="244"/>
      <c r="N3602" s="245" t="str">
        <f t="shared" ca="1" si="393"/>
        <v/>
      </c>
      <c r="O3602" s="239"/>
      <c r="P3602" s="244"/>
      <c r="Q3602" s="245" t="str">
        <f t="shared" si="394"/>
        <v/>
      </c>
      <c r="U3602" s="246" t="str">
        <f>IFERROR(VLOOKUP(C3602,'BASE EQUIPOS'!$G$8:$O$22,9,0)," ")</f>
        <v xml:space="preserve"> </v>
      </c>
      <c r="V3602" s="232" t="str">
        <f t="shared" si="389"/>
        <v/>
      </c>
      <c r="W3602" s="232" t="str">
        <f t="shared" si="390"/>
        <v/>
      </c>
      <c r="X3602" s="232" t="str">
        <f>IFERROR(VLOOKUP(W3602,Datos!$P$4:$Q$18,2,0),"")</f>
        <v/>
      </c>
      <c r="Y3602" s="232" t="str">
        <f t="shared" si="391"/>
        <v/>
      </c>
      <c r="AA3602" s="314" t="str">
        <f t="shared" ca="1" si="395"/>
        <v/>
      </c>
    </row>
    <row r="3603" spans="1:27" x14ac:dyDescent="0.3">
      <c r="A3603" s="238"/>
      <c r="B3603" s="241" t="str">
        <f t="shared" si="392"/>
        <v/>
      </c>
      <c r="C3603" s="239"/>
      <c r="D3603" s="240" t="str">
        <f>IF(C3603&lt;&gt;"",VLOOKUP(C3603,'BASE EQUIPOS'!$G$8:$H$22,2,0),"")</f>
        <v/>
      </c>
      <c r="E3603" s="241" t="str">
        <f>IF(C3603&lt;&gt;"",VLOOKUP(C3603,'BASE EQUIPOS'!$G$8:$I$22,3,0),"")</f>
        <v/>
      </c>
      <c r="F3603" s="241" t="str">
        <f>IF(C3603&lt;&gt;"",VLOOKUP(C3603,'BASE EQUIPOS'!$G$8:$J$22,4,0),"")</f>
        <v/>
      </c>
      <c r="G3603" s="242"/>
      <c r="H3603" s="233"/>
      <c r="I3603" s="241"/>
      <c r="J3603" s="241"/>
      <c r="K3603" s="241"/>
      <c r="L3603" s="239"/>
      <c r="M3603" s="244"/>
      <c r="N3603" s="245" t="str">
        <f t="shared" ca="1" si="393"/>
        <v/>
      </c>
      <c r="O3603" s="239"/>
      <c r="P3603" s="244"/>
      <c r="Q3603" s="245" t="str">
        <f t="shared" si="394"/>
        <v/>
      </c>
      <c r="U3603" s="246" t="str">
        <f>IFERROR(VLOOKUP(C3603,'BASE EQUIPOS'!$G$8:$O$22,9,0)," ")</f>
        <v xml:space="preserve"> </v>
      </c>
      <c r="V3603" s="232" t="str">
        <f t="shared" si="389"/>
        <v/>
      </c>
      <c r="W3603" s="232" t="str">
        <f t="shared" si="390"/>
        <v/>
      </c>
      <c r="X3603" s="232" t="str">
        <f>IFERROR(VLOOKUP(W3603,Datos!$P$4:$Q$18,2,0),"")</f>
        <v/>
      </c>
      <c r="Y3603" s="232" t="str">
        <f t="shared" si="391"/>
        <v/>
      </c>
      <c r="AA3603" s="314" t="str">
        <f t="shared" ca="1" si="395"/>
        <v/>
      </c>
    </row>
    <row r="3604" spans="1:27" x14ac:dyDescent="0.3">
      <c r="A3604" s="238"/>
      <c r="B3604" s="241" t="str">
        <f t="shared" si="392"/>
        <v/>
      </c>
      <c r="C3604" s="239"/>
      <c r="D3604" s="240" t="str">
        <f>IF(C3604&lt;&gt;"",VLOOKUP(C3604,'BASE EQUIPOS'!$G$8:$H$22,2,0),"")</f>
        <v/>
      </c>
      <c r="E3604" s="241" t="str">
        <f>IF(C3604&lt;&gt;"",VLOOKUP(C3604,'BASE EQUIPOS'!$G$8:$I$22,3,0),"")</f>
        <v/>
      </c>
      <c r="F3604" s="241" t="str">
        <f>IF(C3604&lt;&gt;"",VLOOKUP(C3604,'BASE EQUIPOS'!$G$8:$J$22,4,0),"")</f>
        <v/>
      </c>
      <c r="G3604" s="242"/>
      <c r="H3604" s="233"/>
      <c r="I3604" s="241"/>
      <c r="J3604" s="241"/>
      <c r="K3604" s="241"/>
      <c r="L3604" s="239"/>
      <c r="M3604" s="244"/>
      <c r="N3604" s="245" t="str">
        <f t="shared" ca="1" si="393"/>
        <v/>
      </c>
      <c r="O3604" s="239"/>
      <c r="P3604" s="244"/>
      <c r="Q3604" s="245" t="str">
        <f t="shared" si="394"/>
        <v/>
      </c>
      <c r="U3604" s="246" t="str">
        <f>IFERROR(VLOOKUP(C3604,'BASE EQUIPOS'!$G$8:$O$22,9,0)," ")</f>
        <v xml:space="preserve"> </v>
      </c>
      <c r="V3604" s="232" t="str">
        <f t="shared" si="389"/>
        <v/>
      </c>
      <c r="W3604" s="232" t="str">
        <f t="shared" si="390"/>
        <v/>
      </c>
      <c r="X3604" s="232" t="str">
        <f>IFERROR(VLOOKUP(W3604,Datos!$P$4:$Q$18,2,0),"")</f>
        <v/>
      </c>
      <c r="Y3604" s="232" t="str">
        <f t="shared" si="391"/>
        <v/>
      </c>
      <c r="AA3604" s="314" t="str">
        <f t="shared" ca="1" si="395"/>
        <v/>
      </c>
    </row>
    <row r="3605" spans="1:27" x14ac:dyDescent="0.3">
      <c r="A3605" s="238"/>
      <c r="B3605" s="241" t="str">
        <f t="shared" si="392"/>
        <v/>
      </c>
      <c r="C3605" s="239"/>
      <c r="D3605" s="240" t="str">
        <f>IF(C3605&lt;&gt;"",VLOOKUP(C3605,'BASE EQUIPOS'!$G$8:$H$22,2,0),"")</f>
        <v/>
      </c>
      <c r="E3605" s="241" t="str">
        <f>IF(C3605&lt;&gt;"",VLOOKUP(C3605,'BASE EQUIPOS'!$G$8:$I$22,3,0),"")</f>
        <v/>
      </c>
      <c r="F3605" s="241" t="str">
        <f>IF(C3605&lt;&gt;"",VLOOKUP(C3605,'BASE EQUIPOS'!$G$8:$J$22,4,0),"")</f>
        <v/>
      </c>
      <c r="G3605" s="242"/>
      <c r="H3605" s="233"/>
      <c r="I3605" s="241"/>
      <c r="J3605" s="241"/>
      <c r="K3605" s="241"/>
      <c r="L3605" s="239"/>
      <c r="M3605" s="244"/>
      <c r="N3605" s="245" t="str">
        <f t="shared" ca="1" si="393"/>
        <v/>
      </c>
      <c r="O3605" s="239"/>
      <c r="P3605" s="244"/>
      <c r="Q3605" s="245" t="str">
        <f t="shared" si="394"/>
        <v/>
      </c>
      <c r="U3605" s="246" t="str">
        <f>IFERROR(VLOOKUP(C3605,'BASE EQUIPOS'!$G$8:$O$22,9,0)," ")</f>
        <v xml:space="preserve"> </v>
      </c>
      <c r="V3605" s="232" t="str">
        <f t="shared" ref="V3605:V3668" si="396">IF(G3605="MTTO. SISTEMÁTICO","PREVENTIVA",IF(G3605="MTTO. PREDICTIVO","INSPECCIÓN",""))</f>
        <v/>
      </c>
      <c r="W3605" s="232" t="str">
        <f t="shared" ref="W3605:W3668" si="397">CONCATENATE(D3605,I3605)</f>
        <v/>
      </c>
      <c r="X3605" s="232" t="str">
        <f>IFERROR(VLOOKUP(W3605,Datos!$P$4:$Q$18,2,0),"")</f>
        <v/>
      </c>
      <c r="Y3605" s="232" t="str">
        <f t="shared" ref="Y3605:Y3668" si="398">IF(A3605="OT CORRECTIVA",1,IF(A3605="OT PREVENTIVA",2,IF(A3605="HOJA INSPECCIÓN",3,"")))</f>
        <v/>
      </c>
      <c r="AA3605" s="314" t="str">
        <f t="shared" ca="1" si="395"/>
        <v/>
      </c>
    </row>
    <row r="3606" spans="1:27" x14ac:dyDescent="0.3">
      <c r="A3606" s="238"/>
      <c r="B3606" s="241" t="str">
        <f t="shared" si="392"/>
        <v/>
      </c>
      <c r="C3606" s="239"/>
      <c r="D3606" s="240" t="str">
        <f>IF(C3606&lt;&gt;"",VLOOKUP(C3606,'BASE EQUIPOS'!$G$8:$H$22,2,0),"")</f>
        <v/>
      </c>
      <c r="E3606" s="241" t="str">
        <f>IF(C3606&lt;&gt;"",VLOOKUP(C3606,'BASE EQUIPOS'!$G$8:$I$22,3,0),"")</f>
        <v/>
      </c>
      <c r="F3606" s="241" t="str">
        <f>IF(C3606&lt;&gt;"",VLOOKUP(C3606,'BASE EQUIPOS'!$G$8:$J$22,4,0),"")</f>
        <v/>
      </c>
      <c r="G3606" s="242"/>
      <c r="H3606" s="233"/>
      <c r="I3606" s="241"/>
      <c r="J3606" s="241"/>
      <c r="K3606" s="241"/>
      <c r="L3606" s="239"/>
      <c r="M3606" s="244"/>
      <c r="N3606" s="245" t="str">
        <f t="shared" ca="1" si="393"/>
        <v/>
      </c>
      <c r="O3606" s="239"/>
      <c r="P3606" s="244"/>
      <c r="Q3606" s="245" t="str">
        <f t="shared" si="394"/>
        <v/>
      </c>
      <c r="U3606" s="246" t="str">
        <f>IFERROR(VLOOKUP(C3606,'BASE EQUIPOS'!$G$8:$O$22,9,0)," ")</f>
        <v xml:space="preserve"> </v>
      </c>
      <c r="V3606" s="232" t="str">
        <f t="shared" si="396"/>
        <v/>
      </c>
      <c r="W3606" s="232" t="str">
        <f t="shared" si="397"/>
        <v/>
      </c>
      <c r="X3606" s="232" t="str">
        <f>IFERROR(VLOOKUP(W3606,Datos!$P$4:$Q$18,2,0),"")</f>
        <v/>
      </c>
      <c r="Y3606" s="232" t="str">
        <f t="shared" si="398"/>
        <v/>
      </c>
      <c r="AA3606" s="314" t="str">
        <f t="shared" ca="1" si="395"/>
        <v/>
      </c>
    </row>
    <row r="3607" spans="1:27" x14ac:dyDescent="0.3">
      <c r="A3607" s="238"/>
      <c r="B3607" s="241" t="str">
        <f t="shared" si="392"/>
        <v/>
      </c>
      <c r="C3607" s="239"/>
      <c r="D3607" s="240" t="str">
        <f>IF(C3607&lt;&gt;"",VLOOKUP(C3607,'BASE EQUIPOS'!$G$8:$H$22,2,0),"")</f>
        <v/>
      </c>
      <c r="E3607" s="241" t="str">
        <f>IF(C3607&lt;&gt;"",VLOOKUP(C3607,'BASE EQUIPOS'!$G$8:$I$22,3,0),"")</f>
        <v/>
      </c>
      <c r="F3607" s="241" t="str">
        <f>IF(C3607&lt;&gt;"",VLOOKUP(C3607,'BASE EQUIPOS'!$G$8:$J$22,4,0),"")</f>
        <v/>
      </c>
      <c r="G3607" s="242"/>
      <c r="H3607" s="233"/>
      <c r="I3607" s="241"/>
      <c r="J3607" s="241"/>
      <c r="K3607" s="241"/>
      <c r="L3607" s="239"/>
      <c r="M3607" s="244"/>
      <c r="N3607" s="245" t="str">
        <f t="shared" ca="1" si="393"/>
        <v/>
      </c>
      <c r="O3607" s="239"/>
      <c r="P3607" s="244"/>
      <c r="Q3607" s="245" t="str">
        <f t="shared" si="394"/>
        <v/>
      </c>
      <c r="U3607" s="246" t="str">
        <f>IFERROR(VLOOKUP(C3607,'BASE EQUIPOS'!$G$8:$O$22,9,0)," ")</f>
        <v xml:space="preserve"> </v>
      </c>
      <c r="V3607" s="232" t="str">
        <f t="shared" si="396"/>
        <v/>
      </c>
      <c r="W3607" s="232" t="str">
        <f t="shared" si="397"/>
        <v/>
      </c>
      <c r="X3607" s="232" t="str">
        <f>IFERROR(VLOOKUP(W3607,Datos!$P$4:$Q$18,2,0),"")</f>
        <v/>
      </c>
      <c r="Y3607" s="232" t="str">
        <f t="shared" si="398"/>
        <v/>
      </c>
      <c r="AA3607" s="314" t="str">
        <f t="shared" ca="1" si="395"/>
        <v/>
      </c>
    </row>
    <row r="3608" spans="1:27" x14ac:dyDescent="0.3">
      <c r="A3608" s="238"/>
      <c r="B3608" s="241" t="str">
        <f t="shared" si="392"/>
        <v/>
      </c>
      <c r="C3608" s="239"/>
      <c r="D3608" s="240" t="str">
        <f>IF(C3608&lt;&gt;"",VLOOKUP(C3608,'BASE EQUIPOS'!$G$8:$H$22,2,0),"")</f>
        <v/>
      </c>
      <c r="E3608" s="241" t="str">
        <f>IF(C3608&lt;&gt;"",VLOOKUP(C3608,'BASE EQUIPOS'!$G$8:$I$22,3,0),"")</f>
        <v/>
      </c>
      <c r="F3608" s="241" t="str">
        <f>IF(C3608&lt;&gt;"",VLOOKUP(C3608,'BASE EQUIPOS'!$G$8:$J$22,4,0),"")</f>
        <v/>
      </c>
      <c r="G3608" s="242"/>
      <c r="H3608" s="233"/>
      <c r="I3608" s="241"/>
      <c r="J3608" s="241"/>
      <c r="K3608" s="241"/>
      <c r="L3608" s="239"/>
      <c r="M3608" s="244"/>
      <c r="N3608" s="245" t="str">
        <f t="shared" ca="1" si="393"/>
        <v/>
      </c>
      <c r="O3608" s="239"/>
      <c r="P3608" s="244"/>
      <c r="Q3608" s="245" t="str">
        <f t="shared" si="394"/>
        <v/>
      </c>
      <c r="U3608" s="246" t="str">
        <f>IFERROR(VLOOKUP(C3608,'BASE EQUIPOS'!$G$8:$O$22,9,0)," ")</f>
        <v xml:space="preserve"> </v>
      </c>
      <c r="V3608" s="232" t="str">
        <f t="shared" si="396"/>
        <v/>
      </c>
      <c r="W3608" s="232" t="str">
        <f t="shared" si="397"/>
        <v/>
      </c>
      <c r="X3608" s="232" t="str">
        <f>IFERROR(VLOOKUP(W3608,Datos!$P$4:$Q$18,2,0),"")</f>
        <v/>
      </c>
      <c r="Y3608" s="232" t="str">
        <f t="shared" si="398"/>
        <v/>
      </c>
      <c r="AA3608" s="314" t="str">
        <f t="shared" ca="1" si="395"/>
        <v/>
      </c>
    </row>
    <row r="3609" spans="1:27" x14ac:dyDescent="0.3">
      <c r="A3609" s="238"/>
      <c r="B3609" s="241" t="str">
        <f t="shared" si="392"/>
        <v/>
      </c>
      <c r="C3609" s="239"/>
      <c r="D3609" s="240" t="str">
        <f>IF(C3609&lt;&gt;"",VLOOKUP(C3609,'BASE EQUIPOS'!$G$8:$H$22,2,0),"")</f>
        <v/>
      </c>
      <c r="E3609" s="241" t="str">
        <f>IF(C3609&lt;&gt;"",VLOOKUP(C3609,'BASE EQUIPOS'!$G$8:$I$22,3,0),"")</f>
        <v/>
      </c>
      <c r="F3609" s="241" t="str">
        <f>IF(C3609&lt;&gt;"",VLOOKUP(C3609,'BASE EQUIPOS'!$G$8:$J$22,4,0),"")</f>
        <v/>
      </c>
      <c r="G3609" s="242"/>
      <c r="H3609" s="233"/>
      <c r="I3609" s="241"/>
      <c r="J3609" s="241"/>
      <c r="K3609" s="241"/>
      <c r="L3609" s="239"/>
      <c r="M3609" s="244"/>
      <c r="N3609" s="245" t="str">
        <f t="shared" ca="1" si="393"/>
        <v/>
      </c>
      <c r="O3609" s="239"/>
      <c r="P3609" s="244"/>
      <c r="Q3609" s="245" t="str">
        <f t="shared" si="394"/>
        <v/>
      </c>
      <c r="U3609" s="246" t="str">
        <f>IFERROR(VLOOKUP(C3609,'BASE EQUIPOS'!$G$8:$O$22,9,0)," ")</f>
        <v xml:space="preserve"> </v>
      </c>
      <c r="V3609" s="232" t="str">
        <f t="shared" si="396"/>
        <v/>
      </c>
      <c r="W3609" s="232" t="str">
        <f t="shared" si="397"/>
        <v/>
      </c>
      <c r="X3609" s="232" t="str">
        <f>IFERROR(VLOOKUP(W3609,Datos!$P$4:$Q$18,2,0),"")</f>
        <v/>
      </c>
      <c r="Y3609" s="232" t="str">
        <f t="shared" si="398"/>
        <v/>
      </c>
      <c r="AA3609" s="314" t="str">
        <f t="shared" ca="1" si="395"/>
        <v/>
      </c>
    </row>
    <row r="3610" spans="1:27" x14ac:dyDescent="0.3">
      <c r="A3610" s="238"/>
      <c r="B3610" s="241" t="str">
        <f t="shared" si="392"/>
        <v/>
      </c>
      <c r="C3610" s="239"/>
      <c r="D3610" s="240" t="str">
        <f>IF(C3610&lt;&gt;"",VLOOKUP(C3610,'BASE EQUIPOS'!$G$8:$H$22,2,0),"")</f>
        <v/>
      </c>
      <c r="E3610" s="241" t="str">
        <f>IF(C3610&lt;&gt;"",VLOOKUP(C3610,'BASE EQUIPOS'!$G$8:$I$22,3,0),"")</f>
        <v/>
      </c>
      <c r="F3610" s="241" t="str">
        <f>IF(C3610&lt;&gt;"",VLOOKUP(C3610,'BASE EQUIPOS'!$G$8:$J$22,4,0),"")</f>
        <v/>
      </c>
      <c r="G3610" s="242"/>
      <c r="H3610" s="233"/>
      <c r="I3610" s="241"/>
      <c r="J3610" s="241"/>
      <c r="K3610" s="241"/>
      <c r="L3610" s="239"/>
      <c r="M3610" s="244"/>
      <c r="N3610" s="245" t="str">
        <f t="shared" ca="1" si="393"/>
        <v/>
      </c>
      <c r="O3610" s="239"/>
      <c r="P3610" s="244"/>
      <c r="Q3610" s="245" t="str">
        <f t="shared" si="394"/>
        <v/>
      </c>
      <c r="U3610" s="246" t="str">
        <f>IFERROR(VLOOKUP(C3610,'BASE EQUIPOS'!$G$8:$O$22,9,0)," ")</f>
        <v xml:space="preserve"> </v>
      </c>
      <c r="V3610" s="232" t="str">
        <f t="shared" si="396"/>
        <v/>
      </c>
      <c r="W3610" s="232" t="str">
        <f t="shared" si="397"/>
        <v/>
      </c>
      <c r="X3610" s="232" t="str">
        <f>IFERROR(VLOOKUP(W3610,Datos!$P$4:$Q$18,2,0),"")</f>
        <v/>
      </c>
      <c r="Y3610" s="232" t="str">
        <f t="shared" si="398"/>
        <v/>
      </c>
      <c r="AA3610" s="314" t="str">
        <f t="shared" ca="1" si="395"/>
        <v/>
      </c>
    </row>
    <row r="3611" spans="1:27" x14ac:dyDescent="0.3">
      <c r="A3611" s="238"/>
      <c r="B3611" s="241" t="str">
        <f t="shared" si="392"/>
        <v/>
      </c>
      <c r="C3611" s="239"/>
      <c r="D3611" s="240" t="str">
        <f>IF(C3611&lt;&gt;"",VLOOKUP(C3611,'BASE EQUIPOS'!$G$8:$H$22,2,0),"")</f>
        <v/>
      </c>
      <c r="E3611" s="241" t="str">
        <f>IF(C3611&lt;&gt;"",VLOOKUP(C3611,'BASE EQUIPOS'!$G$8:$I$22,3,0),"")</f>
        <v/>
      </c>
      <c r="F3611" s="241" t="str">
        <f>IF(C3611&lt;&gt;"",VLOOKUP(C3611,'BASE EQUIPOS'!$G$8:$J$22,4,0),"")</f>
        <v/>
      </c>
      <c r="G3611" s="242"/>
      <c r="H3611" s="233"/>
      <c r="I3611" s="241"/>
      <c r="J3611" s="241"/>
      <c r="K3611" s="241"/>
      <c r="L3611" s="239"/>
      <c r="M3611" s="244"/>
      <c r="N3611" s="245" t="str">
        <f t="shared" ca="1" si="393"/>
        <v/>
      </c>
      <c r="O3611" s="239"/>
      <c r="P3611" s="244"/>
      <c r="Q3611" s="245" t="str">
        <f t="shared" si="394"/>
        <v/>
      </c>
      <c r="U3611" s="246" t="str">
        <f>IFERROR(VLOOKUP(C3611,'BASE EQUIPOS'!$G$8:$O$22,9,0)," ")</f>
        <v xml:space="preserve"> </v>
      </c>
      <c r="V3611" s="232" t="str">
        <f t="shared" si="396"/>
        <v/>
      </c>
      <c r="W3611" s="232" t="str">
        <f t="shared" si="397"/>
        <v/>
      </c>
      <c r="X3611" s="232" t="str">
        <f>IFERROR(VLOOKUP(W3611,Datos!$P$4:$Q$18,2,0),"")</f>
        <v/>
      </c>
      <c r="Y3611" s="232" t="str">
        <f t="shared" si="398"/>
        <v/>
      </c>
      <c r="AA3611" s="314" t="str">
        <f t="shared" ca="1" si="395"/>
        <v/>
      </c>
    </row>
    <row r="3612" spans="1:27" x14ac:dyDescent="0.3">
      <c r="A3612" s="238"/>
      <c r="B3612" s="241" t="str">
        <f t="shared" ref="B3612:B3675" si="399">IF(C3612&lt;&gt;"",B3611+1,"")</f>
        <v/>
      </c>
      <c r="C3612" s="239"/>
      <c r="D3612" s="240" t="str">
        <f>IF(C3612&lt;&gt;"",VLOOKUP(C3612,'BASE EQUIPOS'!$G$8:$H$22,2,0),"")</f>
        <v/>
      </c>
      <c r="E3612" s="241" t="str">
        <f>IF(C3612&lt;&gt;"",VLOOKUP(C3612,'BASE EQUIPOS'!$G$8:$I$22,3,0),"")</f>
        <v/>
      </c>
      <c r="F3612" s="241" t="str">
        <f>IF(C3612&lt;&gt;"",VLOOKUP(C3612,'BASE EQUIPOS'!$G$8:$J$22,4,0),"")</f>
        <v/>
      </c>
      <c r="G3612" s="242"/>
      <c r="H3612" s="233"/>
      <c r="I3612" s="241"/>
      <c r="J3612" s="241"/>
      <c r="K3612" s="241"/>
      <c r="L3612" s="239"/>
      <c r="M3612" s="244"/>
      <c r="N3612" s="245" t="str">
        <f t="shared" ca="1" si="393"/>
        <v/>
      </c>
      <c r="O3612" s="239"/>
      <c r="P3612" s="244"/>
      <c r="Q3612" s="245" t="str">
        <f t="shared" si="394"/>
        <v/>
      </c>
      <c r="U3612" s="246" t="str">
        <f>IFERROR(VLOOKUP(C3612,'BASE EQUIPOS'!$G$8:$O$22,9,0)," ")</f>
        <v xml:space="preserve"> </v>
      </c>
      <c r="V3612" s="232" t="str">
        <f t="shared" si="396"/>
        <v/>
      </c>
      <c r="W3612" s="232" t="str">
        <f t="shared" si="397"/>
        <v/>
      </c>
      <c r="X3612" s="232" t="str">
        <f>IFERROR(VLOOKUP(W3612,Datos!$P$4:$Q$18,2,0),"")</f>
        <v/>
      </c>
      <c r="Y3612" s="232" t="str">
        <f t="shared" si="398"/>
        <v/>
      </c>
      <c r="AA3612" s="314" t="str">
        <f t="shared" ca="1" si="395"/>
        <v/>
      </c>
    </row>
    <row r="3613" spans="1:27" x14ac:dyDescent="0.3">
      <c r="A3613" s="238"/>
      <c r="B3613" s="241" t="str">
        <f t="shared" si="399"/>
        <v/>
      </c>
      <c r="C3613" s="239"/>
      <c r="D3613" s="240" t="str">
        <f>IF(C3613&lt;&gt;"",VLOOKUP(C3613,'BASE EQUIPOS'!$G$8:$H$22,2,0),"")</f>
        <v/>
      </c>
      <c r="E3613" s="241" t="str">
        <f>IF(C3613&lt;&gt;"",VLOOKUP(C3613,'BASE EQUIPOS'!$G$8:$I$22,3,0),"")</f>
        <v/>
      </c>
      <c r="F3613" s="241" t="str">
        <f>IF(C3613&lt;&gt;"",VLOOKUP(C3613,'BASE EQUIPOS'!$G$8:$J$22,4,0),"")</f>
        <v/>
      </c>
      <c r="G3613" s="242"/>
      <c r="H3613" s="233"/>
      <c r="I3613" s="241"/>
      <c r="J3613" s="241"/>
      <c r="K3613" s="241"/>
      <c r="L3613" s="239"/>
      <c r="M3613" s="244"/>
      <c r="N3613" s="245" t="str">
        <f t="shared" ca="1" si="393"/>
        <v/>
      </c>
      <c r="O3613" s="239"/>
      <c r="P3613" s="244"/>
      <c r="Q3613" s="245" t="str">
        <f t="shared" si="394"/>
        <v/>
      </c>
      <c r="U3613" s="246" t="str">
        <f>IFERROR(VLOOKUP(C3613,'BASE EQUIPOS'!$G$8:$O$22,9,0)," ")</f>
        <v xml:space="preserve"> </v>
      </c>
      <c r="V3613" s="232" t="str">
        <f t="shared" si="396"/>
        <v/>
      </c>
      <c r="W3613" s="232" t="str">
        <f t="shared" si="397"/>
        <v/>
      </c>
      <c r="X3613" s="232" t="str">
        <f>IFERROR(VLOOKUP(W3613,Datos!$P$4:$Q$18,2,0),"")</f>
        <v/>
      </c>
      <c r="Y3613" s="232" t="str">
        <f t="shared" si="398"/>
        <v/>
      </c>
      <c r="AA3613" s="314" t="str">
        <f t="shared" ca="1" si="395"/>
        <v/>
      </c>
    </row>
    <row r="3614" spans="1:27" x14ac:dyDescent="0.3">
      <c r="A3614" s="238"/>
      <c r="B3614" s="241" t="str">
        <f t="shared" si="399"/>
        <v/>
      </c>
      <c r="C3614" s="239"/>
      <c r="D3614" s="240" t="str">
        <f>IF(C3614&lt;&gt;"",VLOOKUP(C3614,'BASE EQUIPOS'!$G$8:$H$22,2,0),"")</f>
        <v/>
      </c>
      <c r="E3614" s="241" t="str">
        <f>IF(C3614&lt;&gt;"",VLOOKUP(C3614,'BASE EQUIPOS'!$G$8:$I$22,3,0),"")</f>
        <v/>
      </c>
      <c r="F3614" s="241" t="str">
        <f>IF(C3614&lt;&gt;"",VLOOKUP(C3614,'BASE EQUIPOS'!$G$8:$J$22,4,0),"")</f>
        <v/>
      </c>
      <c r="G3614" s="242"/>
      <c r="H3614" s="233"/>
      <c r="I3614" s="241"/>
      <c r="J3614" s="241"/>
      <c r="K3614" s="241"/>
      <c r="L3614" s="239"/>
      <c r="M3614" s="244"/>
      <c r="N3614" s="245" t="str">
        <f t="shared" ca="1" si="393"/>
        <v/>
      </c>
      <c r="O3614" s="239"/>
      <c r="P3614" s="244"/>
      <c r="Q3614" s="245" t="str">
        <f t="shared" si="394"/>
        <v/>
      </c>
      <c r="U3614" s="246" t="str">
        <f>IFERROR(VLOOKUP(C3614,'BASE EQUIPOS'!$G$8:$O$22,9,0)," ")</f>
        <v xml:space="preserve"> </v>
      </c>
      <c r="V3614" s="232" t="str">
        <f t="shared" si="396"/>
        <v/>
      </c>
      <c r="W3614" s="232" t="str">
        <f t="shared" si="397"/>
        <v/>
      </c>
      <c r="X3614" s="232" t="str">
        <f>IFERROR(VLOOKUP(W3614,Datos!$P$4:$Q$18,2,0),"")</f>
        <v/>
      </c>
      <c r="Y3614" s="232" t="str">
        <f t="shared" si="398"/>
        <v/>
      </c>
      <c r="AA3614" s="314" t="str">
        <f t="shared" ca="1" si="395"/>
        <v/>
      </c>
    </row>
    <row r="3615" spans="1:27" x14ac:dyDescent="0.3">
      <c r="A3615" s="238"/>
      <c r="B3615" s="241" t="str">
        <f t="shared" si="399"/>
        <v/>
      </c>
      <c r="C3615" s="239"/>
      <c r="D3615" s="240" t="str">
        <f>IF(C3615&lt;&gt;"",VLOOKUP(C3615,'BASE EQUIPOS'!$G$8:$H$22,2,0),"")</f>
        <v/>
      </c>
      <c r="E3615" s="241" t="str">
        <f>IF(C3615&lt;&gt;"",VLOOKUP(C3615,'BASE EQUIPOS'!$G$8:$I$22,3,0),"")</f>
        <v/>
      </c>
      <c r="F3615" s="241" t="str">
        <f>IF(C3615&lt;&gt;"",VLOOKUP(C3615,'BASE EQUIPOS'!$G$8:$J$22,4,0),"")</f>
        <v/>
      </c>
      <c r="G3615" s="242"/>
      <c r="H3615" s="233"/>
      <c r="I3615" s="241"/>
      <c r="J3615" s="241"/>
      <c r="K3615" s="241"/>
      <c r="L3615" s="239"/>
      <c r="M3615" s="244"/>
      <c r="N3615" s="245" t="str">
        <f t="shared" ca="1" si="393"/>
        <v/>
      </c>
      <c r="O3615" s="239"/>
      <c r="P3615" s="244"/>
      <c r="Q3615" s="245" t="str">
        <f t="shared" si="394"/>
        <v/>
      </c>
      <c r="U3615" s="246" t="str">
        <f>IFERROR(VLOOKUP(C3615,'BASE EQUIPOS'!$G$8:$O$22,9,0)," ")</f>
        <v xml:space="preserve"> </v>
      </c>
      <c r="V3615" s="232" t="str">
        <f t="shared" si="396"/>
        <v/>
      </c>
      <c r="W3615" s="232" t="str">
        <f t="shared" si="397"/>
        <v/>
      </c>
      <c r="X3615" s="232" t="str">
        <f>IFERROR(VLOOKUP(W3615,Datos!$P$4:$Q$18,2,0),"")</f>
        <v/>
      </c>
      <c r="Y3615" s="232" t="str">
        <f t="shared" si="398"/>
        <v/>
      </c>
      <c r="AA3615" s="314" t="str">
        <f t="shared" ca="1" si="395"/>
        <v/>
      </c>
    </row>
    <row r="3616" spans="1:27" x14ac:dyDescent="0.3">
      <c r="A3616" s="238"/>
      <c r="B3616" s="241" t="str">
        <f t="shared" si="399"/>
        <v/>
      </c>
      <c r="C3616" s="239"/>
      <c r="D3616" s="240" t="str">
        <f>IF(C3616&lt;&gt;"",VLOOKUP(C3616,'BASE EQUIPOS'!$G$8:$H$22,2,0),"")</f>
        <v/>
      </c>
      <c r="E3616" s="241" t="str">
        <f>IF(C3616&lt;&gt;"",VLOOKUP(C3616,'BASE EQUIPOS'!$G$8:$I$22,3,0),"")</f>
        <v/>
      </c>
      <c r="F3616" s="241" t="str">
        <f>IF(C3616&lt;&gt;"",VLOOKUP(C3616,'BASE EQUIPOS'!$G$8:$J$22,4,0),"")</f>
        <v/>
      </c>
      <c r="G3616" s="242"/>
      <c r="H3616" s="233"/>
      <c r="I3616" s="241"/>
      <c r="J3616" s="241"/>
      <c r="K3616" s="241"/>
      <c r="L3616" s="239"/>
      <c r="M3616" s="244"/>
      <c r="N3616" s="245" t="str">
        <f t="shared" ca="1" si="393"/>
        <v/>
      </c>
      <c r="O3616" s="239"/>
      <c r="P3616" s="244"/>
      <c r="Q3616" s="245" t="str">
        <f t="shared" si="394"/>
        <v/>
      </c>
      <c r="U3616" s="246" t="str">
        <f>IFERROR(VLOOKUP(C3616,'BASE EQUIPOS'!$G$8:$O$22,9,0)," ")</f>
        <v xml:space="preserve"> </v>
      </c>
      <c r="V3616" s="232" t="str">
        <f t="shared" si="396"/>
        <v/>
      </c>
      <c r="W3616" s="232" t="str">
        <f t="shared" si="397"/>
        <v/>
      </c>
      <c r="X3616" s="232" t="str">
        <f>IFERROR(VLOOKUP(W3616,Datos!$P$4:$Q$18,2,0),"")</f>
        <v/>
      </c>
      <c r="Y3616" s="232" t="str">
        <f t="shared" si="398"/>
        <v/>
      </c>
      <c r="AA3616" s="314" t="str">
        <f t="shared" ca="1" si="395"/>
        <v/>
      </c>
    </row>
    <row r="3617" spans="1:27" x14ac:dyDescent="0.3">
      <c r="A3617" s="238"/>
      <c r="B3617" s="241" t="str">
        <f t="shared" si="399"/>
        <v/>
      </c>
      <c r="C3617" s="239"/>
      <c r="D3617" s="240" t="str">
        <f>IF(C3617&lt;&gt;"",VLOOKUP(C3617,'BASE EQUIPOS'!$G$8:$H$22,2,0),"")</f>
        <v/>
      </c>
      <c r="E3617" s="241" t="str">
        <f>IF(C3617&lt;&gt;"",VLOOKUP(C3617,'BASE EQUIPOS'!$G$8:$I$22,3,0),"")</f>
        <v/>
      </c>
      <c r="F3617" s="241" t="str">
        <f>IF(C3617&lt;&gt;"",VLOOKUP(C3617,'BASE EQUIPOS'!$G$8:$J$22,4,0),"")</f>
        <v/>
      </c>
      <c r="G3617" s="242"/>
      <c r="H3617" s="233"/>
      <c r="I3617" s="241"/>
      <c r="J3617" s="241"/>
      <c r="K3617" s="241"/>
      <c r="L3617" s="239"/>
      <c r="M3617" s="244"/>
      <c r="N3617" s="245" t="str">
        <f t="shared" ca="1" si="393"/>
        <v/>
      </c>
      <c r="O3617" s="239"/>
      <c r="P3617" s="244"/>
      <c r="Q3617" s="245" t="str">
        <f t="shared" si="394"/>
        <v/>
      </c>
      <c r="U3617" s="246" t="str">
        <f>IFERROR(VLOOKUP(C3617,'BASE EQUIPOS'!$G$8:$O$22,9,0)," ")</f>
        <v xml:space="preserve"> </v>
      </c>
      <c r="V3617" s="232" t="str">
        <f t="shared" si="396"/>
        <v/>
      </c>
      <c r="W3617" s="232" t="str">
        <f t="shared" si="397"/>
        <v/>
      </c>
      <c r="X3617" s="232" t="str">
        <f>IFERROR(VLOOKUP(W3617,Datos!$P$4:$Q$18,2,0),"")</f>
        <v/>
      </c>
      <c r="Y3617" s="232" t="str">
        <f t="shared" si="398"/>
        <v/>
      </c>
      <c r="AA3617" s="314" t="str">
        <f t="shared" ca="1" si="395"/>
        <v/>
      </c>
    </row>
    <row r="3618" spans="1:27" x14ac:dyDescent="0.3">
      <c r="A3618" s="238"/>
      <c r="B3618" s="241" t="str">
        <f t="shared" si="399"/>
        <v/>
      </c>
      <c r="C3618" s="239"/>
      <c r="D3618" s="240" t="str">
        <f>IF(C3618&lt;&gt;"",VLOOKUP(C3618,'BASE EQUIPOS'!$G$8:$H$22,2,0),"")</f>
        <v/>
      </c>
      <c r="E3618" s="241" t="str">
        <f>IF(C3618&lt;&gt;"",VLOOKUP(C3618,'BASE EQUIPOS'!$G$8:$I$22,3,0),"")</f>
        <v/>
      </c>
      <c r="F3618" s="241" t="str">
        <f>IF(C3618&lt;&gt;"",VLOOKUP(C3618,'BASE EQUIPOS'!$G$8:$J$22,4,0),"")</f>
        <v/>
      </c>
      <c r="G3618" s="242"/>
      <c r="H3618" s="233"/>
      <c r="I3618" s="241"/>
      <c r="J3618" s="241"/>
      <c r="K3618" s="241"/>
      <c r="L3618" s="239"/>
      <c r="M3618" s="244"/>
      <c r="N3618" s="245" t="str">
        <f t="shared" ca="1" si="393"/>
        <v/>
      </c>
      <c r="O3618" s="239"/>
      <c r="P3618" s="244"/>
      <c r="Q3618" s="245" t="str">
        <f t="shared" si="394"/>
        <v/>
      </c>
      <c r="U3618" s="246" t="str">
        <f>IFERROR(VLOOKUP(C3618,'BASE EQUIPOS'!$G$8:$O$22,9,0)," ")</f>
        <v xml:space="preserve"> </v>
      </c>
      <c r="V3618" s="232" t="str">
        <f t="shared" si="396"/>
        <v/>
      </c>
      <c r="W3618" s="232" t="str">
        <f t="shared" si="397"/>
        <v/>
      </c>
      <c r="X3618" s="232" t="str">
        <f>IFERROR(VLOOKUP(W3618,Datos!$P$4:$Q$18,2,0),"")</f>
        <v/>
      </c>
      <c r="Y3618" s="232" t="str">
        <f t="shared" si="398"/>
        <v/>
      </c>
      <c r="AA3618" s="314" t="str">
        <f t="shared" ca="1" si="395"/>
        <v/>
      </c>
    </row>
    <row r="3619" spans="1:27" x14ac:dyDescent="0.3">
      <c r="A3619" s="238"/>
      <c r="B3619" s="241" t="str">
        <f t="shared" si="399"/>
        <v/>
      </c>
      <c r="C3619" s="239"/>
      <c r="D3619" s="240" t="str">
        <f>IF(C3619&lt;&gt;"",VLOOKUP(C3619,'BASE EQUIPOS'!$G$8:$H$22,2,0),"")</f>
        <v/>
      </c>
      <c r="E3619" s="241" t="str">
        <f>IF(C3619&lt;&gt;"",VLOOKUP(C3619,'BASE EQUIPOS'!$G$8:$I$22,3,0),"")</f>
        <v/>
      </c>
      <c r="F3619" s="241" t="str">
        <f>IF(C3619&lt;&gt;"",VLOOKUP(C3619,'BASE EQUIPOS'!$G$8:$J$22,4,0),"")</f>
        <v/>
      </c>
      <c r="G3619" s="242"/>
      <c r="H3619" s="233"/>
      <c r="I3619" s="241"/>
      <c r="J3619" s="241"/>
      <c r="K3619" s="241"/>
      <c r="L3619" s="239"/>
      <c r="M3619" s="244"/>
      <c r="N3619" s="245" t="str">
        <f t="shared" ca="1" si="393"/>
        <v/>
      </c>
      <c r="O3619" s="239"/>
      <c r="P3619" s="244"/>
      <c r="Q3619" s="245" t="str">
        <f t="shared" si="394"/>
        <v/>
      </c>
      <c r="U3619" s="246" t="str">
        <f>IFERROR(VLOOKUP(C3619,'BASE EQUIPOS'!$G$8:$O$22,9,0)," ")</f>
        <v xml:space="preserve"> </v>
      </c>
      <c r="V3619" s="232" t="str">
        <f t="shared" si="396"/>
        <v/>
      </c>
      <c r="W3619" s="232" t="str">
        <f t="shared" si="397"/>
        <v/>
      </c>
      <c r="X3619" s="232" t="str">
        <f>IFERROR(VLOOKUP(W3619,Datos!$P$4:$Q$18,2,0),"")</f>
        <v/>
      </c>
      <c r="Y3619" s="232" t="str">
        <f t="shared" si="398"/>
        <v/>
      </c>
      <c r="AA3619" s="314" t="str">
        <f t="shared" ca="1" si="395"/>
        <v/>
      </c>
    </row>
    <row r="3620" spans="1:27" x14ac:dyDescent="0.3">
      <c r="A3620" s="238"/>
      <c r="B3620" s="241" t="str">
        <f t="shared" si="399"/>
        <v/>
      </c>
      <c r="C3620" s="239"/>
      <c r="D3620" s="240" t="str">
        <f>IF(C3620&lt;&gt;"",VLOOKUP(C3620,'BASE EQUIPOS'!$G$8:$H$22,2,0),"")</f>
        <v/>
      </c>
      <c r="E3620" s="241" t="str">
        <f>IF(C3620&lt;&gt;"",VLOOKUP(C3620,'BASE EQUIPOS'!$G$8:$I$22,3,0),"")</f>
        <v/>
      </c>
      <c r="F3620" s="241" t="str">
        <f>IF(C3620&lt;&gt;"",VLOOKUP(C3620,'BASE EQUIPOS'!$G$8:$J$22,4,0),"")</f>
        <v/>
      </c>
      <c r="G3620" s="242"/>
      <c r="H3620" s="233"/>
      <c r="I3620" s="241"/>
      <c r="J3620" s="241"/>
      <c r="K3620" s="241"/>
      <c r="L3620" s="239"/>
      <c r="M3620" s="244"/>
      <c r="N3620" s="245" t="str">
        <f t="shared" ca="1" si="393"/>
        <v/>
      </c>
      <c r="O3620" s="239"/>
      <c r="P3620" s="244"/>
      <c r="Q3620" s="245" t="str">
        <f t="shared" si="394"/>
        <v/>
      </c>
      <c r="U3620" s="246" t="str">
        <f>IFERROR(VLOOKUP(C3620,'BASE EQUIPOS'!$G$8:$O$22,9,0)," ")</f>
        <v xml:space="preserve"> </v>
      </c>
      <c r="V3620" s="232" t="str">
        <f t="shared" si="396"/>
        <v/>
      </c>
      <c r="W3620" s="232" t="str">
        <f t="shared" si="397"/>
        <v/>
      </c>
      <c r="X3620" s="232" t="str">
        <f>IFERROR(VLOOKUP(W3620,Datos!$P$4:$Q$18,2,0),"")</f>
        <v/>
      </c>
      <c r="Y3620" s="232" t="str">
        <f t="shared" si="398"/>
        <v/>
      </c>
      <c r="AA3620" s="314" t="str">
        <f t="shared" ca="1" si="395"/>
        <v/>
      </c>
    </row>
    <row r="3621" spans="1:27" x14ac:dyDescent="0.3">
      <c r="A3621" s="238"/>
      <c r="B3621" s="241" t="str">
        <f t="shared" si="399"/>
        <v/>
      </c>
      <c r="C3621" s="239"/>
      <c r="D3621" s="240" t="str">
        <f>IF(C3621&lt;&gt;"",VLOOKUP(C3621,'BASE EQUIPOS'!$G$8:$H$22,2,0),"")</f>
        <v/>
      </c>
      <c r="E3621" s="241" t="str">
        <f>IF(C3621&lt;&gt;"",VLOOKUP(C3621,'BASE EQUIPOS'!$G$8:$I$22,3,0),"")</f>
        <v/>
      </c>
      <c r="F3621" s="241" t="str">
        <f>IF(C3621&lt;&gt;"",VLOOKUP(C3621,'BASE EQUIPOS'!$G$8:$J$22,4,0),"")</f>
        <v/>
      </c>
      <c r="G3621" s="242"/>
      <c r="H3621" s="233"/>
      <c r="I3621" s="241"/>
      <c r="J3621" s="241"/>
      <c r="K3621" s="241"/>
      <c r="L3621" s="239"/>
      <c r="M3621" s="244"/>
      <c r="N3621" s="245" t="str">
        <f t="shared" ca="1" si="393"/>
        <v/>
      </c>
      <c r="O3621" s="239"/>
      <c r="P3621" s="244"/>
      <c r="Q3621" s="245" t="str">
        <f t="shared" si="394"/>
        <v/>
      </c>
      <c r="U3621" s="246" t="str">
        <f>IFERROR(VLOOKUP(C3621,'BASE EQUIPOS'!$G$8:$O$22,9,0)," ")</f>
        <v xml:space="preserve"> </v>
      </c>
      <c r="V3621" s="232" t="str">
        <f t="shared" si="396"/>
        <v/>
      </c>
      <c r="W3621" s="232" t="str">
        <f t="shared" si="397"/>
        <v/>
      </c>
      <c r="X3621" s="232" t="str">
        <f>IFERROR(VLOOKUP(W3621,Datos!$P$4:$Q$18,2,0),"")</f>
        <v/>
      </c>
      <c r="Y3621" s="232" t="str">
        <f t="shared" si="398"/>
        <v/>
      </c>
      <c r="AA3621" s="314" t="str">
        <f t="shared" ca="1" si="395"/>
        <v/>
      </c>
    </row>
    <row r="3622" spans="1:27" x14ac:dyDescent="0.3">
      <c r="A3622" s="238"/>
      <c r="B3622" s="241" t="str">
        <f t="shared" si="399"/>
        <v/>
      </c>
      <c r="C3622" s="239"/>
      <c r="D3622" s="240" t="str">
        <f>IF(C3622&lt;&gt;"",VLOOKUP(C3622,'BASE EQUIPOS'!$G$8:$H$22,2,0),"")</f>
        <v/>
      </c>
      <c r="E3622" s="241" t="str">
        <f>IF(C3622&lt;&gt;"",VLOOKUP(C3622,'BASE EQUIPOS'!$G$8:$I$22,3,0),"")</f>
        <v/>
      </c>
      <c r="F3622" s="241" t="str">
        <f>IF(C3622&lt;&gt;"",VLOOKUP(C3622,'BASE EQUIPOS'!$G$8:$J$22,4,0),"")</f>
        <v/>
      </c>
      <c r="G3622" s="242"/>
      <c r="H3622" s="233"/>
      <c r="I3622" s="241"/>
      <c r="J3622" s="241"/>
      <c r="K3622" s="241"/>
      <c r="L3622" s="239"/>
      <c r="M3622" s="244"/>
      <c r="N3622" s="245" t="str">
        <f t="shared" ca="1" si="393"/>
        <v/>
      </c>
      <c r="O3622" s="239"/>
      <c r="P3622" s="244"/>
      <c r="Q3622" s="245" t="str">
        <f t="shared" si="394"/>
        <v/>
      </c>
      <c r="U3622" s="246" t="str">
        <f>IFERROR(VLOOKUP(C3622,'BASE EQUIPOS'!$G$8:$O$22,9,0)," ")</f>
        <v xml:space="preserve"> </v>
      </c>
      <c r="V3622" s="232" t="str">
        <f t="shared" si="396"/>
        <v/>
      </c>
      <c r="W3622" s="232" t="str">
        <f t="shared" si="397"/>
        <v/>
      </c>
      <c r="X3622" s="232" t="str">
        <f>IFERROR(VLOOKUP(W3622,Datos!$P$4:$Q$18,2,0),"")</f>
        <v/>
      </c>
      <c r="Y3622" s="232" t="str">
        <f t="shared" si="398"/>
        <v/>
      </c>
      <c r="AA3622" s="314" t="str">
        <f t="shared" ca="1" si="395"/>
        <v/>
      </c>
    </row>
    <row r="3623" spans="1:27" x14ac:dyDescent="0.3">
      <c r="A3623" s="238"/>
      <c r="B3623" s="241" t="str">
        <f t="shared" si="399"/>
        <v/>
      </c>
      <c r="C3623" s="239"/>
      <c r="D3623" s="240" t="str">
        <f>IF(C3623&lt;&gt;"",VLOOKUP(C3623,'BASE EQUIPOS'!$G$8:$H$22,2,0),"")</f>
        <v/>
      </c>
      <c r="E3623" s="241" t="str">
        <f>IF(C3623&lt;&gt;"",VLOOKUP(C3623,'BASE EQUIPOS'!$G$8:$I$22,3,0),"")</f>
        <v/>
      </c>
      <c r="F3623" s="241" t="str">
        <f>IF(C3623&lt;&gt;"",VLOOKUP(C3623,'BASE EQUIPOS'!$G$8:$J$22,4,0),"")</f>
        <v/>
      </c>
      <c r="G3623" s="242"/>
      <c r="H3623" s="233"/>
      <c r="I3623" s="241"/>
      <c r="J3623" s="241"/>
      <c r="K3623" s="241"/>
      <c r="L3623" s="239"/>
      <c r="M3623" s="244"/>
      <c r="N3623" s="245" t="str">
        <f t="shared" ca="1" si="393"/>
        <v/>
      </c>
      <c r="O3623" s="239"/>
      <c r="P3623" s="244"/>
      <c r="Q3623" s="245" t="str">
        <f t="shared" si="394"/>
        <v/>
      </c>
      <c r="U3623" s="246" t="str">
        <f>IFERROR(VLOOKUP(C3623,'BASE EQUIPOS'!$G$8:$O$22,9,0)," ")</f>
        <v xml:space="preserve"> </v>
      </c>
      <c r="V3623" s="232" t="str">
        <f t="shared" si="396"/>
        <v/>
      </c>
      <c r="W3623" s="232" t="str">
        <f t="shared" si="397"/>
        <v/>
      </c>
      <c r="X3623" s="232" t="str">
        <f>IFERROR(VLOOKUP(W3623,Datos!$P$4:$Q$18,2,0),"")</f>
        <v/>
      </c>
      <c r="Y3623" s="232" t="str">
        <f t="shared" si="398"/>
        <v/>
      </c>
      <c r="AA3623" s="314" t="str">
        <f t="shared" ca="1" si="395"/>
        <v/>
      </c>
    </row>
    <row r="3624" spans="1:27" x14ac:dyDescent="0.3">
      <c r="A3624" s="238"/>
      <c r="B3624" s="241" t="str">
        <f t="shared" si="399"/>
        <v/>
      </c>
      <c r="C3624" s="239"/>
      <c r="D3624" s="240" t="str">
        <f>IF(C3624&lt;&gt;"",VLOOKUP(C3624,'BASE EQUIPOS'!$G$8:$H$22,2,0),"")</f>
        <v/>
      </c>
      <c r="E3624" s="241" t="str">
        <f>IF(C3624&lt;&gt;"",VLOOKUP(C3624,'BASE EQUIPOS'!$G$8:$I$22,3,0),"")</f>
        <v/>
      </c>
      <c r="F3624" s="241" t="str">
        <f>IF(C3624&lt;&gt;"",VLOOKUP(C3624,'BASE EQUIPOS'!$G$8:$J$22,4,0),"")</f>
        <v/>
      </c>
      <c r="G3624" s="242"/>
      <c r="H3624" s="233"/>
      <c r="I3624" s="241"/>
      <c r="J3624" s="241"/>
      <c r="K3624" s="241"/>
      <c r="L3624" s="239"/>
      <c r="M3624" s="244"/>
      <c r="N3624" s="245" t="str">
        <f t="shared" ca="1" si="393"/>
        <v/>
      </c>
      <c r="O3624" s="239"/>
      <c r="P3624" s="244"/>
      <c r="Q3624" s="245" t="str">
        <f t="shared" si="394"/>
        <v/>
      </c>
      <c r="U3624" s="246" t="str">
        <f>IFERROR(VLOOKUP(C3624,'BASE EQUIPOS'!$G$8:$O$22,9,0)," ")</f>
        <v xml:space="preserve"> </v>
      </c>
      <c r="V3624" s="232" t="str">
        <f t="shared" si="396"/>
        <v/>
      </c>
      <c r="W3624" s="232" t="str">
        <f t="shared" si="397"/>
        <v/>
      </c>
      <c r="X3624" s="232" t="str">
        <f>IFERROR(VLOOKUP(W3624,Datos!$P$4:$Q$18,2,0),"")</f>
        <v/>
      </c>
      <c r="Y3624" s="232" t="str">
        <f t="shared" si="398"/>
        <v/>
      </c>
      <c r="AA3624" s="314" t="str">
        <f t="shared" ca="1" si="395"/>
        <v/>
      </c>
    </row>
    <row r="3625" spans="1:27" x14ac:dyDescent="0.3">
      <c r="A3625" s="238"/>
      <c r="B3625" s="241" t="str">
        <f t="shared" si="399"/>
        <v/>
      </c>
      <c r="C3625" s="239"/>
      <c r="D3625" s="240" t="str">
        <f>IF(C3625&lt;&gt;"",VLOOKUP(C3625,'BASE EQUIPOS'!$G$8:$H$22,2,0),"")</f>
        <v/>
      </c>
      <c r="E3625" s="241" t="str">
        <f>IF(C3625&lt;&gt;"",VLOOKUP(C3625,'BASE EQUIPOS'!$G$8:$I$22,3,0),"")</f>
        <v/>
      </c>
      <c r="F3625" s="241" t="str">
        <f>IF(C3625&lt;&gt;"",VLOOKUP(C3625,'BASE EQUIPOS'!$G$8:$J$22,4,0),"")</f>
        <v/>
      </c>
      <c r="G3625" s="242"/>
      <c r="H3625" s="233"/>
      <c r="I3625" s="241"/>
      <c r="J3625" s="241"/>
      <c r="K3625" s="241"/>
      <c r="L3625" s="239"/>
      <c r="M3625" s="244"/>
      <c r="N3625" s="245" t="str">
        <f t="shared" ca="1" si="393"/>
        <v/>
      </c>
      <c r="O3625" s="239"/>
      <c r="P3625" s="244"/>
      <c r="Q3625" s="245" t="str">
        <f t="shared" si="394"/>
        <v/>
      </c>
      <c r="U3625" s="246" t="str">
        <f>IFERROR(VLOOKUP(C3625,'BASE EQUIPOS'!$G$8:$O$22,9,0)," ")</f>
        <v xml:space="preserve"> </v>
      </c>
      <c r="V3625" s="232" t="str">
        <f t="shared" si="396"/>
        <v/>
      </c>
      <c r="W3625" s="232" t="str">
        <f t="shared" si="397"/>
        <v/>
      </c>
      <c r="X3625" s="232" t="str">
        <f>IFERROR(VLOOKUP(W3625,Datos!$P$4:$Q$18,2,0),"")</f>
        <v/>
      </c>
      <c r="Y3625" s="232" t="str">
        <f t="shared" si="398"/>
        <v/>
      </c>
      <c r="AA3625" s="314" t="str">
        <f t="shared" ca="1" si="395"/>
        <v/>
      </c>
    </row>
    <row r="3626" spans="1:27" x14ac:dyDescent="0.3">
      <c r="A3626" s="238"/>
      <c r="B3626" s="241" t="str">
        <f t="shared" si="399"/>
        <v/>
      </c>
      <c r="C3626" s="239"/>
      <c r="D3626" s="240" t="str">
        <f>IF(C3626&lt;&gt;"",VLOOKUP(C3626,'BASE EQUIPOS'!$G$8:$H$22,2,0),"")</f>
        <v/>
      </c>
      <c r="E3626" s="241" t="str">
        <f>IF(C3626&lt;&gt;"",VLOOKUP(C3626,'BASE EQUIPOS'!$G$8:$I$22,3,0),"")</f>
        <v/>
      </c>
      <c r="F3626" s="241" t="str">
        <f>IF(C3626&lt;&gt;"",VLOOKUP(C3626,'BASE EQUIPOS'!$G$8:$J$22,4,0),"")</f>
        <v/>
      </c>
      <c r="G3626" s="242"/>
      <c r="H3626" s="233"/>
      <c r="I3626" s="241"/>
      <c r="J3626" s="241"/>
      <c r="K3626" s="241"/>
      <c r="L3626" s="239"/>
      <c r="M3626" s="244"/>
      <c r="N3626" s="245" t="str">
        <f t="shared" ca="1" si="393"/>
        <v/>
      </c>
      <c r="O3626" s="239"/>
      <c r="P3626" s="244"/>
      <c r="Q3626" s="245" t="str">
        <f t="shared" si="394"/>
        <v/>
      </c>
      <c r="U3626" s="246" t="str">
        <f>IFERROR(VLOOKUP(C3626,'BASE EQUIPOS'!$G$8:$O$22,9,0)," ")</f>
        <v xml:space="preserve"> </v>
      </c>
      <c r="V3626" s="232" t="str">
        <f t="shared" si="396"/>
        <v/>
      </c>
      <c r="W3626" s="232" t="str">
        <f t="shared" si="397"/>
        <v/>
      </c>
      <c r="X3626" s="232" t="str">
        <f>IFERROR(VLOOKUP(W3626,Datos!$P$4:$Q$18,2,0),"")</f>
        <v/>
      </c>
      <c r="Y3626" s="232" t="str">
        <f t="shared" si="398"/>
        <v/>
      </c>
      <c r="AA3626" s="314" t="str">
        <f t="shared" ca="1" si="395"/>
        <v/>
      </c>
    </row>
    <row r="3627" spans="1:27" x14ac:dyDescent="0.3">
      <c r="A3627" s="238"/>
      <c r="B3627" s="241" t="str">
        <f t="shared" si="399"/>
        <v/>
      </c>
      <c r="C3627" s="239"/>
      <c r="D3627" s="240" t="str">
        <f>IF(C3627&lt;&gt;"",VLOOKUP(C3627,'BASE EQUIPOS'!$G$8:$H$22,2,0),"")</f>
        <v/>
      </c>
      <c r="E3627" s="241" t="str">
        <f>IF(C3627&lt;&gt;"",VLOOKUP(C3627,'BASE EQUIPOS'!$G$8:$I$22,3,0),"")</f>
        <v/>
      </c>
      <c r="F3627" s="241" t="str">
        <f>IF(C3627&lt;&gt;"",VLOOKUP(C3627,'BASE EQUIPOS'!$G$8:$J$22,4,0),"")</f>
        <v/>
      </c>
      <c r="G3627" s="242"/>
      <c r="H3627" s="233"/>
      <c r="I3627" s="241"/>
      <c r="J3627" s="241"/>
      <c r="K3627" s="241"/>
      <c r="L3627" s="239"/>
      <c r="M3627" s="244"/>
      <c r="N3627" s="245" t="str">
        <f t="shared" ca="1" si="393"/>
        <v/>
      </c>
      <c r="O3627" s="239"/>
      <c r="P3627" s="244"/>
      <c r="Q3627" s="245" t="str">
        <f t="shared" si="394"/>
        <v/>
      </c>
      <c r="U3627" s="246" t="str">
        <f>IFERROR(VLOOKUP(C3627,'BASE EQUIPOS'!$G$8:$O$22,9,0)," ")</f>
        <v xml:space="preserve"> </v>
      </c>
      <c r="V3627" s="232" t="str">
        <f t="shared" si="396"/>
        <v/>
      </c>
      <c r="W3627" s="232" t="str">
        <f t="shared" si="397"/>
        <v/>
      </c>
      <c r="X3627" s="232" t="str">
        <f>IFERROR(VLOOKUP(W3627,Datos!$P$4:$Q$18,2,0),"")</f>
        <v/>
      </c>
      <c r="Y3627" s="232" t="str">
        <f t="shared" si="398"/>
        <v/>
      </c>
      <c r="AA3627" s="314" t="str">
        <f t="shared" ca="1" si="395"/>
        <v/>
      </c>
    </row>
    <row r="3628" spans="1:27" x14ac:dyDescent="0.3">
      <c r="A3628" s="238"/>
      <c r="B3628" s="241" t="str">
        <f t="shared" si="399"/>
        <v/>
      </c>
      <c r="C3628" s="239"/>
      <c r="D3628" s="240" t="str">
        <f>IF(C3628&lt;&gt;"",VLOOKUP(C3628,'BASE EQUIPOS'!$G$8:$H$22,2,0),"")</f>
        <v/>
      </c>
      <c r="E3628" s="241" t="str">
        <f>IF(C3628&lt;&gt;"",VLOOKUP(C3628,'BASE EQUIPOS'!$G$8:$I$22,3,0),"")</f>
        <v/>
      </c>
      <c r="F3628" s="241" t="str">
        <f>IF(C3628&lt;&gt;"",VLOOKUP(C3628,'BASE EQUIPOS'!$G$8:$J$22,4,0),"")</f>
        <v/>
      </c>
      <c r="G3628" s="242"/>
      <c r="H3628" s="233"/>
      <c r="I3628" s="241"/>
      <c r="J3628" s="241"/>
      <c r="K3628" s="241"/>
      <c r="L3628" s="239"/>
      <c r="M3628" s="244"/>
      <c r="N3628" s="245" t="str">
        <f t="shared" ca="1" si="393"/>
        <v/>
      </c>
      <c r="O3628" s="239"/>
      <c r="P3628" s="244"/>
      <c r="Q3628" s="245" t="str">
        <f t="shared" si="394"/>
        <v/>
      </c>
      <c r="U3628" s="246" t="str">
        <f>IFERROR(VLOOKUP(C3628,'BASE EQUIPOS'!$G$8:$O$22,9,0)," ")</f>
        <v xml:space="preserve"> </v>
      </c>
      <c r="V3628" s="232" t="str">
        <f t="shared" si="396"/>
        <v/>
      </c>
      <c r="W3628" s="232" t="str">
        <f t="shared" si="397"/>
        <v/>
      </c>
      <c r="X3628" s="232" t="str">
        <f>IFERROR(VLOOKUP(W3628,Datos!$P$4:$Q$18,2,0),"")</f>
        <v/>
      </c>
      <c r="Y3628" s="232" t="str">
        <f t="shared" si="398"/>
        <v/>
      </c>
      <c r="AA3628" s="314" t="str">
        <f t="shared" ca="1" si="395"/>
        <v/>
      </c>
    </row>
    <row r="3629" spans="1:27" x14ac:dyDescent="0.3">
      <c r="A3629" s="238"/>
      <c r="B3629" s="241" t="str">
        <f t="shared" si="399"/>
        <v/>
      </c>
      <c r="C3629" s="239"/>
      <c r="D3629" s="240" t="str">
        <f>IF(C3629&lt;&gt;"",VLOOKUP(C3629,'BASE EQUIPOS'!$G$8:$H$22,2,0),"")</f>
        <v/>
      </c>
      <c r="E3629" s="241" t="str">
        <f>IF(C3629&lt;&gt;"",VLOOKUP(C3629,'BASE EQUIPOS'!$G$8:$I$22,3,0),"")</f>
        <v/>
      </c>
      <c r="F3629" s="241" t="str">
        <f>IF(C3629&lt;&gt;"",VLOOKUP(C3629,'BASE EQUIPOS'!$G$8:$J$22,4,0),"")</f>
        <v/>
      </c>
      <c r="G3629" s="242"/>
      <c r="H3629" s="233"/>
      <c r="I3629" s="241"/>
      <c r="J3629" s="241"/>
      <c r="K3629" s="241"/>
      <c r="L3629" s="239"/>
      <c r="M3629" s="244"/>
      <c r="N3629" s="245" t="str">
        <f t="shared" ca="1" si="393"/>
        <v/>
      </c>
      <c r="O3629" s="239"/>
      <c r="P3629" s="244"/>
      <c r="Q3629" s="245" t="str">
        <f t="shared" si="394"/>
        <v/>
      </c>
      <c r="U3629" s="246" t="str">
        <f>IFERROR(VLOOKUP(C3629,'BASE EQUIPOS'!$G$8:$O$22,9,0)," ")</f>
        <v xml:space="preserve"> </v>
      </c>
      <c r="V3629" s="232" t="str">
        <f t="shared" si="396"/>
        <v/>
      </c>
      <c r="W3629" s="232" t="str">
        <f t="shared" si="397"/>
        <v/>
      </c>
      <c r="X3629" s="232" t="str">
        <f>IFERROR(VLOOKUP(W3629,Datos!$P$4:$Q$18,2,0),"")</f>
        <v/>
      </c>
      <c r="Y3629" s="232" t="str">
        <f t="shared" si="398"/>
        <v/>
      </c>
      <c r="AA3629" s="314" t="str">
        <f t="shared" ca="1" si="395"/>
        <v/>
      </c>
    </row>
    <row r="3630" spans="1:27" x14ac:dyDescent="0.3">
      <c r="A3630" s="238"/>
      <c r="B3630" s="241" t="str">
        <f t="shared" si="399"/>
        <v/>
      </c>
      <c r="C3630" s="239"/>
      <c r="D3630" s="240" t="str">
        <f>IF(C3630&lt;&gt;"",VLOOKUP(C3630,'BASE EQUIPOS'!$G$8:$H$22,2,0),"")</f>
        <v/>
      </c>
      <c r="E3630" s="241" t="str">
        <f>IF(C3630&lt;&gt;"",VLOOKUP(C3630,'BASE EQUIPOS'!$G$8:$I$22,3,0),"")</f>
        <v/>
      </c>
      <c r="F3630" s="241" t="str">
        <f>IF(C3630&lt;&gt;"",VLOOKUP(C3630,'BASE EQUIPOS'!$G$8:$J$22,4,0),"")</f>
        <v/>
      </c>
      <c r="G3630" s="242"/>
      <c r="H3630" s="233"/>
      <c r="I3630" s="241"/>
      <c r="J3630" s="241"/>
      <c r="K3630" s="241"/>
      <c r="L3630" s="239"/>
      <c r="M3630" s="244"/>
      <c r="N3630" s="245" t="str">
        <f t="shared" ca="1" si="393"/>
        <v/>
      </c>
      <c r="O3630" s="239"/>
      <c r="P3630" s="244"/>
      <c r="Q3630" s="245" t="str">
        <f t="shared" si="394"/>
        <v/>
      </c>
      <c r="U3630" s="246" t="str">
        <f>IFERROR(VLOOKUP(C3630,'BASE EQUIPOS'!$G$8:$O$22,9,0)," ")</f>
        <v xml:space="preserve"> </v>
      </c>
      <c r="V3630" s="232" t="str">
        <f t="shared" si="396"/>
        <v/>
      </c>
      <c r="W3630" s="232" t="str">
        <f t="shared" si="397"/>
        <v/>
      </c>
      <c r="X3630" s="232" t="str">
        <f>IFERROR(VLOOKUP(W3630,Datos!$P$4:$Q$18,2,0),"")</f>
        <v/>
      </c>
      <c r="Y3630" s="232" t="str">
        <f t="shared" si="398"/>
        <v/>
      </c>
      <c r="AA3630" s="314" t="str">
        <f t="shared" ca="1" si="395"/>
        <v/>
      </c>
    </row>
    <row r="3631" spans="1:27" x14ac:dyDescent="0.3">
      <c r="A3631" s="238"/>
      <c r="B3631" s="241" t="str">
        <f t="shared" si="399"/>
        <v/>
      </c>
      <c r="C3631" s="239"/>
      <c r="D3631" s="240" t="str">
        <f>IF(C3631&lt;&gt;"",VLOOKUP(C3631,'BASE EQUIPOS'!$G$8:$H$22,2,0),"")</f>
        <v/>
      </c>
      <c r="E3631" s="241" t="str">
        <f>IF(C3631&lt;&gt;"",VLOOKUP(C3631,'BASE EQUIPOS'!$G$8:$I$22,3,0),"")</f>
        <v/>
      </c>
      <c r="F3631" s="241" t="str">
        <f>IF(C3631&lt;&gt;"",VLOOKUP(C3631,'BASE EQUIPOS'!$G$8:$J$22,4,0),"")</f>
        <v/>
      </c>
      <c r="G3631" s="242"/>
      <c r="H3631" s="233"/>
      <c r="I3631" s="241"/>
      <c r="J3631" s="241"/>
      <c r="K3631" s="241"/>
      <c r="L3631" s="239"/>
      <c r="M3631" s="244"/>
      <c r="N3631" s="245" t="str">
        <f t="shared" ca="1" si="393"/>
        <v/>
      </c>
      <c r="O3631" s="239"/>
      <c r="P3631" s="244"/>
      <c r="Q3631" s="245" t="str">
        <f t="shared" si="394"/>
        <v/>
      </c>
      <c r="U3631" s="246" t="str">
        <f>IFERROR(VLOOKUP(C3631,'BASE EQUIPOS'!$G$8:$O$22,9,0)," ")</f>
        <v xml:space="preserve"> </v>
      </c>
      <c r="V3631" s="232" t="str">
        <f t="shared" si="396"/>
        <v/>
      </c>
      <c r="W3631" s="232" t="str">
        <f t="shared" si="397"/>
        <v/>
      </c>
      <c r="X3631" s="232" t="str">
        <f>IFERROR(VLOOKUP(W3631,Datos!$P$4:$Q$18,2,0),"")</f>
        <v/>
      </c>
      <c r="Y3631" s="232" t="str">
        <f t="shared" si="398"/>
        <v/>
      </c>
      <c r="AA3631" s="314" t="str">
        <f t="shared" ca="1" si="395"/>
        <v/>
      </c>
    </row>
    <row r="3632" spans="1:27" x14ac:dyDescent="0.3">
      <c r="A3632" s="238"/>
      <c r="B3632" s="241" t="str">
        <f t="shared" si="399"/>
        <v/>
      </c>
      <c r="C3632" s="239"/>
      <c r="D3632" s="240" t="str">
        <f>IF(C3632&lt;&gt;"",VLOOKUP(C3632,'BASE EQUIPOS'!$G$8:$H$22,2,0),"")</f>
        <v/>
      </c>
      <c r="E3632" s="241" t="str">
        <f>IF(C3632&lt;&gt;"",VLOOKUP(C3632,'BASE EQUIPOS'!$G$8:$I$22,3,0),"")</f>
        <v/>
      </c>
      <c r="F3632" s="241" t="str">
        <f>IF(C3632&lt;&gt;"",VLOOKUP(C3632,'BASE EQUIPOS'!$G$8:$J$22,4,0),"")</f>
        <v/>
      </c>
      <c r="G3632" s="242"/>
      <c r="H3632" s="233"/>
      <c r="I3632" s="241"/>
      <c r="J3632" s="241"/>
      <c r="K3632" s="241"/>
      <c r="L3632" s="239"/>
      <c r="M3632" s="244"/>
      <c r="N3632" s="245" t="str">
        <f t="shared" ca="1" si="393"/>
        <v/>
      </c>
      <c r="O3632" s="239"/>
      <c r="P3632" s="244"/>
      <c r="Q3632" s="245" t="str">
        <f t="shared" si="394"/>
        <v/>
      </c>
      <c r="U3632" s="246" t="str">
        <f>IFERROR(VLOOKUP(C3632,'BASE EQUIPOS'!$G$8:$O$22,9,0)," ")</f>
        <v xml:space="preserve"> </v>
      </c>
      <c r="V3632" s="232" t="str">
        <f t="shared" si="396"/>
        <v/>
      </c>
      <c r="W3632" s="232" t="str">
        <f t="shared" si="397"/>
        <v/>
      </c>
      <c r="X3632" s="232" t="str">
        <f>IFERROR(VLOOKUP(W3632,Datos!$P$4:$Q$18,2,0),"")</f>
        <v/>
      </c>
      <c r="Y3632" s="232" t="str">
        <f t="shared" si="398"/>
        <v/>
      </c>
      <c r="AA3632" s="314" t="str">
        <f t="shared" ca="1" si="395"/>
        <v/>
      </c>
    </row>
    <row r="3633" spans="1:27" x14ac:dyDescent="0.3">
      <c r="A3633" s="238"/>
      <c r="B3633" s="241" t="str">
        <f t="shared" si="399"/>
        <v/>
      </c>
      <c r="C3633" s="239"/>
      <c r="D3633" s="240" t="str">
        <f>IF(C3633&lt;&gt;"",VLOOKUP(C3633,'BASE EQUIPOS'!$G$8:$H$22,2,0),"")</f>
        <v/>
      </c>
      <c r="E3633" s="241" t="str">
        <f>IF(C3633&lt;&gt;"",VLOOKUP(C3633,'BASE EQUIPOS'!$G$8:$I$22,3,0),"")</f>
        <v/>
      </c>
      <c r="F3633" s="241" t="str">
        <f>IF(C3633&lt;&gt;"",VLOOKUP(C3633,'BASE EQUIPOS'!$G$8:$J$22,4,0),"")</f>
        <v/>
      </c>
      <c r="G3633" s="242"/>
      <c r="H3633" s="233"/>
      <c r="I3633" s="241"/>
      <c r="J3633" s="241"/>
      <c r="K3633" s="241"/>
      <c r="L3633" s="239"/>
      <c r="M3633" s="244"/>
      <c r="N3633" s="245" t="str">
        <f t="shared" ca="1" si="393"/>
        <v/>
      </c>
      <c r="O3633" s="239"/>
      <c r="P3633" s="244"/>
      <c r="Q3633" s="245" t="str">
        <f t="shared" si="394"/>
        <v/>
      </c>
      <c r="U3633" s="246" t="str">
        <f>IFERROR(VLOOKUP(C3633,'BASE EQUIPOS'!$G$8:$O$22,9,0)," ")</f>
        <v xml:space="preserve"> </v>
      </c>
      <c r="V3633" s="232" t="str">
        <f t="shared" si="396"/>
        <v/>
      </c>
      <c r="W3633" s="232" t="str">
        <f t="shared" si="397"/>
        <v/>
      </c>
      <c r="X3633" s="232" t="str">
        <f>IFERROR(VLOOKUP(W3633,Datos!$P$4:$Q$18,2,0),"")</f>
        <v/>
      </c>
      <c r="Y3633" s="232" t="str">
        <f t="shared" si="398"/>
        <v/>
      </c>
      <c r="AA3633" s="314" t="str">
        <f t="shared" ca="1" si="395"/>
        <v/>
      </c>
    </row>
    <row r="3634" spans="1:27" x14ac:dyDescent="0.3">
      <c r="A3634" s="238"/>
      <c r="B3634" s="241" t="str">
        <f t="shared" si="399"/>
        <v/>
      </c>
      <c r="C3634" s="239"/>
      <c r="D3634" s="240" t="str">
        <f>IF(C3634&lt;&gt;"",VLOOKUP(C3634,'BASE EQUIPOS'!$G$8:$H$22,2,0),"")</f>
        <v/>
      </c>
      <c r="E3634" s="241" t="str">
        <f>IF(C3634&lt;&gt;"",VLOOKUP(C3634,'BASE EQUIPOS'!$G$8:$I$22,3,0),"")</f>
        <v/>
      </c>
      <c r="F3634" s="241" t="str">
        <f>IF(C3634&lt;&gt;"",VLOOKUP(C3634,'BASE EQUIPOS'!$G$8:$J$22,4,0),"")</f>
        <v/>
      </c>
      <c r="G3634" s="242"/>
      <c r="H3634" s="233"/>
      <c r="I3634" s="241"/>
      <c r="J3634" s="241"/>
      <c r="K3634" s="241"/>
      <c r="L3634" s="239"/>
      <c r="M3634" s="244"/>
      <c r="N3634" s="245" t="str">
        <f t="shared" ca="1" si="393"/>
        <v/>
      </c>
      <c r="O3634" s="239"/>
      <c r="P3634" s="244"/>
      <c r="Q3634" s="245" t="str">
        <f t="shared" si="394"/>
        <v/>
      </c>
      <c r="U3634" s="246" t="str">
        <f>IFERROR(VLOOKUP(C3634,'BASE EQUIPOS'!$G$8:$O$22,9,0)," ")</f>
        <v xml:space="preserve"> </v>
      </c>
      <c r="V3634" s="232" t="str">
        <f t="shared" si="396"/>
        <v/>
      </c>
      <c r="W3634" s="232" t="str">
        <f t="shared" si="397"/>
        <v/>
      </c>
      <c r="X3634" s="232" t="str">
        <f>IFERROR(VLOOKUP(W3634,Datos!$P$4:$Q$18,2,0),"")</f>
        <v/>
      </c>
      <c r="Y3634" s="232" t="str">
        <f t="shared" si="398"/>
        <v/>
      </c>
      <c r="AA3634" s="314" t="str">
        <f t="shared" ca="1" si="395"/>
        <v/>
      </c>
    </row>
    <row r="3635" spans="1:27" x14ac:dyDescent="0.3">
      <c r="A3635" s="238"/>
      <c r="B3635" s="241" t="str">
        <f t="shared" si="399"/>
        <v/>
      </c>
      <c r="C3635" s="239"/>
      <c r="D3635" s="240" t="str">
        <f>IF(C3635&lt;&gt;"",VLOOKUP(C3635,'BASE EQUIPOS'!$G$8:$H$22,2,0),"")</f>
        <v/>
      </c>
      <c r="E3635" s="241" t="str">
        <f>IF(C3635&lt;&gt;"",VLOOKUP(C3635,'BASE EQUIPOS'!$G$8:$I$22,3,0),"")</f>
        <v/>
      </c>
      <c r="F3635" s="241" t="str">
        <f>IF(C3635&lt;&gt;"",VLOOKUP(C3635,'BASE EQUIPOS'!$G$8:$J$22,4,0),"")</f>
        <v/>
      </c>
      <c r="G3635" s="242"/>
      <c r="H3635" s="233"/>
      <c r="I3635" s="241"/>
      <c r="J3635" s="241"/>
      <c r="K3635" s="241"/>
      <c r="L3635" s="239"/>
      <c r="M3635" s="244"/>
      <c r="N3635" s="245" t="str">
        <f t="shared" ca="1" si="393"/>
        <v/>
      </c>
      <c r="O3635" s="239"/>
      <c r="P3635" s="244"/>
      <c r="Q3635" s="245" t="str">
        <f t="shared" si="394"/>
        <v/>
      </c>
      <c r="U3635" s="246" t="str">
        <f>IFERROR(VLOOKUP(C3635,'BASE EQUIPOS'!$G$8:$O$22,9,0)," ")</f>
        <v xml:space="preserve"> </v>
      </c>
      <c r="V3635" s="232" t="str">
        <f t="shared" si="396"/>
        <v/>
      </c>
      <c r="W3635" s="232" t="str">
        <f t="shared" si="397"/>
        <v/>
      </c>
      <c r="X3635" s="232" t="str">
        <f>IFERROR(VLOOKUP(W3635,Datos!$P$4:$Q$18,2,0),"")</f>
        <v/>
      </c>
      <c r="Y3635" s="232" t="str">
        <f t="shared" si="398"/>
        <v/>
      </c>
      <c r="AA3635" s="314" t="str">
        <f t="shared" ca="1" si="395"/>
        <v/>
      </c>
    </row>
    <row r="3636" spans="1:27" x14ac:dyDescent="0.3">
      <c r="A3636" s="238"/>
      <c r="B3636" s="241" t="str">
        <f t="shared" si="399"/>
        <v/>
      </c>
      <c r="C3636" s="239"/>
      <c r="D3636" s="240" t="str">
        <f>IF(C3636&lt;&gt;"",VLOOKUP(C3636,'BASE EQUIPOS'!$G$8:$H$22,2,0),"")</f>
        <v/>
      </c>
      <c r="E3636" s="241" t="str">
        <f>IF(C3636&lt;&gt;"",VLOOKUP(C3636,'BASE EQUIPOS'!$G$8:$I$22,3,0),"")</f>
        <v/>
      </c>
      <c r="F3636" s="241" t="str">
        <f>IF(C3636&lt;&gt;"",VLOOKUP(C3636,'BASE EQUIPOS'!$G$8:$J$22,4,0),"")</f>
        <v/>
      </c>
      <c r="G3636" s="242"/>
      <c r="H3636" s="233"/>
      <c r="I3636" s="241"/>
      <c r="J3636" s="241"/>
      <c r="K3636" s="241"/>
      <c r="L3636" s="239"/>
      <c r="M3636" s="244"/>
      <c r="N3636" s="245" t="str">
        <f t="shared" ca="1" si="393"/>
        <v/>
      </c>
      <c r="O3636" s="239"/>
      <c r="P3636" s="244"/>
      <c r="Q3636" s="245" t="str">
        <f t="shared" si="394"/>
        <v/>
      </c>
      <c r="U3636" s="246" t="str">
        <f>IFERROR(VLOOKUP(C3636,'BASE EQUIPOS'!$G$8:$O$22,9,0)," ")</f>
        <v xml:space="preserve"> </v>
      </c>
      <c r="V3636" s="232" t="str">
        <f t="shared" si="396"/>
        <v/>
      </c>
      <c r="W3636" s="232" t="str">
        <f t="shared" si="397"/>
        <v/>
      </c>
      <c r="X3636" s="232" t="str">
        <f>IFERROR(VLOOKUP(W3636,Datos!$P$4:$Q$18,2,0),"")</f>
        <v/>
      </c>
      <c r="Y3636" s="232" t="str">
        <f t="shared" si="398"/>
        <v/>
      </c>
      <c r="AA3636" s="314" t="str">
        <f t="shared" ca="1" si="395"/>
        <v/>
      </c>
    </row>
    <row r="3637" spans="1:27" x14ac:dyDescent="0.3">
      <c r="A3637" s="238"/>
      <c r="B3637" s="241" t="str">
        <f t="shared" si="399"/>
        <v/>
      </c>
      <c r="C3637" s="239"/>
      <c r="D3637" s="240" t="str">
        <f>IF(C3637&lt;&gt;"",VLOOKUP(C3637,'BASE EQUIPOS'!$G$8:$H$22,2,0),"")</f>
        <v/>
      </c>
      <c r="E3637" s="241" t="str">
        <f>IF(C3637&lt;&gt;"",VLOOKUP(C3637,'BASE EQUIPOS'!$G$8:$I$22,3,0),"")</f>
        <v/>
      </c>
      <c r="F3637" s="241" t="str">
        <f>IF(C3637&lt;&gt;"",VLOOKUP(C3637,'BASE EQUIPOS'!$G$8:$J$22,4,0),"")</f>
        <v/>
      </c>
      <c r="G3637" s="242"/>
      <c r="H3637" s="233"/>
      <c r="I3637" s="241"/>
      <c r="J3637" s="241"/>
      <c r="K3637" s="241"/>
      <c r="L3637" s="239"/>
      <c r="M3637" s="244"/>
      <c r="N3637" s="245" t="str">
        <f t="shared" ca="1" si="393"/>
        <v/>
      </c>
      <c r="O3637" s="239"/>
      <c r="P3637" s="244"/>
      <c r="Q3637" s="245" t="str">
        <f t="shared" si="394"/>
        <v/>
      </c>
      <c r="U3637" s="246" t="str">
        <f>IFERROR(VLOOKUP(C3637,'BASE EQUIPOS'!$G$8:$O$22,9,0)," ")</f>
        <v xml:space="preserve"> </v>
      </c>
      <c r="V3637" s="232" t="str">
        <f t="shared" si="396"/>
        <v/>
      </c>
      <c r="W3637" s="232" t="str">
        <f t="shared" si="397"/>
        <v/>
      </c>
      <c r="X3637" s="232" t="str">
        <f>IFERROR(VLOOKUP(W3637,Datos!$P$4:$Q$18,2,0),"")</f>
        <v/>
      </c>
      <c r="Y3637" s="232" t="str">
        <f t="shared" si="398"/>
        <v/>
      </c>
      <c r="AA3637" s="314" t="str">
        <f t="shared" ca="1" si="395"/>
        <v/>
      </c>
    </row>
    <row r="3638" spans="1:27" x14ac:dyDescent="0.3">
      <c r="A3638" s="238"/>
      <c r="B3638" s="241" t="str">
        <f t="shared" si="399"/>
        <v/>
      </c>
      <c r="C3638" s="239"/>
      <c r="D3638" s="240" t="str">
        <f>IF(C3638&lt;&gt;"",VLOOKUP(C3638,'BASE EQUIPOS'!$G$8:$H$22,2,0),"")</f>
        <v/>
      </c>
      <c r="E3638" s="241" t="str">
        <f>IF(C3638&lt;&gt;"",VLOOKUP(C3638,'BASE EQUIPOS'!$G$8:$I$22,3,0),"")</f>
        <v/>
      </c>
      <c r="F3638" s="241" t="str">
        <f>IF(C3638&lt;&gt;"",VLOOKUP(C3638,'BASE EQUIPOS'!$G$8:$J$22,4,0),"")</f>
        <v/>
      </c>
      <c r="G3638" s="242"/>
      <c r="H3638" s="233"/>
      <c r="I3638" s="241"/>
      <c r="J3638" s="241"/>
      <c r="K3638" s="241"/>
      <c r="L3638" s="239"/>
      <c r="M3638" s="244"/>
      <c r="N3638" s="245" t="str">
        <f t="shared" ca="1" si="393"/>
        <v/>
      </c>
      <c r="O3638" s="239"/>
      <c r="P3638" s="244"/>
      <c r="Q3638" s="245" t="str">
        <f t="shared" si="394"/>
        <v/>
      </c>
      <c r="U3638" s="246" t="str">
        <f>IFERROR(VLOOKUP(C3638,'BASE EQUIPOS'!$G$8:$O$22,9,0)," ")</f>
        <v xml:space="preserve"> </v>
      </c>
      <c r="V3638" s="232" t="str">
        <f t="shared" si="396"/>
        <v/>
      </c>
      <c r="W3638" s="232" t="str">
        <f t="shared" si="397"/>
        <v/>
      </c>
      <c r="X3638" s="232" t="str">
        <f>IFERROR(VLOOKUP(W3638,Datos!$P$4:$Q$18,2,0),"")</f>
        <v/>
      </c>
      <c r="Y3638" s="232" t="str">
        <f t="shared" si="398"/>
        <v/>
      </c>
      <c r="AA3638" s="314" t="str">
        <f t="shared" ca="1" si="395"/>
        <v/>
      </c>
    </row>
    <row r="3639" spans="1:27" x14ac:dyDescent="0.3">
      <c r="A3639" s="238"/>
      <c r="B3639" s="241" t="str">
        <f t="shared" si="399"/>
        <v/>
      </c>
      <c r="C3639" s="239"/>
      <c r="D3639" s="240" t="str">
        <f>IF(C3639&lt;&gt;"",VLOOKUP(C3639,'BASE EQUIPOS'!$G$8:$H$22,2,0),"")</f>
        <v/>
      </c>
      <c r="E3639" s="241" t="str">
        <f>IF(C3639&lt;&gt;"",VLOOKUP(C3639,'BASE EQUIPOS'!$G$8:$I$22,3,0),"")</f>
        <v/>
      </c>
      <c r="F3639" s="241" t="str">
        <f>IF(C3639&lt;&gt;"",VLOOKUP(C3639,'BASE EQUIPOS'!$G$8:$J$22,4,0),"")</f>
        <v/>
      </c>
      <c r="G3639" s="242"/>
      <c r="H3639" s="233"/>
      <c r="I3639" s="241"/>
      <c r="J3639" s="241"/>
      <c r="K3639" s="241"/>
      <c r="L3639" s="239"/>
      <c r="M3639" s="244"/>
      <c r="N3639" s="245" t="str">
        <f t="shared" ca="1" si="393"/>
        <v/>
      </c>
      <c r="O3639" s="239"/>
      <c r="P3639" s="244"/>
      <c r="Q3639" s="245" t="str">
        <f t="shared" si="394"/>
        <v/>
      </c>
      <c r="U3639" s="246" t="str">
        <f>IFERROR(VLOOKUP(C3639,'BASE EQUIPOS'!$G$8:$O$22,9,0)," ")</f>
        <v xml:space="preserve"> </v>
      </c>
      <c r="V3639" s="232" t="str">
        <f t="shared" si="396"/>
        <v/>
      </c>
      <c r="W3639" s="232" t="str">
        <f t="shared" si="397"/>
        <v/>
      </c>
      <c r="X3639" s="232" t="str">
        <f>IFERROR(VLOOKUP(W3639,Datos!$P$4:$Q$18,2,0),"")</f>
        <v/>
      </c>
      <c r="Y3639" s="232" t="str">
        <f t="shared" si="398"/>
        <v/>
      </c>
      <c r="AA3639" s="314" t="str">
        <f t="shared" ca="1" si="395"/>
        <v/>
      </c>
    </row>
    <row r="3640" spans="1:27" x14ac:dyDescent="0.3">
      <c r="A3640" s="238"/>
      <c r="B3640" s="241" t="str">
        <f t="shared" si="399"/>
        <v/>
      </c>
      <c r="C3640" s="239"/>
      <c r="D3640" s="240" t="str">
        <f>IF(C3640&lt;&gt;"",VLOOKUP(C3640,'BASE EQUIPOS'!$G$8:$H$22,2,0),"")</f>
        <v/>
      </c>
      <c r="E3640" s="241" t="str">
        <f>IF(C3640&lt;&gt;"",VLOOKUP(C3640,'BASE EQUIPOS'!$G$8:$I$22,3,0),"")</f>
        <v/>
      </c>
      <c r="F3640" s="241" t="str">
        <f>IF(C3640&lt;&gt;"",VLOOKUP(C3640,'BASE EQUIPOS'!$G$8:$J$22,4,0),"")</f>
        <v/>
      </c>
      <c r="G3640" s="242"/>
      <c r="H3640" s="233"/>
      <c r="I3640" s="241"/>
      <c r="J3640" s="241"/>
      <c r="K3640" s="241"/>
      <c r="L3640" s="239"/>
      <c r="M3640" s="244"/>
      <c r="N3640" s="245" t="str">
        <f t="shared" ca="1" si="393"/>
        <v/>
      </c>
      <c r="O3640" s="239"/>
      <c r="P3640" s="244"/>
      <c r="Q3640" s="245" t="str">
        <f t="shared" si="394"/>
        <v/>
      </c>
      <c r="U3640" s="246" t="str">
        <f>IFERROR(VLOOKUP(C3640,'BASE EQUIPOS'!$G$8:$O$22,9,0)," ")</f>
        <v xml:space="preserve"> </v>
      </c>
      <c r="V3640" s="232" t="str">
        <f t="shared" si="396"/>
        <v/>
      </c>
      <c r="W3640" s="232" t="str">
        <f t="shared" si="397"/>
        <v/>
      </c>
      <c r="X3640" s="232" t="str">
        <f>IFERROR(VLOOKUP(W3640,Datos!$P$4:$Q$18,2,0),"")</f>
        <v/>
      </c>
      <c r="Y3640" s="232" t="str">
        <f t="shared" si="398"/>
        <v/>
      </c>
      <c r="AA3640" s="314" t="str">
        <f t="shared" ca="1" si="395"/>
        <v/>
      </c>
    </row>
    <row r="3641" spans="1:27" x14ac:dyDescent="0.3">
      <c r="A3641" s="238"/>
      <c r="B3641" s="241" t="str">
        <f t="shared" si="399"/>
        <v/>
      </c>
      <c r="C3641" s="239"/>
      <c r="D3641" s="240" t="str">
        <f>IF(C3641&lt;&gt;"",VLOOKUP(C3641,'BASE EQUIPOS'!$G$8:$H$22,2,0),"")</f>
        <v/>
      </c>
      <c r="E3641" s="241" t="str">
        <f>IF(C3641&lt;&gt;"",VLOOKUP(C3641,'BASE EQUIPOS'!$G$8:$I$22,3,0),"")</f>
        <v/>
      </c>
      <c r="F3641" s="241" t="str">
        <f>IF(C3641&lt;&gt;"",VLOOKUP(C3641,'BASE EQUIPOS'!$G$8:$J$22,4,0),"")</f>
        <v/>
      </c>
      <c r="G3641" s="242"/>
      <c r="H3641" s="233"/>
      <c r="I3641" s="241"/>
      <c r="J3641" s="241"/>
      <c r="K3641" s="241"/>
      <c r="L3641" s="239"/>
      <c r="M3641" s="244"/>
      <c r="N3641" s="245" t="str">
        <f t="shared" ca="1" si="393"/>
        <v/>
      </c>
      <c r="O3641" s="239"/>
      <c r="P3641" s="244"/>
      <c r="Q3641" s="245" t="str">
        <f t="shared" si="394"/>
        <v/>
      </c>
      <c r="U3641" s="246" t="str">
        <f>IFERROR(VLOOKUP(C3641,'BASE EQUIPOS'!$G$8:$O$22,9,0)," ")</f>
        <v xml:space="preserve"> </v>
      </c>
      <c r="V3641" s="232" t="str">
        <f t="shared" si="396"/>
        <v/>
      </c>
      <c r="W3641" s="232" t="str">
        <f t="shared" si="397"/>
        <v/>
      </c>
      <c r="X3641" s="232" t="str">
        <f>IFERROR(VLOOKUP(W3641,Datos!$P$4:$Q$18,2,0),"")</f>
        <v/>
      </c>
      <c r="Y3641" s="232" t="str">
        <f t="shared" si="398"/>
        <v/>
      </c>
      <c r="AA3641" s="314" t="str">
        <f t="shared" ca="1" si="395"/>
        <v/>
      </c>
    </row>
    <row r="3642" spans="1:27" x14ac:dyDescent="0.3">
      <c r="A3642" s="238"/>
      <c r="B3642" s="241" t="str">
        <f t="shared" si="399"/>
        <v/>
      </c>
      <c r="C3642" s="239"/>
      <c r="D3642" s="240" t="str">
        <f>IF(C3642&lt;&gt;"",VLOOKUP(C3642,'BASE EQUIPOS'!$G$8:$H$22,2,0),"")</f>
        <v/>
      </c>
      <c r="E3642" s="241" t="str">
        <f>IF(C3642&lt;&gt;"",VLOOKUP(C3642,'BASE EQUIPOS'!$G$8:$I$22,3,0),"")</f>
        <v/>
      </c>
      <c r="F3642" s="241" t="str">
        <f>IF(C3642&lt;&gt;"",VLOOKUP(C3642,'BASE EQUIPOS'!$G$8:$J$22,4,0),"")</f>
        <v/>
      </c>
      <c r="G3642" s="242"/>
      <c r="H3642" s="233"/>
      <c r="I3642" s="241"/>
      <c r="J3642" s="241"/>
      <c r="K3642" s="241"/>
      <c r="L3642" s="239"/>
      <c r="M3642" s="244"/>
      <c r="N3642" s="245" t="str">
        <f t="shared" ca="1" si="393"/>
        <v/>
      </c>
      <c r="O3642" s="239"/>
      <c r="P3642" s="244"/>
      <c r="Q3642" s="245" t="str">
        <f t="shared" si="394"/>
        <v/>
      </c>
      <c r="U3642" s="246" t="str">
        <f>IFERROR(VLOOKUP(C3642,'BASE EQUIPOS'!$G$8:$O$22,9,0)," ")</f>
        <v xml:space="preserve"> </v>
      </c>
      <c r="V3642" s="232" t="str">
        <f t="shared" si="396"/>
        <v/>
      </c>
      <c r="W3642" s="232" t="str">
        <f t="shared" si="397"/>
        <v/>
      </c>
      <c r="X3642" s="232" t="str">
        <f>IFERROR(VLOOKUP(W3642,Datos!$P$4:$Q$18,2,0),"")</f>
        <v/>
      </c>
      <c r="Y3642" s="232" t="str">
        <f t="shared" si="398"/>
        <v/>
      </c>
      <c r="AA3642" s="314" t="str">
        <f t="shared" ca="1" si="395"/>
        <v/>
      </c>
    </row>
    <row r="3643" spans="1:27" x14ac:dyDescent="0.3">
      <c r="A3643" s="238"/>
      <c r="B3643" s="241" t="str">
        <f t="shared" si="399"/>
        <v/>
      </c>
      <c r="C3643" s="239"/>
      <c r="D3643" s="240" t="str">
        <f>IF(C3643&lt;&gt;"",VLOOKUP(C3643,'BASE EQUIPOS'!$G$8:$H$22,2,0),"")</f>
        <v/>
      </c>
      <c r="E3643" s="241" t="str">
        <f>IF(C3643&lt;&gt;"",VLOOKUP(C3643,'BASE EQUIPOS'!$G$8:$I$22,3,0),"")</f>
        <v/>
      </c>
      <c r="F3643" s="241" t="str">
        <f>IF(C3643&lt;&gt;"",VLOOKUP(C3643,'BASE EQUIPOS'!$G$8:$J$22,4,0),"")</f>
        <v/>
      </c>
      <c r="G3643" s="242"/>
      <c r="H3643" s="233"/>
      <c r="I3643" s="241"/>
      <c r="J3643" s="241"/>
      <c r="K3643" s="241"/>
      <c r="L3643" s="239"/>
      <c r="M3643" s="244"/>
      <c r="N3643" s="245" t="str">
        <f t="shared" ca="1" si="393"/>
        <v/>
      </c>
      <c r="O3643" s="239"/>
      <c r="P3643" s="244"/>
      <c r="Q3643" s="245" t="str">
        <f t="shared" si="394"/>
        <v/>
      </c>
      <c r="U3643" s="246" t="str">
        <f>IFERROR(VLOOKUP(C3643,'BASE EQUIPOS'!$G$8:$O$22,9,0)," ")</f>
        <v xml:space="preserve"> </v>
      </c>
      <c r="V3643" s="232" t="str">
        <f t="shared" si="396"/>
        <v/>
      </c>
      <c r="W3643" s="232" t="str">
        <f t="shared" si="397"/>
        <v/>
      </c>
      <c r="X3643" s="232" t="str">
        <f>IFERROR(VLOOKUP(W3643,Datos!$P$4:$Q$18,2,0),"")</f>
        <v/>
      </c>
      <c r="Y3643" s="232" t="str">
        <f t="shared" si="398"/>
        <v/>
      </c>
      <c r="AA3643" s="314" t="str">
        <f t="shared" ca="1" si="395"/>
        <v/>
      </c>
    </row>
    <row r="3644" spans="1:27" x14ac:dyDescent="0.3">
      <c r="A3644" s="238"/>
      <c r="B3644" s="241" t="str">
        <f t="shared" si="399"/>
        <v/>
      </c>
      <c r="C3644" s="239"/>
      <c r="D3644" s="240" t="str">
        <f>IF(C3644&lt;&gt;"",VLOOKUP(C3644,'BASE EQUIPOS'!$G$8:$H$22,2,0),"")</f>
        <v/>
      </c>
      <c r="E3644" s="241" t="str">
        <f>IF(C3644&lt;&gt;"",VLOOKUP(C3644,'BASE EQUIPOS'!$G$8:$I$22,3,0),"")</f>
        <v/>
      </c>
      <c r="F3644" s="241" t="str">
        <f>IF(C3644&lt;&gt;"",VLOOKUP(C3644,'BASE EQUIPOS'!$G$8:$J$22,4,0),"")</f>
        <v/>
      </c>
      <c r="G3644" s="242"/>
      <c r="H3644" s="233"/>
      <c r="I3644" s="241"/>
      <c r="J3644" s="241"/>
      <c r="K3644" s="241"/>
      <c r="L3644" s="239"/>
      <c r="M3644" s="244"/>
      <c r="N3644" s="245" t="str">
        <f t="shared" ca="1" si="393"/>
        <v/>
      </c>
      <c r="O3644" s="239"/>
      <c r="P3644" s="244"/>
      <c r="Q3644" s="245" t="str">
        <f t="shared" si="394"/>
        <v/>
      </c>
      <c r="U3644" s="246" t="str">
        <f>IFERROR(VLOOKUP(C3644,'BASE EQUIPOS'!$G$8:$O$22,9,0)," ")</f>
        <v xml:space="preserve"> </v>
      </c>
      <c r="V3644" s="232" t="str">
        <f t="shared" si="396"/>
        <v/>
      </c>
      <c r="W3644" s="232" t="str">
        <f t="shared" si="397"/>
        <v/>
      </c>
      <c r="X3644" s="232" t="str">
        <f>IFERROR(VLOOKUP(W3644,Datos!$P$4:$Q$18,2,0),"")</f>
        <v/>
      </c>
      <c r="Y3644" s="232" t="str">
        <f t="shared" si="398"/>
        <v/>
      </c>
      <c r="AA3644" s="314" t="str">
        <f t="shared" ca="1" si="395"/>
        <v/>
      </c>
    </row>
    <row r="3645" spans="1:27" x14ac:dyDescent="0.3">
      <c r="A3645" s="238"/>
      <c r="B3645" s="241" t="str">
        <f t="shared" si="399"/>
        <v/>
      </c>
      <c r="C3645" s="239"/>
      <c r="D3645" s="240" t="str">
        <f>IF(C3645&lt;&gt;"",VLOOKUP(C3645,'BASE EQUIPOS'!$G$8:$H$22,2,0),"")</f>
        <v/>
      </c>
      <c r="E3645" s="241" t="str">
        <f>IF(C3645&lt;&gt;"",VLOOKUP(C3645,'BASE EQUIPOS'!$G$8:$I$22,3,0),"")</f>
        <v/>
      </c>
      <c r="F3645" s="241" t="str">
        <f>IF(C3645&lt;&gt;"",VLOOKUP(C3645,'BASE EQUIPOS'!$G$8:$J$22,4,0),"")</f>
        <v/>
      </c>
      <c r="G3645" s="242"/>
      <c r="H3645" s="233"/>
      <c r="I3645" s="241"/>
      <c r="J3645" s="241"/>
      <c r="K3645" s="241"/>
      <c r="L3645" s="239"/>
      <c r="M3645" s="244"/>
      <c r="N3645" s="245" t="str">
        <f t="shared" ca="1" si="393"/>
        <v/>
      </c>
      <c r="O3645" s="239"/>
      <c r="P3645" s="244"/>
      <c r="Q3645" s="245" t="str">
        <f t="shared" si="394"/>
        <v/>
      </c>
      <c r="U3645" s="246" t="str">
        <f>IFERROR(VLOOKUP(C3645,'BASE EQUIPOS'!$G$8:$O$22,9,0)," ")</f>
        <v xml:space="preserve"> </v>
      </c>
      <c r="V3645" s="232" t="str">
        <f t="shared" si="396"/>
        <v/>
      </c>
      <c r="W3645" s="232" t="str">
        <f t="shared" si="397"/>
        <v/>
      </c>
      <c r="X3645" s="232" t="str">
        <f>IFERROR(VLOOKUP(W3645,Datos!$P$4:$Q$18,2,0),"")</f>
        <v/>
      </c>
      <c r="Y3645" s="232" t="str">
        <f t="shared" si="398"/>
        <v/>
      </c>
      <c r="AA3645" s="314" t="str">
        <f t="shared" ca="1" si="395"/>
        <v/>
      </c>
    </row>
    <row r="3646" spans="1:27" x14ac:dyDescent="0.3">
      <c r="A3646" s="238"/>
      <c r="B3646" s="241" t="str">
        <f t="shared" si="399"/>
        <v/>
      </c>
      <c r="C3646" s="239"/>
      <c r="D3646" s="240" t="str">
        <f>IF(C3646&lt;&gt;"",VLOOKUP(C3646,'BASE EQUIPOS'!$G$8:$H$22,2,0),"")</f>
        <v/>
      </c>
      <c r="E3646" s="241" t="str">
        <f>IF(C3646&lt;&gt;"",VLOOKUP(C3646,'BASE EQUIPOS'!$G$8:$I$22,3,0),"")</f>
        <v/>
      </c>
      <c r="F3646" s="241" t="str">
        <f>IF(C3646&lt;&gt;"",VLOOKUP(C3646,'BASE EQUIPOS'!$G$8:$J$22,4,0),"")</f>
        <v/>
      </c>
      <c r="G3646" s="242"/>
      <c r="H3646" s="233"/>
      <c r="I3646" s="241"/>
      <c r="J3646" s="241"/>
      <c r="K3646" s="241"/>
      <c r="L3646" s="239"/>
      <c r="M3646" s="244"/>
      <c r="N3646" s="245" t="str">
        <f t="shared" ca="1" si="393"/>
        <v/>
      </c>
      <c r="O3646" s="239"/>
      <c r="P3646" s="244"/>
      <c r="Q3646" s="245" t="str">
        <f t="shared" si="394"/>
        <v/>
      </c>
      <c r="U3646" s="246" t="str">
        <f>IFERROR(VLOOKUP(C3646,'BASE EQUIPOS'!$G$8:$O$22,9,0)," ")</f>
        <v xml:space="preserve"> </v>
      </c>
      <c r="V3646" s="232" t="str">
        <f t="shared" si="396"/>
        <v/>
      </c>
      <c r="W3646" s="232" t="str">
        <f t="shared" si="397"/>
        <v/>
      </c>
      <c r="X3646" s="232" t="str">
        <f>IFERROR(VLOOKUP(W3646,Datos!$P$4:$Q$18,2,0),"")</f>
        <v/>
      </c>
      <c r="Y3646" s="232" t="str">
        <f t="shared" si="398"/>
        <v/>
      </c>
      <c r="AA3646" s="314" t="str">
        <f t="shared" ca="1" si="395"/>
        <v/>
      </c>
    </row>
    <row r="3647" spans="1:27" x14ac:dyDescent="0.3">
      <c r="A3647" s="238"/>
      <c r="B3647" s="241" t="str">
        <f t="shared" si="399"/>
        <v/>
      </c>
      <c r="C3647" s="239"/>
      <c r="D3647" s="240" t="str">
        <f>IF(C3647&lt;&gt;"",VLOOKUP(C3647,'BASE EQUIPOS'!$G$8:$H$22,2,0),"")</f>
        <v/>
      </c>
      <c r="E3647" s="241" t="str">
        <f>IF(C3647&lt;&gt;"",VLOOKUP(C3647,'BASE EQUIPOS'!$G$8:$I$22,3,0),"")</f>
        <v/>
      </c>
      <c r="F3647" s="241" t="str">
        <f>IF(C3647&lt;&gt;"",VLOOKUP(C3647,'BASE EQUIPOS'!$G$8:$J$22,4,0),"")</f>
        <v/>
      </c>
      <c r="G3647" s="242"/>
      <c r="H3647" s="233"/>
      <c r="I3647" s="241"/>
      <c r="J3647" s="241"/>
      <c r="K3647" s="241"/>
      <c r="L3647" s="239"/>
      <c r="M3647" s="244"/>
      <c r="N3647" s="245" t="str">
        <f t="shared" ca="1" si="393"/>
        <v/>
      </c>
      <c r="O3647" s="239"/>
      <c r="P3647" s="244"/>
      <c r="Q3647" s="245" t="str">
        <f t="shared" si="394"/>
        <v/>
      </c>
      <c r="U3647" s="246" t="str">
        <f>IFERROR(VLOOKUP(C3647,'BASE EQUIPOS'!$G$8:$O$22,9,0)," ")</f>
        <v xml:space="preserve"> </v>
      </c>
      <c r="V3647" s="232" t="str">
        <f t="shared" si="396"/>
        <v/>
      </c>
      <c r="W3647" s="232" t="str">
        <f t="shared" si="397"/>
        <v/>
      </c>
      <c r="X3647" s="232" t="str">
        <f>IFERROR(VLOOKUP(W3647,Datos!$P$4:$Q$18,2,0),"")</f>
        <v/>
      </c>
      <c r="Y3647" s="232" t="str">
        <f t="shared" si="398"/>
        <v/>
      </c>
      <c r="AA3647" s="314" t="str">
        <f t="shared" ca="1" si="395"/>
        <v/>
      </c>
    </row>
    <row r="3648" spans="1:27" x14ac:dyDescent="0.3">
      <c r="A3648" s="238"/>
      <c r="B3648" s="241" t="str">
        <f t="shared" si="399"/>
        <v/>
      </c>
      <c r="C3648" s="239"/>
      <c r="D3648" s="240" t="str">
        <f>IF(C3648&lt;&gt;"",VLOOKUP(C3648,'BASE EQUIPOS'!$G$8:$H$22,2,0),"")</f>
        <v/>
      </c>
      <c r="E3648" s="241" t="str">
        <f>IF(C3648&lt;&gt;"",VLOOKUP(C3648,'BASE EQUIPOS'!$G$8:$I$22,3,0),"")</f>
        <v/>
      </c>
      <c r="F3648" s="241" t="str">
        <f>IF(C3648&lt;&gt;"",VLOOKUP(C3648,'BASE EQUIPOS'!$G$8:$J$22,4,0),"")</f>
        <v/>
      </c>
      <c r="G3648" s="242"/>
      <c r="H3648" s="233"/>
      <c r="I3648" s="241"/>
      <c r="J3648" s="241"/>
      <c r="K3648" s="241"/>
      <c r="L3648" s="239"/>
      <c r="M3648" s="244"/>
      <c r="N3648" s="245" t="str">
        <f t="shared" ca="1" si="393"/>
        <v/>
      </c>
      <c r="O3648" s="239"/>
      <c r="P3648" s="244"/>
      <c r="Q3648" s="245" t="str">
        <f t="shared" si="394"/>
        <v/>
      </c>
      <c r="U3648" s="246" t="str">
        <f>IFERROR(VLOOKUP(C3648,'BASE EQUIPOS'!$G$8:$O$22,9,0)," ")</f>
        <v xml:space="preserve"> </v>
      </c>
      <c r="V3648" s="232" t="str">
        <f t="shared" si="396"/>
        <v/>
      </c>
      <c r="W3648" s="232" t="str">
        <f t="shared" si="397"/>
        <v/>
      </c>
      <c r="X3648" s="232" t="str">
        <f>IFERROR(VLOOKUP(W3648,Datos!$P$4:$Q$18,2,0),"")</f>
        <v/>
      </c>
      <c r="Y3648" s="232" t="str">
        <f t="shared" si="398"/>
        <v/>
      </c>
      <c r="AA3648" s="314" t="str">
        <f t="shared" ca="1" si="395"/>
        <v/>
      </c>
    </row>
    <row r="3649" spans="1:27" x14ac:dyDescent="0.3">
      <c r="A3649" s="238"/>
      <c r="B3649" s="241" t="str">
        <f t="shared" si="399"/>
        <v/>
      </c>
      <c r="C3649" s="239"/>
      <c r="D3649" s="240" t="str">
        <f>IF(C3649&lt;&gt;"",VLOOKUP(C3649,'BASE EQUIPOS'!$G$8:$H$22,2,0),"")</f>
        <v/>
      </c>
      <c r="E3649" s="241" t="str">
        <f>IF(C3649&lt;&gt;"",VLOOKUP(C3649,'BASE EQUIPOS'!$G$8:$I$22,3,0),"")</f>
        <v/>
      </c>
      <c r="F3649" s="241" t="str">
        <f>IF(C3649&lt;&gt;"",VLOOKUP(C3649,'BASE EQUIPOS'!$G$8:$J$22,4,0),"")</f>
        <v/>
      </c>
      <c r="G3649" s="242"/>
      <c r="H3649" s="233"/>
      <c r="I3649" s="241"/>
      <c r="J3649" s="241"/>
      <c r="K3649" s="241"/>
      <c r="L3649" s="239"/>
      <c r="M3649" s="244"/>
      <c r="N3649" s="245" t="str">
        <f t="shared" ca="1" si="393"/>
        <v/>
      </c>
      <c r="O3649" s="239"/>
      <c r="P3649" s="244"/>
      <c r="Q3649" s="245" t="str">
        <f t="shared" si="394"/>
        <v/>
      </c>
      <c r="U3649" s="246" t="str">
        <f>IFERROR(VLOOKUP(C3649,'BASE EQUIPOS'!$G$8:$O$22,9,0)," ")</f>
        <v xml:space="preserve"> </v>
      </c>
      <c r="V3649" s="232" t="str">
        <f t="shared" si="396"/>
        <v/>
      </c>
      <c r="W3649" s="232" t="str">
        <f t="shared" si="397"/>
        <v/>
      </c>
      <c r="X3649" s="232" t="str">
        <f>IFERROR(VLOOKUP(W3649,Datos!$P$4:$Q$18,2,0),"")</f>
        <v/>
      </c>
      <c r="Y3649" s="232" t="str">
        <f t="shared" si="398"/>
        <v/>
      </c>
      <c r="AA3649" s="314" t="str">
        <f t="shared" ca="1" si="395"/>
        <v/>
      </c>
    </row>
    <row r="3650" spans="1:27" x14ac:dyDescent="0.3">
      <c r="A3650" s="238"/>
      <c r="B3650" s="241" t="str">
        <f t="shared" si="399"/>
        <v/>
      </c>
      <c r="C3650" s="239"/>
      <c r="D3650" s="240" t="str">
        <f>IF(C3650&lt;&gt;"",VLOOKUP(C3650,'BASE EQUIPOS'!$G$8:$H$22,2,0),"")</f>
        <v/>
      </c>
      <c r="E3650" s="241" t="str">
        <f>IF(C3650&lt;&gt;"",VLOOKUP(C3650,'BASE EQUIPOS'!$G$8:$I$22,3,0),"")</f>
        <v/>
      </c>
      <c r="F3650" s="241" t="str">
        <f>IF(C3650&lt;&gt;"",VLOOKUP(C3650,'BASE EQUIPOS'!$G$8:$J$22,4,0),"")</f>
        <v/>
      </c>
      <c r="G3650" s="242"/>
      <c r="H3650" s="233"/>
      <c r="I3650" s="241"/>
      <c r="J3650" s="241"/>
      <c r="K3650" s="241"/>
      <c r="L3650" s="239"/>
      <c r="M3650" s="244"/>
      <c r="N3650" s="245" t="str">
        <f t="shared" ca="1" si="393"/>
        <v/>
      </c>
      <c r="O3650" s="239"/>
      <c r="P3650" s="244"/>
      <c r="Q3650" s="245" t="str">
        <f t="shared" si="394"/>
        <v/>
      </c>
      <c r="U3650" s="246" t="str">
        <f>IFERROR(VLOOKUP(C3650,'BASE EQUIPOS'!$G$8:$O$22,9,0)," ")</f>
        <v xml:space="preserve"> </v>
      </c>
      <c r="V3650" s="232" t="str">
        <f t="shared" si="396"/>
        <v/>
      </c>
      <c r="W3650" s="232" t="str">
        <f t="shared" si="397"/>
        <v/>
      </c>
      <c r="X3650" s="232" t="str">
        <f>IFERROR(VLOOKUP(W3650,Datos!$P$4:$Q$18,2,0),"")</f>
        <v/>
      </c>
      <c r="Y3650" s="232" t="str">
        <f t="shared" si="398"/>
        <v/>
      </c>
      <c r="AA3650" s="314" t="str">
        <f t="shared" ca="1" si="395"/>
        <v/>
      </c>
    </row>
    <row r="3651" spans="1:27" x14ac:dyDescent="0.3">
      <c r="A3651" s="238"/>
      <c r="B3651" s="241" t="str">
        <f t="shared" si="399"/>
        <v/>
      </c>
      <c r="C3651" s="239"/>
      <c r="D3651" s="240" t="str">
        <f>IF(C3651&lt;&gt;"",VLOOKUP(C3651,'BASE EQUIPOS'!$G$8:$H$22,2,0),"")</f>
        <v/>
      </c>
      <c r="E3651" s="241" t="str">
        <f>IF(C3651&lt;&gt;"",VLOOKUP(C3651,'BASE EQUIPOS'!$G$8:$I$22,3,0),"")</f>
        <v/>
      </c>
      <c r="F3651" s="241" t="str">
        <f>IF(C3651&lt;&gt;"",VLOOKUP(C3651,'BASE EQUIPOS'!$G$8:$J$22,4,0),"")</f>
        <v/>
      </c>
      <c r="G3651" s="242"/>
      <c r="H3651" s="233"/>
      <c r="I3651" s="241"/>
      <c r="J3651" s="241"/>
      <c r="K3651" s="241"/>
      <c r="L3651" s="239"/>
      <c r="M3651" s="244"/>
      <c r="N3651" s="245" t="str">
        <f t="shared" ca="1" si="393"/>
        <v/>
      </c>
      <c r="O3651" s="239"/>
      <c r="P3651" s="244"/>
      <c r="Q3651" s="245" t="str">
        <f t="shared" si="394"/>
        <v/>
      </c>
      <c r="U3651" s="246" t="str">
        <f>IFERROR(VLOOKUP(C3651,'BASE EQUIPOS'!$G$8:$O$22,9,0)," ")</f>
        <v xml:space="preserve"> </v>
      </c>
      <c r="V3651" s="232" t="str">
        <f t="shared" si="396"/>
        <v/>
      </c>
      <c r="W3651" s="232" t="str">
        <f t="shared" si="397"/>
        <v/>
      </c>
      <c r="X3651" s="232" t="str">
        <f>IFERROR(VLOOKUP(W3651,Datos!$P$4:$Q$18,2,0),"")</f>
        <v/>
      </c>
      <c r="Y3651" s="232" t="str">
        <f t="shared" si="398"/>
        <v/>
      </c>
      <c r="AA3651" s="314" t="str">
        <f t="shared" ca="1" si="395"/>
        <v/>
      </c>
    </row>
    <row r="3652" spans="1:27" x14ac:dyDescent="0.3">
      <c r="A3652" s="238"/>
      <c r="B3652" s="241" t="str">
        <f t="shared" si="399"/>
        <v/>
      </c>
      <c r="C3652" s="239"/>
      <c r="D3652" s="240" t="str">
        <f>IF(C3652&lt;&gt;"",VLOOKUP(C3652,'BASE EQUIPOS'!$G$8:$H$22,2,0),"")</f>
        <v/>
      </c>
      <c r="E3652" s="241" t="str">
        <f>IF(C3652&lt;&gt;"",VLOOKUP(C3652,'BASE EQUIPOS'!$G$8:$I$22,3,0),"")</f>
        <v/>
      </c>
      <c r="F3652" s="241" t="str">
        <f>IF(C3652&lt;&gt;"",VLOOKUP(C3652,'BASE EQUIPOS'!$G$8:$J$22,4,0),"")</f>
        <v/>
      </c>
      <c r="G3652" s="242"/>
      <c r="H3652" s="233"/>
      <c r="I3652" s="241"/>
      <c r="J3652" s="241"/>
      <c r="K3652" s="241"/>
      <c r="L3652" s="239"/>
      <c r="M3652" s="244"/>
      <c r="N3652" s="245" t="str">
        <f t="shared" ca="1" si="393"/>
        <v/>
      </c>
      <c r="O3652" s="239"/>
      <c r="P3652" s="244"/>
      <c r="Q3652" s="245" t="str">
        <f t="shared" si="394"/>
        <v/>
      </c>
      <c r="U3652" s="246" t="str">
        <f>IFERROR(VLOOKUP(C3652,'BASE EQUIPOS'!$G$8:$O$22,9,0)," ")</f>
        <v xml:space="preserve"> </v>
      </c>
      <c r="V3652" s="232" t="str">
        <f t="shared" si="396"/>
        <v/>
      </c>
      <c r="W3652" s="232" t="str">
        <f t="shared" si="397"/>
        <v/>
      </c>
      <c r="X3652" s="232" t="str">
        <f>IFERROR(VLOOKUP(W3652,Datos!$P$4:$Q$18,2,0),"")</f>
        <v/>
      </c>
      <c r="Y3652" s="232" t="str">
        <f t="shared" si="398"/>
        <v/>
      </c>
      <c r="AA3652" s="314" t="str">
        <f t="shared" ca="1" si="395"/>
        <v/>
      </c>
    </row>
    <row r="3653" spans="1:27" x14ac:dyDescent="0.3">
      <c r="A3653" s="238"/>
      <c r="B3653" s="241" t="str">
        <f t="shared" si="399"/>
        <v/>
      </c>
      <c r="C3653" s="239"/>
      <c r="D3653" s="240" t="str">
        <f>IF(C3653&lt;&gt;"",VLOOKUP(C3653,'BASE EQUIPOS'!$G$8:$H$22,2,0),"")</f>
        <v/>
      </c>
      <c r="E3653" s="241" t="str">
        <f>IF(C3653&lt;&gt;"",VLOOKUP(C3653,'BASE EQUIPOS'!$G$8:$I$22,3,0),"")</f>
        <v/>
      </c>
      <c r="F3653" s="241" t="str">
        <f>IF(C3653&lt;&gt;"",VLOOKUP(C3653,'BASE EQUIPOS'!$G$8:$J$22,4,0),"")</f>
        <v/>
      </c>
      <c r="G3653" s="242"/>
      <c r="H3653" s="233"/>
      <c r="I3653" s="241"/>
      <c r="J3653" s="241"/>
      <c r="K3653" s="241"/>
      <c r="L3653" s="239"/>
      <c r="M3653" s="244"/>
      <c r="N3653" s="245" t="str">
        <f t="shared" ca="1" si="393"/>
        <v/>
      </c>
      <c r="O3653" s="239"/>
      <c r="P3653" s="244"/>
      <c r="Q3653" s="245" t="str">
        <f t="shared" si="394"/>
        <v/>
      </c>
      <c r="U3653" s="246" t="str">
        <f>IFERROR(VLOOKUP(C3653,'BASE EQUIPOS'!$G$8:$O$22,9,0)," ")</f>
        <v xml:space="preserve"> </v>
      </c>
      <c r="V3653" s="232" t="str">
        <f t="shared" si="396"/>
        <v/>
      </c>
      <c r="W3653" s="232" t="str">
        <f t="shared" si="397"/>
        <v/>
      </c>
      <c r="X3653" s="232" t="str">
        <f>IFERROR(VLOOKUP(W3653,Datos!$P$4:$Q$18,2,0),"")</f>
        <v/>
      </c>
      <c r="Y3653" s="232" t="str">
        <f t="shared" si="398"/>
        <v/>
      </c>
      <c r="AA3653" s="314" t="str">
        <f t="shared" ca="1" si="395"/>
        <v/>
      </c>
    </row>
    <row r="3654" spans="1:27" x14ac:dyDescent="0.3">
      <c r="A3654" s="238"/>
      <c r="B3654" s="241" t="str">
        <f t="shared" si="399"/>
        <v/>
      </c>
      <c r="C3654" s="239"/>
      <c r="D3654" s="240" t="str">
        <f>IF(C3654&lt;&gt;"",VLOOKUP(C3654,'BASE EQUIPOS'!$G$8:$H$22,2,0),"")</f>
        <v/>
      </c>
      <c r="E3654" s="241" t="str">
        <f>IF(C3654&lt;&gt;"",VLOOKUP(C3654,'BASE EQUIPOS'!$G$8:$I$22,3,0),"")</f>
        <v/>
      </c>
      <c r="F3654" s="241" t="str">
        <f>IF(C3654&lt;&gt;"",VLOOKUP(C3654,'BASE EQUIPOS'!$G$8:$J$22,4,0),"")</f>
        <v/>
      </c>
      <c r="G3654" s="242"/>
      <c r="H3654" s="233"/>
      <c r="I3654" s="241"/>
      <c r="J3654" s="241"/>
      <c r="K3654" s="241"/>
      <c r="L3654" s="239"/>
      <c r="M3654" s="244"/>
      <c r="N3654" s="245" t="str">
        <f t="shared" ca="1" si="393"/>
        <v/>
      </c>
      <c r="O3654" s="239"/>
      <c r="P3654" s="244"/>
      <c r="Q3654" s="245" t="str">
        <f t="shared" si="394"/>
        <v/>
      </c>
      <c r="U3654" s="246" t="str">
        <f>IFERROR(VLOOKUP(C3654,'BASE EQUIPOS'!$G$8:$O$22,9,0)," ")</f>
        <v xml:space="preserve"> </v>
      </c>
      <c r="V3654" s="232" t="str">
        <f t="shared" si="396"/>
        <v/>
      </c>
      <c r="W3654" s="232" t="str">
        <f t="shared" si="397"/>
        <v/>
      </c>
      <c r="X3654" s="232" t="str">
        <f>IFERROR(VLOOKUP(W3654,Datos!$P$4:$Q$18,2,0),"")</f>
        <v/>
      </c>
      <c r="Y3654" s="232" t="str">
        <f t="shared" si="398"/>
        <v/>
      </c>
      <c r="AA3654" s="314" t="str">
        <f t="shared" ca="1" si="395"/>
        <v/>
      </c>
    </row>
    <row r="3655" spans="1:27" x14ac:dyDescent="0.3">
      <c r="A3655" s="238"/>
      <c r="B3655" s="241" t="str">
        <f t="shared" si="399"/>
        <v/>
      </c>
      <c r="C3655" s="239"/>
      <c r="D3655" s="240" t="str">
        <f>IF(C3655&lt;&gt;"",VLOOKUP(C3655,'BASE EQUIPOS'!$G$8:$H$22,2,0),"")</f>
        <v/>
      </c>
      <c r="E3655" s="241" t="str">
        <f>IF(C3655&lt;&gt;"",VLOOKUP(C3655,'BASE EQUIPOS'!$G$8:$I$22,3,0),"")</f>
        <v/>
      </c>
      <c r="F3655" s="241" t="str">
        <f>IF(C3655&lt;&gt;"",VLOOKUP(C3655,'BASE EQUIPOS'!$G$8:$J$22,4,0),"")</f>
        <v/>
      </c>
      <c r="G3655" s="242"/>
      <c r="H3655" s="233"/>
      <c r="I3655" s="241"/>
      <c r="J3655" s="241"/>
      <c r="K3655" s="241"/>
      <c r="L3655" s="239"/>
      <c r="M3655" s="244"/>
      <c r="N3655" s="245" t="str">
        <f t="shared" ca="1" si="393"/>
        <v/>
      </c>
      <c r="O3655" s="239"/>
      <c r="P3655" s="244"/>
      <c r="Q3655" s="245" t="str">
        <f t="shared" si="394"/>
        <v/>
      </c>
      <c r="U3655" s="246" t="str">
        <f>IFERROR(VLOOKUP(C3655,'BASE EQUIPOS'!$G$8:$O$22,9,0)," ")</f>
        <v xml:space="preserve"> </v>
      </c>
      <c r="V3655" s="232" t="str">
        <f t="shared" si="396"/>
        <v/>
      </c>
      <c r="W3655" s="232" t="str">
        <f t="shared" si="397"/>
        <v/>
      </c>
      <c r="X3655" s="232" t="str">
        <f>IFERROR(VLOOKUP(W3655,Datos!$P$4:$Q$18,2,0),"")</f>
        <v/>
      </c>
      <c r="Y3655" s="232" t="str">
        <f t="shared" si="398"/>
        <v/>
      </c>
      <c r="AA3655" s="314" t="str">
        <f t="shared" ca="1" si="395"/>
        <v/>
      </c>
    </row>
    <row r="3656" spans="1:27" x14ac:dyDescent="0.3">
      <c r="A3656" s="238"/>
      <c r="B3656" s="241" t="str">
        <f t="shared" si="399"/>
        <v/>
      </c>
      <c r="C3656" s="239"/>
      <c r="D3656" s="240" t="str">
        <f>IF(C3656&lt;&gt;"",VLOOKUP(C3656,'BASE EQUIPOS'!$G$8:$H$22,2,0),"")</f>
        <v/>
      </c>
      <c r="E3656" s="241" t="str">
        <f>IF(C3656&lt;&gt;"",VLOOKUP(C3656,'BASE EQUIPOS'!$G$8:$I$22,3,0),"")</f>
        <v/>
      </c>
      <c r="F3656" s="241" t="str">
        <f>IF(C3656&lt;&gt;"",VLOOKUP(C3656,'BASE EQUIPOS'!$G$8:$J$22,4,0),"")</f>
        <v/>
      </c>
      <c r="G3656" s="242"/>
      <c r="H3656" s="233"/>
      <c r="I3656" s="241"/>
      <c r="J3656" s="241"/>
      <c r="K3656" s="241"/>
      <c r="L3656" s="239"/>
      <c r="M3656" s="244"/>
      <c r="N3656" s="245" t="str">
        <f t="shared" ca="1" si="393"/>
        <v/>
      </c>
      <c r="O3656" s="239"/>
      <c r="P3656" s="244"/>
      <c r="Q3656" s="245" t="str">
        <f t="shared" si="394"/>
        <v/>
      </c>
      <c r="U3656" s="246" t="str">
        <f>IFERROR(VLOOKUP(C3656,'BASE EQUIPOS'!$G$8:$O$22,9,0)," ")</f>
        <v xml:space="preserve"> </v>
      </c>
      <c r="V3656" s="232" t="str">
        <f t="shared" si="396"/>
        <v/>
      </c>
      <c r="W3656" s="232" t="str">
        <f t="shared" si="397"/>
        <v/>
      </c>
      <c r="X3656" s="232" t="str">
        <f>IFERROR(VLOOKUP(W3656,Datos!$P$4:$Q$18,2,0),"")</f>
        <v/>
      </c>
      <c r="Y3656" s="232" t="str">
        <f t="shared" si="398"/>
        <v/>
      </c>
      <c r="AA3656" s="314" t="str">
        <f t="shared" ca="1" si="395"/>
        <v/>
      </c>
    </row>
    <row r="3657" spans="1:27" x14ac:dyDescent="0.3">
      <c r="A3657" s="238"/>
      <c r="B3657" s="241" t="str">
        <f t="shared" si="399"/>
        <v/>
      </c>
      <c r="C3657" s="239"/>
      <c r="D3657" s="240" t="str">
        <f>IF(C3657&lt;&gt;"",VLOOKUP(C3657,'BASE EQUIPOS'!$G$8:$H$22,2,0),"")</f>
        <v/>
      </c>
      <c r="E3657" s="241" t="str">
        <f>IF(C3657&lt;&gt;"",VLOOKUP(C3657,'BASE EQUIPOS'!$G$8:$I$22,3,0),"")</f>
        <v/>
      </c>
      <c r="F3657" s="241" t="str">
        <f>IF(C3657&lt;&gt;"",VLOOKUP(C3657,'BASE EQUIPOS'!$G$8:$J$22,4,0),"")</f>
        <v/>
      </c>
      <c r="G3657" s="242"/>
      <c r="H3657" s="233"/>
      <c r="I3657" s="241"/>
      <c r="J3657" s="241"/>
      <c r="K3657" s="241"/>
      <c r="L3657" s="239"/>
      <c r="M3657" s="244"/>
      <c r="N3657" s="245" t="str">
        <f t="shared" ca="1" si="393"/>
        <v/>
      </c>
      <c r="O3657" s="239"/>
      <c r="P3657" s="244"/>
      <c r="Q3657" s="245" t="str">
        <f t="shared" si="394"/>
        <v/>
      </c>
      <c r="U3657" s="246" t="str">
        <f>IFERROR(VLOOKUP(C3657,'BASE EQUIPOS'!$G$8:$O$22,9,0)," ")</f>
        <v xml:space="preserve"> </v>
      </c>
      <c r="V3657" s="232" t="str">
        <f t="shared" si="396"/>
        <v/>
      </c>
      <c r="W3657" s="232" t="str">
        <f t="shared" si="397"/>
        <v/>
      </c>
      <c r="X3657" s="232" t="str">
        <f>IFERROR(VLOOKUP(W3657,Datos!$P$4:$Q$18,2,0),"")</f>
        <v/>
      </c>
      <c r="Y3657" s="232" t="str">
        <f t="shared" si="398"/>
        <v/>
      </c>
      <c r="AA3657" s="314" t="str">
        <f t="shared" ca="1" si="395"/>
        <v/>
      </c>
    </row>
    <row r="3658" spans="1:27" x14ac:dyDescent="0.3">
      <c r="A3658" s="238"/>
      <c r="B3658" s="241" t="str">
        <f t="shared" si="399"/>
        <v/>
      </c>
      <c r="C3658" s="239"/>
      <c r="D3658" s="240" t="str">
        <f>IF(C3658&lt;&gt;"",VLOOKUP(C3658,'BASE EQUIPOS'!$G$8:$H$22,2,0),"")</f>
        <v/>
      </c>
      <c r="E3658" s="241" t="str">
        <f>IF(C3658&lt;&gt;"",VLOOKUP(C3658,'BASE EQUIPOS'!$G$8:$I$22,3,0),"")</f>
        <v/>
      </c>
      <c r="F3658" s="241" t="str">
        <f>IF(C3658&lt;&gt;"",VLOOKUP(C3658,'BASE EQUIPOS'!$G$8:$J$22,4,0),"")</f>
        <v/>
      </c>
      <c r="G3658" s="242"/>
      <c r="H3658" s="233"/>
      <c r="I3658" s="241"/>
      <c r="J3658" s="241"/>
      <c r="K3658" s="241"/>
      <c r="L3658" s="239"/>
      <c r="M3658" s="244"/>
      <c r="N3658" s="245" t="str">
        <f t="shared" ca="1" si="393"/>
        <v/>
      </c>
      <c r="O3658" s="239"/>
      <c r="P3658" s="244"/>
      <c r="Q3658" s="245" t="str">
        <f t="shared" si="394"/>
        <v/>
      </c>
      <c r="U3658" s="246" t="str">
        <f>IFERROR(VLOOKUP(C3658,'BASE EQUIPOS'!$G$8:$O$22,9,0)," ")</f>
        <v xml:space="preserve"> </v>
      </c>
      <c r="V3658" s="232" t="str">
        <f t="shared" si="396"/>
        <v/>
      </c>
      <c r="W3658" s="232" t="str">
        <f t="shared" si="397"/>
        <v/>
      </c>
      <c r="X3658" s="232" t="str">
        <f>IFERROR(VLOOKUP(W3658,Datos!$P$4:$Q$18,2,0),"")</f>
        <v/>
      </c>
      <c r="Y3658" s="232" t="str">
        <f t="shared" si="398"/>
        <v/>
      </c>
      <c r="AA3658" s="314" t="str">
        <f t="shared" ca="1" si="395"/>
        <v/>
      </c>
    </row>
    <row r="3659" spans="1:27" x14ac:dyDescent="0.3">
      <c r="A3659" s="238"/>
      <c r="B3659" s="241" t="str">
        <f t="shared" si="399"/>
        <v/>
      </c>
      <c r="C3659" s="239"/>
      <c r="D3659" s="240" t="str">
        <f>IF(C3659&lt;&gt;"",VLOOKUP(C3659,'BASE EQUIPOS'!$G$8:$H$22,2,0),"")</f>
        <v/>
      </c>
      <c r="E3659" s="241" t="str">
        <f>IF(C3659&lt;&gt;"",VLOOKUP(C3659,'BASE EQUIPOS'!$G$8:$I$22,3,0),"")</f>
        <v/>
      </c>
      <c r="F3659" s="241" t="str">
        <f>IF(C3659&lt;&gt;"",VLOOKUP(C3659,'BASE EQUIPOS'!$G$8:$J$22,4,0),"")</f>
        <v/>
      </c>
      <c r="G3659" s="242"/>
      <c r="H3659" s="233"/>
      <c r="I3659" s="241"/>
      <c r="J3659" s="241"/>
      <c r="K3659" s="241"/>
      <c r="L3659" s="239"/>
      <c r="M3659" s="244"/>
      <c r="N3659" s="245" t="str">
        <f t="shared" ca="1" si="393"/>
        <v/>
      </c>
      <c r="O3659" s="239"/>
      <c r="P3659" s="244"/>
      <c r="Q3659" s="245" t="str">
        <f t="shared" si="394"/>
        <v/>
      </c>
      <c r="U3659" s="246" t="str">
        <f>IFERROR(VLOOKUP(C3659,'BASE EQUIPOS'!$G$8:$O$22,9,0)," ")</f>
        <v xml:space="preserve"> </v>
      </c>
      <c r="V3659" s="232" t="str">
        <f t="shared" si="396"/>
        <v/>
      </c>
      <c r="W3659" s="232" t="str">
        <f t="shared" si="397"/>
        <v/>
      </c>
      <c r="X3659" s="232" t="str">
        <f>IFERROR(VLOOKUP(W3659,Datos!$P$4:$Q$18,2,0),"")</f>
        <v/>
      </c>
      <c r="Y3659" s="232" t="str">
        <f t="shared" si="398"/>
        <v/>
      </c>
      <c r="AA3659" s="314" t="str">
        <f t="shared" ca="1" si="395"/>
        <v/>
      </c>
    </row>
    <row r="3660" spans="1:27" x14ac:dyDescent="0.3">
      <c r="A3660" s="238"/>
      <c r="B3660" s="241" t="str">
        <f t="shared" si="399"/>
        <v/>
      </c>
      <c r="C3660" s="239"/>
      <c r="D3660" s="240" t="str">
        <f>IF(C3660&lt;&gt;"",VLOOKUP(C3660,'BASE EQUIPOS'!$G$8:$H$22,2,0),"")</f>
        <v/>
      </c>
      <c r="E3660" s="241" t="str">
        <f>IF(C3660&lt;&gt;"",VLOOKUP(C3660,'BASE EQUIPOS'!$G$8:$I$22,3,0),"")</f>
        <v/>
      </c>
      <c r="F3660" s="241" t="str">
        <f>IF(C3660&lt;&gt;"",VLOOKUP(C3660,'BASE EQUIPOS'!$G$8:$J$22,4,0),"")</f>
        <v/>
      </c>
      <c r="G3660" s="242"/>
      <c r="H3660" s="233"/>
      <c r="I3660" s="241"/>
      <c r="J3660" s="241"/>
      <c r="K3660" s="241"/>
      <c r="L3660" s="239"/>
      <c r="M3660" s="244"/>
      <c r="N3660" s="245" t="str">
        <f t="shared" ca="1" si="393"/>
        <v/>
      </c>
      <c r="O3660" s="239"/>
      <c r="P3660" s="244"/>
      <c r="Q3660" s="245" t="str">
        <f t="shared" si="394"/>
        <v/>
      </c>
      <c r="U3660" s="246" t="str">
        <f>IFERROR(VLOOKUP(C3660,'BASE EQUIPOS'!$G$8:$O$22,9,0)," ")</f>
        <v xml:space="preserve"> </v>
      </c>
      <c r="V3660" s="232" t="str">
        <f t="shared" si="396"/>
        <v/>
      </c>
      <c r="W3660" s="232" t="str">
        <f t="shared" si="397"/>
        <v/>
      </c>
      <c r="X3660" s="232" t="str">
        <f>IFERROR(VLOOKUP(W3660,Datos!$P$4:$Q$18,2,0),"")</f>
        <v/>
      </c>
      <c r="Y3660" s="232" t="str">
        <f t="shared" si="398"/>
        <v/>
      </c>
      <c r="AA3660" s="314" t="str">
        <f t="shared" ca="1" si="395"/>
        <v/>
      </c>
    </row>
    <row r="3661" spans="1:27" x14ac:dyDescent="0.3">
      <c r="A3661" s="238"/>
      <c r="B3661" s="241" t="str">
        <f t="shared" si="399"/>
        <v/>
      </c>
      <c r="C3661" s="239"/>
      <c r="D3661" s="240" t="str">
        <f>IF(C3661&lt;&gt;"",VLOOKUP(C3661,'BASE EQUIPOS'!$G$8:$H$22,2,0),"")</f>
        <v/>
      </c>
      <c r="E3661" s="241" t="str">
        <f>IF(C3661&lt;&gt;"",VLOOKUP(C3661,'BASE EQUIPOS'!$G$8:$I$22,3,0),"")</f>
        <v/>
      </c>
      <c r="F3661" s="241" t="str">
        <f>IF(C3661&lt;&gt;"",VLOOKUP(C3661,'BASE EQUIPOS'!$G$8:$J$22,4,0),"")</f>
        <v/>
      </c>
      <c r="G3661" s="242"/>
      <c r="H3661" s="233"/>
      <c r="I3661" s="241"/>
      <c r="J3661" s="241"/>
      <c r="K3661" s="241"/>
      <c r="L3661" s="239"/>
      <c r="M3661" s="244"/>
      <c r="N3661" s="245" t="str">
        <f t="shared" ca="1" si="393"/>
        <v/>
      </c>
      <c r="O3661" s="239"/>
      <c r="P3661" s="244"/>
      <c r="Q3661" s="245" t="str">
        <f t="shared" si="394"/>
        <v/>
      </c>
      <c r="U3661" s="246" t="str">
        <f>IFERROR(VLOOKUP(C3661,'BASE EQUIPOS'!$G$8:$O$22,9,0)," ")</f>
        <v xml:space="preserve"> </v>
      </c>
      <c r="V3661" s="232" t="str">
        <f t="shared" si="396"/>
        <v/>
      </c>
      <c r="W3661" s="232" t="str">
        <f t="shared" si="397"/>
        <v/>
      </c>
      <c r="X3661" s="232" t="str">
        <f>IFERROR(VLOOKUP(W3661,Datos!$P$4:$Q$18,2,0),"")</f>
        <v/>
      </c>
      <c r="Y3661" s="232" t="str">
        <f t="shared" si="398"/>
        <v/>
      </c>
      <c r="AA3661" s="314" t="str">
        <f t="shared" ca="1" si="395"/>
        <v/>
      </c>
    </row>
    <row r="3662" spans="1:27" x14ac:dyDescent="0.3">
      <c r="A3662" s="238"/>
      <c r="B3662" s="241" t="str">
        <f t="shared" si="399"/>
        <v/>
      </c>
      <c r="C3662" s="239"/>
      <c r="D3662" s="240" t="str">
        <f>IF(C3662&lt;&gt;"",VLOOKUP(C3662,'BASE EQUIPOS'!$G$8:$H$22,2,0),"")</f>
        <v/>
      </c>
      <c r="E3662" s="241" t="str">
        <f>IF(C3662&lt;&gt;"",VLOOKUP(C3662,'BASE EQUIPOS'!$G$8:$I$22,3,0),"")</f>
        <v/>
      </c>
      <c r="F3662" s="241" t="str">
        <f>IF(C3662&lt;&gt;"",VLOOKUP(C3662,'BASE EQUIPOS'!$G$8:$J$22,4,0),"")</f>
        <v/>
      </c>
      <c r="G3662" s="242"/>
      <c r="H3662" s="233"/>
      <c r="I3662" s="241"/>
      <c r="J3662" s="241"/>
      <c r="K3662" s="241"/>
      <c r="L3662" s="239"/>
      <c r="M3662" s="244"/>
      <c r="N3662" s="245" t="str">
        <f t="shared" ca="1" si="393"/>
        <v/>
      </c>
      <c r="O3662" s="239"/>
      <c r="P3662" s="244"/>
      <c r="Q3662" s="245" t="str">
        <f t="shared" si="394"/>
        <v/>
      </c>
      <c r="U3662" s="246" t="str">
        <f>IFERROR(VLOOKUP(C3662,'BASE EQUIPOS'!$G$8:$O$22,9,0)," ")</f>
        <v xml:space="preserve"> </v>
      </c>
      <c r="V3662" s="232" t="str">
        <f t="shared" si="396"/>
        <v/>
      </c>
      <c r="W3662" s="232" t="str">
        <f t="shared" si="397"/>
        <v/>
      </c>
      <c r="X3662" s="232" t="str">
        <f>IFERROR(VLOOKUP(W3662,Datos!$P$4:$Q$18,2,0),"")</f>
        <v/>
      </c>
      <c r="Y3662" s="232" t="str">
        <f t="shared" si="398"/>
        <v/>
      </c>
      <c r="AA3662" s="314" t="str">
        <f t="shared" ca="1" si="395"/>
        <v/>
      </c>
    </row>
    <row r="3663" spans="1:27" x14ac:dyDescent="0.3">
      <c r="A3663" s="238"/>
      <c r="B3663" s="241" t="str">
        <f t="shared" si="399"/>
        <v/>
      </c>
      <c r="C3663" s="239"/>
      <c r="D3663" s="240" t="str">
        <f>IF(C3663&lt;&gt;"",VLOOKUP(C3663,'BASE EQUIPOS'!$G$8:$H$22,2,0),"")</f>
        <v/>
      </c>
      <c r="E3663" s="241" t="str">
        <f>IF(C3663&lt;&gt;"",VLOOKUP(C3663,'BASE EQUIPOS'!$G$8:$I$22,3,0),"")</f>
        <v/>
      </c>
      <c r="F3663" s="241" t="str">
        <f>IF(C3663&lt;&gt;"",VLOOKUP(C3663,'BASE EQUIPOS'!$G$8:$J$22,4,0),"")</f>
        <v/>
      </c>
      <c r="G3663" s="242"/>
      <c r="H3663" s="233"/>
      <c r="I3663" s="241"/>
      <c r="J3663" s="241"/>
      <c r="K3663" s="241"/>
      <c r="L3663" s="239"/>
      <c r="M3663" s="244"/>
      <c r="N3663" s="245" t="str">
        <f t="shared" ca="1" si="393"/>
        <v/>
      </c>
      <c r="O3663" s="239"/>
      <c r="P3663" s="244"/>
      <c r="Q3663" s="245" t="str">
        <f t="shared" si="394"/>
        <v/>
      </c>
      <c r="U3663" s="246" t="str">
        <f>IFERROR(VLOOKUP(C3663,'BASE EQUIPOS'!$G$8:$O$22,9,0)," ")</f>
        <v xml:space="preserve"> </v>
      </c>
      <c r="V3663" s="232" t="str">
        <f t="shared" si="396"/>
        <v/>
      </c>
      <c r="W3663" s="232" t="str">
        <f t="shared" si="397"/>
        <v/>
      </c>
      <c r="X3663" s="232" t="str">
        <f>IFERROR(VLOOKUP(W3663,Datos!$P$4:$Q$18,2,0),"")</f>
        <v/>
      </c>
      <c r="Y3663" s="232" t="str">
        <f t="shared" si="398"/>
        <v/>
      </c>
      <c r="AA3663" s="314" t="str">
        <f t="shared" ca="1" si="395"/>
        <v/>
      </c>
    </row>
    <row r="3664" spans="1:27" x14ac:dyDescent="0.3">
      <c r="A3664" s="238"/>
      <c r="B3664" s="241" t="str">
        <f t="shared" si="399"/>
        <v/>
      </c>
      <c r="C3664" s="239"/>
      <c r="D3664" s="240" t="str">
        <f>IF(C3664&lt;&gt;"",VLOOKUP(C3664,'BASE EQUIPOS'!$G$8:$H$22,2,0),"")</f>
        <v/>
      </c>
      <c r="E3664" s="241" t="str">
        <f>IF(C3664&lt;&gt;"",VLOOKUP(C3664,'BASE EQUIPOS'!$G$8:$I$22,3,0),"")</f>
        <v/>
      </c>
      <c r="F3664" s="241" t="str">
        <f>IF(C3664&lt;&gt;"",VLOOKUP(C3664,'BASE EQUIPOS'!$G$8:$J$22,4,0),"")</f>
        <v/>
      </c>
      <c r="G3664" s="242"/>
      <c r="H3664" s="233"/>
      <c r="I3664" s="241"/>
      <c r="J3664" s="241"/>
      <c r="K3664" s="241"/>
      <c r="L3664" s="239"/>
      <c r="M3664" s="244"/>
      <c r="N3664" s="245" t="str">
        <f t="shared" ref="N3664:N3727" ca="1" si="400">IF(M3664="","",IF(O3664="",NOW()*24-(L3664+M3664)*24,"Mtto. Terminado"))</f>
        <v/>
      </c>
      <c r="O3664" s="239"/>
      <c r="P3664" s="244"/>
      <c r="Q3664" s="245" t="str">
        <f t="shared" ref="Q3664:Q3727" si="401">IF(O3664="","",IF(P3664="","",(O3664+P3664)*24-(L3664+M3664)*24))</f>
        <v/>
      </c>
      <c r="U3664" s="246" t="str">
        <f>IFERROR(VLOOKUP(C3664,'BASE EQUIPOS'!$G$8:$O$22,9,0)," ")</f>
        <v xml:space="preserve"> </v>
      </c>
      <c r="V3664" s="232" t="str">
        <f t="shared" si="396"/>
        <v/>
      </c>
      <c r="W3664" s="232" t="str">
        <f t="shared" si="397"/>
        <v/>
      </c>
      <c r="X3664" s="232" t="str">
        <f>IFERROR(VLOOKUP(W3664,Datos!$P$4:$Q$18,2,0),"")</f>
        <v/>
      </c>
      <c r="Y3664" s="232" t="str">
        <f t="shared" si="398"/>
        <v/>
      </c>
      <c r="AA3664" s="314" t="str">
        <f t="shared" ca="1" si="395"/>
        <v/>
      </c>
    </row>
    <row r="3665" spans="1:27" x14ac:dyDescent="0.3">
      <c r="A3665" s="238"/>
      <c r="B3665" s="241" t="str">
        <f t="shared" si="399"/>
        <v/>
      </c>
      <c r="C3665" s="239"/>
      <c r="D3665" s="240" t="str">
        <f>IF(C3665&lt;&gt;"",VLOOKUP(C3665,'BASE EQUIPOS'!$G$8:$H$22,2,0),"")</f>
        <v/>
      </c>
      <c r="E3665" s="241" t="str">
        <f>IF(C3665&lt;&gt;"",VLOOKUP(C3665,'BASE EQUIPOS'!$G$8:$I$22,3,0),"")</f>
        <v/>
      </c>
      <c r="F3665" s="241" t="str">
        <f>IF(C3665&lt;&gt;"",VLOOKUP(C3665,'BASE EQUIPOS'!$G$8:$J$22,4,0),"")</f>
        <v/>
      </c>
      <c r="G3665" s="242"/>
      <c r="H3665" s="233"/>
      <c r="I3665" s="241"/>
      <c r="J3665" s="241"/>
      <c r="K3665" s="241"/>
      <c r="L3665" s="239"/>
      <c r="M3665" s="244"/>
      <c r="N3665" s="245" t="str">
        <f t="shared" ca="1" si="400"/>
        <v/>
      </c>
      <c r="O3665" s="239"/>
      <c r="P3665" s="244"/>
      <c r="Q3665" s="245" t="str">
        <f t="shared" si="401"/>
        <v/>
      </c>
      <c r="U3665" s="246" t="str">
        <f>IFERROR(VLOOKUP(C3665,'BASE EQUIPOS'!$G$8:$O$22,9,0)," ")</f>
        <v xml:space="preserve"> </v>
      </c>
      <c r="V3665" s="232" t="str">
        <f t="shared" si="396"/>
        <v/>
      </c>
      <c r="W3665" s="232" t="str">
        <f t="shared" si="397"/>
        <v/>
      </c>
      <c r="X3665" s="232" t="str">
        <f>IFERROR(VLOOKUP(W3665,Datos!$P$4:$Q$18,2,0),"")</f>
        <v/>
      </c>
      <c r="Y3665" s="232" t="str">
        <f t="shared" si="398"/>
        <v/>
      </c>
      <c r="AA3665" s="314" t="str">
        <f t="shared" ref="AA3665:AA3728" ca="1" si="402">IF(N3665="Mtto. Terminado",1,"")</f>
        <v/>
      </c>
    </row>
    <row r="3666" spans="1:27" x14ac:dyDescent="0.3">
      <c r="A3666" s="238"/>
      <c r="B3666" s="241" t="str">
        <f t="shared" si="399"/>
        <v/>
      </c>
      <c r="C3666" s="239"/>
      <c r="D3666" s="240" t="str">
        <f>IF(C3666&lt;&gt;"",VLOOKUP(C3666,'BASE EQUIPOS'!$G$8:$H$22,2,0),"")</f>
        <v/>
      </c>
      <c r="E3666" s="241" t="str">
        <f>IF(C3666&lt;&gt;"",VLOOKUP(C3666,'BASE EQUIPOS'!$G$8:$I$22,3,0),"")</f>
        <v/>
      </c>
      <c r="F3666" s="241" t="str">
        <f>IF(C3666&lt;&gt;"",VLOOKUP(C3666,'BASE EQUIPOS'!$G$8:$J$22,4,0),"")</f>
        <v/>
      </c>
      <c r="G3666" s="242"/>
      <c r="H3666" s="233"/>
      <c r="I3666" s="241"/>
      <c r="J3666" s="241"/>
      <c r="K3666" s="241"/>
      <c r="L3666" s="239"/>
      <c r="M3666" s="244"/>
      <c r="N3666" s="245" t="str">
        <f t="shared" ca="1" si="400"/>
        <v/>
      </c>
      <c r="O3666" s="239"/>
      <c r="P3666" s="244"/>
      <c r="Q3666" s="245" t="str">
        <f t="shared" si="401"/>
        <v/>
      </c>
      <c r="U3666" s="246" t="str">
        <f>IFERROR(VLOOKUP(C3666,'BASE EQUIPOS'!$G$8:$O$22,9,0)," ")</f>
        <v xml:space="preserve"> </v>
      </c>
      <c r="V3666" s="232" t="str">
        <f t="shared" si="396"/>
        <v/>
      </c>
      <c r="W3666" s="232" t="str">
        <f t="shared" si="397"/>
        <v/>
      </c>
      <c r="X3666" s="232" t="str">
        <f>IFERROR(VLOOKUP(W3666,Datos!$P$4:$Q$18,2,0),"")</f>
        <v/>
      </c>
      <c r="Y3666" s="232" t="str">
        <f t="shared" si="398"/>
        <v/>
      </c>
      <c r="AA3666" s="314" t="str">
        <f t="shared" ca="1" si="402"/>
        <v/>
      </c>
    </row>
    <row r="3667" spans="1:27" x14ac:dyDescent="0.3">
      <c r="A3667" s="238"/>
      <c r="B3667" s="241" t="str">
        <f t="shared" si="399"/>
        <v/>
      </c>
      <c r="C3667" s="239"/>
      <c r="D3667" s="240" t="str">
        <f>IF(C3667&lt;&gt;"",VLOOKUP(C3667,'BASE EQUIPOS'!$G$8:$H$22,2,0),"")</f>
        <v/>
      </c>
      <c r="E3667" s="241" t="str">
        <f>IF(C3667&lt;&gt;"",VLOOKUP(C3667,'BASE EQUIPOS'!$G$8:$I$22,3,0),"")</f>
        <v/>
      </c>
      <c r="F3667" s="241" t="str">
        <f>IF(C3667&lt;&gt;"",VLOOKUP(C3667,'BASE EQUIPOS'!$G$8:$J$22,4,0),"")</f>
        <v/>
      </c>
      <c r="G3667" s="242"/>
      <c r="H3667" s="233"/>
      <c r="I3667" s="241"/>
      <c r="J3667" s="241"/>
      <c r="K3667" s="241"/>
      <c r="L3667" s="239"/>
      <c r="M3667" s="244"/>
      <c r="N3667" s="245" t="str">
        <f t="shared" ca="1" si="400"/>
        <v/>
      </c>
      <c r="O3667" s="239"/>
      <c r="P3667" s="244"/>
      <c r="Q3667" s="245" t="str">
        <f t="shared" si="401"/>
        <v/>
      </c>
      <c r="U3667" s="246" t="str">
        <f>IFERROR(VLOOKUP(C3667,'BASE EQUIPOS'!$G$8:$O$22,9,0)," ")</f>
        <v xml:space="preserve"> </v>
      </c>
      <c r="V3667" s="232" t="str">
        <f t="shared" si="396"/>
        <v/>
      </c>
      <c r="W3667" s="232" t="str">
        <f t="shared" si="397"/>
        <v/>
      </c>
      <c r="X3667" s="232" t="str">
        <f>IFERROR(VLOOKUP(W3667,Datos!$P$4:$Q$18,2,0),"")</f>
        <v/>
      </c>
      <c r="Y3667" s="232" t="str">
        <f t="shared" si="398"/>
        <v/>
      </c>
      <c r="AA3667" s="314" t="str">
        <f t="shared" ca="1" si="402"/>
        <v/>
      </c>
    </row>
    <row r="3668" spans="1:27" x14ac:dyDescent="0.3">
      <c r="A3668" s="238"/>
      <c r="B3668" s="241" t="str">
        <f t="shared" si="399"/>
        <v/>
      </c>
      <c r="C3668" s="239"/>
      <c r="D3668" s="240" t="str">
        <f>IF(C3668&lt;&gt;"",VLOOKUP(C3668,'BASE EQUIPOS'!$G$8:$H$22,2,0),"")</f>
        <v/>
      </c>
      <c r="E3668" s="241" t="str">
        <f>IF(C3668&lt;&gt;"",VLOOKUP(C3668,'BASE EQUIPOS'!$G$8:$I$22,3,0),"")</f>
        <v/>
      </c>
      <c r="F3668" s="241" t="str">
        <f>IF(C3668&lt;&gt;"",VLOOKUP(C3668,'BASE EQUIPOS'!$G$8:$J$22,4,0),"")</f>
        <v/>
      </c>
      <c r="G3668" s="242"/>
      <c r="H3668" s="233"/>
      <c r="I3668" s="241"/>
      <c r="J3668" s="241"/>
      <c r="K3668" s="241"/>
      <c r="L3668" s="239"/>
      <c r="M3668" s="244"/>
      <c r="N3668" s="245" t="str">
        <f t="shared" ca="1" si="400"/>
        <v/>
      </c>
      <c r="O3668" s="239"/>
      <c r="P3668" s="244"/>
      <c r="Q3668" s="245" t="str">
        <f t="shared" si="401"/>
        <v/>
      </c>
      <c r="U3668" s="246" t="str">
        <f>IFERROR(VLOOKUP(C3668,'BASE EQUIPOS'!$G$8:$O$22,9,0)," ")</f>
        <v xml:space="preserve"> </v>
      </c>
      <c r="V3668" s="232" t="str">
        <f t="shared" si="396"/>
        <v/>
      </c>
      <c r="W3668" s="232" t="str">
        <f t="shared" si="397"/>
        <v/>
      </c>
      <c r="X3668" s="232" t="str">
        <f>IFERROR(VLOOKUP(W3668,Datos!$P$4:$Q$18,2,0),"")</f>
        <v/>
      </c>
      <c r="Y3668" s="232" t="str">
        <f t="shared" si="398"/>
        <v/>
      </c>
      <c r="AA3668" s="314" t="str">
        <f t="shared" ca="1" si="402"/>
        <v/>
      </c>
    </row>
    <row r="3669" spans="1:27" x14ac:dyDescent="0.3">
      <c r="A3669" s="238"/>
      <c r="B3669" s="241" t="str">
        <f t="shared" si="399"/>
        <v/>
      </c>
      <c r="C3669" s="239"/>
      <c r="D3669" s="240" t="str">
        <f>IF(C3669&lt;&gt;"",VLOOKUP(C3669,'BASE EQUIPOS'!$G$8:$H$22,2,0),"")</f>
        <v/>
      </c>
      <c r="E3669" s="241" t="str">
        <f>IF(C3669&lt;&gt;"",VLOOKUP(C3669,'BASE EQUIPOS'!$G$8:$I$22,3,0),"")</f>
        <v/>
      </c>
      <c r="F3669" s="241" t="str">
        <f>IF(C3669&lt;&gt;"",VLOOKUP(C3669,'BASE EQUIPOS'!$G$8:$J$22,4,0),"")</f>
        <v/>
      </c>
      <c r="G3669" s="242"/>
      <c r="H3669" s="233"/>
      <c r="I3669" s="241"/>
      <c r="J3669" s="241"/>
      <c r="K3669" s="241"/>
      <c r="L3669" s="239"/>
      <c r="M3669" s="244"/>
      <c r="N3669" s="245" t="str">
        <f t="shared" ca="1" si="400"/>
        <v/>
      </c>
      <c r="O3669" s="239"/>
      <c r="P3669" s="244"/>
      <c r="Q3669" s="245" t="str">
        <f t="shared" si="401"/>
        <v/>
      </c>
      <c r="U3669" s="246" t="str">
        <f>IFERROR(VLOOKUP(C3669,'BASE EQUIPOS'!$G$8:$O$22,9,0)," ")</f>
        <v xml:space="preserve"> </v>
      </c>
      <c r="V3669" s="232" t="str">
        <f t="shared" ref="V3669:V3732" si="403">IF(G3669="MTTO. SISTEMÁTICO","PREVENTIVA",IF(G3669="MTTO. PREDICTIVO","INSPECCIÓN",""))</f>
        <v/>
      </c>
      <c r="W3669" s="232" t="str">
        <f t="shared" ref="W3669:W3732" si="404">CONCATENATE(D3669,I3669)</f>
        <v/>
      </c>
      <c r="X3669" s="232" t="str">
        <f>IFERROR(VLOOKUP(W3669,Datos!$P$4:$Q$18,2,0),"")</f>
        <v/>
      </c>
      <c r="Y3669" s="232" t="str">
        <f t="shared" ref="Y3669:Y3732" si="405">IF(A3669="OT CORRECTIVA",1,IF(A3669="OT PREVENTIVA",2,IF(A3669="HOJA INSPECCIÓN",3,"")))</f>
        <v/>
      </c>
      <c r="AA3669" s="314" t="str">
        <f t="shared" ca="1" si="402"/>
        <v/>
      </c>
    </row>
    <row r="3670" spans="1:27" x14ac:dyDescent="0.3">
      <c r="A3670" s="238"/>
      <c r="B3670" s="241" t="str">
        <f t="shared" si="399"/>
        <v/>
      </c>
      <c r="C3670" s="239"/>
      <c r="D3670" s="240" t="str">
        <f>IF(C3670&lt;&gt;"",VLOOKUP(C3670,'BASE EQUIPOS'!$G$8:$H$22,2,0),"")</f>
        <v/>
      </c>
      <c r="E3670" s="241" t="str">
        <f>IF(C3670&lt;&gt;"",VLOOKUP(C3670,'BASE EQUIPOS'!$G$8:$I$22,3,0),"")</f>
        <v/>
      </c>
      <c r="F3670" s="241" t="str">
        <f>IF(C3670&lt;&gt;"",VLOOKUP(C3670,'BASE EQUIPOS'!$G$8:$J$22,4,0),"")</f>
        <v/>
      </c>
      <c r="G3670" s="242"/>
      <c r="H3670" s="233"/>
      <c r="I3670" s="241"/>
      <c r="J3670" s="241"/>
      <c r="K3670" s="241"/>
      <c r="L3670" s="239"/>
      <c r="M3670" s="244"/>
      <c r="N3670" s="245" t="str">
        <f t="shared" ca="1" si="400"/>
        <v/>
      </c>
      <c r="O3670" s="239"/>
      <c r="P3670" s="244"/>
      <c r="Q3670" s="245" t="str">
        <f t="shared" si="401"/>
        <v/>
      </c>
      <c r="U3670" s="246" t="str">
        <f>IFERROR(VLOOKUP(C3670,'BASE EQUIPOS'!$G$8:$O$22,9,0)," ")</f>
        <v xml:space="preserve"> </v>
      </c>
      <c r="V3670" s="232" t="str">
        <f t="shared" si="403"/>
        <v/>
      </c>
      <c r="W3670" s="232" t="str">
        <f t="shared" si="404"/>
        <v/>
      </c>
      <c r="X3670" s="232" t="str">
        <f>IFERROR(VLOOKUP(W3670,Datos!$P$4:$Q$18,2,0),"")</f>
        <v/>
      </c>
      <c r="Y3670" s="232" t="str">
        <f t="shared" si="405"/>
        <v/>
      </c>
      <c r="AA3670" s="314" t="str">
        <f t="shared" ca="1" si="402"/>
        <v/>
      </c>
    </row>
    <row r="3671" spans="1:27" x14ac:dyDescent="0.3">
      <c r="A3671" s="238"/>
      <c r="B3671" s="241" t="str">
        <f t="shared" si="399"/>
        <v/>
      </c>
      <c r="C3671" s="239"/>
      <c r="D3671" s="240" t="str">
        <f>IF(C3671&lt;&gt;"",VLOOKUP(C3671,'BASE EQUIPOS'!$G$8:$H$22,2,0),"")</f>
        <v/>
      </c>
      <c r="E3671" s="241" t="str">
        <f>IF(C3671&lt;&gt;"",VLOOKUP(C3671,'BASE EQUIPOS'!$G$8:$I$22,3,0),"")</f>
        <v/>
      </c>
      <c r="F3671" s="241" t="str">
        <f>IF(C3671&lt;&gt;"",VLOOKUP(C3671,'BASE EQUIPOS'!$G$8:$J$22,4,0),"")</f>
        <v/>
      </c>
      <c r="G3671" s="242"/>
      <c r="H3671" s="233"/>
      <c r="I3671" s="241"/>
      <c r="J3671" s="241"/>
      <c r="K3671" s="241"/>
      <c r="L3671" s="239"/>
      <c r="M3671" s="244"/>
      <c r="N3671" s="245" t="str">
        <f t="shared" ca="1" si="400"/>
        <v/>
      </c>
      <c r="O3671" s="239"/>
      <c r="P3671" s="244"/>
      <c r="Q3671" s="245" t="str">
        <f t="shared" si="401"/>
        <v/>
      </c>
      <c r="U3671" s="246" t="str">
        <f>IFERROR(VLOOKUP(C3671,'BASE EQUIPOS'!$G$8:$O$22,9,0)," ")</f>
        <v xml:space="preserve"> </v>
      </c>
      <c r="V3671" s="232" t="str">
        <f t="shared" si="403"/>
        <v/>
      </c>
      <c r="W3671" s="232" t="str">
        <f t="shared" si="404"/>
        <v/>
      </c>
      <c r="X3671" s="232" t="str">
        <f>IFERROR(VLOOKUP(W3671,Datos!$P$4:$Q$18,2,0),"")</f>
        <v/>
      </c>
      <c r="Y3671" s="232" t="str">
        <f t="shared" si="405"/>
        <v/>
      </c>
      <c r="AA3671" s="314" t="str">
        <f t="shared" ca="1" si="402"/>
        <v/>
      </c>
    </row>
    <row r="3672" spans="1:27" x14ac:dyDescent="0.3">
      <c r="A3672" s="238"/>
      <c r="B3672" s="241" t="str">
        <f t="shared" si="399"/>
        <v/>
      </c>
      <c r="C3672" s="239"/>
      <c r="D3672" s="240" t="str">
        <f>IF(C3672&lt;&gt;"",VLOOKUP(C3672,'BASE EQUIPOS'!$G$8:$H$22,2,0),"")</f>
        <v/>
      </c>
      <c r="E3672" s="241" t="str">
        <f>IF(C3672&lt;&gt;"",VLOOKUP(C3672,'BASE EQUIPOS'!$G$8:$I$22,3,0),"")</f>
        <v/>
      </c>
      <c r="F3672" s="241" t="str">
        <f>IF(C3672&lt;&gt;"",VLOOKUP(C3672,'BASE EQUIPOS'!$G$8:$J$22,4,0),"")</f>
        <v/>
      </c>
      <c r="G3672" s="242"/>
      <c r="H3672" s="233"/>
      <c r="I3672" s="241"/>
      <c r="J3672" s="241"/>
      <c r="K3672" s="241"/>
      <c r="L3672" s="239"/>
      <c r="M3672" s="244"/>
      <c r="N3672" s="245" t="str">
        <f t="shared" ca="1" si="400"/>
        <v/>
      </c>
      <c r="O3672" s="239"/>
      <c r="P3672" s="244"/>
      <c r="Q3672" s="245" t="str">
        <f t="shared" si="401"/>
        <v/>
      </c>
      <c r="U3672" s="246" t="str">
        <f>IFERROR(VLOOKUP(C3672,'BASE EQUIPOS'!$G$8:$O$22,9,0)," ")</f>
        <v xml:space="preserve"> </v>
      </c>
      <c r="V3672" s="232" t="str">
        <f t="shared" si="403"/>
        <v/>
      </c>
      <c r="W3672" s="232" t="str">
        <f t="shared" si="404"/>
        <v/>
      </c>
      <c r="X3672" s="232" t="str">
        <f>IFERROR(VLOOKUP(W3672,Datos!$P$4:$Q$18,2,0),"")</f>
        <v/>
      </c>
      <c r="Y3672" s="232" t="str">
        <f t="shared" si="405"/>
        <v/>
      </c>
      <c r="AA3672" s="314" t="str">
        <f t="shared" ca="1" si="402"/>
        <v/>
      </c>
    </row>
    <row r="3673" spans="1:27" x14ac:dyDescent="0.3">
      <c r="A3673" s="238"/>
      <c r="B3673" s="241" t="str">
        <f t="shared" si="399"/>
        <v/>
      </c>
      <c r="C3673" s="239"/>
      <c r="D3673" s="240" t="str">
        <f>IF(C3673&lt;&gt;"",VLOOKUP(C3673,'BASE EQUIPOS'!$G$8:$H$22,2,0),"")</f>
        <v/>
      </c>
      <c r="E3673" s="241" t="str">
        <f>IF(C3673&lt;&gt;"",VLOOKUP(C3673,'BASE EQUIPOS'!$G$8:$I$22,3,0),"")</f>
        <v/>
      </c>
      <c r="F3673" s="241" t="str">
        <f>IF(C3673&lt;&gt;"",VLOOKUP(C3673,'BASE EQUIPOS'!$G$8:$J$22,4,0),"")</f>
        <v/>
      </c>
      <c r="G3673" s="242"/>
      <c r="H3673" s="233"/>
      <c r="I3673" s="241"/>
      <c r="J3673" s="241"/>
      <c r="K3673" s="241"/>
      <c r="L3673" s="239"/>
      <c r="M3673" s="244"/>
      <c r="N3673" s="245" t="str">
        <f t="shared" ca="1" si="400"/>
        <v/>
      </c>
      <c r="O3673" s="239"/>
      <c r="P3673" s="244"/>
      <c r="Q3673" s="245" t="str">
        <f t="shared" si="401"/>
        <v/>
      </c>
      <c r="U3673" s="246" t="str">
        <f>IFERROR(VLOOKUP(C3673,'BASE EQUIPOS'!$G$8:$O$22,9,0)," ")</f>
        <v xml:space="preserve"> </v>
      </c>
      <c r="V3673" s="232" t="str">
        <f t="shared" si="403"/>
        <v/>
      </c>
      <c r="W3673" s="232" t="str">
        <f t="shared" si="404"/>
        <v/>
      </c>
      <c r="X3673" s="232" t="str">
        <f>IFERROR(VLOOKUP(W3673,Datos!$P$4:$Q$18,2,0),"")</f>
        <v/>
      </c>
      <c r="Y3673" s="232" t="str">
        <f t="shared" si="405"/>
        <v/>
      </c>
      <c r="AA3673" s="314" t="str">
        <f t="shared" ca="1" si="402"/>
        <v/>
      </c>
    </row>
    <row r="3674" spans="1:27" x14ac:dyDescent="0.3">
      <c r="A3674" s="238"/>
      <c r="B3674" s="241" t="str">
        <f t="shared" si="399"/>
        <v/>
      </c>
      <c r="C3674" s="239"/>
      <c r="D3674" s="240" t="str">
        <f>IF(C3674&lt;&gt;"",VLOOKUP(C3674,'BASE EQUIPOS'!$G$8:$H$22,2,0),"")</f>
        <v/>
      </c>
      <c r="E3674" s="241" t="str">
        <f>IF(C3674&lt;&gt;"",VLOOKUP(C3674,'BASE EQUIPOS'!$G$8:$I$22,3,0),"")</f>
        <v/>
      </c>
      <c r="F3674" s="241" t="str">
        <f>IF(C3674&lt;&gt;"",VLOOKUP(C3674,'BASE EQUIPOS'!$G$8:$J$22,4,0),"")</f>
        <v/>
      </c>
      <c r="G3674" s="242"/>
      <c r="H3674" s="233"/>
      <c r="I3674" s="241"/>
      <c r="J3674" s="241"/>
      <c r="K3674" s="241"/>
      <c r="L3674" s="239"/>
      <c r="M3674" s="244"/>
      <c r="N3674" s="245" t="str">
        <f t="shared" ca="1" si="400"/>
        <v/>
      </c>
      <c r="O3674" s="239"/>
      <c r="P3674" s="244"/>
      <c r="Q3674" s="245" t="str">
        <f t="shared" si="401"/>
        <v/>
      </c>
      <c r="U3674" s="246" t="str">
        <f>IFERROR(VLOOKUP(C3674,'BASE EQUIPOS'!$G$8:$O$22,9,0)," ")</f>
        <v xml:space="preserve"> </v>
      </c>
      <c r="V3674" s="232" t="str">
        <f t="shared" si="403"/>
        <v/>
      </c>
      <c r="W3674" s="232" t="str">
        <f t="shared" si="404"/>
        <v/>
      </c>
      <c r="X3674" s="232" t="str">
        <f>IFERROR(VLOOKUP(W3674,Datos!$P$4:$Q$18,2,0),"")</f>
        <v/>
      </c>
      <c r="Y3674" s="232" t="str">
        <f t="shared" si="405"/>
        <v/>
      </c>
      <c r="AA3674" s="314" t="str">
        <f t="shared" ca="1" si="402"/>
        <v/>
      </c>
    </row>
    <row r="3675" spans="1:27" x14ac:dyDescent="0.3">
      <c r="A3675" s="238"/>
      <c r="B3675" s="241" t="str">
        <f t="shared" si="399"/>
        <v/>
      </c>
      <c r="C3675" s="239"/>
      <c r="D3675" s="240" t="str">
        <f>IF(C3675&lt;&gt;"",VLOOKUP(C3675,'BASE EQUIPOS'!$G$8:$H$22,2,0),"")</f>
        <v/>
      </c>
      <c r="E3675" s="241" t="str">
        <f>IF(C3675&lt;&gt;"",VLOOKUP(C3675,'BASE EQUIPOS'!$G$8:$I$22,3,0),"")</f>
        <v/>
      </c>
      <c r="F3675" s="241" t="str">
        <f>IF(C3675&lt;&gt;"",VLOOKUP(C3675,'BASE EQUIPOS'!$G$8:$J$22,4,0),"")</f>
        <v/>
      </c>
      <c r="G3675" s="242"/>
      <c r="H3675" s="233"/>
      <c r="I3675" s="241"/>
      <c r="J3675" s="241"/>
      <c r="K3675" s="241"/>
      <c r="L3675" s="239"/>
      <c r="M3675" s="244"/>
      <c r="N3675" s="245" t="str">
        <f t="shared" ca="1" si="400"/>
        <v/>
      </c>
      <c r="O3675" s="239"/>
      <c r="P3675" s="244"/>
      <c r="Q3675" s="245" t="str">
        <f t="shared" si="401"/>
        <v/>
      </c>
      <c r="U3675" s="246" t="str">
        <f>IFERROR(VLOOKUP(C3675,'BASE EQUIPOS'!$G$8:$O$22,9,0)," ")</f>
        <v xml:space="preserve"> </v>
      </c>
      <c r="V3675" s="232" t="str">
        <f t="shared" si="403"/>
        <v/>
      </c>
      <c r="W3675" s="232" t="str">
        <f t="shared" si="404"/>
        <v/>
      </c>
      <c r="X3675" s="232" t="str">
        <f>IFERROR(VLOOKUP(W3675,Datos!$P$4:$Q$18,2,0),"")</f>
        <v/>
      </c>
      <c r="Y3675" s="232" t="str">
        <f t="shared" si="405"/>
        <v/>
      </c>
      <c r="AA3675" s="314" t="str">
        <f t="shared" ca="1" si="402"/>
        <v/>
      </c>
    </row>
    <row r="3676" spans="1:27" x14ac:dyDescent="0.3">
      <c r="A3676" s="238"/>
      <c r="B3676" s="241" t="str">
        <f t="shared" ref="B3676:B3739" si="406">IF(C3676&lt;&gt;"",B3675+1,"")</f>
        <v/>
      </c>
      <c r="C3676" s="239"/>
      <c r="D3676" s="240" t="str">
        <f>IF(C3676&lt;&gt;"",VLOOKUP(C3676,'BASE EQUIPOS'!$G$8:$H$22,2,0),"")</f>
        <v/>
      </c>
      <c r="E3676" s="241" t="str">
        <f>IF(C3676&lt;&gt;"",VLOOKUP(C3676,'BASE EQUIPOS'!$G$8:$I$22,3,0),"")</f>
        <v/>
      </c>
      <c r="F3676" s="241" t="str">
        <f>IF(C3676&lt;&gt;"",VLOOKUP(C3676,'BASE EQUIPOS'!$G$8:$J$22,4,0),"")</f>
        <v/>
      </c>
      <c r="G3676" s="242"/>
      <c r="H3676" s="233"/>
      <c r="I3676" s="241"/>
      <c r="J3676" s="241"/>
      <c r="K3676" s="241"/>
      <c r="L3676" s="239"/>
      <c r="M3676" s="244"/>
      <c r="N3676" s="245" t="str">
        <f t="shared" ca="1" si="400"/>
        <v/>
      </c>
      <c r="O3676" s="239"/>
      <c r="P3676" s="244"/>
      <c r="Q3676" s="245" t="str">
        <f t="shared" si="401"/>
        <v/>
      </c>
      <c r="U3676" s="246" t="str">
        <f>IFERROR(VLOOKUP(C3676,'BASE EQUIPOS'!$G$8:$O$22,9,0)," ")</f>
        <v xml:space="preserve"> </v>
      </c>
      <c r="V3676" s="232" t="str">
        <f t="shared" si="403"/>
        <v/>
      </c>
      <c r="W3676" s="232" t="str">
        <f t="shared" si="404"/>
        <v/>
      </c>
      <c r="X3676" s="232" t="str">
        <f>IFERROR(VLOOKUP(W3676,Datos!$P$4:$Q$18,2,0),"")</f>
        <v/>
      </c>
      <c r="Y3676" s="232" t="str">
        <f t="shared" si="405"/>
        <v/>
      </c>
      <c r="AA3676" s="314" t="str">
        <f t="shared" ca="1" si="402"/>
        <v/>
      </c>
    </row>
    <row r="3677" spans="1:27" x14ac:dyDescent="0.3">
      <c r="A3677" s="238"/>
      <c r="B3677" s="241" t="str">
        <f t="shared" si="406"/>
        <v/>
      </c>
      <c r="C3677" s="239"/>
      <c r="D3677" s="240" t="str">
        <f>IF(C3677&lt;&gt;"",VLOOKUP(C3677,'BASE EQUIPOS'!$G$8:$H$22,2,0),"")</f>
        <v/>
      </c>
      <c r="E3677" s="241" t="str">
        <f>IF(C3677&lt;&gt;"",VLOOKUP(C3677,'BASE EQUIPOS'!$G$8:$I$22,3,0),"")</f>
        <v/>
      </c>
      <c r="F3677" s="241" t="str">
        <f>IF(C3677&lt;&gt;"",VLOOKUP(C3677,'BASE EQUIPOS'!$G$8:$J$22,4,0),"")</f>
        <v/>
      </c>
      <c r="G3677" s="242"/>
      <c r="H3677" s="233"/>
      <c r="I3677" s="241"/>
      <c r="J3677" s="241"/>
      <c r="K3677" s="241"/>
      <c r="L3677" s="239"/>
      <c r="M3677" s="244"/>
      <c r="N3677" s="245" t="str">
        <f t="shared" ca="1" si="400"/>
        <v/>
      </c>
      <c r="O3677" s="239"/>
      <c r="P3677" s="244"/>
      <c r="Q3677" s="245" t="str">
        <f t="shared" si="401"/>
        <v/>
      </c>
      <c r="U3677" s="246" t="str">
        <f>IFERROR(VLOOKUP(C3677,'BASE EQUIPOS'!$G$8:$O$22,9,0)," ")</f>
        <v xml:space="preserve"> </v>
      </c>
      <c r="V3677" s="232" t="str">
        <f t="shared" si="403"/>
        <v/>
      </c>
      <c r="W3677" s="232" t="str">
        <f t="shared" si="404"/>
        <v/>
      </c>
      <c r="X3677" s="232" t="str">
        <f>IFERROR(VLOOKUP(W3677,Datos!$P$4:$Q$18,2,0),"")</f>
        <v/>
      </c>
      <c r="Y3677" s="232" t="str">
        <f t="shared" si="405"/>
        <v/>
      </c>
      <c r="AA3677" s="314" t="str">
        <f t="shared" ca="1" si="402"/>
        <v/>
      </c>
    </row>
    <row r="3678" spans="1:27" x14ac:dyDescent="0.3">
      <c r="A3678" s="238"/>
      <c r="B3678" s="241" t="str">
        <f t="shared" si="406"/>
        <v/>
      </c>
      <c r="C3678" s="239"/>
      <c r="D3678" s="240" t="str">
        <f>IF(C3678&lt;&gt;"",VLOOKUP(C3678,'BASE EQUIPOS'!$G$8:$H$22,2,0),"")</f>
        <v/>
      </c>
      <c r="E3678" s="241" t="str">
        <f>IF(C3678&lt;&gt;"",VLOOKUP(C3678,'BASE EQUIPOS'!$G$8:$I$22,3,0),"")</f>
        <v/>
      </c>
      <c r="F3678" s="241" t="str">
        <f>IF(C3678&lt;&gt;"",VLOOKUP(C3678,'BASE EQUIPOS'!$G$8:$J$22,4,0),"")</f>
        <v/>
      </c>
      <c r="G3678" s="242"/>
      <c r="H3678" s="233"/>
      <c r="I3678" s="241"/>
      <c r="J3678" s="241"/>
      <c r="K3678" s="241"/>
      <c r="L3678" s="239"/>
      <c r="M3678" s="244"/>
      <c r="N3678" s="245" t="str">
        <f t="shared" ca="1" si="400"/>
        <v/>
      </c>
      <c r="O3678" s="239"/>
      <c r="P3678" s="244"/>
      <c r="Q3678" s="245" t="str">
        <f t="shared" si="401"/>
        <v/>
      </c>
      <c r="U3678" s="246" t="str">
        <f>IFERROR(VLOOKUP(C3678,'BASE EQUIPOS'!$G$8:$O$22,9,0)," ")</f>
        <v xml:space="preserve"> </v>
      </c>
      <c r="V3678" s="232" t="str">
        <f t="shared" si="403"/>
        <v/>
      </c>
      <c r="W3678" s="232" t="str">
        <f t="shared" si="404"/>
        <v/>
      </c>
      <c r="X3678" s="232" t="str">
        <f>IFERROR(VLOOKUP(W3678,Datos!$P$4:$Q$18,2,0),"")</f>
        <v/>
      </c>
      <c r="Y3678" s="232" t="str">
        <f t="shared" si="405"/>
        <v/>
      </c>
      <c r="AA3678" s="314" t="str">
        <f t="shared" ca="1" si="402"/>
        <v/>
      </c>
    </row>
    <row r="3679" spans="1:27" x14ac:dyDescent="0.3">
      <c r="A3679" s="238"/>
      <c r="B3679" s="241" t="str">
        <f t="shared" si="406"/>
        <v/>
      </c>
      <c r="C3679" s="239"/>
      <c r="D3679" s="240" t="str">
        <f>IF(C3679&lt;&gt;"",VLOOKUP(C3679,'BASE EQUIPOS'!$G$8:$H$22,2,0),"")</f>
        <v/>
      </c>
      <c r="E3679" s="241" t="str">
        <f>IF(C3679&lt;&gt;"",VLOOKUP(C3679,'BASE EQUIPOS'!$G$8:$I$22,3,0),"")</f>
        <v/>
      </c>
      <c r="F3679" s="241" t="str">
        <f>IF(C3679&lt;&gt;"",VLOOKUP(C3679,'BASE EQUIPOS'!$G$8:$J$22,4,0),"")</f>
        <v/>
      </c>
      <c r="G3679" s="242"/>
      <c r="H3679" s="233"/>
      <c r="I3679" s="241"/>
      <c r="J3679" s="241"/>
      <c r="K3679" s="241"/>
      <c r="L3679" s="239"/>
      <c r="M3679" s="244"/>
      <c r="N3679" s="245" t="str">
        <f t="shared" ca="1" si="400"/>
        <v/>
      </c>
      <c r="O3679" s="239"/>
      <c r="P3679" s="244"/>
      <c r="Q3679" s="245" t="str">
        <f t="shared" si="401"/>
        <v/>
      </c>
      <c r="U3679" s="246" t="str">
        <f>IFERROR(VLOOKUP(C3679,'BASE EQUIPOS'!$G$8:$O$22,9,0)," ")</f>
        <v xml:space="preserve"> </v>
      </c>
      <c r="V3679" s="232" t="str">
        <f t="shared" si="403"/>
        <v/>
      </c>
      <c r="W3679" s="232" t="str">
        <f t="shared" si="404"/>
        <v/>
      </c>
      <c r="X3679" s="232" t="str">
        <f>IFERROR(VLOOKUP(W3679,Datos!$P$4:$Q$18,2,0),"")</f>
        <v/>
      </c>
      <c r="Y3679" s="232" t="str">
        <f t="shared" si="405"/>
        <v/>
      </c>
      <c r="AA3679" s="314" t="str">
        <f t="shared" ca="1" si="402"/>
        <v/>
      </c>
    </row>
    <row r="3680" spans="1:27" x14ac:dyDescent="0.3">
      <c r="A3680" s="238"/>
      <c r="B3680" s="241" t="str">
        <f t="shared" si="406"/>
        <v/>
      </c>
      <c r="C3680" s="239"/>
      <c r="D3680" s="240" t="str">
        <f>IF(C3680&lt;&gt;"",VLOOKUP(C3680,'BASE EQUIPOS'!$G$8:$H$22,2,0),"")</f>
        <v/>
      </c>
      <c r="E3680" s="241" t="str">
        <f>IF(C3680&lt;&gt;"",VLOOKUP(C3680,'BASE EQUIPOS'!$G$8:$I$22,3,0),"")</f>
        <v/>
      </c>
      <c r="F3680" s="241" t="str">
        <f>IF(C3680&lt;&gt;"",VLOOKUP(C3680,'BASE EQUIPOS'!$G$8:$J$22,4,0),"")</f>
        <v/>
      </c>
      <c r="G3680" s="242"/>
      <c r="H3680" s="233"/>
      <c r="I3680" s="241"/>
      <c r="J3680" s="241"/>
      <c r="K3680" s="241"/>
      <c r="L3680" s="239"/>
      <c r="M3680" s="244"/>
      <c r="N3680" s="245" t="str">
        <f t="shared" ca="1" si="400"/>
        <v/>
      </c>
      <c r="O3680" s="239"/>
      <c r="P3680" s="244"/>
      <c r="Q3680" s="245" t="str">
        <f t="shared" si="401"/>
        <v/>
      </c>
      <c r="U3680" s="246" t="str">
        <f>IFERROR(VLOOKUP(C3680,'BASE EQUIPOS'!$G$8:$O$22,9,0)," ")</f>
        <v xml:space="preserve"> </v>
      </c>
      <c r="V3680" s="232" t="str">
        <f t="shared" si="403"/>
        <v/>
      </c>
      <c r="W3680" s="232" t="str">
        <f t="shared" si="404"/>
        <v/>
      </c>
      <c r="X3680" s="232" t="str">
        <f>IFERROR(VLOOKUP(W3680,Datos!$P$4:$Q$18,2,0),"")</f>
        <v/>
      </c>
      <c r="Y3680" s="232" t="str">
        <f t="shared" si="405"/>
        <v/>
      </c>
      <c r="AA3680" s="314" t="str">
        <f t="shared" ca="1" si="402"/>
        <v/>
      </c>
    </row>
    <row r="3681" spans="1:27" x14ac:dyDescent="0.3">
      <c r="A3681" s="238"/>
      <c r="B3681" s="241" t="str">
        <f t="shared" si="406"/>
        <v/>
      </c>
      <c r="C3681" s="239"/>
      <c r="D3681" s="240" t="str">
        <f>IF(C3681&lt;&gt;"",VLOOKUP(C3681,'BASE EQUIPOS'!$G$8:$H$22,2,0),"")</f>
        <v/>
      </c>
      <c r="E3681" s="241" t="str">
        <f>IF(C3681&lt;&gt;"",VLOOKUP(C3681,'BASE EQUIPOS'!$G$8:$I$22,3,0),"")</f>
        <v/>
      </c>
      <c r="F3681" s="241" t="str">
        <f>IF(C3681&lt;&gt;"",VLOOKUP(C3681,'BASE EQUIPOS'!$G$8:$J$22,4,0),"")</f>
        <v/>
      </c>
      <c r="G3681" s="242"/>
      <c r="H3681" s="233"/>
      <c r="I3681" s="241"/>
      <c r="J3681" s="241"/>
      <c r="K3681" s="241"/>
      <c r="L3681" s="239"/>
      <c r="M3681" s="244"/>
      <c r="N3681" s="245" t="str">
        <f t="shared" ca="1" si="400"/>
        <v/>
      </c>
      <c r="O3681" s="239"/>
      <c r="P3681" s="244"/>
      <c r="Q3681" s="245" t="str">
        <f t="shared" si="401"/>
        <v/>
      </c>
      <c r="U3681" s="246" t="str">
        <f>IFERROR(VLOOKUP(C3681,'BASE EQUIPOS'!$G$8:$O$22,9,0)," ")</f>
        <v xml:space="preserve"> </v>
      </c>
      <c r="V3681" s="232" t="str">
        <f t="shared" si="403"/>
        <v/>
      </c>
      <c r="W3681" s="232" t="str">
        <f t="shared" si="404"/>
        <v/>
      </c>
      <c r="X3681" s="232" t="str">
        <f>IFERROR(VLOOKUP(W3681,Datos!$P$4:$Q$18,2,0),"")</f>
        <v/>
      </c>
      <c r="Y3681" s="232" t="str">
        <f t="shared" si="405"/>
        <v/>
      </c>
      <c r="AA3681" s="314" t="str">
        <f t="shared" ca="1" si="402"/>
        <v/>
      </c>
    </row>
    <row r="3682" spans="1:27" x14ac:dyDescent="0.3">
      <c r="A3682" s="238"/>
      <c r="B3682" s="241" t="str">
        <f t="shared" si="406"/>
        <v/>
      </c>
      <c r="C3682" s="239"/>
      <c r="D3682" s="240" t="str">
        <f>IF(C3682&lt;&gt;"",VLOOKUP(C3682,'BASE EQUIPOS'!$G$8:$H$22,2,0),"")</f>
        <v/>
      </c>
      <c r="E3682" s="241" t="str">
        <f>IF(C3682&lt;&gt;"",VLOOKUP(C3682,'BASE EQUIPOS'!$G$8:$I$22,3,0),"")</f>
        <v/>
      </c>
      <c r="F3682" s="241" t="str">
        <f>IF(C3682&lt;&gt;"",VLOOKUP(C3682,'BASE EQUIPOS'!$G$8:$J$22,4,0),"")</f>
        <v/>
      </c>
      <c r="G3682" s="242"/>
      <c r="H3682" s="233"/>
      <c r="I3682" s="241"/>
      <c r="J3682" s="241"/>
      <c r="K3682" s="241"/>
      <c r="L3682" s="239"/>
      <c r="M3682" s="244"/>
      <c r="N3682" s="245" t="str">
        <f t="shared" ca="1" si="400"/>
        <v/>
      </c>
      <c r="O3682" s="239"/>
      <c r="P3682" s="244"/>
      <c r="Q3682" s="245" t="str">
        <f t="shared" si="401"/>
        <v/>
      </c>
      <c r="U3682" s="246" t="str">
        <f>IFERROR(VLOOKUP(C3682,'BASE EQUIPOS'!$G$8:$O$22,9,0)," ")</f>
        <v xml:space="preserve"> </v>
      </c>
      <c r="V3682" s="232" t="str">
        <f t="shared" si="403"/>
        <v/>
      </c>
      <c r="W3682" s="232" t="str">
        <f t="shared" si="404"/>
        <v/>
      </c>
      <c r="X3682" s="232" t="str">
        <f>IFERROR(VLOOKUP(W3682,Datos!$P$4:$Q$18,2,0),"")</f>
        <v/>
      </c>
      <c r="Y3682" s="232" t="str">
        <f t="shared" si="405"/>
        <v/>
      </c>
      <c r="AA3682" s="314" t="str">
        <f t="shared" ca="1" si="402"/>
        <v/>
      </c>
    </row>
    <row r="3683" spans="1:27" x14ac:dyDescent="0.3">
      <c r="A3683" s="238"/>
      <c r="B3683" s="241" t="str">
        <f t="shared" si="406"/>
        <v/>
      </c>
      <c r="C3683" s="239"/>
      <c r="D3683" s="240" t="str">
        <f>IF(C3683&lt;&gt;"",VLOOKUP(C3683,'BASE EQUIPOS'!$G$8:$H$22,2,0),"")</f>
        <v/>
      </c>
      <c r="E3683" s="241" t="str">
        <f>IF(C3683&lt;&gt;"",VLOOKUP(C3683,'BASE EQUIPOS'!$G$8:$I$22,3,0),"")</f>
        <v/>
      </c>
      <c r="F3683" s="241" t="str">
        <f>IF(C3683&lt;&gt;"",VLOOKUP(C3683,'BASE EQUIPOS'!$G$8:$J$22,4,0),"")</f>
        <v/>
      </c>
      <c r="G3683" s="242"/>
      <c r="H3683" s="233"/>
      <c r="I3683" s="241"/>
      <c r="J3683" s="241"/>
      <c r="K3683" s="241"/>
      <c r="L3683" s="239"/>
      <c r="M3683" s="244"/>
      <c r="N3683" s="245" t="str">
        <f t="shared" ca="1" si="400"/>
        <v/>
      </c>
      <c r="O3683" s="239"/>
      <c r="P3683" s="244"/>
      <c r="Q3683" s="245" t="str">
        <f t="shared" si="401"/>
        <v/>
      </c>
      <c r="U3683" s="246" t="str">
        <f>IFERROR(VLOOKUP(C3683,'BASE EQUIPOS'!$G$8:$O$22,9,0)," ")</f>
        <v xml:space="preserve"> </v>
      </c>
      <c r="V3683" s="232" t="str">
        <f t="shared" si="403"/>
        <v/>
      </c>
      <c r="W3683" s="232" t="str">
        <f t="shared" si="404"/>
        <v/>
      </c>
      <c r="X3683" s="232" t="str">
        <f>IFERROR(VLOOKUP(W3683,Datos!$P$4:$Q$18,2,0),"")</f>
        <v/>
      </c>
      <c r="Y3683" s="232" t="str">
        <f t="shared" si="405"/>
        <v/>
      </c>
      <c r="AA3683" s="314" t="str">
        <f t="shared" ca="1" si="402"/>
        <v/>
      </c>
    </row>
    <row r="3684" spans="1:27" x14ac:dyDescent="0.3">
      <c r="A3684" s="238"/>
      <c r="B3684" s="241" t="str">
        <f t="shared" si="406"/>
        <v/>
      </c>
      <c r="C3684" s="239"/>
      <c r="D3684" s="240" t="str">
        <f>IF(C3684&lt;&gt;"",VLOOKUP(C3684,'BASE EQUIPOS'!$G$8:$H$22,2,0),"")</f>
        <v/>
      </c>
      <c r="E3684" s="241" t="str">
        <f>IF(C3684&lt;&gt;"",VLOOKUP(C3684,'BASE EQUIPOS'!$G$8:$I$22,3,0),"")</f>
        <v/>
      </c>
      <c r="F3684" s="241" t="str">
        <f>IF(C3684&lt;&gt;"",VLOOKUP(C3684,'BASE EQUIPOS'!$G$8:$J$22,4,0),"")</f>
        <v/>
      </c>
      <c r="G3684" s="242"/>
      <c r="H3684" s="233"/>
      <c r="I3684" s="241"/>
      <c r="J3684" s="241"/>
      <c r="K3684" s="241"/>
      <c r="L3684" s="239"/>
      <c r="M3684" s="244"/>
      <c r="N3684" s="245" t="str">
        <f t="shared" ca="1" si="400"/>
        <v/>
      </c>
      <c r="O3684" s="239"/>
      <c r="P3684" s="244"/>
      <c r="Q3684" s="245" t="str">
        <f t="shared" si="401"/>
        <v/>
      </c>
      <c r="U3684" s="246" t="str">
        <f>IFERROR(VLOOKUP(C3684,'BASE EQUIPOS'!$G$8:$O$22,9,0)," ")</f>
        <v xml:space="preserve"> </v>
      </c>
      <c r="V3684" s="232" t="str">
        <f t="shared" si="403"/>
        <v/>
      </c>
      <c r="W3684" s="232" t="str">
        <f t="shared" si="404"/>
        <v/>
      </c>
      <c r="X3684" s="232" t="str">
        <f>IFERROR(VLOOKUP(W3684,Datos!$P$4:$Q$18,2,0),"")</f>
        <v/>
      </c>
      <c r="Y3684" s="232" t="str">
        <f t="shared" si="405"/>
        <v/>
      </c>
      <c r="AA3684" s="314" t="str">
        <f t="shared" ca="1" si="402"/>
        <v/>
      </c>
    </row>
    <row r="3685" spans="1:27" x14ac:dyDescent="0.3">
      <c r="A3685" s="238"/>
      <c r="B3685" s="241" t="str">
        <f t="shared" si="406"/>
        <v/>
      </c>
      <c r="C3685" s="239"/>
      <c r="D3685" s="240" t="str">
        <f>IF(C3685&lt;&gt;"",VLOOKUP(C3685,'BASE EQUIPOS'!$G$8:$H$22,2,0),"")</f>
        <v/>
      </c>
      <c r="E3685" s="241" t="str">
        <f>IF(C3685&lt;&gt;"",VLOOKUP(C3685,'BASE EQUIPOS'!$G$8:$I$22,3,0),"")</f>
        <v/>
      </c>
      <c r="F3685" s="241" t="str">
        <f>IF(C3685&lt;&gt;"",VLOOKUP(C3685,'BASE EQUIPOS'!$G$8:$J$22,4,0),"")</f>
        <v/>
      </c>
      <c r="G3685" s="242"/>
      <c r="H3685" s="233"/>
      <c r="I3685" s="241"/>
      <c r="J3685" s="241"/>
      <c r="K3685" s="241"/>
      <c r="L3685" s="239"/>
      <c r="M3685" s="244"/>
      <c r="N3685" s="245" t="str">
        <f t="shared" ca="1" si="400"/>
        <v/>
      </c>
      <c r="O3685" s="239"/>
      <c r="P3685" s="244"/>
      <c r="Q3685" s="245" t="str">
        <f t="shared" si="401"/>
        <v/>
      </c>
      <c r="U3685" s="246" t="str">
        <f>IFERROR(VLOOKUP(C3685,'BASE EQUIPOS'!$G$8:$O$22,9,0)," ")</f>
        <v xml:space="preserve"> </v>
      </c>
      <c r="V3685" s="232" t="str">
        <f t="shared" si="403"/>
        <v/>
      </c>
      <c r="W3685" s="232" t="str">
        <f t="shared" si="404"/>
        <v/>
      </c>
      <c r="X3685" s="232" t="str">
        <f>IFERROR(VLOOKUP(W3685,Datos!$P$4:$Q$18,2,0),"")</f>
        <v/>
      </c>
      <c r="Y3685" s="232" t="str">
        <f t="shared" si="405"/>
        <v/>
      </c>
      <c r="AA3685" s="314" t="str">
        <f t="shared" ca="1" si="402"/>
        <v/>
      </c>
    </row>
    <row r="3686" spans="1:27" x14ac:dyDescent="0.3">
      <c r="A3686" s="238"/>
      <c r="B3686" s="241" t="str">
        <f t="shared" si="406"/>
        <v/>
      </c>
      <c r="C3686" s="239"/>
      <c r="D3686" s="240" t="str">
        <f>IF(C3686&lt;&gt;"",VLOOKUP(C3686,'BASE EQUIPOS'!$G$8:$H$22,2,0),"")</f>
        <v/>
      </c>
      <c r="E3686" s="241" t="str">
        <f>IF(C3686&lt;&gt;"",VLOOKUP(C3686,'BASE EQUIPOS'!$G$8:$I$22,3,0),"")</f>
        <v/>
      </c>
      <c r="F3686" s="241" t="str">
        <f>IF(C3686&lt;&gt;"",VLOOKUP(C3686,'BASE EQUIPOS'!$G$8:$J$22,4,0),"")</f>
        <v/>
      </c>
      <c r="G3686" s="242"/>
      <c r="H3686" s="233"/>
      <c r="I3686" s="241"/>
      <c r="J3686" s="241"/>
      <c r="K3686" s="241"/>
      <c r="L3686" s="239"/>
      <c r="M3686" s="244"/>
      <c r="N3686" s="245" t="str">
        <f t="shared" ca="1" si="400"/>
        <v/>
      </c>
      <c r="O3686" s="239"/>
      <c r="P3686" s="244"/>
      <c r="Q3686" s="245" t="str">
        <f t="shared" si="401"/>
        <v/>
      </c>
      <c r="U3686" s="246" t="str">
        <f>IFERROR(VLOOKUP(C3686,'BASE EQUIPOS'!$G$8:$O$22,9,0)," ")</f>
        <v xml:space="preserve"> </v>
      </c>
      <c r="V3686" s="232" t="str">
        <f t="shared" si="403"/>
        <v/>
      </c>
      <c r="W3686" s="232" t="str">
        <f t="shared" si="404"/>
        <v/>
      </c>
      <c r="X3686" s="232" t="str">
        <f>IFERROR(VLOOKUP(W3686,Datos!$P$4:$Q$18,2,0),"")</f>
        <v/>
      </c>
      <c r="Y3686" s="232" t="str">
        <f t="shared" si="405"/>
        <v/>
      </c>
      <c r="AA3686" s="314" t="str">
        <f t="shared" ca="1" si="402"/>
        <v/>
      </c>
    </row>
    <row r="3687" spans="1:27" x14ac:dyDescent="0.3">
      <c r="A3687" s="238"/>
      <c r="B3687" s="241" t="str">
        <f t="shared" si="406"/>
        <v/>
      </c>
      <c r="C3687" s="239"/>
      <c r="D3687" s="240" t="str">
        <f>IF(C3687&lt;&gt;"",VLOOKUP(C3687,'BASE EQUIPOS'!$G$8:$H$22,2,0),"")</f>
        <v/>
      </c>
      <c r="E3687" s="241" t="str">
        <f>IF(C3687&lt;&gt;"",VLOOKUP(C3687,'BASE EQUIPOS'!$G$8:$I$22,3,0),"")</f>
        <v/>
      </c>
      <c r="F3687" s="241" t="str">
        <f>IF(C3687&lt;&gt;"",VLOOKUP(C3687,'BASE EQUIPOS'!$G$8:$J$22,4,0),"")</f>
        <v/>
      </c>
      <c r="G3687" s="242"/>
      <c r="H3687" s="233"/>
      <c r="I3687" s="241"/>
      <c r="J3687" s="241"/>
      <c r="K3687" s="241"/>
      <c r="L3687" s="239"/>
      <c r="M3687" s="244"/>
      <c r="N3687" s="245" t="str">
        <f t="shared" ca="1" si="400"/>
        <v/>
      </c>
      <c r="O3687" s="239"/>
      <c r="P3687" s="244"/>
      <c r="Q3687" s="245" t="str">
        <f t="shared" si="401"/>
        <v/>
      </c>
      <c r="U3687" s="246" t="str">
        <f>IFERROR(VLOOKUP(C3687,'BASE EQUIPOS'!$G$8:$O$22,9,0)," ")</f>
        <v xml:space="preserve"> </v>
      </c>
      <c r="V3687" s="232" t="str">
        <f t="shared" si="403"/>
        <v/>
      </c>
      <c r="W3687" s="232" t="str">
        <f t="shared" si="404"/>
        <v/>
      </c>
      <c r="X3687" s="232" t="str">
        <f>IFERROR(VLOOKUP(W3687,Datos!$P$4:$Q$18,2,0),"")</f>
        <v/>
      </c>
      <c r="Y3687" s="232" t="str">
        <f t="shared" si="405"/>
        <v/>
      </c>
      <c r="AA3687" s="314" t="str">
        <f t="shared" ca="1" si="402"/>
        <v/>
      </c>
    </row>
    <row r="3688" spans="1:27" x14ac:dyDescent="0.3">
      <c r="A3688" s="238"/>
      <c r="B3688" s="241" t="str">
        <f t="shared" si="406"/>
        <v/>
      </c>
      <c r="C3688" s="239"/>
      <c r="D3688" s="240" t="str">
        <f>IF(C3688&lt;&gt;"",VLOOKUP(C3688,'BASE EQUIPOS'!$G$8:$H$22,2,0),"")</f>
        <v/>
      </c>
      <c r="E3688" s="241" t="str">
        <f>IF(C3688&lt;&gt;"",VLOOKUP(C3688,'BASE EQUIPOS'!$G$8:$I$22,3,0),"")</f>
        <v/>
      </c>
      <c r="F3688" s="241" t="str">
        <f>IF(C3688&lt;&gt;"",VLOOKUP(C3688,'BASE EQUIPOS'!$G$8:$J$22,4,0),"")</f>
        <v/>
      </c>
      <c r="G3688" s="242"/>
      <c r="H3688" s="233"/>
      <c r="I3688" s="241"/>
      <c r="J3688" s="241"/>
      <c r="K3688" s="241"/>
      <c r="L3688" s="239"/>
      <c r="M3688" s="244"/>
      <c r="N3688" s="245" t="str">
        <f t="shared" ca="1" si="400"/>
        <v/>
      </c>
      <c r="O3688" s="239"/>
      <c r="P3688" s="244"/>
      <c r="Q3688" s="245" t="str">
        <f t="shared" si="401"/>
        <v/>
      </c>
      <c r="U3688" s="246" t="str">
        <f>IFERROR(VLOOKUP(C3688,'BASE EQUIPOS'!$G$8:$O$22,9,0)," ")</f>
        <v xml:space="preserve"> </v>
      </c>
      <c r="V3688" s="232" t="str">
        <f t="shared" si="403"/>
        <v/>
      </c>
      <c r="W3688" s="232" t="str">
        <f t="shared" si="404"/>
        <v/>
      </c>
      <c r="X3688" s="232" t="str">
        <f>IFERROR(VLOOKUP(W3688,Datos!$P$4:$Q$18,2,0),"")</f>
        <v/>
      </c>
      <c r="Y3688" s="232" t="str">
        <f t="shared" si="405"/>
        <v/>
      </c>
      <c r="AA3688" s="314" t="str">
        <f t="shared" ca="1" si="402"/>
        <v/>
      </c>
    </row>
    <row r="3689" spans="1:27" x14ac:dyDescent="0.3">
      <c r="A3689" s="238"/>
      <c r="B3689" s="241" t="str">
        <f t="shared" si="406"/>
        <v/>
      </c>
      <c r="C3689" s="239"/>
      <c r="D3689" s="240" t="str">
        <f>IF(C3689&lt;&gt;"",VLOOKUP(C3689,'BASE EQUIPOS'!$G$8:$H$22,2,0),"")</f>
        <v/>
      </c>
      <c r="E3689" s="241" t="str">
        <f>IF(C3689&lt;&gt;"",VLOOKUP(C3689,'BASE EQUIPOS'!$G$8:$I$22,3,0),"")</f>
        <v/>
      </c>
      <c r="F3689" s="241" t="str">
        <f>IF(C3689&lt;&gt;"",VLOOKUP(C3689,'BASE EQUIPOS'!$G$8:$J$22,4,0),"")</f>
        <v/>
      </c>
      <c r="G3689" s="242"/>
      <c r="H3689" s="233"/>
      <c r="I3689" s="241"/>
      <c r="J3689" s="241"/>
      <c r="K3689" s="241"/>
      <c r="L3689" s="239"/>
      <c r="M3689" s="244"/>
      <c r="N3689" s="245" t="str">
        <f t="shared" ca="1" si="400"/>
        <v/>
      </c>
      <c r="O3689" s="239"/>
      <c r="P3689" s="244"/>
      <c r="Q3689" s="245" t="str">
        <f t="shared" si="401"/>
        <v/>
      </c>
      <c r="U3689" s="246" t="str">
        <f>IFERROR(VLOOKUP(C3689,'BASE EQUIPOS'!$G$8:$O$22,9,0)," ")</f>
        <v xml:space="preserve"> </v>
      </c>
      <c r="V3689" s="232" t="str">
        <f t="shared" si="403"/>
        <v/>
      </c>
      <c r="W3689" s="232" t="str">
        <f t="shared" si="404"/>
        <v/>
      </c>
      <c r="X3689" s="232" t="str">
        <f>IFERROR(VLOOKUP(W3689,Datos!$P$4:$Q$18,2,0),"")</f>
        <v/>
      </c>
      <c r="Y3689" s="232" t="str">
        <f t="shared" si="405"/>
        <v/>
      </c>
      <c r="AA3689" s="314" t="str">
        <f t="shared" ca="1" si="402"/>
        <v/>
      </c>
    </row>
    <row r="3690" spans="1:27" x14ac:dyDescent="0.3">
      <c r="A3690" s="238"/>
      <c r="B3690" s="241" t="str">
        <f t="shared" si="406"/>
        <v/>
      </c>
      <c r="C3690" s="239"/>
      <c r="D3690" s="240" t="str">
        <f>IF(C3690&lt;&gt;"",VLOOKUP(C3690,'BASE EQUIPOS'!$G$8:$H$22,2,0),"")</f>
        <v/>
      </c>
      <c r="E3690" s="241" t="str">
        <f>IF(C3690&lt;&gt;"",VLOOKUP(C3690,'BASE EQUIPOS'!$G$8:$I$22,3,0),"")</f>
        <v/>
      </c>
      <c r="F3690" s="241" t="str">
        <f>IF(C3690&lt;&gt;"",VLOOKUP(C3690,'BASE EQUIPOS'!$G$8:$J$22,4,0),"")</f>
        <v/>
      </c>
      <c r="G3690" s="242"/>
      <c r="H3690" s="233"/>
      <c r="I3690" s="241"/>
      <c r="J3690" s="241"/>
      <c r="K3690" s="241"/>
      <c r="L3690" s="239"/>
      <c r="M3690" s="244"/>
      <c r="N3690" s="245" t="str">
        <f t="shared" ca="1" si="400"/>
        <v/>
      </c>
      <c r="O3690" s="239"/>
      <c r="P3690" s="244"/>
      <c r="Q3690" s="245" t="str">
        <f t="shared" si="401"/>
        <v/>
      </c>
      <c r="U3690" s="246" t="str">
        <f>IFERROR(VLOOKUP(C3690,'BASE EQUIPOS'!$G$8:$O$22,9,0)," ")</f>
        <v xml:space="preserve"> </v>
      </c>
      <c r="V3690" s="232" t="str">
        <f t="shared" si="403"/>
        <v/>
      </c>
      <c r="W3690" s="232" t="str">
        <f t="shared" si="404"/>
        <v/>
      </c>
      <c r="X3690" s="232" t="str">
        <f>IFERROR(VLOOKUP(W3690,Datos!$P$4:$Q$18,2,0),"")</f>
        <v/>
      </c>
      <c r="Y3690" s="232" t="str">
        <f t="shared" si="405"/>
        <v/>
      </c>
      <c r="AA3690" s="314" t="str">
        <f t="shared" ca="1" si="402"/>
        <v/>
      </c>
    </row>
    <row r="3691" spans="1:27" x14ac:dyDescent="0.3">
      <c r="A3691" s="238"/>
      <c r="B3691" s="241" t="str">
        <f t="shared" si="406"/>
        <v/>
      </c>
      <c r="C3691" s="239"/>
      <c r="D3691" s="240" t="str">
        <f>IF(C3691&lt;&gt;"",VLOOKUP(C3691,'BASE EQUIPOS'!$G$8:$H$22,2,0),"")</f>
        <v/>
      </c>
      <c r="E3691" s="241" t="str">
        <f>IF(C3691&lt;&gt;"",VLOOKUP(C3691,'BASE EQUIPOS'!$G$8:$I$22,3,0),"")</f>
        <v/>
      </c>
      <c r="F3691" s="241" t="str">
        <f>IF(C3691&lt;&gt;"",VLOOKUP(C3691,'BASE EQUIPOS'!$G$8:$J$22,4,0),"")</f>
        <v/>
      </c>
      <c r="G3691" s="242"/>
      <c r="H3691" s="233"/>
      <c r="I3691" s="241"/>
      <c r="J3691" s="241"/>
      <c r="K3691" s="241"/>
      <c r="L3691" s="239"/>
      <c r="M3691" s="244"/>
      <c r="N3691" s="245" t="str">
        <f t="shared" ca="1" si="400"/>
        <v/>
      </c>
      <c r="O3691" s="239"/>
      <c r="P3691" s="244"/>
      <c r="Q3691" s="245" t="str">
        <f t="shared" si="401"/>
        <v/>
      </c>
      <c r="U3691" s="246" t="str">
        <f>IFERROR(VLOOKUP(C3691,'BASE EQUIPOS'!$G$8:$O$22,9,0)," ")</f>
        <v xml:space="preserve"> </v>
      </c>
      <c r="V3691" s="232" t="str">
        <f t="shared" si="403"/>
        <v/>
      </c>
      <c r="W3691" s="232" t="str">
        <f t="shared" si="404"/>
        <v/>
      </c>
      <c r="X3691" s="232" t="str">
        <f>IFERROR(VLOOKUP(W3691,Datos!$P$4:$Q$18,2,0),"")</f>
        <v/>
      </c>
      <c r="Y3691" s="232" t="str">
        <f t="shared" si="405"/>
        <v/>
      </c>
      <c r="AA3691" s="314" t="str">
        <f t="shared" ca="1" si="402"/>
        <v/>
      </c>
    </row>
    <row r="3692" spans="1:27" x14ac:dyDescent="0.3">
      <c r="A3692" s="238"/>
      <c r="B3692" s="241" t="str">
        <f t="shared" si="406"/>
        <v/>
      </c>
      <c r="C3692" s="239"/>
      <c r="D3692" s="240" t="str">
        <f>IF(C3692&lt;&gt;"",VLOOKUP(C3692,'BASE EQUIPOS'!$G$8:$H$22,2,0),"")</f>
        <v/>
      </c>
      <c r="E3692" s="241" t="str">
        <f>IF(C3692&lt;&gt;"",VLOOKUP(C3692,'BASE EQUIPOS'!$G$8:$I$22,3,0),"")</f>
        <v/>
      </c>
      <c r="F3692" s="241" t="str">
        <f>IF(C3692&lt;&gt;"",VLOOKUP(C3692,'BASE EQUIPOS'!$G$8:$J$22,4,0),"")</f>
        <v/>
      </c>
      <c r="G3692" s="242"/>
      <c r="H3692" s="233"/>
      <c r="I3692" s="241"/>
      <c r="J3692" s="241"/>
      <c r="K3692" s="241"/>
      <c r="L3692" s="239"/>
      <c r="M3692" s="244"/>
      <c r="N3692" s="245" t="str">
        <f t="shared" ca="1" si="400"/>
        <v/>
      </c>
      <c r="O3692" s="239"/>
      <c r="P3692" s="244"/>
      <c r="Q3692" s="245" t="str">
        <f t="shared" si="401"/>
        <v/>
      </c>
      <c r="U3692" s="246" t="str">
        <f>IFERROR(VLOOKUP(C3692,'BASE EQUIPOS'!$G$8:$O$22,9,0)," ")</f>
        <v xml:space="preserve"> </v>
      </c>
      <c r="V3692" s="232" t="str">
        <f t="shared" si="403"/>
        <v/>
      </c>
      <c r="W3692" s="232" t="str">
        <f t="shared" si="404"/>
        <v/>
      </c>
      <c r="X3692" s="232" t="str">
        <f>IFERROR(VLOOKUP(W3692,Datos!$P$4:$Q$18,2,0),"")</f>
        <v/>
      </c>
      <c r="Y3692" s="232" t="str">
        <f t="shared" si="405"/>
        <v/>
      </c>
      <c r="AA3692" s="314" t="str">
        <f t="shared" ca="1" si="402"/>
        <v/>
      </c>
    </row>
    <row r="3693" spans="1:27" x14ac:dyDescent="0.3">
      <c r="A3693" s="238"/>
      <c r="B3693" s="241" t="str">
        <f t="shared" si="406"/>
        <v/>
      </c>
      <c r="C3693" s="239"/>
      <c r="D3693" s="240" t="str">
        <f>IF(C3693&lt;&gt;"",VLOOKUP(C3693,'BASE EQUIPOS'!$G$8:$H$22,2,0),"")</f>
        <v/>
      </c>
      <c r="E3693" s="241" t="str">
        <f>IF(C3693&lt;&gt;"",VLOOKUP(C3693,'BASE EQUIPOS'!$G$8:$I$22,3,0),"")</f>
        <v/>
      </c>
      <c r="F3693" s="241" t="str">
        <f>IF(C3693&lt;&gt;"",VLOOKUP(C3693,'BASE EQUIPOS'!$G$8:$J$22,4,0),"")</f>
        <v/>
      </c>
      <c r="G3693" s="242"/>
      <c r="H3693" s="233"/>
      <c r="I3693" s="241"/>
      <c r="J3693" s="241"/>
      <c r="K3693" s="241"/>
      <c r="L3693" s="239"/>
      <c r="M3693" s="244"/>
      <c r="N3693" s="245" t="str">
        <f t="shared" ca="1" si="400"/>
        <v/>
      </c>
      <c r="O3693" s="239"/>
      <c r="P3693" s="244"/>
      <c r="Q3693" s="245" t="str">
        <f t="shared" si="401"/>
        <v/>
      </c>
      <c r="U3693" s="246" t="str">
        <f>IFERROR(VLOOKUP(C3693,'BASE EQUIPOS'!$G$8:$O$22,9,0)," ")</f>
        <v xml:space="preserve"> </v>
      </c>
      <c r="V3693" s="232" t="str">
        <f t="shared" si="403"/>
        <v/>
      </c>
      <c r="W3693" s="232" t="str">
        <f t="shared" si="404"/>
        <v/>
      </c>
      <c r="X3693" s="232" t="str">
        <f>IFERROR(VLOOKUP(W3693,Datos!$P$4:$Q$18,2,0),"")</f>
        <v/>
      </c>
      <c r="Y3693" s="232" t="str">
        <f t="shared" si="405"/>
        <v/>
      </c>
      <c r="AA3693" s="314" t="str">
        <f t="shared" ca="1" si="402"/>
        <v/>
      </c>
    </row>
    <row r="3694" spans="1:27" x14ac:dyDescent="0.3">
      <c r="A3694" s="238"/>
      <c r="B3694" s="241" t="str">
        <f t="shared" si="406"/>
        <v/>
      </c>
      <c r="C3694" s="239"/>
      <c r="D3694" s="240" t="str">
        <f>IF(C3694&lt;&gt;"",VLOOKUP(C3694,'BASE EQUIPOS'!$G$8:$H$22,2,0),"")</f>
        <v/>
      </c>
      <c r="E3694" s="241" t="str">
        <f>IF(C3694&lt;&gt;"",VLOOKUP(C3694,'BASE EQUIPOS'!$G$8:$I$22,3,0),"")</f>
        <v/>
      </c>
      <c r="F3694" s="241" t="str">
        <f>IF(C3694&lt;&gt;"",VLOOKUP(C3694,'BASE EQUIPOS'!$G$8:$J$22,4,0),"")</f>
        <v/>
      </c>
      <c r="G3694" s="242"/>
      <c r="H3694" s="233"/>
      <c r="I3694" s="241"/>
      <c r="J3694" s="241"/>
      <c r="K3694" s="241"/>
      <c r="L3694" s="239"/>
      <c r="M3694" s="244"/>
      <c r="N3694" s="245" t="str">
        <f t="shared" ca="1" si="400"/>
        <v/>
      </c>
      <c r="O3694" s="239"/>
      <c r="P3694" s="244"/>
      <c r="Q3694" s="245" t="str">
        <f t="shared" si="401"/>
        <v/>
      </c>
      <c r="U3694" s="246" t="str">
        <f>IFERROR(VLOOKUP(C3694,'BASE EQUIPOS'!$G$8:$O$22,9,0)," ")</f>
        <v xml:space="preserve"> </v>
      </c>
      <c r="V3694" s="232" t="str">
        <f t="shared" si="403"/>
        <v/>
      </c>
      <c r="W3694" s="232" t="str">
        <f t="shared" si="404"/>
        <v/>
      </c>
      <c r="X3694" s="232" t="str">
        <f>IFERROR(VLOOKUP(W3694,Datos!$P$4:$Q$18,2,0),"")</f>
        <v/>
      </c>
      <c r="Y3694" s="232" t="str">
        <f t="shared" si="405"/>
        <v/>
      </c>
      <c r="AA3694" s="314" t="str">
        <f t="shared" ca="1" si="402"/>
        <v/>
      </c>
    </row>
    <row r="3695" spans="1:27" x14ac:dyDescent="0.3">
      <c r="A3695" s="238"/>
      <c r="B3695" s="241" t="str">
        <f t="shared" si="406"/>
        <v/>
      </c>
      <c r="C3695" s="239"/>
      <c r="D3695" s="240" t="str">
        <f>IF(C3695&lt;&gt;"",VLOOKUP(C3695,'BASE EQUIPOS'!$G$8:$H$22,2,0),"")</f>
        <v/>
      </c>
      <c r="E3695" s="241" t="str">
        <f>IF(C3695&lt;&gt;"",VLOOKUP(C3695,'BASE EQUIPOS'!$G$8:$I$22,3,0),"")</f>
        <v/>
      </c>
      <c r="F3695" s="241" t="str">
        <f>IF(C3695&lt;&gt;"",VLOOKUP(C3695,'BASE EQUIPOS'!$G$8:$J$22,4,0),"")</f>
        <v/>
      </c>
      <c r="G3695" s="242"/>
      <c r="H3695" s="233"/>
      <c r="I3695" s="241"/>
      <c r="J3695" s="241"/>
      <c r="K3695" s="241"/>
      <c r="L3695" s="239"/>
      <c r="M3695" s="244"/>
      <c r="N3695" s="245" t="str">
        <f t="shared" ca="1" si="400"/>
        <v/>
      </c>
      <c r="O3695" s="239"/>
      <c r="P3695" s="244"/>
      <c r="Q3695" s="245" t="str">
        <f t="shared" si="401"/>
        <v/>
      </c>
      <c r="U3695" s="246" t="str">
        <f>IFERROR(VLOOKUP(C3695,'BASE EQUIPOS'!$G$8:$O$22,9,0)," ")</f>
        <v xml:space="preserve"> </v>
      </c>
      <c r="V3695" s="232" t="str">
        <f t="shared" si="403"/>
        <v/>
      </c>
      <c r="W3695" s="232" t="str">
        <f t="shared" si="404"/>
        <v/>
      </c>
      <c r="X3695" s="232" t="str">
        <f>IFERROR(VLOOKUP(W3695,Datos!$P$4:$Q$18,2,0),"")</f>
        <v/>
      </c>
      <c r="Y3695" s="232" t="str">
        <f t="shared" si="405"/>
        <v/>
      </c>
      <c r="AA3695" s="314" t="str">
        <f t="shared" ca="1" si="402"/>
        <v/>
      </c>
    </row>
    <row r="3696" spans="1:27" x14ac:dyDescent="0.3">
      <c r="A3696" s="238"/>
      <c r="B3696" s="241" t="str">
        <f t="shared" si="406"/>
        <v/>
      </c>
      <c r="C3696" s="239"/>
      <c r="D3696" s="240" t="str">
        <f>IF(C3696&lt;&gt;"",VLOOKUP(C3696,'BASE EQUIPOS'!$G$8:$H$22,2,0),"")</f>
        <v/>
      </c>
      <c r="E3696" s="241" t="str">
        <f>IF(C3696&lt;&gt;"",VLOOKUP(C3696,'BASE EQUIPOS'!$G$8:$I$22,3,0),"")</f>
        <v/>
      </c>
      <c r="F3696" s="241" t="str">
        <f>IF(C3696&lt;&gt;"",VLOOKUP(C3696,'BASE EQUIPOS'!$G$8:$J$22,4,0),"")</f>
        <v/>
      </c>
      <c r="G3696" s="242"/>
      <c r="H3696" s="233"/>
      <c r="I3696" s="241"/>
      <c r="J3696" s="241"/>
      <c r="K3696" s="241"/>
      <c r="L3696" s="239"/>
      <c r="M3696" s="244"/>
      <c r="N3696" s="245" t="str">
        <f t="shared" ca="1" si="400"/>
        <v/>
      </c>
      <c r="O3696" s="239"/>
      <c r="P3696" s="244"/>
      <c r="Q3696" s="245" t="str">
        <f t="shared" si="401"/>
        <v/>
      </c>
      <c r="U3696" s="246" t="str">
        <f>IFERROR(VLOOKUP(C3696,'BASE EQUIPOS'!$G$8:$O$22,9,0)," ")</f>
        <v xml:space="preserve"> </v>
      </c>
      <c r="V3696" s="232" t="str">
        <f t="shared" si="403"/>
        <v/>
      </c>
      <c r="W3696" s="232" t="str">
        <f t="shared" si="404"/>
        <v/>
      </c>
      <c r="X3696" s="232" t="str">
        <f>IFERROR(VLOOKUP(W3696,Datos!$P$4:$Q$18,2,0),"")</f>
        <v/>
      </c>
      <c r="Y3696" s="232" t="str">
        <f t="shared" si="405"/>
        <v/>
      </c>
      <c r="AA3696" s="314" t="str">
        <f t="shared" ca="1" si="402"/>
        <v/>
      </c>
    </row>
    <row r="3697" spans="1:27" x14ac:dyDescent="0.3">
      <c r="A3697" s="238"/>
      <c r="B3697" s="241" t="str">
        <f t="shared" si="406"/>
        <v/>
      </c>
      <c r="C3697" s="239"/>
      <c r="D3697" s="240" t="str">
        <f>IF(C3697&lt;&gt;"",VLOOKUP(C3697,'BASE EQUIPOS'!$G$8:$H$22,2,0),"")</f>
        <v/>
      </c>
      <c r="E3697" s="241" t="str">
        <f>IF(C3697&lt;&gt;"",VLOOKUP(C3697,'BASE EQUIPOS'!$G$8:$I$22,3,0),"")</f>
        <v/>
      </c>
      <c r="F3697" s="241" t="str">
        <f>IF(C3697&lt;&gt;"",VLOOKUP(C3697,'BASE EQUIPOS'!$G$8:$J$22,4,0),"")</f>
        <v/>
      </c>
      <c r="G3697" s="242"/>
      <c r="H3697" s="233"/>
      <c r="I3697" s="241"/>
      <c r="J3697" s="241"/>
      <c r="K3697" s="241"/>
      <c r="L3697" s="239"/>
      <c r="M3697" s="244"/>
      <c r="N3697" s="245" t="str">
        <f t="shared" ca="1" si="400"/>
        <v/>
      </c>
      <c r="O3697" s="239"/>
      <c r="P3697" s="244"/>
      <c r="Q3697" s="245" t="str">
        <f t="shared" si="401"/>
        <v/>
      </c>
      <c r="U3697" s="246" t="str">
        <f>IFERROR(VLOOKUP(C3697,'BASE EQUIPOS'!$G$8:$O$22,9,0)," ")</f>
        <v xml:space="preserve"> </v>
      </c>
      <c r="V3697" s="232" t="str">
        <f t="shared" si="403"/>
        <v/>
      </c>
      <c r="W3697" s="232" t="str">
        <f t="shared" si="404"/>
        <v/>
      </c>
      <c r="X3697" s="232" t="str">
        <f>IFERROR(VLOOKUP(W3697,Datos!$P$4:$Q$18,2,0),"")</f>
        <v/>
      </c>
      <c r="Y3697" s="232" t="str">
        <f t="shared" si="405"/>
        <v/>
      </c>
      <c r="AA3697" s="314" t="str">
        <f t="shared" ca="1" si="402"/>
        <v/>
      </c>
    </row>
    <row r="3698" spans="1:27" x14ac:dyDescent="0.3">
      <c r="A3698" s="238"/>
      <c r="B3698" s="241" t="str">
        <f t="shared" si="406"/>
        <v/>
      </c>
      <c r="C3698" s="239"/>
      <c r="D3698" s="240" t="str">
        <f>IF(C3698&lt;&gt;"",VLOOKUP(C3698,'BASE EQUIPOS'!$G$8:$H$22,2,0),"")</f>
        <v/>
      </c>
      <c r="E3698" s="241" t="str">
        <f>IF(C3698&lt;&gt;"",VLOOKUP(C3698,'BASE EQUIPOS'!$G$8:$I$22,3,0),"")</f>
        <v/>
      </c>
      <c r="F3698" s="241" t="str">
        <f>IF(C3698&lt;&gt;"",VLOOKUP(C3698,'BASE EQUIPOS'!$G$8:$J$22,4,0),"")</f>
        <v/>
      </c>
      <c r="G3698" s="242"/>
      <c r="H3698" s="233"/>
      <c r="I3698" s="241"/>
      <c r="J3698" s="241"/>
      <c r="K3698" s="241"/>
      <c r="L3698" s="239"/>
      <c r="M3698" s="244"/>
      <c r="N3698" s="245" t="str">
        <f t="shared" ca="1" si="400"/>
        <v/>
      </c>
      <c r="O3698" s="239"/>
      <c r="P3698" s="244"/>
      <c r="Q3698" s="245" t="str">
        <f t="shared" si="401"/>
        <v/>
      </c>
      <c r="U3698" s="246" t="str">
        <f>IFERROR(VLOOKUP(C3698,'BASE EQUIPOS'!$G$8:$O$22,9,0)," ")</f>
        <v xml:space="preserve"> </v>
      </c>
      <c r="V3698" s="232" t="str">
        <f t="shared" si="403"/>
        <v/>
      </c>
      <c r="W3698" s="232" t="str">
        <f t="shared" si="404"/>
        <v/>
      </c>
      <c r="X3698" s="232" t="str">
        <f>IFERROR(VLOOKUP(W3698,Datos!$P$4:$Q$18,2,0),"")</f>
        <v/>
      </c>
      <c r="Y3698" s="232" t="str">
        <f t="shared" si="405"/>
        <v/>
      </c>
      <c r="AA3698" s="314" t="str">
        <f t="shared" ca="1" si="402"/>
        <v/>
      </c>
    </row>
    <row r="3699" spans="1:27" x14ac:dyDescent="0.3">
      <c r="A3699" s="238"/>
      <c r="B3699" s="241" t="str">
        <f t="shared" si="406"/>
        <v/>
      </c>
      <c r="C3699" s="239"/>
      <c r="D3699" s="240" t="str">
        <f>IF(C3699&lt;&gt;"",VLOOKUP(C3699,'BASE EQUIPOS'!$G$8:$H$22,2,0),"")</f>
        <v/>
      </c>
      <c r="E3699" s="241" t="str">
        <f>IF(C3699&lt;&gt;"",VLOOKUP(C3699,'BASE EQUIPOS'!$G$8:$I$22,3,0),"")</f>
        <v/>
      </c>
      <c r="F3699" s="241" t="str">
        <f>IF(C3699&lt;&gt;"",VLOOKUP(C3699,'BASE EQUIPOS'!$G$8:$J$22,4,0),"")</f>
        <v/>
      </c>
      <c r="G3699" s="242"/>
      <c r="H3699" s="233"/>
      <c r="I3699" s="241"/>
      <c r="J3699" s="241"/>
      <c r="K3699" s="241"/>
      <c r="L3699" s="239"/>
      <c r="M3699" s="244"/>
      <c r="N3699" s="245" t="str">
        <f t="shared" ca="1" si="400"/>
        <v/>
      </c>
      <c r="O3699" s="239"/>
      <c r="P3699" s="244"/>
      <c r="Q3699" s="245" t="str">
        <f t="shared" si="401"/>
        <v/>
      </c>
      <c r="U3699" s="246" t="str">
        <f>IFERROR(VLOOKUP(C3699,'BASE EQUIPOS'!$G$8:$O$22,9,0)," ")</f>
        <v xml:space="preserve"> </v>
      </c>
      <c r="V3699" s="232" t="str">
        <f t="shared" si="403"/>
        <v/>
      </c>
      <c r="W3699" s="232" t="str">
        <f t="shared" si="404"/>
        <v/>
      </c>
      <c r="X3699" s="232" t="str">
        <f>IFERROR(VLOOKUP(W3699,Datos!$P$4:$Q$18,2,0),"")</f>
        <v/>
      </c>
      <c r="Y3699" s="232" t="str">
        <f t="shared" si="405"/>
        <v/>
      </c>
      <c r="AA3699" s="314" t="str">
        <f t="shared" ca="1" si="402"/>
        <v/>
      </c>
    </row>
    <row r="3700" spans="1:27" x14ac:dyDescent="0.3">
      <c r="A3700" s="238"/>
      <c r="B3700" s="241" t="str">
        <f t="shared" si="406"/>
        <v/>
      </c>
      <c r="C3700" s="239"/>
      <c r="D3700" s="240" t="str">
        <f>IF(C3700&lt;&gt;"",VLOOKUP(C3700,'BASE EQUIPOS'!$G$8:$H$22,2,0),"")</f>
        <v/>
      </c>
      <c r="E3700" s="241" t="str">
        <f>IF(C3700&lt;&gt;"",VLOOKUP(C3700,'BASE EQUIPOS'!$G$8:$I$22,3,0),"")</f>
        <v/>
      </c>
      <c r="F3700" s="241" t="str">
        <f>IF(C3700&lt;&gt;"",VLOOKUP(C3700,'BASE EQUIPOS'!$G$8:$J$22,4,0),"")</f>
        <v/>
      </c>
      <c r="G3700" s="242"/>
      <c r="H3700" s="233"/>
      <c r="I3700" s="241"/>
      <c r="J3700" s="241"/>
      <c r="K3700" s="241"/>
      <c r="L3700" s="239"/>
      <c r="M3700" s="244"/>
      <c r="N3700" s="245" t="str">
        <f t="shared" ca="1" si="400"/>
        <v/>
      </c>
      <c r="O3700" s="239"/>
      <c r="P3700" s="244"/>
      <c r="Q3700" s="245" t="str">
        <f t="shared" si="401"/>
        <v/>
      </c>
      <c r="U3700" s="246" t="str">
        <f>IFERROR(VLOOKUP(C3700,'BASE EQUIPOS'!$G$8:$O$22,9,0)," ")</f>
        <v xml:space="preserve"> </v>
      </c>
      <c r="V3700" s="232" t="str">
        <f t="shared" si="403"/>
        <v/>
      </c>
      <c r="W3700" s="232" t="str">
        <f t="shared" si="404"/>
        <v/>
      </c>
      <c r="X3700" s="232" t="str">
        <f>IFERROR(VLOOKUP(W3700,Datos!$P$4:$Q$18,2,0),"")</f>
        <v/>
      </c>
      <c r="Y3700" s="232" t="str">
        <f t="shared" si="405"/>
        <v/>
      </c>
      <c r="AA3700" s="314" t="str">
        <f t="shared" ca="1" si="402"/>
        <v/>
      </c>
    </row>
    <row r="3701" spans="1:27" x14ac:dyDescent="0.3">
      <c r="A3701" s="238"/>
      <c r="B3701" s="241" t="str">
        <f t="shared" si="406"/>
        <v/>
      </c>
      <c r="C3701" s="239"/>
      <c r="D3701" s="240" t="str">
        <f>IF(C3701&lt;&gt;"",VLOOKUP(C3701,'BASE EQUIPOS'!$G$8:$H$22,2,0),"")</f>
        <v/>
      </c>
      <c r="E3701" s="241" t="str">
        <f>IF(C3701&lt;&gt;"",VLOOKUP(C3701,'BASE EQUIPOS'!$G$8:$I$22,3,0),"")</f>
        <v/>
      </c>
      <c r="F3701" s="241" t="str">
        <f>IF(C3701&lt;&gt;"",VLOOKUP(C3701,'BASE EQUIPOS'!$G$8:$J$22,4,0),"")</f>
        <v/>
      </c>
      <c r="G3701" s="242"/>
      <c r="H3701" s="233"/>
      <c r="I3701" s="241"/>
      <c r="J3701" s="241"/>
      <c r="K3701" s="241"/>
      <c r="L3701" s="239"/>
      <c r="M3701" s="244"/>
      <c r="N3701" s="245" t="str">
        <f t="shared" ca="1" si="400"/>
        <v/>
      </c>
      <c r="O3701" s="239"/>
      <c r="P3701" s="244"/>
      <c r="Q3701" s="245" t="str">
        <f t="shared" si="401"/>
        <v/>
      </c>
      <c r="U3701" s="246" t="str">
        <f>IFERROR(VLOOKUP(C3701,'BASE EQUIPOS'!$G$8:$O$22,9,0)," ")</f>
        <v xml:space="preserve"> </v>
      </c>
      <c r="V3701" s="232" t="str">
        <f t="shared" si="403"/>
        <v/>
      </c>
      <c r="W3701" s="232" t="str">
        <f t="shared" si="404"/>
        <v/>
      </c>
      <c r="X3701" s="232" t="str">
        <f>IFERROR(VLOOKUP(W3701,Datos!$P$4:$Q$18,2,0),"")</f>
        <v/>
      </c>
      <c r="Y3701" s="232" t="str">
        <f t="shared" si="405"/>
        <v/>
      </c>
      <c r="AA3701" s="314" t="str">
        <f t="shared" ca="1" si="402"/>
        <v/>
      </c>
    </row>
    <row r="3702" spans="1:27" x14ac:dyDescent="0.3">
      <c r="A3702" s="238"/>
      <c r="B3702" s="241" t="str">
        <f t="shared" si="406"/>
        <v/>
      </c>
      <c r="C3702" s="239"/>
      <c r="D3702" s="240" t="str">
        <f>IF(C3702&lt;&gt;"",VLOOKUP(C3702,'BASE EQUIPOS'!$G$8:$H$22,2,0),"")</f>
        <v/>
      </c>
      <c r="E3702" s="241" t="str">
        <f>IF(C3702&lt;&gt;"",VLOOKUP(C3702,'BASE EQUIPOS'!$G$8:$I$22,3,0),"")</f>
        <v/>
      </c>
      <c r="F3702" s="241" t="str">
        <f>IF(C3702&lt;&gt;"",VLOOKUP(C3702,'BASE EQUIPOS'!$G$8:$J$22,4,0),"")</f>
        <v/>
      </c>
      <c r="G3702" s="242"/>
      <c r="H3702" s="233"/>
      <c r="I3702" s="241"/>
      <c r="J3702" s="241"/>
      <c r="K3702" s="241"/>
      <c r="L3702" s="239"/>
      <c r="M3702" s="244"/>
      <c r="N3702" s="245" t="str">
        <f t="shared" ca="1" si="400"/>
        <v/>
      </c>
      <c r="O3702" s="239"/>
      <c r="P3702" s="244"/>
      <c r="Q3702" s="245" t="str">
        <f t="shared" si="401"/>
        <v/>
      </c>
      <c r="U3702" s="246" t="str">
        <f>IFERROR(VLOOKUP(C3702,'BASE EQUIPOS'!$G$8:$O$22,9,0)," ")</f>
        <v xml:space="preserve"> </v>
      </c>
      <c r="V3702" s="232" t="str">
        <f t="shared" si="403"/>
        <v/>
      </c>
      <c r="W3702" s="232" t="str">
        <f t="shared" si="404"/>
        <v/>
      </c>
      <c r="X3702" s="232" t="str">
        <f>IFERROR(VLOOKUP(W3702,Datos!$P$4:$Q$18,2,0),"")</f>
        <v/>
      </c>
      <c r="Y3702" s="232" t="str">
        <f t="shared" si="405"/>
        <v/>
      </c>
      <c r="AA3702" s="314" t="str">
        <f t="shared" ca="1" si="402"/>
        <v/>
      </c>
    </row>
    <row r="3703" spans="1:27" x14ac:dyDescent="0.3">
      <c r="A3703" s="238"/>
      <c r="B3703" s="241" t="str">
        <f t="shared" si="406"/>
        <v/>
      </c>
      <c r="C3703" s="239"/>
      <c r="D3703" s="240" t="str">
        <f>IF(C3703&lt;&gt;"",VLOOKUP(C3703,'BASE EQUIPOS'!$G$8:$H$22,2,0),"")</f>
        <v/>
      </c>
      <c r="E3703" s="241" t="str">
        <f>IF(C3703&lt;&gt;"",VLOOKUP(C3703,'BASE EQUIPOS'!$G$8:$I$22,3,0),"")</f>
        <v/>
      </c>
      <c r="F3703" s="241" t="str">
        <f>IF(C3703&lt;&gt;"",VLOOKUP(C3703,'BASE EQUIPOS'!$G$8:$J$22,4,0),"")</f>
        <v/>
      </c>
      <c r="G3703" s="242"/>
      <c r="H3703" s="233"/>
      <c r="I3703" s="241"/>
      <c r="J3703" s="241"/>
      <c r="K3703" s="241"/>
      <c r="L3703" s="239"/>
      <c r="M3703" s="244"/>
      <c r="N3703" s="245" t="str">
        <f t="shared" ca="1" si="400"/>
        <v/>
      </c>
      <c r="O3703" s="239"/>
      <c r="P3703" s="244"/>
      <c r="Q3703" s="245" t="str">
        <f t="shared" si="401"/>
        <v/>
      </c>
      <c r="U3703" s="246" t="str">
        <f>IFERROR(VLOOKUP(C3703,'BASE EQUIPOS'!$G$8:$O$22,9,0)," ")</f>
        <v xml:space="preserve"> </v>
      </c>
      <c r="V3703" s="232" t="str">
        <f t="shared" si="403"/>
        <v/>
      </c>
      <c r="W3703" s="232" t="str">
        <f t="shared" si="404"/>
        <v/>
      </c>
      <c r="X3703" s="232" t="str">
        <f>IFERROR(VLOOKUP(W3703,Datos!$P$4:$Q$18,2,0),"")</f>
        <v/>
      </c>
      <c r="Y3703" s="232" t="str">
        <f t="shared" si="405"/>
        <v/>
      </c>
      <c r="AA3703" s="314" t="str">
        <f t="shared" ca="1" si="402"/>
        <v/>
      </c>
    </row>
    <row r="3704" spans="1:27" x14ac:dyDescent="0.3">
      <c r="A3704" s="238"/>
      <c r="B3704" s="241" t="str">
        <f t="shared" si="406"/>
        <v/>
      </c>
      <c r="C3704" s="239"/>
      <c r="D3704" s="240" t="str">
        <f>IF(C3704&lt;&gt;"",VLOOKUP(C3704,'BASE EQUIPOS'!$G$8:$H$22,2,0),"")</f>
        <v/>
      </c>
      <c r="E3704" s="241" t="str">
        <f>IF(C3704&lt;&gt;"",VLOOKUP(C3704,'BASE EQUIPOS'!$G$8:$I$22,3,0),"")</f>
        <v/>
      </c>
      <c r="F3704" s="241" t="str">
        <f>IF(C3704&lt;&gt;"",VLOOKUP(C3704,'BASE EQUIPOS'!$G$8:$J$22,4,0),"")</f>
        <v/>
      </c>
      <c r="G3704" s="242"/>
      <c r="H3704" s="233"/>
      <c r="I3704" s="241"/>
      <c r="J3704" s="241"/>
      <c r="K3704" s="241"/>
      <c r="L3704" s="239"/>
      <c r="M3704" s="244"/>
      <c r="N3704" s="245" t="str">
        <f t="shared" ca="1" si="400"/>
        <v/>
      </c>
      <c r="O3704" s="239"/>
      <c r="P3704" s="244"/>
      <c r="Q3704" s="245" t="str">
        <f t="shared" si="401"/>
        <v/>
      </c>
      <c r="U3704" s="246" t="str">
        <f>IFERROR(VLOOKUP(C3704,'BASE EQUIPOS'!$G$8:$O$22,9,0)," ")</f>
        <v xml:space="preserve"> </v>
      </c>
      <c r="V3704" s="232" t="str">
        <f t="shared" si="403"/>
        <v/>
      </c>
      <c r="W3704" s="232" t="str">
        <f t="shared" si="404"/>
        <v/>
      </c>
      <c r="X3704" s="232" t="str">
        <f>IFERROR(VLOOKUP(W3704,Datos!$P$4:$Q$18,2,0),"")</f>
        <v/>
      </c>
      <c r="Y3704" s="232" t="str">
        <f t="shared" si="405"/>
        <v/>
      </c>
      <c r="AA3704" s="314" t="str">
        <f t="shared" ca="1" si="402"/>
        <v/>
      </c>
    </row>
    <row r="3705" spans="1:27" x14ac:dyDescent="0.3">
      <c r="A3705" s="238"/>
      <c r="B3705" s="241" t="str">
        <f t="shared" si="406"/>
        <v/>
      </c>
      <c r="C3705" s="239"/>
      <c r="D3705" s="240" t="str">
        <f>IF(C3705&lt;&gt;"",VLOOKUP(C3705,'BASE EQUIPOS'!$G$8:$H$22,2,0),"")</f>
        <v/>
      </c>
      <c r="E3705" s="241" t="str">
        <f>IF(C3705&lt;&gt;"",VLOOKUP(C3705,'BASE EQUIPOS'!$G$8:$I$22,3,0),"")</f>
        <v/>
      </c>
      <c r="F3705" s="241" t="str">
        <f>IF(C3705&lt;&gt;"",VLOOKUP(C3705,'BASE EQUIPOS'!$G$8:$J$22,4,0),"")</f>
        <v/>
      </c>
      <c r="G3705" s="242"/>
      <c r="H3705" s="233"/>
      <c r="I3705" s="241"/>
      <c r="J3705" s="241"/>
      <c r="K3705" s="241"/>
      <c r="L3705" s="239"/>
      <c r="M3705" s="244"/>
      <c r="N3705" s="245" t="str">
        <f t="shared" ca="1" si="400"/>
        <v/>
      </c>
      <c r="O3705" s="239"/>
      <c r="P3705" s="244"/>
      <c r="Q3705" s="245" t="str">
        <f t="shared" si="401"/>
        <v/>
      </c>
      <c r="U3705" s="246" t="str">
        <f>IFERROR(VLOOKUP(C3705,'BASE EQUIPOS'!$G$8:$O$22,9,0)," ")</f>
        <v xml:space="preserve"> </v>
      </c>
      <c r="V3705" s="232" t="str">
        <f t="shared" si="403"/>
        <v/>
      </c>
      <c r="W3705" s="232" t="str">
        <f t="shared" si="404"/>
        <v/>
      </c>
      <c r="X3705" s="232" t="str">
        <f>IFERROR(VLOOKUP(W3705,Datos!$P$4:$Q$18,2,0),"")</f>
        <v/>
      </c>
      <c r="Y3705" s="232" t="str">
        <f t="shared" si="405"/>
        <v/>
      </c>
      <c r="AA3705" s="314" t="str">
        <f t="shared" ca="1" si="402"/>
        <v/>
      </c>
    </row>
    <row r="3706" spans="1:27" x14ac:dyDescent="0.3">
      <c r="A3706" s="238"/>
      <c r="B3706" s="241" t="str">
        <f t="shared" si="406"/>
        <v/>
      </c>
      <c r="C3706" s="239"/>
      <c r="D3706" s="240" t="str">
        <f>IF(C3706&lt;&gt;"",VLOOKUP(C3706,'BASE EQUIPOS'!$G$8:$H$22,2,0),"")</f>
        <v/>
      </c>
      <c r="E3706" s="241" t="str">
        <f>IF(C3706&lt;&gt;"",VLOOKUP(C3706,'BASE EQUIPOS'!$G$8:$I$22,3,0),"")</f>
        <v/>
      </c>
      <c r="F3706" s="241" t="str">
        <f>IF(C3706&lt;&gt;"",VLOOKUP(C3706,'BASE EQUIPOS'!$G$8:$J$22,4,0),"")</f>
        <v/>
      </c>
      <c r="G3706" s="242"/>
      <c r="H3706" s="233"/>
      <c r="I3706" s="241"/>
      <c r="J3706" s="241"/>
      <c r="K3706" s="241"/>
      <c r="L3706" s="239"/>
      <c r="M3706" s="244"/>
      <c r="N3706" s="245" t="str">
        <f t="shared" ca="1" si="400"/>
        <v/>
      </c>
      <c r="O3706" s="239"/>
      <c r="P3706" s="244"/>
      <c r="Q3706" s="245" t="str">
        <f t="shared" si="401"/>
        <v/>
      </c>
      <c r="U3706" s="246" t="str">
        <f>IFERROR(VLOOKUP(C3706,'BASE EQUIPOS'!$G$8:$O$22,9,0)," ")</f>
        <v xml:space="preserve"> </v>
      </c>
      <c r="V3706" s="232" t="str">
        <f t="shared" si="403"/>
        <v/>
      </c>
      <c r="W3706" s="232" t="str">
        <f t="shared" si="404"/>
        <v/>
      </c>
      <c r="X3706" s="232" t="str">
        <f>IFERROR(VLOOKUP(W3706,Datos!$P$4:$Q$18,2,0),"")</f>
        <v/>
      </c>
      <c r="Y3706" s="232" t="str">
        <f t="shared" si="405"/>
        <v/>
      </c>
      <c r="AA3706" s="314" t="str">
        <f t="shared" ca="1" si="402"/>
        <v/>
      </c>
    </row>
    <row r="3707" spans="1:27" x14ac:dyDescent="0.3">
      <c r="A3707" s="238"/>
      <c r="B3707" s="241" t="str">
        <f t="shared" si="406"/>
        <v/>
      </c>
      <c r="C3707" s="239"/>
      <c r="D3707" s="240" t="str">
        <f>IF(C3707&lt;&gt;"",VLOOKUP(C3707,'BASE EQUIPOS'!$G$8:$H$22,2,0),"")</f>
        <v/>
      </c>
      <c r="E3707" s="241" t="str">
        <f>IF(C3707&lt;&gt;"",VLOOKUP(C3707,'BASE EQUIPOS'!$G$8:$I$22,3,0),"")</f>
        <v/>
      </c>
      <c r="F3707" s="241" t="str">
        <f>IF(C3707&lt;&gt;"",VLOOKUP(C3707,'BASE EQUIPOS'!$G$8:$J$22,4,0),"")</f>
        <v/>
      </c>
      <c r="G3707" s="242"/>
      <c r="H3707" s="233"/>
      <c r="I3707" s="241"/>
      <c r="J3707" s="241"/>
      <c r="K3707" s="241"/>
      <c r="L3707" s="239"/>
      <c r="M3707" s="244"/>
      <c r="N3707" s="245" t="str">
        <f t="shared" ca="1" si="400"/>
        <v/>
      </c>
      <c r="O3707" s="239"/>
      <c r="P3707" s="244"/>
      <c r="Q3707" s="245" t="str">
        <f t="shared" si="401"/>
        <v/>
      </c>
      <c r="U3707" s="246" t="str">
        <f>IFERROR(VLOOKUP(C3707,'BASE EQUIPOS'!$G$8:$O$22,9,0)," ")</f>
        <v xml:space="preserve"> </v>
      </c>
      <c r="V3707" s="232" t="str">
        <f t="shared" si="403"/>
        <v/>
      </c>
      <c r="W3707" s="232" t="str">
        <f t="shared" si="404"/>
        <v/>
      </c>
      <c r="X3707" s="232" t="str">
        <f>IFERROR(VLOOKUP(W3707,Datos!$P$4:$Q$18,2,0),"")</f>
        <v/>
      </c>
      <c r="Y3707" s="232" t="str">
        <f t="shared" si="405"/>
        <v/>
      </c>
      <c r="AA3707" s="314" t="str">
        <f t="shared" ca="1" si="402"/>
        <v/>
      </c>
    </row>
    <row r="3708" spans="1:27" x14ac:dyDescent="0.3">
      <c r="A3708" s="238"/>
      <c r="B3708" s="241" t="str">
        <f t="shared" si="406"/>
        <v/>
      </c>
      <c r="C3708" s="239"/>
      <c r="D3708" s="240" t="str">
        <f>IF(C3708&lt;&gt;"",VLOOKUP(C3708,'BASE EQUIPOS'!$G$8:$H$22,2,0),"")</f>
        <v/>
      </c>
      <c r="E3708" s="241" t="str">
        <f>IF(C3708&lt;&gt;"",VLOOKUP(C3708,'BASE EQUIPOS'!$G$8:$I$22,3,0),"")</f>
        <v/>
      </c>
      <c r="F3708" s="241" t="str">
        <f>IF(C3708&lt;&gt;"",VLOOKUP(C3708,'BASE EQUIPOS'!$G$8:$J$22,4,0),"")</f>
        <v/>
      </c>
      <c r="G3708" s="242"/>
      <c r="H3708" s="233"/>
      <c r="I3708" s="241"/>
      <c r="J3708" s="241"/>
      <c r="K3708" s="241"/>
      <c r="L3708" s="239"/>
      <c r="M3708" s="244"/>
      <c r="N3708" s="245" t="str">
        <f t="shared" ca="1" si="400"/>
        <v/>
      </c>
      <c r="O3708" s="239"/>
      <c r="P3708" s="244"/>
      <c r="Q3708" s="245" t="str">
        <f t="shared" si="401"/>
        <v/>
      </c>
      <c r="U3708" s="246" t="str">
        <f>IFERROR(VLOOKUP(C3708,'BASE EQUIPOS'!$G$8:$O$22,9,0)," ")</f>
        <v xml:space="preserve"> </v>
      </c>
      <c r="V3708" s="232" t="str">
        <f t="shared" si="403"/>
        <v/>
      </c>
      <c r="W3708" s="232" t="str">
        <f t="shared" si="404"/>
        <v/>
      </c>
      <c r="X3708" s="232" t="str">
        <f>IFERROR(VLOOKUP(W3708,Datos!$P$4:$Q$18,2,0),"")</f>
        <v/>
      </c>
      <c r="Y3708" s="232" t="str">
        <f t="shared" si="405"/>
        <v/>
      </c>
      <c r="AA3708" s="314" t="str">
        <f t="shared" ca="1" si="402"/>
        <v/>
      </c>
    </row>
    <row r="3709" spans="1:27" x14ac:dyDescent="0.3">
      <c r="A3709" s="238"/>
      <c r="B3709" s="241" t="str">
        <f t="shared" si="406"/>
        <v/>
      </c>
      <c r="C3709" s="239"/>
      <c r="D3709" s="240" t="str">
        <f>IF(C3709&lt;&gt;"",VLOOKUP(C3709,'BASE EQUIPOS'!$G$8:$H$22,2,0),"")</f>
        <v/>
      </c>
      <c r="E3709" s="241" t="str">
        <f>IF(C3709&lt;&gt;"",VLOOKUP(C3709,'BASE EQUIPOS'!$G$8:$I$22,3,0),"")</f>
        <v/>
      </c>
      <c r="F3709" s="241" t="str">
        <f>IF(C3709&lt;&gt;"",VLOOKUP(C3709,'BASE EQUIPOS'!$G$8:$J$22,4,0),"")</f>
        <v/>
      </c>
      <c r="G3709" s="242"/>
      <c r="H3709" s="233"/>
      <c r="I3709" s="241"/>
      <c r="J3709" s="241"/>
      <c r="K3709" s="241"/>
      <c r="L3709" s="239"/>
      <c r="M3709" s="244"/>
      <c r="N3709" s="245" t="str">
        <f t="shared" ca="1" si="400"/>
        <v/>
      </c>
      <c r="O3709" s="239"/>
      <c r="P3709" s="244"/>
      <c r="Q3709" s="245" t="str">
        <f t="shared" si="401"/>
        <v/>
      </c>
      <c r="U3709" s="246" t="str">
        <f>IFERROR(VLOOKUP(C3709,'BASE EQUIPOS'!$G$8:$O$22,9,0)," ")</f>
        <v xml:space="preserve"> </v>
      </c>
      <c r="V3709" s="232" t="str">
        <f t="shared" si="403"/>
        <v/>
      </c>
      <c r="W3709" s="232" t="str">
        <f t="shared" si="404"/>
        <v/>
      </c>
      <c r="X3709" s="232" t="str">
        <f>IFERROR(VLOOKUP(W3709,Datos!$P$4:$Q$18,2,0),"")</f>
        <v/>
      </c>
      <c r="Y3709" s="232" t="str">
        <f t="shared" si="405"/>
        <v/>
      </c>
      <c r="AA3709" s="314" t="str">
        <f t="shared" ca="1" si="402"/>
        <v/>
      </c>
    </row>
    <row r="3710" spans="1:27" x14ac:dyDescent="0.3">
      <c r="A3710" s="238"/>
      <c r="B3710" s="241" t="str">
        <f t="shared" si="406"/>
        <v/>
      </c>
      <c r="C3710" s="239"/>
      <c r="D3710" s="240" t="str">
        <f>IF(C3710&lt;&gt;"",VLOOKUP(C3710,'BASE EQUIPOS'!$G$8:$H$22,2,0),"")</f>
        <v/>
      </c>
      <c r="E3710" s="241" t="str">
        <f>IF(C3710&lt;&gt;"",VLOOKUP(C3710,'BASE EQUIPOS'!$G$8:$I$22,3,0),"")</f>
        <v/>
      </c>
      <c r="F3710" s="241" t="str">
        <f>IF(C3710&lt;&gt;"",VLOOKUP(C3710,'BASE EQUIPOS'!$G$8:$J$22,4,0),"")</f>
        <v/>
      </c>
      <c r="G3710" s="242"/>
      <c r="H3710" s="233"/>
      <c r="I3710" s="241"/>
      <c r="J3710" s="241"/>
      <c r="K3710" s="241"/>
      <c r="L3710" s="239"/>
      <c r="M3710" s="244"/>
      <c r="N3710" s="245" t="str">
        <f t="shared" ca="1" si="400"/>
        <v/>
      </c>
      <c r="O3710" s="239"/>
      <c r="P3710" s="244"/>
      <c r="Q3710" s="245" t="str">
        <f t="shared" si="401"/>
        <v/>
      </c>
      <c r="U3710" s="246" t="str">
        <f>IFERROR(VLOOKUP(C3710,'BASE EQUIPOS'!$G$8:$O$22,9,0)," ")</f>
        <v xml:space="preserve"> </v>
      </c>
      <c r="V3710" s="232" t="str">
        <f t="shared" si="403"/>
        <v/>
      </c>
      <c r="W3710" s="232" t="str">
        <f t="shared" si="404"/>
        <v/>
      </c>
      <c r="X3710" s="232" t="str">
        <f>IFERROR(VLOOKUP(W3710,Datos!$P$4:$Q$18,2,0),"")</f>
        <v/>
      </c>
      <c r="Y3710" s="232" t="str">
        <f t="shared" si="405"/>
        <v/>
      </c>
      <c r="AA3710" s="314" t="str">
        <f t="shared" ca="1" si="402"/>
        <v/>
      </c>
    </row>
    <row r="3711" spans="1:27" x14ac:dyDescent="0.3">
      <c r="A3711" s="238"/>
      <c r="B3711" s="241" t="str">
        <f t="shared" si="406"/>
        <v/>
      </c>
      <c r="C3711" s="239"/>
      <c r="D3711" s="240" t="str">
        <f>IF(C3711&lt;&gt;"",VLOOKUP(C3711,'BASE EQUIPOS'!$G$8:$H$22,2,0),"")</f>
        <v/>
      </c>
      <c r="E3711" s="241" t="str">
        <f>IF(C3711&lt;&gt;"",VLOOKUP(C3711,'BASE EQUIPOS'!$G$8:$I$22,3,0),"")</f>
        <v/>
      </c>
      <c r="F3711" s="241" t="str">
        <f>IF(C3711&lt;&gt;"",VLOOKUP(C3711,'BASE EQUIPOS'!$G$8:$J$22,4,0),"")</f>
        <v/>
      </c>
      <c r="G3711" s="242"/>
      <c r="H3711" s="233"/>
      <c r="I3711" s="241"/>
      <c r="J3711" s="241"/>
      <c r="K3711" s="241"/>
      <c r="L3711" s="239"/>
      <c r="M3711" s="244"/>
      <c r="N3711" s="245" t="str">
        <f t="shared" ca="1" si="400"/>
        <v/>
      </c>
      <c r="O3711" s="239"/>
      <c r="P3711" s="244"/>
      <c r="Q3711" s="245" t="str">
        <f t="shared" si="401"/>
        <v/>
      </c>
      <c r="U3711" s="246" t="str">
        <f>IFERROR(VLOOKUP(C3711,'BASE EQUIPOS'!$G$8:$O$22,9,0)," ")</f>
        <v xml:space="preserve"> </v>
      </c>
      <c r="V3711" s="232" t="str">
        <f t="shared" si="403"/>
        <v/>
      </c>
      <c r="W3711" s="232" t="str">
        <f t="shared" si="404"/>
        <v/>
      </c>
      <c r="X3711" s="232" t="str">
        <f>IFERROR(VLOOKUP(W3711,Datos!$P$4:$Q$18,2,0),"")</f>
        <v/>
      </c>
      <c r="Y3711" s="232" t="str">
        <f t="shared" si="405"/>
        <v/>
      </c>
      <c r="AA3711" s="314" t="str">
        <f t="shared" ca="1" si="402"/>
        <v/>
      </c>
    </row>
    <row r="3712" spans="1:27" x14ac:dyDescent="0.3">
      <c r="A3712" s="238"/>
      <c r="B3712" s="241" t="str">
        <f t="shared" si="406"/>
        <v/>
      </c>
      <c r="C3712" s="239"/>
      <c r="D3712" s="240" t="str">
        <f>IF(C3712&lt;&gt;"",VLOOKUP(C3712,'BASE EQUIPOS'!$G$8:$H$22,2,0),"")</f>
        <v/>
      </c>
      <c r="E3712" s="241" t="str">
        <f>IF(C3712&lt;&gt;"",VLOOKUP(C3712,'BASE EQUIPOS'!$G$8:$I$22,3,0),"")</f>
        <v/>
      </c>
      <c r="F3712" s="241" t="str">
        <f>IF(C3712&lt;&gt;"",VLOOKUP(C3712,'BASE EQUIPOS'!$G$8:$J$22,4,0),"")</f>
        <v/>
      </c>
      <c r="G3712" s="242"/>
      <c r="H3712" s="233"/>
      <c r="I3712" s="241"/>
      <c r="J3712" s="241"/>
      <c r="K3712" s="241"/>
      <c r="L3712" s="239"/>
      <c r="M3712" s="244"/>
      <c r="N3712" s="245" t="str">
        <f t="shared" ca="1" si="400"/>
        <v/>
      </c>
      <c r="O3712" s="239"/>
      <c r="P3712" s="244"/>
      <c r="Q3712" s="245" t="str">
        <f t="shared" si="401"/>
        <v/>
      </c>
      <c r="U3712" s="246" t="str">
        <f>IFERROR(VLOOKUP(C3712,'BASE EQUIPOS'!$G$8:$O$22,9,0)," ")</f>
        <v xml:space="preserve"> </v>
      </c>
      <c r="V3712" s="232" t="str">
        <f t="shared" si="403"/>
        <v/>
      </c>
      <c r="W3712" s="232" t="str">
        <f t="shared" si="404"/>
        <v/>
      </c>
      <c r="X3712" s="232" t="str">
        <f>IFERROR(VLOOKUP(W3712,Datos!$P$4:$Q$18,2,0),"")</f>
        <v/>
      </c>
      <c r="Y3712" s="232" t="str">
        <f t="shared" si="405"/>
        <v/>
      </c>
      <c r="AA3712" s="314" t="str">
        <f t="shared" ca="1" si="402"/>
        <v/>
      </c>
    </row>
    <row r="3713" spans="1:27" x14ac:dyDescent="0.3">
      <c r="A3713" s="238"/>
      <c r="B3713" s="241" t="str">
        <f t="shared" si="406"/>
        <v/>
      </c>
      <c r="C3713" s="239"/>
      <c r="D3713" s="240" t="str">
        <f>IF(C3713&lt;&gt;"",VLOOKUP(C3713,'BASE EQUIPOS'!$G$8:$H$22,2,0),"")</f>
        <v/>
      </c>
      <c r="E3713" s="241" t="str">
        <f>IF(C3713&lt;&gt;"",VLOOKUP(C3713,'BASE EQUIPOS'!$G$8:$I$22,3,0),"")</f>
        <v/>
      </c>
      <c r="F3713" s="241" t="str">
        <f>IF(C3713&lt;&gt;"",VLOOKUP(C3713,'BASE EQUIPOS'!$G$8:$J$22,4,0),"")</f>
        <v/>
      </c>
      <c r="G3713" s="242"/>
      <c r="H3713" s="233"/>
      <c r="I3713" s="241"/>
      <c r="J3713" s="241"/>
      <c r="K3713" s="241"/>
      <c r="L3713" s="239"/>
      <c r="M3713" s="244"/>
      <c r="N3713" s="245" t="str">
        <f t="shared" ca="1" si="400"/>
        <v/>
      </c>
      <c r="O3713" s="239"/>
      <c r="P3713" s="244"/>
      <c r="Q3713" s="245" t="str">
        <f t="shared" si="401"/>
        <v/>
      </c>
      <c r="U3713" s="246" t="str">
        <f>IFERROR(VLOOKUP(C3713,'BASE EQUIPOS'!$G$8:$O$22,9,0)," ")</f>
        <v xml:space="preserve"> </v>
      </c>
      <c r="V3713" s="232" t="str">
        <f t="shared" si="403"/>
        <v/>
      </c>
      <c r="W3713" s="232" t="str">
        <f t="shared" si="404"/>
        <v/>
      </c>
      <c r="X3713" s="232" t="str">
        <f>IFERROR(VLOOKUP(W3713,Datos!$P$4:$Q$18,2,0),"")</f>
        <v/>
      </c>
      <c r="Y3713" s="232" t="str">
        <f t="shared" si="405"/>
        <v/>
      </c>
      <c r="AA3713" s="314" t="str">
        <f t="shared" ca="1" si="402"/>
        <v/>
      </c>
    </row>
    <row r="3714" spans="1:27" x14ac:dyDescent="0.3">
      <c r="A3714" s="238"/>
      <c r="B3714" s="241" t="str">
        <f t="shared" si="406"/>
        <v/>
      </c>
      <c r="C3714" s="239"/>
      <c r="D3714" s="240" t="str">
        <f>IF(C3714&lt;&gt;"",VLOOKUP(C3714,'BASE EQUIPOS'!$G$8:$H$22,2,0),"")</f>
        <v/>
      </c>
      <c r="E3714" s="241" t="str">
        <f>IF(C3714&lt;&gt;"",VLOOKUP(C3714,'BASE EQUIPOS'!$G$8:$I$22,3,0),"")</f>
        <v/>
      </c>
      <c r="F3714" s="241" t="str">
        <f>IF(C3714&lt;&gt;"",VLOOKUP(C3714,'BASE EQUIPOS'!$G$8:$J$22,4,0),"")</f>
        <v/>
      </c>
      <c r="G3714" s="242"/>
      <c r="H3714" s="233"/>
      <c r="I3714" s="241"/>
      <c r="J3714" s="241"/>
      <c r="K3714" s="241"/>
      <c r="L3714" s="239"/>
      <c r="M3714" s="244"/>
      <c r="N3714" s="245" t="str">
        <f t="shared" ca="1" si="400"/>
        <v/>
      </c>
      <c r="O3714" s="239"/>
      <c r="P3714" s="244"/>
      <c r="Q3714" s="245" t="str">
        <f t="shared" si="401"/>
        <v/>
      </c>
      <c r="U3714" s="246" t="str">
        <f>IFERROR(VLOOKUP(C3714,'BASE EQUIPOS'!$G$8:$O$22,9,0)," ")</f>
        <v xml:space="preserve"> </v>
      </c>
      <c r="V3714" s="232" t="str">
        <f t="shared" si="403"/>
        <v/>
      </c>
      <c r="W3714" s="232" t="str">
        <f t="shared" si="404"/>
        <v/>
      </c>
      <c r="X3714" s="232" t="str">
        <f>IFERROR(VLOOKUP(W3714,Datos!$P$4:$Q$18,2,0),"")</f>
        <v/>
      </c>
      <c r="Y3714" s="232" t="str">
        <f t="shared" si="405"/>
        <v/>
      </c>
      <c r="AA3714" s="314" t="str">
        <f t="shared" ca="1" si="402"/>
        <v/>
      </c>
    </row>
    <row r="3715" spans="1:27" x14ac:dyDescent="0.3">
      <c r="A3715" s="238"/>
      <c r="B3715" s="241" t="str">
        <f t="shared" si="406"/>
        <v/>
      </c>
      <c r="C3715" s="239"/>
      <c r="D3715" s="240" t="str">
        <f>IF(C3715&lt;&gt;"",VLOOKUP(C3715,'BASE EQUIPOS'!$G$8:$H$22,2,0),"")</f>
        <v/>
      </c>
      <c r="E3715" s="241" t="str">
        <f>IF(C3715&lt;&gt;"",VLOOKUP(C3715,'BASE EQUIPOS'!$G$8:$I$22,3,0),"")</f>
        <v/>
      </c>
      <c r="F3715" s="241" t="str">
        <f>IF(C3715&lt;&gt;"",VLOOKUP(C3715,'BASE EQUIPOS'!$G$8:$J$22,4,0),"")</f>
        <v/>
      </c>
      <c r="G3715" s="242"/>
      <c r="H3715" s="233"/>
      <c r="I3715" s="241"/>
      <c r="J3715" s="241"/>
      <c r="K3715" s="241"/>
      <c r="L3715" s="239"/>
      <c r="M3715" s="244"/>
      <c r="N3715" s="245" t="str">
        <f t="shared" ca="1" si="400"/>
        <v/>
      </c>
      <c r="O3715" s="239"/>
      <c r="P3715" s="244"/>
      <c r="Q3715" s="245" t="str">
        <f t="shared" si="401"/>
        <v/>
      </c>
      <c r="U3715" s="246" t="str">
        <f>IFERROR(VLOOKUP(C3715,'BASE EQUIPOS'!$G$8:$O$22,9,0)," ")</f>
        <v xml:space="preserve"> </v>
      </c>
      <c r="V3715" s="232" t="str">
        <f t="shared" si="403"/>
        <v/>
      </c>
      <c r="W3715" s="232" t="str">
        <f t="shared" si="404"/>
        <v/>
      </c>
      <c r="X3715" s="232" t="str">
        <f>IFERROR(VLOOKUP(W3715,Datos!$P$4:$Q$18,2,0),"")</f>
        <v/>
      </c>
      <c r="Y3715" s="232" t="str">
        <f t="shared" si="405"/>
        <v/>
      </c>
      <c r="AA3715" s="314" t="str">
        <f t="shared" ca="1" si="402"/>
        <v/>
      </c>
    </row>
    <row r="3716" spans="1:27" x14ac:dyDescent="0.3">
      <c r="A3716" s="238"/>
      <c r="B3716" s="241" t="str">
        <f t="shared" si="406"/>
        <v/>
      </c>
      <c r="C3716" s="239"/>
      <c r="D3716" s="240" t="str">
        <f>IF(C3716&lt;&gt;"",VLOOKUP(C3716,'BASE EQUIPOS'!$G$8:$H$22,2,0),"")</f>
        <v/>
      </c>
      <c r="E3716" s="241" t="str">
        <f>IF(C3716&lt;&gt;"",VLOOKUP(C3716,'BASE EQUIPOS'!$G$8:$I$22,3,0),"")</f>
        <v/>
      </c>
      <c r="F3716" s="241" t="str">
        <f>IF(C3716&lt;&gt;"",VLOOKUP(C3716,'BASE EQUIPOS'!$G$8:$J$22,4,0),"")</f>
        <v/>
      </c>
      <c r="G3716" s="242"/>
      <c r="H3716" s="233"/>
      <c r="I3716" s="241"/>
      <c r="J3716" s="241"/>
      <c r="K3716" s="241"/>
      <c r="L3716" s="239"/>
      <c r="M3716" s="244"/>
      <c r="N3716" s="245" t="str">
        <f t="shared" ca="1" si="400"/>
        <v/>
      </c>
      <c r="O3716" s="239"/>
      <c r="P3716" s="244"/>
      <c r="Q3716" s="245" t="str">
        <f t="shared" si="401"/>
        <v/>
      </c>
      <c r="U3716" s="246" t="str">
        <f>IFERROR(VLOOKUP(C3716,'BASE EQUIPOS'!$G$8:$O$22,9,0)," ")</f>
        <v xml:space="preserve"> </v>
      </c>
      <c r="V3716" s="232" t="str">
        <f t="shared" si="403"/>
        <v/>
      </c>
      <c r="W3716" s="232" t="str">
        <f t="shared" si="404"/>
        <v/>
      </c>
      <c r="X3716" s="232" t="str">
        <f>IFERROR(VLOOKUP(W3716,Datos!$P$4:$Q$18,2,0),"")</f>
        <v/>
      </c>
      <c r="Y3716" s="232" t="str">
        <f t="shared" si="405"/>
        <v/>
      </c>
      <c r="AA3716" s="314" t="str">
        <f t="shared" ca="1" si="402"/>
        <v/>
      </c>
    </row>
    <row r="3717" spans="1:27" x14ac:dyDescent="0.3">
      <c r="A3717" s="238"/>
      <c r="B3717" s="241" t="str">
        <f t="shared" si="406"/>
        <v/>
      </c>
      <c r="C3717" s="239"/>
      <c r="D3717" s="240" t="str">
        <f>IF(C3717&lt;&gt;"",VLOOKUP(C3717,'BASE EQUIPOS'!$G$8:$H$22,2,0),"")</f>
        <v/>
      </c>
      <c r="E3717" s="241" t="str">
        <f>IF(C3717&lt;&gt;"",VLOOKUP(C3717,'BASE EQUIPOS'!$G$8:$I$22,3,0),"")</f>
        <v/>
      </c>
      <c r="F3717" s="241" t="str">
        <f>IF(C3717&lt;&gt;"",VLOOKUP(C3717,'BASE EQUIPOS'!$G$8:$J$22,4,0),"")</f>
        <v/>
      </c>
      <c r="G3717" s="242"/>
      <c r="H3717" s="233"/>
      <c r="I3717" s="241"/>
      <c r="J3717" s="241"/>
      <c r="K3717" s="241"/>
      <c r="L3717" s="239"/>
      <c r="M3717" s="244"/>
      <c r="N3717" s="245" t="str">
        <f t="shared" ca="1" si="400"/>
        <v/>
      </c>
      <c r="O3717" s="239"/>
      <c r="P3717" s="244"/>
      <c r="Q3717" s="245" t="str">
        <f t="shared" si="401"/>
        <v/>
      </c>
      <c r="U3717" s="246" t="str">
        <f>IFERROR(VLOOKUP(C3717,'BASE EQUIPOS'!$G$8:$O$22,9,0)," ")</f>
        <v xml:space="preserve"> </v>
      </c>
      <c r="V3717" s="232" t="str">
        <f t="shared" si="403"/>
        <v/>
      </c>
      <c r="W3717" s="232" t="str">
        <f t="shared" si="404"/>
        <v/>
      </c>
      <c r="X3717" s="232" t="str">
        <f>IFERROR(VLOOKUP(W3717,Datos!$P$4:$Q$18,2,0),"")</f>
        <v/>
      </c>
      <c r="Y3717" s="232" t="str">
        <f t="shared" si="405"/>
        <v/>
      </c>
      <c r="AA3717" s="314" t="str">
        <f t="shared" ca="1" si="402"/>
        <v/>
      </c>
    </row>
    <row r="3718" spans="1:27" x14ac:dyDescent="0.3">
      <c r="A3718" s="238"/>
      <c r="B3718" s="241" t="str">
        <f t="shared" si="406"/>
        <v/>
      </c>
      <c r="C3718" s="239"/>
      <c r="D3718" s="240" t="str">
        <f>IF(C3718&lt;&gt;"",VLOOKUP(C3718,'BASE EQUIPOS'!$G$8:$H$22,2,0),"")</f>
        <v/>
      </c>
      <c r="E3718" s="241" t="str">
        <f>IF(C3718&lt;&gt;"",VLOOKUP(C3718,'BASE EQUIPOS'!$G$8:$I$22,3,0),"")</f>
        <v/>
      </c>
      <c r="F3718" s="241" t="str">
        <f>IF(C3718&lt;&gt;"",VLOOKUP(C3718,'BASE EQUIPOS'!$G$8:$J$22,4,0),"")</f>
        <v/>
      </c>
      <c r="G3718" s="242"/>
      <c r="H3718" s="233"/>
      <c r="I3718" s="241"/>
      <c r="J3718" s="241"/>
      <c r="K3718" s="241"/>
      <c r="L3718" s="239"/>
      <c r="M3718" s="244"/>
      <c r="N3718" s="245" t="str">
        <f t="shared" ca="1" si="400"/>
        <v/>
      </c>
      <c r="O3718" s="239"/>
      <c r="P3718" s="244"/>
      <c r="Q3718" s="245" t="str">
        <f t="shared" si="401"/>
        <v/>
      </c>
      <c r="U3718" s="246" t="str">
        <f>IFERROR(VLOOKUP(C3718,'BASE EQUIPOS'!$G$8:$O$22,9,0)," ")</f>
        <v xml:space="preserve"> </v>
      </c>
      <c r="V3718" s="232" t="str">
        <f t="shared" si="403"/>
        <v/>
      </c>
      <c r="W3718" s="232" t="str">
        <f t="shared" si="404"/>
        <v/>
      </c>
      <c r="X3718" s="232" t="str">
        <f>IFERROR(VLOOKUP(W3718,Datos!$P$4:$Q$18,2,0),"")</f>
        <v/>
      </c>
      <c r="Y3718" s="232" t="str">
        <f t="shared" si="405"/>
        <v/>
      </c>
      <c r="AA3718" s="314" t="str">
        <f t="shared" ca="1" si="402"/>
        <v/>
      </c>
    </row>
    <row r="3719" spans="1:27" x14ac:dyDescent="0.3">
      <c r="A3719" s="238"/>
      <c r="B3719" s="241" t="str">
        <f t="shared" si="406"/>
        <v/>
      </c>
      <c r="C3719" s="239"/>
      <c r="D3719" s="240" t="str">
        <f>IF(C3719&lt;&gt;"",VLOOKUP(C3719,'BASE EQUIPOS'!$G$8:$H$22,2,0),"")</f>
        <v/>
      </c>
      <c r="E3719" s="241" t="str">
        <f>IF(C3719&lt;&gt;"",VLOOKUP(C3719,'BASE EQUIPOS'!$G$8:$I$22,3,0),"")</f>
        <v/>
      </c>
      <c r="F3719" s="241" t="str">
        <f>IF(C3719&lt;&gt;"",VLOOKUP(C3719,'BASE EQUIPOS'!$G$8:$J$22,4,0),"")</f>
        <v/>
      </c>
      <c r="G3719" s="242"/>
      <c r="H3719" s="233"/>
      <c r="I3719" s="241"/>
      <c r="J3719" s="241"/>
      <c r="K3719" s="241"/>
      <c r="L3719" s="239"/>
      <c r="M3719" s="244"/>
      <c r="N3719" s="245" t="str">
        <f t="shared" ca="1" si="400"/>
        <v/>
      </c>
      <c r="O3719" s="239"/>
      <c r="P3719" s="244"/>
      <c r="Q3719" s="245" t="str">
        <f t="shared" si="401"/>
        <v/>
      </c>
      <c r="U3719" s="246" t="str">
        <f>IFERROR(VLOOKUP(C3719,'BASE EQUIPOS'!$G$8:$O$22,9,0)," ")</f>
        <v xml:space="preserve"> </v>
      </c>
      <c r="V3719" s="232" t="str">
        <f t="shared" si="403"/>
        <v/>
      </c>
      <c r="W3719" s="232" t="str">
        <f t="shared" si="404"/>
        <v/>
      </c>
      <c r="X3719" s="232" t="str">
        <f>IFERROR(VLOOKUP(W3719,Datos!$P$4:$Q$18,2,0),"")</f>
        <v/>
      </c>
      <c r="Y3719" s="232" t="str">
        <f t="shared" si="405"/>
        <v/>
      </c>
      <c r="AA3719" s="314" t="str">
        <f t="shared" ca="1" si="402"/>
        <v/>
      </c>
    </row>
    <row r="3720" spans="1:27" x14ac:dyDescent="0.3">
      <c r="A3720" s="238"/>
      <c r="B3720" s="241" t="str">
        <f t="shared" si="406"/>
        <v/>
      </c>
      <c r="C3720" s="239"/>
      <c r="D3720" s="240" t="str">
        <f>IF(C3720&lt;&gt;"",VLOOKUP(C3720,'BASE EQUIPOS'!$G$8:$H$22,2,0),"")</f>
        <v/>
      </c>
      <c r="E3720" s="241" t="str">
        <f>IF(C3720&lt;&gt;"",VLOOKUP(C3720,'BASE EQUIPOS'!$G$8:$I$22,3,0),"")</f>
        <v/>
      </c>
      <c r="F3720" s="241" t="str">
        <f>IF(C3720&lt;&gt;"",VLOOKUP(C3720,'BASE EQUIPOS'!$G$8:$J$22,4,0),"")</f>
        <v/>
      </c>
      <c r="G3720" s="242"/>
      <c r="H3720" s="233"/>
      <c r="I3720" s="241"/>
      <c r="J3720" s="241"/>
      <c r="K3720" s="241"/>
      <c r="L3720" s="239"/>
      <c r="M3720" s="244"/>
      <c r="N3720" s="245" t="str">
        <f t="shared" ca="1" si="400"/>
        <v/>
      </c>
      <c r="O3720" s="239"/>
      <c r="P3720" s="244"/>
      <c r="Q3720" s="245" t="str">
        <f t="shared" si="401"/>
        <v/>
      </c>
      <c r="U3720" s="246" t="str">
        <f>IFERROR(VLOOKUP(C3720,'BASE EQUIPOS'!$G$8:$O$22,9,0)," ")</f>
        <v xml:space="preserve"> </v>
      </c>
      <c r="V3720" s="232" t="str">
        <f t="shared" si="403"/>
        <v/>
      </c>
      <c r="W3720" s="232" t="str">
        <f t="shared" si="404"/>
        <v/>
      </c>
      <c r="X3720" s="232" t="str">
        <f>IFERROR(VLOOKUP(W3720,Datos!$P$4:$Q$18,2,0),"")</f>
        <v/>
      </c>
      <c r="Y3720" s="232" t="str">
        <f t="shared" si="405"/>
        <v/>
      </c>
      <c r="AA3720" s="314" t="str">
        <f t="shared" ca="1" si="402"/>
        <v/>
      </c>
    </row>
    <row r="3721" spans="1:27" x14ac:dyDescent="0.3">
      <c r="A3721" s="238"/>
      <c r="B3721" s="241" t="str">
        <f t="shared" si="406"/>
        <v/>
      </c>
      <c r="C3721" s="239"/>
      <c r="D3721" s="240" t="str">
        <f>IF(C3721&lt;&gt;"",VLOOKUP(C3721,'BASE EQUIPOS'!$G$8:$H$22,2,0),"")</f>
        <v/>
      </c>
      <c r="E3721" s="241" t="str">
        <f>IF(C3721&lt;&gt;"",VLOOKUP(C3721,'BASE EQUIPOS'!$G$8:$I$22,3,0),"")</f>
        <v/>
      </c>
      <c r="F3721" s="241" t="str">
        <f>IF(C3721&lt;&gt;"",VLOOKUP(C3721,'BASE EQUIPOS'!$G$8:$J$22,4,0),"")</f>
        <v/>
      </c>
      <c r="G3721" s="242"/>
      <c r="H3721" s="233"/>
      <c r="I3721" s="241"/>
      <c r="J3721" s="241"/>
      <c r="K3721" s="241"/>
      <c r="L3721" s="239"/>
      <c r="M3721" s="244"/>
      <c r="N3721" s="245" t="str">
        <f t="shared" ca="1" si="400"/>
        <v/>
      </c>
      <c r="O3721" s="239"/>
      <c r="P3721" s="244"/>
      <c r="Q3721" s="245" t="str">
        <f t="shared" si="401"/>
        <v/>
      </c>
      <c r="U3721" s="246" t="str">
        <f>IFERROR(VLOOKUP(C3721,'BASE EQUIPOS'!$G$8:$O$22,9,0)," ")</f>
        <v xml:space="preserve"> </v>
      </c>
      <c r="V3721" s="232" t="str">
        <f t="shared" si="403"/>
        <v/>
      </c>
      <c r="W3721" s="232" t="str">
        <f t="shared" si="404"/>
        <v/>
      </c>
      <c r="X3721" s="232" t="str">
        <f>IFERROR(VLOOKUP(W3721,Datos!$P$4:$Q$18,2,0),"")</f>
        <v/>
      </c>
      <c r="Y3721" s="232" t="str">
        <f t="shared" si="405"/>
        <v/>
      </c>
      <c r="AA3721" s="314" t="str">
        <f t="shared" ca="1" si="402"/>
        <v/>
      </c>
    </row>
    <row r="3722" spans="1:27" x14ac:dyDescent="0.3">
      <c r="A3722" s="238"/>
      <c r="B3722" s="241" t="str">
        <f t="shared" si="406"/>
        <v/>
      </c>
      <c r="C3722" s="239"/>
      <c r="D3722" s="240" t="str">
        <f>IF(C3722&lt;&gt;"",VLOOKUP(C3722,'BASE EQUIPOS'!$G$8:$H$22,2,0),"")</f>
        <v/>
      </c>
      <c r="E3722" s="241" t="str">
        <f>IF(C3722&lt;&gt;"",VLOOKUP(C3722,'BASE EQUIPOS'!$G$8:$I$22,3,0),"")</f>
        <v/>
      </c>
      <c r="F3722" s="241" t="str">
        <f>IF(C3722&lt;&gt;"",VLOOKUP(C3722,'BASE EQUIPOS'!$G$8:$J$22,4,0),"")</f>
        <v/>
      </c>
      <c r="G3722" s="242"/>
      <c r="H3722" s="233"/>
      <c r="I3722" s="241"/>
      <c r="J3722" s="241"/>
      <c r="K3722" s="241"/>
      <c r="L3722" s="239"/>
      <c r="M3722" s="244"/>
      <c r="N3722" s="245" t="str">
        <f t="shared" ca="1" si="400"/>
        <v/>
      </c>
      <c r="O3722" s="239"/>
      <c r="P3722" s="244"/>
      <c r="Q3722" s="245" t="str">
        <f t="shared" si="401"/>
        <v/>
      </c>
      <c r="U3722" s="246" t="str">
        <f>IFERROR(VLOOKUP(C3722,'BASE EQUIPOS'!$G$8:$O$22,9,0)," ")</f>
        <v xml:space="preserve"> </v>
      </c>
      <c r="V3722" s="232" t="str">
        <f t="shared" si="403"/>
        <v/>
      </c>
      <c r="W3722" s="232" t="str">
        <f t="shared" si="404"/>
        <v/>
      </c>
      <c r="X3722" s="232" t="str">
        <f>IFERROR(VLOOKUP(W3722,Datos!$P$4:$Q$18,2,0),"")</f>
        <v/>
      </c>
      <c r="Y3722" s="232" t="str">
        <f t="shared" si="405"/>
        <v/>
      </c>
      <c r="AA3722" s="314" t="str">
        <f t="shared" ca="1" si="402"/>
        <v/>
      </c>
    </row>
    <row r="3723" spans="1:27" x14ac:dyDescent="0.3">
      <c r="A3723" s="238"/>
      <c r="B3723" s="241" t="str">
        <f t="shared" si="406"/>
        <v/>
      </c>
      <c r="C3723" s="239"/>
      <c r="D3723" s="240" t="str">
        <f>IF(C3723&lt;&gt;"",VLOOKUP(C3723,'BASE EQUIPOS'!$G$8:$H$22,2,0),"")</f>
        <v/>
      </c>
      <c r="E3723" s="241" t="str">
        <f>IF(C3723&lt;&gt;"",VLOOKUP(C3723,'BASE EQUIPOS'!$G$8:$I$22,3,0),"")</f>
        <v/>
      </c>
      <c r="F3723" s="241" t="str">
        <f>IF(C3723&lt;&gt;"",VLOOKUP(C3723,'BASE EQUIPOS'!$G$8:$J$22,4,0),"")</f>
        <v/>
      </c>
      <c r="G3723" s="242"/>
      <c r="H3723" s="233"/>
      <c r="I3723" s="241"/>
      <c r="J3723" s="241"/>
      <c r="K3723" s="241"/>
      <c r="L3723" s="239"/>
      <c r="M3723" s="244"/>
      <c r="N3723" s="245" t="str">
        <f t="shared" ca="1" si="400"/>
        <v/>
      </c>
      <c r="O3723" s="239"/>
      <c r="P3723" s="244"/>
      <c r="Q3723" s="245" t="str">
        <f t="shared" si="401"/>
        <v/>
      </c>
      <c r="U3723" s="246" t="str">
        <f>IFERROR(VLOOKUP(C3723,'BASE EQUIPOS'!$G$8:$O$22,9,0)," ")</f>
        <v xml:space="preserve"> </v>
      </c>
      <c r="V3723" s="232" t="str">
        <f t="shared" si="403"/>
        <v/>
      </c>
      <c r="W3723" s="232" t="str">
        <f t="shared" si="404"/>
        <v/>
      </c>
      <c r="X3723" s="232" t="str">
        <f>IFERROR(VLOOKUP(W3723,Datos!$P$4:$Q$18,2,0),"")</f>
        <v/>
      </c>
      <c r="Y3723" s="232" t="str">
        <f t="shared" si="405"/>
        <v/>
      </c>
      <c r="AA3723" s="314" t="str">
        <f t="shared" ca="1" si="402"/>
        <v/>
      </c>
    </row>
    <row r="3724" spans="1:27" x14ac:dyDescent="0.3">
      <c r="A3724" s="238"/>
      <c r="B3724" s="241" t="str">
        <f t="shared" si="406"/>
        <v/>
      </c>
      <c r="C3724" s="239"/>
      <c r="D3724" s="240" t="str">
        <f>IF(C3724&lt;&gt;"",VLOOKUP(C3724,'BASE EQUIPOS'!$G$8:$H$22,2,0),"")</f>
        <v/>
      </c>
      <c r="E3724" s="241" t="str">
        <f>IF(C3724&lt;&gt;"",VLOOKUP(C3724,'BASE EQUIPOS'!$G$8:$I$22,3,0),"")</f>
        <v/>
      </c>
      <c r="F3724" s="241" t="str">
        <f>IF(C3724&lt;&gt;"",VLOOKUP(C3724,'BASE EQUIPOS'!$G$8:$J$22,4,0),"")</f>
        <v/>
      </c>
      <c r="G3724" s="242"/>
      <c r="H3724" s="233"/>
      <c r="I3724" s="241"/>
      <c r="J3724" s="241"/>
      <c r="K3724" s="241"/>
      <c r="L3724" s="239"/>
      <c r="M3724" s="244"/>
      <c r="N3724" s="245" t="str">
        <f t="shared" ca="1" si="400"/>
        <v/>
      </c>
      <c r="O3724" s="239"/>
      <c r="P3724" s="244"/>
      <c r="Q3724" s="245" t="str">
        <f t="shared" si="401"/>
        <v/>
      </c>
      <c r="U3724" s="246" t="str">
        <f>IFERROR(VLOOKUP(C3724,'BASE EQUIPOS'!$G$8:$O$22,9,0)," ")</f>
        <v xml:space="preserve"> </v>
      </c>
      <c r="V3724" s="232" t="str">
        <f t="shared" si="403"/>
        <v/>
      </c>
      <c r="W3724" s="232" t="str">
        <f t="shared" si="404"/>
        <v/>
      </c>
      <c r="X3724" s="232" t="str">
        <f>IFERROR(VLOOKUP(W3724,Datos!$P$4:$Q$18,2,0),"")</f>
        <v/>
      </c>
      <c r="Y3724" s="232" t="str">
        <f t="shared" si="405"/>
        <v/>
      </c>
      <c r="AA3724" s="314" t="str">
        <f t="shared" ca="1" si="402"/>
        <v/>
      </c>
    </row>
    <row r="3725" spans="1:27" x14ac:dyDescent="0.3">
      <c r="A3725" s="238"/>
      <c r="B3725" s="241" t="str">
        <f t="shared" si="406"/>
        <v/>
      </c>
      <c r="C3725" s="239"/>
      <c r="D3725" s="240" t="str">
        <f>IF(C3725&lt;&gt;"",VLOOKUP(C3725,'BASE EQUIPOS'!$G$8:$H$22,2,0),"")</f>
        <v/>
      </c>
      <c r="E3725" s="241" t="str">
        <f>IF(C3725&lt;&gt;"",VLOOKUP(C3725,'BASE EQUIPOS'!$G$8:$I$22,3,0),"")</f>
        <v/>
      </c>
      <c r="F3725" s="241" t="str">
        <f>IF(C3725&lt;&gt;"",VLOOKUP(C3725,'BASE EQUIPOS'!$G$8:$J$22,4,0),"")</f>
        <v/>
      </c>
      <c r="G3725" s="242"/>
      <c r="H3725" s="233"/>
      <c r="I3725" s="241"/>
      <c r="J3725" s="241"/>
      <c r="K3725" s="241"/>
      <c r="L3725" s="239"/>
      <c r="M3725" s="244"/>
      <c r="N3725" s="245" t="str">
        <f t="shared" ca="1" si="400"/>
        <v/>
      </c>
      <c r="O3725" s="239"/>
      <c r="P3725" s="244"/>
      <c r="Q3725" s="245" t="str">
        <f t="shared" si="401"/>
        <v/>
      </c>
      <c r="U3725" s="246" t="str">
        <f>IFERROR(VLOOKUP(C3725,'BASE EQUIPOS'!$G$8:$O$22,9,0)," ")</f>
        <v xml:space="preserve"> </v>
      </c>
      <c r="V3725" s="232" t="str">
        <f t="shared" si="403"/>
        <v/>
      </c>
      <c r="W3725" s="232" t="str">
        <f t="shared" si="404"/>
        <v/>
      </c>
      <c r="X3725" s="232" t="str">
        <f>IFERROR(VLOOKUP(W3725,Datos!$P$4:$Q$18,2,0),"")</f>
        <v/>
      </c>
      <c r="Y3725" s="232" t="str">
        <f t="shared" si="405"/>
        <v/>
      </c>
      <c r="AA3725" s="314" t="str">
        <f t="shared" ca="1" si="402"/>
        <v/>
      </c>
    </row>
    <row r="3726" spans="1:27" x14ac:dyDescent="0.3">
      <c r="A3726" s="238"/>
      <c r="B3726" s="241" t="str">
        <f t="shared" si="406"/>
        <v/>
      </c>
      <c r="C3726" s="239"/>
      <c r="D3726" s="240" t="str">
        <f>IF(C3726&lt;&gt;"",VLOOKUP(C3726,'BASE EQUIPOS'!$G$8:$H$22,2,0),"")</f>
        <v/>
      </c>
      <c r="E3726" s="241" t="str">
        <f>IF(C3726&lt;&gt;"",VLOOKUP(C3726,'BASE EQUIPOS'!$G$8:$I$22,3,0),"")</f>
        <v/>
      </c>
      <c r="F3726" s="241" t="str">
        <f>IF(C3726&lt;&gt;"",VLOOKUP(C3726,'BASE EQUIPOS'!$G$8:$J$22,4,0),"")</f>
        <v/>
      </c>
      <c r="G3726" s="242"/>
      <c r="H3726" s="233"/>
      <c r="I3726" s="241"/>
      <c r="J3726" s="241"/>
      <c r="K3726" s="241"/>
      <c r="L3726" s="239"/>
      <c r="M3726" s="244"/>
      <c r="N3726" s="245" t="str">
        <f t="shared" ca="1" si="400"/>
        <v/>
      </c>
      <c r="O3726" s="239"/>
      <c r="P3726" s="244"/>
      <c r="Q3726" s="245" t="str">
        <f t="shared" si="401"/>
        <v/>
      </c>
      <c r="U3726" s="246" t="str">
        <f>IFERROR(VLOOKUP(C3726,'BASE EQUIPOS'!$G$8:$O$22,9,0)," ")</f>
        <v xml:space="preserve"> </v>
      </c>
      <c r="V3726" s="232" t="str">
        <f t="shared" si="403"/>
        <v/>
      </c>
      <c r="W3726" s="232" t="str">
        <f t="shared" si="404"/>
        <v/>
      </c>
      <c r="X3726" s="232" t="str">
        <f>IFERROR(VLOOKUP(W3726,Datos!$P$4:$Q$18,2,0),"")</f>
        <v/>
      </c>
      <c r="Y3726" s="232" t="str">
        <f t="shared" si="405"/>
        <v/>
      </c>
      <c r="AA3726" s="314" t="str">
        <f t="shared" ca="1" si="402"/>
        <v/>
      </c>
    </row>
    <row r="3727" spans="1:27" x14ac:dyDescent="0.3">
      <c r="A3727" s="238"/>
      <c r="B3727" s="241" t="str">
        <f t="shared" si="406"/>
        <v/>
      </c>
      <c r="C3727" s="239"/>
      <c r="D3727" s="240" t="str">
        <f>IF(C3727&lt;&gt;"",VLOOKUP(C3727,'BASE EQUIPOS'!$G$8:$H$22,2,0),"")</f>
        <v/>
      </c>
      <c r="E3727" s="241" t="str">
        <f>IF(C3727&lt;&gt;"",VLOOKUP(C3727,'BASE EQUIPOS'!$G$8:$I$22,3,0),"")</f>
        <v/>
      </c>
      <c r="F3727" s="241" t="str">
        <f>IF(C3727&lt;&gt;"",VLOOKUP(C3727,'BASE EQUIPOS'!$G$8:$J$22,4,0),"")</f>
        <v/>
      </c>
      <c r="G3727" s="242"/>
      <c r="H3727" s="233"/>
      <c r="I3727" s="241"/>
      <c r="J3727" s="241"/>
      <c r="K3727" s="241"/>
      <c r="L3727" s="239"/>
      <c r="M3727" s="244"/>
      <c r="N3727" s="245" t="str">
        <f t="shared" ca="1" si="400"/>
        <v/>
      </c>
      <c r="O3727" s="239"/>
      <c r="P3727" s="244"/>
      <c r="Q3727" s="245" t="str">
        <f t="shared" si="401"/>
        <v/>
      </c>
      <c r="U3727" s="246" t="str">
        <f>IFERROR(VLOOKUP(C3727,'BASE EQUIPOS'!$G$8:$O$22,9,0)," ")</f>
        <v xml:space="preserve"> </v>
      </c>
      <c r="V3727" s="232" t="str">
        <f t="shared" si="403"/>
        <v/>
      </c>
      <c r="W3727" s="232" t="str">
        <f t="shared" si="404"/>
        <v/>
      </c>
      <c r="X3727" s="232" t="str">
        <f>IFERROR(VLOOKUP(W3727,Datos!$P$4:$Q$18,2,0),"")</f>
        <v/>
      </c>
      <c r="Y3727" s="232" t="str">
        <f t="shared" si="405"/>
        <v/>
      </c>
      <c r="AA3727" s="314" t="str">
        <f t="shared" ca="1" si="402"/>
        <v/>
      </c>
    </row>
    <row r="3728" spans="1:27" x14ac:dyDescent="0.3">
      <c r="A3728" s="238"/>
      <c r="B3728" s="241" t="str">
        <f t="shared" si="406"/>
        <v/>
      </c>
      <c r="C3728" s="239"/>
      <c r="D3728" s="240" t="str">
        <f>IF(C3728&lt;&gt;"",VLOOKUP(C3728,'BASE EQUIPOS'!$G$8:$H$22,2,0),"")</f>
        <v/>
      </c>
      <c r="E3728" s="241" t="str">
        <f>IF(C3728&lt;&gt;"",VLOOKUP(C3728,'BASE EQUIPOS'!$G$8:$I$22,3,0),"")</f>
        <v/>
      </c>
      <c r="F3728" s="241" t="str">
        <f>IF(C3728&lt;&gt;"",VLOOKUP(C3728,'BASE EQUIPOS'!$G$8:$J$22,4,0),"")</f>
        <v/>
      </c>
      <c r="G3728" s="242"/>
      <c r="H3728" s="233"/>
      <c r="I3728" s="241"/>
      <c r="J3728" s="241"/>
      <c r="K3728" s="241"/>
      <c r="L3728" s="239"/>
      <c r="M3728" s="244"/>
      <c r="N3728" s="245" t="str">
        <f t="shared" ref="N3728:N3791" ca="1" si="407">IF(M3728="","",IF(O3728="",NOW()*24-(L3728+M3728)*24,"Mtto. Terminado"))</f>
        <v/>
      </c>
      <c r="O3728" s="239"/>
      <c r="P3728" s="244"/>
      <c r="Q3728" s="245" t="str">
        <f t="shared" ref="Q3728:Q3791" si="408">IF(O3728="","",IF(P3728="","",(O3728+P3728)*24-(L3728+M3728)*24))</f>
        <v/>
      </c>
      <c r="U3728" s="246" t="str">
        <f>IFERROR(VLOOKUP(C3728,'BASE EQUIPOS'!$G$8:$O$22,9,0)," ")</f>
        <v xml:space="preserve"> </v>
      </c>
      <c r="V3728" s="232" t="str">
        <f t="shared" si="403"/>
        <v/>
      </c>
      <c r="W3728" s="232" t="str">
        <f t="shared" si="404"/>
        <v/>
      </c>
      <c r="X3728" s="232" t="str">
        <f>IFERROR(VLOOKUP(W3728,Datos!$P$4:$Q$18,2,0),"")</f>
        <v/>
      </c>
      <c r="Y3728" s="232" t="str">
        <f t="shared" si="405"/>
        <v/>
      </c>
      <c r="AA3728" s="314" t="str">
        <f t="shared" ca="1" si="402"/>
        <v/>
      </c>
    </row>
    <row r="3729" spans="1:27" x14ac:dyDescent="0.3">
      <c r="A3729" s="238"/>
      <c r="B3729" s="241" t="str">
        <f t="shared" si="406"/>
        <v/>
      </c>
      <c r="C3729" s="239"/>
      <c r="D3729" s="240" t="str">
        <f>IF(C3729&lt;&gt;"",VLOOKUP(C3729,'BASE EQUIPOS'!$G$8:$H$22,2,0),"")</f>
        <v/>
      </c>
      <c r="E3729" s="241" t="str">
        <f>IF(C3729&lt;&gt;"",VLOOKUP(C3729,'BASE EQUIPOS'!$G$8:$I$22,3,0),"")</f>
        <v/>
      </c>
      <c r="F3729" s="241" t="str">
        <f>IF(C3729&lt;&gt;"",VLOOKUP(C3729,'BASE EQUIPOS'!$G$8:$J$22,4,0),"")</f>
        <v/>
      </c>
      <c r="G3729" s="242"/>
      <c r="H3729" s="233"/>
      <c r="I3729" s="241"/>
      <c r="J3729" s="241"/>
      <c r="K3729" s="241"/>
      <c r="L3729" s="239"/>
      <c r="M3729" s="244"/>
      <c r="N3729" s="245" t="str">
        <f t="shared" ca="1" si="407"/>
        <v/>
      </c>
      <c r="O3729" s="239"/>
      <c r="P3729" s="244"/>
      <c r="Q3729" s="245" t="str">
        <f t="shared" si="408"/>
        <v/>
      </c>
      <c r="U3729" s="246" t="str">
        <f>IFERROR(VLOOKUP(C3729,'BASE EQUIPOS'!$G$8:$O$22,9,0)," ")</f>
        <v xml:space="preserve"> </v>
      </c>
      <c r="V3729" s="232" t="str">
        <f t="shared" si="403"/>
        <v/>
      </c>
      <c r="W3729" s="232" t="str">
        <f t="shared" si="404"/>
        <v/>
      </c>
      <c r="X3729" s="232" t="str">
        <f>IFERROR(VLOOKUP(W3729,Datos!$P$4:$Q$18,2,0),"")</f>
        <v/>
      </c>
      <c r="Y3729" s="232" t="str">
        <f t="shared" si="405"/>
        <v/>
      </c>
      <c r="AA3729" s="314" t="str">
        <f t="shared" ref="AA3729:AA3792" ca="1" si="409">IF(N3729="Mtto. Terminado",1,"")</f>
        <v/>
      </c>
    </row>
    <row r="3730" spans="1:27" x14ac:dyDescent="0.3">
      <c r="A3730" s="238"/>
      <c r="B3730" s="241" t="str">
        <f t="shared" si="406"/>
        <v/>
      </c>
      <c r="C3730" s="239"/>
      <c r="D3730" s="240" t="str">
        <f>IF(C3730&lt;&gt;"",VLOOKUP(C3730,'BASE EQUIPOS'!$G$8:$H$22,2,0),"")</f>
        <v/>
      </c>
      <c r="E3730" s="241" t="str">
        <f>IF(C3730&lt;&gt;"",VLOOKUP(C3730,'BASE EQUIPOS'!$G$8:$I$22,3,0),"")</f>
        <v/>
      </c>
      <c r="F3730" s="241" t="str">
        <f>IF(C3730&lt;&gt;"",VLOOKUP(C3730,'BASE EQUIPOS'!$G$8:$J$22,4,0),"")</f>
        <v/>
      </c>
      <c r="G3730" s="242"/>
      <c r="H3730" s="233"/>
      <c r="I3730" s="241"/>
      <c r="J3730" s="241"/>
      <c r="K3730" s="241"/>
      <c r="L3730" s="239"/>
      <c r="M3730" s="244"/>
      <c r="N3730" s="245" t="str">
        <f t="shared" ca="1" si="407"/>
        <v/>
      </c>
      <c r="O3730" s="239"/>
      <c r="P3730" s="244"/>
      <c r="Q3730" s="245" t="str">
        <f t="shared" si="408"/>
        <v/>
      </c>
      <c r="U3730" s="246" t="str">
        <f>IFERROR(VLOOKUP(C3730,'BASE EQUIPOS'!$G$8:$O$22,9,0)," ")</f>
        <v xml:space="preserve"> </v>
      </c>
      <c r="V3730" s="232" t="str">
        <f t="shared" si="403"/>
        <v/>
      </c>
      <c r="W3730" s="232" t="str">
        <f t="shared" si="404"/>
        <v/>
      </c>
      <c r="X3730" s="232" t="str">
        <f>IFERROR(VLOOKUP(W3730,Datos!$P$4:$Q$18,2,0),"")</f>
        <v/>
      </c>
      <c r="Y3730" s="232" t="str">
        <f t="shared" si="405"/>
        <v/>
      </c>
      <c r="AA3730" s="314" t="str">
        <f t="shared" ca="1" si="409"/>
        <v/>
      </c>
    </row>
    <row r="3731" spans="1:27" x14ac:dyDescent="0.3">
      <c r="A3731" s="238"/>
      <c r="B3731" s="241" t="str">
        <f t="shared" si="406"/>
        <v/>
      </c>
      <c r="C3731" s="239"/>
      <c r="D3731" s="240" t="str">
        <f>IF(C3731&lt;&gt;"",VLOOKUP(C3731,'BASE EQUIPOS'!$G$8:$H$22,2,0),"")</f>
        <v/>
      </c>
      <c r="E3731" s="241" t="str">
        <f>IF(C3731&lt;&gt;"",VLOOKUP(C3731,'BASE EQUIPOS'!$G$8:$I$22,3,0),"")</f>
        <v/>
      </c>
      <c r="F3731" s="241" t="str">
        <f>IF(C3731&lt;&gt;"",VLOOKUP(C3731,'BASE EQUIPOS'!$G$8:$J$22,4,0),"")</f>
        <v/>
      </c>
      <c r="G3731" s="242"/>
      <c r="H3731" s="233"/>
      <c r="I3731" s="241"/>
      <c r="J3731" s="241"/>
      <c r="K3731" s="241"/>
      <c r="L3731" s="239"/>
      <c r="M3731" s="244"/>
      <c r="N3731" s="245" t="str">
        <f t="shared" ca="1" si="407"/>
        <v/>
      </c>
      <c r="O3731" s="239"/>
      <c r="P3731" s="244"/>
      <c r="Q3731" s="245" t="str">
        <f t="shared" si="408"/>
        <v/>
      </c>
      <c r="U3731" s="246" t="str">
        <f>IFERROR(VLOOKUP(C3731,'BASE EQUIPOS'!$G$8:$O$22,9,0)," ")</f>
        <v xml:space="preserve"> </v>
      </c>
      <c r="V3731" s="232" t="str">
        <f t="shared" si="403"/>
        <v/>
      </c>
      <c r="W3731" s="232" t="str">
        <f t="shared" si="404"/>
        <v/>
      </c>
      <c r="X3731" s="232" t="str">
        <f>IFERROR(VLOOKUP(W3731,Datos!$P$4:$Q$18,2,0),"")</f>
        <v/>
      </c>
      <c r="Y3731" s="232" t="str">
        <f t="shared" si="405"/>
        <v/>
      </c>
      <c r="AA3731" s="314" t="str">
        <f t="shared" ca="1" si="409"/>
        <v/>
      </c>
    </row>
    <row r="3732" spans="1:27" x14ac:dyDescent="0.3">
      <c r="A3732" s="238"/>
      <c r="B3732" s="241" t="str">
        <f t="shared" si="406"/>
        <v/>
      </c>
      <c r="C3732" s="239"/>
      <c r="D3732" s="240" t="str">
        <f>IF(C3732&lt;&gt;"",VLOOKUP(C3732,'BASE EQUIPOS'!$G$8:$H$22,2,0),"")</f>
        <v/>
      </c>
      <c r="E3732" s="241" t="str">
        <f>IF(C3732&lt;&gt;"",VLOOKUP(C3732,'BASE EQUIPOS'!$G$8:$I$22,3,0),"")</f>
        <v/>
      </c>
      <c r="F3732" s="241" t="str">
        <f>IF(C3732&lt;&gt;"",VLOOKUP(C3732,'BASE EQUIPOS'!$G$8:$J$22,4,0),"")</f>
        <v/>
      </c>
      <c r="G3732" s="242"/>
      <c r="H3732" s="233"/>
      <c r="I3732" s="241"/>
      <c r="J3732" s="241"/>
      <c r="K3732" s="241"/>
      <c r="L3732" s="239"/>
      <c r="M3732" s="244"/>
      <c r="N3732" s="245" t="str">
        <f t="shared" ca="1" si="407"/>
        <v/>
      </c>
      <c r="O3732" s="239"/>
      <c r="P3732" s="244"/>
      <c r="Q3732" s="245" t="str">
        <f t="shared" si="408"/>
        <v/>
      </c>
      <c r="U3732" s="246" t="str">
        <f>IFERROR(VLOOKUP(C3732,'BASE EQUIPOS'!$G$8:$O$22,9,0)," ")</f>
        <v xml:space="preserve"> </v>
      </c>
      <c r="V3732" s="232" t="str">
        <f t="shared" si="403"/>
        <v/>
      </c>
      <c r="W3732" s="232" t="str">
        <f t="shared" si="404"/>
        <v/>
      </c>
      <c r="X3732" s="232" t="str">
        <f>IFERROR(VLOOKUP(W3732,Datos!$P$4:$Q$18,2,0),"")</f>
        <v/>
      </c>
      <c r="Y3732" s="232" t="str">
        <f t="shared" si="405"/>
        <v/>
      </c>
      <c r="AA3732" s="314" t="str">
        <f t="shared" ca="1" si="409"/>
        <v/>
      </c>
    </row>
    <row r="3733" spans="1:27" x14ac:dyDescent="0.3">
      <c r="A3733" s="238"/>
      <c r="B3733" s="241" t="str">
        <f t="shared" si="406"/>
        <v/>
      </c>
      <c r="C3733" s="239"/>
      <c r="D3733" s="240" t="str">
        <f>IF(C3733&lt;&gt;"",VLOOKUP(C3733,'BASE EQUIPOS'!$G$8:$H$22,2,0),"")</f>
        <v/>
      </c>
      <c r="E3733" s="241" t="str">
        <f>IF(C3733&lt;&gt;"",VLOOKUP(C3733,'BASE EQUIPOS'!$G$8:$I$22,3,0),"")</f>
        <v/>
      </c>
      <c r="F3733" s="241" t="str">
        <f>IF(C3733&lt;&gt;"",VLOOKUP(C3733,'BASE EQUIPOS'!$G$8:$J$22,4,0),"")</f>
        <v/>
      </c>
      <c r="G3733" s="242"/>
      <c r="H3733" s="233"/>
      <c r="I3733" s="241"/>
      <c r="J3733" s="241"/>
      <c r="K3733" s="241"/>
      <c r="L3733" s="239"/>
      <c r="M3733" s="244"/>
      <c r="N3733" s="245" t="str">
        <f t="shared" ca="1" si="407"/>
        <v/>
      </c>
      <c r="O3733" s="239"/>
      <c r="P3733" s="244"/>
      <c r="Q3733" s="245" t="str">
        <f t="shared" si="408"/>
        <v/>
      </c>
      <c r="U3733" s="246" t="str">
        <f>IFERROR(VLOOKUP(C3733,'BASE EQUIPOS'!$G$8:$O$22,9,0)," ")</f>
        <v xml:space="preserve"> </v>
      </c>
      <c r="V3733" s="232" t="str">
        <f t="shared" ref="V3733:V3796" si="410">IF(G3733="MTTO. SISTEMÁTICO","PREVENTIVA",IF(G3733="MTTO. PREDICTIVO","INSPECCIÓN",""))</f>
        <v/>
      </c>
      <c r="W3733" s="232" t="str">
        <f t="shared" ref="W3733:W3796" si="411">CONCATENATE(D3733,I3733)</f>
        <v/>
      </c>
      <c r="X3733" s="232" t="str">
        <f>IFERROR(VLOOKUP(W3733,Datos!$P$4:$Q$18,2,0),"")</f>
        <v/>
      </c>
      <c r="Y3733" s="232" t="str">
        <f t="shared" ref="Y3733:Y3796" si="412">IF(A3733="OT CORRECTIVA",1,IF(A3733="OT PREVENTIVA",2,IF(A3733="HOJA INSPECCIÓN",3,"")))</f>
        <v/>
      </c>
      <c r="AA3733" s="314" t="str">
        <f t="shared" ca="1" si="409"/>
        <v/>
      </c>
    </row>
    <row r="3734" spans="1:27" x14ac:dyDescent="0.3">
      <c r="A3734" s="238"/>
      <c r="B3734" s="241" t="str">
        <f t="shared" si="406"/>
        <v/>
      </c>
      <c r="C3734" s="239"/>
      <c r="D3734" s="240" t="str">
        <f>IF(C3734&lt;&gt;"",VLOOKUP(C3734,'BASE EQUIPOS'!$G$8:$H$22,2,0),"")</f>
        <v/>
      </c>
      <c r="E3734" s="241" t="str">
        <f>IF(C3734&lt;&gt;"",VLOOKUP(C3734,'BASE EQUIPOS'!$G$8:$I$22,3,0),"")</f>
        <v/>
      </c>
      <c r="F3734" s="241" t="str">
        <f>IF(C3734&lt;&gt;"",VLOOKUP(C3734,'BASE EQUIPOS'!$G$8:$J$22,4,0),"")</f>
        <v/>
      </c>
      <c r="G3734" s="242"/>
      <c r="H3734" s="233"/>
      <c r="I3734" s="241"/>
      <c r="J3734" s="241"/>
      <c r="K3734" s="241"/>
      <c r="L3734" s="239"/>
      <c r="M3734" s="244"/>
      <c r="N3734" s="245" t="str">
        <f t="shared" ca="1" si="407"/>
        <v/>
      </c>
      <c r="O3734" s="239"/>
      <c r="P3734" s="244"/>
      <c r="Q3734" s="245" t="str">
        <f t="shared" si="408"/>
        <v/>
      </c>
      <c r="U3734" s="246" t="str">
        <f>IFERROR(VLOOKUP(C3734,'BASE EQUIPOS'!$G$8:$O$22,9,0)," ")</f>
        <v xml:space="preserve"> </v>
      </c>
      <c r="V3734" s="232" t="str">
        <f t="shared" si="410"/>
        <v/>
      </c>
      <c r="W3734" s="232" t="str">
        <f t="shared" si="411"/>
        <v/>
      </c>
      <c r="X3734" s="232" t="str">
        <f>IFERROR(VLOOKUP(W3734,Datos!$P$4:$Q$18,2,0),"")</f>
        <v/>
      </c>
      <c r="Y3734" s="232" t="str">
        <f t="shared" si="412"/>
        <v/>
      </c>
      <c r="AA3734" s="314" t="str">
        <f t="shared" ca="1" si="409"/>
        <v/>
      </c>
    </row>
    <row r="3735" spans="1:27" x14ac:dyDescent="0.3">
      <c r="A3735" s="238"/>
      <c r="B3735" s="241" t="str">
        <f t="shared" si="406"/>
        <v/>
      </c>
      <c r="C3735" s="239"/>
      <c r="D3735" s="240" t="str">
        <f>IF(C3735&lt;&gt;"",VLOOKUP(C3735,'BASE EQUIPOS'!$G$8:$H$22,2,0),"")</f>
        <v/>
      </c>
      <c r="E3735" s="241" t="str">
        <f>IF(C3735&lt;&gt;"",VLOOKUP(C3735,'BASE EQUIPOS'!$G$8:$I$22,3,0),"")</f>
        <v/>
      </c>
      <c r="F3735" s="241" t="str">
        <f>IF(C3735&lt;&gt;"",VLOOKUP(C3735,'BASE EQUIPOS'!$G$8:$J$22,4,0),"")</f>
        <v/>
      </c>
      <c r="G3735" s="242"/>
      <c r="H3735" s="233"/>
      <c r="I3735" s="241"/>
      <c r="J3735" s="241"/>
      <c r="K3735" s="241"/>
      <c r="L3735" s="239"/>
      <c r="M3735" s="244"/>
      <c r="N3735" s="245" t="str">
        <f t="shared" ca="1" si="407"/>
        <v/>
      </c>
      <c r="O3735" s="239"/>
      <c r="P3735" s="244"/>
      <c r="Q3735" s="245" t="str">
        <f t="shared" si="408"/>
        <v/>
      </c>
      <c r="U3735" s="246" t="str">
        <f>IFERROR(VLOOKUP(C3735,'BASE EQUIPOS'!$G$8:$O$22,9,0)," ")</f>
        <v xml:space="preserve"> </v>
      </c>
      <c r="V3735" s="232" t="str">
        <f t="shared" si="410"/>
        <v/>
      </c>
      <c r="W3735" s="232" t="str">
        <f t="shared" si="411"/>
        <v/>
      </c>
      <c r="X3735" s="232" t="str">
        <f>IFERROR(VLOOKUP(W3735,Datos!$P$4:$Q$18,2,0),"")</f>
        <v/>
      </c>
      <c r="Y3735" s="232" t="str">
        <f t="shared" si="412"/>
        <v/>
      </c>
      <c r="AA3735" s="314" t="str">
        <f t="shared" ca="1" si="409"/>
        <v/>
      </c>
    </row>
    <row r="3736" spans="1:27" x14ac:dyDescent="0.3">
      <c r="A3736" s="238"/>
      <c r="B3736" s="241" t="str">
        <f t="shared" si="406"/>
        <v/>
      </c>
      <c r="C3736" s="239"/>
      <c r="D3736" s="240" t="str">
        <f>IF(C3736&lt;&gt;"",VLOOKUP(C3736,'BASE EQUIPOS'!$G$8:$H$22,2,0),"")</f>
        <v/>
      </c>
      <c r="E3736" s="241" t="str">
        <f>IF(C3736&lt;&gt;"",VLOOKUP(C3736,'BASE EQUIPOS'!$G$8:$I$22,3,0),"")</f>
        <v/>
      </c>
      <c r="F3736" s="241" t="str">
        <f>IF(C3736&lt;&gt;"",VLOOKUP(C3736,'BASE EQUIPOS'!$G$8:$J$22,4,0),"")</f>
        <v/>
      </c>
      <c r="G3736" s="242"/>
      <c r="H3736" s="233"/>
      <c r="I3736" s="241"/>
      <c r="J3736" s="241"/>
      <c r="K3736" s="241"/>
      <c r="L3736" s="239"/>
      <c r="M3736" s="244"/>
      <c r="N3736" s="245" t="str">
        <f t="shared" ca="1" si="407"/>
        <v/>
      </c>
      <c r="O3736" s="239"/>
      <c r="P3736" s="244"/>
      <c r="Q3736" s="245" t="str">
        <f t="shared" si="408"/>
        <v/>
      </c>
      <c r="U3736" s="246" t="str">
        <f>IFERROR(VLOOKUP(C3736,'BASE EQUIPOS'!$G$8:$O$22,9,0)," ")</f>
        <v xml:space="preserve"> </v>
      </c>
      <c r="V3736" s="232" t="str">
        <f t="shared" si="410"/>
        <v/>
      </c>
      <c r="W3736" s="232" t="str">
        <f t="shared" si="411"/>
        <v/>
      </c>
      <c r="X3736" s="232" t="str">
        <f>IFERROR(VLOOKUP(W3736,Datos!$P$4:$Q$18,2,0),"")</f>
        <v/>
      </c>
      <c r="Y3736" s="232" t="str">
        <f t="shared" si="412"/>
        <v/>
      </c>
      <c r="AA3736" s="314" t="str">
        <f t="shared" ca="1" si="409"/>
        <v/>
      </c>
    </row>
    <row r="3737" spans="1:27" x14ac:dyDescent="0.3">
      <c r="A3737" s="238"/>
      <c r="B3737" s="241" t="str">
        <f t="shared" si="406"/>
        <v/>
      </c>
      <c r="C3737" s="239"/>
      <c r="D3737" s="240" t="str">
        <f>IF(C3737&lt;&gt;"",VLOOKUP(C3737,'BASE EQUIPOS'!$G$8:$H$22,2,0),"")</f>
        <v/>
      </c>
      <c r="E3737" s="241" t="str">
        <f>IF(C3737&lt;&gt;"",VLOOKUP(C3737,'BASE EQUIPOS'!$G$8:$I$22,3,0),"")</f>
        <v/>
      </c>
      <c r="F3737" s="241" t="str">
        <f>IF(C3737&lt;&gt;"",VLOOKUP(C3737,'BASE EQUIPOS'!$G$8:$J$22,4,0),"")</f>
        <v/>
      </c>
      <c r="G3737" s="242"/>
      <c r="H3737" s="233"/>
      <c r="I3737" s="241"/>
      <c r="J3737" s="241"/>
      <c r="K3737" s="241"/>
      <c r="L3737" s="239"/>
      <c r="M3737" s="244"/>
      <c r="N3737" s="245" t="str">
        <f t="shared" ca="1" si="407"/>
        <v/>
      </c>
      <c r="O3737" s="239"/>
      <c r="P3737" s="244"/>
      <c r="Q3737" s="245" t="str">
        <f t="shared" si="408"/>
        <v/>
      </c>
      <c r="U3737" s="246" t="str">
        <f>IFERROR(VLOOKUP(C3737,'BASE EQUIPOS'!$G$8:$O$22,9,0)," ")</f>
        <v xml:space="preserve"> </v>
      </c>
      <c r="V3737" s="232" t="str">
        <f t="shared" si="410"/>
        <v/>
      </c>
      <c r="W3737" s="232" t="str">
        <f t="shared" si="411"/>
        <v/>
      </c>
      <c r="X3737" s="232" t="str">
        <f>IFERROR(VLOOKUP(W3737,Datos!$P$4:$Q$18,2,0),"")</f>
        <v/>
      </c>
      <c r="Y3737" s="232" t="str">
        <f t="shared" si="412"/>
        <v/>
      </c>
      <c r="AA3737" s="314" t="str">
        <f t="shared" ca="1" si="409"/>
        <v/>
      </c>
    </row>
    <row r="3738" spans="1:27" x14ac:dyDescent="0.3">
      <c r="A3738" s="238"/>
      <c r="B3738" s="241" t="str">
        <f t="shared" si="406"/>
        <v/>
      </c>
      <c r="C3738" s="239"/>
      <c r="D3738" s="240" t="str">
        <f>IF(C3738&lt;&gt;"",VLOOKUP(C3738,'BASE EQUIPOS'!$G$8:$H$22,2,0),"")</f>
        <v/>
      </c>
      <c r="E3738" s="241" t="str">
        <f>IF(C3738&lt;&gt;"",VLOOKUP(C3738,'BASE EQUIPOS'!$G$8:$I$22,3,0),"")</f>
        <v/>
      </c>
      <c r="F3738" s="241" t="str">
        <f>IF(C3738&lt;&gt;"",VLOOKUP(C3738,'BASE EQUIPOS'!$G$8:$J$22,4,0),"")</f>
        <v/>
      </c>
      <c r="G3738" s="242"/>
      <c r="H3738" s="233"/>
      <c r="I3738" s="241"/>
      <c r="J3738" s="241"/>
      <c r="K3738" s="241"/>
      <c r="L3738" s="239"/>
      <c r="M3738" s="244"/>
      <c r="N3738" s="245" t="str">
        <f t="shared" ca="1" si="407"/>
        <v/>
      </c>
      <c r="O3738" s="239"/>
      <c r="P3738" s="244"/>
      <c r="Q3738" s="245" t="str">
        <f t="shared" si="408"/>
        <v/>
      </c>
      <c r="U3738" s="246" t="str">
        <f>IFERROR(VLOOKUP(C3738,'BASE EQUIPOS'!$G$8:$O$22,9,0)," ")</f>
        <v xml:space="preserve"> </v>
      </c>
      <c r="V3738" s="232" t="str">
        <f t="shared" si="410"/>
        <v/>
      </c>
      <c r="W3738" s="232" t="str">
        <f t="shared" si="411"/>
        <v/>
      </c>
      <c r="X3738" s="232" t="str">
        <f>IFERROR(VLOOKUP(W3738,Datos!$P$4:$Q$18,2,0),"")</f>
        <v/>
      </c>
      <c r="Y3738" s="232" t="str">
        <f t="shared" si="412"/>
        <v/>
      </c>
      <c r="AA3738" s="314" t="str">
        <f t="shared" ca="1" si="409"/>
        <v/>
      </c>
    </row>
    <row r="3739" spans="1:27" x14ac:dyDescent="0.3">
      <c r="A3739" s="238"/>
      <c r="B3739" s="241" t="str">
        <f t="shared" si="406"/>
        <v/>
      </c>
      <c r="C3739" s="239"/>
      <c r="D3739" s="240" t="str">
        <f>IF(C3739&lt;&gt;"",VLOOKUP(C3739,'BASE EQUIPOS'!$G$8:$H$22,2,0),"")</f>
        <v/>
      </c>
      <c r="E3739" s="241" t="str">
        <f>IF(C3739&lt;&gt;"",VLOOKUP(C3739,'BASE EQUIPOS'!$G$8:$I$22,3,0),"")</f>
        <v/>
      </c>
      <c r="F3739" s="241" t="str">
        <f>IF(C3739&lt;&gt;"",VLOOKUP(C3739,'BASE EQUIPOS'!$G$8:$J$22,4,0),"")</f>
        <v/>
      </c>
      <c r="G3739" s="242"/>
      <c r="H3739" s="233"/>
      <c r="I3739" s="241"/>
      <c r="J3739" s="241"/>
      <c r="K3739" s="241"/>
      <c r="L3739" s="239"/>
      <c r="M3739" s="244"/>
      <c r="N3739" s="245" t="str">
        <f t="shared" ca="1" si="407"/>
        <v/>
      </c>
      <c r="O3739" s="239"/>
      <c r="P3739" s="244"/>
      <c r="Q3739" s="245" t="str">
        <f t="shared" si="408"/>
        <v/>
      </c>
      <c r="U3739" s="246" t="str">
        <f>IFERROR(VLOOKUP(C3739,'BASE EQUIPOS'!$G$8:$O$22,9,0)," ")</f>
        <v xml:space="preserve"> </v>
      </c>
      <c r="V3739" s="232" t="str">
        <f t="shared" si="410"/>
        <v/>
      </c>
      <c r="W3739" s="232" t="str">
        <f t="shared" si="411"/>
        <v/>
      </c>
      <c r="X3739" s="232" t="str">
        <f>IFERROR(VLOOKUP(W3739,Datos!$P$4:$Q$18,2,0),"")</f>
        <v/>
      </c>
      <c r="Y3739" s="232" t="str">
        <f t="shared" si="412"/>
        <v/>
      </c>
      <c r="AA3739" s="314" t="str">
        <f t="shared" ca="1" si="409"/>
        <v/>
      </c>
    </row>
    <row r="3740" spans="1:27" x14ac:dyDescent="0.3">
      <c r="A3740" s="238"/>
      <c r="B3740" s="241" t="str">
        <f t="shared" ref="B3740:B3803" si="413">IF(C3740&lt;&gt;"",B3739+1,"")</f>
        <v/>
      </c>
      <c r="C3740" s="239"/>
      <c r="D3740" s="240" t="str">
        <f>IF(C3740&lt;&gt;"",VLOOKUP(C3740,'BASE EQUIPOS'!$G$8:$H$22,2,0),"")</f>
        <v/>
      </c>
      <c r="E3740" s="241" t="str">
        <f>IF(C3740&lt;&gt;"",VLOOKUP(C3740,'BASE EQUIPOS'!$G$8:$I$22,3,0),"")</f>
        <v/>
      </c>
      <c r="F3740" s="241" t="str">
        <f>IF(C3740&lt;&gt;"",VLOOKUP(C3740,'BASE EQUIPOS'!$G$8:$J$22,4,0),"")</f>
        <v/>
      </c>
      <c r="G3740" s="242"/>
      <c r="H3740" s="233"/>
      <c r="I3740" s="241"/>
      <c r="J3740" s="241"/>
      <c r="K3740" s="241"/>
      <c r="L3740" s="239"/>
      <c r="M3740" s="244"/>
      <c r="N3740" s="245" t="str">
        <f t="shared" ca="1" si="407"/>
        <v/>
      </c>
      <c r="O3740" s="239"/>
      <c r="P3740" s="244"/>
      <c r="Q3740" s="245" t="str">
        <f t="shared" si="408"/>
        <v/>
      </c>
      <c r="U3740" s="246" t="str">
        <f>IFERROR(VLOOKUP(C3740,'BASE EQUIPOS'!$G$8:$O$22,9,0)," ")</f>
        <v xml:space="preserve"> </v>
      </c>
      <c r="V3740" s="232" t="str">
        <f t="shared" si="410"/>
        <v/>
      </c>
      <c r="W3740" s="232" t="str">
        <f t="shared" si="411"/>
        <v/>
      </c>
      <c r="X3740" s="232" t="str">
        <f>IFERROR(VLOOKUP(W3740,Datos!$P$4:$Q$18,2,0),"")</f>
        <v/>
      </c>
      <c r="Y3740" s="232" t="str">
        <f t="shared" si="412"/>
        <v/>
      </c>
      <c r="AA3740" s="314" t="str">
        <f t="shared" ca="1" si="409"/>
        <v/>
      </c>
    </row>
    <row r="3741" spans="1:27" x14ac:dyDescent="0.3">
      <c r="A3741" s="238"/>
      <c r="B3741" s="241" t="str">
        <f t="shared" si="413"/>
        <v/>
      </c>
      <c r="C3741" s="239"/>
      <c r="D3741" s="240" t="str">
        <f>IF(C3741&lt;&gt;"",VLOOKUP(C3741,'BASE EQUIPOS'!$G$8:$H$22,2,0),"")</f>
        <v/>
      </c>
      <c r="E3741" s="241" t="str">
        <f>IF(C3741&lt;&gt;"",VLOOKUP(C3741,'BASE EQUIPOS'!$G$8:$I$22,3,0),"")</f>
        <v/>
      </c>
      <c r="F3741" s="241" t="str">
        <f>IF(C3741&lt;&gt;"",VLOOKUP(C3741,'BASE EQUIPOS'!$G$8:$J$22,4,0),"")</f>
        <v/>
      </c>
      <c r="G3741" s="242"/>
      <c r="H3741" s="233"/>
      <c r="I3741" s="241"/>
      <c r="J3741" s="241"/>
      <c r="K3741" s="241"/>
      <c r="L3741" s="239"/>
      <c r="M3741" s="244"/>
      <c r="N3741" s="245" t="str">
        <f t="shared" ca="1" si="407"/>
        <v/>
      </c>
      <c r="O3741" s="239"/>
      <c r="P3741" s="244"/>
      <c r="Q3741" s="245" t="str">
        <f t="shared" si="408"/>
        <v/>
      </c>
      <c r="U3741" s="246" t="str">
        <f>IFERROR(VLOOKUP(C3741,'BASE EQUIPOS'!$G$8:$O$22,9,0)," ")</f>
        <v xml:space="preserve"> </v>
      </c>
      <c r="V3741" s="232" t="str">
        <f t="shared" si="410"/>
        <v/>
      </c>
      <c r="W3741" s="232" t="str">
        <f t="shared" si="411"/>
        <v/>
      </c>
      <c r="X3741" s="232" t="str">
        <f>IFERROR(VLOOKUP(W3741,Datos!$P$4:$Q$18,2,0),"")</f>
        <v/>
      </c>
      <c r="Y3741" s="232" t="str">
        <f t="shared" si="412"/>
        <v/>
      </c>
      <c r="AA3741" s="314" t="str">
        <f t="shared" ca="1" si="409"/>
        <v/>
      </c>
    </row>
    <row r="3742" spans="1:27" x14ac:dyDescent="0.3">
      <c r="A3742" s="238"/>
      <c r="B3742" s="241" t="str">
        <f t="shared" si="413"/>
        <v/>
      </c>
      <c r="C3742" s="239"/>
      <c r="D3742" s="240" t="str">
        <f>IF(C3742&lt;&gt;"",VLOOKUP(C3742,'BASE EQUIPOS'!$G$8:$H$22,2,0),"")</f>
        <v/>
      </c>
      <c r="E3742" s="241" t="str">
        <f>IF(C3742&lt;&gt;"",VLOOKUP(C3742,'BASE EQUIPOS'!$G$8:$I$22,3,0),"")</f>
        <v/>
      </c>
      <c r="F3742" s="241" t="str">
        <f>IF(C3742&lt;&gt;"",VLOOKUP(C3742,'BASE EQUIPOS'!$G$8:$J$22,4,0),"")</f>
        <v/>
      </c>
      <c r="G3742" s="242"/>
      <c r="H3742" s="233"/>
      <c r="I3742" s="241"/>
      <c r="J3742" s="241"/>
      <c r="K3742" s="241"/>
      <c r="L3742" s="239"/>
      <c r="M3742" s="244"/>
      <c r="N3742" s="245" t="str">
        <f t="shared" ca="1" si="407"/>
        <v/>
      </c>
      <c r="O3742" s="239"/>
      <c r="P3742" s="244"/>
      <c r="Q3742" s="245" t="str">
        <f t="shared" si="408"/>
        <v/>
      </c>
      <c r="U3742" s="246" t="str">
        <f>IFERROR(VLOOKUP(C3742,'BASE EQUIPOS'!$G$8:$O$22,9,0)," ")</f>
        <v xml:space="preserve"> </v>
      </c>
      <c r="V3742" s="232" t="str">
        <f t="shared" si="410"/>
        <v/>
      </c>
      <c r="W3742" s="232" t="str">
        <f t="shared" si="411"/>
        <v/>
      </c>
      <c r="X3742" s="232" t="str">
        <f>IFERROR(VLOOKUP(W3742,Datos!$P$4:$Q$18,2,0),"")</f>
        <v/>
      </c>
      <c r="Y3742" s="232" t="str">
        <f t="shared" si="412"/>
        <v/>
      </c>
      <c r="AA3742" s="314" t="str">
        <f t="shared" ca="1" si="409"/>
        <v/>
      </c>
    </row>
    <row r="3743" spans="1:27" x14ac:dyDescent="0.3">
      <c r="A3743" s="238"/>
      <c r="B3743" s="241" t="str">
        <f t="shared" si="413"/>
        <v/>
      </c>
      <c r="C3743" s="239"/>
      <c r="D3743" s="240" t="str">
        <f>IF(C3743&lt;&gt;"",VLOOKUP(C3743,'BASE EQUIPOS'!$G$8:$H$22,2,0),"")</f>
        <v/>
      </c>
      <c r="E3743" s="241" t="str">
        <f>IF(C3743&lt;&gt;"",VLOOKUP(C3743,'BASE EQUIPOS'!$G$8:$I$22,3,0),"")</f>
        <v/>
      </c>
      <c r="F3743" s="241" t="str">
        <f>IF(C3743&lt;&gt;"",VLOOKUP(C3743,'BASE EQUIPOS'!$G$8:$J$22,4,0),"")</f>
        <v/>
      </c>
      <c r="G3743" s="242"/>
      <c r="H3743" s="233"/>
      <c r="I3743" s="241"/>
      <c r="J3743" s="241"/>
      <c r="K3743" s="241"/>
      <c r="L3743" s="239"/>
      <c r="M3743" s="244"/>
      <c r="N3743" s="245" t="str">
        <f t="shared" ca="1" si="407"/>
        <v/>
      </c>
      <c r="O3743" s="239"/>
      <c r="P3743" s="244"/>
      <c r="Q3743" s="245" t="str">
        <f t="shared" si="408"/>
        <v/>
      </c>
      <c r="U3743" s="246" t="str">
        <f>IFERROR(VLOOKUP(C3743,'BASE EQUIPOS'!$G$8:$O$22,9,0)," ")</f>
        <v xml:space="preserve"> </v>
      </c>
      <c r="V3743" s="232" t="str">
        <f t="shared" si="410"/>
        <v/>
      </c>
      <c r="W3743" s="232" t="str">
        <f t="shared" si="411"/>
        <v/>
      </c>
      <c r="X3743" s="232" t="str">
        <f>IFERROR(VLOOKUP(W3743,Datos!$P$4:$Q$18,2,0),"")</f>
        <v/>
      </c>
      <c r="Y3743" s="232" t="str">
        <f t="shared" si="412"/>
        <v/>
      </c>
      <c r="AA3743" s="314" t="str">
        <f t="shared" ca="1" si="409"/>
        <v/>
      </c>
    </row>
    <row r="3744" spans="1:27" x14ac:dyDescent="0.3">
      <c r="A3744" s="238"/>
      <c r="B3744" s="241" t="str">
        <f t="shared" si="413"/>
        <v/>
      </c>
      <c r="C3744" s="239"/>
      <c r="D3744" s="240" t="str">
        <f>IF(C3744&lt;&gt;"",VLOOKUP(C3744,'BASE EQUIPOS'!$G$8:$H$22,2,0),"")</f>
        <v/>
      </c>
      <c r="E3744" s="241" t="str">
        <f>IF(C3744&lt;&gt;"",VLOOKUP(C3744,'BASE EQUIPOS'!$G$8:$I$22,3,0),"")</f>
        <v/>
      </c>
      <c r="F3744" s="241" t="str">
        <f>IF(C3744&lt;&gt;"",VLOOKUP(C3744,'BASE EQUIPOS'!$G$8:$J$22,4,0),"")</f>
        <v/>
      </c>
      <c r="G3744" s="242"/>
      <c r="H3744" s="233"/>
      <c r="I3744" s="241"/>
      <c r="J3744" s="241"/>
      <c r="K3744" s="241"/>
      <c r="L3744" s="239"/>
      <c r="M3744" s="244"/>
      <c r="N3744" s="245" t="str">
        <f t="shared" ca="1" si="407"/>
        <v/>
      </c>
      <c r="O3744" s="239"/>
      <c r="P3744" s="244"/>
      <c r="Q3744" s="245" t="str">
        <f t="shared" si="408"/>
        <v/>
      </c>
      <c r="U3744" s="246" t="str">
        <f>IFERROR(VLOOKUP(C3744,'BASE EQUIPOS'!$G$8:$O$22,9,0)," ")</f>
        <v xml:space="preserve"> </v>
      </c>
      <c r="V3744" s="232" t="str">
        <f t="shared" si="410"/>
        <v/>
      </c>
      <c r="W3744" s="232" t="str">
        <f t="shared" si="411"/>
        <v/>
      </c>
      <c r="X3744" s="232" t="str">
        <f>IFERROR(VLOOKUP(W3744,Datos!$P$4:$Q$18,2,0),"")</f>
        <v/>
      </c>
      <c r="Y3744" s="232" t="str">
        <f t="shared" si="412"/>
        <v/>
      </c>
      <c r="AA3744" s="314" t="str">
        <f t="shared" ca="1" si="409"/>
        <v/>
      </c>
    </row>
    <row r="3745" spans="1:27" x14ac:dyDescent="0.3">
      <c r="A3745" s="238"/>
      <c r="B3745" s="241" t="str">
        <f t="shared" si="413"/>
        <v/>
      </c>
      <c r="C3745" s="239"/>
      <c r="D3745" s="240" t="str">
        <f>IF(C3745&lt;&gt;"",VLOOKUP(C3745,'BASE EQUIPOS'!$G$8:$H$22,2,0),"")</f>
        <v/>
      </c>
      <c r="E3745" s="241" t="str">
        <f>IF(C3745&lt;&gt;"",VLOOKUP(C3745,'BASE EQUIPOS'!$G$8:$I$22,3,0),"")</f>
        <v/>
      </c>
      <c r="F3745" s="241" t="str">
        <f>IF(C3745&lt;&gt;"",VLOOKUP(C3745,'BASE EQUIPOS'!$G$8:$J$22,4,0),"")</f>
        <v/>
      </c>
      <c r="G3745" s="242"/>
      <c r="H3745" s="233"/>
      <c r="I3745" s="241"/>
      <c r="J3745" s="241"/>
      <c r="K3745" s="241"/>
      <c r="L3745" s="239"/>
      <c r="M3745" s="244"/>
      <c r="N3745" s="245" t="str">
        <f t="shared" ca="1" si="407"/>
        <v/>
      </c>
      <c r="O3745" s="239"/>
      <c r="P3745" s="244"/>
      <c r="Q3745" s="245" t="str">
        <f t="shared" si="408"/>
        <v/>
      </c>
      <c r="U3745" s="246" t="str">
        <f>IFERROR(VLOOKUP(C3745,'BASE EQUIPOS'!$G$8:$O$22,9,0)," ")</f>
        <v xml:space="preserve"> </v>
      </c>
      <c r="V3745" s="232" t="str">
        <f t="shared" si="410"/>
        <v/>
      </c>
      <c r="W3745" s="232" t="str">
        <f t="shared" si="411"/>
        <v/>
      </c>
      <c r="X3745" s="232" t="str">
        <f>IFERROR(VLOOKUP(W3745,Datos!$P$4:$Q$18,2,0),"")</f>
        <v/>
      </c>
      <c r="Y3745" s="232" t="str">
        <f t="shared" si="412"/>
        <v/>
      </c>
      <c r="AA3745" s="314" t="str">
        <f t="shared" ca="1" si="409"/>
        <v/>
      </c>
    </row>
    <row r="3746" spans="1:27" x14ac:dyDescent="0.3">
      <c r="A3746" s="238"/>
      <c r="B3746" s="241" t="str">
        <f t="shared" si="413"/>
        <v/>
      </c>
      <c r="C3746" s="239"/>
      <c r="D3746" s="240" t="str">
        <f>IF(C3746&lt;&gt;"",VLOOKUP(C3746,'BASE EQUIPOS'!$G$8:$H$22,2,0),"")</f>
        <v/>
      </c>
      <c r="E3746" s="241" t="str">
        <f>IF(C3746&lt;&gt;"",VLOOKUP(C3746,'BASE EQUIPOS'!$G$8:$I$22,3,0),"")</f>
        <v/>
      </c>
      <c r="F3746" s="241" t="str">
        <f>IF(C3746&lt;&gt;"",VLOOKUP(C3746,'BASE EQUIPOS'!$G$8:$J$22,4,0),"")</f>
        <v/>
      </c>
      <c r="G3746" s="242"/>
      <c r="H3746" s="233"/>
      <c r="I3746" s="241"/>
      <c r="J3746" s="241"/>
      <c r="K3746" s="241"/>
      <c r="L3746" s="239"/>
      <c r="M3746" s="244"/>
      <c r="N3746" s="245" t="str">
        <f t="shared" ca="1" si="407"/>
        <v/>
      </c>
      <c r="O3746" s="239"/>
      <c r="P3746" s="244"/>
      <c r="Q3746" s="245" t="str">
        <f t="shared" si="408"/>
        <v/>
      </c>
      <c r="U3746" s="246" t="str">
        <f>IFERROR(VLOOKUP(C3746,'BASE EQUIPOS'!$G$8:$O$22,9,0)," ")</f>
        <v xml:space="preserve"> </v>
      </c>
      <c r="V3746" s="232" t="str">
        <f t="shared" si="410"/>
        <v/>
      </c>
      <c r="W3746" s="232" t="str">
        <f t="shared" si="411"/>
        <v/>
      </c>
      <c r="X3746" s="232" t="str">
        <f>IFERROR(VLOOKUP(W3746,Datos!$P$4:$Q$18,2,0),"")</f>
        <v/>
      </c>
      <c r="Y3746" s="232" t="str">
        <f t="shared" si="412"/>
        <v/>
      </c>
      <c r="AA3746" s="314" t="str">
        <f t="shared" ca="1" si="409"/>
        <v/>
      </c>
    </row>
    <row r="3747" spans="1:27" x14ac:dyDescent="0.3">
      <c r="A3747" s="238"/>
      <c r="B3747" s="241" t="str">
        <f t="shared" si="413"/>
        <v/>
      </c>
      <c r="C3747" s="239"/>
      <c r="D3747" s="240" t="str">
        <f>IF(C3747&lt;&gt;"",VLOOKUP(C3747,'BASE EQUIPOS'!$G$8:$H$22,2,0),"")</f>
        <v/>
      </c>
      <c r="E3747" s="241" t="str">
        <f>IF(C3747&lt;&gt;"",VLOOKUP(C3747,'BASE EQUIPOS'!$G$8:$I$22,3,0),"")</f>
        <v/>
      </c>
      <c r="F3747" s="241" t="str">
        <f>IF(C3747&lt;&gt;"",VLOOKUP(C3747,'BASE EQUIPOS'!$G$8:$J$22,4,0),"")</f>
        <v/>
      </c>
      <c r="G3747" s="242"/>
      <c r="H3747" s="233"/>
      <c r="I3747" s="241"/>
      <c r="J3747" s="241"/>
      <c r="K3747" s="241"/>
      <c r="L3747" s="239"/>
      <c r="M3747" s="244"/>
      <c r="N3747" s="245" t="str">
        <f t="shared" ca="1" si="407"/>
        <v/>
      </c>
      <c r="O3747" s="239"/>
      <c r="P3747" s="244"/>
      <c r="Q3747" s="245" t="str">
        <f t="shared" si="408"/>
        <v/>
      </c>
      <c r="U3747" s="246" t="str">
        <f>IFERROR(VLOOKUP(C3747,'BASE EQUIPOS'!$G$8:$O$22,9,0)," ")</f>
        <v xml:space="preserve"> </v>
      </c>
      <c r="V3747" s="232" t="str">
        <f t="shared" si="410"/>
        <v/>
      </c>
      <c r="W3747" s="232" t="str">
        <f t="shared" si="411"/>
        <v/>
      </c>
      <c r="X3747" s="232" t="str">
        <f>IFERROR(VLOOKUP(W3747,Datos!$P$4:$Q$18,2,0),"")</f>
        <v/>
      </c>
      <c r="Y3747" s="232" t="str">
        <f t="shared" si="412"/>
        <v/>
      </c>
      <c r="AA3747" s="314" t="str">
        <f t="shared" ca="1" si="409"/>
        <v/>
      </c>
    </row>
    <row r="3748" spans="1:27" x14ac:dyDescent="0.3">
      <c r="A3748" s="238"/>
      <c r="B3748" s="241" t="str">
        <f t="shared" si="413"/>
        <v/>
      </c>
      <c r="C3748" s="239"/>
      <c r="D3748" s="240" t="str">
        <f>IF(C3748&lt;&gt;"",VLOOKUP(C3748,'BASE EQUIPOS'!$G$8:$H$22,2,0),"")</f>
        <v/>
      </c>
      <c r="E3748" s="241" t="str">
        <f>IF(C3748&lt;&gt;"",VLOOKUP(C3748,'BASE EQUIPOS'!$G$8:$I$22,3,0),"")</f>
        <v/>
      </c>
      <c r="F3748" s="241" t="str">
        <f>IF(C3748&lt;&gt;"",VLOOKUP(C3748,'BASE EQUIPOS'!$G$8:$J$22,4,0),"")</f>
        <v/>
      </c>
      <c r="G3748" s="242"/>
      <c r="H3748" s="233"/>
      <c r="I3748" s="241"/>
      <c r="J3748" s="241"/>
      <c r="K3748" s="241"/>
      <c r="L3748" s="239"/>
      <c r="M3748" s="244"/>
      <c r="N3748" s="245" t="str">
        <f t="shared" ca="1" si="407"/>
        <v/>
      </c>
      <c r="O3748" s="239"/>
      <c r="P3748" s="244"/>
      <c r="Q3748" s="245" t="str">
        <f t="shared" si="408"/>
        <v/>
      </c>
      <c r="U3748" s="246" t="str">
        <f>IFERROR(VLOOKUP(C3748,'BASE EQUIPOS'!$G$8:$O$22,9,0)," ")</f>
        <v xml:space="preserve"> </v>
      </c>
      <c r="V3748" s="232" t="str">
        <f t="shared" si="410"/>
        <v/>
      </c>
      <c r="W3748" s="232" t="str">
        <f t="shared" si="411"/>
        <v/>
      </c>
      <c r="X3748" s="232" t="str">
        <f>IFERROR(VLOOKUP(W3748,Datos!$P$4:$Q$18,2,0),"")</f>
        <v/>
      </c>
      <c r="Y3748" s="232" t="str">
        <f t="shared" si="412"/>
        <v/>
      </c>
      <c r="AA3748" s="314" t="str">
        <f t="shared" ca="1" si="409"/>
        <v/>
      </c>
    </row>
    <row r="3749" spans="1:27" x14ac:dyDescent="0.3">
      <c r="A3749" s="238"/>
      <c r="B3749" s="241" t="str">
        <f t="shared" si="413"/>
        <v/>
      </c>
      <c r="C3749" s="239"/>
      <c r="D3749" s="240" t="str">
        <f>IF(C3749&lt;&gt;"",VLOOKUP(C3749,'BASE EQUIPOS'!$G$8:$H$22,2,0),"")</f>
        <v/>
      </c>
      <c r="E3749" s="241" t="str">
        <f>IF(C3749&lt;&gt;"",VLOOKUP(C3749,'BASE EQUIPOS'!$G$8:$I$22,3,0),"")</f>
        <v/>
      </c>
      <c r="F3749" s="241" t="str">
        <f>IF(C3749&lt;&gt;"",VLOOKUP(C3749,'BASE EQUIPOS'!$G$8:$J$22,4,0),"")</f>
        <v/>
      </c>
      <c r="G3749" s="242"/>
      <c r="H3749" s="233"/>
      <c r="I3749" s="241"/>
      <c r="J3749" s="241"/>
      <c r="K3749" s="241"/>
      <c r="L3749" s="239"/>
      <c r="M3749" s="244"/>
      <c r="N3749" s="245" t="str">
        <f t="shared" ca="1" si="407"/>
        <v/>
      </c>
      <c r="O3749" s="239"/>
      <c r="P3749" s="244"/>
      <c r="Q3749" s="245" t="str">
        <f t="shared" si="408"/>
        <v/>
      </c>
      <c r="U3749" s="246" t="str">
        <f>IFERROR(VLOOKUP(C3749,'BASE EQUIPOS'!$G$8:$O$22,9,0)," ")</f>
        <v xml:space="preserve"> </v>
      </c>
      <c r="V3749" s="232" t="str">
        <f t="shared" si="410"/>
        <v/>
      </c>
      <c r="W3749" s="232" t="str">
        <f t="shared" si="411"/>
        <v/>
      </c>
      <c r="X3749" s="232" t="str">
        <f>IFERROR(VLOOKUP(W3749,Datos!$P$4:$Q$18,2,0),"")</f>
        <v/>
      </c>
      <c r="Y3749" s="232" t="str">
        <f t="shared" si="412"/>
        <v/>
      </c>
      <c r="AA3749" s="314" t="str">
        <f t="shared" ca="1" si="409"/>
        <v/>
      </c>
    </row>
    <row r="3750" spans="1:27" x14ac:dyDescent="0.3">
      <c r="A3750" s="238"/>
      <c r="B3750" s="241" t="str">
        <f t="shared" si="413"/>
        <v/>
      </c>
      <c r="C3750" s="239"/>
      <c r="D3750" s="240" t="str">
        <f>IF(C3750&lt;&gt;"",VLOOKUP(C3750,'BASE EQUIPOS'!$G$8:$H$22,2,0),"")</f>
        <v/>
      </c>
      <c r="E3750" s="241" t="str">
        <f>IF(C3750&lt;&gt;"",VLOOKUP(C3750,'BASE EQUIPOS'!$G$8:$I$22,3,0),"")</f>
        <v/>
      </c>
      <c r="F3750" s="241" t="str">
        <f>IF(C3750&lt;&gt;"",VLOOKUP(C3750,'BASE EQUIPOS'!$G$8:$J$22,4,0),"")</f>
        <v/>
      </c>
      <c r="G3750" s="242"/>
      <c r="H3750" s="233"/>
      <c r="I3750" s="241"/>
      <c r="J3750" s="241"/>
      <c r="K3750" s="241"/>
      <c r="L3750" s="239"/>
      <c r="M3750" s="244"/>
      <c r="N3750" s="245" t="str">
        <f t="shared" ca="1" si="407"/>
        <v/>
      </c>
      <c r="O3750" s="239"/>
      <c r="P3750" s="244"/>
      <c r="Q3750" s="245" t="str">
        <f t="shared" si="408"/>
        <v/>
      </c>
      <c r="U3750" s="246" t="str">
        <f>IFERROR(VLOOKUP(C3750,'BASE EQUIPOS'!$G$8:$O$22,9,0)," ")</f>
        <v xml:space="preserve"> </v>
      </c>
      <c r="V3750" s="232" t="str">
        <f t="shared" si="410"/>
        <v/>
      </c>
      <c r="W3750" s="232" t="str">
        <f t="shared" si="411"/>
        <v/>
      </c>
      <c r="X3750" s="232" t="str">
        <f>IFERROR(VLOOKUP(W3750,Datos!$P$4:$Q$18,2,0),"")</f>
        <v/>
      </c>
      <c r="Y3750" s="232" t="str">
        <f t="shared" si="412"/>
        <v/>
      </c>
      <c r="AA3750" s="314" t="str">
        <f t="shared" ca="1" si="409"/>
        <v/>
      </c>
    </row>
    <row r="3751" spans="1:27" x14ac:dyDescent="0.3">
      <c r="A3751" s="238"/>
      <c r="B3751" s="241" t="str">
        <f t="shared" si="413"/>
        <v/>
      </c>
      <c r="C3751" s="239"/>
      <c r="D3751" s="240" t="str">
        <f>IF(C3751&lt;&gt;"",VLOOKUP(C3751,'BASE EQUIPOS'!$G$8:$H$22,2,0),"")</f>
        <v/>
      </c>
      <c r="E3751" s="241" t="str">
        <f>IF(C3751&lt;&gt;"",VLOOKUP(C3751,'BASE EQUIPOS'!$G$8:$I$22,3,0),"")</f>
        <v/>
      </c>
      <c r="F3751" s="241" t="str">
        <f>IF(C3751&lt;&gt;"",VLOOKUP(C3751,'BASE EQUIPOS'!$G$8:$J$22,4,0),"")</f>
        <v/>
      </c>
      <c r="G3751" s="242"/>
      <c r="H3751" s="233"/>
      <c r="I3751" s="241"/>
      <c r="J3751" s="241"/>
      <c r="K3751" s="241"/>
      <c r="L3751" s="239"/>
      <c r="M3751" s="244"/>
      <c r="N3751" s="245" t="str">
        <f t="shared" ca="1" si="407"/>
        <v/>
      </c>
      <c r="O3751" s="239"/>
      <c r="P3751" s="244"/>
      <c r="Q3751" s="245" t="str">
        <f t="shared" si="408"/>
        <v/>
      </c>
      <c r="U3751" s="246" t="str">
        <f>IFERROR(VLOOKUP(C3751,'BASE EQUIPOS'!$G$8:$O$22,9,0)," ")</f>
        <v xml:space="preserve"> </v>
      </c>
      <c r="V3751" s="232" t="str">
        <f t="shared" si="410"/>
        <v/>
      </c>
      <c r="W3751" s="232" t="str">
        <f t="shared" si="411"/>
        <v/>
      </c>
      <c r="X3751" s="232" t="str">
        <f>IFERROR(VLOOKUP(W3751,Datos!$P$4:$Q$18,2,0),"")</f>
        <v/>
      </c>
      <c r="Y3751" s="232" t="str">
        <f t="shared" si="412"/>
        <v/>
      </c>
      <c r="AA3751" s="314" t="str">
        <f t="shared" ca="1" si="409"/>
        <v/>
      </c>
    </row>
    <row r="3752" spans="1:27" x14ac:dyDescent="0.3">
      <c r="A3752" s="238"/>
      <c r="B3752" s="241" t="str">
        <f t="shared" si="413"/>
        <v/>
      </c>
      <c r="C3752" s="239"/>
      <c r="D3752" s="240" t="str">
        <f>IF(C3752&lt;&gt;"",VLOOKUP(C3752,'BASE EQUIPOS'!$G$8:$H$22,2,0),"")</f>
        <v/>
      </c>
      <c r="E3752" s="241" t="str">
        <f>IF(C3752&lt;&gt;"",VLOOKUP(C3752,'BASE EQUIPOS'!$G$8:$I$22,3,0),"")</f>
        <v/>
      </c>
      <c r="F3752" s="241" t="str">
        <f>IF(C3752&lt;&gt;"",VLOOKUP(C3752,'BASE EQUIPOS'!$G$8:$J$22,4,0),"")</f>
        <v/>
      </c>
      <c r="G3752" s="242"/>
      <c r="H3752" s="233"/>
      <c r="I3752" s="241"/>
      <c r="J3752" s="241"/>
      <c r="K3752" s="241"/>
      <c r="L3752" s="239"/>
      <c r="M3752" s="244"/>
      <c r="N3752" s="245" t="str">
        <f t="shared" ca="1" si="407"/>
        <v/>
      </c>
      <c r="O3752" s="239"/>
      <c r="P3752" s="244"/>
      <c r="Q3752" s="245" t="str">
        <f t="shared" si="408"/>
        <v/>
      </c>
      <c r="U3752" s="246" t="str">
        <f>IFERROR(VLOOKUP(C3752,'BASE EQUIPOS'!$G$8:$O$22,9,0)," ")</f>
        <v xml:space="preserve"> </v>
      </c>
      <c r="V3752" s="232" t="str">
        <f t="shared" si="410"/>
        <v/>
      </c>
      <c r="W3752" s="232" t="str">
        <f t="shared" si="411"/>
        <v/>
      </c>
      <c r="X3752" s="232" t="str">
        <f>IFERROR(VLOOKUP(W3752,Datos!$P$4:$Q$18,2,0),"")</f>
        <v/>
      </c>
      <c r="Y3752" s="232" t="str">
        <f t="shared" si="412"/>
        <v/>
      </c>
      <c r="AA3752" s="314" t="str">
        <f t="shared" ca="1" si="409"/>
        <v/>
      </c>
    </row>
    <row r="3753" spans="1:27" x14ac:dyDescent="0.3">
      <c r="A3753" s="238"/>
      <c r="B3753" s="241" t="str">
        <f t="shared" si="413"/>
        <v/>
      </c>
      <c r="C3753" s="239"/>
      <c r="D3753" s="240" t="str">
        <f>IF(C3753&lt;&gt;"",VLOOKUP(C3753,'BASE EQUIPOS'!$G$8:$H$22,2,0),"")</f>
        <v/>
      </c>
      <c r="E3753" s="241" t="str">
        <f>IF(C3753&lt;&gt;"",VLOOKUP(C3753,'BASE EQUIPOS'!$G$8:$I$22,3,0),"")</f>
        <v/>
      </c>
      <c r="F3753" s="241" t="str">
        <f>IF(C3753&lt;&gt;"",VLOOKUP(C3753,'BASE EQUIPOS'!$G$8:$J$22,4,0),"")</f>
        <v/>
      </c>
      <c r="G3753" s="242"/>
      <c r="H3753" s="233"/>
      <c r="I3753" s="241"/>
      <c r="J3753" s="241"/>
      <c r="K3753" s="241"/>
      <c r="L3753" s="239"/>
      <c r="M3753" s="244"/>
      <c r="N3753" s="245" t="str">
        <f t="shared" ca="1" si="407"/>
        <v/>
      </c>
      <c r="O3753" s="239"/>
      <c r="P3753" s="244"/>
      <c r="Q3753" s="245" t="str">
        <f t="shared" si="408"/>
        <v/>
      </c>
      <c r="U3753" s="246" t="str">
        <f>IFERROR(VLOOKUP(C3753,'BASE EQUIPOS'!$G$8:$O$22,9,0)," ")</f>
        <v xml:space="preserve"> </v>
      </c>
      <c r="V3753" s="232" t="str">
        <f t="shared" si="410"/>
        <v/>
      </c>
      <c r="W3753" s="232" t="str">
        <f t="shared" si="411"/>
        <v/>
      </c>
      <c r="X3753" s="232" t="str">
        <f>IFERROR(VLOOKUP(W3753,Datos!$P$4:$Q$18,2,0),"")</f>
        <v/>
      </c>
      <c r="Y3753" s="232" t="str">
        <f t="shared" si="412"/>
        <v/>
      </c>
      <c r="AA3753" s="314" t="str">
        <f t="shared" ca="1" si="409"/>
        <v/>
      </c>
    </row>
    <row r="3754" spans="1:27" x14ac:dyDescent="0.3">
      <c r="A3754" s="238"/>
      <c r="B3754" s="241" t="str">
        <f t="shared" si="413"/>
        <v/>
      </c>
      <c r="C3754" s="239"/>
      <c r="D3754" s="240" t="str">
        <f>IF(C3754&lt;&gt;"",VLOOKUP(C3754,'BASE EQUIPOS'!$G$8:$H$22,2,0),"")</f>
        <v/>
      </c>
      <c r="E3754" s="241" t="str">
        <f>IF(C3754&lt;&gt;"",VLOOKUP(C3754,'BASE EQUIPOS'!$G$8:$I$22,3,0),"")</f>
        <v/>
      </c>
      <c r="F3754" s="241" t="str">
        <f>IF(C3754&lt;&gt;"",VLOOKUP(C3754,'BASE EQUIPOS'!$G$8:$J$22,4,0),"")</f>
        <v/>
      </c>
      <c r="G3754" s="242"/>
      <c r="H3754" s="233"/>
      <c r="I3754" s="241"/>
      <c r="J3754" s="241"/>
      <c r="K3754" s="241"/>
      <c r="L3754" s="239"/>
      <c r="M3754" s="244"/>
      <c r="N3754" s="245" t="str">
        <f t="shared" ca="1" si="407"/>
        <v/>
      </c>
      <c r="O3754" s="239"/>
      <c r="P3754" s="244"/>
      <c r="Q3754" s="245" t="str">
        <f t="shared" si="408"/>
        <v/>
      </c>
      <c r="U3754" s="246" t="str">
        <f>IFERROR(VLOOKUP(C3754,'BASE EQUIPOS'!$G$8:$O$22,9,0)," ")</f>
        <v xml:space="preserve"> </v>
      </c>
      <c r="V3754" s="232" t="str">
        <f t="shared" si="410"/>
        <v/>
      </c>
      <c r="W3754" s="232" t="str">
        <f t="shared" si="411"/>
        <v/>
      </c>
      <c r="X3754" s="232" t="str">
        <f>IFERROR(VLOOKUP(W3754,Datos!$P$4:$Q$18,2,0),"")</f>
        <v/>
      </c>
      <c r="Y3754" s="232" t="str">
        <f t="shared" si="412"/>
        <v/>
      </c>
      <c r="AA3754" s="314" t="str">
        <f t="shared" ca="1" si="409"/>
        <v/>
      </c>
    </row>
    <row r="3755" spans="1:27" x14ac:dyDescent="0.3">
      <c r="A3755" s="238"/>
      <c r="B3755" s="241" t="str">
        <f t="shared" si="413"/>
        <v/>
      </c>
      <c r="C3755" s="239"/>
      <c r="D3755" s="240" t="str">
        <f>IF(C3755&lt;&gt;"",VLOOKUP(C3755,'BASE EQUIPOS'!$G$8:$H$22,2,0),"")</f>
        <v/>
      </c>
      <c r="E3755" s="241" t="str">
        <f>IF(C3755&lt;&gt;"",VLOOKUP(C3755,'BASE EQUIPOS'!$G$8:$I$22,3,0),"")</f>
        <v/>
      </c>
      <c r="F3755" s="241" t="str">
        <f>IF(C3755&lt;&gt;"",VLOOKUP(C3755,'BASE EQUIPOS'!$G$8:$J$22,4,0),"")</f>
        <v/>
      </c>
      <c r="G3755" s="242"/>
      <c r="H3755" s="233"/>
      <c r="I3755" s="241"/>
      <c r="J3755" s="241"/>
      <c r="K3755" s="241"/>
      <c r="L3755" s="239"/>
      <c r="M3755" s="244"/>
      <c r="N3755" s="245" t="str">
        <f t="shared" ca="1" si="407"/>
        <v/>
      </c>
      <c r="O3755" s="239"/>
      <c r="P3755" s="244"/>
      <c r="Q3755" s="245" t="str">
        <f t="shared" si="408"/>
        <v/>
      </c>
      <c r="U3755" s="246" t="str">
        <f>IFERROR(VLOOKUP(C3755,'BASE EQUIPOS'!$G$8:$O$22,9,0)," ")</f>
        <v xml:space="preserve"> </v>
      </c>
      <c r="V3755" s="232" t="str">
        <f t="shared" si="410"/>
        <v/>
      </c>
      <c r="W3755" s="232" t="str">
        <f t="shared" si="411"/>
        <v/>
      </c>
      <c r="X3755" s="232" t="str">
        <f>IFERROR(VLOOKUP(W3755,Datos!$P$4:$Q$18,2,0),"")</f>
        <v/>
      </c>
      <c r="Y3755" s="232" t="str">
        <f t="shared" si="412"/>
        <v/>
      </c>
      <c r="AA3755" s="314" t="str">
        <f t="shared" ca="1" si="409"/>
        <v/>
      </c>
    </row>
    <row r="3756" spans="1:27" x14ac:dyDescent="0.3">
      <c r="A3756" s="238"/>
      <c r="B3756" s="241" t="str">
        <f t="shared" si="413"/>
        <v/>
      </c>
      <c r="C3756" s="239"/>
      <c r="D3756" s="240" t="str">
        <f>IF(C3756&lt;&gt;"",VLOOKUP(C3756,'BASE EQUIPOS'!$G$8:$H$22,2,0),"")</f>
        <v/>
      </c>
      <c r="E3756" s="241" t="str">
        <f>IF(C3756&lt;&gt;"",VLOOKUP(C3756,'BASE EQUIPOS'!$G$8:$I$22,3,0),"")</f>
        <v/>
      </c>
      <c r="F3756" s="241" t="str">
        <f>IF(C3756&lt;&gt;"",VLOOKUP(C3756,'BASE EQUIPOS'!$G$8:$J$22,4,0),"")</f>
        <v/>
      </c>
      <c r="G3756" s="242"/>
      <c r="H3756" s="233"/>
      <c r="I3756" s="241"/>
      <c r="J3756" s="241"/>
      <c r="K3756" s="241"/>
      <c r="L3756" s="239"/>
      <c r="M3756" s="244"/>
      <c r="N3756" s="245" t="str">
        <f t="shared" ca="1" si="407"/>
        <v/>
      </c>
      <c r="O3756" s="239"/>
      <c r="P3756" s="244"/>
      <c r="Q3756" s="245" t="str">
        <f t="shared" si="408"/>
        <v/>
      </c>
      <c r="U3756" s="246" t="str">
        <f>IFERROR(VLOOKUP(C3756,'BASE EQUIPOS'!$G$8:$O$22,9,0)," ")</f>
        <v xml:space="preserve"> </v>
      </c>
      <c r="V3756" s="232" t="str">
        <f t="shared" si="410"/>
        <v/>
      </c>
      <c r="W3756" s="232" t="str">
        <f t="shared" si="411"/>
        <v/>
      </c>
      <c r="X3756" s="232" t="str">
        <f>IFERROR(VLOOKUP(W3756,Datos!$P$4:$Q$18,2,0),"")</f>
        <v/>
      </c>
      <c r="Y3756" s="232" t="str">
        <f t="shared" si="412"/>
        <v/>
      </c>
      <c r="AA3756" s="314" t="str">
        <f t="shared" ca="1" si="409"/>
        <v/>
      </c>
    </row>
    <row r="3757" spans="1:27" x14ac:dyDescent="0.3">
      <c r="A3757" s="238"/>
      <c r="B3757" s="241" t="str">
        <f t="shared" si="413"/>
        <v/>
      </c>
      <c r="C3757" s="239"/>
      <c r="D3757" s="240" t="str">
        <f>IF(C3757&lt;&gt;"",VLOOKUP(C3757,'BASE EQUIPOS'!$G$8:$H$22,2,0),"")</f>
        <v/>
      </c>
      <c r="E3757" s="241" t="str">
        <f>IF(C3757&lt;&gt;"",VLOOKUP(C3757,'BASE EQUIPOS'!$G$8:$I$22,3,0),"")</f>
        <v/>
      </c>
      <c r="F3757" s="241" t="str">
        <f>IF(C3757&lt;&gt;"",VLOOKUP(C3757,'BASE EQUIPOS'!$G$8:$J$22,4,0),"")</f>
        <v/>
      </c>
      <c r="G3757" s="242"/>
      <c r="H3757" s="233"/>
      <c r="I3757" s="241"/>
      <c r="J3757" s="241"/>
      <c r="K3757" s="241"/>
      <c r="L3757" s="239"/>
      <c r="M3757" s="244"/>
      <c r="N3757" s="245" t="str">
        <f t="shared" ca="1" si="407"/>
        <v/>
      </c>
      <c r="O3757" s="239"/>
      <c r="P3757" s="244"/>
      <c r="Q3757" s="245" t="str">
        <f t="shared" si="408"/>
        <v/>
      </c>
      <c r="U3757" s="246" t="str">
        <f>IFERROR(VLOOKUP(C3757,'BASE EQUIPOS'!$G$8:$O$22,9,0)," ")</f>
        <v xml:space="preserve"> </v>
      </c>
      <c r="V3757" s="232" t="str">
        <f t="shared" si="410"/>
        <v/>
      </c>
      <c r="W3757" s="232" t="str">
        <f t="shared" si="411"/>
        <v/>
      </c>
      <c r="X3757" s="232" t="str">
        <f>IFERROR(VLOOKUP(W3757,Datos!$P$4:$Q$18,2,0),"")</f>
        <v/>
      </c>
      <c r="Y3757" s="232" t="str">
        <f t="shared" si="412"/>
        <v/>
      </c>
      <c r="AA3757" s="314" t="str">
        <f t="shared" ca="1" si="409"/>
        <v/>
      </c>
    </row>
    <row r="3758" spans="1:27" x14ac:dyDescent="0.3">
      <c r="A3758" s="238"/>
      <c r="B3758" s="241" t="str">
        <f t="shared" si="413"/>
        <v/>
      </c>
      <c r="C3758" s="239"/>
      <c r="D3758" s="240" t="str">
        <f>IF(C3758&lt;&gt;"",VLOOKUP(C3758,'BASE EQUIPOS'!$G$8:$H$22,2,0),"")</f>
        <v/>
      </c>
      <c r="E3758" s="241" t="str">
        <f>IF(C3758&lt;&gt;"",VLOOKUP(C3758,'BASE EQUIPOS'!$G$8:$I$22,3,0),"")</f>
        <v/>
      </c>
      <c r="F3758" s="241" t="str">
        <f>IF(C3758&lt;&gt;"",VLOOKUP(C3758,'BASE EQUIPOS'!$G$8:$J$22,4,0),"")</f>
        <v/>
      </c>
      <c r="G3758" s="242"/>
      <c r="H3758" s="233"/>
      <c r="I3758" s="241"/>
      <c r="J3758" s="241"/>
      <c r="K3758" s="241"/>
      <c r="L3758" s="239"/>
      <c r="M3758" s="244"/>
      <c r="N3758" s="245" t="str">
        <f t="shared" ca="1" si="407"/>
        <v/>
      </c>
      <c r="O3758" s="239"/>
      <c r="P3758" s="244"/>
      <c r="Q3758" s="245" t="str">
        <f t="shared" si="408"/>
        <v/>
      </c>
      <c r="U3758" s="246" t="str">
        <f>IFERROR(VLOOKUP(C3758,'BASE EQUIPOS'!$G$8:$O$22,9,0)," ")</f>
        <v xml:space="preserve"> </v>
      </c>
      <c r="V3758" s="232" t="str">
        <f t="shared" si="410"/>
        <v/>
      </c>
      <c r="W3758" s="232" t="str">
        <f t="shared" si="411"/>
        <v/>
      </c>
      <c r="X3758" s="232" t="str">
        <f>IFERROR(VLOOKUP(W3758,Datos!$P$4:$Q$18,2,0),"")</f>
        <v/>
      </c>
      <c r="Y3758" s="232" t="str">
        <f t="shared" si="412"/>
        <v/>
      </c>
      <c r="AA3758" s="314" t="str">
        <f t="shared" ca="1" si="409"/>
        <v/>
      </c>
    </row>
    <row r="3759" spans="1:27" x14ac:dyDescent="0.3">
      <c r="A3759" s="238"/>
      <c r="B3759" s="241" t="str">
        <f t="shared" si="413"/>
        <v/>
      </c>
      <c r="C3759" s="239"/>
      <c r="D3759" s="240" t="str">
        <f>IF(C3759&lt;&gt;"",VLOOKUP(C3759,'BASE EQUIPOS'!$G$8:$H$22,2,0),"")</f>
        <v/>
      </c>
      <c r="E3759" s="241" t="str">
        <f>IF(C3759&lt;&gt;"",VLOOKUP(C3759,'BASE EQUIPOS'!$G$8:$I$22,3,0),"")</f>
        <v/>
      </c>
      <c r="F3759" s="241" t="str">
        <f>IF(C3759&lt;&gt;"",VLOOKUP(C3759,'BASE EQUIPOS'!$G$8:$J$22,4,0),"")</f>
        <v/>
      </c>
      <c r="G3759" s="242"/>
      <c r="H3759" s="233"/>
      <c r="I3759" s="241"/>
      <c r="J3759" s="241"/>
      <c r="K3759" s="241"/>
      <c r="L3759" s="239"/>
      <c r="M3759" s="244"/>
      <c r="N3759" s="245" t="str">
        <f t="shared" ca="1" si="407"/>
        <v/>
      </c>
      <c r="O3759" s="239"/>
      <c r="P3759" s="244"/>
      <c r="Q3759" s="245" t="str">
        <f t="shared" si="408"/>
        <v/>
      </c>
      <c r="U3759" s="246" t="str">
        <f>IFERROR(VLOOKUP(C3759,'BASE EQUIPOS'!$G$8:$O$22,9,0)," ")</f>
        <v xml:space="preserve"> </v>
      </c>
      <c r="V3759" s="232" t="str">
        <f t="shared" si="410"/>
        <v/>
      </c>
      <c r="W3759" s="232" t="str">
        <f t="shared" si="411"/>
        <v/>
      </c>
      <c r="X3759" s="232" t="str">
        <f>IFERROR(VLOOKUP(W3759,Datos!$P$4:$Q$18,2,0),"")</f>
        <v/>
      </c>
      <c r="Y3759" s="232" t="str">
        <f t="shared" si="412"/>
        <v/>
      </c>
      <c r="AA3759" s="314" t="str">
        <f t="shared" ca="1" si="409"/>
        <v/>
      </c>
    </row>
    <row r="3760" spans="1:27" x14ac:dyDescent="0.3">
      <c r="A3760" s="238"/>
      <c r="B3760" s="241" t="str">
        <f t="shared" si="413"/>
        <v/>
      </c>
      <c r="C3760" s="239"/>
      <c r="D3760" s="240" t="str">
        <f>IF(C3760&lt;&gt;"",VLOOKUP(C3760,'BASE EQUIPOS'!$G$8:$H$22,2,0),"")</f>
        <v/>
      </c>
      <c r="E3760" s="241" t="str">
        <f>IF(C3760&lt;&gt;"",VLOOKUP(C3760,'BASE EQUIPOS'!$G$8:$I$22,3,0),"")</f>
        <v/>
      </c>
      <c r="F3760" s="241" t="str">
        <f>IF(C3760&lt;&gt;"",VLOOKUP(C3760,'BASE EQUIPOS'!$G$8:$J$22,4,0),"")</f>
        <v/>
      </c>
      <c r="G3760" s="242"/>
      <c r="H3760" s="233"/>
      <c r="I3760" s="241"/>
      <c r="J3760" s="241"/>
      <c r="K3760" s="241"/>
      <c r="L3760" s="239"/>
      <c r="M3760" s="244"/>
      <c r="N3760" s="245" t="str">
        <f t="shared" ca="1" si="407"/>
        <v/>
      </c>
      <c r="O3760" s="239"/>
      <c r="P3760" s="244"/>
      <c r="Q3760" s="245" t="str">
        <f t="shared" si="408"/>
        <v/>
      </c>
      <c r="U3760" s="246" t="str">
        <f>IFERROR(VLOOKUP(C3760,'BASE EQUIPOS'!$G$8:$O$22,9,0)," ")</f>
        <v xml:space="preserve"> </v>
      </c>
      <c r="V3760" s="232" t="str">
        <f t="shared" si="410"/>
        <v/>
      </c>
      <c r="W3760" s="232" t="str">
        <f t="shared" si="411"/>
        <v/>
      </c>
      <c r="X3760" s="232" t="str">
        <f>IFERROR(VLOOKUP(W3760,Datos!$P$4:$Q$18,2,0),"")</f>
        <v/>
      </c>
      <c r="Y3760" s="232" t="str">
        <f t="shared" si="412"/>
        <v/>
      </c>
      <c r="AA3760" s="314" t="str">
        <f t="shared" ca="1" si="409"/>
        <v/>
      </c>
    </row>
    <row r="3761" spans="1:27" x14ac:dyDescent="0.3">
      <c r="A3761" s="238"/>
      <c r="B3761" s="241" t="str">
        <f t="shared" si="413"/>
        <v/>
      </c>
      <c r="C3761" s="239"/>
      <c r="D3761" s="240" t="str">
        <f>IF(C3761&lt;&gt;"",VLOOKUP(C3761,'BASE EQUIPOS'!$G$8:$H$22,2,0),"")</f>
        <v/>
      </c>
      <c r="E3761" s="241" t="str">
        <f>IF(C3761&lt;&gt;"",VLOOKUP(C3761,'BASE EQUIPOS'!$G$8:$I$22,3,0),"")</f>
        <v/>
      </c>
      <c r="F3761" s="241" t="str">
        <f>IF(C3761&lt;&gt;"",VLOOKUP(C3761,'BASE EQUIPOS'!$G$8:$J$22,4,0),"")</f>
        <v/>
      </c>
      <c r="G3761" s="242"/>
      <c r="H3761" s="233"/>
      <c r="I3761" s="241"/>
      <c r="J3761" s="241"/>
      <c r="K3761" s="241"/>
      <c r="L3761" s="239"/>
      <c r="M3761" s="244"/>
      <c r="N3761" s="245" t="str">
        <f t="shared" ca="1" si="407"/>
        <v/>
      </c>
      <c r="O3761" s="239"/>
      <c r="P3761" s="244"/>
      <c r="Q3761" s="245" t="str">
        <f t="shared" si="408"/>
        <v/>
      </c>
      <c r="U3761" s="246" t="str">
        <f>IFERROR(VLOOKUP(C3761,'BASE EQUIPOS'!$G$8:$O$22,9,0)," ")</f>
        <v xml:space="preserve"> </v>
      </c>
      <c r="V3761" s="232" t="str">
        <f t="shared" si="410"/>
        <v/>
      </c>
      <c r="W3761" s="232" t="str">
        <f t="shared" si="411"/>
        <v/>
      </c>
      <c r="X3761" s="232" t="str">
        <f>IFERROR(VLOOKUP(W3761,Datos!$P$4:$Q$18,2,0),"")</f>
        <v/>
      </c>
      <c r="Y3761" s="232" t="str">
        <f t="shared" si="412"/>
        <v/>
      </c>
      <c r="AA3761" s="314" t="str">
        <f t="shared" ca="1" si="409"/>
        <v/>
      </c>
    </row>
    <row r="3762" spans="1:27" x14ac:dyDescent="0.3">
      <c r="A3762" s="238"/>
      <c r="B3762" s="241" t="str">
        <f t="shared" si="413"/>
        <v/>
      </c>
      <c r="C3762" s="239"/>
      <c r="D3762" s="240" t="str">
        <f>IF(C3762&lt;&gt;"",VLOOKUP(C3762,'BASE EQUIPOS'!$G$8:$H$22,2,0),"")</f>
        <v/>
      </c>
      <c r="E3762" s="241" t="str">
        <f>IF(C3762&lt;&gt;"",VLOOKUP(C3762,'BASE EQUIPOS'!$G$8:$I$22,3,0),"")</f>
        <v/>
      </c>
      <c r="F3762" s="241" t="str">
        <f>IF(C3762&lt;&gt;"",VLOOKUP(C3762,'BASE EQUIPOS'!$G$8:$J$22,4,0),"")</f>
        <v/>
      </c>
      <c r="G3762" s="242"/>
      <c r="H3762" s="233"/>
      <c r="I3762" s="241"/>
      <c r="J3762" s="241"/>
      <c r="K3762" s="241"/>
      <c r="L3762" s="239"/>
      <c r="M3762" s="244"/>
      <c r="N3762" s="245" t="str">
        <f t="shared" ca="1" si="407"/>
        <v/>
      </c>
      <c r="O3762" s="239"/>
      <c r="P3762" s="244"/>
      <c r="Q3762" s="245" t="str">
        <f t="shared" si="408"/>
        <v/>
      </c>
      <c r="U3762" s="246" t="str">
        <f>IFERROR(VLOOKUP(C3762,'BASE EQUIPOS'!$G$8:$O$22,9,0)," ")</f>
        <v xml:space="preserve"> </v>
      </c>
      <c r="V3762" s="232" t="str">
        <f t="shared" si="410"/>
        <v/>
      </c>
      <c r="W3762" s="232" t="str">
        <f t="shared" si="411"/>
        <v/>
      </c>
      <c r="X3762" s="232" t="str">
        <f>IFERROR(VLOOKUP(W3762,Datos!$P$4:$Q$18,2,0),"")</f>
        <v/>
      </c>
      <c r="Y3762" s="232" t="str">
        <f t="shared" si="412"/>
        <v/>
      </c>
      <c r="AA3762" s="314" t="str">
        <f t="shared" ca="1" si="409"/>
        <v/>
      </c>
    </row>
    <row r="3763" spans="1:27" x14ac:dyDescent="0.3">
      <c r="A3763" s="238"/>
      <c r="B3763" s="241" t="str">
        <f t="shared" si="413"/>
        <v/>
      </c>
      <c r="C3763" s="239"/>
      <c r="D3763" s="240" t="str">
        <f>IF(C3763&lt;&gt;"",VLOOKUP(C3763,'BASE EQUIPOS'!$G$8:$H$22,2,0),"")</f>
        <v/>
      </c>
      <c r="E3763" s="241" t="str">
        <f>IF(C3763&lt;&gt;"",VLOOKUP(C3763,'BASE EQUIPOS'!$G$8:$I$22,3,0),"")</f>
        <v/>
      </c>
      <c r="F3763" s="241" t="str">
        <f>IF(C3763&lt;&gt;"",VLOOKUP(C3763,'BASE EQUIPOS'!$G$8:$J$22,4,0),"")</f>
        <v/>
      </c>
      <c r="G3763" s="242"/>
      <c r="H3763" s="233"/>
      <c r="I3763" s="241"/>
      <c r="J3763" s="241"/>
      <c r="K3763" s="241"/>
      <c r="L3763" s="239"/>
      <c r="M3763" s="244"/>
      <c r="N3763" s="245" t="str">
        <f t="shared" ca="1" si="407"/>
        <v/>
      </c>
      <c r="O3763" s="239"/>
      <c r="P3763" s="244"/>
      <c r="Q3763" s="245" t="str">
        <f t="shared" si="408"/>
        <v/>
      </c>
      <c r="U3763" s="246" t="str">
        <f>IFERROR(VLOOKUP(C3763,'BASE EQUIPOS'!$G$8:$O$22,9,0)," ")</f>
        <v xml:space="preserve"> </v>
      </c>
      <c r="V3763" s="232" t="str">
        <f t="shared" si="410"/>
        <v/>
      </c>
      <c r="W3763" s="232" t="str">
        <f t="shared" si="411"/>
        <v/>
      </c>
      <c r="X3763" s="232" t="str">
        <f>IFERROR(VLOOKUP(W3763,Datos!$P$4:$Q$18,2,0),"")</f>
        <v/>
      </c>
      <c r="Y3763" s="232" t="str">
        <f t="shared" si="412"/>
        <v/>
      </c>
      <c r="AA3763" s="314" t="str">
        <f t="shared" ca="1" si="409"/>
        <v/>
      </c>
    </row>
    <row r="3764" spans="1:27" x14ac:dyDescent="0.3">
      <c r="A3764" s="238"/>
      <c r="B3764" s="241" t="str">
        <f t="shared" si="413"/>
        <v/>
      </c>
      <c r="C3764" s="239"/>
      <c r="D3764" s="240" t="str">
        <f>IF(C3764&lt;&gt;"",VLOOKUP(C3764,'BASE EQUIPOS'!$G$8:$H$22,2,0),"")</f>
        <v/>
      </c>
      <c r="E3764" s="241" t="str">
        <f>IF(C3764&lt;&gt;"",VLOOKUP(C3764,'BASE EQUIPOS'!$G$8:$I$22,3,0),"")</f>
        <v/>
      </c>
      <c r="F3764" s="241" t="str">
        <f>IF(C3764&lt;&gt;"",VLOOKUP(C3764,'BASE EQUIPOS'!$G$8:$J$22,4,0),"")</f>
        <v/>
      </c>
      <c r="G3764" s="242"/>
      <c r="H3764" s="233"/>
      <c r="I3764" s="241"/>
      <c r="J3764" s="241"/>
      <c r="K3764" s="241"/>
      <c r="L3764" s="239"/>
      <c r="M3764" s="244"/>
      <c r="N3764" s="245" t="str">
        <f t="shared" ca="1" si="407"/>
        <v/>
      </c>
      <c r="O3764" s="239"/>
      <c r="P3764" s="244"/>
      <c r="Q3764" s="245" t="str">
        <f t="shared" si="408"/>
        <v/>
      </c>
      <c r="U3764" s="246" t="str">
        <f>IFERROR(VLOOKUP(C3764,'BASE EQUIPOS'!$G$8:$O$22,9,0)," ")</f>
        <v xml:space="preserve"> </v>
      </c>
      <c r="V3764" s="232" t="str">
        <f t="shared" si="410"/>
        <v/>
      </c>
      <c r="W3764" s="232" t="str">
        <f t="shared" si="411"/>
        <v/>
      </c>
      <c r="X3764" s="232" t="str">
        <f>IFERROR(VLOOKUP(W3764,Datos!$P$4:$Q$18,2,0),"")</f>
        <v/>
      </c>
      <c r="Y3764" s="232" t="str">
        <f t="shared" si="412"/>
        <v/>
      </c>
      <c r="AA3764" s="314" t="str">
        <f t="shared" ca="1" si="409"/>
        <v/>
      </c>
    </row>
    <row r="3765" spans="1:27" x14ac:dyDescent="0.3">
      <c r="A3765" s="238"/>
      <c r="B3765" s="241" t="str">
        <f t="shared" si="413"/>
        <v/>
      </c>
      <c r="C3765" s="239"/>
      <c r="D3765" s="240" t="str">
        <f>IF(C3765&lt;&gt;"",VLOOKUP(C3765,'BASE EQUIPOS'!$G$8:$H$22,2,0),"")</f>
        <v/>
      </c>
      <c r="E3765" s="241" t="str">
        <f>IF(C3765&lt;&gt;"",VLOOKUP(C3765,'BASE EQUIPOS'!$G$8:$I$22,3,0),"")</f>
        <v/>
      </c>
      <c r="F3765" s="241" t="str">
        <f>IF(C3765&lt;&gt;"",VLOOKUP(C3765,'BASE EQUIPOS'!$G$8:$J$22,4,0),"")</f>
        <v/>
      </c>
      <c r="G3765" s="242"/>
      <c r="H3765" s="233"/>
      <c r="I3765" s="241"/>
      <c r="J3765" s="241"/>
      <c r="K3765" s="241"/>
      <c r="L3765" s="239"/>
      <c r="M3765" s="244"/>
      <c r="N3765" s="245" t="str">
        <f t="shared" ca="1" si="407"/>
        <v/>
      </c>
      <c r="O3765" s="239"/>
      <c r="P3765" s="244"/>
      <c r="Q3765" s="245" t="str">
        <f t="shared" si="408"/>
        <v/>
      </c>
      <c r="U3765" s="246" t="str">
        <f>IFERROR(VLOOKUP(C3765,'BASE EQUIPOS'!$G$8:$O$22,9,0)," ")</f>
        <v xml:space="preserve"> </v>
      </c>
      <c r="V3765" s="232" t="str">
        <f t="shared" si="410"/>
        <v/>
      </c>
      <c r="W3765" s="232" t="str">
        <f t="shared" si="411"/>
        <v/>
      </c>
      <c r="X3765" s="232" t="str">
        <f>IFERROR(VLOOKUP(W3765,Datos!$P$4:$Q$18,2,0),"")</f>
        <v/>
      </c>
      <c r="Y3765" s="232" t="str">
        <f t="shared" si="412"/>
        <v/>
      </c>
      <c r="AA3765" s="314" t="str">
        <f t="shared" ca="1" si="409"/>
        <v/>
      </c>
    </row>
    <row r="3766" spans="1:27" x14ac:dyDescent="0.3">
      <c r="A3766" s="238"/>
      <c r="B3766" s="241" t="str">
        <f t="shared" si="413"/>
        <v/>
      </c>
      <c r="C3766" s="239"/>
      <c r="D3766" s="240" t="str">
        <f>IF(C3766&lt;&gt;"",VLOOKUP(C3766,'BASE EQUIPOS'!$G$8:$H$22,2,0),"")</f>
        <v/>
      </c>
      <c r="E3766" s="241" t="str">
        <f>IF(C3766&lt;&gt;"",VLOOKUP(C3766,'BASE EQUIPOS'!$G$8:$I$22,3,0),"")</f>
        <v/>
      </c>
      <c r="F3766" s="241" t="str">
        <f>IF(C3766&lt;&gt;"",VLOOKUP(C3766,'BASE EQUIPOS'!$G$8:$J$22,4,0),"")</f>
        <v/>
      </c>
      <c r="G3766" s="242"/>
      <c r="H3766" s="233"/>
      <c r="I3766" s="241"/>
      <c r="J3766" s="241"/>
      <c r="K3766" s="241"/>
      <c r="L3766" s="239"/>
      <c r="M3766" s="244"/>
      <c r="N3766" s="245" t="str">
        <f t="shared" ca="1" si="407"/>
        <v/>
      </c>
      <c r="O3766" s="239"/>
      <c r="P3766" s="244"/>
      <c r="Q3766" s="245" t="str">
        <f t="shared" si="408"/>
        <v/>
      </c>
      <c r="U3766" s="246" t="str">
        <f>IFERROR(VLOOKUP(C3766,'BASE EQUIPOS'!$G$8:$O$22,9,0)," ")</f>
        <v xml:space="preserve"> </v>
      </c>
      <c r="V3766" s="232" t="str">
        <f t="shared" si="410"/>
        <v/>
      </c>
      <c r="W3766" s="232" t="str">
        <f t="shared" si="411"/>
        <v/>
      </c>
      <c r="X3766" s="232" t="str">
        <f>IFERROR(VLOOKUP(W3766,Datos!$P$4:$Q$18,2,0),"")</f>
        <v/>
      </c>
      <c r="Y3766" s="232" t="str">
        <f t="shared" si="412"/>
        <v/>
      </c>
      <c r="AA3766" s="314" t="str">
        <f t="shared" ca="1" si="409"/>
        <v/>
      </c>
    </row>
    <row r="3767" spans="1:27" x14ac:dyDescent="0.3">
      <c r="A3767" s="238"/>
      <c r="B3767" s="241" t="str">
        <f t="shared" si="413"/>
        <v/>
      </c>
      <c r="C3767" s="239"/>
      <c r="D3767" s="240" t="str">
        <f>IF(C3767&lt;&gt;"",VLOOKUP(C3767,'BASE EQUIPOS'!$G$8:$H$22,2,0),"")</f>
        <v/>
      </c>
      <c r="E3767" s="241" t="str">
        <f>IF(C3767&lt;&gt;"",VLOOKUP(C3767,'BASE EQUIPOS'!$G$8:$I$22,3,0),"")</f>
        <v/>
      </c>
      <c r="F3767" s="241" t="str">
        <f>IF(C3767&lt;&gt;"",VLOOKUP(C3767,'BASE EQUIPOS'!$G$8:$J$22,4,0),"")</f>
        <v/>
      </c>
      <c r="G3767" s="242"/>
      <c r="H3767" s="233"/>
      <c r="I3767" s="241"/>
      <c r="J3767" s="241"/>
      <c r="K3767" s="241"/>
      <c r="L3767" s="239"/>
      <c r="M3767" s="244"/>
      <c r="N3767" s="245" t="str">
        <f t="shared" ca="1" si="407"/>
        <v/>
      </c>
      <c r="O3767" s="239"/>
      <c r="P3767" s="244"/>
      <c r="Q3767" s="245" t="str">
        <f t="shared" si="408"/>
        <v/>
      </c>
      <c r="U3767" s="246" t="str">
        <f>IFERROR(VLOOKUP(C3767,'BASE EQUIPOS'!$G$8:$O$22,9,0)," ")</f>
        <v xml:space="preserve"> </v>
      </c>
      <c r="V3767" s="232" t="str">
        <f t="shared" si="410"/>
        <v/>
      </c>
      <c r="W3767" s="232" t="str">
        <f t="shared" si="411"/>
        <v/>
      </c>
      <c r="X3767" s="232" t="str">
        <f>IFERROR(VLOOKUP(W3767,Datos!$P$4:$Q$18,2,0),"")</f>
        <v/>
      </c>
      <c r="Y3767" s="232" t="str">
        <f t="shared" si="412"/>
        <v/>
      </c>
      <c r="AA3767" s="314" t="str">
        <f t="shared" ca="1" si="409"/>
        <v/>
      </c>
    </row>
    <row r="3768" spans="1:27" x14ac:dyDescent="0.3">
      <c r="A3768" s="238"/>
      <c r="B3768" s="241" t="str">
        <f t="shared" si="413"/>
        <v/>
      </c>
      <c r="C3768" s="239"/>
      <c r="D3768" s="240" t="str">
        <f>IF(C3768&lt;&gt;"",VLOOKUP(C3768,'BASE EQUIPOS'!$G$8:$H$22,2,0),"")</f>
        <v/>
      </c>
      <c r="E3768" s="241" t="str">
        <f>IF(C3768&lt;&gt;"",VLOOKUP(C3768,'BASE EQUIPOS'!$G$8:$I$22,3,0),"")</f>
        <v/>
      </c>
      <c r="F3768" s="241" t="str">
        <f>IF(C3768&lt;&gt;"",VLOOKUP(C3768,'BASE EQUIPOS'!$G$8:$J$22,4,0),"")</f>
        <v/>
      </c>
      <c r="G3768" s="242"/>
      <c r="H3768" s="233"/>
      <c r="I3768" s="241"/>
      <c r="J3768" s="241"/>
      <c r="K3768" s="241"/>
      <c r="L3768" s="239"/>
      <c r="M3768" s="244"/>
      <c r="N3768" s="245" t="str">
        <f t="shared" ca="1" si="407"/>
        <v/>
      </c>
      <c r="O3768" s="239"/>
      <c r="P3768" s="244"/>
      <c r="Q3768" s="245" t="str">
        <f t="shared" si="408"/>
        <v/>
      </c>
      <c r="U3768" s="246" t="str">
        <f>IFERROR(VLOOKUP(C3768,'BASE EQUIPOS'!$G$8:$O$22,9,0)," ")</f>
        <v xml:space="preserve"> </v>
      </c>
      <c r="V3768" s="232" t="str">
        <f t="shared" si="410"/>
        <v/>
      </c>
      <c r="W3768" s="232" t="str">
        <f t="shared" si="411"/>
        <v/>
      </c>
      <c r="X3768" s="232" t="str">
        <f>IFERROR(VLOOKUP(W3768,Datos!$P$4:$Q$18,2,0),"")</f>
        <v/>
      </c>
      <c r="Y3768" s="232" t="str">
        <f t="shared" si="412"/>
        <v/>
      </c>
      <c r="AA3768" s="314" t="str">
        <f t="shared" ca="1" si="409"/>
        <v/>
      </c>
    </row>
    <row r="3769" spans="1:27" x14ac:dyDescent="0.3">
      <c r="A3769" s="238"/>
      <c r="B3769" s="241" t="str">
        <f t="shared" si="413"/>
        <v/>
      </c>
      <c r="C3769" s="239"/>
      <c r="D3769" s="240" t="str">
        <f>IF(C3769&lt;&gt;"",VLOOKUP(C3769,'BASE EQUIPOS'!$G$8:$H$22,2,0),"")</f>
        <v/>
      </c>
      <c r="E3769" s="241" t="str">
        <f>IF(C3769&lt;&gt;"",VLOOKUP(C3769,'BASE EQUIPOS'!$G$8:$I$22,3,0),"")</f>
        <v/>
      </c>
      <c r="F3769" s="241" t="str">
        <f>IF(C3769&lt;&gt;"",VLOOKUP(C3769,'BASE EQUIPOS'!$G$8:$J$22,4,0),"")</f>
        <v/>
      </c>
      <c r="G3769" s="242"/>
      <c r="H3769" s="233"/>
      <c r="I3769" s="241"/>
      <c r="J3769" s="241"/>
      <c r="K3769" s="241"/>
      <c r="L3769" s="239"/>
      <c r="M3769" s="244"/>
      <c r="N3769" s="245" t="str">
        <f t="shared" ca="1" si="407"/>
        <v/>
      </c>
      <c r="O3769" s="239"/>
      <c r="P3769" s="244"/>
      <c r="Q3769" s="245" t="str">
        <f t="shared" si="408"/>
        <v/>
      </c>
      <c r="U3769" s="246" t="str">
        <f>IFERROR(VLOOKUP(C3769,'BASE EQUIPOS'!$G$8:$O$22,9,0)," ")</f>
        <v xml:space="preserve"> </v>
      </c>
      <c r="V3769" s="232" t="str">
        <f t="shared" si="410"/>
        <v/>
      </c>
      <c r="W3769" s="232" t="str">
        <f t="shared" si="411"/>
        <v/>
      </c>
      <c r="X3769" s="232" t="str">
        <f>IFERROR(VLOOKUP(W3769,Datos!$P$4:$Q$18,2,0),"")</f>
        <v/>
      </c>
      <c r="Y3769" s="232" t="str">
        <f t="shared" si="412"/>
        <v/>
      </c>
      <c r="AA3769" s="314" t="str">
        <f t="shared" ca="1" si="409"/>
        <v/>
      </c>
    </row>
    <row r="3770" spans="1:27" x14ac:dyDescent="0.3">
      <c r="A3770" s="238"/>
      <c r="B3770" s="241" t="str">
        <f t="shared" si="413"/>
        <v/>
      </c>
      <c r="C3770" s="239"/>
      <c r="D3770" s="240" t="str">
        <f>IF(C3770&lt;&gt;"",VLOOKUP(C3770,'BASE EQUIPOS'!$G$8:$H$22,2,0),"")</f>
        <v/>
      </c>
      <c r="E3770" s="241" t="str">
        <f>IF(C3770&lt;&gt;"",VLOOKUP(C3770,'BASE EQUIPOS'!$G$8:$I$22,3,0),"")</f>
        <v/>
      </c>
      <c r="F3770" s="241" t="str">
        <f>IF(C3770&lt;&gt;"",VLOOKUP(C3770,'BASE EQUIPOS'!$G$8:$J$22,4,0),"")</f>
        <v/>
      </c>
      <c r="G3770" s="242"/>
      <c r="H3770" s="233"/>
      <c r="I3770" s="241"/>
      <c r="J3770" s="241"/>
      <c r="K3770" s="241"/>
      <c r="L3770" s="239"/>
      <c r="M3770" s="244"/>
      <c r="N3770" s="245" t="str">
        <f t="shared" ca="1" si="407"/>
        <v/>
      </c>
      <c r="O3770" s="239"/>
      <c r="P3770" s="244"/>
      <c r="Q3770" s="245" t="str">
        <f t="shared" si="408"/>
        <v/>
      </c>
      <c r="U3770" s="246" t="str">
        <f>IFERROR(VLOOKUP(C3770,'BASE EQUIPOS'!$G$8:$O$22,9,0)," ")</f>
        <v xml:space="preserve"> </v>
      </c>
      <c r="V3770" s="232" t="str">
        <f t="shared" si="410"/>
        <v/>
      </c>
      <c r="W3770" s="232" t="str">
        <f t="shared" si="411"/>
        <v/>
      </c>
      <c r="X3770" s="232" t="str">
        <f>IFERROR(VLOOKUP(W3770,Datos!$P$4:$Q$18,2,0),"")</f>
        <v/>
      </c>
      <c r="Y3770" s="232" t="str">
        <f t="shared" si="412"/>
        <v/>
      </c>
      <c r="AA3770" s="314" t="str">
        <f t="shared" ca="1" si="409"/>
        <v/>
      </c>
    </row>
    <row r="3771" spans="1:27" x14ac:dyDescent="0.3">
      <c r="A3771" s="238"/>
      <c r="B3771" s="241" t="str">
        <f t="shared" si="413"/>
        <v/>
      </c>
      <c r="C3771" s="239"/>
      <c r="D3771" s="240" t="str">
        <f>IF(C3771&lt;&gt;"",VLOOKUP(C3771,'BASE EQUIPOS'!$G$8:$H$22,2,0),"")</f>
        <v/>
      </c>
      <c r="E3771" s="241" t="str">
        <f>IF(C3771&lt;&gt;"",VLOOKUP(C3771,'BASE EQUIPOS'!$G$8:$I$22,3,0),"")</f>
        <v/>
      </c>
      <c r="F3771" s="241" t="str">
        <f>IF(C3771&lt;&gt;"",VLOOKUP(C3771,'BASE EQUIPOS'!$G$8:$J$22,4,0),"")</f>
        <v/>
      </c>
      <c r="G3771" s="242"/>
      <c r="H3771" s="233"/>
      <c r="I3771" s="241"/>
      <c r="J3771" s="241"/>
      <c r="K3771" s="241"/>
      <c r="L3771" s="239"/>
      <c r="M3771" s="244"/>
      <c r="N3771" s="245" t="str">
        <f t="shared" ca="1" si="407"/>
        <v/>
      </c>
      <c r="O3771" s="239"/>
      <c r="P3771" s="244"/>
      <c r="Q3771" s="245" t="str">
        <f t="shared" si="408"/>
        <v/>
      </c>
      <c r="U3771" s="246" t="str">
        <f>IFERROR(VLOOKUP(C3771,'BASE EQUIPOS'!$G$8:$O$22,9,0)," ")</f>
        <v xml:space="preserve"> </v>
      </c>
      <c r="V3771" s="232" t="str">
        <f t="shared" si="410"/>
        <v/>
      </c>
      <c r="W3771" s="232" t="str">
        <f t="shared" si="411"/>
        <v/>
      </c>
      <c r="X3771" s="232" t="str">
        <f>IFERROR(VLOOKUP(W3771,Datos!$P$4:$Q$18,2,0),"")</f>
        <v/>
      </c>
      <c r="Y3771" s="232" t="str">
        <f t="shared" si="412"/>
        <v/>
      </c>
      <c r="AA3771" s="314" t="str">
        <f t="shared" ca="1" si="409"/>
        <v/>
      </c>
    </row>
    <row r="3772" spans="1:27" x14ac:dyDescent="0.3">
      <c r="A3772" s="238"/>
      <c r="B3772" s="241" t="str">
        <f t="shared" si="413"/>
        <v/>
      </c>
      <c r="C3772" s="239"/>
      <c r="D3772" s="240" t="str">
        <f>IF(C3772&lt;&gt;"",VLOOKUP(C3772,'BASE EQUIPOS'!$G$8:$H$22,2,0),"")</f>
        <v/>
      </c>
      <c r="E3772" s="241" t="str">
        <f>IF(C3772&lt;&gt;"",VLOOKUP(C3772,'BASE EQUIPOS'!$G$8:$I$22,3,0),"")</f>
        <v/>
      </c>
      <c r="F3772" s="241" t="str">
        <f>IF(C3772&lt;&gt;"",VLOOKUP(C3772,'BASE EQUIPOS'!$G$8:$J$22,4,0),"")</f>
        <v/>
      </c>
      <c r="G3772" s="242"/>
      <c r="H3772" s="233"/>
      <c r="I3772" s="241"/>
      <c r="J3772" s="241"/>
      <c r="K3772" s="241"/>
      <c r="L3772" s="239"/>
      <c r="M3772" s="244"/>
      <c r="N3772" s="245" t="str">
        <f t="shared" ca="1" si="407"/>
        <v/>
      </c>
      <c r="O3772" s="239"/>
      <c r="P3772" s="244"/>
      <c r="Q3772" s="245" t="str">
        <f t="shared" si="408"/>
        <v/>
      </c>
      <c r="U3772" s="246" t="str">
        <f>IFERROR(VLOOKUP(C3772,'BASE EQUIPOS'!$G$8:$O$22,9,0)," ")</f>
        <v xml:space="preserve"> </v>
      </c>
      <c r="V3772" s="232" t="str">
        <f t="shared" si="410"/>
        <v/>
      </c>
      <c r="W3772" s="232" t="str">
        <f t="shared" si="411"/>
        <v/>
      </c>
      <c r="X3772" s="232" t="str">
        <f>IFERROR(VLOOKUP(W3772,Datos!$P$4:$Q$18,2,0),"")</f>
        <v/>
      </c>
      <c r="Y3772" s="232" t="str">
        <f t="shared" si="412"/>
        <v/>
      </c>
      <c r="AA3772" s="314" t="str">
        <f t="shared" ca="1" si="409"/>
        <v/>
      </c>
    </row>
    <row r="3773" spans="1:27" x14ac:dyDescent="0.3">
      <c r="A3773" s="238"/>
      <c r="B3773" s="241" t="str">
        <f t="shared" si="413"/>
        <v/>
      </c>
      <c r="C3773" s="239"/>
      <c r="D3773" s="240" t="str">
        <f>IF(C3773&lt;&gt;"",VLOOKUP(C3773,'BASE EQUIPOS'!$G$8:$H$22,2,0),"")</f>
        <v/>
      </c>
      <c r="E3773" s="241" t="str">
        <f>IF(C3773&lt;&gt;"",VLOOKUP(C3773,'BASE EQUIPOS'!$G$8:$I$22,3,0),"")</f>
        <v/>
      </c>
      <c r="F3773" s="241" t="str">
        <f>IF(C3773&lt;&gt;"",VLOOKUP(C3773,'BASE EQUIPOS'!$G$8:$J$22,4,0),"")</f>
        <v/>
      </c>
      <c r="G3773" s="242"/>
      <c r="H3773" s="233"/>
      <c r="I3773" s="241"/>
      <c r="J3773" s="241"/>
      <c r="K3773" s="241"/>
      <c r="L3773" s="239"/>
      <c r="M3773" s="244"/>
      <c r="N3773" s="245" t="str">
        <f t="shared" ca="1" si="407"/>
        <v/>
      </c>
      <c r="O3773" s="239"/>
      <c r="P3773" s="244"/>
      <c r="Q3773" s="245" t="str">
        <f t="shared" si="408"/>
        <v/>
      </c>
      <c r="U3773" s="246" t="str">
        <f>IFERROR(VLOOKUP(C3773,'BASE EQUIPOS'!$G$8:$O$22,9,0)," ")</f>
        <v xml:space="preserve"> </v>
      </c>
      <c r="V3773" s="232" t="str">
        <f t="shared" si="410"/>
        <v/>
      </c>
      <c r="W3773" s="232" t="str">
        <f t="shared" si="411"/>
        <v/>
      </c>
      <c r="X3773" s="232" t="str">
        <f>IFERROR(VLOOKUP(W3773,Datos!$P$4:$Q$18,2,0),"")</f>
        <v/>
      </c>
      <c r="Y3773" s="232" t="str">
        <f t="shared" si="412"/>
        <v/>
      </c>
      <c r="AA3773" s="314" t="str">
        <f t="shared" ca="1" si="409"/>
        <v/>
      </c>
    </row>
    <row r="3774" spans="1:27" x14ac:dyDescent="0.3">
      <c r="A3774" s="238"/>
      <c r="B3774" s="241" t="str">
        <f t="shared" si="413"/>
        <v/>
      </c>
      <c r="C3774" s="239"/>
      <c r="D3774" s="240" t="str">
        <f>IF(C3774&lt;&gt;"",VLOOKUP(C3774,'BASE EQUIPOS'!$G$8:$H$22,2,0),"")</f>
        <v/>
      </c>
      <c r="E3774" s="241" t="str">
        <f>IF(C3774&lt;&gt;"",VLOOKUP(C3774,'BASE EQUIPOS'!$G$8:$I$22,3,0),"")</f>
        <v/>
      </c>
      <c r="F3774" s="241" t="str">
        <f>IF(C3774&lt;&gt;"",VLOOKUP(C3774,'BASE EQUIPOS'!$G$8:$J$22,4,0),"")</f>
        <v/>
      </c>
      <c r="G3774" s="242"/>
      <c r="H3774" s="233"/>
      <c r="I3774" s="241"/>
      <c r="J3774" s="241"/>
      <c r="K3774" s="241"/>
      <c r="L3774" s="239"/>
      <c r="M3774" s="244"/>
      <c r="N3774" s="245" t="str">
        <f t="shared" ca="1" si="407"/>
        <v/>
      </c>
      <c r="O3774" s="239"/>
      <c r="P3774" s="244"/>
      <c r="Q3774" s="245" t="str">
        <f t="shared" si="408"/>
        <v/>
      </c>
      <c r="U3774" s="246" t="str">
        <f>IFERROR(VLOOKUP(C3774,'BASE EQUIPOS'!$G$8:$O$22,9,0)," ")</f>
        <v xml:space="preserve"> </v>
      </c>
      <c r="V3774" s="232" t="str">
        <f t="shared" si="410"/>
        <v/>
      </c>
      <c r="W3774" s="232" t="str">
        <f t="shared" si="411"/>
        <v/>
      </c>
      <c r="X3774" s="232" t="str">
        <f>IFERROR(VLOOKUP(W3774,Datos!$P$4:$Q$18,2,0),"")</f>
        <v/>
      </c>
      <c r="Y3774" s="232" t="str">
        <f t="shared" si="412"/>
        <v/>
      </c>
      <c r="AA3774" s="314" t="str">
        <f t="shared" ca="1" si="409"/>
        <v/>
      </c>
    </row>
    <row r="3775" spans="1:27" x14ac:dyDescent="0.3">
      <c r="A3775" s="238"/>
      <c r="B3775" s="241" t="str">
        <f t="shared" si="413"/>
        <v/>
      </c>
      <c r="C3775" s="239"/>
      <c r="D3775" s="240" t="str">
        <f>IF(C3775&lt;&gt;"",VLOOKUP(C3775,'BASE EQUIPOS'!$G$8:$H$22,2,0),"")</f>
        <v/>
      </c>
      <c r="E3775" s="241" t="str">
        <f>IF(C3775&lt;&gt;"",VLOOKUP(C3775,'BASE EQUIPOS'!$G$8:$I$22,3,0),"")</f>
        <v/>
      </c>
      <c r="F3775" s="241" t="str">
        <f>IF(C3775&lt;&gt;"",VLOOKUP(C3775,'BASE EQUIPOS'!$G$8:$J$22,4,0),"")</f>
        <v/>
      </c>
      <c r="G3775" s="242"/>
      <c r="H3775" s="233"/>
      <c r="I3775" s="241"/>
      <c r="J3775" s="241"/>
      <c r="K3775" s="241"/>
      <c r="L3775" s="239"/>
      <c r="M3775" s="244"/>
      <c r="N3775" s="245" t="str">
        <f t="shared" ca="1" si="407"/>
        <v/>
      </c>
      <c r="O3775" s="239"/>
      <c r="P3775" s="244"/>
      <c r="Q3775" s="245" t="str">
        <f t="shared" si="408"/>
        <v/>
      </c>
      <c r="U3775" s="246" t="str">
        <f>IFERROR(VLOOKUP(C3775,'BASE EQUIPOS'!$G$8:$O$22,9,0)," ")</f>
        <v xml:space="preserve"> </v>
      </c>
      <c r="V3775" s="232" t="str">
        <f t="shared" si="410"/>
        <v/>
      </c>
      <c r="W3775" s="232" t="str">
        <f t="shared" si="411"/>
        <v/>
      </c>
      <c r="X3775" s="232" t="str">
        <f>IFERROR(VLOOKUP(W3775,Datos!$P$4:$Q$18,2,0),"")</f>
        <v/>
      </c>
      <c r="Y3775" s="232" t="str">
        <f t="shared" si="412"/>
        <v/>
      </c>
      <c r="AA3775" s="314" t="str">
        <f t="shared" ca="1" si="409"/>
        <v/>
      </c>
    </row>
    <row r="3776" spans="1:27" x14ac:dyDescent="0.3">
      <c r="A3776" s="238"/>
      <c r="B3776" s="241" t="str">
        <f t="shared" si="413"/>
        <v/>
      </c>
      <c r="C3776" s="239"/>
      <c r="D3776" s="240" t="str">
        <f>IF(C3776&lt;&gt;"",VLOOKUP(C3776,'BASE EQUIPOS'!$G$8:$H$22,2,0),"")</f>
        <v/>
      </c>
      <c r="E3776" s="241" t="str">
        <f>IF(C3776&lt;&gt;"",VLOOKUP(C3776,'BASE EQUIPOS'!$G$8:$I$22,3,0),"")</f>
        <v/>
      </c>
      <c r="F3776" s="241" t="str">
        <f>IF(C3776&lt;&gt;"",VLOOKUP(C3776,'BASE EQUIPOS'!$G$8:$J$22,4,0),"")</f>
        <v/>
      </c>
      <c r="G3776" s="242"/>
      <c r="H3776" s="233"/>
      <c r="I3776" s="241"/>
      <c r="J3776" s="241"/>
      <c r="K3776" s="241"/>
      <c r="L3776" s="239"/>
      <c r="M3776" s="244"/>
      <c r="N3776" s="245" t="str">
        <f t="shared" ca="1" si="407"/>
        <v/>
      </c>
      <c r="O3776" s="239"/>
      <c r="P3776" s="244"/>
      <c r="Q3776" s="245" t="str">
        <f t="shared" si="408"/>
        <v/>
      </c>
      <c r="U3776" s="246" t="str">
        <f>IFERROR(VLOOKUP(C3776,'BASE EQUIPOS'!$G$8:$O$22,9,0)," ")</f>
        <v xml:space="preserve"> </v>
      </c>
      <c r="V3776" s="232" t="str">
        <f t="shared" si="410"/>
        <v/>
      </c>
      <c r="W3776" s="232" t="str">
        <f t="shared" si="411"/>
        <v/>
      </c>
      <c r="X3776" s="232" t="str">
        <f>IFERROR(VLOOKUP(W3776,Datos!$P$4:$Q$18,2,0),"")</f>
        <v/>
      </c>
      <c r="Y3776" s="232" t="str">
        <f t="shared" si="412"/>
        <v/>
      </c>
      <c r="AA3776" s="314" t="str">
        <f t="shared" ca="1" si="409"/>
        <v/>
      </c>
    </row>
    <row r="3777" spans="1:27" x14ac:dyDescent="0.3">
      <c r="A3777" s="238"/>
      <c r="B3777" s="241" t="str">
        <f t="shared" si="413"/>
        <v/>
      </c>
      <c r="C3777" s="239"/>
      <c r="D3777" s="240" t="str">
        <f>IF(C3777&lt;&gt;"",VLOOKUP(C3777,'BASE EQUIPOS'!$G$8:$H$22,2,0),"")</f>
        <v/>
      </c>
      <c r="E3777" s="241" t="str">
        <f>IF(C3777&lt;&gt;"",VLOOKUP(C3777,'BASE EQUIPOS'!$G$8:$I$22,3,0),"")</f>
        <v/>
      </c>
      <c r="F3777" s="241" t="str">
        <f>IF(C3777&lt;&gt;"",VLOOKUP(C3777,'BASE EQUIPOS'!$G$8:$J$22,4,0),"")</f>
        <v/>
      </c>
      <c r="G3777" s="242"/>
      <c r="H3777" s="233"/>
      <c r="I3777" s="241"/>
      <c r="J3777" s="241"/>
      <c r="K3777" s="241"/>
      <c r="L3777" s="239"/>
      <c r="M3777" s="244"/>
      <c r="N3777" s="245" t="str">
        <f t="shared" ca="1" si="407"/>
        <v/>
      </c>
      <c r="O3777" s="239"/>
      <c r="P3777" s="244"/>
      <c r="Q3777" s="245" t="str">
        <f t="shared" si="408"/>
        <v/>
      </c>
      <c r="U3777" s="246" t="str">
        <f>IFERROR(VLOOKUP(C3777,'BASE EQUIPOS'!$G$8:$O$22,9,0)," ")</f>
        <v xml:space="preserve"> </v>
      </c>
      <c r="V3777" s="232" t="str">
        <f t="shared" si="410"/>
        <v/>
      </c>
      <c r="W3777" s="232" t="str">
        <f t="shared" si="411"/>
        <v/>
      </c>
      <c r="X3777" s="232" t="str">
        <f>IFERROR(VLOOKUP(W3777,Datos!$P$4:$Q$18,2,0),"")</f>
        <v/>
      </c>
      <c r="Y3777" s="232" t="str">
        <f t="shared" si="412"/>
        <v/>
      </c>
      <c r="AA3777" s="314" t="str">
        <f t="shared" ca="1" si="409"/>
        <v/>
      </c>
    </row>
    <row r="3778" spans="1:27" x14ac:dyDescent="0.3">
      <c r="A3778" s="238"/>
      <c r="B3778" s="241" t="str">
        <f t="shared" si="413"/>
        <v/>
      </c>
      <c r="C3778" s="239"/>
      <c r="D3778" s="240" t="str">
        <f>IF(C3778&lt;&gt;"",VLOOKUP(C3778,'BASE EQUIPOS'!$G$8:$H$22,2,0),"")</f>
        <v/>
      </c>
      <c r="E3778" s="241" t="str">
        <f>IF(C3778&lt;&gt;"",VLOOKUP(C3778,'BASE EQUIPOS'!$G$8:$I$22,3,0),"")</f>
        <v/>
      </c>
      <c r="F3778" s="241" t="str">
        <f>IF(C3778&lt;&gt;"",VLOOKUP(C3778,'BASE EQUIPOS'!$G$8:$J$22,4,0),"")</f>
        <v/>
      </c>
      <c r="G3778" s="242"/>
      <c r="H3778" s="233"/>
      <c r="I3778" s="241"/>
      <c r="J3778" s="241"/>
      <c r="K3778" s="241"/>
      <c r="L3778" s="239"/>
      <c r="M3778" s="244"/>
      <c r="N3778" s="245" t="str">
        <f t="shared" ca="1" si="407"/>
        <v/>
      </c>
      <c r="O3778" s="239"/>
      <c r="P3778" s="244"/>
      <c r="Q3778" s="245" t="str">
        <f t="shared" si="408"/>
        <v/>
      </c>
      <c r="U3778" s="246" t="str">
        <f>IFERROR(VLOOKUP(C3778,'BASE EQUIPOS'!$G$8:$O$22,9,0)," ")</f>
        <v xml:space="preserve"> </v>
      </c>
      <c r="V3778" s="232" t="str">
        <f t="shared" si="410"/>
        <v/>
      </c>
      <c r="W3778" s="232" t="str">
        <f t="shared" si="411"/>
        <v/>
      </c>
      <c r="X3778" s="232" t="str">
        <f>IFERROR(VLOOKUP(W3778,Datos!$P$4:$Q$18,2,0),"")</f>
        <v/>
      </c>
      <c r="Y3778" s="232" t="str">
        <f t="shared" si="412"/>
        <v/>
      </c>
      <c r="AA3778" s="314" t="str">
        <f t="shared" ca="1" si="409"/>
        <v/>
      </c>
    </row>
    <row r="3779" spans="1:27" x14ac:dyDescent="0.3">
      <c r="A3779" s="238"/>
      <c r="B3779" s="241" t="str">
        <f t="shared" si="413"/>
        <v/>
      </c>
      <c r="C3779" s="239"/>
      <c r="D3779" s="240" t="str">
        <f>IF(C3779&lt;&gt;"",VLOOKUP(C3779,'BASE EQUIPOS'!$G$8:$H$22,2,0),"")</f>
        <v/>
      </c>
      <c r="E3779" s="241" t="str">
        <f>IF(C3779&lt;&gt;"",VLOOKUP(C3779,'BASE EQUIPOS'!$G$8:$I$22,3,0),"")</f>
        <v/>
      </c>
      <c r="F3779" s="241" t="str">
        <f>IF(C3779&lt;&gt;"",VLOOKUP(C3779,'BASE EQUIPOS'!$G$8:$J$22,4,0),"")</f>
        <v/>
      </c>
      <c r="G3779" s="242"/>
      <c r="H3779" s="233"/>
      <c r="I3779" s="241"/>
      <c r="J3779" s="241"/>
      <c r="K3779" s="241"/>
      <c r="L3779" s="239"/>
      <c r="M3779" s="244"/>
      <c r="N3779" s="245" t="str">
        <f t="shared" ca="1" si="407"/>
        <v/>
      </c>
      <c r="O3779" s="239"/>
      <c r="P3779" s="244"/>
      <c r="Q3779" s="245" t="str">
        <f t="shared" si="408"/>
        <v/>
      </c>
      <c r="U3779" s="246" t="str">
        <f>IFERROR(VLOOKUP(C3779,'BASE EQUIPOS'!$G$8:$O$22,9,0)," ")</f>
        <v xml:space="preserve"> </v>
      </c>
      <c r="V3779" s="232" t="str">
        <f t="shared" si="410"/>
        <v/>
      </c>
      <c r="W3779" s="232" t="str">
        <f t="shared" si="411"/>
        <v/>
      </c>
      <c r="X3779" s="232" t="str">
        <f>IFERROR(VLOOKUP(W3779,Datos!$P$4:$Q$18,2,0),"")</f>
        <v/>
      </c>
      <c r="Y3779" s="232" t="str">
        <f t="shared" si="412"/>
        <v/>
      </c>
      <c r="AA3779" s="314" t="str">
        <f t="shared" ca="1" si="409"/>
        <v/>
      </c>
    </row>
    <row r="3780" spans="1:27" x14ac:dyDescent="0.3">
      <c r="A3780" s="238"/>
      <c r="B3780" s="241" t="str">
        <f t="shared" si="413"/>
        <v/>
      </c>
      <c r="C3780" s="239"/>
      <c r="D3780" s="240" t="str">
        <f>IF(C3780&lt;&gt;"",VLOOKUP(C3780,'BASE EQUIPOS'!$G$8:$H$22,2,0),"")</f>
        <v/>
      </c>
      <c r="E3780" s="241" t="str">
        <f>IF(C3780&lt;&gt;"",VLOOKUP(C3780,'BASE EQUIPOS'!$G$8:$I$22,3,0),"")</f>
        <v/>
      </c>
      <c r="F3780" s="241" t="str">
        <f>IF(C3780&lt;&gt;"",VLOOKUP(C3780,'BASE EQUIPOS'!$G$8:$J$22,4,0),"")</f>
        <v/>
      </c>
      <c r="G3780" s="242"/>
      <c r="H3780" s="233"/>
      <c r="I3780" s="241"/>
      <c r="J3780" s="241"/>
      <c r="K3780" s="241"/>
      <c r="L3780" s="239"/>
      <c r="M3780" s="244"/>
      <c r="N3780" s="245" t="str">
        <f t="shared" ca="1" si="407"/>
        <v/>
      </c>
      <c r="O3780" s="239"/>
      <c r="P3780" s="244"/>
      <c r="Q3780" s="245" t="str">
        <f t="shared" si="408"/>
        <v/>
      </c>
      <c r="U3780" s="246" t="str">
        <f>IFERROR(VLOOKUP(C3780,'BASE EQUIPOS'!$G$8:$O$22,9,0)," ")</f>
        <v xml:space="preserve"> </v>
      </c>
      <c r="V3780" s="232" t="str">
        <f t="shared" si="410"/>
        <v/>
      </c>
      <c r="W3780" s="232" t="str">
        <f t="shared" si="411"/>
        <v/>
      </c>
      <c r="X3780" s="232" t="str">
        <f>IFERROR(VLOOKUP(W3780,Datos!$P$4:$Q$18,2,0),"")</f>
        <v/>
      </c>
      <c r="Y3780" s="232" t="str">
        <f t="shared" si="412"/>
        <v/>
      </c>
      <c r="AA3780" s="314" t="str">
        <f t="shared" ca="1" si="409"/>
        <v/>
      </c>
    </row>
    <row r="3781" spans="1:27" x14ac:dyDescent="0.3">
      <c r="A3781" s="238"/>
      <c r="B3781" s="241" t="str">
        <f t="shared" si="413"/>
        <v/>
      </c>
      <c r="C3781" s="239"/>
      <c r="D3781" s="240" t="str">
        <f>IF(C3781&lt;&gt;"",VLOOKUP(C3781,'BASE EQUIPOS'!$G$8:$H$22,2,0),"")</f>
        <v/>
      </c>
      <c r="E3781" s="241" t="str">
        <f>IF(C3781&lt;&gt;"",VLOOKUP(C3781,'BASE EQUIPOS'!$G$8:$I$22,3,0),"")</f>
        <v/>
      </c>
      <c r="F3781" s="241" t="str">
        <f>IF(C3781&lt;&gt;"",VLOOKUP(C3781,'BASE EQUIPOS'!$G$8:$J$22,4,0),"")</f>
        <v/>
      </c>
      <c r="G3781" s="242"/>
      <c r="H3781" s="233"/>
      <c r="I3781" s="241"/>
      <c r="J3781" s="241"/>
      <c r="K3781" s="241"/>
      <c r="L3781" s="239"/>
      <c r="M3781" s="244"/>
      <c r="N3781" s="245" t="str">
        <f t="shared" ca="1" si="407"/>
        <v/>
      </c>
      <c r="O3781" s="239"/>
      <c r="P3781" s="244"/>
      <c r="Q3781" s="245" t="str">
        <f t="shared" si="408"/>
        <v/>
      </c>
      <c r="U3781" s="246" t="str">
        <f>IFERROR(VLOOKUP(C3781,'BASE EQUIPOS'!$G$8:$O$22,9,0)," ")</f>
        <v xml:space="preserve"> </v>
      </c>
      <c r="V3781" s="232" t="str">
        <f t="shared" si="410"/>
        <v/>
      </c>
      <c r="W3781" s="232" t="str">
        <f t="shared" si="411"/>
        <v/>
      </c>
      <c r="X3781" s="232" t="str">
        <f>IFERROR(VLOOKUP(W3781,Datos!$P$4:$Q$18,2,0),"")</f>
        <v/>
      </c>
      <c r="Y3781" s="232" t="str">
        <f t="shared" si="412"/>
        <v/>
      </c>
      <c r="AA3781" s="314" t="str">
        <f t="shared" ca="1" si="409"/>
        <v/>
      </c>
    </row>
    <row r="3782" spans="1:27" x14ac:dyDescent="0.3">
      <c r="A3782" s="238"/>
      <c r="B3782" s="241" t="str">
        <f t="shared" si="413"/>
        <v/>
      </c>
      <c r="C3782" s="239"/>
      <c r="D3782" s="240" t="str">
        <f>IF(C3782&lt;&gt;"",VLOOKUP(C3782,'BASE EQUIPOS'!$G$8:$H$22,2,0),"")</f>
        <v/>
      </c>
      <c r="E3782" s="241" t="str">
        <f>IF(C3782&lt;&gt;"",VLOOKUP(C3782,'BASE EQUIPOS'!$G$8:$I$22,3,0),"")</f>
        <v/>
      </c>
      <c r="F3782" s="241" t="str">
        <f>IF(C3782&lt;&gt;"",VLOOKUP(C3782,'BASE EQUIPOS'!$G$8:$J$22,4,0),"")</f>
        <v/>
      </c>
      <c r="G3782" s="242"/>
      <c r="H3782" s="233"/>
      <c r="I3782" s="241"/>
      <c r="J3782" s="241"/>
      <c r="K3782" s="241"/>
      <c r="L3782" s="239"/>
      <c r="M3782" s="244"/>
      <c r="N3782" s="245" t="str">
        <f t="shared" ca="1" si="407"/>
        <v/>
      </c>
      <c r="O3782" s="239"/>
      <c r="P3782" s="244"/>
      <c r="Q3782" s="245" t="str">
        <f t="shared" si="408"/>
        <v/>
      </c>
      <c r="U3782" s="246" t="str">
        <f>IFERROR(VLOOKUP(C3782,'BASE EQUIPOS'!$G$8:$O$22,9,0)," ")</f>
        <v xml:space="preserve"> </v>
      </c>
      <c r="V3782" s="232" t="str">
        <f t="shared" si="410"/>
        <v/>
      </c>
      <c r="W3782" s="232" t="str">
        <f t="shared" si="411"/>
        <v/>
      </c>
      <c r="X3782" s="232" t="str">
        <f>IFERROR(VLOOKUP(W3782,Datos!$P$4:$Q$18,2,0),"")</f>
        <v/>
      </c>
      <c r="Y3782" s="232" t="str">
        <f t="shared" si="412"/>
        <v/>
      </c>
      <c r="AA3782" s="314" t="str">
        <f t="shared" ca="1" si="409"/>
        <v/>
      </c>
    </row>
    <row r="3783" spans="1:27" x14ac:dyDescent="0.3">
      <c r="A3783" s="238"/>
      <c r="B3783" s="241" t="str">
        <f t="shared" si="413"/>
        <v/>
      </c>
      <c r="C3783" s="239"/>
      <c r="D3783" s="240" t="str">
        <f>IF(C3783&lt;&gt;"",VLOOKUP(C3783,'BASE EQUIPOS'!$G$8:$H$22,2,0),"")</f>
        <v/>
      </c>
      <c r="E3783" s="241" t="str">
        <f>IF(C3783&lt;&gt;"",VLOOKUP(C3783,'BASE EQUIPOS'!$G$8:$I$22,3,0),"")</f>
        <v/>
      </c>
      <c r="F3783" s="241" t="str">
        <f>IF(C3783&lt;&gt;"",VLOOKUP(C3783,'BASE EQUIPOS'!$G$8:$J$22,4,0),"")</f>
        <v/>
      </c>
      <c r="G3783" s="242"/>
      <c r="H3783" s="233"/>
      <c r="I3783" s="241"/>
      <c r="J3783" s="241"/>
      <c r="K3783" s="241"/>
      <c r="L3783" s="239"/>
      <c r="M3783" s="244"/>
      <c r="N3783" s="245" t="str">
        <f t="shared" ca="1" si="407"/>
        <v/>
      </c>
      <c r="O3783" s="239"/>
      <c r="P3783" s="244"/>
      <c r="Q3783" s="245" t="str">
        <f t="shared" si="408"/>
        <v/>
      </c>
      <c r="U3783" s="246" t="str">
        <f>IFERROR(VLOOKUP(C3783,'BASE EQUIPOS'!$G$8:$O$22,9,0)," ")</f>
        <v xml:space="preserve"> </v>
      </c>
      <c r="V3783" s="232" t="str">
        <f t="shared" si="410"/>
        <v/>
      </c>
      <c r="W3783" s="232" t="str">
        <f t="shared" si="411"/>
        <v/>
      </c>
      <c r="X3783" s="232" t="str">
        <f>IFERROR(VLOOKUP(W3783,Datos!$P$4:$Q$18,2,0),"")</f>
        <v/>
      </c>
      <c r="Y3783" s="232" t="str">
        <f t="shared" si="412"/>
        <v/>
      </c>
      <c r="AA3783" s="314" t="str">
        <f t="shared" ca="1" si="409"/>
        <v/>
      </c>
    </row>
    <row r="3784" spans="1:27" x14ac:dyDescent="0.3">
      <c r="A3784" s="238"/>
      <c r="B3784" s="241" t="str">
        <f t="shared" si="413"/>
        <v/>
      </c>
      <c r="C3784" s="239"/>
      <c r="D3784" s="240" t="str">
        <f>IF(C3784&lt;&gt;"",VLOOKUP(C3784,'BASE EQUIPOS'!$G$8:$H$22,2,0),"")</f>
        <v/>
      </c>
      <c r="E3784" s="241" t="str">
        <f>IF(C3784&lt;&gt;"",VLOOKUP(C3784,'BASE EQUIPOS'!$G$8:$I$22,3,0),"")</f>
        <v/>
      </c>
      <c r="F3784" s="241" t="str">
        <f>IF(C3784&lt;&gt;"",VLOOKUP(C3784,'BASE EQUIPOS'!$G$8:$J$22,4,0),"")</f>
        <v/>
      </c>
      <c r="G3784" s="242"/>
      <c r="H3784" s="233"/>
      <c r="I3784" s="241"/>
      <c r="J3784" s="241"/>
      <c r="K3784" s="241"/>
      <c r="L3784" s="239"/>
      <c r="M3784" s="244"/>
      <c r="N3784" s="245" t="str">
        <f t="shared" ca="1" si="407"/>
        <v/>
      </c>
      <c r="O3784" s="239"/>
      <c r="P3784" s="244"/>
      <c r="Q3784" s="245" t="str">
        <f t="shared" si="408"/>
        <v/>
      </c>
      <c r="U3784" s="246" t="str">
        <f>IFERROR(VLOOKUP(C3784,'BASE EQUIPOS'!$G$8:$O$22,9,0)," ")</f>
        <v xml:space="preserve"> </v>
      </c>
      <c r="V3784" s="232" t="str">
        <f t="shared" si="410"/>
        <v/>
      </c>
      <c r="W3784" s="232" t="str">
        <f t="shared" si="411"/>
        <v/>
      </c>
      <c r="X3784" s="232" t="str">
        <f>IFERROR(VLOOKUP(W3784,Datos!$P$4:$Q$18,2,0),"")</f>
        <v/>
      </c>
      <c r="Y3784" s="232" t="str">
        <f t="shared" si="412"/>
        <v/>
      </c>
      <c r="AA3784" s="314" t="str">
        <f t="shared" ca="1" si="409"/>
        <v/>
      </c>
    </row>
    <row r="3785" spans="1:27" x14ac:dyDescent="0.3">
      <c r="A3785" s="238"/>
      <c r="B3785" s="241" t="str">
        <f t="shared" si="413"/>
        <v/>
      </c>
      <c r="C3785" s="239"/>
      <c r="D3785" s="240" t="str">
        <f>IF(C3785&lt;&gt;"",VLOOKUP(C3785,'BASE EQUIPOS'!$G$8:$H$22,2,0),"")</f>
        <v/>
      </c>
      <c r="E3785" s="241" t="str">
        <f>IF(C3785&lt;&gt;"",VLOOKUP(C3785,'BASE EQUIPOS'!$G$8:$I$22,3,0),"")</f>
        <v/>
      </c>
      <c r="F3785" s="241" t="str">
        <f>IF(C3785&lt;&gt;"",VLOOKUP(C3785,'BASE EQUIPOS'!$G$8:$J$22,4,0),"")</f>
        <v/>
      </c>
      <c r="G3785" s="242"/>
      <c r="H3785" s="233"/>
      <c r="I3785" s="241"/>
      <c r="J3785" s="241"/>
      <c r="K3785" s="241"/>
      <c r="L3785" s="239"/>
      <c r="M3785" s="244"/>
      <c r="N3785" s="245" t="str">
        <f t="shared" ca="1" si="407"/>
        <v/>
      </c>
      <c r="O3785" s="239"/>
      <c r="P3785" s="244"/>
      <c r="Q3785" s="245" t="str">
        <f t="shared" si="408"/>
        <v/>
      </c>
      <c r="U3785" s="246" t="str">
        <f>IFERROR(VLOOKUP(C3785,'BASE EQUIPOS'!$G$8:$O$22,9,0)," ")</f>
        <v xml:space="preserve"> </v>
      </c>
      <c r="V3785" s="232" t="str">
        <f t="shared" si="410"/>
        <v/>
      </c>
      <c r="W3785" s="232" t="str">
        <f t="shared" si="411"/>
        <v/>
      </c>
      <c r="X3785" s="232" t="str">
        <f>IFERROR(VLOOKUP(W3785,Datos!$P$4:$Q$18,2,0),"")</f>
        <v/>
      </c>
      <c r="Y3785" s="232" t="str">
        <f t="shared" si="412"/>
        <v/>
      </c>
      <c r="AA3785" s="314" t="str">
        <f t="shared" ca="1" si="409"/>
        <v/>
      </c>
    </row>
    <row r="3786" spans="1:27" x14ac:dyDescent="0.3">
      <c r="A3786" s="238"/>
      <c r="B3786" s="241" t="str">
        <f t="shared" si="413"/>
        <v/>
      </c>
      <c r="C3786" s="239"/>
      <c r="D3786" s="240" t="str">
        <f>IF(C3786&lt;&gt;"",VLOOKUP(C3786,'BASE EQUIPOS'!$G$8:$H$22,2,0),"")</f>
        <v/>
      </c>
      <c r="E3786" s="241" t="str">
        <f>IF(C3786&lt;&gt;"",VLOOKUP(C3786,'BASE EQUIPOS'!$G$8:$I$22,3,0),"")</f>
        <v/>
      </c>
      <c r="F3786" s="241" t="str">
        <f>IF(C3786&lt;&gt;"",VLOOKUP(C3786,'BASE EQUIPOS'!$G$8:$J$22,4,0),"")</f>
        <v/>
      </c>
      <c r="G3786" s="242"/>
      <c r="H3786" s="233"/>
      <c r="I3786" s="241"/>
      <c r="J3786" s="241"/>
      <c r="K3786" s="241"/>
      <c r="L3786" s="239"/>
      <c r="M3786" s="244"/>
      <c r="N3786" s="245" t="str">
        <f t="shared" ca="1" si="407"/>
        <v/>
      </c>
      <c r="O3786" s="239"/>
      <c r="P3786" s="244"/>
      <c r="Q3786" s="245" t="str">
        <f t="shared" si="408"/>
        <v/>
      </c>
      <c r="U3786" s="246" t="str">
        <f>IFERROR(VLOOKUP(C3786,'BASE EQUIPOS'!$G$8:$O$22,9,0)," ")</f>
        <v xml:space="preserve"> </v>
      </c>
      <c r="V3786" s="232" t="str">
        <f t="shared" si="410"/>
        <v/>
      </c>
      <c r="W3786" s="232" t="str">
        <f t="shared" si="411"/>
        <v/>
      </c>
      <c r="X3786" s="232" t="str">
        <f>IFERROR(VLOOKUP(W3786,Datos!$P$4:$Q$18,2,0),"")</f>
        <v/>
      </c>
      <c r="Y3786" s="232" t="str">
        <f t="shared" si="412"/>
        <v/>
      </c>
      <c r="AA3786" s="314" t="str">
        <f t="shared" ca="1" si="409"/>
        <v/>
      </c>
    </row>
    <row r="3787" spans="1:27" x14ac:dyDescent="0.3">
      <c r="A3787" s="238"/>
      <c r="B3787" s="241" t="str">
        <f t="shared" si="413"/>
        <v/>
      </c>
      <c r="C3787" s="239"/>
      <c r="D3787" s="240" t="str">
        <f>IF(C3787&lt;&gt;"",VLOOKUP(C3787,'BASE EQUIPOS'!$G$8:$H$22,2,0),"")</f>
        <v/>
      </c>
      <c r="E3787" s="241" t="str">
        <f>IF(C3787&lt;&gt;"",VLOOKUP(C3787,'BASE EQUIPOS'!$G$8:$I$22,3,0),"")</f>
        <v/>
      </c>
      <c r="F3787" s="241" t="str">
        <f>IF(C3787&lt;&gt;"",VLOOKUP(C3787,'BASE EQUIPOS'!$G$8:$J$22,4,0),"")</f>
        <v/>
      </c>
      <c r="G3787" s="242"/>
      <c r="H3787" s="233"/>
      <c r="I3787" s="241"/>
      <c r="J3787" s="241"/>
      <c r="K3787" s="241"/>
      <c r="L3787" s="239"/>
      <c r="M3787" s="244"/>
      <c r="N3787" s="245" t="str">
        <f t="shared" ca="1" si="407"/>
        <v/>
      </c>
      <c r="O3787" s="239"/>
      <c r="P3787" s="244"/>
      <c r="Q3787" s="245" t="str">
        <f t="shared" si="408"/>
        <v/>
      </c>
      <c r="U3787" s="246" t="str">
        <f>IFERROR(VLOOKUP(C3787,'BASE EQUIPOS'!$G$8:$O$22,9,0)," ")</f>
        <v xml:space="preserve"> </v>
      </c>
      <c r="V3787" s="232" t="str">
        <f t="shared" si="410"/>
        <v/>
      </c>
      <c r="W3787" s="232" t="str">
        <f t="shared" si="411"/>
        <v/>
      </c>
      <c r="X3787" s="232" t="str">
        <f>IFERROR(VLOOKUP(W3787,Datos!$P$4:$Q$18,2,0),"")</f>
        <v/>
      </c>
      <c r="Y3787" s="232" t="str">
        <f t="shared" si="412"/>
        <v/>
      </c>
      <c r="AA3787" s="314" t="str">
        <f t="shared" ca="1" si="409"/>
        <v/>
      </c>
    </row>
    <row r="3788" spans="1:27" x14ac:dyDescent="0.3">
      <c r="A3788" s="238"/>
      <c r="B3788" s="241" t="str">
        <f t="shared" si="413"/>
        <v/>
      </c>
      <c r="C3788" s="239"/>
      <c r="D3788" s="240" t="str">
        <f>IF(C3788&lt;&gt;"",VLOOKUP(C3788,'BASE EQUIPOS'!$G$8:$H$22,2,0),"")</f>
        <v/>
      </c>
      <c r="E3788" s="241" t="str">
        <f>IF(C3788&lt;&gt;"",VLOOKUP(C3788,'BASE EQUIPOS'!$G$8:$I$22,3,0),"")</f>
        <v/>
      </c>
      <c r="F3788" s="241" t="str">
        <f>IF(C3788&lt;&gt;"",VLOOKUP(C3788,'BASE EQUIPOS'!$G$8:$J$22,4,0),"")</f>
        <v/>
      </c>
      <c r="G3788" s="242"/>
      <c r="H3788" s="233"/>
      <c r="I3788" s="241"/>
      <c r="J3788" s="241"/>
      <c r="K3788" s="241"/>
      <c r="L3788" s="239"/>
      <c r="M3788" s="244"/>
      <c r="N3788" s="245" t="str">
        <f t="shared" ca="1" si="407"/>
        <v/>
      </c>
      <c r="O3788" s="239"/>
      <c r="P3788" s="244"/>
      <c r="Q3788" s="245" t="str">
        <f t="shared" si="408"/>
        <v/>
      </c>
      <c r="U3788" s="246" t="str">
        <f>IFERROR(VLOOKUP(C3788,'BASE EQUIPOS'!$G$8:$O$22,9,0)," ")</f>
        <v xml:space="preserve"> </v>
      </c>
      <c r="V3788" s="232" t="str">
        <f t="shared" si="410"/>
        <v/>
      </c>
      <c r="W3788" s="232" t="str">
        <f t="shared" si="411"/>
        <v/>
      </c>
      <c r="X3788" s="232" t="str">
        <f>IFERROR(VLOOKUP(W3788,Datos!$P$4:$Q$18,2,0),"")</f>
        <v/>
      </c>
      <c r="Y3788" s="232" t="str">
        <f t="shared" si="412"/>
        <v/>
      </c>
      <c r="AA3788" s="314" t="str">
        <f t="shared" ca="1" si="409"/>
        <v/>
      </c>
    </row>
    <row r="3789" spans="1:27" x14ac:dyDescent="0.3">
      <c r="A3789" s="238"/>
      <c r="B3789" s="241" t="str">
        <f t="shared" si="413"/>
        <v/>
      </c>
      <c r="C3789" s="239"/>
      <c r="D3789" s="240" t="str">
        <f>IF(C3789&lt;&gt;"",VLOOKUP(C3789,'BASE EQUIPOS'!$G$8:$H$22,2,0),"")</f>
        <v/>
      </c>
      <c r="E3789" s="241" t="str">
        <f>IF(C3789&lt;&gt;"",VLOOKUP(C3789,'BASE EQUIPOS'!$G$8:$I$22,3,0),"")</f>
        <v/>
      </c>
      <c r="F3789" s="241" t="str">
        <f>IF(C3789&lt;&gt;"",VLOOKUP(C3789,'BASE EQUIPOS'!$G$8:$J$22,4,0),"")</f>
        <v/>
      </c>
      <c r="G3789" s="242"/>
      <c r="H3789" s="233"/>
      <c r="I3789" s="241"/>
      <c r="J3789" s="241"/>
      <c r="K3789" s="241"/>
      <c r="L3789" s="239"/>
      <c r="M3789" s="244"/>
      <c r="N3789" s="245" t="str">
        <f t="shared" ca="1" si="407"/>
        <v/>
      </c>
      <c r="O3789" s="239"/>
      <c r="P3789" s="244"/>
      <c r="Q3789" s="245" t="str">
        <f t="shared" si="408"/>
        <v/>
      </c>
      <c r="U3789" s="246" t="str">
        <f>IFERROR(VLOOKUP(C3789,'BASE EQUIPOS'!$G$8:$O$22,9,0)," ")</f>
        <v xml:space="preserve"> </v>
      </c>
      <c r="V3789" s="232" t="str">
        <f t="shared" si="410"/>
        <v/>
      </c>
      <c r="W3789" s="232" t="str">
        <f t="shared" si="411"/>
        <v/>
      </c>
      <c r="X3789" s="232" t="str">
        <f>IFERROR(VLOOKUP(W3789,Datos!$P$4:$Q$18,2,0),"")</f>
        <v/>
      </c>
      <c r="Y3789" s="232" t="str">
        <f t="shared" si="412"/>
        <v/>
      </c>
      <c r="AA3789" s="314" t="str">
        <f t="shared" ca="1" si="409"/>
        <v/>
      </c>
    </row>
    <row r="3790" spans="1:27" x14ac:dyDescent="0.3">
      <c r="A3790" s="238"/>
      <c r="B3790" s="241" t="str">
        <f t="shared" si="413"/>
        <v/>
      </c>
      <c r="C3790" s="239"/>
      <c r="D3790" s="240" t="str">
        <f>IF(C3790&lt;&gt;"",VLOOKUP(C3790,'BASE EQUIPOS'!$G$8:$H$22,2,0),"")</f>
        <v/>
      </c>
      <c r="E3790" s="241" t="str">
        <f>IF(C3790&lt;&gt;"",VLOOKUP(C3790,'BASE EQUIPOS'!$G$8:$I$22,3,0),"")</f>
        <v/>
      </c>
      <c r="F3790" s="241" t="str">
        <f>IF(C3790&lt;&gt;"",VLOOKUP(C3790,'BASE EQUIPOS'!$G$8:$J$22,4,0),"")</f>
        <v/>
      </c>
      <c r="G3790" s="242"/>
      <c r="H3790" s="233"/>
      <c r="I3790" s="241"/>
      <c r="J3790" s="241"/>
      <c r="K3790" s="241"/>
      <c r="L3790" s="239"/>
      <c r="M3790" s="244"/>
      <c r="N3790" s="245" t="str">
        <f t="shared" ca="1" si="407"/>
        <v/>
      </c>
      <c r="O3790" s="239"/>
      <c r="P3790" s="244"/>
      <c r="Q3790" s="245" t="str">
        <f t="shared" si="408"/>
        <v/>
      </c>
      <c r="U3790" s="246" t="str">
        <f>IFERROR(VLOOKUP(C3790,'BASE EQUIPOS'!$G$8:$O$22,9,0)," ")</f>
        <v xml:space="preserve"> </v>
      </c>
      <c r="V3790" s="232" t="str">
        <f t="shared" si="410"/>
        <v/>
      </c>
      <c r="W3790" s="232" t="str">
        <f t="shared" si="411"/>
        <v/>
      </c>
      <c r="X3790" s="232" t="str">
        <f>IFERROR(VLOOKUP(W3790,Datos!$P$4:$Q$18,2,0),"")</f>
        <v/>
      </c>
      <c r="Y3790" s="232" t="str">
        <f t="shared" si="412"/>
        <v/>
      </c>
      <c r="AA3790" s="314" t="str">
        <f t="shared" ca="1" si="409"/>
        <v/>
      </c>
    </row>
    <row r="3791" spans="1:27" x14ac:dyDescent="0.3">
      <c r="A3791" s="238"/>
      <c r="B3791" s="241" t="str">
        <f t="shared" si="413"/>
        <v/>
      </c>
      <c r="C3791" s="239"/>
      <c r="D3791" s="240" t="str">
        <f>IF(C3791&lt;&gt;"",VLOOKUP(C3791,'BASE EQUIPOS'!$G$8:$H$22,2,0),"")</f>
        <v/>
      </c>
      <c r="E3791" s="241" t="str">
        <f>IF(C3791&lt;&gt;"",VLOOKUP(C3791,'BASE EQUIPOS'!$G$8:$I$22,3,0),"")</f>
        <v/>
      </c>
      <c r="F3791" s="241" t="str">
        <f>IF(C3791&lt;&gt;"",VLOOKUP(C3791,'BASE EQUIPOS'!$G$8:$J$22,4,0),"")</f>
        <v/>
      </c>
      <c r="G3791" s="242"/>
      <c r="H3791" s="233"/>
      <c r="I3791" s="241"/>
      <c r="J3791" s="241"/>
      <c r="K3791" s="241"/>
      <c r="L3791" s="239"/>
      <c r="M3791" s="244"/>
      <c r="N3791" s="245" t="str">
        <f t="shared" ca="1" si="407"/>
        <v/>
      </c>
      <c r="O3791" s="239"/>
      <c r="P3791" s="244"/>
      <c r="Q3791" s="245" t="str">
        <f t="shared" si="408"/>
        <v/>
      </c>
      <c r="U3791" s="246" t="str">
        <f>IFERROR(VLOOKUP(C3791,'BASE EQUIPOS'!$G$8:$O$22,9,0)," ")</f>
        <v xml:space="preserve"> </v>
      </c>
      <c r="V3791" s="232" t="str">
        <f t="shared" si="410"/>
        <v/>
      </c>
      <c r="W3791" s="232" t="str">
        <f t="shared" si="411"/>
        <v/>
      </c>
      <c r="X3791" s="232" t="str">
        <f>IFERROR(VLOOKUP(W3791,Datos!$P$4:$Q$18,2,0),"")</f>
        <v/>
      </c>
      <c r="Y3791" s="232" t="str">
        <f t="shared" si="412"/>
        <v/>
      </c>
      <c r="AA3791" s="314" t="str">
        <f t="shared" ca="1" si="409"/>
        <v/>
      </c>
    </row>
    <row r="3792" spans="1:27" x14ac:dyDescent="0.3">
      <c r="A3792" s="238"/>
      <c r="B3792" s="241" t="str">
        <f t="shared" si="413"/>
        <v/>
      </c>
      <c r="C3792" s="239"/>
      <c r="D3792" s="240" t="str">
        <f>IF(C3792&lt;&gt;"",VLOOKUP(C3792,'BASE EQUIPOS'!$G$8:$H$22,2,0),"")</f>
        <v/>
      </c>
      <c r="E3792" s="241" t="str">
        <f>IF(C3792&lt;&gt;"",VLOOKUP(C3792,'BASE EQUIPOS'!$G$8:$I$22,3,0),"")</f>
        <v/>
      </c>
      <c r="F3792" s="241" t="str">
        <f>IF(C3792&lt;&gt;"",VLOOKUP(C3792,'BASE EQUIPOS'!$G$8:$J$22,4,0),"")</f>
        <v/>
      </c>
      <c r="G3792" s="242"/>
      <c r="H3792" s="233"/>
      <c r="I3792" s="241"/>
      <c r="J3792" s="241"/>
      <c r="K3792" s="241"/>
      <c r="L3792" s="239"/>
      <c r="M3792" s="244"/>
      <c r="N3792" s="245" t="str">
        <f t="shared" ref="N3792:N3855" ca="1" si="414">IF(M3792="","",IF(O3792="",NOW()*24-(L3792+M3792)*24,"Mtto. Terminado"))</f>
        <v/>
      </c>
      <c r="O3792" s="239"/>
      <c r="P3792" s="244"/>
      <c r="Q3792" s="245" t="str">
        <f t="shared" ref="Q3792:Q3855" si="415">IF(O3792="","",IF(P3792="","",(O3792+P3792)*24-(L3792+M3792)*24))</f>
        <v/>
      </c>
      <c r="U3792" s="246" t="str">
        <f>IFERROR(VLOOKUP(C3792,'BASE EQUIPOS'!$G$8:$O$22,9,0)," ")</f>
        <v xml:space="preserve"> </v>
      </c>
      <c r="V3792" s="232" t="str">
        <f t="shared" si="410"/>
        <v/>
      </c>
      <c r="W3792" s="232" t="str">
        <f t="shared" si="411"/>
        <v/>
      </c>
      <c r="X3792" s="232" t="str">
        <f>IFERROR(VLOOKUP(W3792,Datos!$P$4:$Q$18,2,0),"")</f>
        <v/>
      </c>
      <c r="Y3792" s="232" t="str">
        <f t="shared" si="412"/>
        <v/>
      </c>
      <c r="AA3792" s="314" t="str">
        <f t="shared" ca="1" si="409"/>
        <v/>
      </c>
    </row>
    <row r="3793" spans="1:27" x14ac:dyDescent="0.3">
      <c r="A3793" s="238"/>
      <c r="B3793" s="241" t="str">
        <f t="shared" si="413"/>
        <v/>
      </c>
      <c r="C3793" s="239"/>
      <c r="D3793" s="240" t="str">
        <f>IF(C3793&lt;&gt;"",VLOOKUP(C3793,'BASE EQUIPOS'!$G$8:$H$22,2,0),"")</f>
        <v/>
      </c>
      <c r="E3793" s="241" t="str">
        <f>IF(C3793&lt;&gt;"",VLOOKUP(C3793,'BASE EQUIPOS'!$G$8:$I$22,3,0),"")</f>
        <v/>
      </c>
      <c r="F3793" s="241" t="str">
        <f>IF(C3793&lt;&gt;"",VLOOKUP(C3793,'BASE EQUIPOS'!$G$8:$J$22,4,0),"")</f>
        <v/>
      </c>
      <c r="G3793" s="242"/>
      <c r="H3793" s="233"/>
      <c r="I3793" s="241"/>
      <c r="J3793" s="241"/>
      <c r="K3793" s="241"/>
      <c r="L3793" s="239"/>
      <c r="M3793" s="244"/>
      <c r="N3793" s="245" t="str">
        <f t="shared" ca="1" si="414"/>
        <v/>
      </c>
      <c r="O3793" s="239"/>
      <c r="P3793" s="244"/>
      <c r="Q3793" s="245" t="str">
        <f t="shared" si="415"/>
        <v/>
      </c>
      <c r="U3793" s="246" t="str">
        <f>IFERROR(VLOOKUP(C3793,'BASE EQUIPOS'!$G$8:$O$22,9,0)," ")</f>
        <v xml:space="preserve"> </v>
      </c>
      <c r="V3793" s="232" t="str">
        <f t="shared" si="410"/>
        <v/>
      </c>
      <c r="W3793" s="232" t="str">
        <f t="shared" si="411"/>
        <v/>
      </c>
      <c r="X3793" s="232" t="str">
        <f>IFERROR(VLOOKUP(W3793,Datos!$P$4:$Q$18,2,0),"")</f>
        <v/>
      </c>
      <c r="Y3793" s="232" t="str">
        <f t="shared" si="412"/>
        <v/>
      </c>
      <c r="AA3793" s="314" t="str">
        <f t="shared" ref="AA3793:AA3856" ca="1" si="416">IF(N3793="Mtto. Terminado",1,"")</f>
        <v/>
      </c>
    </row>
    <row r="3794" spans="1:27" x14ac:dyDescent="0.3">
      <c r="A3794" s="238"/>
      <c r="B3794" s="241" t="str">
        <f t="shared" si="413"/>
        <v/>
      </c>
      <c r="C3794" s="239"/>
      <c r="D3794" s="240" t="str">
        <f>IF(C3794&lt;&gt;"",VLOOKUP(C3794,'BASE EQUIPOS'!$G$8:$H$22,2,0),"")</f>
        <v/>
      </c>
      <c r="E3794" s="241" t="str">
        <f>IF(C3794&lt;&gt;"",VLOOKUP(C3794,'BASE EQUIPOS'!$G$8:$I$22,3,0),"")</f>
        <v/>
      </c>
      <c r="F3794" s="241" t="str">
        <f>IF(C3794&lt;&gt;"",VLOOKUP(C3794,'BASE EQUIPOS'!$G$8:$J$22,4,0),"")</f>
        <v/>
      </c>
      <c r="G3794" s="242"/>
      <c r="H3794" s="233"/>
      <c r="I3794" s="241"/>
      <c r="J3794" s="241"/>
      <c r="K3794" s="241"/>
      <c r="L3794" s="239"/>
      <c r="M3794" s="244"/>
      <c r="N3794" s="245" t="str">
        <f t="shared" ca="1" si="414"/>
        <v/>
      </c>
      <c r="O3794" s="239"/>
      <c r="P3794" s="244"/>
      <c r="Q3794" s="245" t="str">
        <f t="shared" si="415"/>
        <v/>
      </c>
      <c r="U3794" s="246" t="str">
        <f>IFERROR(VLOOKUP(C3794,'BASE EQUIPOS'!$G$8:$O$22,9,0)," ")</f>
        <v xml:space="preserve"> </v>
      </c>
      <c r="V3794" s="232" t="str">
        <f t="shared" si="410"/>
        <v/>
      </c>
      <c r="W3794" s="232" t="str">
        <f t="shared" si="411"/>
        <v/>
      </c>
      <c r="X3794" s="232" t="str">
        <f>IFERROR(VLOOKUP(W3794,Datos!$P$4:$Q$18,2,0),"")</f>
        <v/>
      </c>
      <c r="Y3794" s="232" t="str">
        <f t="shared" si="412"/>
        <v/>
      </c>
      <c r="AA3794" s="314" t="str">
        <f t="shared" ca="1" si="416"/>
        <v/>
      </c>
    </row>
    <row r="3795" spans="1:27" x14ac:dyDescent="0.3">
      <c r="A3795" s="238"/>
      <c r="B3795" s="241" t="str">
        <f t="shared" si="413"/>
        <v/>
      </c>
      <c r="C3795" s="239"/>
      <c r="D3795" s="240" t="str">
        <f>IF(C3795&lt;&gt;"",VLOOKUP(C3795,'BASE EQUIPOS'!$G$8:$H$22,2,0),"")</f>
        <v/>
      </c>
      <c r="E3795" s="241" t="str">
        <f>IF(C3795&lt;&gt;"",VLOOKUP(C3795,'BASE EQUIPOS'!$G$8:$I$22,3,0),"")</f>
        <v/>
      </c>
      <c r="F3795" s="241" t="str">
        <f>IF(C3795&lt;&gt;"",VLOOKUP(C3795,'BASE EQUIPOS'!$G$8:$J$22,4,0),"")</f>
        <v/>
      </c>
      <c r="G3795" s="242"/>
      <c r="H3795" s="233"/>
      <c r="I3795" s="241"/>
      <c r="J3795" s="241"/>
      <c r="K3795" s="241"/>
      <c r="L3795" s="239"/>
      <c r="M3795" s="244"/>
      <c r="N3795" s="245" t="str">
        <f t="shared" ca="1" si="414"/>
        <v/>
      </c>
      <c r="O3795" s="239"/>
      <c r="P3795" s="244"/>
      <c r="Q3795" s="245" t="str">
        <f t="shared" si="415"/>
        <v/>
      </c>
      <c r="U3795" s="246" t="str">
        <f>IFERROR(VLOOKUP(C3795,'BASE EQUIPOS'!$G$8:$O$22,9,0)," ")</f>
        <v xml:space="preserve"> </v>
      </c>
      <c r="V3795" s="232" t="str">
        <f t="shared" si="410"/>
        <v/>
      </c>
      <c r="W3795" s="232" t="str">
        <f t="shared" si="411"/>
        <v/>
      </c>
      <c r="X3795" s="232" t="str">
        <f>IFERROR(VLOOKUP(W3795,Datos!$P$4:$Q$18,2,0),"")</f>
        <v/>
      </c>
      <c r="Y3795" s="232" t="str">
        <f t="shared" si="412"/>
        <v/>
      </c>
      <c r="AA3795" s="314" t="str">
        <f t="shared" ca="1" si="416"/>
        <v/>
      </c>
    </row>
    <row r="3796" spans="1:27" x14ac:dyDescent="0.3">
      <c r="A3796" s="238"/>
      <c r="B3796" s="241" t="str">
        <f t="shared" si="413"/>
        <v/>
      </c>
      <c r="C3796" s="239"/>
      <c r="D3796" s="240" t="str">
        <f>IF(C3796&lt;&gt;"",VLOOKUP(C3796,'BASE EQUIPOS'!$G$8:$H$22,2,0),"")</f>
        <v/>
      </c>
      <c r="E3796" s="241" t="str">
        <f>IF(C3796&lt;&gt;"",VLOOKUP(C3796,'BASE EQUIPOS'!$G$8:$I$22,3,0),"")</f>
        <v/>
      </c>
      <c r="F3796" s="241" t="str">
        <f>IF(C3796&lt;&gt;"",VLOOKUP(C3796,'BASE EQUIPOS'!$G$8:$J$22,4,0),"")</f>
        <v/>
      </c>
      <c r="G3796" s="242"/>
      <c r="H3796" s="233"/>
      <c r="I3796" s="241"/>
      <c r="J3796" s="241"/>
      <c r="K3796" s="241"/>
      <c r="L3796" s="239"/>
      <c r="M3796" s="244"/>
      <c r="N3796" s="245" t="str">
        <f t="shared" ca="1" si="414"/>
        <v/>
      </c>
      <c r="O3796" s="239"/>
      <c r="P3796" s="244"/>
      <c r="Q3796" s="245" t="str">
        <f t="shared" si="415"/>
        <v/>
      </c>
      <c r="U3796" s="246" t="str">
        <f>IFERROR(VLOOKUP(C3796,'BASE EQUIPOS'!$G$8:$O$22,9,0)," ")</f>
        <v xml:space="preserve"> </v>
      </c>
      <c r="V3796" s="232" t="str">
        <f t="shared" si="410"/>
        <v/>
      </c>
      <c r="W3796" s="232" t="str">
        <f t="shared" si="411"/>
        <v/>
      </c>
      <c r="X3796" s="232" t="str">
        <f>IFERROR(VLOOKUP(W3796,Datos!$P$4:$Q$18,2,0),"")</f>
        <v/>
      </c>
      <c r="Y3796" s="232" t="str">
        <f t="shared" si="412"/>
        <v/>
      </c>
      <c r="AA3796" s="314" t="str">
        <f t="shared" ca="1" si="416"/>
        <v/>
      </c>
    </row>
    <row r="3797" spans="1:27" x14ac:dyDescent="0.3">
      <c r="A3797" s="238"/>
      <c r="B3797" s="241" t="str">
        <f t="shared" si="413"/>
        <v/>
      </c>
      <c r="C3797" s="239"/>
      <c r="D3797" s="240" t="str">
        <f>IF(C3797&lt;&gt;"",VLOOKUP(C3797,'BASE EQUIPOS'!$G$8:$H$22,2,0),"")</f>
        <v/>
      </c>
      <c r="E3797" s="241" t="str">
        <f>IF(C3797&lt;&gt;"",VLOOKUP(C3797,'BASE EQUIPOS'!$G$8:$I$22,3,0),"")</f>
        <v/>
      </c>
      <c r="F3797" s="241" t="str">
        <f>IF(C3797&lt;&gt;"",VLOOKUP(C3797,'BASE EQUIPOS'!$G$8:$J$22,4,0),"")</f>
        <v/>
      </c>
      <c r="G3797" s="242"/>
      <c r="H3797" s="233"/>
      <c r="I3797" s="241"/>
      <c r="J3797" s="241"/>
      <c r="K3797" s="241"/>
      <c r="L3797" s="239"/>
      <c r="M3797" s="244"/>
      <c r="N3797" s="245" t="str">
        <f t="shared" ca="1" si="414"/>
        <v/>
      </c>
      <c r="O3797" s="239"/>
      <c r="P3797" s="244"/>
      <c r="Q3797" s="245" t="str">
        <f t="shared" si="415"/>
        <v/>
      </c>
      <c r="U3797" s="246" t="str">
        <f>IFERROR(VLOOKUP(C3797,'BASE EQUIPOS'!$G$8:$O$22,9,0)," ")</f>
        <v xml:space="preserve"> </v>
      </c>
      <c r="V3797" s="232" t="str">
        <f t="shared" ref="V3797:V3860" si="417">IF(G3797="MTTO. SISTEMÁTICO","PREVENTIVA",IF(G3797="MTTO. PREDICTIVO","INSPECCIÓN",""))</f>
        <v/>
      </c>
      <c r="W3797" s="232" t="str">
        <f t="shared" ref="W3797:W3860" si="418">CONCATENATE(D3797,I3797)</f>
        <v/>
      </c>
      <c r="X3797" s="232" t="str">
        <f>IFERROR(VLOOKUP(W3797,Datos!$P$4:$Q$18,2,0),"")</f>
        <v/>
      </c>
      <c r="Y3797" s="232" t="str">
        <f t="shared" ref="Y3797:Y3860" si="419">IF(A3797="OT CORRECTIVA",1,IF(A3797="OT PREVENTIVA",2,IF(A3797="HOJA INSPECCIÓN",3,"")))</f>
        <v/>
      </c>
      <c r="AA3797" s="314" t="str">
        <f t="shared" ca="1" si="416"/>
        <v/>
      </c>
    </row>
    <row r="3798" spans="1:27" x14ac:dyDescent="0.3">
      <c r="A3798" s="238"/>
      <c r="B3798" s="241" t="str">
        <f t="shared" si="413"/>
        <v/>
      </c>
      <c r="C3798" s="239"/>
      <c r="D3798" s="240" t="str">
        <f>IF(C3798&lt;&gt;"",VLOOKUP(C3798,'BASE EQUIPOS'!$G$8:$H$22,2,0),"")</f>
        <v/>
      </c>
      <c r="E3798" s="241" t="str">
        <f>IF(C3798&lt;&gt;"",VLOOKUP(C3798,'BASE EQUIPOS'!$G$8:$I$22,3,0),"")</f>
        <v/>
      </c>
      <c r="F3798" s="241" t="str">
        <f>IF(C3798&lt;&gt;"",VLOOKUP(C3798,'BASE EQUIPOS'!$G$8:$J$22,4,0),"")</f>
        <v/>
      </c>
      <c r="G3798" s="242"/>
      <c r="H3798" s="233"/>
      <c r="I3798" s="241"/>
      <c r="J3798" s="241"/>
      <c r="K3798" s="241"/>
      <c r="L3798" s="239"/>
      <c r="M3798" s="244"/>
      <c r="N3798" s="245" t="str">
        <f t="shared" ca="1" si="414"/>
        <v/>
      </c>
      <c r="O3798" s="239"/>
      <c r="P3798" s="244"/>
      <c r="Q3798" s="245" t="str">
        <f t="shared" si="415"/>
        <v/>
      </c>
      <c r="U3798" s="246" t="str">
        <f>IFERROR(VLOOKUP(C3798,'BASE EQUIPOS'!$G$8:$O$22,9,0)," ")</f>
        <v xml:space="preserve"> </v>
      </c>
      <c r="V3798" s="232" t="str">
        <f t="shared" si="417"/>
        <v/>
      </c>
      <c r="W3798" s="232" t="str">
        <f t="shared" si="418"/>
        <v/>
      </c>
      <c r="X3798" s="232" t="str">
        <f>IFERROR(VLOOKUP(W3798,Datos!$P$4:$Q$18,2,0),"")</f>
        <v/>
      </c>
      <c r="Y3798" s="232" t="str">
        <f t="shared" si="419"/>
        <v/>
      </c>
      <c r="AA3798" s="314" t="str">
        <f t="shared" ca="1" si="416"/>
        <v/>
      </c>
    </row>
    <row r="3799" spans="1:27" x14ac:dyDescent="0.3">
      <c r="A3799" s="238"/>
      <c r="B3799" s="241" t="str">
        <f t="shared" si="413"/>
        <v/>
      </c>
      <c r="C3799" s="239"/>
      <c r="D3799" s="240" t="str">
        <f>IF(C3799&lt;&gt;"",VLOOKUP(C3799,'BASE EQUIPOS'!$G$8:$H$22,2,0),"")</f>
        <v/>
      </c>
      <c r="E3799" s="241" t="str">
        <f>IF(C3799&lt;&gt;"",VLOOKUP(C3799,'BASE EQUIPOS'!$G$8:$I$22,3,0),"")</f>
        <v/>
      </c>
      <c r="F3799" s="241" t="str">
        <f>IF(C3799&lt;&gt;"",VLOOKUP(C3799,'BASE EQUIPOS'!$G$8:$J$22,4,0),"")</f>
        <v/>
      </c>
      <c r="G3799" s="242"/>
      <c r="H3799" s="233"/>
      <c r="I3799" s="241"/>
      <c r="J3799" s="241"/>
      <c r="K3799" s="241"/>
      <c r="L3799" s="239"/>
      <c r="M3799" s="244"/>
      <c r="N3799" s="245" t="str">
        <f t="shared" ca="1" si="414"/>
        <v/>
      </c>
      <c r="O3799" s="239"/>
      <c r="P3799" s="244"/>
      <c r="Q3799" s="245" t="str">
        <f t="shared" si="415"/>
        <v/>
      </c>
      <c r="U3799" s="246" t="str">
        <f>IFERROR(VLOOKUP(C3799,'BASE EQUIPOS'!$G$8:$O$22,9,0)," ")</f>
        <v xml:space="preserve"> </v>
      </c>
      <c r="V3799" s="232" t="str">
        <f t="shared" si="417"/>
        <v/>
      </c>
      <c r="W3799" s="232" t="str">
        <f t="shared" si="418"/>
        <v/>
      </c>
      <c r="X3799" s="232" t="str">
        <f>IFERROR(VLOOKUP(W3799,Datos!$P$4:$Q$18,2,0),"")</f>
        <v/>
      </c>
      <c r="Y3799" s="232" t="str">
        <f t="shared" si="419"/>
        <v/>
      </c>
      <c r="AA3799" s="314" t="str">
        <f t="shared" ca="1" si="416"/>
        <v/>
      </c>
    </row>
    <row r="3800" spans="1:27" x14ac:dyDescent="0.3">
      <c r="A3800" s="238"/>
      <c r="B3800" s="241" t="str">
        <f t="shared" si="413"/>
        <v/>
      </c>
      <c r="C3800" s="239"/>
      <c r="D3800" s="240" t="str">
        <f>IF(C3800&lt;&gt;"",VLOOKUP(C3800,'BASE EQUIPOS'!$G$8:$H$22,2,0),"")</f>
        <v/>
      </c>
      <c r="E3800" s="241" t="str">
        <f>IF(C3800&lt;&gt;"",VLOOKUP(C3800,'BASE EQUIPOS'!$G$8:$I$22,3,0),"")</f>
        <v/>
      </c>
      <c r="F3800" s="241" t="str">
        <f>IF(C3800&lt;&gt;"",VLOOKUP(C3800,'BASE EQUIPOS'!$G$8:$J$22,4,0),"")</f>
        <v/>
      </c>
      <c r="G3800" s="242"/>
      <c r="H3800" s="233"/>
      <c r="I3800" s="241"/>
      <c r="J3800" s="241"/>
      <c r="K3800" s="241"/>
      <c r="L3800" s="239"/>
      <c r="M3800" s="244"/>
      <c r="N3800" s="245" t="str">
        <f t="shared" ca="1" si="414"/>
        <v/>
      </c>
      <c r="O3800" s="239"/>
      <c r="P3800" s="244"/>
      <c r="Q3800" s="245" t="str">
        <f t="shared" si="415"/>
        <v/>
      </c>
      <c r="U3800" s="246" t="str">
        <f>IFERROR(VLOOKUP(C3800,'BASE EQUIPOS'!$G$8:$O$22,9,0)," ")</f>
        <v xml:space="preserve"> </v>
      </c>
      <c r="V3800" s="232" t="str">
        <f t="shared" si="417"/>
        <v/>
      </c>
      <c r="W3800" s="232" t="str">
        <f t="shared" si="418"/>
        <v/>
      </c>
      <c r="X3800" s="232" t="str">
        <f>IFERROR(VLOOKUP(W3800,Datos!$P$4:$Q$18,2,0),"")</f>
        <v/>
      </c>
      <c r="Y3800" s="232" t="str">
        <f t="shared" si="419"/>
        <v/>
      </c>
      <c r="AA3800" s="314" t="str">
        <f t="shared" ca="1" si="416"/>
        <v/>
      </c>
    </row>
    <row r="3801" spans="1:27" x14ac:dyDescent="0.3">
      <c r="A3801" s="238"/>
      <c r="B3801" s="241" t="str">
        <f t="shared" si="413"/>
        <v/>
      </c>
      <c r="C3801" s="239"/>
      <c r="D3801" s="240" t="str">
        <f>IF(C3801&lt;&gt;"",VLOOKUP(C3801,'BASE EQUIPOS'!$G$8:$H$22,2,0),"")</f>
        <v/>
      </c>
      <c r="E3801" s="241" t="str">
        <f>IF(C3801&lt;&gt;"",VLOOKUP(C3801,'BASE EQUIPOS'!$G$8:$I$22,3,0),"")</f>
        <v/>
      </c>
      <c r="F3801" s="241" t="str">
        <f>IF(C3801&lt;&gt;"",VLOOKUP(C3801,'BASE EQUIPOS'!$G$8:$J$22,4,0),"")</f>
        <v/>
      </c>
      <c r="G3801" s="242"/>
      <c r="H3801" s="233"/>
      <c r="I3801" s="241"/>
      <c r="J3801" s="241"/>
      <c r="K3801" s="241"/>
      <c r="L3801" s="239"/>
      <c r="M3801" s="244"/>
      <c r="N3801" s="245" t="str">
        <f t="shared" ca="1" si="414"/>
        <v/>
      </c>
      <c r="O3801" s="239"/>
      <c r="P3801" s="244"/>
      <c r="Q3801" s="245" t="str">
        <f t="shared" si="415"/>
        <v/>
      </c>
      <c r="U3801" s="246" t="str">
        <f>IFERROR(VLOOKUP(C3801,'BASE EQUIPOS'!$G$8:$O$22,9,0)," ")</f>
        <v xml:space="preserve"> </v>
      </c>
      <c r="V3801" s="232" t="str">
        <f t="shared" si="417"/>
        <v/>
      </c>
      <c r="W3801" s="232" t="str">
        <f t="shared" si="418"/>
        <v/>
      </c>
      <c r="X3801" s="232" t="str">
        <f>IFERROR(VLOOKUP(W3801,Datos!$P$4:$Q$18,2,0),"")</f>
        <v/>
      </c>
      <c r="Y3801" s="232" t="str">
        <f t="shared" si="419"/>
        <v/>
      </c>
      <c r="AA3801" s="314" t="str">
        <f t="shared" ca="1" si="416"/>
        <v/>
      </c>
    </row>
    <row r="3802" spans="1:27" x14ac:dyDescent="0.3">
      <c r="A3802" s="238"/>
      <c r="B3802" s="241" t="str">
        <f t="shared" si="413"/>
        <v/>
      </c>
      <c r="C3802" s="239"/>
      <c r="D3802" s="240" t="str">
        <f>IF(C3802&lt;&gt;"",VLOOKUP(C3802,'BASE EQUIPOS'!$G$8:$H$22,2,0),"")</f>
        <v/>
      </c>
      <c r="E3802" s="241" t="str">
        <f>IF(C3802&lt;&gt;"",VLOOKUP(C3802,'BASE EQUIPOS'!$G$8:$I$22,3,0),"")</f>
        <v/>
      </c>
      <c r="F3802" s="241" t="str">
        <f>IF(C3802&lt;&gt;"",VLOOKUP(C3802,'BASE EQUIPOS'!$G$8:$J$22,4,0),"")</f>
        <v/>
      </c>
      <c r="G3802" s="242"/>
      <c r="H3802" s="233"/>
      <c r="I3802" s="241"/>
      <c r="J3802" s="241"/>
      <c r="K3802" s="241"/>
      <c r="L3802" s="239"/>
      <c r="M3802" s="244"/>
      <c r="N3802" s="245" t="str">
        <f t="shared" ca="1" si="414"/>
        <v/>
      </c>
      <c r="O3802" s="239"/>
      <c r="P3802" s="244"/>
      <c r="Q3802" s="245" t="str">
        <f t="shared" si="415"/>
        <v/>
      </c>
      <c r="U3802" s="246" t="str">
        <f>IFERROR(VLOOKUP(C3802,'BASE EQUIPOS'!$G$8:$O$22,9,0)," ")</f>
        <v xml:space="preserve"> </v>
      </c>
      <c r="V3802" s="232" t="str">
        <f t="shared" si="417"/>
        <v/>
      </c>
      <c r="W3802" s="232" t="str">
        <f t="shared" si="418"/>
        <v/>
      </c>
      <c r="X3802" s="232" t="str">
        <f>IFERROR(VLOOKUP(W3802,Datos!$P$4:$Q$18,2,0),"")</f>
        <v/>
      </c>
      <c r="Y3802" s="232" t="str">
        <f t="shared" si="419"/>
        <v/>
      </c>
      <c r="AA3802" s="314" t="str">
        <f t="shared" ca="1" si="416"/>
        <v/>
      </c>
    </row>
    <row r="3803" spans="1:27" x14ac:dyDescent="0.3">
      <c r="A3803" s="238"/>
      <c r="B3803" s="241" t="str">
        <f t="shared" si="413"/>
        <v/>
      </c>
      <c r="C3803" s="239"/>
      <c r="D3803" s="240" t="str">
        <f>IF(C3803&lt;&gt;"",VLOOKUP(C3803,'BASE EQUIPOS'!$G$8:$H$22,2,0),"")</f>
        <v/>
      </c>
      <c r="E3803" s="241" t="str">
        <f>IF(C3803&lt;&gt;"",VLOOKUP(C3803,'BASE EQUIPOS'!$G$8:$I$22,3,0),"")</f>
        <v/>
      </c>
      <c r="F3803" s="241" t="str">
        <f>IF(C3803&lt;&gt;"",VLOOKUP(C3803,'BASE EQUIPOS'!$G$8:$J$22,4,0),"")</f>
        <v/>
      </c>
      <c r="G3803" s="242"/>
      <c r="H3803" s="233"/>
      <c r="I3803" s="241"/>
      <c r="J3803" s="241"/>
      <c r="K3803" s="241"/>
      <c r="L3803" s="239"/>
      <c r="M3803" s="244"/>
      <c r="N3803" s="245" t="str">
        <f t="shared" ca="1" si="414"/>
        <v/>
      </c>
      <c r="O3803" s="239"/>
      <c r="P3803" s="244"/>
      <c r="Q3803" s="245" t="str">
        <f t="shared" si="415"/>
        <v/>
      </c>
      <c r="U3803" s="246" t="str">
        <f>IFERROR(VLOOKUP(C3803,'BASE EQUIPOS'!$G$8:$O$22,9,0)," ")</f>
        <v xml:space="preserve"> </v>
      </c>
      <c r="V3803" s="232" t="str">
        <f t="shared" si="417"/>
        <v/>
      </c>
      <c r="W3803" s="232" t="str">
        <f t="shared" si="418"/>
        <v/>
      </c>
      <c r="X3803" s="232" t="str">
        <f>IFERROR(VLOOKUP(W3803,Datos!$P$4:$Q$18,2,0),"")</f>
        <v/>
      </c>
      <c r="Y3803" s="232" t="str">
        <f t="shared" si="419"/>
        <v/>
      </c>
      <c r="AA3803" s="314" t="str">
        <f t="shared" ca="1" si="416"/>
        <v/>
      </c>
    </row>
    <row r="3804" spans="1:27" x14ac:dyDescent="0.3">
      <c r="A3804" s="238"/>
      <c r="B3804" s="241" t="str">
        <f t="shared" ref="B3804:B3867" si="420">IF(C3804&lt;&gt;"",B3803+1,"")</f>
        <v/>
      </c>
      <c r="C3804" s="239"/>
      <c r="D3804" s="240" t="str">
        <f>IF(C3804&lt;&gt;"",VLOOKUP(C3804,'BASE EQUIPOS'!$G$8:$H$22,2,0),"")</f>
        <v/>
      </c>
      <c r="E3804" s="241" t="str">
        <f>IF(C3804&lt;&gt;"",VLOOKUP(C3804,'BASE EQUIPOS'!$G$8:$I$22,3,0),"")</f>
        <v/>
      </c>
      <c r="F3804" s="241" t="str">
        <f>IF(C3804&lt;&gt;"",VLOOKUP(C3804,'BASE EQUIPOS'!$G$8:$J$22,4,0),"")</f>
        <v/>
      </c>
      <c r="G3804" s="242"/>
      <c r="H3804" s="233"/>
      <c r="I3804" s="241"/>
      <c r="J3804" s="241"/>
      <c r="K3804" s="241"/>
      <c r="L3804" s="239"/>
      <c r="M3804" s="244"/>
      <c r="N3804" s="245" t="str">
        <f t="shared" ca="1" si="414"/>
        <v/>
      </c>
      <c r="O3804" s="239"/>
      <c r="P3804" s="244"/>
      <c r="Q3804" s="245" t="str">
        <f t="shared" si="415"/>
        <v/>
      </c>
      <c r="U3804" s="246" t="str">
        <f>IFERROR(VLOOKUP(C3804,'BASE EQUIPOS'!$G$8:$O$22,9,0)," ")</f>
        <v xml:space="preserve"> </v>
      </c>
      <c r="V3804" s="232" t="str">
        <f t="shared" si="417"/>
        <v/>
      </c>
      <c r="W3804" s="232" t="str">
        <f t="shared" si="418"/>
        <v/>
      </c>
      <c r="X3804" s="232" t="str">
        <f>IFERROR(VLOOKUP(W3804,Datos!$P$4:$Q$18,2,0),"")</f>
        <v/>
      </c>
      <c r="Y3804" s="232" t="str">
        <f t="shared" si="419"/>
        <v/>
      </c>
      <c r="AA3804" s="314" t="str">
        <f t="shared" ca="1" si="416"/>
        <v/>
      </c>
    </row>
    <row r="3805" spans="1:27" x14ac:dyDescent="0.3">
      <c r="A3805" s="238"/>
      <c r="B3805" s="241" t="str">
        <f t="shared" si="420"/>
        <v/>
      </c>
      <c r="C3805" s="239"/>
      <c r="D3805" s="240" t="str">
        <f>IF(C3805&lt;&gt;"",VLOOKUP(C3805,'BASE EQUIPOS'!$G$8:$H$22,2,0),"")</f>
        <v/>
      </c>
      <c r="E3805" s="241" t="str">
        <f>IF(C3805&lt;&gt;"",VLOOKUP(C3805,'BASE EQUIPOS'!$G$8:$I$22,3,0),"")</f>
        <v/>
      </c>
      <c r="F3805" s="241" t="str">
        <f>IF(C3805&lt;&gt;"",VLOOKUP(C3805,'BASE EQUIPOS'!$G$8:$J$22,4,0),"")</f>
        <v/>
      </c>
      <c r="G3805" s="242"/>
      <c r="H3805" s="233"/>
      <c r="I3805" s="241"/>
      <c r="J3805" s="241"/>
      <c r="K3805" s="241"/>
      <c r="L3805" s="239"/>
      <c r="M3805" s="244"/>
      <c r="N3805" s="245" t="str">
        <f t="shared" ca="1" si="414"/>
        <v/>
      </c>
      <c r="O3805" s="239"/>
      <c r="P3805" s="244"/>
      <c r="Q3805" s="245" t="str">
        <f t="shared" si="415"/>
        <v/>
      </c>
      <c r="U3805" s="246" t="str">
        <f>IFERROR(VLOOKUP(C3805,'BASE EQUIPOS'!$G$8:$O$22,9,0)," ")</f>
        <v xml:space="preserve"> </v>
      </c>
      <c r="V3805" s="232" t="str">
        <f t="shared" si="417"/>
        <v/>
      </c>
      <c r="W3805" s="232" t="str">
        <f t="shared" si="418"/>
        <v/>
      </c>
      <c r="X3805" s="232" t="str">
        <f>IFERROR(VLOOKUP(W3805,Datos!$P$4:$Q$18,2,0),"")</f>
        <v/>
      </c>
      <c r="Y3805" s="232" t="str">
        <f t="shared" si="419"/>
        <v/>
      </c>
      <c r="AA3805" s="314" t="str">
        <f t="shared" ca="1" si="416"/>
        <v/>
      </c>
    </row>
    <row r="3806" spans="1:27" x14ac:dyDescent="0.3">
      <c r="A3806" s="238"/>
      <c r="B3806" s="241" t="str">
        <f t="shared" si="420"/>
        <v/>
      </c>
      <c r="C3806" s="239"/>
      <c r="D3806" s="240" t="str">
        <f>IF(C3806&lt;&gt;"",VLOOKUP(C3806,'BASE EQUIPOS'!$G$8:$H$22,2,0),"")</f>
        <v/>
      </c>
      <c r="E3806" s="241" t="str">
        <f>IF(C3806&lt;&gt;"",VLOOKUP(C3806,'BASE EQUIPOS'!$G$8:$I$22,3,0),"")</f>
        <v/>
      </c>
      <c r="F3806" s="241" t="str">
        <f>IF(C3806&lt;&gt;"",VLOOKUP(C3806,'BASE EQUIPOS'!$G$8:$J$22,4,0),"")</f>
        <v/>
      </c>
      <c r="G3806" s="242"/>
      <c r="H3806" s="233"/>
      <c r="I3806" s="241"/>
      <c r="J3806" s="241"/>
      <c r="K3806" s="241"/>
      <c r="L3806" s="239"/>
      <c r="M3806" s="244"/>
      <c r="N3806" s="245" t="str">
        <f t="shared" ca="1" si="414"/>
        <v/>
      </c>
      <c r="O3806" s="239"/>
      <c r="P3806" s="244"/>
      <c r="Q3806" s="245" t="str">
        <f t="shared" si="415"/>
        <v/>
      </c>
      <c r="U3806" s="246" t="str">
        <f>IFERROR(VLOOKUP(C3806,'BASE EQUIPOS'!$G$8:$O$22,9,0)," ")</f>
        <v xml:space="preserve"> </v>
      </c>
      <c r="V3806" s="232" t="str">
        <f t="shared" si="417"/>
        <v/>
      </c>
      <c r="W3806" s="232" t="str">
        <f t="shared" si="418"/>
        <v/>
      </c>
      <c r="X3806" s="232" t="str">
        <f>IFERROR(VLOOKUP(W3806,Datos!$P$4:$Q$18,2,0),"")</f>
        <v/>
      </c>
      <c r="Y3806" s="232" t="str">
        <f t="shared" si="419"/>
        <v/>
      </c>
      <c r="AA3806" s="314" t="str">
        <f t="shared" ca="1" si="416"/>
        <v/>
      </c>
    </row>
    <row r="3807" spans="1:27" x14ac:dyDescent="0.3">
      <c r="A3807" s="238"/>
      <c r="B3807" s="241" t="str">
        <f t="shared" si="420"/>
        <v/>
      </c>
      <c r="C3807" s="239"/>
      <c r="D3807" s="240" t="str">
        <f>IF(C3807&lt;&gt;"",VLOOKUP(C3807,'BASE EQUIPOS'!$G$8:$H$22,2,0),"")</f>
        <v/>
      </c>
      <c r="E3807" s="241" t="str">
        <f>IF(C3807&lt;&gt;"",VLOOKUP(C3807,'BASE EQUIPOS'!$G$8:$I$22,3,0),"")</f>
        <v/>
      </c>
      <c r="F3807" s="241" t="str">
        <f>IF(C3807&lt;&gt;"",VLOOKUP(C3807,'BASE EQUIPOS'!$G$8:$J$22,4,0),"")</f>
        <v/>
      </c>
      <c r="G3807" s="242"/>
      <c r="H3807" s="233"/>
      <c r="I3807" s="241"/>
      <c r="J3807" s="241"/>
      <c r="K3807" s="241"/>
      <c r="L3807" s="239"/>
      <c r="M3807" s="244"/>
      <c r="N3807" s="245" t="str">
        <f t="shared" ca="1" si="414"/>
        <v/>
      </c>
      <c r="O3807" s="239"/>
      <c r="P3807" s="244"/>
      <c r="Q3807" s="245" t="str">
        <f t="shared" si="415"/>
        <v/>
      </c>
      <c r="U3807" s="246" t="str">
        <f>IFERROR(VLOOKUP(C3807,'BASE EQUIPOS'!$G$8:$O$22,9,0)," ")</f>
        <v xml:space="preserve"> </v>
      </c>
      <c r="V3807" s="232" t="str">
        <f t="shared" si="417"/>
        <v/>
      </c>
      <c r="W3807" s="232" t="str">
        <f t="shared" si="418"/>
        <v/>
      </c>
      <c r="X3807" s="232" t="str">
        <f>IFERROR(VLOOKUP(W3807,Datos!$P$4:$Q$18,2,0),"")</f>
        <v/>
      </c>
      <c r="Y3807" s="232" t="str">
        <f t="shared" si="419"/>
        <v/>
      </c>
      <c r="AA3807" s="314" t="str">
        <f t="shared" ca="1" si="416"/>
        <v/>
      </c>
    </row>
    <row r="3808" spans="1:27" x14ac:dyDescent="0.3">
      <c r="A3808" s="238"/>
      <c r="B3808" s="241" t="str">
        <f t="shared" si="420"/>
        <v/>
      </c>
      <c r="C3808" s="239"/>
      <c r="D3808" s="240" t="str">
        <f>IF(C3808&lt;&gt;"",VLOOKUP(C3808,'BASE EQUIPOS'!$G$8:$H$22,2,0),"")</f>
        <v/>
      </c>
      <c r="E3808" s="241" t="str">
        <f>IF(C3808&lt;&gt;"",VLOOKUP(C3808,'BASE EQUIPOS'!$G$8:$I$22,3,0),"")</f>
        <v/>
      </c>
      <c r="F3808" s="241" t="str">
        <f>IF(C3808&lt;&gt;"",VLOOKUP(C3808,'BASE EQUIPOS'!$G$8:$J$22,4,0),"")</f>
        <v/>
      </c>
      <c r="G3808" s="242"/>
      <c r="H3808" s="233"/>
      <c r="I3808" s="241"/>
      <c r="J3808" s="241"/>
      <c r="K3808" s="241"/>
      <c r="L3808" s="239"/>
      <c r="M3808" s="244"/>
      <c r="N3808" s="245" t="str">
        <f t="shared" ca="1" si="414"/>
        <v/>
      </c>
      <c r="O3808" s="239"/>
      <c r="P3808" s="244"/>
      <c r="Q3808" s="245" t="str">
        <f t="shared" si="415"/>
        <v/>
      </c>
      <c r="U3808" s="246" t="str">
        <f>IFERROR(VLOOKUP(C3808,'BASE EQUIPOS'!$G$8:$O$22,9,0)," ")</f>
        <v xml:space="preserve"> </v>
      </c>
      <c r="V3808" s="232" t="str">
        <f t="shared" si="417"/>
        <v/>
      </c>
      <c r="W3808" s="232" t="str">
        <f t="shared" si="418"/>
        <v/>
      </c>
      <c r="X3808" s="232" t="str">
        <f>IFERROR(VLOOKUP(W3808,Datos!$P$4:$Q$18,2,0),"")</f>
        <v/>
      </c>
      <c r="Y3808" s="232" t="str">
        <f t="shared" si="419"/>
        <v/>
      </c>
      <c r="AA3808" s="314" t="str">
        <f t="shared" ca="1" si="416"/>
        <v/>
      </c>
    </row>
    <row r="3809" spans="1:27" x14ac:dyDescent="0.3">
      <c r="A3809" s="238"/>
      <c r="B3809" s="241" t="str">
        <f t="shared" si="420"/>
        <v/>
      </c>
      <c r="C3809" s="239"/>
      <c r="D3809" s="240" t="str">
        <f>IF(C3809&lt;&gt;"",VLOOKUP(C3809,'BASE EQUIPOS'!$G$8:$H$22,2,0),"")</f>
        <v/>
      </c>
      <c r="E3809" s="241" t="str">
        <f>IF(C3809&lt;&gt;"",VLOOKUP(C3809,'BASE EQUIPOS'!$G$8:$I$22,3,0),"")</f>
        <v/>
      </c>
      <c r="F3809" s="241" t="str">
        <f>IF(C3809&lt;&gt;"",VLOOKUP(C3809,'BASE EQUIPOS'!$G$8:$J$22,4,0),"")</f>
        <v/>
      </c>
      <c r="G3809" s="242"/>
      <c r="H3809" s="233"/>
      <c r="I3809" s="241"/>
      <c r="J3809" s="241"/>
      <c r="K3809" s="241"/>
      <c r="L3809" s="239"/>
      <c r="M3809" s="244"/>
      <c r="N3809" s="245" t="str">
        <f t="shared" ca="1" si="414"/>
        <v/>
      </c>
      <c r="O3809" s="239"/>
      <c r="P3809" s="244"/>
      <c r="Q3809" s="245" t="str">
        <f t="shared" si="415"/>
        <v/>
      </c>
      <c r="U3809" s="246" t="str">
        <f>IFERROR(VLOOKUP(C3809,'BASE EQUIPOS'!$G$8:$O$22,9,0)," ")</f>
        <v xml:space="preserve"> </v>
      </c>
      <c r="V3809" s="232" t="str">
        <f t="shared" si="417"/>
        <v/>
      </c>
      <c r="W3809" s="232" t="str">
        <f t="shared" si="418"/>
        <v/>
      </c>
      <c r="X3809" s="232" t="str">
        <f>IFERROR(VLOOKUP(W3809,Datos!$P$4:$Q$18,2,0),"")</f>
        <v/>
      </c>
      <c r="Y3809" s="232" t="str">
        <f t="shared" si="419"/>
        <v/>
      </c>
      <c r="AA3809" s="314" t="str">
        <f t="shared" ca="1" si="416"/>
        <v/>
      </c>
    </row>
    <row r="3810" spans="1:27" x14ac:dyDescent="0.3">
      <c r="A3810" s="238"/>
      <c r="B3810" s="241" t="str">
        <f t="shared" si="420"/>
        <v/>
      </c>
      <c r="C3810" s="239"/>
      <c r="D3810" s="240" t="str">
        <f>IF(C3810&lt;&gt;"",VLOOKUP(C3810,'BASE EQUIPOS'!$G$8:$H$22,2,0),"")</f>
        <v/>
      </c>
      <c r="E3810" s="241" t="str">
        <f>IF(C3810&lt;&gt;"",VLOOKUP(C3810,'BASE EQUIPOS'!$G$8:$I$22,3,0),"")</f>
        <v/>
      </c>
      <c r="F3810" s="241" t="str">
        <f>IF(C3810&lt;&gt;"",VLOOKUP(C3810,'BASE EQUIPOS'!$G$8:$J$22,4,0),"")</f>
        <v/>
      </c>
      <c r="G3810" s="242"/>
      <c r="H3810" s="233"/>
      <c r="I3810" s="241"/>
      <c r="J3810" s="241"/>
      <c r="K3810" s="241"/>
      <c r="L3810" s="239"/>
      <c r="M3810" s="244"/>
      <c r="N3810" s="245" t="str">
        <f t="shared" ca="1" si="414"/>
        <v/>
      </c>
      <c r="O3810" s="239"/>
      <c r="P3810" s="244"/>
      <c r="Q3810" s="245" t="str">
        <f t="shared" si="415"/>
        <v/>
      </c>
      <c r="U3810" s="246" t="str">
        <f>IFERROR(VLOOKUP(C3810,'BASE EQUIPOS'!$G$8:$O$22,9,0)," ")</f>
        <v xml:space="preserve"> </v>
      </c>
      <c r="V3810" s="232" t="str">
        <f t="shared" si="417"/>
        <v/>
      </c>
      <c r="W3810" s="232" t="str">
        <f t="shared" si="418"/>
        <v/>
      </c>
      <c r="X3810" s="232" t="str">
        <f>IFERROR(VLOOKUP(W3810,Datos!$P$4:$Q$18,2,0),"")</f>
        <v/>
      </c>
      <c r="Y3810" s="232" t="str">
        <f t="shared" si="419"/>
        <v/>
      </c>
      <c r="AA3810" s="314" t="str">
        <f t="shared" ca="1" si="416"/>
        <v/>
      </c>
    </row>
    <row r="3811" spans="1:27" x14ac:dyDescent="0.3">
      <c r="A3811" s="238"/>
      <c r="B3811" s="241" t="str">
        <f t="shared" si="420"/>
        <v/>
      </c>
      <c r="C3811" s="239"/>
      <c r="D3811" s="240" t="str">
        <f>IF(C3811&lt;&gt;"",VLOOKUP(C3811,'BASE EQUIPOS'!$G$8:$H$22,2,0),"")</f>
        <v/>
      </c>
      <c r="E3811" s="241" t="str">
        <f>IF(C3811&lt;&gt;"",VLOOKUP(C3811,'BASE EQUIPOS'!$G$8:$I$22,3,0),"")</f>
        <v/>
      </c>
      <c r="F3811" s="241" t="str">
        <f>IF(C3811&lt;&gt;"",VLOOKUP(C3811,'BASE EQUIPOS'!$G$8:$J$22,4,0),"")</f>
        <v/>
      </c>
      <c r="G3811" s="242"/>
      <c r="H3811" s="233"/>
      <c r="I3811" s="241"/>
      <c r="J3811" s="241"/>
      <c r="K3811" s="241"/>
      <c r="L3811" s="239"/>
      <c r="M3811" s="244"/>
      <c r="N3811" s="245" t="str">
        <f t="shared" ca="1" si="414"/>
        <v/>
      </c>
      <c r="O3811" s="239"/>
      <c r="P3811" s="244"/>
      <c r="Q3811" s="245" t="str">
        <f t="shared" si="415"/>
        <v/>
      </c>
      <c r="U3811" s="246" t="str">
        <f>IFERROR(VLOOKUP(C3811,'BASE EQUIPOS'!$G$8:$O$22,9,0)," ")</f>
        <v xml:space="preserve"> </v>
      </c>
      <c r="V3811" s="232" t="str">
        <f t="shared" si="417"/>
        <v/>
      </c>
      <c r="W3811" s="232" t="str">
        <f t="shared" si="418"/>
        <v/>
      </c>
      <c r="X3811" s="232" t="str">
        <f>IFERROR(VLOOKUP(W3811,Datos!$P$4:$Q$18,2,0),"")</f>
        <v/>
      </c>
      <c r="Y3811" s="232" t="str">
        <f t="shared" si="419"/>
        <v/>
      </c>
      <c r="AA3811" s="314" t="str">
        <f t="shared" ca="1" si="416"/>
        <v/>
      </c>
    </row>
    <row r="3812" spans="1:27" x14ac:dyDescent="0.3">
      <c r="A3812" s="238"/>
      <c r="B3812" s="241" t="str">
        <f t="shared" si="420"/>
        <v/>
      </c>
      <c r="C3812" s="239"/>
      <c r="D3812" s="240" t="str">
        <f>IF(C3812&lt;&gt;"",VLOOKUP(C3812,'BASE EQUIPOS'!$G$8:$H$22,2,0),"")</f>
        <v/>
      </c>
      <c r="E3812" s="241" t="str">
        <f>IF(C3812&lt;&gt;"",VLOOKUP(C3812,'BASE EQUIPOS'!$G$8:$I$22,3,0),"")</f>
        <v/>
      </c>
      <c r="F3812" s="241" t="str">
        <f>IF(C3812&lt;&gt;"",VLOOKUP(C3812,'BASE EQUIPOS'!$G$8:$J$22,4,0),"")</f>
        <v/>
      </c>
      <c r="G3812" s="242"/>
      <c r="H3812" s="233"/>
      <c r="I3812" s="241"/>
      <c r="J3812" s="241"/>
      <c r="K3812" s="241"/>
      <c r="L3812" s="239"/>
      <c r="M3812" s="244"/>
      <c r="N3812" s="245" t="str">
        <f t="shared" ca="1" si="414"/>
        <v/>
      </c>
      <c r="O3812" s="239"/>
      <c r="P3812" s="244"/>
      <c r="Q3812" s="245" t="str">
        <f t="shared" si="415"/>
        <v/>
      </c>
      <c r="U3812" s="246" t="str">
        <f>IFERROR(VLOOKUP(C3812,'BASE EQUIPOS'!$G$8:$O$22,9,0)," ")</f>
        <v xml:space="preserve"> </v>
      </c>
      <c r="V3812" s="232" t="str">
        <f t="shared" si="417"/>
        <v/>
      </c>
      <c r="W3812" s="232" t="str">
        <f t="shared" si="418"/>
        <v/>
      </c>
      <c r="X3812" s="232" t="str">
        <f>IFERROR(VLOOKUP(W3812,Datos!$P$4:$Q$18,2,0),"")</f>
        <v/>
      </c>
      <c r="Y3812" s="232" t="str">
        <f t="shared" si="419"/>
        <v/>
      </c>
      <c r="AA3812" s="314" t="str">
        <f t="shared" ca="1" si="416"/>
        <v/>
      </c>
    </row>
    <row r="3813" spans="1:27" x14ac:dyDescent="0.3">
      <c r="A3813" s="238"/>
      <c r="B3813" s="241" t="str">
        <f t="shared" si="420"/>
        <v/>
      </c>
      <c r="C3813" s="239"/>
      <c r="D3813" s="240" t="str">
        <f>IF(C3813&lt;&gt;"",VLOOKUP(C3813,'BASE EQUIPOS'!$G$8:$H$22,2,0),"")</f>
        <v/>
      </c>
      <c r="E3813" s="241" t="str">
        <f>IF(C3813&lt;&gt;"",VLOOKUP(C3813,'BASE EQUIPOS'!$G$8:$I$22,3,0),"")</f>
        <v/>
      </c>
      <c r="F3813" s="241" t="str">
        <f>IF(C3813&lt;&gt;"",VLOOKUP(C3813,'BASE EQUIPOS'!$G$8:$J$22,4,0),"")</f>
        <v/>
      </c>
      <c r="G3813" s="242"/>
      <c r="H3813" s="233"/>
      <c r="I3813" s="241"/>
      <c r="J3813" s="241"/>
      <c r="K3813" s="241"/>
      <c r="L3813" s="239"/>
      <c r="M3813" s="244"/>
      <c r="N3813" s="245" t="str">
        <f t="shared" ca="1" si="414"/>
        <v/>
      </c>
      <c r="O3813" s="239"/>
      <c r="P3813" s="244"/>
      <c r="Q3813" s="245" t="str">
        <f t="shared" si="415"/>
        <v/>
      </c>
      <c r="U3813" s="246" t="str">
        <f>IFERROR(VLOOKUP(C3813,'BASE EQUIPOS'!$G$8:$O$22,9,0)," ")</f>
        <v xml:space="preserve"> </v>
      </c>
      <c r="V3813" s="232" t="str">
        <f t="shared" si="417"/>
        <v/>
      </c>
      <c r="W3813" s="232" t="str">
        <f t="shared" si="418"/>
        <v/>
      </c>
      <c r="X3813" s="232" t="str">
        <f>IFERROR(VLOOKUP(W3813,Datos!$P$4:$Q$18,2,0),"")</f>
        <v/>
      </c>
      <c r="Y3813" s="232" t="str">
        <f t="shared" si="419"/>
        <v/>
      </c>
      <c r="AA3813" s="314" t="str">
        <f t="shared" ca="1" si="416"/>
        <v/>
      </c>
    </row>
    <row r="3814" spans="1:27" x14ac:dyDescent="0.3">
      <c r="A3814" s="238"/>
      <c r="B3814" s="241" t="str">
        <f t="shared" si="420"/>
        <v/>
      </c>
      <c r="C3814" s="239"/>
      <c r="D3814" s="240" t="str">
        <f>IF(C3814&lt;&gt;"",VLOOKUP(C3814,'BASE EQUIPOS'!$G$8:$H$22,2,0),"")</f>
        <v/>
      </c>
      <c r="E3814" s="241" t="str">
        <f>IF(C3814&lt;&gt;"",VLOOKUP(C3814,'BASE EQUIPOS'!$G$8:$I$22,3,0),"")</f>
        <v/>
      </c>
      <c r="F3814" s="241" t="str">
        <f>IF(C3814&lt;&gt;"",VLOOKUP(C3814,'BASE EQUIPOS'!$G$8:$J$22,4,0),"")</f>
        <v/>
      </c>
      <c r="G3814" s="242"/>
      <c r="H3814" s="233"/>
      <c r="I3814" s="241"/>
      <c r="J3814" s="241"/>
      <c r="K3814" s="241"/>
      <c r="L3814" s="239"/>
      <c r="M3814" s="244"/>
      <c r="N3814" s="245" t="str">
        <f t="shared" ca="1" si="414"/>
        <v/>
      </c>
      <c r="O3814" s="239"/>
      <c r="P3814" s="244"/>
      <c r="Q3814" s="245" t="str">
        <f t="shared" si="415"/>
        <v/>
      </c>
      <c r="U3814" s="246" t="str">
        <f>IFERROR(VLOOKUP(C3814,'BASE EQUIPOS'!$G$8:$O$22,9,0)," ")</f>
        <v xml:space="preserve"> </v>
      </c>
      <c r="V3814" s="232" t="str">
        <f t="shared" si="417"/>
        <v/>
      </c>
      <c r="W3814" s="232" t="str">
        <f t="shared" si="418"/>
        <v/>
      </c>
      <c r="X3814" s="232" t="str">
        <f>IFERROR(VLOOKUP(W3814,Datos!$P$4:$Q$18,2,0),"")</f>
        <v/>
      </c>
      <c r="Y3814" s="232" t="str">
        <f t="shared" si="419"/>
        <v/>
      </c>
      <c r="AA3814" s="314" t="str">
        <f t="shared" ca="1" si="416"/>
        <v/>
      </c>
    </row>
    <row r="3815" spans="1:27" x14ac:dyDescent="0.3">
      <c r="A3815" s="238"/>
      <c r="B3815" s="241" t="str">
        <f t="shared" si="420"/>
        <v/>
      </c>
      <c r="C3815" s="239"/>
      <c r="D3815" s="240" t="str">
        <f>IF(C3815&lt;&gt;"",VLOOKUP(C3815,'BASE EQUIPOS'!$G$8:$H$22,2,0),"")</f>
        <v/>
      </c>
      <c r="E3815" s="241" t="str">
        <f>IF(C3815&lt;&gt;"",VLOOKUP(C3815,'BASE EQUIPOS'!$G$8:$I$22,3,0),"")</f>
        <v/>
      </c>
      <c r="F3815" s="241" t="str">
        <f>IF(C3815&lt;&gt;"",VLOOKUP(C3815,'BASE EQUIPOS'!$G$8:$J$22,4,0),"")</f>
        <v/>
      </c>
      <c r="G3815" s="242"/>
      <c r="H3815" s="233"/>
      <c r="I3815" s="241"/>
      <c r="J3815" s="241"/>
      <c r="K3815" s="241"/>
      <c r="L3815" s="239"/>
      <c r="M3815" s="244"/>
      <c r="N3815" s="245" t="str">
        <f t="shared" ca="1" si="414"/>
        <v/>
      </c>
      <c r="O3815" s="239"/>
      <c r="P3815" s="244"/>
      <c r="Q3815" s="245" t="str">
        <f t="shared" si="415"/>
        <v/>
      </c>
      <c r="U3815" s="246" t="str">
        <f>IFERROR(VLOOKUP(C3815,'BASE EQUIPOS'!$G$8:$O$22,9,0)," ")</f>
        <v xml:space="preserve"> </v>
      </c>
      <c r="V3815" s="232" t="str">
        <f t="shared" si="417"/>
        <v/>
      </c>
      <c r="W3815" s="232" t="str">
        <f t="shared" si="418"/>
        <v/>
      </c>
      <c r="X3815" s="232" t="str">
        <f>IFERROR(VLOOKUP(W3815,Datos!$P$4:$Q$18,2,0),"")</f>
        <v/>
      </c>
      <c r="Y3815" s="232" t="str">
        <f t="shared" si="419"/>
        <v/>
      </c>
      <c r="AA3815" s="314" t="str">
        <f t="shared" ca="1" si="416"/>
        <v/>
      </c>
    </row>
    <row r="3816" spans="1:27" x14ac:dyDescent="0.3">
      <c r="A3816" s="238"/>
      <c r="B3816" s="241" t="str">
        <f t="shared" si="420"/>
        <v/>
      </c>
      <c r="C3816" s="239"/>
      <c r="D3816" s="240" t="str">
        <f>IF(C3816&lt;&gt;"",VLOOKUP(C3816,'BASE EQUIPOS'!$G$8:$H$22,2,0),"")</f>
        <v/>
      </c>
      <c r="E3816" s="241" t="str">
        <f>IF(C3816&lt;&gt;"",VLOOKUP(C3816,'BASE EQUIPOS'!$G$8:$I$22,3,0),"")</f>
        <v/>
      </c>
      <c r="F3816" s="241" t="str">
        <f>IF(C3816&lt;&gt;"",VLOOKUP(C3816,'BASE EQUIPOS'!$G$8:$J$22,4,0),"")</f>
        <v/>
      </c>
      <c r="G3816" s="242"/>
      <c r="H3816" s="233"/>
      <c r="I3816" s="241"/>
      <c r="J3816" s="241"/>
      <c r="K3816" s="241"/>
      <c r="L3816" s="239"/>
      <c r="M3816" s="244"/>
      <c r="N3816" s="245" t="str">
        <f t="shared" ca="1" si="414"/>
        <v/>
      </c>
      <c r="O3816" s="239"/>
      <c r="P3816" s="244"/>
      <c r="Q3816" s="245" t="str">
        <f t="shared" si="415"/>
        <v/>
      </c>
      <c r="U3816" s="246" t="str">
        <f>IFERROR(VLOOKUP(C3816,'BASE EQUIPOS'!$G$8:$O$22,9,0)," ")</f>
        <v xml:space="preserve"> </v>
      </c>
      <c r="V3816" s="232" t="str">
        <f t="shared" si="417"/>
        <v/>
      </c>
      <c r="W3816" s="232" t="str">
        <f t="shared" si="418"/>
        <v/>
      </c>
      <c r="X3816" s="232" t="str">
        <f>IFERROR(VLOOKUP(W3816,Datos!$P$4:$Q$18,2,0),"")</f>
        <v/>
      </c>
      <c r="Y3816" s="232" t="str">
        <f t="shared" si="419"/>
        <v/>
      </c>
      <c r="AA3816" s="314" t="str">
        <f t="shared" ca="1" si="416"/>
        <v/>
      </c>
    </row>
    <row r="3817" spans="1:27" x14ac:dyDescent="0.3">
      <c r="A3817" s="238"/>
      <c r="B3817" s="241" t="str">
        <f t="shared" si="420"/>
        <v/>
      </c>
      <c r="C3817" s="239"/>
      <c r="D3817" s="240" t="str">
        <f>IF(C3817&lt;&gt;"",VLOOKUP(C3817,'BASE EQUIPOS'!$G$8:$H$22,2,0),"")</f>
        <v/>
      </c>
      <c r="E3817" s="241" t="str">
        <f>IF(C3817&lt;&gt;"",VLOOKUP(C3817,'BASE EQUIPOS'!$G$8:$I$22,3,0),"")</f>
        <v/>
      </c>
      <c r="F3817" s="241" t="str">
        <f>IF(C3817&lt;&gt;"",VLOOKUP(C3817,'BASE EQUIPOS'!$G$8:$J$22,4,0),"")</f>
        <v/>
      </c>
      <c r="G3817" s="242"/>
      <c r="H3817" s="233"/>
      <c r="I3817" s="241"/>
      <c r="J3817" s="241"/>
      <c r="K3817" s="241"/>
      <c r="L3817" s="239"/>
      <c r="M3817" s="244"/>
      <c r="N3817" s="245" t="str">
        <f t="shared" ca="1" si="414"/>
        <v/>
      </c>
      <c r="O3817" s="239"/>
      <c r="P3817" s="244"/>
      <c r="Q3817" s="245" t="str">
        <f t="shared" si="415"/>
        <v/>
      </c>
      <c r="U3817" s="246" t="str">
        <f>IFERROR(VLOOKUP(C3817,'BASE EQUIPOS'!$G$8:$O$22,9,0)," ")</f>
        <v xml:space="preserve"> </v>
      </c>
      <c r="V3817" s="232" t="str">
        <f t="shared" si="417"/>
        <v/>
      </c>
      <c r="W3817" s="232" t="str">
        <f t="shared" si="418"/>
        <v/>
      </c>
      <c r="X3817" s="232" t="str">
        <f>IFERROR(VLOOKUP(W3817,Datos!$P$4:$Q$18,2,0),"")</f>
        <v/>
      </c>
      <c r="Y3817" s="232" t="str">
        <f t="shared" si="419"/>
        <v/>
      </c>
      <c r="AA3817" s="314" t="str">
        <f t="shared" ca="1" si="416"/>
        <v/>
      </c>
    </row>
    <row r="3818" spans="1:27" x14ac:dyDescent="0.3">
      <c r="A3818" s="238"/>
      <c r="B3818" s="241" t="str">
        <f t="shared" si="420"/>
        <v/>
      </c>
      <c r="C3818" s="239"/>
      <c r="D3818" s="240" t="str">
        <f>IF(C3818&lt;&gt;"",VLOOKUP(C3818,'BASE EQUIPOS'!$G$8:$H$22,2,0),"")</f>
        <v/>
      </c>
      <c r="E3818" s="241" t="str">
        <f>IF(C3818&lt;&gt;"",VLOOKUP(C3818,'BASE EQUIPOS'!$G$8:$I$22,3,0),"")</f>
        <v/>
      </c>
      <c r="F3818" s="241" t="str">
        <f>IF(C3818&lt;&gt;"",VLOOKUP(C3818,'BASE EQUIPOS'!$G$8:$J$22,4,0),"")</f>
        <v/>
      </c>
      <c r="G3818" s="242"/>
      <c r="H3818" s="233"/>
      <c r="I3818" s="241"/>
      <c r="J3818" s="241"/>
      <c r="K3818" s="241"/>
      <c r="L3818" s="239"/>
      <c r="M3818" s="244"/>
      <c r="N3818" s="245" t="str">
        <f t="shared" ca="1" si="414"/>
        <v/>
      </c>
      <c r="O3818" s="239"/>
      <c r="P3818" s="244"/>
      <c r="Q3818" s="245" t="str">
        <f t="shared" si="415"/>
        <v/>
      </c>
      <c r="U3818" s="246" t="str">
        <f>IFERROR(VLOOKUP(C3818,'BASE EQUIPOS'!$G$8:$O$22,9,0)," ")</f>
        <v xml:space="preserve"> </v>
      </c>
      <c r="V3818" s="232" t="str">
        <f t="shared" si="417"/>
        <v/>
      </c>
      <c r="W3818" s="232" t="str">
        <f t="shared" si="418"/>
        <v/>
      </c>
      <c r="X3818" s="232" t="str">
        <f>IFERROR(VLOOKUP(W3818,Datos!$P$4:$Q$18,2,0),"")</f>
        <v/>
      </c>
      <c r="Y3818" s="232" t="str">
        <f t="shared" si="419"/>
        <v/>
      </c>
      <c r="AA3818" s="314" t="str">
        <f t="shared" ca="1" si="416"/>
        <v/>
      </c>
    </row>
    <row r="3819" spans="1:27" x14ac:dyDescent="0.3">
      <c r="A3819" s="238"/>
      <c r="B3819" s="241" t="str">
        <f t="shared" si="420"/>
        <v/>
      </c>
      <c r="C3819" s="239"/>
      <c r="D3819" s="240" t="str">
        <f>IF(C3819&lt;&gt;"",VLOOKUP(C3819,'BASE EQUIPOS'!$G$8:$H$22,2,0),"")</f>
        <v/>
      </c>
      <c r="E3819" s="241" t="str">
        <f>IF(C3819&lt;&gt;"",VLOOKUP(C3819,'BASE EQUIPOS'!$G$8:$I$22,3,0),"")</f>
        <v/>
      </c>
      <c r="F3819" s="241" t="str">
        <f>IF(C3819&lt;&gt;"",VLOOKUP(C3819,'BASE EQUIPOS'!$G$8:$J$22,4,0),"")</f>
        <v/>
      </c>
      <c r="G3819" s="242"/>
      <c r="H3819" s="233"/>
      <c r="I3819" s="241"/>
      <c r="J3819" s="241"/>
      <c r="K3819" s="241"/>
      <c r="L3819" s="239"/>
      <c r="M3819" s="244"/>
      <c r="N3819" s="245" t="str">
        <f t="shared" ca="1" si="414"/>
        <v/>
      </c>
      <c r="O3819" s="239"/>
      <c r="P3819" s="244"/>
      <c r="Q3819" s="245" t="str">
        <f t="shared" si="415"/>
        <v/>
      </c>
      <c r="U3819" s="246" t="str">
        <f>IFERROR(VLOOKUP(C3819,'BASE EQUIPOS'!$G$8:$O$22,9,0)," ")</f>
        <v xml:space="preserve"> </v>
      </c>
      <c r="V3819" s="232" t="str">
        <f t="shared" si="417"/>
        <v/>
      </c>
      <c r="W3819" s="232" t="str">
        <f t="shared" si="418"/>
        <v/>
      </c>
      <c r="X3819" s="232" t="str">
        <f>IFERROR(VLOOKUP(W3819,Datos!$P$4:$Q$18,2,0),"")</f>
        <v/>
      </c>
      <c r="Y3819" s="232" t="str">
        <f t="shared" si="419"/>
        <v/>
      </c>
      <c r="AA3819" s="314" t="str">
        <f t="shared" ca="1" si="416"/>
        <v/>
      </c>
    </row>
    <row r="3820" spans="1:27" x14ac:dyDescent="0.3">
      <c r="A3820" s="238"/>
      <c r="B3820" s="241" t="str">
        <f t="shared" si="420"/>
        <v/>
      </c>
      <c r="C3820" s="239"/>
      <c r="D3820" s="240" t="str">
        <f>IF(C3820&lt;&gt;"",VLOOKUP(C3820,'BASE EQUIPOS'!$G$8:$H$22,2,0),"")</f>
        <v/>
      </c>
      <c r="E3820" s="241" t="str">
        <f>IF(C3820&lt;&gt;"",VLOOKUP(C3820,'BASE EQUIPOS'!$G$8:$I$22,3,0),"")</f>
        <v/>
      </c>
      <c r="F3820" s="241" t="str">
        <f>IF(C3820&lt;&gt;"",VLOOKUP(C3820,'BASE EQUIPOS'!$G$8:$J$22,4,0),"")</f>
        <v/>
      </c>
      <c r="G3820" s="242"/>
      <c r="H3820" s="233"/>
      <c r="I3820" s="241"/>
      <c r="J3820" s="241"/>
      <c r="K3820" s="241"/>
      <c r="L3820" s="239"/>
      <c r="M3820" s="244"/>
      <c r="N3820" s="245" t="str">
        <f t="shared" ca="1" si="414"/>
        <v/>
      </c>
      <c r="O3820" s="239"/>
      <c r="P3820" s="244"/>
      <c r="Q3820" s="245" t="str">
        <f t="shared" si="415"/>
        <v/>
      </c>
      <c r="U3820" s="246" t="str">
        <f>IFERROR(VLOOKUP(C3820,'BASE EQUIPOS'!$G$8:$O$22,9,0)," ")</f>
        <v xml:space="preserve"> </v>
      </c>
      <c r="V3820" s="232" t="str">
        <f t="shared" si="417"/>
        <v/>
      </c>
      <c r="W3820" s="232" t="str">
        <f t="shared" si="418"/>
        <v/>
      </c>
      <c r="X3820" s="232" t="str">
        <f>IFERROR(VLOOKUP(W3820,Datos!$P$4:$Q$18,2,0),"")</f>
        <v/>
      </c>
      <c r="Y3820" s="232" t="str">
        <f t="shared" si="419"/>
        <v/>
      </c>
      <c r="AA3820" s="314" t="str">
        <f t="shared" ca="1" si="416"/>
        <v/>
      </c>
    </row>
    <row r="3821" spans="1:27" x14ac:dyDescent="0.3">
      <c r="A3821" s="238"/>
      <c r="B3821" s="241" t="str">
        <f t="shared" si="420"/>
        <v/>
      </c>
      <c r="C3821" s="239"/>
      <c r="D3821" s="240" t="str">
        <f>IF(C3821&lt;&gt;"",VLOOKUP(C3821,'BASE EQUIPOS'!$G$8:$H$22,2,0),"")</f>
        <v/>
      </c>
      <c r="E3821" s="241" t="str">
        <f>IF(C3821&lt;&gt;"",VLOOKUP(C3821,'BASE EQUIPOS'!$G$8:$I$22,3,0),"")</f>
        <v/>
      </c>
      <c r="F3821" s="241" t="str">
        <f>IF(C3821&lt;&gt;"",VLOOKUP(C3821,'BASE EQUIPOS'!$G$8:$J$22,4,0),"")</f>
        <v/>
      </c>
      <c r="G3821" s="242"/>
      <c r="H3821" s="233"/>
      <c r="I3821" s="241"/>
      <c r="J3821" s="241"/>
      <c r="K3821" s="241"/>
      <c r="L3821" s="239"/>
      <c r="M3821" s="244"/>
      <c r="N3821" s="245" t="str">
        <f t="shared" ca="1" si="414"/>
        <v/>
      </c>
      <c r="O3821" s="239"/>
      <c r="P3821" s="244"/>
      <c r="Q3821" s="245" t="str">
        <f t="shared" si="415"/>
        <v/>
      </c>
      <c r="U3821" s="246" t="str">
        <f>IFERROR(VLOOKUP(C3821,'BASE EQUIPOS'!$G$8:$O$22,9,0)," ")</f>
        <v xml:space="preserve"> </v>
      </c>
      <c r="V3821" s="232" t="str">
        <f t="shared" si="417"/>
        <v/>
      </c>
      <c r="W3821" s="232" t="str">
        <f t="shared" si="418"/>
        <v/>
      </c>
      <c r="X3821" s="232" t="str">
        <f>IFERROR(VLOOKUP(W3821,Datos!$P$4:$Q$18,2,0),"")</f>
        <v/>
      </c>
      <c r="Y3821" s="232" t="str">
        <f t="shared" si="419"/>
        <v/>
      </c>
      <c r="AA3821" s="314" t="str">
        <f t="shared" ca="1" si="416"/>
        <v/>
      </c>
    </row>
    <row r="3822" spans="1:27" x14ac:dyDescent="0.3">
      <c r="A3822" s="238"/>
      <c r="B3822" s="241" t="str">
        <f t="shared" si="420"/>
        <v/>
      </c>
      <c r="C3822" s="239"/>
      <c r="D3822" s="240" t="str">
        <f>IF(C3822&lt;&gt;"",VLOOKUP(C3822,'BASE EQUIPOS'!$G$8:$H$22,2,0),"")</f>
        <v/>
      </c>
      <c r="E3822" s="241" t="str">
        <f>IF(C3822&lt;&gt;"",VLOOKUP(C3822,'BASE EQUIPOS'!$G$8:$I$22,3,0),"")</f>
        <v/>
      </c>
      <c r="F3822" s="241" t="str">
        <f>IF(C3822&lt;&gt;"",VLOOKUP(C3822,'BASE EQUIPOS'!$G$8:$J$22,4,0),"")</f>
        <v/>
      </c>
      <c r="G3822" s="242"/>
      <c r="H3822" s="233"/>
      <c r="I3822" s="241"/>
      <c r="J3822" s="241"/>
      <c r="K3822" s="241"/>
      <c r="L3822" s="239"/>
      <c r="M3822" s="244"/>
      <c r="N3822" s="245" t="str">
        <f t="shared" ca="1" si="414"/>
        <v/>
      </c>
      <c r="O3822" s="239"/>
      <c r="P3822" s="244"/>
      <c r="Q3822" s="245" t="str">
        <f t="shared" si="415"/>
        <v/>
      </c>
      <c r="U3822" s="246" t="str">
        <f>IFERROR(VLOOKUP(C3822,'BASE EQUIPOS'!$G$8:$O$22,9,0)," ")</f>
        <v xml:space="preserve"> </v>
      </c>
      <c r="V3822" s="232" t="str">
        <f t="shared" si="417"/>
        <v/>
      </c>
      <c r="W3822" s="232" t="str">
        <f t="shared" si="418"/>
        <v/>
      </c>
      <c r="X3822" s="232" t="str">
        <f>IFERROR(VLOOKUP(W3822,Datos!$P$4:$Q$18,2,0),"")</f>
        <v/>
      </c>
      <c r="Y3822" s="232" t="str">
        <f t="shared" si="419"/>
        <v/>
      </c>
      <c r="AA3822" s="314" t="str">
        <f t="shared" ca="1" si="416"/>
        <v/>
      </c>
    </row>
    <row r="3823" spans="1:27" x14ac:dyDescent="0.3">
      <c r="A3823" s="238"/>
      <c r="B3823" s="241" t="str">
        <f t="shared" si="420"/>
        <v/>
      </c>
      <c r="C3823" s="239"/>
      <c r="D3823" s="240" t="str">
        <f>IF(C3823&lt;&gt;"",VLOOKUP(C3823,'BASE EQUIPOS'!$G$8:$H$22,2,0),"")</f>
        <v/>
      </c>
      <c r="E3823" s="241" t="str">
        <f>IF(C3823&lt;&gt;"",VLOOKUP(C3823,'BASE EQUIPOS'!$G$8:$I$22,3,0),"")</f>
        <v/>
      </c>
      <c r="F3823" s="241" t="str">
        <f>IF(C3823&lt;&gt;"",VLOOKUP(C3823,'BASE EQUIPOS'!$G$8:$J$22,4,0),"")</f>
        <v/>
      </c>
      <c r="G3823" s="242"/>
      <c r="H3823" s="233"/>
      <c r="I3823" s="241"/>
      <c r="J3823" s="241"/>
      <c r="K3823" s="241"/>
      <c r="L3823" s="239"/>
      <c r="M3823" s="244"/>
      <c r="N3823" s="245" t="str">
        <f t="shared" ca="1" si="414"/>
        <v/>
      </c>
      <c r="O3823" s="239"/>
      <c r="P3823" s="244"/>
      <c r="Q3823" s="245" t="str">
        <f t="shared" si="415"/>
        <v/>
      </c>
      <c r="U3823" s="246" t="str">
        <f>IFERROR(VLOOKUP(C3823,'BASE EQUIPOS'!$G$8:$O$22,9,0)," ")</f>
        <v xml:space="preserve"> </v>
      </c>
      <c r="V3823" s="232" t="str">
        <f t="shared" si="417"/>
        <v/>
      </c>
      <c r="W3823" s="232" t="str">
        <f t="shared" si="418"/>
        <v/>
      </c>
      <c r="X3823" s="232" t="str">
        <f>IFERROR(VLOOKUP(W3823,Datos!$P$4:$Q$18,2,0),"")</f>
        <v/>
      </c>
      <c r="Y3823" s="232" t="str">
        <f t="shared" si="419"/>
        <v/>
      </c>
      <c r="AA3823" s="314" t="str">
        <f t="shared" ca="1" si="416"/>
        <v/>
      </c>
    </row>
    <row r="3824" spans="1:27" x14ac:dyDescent="0.3">
      <c r="A3824" s="238"/>
      <c r="B3824" s="241" t="str">
        <f t="shared" si="420"/>
        <v/>
      </c>
      <c r="C3824" s="239"/>
      <c r="D3824" s="240" t="str">
        <f>IF(C3824&lt;&gt;"",VLOOKUP(C3824,'BASE EQUIPOS'!$G$8:$H$22,2,0),"")</f>
        <v/>
      </c>
      <c r="E3824" s="241" t="str">
        <f>IF(C3824&lt;&gt;"",VLOOKUP(C3824,'BASE EQUIPOS'!$G$8:$I$22,3,0),"")</f>
        <v/>
      </c>
      <c r="F3824" s="241" t="str">
        <f>IF(C3824&lt;&gt;"",VLOOKUP(C3824,'BASE EQUIPOS'!$G$8:$J$22,4,0),"")</f>
        <v/>
      </c>
      <c r="G3824" s="242"/>
      <c r="H3824" s="233"/>
      <c r="I3824" s="241"/>
      <c r="J3824" s="241"/>
      <c r="K3824" s="241"/>
      <c r="L3824" s="239"/>
      <c r="M3824" s="244"/>
      <c r="N3824" s="245" t="str">
        <f t="shared" ca="1" si="414"/>
        <v/>
      </c>
      <c r="O3824" s="239"/>
      <c r="P3824" s="244"/>
      <c r="Q3824" s="245" t="str">
        <f t="shared" si="415"/>
        <v/>
      </c>
      <c r="U3824" s="246" t="str">
        <f>IFERROR(VLOOKUP(C3824,'BASE EQUIPOS'!$G$8:$O$22,9,0)," ")</f>
        <v xml:space="preserve"> </v>
      </c>
      <c r="V3824" s="232" t="str">
        <f t="shared" si="417"/>
        <v/>
      </c>
      <c r="W3824" s="232" t="str">
        <f t="shared" si="418"/>
        <v/>
      </c>
      <c r="X3824" s="232" t="str">
        <f>IFERROR(VLOOKUP(W3824,Datos!$P$4:$Q$18,2,0),"")</f>
        <v/>
      </c>
      <c r="Y3824" s="232" t="str">
        <f t="shared" si="419"/>
        <v/>
      </c>
      <c r="AA3824" s="314" t="str">
        <f t="shared" ca="1" si="416"/>
        <v/>
      </c>
    </row>
    <row r="3825" spans="1:27" x14ac:dyDescent="0.3">
      <c r="A3825" s="238"/>
      <c r="B3825" s="241" t="str">
        <f t="shared" si="420"/>
        <v/>
      </c>
      <c r="C3825" s="239"/>
      <c r="D3825" s="240" t="str">
        <f>IF(C3825&lt;&gt;"",VLOOKUP(C3825,'BASE EQUIPOS'!$G$8:$H$22,2,0),"")</f>
        <v/>
      </c>
      <c r="E3825" s="241" t="str">
        <f>IF(C3825&lt;&gt;"",VLOOKUP(C3825,'BASE EQUIPOS'!$G$8:$I$22,3,0),"")</f>
        <v/>
      </c>
      <c r="F3825" s="241" t="str">
        <f>IF(C3825&lt;&gt;"",VLOOKUP(C3825,'BASE EQUIPOS'!$G$8:$J$22,4,0),"")</f>
        <v/>
      </c>
      <c r="G3825" s="242"/>
      <c r="H3825" s="233"/>
      <c r="I3825" s="241"/>
      <c r="J3825" s="241"/>
      <c r="K3825" s="241"/>
      <c r="L3825" s="239"/>
      <c r="M3825" s="244"/>
      <c r="N3825" s="245" t="str">
        <f t="shared" ca="1" si="414"/>
        <v/>
      </c>
      <c r="O3825" s="239"/>
      <c r="P3825" s="244"/>
      <c r="Q3825" s="245" t="str">
        <f t="shared" si="415"/>
        <v/>
      </c>
      <c r="U3825" s="246" t="str">
        <f>IFERROR(VLOOKUP(C3825,'BASE EQUIPOS'!$G$8:$O$22,9,0)," ")</f>
        <v xml:space="preserve"> </v>
      </c>
      <c r="V3825" s="232" t="str">
        <f t="shared" si="417"/>
        <v/>
      </c>
      <c r="W3825" s="232" t="str">
        <f t="shared" si="418"/>
        <v/>
      </c>
      <c r="X3825" s="232" t="str">
        <f>IFERROR(VLOOKUP(W3825,Datos!$P$4:$Q$18,2,0),"")</f>
        <v/>
      </c>
      <c r="Y3825" s="232" t="str">
        <f t="shared" si="419"/>
        <v/>
      </c>
      <c r="AA3825" s="314" t="str">
        <f t="shared" ca="1" si="416"/>
        <v/>
      </c>
    </row>
    <row r="3826" spans="1:27" x14ac:dyDescent="0.3">
      <c r="A3826" s="238"/>
      <c r="B3826" s="241" t="str">
        <f t="shared" si="420"/>
        <v/>
      </c>
      <c r="C3826" s="239"/>
      <c r="D3826" s="240" t="str">
        <f>IF(C3826&lt;&gt;"",VLOOKUP(C3826,'BASE EQUIPOS'!$G$8:$H$22,2,0),"")</f>
        <v/>
      </c>
      <c r="E3826" s="241" t="str">
        <f>IF(C3826&lt;&gt;"",VLOOKUP(C3826,'BASE EQUIPOS'!$G$8:$I$22,3,0),"")</f>
        <v/>
      </c>
      <c r="F3826" s="241" t="str">
        <f>IF(C3826&lt;&gt;"",VLOOKUP(C3826,'BASE EQUIPOS'!$G$8:$J$22,4,0),"")</f>
        <v/>
      </c>
      <c r="G3826" s="242"/>
      <c r="H3826" s="233"/>
      <c r="I3826" s="241"/>
      <c r="J3826" s="241"/>
      <c r="K3826" s="241"/>
      <c r="L3826" s="239"/>
      <c r="M3826" s="244"/>
      <c r="N3826" s="245" t="str">
        <f t="shared" ca="1" si="414"/>
        <v/>
      </c>
      <c r="O3826" s="239"/>
      <c r="P3826" s="244"/>
      <c r="Q3826" s="245" t="str">
        <f t="shared" si="415"/>
        <v/>
      </c>
      <c r="U3826" s="246" t="str">
        <f>IFERROR(VLOOKUP(C3826,'BASE EQUIPOS'!$G$8:$O$22,9,0)," ")</f>
        <v xml:space="preserve"> </v>
      </c>
      <c r="V3826" s="232" t="str">
        <f t="shared" si="417"/>
        <v/>
      </c>
      <c r="W3826" s="232" t="str">
        <f t="shared" si="418"/>
        <v/>
      </c>
      <c r="X3826" s="232" t="str">
        <f>IFERROR(VLOOKUP(W3826,Datos!$P$4:$Q$18,2,0),"")</f>
        <v/>
      </c>
      <c r="Y3826" s="232" t="str">
        <f t="shared" si="419"/>
        <v/>
      </c>
      <c r="AA3826" s="314" t="str">
        <f t="shared" ca="1" si="416"/>
        <v/>
      </c>
    </row>
    <row r="3827" spans="1:27" x14ac:dyDescent="0.3">
      <c r="A3827" s="238"/>
      <c r="B3827" s="241" t="str">
        <f t="shared" si="420"/>
        <v/>
      </c>
      <c r="C3827" s="239"/>
      <c r="D3827" s="240" t="str">
        <f>IF(C3827&lt;&gt;"",VLOOKUP(C3827,'BASE EQUIPOS'!$G$8:$H$22,2,0),"")</f>
        <v/>
      </c>
      <c r="E3827" s="241" t="str">
        <f>IF(C3827&lt;&gt;"",VLOOKUP(C3827,'BASE EQUIPOS'!$G$8:$I$22,3,0),"")</f>
        <v/>
      </c>
      <c r="F3827" s="241" t="str">
        <f>IF(C3827&lt;&gt;"",VLOOKUP(C3827,'BASE EQUIPOS'!$G$8:$J$22,4,0),"")</f>
        <v/>
      </c>
      <c r="G3827" s="242"/>
      <c r="H3827" s="233"/>
      <c r="I3827" s="241"/>
      <c r="J3827" s="241"/>
      <c r="K3827" s="241"/>
      <c r="L3827" s="239"/>
      <c r="M3827" s="244"/>
      <c r="N3827" s="245" t="str">
        <f t="shared" ca="1" si="414"/>
        <v/>
      </c>
      <c r="O3827" s="239"/>
      <c r="P3827" s="244"/>
      <c r="Q3827" s="245" t="str">
        <f t="shared" si="415"/>
        <v/>
      </c>
      <c r="U3827" s="246" t="str">
        <f>IFERROR(VLOOKUP(C3827,'BASE EQUIPOS'!$G$8:$O$22,9,0)," ")</f>
        <v xml:space="preserve"> </v>
      </c>
      <c r="V3827" s="232" t="str">
        <f t="shared" si="417"/>
        <v/>
      </c>
      <c r="W3827" s="232" t="str">
        <f t="shared" si="418"/>
        <v/>
      </c>
      <c r="X3827" s="232" t="str">
        <f>IFERROR(VLOOKUP(W3827,Datos!$P$4:$Q$18,2,0),"")</f>
        <v/>
      </c>
      <c r="Y3827" s="232" t="str">
        <f t="shared" si="419"/>
        <v/>
      </c>
      <c r="AA3827" s="314" t="str">
        <f t="shared" ca="1" si="416"/>
        <v/>
      </c>
    </row>
    <row r="3828" spans="1:27" x14ac:dyDescent="0.3">
      <c r="A3828" s="238"/>
      <c r="B3828" s="241" t="str">
        <f t="shared" si="420"/>
        <v/>
      </c>
      <c r="C3828" s="239"/>
      <c r="D3828" s="240" t="str">
        <f>IF(C3828&lt;&gt;"",VLOOKUP(C3828,'BASE EQUIPOS'!$G$8:$H$22,2,0),"")</f>
        <v/>
      </c>
      <c r="E3828" s="241" t="str">
        <f>IF(C3828&lt;&gt;"",VLOOKUP(C3828,'BASE EQUIPOS'!$G$8:$I$22,3,0),"")</f>
        <v/>
      </c>
      <c r="F3828" s="241" t="str">
        <f>IF(C3828&lt;&gt;"",VLOOKUP(C3828,'BASE EQUIPOS'!$G$8:$J$22,4,0),"")</f>
        <v/>
      </c>
      <c r="G3828" s="242"/>
      <c r="H3828" s="233"/>
      <c r="I3828" s="241"/>
      <c r="J3828" s="241"/>
      <c r="K3828" s="241"/>
      <c r="L3828" s="239"/>
      <c r="M3828" s="244"/>
      <c r="N3828" s="245" t="str">
        <f t="shared" ca="1" si="414"/>
        <v/>
      </c>
      <c r="O3828" s="239"/>
      <c r="P3828" s="244"/>
      <c r="Q3828" s="245" t="str">
        <f t="shared" si="415"/>
        <v/>
      </c>
      <c r="U3828" s="246" t="str">
        <f>IFERROR(VLOOKUP(C3828,'BASE EQUIPOS'!$G$8:$O$22,9,0)," ")</f>
        <v xml:space="preserve"> </v>
      </c>
      <c r="V3828" s="232" t="str">
        <f t="shared" si="417"/>
        <v/>
      </c>
      <c r="W3828" s="232" t="str">
        <f t="shared" si="418"/>
        <v/>
      </c>
      <c r="X3828" s="232" t="str">
        <f>IFERROR(VLOOKUP(W3828,Datos!$P$4:$Q$18,2,0),"")</f>
        <v/>
      </c>
      <c r="Y3828" s="232" t="str">
        <f t="shared" si="419"/>
        <v/>
      </c>
      <c r="AA3828" s="314" t="str">
        <f t="shared" ca="1" si="416"/>
        <v/>
      </c>
    </row>
    <row r="3829" spans="1:27" x14ac:dyDescent="0.3">
      <c r="A3829" s="238"/>
      <c r="B3829" s="241" t="str">
        <f t="shared" si="420"/>
        <v/>
      </c>
      <c r="C3829" s="239"/>
      <c r="D3829" s="240" t="str">
        <f>IF(C3829&lt;&gt;"",VLOOKUP(C3829,'BASE EQUIPOS'!$G$8:$H$22,2,0),"")</f>
        <v/>
      </c>
      <c r="E3829" s="241" t="str">
        <f>IF(C3829&lt;&gt;"",VLOOKUP(C3829,'BASE EQUIPOS'!$G$8:$I$22,3,0),"")</f>
        <v/>
      </c>
      <c r="F3829" s="241" t="str">
        <f>IF(C3829&lt;&gt;"",VLOOKUP(C3829,'BASE EQUIPOS'!$G$8:$J$22,4,0),"")</f>
        <v/>
      </c>
      <c r="G3829" s="242"/>
      <c r="H3829" s="233"/>
      <c r="I3829" s="241"/>
      <c r="J3829" s="241"/>
      <c r="K3829" s="241"/>
      <c r="L3829" s="239"/>
      <c r="M3829" s="244"/>
      <c r="N3829" s="245" t="str">
        <f t="shared" ca="1" si="414"/>
        <v/>
      </c>
      <c r="O3829" s="239"/>
      <c r="P3829" s="244"/>
      <c r="Q3829" s="245" t="str">
        <f t="shared" si="415"/>
        <v/>
      </c>
      <c r="U3829" s="246" t="str">
        <f>IFERROR(VLOOKUP(C3829,'BASE EQUIPOS'!$G$8:$O$22,9,0)," ")</f>
        <v xml:space="preserve"> </v>
      </c>
      <c r="V3829" s="232" t="str">
        <f t="shared" si="417"/>
        <v/>
      </c>
      <c r="W3829" s="232" t="str">
        <f t="shared" si="418"/>
        <v/>
      </c>
      <c r="X3829" s="232" t="str">
        <f>IFERROR(VLOOKUP(W3829,Datos!$P$4:$Q$18,2,0),"")</f>
        <v/>
      </c>
      <c r="Y3829" s="232" t="str">
        <f t="shared" si="419"/>
        <v/>
      </c>
      <c r="AA3829" s="314" t="str">
        <f t="shared" ca="1" si="416"/>
        <v/>
      </c>
    </row>
    <row r="3830" spans="1:27" x14ac:dyDescent="0.3">
      <c r="A3830" s="238"/>
      <c r="B3830" s="241" t="str">
        <f t="shared" si="420"/>
        <v/>
      </c>
      <c r="C3830" s="239"/>
      <c r="D3830" s="240" t="str">
        <f>IF(C3830&lt;&gt;"",VLOOKUP(C3830,'BASE EQUIPOS'!$G$8:$H$22,2,0),"")</f>
        <v/>
      </c>
      <c r="E3830" s="241" t="str">
        <f>IF(C3830&lt;&gt;"",VLOOKUP(C3830,'BASE EQUIPOS'!$G$8:$I$22,3,0),"")</f>
        <v/>
      </c>
      <c r="F3830" s="241" t="str">
        <f>IF(C3830&lt;&gt;"",VLOOKUP(C3830,'BASE EQUIPOS'!$G$8:$J$22,4,0),"")</f>
        <v/>
      </c>
      <c r="G3830" s="242"/>
      <c r="H3830" s="233"/>
      <c r="I3830" s="241"/>
      <c r="J3830" s="241"/>
      <c r="K3830" s="241"/>
      <c r="L3830" s="239"/>
      <c r="M3830" s="244"/>
      <c r="N3830" s="245" t="str">
        <f t="shared" ca="1" si="414"/>
        <v/>
      </c>
      <c r="O3830" s="239"/>
      <c r="P3830" s="244"/>
      <c r="Q3830" s="245" t="str">
        <f t="shared" si="415"/>
        <v/>
      </c>
      <c r="U3830" s="246" t="str">
        <f>IFERROR(VLOOKUP(C3830,'BASE EQUIPOS'!$G$8:$O$22,9,0)," ")</f>
        <v xml:space="preserve"> </v>
      </c>
      <c r="V3830" s="232" t="str">
        <f t="shared" si="417"/>
        <v/>
      </c>
      <c r="W3830" s="232" t="str">
        <f t="shared" si="418"/>
        <v/>
      </c>
      <c r="X3830" s="232" t="str">
        <f>IFERROR(VLOOKUP(W3830,Datos!$P$4:$Q$18,2,0),"")</f>
        <v/>
      </c>
      <c r="Y3830" s="232" t="str">
        <f t="shared" si="419"/>
        <v/>
      </c>
      <c r="AA3830" s="314" t="str">
        <f t="shared" ca="1" si="416"/>
        <v/>
      </c>
    </row>
    <row r="3831" spans="1:27" x14ac:dyDescent="0.3">
      <c r="A3831" s="238"/>
      <c r="B3831" s="241" t="str">
        <f t="shared" si="420"/>
        <v/>
      </c>
      <c r="C3831" s="239"/>
      <c r="D3831" s="240" t="str">
        <f>IF(C3831&lt;&gt;"",VLOOKUP(C3831,'BASE EQUIPOS'!$G$8:$H$22,2,0),"")</f>
        <v/>
      </c>
      <c r="E3831" s="241" t="str">
        <f>IF(C3831&lt;&gt;"",VLOOKUP(C3831,'BASE EQUIPOS'!$G$8:$I$22,3,0),"")</f>
        <v/>
      </c>
      <c r="F3831" s="241" t="str">
        <f>IF(C3831&lt;&gt;"",VLOOKUP(C3831,'BASE EQUIPOS'!$G$8:$J$22,4,0),"")</f>
        <v/>
      </c>
      <c r="G3831" s="242"/>
      <c r="H3831" s="233"/>
      <c r="I3831" s="241"/>
      <c r="J3831" s="241"/>
      <c r="K3831" s="241"/>
      <c r="L3831" s="239"/>
      <c r="M3831" s="244"/>
      <c r="N3831" s="245" t="str">
        <f t="shared" ca="1" si="414"/>
        <v/>
      </c>
      <c r="O3831" s="239"/>
      <c r="P3831" s="244"/>
      <c r="Q3831" s="245" t="str">
        <f t="shared" si="415"/>
        <v/>
      </c>
      <c r="U3831" s="246" t="str">
        <f>IFERROR(VLOOKUP(C3831,'BASE EQUIPOS'!$G$8:$O$22,9,0)," ")</f>
        <v xml:space="preserve"> </v>
      </c>
      <c r="V3831" s="232" t="str">
        <f t="shared" si="417"/>
        <v/>
      </c>
      <c r="W3831" s="232" t="str">
        <f t="shared" si="418"/>
        <v/>
      </c>
      <c r="X3831" s="232" t="str">
        <f>IFERROR(VLOOKUP(W3831,Datos!$P$4:$Q$18,2,0),"")</f>
        <v/>
      </c>
      <c r="Y3831" s="232" t="str">
        <f t="shared" si="419"/>
        <v/>
      </c>
      <c r="AA3831" s="314" t="str">
        <f t="shared" ca="1" si="416"/>
        <v/>
      </c>
    </row>
    <row r="3832" spans="1:27" x14ac:dyDescent="0.3">
      <c r="A3832" s="238"/>
      <c r="B3832" s="241" t="str">
        <f t="shared" si="420"/>
        <v/>
      </c>
      <c r="C3832" s="239"/>
      <c r="D3832" s="240" t="str">
        <f>IF(C3832&lt;&gt;"",VLOOKUP(C3832,'BASE EQUIPOS'!$G$8:$H$22,2,0),"")</f>
        <v/>
      </c>
      <c r="E3832" s="241" t="str">
        <f>IF(C3832&lt;&gt;"",VLOOKUP(C3832,'BASE EQUIPOS'!$G$8:$I$22,3,0),"")</f>
        <v/>
      </c>
      <c r="F3832" s="241" t="str">
        <f>IF(C3832&lt;&gt;"",VLOOKUP(C3832,'BASE EQUIPOS'!$G$8:$J$22,4,0),"")</f>
        <v/>
      </c>
      <c r="G3832" s="242"/>
      <c r="H3832" s="233"/>
      <c r="I3832" s="241"/>
      <c r="J3832" s="241"/>
      <c r="K3832" s="241"/>
      <c r="L3832" s="239"/>
      <c r="M3832" s="244"/>
      <c r="N3832" s="245" t="str">
        <f t="shared" ca="1" si="414"/>
        <v/>
      </c>
      <c r="O3832" s="239"/>
      <c r="P3832" s="244"/>
      <c r="Q3832" s="245" t="str">
        <f t="shared" si="415"/>
        <v/>
      </c>
      <c r="U3832" s="246" t="str">
        <f>IFERROR(VLOOKUP(C3832,'BASE EQUIPOS'!$G$8:$O$22,9,0)," ")</f>
        <v xml:space="preserve"> </v>
      </c>
      <c r="V3832" s="232" t="str">
        <f t="shared" si="417"/>
        <v/>
      </c>
      <c r="W3832" s="232" t="str">
        <f t="shared" si="418"/>
        <v/>
      </c>
      <c r="X3832" s="232" t="str">
        <f>IFERROR(VLOOKUP(W3832,Datos!$P$4:$Q$18,2,0),"")</f>
        <v/>
      </c>
      <c r="Y3832" s="232" t="str">
        <f t="shared" si="419"/>
        <v/>
      </c>
      <c r="AA3832" s="314" t="str">
        <f t="shared" ca="1" si="416"/>
        <v/>
      </c>
    </row>
    <row r="3833" spans="1:27" x14ac:dyDescent="0.3">
      <c r="A3833" s="238"/>
      <c r="B3833" s="241" t="str">
        <f t="shared" si="420"/>
        <v/>
      </c>
      <c r="C3833" s="239"/>
      <c r="D3833" s="240" t="str">
        <f>IF(C3833&lt;&gt;"",VLOOKUP(C3833,'BASE EQUIPOS'!$G$8:$H$22,2,0),"")</f>
        <v/>
      </c>
      <c r="E3833" s="241" t="str">
        <f>IF(C3833&lt;&gt;"",VLOOKUP(C3833,'BASE EQUIPOS'!$G$8:$I$22,3,0),"")</f>
        <v/>
      </c>
      <c r="F3833" s="241" t="str">
        <f>IF(C3833&lt;&gt;"",VLOOKUP(C3833,'BASE EQUIPOS'!$G$8:$J$22,4,0),"")</f>
        <v/>
      </c>
      <c r="G3833" s="242"/>
      <c r="H3833" s="233"/>
      <c r="I3833" s="241"/>
      <c r="J3833" s="241"/>
      <c r="K3833" s="241"/>
      <c r="L3833" s="239"/>
      <c r="M3833" s="244"/>
      <c r="N3833" s="245" t="str">
        <f t="shared" ca="1" si="414"/>
        <v/>
      </c>
      <c r="O3833" s="239"/>
      <c r="P3833" s="244"/>
      <c r="Q3833" s="245" t="str">
        <f t="shared" si="415"/>
        <v/>
      </c>
      <c r="U3833" s="246" t="str">
        <f>IFERROR(VLOOKUP(C3833,'BASE EQUIPOS'!$G$8:$O$22,9,0)," ")</f>
        <v xml:space="preserve"> </v>
      </c>
      <c r="V3833" s="232" t="str">
        <f t="shared" si="417"/>
        <v/>
      </c>
      <c r="W3833" s="232" t="str">
        <f t="shared" si="418"/>
        <v/>
      </c>
      <c r="X3833" s="232" t="str">
        <f>IFERROR(VLOOKUP(W3833,Datos!$P$4:$Q$18,2,0),"")</f>
        <v/>
      </c>
      <c r="Y3833" s="232" t="str">
        <f t="shared" si="419"/>
        <v/>
      </c>
      <c r="AA3833" s="314" t="str">
        <f t="shared" ca="1" si="416"/>
        <v/>
      </c>
    </row>
    <row r="3834" spans="1:27" x14ac:dyDescent="0.3">
      <c r="A3834" s="238"/>
      <c r="B3834" s="241" t="str">
        <f t="shared" si="420"/>
        <v/>
      </c>
      <c r="C3834" s="239"/>
      <c r="D3834" s="240" t="str">
        <f>IF(C3834&lt;&gt;"",VLOOKUP(C3834,'BASE EQUIPOS'!$G$8:$H$22,2,0),"")</f>
        <v/>
      </c>
      <c r="E3834" s="241" t="str">
        <f>IF(C3834&lt;&gt;"",VLOOKUP(C3834,'BASE EQUIPOS'!$G$8:$I$22,3,0),"")</f>
        <v/>
      </c>
      <c r="F3834" s="241" t="str">
        <f>IF(C3834&lt;&gt;"",VLOOKUP(C3834,'BASE EQUIPOS'!$G$8:$J$22,4,0),"")</f>
        <v/>
      </c>
      <c r="G3834" s="242"/>
      <c r="H3834" s="233"/>
      <c r="I3834" s="241"/>
      <c r="J3834" s="241"/>
      <c r="K3834" s="241"/>
      <c r="L3834" s="239"/>
      <c r="M3834" s="244"/>
      <c r="N3834" s="245" t="str">
        <f t="shared" ca="1" si="414"/>
        <v/>
      </c>
      <c r="O3834" s="239"/>
      <c r="P3834" s="244"/>
      <c r="Q3834" s="245" t="str">
        <f t="shared" si="415"/>
        <v/>
      </c>
      <c r="U3834" s="246" t="str">
        <f>IFERROR(VLOOKUP(C3834,'BASE EQUIPOS'!$G$8:$O$22,9,0)," ")</f>
        <v xml:space="preserve"> </v>
      </c>
      <c r="V3834" s="232" t="str">
        <f t="shared" si="417"/>
        <v/>
      </c>
      <c r="W3834" s="232" t="str">
        <f t="shared" si="418"/>
        <v/>
      </c>
      <c r="X3834" s="232" t="str">
        <f>IFERROR(VLOOKUP(W3834,Datos!$P$4:$Q$18,2,0),"")</f>
        <v/>
      </c>
      <c r="Y3834" s="232" t="str">
        <f t="shared" si="419"/>
        <v/>
      </c>
      <c r="AA3834" s="314" t="str">
        <f t="shared" ca="1" si="416"/>
        <v/>
      </c>
    </row>
    <row r="3835" spans="1:27" x14ac:dyDescent="0.3">
      <c r="A3835" s="238"/>
      <c r="B3835" s="241" t="str">
        <f t="shared" si="420"/>
        <v/>
      </c>
      <c r="C3835" s="239"/>
      <c r="D3835" s="240" t="str">
        <f>IF(C3835&lt;&gt;"",VLOOKUP(C3835,'BASE EQUIPOS'!$G$8:$H$22,2,0),"")</f>
        <v/>
      </c>
      <c r="E3835" s="241" t="str">
        <f>IF(C3835&lt;&gt;"",VLOOKUP(C3835,'BASE EQUIPOS'!$G$8:$I$22,3,0),"")</f>
        <v/>
      </c>
      <c r="F3835" s="241" t="str">
        <f>IF(C3835&lt;&gt;"",VLOOKUP(C3835,'BASE EQUIPOS'!$G$8:$J$22,4,0),"")</f>
        <v/>
      </c>
      <c r="G3835" s="242"/>
      <c r="H3835" s="233"/>
      <c r="I3835" s="241"/>
      <c r="J3835" s="241"/>
      <c r="K3835" s="241"/>
      <c r="L3835" s="239"/>
      <c r="M3835" s="244"/>
      <c r="N3835" s="245" t="str">
        <f t="shared" ca="1" si="414"/>
        <v/>
      </c>
      <c r="O3835" s="239"/>
      <c r="P3835" s="244"/>
      <c r="Q3835" s="245" t="str">
        <f t="shared" si="415"/>
        <v/>
      </c>
      <c r="U3835" s="246" t="str">
        <f>IFERROR(VLOOKUP(C3835,'BASE EQUIPOS'!$G$8:$O$22,9,0)," ")</f>
        <v xml:space="preserve"> </v>
      </c>
      <c r="V3835" s="232" t="str">
        <f t="shared" si="417"/>
        <v/>
      </c>
      <c r="W3835" s="232" t="str">
        <f t="shared" si="418"/>
        <v/>
      </c>
      <c r="X3835" s="232" t="str">
        <f>IFERROR(VLOOKUP(W3835,Datos!$P$4:$Q$18,2,0),"")</f>
        <v/>
      </c>
      <c r="Y3835" s="232" t="str">
        <f t="shared" si="419"/>
        <v/>
      </c>
      <c r="AA3835" s="314" t="str">
        <f t="shared" ca="1" si="416"/>
        <v/>
      </c>
    </row>
    <row r="3836" spans="1:27" x14ac:dyDescent="0.3">
      <c r="A3836" s="238"/>
      <c r="B3836" s="241" t="str">
        <f t="shared" si="420"/>
        <v/>
      </c>
      <c r="C3836" s="239"/>
      <c r="D3836" s="240" t="str">
        <f>IF(C3836&lt;&gt;"",VLOOKUP(C3836,'BASE EQUIPOS'!$G$8:$H$22,2,0),"")</f>
        <v/>
      </c>
      <c r="E3836" s="241" t="str">
        <f>IF(C3836&lt;&gt;"",VLOOKUP(C3836,'BASE EQUIPOS'!$G$8:$I$22,3,0),"")</f>
        <v/>
      </c>
      <c r="F3836" s="241" t="str">
        <f>IF(C3836&lt;&gt;"",VLOOKUP(C3836,'BASE EQUIPOS'!$G$8:$J$22,4,0),"")</f>
        <v/>
      </c>
      <c r="G3836" s="242"/>
      <c r="H3836" s="233"/>
      <c r="I3836" s="241"/>
      <c r="J3836" s="241"/>
      <c r="K3836" s="241"/>
      <c r="L3836" s="239"/>
      <c r="M3836" s="244"/>
      <c r="N3836" s="245" t="str">
        <f t="shared" ca="1" si="414"/>
        <v/>
      </c>
      <c r="O3836" s="239"/>
      <c r="P3836" s="244"/>
      <c r="Q3836" s="245" t="str">
        <f t="shared" si="415"/>
        <v/>
      </c>
      <c r="U3836" s="246" t="str">
        <f>IFERROR(VLOOKUP(C3836,'BASE EQUIPOS'!$G$8:$O$22,9,0)," ")</f>
        <v xml:space="preserve"> </v>
      </c>
      <c r="V3836" s="232" t="str">
        <f t="shared" si="417"/>
        <v/>
      </c>
      <c r="W3836" s="232" t="str">
        <f t="shared" si="418"/>
        <v/>
      </c>
      <c r="X3836" s="232" t="str">
        <f>IFERROR(VLOOKUP(W3836,Datos!$P$4:$Q$18,2,0),"")</f>
        <v/>
      </c>
      <c r="Y3836" s="232" t="str">
        <f t="shared" si="419"/>
        <v/>
      </c>
      <c r="AA3836" s="314" t="str">
        <f t="shared" ca="1" si="416"/>
        <v/>
      </c>
    </row>
    <row r="3837" spans="1:27" x14ac:dyDescent="0.3">
      <c r="A3837" s="238"/>
      <c r="B3837" s="241" t="str">
        <f t="shared" si="420"/>
        <v/>
      </c>
      <c r="C3837" s="239"/>
      <c r="D3837" s="240" t="str">
        <f>IF(C3837&lt;&gt;"",VLOOKUP(C3837,'BASE EQUIPOS'!$G$8:$H$22,2,0),"")</f>
        <v/>
      </c>
      <c r="E3837" s="241" t="str">
        <f>IF(C3837&lt;&gt;"",VLOOKUP(C3837,'BASE EQUIPOS'!$G$8:$I$22,3,0),"")</f>
        <v/>
      </c>
      <c r="F3837" s="241" t="str">
        <f>IF(C3837&lt;&gt;"",VLOOKUP(C3837,'BASE EQUIPOS'!$G$8:$J$22,4,0),"")</f>
        <v/>
      </c>
      <c r="G3837" s="242"/>
      <c r="H3837" s="233"/>
      <c r="I3837" s="241"/>
      <c r="J3837" s="241"/>
      <c r="K3837" s="241"/>
      <c r="L3837" s="239"/>
      <c r="M3837" s="244"/>
      <c r="N3837" s="245" t="str">
        <f t="shared" ca="1" si="414"/>
        <v/>
      </c>
      <c r="O3837" s="239"/>
      <c r="P3837" s="244"/>
      <c r="Q3837" s="245" t="str">
        <f t="shared" si="415"/>
        <v/>
      </c>
      <c r="U3837" s="246" t="str">
        <f>IFERROR(VLOOKUP(C3837,'BASE EQUIPOS'!$G$8:$O$22,9,0)," ")</f>
        <v xml:space="preserve"> </v>
      </c>
      <c r="V3837" s="232" t="str">
        <f t="shared" si="417"/>
        <v/>
      </c>
      <c r="W3837" s="232" t="str">
        <f t="shared" si="418"/>
        <v/>
      </c>
      <c r="X3837" s="232" t="str">
        <f>IFERROR(VLOOKUP(W3837,Datos!$P$4:$Q$18,2,0),"")</f>
        <v/>
      </c>
      <c r="Y3837" s="232" t="str">
        <f t="shared" si="419"/>
        <v/>
      </c>
      <c r="AA3837" s="314" t="str">
        <f t="shared" ca="1" si="416"/>
        <v/>
      </c>
    </row>
    <row r="3838" spans="1:27" x14ac:dyDescent="0.3">
      <c r="A3838" s="238"/>
      <c r="B3838" s="241" t="str">
        <f t="shared" si="420"/>
        <v/>
      </c>
      <c r="C3838" s="239"/>
      <c r="D3838" s="240" t="str">
        <f>IF(C3838&lt;&gt;"",VLOOKUP(C3838,'BASE EQUIPOS'!$G$8:$H$22,2,0),"")</f>
        <v/>
      </c>
      <c r="E3838" s="241" t="str">
        <f>IF(C3838&lt;&gt;"",VLOOKUP(C3838,'BASE EQUIPOS'!$G$8:$I$22,3,0),"")</f>
        <v/>
      </c>
      <c r="F3838" s="241" t="str">
        <f>IF(C3838&lt;&gt;"",VLOOKUP(C3838,'BASE EQUIPOS'!$G$8:$J$22,4,0),"")</f>
        <v/>
      </c>
      <c r="G3838" s="242"/>
      <c r="H3838" s="233"/>
      <c r="I3838" s="241"/>
      <c r="J3838" s="241"/>
      <c r="K3838" s="241"/>
      <c r="L3838" s="239"/>
      <c r="M3838" s="244"/>
      <c r="N3838" s="245" t="str">
        <f t="shared" ca="1" si="414"/>
        <v/>
      </c>
      <c r="O3838" s="239"/>
      <c r="P3838" s="244"/>
      <c r="Q3838" s="245" t="str">
        <f t="shared" si="415"/>
        <v/>
      </c>
      <c r="U3838" s="246" t="str">
        <f>IFERROR(VLOOKUP(C3838,'BASE EQUIPOS'!$G$8:$O$22,9,0)," ")</f>
        <v xml:space="preserve"> </v>
      </c>
      <c r="V3838" s="232" t="str">
        <f t="shared" si="417"/>
        <v/>
      </c>
      <c r="W3838" s="232" t="str">
        <f t="shared" si="418"/>
        <v/>
      </c>
      <c r="X3838" s="232" t="str">
        <f>IFERROR(VLOOKUP(W3838,Datos!$P$4:$Q$18,2,0),"")</f>
        <v/>
      </c>
      <c r="Y3838" s="232" t="str">
        <f t="shared" si="419"/>
        <v/>
      </c>
      <c r="AA3838" s="314" t="str">
        <f t="shared" ca="1" si="416"/>
        <v/>
      </c>
    </row>
    <row r="3839" spans="1:27" x14ac:dyDescent="0.3">
      <c r="A3839" s="238"/>
      <c r="B3839" s="241" t="str">
        <f t="shared" si="420"/>
        <v/>
      </c>
      <c r="C3839" s="239"/>
      <c r="D3839" s="240" t="str">
        <f>IF(C3839&lt;&gt;"",VLOOKUP(C3839,'BASE EQUIPOS'!$G$8:$H$22,2,0),"")</f>
        <v/>
      </c>
      <c r="E3839" s="241" t="str">
        <f>IF(C3839&lt;&gt;"",VLOOKUP(C3839,'BASE EQUIPOS'!$G$8:$I$22,3,0),"")</f>
        <v/>
      </c>
      <c r="F3839" s="241" t="str">
        <f>IF(C3839&lt;&gt;"",VLOOKUP(C3839,'BASE EQUIPOS'!$G$8:$J$22,4,0),"")</f>
        <v/>
      </c>
      <c r="G3839" s="242"/>
      <c r="H3839" s="233"/>
      <c r="I3839" s="241"/>
      <c r="J3839" s="241"/>
      <c r="K3839" s="241"/>
      <c r="L3839" s="239"/>
      <c r="M3839" s="244"/>
      <c r="N3839" s="245" t="str">
        <f t="shared" ca="1" si="414"/>
        <v/>
      </c>
      <c r="O3839" s="239"/>
      <c r="P3839" s="244"/>
      <c r="Q3839" s="245" t="str">
        <f t="shared" si="415"/>
        <v/>
      </c>
      <c r="U3839" s="246" t="str">
        <f>IFERROR(VLOOKUP(C3839,'BASE EQUIPOS'!$G$8:$O$22,9,0)," ")</f>
        <v xml:space="preserve"> </v>
      </c>
      <c r="V3839" s="232" t="str">
        <f t="shared" si="417"/>
        <v/>
      </c>
      <c r="W3839" s="232" t="str">
        <f t="shared" si="418"/>
        <v/>
      </c>
      <c r="X3839" s="232" t="str">
        <f>IFERROR(VLOOKUP(W3839,Datos!$P$4:$Q$18,2,0),"")</f>
        <v/>
      </c>
      <c r="Y3839" s="232" t="str">
        <f t="shared" si="419"/>
        <v/>
      </c>
      <c r="AA3839" s="314" t="str">
        <f t="shared" ca="1" si="416"/>
        <v/>
      </c>
    </row>
    <row r="3840" spans="1:27" x14ac:dyDescent="0.3">
      <c r="A3840" s="238"/>
      <c r="B3840" s="241" t="str">
        <f t="shared" si="420"/>
        <v/>
      </c>
      <c r="C3840" s="239"/>
      <c r="D3840" s="240" t="str">
        <f>IF(C3840&lt;&gt;"",VLOOKUP(C3840,'BASE EQUIPOS'!$G$8:$H$22,2,0),"")</f>
        <v/>
      </c>
      <c r="E3840" s="241" t="str">
        <f>IF(C3840&lt;&gt;"",VLOOKUP(C3840,'BASE EQUIPOS'!$G$8:$I$22,3,0),"")</f>
        <v/>
      </c>
      <c r="F3840" s="241" t="str">
        <f>IF(C3840&lt;&gt;"",VLOOKUP(C3840,'BASE EQUIPOS'!$G$8:$J$22,4,0),"")</f>
        <v/>
      </c>
      <c r="G3840" s="242"/>
      <c r="H3840" s="233"/>
      <c r="I3840" s="241"/>
      <c r="J3840" s="241"/>
      <c r="K3840" s="241"/>
      <c r="L3840" s="239"/>
      <c r="M3840" s="244"/>
      <c r="N3840" s="245" t="str">
        <f t="shared" ca="1" si="414"/>
        <v/>
      </c>
      <c r="O3840" s="239"/>
      <c r="P3840" s="244"/>
      <c r="Q3840" s="245" t="str">
        <f t="shared" si="415"/>
        <v/>
      </c>
      <c r="U3840" s="246" t="str">
        <f>IFERROR(VLOOKUP(C3840,'BASE EQUIPOS'!$G$8:$O$22,9,0)," ")</f>
        <v xml:space="preserve"> </v>
      </c>
      <c r="V3840" s="232" t="str">
        <f t="shared" si="417"/>
        <v/>
      </c>
      <c r="W3840" s="232" t="str">
        <f t="shared" si="418"/>
        <v/>
      </c>
      <c r="X3840" s="232" t="str">
        <f>IFERROR(VLOOKUP(W3840,Datos!$P$4:$Q$18,2,0),"")</f>
        <v/>
      </c>
      <c r="Y3840" s="232" t="str">
        <f t="shared" si="419"/>
        <v/>
      </c>
      <c r="AA3840" s="314" t="str">
        <f t="shared" ca="1" si="416"/>
        <v/>
      </c>
    </row>
    <row r="3841" spans="1:27" x14ac:dyDescent="0.3">
      <c r="A3841" s="238"/>
      <c r="B3841" s="241" t="str">
        <f t="shared" si="420"/>
        <v/>
      </c>
      <c r="C3841" s="239"/>
      <c r="D3841" s="240" t="str">
        <f>IF(C3841&lt;&gt;"",VLOOKUP(C3841,'BASE EQUIPOS'!$G$8:$H$22,2,0),"")</f>
        <v/>
      </c>
      <c r="E3841" s="241" t="str">
        <f>IF(C3841&lt;&gt;"",VLOOKUP(C3841,'BASE EQUIPOS'!$G$8:$I$22,3,0),"")</f>
        <v/>
      </c>
      <c r="F3841" s="241" t="str">
        <f>IF(C3841&lt;&gt;"",VLOOKUP(C3841,'BASE EQUIPOS'!$G$8:$J$22,4,0),"")</f>
        <v/>
      </c>
      <c r="G3841" s="242"/>
      <c r="H3841" s="233"/>
      <c r="I3841" s="241"/>
      <c r="J3841" s="241"/>
      <c r="K3841" s="241"/>
      <c r="L3841" s="239"/>
      <c r="M3841" s="244"/>
      <c r="N3841" s="245" t="str">
        <f t="shared" ca="1" si="414"/>
        <v/>
      </c>
      <c r="O3841" s="239"/>
      <c r="P3841" s="244"/>
      <c r="Q3841" s="245" t="str">
        <f t="shared" si="415"/>
        <v/>
      </c>
      <c r="U3841" s="246" t="str">
        <f>IFERROR(VLOOKUP(C3841,'BASE EQUIPOS'!$G$8:$O$22,9,0)," ")</f>
        <v xml:space="preserve"> </v>
      </c>
      <c r="V3841" s="232" t="str">
        <f t="shared" si="417"/>
        <v/>
      </c>
      <c r="W3841" s="232" t="str">
        <f t="shared" si="418"/>
        <v/>
      </c>
      <c r="X3841" s="232" t="str">
        <f>IFERROR(VLOOKUP(W3841,Datos!$P$4:$Q$18,2,0),"")</f>
        <v/>
      </c>
      <c r="Y3841" s="232" t="str">
        <f t="shared" si="419"/>
        <v/>
      </c>
      <c r="AA3841" s="314" t="str">
        <f t="shared" ca="1" si="416"/>
        <v/>
      </c>
    </row>
    <row r="3842" spans="1:27" x14ac:dyDescent="0.3">
      <c r="A3842" s="238"/>
      <c r="B3842" s="241" t="str">
        <f t="shared" si="420"/>
        <v/>
      </c>
      <c r="C3842" s="239"/>
      <c r="D3842" s="240" t="str">
        <f>IF(C3842&lt;&gt;"",VLOOKUP(C3842,'BASE EQUIPOS'!$G$8:$H$22,2,0),"")</f>
        <v/>
      </c>
      <c r="E3842" s="241" t="str">
        <f>IF(C3842&lt;&gt;"",VLOOKUP(C3842,'BASE EQUIPOS'!$G$8:$I$22,3,0),"")</f>
        <v/>
      </c>
      <c r="F3842" s="241" t="str">
        <f>IF(C3842&lt;&gt;"",VLOOKUP(C3842,'BASE EQUIPOS'!$G$8:$J$22,4,0),"")</f>
        <v/>
      </c>
      <c r="G3842" s="242"/>
      <c r="H3842" s="233"/>
      <c r="I3842" s="241"/>
      <c r="J3842" s="241"/>
      <c r="K3842" s="241"/>
      <c r="L3842" s="239"/>
      <c r="M3842" s="244"/>
      <c r="N3842" s="245" t="str">
        <f t="shared" ca="1" si="414"/>
        <v/>
      </c>
      <c r="O3842" s="239"/>
      <c r="P3842" s="244"/>
      <c r="Q3842" s="245" t="str">
        <f t="shared" si="415"/>
        <v/>
      </c>
      <c r="U3842" s="246" t="str">
        <f>IFERROR(VLOOKUP(C3842,'BASE EQUIPOS'!$G$8:$O$22,9,0)," ")</f>
        <v xml:space="preserve"> </v>
      </c>
      <c r="V3842" s="232" t="str">
        <f t="shared" si="417"/>
        <v/>
      </c>
      <c r="W3842" s="232" t="str">
        <f t="shared" si="418"/>
        <v/>
      </c>
      <c r="X3842" s="232" t="str">
        <f>IFERROR(VLOOKUP(W3842,Datos!$P$4:$Q$18,2,0),"")</f>
        <v/>
      </c>
      <c r="Y3842" s="232" t="str">
        <f t="shared" si="419"/>
        <v/>
      </c>
      <c r="AA3842" s="314" t="str">
        <f t="shared" ca="1" si="416"/>
        <v/>
      </c>
    </row>
    <row r="3843" spans="1:27" x14ac:dyDescent="0.3">
      <c r="A3843" s="238"/>
      <c r="B3843" s="241" t="str">
        <f t="shared" si="420"/>
        <v/>
      </c>
      <c r="C3843" s="239"/>
      <c r="D3843" s="240" t="str">
        <f>IF(C3843&lt;&gt;"",VLOOKUP(C3843,'BASE EQUIPOS'!$G$8:$H$22,2,0),"")</f>
        <v/>
      </c>
      <c r="E3843" s="241" t="str">
        <f>IF(C3843&lt;&gt;"",VLOOKUP(C3843,'BASE EQUIPOS'!$G$8:$I$22,3,0),"")</f>
        <v/>
      </c>
      <c r="F3843" s="241" t="str">
        <f>IF(C3843&lt;&gt;"",VLOOKUP(C3843,'BASE EQUIPOS'!$G$8:$J$22,4,0),"")</f>
        <v/>
      </c>
      <c r="G3843" s="242"/>
      <c r="H3843" s="233"/>
      <c r="I3843" s="241"/>
      <c r="J3843" s="241"/>
      <c r="K3843" s="241"/>
      <c r="L3843" s="239"/>
      <c r="M3843" s="244"/>
      <c r="N3843" s="245" t="str">
        <f t="shared" ca="1" si="414"/>
        <v/>
      </c>
      <c r="O3843" s="239"/>
      <c r="P3843" s="244"/>
      <c r="Q3843" s="245" t="str">
        <f t="shared" si="415"/>
        <v/>
      </c>
      <c r="U3843" s="246" t="str">
        <f>IFERROR(VLOOKUP(C3843,'BASE EQUIPOS'!$G$8:$O$22,9,0)," ")</f>
        <v xml:space="preserve"> </v>
      </c>
      <c r="V3843" s="232" t="str">
        <f t="shared" si="417"/>
        <v/>
      </c>
      <c r="W3843" s="232" t="str">
        <f t="shared" si="418"/>
        <v/>
      </c>
      <c r="X3843" s="232" t="str">
        <f>IFERROR(VLOOKUP(W3843,Datos!$P$4:$Q$18,2,0),"")</f>
        <v/>
      </c>
      <c r="Y3843" s="232" t="str">
        <f t="shared" si="419"/>
        <v/>
      </c>
      <c r="AA3843" s="314" t="str">
        <f t="shared" ca="1" si="416"/>
        <v/>
      </c>
    </row>
    <row r="3844" spans="1:27" x14ac:dyDescent="0.3">
      <c r="A3844" s="238"/>
      <c r="B3844" s="241" t="str">
        <f t="shared" si="420"/>
        <v/>
      </c>
      <c r="C3844" s="239"/>
      <c r="D3844" s="240" t="str">
        <f>IF(C3844&lt;&gt;"",VLOOKUP(C3844,'BASE EQUIPOS'!$G$8:$H$22,2,0),"")</f>
        <v/>
      </c>
      <c r="E3844" s="241" t="str">
        <f>IF(C3844&lt;&gt;"",VLOOKUP(C3844,'BASE EQUIPOS'!$G$8:$I$22,3,0),"")</f>
        <v/>
      </c>
      <c r="F3844" s="241" t="str">
        <f>IF(C3844&lt;&gt;"",VLOOKUP(C3844,'BASE EQUIPOS'!$G$8:$J$22,4,0),"")</f>
        <v/>
      </c>
      <c r="G3844" s="242"/>
      <c r="H3844" s="233"/>
      <c r="I3844" s="241"/>
      <c r="J3844" s="241"/>
      <c r="K3844" s="241"/>
      <c r="L3844" s="239"/>
      <c r="M3844" s="244"/>
      <c r="N3844" s="245" t="str">
        <f t="shared" ca="1" si="414"/>
        <v/>
      </c>
      <c r="O3844" s="239"/>
      <c r="P3844" s="244"/>
      <c r="Q3844" s="245" t="str">
        <f t="shared" si="415"/>
        <v/>
      </c>
      <c r="U3844" s="246" t="str">
        <f>IFERROR(VLOOKUP(C3844,'BASE EQUIPOS'!$G$8:$O$22,9,0)," ")</f>
        <v xml:space="preserve"> </v>
      </c>
      <c r="V3844" s="232" t="str">
        <f t="shared" si="417"/>
        <v/>
      </c>
      <c r="W3844" s="232" t="str">
        <f t="shared" si="418"/>
        <v/>
      </c>
      <c r="X3844" s="232" t="str">
        <f>IFERROR(VLOOKUP(W3844,Datos!$P$4:$Q$18,2,0),"")</f>
        <v/>
      </c>
      <c r="Y3844" s="232" t="str">
        <f t="shared" si="419"/>
        <v/>
      </c>
      <c r="AA3844" s="314" t="str">
        <f t="shared" ca="1" si="416"/>
        <v/>
      </c>
    </row>
    <row r="3845" spans="1:27" x14ac:dyDescent="0.3">
      <c r="A3845" s="238"/>
      <c r="B3845" s="241" t="str">
        <f t="shared" si="420"/>
        <v/>
      </c>
      <c r="C3845" s="239"/>
      <c r="D3845" s="240" t="str">
        <f>IF(C3845&lt;&gt;"",VLOOKUP(C3845,'BASE EQUIPOS'!$G$8:$H$22,2,0),"")</f>
        <v/>
      </c>
      <c r="E3845" s="241" t="str">
        <f>IF(C3845&lt;&gt;"",VLOOKUP(C3845,'BASE EQUIPOS'!$G$8:$I$22,3,0),"")</f>
        <v/>
      </c>
      <c r="F3845" s="241" t="str">
        <f>IF(C3845&lt;&gt;"",VLOOKUP(C3845,'BASE EQUIPOS'!$G$8:$J$22,4,0),"")</f>
        <v/>
      </c>
      <c r="G3845" s="242"/>
      <c r="H3845" s="233"/>
      <c r="I3845" s="241"/>
      <c r="J3845" s="241"/>
      <c r="K3845" s="241"/>
      <c r="L3845" s="239"/>
      <c r="M3845" s="244"/>
      <c r="N3845" s="245" t="str">
        <f t="shared" ca="1" si="414"/>
        <v/>
      </c>
      <c r="O3845" s="239"/>
      <c r="P3845" s="244"/>
      <c r="Q3845" s="245" t="str">
        <f t="shared" si="415"/>
        <v/>
      </c>
      <c r="U3845" s="246" t="str">
        <f>IFERROR(VLOOKUP(C3845,'BASE EQUIPOS'!$G$8:$O$22,9,0)," ")</f>
        <v xml:space="preserve"> </v>
      </c>
      <c r="V3845" s="232" t="str">
        <f t="shared" si="417"/>
        <v/>
      </c>
      <c r="W3845" s="232" t="str">
        <f t="shared" si="418"/>
        <v/>
      </c>
      <c r="X3845" s="232" t="str">
        <f>IFERROR(VLOOKUP(W3845,Datos!$P$4:$Q$18,2,0),"")</f>
        <v/>
      </c>
      <c r="Y3845" s="232" t="str">
        <f t="shared" si="419"/>
        <v/>
      </c>
      <c r="AA3845" s="314" t="str">
        <f t="shared" ca="1" si="416"/>
        <v/>
      </c>
    </row>
    <row r="3846" spans="1:27" x14ac:dyDescent="0.3">
      <c r="A3846" s="238"/>
      <c r="B3846" s="241" t="str">
        <f t="shared" si="420"/>
        <v/>
      </c>
      <c r="C3846" s="239"/>
      <c r="D3846" s="240" t="str">
        <f>IF(C3846&lt;&gt;"",VLOOKUP(C3846,'BASE EQUIPOS'!$G$8:$H$22,2,0),"")</f>
        <v/>
      </c>
      <c r="E3846" s="241" t="str">
        <f>IF(C3846&lt;&gt;"",VLOOKUP(C3846,'BASE EQUIPOS'!$G$8:$I$22,3,0),"")</f>
        <v/>
      </c>
      <c r="F3846" s="241" t="str">
        <f>IF(C3846&lt;&gt;"",VLOOKUP(C3846,'BASE EQUIPOS'!$G$8:$J$22,4,0),"")</f>
        <v/>
      </c>
      <c r="G3846" s="242"/>
      <c r="H3846" s="233"/>
      <c r="I3846" s="241"/>
      <c r="J3846" s="241"/>
      <c r="K3846" s="241"/>
      <c r="L3846" s="239"/>
      <c r="M3846" s="244"/>
      <c r="N3846" s="245" t="str">
        <f t="shared" ca="1" si="414"/>
        <v/>
      </c>
      <c r="O3846" s="239"/>
      <c r="P3846" s="244"/>
      <c r="Q3846" s="245" t="str">
        <f t="shared" si="415"/>
        <v/>
      </c>
      <c r="U3846" s="246" t="str">
        <f>IFERROR(VLOOKUP(C3846,'BASE EQUIPOS'!$G$8:$O$22,9,0)," ")</f>
        <v xml:space="preserve"> </v>
      </c>
      <c r="V3846" s="232" t="str">
        <f t="shared" si="417"/>
        <v/>
      </c>
      <c r="W3846" s="232" t="str">
        <f t="shared" si="418"/>
        <v/>
      </c>
      <c r="X3846" s="232" t="str">
        <f>IFERROR(VLOOKUP(W3846,Datos!$P$4:$Q$18,2,0),"")</f>
        <v/>
      </c>
      <c r="Y3846" s="232" t="str">
        <f t="shared" si="419"/>
        <v/>
      </c>
      <c r="AA3846" s="314" t="str">
        <f t="shared" ca="1" si="416"/>
        <v/>
      </c>
    </row>
    <row r="3847" spans="1:27" x14ac:dyDescent="0.3">
      <c r="A3847" s="238"/>
      <c r="B3847" s="241" t="str">
        <f t="shared" si="420"/>
        <v/>
      </c>
      <c r="C3847" s="239"/>
      <c r="D3847" s="240" t="str">
        <f>IF(C3847&lt;&gt;"",VLOOKUP(C3847,'BASE EQUIPOS'!$G$8:$H$22,2,0),"")</f>
        <v/>
      </c>
      <c r="E3847" s="241" t="str">
        <f>IF(C3847&lt;&gt;"",VLOOKUP(C3847,'BASE EQUIPOS'!$G$8:$I$22,3,0),"")</f>
        <v/>
      </c>
      <c r="F3847" s="241" t="str">
        <f>IF(C3847&lt;&gt;"",VLOOKUP(C3847,'BASE EQUIPOS'!$G$8:$J$22,4,0),"")</f>
        <v/>
      </c>
      <c r="G3847" s="242"/>
      <c r="H3847" s="233"/>
      <c r="I3847" s="241"/>
      <c r="J3847" s="241"/>
      <c r="K3847" s="241"/>
      <c r="L3847" s="239"/>
      <c r="M3847" s="244"/>
      <c r="N3847" s="245" t="str">
        <f t="shared" ca="1" si="414"/>
        <v/>
      </c>
      <c r="O3847" s="239"/>
      <c r="P3847" s="244"/>
      <c r="Q3847" s="245" t="str">
        <f t="shared" si="415"/>
        <v/>
      </c>
      <c r="U3847" s="246" t="str">
        <f>IFERROR(VLOOKUP(C3847,'BASE EQUIPOS'!$G$8:$O$22,9,0)," ")</f>
        <v xml:space="preserve"> </v>
      </c>
      <c r="V3847" s="232" t="str">
        <f t="shared" si="417"/>
        <v/>
      </c>
      <c r="W3847" s="232" t="str">
        <f t="shared" si="418"/>
        <v/>
      </c>
      <c r="X3847" s="232" t="str">
        <f>IFERROR(VLOOKUP(W3847,Datos!$P$4:$Q$18,2,0),"")</f>
        <v/>
      </c>
      <c r="Y3847" s="232" t="str">
        <f t="shared" si="419"/>
        <v/>
      </c>
      <c r="AA3847" s="314" t="str">
        <f t="shared" ca="1" si="416"/>
        <v/>
      </c>
    </row>
    <row r="3848" spans="1:27" x14ac:dyDescent="0.3">
      <c r="A3848" s="238"/>
      <c r="B3848" s="241" t="str">
        <f t="shared" si="420"/>
        <v/>
      </c>
      <c r="C3848" s="239"/>
      <c r="D3848" s="240" t="str">
        <f>IF(C3848&lt;&gt;"",VLOOKUP(C3848,'BASE EQUIPOS'!$G$8:$H$22,2,0),"")</f>
        <v/>
      </c>
      <c r="E3848" s="241" t="str">
        <f>IF(C3848&lt;&gt;"",VLOOKUP(C3848,'BASE EQUIPOS'!$G$8:$I$22,3,0),"")</f>
        <v/>
      </c>
      <c r="F3848" s="241" t="str">
        <f>IF(C3848&lt;&gt;"",VLOOKUP(C3848,'BASE EQUIPOS'!$G$8:$J$22,4,0),"")</f>
        <v/>
      </c>
      <c r="G3848" s="242"/>
      <c r="H3848" s="233"/>
      <c r="I3848" s="241"/>
      <c r="J3848" s="241"/>
      <c r="K3848" s="241"/>
      <c r="L3848" s="239"/>
      <c r="M3848" s="244"/>
      <c r="N3848" s="245" t="str">
        <f t="shared" ca="1" si="414"/>
        <v/>
      </c>
      <c r="O3848" s="239"/>
      <c r="P3848" s="244"/>
      <c r="Q3848" s="245" t="str">
        <f t="shared" si="415"/>
        <v/>
      </c>
      <c r="U3848" s="246" t="str">
        <f>IFERROR(VLOOKUP(C3848,'BASE EQUIPOS'!$G$8:$O$22,9,0)," ")</f>
        <v xml:space="preserve"> </v>
      </c>
      <c r="V3848" s="232" t="str">
        <f t="shared" si="417"/>
        <v/>
      </c>
      <c r="W3848" s="232" t="str">
        <f t="shared" si="418"/>
        <v/>
      </c>
      <c r="X3848" s="232" t="str">
        <f>IFERROR(VLOOKUP(W3848,Datos!$P$4:$Q$18,2,0),"")</f>
        <v/>
      </c>
      <c r="Y3848" s="232" t="str">
        <f t="shared" si="419"/>
        <v/>
      </c>
      <c r="AA3848" s="314" t="str">
        <f t="shared" ca="1" si="416"/>
        <v/>
      </c>
    </row>
    <row r="3849" spans="1:27" x14ac:dyDescent="0.3">
      <c r="A3849" s="238"/>
      <c r="B3849" s="241" t="str">
        <f t="shared" si="420"/>
        <v/>
      </c>
      <c r="C3849" s="239"/>
      <c r="D3849" s="240" t="str">
        <f>IF(C3849&lt;&gt;"",VLOOKUP(C3849,'BASE EQUIPOS'!$G$8:$H$22,2,0),"")</f>
        <v/>
      </c>
      <c r="E3849" s="241" t="str">
        <f>IF(C3849&lt;&gt;"",VLOOKUP(C3849,'BASE EQUIPOS'!$G$8:$I$22,3,0),"")</f>
        <v/>
      </c>
      <c r="F3849" s="241" t="str">
        <f>IF(C3849&lt;&gt;"",VLOOKUP(C3849,'BASE EQUIPOS'!$G$8:$J$22,4,0),"")</f>
        <v/>
      </c>
      <c r="G3849" s="242"/>
      <c r="H3849" s="233"/>
      <c r="I3849" s="241"/>
      <c r="J3849" s="241"/>
      <c r="K3849" s="241"/>
      <c r="L3849" s="239"/>
      <c r="M3849" s="244"/>
      <c r="N3849" s="245" t="str">
        <f t="shared" ca="1" si="414"/>
        <v/>
      </c>
      <c r="O3849" s="239"/>
      <c r="P3849" s="244"/>
      <c r="Q3849" s="245" t="str">
        <f t="shared" si="415"/>
        <v/>
      </c>
      <c r="U3849" s="246" t="str">
        <f>IFERROR(VLOOKUP(C3849,'BASE EQUIPOS'!$G$8:$O$22,9,0)," ")</f>
        <v xml:space="preserve"> </v>
      </c>
      <c r="V3849" s="232" t="str">
        <f t="shared" si="417"/>
        <v/>
      </c>
      <c r="W3849" s="232" t="str">
        <f t="shared" si="418"/>
        <v/>
      </c>
      <c r="X3849" s="232" t="str">
        <f>IFERROR(VLOOKUP(W3849,Datos!$P$4:$Q$18,2,0),"")</f>
        <v/>
      </c>
      <c r="Y3849" s="232" t="str">
        <f t="shared" si="419"/>
        <v/>
      </c>
      <c r="AA3849" s="314" t="str">
        <f t="shared" ca="1" si="416"/>
        <v/>
      </c>
    </row>
    <row r="3850" spans="1:27" x14ac:dyDescent="0.3">
      <c r="A3850" s="238"/>
      <c r="B3850" s="241" t="str">
        <f t="shared" si="420"/>
        <v/>
      </c>
      <c r="C3850" s="239"/>
      <c r="D3850" s="240" t="str">
        <f>IF(C3850&lt;&gt;"",VLOOKUP(C3850,'BASE EQUIPOS'!$G$8:$H$22,2,0),"")</f>
        <v/>
      </c>
      <c r="E3850" s="241" t="str">
        <f>IF(C3850&lt;&gt;"",VLOOKUP(C3850,'BASE EQUIPOS'!$G$8:$I$22,3,0),"")</f>
        <v/>
      </c>
      <c r="F3850" s="241" t="str">
        <f>IF(C3850&lt;&gt;"",VLOOKUP(C3850,'BASE EQUIPOS'!$G$8:$J$22,4,0),"")</f>
        <v/>
      </c>
      <c r="G3850" s="242"/>
      <c r="H3850" s="233"/>
      <c r="I3850" s="241"/>
      <c r="J3850" s="241"/>
      <c r="K3850" s="241"/>
      <c r="L3850" s="239"/>
      <c r="M3850" s="244"/>
      <c r="N3850" s="245" t="str">
        <f t="shared" ca="1" si="414"/>
        <v/>
      </c>
      <c r="O3850" s="239"/>
      <c r="P3850" s="244"/>
      <c r="Q3850" s="245" t="str">
        <f t="shared" si="415"/>
        <v/>
      </c>
      <c r="U3850" s="246" t="str">
        <f>IFERROR(VLOOKUP(C3850,'BASE EQUIPOS'!$G$8:$O$22,9,0)," ")</f>
        <v xml:space="preserve"> </v>
      </c>
      <c r="V3850" s="232" t="str">
        <f t="shared" si="417"/>
        <v/>
      </c>
      <c r="W3850" s="232" t="str">
        <f t="shared" si="418"/>
        <v/>
      </c>
      <c r="X3850" s="232" t="str">
        <f>IFERROR(VLOOKUP(W3850,Datos!$P$4:$Q$18,2,0),"")</f>
        <v/>
      </c>
      <c r="Y3850" s="232" t="str">
        <f t="shared" si="419"/>
        <v/>
      </c>
      <c r="AA3850" s="314" t="str">
        <f t="shared" ca="1" si="416"/>
        <v/>
      </c>
    </row>
    <row r="3851" spans="1:27" x14ac:dyDescent="0.3">
      <c r="A3851" s="238"/>
      <c r="B3851" s="241" t="str">
        <f t="shared" si="420"/>
        <v/>
      </c>
      <c r="C3851" s="239"/>
      <c r="D3851" s="240" t="str">
        <f>IF(C3851&lt;&gt;"",VLOOKUP(C3851,'BASE EQUIPOS'!$G$8:$H$22,2,0),"")</f>
        <v/>
      </c>
      <c r="E3851" s="241" t="str">
        <f>IF(C3851&lt;&gt;"",VLOOKUP(C3851,'BASE EQUIPOS'!$G$8:$I$22,3,0),"")</f>
        <v/>
      </c>
      <c r="F3851" s="241" t="str">
        <f>IF(C3851&lt;&gt;"",VLOOKUP(C3851,'BASE EQUIPOS'!$G$8:$J$22,4,0),"")</f>
        <v/>
      </c>
      <c r="G3851" s="242"/>
      <c r="H3851" s="233"/>
      <c r="I3851" s="241"/>
      <c r="J3851" s="241"/>
      <c r="K3851" s="241"/>
      <c r="L3851" s="239"/>
      <c r="M3851" s="244"/>
      <c r="N3851" s="245" t="str">
        <f t="shared" ca="1" si="414"/>
        <v/>
      </c>
      <c r="O3851" s="239"/>
      <c r="P3851" s="244"/>
      <c r="Q3851" s="245" t="str">
        <f t="shared" si="415"/>
        <v/>
      </c>
      <c r="U3851" s="246" t="str">
        <f>IFERROR(VLOOKUP(C3851,'BASE EQUIPOS'!$G$8:$O$22,9,0)," ")</f>
        <v xml:space="preserve"> </v>
      </c>
      <c r="V3851" s="232" t="str">
        <f t="shared" si="417"/>
        <v/>
      </c>
      <c r="W3851" s="232" t="str">
        <f t="shared" si="418"/>
        <v/>
      </c>
      <c r="X3851" s="232" t="str">
        <f>IFERROR(VLOOKUP(W3851,Datos!$P$4:$Q$18,2,0),"")</f>
        <v/>
      </c>
      <c r="Y3851" s="232" t="str">
        <f t="shared" si="419"/>
        <v/>
      </c>
      <c r="AA3851" s="314" t="str">
        <f t="shared" ca="1" si="416"/>
        <v/>
      </c>
    </row>
    <row r="3852" spans="1:27" x14ac:dyDescent="0.3">
      <c r="A3852" s="238"/>
      <c r="B3852" s="241" t="str">
        <f t="shared" si="420"/>
        <v/>
      </c>
      <c r="C3852" s="239"/>
      <c r="D3852" s="240" t="str">
        <f>IF(C3852&lt;&gt;"",VLOOKUP(C3852,'BASE EQUIPOS'!$G$8:$H$22,2,0),"")</f>
        <v/>
      </c>
      <c r="E3852" s="241" t="str">
        <f>IF(C3852&lt;&gt;"",VLOOKUP(C3852,'BASE EQUIPOS'!$G$8:$I$22,3,0),"")</f>
        <v/>
      </c>
      <c r="F3852" s="241" t="str">
        <f>IF(C3852&lt;&gt;"",VLOOKUP(C3852,'BASE EQUIPOS'!$G$8:$J$22,4,0),"")</f>
        <v/>
      </c>
      <c r="G3852" s="242"/>
      <c r="H3852" s="233"/>
      <c r="I3852" s="241"/>
      <c r="J3852" s="241"/>
      <c r="K3852" s="241"/>
      <c r="L3852" s="239"/>
      <c r="M3852" s="244"/>
      <c r="N3852" s="245" t="str">
        <f t="shared" ca="1" si="414"/>
        <v/>
      </c>
      <c r="O3852" s="239"/>
      <c r="P3852" s="244"/>
      <c r="Q3852" s="245" t="str">
        <f t="shared" si="415"/>
        <v/>
      </c>
      <c r="U3852" s="246" t="str">
        <f>IFERROR(VLOOKUP(C3852,'BASE EQUIPOS'!$G$8:$O$22,9,0)," ")</f>
        <v xml:space="preserve"> </v>
      </c>
      <c r="V3852" s="232" t="str">
        <f t="shared" si="417"/>
        <v/>
      </c>
      <c r="W3852" s="232" t="str">
        <f t="shared" si="418"/>
        <v/>
      </c>
      <c r="X3852" s="232" t="str">
        <f>IFERROR(VLOOKUP(W3852,Datos!$P$4:$Q$18,2,0),"")</f>
        <v/>
      </c>
      <c r="Y3852" s="232" t="str">
        <f t="shared" si="419"/>
        <v/>
      </c>
      <c r="AA3852" s="314" t="str">
        <f t="shared" ca="1" si="416"/>
        <v/>
      </c>
    </row>
    <row r="3853" spans="1:27" x14ac:dyDescent="0.3">
      <c r="A3853" s="238"/>
      <c r="B3853" s="241" t="str">
        <f t="shared" si="420"/>
        <v/>
      </c>
      <c r="C3853" s="239"/>
      <c r="D3853" s="240" t="str">
        <f>IF(C3853&lt;&gt;"",VLOOKUP(C3853,'BASE EQUIPOS'!$G$8:$H$22,2,0),"")</f>
        <v/>
      </c>
      <c r="E3853" s="241" t="str">
        <f>IF(C3853&lt;&gt;"",VLOOKUP(C3853,'BASE EQUIPOS'!$G$8:$I$22,3,0),"")</f>
        <v/>
      </c>
      <c r="F3853" s="241" t="str">
        <f>IF(C3853&lt;&gt;"",VLOOKUP(C3853,'BASE EQUIPOS'!$G$8:$J$22,4,0),"")</f>
        <v/>
      </c>
      <c r="G3853" s="242"/>
      <c r="H3853" s="233"/>
      <c r="I3853" s="241"/>
      <c r="J3853" s="241"/>
      <c r="K3853" s="241"/>
      <c r="L3853" s="239"/>
      <c r="M3853" s="244"/>
      <c r="N3853" s="245" t="str">
        <f t="shared" ca="1" si="414"/>
        <v/>
      </c>
      <c r="O3853" s="239"/>
      <c r="P3853" s="244"/>
      <c r="Q3853" s="245" t="str">
        <f t="shared" si="415"/>
        <v/>
      </c>
      <c r="U3853" s="246" t="str">
        <f>IFERROR(VLOOKUP(C3853,'BASE EQUIPOS'!$G$8:$O$22,9,0)," ")</f>
        <v xml:space="preserve"> </v>
      </c>
      <c r="V3853" s="232" t="str">
        <f t="shared" si="417"/>
        <v/>
      </c>
      <c r="W3853" s="232" t="str">
        <f t="shared" si="418"/>
        <v/>
      </c>
      <c r="X3853" s="232" t="str">
        <f>IFERROR(VLOOKUP(W3853,Datos!$P$4:$Q$18,2,0),"")</f>
        <v/>
      </c>
      <c r="Y3853" s="232" t="str">
        <f t="shared" si="419"/>
        <v/>
      </c>
      <c r="AA3853" s="314" t="str">
        <f t="shared" ca="1" si="416"/>
        <v/>
      </c>
    </row>
    <row r="3854" spans="1:27" x14ac:dyDescent="0.3">
      <c r="A3854" s="238"/>
      <c r="B3854" s="241" t="str">
        <f t="shared" si="420"/>
        <v/>
      </c>
      <c r="C3854" s="239"/>
      <c r="D3854" s="240" t="str">
        <f>IF(C3854&lt;&gt;"",VLOOKUP(C3854,'BASE EQUIPOS'!$G$8:$H$22,2,0),"")</f>
        <v/>
      </c>
      <c r="E3854" s="241" t="str">
        <f>IF(C3854&lt;&gt;"",VLOOKUP(C3854,'BASE EQUIPOS'!$G$8:$I$22,3,0),"")</f>
        <v/>
      </c>
      <c r="F3854" s="241" t="str">
        <f>IF(C3854&lt;&gt;"",VLOOKUP(C3854,'BASE EQUIPOS'!$G$8:$J$22,4,0),"")</f>
        <v/>
      </c>
      <c r="G3854" s="242"/>
      <c r="H3854" s="233"/>
      <c r="I3854" s="241"/>
      <c r="J3854" s="241"/>
      <c r="K3854" s="241"/>
      <c r="L3854" s="239"/>
      <c r="M3854" s="244"/>
      <c r="N3854" s="245" t="str">
        <f t="shared" ca="1" si="414"/>
        <v/>
      </c>
      <c r="O3854" s="239"/>
      <c r="P3854" s="244"/>
      <c r="Q3854" s="245" t="str">
        <f t="shared" si="415"/>
        <v/>
      </c>
      <c r="U3854" s="246" t="str">
        <f>IFERROR(VLOOKUP(C3854,'BASE EQUIPOS'!$G$8:$O$22,9,0)," ")</f>
        <v xml:space="preserve"> </v>
      </c>
      <c r="V3854" s="232" t="str">
        <f t="shared" si="417"/>
        <v/>
      </c>
      <c r="W3854" s="232" t="str">
        <f t="shared" si="418"/>
        <v/>
      </c>
      <c r="X3854" s="232" t="str">
        <f>IFERROR(VLOOKUP(W3854,Datos!$P$4:$Q$18,2,0),"")</f>
        <v/>
      </c>
      <c r="Y3854" s="232" t="str">
        <f t="shared" si="419"/>
        <v/>
      </c>
      <c r="AA3854" s="314" t="str">
        <f t="shared" ca="1" si="416"/>
        <v/>
      </c>
    </row>
    <row r="3855" spans="1:27" x14ac:dyDescent="0.3">
      <c r="A3855" s="238"/>
      <c r="B3855" s="241" t="str">
        <f t="shared" si="420"/>
        <v/>
      </c>
      <c r="C3855" s="239"/>
      <c r="D3855" s="240" t="str">
        <f>IF(C3855&lt;&gt;"",VLOOKUP(C3855,'BASE EQUIPOS'!$G$8:$H$22,2,0),"")</f>
        <v/>
      </c>
      <c r="E3855" s="241" t="str">
        <f>IF(C3855&lt;&gt;"",VLOOKUP(C3855,'BASE EQUIPOS'!$G$8:$I$22,3,0),"")</f>
        <v/>
      </c>
      <c r="F3855" s="241" t="str">
        <f>IF(C3855&lt;&gt;"",VLOOKUP(C3855,'BASE EQUIPOS'!$G$8:$J$22,4,0),"")</f>
        <v/>
      </c>
      <c r="G3855" s="242"/>
      <c r="H3855" s="233"/>
      <c r="I3855" s="241"/>
      <c r="J3855" s="241"/>
      <c r="K3855" s="241"/>
      <c r="L3855" s="239"/>
      <c r="M3855" s="244"/>
      <c r="N3855" s="245" t="str">
        <f t="shared" ca="1" si="414"/>
        <v/>
      </c>
      <c r="O3855" s="239"/>
      <c r="P3855" s="244"/>
      <c r="Q3855" s="245" t="str">
        <f t="shared" si="415"/>
        <v/>
      </c>
      <c r="U3855" s="246" t="str">
        <f>IFERROR(VLOOKUP(C3855,'BASE EQUIPOS'!$G$8:$O$22,9,0)," ")</f>
        <v xml:space="preserve"> </v>
      </c>
      <c r="V3855" s="232" t="str">
        <f t="shared" si="417"/>
        <v/>
      </c>
      <c r="W3855" s="232" t="str">
        <f t="shared" si="418"/>
        <v/>
      </c>
      <c r="X3855" s="232" t="str">
        <f>IFERROR(VLOOKUP(W3855,Datos!$P$4:$Q$18,2,0),"")</f>
        <v/>
      </c>
      <c r="Y3855" s="232" t="str">
        <f t="shared" si="419"/>
        <v/>
      </c>
      <c r="AA3855" s="314" t="str">
        <f t="shared" ca="1" si="416"/>
        <v/>
      </c>
    </row>
    <row r="3856" spans="1:27" x14ac:dyDescent="0.3">
      <c r="A3856" s="238"/>
      <c r="B3856" s="241" t="str">
        <f t="shared" si="420"/>
        <v/>
      </c>
      <c r="C3856" s="239"/>
      <c r="D3856" s="240" t="str">
        <f>IF(C3856&lt;&gt;"",VLOOKUP(C3856,'BASE EQUIPOS'!$G$8:$H$22,2,0),"")</f>
        <v/>
      </c>
      <c r="E3856" s="241" t="str">
        <f>IF(C3856&lt;&gt;"",VLOOKUP(C3856,'BASE EQUIPOS'!$G$8:$I$22,3,0),"")</f>
        <v/>
      </c>
      <c r="F3856" s="241" t="str">
        <f>IF(C3856&lt;&gt;"",VLOOKUP(C3856,'BASE EQUIPOS'!$G$8:$J$22,4,0),"")</f>
        <v/>
      </c>
      <c r="G3856" s="242"/>
      <c r="H3856" s="233"/>
      <c r="I3856" s="241"/>
      <c r="J3856" s="241"/>
      <c r="K3856" s="241"/>
      <c r="L3856" s="239"/>
      <c r="M3856" s="244"/>
      <c r="N3856" s="245" t="str">
        <f t="shared" ref="N3856:N3919" ca="1" si="421">IF(M3856="","",IF(O3856="",NOW()*24-(L3856+M3856)*24,"Mtto. Terminado"))</f>
        <v/>
      </c>
      <c r="O3856" s="239"/>
      <c r="P3856" s="244"/>
      <c r="Q3856" s="245" t="str">
        <f t="shared" ref="Q3856:Q3919" si="422">IF(O3856="","",IF(P3856="","",(O3856+P3856)*24-(L3856+M3856)*24))</f>
        <v/>
      </c>
      <c r="U3856" s="246" t="str">
        <f>IFERROR(VLOOKUP(C3856,'BASE EQUIPOS'!$G$8:$O$22,9,0)," ")</f>
        <v xml:space="preserve"> </v>
      </c>
      <c r="V3856" s="232" t="str">
        <f t="shared" si="417"/>
        <v/>
      </c>
      <c r="W3856" s="232" t="str">
        <f t="shared" si="418"/>
        <v/>
      </c>
      <c r="X3856" s="232" t="str">
        <f>IFERROR(VLOOKUP(W3856,Datos!$P$4:$Q$18,2,0),"")</f>
        <v/>
      </c>
      <c r="Y3856" s="232" t="str">
        <f t="shared" si="419"/>
        <v/>
      </c>
      <c r="AA3856" s="314" t="str">
        <f t="shared" ca="1" si="416"/>
        <v/>
      </c>
    </row>
    <row r="3857" spans="1:27" x14ac:dyDescent="0.3">
      <c r="A3857" s="238"/>
      <c r="B3857" s="241" t="str">
        <f t="shared" si="420"/>
        <v/>
      </c>
      <c r="C3857" s="239"/>
      <c r="D3857" s="240" t="str">
        <f>IF(C3857&lt;&gt;"",VLOOKUP(C3857,'BASE EQUIPOS'!$G$8:$H$22,2,0),"")</f>
        <v/>
      </c>
      <c r="E3857" s="241" t="str">
        <f>IF(C3857&lt;&gt;"",VLOOKUP(C3857,'BASE EQUIPOS'!$G$8:$I$22,3,0),"")</f>
        <v/>
      </c>
      <c r="F3857" s="241" t="str">
        <f>IF(C3857&lt;&gt;"",VLOOKUP(C3857,'BASE EQUIPOS'!$G$8:$J$22,4,0),"")</f>
        <v/>
      </c>
      <c r="G3857" s="242"/>
      <c r="H3857" s="233"/>
      <c r="I3857" s="241"/>
      <c r="J3857" s="241"/>
      <c r="K3857" s="241"/>
      <c r="L3857" s="239"/>
      <c r="M3857" s="244"/>
      <c r="N3857" s="245" t="str">
        <f t="shared" ca="1" si="421"/>
        <v/>
      </c>
      <c r="O3857" s="239"/>
      <c r="P3857" s="244"/>
      <c r="Q3857" s="245" t="str">
        <f t="shared" si="422"/>
        <v/>
      </c>
      <c r="U3857" s="246" t="str">
        <f>IFERROR(VLOOKUP(C3857,'BASE EQUIPOS'!$G$8:$O$22,9,0)," ")</f>
        <v xml:space="preserve"> </v>
      </c>
      <c r="V3857" s="232" t="str">
        <f t="shared" si="417"/>
        <v/>
      </c>
      <c r="W3857" s="232" t="str">
        <f t="shared" si="418"/>
        <v/>
      </c>
      <c r="X3857" s="232" t="str">
        <f>IFERROR(VLOOKUP(W3857,Datos!$P$4:$Q$18,2,0),"")</f>
        <v/>
      </c>
      <c r="Y3857" s="232" t="str">
        <f t="shared" si="419"/>
        <v/>
      </c>
      <c r="AA3857" s="314" t="str">
        <f t="shared" ref="AA3857:AA3920" ca="1" si="423">IF(N3857="Mtto. Terminado",1,"")</f>
        <v/>
      </c>
    </row>
    <row r="3858" spans="1:27" x14ac:dyDescent="0.3">
      <c r="A3858" s="238"/>
      <c r="B3858" s="241" t="str">
        <f t="shared" si="420"/>
        <v/>
      </c>
      <c r="C3858" s="239"/>
      <c r="D3858" s="240" t="str">
        <f>IF(C3858&lt;&gt;"",VLOOKUP(C3858,'BASE EQUIPOS'!$G$8:$H$22,2,0),"")</f>
        <v/>
      </c>
      <c r="E3858" s="241" t="str">
        <f>IF(C3858&lt;&gt;"",VLOOKUP(C3858,'BASE EQUIPOS'!$G$8:$I$22,3,0),"")</f>
        <v/>
      </c>
      <c r="F3858" s="241" t="str">
        <f>IF(C3858&lt;&gt;"",VLOOKUP(C3858,'BASE EQUIPOS'!$G$8:$J$22,4,0),"")</f>
        <v/>
      </c>
      <c r="G3858" s="242"/>
      <c r="H3858" s="233"/>
      <c r="I3858" s="241"/>
      <c r="J3858" s="241"/>
      <c r="K3858" s="241"/>
      <c r="L3858" s="239"/>
      <c r="M3858" s="244"/>
      <c r="N3858" s="245" t="str">
        <f t="shared" ca="1" si="421"/>
        <v/>
      </c>
      <c r="O3858" s="239"/>
      <c r="P3858" s="244"/>
      <c r="Q3858" s="245" t="str">
        <f t="shared" si="422"/>
        <v/>
      </c>
      <c r="U3858" s="246" t="str">
        <f>IFERROR(VLOOKUP(C3858,'BASE EQUIPOS'!$G$8:$O$22,9,0)," ")</f>
        <v xml:space="preserve"> </v>
      </c>
      <c r="V3858" s="232" t="str">
        <f t="shared" si="417"/>
        <v/>
      </c>
      <c r="W3858" s="232" t="str">
        <f t="shared" si="418"/>
        <v/>
      </c>
      <c r="X3858" s="232" t="str">
        <f>IFERROR(VLOOKUP(W3858,Datos!$P$4:$Q$18,2,0),"")</f>
        <v/>
      </c>
      <c r="Y3858" s="232" t="str">
        <f t="shared" si="419"/>
        <v/>
      </c>
      <c r="AA3858" s="314" t="str">
        <f t="shared" ca="1" si="423"/>
        <v/>
      </c>
    </row>
    <row r="3859" spans="1:27" x14ac:dyDescent="0.3">
      <c r="A3859" s="238"/>
      <c r="B3859" s="241" t="str">
        <f t="shared" si="420"/>
        <v/>
      </c>
      <c r="C3859" s="239"/>
      <c r="D3859" s="240" t="str">
        <f>IF(C3859&lt;&gt;"",VLOOKUP(C3859,'BASE EQUIPOS'!$G$8:$H$22,2,0),"")</f>
        <v/>
      </c>
      <c r="E3859" s="241" t="str">
        <f>IF(C3859&lt;&gt;"",VLOOKUP(C3859,'BASE EQUIPOS'!$G$8:$I$22,3,0),"")</f>
        <v/>
      </c>
      <c r="F3859" s="241" t="str">
        <f>IF(C3859&lt;&gt;"",VLOOKUP(C3859,'BASE EQUIPOS'!$G$8:$J$22,4,0),"")</f>
        <v/>
      </c>
      <c r="G3859" s="242"/>
      <c r="H3859" s="233"/>
      <c r="I3859" s="241"/>
      <c r="J3859" s="241"/>
      <c r="K3859" s="241"/>
      <c r="L3859" s="239"/>
      <c r="M3859" s="244"/>
      <c r="N3859" s="245" t="str">
        <f t="shared" ca="1" si="421"/>
        <v/>
      </c>
      <c r="O3859" s="239"/>
      <c r="P3859" s="244"/>
      <c r="Q3859" s="245" t="str">
        <f t="shared" si="422"/>
        <v/>
      </c>
      <c r="U3859" s="246" t="str">
        <f>IFERROR(VLOOKUP(C3859,'BASE EQUIPOS'!$G$8:$O$22,9,0)," ")</f>
        <v xml:space="preserve"> </v>
      </c>
      <c r="V3859" s="232" t="str">
        <f t="shared" si="417"/>
        <v/>
      </c>
      <c r="W3859" s="232" t="str">
        <f t="shared" si="418"/>
        <v/>
      </c>
      <c r="X3859" s="232" t="str">
        <f>IFERROR(VLOOKUP(W3859,Datos!$P$4:$Q$18,2,0),"")</f>
        <v/>
      </c>
      <c r="Y3859" s="232" t="str">
        <f t="shared" si="419"/>
        <v/>
      </c>
      <c r="AA3859" s="314" t="str">
        <f t="shared" ca="1" si="423"/>
        <v/>
      </c>
    </row>
    <row r="3860" spans="1:27" x14ac:dyDescent="0.3">
      <c r="A3860" s="238"/>
      <c r="B3860" s="241" t="str">
        <f t="shared" si="420"/>
        <v/>
      </c>
      <c r="C3860" s="239"/>
      <c r="D3860" s="240" t="str">
        <f>IF(C3860&lt;&gt;"",VLOOKUP(C3860,'BASE EQUIPOS'!$G$8:$H$22,2,0),"")</f>
        <v/>
      </c>
      <c r="E3860" s="241" t="str">
        <f>IF(C3860&lt;&gt;"",VLOOKUP(C3860,'BASE EQUIPOS'!$G$8:$I$22,3,0),"")</f>
        <v/>
      </c>
      <c r="F3860" s="241" t="str">
        <f>IF(C3860&lt;&gt;"",VLOOKUP(C3860,'BASE EQUIPOS'!$G$8:$J$22,4,0),"")</f>
        <v/>
      </c>
      <c r="G3860" s="242"/>
      <c r="H3860" s="233"/>
      <c r="I3860" s="241"/>
      <c r="J3860" s="241"/>
      <c r="K3860" s="241"/>
      <c r="L3860" s="239"/>
      <c r="M3860" s="244"/>
      <c r="N3860" s="245" t="str">
        <f t="shared" ca="1" si="421"/>
        <v/>
      </c>
      <c r="O3860" s="239"/>
      <c r="P3860" s="244"/>
      <c r="Q3860" s="245" t="str">
        <f t="shared" si="422"/>
        <v/>
      </c>
      <c r="U3860" s="246" t="str">
        <f>IFERROR(VLOOKUP(C3860,'BASE EQUIPOS'!$G$8:$O$22,9,0)," ")</f>
        <v xml:space="preserve"> </v>
      </c>
      <c r="V3860" s="232" t="str">
        <f t="shared" si="417"/>
        <v/>
      </c>
      <c r="W3860" s="232" t="str">
        <f t="shared" si="418"/>
        <v/>
      </c>
      <c r="X3860" s="232" t="str">
        <f>IFERROR(VLOOKUP(W3860,Datos!$P$4:$Q$18,2,0),"")</f>
        <v/>
      </c>
      <c r="Y3860" s="232" t="str">
        <f t="shared" si="419"/>
        <v/>
      </c>
      <c r="AA3860" s="314" t="str">
        <f t="shared" ca="1" si="423"/>
        <v/>
      </c>
    </row>
    <row r="3861" spans="1:27" x14ac:dyDescent="0.3">
      <c r="A3861" s="238"/>
      <c r="B3861" s="241" t="str">
        <f t="shared" si="420"/>
        <v/>
      </c>
      <c r="C3861" s="239"/>
      <c r="D3861" s="240" t="str">
        <f>IF(C3861&lt;&gt;"",VLOOKUP(C3861,'BASE EQUIPOS'!$G$8:$H$22,2,0),"")</f>
        <v/>
      </c>
      <c r="E3861" s="241" t="str">
        <f>IF(C3861&lt;&gt;"",VLOOKUP(C3861,'BASE EQUIPOS'!$G$8:$I$22,3,0),"")</f>
        <v/>
      </c>
      <c r="F3861" s="241" t="str">
        <f>IF(C3861&lt;&gt;"",VLOOKUP(C3861,'BASE EQUIPOS'!$G$8:$J$22,4,0),"")</f>
        <v/>
      </c>
      <c r="G3861" s="242"/>
      <c r="H3861" s="233"/>
      <c r="I3861" s="241"/>
      <c r="J3861" s="241"/>
      <c r="K3861" s="241"/>
      <c r="L3861" s="239"/>
      <c r="M3861" s="244"/>
      <c r="N3861" s="245" t="str">
        <f t="shared" ca="1" si="421"/>
        <v/>
      </c>
      <c r="O3861" s="239"/>
      <c r="P3861" s="244"/>
      <c r="Q3861" s="245" t="str">
        <f t="shared" si="422"/>
        <v/>
      </c>
      <c r="U3861" s="246" t="str">
        <f>IFERROR(VLOOKUP(C3861,'BASE EQUIPOS'!$G$8:$O$22,9,0)," ")</f>
        <v xml:space="preserve"> </v>
      </c>
      <c r="V3861" s="232" t="str">
        <f t="shared" ref="V3861:V3924" si="424">IF(G3861="MTTO. SISTEMÁTICO","PREVENTIVA",IF(G3861="MTTO. PREDICTIVO","INSPECCIÓN",""))</f>
        <v/>
      </c>
      <c r="W3861" s="232" t="str">
        <f t="shared" ref="W3861:W3924" si="425">CONCATENATE(D3861,I3861)</f>
        <v/>
      </c>
      <c r="X3861" s="232" t="str">
        <f>IFERROR(VLOOKUP(W3861,Datos!$P$4:$Q$18,2,0),"")</f>
        <v/>
      </c>
      <c r="Y3861" s="232" t="str">
        <f t="shared" ref="Y3861:Y3924" si="426">IF(A3861="OT CORRECTIVA",1,IF(A3861="OT PREVENTIVA",2,IF(A3861="HOJA INSPECCIÓN",3,"")))</f>
        <v/>
      </c>
      <c r="AA3861" s="314" t="str">
        <f t="shared" ca="1" si="423"/>
        <v/>
      </c>
    </row>
    <row r="3862" spans="1:27" x14ac:dyDescent="0.3">
      <c r="A3862" s="238"/>
      <c r="B3862" s="241" t="str">
        <f t="shared" si="420"/>
        <v/>
      </c>
      <c r="C3862" s="239"/>
      <c r="D3862" s="240" t="str">
        <f>IF(C3862&lt;&gt;"",VLOOKUP(C3862,'BASE EQUIPOS'!$G$8:$H$22,2,0),"")</f>
        <v/>
      </c>
      <c r="E3862" s="241" t="str">
        <f>IF(C3862&lt;&gt;"",VLOOKUP(C3862,'BASE EQUIPOS'!$G$8:$I$22,3,0),"")</f>
        <v/>
      </c>
      <c r="F3862" s="241" t="str">
        <f>IF(C3862&lt;&gt;"",VLOOKUP(C3862,'BASE EQUIPOS'!$G$8:$J$22,4,0),"")</f>
        <v/>
      </c>
      <c r="G3862" s="242"/>
      <c r="H3862" s="233"/>
      <c r="I3862" s="241"/>
      <c r="J3862" s="241"/>
      <c r="K3862" s="241"/>
      <c r="L3862" s="239"/>
      <c r="M3862" s="244"/>
      <c r="N3862" s="245" t="str">
        <f t="shared" ca="1" si="421"/>
        <v/>
      </c>
      <c r="O3862" s="239"/>
      <c r="P3862" s="244"/>
      <c r="Q3862" s="245" t="str">
        <f t="shared" si="422"/>
        <v/>
      </c>
      <c r="U3862" s="246" t="str">
        <f>IFERROR(VLOOKUP(C3862,'BASE EQUIPOS'!$G$8:$O$22,9,0)," ")</f>
        <v xml:space="preserve"> </v>
      </c>
      <c r="V3862" s="232" t="str">
        <f t="shared" si="424"/>
        <v/>
      </c>
      <c r="W3862" s="232" t="str">
        <f t="shared" si="425"/>
        <v/>
      </c>
      <c r="X3862" s="232" t="str">
        <f>IFERROR(VLOOKUP(W3862,Datos!$P$4:$Q$18,2,0),"")</f>
        <v/>
      </c>
      <c r="Y3862" s="232" t="str">
        <f t="shared" si="426"/>
        <v/>
      </c>
      <c r="AA3862" s="314" t="str">
        <f t="shared" ca="1" si="423"/>
        <v/>
      </c>
    </row>
    <row r="3863" spans="1:27" x14ac:dyDescent="0.3">
      <c r="A3863" s="238"/>
      <c r="B3863" s="241" t="str">
        <f t="shared" si="420"/>
        <v/>
      </c>
      <c r="C3863" s="239"/>
      <c r="D3863" s="240" t="str">
        <f>IF(C3863&lt;&gt;"",VLOOKUP(C3863,'BASE EQUIPOS'!$G$8:$H$22,2,0),"")</f>
        <v/>
      </c>
      <c r="E3863" s="241" t="str">
        <f>IF(C3863&lt;&gt;"",VLOOKUP(C3863,'BASE EQUIPOS'!$G$8:$I$22,3,0),"")</f>
        <v/>
      </c>
      <c r="F3863" s="241" t="str">
        <f>IF(C3863&lt;&gt;"",VLOOKUP(C3863,'BASE EQUIPOS'!$G$8:$J$22,4,0),"")</f>
        <v/>
      </c>
      <c r="G3863" s="242"/>
      <c r="H3863" s="233"/>
      <c r="I3863" s="241"/>
      <c r="J3863" s="241"/>
      <c r="K3863" s="241"/>
      <c r="L3863" s="239"/>
      <c r="M3863" s="244"/>
      <c r="N3863" s="245" t="str">
        <f t="shared" ca="1" si="421"/>
        <v/>
      </c>
      <c r="O3863" s="239"/>
      <c r="P3863" s="244"/>
      <c r="Q3863" s="245" t="str">
        <f t="shared" si="422"/>
        <v/>
      </c>
      <c r="U3863" s="246" t="str">
        <f>IFERROR(VLOOKUP(C3863,'BASE EQUIPOS'!$G$8:$O$22,9,0)," ")</f>
        <v xml:space="preserve"> </v>
      </c>
      <c r="V3863" s="232" t="str">
        <f t="shared" si="424"/>
        <v/>
      </c>
      <c r="W3863" s="232" t="str">
        <f t="shared" si="425"/>
        <v/>
      </c>
      <c r="X3863" s="232" t="str">
        <f>IFERROR(VLOOKUP(W3863,Datos!$P$4:$Q$18,2,0),"")</f>
        <v/>
      </c>
      <c r="Y3863" s="232" t="str">
        <f t="shared" si="426"/>
        <v/>
      </c>
      <c r="AA3863" s="314" t="str">
        <f t="shared" ca="1" si="423"/>
        <v/>
      </c>
    </row>
    <row r="3864" spans="1:27" x14ac:dyDescent="0.3">
      <c r="A3864" s="238"/>
      <c r="B3864" s="241" t="str">
        <f t="shared" si="420"/>
        <v/>
      </c>
      <c r="C3864" s="239"/>
      <c r="D3864" s="240" t="str">
        <f>IF(C3864&lt;&gt;"",VLOOKUP(C3864,'BASE EQUIPOS'!$G$8:$H$22,2,0),"")</f>
        <v/>
      </c>
      <c r="E3864" s="241" t="str">
        <f>IF(C3864&lt;&gt;"",VLOOKUP(C3864,'BASE EQUIPOS'!$G$8:$I$22,3,0),"")</f>
        <v/>
      </c>
      <c r="F3864" s="241" t="str">
        <f>IF(C3864&lt;&gt;"",VLOOKUP(C3864,'BASE EQUIPOS'!$G$8:$J$22,4,0),"")</f>
        <v/>
      </c>
      <c r="G3864" s="242"/>
      <c r="H3864" s="233"/>
      <c r="I3864" s="241"/>
      <c r="J3864" s="241"/>
      <c r="K3864" s="241"/>
      <c r="L3864" s="239"/>
      <c r="M3864" s="244"/>
      <c r="N3864" s="245" t="str">
        <f t="shared" ca="1" si="421"/>
        <v/>
      </c>
      <c r="O3864" s="239"/>
      <c r="P3864" s="244"/>
      <c r="Q3864" s="245" t="str">
        <f t="shared" si="422"/>
        <v/>
      </c>
      <c r="U3864" s="246" t="str">
        <f>IFERROR(VLOOKUP(C3864,'BASE EQUIPOS'!$G$8:$O$22,9,0)," ")</f>
        <v xml:space="preserve"> </v>
      </c>
      <c r="V3864" s="232" t="str">
        <f t="shared" si="424"/>
        <v/>
      </c>
      <c r="W3864" s="232" t="str">
        <f t="shared" si="425"/>
        <v/>
      </c>
      <c r="X3864" s="232" t="str">
        <f>IFERROR(VLOOKUP(W3864,Datos!$P$4:$Q$18,2,0),"")</f>
        <v/>
      </c>
      <c r="Y3864" s="232" t="str">
        <f t="shared" si="426"/>
        <v/>
      </c>
      <c r="AA3864" s="314" t="str">
        <f t="shared" ca="1" si="423"/>
        <v/>
      </c>
    </row>
    <row r="3865" spans="1:27" x14ac:dyDescent="0.3">
      <c r="A3865" s="238"/>
      <c r="B3865" s="241" t="str">
        <f t="shared" si="420"/>
        <v/>
      </c>
      <c r="C3865" s="239"/>
      <c r="D3865" s="240" t="str">
        <f>IF(C3865&lt;&gt;"",VLOOKUP(C3865,'BASE EQUIPOS'!$G$8:$H$22,2,0),"")</f>
        <v/>
      </c>
      <c r="E3865" s="241" t="str">
        <f>IF(C3865&lt;&gt;"",VLOOKUP(C3865,'BASE EQUIPOS'!$G$8:$I$22,3,0),"")</f>
        <v/>
      </c>
      <c r="F3865" s="241" t="str">
        <f>IF(C3865&lt;&gt;"",VLOOKUP(C3865,'BASE EQUIPOS'!$G$8:$J$22,4,0),"")</f>
        <v/>
      </c>
      <c r="G3865" s="242"/>
      <c r="H3865" s="233"/>
      <c r="I3865" s="241"/>
      <c r="J3865" s="241"/>
      <c r="K3865" s="241"/>
      <c r="L3865" s="239"/>
      <c r="M3865" s="244"/>
      <c r="N3865" s="245" t="str">
        <f t="shared" ca="1" si="421"/>
        <v/>
      </c>
      <c r="O3865" s="239"/>
      <c r="P3865" s="244"/>
      <c r="Q3865" s="245" t="str">
        <f t="shared" si="422"/>
        <v/>
      </c>
      <c r="U3865" s="246" t="str">
        <f>IFERROR(VLOOKUP(C3865,'BASE EQUIPOS'!$G$8:$O$22,9,0)," ")</f>
        <v xml:space="preserve"> </v>
      </c>
      <c r="V3865" s="232" t="str">
        <f t="shared" si="424"/>
        <v/>
      </c>
      <c r="W3865" s="232" t="str">
        <f t="shared" si="425"/>
        <v/>
      </c>
      <c r="X3865" s="232" t="str">
        <f>IFERROR(VLOOKUP(W3865,Datos!$P$4:$Q$18,2,0),"")</f>
        <v/>
      </c>
      <c r="Y3865" s="232" t="str">
        <f t="shared" si="426"/>
        <v/>
      </c>
      <c r="AA3865" s="314" t="str">
        <f t="shared" ca="1" si="423"/>
        <v/>
      </c>
    </row>
    <row r="3866" spans="1:27" x14ac:dyDescent="0.3">
      <c r="A3866" s="238"/>
      <c r="B3866" s="241" t="str">
        <f t="shared" si="420"/>
        <v/>
      </c>
      <c r="C3866" s="239"/>
      <c r="D3866" s="240" t="str">
        <f>IF(C3866&lt;&gt;"",VLOOKUP(C3866,'BASE EQUIPOS'!$G$8:$H$22,2,0),"")</f>
        <v/>
      </c>
      <c r="E3866" s="241" t="str">
        <f>IF(C3866&lt;&gt;"",VLOOKUP(C3866,'BASE EQUIPOS'!$G$8:$I$22,3,0),"")</f>
        <v/>
      </c>
      <c r="F3866" s="241" t="str">
        <f>IF(C3866&lt;&gt;"",VLOOKUP(C3866,'BASE EQUIPOS'!$G$8:$J$22,4,0),"")</f>
        <v/>
      </c>
      <c r="G3866" s="242"/>
      <c r="H3866" s="233"/>
      <c r="I3866" s="241"/>
      <c r="J3866" s="241"/>
      <c r="K3866" s="241"/>
      <c r="L3866" s="239"/>
      <c r="M3866" s="244"/>
      <c r="N3866" s="245" t="str">
        <f t="shared" ca="1" si="421"/>
        <v/>
      </c>
      <c r="O3866" s="239"/>
      <c r="P3866" s="244"/>
      <c r="Q3866" s="245" t="str">
        <f t="shared" si="422"/>
        <v/>
      </c>
      <c r="U3866" s="246" t="str">
        <f>IFERROR(VLOOKUP(C3866,'BASE EQUIPOS'!$G$8:$O$22,9,0)," ")</f>
        <v xml:space="preserve"> </v>
      </c>
      <c r="V3866" s="232" t="str">
        <f t="shared" si="424"/>
        <v/>
      </c>
      <c r="W3866" s="232" t="str">
        <f t="shared" si="425"/>
        <v/>
      </c>
      <c r="X3866" s="232" t="str">
        <f>IFERROR(VLOOKUP(W3866,Datos!$P$4:$Q$18,2,0),"")</f>
        <v/>
      </c>
      <c r="Y3866" s="232" t="str">
        <f t="shared" si="426"/>
        <v/>
      </c>
      <c r="AA3866" s="314" t="str">
        <f t="shared" ca="1" si="423"/>
        <v/>
      </c>
    </row>
    <row r="3867" spans="1:27" x14ac:dyDescent="0.3">
      <c r="A3867" s="238"/>
      <c r="B3867" s="241" t="str">
        <f t="shared" si="420"/>
        <v/>
      </c>
      <c r="C3867" s="239"/>
      <c r="D3867" s="240" t="str">
        <f>IF(C3867&lt;&gt;"",VLOOKUP(C3867,'BASE EQUIPOS'!$G$8:$H$22,2,0),"")</f>
        <v/>
      </c>
      <c r="E3867" s="241" t="str">
        <f>IF(C3867&lt;&gt;"",VLOOKUP(C3867,'BASE EQUIPOS'!$G$8:$I$22,3,0),"")</f>
        <v/>
      </c>
      <c r="F3867" s="241" t="str">
        <f>IF(C3867&lt;&gt;"",VLOOKUP(C3867,'BASE EQUIPOS'!$G$8:$J$22,4,0),"")</f>
        <v/>
      </c>
      <c r="G3867" s="242"/>
      <c r="H3867" s="233"/>
      <c r="I3867" s="241"/>
      <c r="J3867" s="241"/>
      <c r="K3867" s="241"/>
      <c r="L3867" s="239"/>
      <c r="M3867" s="244"/>
      <c r="N3867" s="245" t="str">
        <f t="shared" ca="1" si="421"/>
        <v/>
      </c>
      <c r="O3867" s="239"/>
      <c r="P3867" s="244"/>
      <c r="Q3867" s="245" t="str">
        <f t="shared" si="422"/>
        <v/>
      </c>
      <c r="U3867" s="246" t="str">
        <f>IFERROR(VLOOKUP(C3867,'BASE EQUIPOS'!$G$8:$O$22,9,0)," ")</f>
        <v xml:space="preserve"> </v>
      </c>
      <c r="V3867" s="232" t="str">
        <f t="shared" si="424"/>
        <v/>
      </c>
      <c r="W3867" s="232" t="str">
        <f t="shared" si="425"/>
        <v/>
      </c>
      <c r="X3867" s="232" t="str">
        <f>IFERROR(VLOOKUP(W3867,Datos!$P$4:$Q$18,2,0),"")</f>
        <v/>
      </c>
      <c r="Y3867" s="232" t="str">
        <f t="shared" si="426"/>
        <v/>
      </c>
      <c r="AA3867" s="314" t="str">
        <f t="shared" ca="1" si="423"/>
        <v/>
      </c>
    </row>
    <row r="3868" spans="1:27" x14ac:dyDescent="0.3">
      <c r="A3868" s="238"/>
      <c r="B3868" s="241" t="str">
        <f t="shared" ref="B3868:B3931" si="427">IF(C3868&lt;&gt;"",B3867+1,"")</f>
        <v/>
      </c>
      <c r="C3868" s="239"/>
      <c r="D3868" s="240" t="str">
        <f>IF(C3868&lt;&gt;"",VLOOKUP(C3868,'BASE EQUIPOS'!$G$8:$H$22,2,0),"")</f>
        <v/>
      </c>
      <c r="E3868" s="241" t="str">
        <f>IF(C3868&lt;&gt;"",VLOOKUP(C3868,'BASE EQUIPOS'!$G$8:$I$22,3,0),"")</f>
        <v/>
      </c>
      <c r="F3868" s="241" t="str">
        <f>IF(C3868&lt;&gt;"",VLOOKUP(C3868,'BASE EQUIPOS'!$G$8:$J$22,4,0),"")</f>
        <v/>
      </c>
      <c r="G3868" s="242"/>
      <c r="H3868" s="233"/>
      <c r="I3868" s="241"/>
      <c r="J3868" s="241"/>
      <c r="K3868" s="241"/>
      <c r="L3868" s="239"/>
      <c r="M3868" s="244"/>
      <c r="N3868" s="245" t="str">
        <f t="shared" ca="1" si="421"/>
        <v/>
      </c>
      <c r="O3868" s="239"/>
      <c r="P3868" s="244"/>
      <c r="Q3868" s="245" t="str">
        <f t="shared" si="422"/>
        <v/>
      </c>
      <c r="U3868" s="246" t="str">
        <f>IFERROR(VLOOKUP(C3868,'BASE EQUIPOS'!$G$8:$O$22,9,0)," ")</f>
        <v xml:space="preserve"> </v>
      </c>
      <c r="V3868" s="232" t="str">
        <f t="shared" si="424"/>
        <v/>
      </c>
      <c r="W3868" s="232" t="str">
        <f t="shared" si="425"/>
        <v/>
      </c>
      <c r="X3868" s="232" t="str">
        <f>IFERROR(VLOOKUP(W3868,Datos!$P$4:$Q$18,2,0),"")</f>
        <v/>
      </c>
      <c r="Y3868" s="232" t="str">
        <f t="shared" si="426"/>
        <v/>
      </c>
      <c r="AA3868" s="314" t="str">
        <f t="shared" ca="1" si="423"/>
        <v/>
      </c>
    </row>
    <row r="3869" spans="1:27" x14ac:dyDescent="0.3">
      <c r="A3869" s="238"/>
      <c r="B3869" s="241" t="str">
        <f t="shared" si="427"/>
        <v/>
      </c>
      <c r="C3869" s="239"/>
      <c r="D3869" s="240" t="str">
        <f>IF(C3869&lt;&gt;"",VLOOKUP(C3869,'BASE EQUIPOS'!$G$8:$H$22,2,0),"")</f>
        <v/>
      </c>
      <c r="E3869" s="241" t="str">
        <f>IF(C3869&lt;&gt;"",VLOOKUP(C3869,'BASE EQUIPOS'!$G$8:$I$22,3,0),"")</f>
        <v/>
      </c>
      <c r="F3869" s="241" t="str">
        <f>IF(C3869&lt;&gt;"",VLOOKUP(C3869,'BASE EQUIPOS'!$G$8:$J$22,4,0),"")</f>
        <v/>
      </c>
      <c r="G3869" s="242"/>
      <c r="H3869" s="233"/>
      <c r="I3869" s="241"/>
      <c r="J3869" s="241"/>
      <c r="K3869" s="241"/>
      <c r="L3869" s="239"/>
      <c r="M3869" s="244"/>
      <c r="N3869" s="245" t="str">
        <f t="shared" ca="1" si="421"/>
        <v/>
      </c>
      <c r="O3869" s="239"/>
      <c r="P3869" s="244"/>
      <c r="Q3869" s="245" t="str">
        <f t="shared" si="422"/>
        <v/>
      </c>
      <c r="U3869" s="246" t="str">
        <f>IFERROR(VLOOKUP(C3869,'BASE EQUIPOS'!$G$8:$O$22,9,0)," ")</f>
        <v xml:space="preserve"> </v>
      </c>
      <c r="V3869" s="232" t="str">
        <f t="shared" si="424"/>
        <v/>
      </c>
      <c r="W3869" s="232" t="str">
        <f t="shared" si="425"/>
        <v/>
      </c>
      <c r="X3869" s="232" t="str">
        <f>IFERROR(VLOOKUP(W3869,Datos!$P$4:$Q$18,2,0),"")</f>
        <v/>
      </c>
      <c r="Y3869" s="232" t="str">
        <f t="shared" si="426"/>
        <v/>
      </c>
      <c r="AA3869" s="314" t="str">
        <f t="shared" ca="1" si="423"/>
        <v/>
      </c>
    </row>
    <row r="3870" spans="1:27" x14ac:dyDescent="0.3">
      <c r="A3870" s="238"/>
      <c r="B3870" s="241" t="str">
        <f t="shared" si="427"/>
        <v/>
      </c>
      <c r="C3870" s="239"/>
      <c r="D3870" s="240" t="str">
        <f>IF(C3870&lt;&gt;"",VLOOKUP(C3870,'BASE EQUIPOS'!$G$8:$H$22,2,0),"")</f>
        <v/>
      </c>
      <c r="E3870" s="241" t="str">
        <f>IF(C3870&lt;&gt;"",VLOOKUP(C3870,'BASE EQUIPOS'!$G$8:$I$22,3,0),"")</f>
        <v/>
      </c>
      <c r="F3870" s="241" t="str">
        <f>IF(C3870&lt;&gt;"",VLOOKUP(C3870,'BASE EQUIPOS'!$G$8:$J$22,4,0),"")</f>
        <v/>
      </c>
      <c r="G3870" s="242"/>
      <c r="H3870" s="233"/>
      <c r="I3870" s="241"/>
      <c r="J3870" s="241"/>
      <c r="K3870" s="241"/>
      <c r="L3870" s="239"/>
      <c r="M3870" s="244"/>
      <c r="N3870" s="245" t="str">
        <f t="shared" ca="1" si="421"/>
        <v/>
      </c>
      <c r="O3870" s="239"/>
      <c r="P3870" s="244"/>
      <c r="Q3870" s="245" t="str">
        <f t="shared" si="422"/>
        <v/>
      </c>
      <c r="U3870" s="246" t="str">
        <f>IFERROR(VLOOKUP(C3870,'BASE EQUIPOS'!$G$8:$O$22,9,0)," ")</f>
        <v xml:space="preserve"> </v>
      </c>
      <c r="V3870" s="232" t="str">
        <f t="shared" si="424"/>
        <v/>
      </c>
      <c r="W3870" s="232" t="str">
        <f t="shared" si="425"/>
        <v/>
      </c>
      <c r="X3870" s="232" t="str">
        <f>IFERROR(VLOOKUP(W3870,Datos!$P$4:$Q$18,2,0),"")</f>
        <v/>
      </c>
      <c r="Y3870" s="232" t="str">
        <f t="shared" si="426"/>
        <v/>
      </c>
      <c r="AA3870" s="314" t="str">
        <f t="shared" ca="1" si="423"/>
        <v/>
      </c>
    </row>
    <row r="3871" spans="1:27" x14ac:dyDescent="0.3">
      <c r="A3871" s="238"/>
      <c r="B3871" s="241" t="str">
        <f t="shared" si="427"/>
        <v/>
      </c>
      <c r="C3871" s="239"/>
      <c r="D3871" s="240" t="str">
        <f>IF(C3871&lt;&gt;"",VLOOKUP(C3871,'BASE EQUIPOS'!$G$8:$H$22,2,0),"")</f>
        <v/>
      </c>
      <c r="E3871" s="241" t="str">
        <f>IF(C3871&lt;&gt;"",VLOOKUP(C3871,'BASE EQUIPOS'!$G$8:$I$22,3,0),"")</f>
        <v/>
      </c>
      <c r="F3871" s="241" t="str">
        <f>IF(C3871&lt;&gt;"",VLOOKUP(C3871,'BASE EQUIPOS'!$G$8:$J$22,4,0),"")</f>
        <v/>
      </c>
      <c r="G3871" s="242"/>
      <c r="H3871" s="233"/>
      <c r="I3871" s="241"/>
      <c r="J3871" s="241"/>
      <c r="K3871" s="241"/>
      <c r="L3871" s="239"/>
      <c r="M3871" s="244"/>
      <c r="N3871" s="245" t="str">
        <f t="shared" ca="1" si="421"/>
        <v/>
      </c>
      <c r="O3871" s="239"/>
      <c r="P3871" s="244"/>
      <c r="Q3871" s="245" t="str">
        <f t="shared" si="422"/>
        <v/>
      </c>
      <c r="U3871" s="246" t="str">
        <f>IFERROR(VLOOKUP(C3871,'BASE EQUIPOS'!$G$8:$O$22,9,0)," ")</f>
        <v xml:space="preserve"> </v>
      </c>
      <c r="V3871" s="232" t="str">
        <f t="shared" si="424"/>
        <v/>
      </c>
      <c r="W3871" s="232" t="str">
        <f t="shared" si="425"/>
        <v/>
      </c>
      <c r="X3871" s="232" t="str">
        <f>IFERROR(VLOOKUP(W3871,Datos!$P$4:$Q$18,2,0),"")</f>
        <v/>
      </c>
      <c r="Y3871" s="232" t="str">
        <f t="shared" si="426"/>
        <v/>
      </c>
      <c r="AA3871" s="314" t="str">
        <f t="shared" ca="1" si="423"/>
        <v/>
      </c>
    </row>
    <row r="3872" spans="1:27" x14ac:dyDescent="0.3">
      <c r="A3872" s="238"/>
      <c r="B3872" s="241" t="str">
        <f t="shared" si="427"/>
        <v/>
      </c>
      <c r="C3872" s="239"/>
      <c r="D3872" s="240" t="str">
        <f>IF(C3872&lt;&gt;"",VLOOKUP(C3872,'BASE EQUIPOS'!$G$8:$H$22,2,0),"")</f>
        <v/>
      </c>
      <c r="E3872" s="241" t="str">
        <f>IF(C3872&lt;&gt;"",VLOOKUP(C3872,'BASE EQUIPOS'!$G$8:$I$22,3,0),"")</f>
        <v/>
      </c>
      <c r="F3872" s="241" t="str">
        <f>IF(C3872&lt;&gt;"",VLOOKUP(C3872,'BASE EQUIPOS'!$G$8:$J$22,4,0),"")</f>
        <v/>
      </c>
      <c r="G3872" s="242"/>
      <c r="H3872" s="233"/>
      <c r="I3872" s="241"/>
      <c r="J3872" s="241"/>
      <c r="K3872" s="241"/>
      <c r="L3872" s="239"/>
      <c r="M3872" s="244"/>
      <c r="N3872" s="245" t="str">
        <f t="shared" ca="1" si="421"/>
        <v/>
      </c>
      <c r="O3872" s="239"/>
      <c r="P3872" s="244"/>
      <c r="Q3872" s="245" t="str">
        <f t="shared" si="422"/>
        <v/>
      </c>
      <c r="U3872" s="246" t="str">
        <f>IFERROR(VLOOKUP(C3872,'BASE EQUIPOS'!$G$8:$O$22,9,0)," ")</f>
        <v xml:space="preserve"> </v>
      </c>
      <c r="V3872" s="232" t="str">
        <f t="shared" si="424"/>
        <v/>
      </c>
      <c r="W3872" s="232" t="str">
        <f t="shared" si="425"/>
        <v/>
      </c>
      <c r="X3872" s="232" t="str">
        <f>IFERROR(VLOOKUP(W3872,Datos!$P$4:$Q$18,2,0),"")</f>
        <v/>
      </c>
      <c r="Y3872" s="232" t="str">
        <f t="shared" si="426"/>
        <v/>
      </c>
      <c r="AA3872" s="314" t="str">
        <f t="shared" ca="1" si="423"/>
        <v/>
      </c>
    </row>
    <row r="3873" spans="1:27" x14ac:dyDescent="0.3">
      <c r="A3873" s="238"/>
      <c r="B3873" s="241" t="str">
        <f t="shared" si="427"/>
        <v/>
      </c>
      <c r="C3873" s="239"/>
      <c r="D3873" s="240" t="str">
        <f>IF(C3873&lt;&gt;"",VLOOKUP(C3873,'BASE EQUIPOS'!$G$8:$H$22,2,0),"")</f>
        <v/>
      </c>
      <c r="E3873" s="241" t="str">
        <f>IF(C3873&lt;&gt;"",VLOOKUP(C3873,'BASE EQUIPOS'!$G$8:$I$22,3,0),"")</f>
        <v/>
      </c>
      <c r="F3873" s="241" t="str">
        <f>IF(C3873&lt;&gt;"",VLOOKUP(C3873,'BASE EQUIPOS'!$G$8:$J$22,4,0),"")</f>
        <v/>
      </c>
      <c r="G3873" s="242"/>
      <c r="H3873" s="233"/>
      <c r="I3873" s="241"/>
      <c r="J3873" s="241"/>
      <c r="K3873" s="241"/>
      <c r="L3873" s="239"/>
      <c r="M3873" s="244"/>
      <c r="N3873" s="245" t="str">
        <f t="shared" ca="1" si="421"/>
        <v/>
      </c>
      <c r="O3873" s="239"/>
      <c r="P3873" s="244"/>
      <c r="Q3873" s="245" t="str">
        <f t="shared" si="422"/>
        <v/>
      </c>
      <c r="U3873" s="246" t="str">
        <f>IFERROR(VLOOKUP(C3873,'BASE EQUIPOS'!$G$8:$O$22,9,0)," ")</f>
        <v xml:space="preserve"> </v>
      </c>
      <c r="V3873" s="232" t="str">
        <f t="shared" si="424"/>
        <v/>
      </c>
      <c r="W3873" s="232" t="str">
        <f t="shared" si="425"/>
        <v/>
      </c>
      <c r="X3873" s="232" t="str">
        <f>IFERROR(VLOOKUP(W3873,Datos!$P$4:$Q$18,2,0),"")</f>
        <v/>
      </c>
      <c r="Y3873" s="232" t="str">
        <f t="shared" si="426"/>
        <v/>
      </c>
      <c r="AA3873" s="314" t="str">
        <f t="shared" ca="1" si="423"/>
        <v/>
      </c>
    </row>
    <row r="3874" spans="1:27" x14ac:dyDescent="0.3">
      <c r="A3874" s="238"/>
      <c r="B3874" s="241" t="str">
        <f t="shared" si="427"/>
        <v/>
      </c>
      <c r="C3874" s="239"/>
      <c r="D3874" s="240" t="str">
        <f>IF(C3874&lt;&gt;"",VLOOKUP(C3874,'BASE EQUIPOS'!$G$8:$H$22,2,0),"")</f>
        <v/>
      </c>
      <c r="E3874" s="241" t="str">
        <f>IF(C3874&lt;&gt;"",VLOOKUP(C3874,'BASE EQUIPOS'!$G$8:$I$22,3,0),"")</f>
        <v/>
      </c>
      <c r="F3874" s="241" t="str">
        <f>IF(C3874&lt;&gt;"",VLOOKUP(C3874,'BASE EQUIPOS'!$G$8:$J$22,4,0),"")</f>
        <v/>
      </c>
      <c r="G3874" s="242"/>
      <c r="H3874" s="233"/>
      <c r="I3874" s="241"/>
      <c r="J3874" s="241"/>
      <c r="K3874" s="241"/>
      <c r="L3874" s="239"/>
      <c r="M3874" s="244"/>
      <c r="N3874" s="245" t="str">
        <f t="shared" ca="1" si="421"/>
        <v/>
      </c>
      <c r="O3874" s="239"/>
      <c r="P3874" s="244"/>
      <c r="Q3874" s="245" t="str">
        <f t="shared" si="422"/>
        <v/>
      </c>
      <c r="U3874" s="246" t="str">
        <f>IFERROR(VLOOKUP(C3874,'BASE EQUIPOS'!$G$8:$O$22,9,0)," ")</f>
        <v xml:space="preserve"> </v>
      </c>
      <c r="V3874" s="232" t="str">
        <f t="shared" si="424"/>
        <v/>
      </c>
      <c r="W3874" s="232" t="str">
        <f t="shared" si="425"/>
        <v/>
      </c>
      <c r="X3874" s="232" t="str">
        <f>IFERROR(VLOOKUP(W3874,Datos!$P$4:$Q$18,2,0),"")</f>
        <v/>
      </c>
      <c r="Y3874" s="232" t="str">
        <f t="shared" si="426"/>
        <v/>
      </c>
      <c r="AA3874" s="314" t="str">
        <f t="shared" ca="1" si="423"/>
        <v/>
      </c>
    </row>
    <row r="3875" spans="1:27" x14ac:dyDescent="0.3">
      <c r="A3875" s="238"/>
      <c r="B3875" s="241" t="str">
        <f t="shared" si="427"/>
        <v/>
      </c>
      <c r="C3875" s="239"/>
      <c r="D3875" s="240" t="str">
        <f>IF(C3875&lt;&gt;"",VLOOKUP(C3875,'BASE EQUIPOS'!$G$8:$H$22,2,0),"")</f>
        <v/>
      </c>
      <c r="E3875" s="241" t="str">
        <f>IF(C3875&lt;&gt;"",VLOOKUP(C3875,'BASE EQUIPOS'!$G$8:$I$22,3,0),"")</f>
        <v/>
      </c>
      <c r="F3875" s="241" t="str">
        <f>IF(C3875&lt;&gt;"",VLOOKUP(C3875,'BASE EQUIPOS'!$G$8:$J$22,4,0),"")</f>
        <v/>
      </c>
      <c r="G3875" s="242"/>
      <c r="H3875" s="233"/>
      <c r="I3875" s="241"/>
      <c r="J3875" s="241"/>
      <c r="K3875" s="241"/>
      <c r="L3875" s="239"/>
      <c r="M3875" s="244"/>
      <c r="N3875" s="245" t="str">
        <f t="shared" ca="1" si="421"/>
        <v/>
      </c>
      <c r="O3875" s="239"/>
      <c r="P3875" s="244"/>
      <c r="Q3875" s="245" t="str">
        <f t="shared" si="422"/>
        <v/>
      </c>
      <c r="U3875" s="246" t="str">
        <f>IFERROR(VLOOKUP(C3875,'BASE EQUIPOS'!$G$8:$O$22,9,0)," ")</f>
        <v xml:space="preserve"> </v>
      </c>
      <c r="V3875" s="232" t="str">
        <f t="shared" si="424"/>
        <v/>
      </c>
      <c r="W3875" s="232" t="str">
        <f t="shared" si="425"/>
        <v/>
      </c>
      <c r="X3875" s="232" t="str">
        <f>IFERROR(VLOOKUP(W3875,Datos!$P$4:$Q$18,2,0),"")</f>
        <v/>
      </c>
      <c r="Y3875" s="232" t="str">
        <f t="shared" si="426"/>
        <v/>
      </c>
      <c r="AA3875" s="314" t="str">
        <f t="shared" ca="1" si="423"/>
        <v/>
      </c>
    </row>
    <row r="3876" spans="1:27" x14ac:dyDescent="0.3">
      <c r="A3876" s="238"/>
      <c r="B3876" s="241" t="str">
        <f t="shared" si="427"/>
        <v/>
      </c>
      <c r="C3876" s="239"/>
      <c r="D3876" s="240" t="str">
        <f>IF(C3876&lt;&gt;"",VLOOKUP(C3876,'BASE EQUIPOS'!$G$8:$H$22,2,0),"")</f>
        <v/>
      </c>
      <c r="E3876" s="241" t="str">
        <f>IF(C3876&lt;&gt;"",VLOOKUP(C3876,'BASE EQUIPOS'!$G$8:$I$22,3,0),"")</f>
        <v/>
      </c>
      <c r="F3876" s="241" t="str">
        <f>IF(C3876&lt;&gt;"",VLOOKUP(C3876,'BASE EQUIPOS'!$G$8:$J$22,4,0),"")</f>
        <v/>
      </c>
      <c r="G3876" s="242"/>
      <c r="H3876" s="233"/>
      <c r="I3876" s="241"/>
      <c r="J3876" s="241"/>
      <c r="K3876" s="241"/>
      <c r="L3876" s="239"/>
      <c r="M3876" s="244"/>
      <c r="N3876" s="245" t="str">
        <f t="shared" ca="1" si="421"/>
        <v/>
      </c>
      <c r="O3876" s="239"/>
      <c r="P3876" s="244"/>
      <c r="Q3876" s="245" t="str">
        <f t="shared" si="422"/>
        <v/>
      </c>
      <c r="U3876" s="246" t="str">
        <f>IFERROR(VLOOKUP(C3876,'BASE EQUIPOS'!$G$8:$O$22,9,0)," ")</f>
        <v xml:space="preserve"> </v>
      </c>
      <c r="V3876" s="232" t="str">
        <f t="shared" si="424"/>
        <v/>
      </c>
      <c r="W3876" s="232" t="str">
        <f t="shared" si="425"/>
        <v/>
      </c>
      <c r="X3876" s="232" t="str">
        <f>IFERROR(VLOOKUP(W3876,Datos!$P$4:$Q$18,2,0),"")</f>
        <v/>
      </c>
      <c r="Y3876" s="232" t="str">
        <f t="shared" si="426"/>
        <v/>
      </c>
      <c r="AA3876" s="314" t="str">
        <f t="shared" ca="1" si="423"/>
        <v/>
      </c>
    </row>
    <row r="3877" spans="1:27" x14ac:dyDescent="0.3">
      <c r="A3877" s="238"/>
      <c r="B3877" s="241" t="str">
        <f t="shared" si="427"/>
        <v/>
      </c>
      <c r="C3877" s="239"/>
      <c r="D3877" s="240" t="str">
        <f>IF(C3877&lt;&gt;"",VLOOKUP(C3877,'BASE EQUIPOS'!$G$8:$H$22,2,0),"")</f>
        <v/>
      </c>
      <c r="E3877" s="241" t="str">
        <f>IF(C3877&lt;&gt;"",VLOOKUP(C3877,'BASE EQUIPOS'!$G$8:$I$22,3,0),"")</f>
        <v/>
      </c>
      <c r="F3877" s="241" t="str">
        <f>IF(C3877&lt;&gt;"",VLOOKUP(C3877,'BASE EQUIPOS'!$G$8:$J$22,4,0),"")</f>
        <v/>
      </c>
      <c r="G3877" s="242"/>
      <c r="H3877" s="233"/>
      <c r="I3877" s="241"/>
      <c r="J3877" s="241"/>
      <c r="K3877" s="241"/>
      <c r="L3877" s="239"/>
      <c r="M3877" s="244"/>
      <c r="N3877" s="245" t="str">
        <f t="shared" ca="1" si="421"/>
        <v/>
      </c>
      <c r="O3877" s="239"/>
      <c r="P3877" s="244"/>
      <c r="Q3877" s="245" t="str">
        <f t="shared" si="422"/>
        <v/>
      </c>
      <c r="U3877" s="246" t="str">
        <f>IFERROR(VLOOKUP(C3877,'BASE EQUIPOS'!$G$8:$O$22,9,0)," ")</f>
        <v xml:space="preserve"> </v>
      </c>
      <c r="V3877" s="232" t="str">
        <f t="shared" si="424"/>
        <v/>
      </c>
      <c r="W3877" s="232" t="str">
        <f t="shared" si="425"/>
        <v/>
      </c>
      <c r="X3877" s="232" t="str">
        <f>IFERROR(VLOOKUP(W3877,Datos!$P$4:$Q$18,2,0),"")</f>
        <v/>
      </c>
      <c r="Y3877" s="232" t="str">
        <f t="shared" si="426"/>
        <v/>
      </c>
      <c r="AA3877" s="314" t="str">
        <f t="shared" ca="1" si="423"/>
        <v/>
      </c>
    </row>
    <row r="3878" spans="1:27" x14ac:dyDescent="0.3">
      <c r="A3878" s="238"/>
      <c r="B3878" s="241" t="str">
        <f t="shared" si="427"/>
        <v/>
      </c>
      <c r="C3878" s="239"/>
      <c r="D3878" s="240" t="str">
        <f>IF(C3878&lt;&gt;"",VLOOKUP(C3878,'BASE EQUIPOS'!$G$8:$H$22,2,0),"")</f>
        <v/>
      </c>
      <c r="E3878" s="241" t="str">
        <f>IF(C3878&lt;&gt;"",VLOOKUP(C3878,'BASE EQUIPOS'!$G$8:$I$22,3,0),"")</f>
        <v/>
      </c>
      <c r="F3878" s="241" t="str">
        <f>IF(C3878&lt;&gt;"",VLOOKUP(C3878,'BASE EQUIPOS'!$G$8:$J$22,4,0),"")</f>
        <v/>
      </c>
      <c r="G3878" s="242"/>
      <c r="H3878" s="233"/>
      <c r="I3878" s="241"/>
      <c r="J3878" s="241"/>
      <c r="K3878" s="241"/>
      <c r="L3878" s="239"/>
      <c r="M3878" s="244"/>
      <c r="N3878" s="245" t="str">
        <f t="shared" ca="1" si="421"/>
        <v/>
      </c>
      <c r="O3878" s="239"/>
      <c r="P3878" s="244"/>
      <c r="Q3878" s="245" t="str">
        <f t="shared" si="422"/>
        <v/>
      </c>
      <c r="U3878" s="246" t="str">
        <f>IFERROR(VLOOKUP(C3878,'BASE EQUIPOS'!$G$8:$O$22,9,0)," ")</f>
        <v xml:space="preserve"> </v>
      </c>
      <c r="V3878" s="232" t="str">
        <f t="shared" si="424"/>
        <v/>
      </c>
      <c r="W3878" s="232" t="str">
        <f t="shared" si="425"/>
        <v/>
      </c>
      <c r="X3878" s="232" t="str">
        <f>IFERROR(VLOOKUP(W3878,Datos!$P$4:$Q$18,2,0),"")</f>
        <v/>
      </c>
      <c r="Y3878" s="232" t="str">
        <f t="shared" si="426"/>
        <v/>
      </c>
      <c r="AA3878" s="314" t="str">
        <f t="shared" ca="1" si="423"/>
        <v/>
      </c>
    </row>
    <row r="3879" spans="1:27" x14ac:dyDescent="0.3">
      <c r="A3879" s="238"/>
      <c r="B3879" s="241" t="str">
        <f t="shared" si="427"/>
        <v/>
      </c>
      <c r="C3879" s="239"/>
      <c r="D3879" s="240" t="str">
        <f>IF(C3879&lt;&gt;"",VLOOKUP(C3879,'BASE EQUIPOS'!$G$8:$H$22,2,0),"")</f>
        <v/>
      </c>
      <c r="E3879" s="241" t="str">
        <f>IF(C3879&lt;&gt;"",VLOOKUP(C3879,'BASE EQUIPOS'!$G$8:$I$22,3,0),"")</f>
        <v/>
      </c>
      <c r="F3879" s="241" t="str">
        <f>IF(C3879&lt;&gt;"",VLOOKUP(C3879,'BASE EQUIPOS'!$G$8:$J$22,4,0),"")</f>
        <v/>
      </c>
      <c r="G3879" s="242"/>
      <c r="H3879" s="233"/>
      <c r="I3879" s="241"/>
      <c r="J3879" s="241"/>
      <c r="K3879" s="241"/>
      <c r="L3879" s="239"/>
      <c r="M3879" s="244"/>
      <c r="N3879" s="245" t="str">
        <f t="shared" ca="1" si="421"/>
        <v/>
      </c>
      <c r="O3879" s="239"/>
      <c r="P3879" s="244"/>
      <c r="Q3879" s="245" t="str">
        <f t="shared" si="422"/>
        <v/>
      </c>
      <c r="U3879" s="246" t="str">
        <f>IFERROR(VLOOKUP(C3879,'BASE EQUIPOS'!$G$8:$O$22,9,0)," ")</f>
        <v xml:space="preserve"> </v>
      </c>
      <c r="V3879" s="232" t="str">
        <f t="shared" si="424"/>
        <v/>
      </c>
      <c r="W3879" s="232" t="str">
        <f t="shared" si="425"/>
        <v/>
      </c>
      <c r="X3879" s="232" t="str">
        <f>IFERROR(VLOOKUP(W3879,Datos!$P$4:$Q$18,2,0),"")</f>
        <v/>
      </c>
      <c r="Y3879" s="232" t="str">
        <f t="shared" si="426"/>
        <v/>
      </c>
      <c r="AA3879" s="314" t="str">
        <f t="shared" ca="1" si="423"/>
        <v/>
      </c>
    </row>
    <row r="3880" spans="1:27" x14ac:dyDescent="0.3">
      <c r="A3880" s="238"/>
      <c r="B3880" s="241" t="str">
        <f t="shared" si="427"/>
        <v/>
      </c>
      <c r="C3880" s="239"/>
      <c r="D3880" s="240" t="str">
        <f>IF(C3880&lt;&gt;"",VLOOKUP(C3880,'BASE EQUIPOS'!$G$8:$H$22,2,0),"")</f>
        <v/>
      </c>
      <c r="E3880" s="241" t="str">
        <f>IF(C3880&lt;&gt;"",VLOOKUP(C3880,'BASE EQUIPOS'!$G$8:$I$22,3,0),"")</f>
        <v/>
      </c>
      <c r="F3880" s="241" t="str">
        <f>IF(C3880&lt;&gt;"",VLOOKUP(C3880,'BASE EQUIPOS'!$G$8:$J$22,4,0),"")</f>
        <v/>
      </c>
      <c r="G3880" s="242"/>
      <c r="H3880" s="233"/>
      <c r="I3880" s="241"/>
      <c r="J3880" s="241"/>
      <c r="K3880" s="241"/>
      <c r="L3880" s="239"/>
      <c r="M3880" s="244"/>
      <c r="N3880" s="245" t="str">
        <f t="shared" ca="1" si="421"/>
        <v/>
      </c>
      <c r="O3880" s="239"/>
      <c r="P3880" s="244"/>
      <c r="Q3880" s="245" t="str">
        <f t="shared" si="422"/>
        <v/>
      </c>
      <c r="U3880" s="246" t="str">
        <f>IFERROR(VLOOKUP(C3880,'BASE EQUIPOS'!$G$8:$O$22,9,0)," ")</f>
        <v xml:space="preserve"> </v>
      </c>
      <c r="V3880" s="232" t="str">
        <f t="shared" si="424"/>
        <v/>
      </c>
      <c r="W3880" s="232" t="str">
        <f t="shared" si="425"/>
        <v/>
      </c>
      <c r="X3880" s="232" t="str">
        <f>IFERROR(VLOOKUP(W3880,Datos!$P$4:$Q$18,2,0),"")</f>
        <v/>
      </c>
      <c r="Y3880" s="232" t="str">
        <f t="shared" si="426"/>
        <v/>
      </c>
      <c r="AA3880" s="314" t="str">
        <f t="shared" ca="1" si="423"/>
        <v/>
      </c>
    </row>
    <row r="3881" spans="1:27" x14ac:dyDescent="0.3">
      <c r="A3881" s="238"/>
      <c r="B3881" s="241" t="str">
        <f t="shared" si="427"/>
        <v/>
      </c>
      <c r="C3881" s="239"/>
      <c r="D3881" s="240" t="str">
        <f>IF(C3881&lt;&gt;"",VLOOKUP(C3881,'BASE EQUIPOS'!$G$8:$H$22,2,0),"")</f>
        <v/>
      </c>
      <c r="E3881" s="241" t="str">
        <f>IF(C3881&lt;&gt;"",VLOOKUP(C3881,'BASE EQUIPOS'!$G$8:$I$22,3,0),"")</f>
        <v/>
      </c>
      <c r="F3881" s="241" t="str">
        <f>IF(C3881&lt;&gt;"",VLOOKUP(C3881,'BASE EQUIPOS'!$G$8:$J$22,4,0),"")</f>
        <v/>
      </c>
      <c r="G3881" s="242"/>
      <c r="H3881" s="233"/>
      <c r="I3881" s="241"/>
      <c r="J3881" s="241"/>
      <c r="K3881" s="241"/>
      <c r="L3881" s="239"/>
      <c r="M3881" s="244"/>
      <c r="N3881" s="245" t="str">
        <f t="shared" ca="1" si="421"/>
        <v/>
      </c>
      <c r="O3881" s="239"/>
      <c r="P3881" s="244"/>
      <c r="Q3881" s="245" t="str">
        <f t="shared" si="422"/>
        <v/>
      </c>
      <c r="U3881" s="246" t="str">
        <f>IFERROR(VLOOKUP(C3881,'BASE EQUIPOS'!$G$8:$O$22,9,0)," ")</f>
        <v xml:space="preserve"> </v>
      </c>
      <c r="V3881" s="232" t="str">
        <f t="shared" si="424"/>
        <v/>
      </c>
      <c r="W3881" s="232" t="str">
        <f t="shared" si="425"/>
        <v/>
      </c>
      <c r="X3881" s="232" t="str">
        <f>IFERROR(VLOOKUP(W3881,Datos!$P$4:$Q$18,2,0),"")</f>
        <v/>
      </c>
      <c r="Y3881" s="232" t="str">
        <f t="shared" si="426"/>
        <v/>
      </c>
      <c r="AA3881" s="314" t="str">
        <f t="shared" ca="1" si="423"/>
        <v/>
      </c>
    </row>
    <row r="3882" spans="1:27" x14ac:dyDescent="0.3">
      <c r="A3882" s="238"/>
      <c r="B3882" s="241" t="str">
        <f t="shared" si="427"/>
        <v/>
      </c>
      <c r="C3882" s="239"/>
      <c r="D3882" s="240" t="str">
        <f>IF(C3882&lt;&gt;"",VLOOKUP(C3882,'BASE EQUIPOS'!$G$8:$H$22,2,0),"")</f>
        <v/>
      </c>
      <c r="E3882" s="241" t="str">
        <f>IF(C3882&lt;&gt;"",VLOOKUP(C3882,'BASE EQUIPOS'!$G$8:$I$22,3,0),"")</f>
        <v/>
      </c>
      <c r="F3882" s="241" t="str">
        <f>IF(C3882&lt;&gt;"",VLOOKUP(C3882,'BASE EQUIPOS'!$G$8:$J$22,4,0),"")</f>
        <v/>
      </c>
      <c r="G3882" s="242"/>
      <c r="H3882" s="233"/>
      <c r="I3882" s="241"/>
      <c r="J3882" s="241"/>
      <c r="K3882" s="241"/>
      <c r="L3882" s="239"/>
      <c r="M3882" s="244"/>
      <c r="N3882" s="245" t="str">
        <f t="shared" ca="1" si="421"/>
        <v/>
      </c>
      <c r="O3882" s="239"/>
      <c r="P3882" s="244"/>
      <c r="Q3882" s="245" t="str">
        <f t="shared" si="422"/>
        <v/>
      </c>
      <c r="U3882" s="246" t="str">
        <f>IFERROR(VLOOKUP(C3882,'BASE EQUIPOS'!$G$8:$O$22,9,0)," ")</f>
        <v xml:space="preserve"> </v>
      </c>
      <c r="V3882" s="232" t="str">
        <f t="shared" si="424"/>
        <v/>
      </c>
      <c r="W3882" s="232" t="str">
        <f t="shared" si="425"/>
        <v/>
      </c>
      <c r="X3882" s="232" t="str">
        <f>IFERROR(VLOOKUP(W3882,Datos!$P$4:$Q$18,2,0),"")</f>
        <v/>
      </c>
      <c r="Y3882" s="232" t="str">
        <f t="shared" si="426"/>
        <v/>
      </c>
      <c r="AA3882" s="314" t="str">
        <f t="shared" ca="1" si="423"/>
        <v/>
      </c>
    </row>
    <row r="3883" spans="1:27" x14ac:dyDescent="0.3">
      <c r="A3883" s="238"/>
      <c r="B3883" s="241" t="str">
        <f t="shared" si="427"/>
        <v/>
      </c>
      <c r="C3883" s="239"/>
      <c r="D3883" s="240" t="str">
        <f>IF(C3883&lt;&gt;"",VLOOKUP(C3883,'BASE EQUIPOS'!$G$8:$H$22,2,0),"")</f>
        <v/>
      </c>
      <c r="E3883" s="241" t="str">
        <f>IF(C3883&lt;&gt;"",VLOOKUP(C3883,'BASE EQUIPOS'!$G$8:$I$22,3,0),"")</f>
        <v/>
      </c>
      <c r="F3883" s="241" t="str">
        <f>IF(C3883&lt;&gt;"",VLOOKUP(C3883,'BASE EQUIPOS'!$G$8:$J$22,4,0),"")</f>
        <v/>
      </c>
      <c r="G3883" s="242"/>
      <c r="H3883" s="233"/>
      <c r="I3883" s="241"/>
      <c r="J3883" s="241"/>
      <c r="K3883" s="241"/>
      <c r="L3883" s="239"/>
      <c r="M3883" s="244"/>
      <c r="N3883" s="245" t="str">
        <f t="shared" ca="1" si="421"/>
        <v/>
      </c>
      <c r="O3883" s="239"/>
      <c r="P3883" s="244"/>
      <c r="Q3883" s="245" t="str">
        <f t="shared" si="422"/>
        <v/>
      </c>
      <c r="U3883" s="246" t="str">
        <f>IFERROR(VLOOKUP(C3883,'BASE EQUIPOS'!$G$8:$O$22,9,0)," ")</f>
        <v xml:space="preserve"> </v>
      </c>
      <c r="V3883" s="232" t="str">
        <f t="shared" si="424"/>
        <v/>
      </c>
      <c r="W3883" s="232" t="str">
        <f t="shared" si="425"/>
        <v/>
      </c>
      <c r="X3883" s="232" t="str">
        <f>IFERROR(VLOOKUP(W3883,Datos!$P$4:$Q$18,2,0),"")</f>
        <v/>
      </c>
      <c r="Y3883" s="232" t="str">
        <f t="shared" si="426"/>
        <v/>
      </c>
      <c r="AA3883" s="314" t="str">
        <f t="shared" ca="1" si="423"/>
        <v/>
      </c>
    </row>
    <row r="3884" spans="1:27" x14ac:dyDescent="0.3">
      <c r="A3884" s="238"/>
      <c r="B3884" s="241" t="str">
        <f t="shared" si="427"/>
        <v/>
      </c>
      <c r="C3884" s="239"/>
      <c r="D3884" s="240" t="str">
        <f>IF(C3884&lt;&gt;"",VLOOKUP(C3884,'BASE EQUIPOS'!$G$8:$H$22,2,0),"")</f>
        <v/>
      </c>
      <c r="E3884" s="241" t="str">
        <f>IF(C3884&lt;&gt;"",VLOOKUP(C3884,'BASE EQUIPOS'!$G$8:$I$22,3,0),"")</f>
        <v/>
      </c>
      <c r="F3884" s="241" t="str">
        <f>IF(C3884&lt;&gt;"",VLOOKUP(C3884,'BASE EQUIPOS'!$G$8:$J$22,4,0),"")</f>
        <v/>
      </c>
      <c r="G3884" s="242"/>
      <c r="H3884" s="233"/>
      <c r="I3884" s="241"/>
      <c r="J3884" s="241"/>
      <c r="K3884" s="241"/>
      <c r="L3884" s="239"/>
      <c r="M3884" s="244"/>
      <c r="N3884" s="245" t="str">
        <f t="shared" ca="1" si="421"/>
        <v/>
      </c>
      <c r="O3884" s="239"/>
      <c r="P3884" s="244"/>
      <c r="Q3884" s="245" t="str">
        <f t="shared" si="422"/>
        <v/>
      </c>
      <c r="U3884" s="246" t="str">
        <f>IFERROR(VLOOKUP(C3884,'BASE EQUIPOS'!$G$8:$O$22,9,0)," ")</f>
        <v xml:space="preserve"> </v>
      </c>
      <c r="V3884" s="232" t="str">
        <f t="shared" si="424"/>
        <v/>
      </c>
      <c r="W3884" s="232" t="str">
        <f t="shared" si="425"/>
        <v/>
      </c>
      <c r="X3884" s="232" t="str">
        <f>IFERROR(VLOOKUP(W3884,Datos!$P$4:$Q$18,2,0),"")</f>
        <v/>
      </c>
      <c r="Y3884" s="232" t="str">
        <f t="shared" si="426"/>
        <v/>
      </c>
      <c r="AA3884" s="314" t="str">
        <f t="shared" ca="1" si="423"/>
        <v/>
      </c>
    </row>
    <row r="3885" spans="1:27" x14ac:dyDescent="0.3">
      <c r="A3885" s="238"/>
      <c r="B3885" s="241" t="str">
        <f t="shared" si="427"/>
        <v/>
      </c>
      <c r="C3885" s="239"/>
      <c r="D3885" s="240" t="str">
        <f>IF(C3885&lt;&gt;"",VLOOKUP(C3885,'BASE EQUIPOS'!$G$8:$H$22,2,0),"")</f>
        <v/>
      </c>
      <c r="E3885" s="241" t="str">
        <f>IF(C3885&lt;&gt;"",VLOOKUP(C3885,'BASE EQUIPOS'!$G$8:$I$22,3,0),"")</f>
        <v/>
      </c>
      <c r="F3885" s="241" t="str">
        <f>IF(C3885&lt;&gt;"",VLOOKUP(C3885,'BASE EQUIPOS'!$G$8:$J$22,4,0),"")</f>
        <v/>
      </c>
      <c r="G3885" s="242"/>
      <c r="H3885" s="233"/>
      <c r="I3885" s="241"/>
      <c r="J3885" s="241"/>
      <c r="K3885" s="241"/>
      <c r="L3885" s="239"/>
      <c r="M3885" s="244"/>
      <c r="N3885" s="245" t="str">
        <f t="shared" ca="1" si="421"/>
        <v/>
      </c>
      <c r="O3885" s="239"/>
      <c r="P3885" s="244"/>
      <c r="Q3885" s="245" t="str">
        <f t="shared" si="422"/>
        <v/>
      </c>
      <c r="U3885" s="246" t="str">
        <f>IFERROR(VLOOKUP(C3885,'BASE EQUIPOS'!$G$8:$O$22,9,0)," ")</f>
        <v xml:space="preserve"> </v>
      </c>
      <c r="V3885" s="232" t="str">
        <f t="shared" si="424"/>
        <v/>
      </c>
      <c r="W3885" s="232" t="str">
        <f t="shared" si="425"/>
        <v/>
      </c>
      <c r="X3885" s="232" t="str">
        <f>IFERROR(VLOOKUP(W3885,Datos!$P$4:$Q$18,2,0),"")</f>
        <v/>
      </c>
      <c r="Y3885" s="232" t="str">
        <f t="shared" si="426"/>
        <v/>
      </c>
      <c r="AA3885" s="314" t="str">
        <f t="shared" ca="1" si="423"/>
        <v/>
      </c>
    </row>
    <row r="3886" spans="1:27" x14ac:dyDescent="0.3">
      <c r="A3886" s="238"/>
      <c r="B3886" s="241" t="str">
        <f t="shared" si="427"/>
        <v/>
      </c>
      <c r="C3886" s="239"/>
      <c r="D3886" s="240" t="str">
        <f>IF(C3886&lt;&gt;"",VLOOKUP(C3886,'BASE EQUIPOS'!$G$8:$H$22,2,0),"")</f>
        <v/>
      </c>
      <c r="E3886" s="241" t="str">
        <f>IF(C3886&lt;&gt;"",VLOOKUP(C3886,'BASE EQUIPOS'!$G$8:$I$22,3,0),"")</f>
        <v/>
      </c>
      <c r="F3886" s="241" t="str">
        <f>IF(C3886&lt;&gt;"",VLOOKUP(C3886,'BASE EQUIPOS'!$G$8:$J$22,4,0),"")</f>
        <v/>
      </c>
      <c r="G3886" s="242"/>
      <c r="H3886" s="233"/>
      <c r="I3886" s="241"/>
      <c r="J3886" s="241"/>
      <c r="K3886" s="241"/>
      <c r="L3886" s="239"/>
      <c r="M3886" s="244"/>
      <c r="N3886" s="245" t="str">
        <f t="shared" ca="1" si="421"/>
        <v/>
      </c>
      <c r="O3886" s="239"/>
      <c r="P3886" s="244"/>
      <c r="Q3886" s="245" t="str">
        <f t="shared" si="422"/>
        <v/>
      </c>
      <c r="U3886" s="246" t="str">
        <f>IFERROR(VLOOKUP(C3886,'BASE EQUIPOS'!$G$8:$O$22,9,0)," ")</f>
        <v xml:space="preserve"> </v>
      </c>
      <c r="V3886" s="232" t="str">
        <f t="shared" si="424"/>
        <v/>
      </c>
      <c r="W3886" s="232" t="str">
        <f t="shared" si="425"/>
        <v/>
      </c>
      <c r="X3886" s="232" t="str">
        <f>IFERROR(VLOOKUP(W3886,Datos!$P$4:$Q$18,2,0),"")</f>
        <v/>
      </c>
      <c r="Y3886" s="232" t="str">
        <f t="shared" si="426"/>
        <v/>
      </c>
      <c r="AA3886" s="314" t="str">
        <f t="shared" ca="1" si="423"/>
        <v/>
      </c>
    </row>
    <row r="3887" spans="1:27" x14ac:dyDescent="0.3">
      <c r="A3887" s="238"/>
      <c r="B3887" s="241" t="str">
        <f t="shared" si="427"/>
        <v/>
      </c>
      <c r="C3887" s="239"/>
      <c r="D3887" s="240" t="str">
        <f>IF(C3887&lt;&gt;"",VLOOKUP(C3887,'BASE EQUIPOS'!$G$8:$H$22,2,0),"")</f>
        <v/>
      </c>
      <c r="E3887" s="241" t="str">
        <f>IF(C3887&lt;&gt;"",VLOOKUP(C3887,'BASE EQUIPOS'!$G$8:$I$22,3,0),"")</f>
        <v/>
      </c>
      <c r="F3887" s="241" t="str">
        <f>IF(C3887&lt;&gt;"",VLOOKUP(C3887,'BASE EQUIPOS'!$G$8:$J$22,4,0),"")</f>
        <v/>
      </c>
      <c r="G3887" s="242"/>
      <c r="H3887" s="233"/>
      <c r="I3887" s="241"/>
      <c r="J3887" s="241"/>
      <c r="K3887" s="241"/>
      <c r="L3887" s="239"/>
      <c r="M3887" s="244"/>
      <c r="N3887" s="245" t="str">
        <f t="shared" ca="1" si="421"/>
        <v/>
      </c>
      <c r="O3887" s="239"/>
      <c r="P3887" s="244"/>
      <c r="Q3887" s="245" t="str">
        <f t="shared" si="422"/>
        <v/>
      </c>
      <c r="U3887" s="246" t="str">
        <f>IFERROR(VLOOKUP(C3887,'BASE EQUIPOS'!$G$8:$O$22,9,0)," ")</f>
        <v xml:space="preserve"> </v>
      </c>
      <c r="V3887" s="232" t="str">
        <f t="shared" si="424"/>
        <v/>
      </c>
      <c r="W3887" s="232" t="str">
        <f t="shared" si="425"/>
        <v/>
      </c>
      <c r="X3887" s="232" t="str">
        <f>IFERROR(VLOOKUP(W3887,Datos!$P$4:$Q$18,2,0),"")</f>
        <v/>
      </c>
      <c r="Y3887" s="232" t="str">
        <f t="shared" si="426"/>
        <v/>
      </c>
      <c r="AA3887" s="314" t="str">
        <f t="shared" ca="1" si="423"/>
        <v/>
      </c>
    </row>
    <row r="3888" spans="1:27" x14ac:dyDescent="0.3">
      <c r="A3888" s="238"/>
      <c r="B3888" s="241" t="str">
        <f t="shared" si="427"/>
        <v/>
      </c>
      <c r="C3888" s="239"/>
      <c r="D3888" s="240" t="str">
        <f>IF(C3888&lt;&gt;"",VLOOKUP(C3888,'BASE EQUIPOS'!$G$8:$H$22,2,0),"")</f>
        <v/>
      </c>
      <c r="E3888" s="241" t="str">
        <f>IF(C3888&lt;&gt;"",VLOOKUP(C3888,'BASE EQUIPOS'!$G$8:$I$22,3,0),"")</f>
        <v/>
      </c>
      <c r="F3888" s="241" t="str">
        <f>IF(C3888&lt;&gt;"",VLOOKUP(C3888,'BASE EQUIPOS'!$G$8:$J$22,4,0),"")</f>
        <v/>
      </c>
      <c r="G3888" s="242"/>
      <c r="H3888" s="233"/>
      <c r="I3888" s="241"/>
      <c r="J3888" s="241"/>
      <c r="K3888" s="241"/>
      <c r="L3888" s="239"/>
      <c r="M3888" s="244"/>
      <c r="N3888" s="245" t="str">
        <f t="shared" ca="1" si="421"/>
        <v/>
      </c>
      <c r="O3888" s="239"/>
      <c r="P3888" s="244"/>
      <c r="Q3888" s="245" t="str">
        <f t="shared" si="422"/>
        <v/>
      </c>
      <c r="U3888" s="246" t="str">
        <f>IFERROR(VLOOKUP(C3888,'BASE EQUIPOS'!$G$8:$O$22,9,0)," ")</f>
        <v xml:space="preserve"> </v>
      </c>
      <c r="V3888" s="232" t="str">
        <f t="shared" si="424"/>
        <v/>
      </c>
      <c r="W3888" s="232" t="str">
        <f t="shared" si="425"/>
        <v/>
      </c>
      <c r="X3888" s="232" t="str">
        <f>IFERROR(VLOOKUP(W3888,Datos!$P$4:$Q$18,2,0),"")</f>
        <v/>
      </c>
      <c r="Y3888" s="232" t="str">
        <f t="shared" si="426"/>
        <v/>
      </c>
      <c r="AA3888" s="314" t="str">
        <f t="shared" ca="1" si="423"/>
        <v/>
      </c>
    </row>
    <row r="3889" spans="1:27" x14ac:dyDescent="0.3">
      <c r="A3889" s="238"/>
      <c r="B3889" s="241" t="str">
        <f t="shared" si="427"/>
        <v/>
      </c>
      <c r="C3889" s="239"/>
      <c r="D3889" s="240" t="str">
        <f>IF(C3889&lt;&gt;"",VLOOKUP(C3889,'BASE EQUIPOS'!$G$8:$H$22,2,0),"")</f>
        <v/>
      </c>
      <c r="E3889" s="241" t="str">
        <f>IF(C3889&lt;&gt;"",VLOOKUP(C3889,'BASE EQUIPOS'!$G$8:$I$22,3,0),"")</f>
        <v/>
      </c>
      <c r="F3889" s="241" t="str">
        <f>IF(C3889&lt;&gt;"",VLOOKUP(C3889,'BASE EQUIPOS'!$G$8:$J$22,4,0),"")</f>
        <v/>
      </c>
      <c r="G3889" s="242"/>
      <c r="H3889" s="233"/>
      <c r="I3889" s="241"/>
      <c r="J3889" s="241"/>
      <c r="K3889" s="241"/>
      <c r="L3889" s="239"/>
      <c r="M3889" s="244"/>
      <c r="N3889" s="245" t="str">
        <f t="shared" ca="1" si="421"/>
        <v/>
      </c>
      <c r="O3889" s="239"/>
      <c r="P3889" s="244"/>
      <c r="Q3889" s="245" t="str">
        <f t="shared" si="422"/>
        <v/>
      </c>
      <c r="U3889" s="246" t="str">
        <f>IFERROR(VLOOKUP(C3889,'BASE EQUIPOS'!$G$8:$O$22,9,0)," ")</f>
        <v xml:space="preserve"> </v>
      </c>
      <c r="V3889" s="232" t="str">
        <f t="shared" si="424"/>
        <v/>
      </c>
      <c r="W3889" s="232" t="str">
        <f t="shared" si="425"/>
        <v/>
      </c>
      <c r="X3889" s="232" t="str">
        <f>IFERROR(VLOOKUP(W3889,Datos!$P$4:$Q$18,2,0),"")</f>
        <v/>
      </c>
      <c r="Y3889" s="232" t="str">
        <f t="shared" si="426"/>
        <v/>
      </c>
      <c r="AA3889" s="314" t="str">
        <f t="shared" ca="1" si="423"/>
        <v/>
      </c>
    </row>
    <row r="3890" spans="1:27" x14ac:dyDescent="0.3">
      <c r="A3890" s="238"/>
      <c r="B3890" s="241" t="str">
        <f t="shared" si="427"/>
        <v/>
      </c>
      <c r="C3890" s="239"/>
      <c r="D3890" s="240" t="str">
        <f>IF(C3890&lt;&gt;"",VLOOKUP(C3890,'BASE EQUIPOS'!$G$8:$H$22,2,0),"")</f>
        <v/>
      </c>
      <c r="E3890" s="241" t="str">
        <f>IF(C3890&lt;&gt;"",VLOOKUP(C3890,'BASE EQUIPOS'!$G$8:$I$22,3,0),"")</f>
        <v/>
      </c>
      <c r="F3890" s="241" t="str">
        <f>IF(C3890&lt;&gt;"",VLOOKUP(C3890,'BASE EQUIPOS'!$G$8:$J$22,4,0),"")</f>
        <v/>
      </c>
      <c r="G3890" s="242"/>
      <c r="H3890" s="233"/>
      <c r="I3890" s="241"/>
      <c r="J3890" s="241"/>
      <c r="K3890" s="241"/>
      <c r="L3890" s="239"/>
      <c r="M3890" s="244"/>
      <c r="N3890" s="245" t="str">
        <f t="shared" ca="1" si="421"/>
        <v/>
      </c>
      <c r="O3890" s="239"/>
      <c r="P3890" s="244"/>
      <c r="Q3890" s="245" t="str">
        <f t="shared" si="422"/>
        <v/>
      </c>
      <c r="U3890" s="246" t="str">
        <f>IFERROR(VLOOKUP(C3890,'BASE EQUIPOS'!$G$8:$O$22,9,0)," ")</f>
        <v xml:space="preserve"> </v>
      </c>
      <c r="V3890" s="232" t="str">
        <f t="shared" si="424"/>
        <v/>
      </c>
      <c r="W3890" s="232" t="str">
        <f t="shared" si="425"/>
        <v/>
      </c>
      <c r="X3890" s="232" t="str">
        <f>IFERROR(VLOOKUP(W3890,Datos!$P$4:$Q$18,2,0),"")</f>
        <v/>
      </c>
      <c r="Y3890" s="232" t="str">
        <f t="shared" si="426"/>
        <v/>
      </c>
      <c r="AA3890" s="314" t="str">
        <f t="shared" ca="1" si="423"/>
        <v/>
      </c>
    </row>
    <row r="3891" spans="1:27" x14ac:dyDescent="0.3">
      <c r="A3891" s="238"/>
      <c r="B3891" s="241" t="str">
        <f t="shared" si="427"/>
        <v/>
      </c>
      <c r="C3891" s="239"/>
      <c r="D3891" s="240" t="str">
        <f>IF(C3891&lt;&gt;"",VLOOKUP(C3891,'BASE EQUIPOS'!$G$8:$H$22,2,0),"")</f>
        <v/>
      </c>
      <c r="E3891" s="241" t="str">
        <f>IF(C3891&lt;&gt;"",VLOOKUP(C3891,'BASE EQUIPOS'!$G$8:$I$22,3,0),"")</f>
        <v/>
      </c>
      <c r="F3891" s="241" t="str">
        <f>IF(C3891&lt;&gt;"",VLOOKUP(C3891,'BASE EQUIPOS'!$G$8:$J$22,4,0),"")</f>
        <v/>
      </c>
      <c r="G3891" s="242"/>
      <c r="H3891" s="233"/>
      <c r="I3891" s="241"/>
      <c r="J3891" s="241"/>
      <c r="K3891" s="241"/>
      <c r="L3891" s="239"/>
      <c r="M3891" s="244"/>
      <c r="N3891" s="245" t="str">
        <f t="shared" ca="1" si="421"/>
        <v/>
      </c>
      <c r="O3891" s="239"/>
      <c r="P3891" s="244"/>
      <c r="Q3891" s="245" t="str">
        <f t="shared" si="422"/>
        <v/>
      </c>
      <c r="U3891" s="246" t="str">
        <f>IFERROR(VLOOKUP(C3891,'BASE EQUIPOS'!$G$8:$O$22,9,0)," ")</f>
        <v xml:space="preserve"> </v>
      </c>
      <c r="V3891" s="232" t="str">
        <f t="shared" si="424"/>
        <v/>
      </c>
      <c r="W3891" s="232" t="str">
        <f t="shared" si="425"/>
        <v/>
      </c>
      <c r="X3891" s="232" t="str">
        <f>IFERROR(VLOOKUP(W3891,Datos!$P$4:$Q$18,2,0),"")</f>
        <v/>
      </c>
      <c r="Y3891" s="232" t="str">
        <f t="shared" si="426"/>
        <v/>
      </c>
      <c r="AA3891" s="314" t="str">
        <f t="shared" ca="1" si="423"/>
        <v/>
      </c>
    </row>
    <row r="3892" spans="1:27" x14ac:dyDescent="0.3">
      <c r="A3892" s="238"/>
      <c r="B3892" s="241" t="str">
        <f t="shared" si="427"/>
        <v/>
      </c>
      <c r="C3892" s="239"/>
      <c r="D3892" s="240" t="str">
        <f>IF(C3892&lt;&gt;"",VLOOKUP(C3892,'BASE EQUIPOS'!$G$8:$H$22,2,0),"")</f>
        <v/>
      </c>
      <c r="E3892" s="241" t="str">
        <f>IF(C3892&lt;&gt;"",VLOOKUP(C3892,'BASE EQUIPOS'!$G$8:$I$22,3,0),"")</f>
        <v/>
      </c>
      <c r="F3892" s="241" t="str">
        <f>IF(C3892&lt;&gt;"",VLOOKUP(C3892,'BASE EQUIPOS'!$G$8:$J$22,4,0),"")</f>
        <v/>
      </c>
      <c r="G3892" s="242"/>
      <c r="H3892" s="233"/>
      <c r="I3892" s="241"/>
      <c r="J3892" s="241"/>
      <c r="K3892" s="241"/>
      <c r="L3892" s="239"/>
      <c r="M3892" s="244"/>
      <c r="N3892" s="245" t="str">
        <f t="shared" ca="1" si="421"/>
        <v/>
      </c>
      <c r="O3892" s="239"/>
      <c r="P3892" s="244"/>
      <c r="Q3892" s="245" t="str">
        <f t="shared" si="422"/>
        <v/>
      </c>
      <c r="U3892" s="246" t="str">
        <f>IFERROR(VLOOKUP(C3892,'BASE EQUIPOS'!$G$8:$O$22,9,0)," ")</f>
        <v xml:space="preserve"> </v>
      </c>
      <c r="V3892" s="232" t="str">
        <f t="shared" si="424"/>
        <v/>
      </c>
      <c r="W3892" s="232" t="str">
        <f t="shared" si="425"/>
        <v/>
      </c>
      <c r="X3892" s="232" t="str">
        <f>IFERROR(VLOOKUP(W3892,Datos!$P$4:$Q$18,2,0),"")</f>
        <v/>
      </c>
      <c r="Y3892" s="232" t="str">
        <f t="shared" si="426"/>
        <v/>
      </c>
      <c r="AA3892" s="314" t="str">
        <f t="shared" ca="1" si="423"/>
        <v/>
      </c>
    </row>
    <row r="3893" spans="1:27" x14ac:dyDescent="0.3">
      <c r="A3893" s="238"/>
      <c r="B3893" s="241" t="str">
        <f t="shared" si="427"/>
        <v/>
      </c>
      <c r="C3893" s="239"/>
      <c r="D3893" s="240" t="str">
        <f>IF(C3893&lt;&gt;"",VLOOKUP(C3893,'BASE EQUIPOS'!$G$8:$H$22,2,0),"")</f>
        <v/>
      </c>
      <c r="E3893" s="241" t="str">
        <f>IF(C3893&lt;&gt;"",VLOOKUP(C3893,'BASE EQUIPOS'!$G$8:$I$22,3,0),"")</f>
        <v/>
      </c>
      <c r="F3893" s="241" t="str">
        <f>IF(C3893&lt;&gt;"",VLOOKUP(C3893,'BASE EQUIPOS'!$G$8:$J$22,4,0),"")</f>
        <v/>
      </c>
      <c r="G3893" s="242"/>
      <c r="H3893" s="233"/>
      <c r="I3893" s="241"/>
      <c r="J3893" s="241"/>
      <c r="K3893" s="241"/>
      <c r="L3893" s="239"/>
      <c r="M3893" s="244"/>
      <c r="N3893" s="245" t="str">
        <f t="shared" ca="1" si="421"/>
        <v/>
      </c>
      <c r="O3893" s="239"/>
      <c r="P3893" s="244"/>
      <c r="Q3893" s="245" t="str">
        <f t="shared" si="422"/>
        <v/>
      </c>
      <c r="U3893" s="246" t="str">
        <f>IFERROR(VLOOKUP(C3893,'BASE EQUIPOS'!$G$8:$O$22,9,0)," ")</f>
        <v xml:space="preserve"> </v>
      </c>
      <c r="V3893" s="232" t="str">
        <f t="shared" si="424"/>
        <v/>
      </c>
      <c r="W3893" s="232" t="str">
        <f t="shared" si="425"/>
        <v/>
      </c>
      <c r="X3893" s="232" t="str">
        <f>IFERROR(VLOOKUP(W3893,Datos!$P$4:$Q$18,2,0),"")</f>
        <v/>
      </c>
      <c r="Y3893" s="232" t="str">
        <f t="shared" si="426"/>
        <v/>
      </c>
      <c r="AA3893" s="314" t="str">
        <f t="shared" ca="1" si="423"/>
        <v/>
      </c>
    </row>
    <row r="3894" spans="1:27" x14ac:dyDescent="0.3">
      <c r="A3894" s="238"/>
      <c r="B3894" s="241" t="str">
        <f t="shared" si="427"/>
        <v/>
      </c>
      <c r="C3894" s="239"/>
      <c r="D3894" s="240" t="str">
        <f>IF(C3894&lt;&gt;"",VLOOKUP(C3894,'BASE EQUIPOS'!$G$8:$H$22,2,0),"")</f>
        <v/>
      </c>
      <c r="E3894" s="241" t="str">
        <f>IF(C3894&lt;&gt;"",VLOOKUP(C3894,'BASE EQUIPOS'!$G$8:$I$22,3,0),"")</f>
        <v/>
      </c>
      <c r="F3894" s="241" t="str">
        <f>IF(C3894&lt;&gt;"",VLOOKUP(C3894,'BASE EQUIPOS'!$G$8:$J$22,4,0),"")</f>
        <v/>
      </c>
      <c r="G3894" s="242"/>
      <c r="H3894" s="233"/>
      <c r="I3894" s="241"/>
      <c r="J3894" s="241"/>
      <c r="K3894" s="241"/>
      <c r="L3894" s="239"/>
      <c r="M3894" s="244"/>
      <c r="N3894" s="245" t="str">
        <f t="shared" ca="1" si="421"/>
        <v/>
      </c>
      <c r="O3894" s="239"/>
      <c r="P3894" s="244"/>
      <c r="Q3894" s="245" t="str">
        <f t="shared" si="422"/>
        <v/>
      </c>
      <c r="U3894" s="246" t="str">
        <f>IFERROR(VLOOKUP(C3894,'BASE EQUIPOS'!$G$8:$O$22,9,0)," ")</f>
        <v xml:space="preserve"> </v>
      </c>
      <c r="V3894" s="232" t="str">
        <f t="shared" si="424"/>
        <v/>
      </c>
      <c r="W3894" s="232" t="str">
        <f t="shared" si="425"/>
        <v/>
      </c>
      <c r="X3894" s="232" t="str">
        <f>IFERROR(VLOOKUP(W3894,Datos!$P$4:$Q$18,2,0),"")</f>
        <v/>
      </c>
      <c r="Y3894" s="232" t="str">
        <f t="shared" si="426"/>
        <v/>
      </c>
      <c r="AA3894" s="314" t="str">
        <f t="shared" ca="1" si="423"/>
        <v/>
      </c>
    </row>
    <row r="3895" spans="1:27" x14ac:dyDescent="0.3">
      <c r="A3895" s="238"/>
      <c r="B3895" s="241" t="str">
        <f t="shared" si="427"/>
        <v/>
      </c>
      <c r="C3895" s="239"/>
      <c r="D3895" s="240" t="str">
        <f>IF(C3895&lt;&gt;"",VLOOKUP(C3895,'BASE EQUIPOS'!$G$8:$H$22,2,0),"")</f>
        <v/>
      </c>
      <c r="E3895" s="241" t="str">
        <f>IF(C3895&lt;&gt;"",VLOOKUP(C3895,'BASE EQUIPOS'!$G$8:$I$22,3,0),"")</f>
        <v/>
      </c>
      <c r="F3895" s="241" t="str">
        <f>IF(C3895&lt;&gt;"",VLOOKUP(C3895,'BASE EQUIPOS'!$G$8:$J$22,4,0),"")</f>
        <v/>
      </c>
      <c r="G3895" s="242"/>
      <c r="H3895" s="233"/>
      <c r="I3895" s="241"/>
      <c r="J3895" s="241"/>
      <c r="K3895" s="241"/>
      <c r="L3895" s="239"/>
      <c r="M3895" s="244"/>
      <c r="N3895" s="245" t="str">
        <f t="shared" ca="1" si="421"/>
        <v/>
      </c>
      <c r="O3895" s="239"/>
      <c r="P3895" s="244"/>
      <c r="Q3895" s="245" t="str">
        <f t="shared" si="422"/>
        <v/>
      </c>
      <c r="U3895" s="246" t="str">
        <f>IFERROR(VLOOKUP(C3895,'BASE EQUIPOS'!$G$8:$O$22,9,0)," ")</f>
        <v xml:space="preserve"> </v>
      </c>
      <c r="V3895" s="232" t="str">
        <f t="shared" si="424"/>
        <v/>
      </c>
      <c r="W3895" s="232" t="str">
        <f t="shared" si="425"/>
        <v/>
      </c>
      <c r="X3895" s="232" t="str">
        <f>IFERROR(VLOOKUP(W3895,Datos!$P$4:$Q$18,2,0),"")</f>
        <v/>
      </c>
      <c r="Y3895" s="232" t="str">
        <f t="shared" si="426"/>
        <v/>
      </c>
      <c r="AA3895" s="314" t="str">
        <f t="shared" ca="1" si="423"/>
        <v/>
      </c>
    </row>
    <row r="3896" spans="1:27" x14ac:dyDescent="0.3">
      <c r="A3896" s="238"/>
      <c r="B3896" s="241" t="str">
        <f t="shared" si="427"/>
        <v/>
      </c>
      <c r="C3896" s="239"/>
      <c r="D3896" s="240" t="str">
        <f>IF(C3896&lt;&gt;"",VLOOKUP(C3896,'BASE EQUIPOS'!$G$8:$H$22,2,0),"")</f>
        <v/>
      </c>
      <c r="E3896" s="241" t="str">
        <f>IF(C3896&lt;&gt;"",VLOOKUP(C3896,'BASE EQUIPOS'!$G$8:$I$22,3,0),"")</f>
        <v/>
      </c>
      <c r="F3896" s="241" t="str">
        <f>IF(C3896&lt;&gt;"",VLOOKUP(C3896,'BASE EQUIPOS'!$G$8:$J$22,4,0),"")</f>
        <v/>
      </c>
      <c r="G3896" s="242"/>
      <c r="H3896" s="233"/>
      <c r="I3896" s="241"/>
      <c r="J3896" s="241"/>
      <c r="K3896" s="241"/>
      <c r="L3896" s="239"/>
      <c r="M3896" s="244"/>
      <c r="N3896" s="245" t="str">
        <f t="shared" ca="1" si="421"/>
        <v/>
      </c>
      <c r="O3896" s="239"/>
      <c r="P3896" s="244"/>
      <c r="Q3896" s="245" t="str">
        <f t="shared" si="422"/>
        <v/>
      </c>
      <c r="U3896" s="246" t="str">
        <f>IFERROR(VLOOKUP(C3896,'BASE EQUIPOS'!$G$8:$O$22,9,0)," ")</f>
        <v xml:space="preserve"> </v>
      </c>
      <c r="V3896" s="232" t="str">
        <f t="shared" si="424"/>
        <v/>
      </c>
      <c r="W3896" s="232" t="str">
        <f t="shared" si="425"/>
        <v/>
      </c>
      <c r="X3896" s="232" t="str">
        <f>IFERROR(VLOOKUP(W3896,Datos!$P$4:$Q$18,2,0),"")</f>
        <v/>
      </c>
      <c r="Y3896" s="232" t="str">
        <f t="shared" si="426"/>
        <v/>
      </c>
      <c r="AA3896" s="314" t="str">
        <f t="shared" ca="1" si="423"/>
        <v/>
      </c>
    </row>
    <row r="3897" spans="1:27" x14ac:dyDescent="0.3">
      <c r="A3897" s="238"/>
      <c r="B3897" s="241" t="str">
        <f t="shared" si="427"/>
        <v/>
      </c>
      <c r="C3897" s="239"/>
      <c r="D3897" s="240" t="str">
        <f>IF(C3897&lt;&gt;"",VLOOKUP(C3897,'BASE EQUIPOS'!$G$8:$H$22,2,0),"")</f>
        <v/>
      </c>
      <c r="E3897" s="241" t="str">
        <f>IF(C3897&lt;&gt;"",VLOOKUP(C3897,'BASE EQUIPOS'!$G$8:$I$22,3,0),"")</f>
        <v/>
      </c>
      <c r="F3897" s="241" t="str">
        <f>IF(C3897&lt;&gt;"",VLOOKUP(C3897,'BASE EQUIPOS'!$G$8:$J$22,4,0),"")</f>
        <v/>
      </c>
      <c r="G3897" s="242"/>
      <c r="H3897" s="233"/>
      <c r="I3897" s="241"/>
      <c r="J3897" s="241"/>
      <c r="K3897" s="241"/>
      <c r="L3897" s="239"/>
      <c r="M3897" s="244"/>
      <c r="N3897" s="245" t="str">
        <f t="shared" ca="1" si="421"/>
        <v/>
      </c>
      <c r="O3897" s="239"/>
      <c r="P3897" s="244"/>
      <c r="Q3897" s="245" t="str">
        <f t="shared" si="422"/>
        <v/>
      </c>
      <c r="U3897" s="246" t="str">
        <f>IFERROR(VLOOKUP(C3897,'BASE EQUIPOS'!$G$8:$O$22,9,0)," ")</f>
        <v xml:space="preserve"> </v>
      </c>
      <c r="V3897" s="232" t="str">
        <f t="shared" si="424"/>
        <v/>
      </c>
      <c r="W3897" s="232" t="str">
        <f t="shared" si="425"/>
        <v/>
      </c>
      <c r="X3897" s="232" t="str">
        <f>IFERROR(VLOOKUP(W3897,Datos!$P$4:$Q$18,2,0),"")</f>
        <v/>
      </c>
      <c r="Y3897" s="232" t="str">
        <f t="shared" si="426"/>
        <v/>
      </c>
      <c r="AA3897" s="314" t="str">
        <f t="shared" ca="1" si="423"/>
        <v/>
      </c>
    </row>
    <row r="3898" spans="1:27" x14ac:dyDescent="0.3">
      <c r="A3898" s="238"/>
      <c r="B3898" s="241" t="str">
        <f t="shared" si="427"/>
        <v/>
      </c>
      <c r="C3898" s="239"/>
      <c r="D3898" s="240" t="str">
        <f>IF(C3898&lt;&gt;"",VLOOKUP(C3898,'BASE EQUIPOS'!$G$8:$H$22,2,0),"")</f>
        <v/>
      </c>
      <c r="E3898" s="241" t="str">
        <f>IF(C3898&lt;&gt;"",VLOOKUP(C3898,'BASE EQUIPOS'!$G$8:$I$22,3,0),"")</f>
        <v/>
      </c>
      <c r="F3898" s="241" t="str">
        <f>IF(C3898&lt;&gt;"",VLOOKUP(C3898,'BASE EQUIPOS'!$G$8:$J$22,4,0),"")</f>
        <v/>
      </c>
      <c r="G3898" s="242"/>
      <c r="H3898" s="233"/>
      <c r="I3898" s="241"/>
      <c r="J3898" s="241"/>
      <c r="K3898" s="241"/>
      <c r="L3898" s="239"/>
      <c r="M3898" s="244"/>
      <c r="N3898" s="245" t="str">
        <f t="shared" ca="1" si="421"/>
        <v/>
      </c>
      <c r="O3898" s="239"/>
      <c r="P3898" s="244"/>
      <c r="Q3898" s="245" t="str">
        <f t="shared" si="422"/>
        <v/>
      </c>
      <c r="U3898" s="246" t="str">
        <f>IFERROR(VLOOKUP(C3898,'BASE EQUIPOS'!$G$8:$O$22,9,0)," ")</f>
        <v xml:space="preserve"> </v>
      </c>
      <c r="V3898" s="232" t="str">
        <f t="shared" si="424"/>
        <v/>
      </c>
      <c r="W3898" s="232" t="str">
        <f t="shared" si="425"/>
        <v/>
      </c>
      <c r="X3898" s="232" t="str">
        <f>IFERROR(VLOOKUP(W3898,Datos!$P$4:$Q$18,2,0),"")</f>
        <v/>
      </c>
      <c r="Y3898" s="232" t="str">
        <f t="shared" si="426"/>
        <v/>
      </c>
      <c r="AA3898" s="314" t="str">
        <f t="shared" ca="1" si="423"/>
        <v/>
      </c>
    </row>
    <row r="3899" spans="1:27" x14ac:dyDescent="0.3">
      <c r="A3899" s="238"/>
      <c r="B3899" s="241" t="str">
        <f t="shared" si="427"/>
        <v/>
      </c>
      <c r="C3899" s="239"/>
      <c r="D3899" s="240" t="str">
        <f>IF(C3899&lt;&gt;"",VLOOKUP(C3899,'BASE EQUIPOS'!$G$8:$H$22,2,0),"")</f>
        <v/>
      </c>
      <c r="E3899" s="241" t="str">
        <f>IF(C3899&lt;&gt;"",VLOOKUP(C3899,'BASE EQUIPOS'!$G$8:$I$22,3,0),"")</f>
        <v/>
      </c>
      <c r="F3899" s="241" t="str">
        <f>IF(C3899&lt;&gt;"",VLOOKUP(C3899,'BASE EQUIPOS'!$G$8:$J$22,4,0),"")</f>
        <v/>
      </c>
      <c r="G3899" s="242"/>
      <c r="H3899" s="233"/>
      <c r="I3899" s="241"/>
      <c r="J3899" s="241"/>
      <c r="K3899" s="241"/>
      <c r="L3899" s="239"/>
      <c r="M3899" s="244"/>
      <c r="N3899" s="245" t="str">
        <f t="shared" ca="1" si="421"/>
        <v/>
      </c>
      <c r="O3899" s="239"/>
      <c r="P3899" s="244"/>
      <c r="Q3899" s="245" t="str">
        <f t="shared" si="422"/>
        <v/>
      </c>
      <c r="U3899" s="246" t="str">
        <f>IFERROR(VLOOKUP(C3899,'BASE EQUIPOS'!$G$8:$O$22,9,0)," ")</f>
        <v xml:space="preserve"> </v>
      </c>
      <c r="V3899" s="232" t="str">
        <f t="shared" si="424"/>
        <v/>
      </c>
      <c r="W3899" s="232" t="str">
        <f t="shared" si="425"/>
        <v/>
      </c>
      <c r="X3899" s="232" t="str">
        <f>IFERROR(VLOOKUP(W3899,Datos!$P$4:$Q$18,2,0),"")</f>
        <v/>
      </c>
      <c r="Y3899" s="232" t="str">
        <f t="shared" si="426"/>
        <v/>
      </c>
      <c r="AA3899" s="314" t="str">
        <f t="shared" ca="1" si="423"/>
        <v/>
      </c>
    </row>
    <row r="3900" spans="1:27" x14ac:dyDescent="0.3">
      <c r="A3900" s="238"/>
      <c r="B3900" s="241" t="str">
        <f t="shared" si="427"/>
        <v/>
      </c>
      <c r="C3900" s="239"/>
      <c r="D3900" s="240" t="str">
        <f>IF(C3900&lt;&gt;"",VLOOKUP(C3900,'BASE EQUIPOS'!$G$8:$H$22,2,0),"")</f>
        <v/>
      </c>
      <c r="E3900" s="241" t="str">
        <f>IF(C3900&lt;&gt;"",VLOOKUP(C3900,'BASE EQUIPOS'!$G$8:$I$22,3,0),"")</f>
        <v/>
      </c>
      <c r="F3900" s="241" t="str">
        <f>IF(C3900&lt;&gt;"",VLOOKUP(C3900,'BASE EQUIPOS'!$G$8:$J$22,4,0),"")</f>
        <v/>
      </c>
      <c r="G3900" s="242"/>
      <c r="H3900" s="233"/>
      <c r="I3900" s="241"/>
      <c r="J3900" s="241"/>
      <c r="K3900" s="241"/>
      <c r="L3900" s="239"/>
      <c r="M3900" s="244"/>
      <c r="N3900" s="245" t="str">
        <f t="shared" ca="1" si="421"/>
        <v/>
      </c>
      <c r="O3900" s="239"/>
      <c r="P3900" s="244"/>
      <c r="Q3900" s="245" t="str">
        <f t="shared" si="422"/>
        <v/>
      </c>
      <c r="U3900" s="246" t="str">
        <f>IFERROR(VLOOKUP(C3900,'BASE EQUIPOS'!$G$8:$O$22,9,0)," ")</f>
        <v xml:space="preserve"> </v>
      </c>
      <c r="V3900" s="232" t="str">
        <f t="shared" si="424"/>
        <v/>
      </c>
      <c r="W3900" s="232" t="str">
        <f t="shared" si="425"/>
        <v/>
      </c>
      <c r="X3900" s="232" t="str">
        <f>IFERROR(VLOOKUP(W3900,Datos!$P$4:$Q$18,2,0),"")</f>
        <v/>
      </c>
      <c r="Y3900" s="232" t="str">
        <f t="shared" si="426"/>
        <v/>
      </c>
      <c r="AA3900" s="314" t="str">
        <f t="shared" ca="1" si="423"/>
        <v/>
      </c>
    </row>
    <row r="3901" spans="1:27" x14ac:dyDescent="0.3">
      <c r="A3901" s="238"/>
      <c r="B3901" s="241" t="str">
        <f t="shared" si="427"/>
        <v/>
      </c>
      <c r="C3901" s="239"/>
      <c r="D3901" s="240" t="str">
        <f>IF(C3901&lt;&gt;"",VLOOKUP(C3901,'BASE EQUIPOS'!$G$8:$H$22,2,0),"")</f>
        <v/>
      </c>
      <c r="E3901" s="241" t="str">
        <f>IF(C3901&lt;&gt;"",VLOOKUP(C3901,'BASE EQUIPOS'!$G$8:$I$22,3,0),"")</f>
        <v/>
      </c>
      <c r="F3901" s="241" t="str">
        <f>IF(C3901&lt;&gt;"",VLOOKUP(C3901,'BASE EQUIPOS'!$G$8:$J$22,4,0),"")</f>
        <v/>
      </c>
      <c r="G3901" s="242"/>
      <c r="H3901" s="233"/>
      <c r="I3901" s="241"/>
      <c r="J3901" s="241"/>
      <c r="K3901" s="241"/>
      <c r="L3901" s="239"/>
      <c r="M3901" s="244"/>
      <c r="N3901" s="245" t="str">
        <f t="shared" ca="1" si="421"/>
        <v/>
      </c>
      <c r="O3901" s="239"/>
      <c r="P3901" s="244"/>
      <c r="Q3901" s="245" t="str">
        <f t="shared" si="422"/>
        <v/>
      </c>
      <c r="U3901" s="246" t="str">
        <f>IFERROR(VLOOKUP(C3901,'BASE EQUIPOS'!$G$8:$O$22,9,0)," ")</f>
        <v xml:space="preserve"> </v>
      </c>
      <c r="V3901" s="232" t="str">
        <f t="shared" si="424"/>
        <v/>
      </c>
      <c r="W3901" s="232" t="str">
        <f t="shared" si="425"/>
        <v/>
      </c>
      <c r="X3901" s="232" t="str">
        <f>IFERROR(VLOOKUP(W3901,Datos!$P$4:$Q$18,2,0),"")</f>
        <v/>
      </c>
      <c r="Y3901" s="232" t="str">
        <f t="shared" si="426"/>
        <v/>
      </c>
      <c r="AA3901" s="314" t="str">
        <f t="shared" ca="1" si="423"/>
        <v/>
      </c>
    </row>
    <row r="3902" spans="1:27" x14ac:dyDescent="0.3">
      <c r="A3902" s="238"/>
      <c r="B3902" s="241" t="str">
        <f t="shared" si="427"/>
        <v/>
      </c>
      <c r="C3902" s="239"/>
      <c r="D3902" s="240" t="str">
        <f>IF(C3902&lt;&gt;"",VLOOKUP(C3902,'BASE EQUIPOS'!$G$8:$H$22,2,0),"")</f>
        <v/>
      </c>
      <c r="E3902" s="241" t="str">
        <f>IF(C3902&lt;&gt;"",VLOOKUP(C3902,'BASE EQUIPOS'!$G$8:$I$22,3,0),"")</f>
        <v/>
      </c>
      <c r="F3902" s="241" t="str">
        <f>IF(C3902&lt;&gt;"",VLOOKUP(C3902,'BASE EQUIPOS'!$G$8:$J$22,4,0),"")</f>
        <v/>
      </c>
      <c r="G3902" s="242"/>
      <c r="H3902" s="233"/>
      <c r="I3902" s="241"/>
      <c r="J3902" s="241"/>
      <c r="K3902" s="241"/>
      <c r="L3902" s="239"/>
      <c r="M3902" s="244"/>
      <c r="N3902" s="245" t="str">
        <f t="shared" ca="1" si="421"/>
        <v/>
      </c>
      <c r="O3902" s="239"/>
      <c r="P3902" s="244"/>
      <c r="Q3902" s="245" t="str">
        <f t="shared" si="422"/>
        <v/>
      </c>
      <c r="U3902" s="246" t="str">
        <f>IFERROR(VLOOKUP(C3902,'BASE EQUIPOS'!$G$8:$O$22,9,0)," ")</f>
        <v xml:space="preserve"> </v>
      </c>
      <c r="V3902" s="232" t="str">
        <f t="shared" si="424"/>
        <v/>
      </c>
      <c r="W3902" s="232" t="str">
        <f t="shared" si="425"/>
        <v/>
      </c>
      <c r="X3902" s="232" t="str">
        <f>IFERROR(VLOOKUP(W3902,Datos!$P$4:$Q$18,2,0),"")</f>
        <v/>
      </c>
      <c r="Y3902" s="232" t="str">
        <f t="shared" si="426"/>
        <v/>
      </c>
      <c r="AA3902" s="314" t="str">
        <f t="shared" ca="1" si="423"/>
        <v/>
      </c>
    </row>
    <row r="3903" spans="1:27" x14ac:dyDescent="0.3">
      <c r="A3903" s="238"/>
      <c r="B3903" s="241" t="str">
        <f t="shared" si="427"/>
        <v/>
      </c>
      <c r="C3903" s="239"/>
      <c r="D3903" s="240" t="str">
        <f>IF(C3903&lt;&gt;"",VLOOKUP(C3903,'BASE EQUIPOS'!$G$8:$H$22,2,0),"")</f>
        <v/>
      </c>
      <c r="E3903" s="241" t="str">
        <f>IF(C3903&lt;&gt;"",VLOOKUP(C3903,'BASE EQUIPOS'!$G$8:$I$22,3,0),"")</f>
        <v/>
      </c>
      <c r="F3903" s="241" t="str">
        <f>IF(C3903&lt;&gt;"",VLOOKUP(C3903,'BASE EQUIPOS'!$G$8:$J$22,4,0),"")</f>
        <v/>
      </c>
      <c r="G3903" s="242"/>
      <c r="H3903" s="233"/>
      <c r="I3903" s="241"/>
      <c r="J3903" s="241"/>
      <c r="K3903" s="241"/>
      <c r="L3903" s="239"/>
      <c r="M3903" s="244"/>
      <c r="N3903" s="245" t="str">
        <f t="shared" ca="1" si="421"/>
        <v/>
      </c>
      <c r="O3903" s="239"/>
      <c r="P3903" s="244"/>
      <c r="Q3903" s="245" t="str">
        <f t="shared" si="422"/>
        <v/>
      </c>
      <c r="U3903" s="246" t="str">
        <f>IFERROR(VLOOKUP(C3903,'BASE EQUIPOS'!$G$8:$O$22,9,0)," ")</f>
        <v xml:space="preserve"> </v>
      </c>
      <c r="V3903" s="232" t="str">
        <f t="shared" si="424"/>
        <v/>
      </c>
      <c r="W3903" s="232" t="str">
        <f t="shared" si="425"/>
        <v/>
      </c>
      <c r="X3903" s="232" t="str">
        <f>IFERROR(VLOOKUP(W3903,Datos!$P$4:$Q$18,2,0),"")</f>
        <v/>
      </c>
      <c r="Y3903" s="232" t="str">
        <f t="shared" si="426"/>
        <v/>
      </c>
      <c r="AA3903" s="314" t="str">
        <f t="shared" ca="1" si="423"/>
        <v/>
      </c>
    </row>
    <row r="3904" spans="1:27" x14ac:dyDescent="0.3">
      <c r="A3904" s="238"/>
      <c r="B3904" s="241" t="str">
        <f t="shared" si="427"/>
        <v/>
      </c>
      <c r="C3904" s="239"/>
      <c r="D3904" s="240" t="str">
        <f>IF(C3904&lt;&gt;"",VLOOKUP(C3904,'BASE EQUIPOS'!$G$8:$H$22,2,0),"")</f>
        <v/>
      </c>
      <c r="E3904" s="241" t="str">
        <f>IF(C3904&lt;&gt;"",VLOOKUP(C3904,'BASE EQUIPOS'!$G$8:$I$22,3,0),"")</f>
        <v/>
      </c>
      <c r="F3904" s="241" t="str">
        <f>IF(C3904&lt;&gt;"",VLOOKUP(C3904,'BASE EQUIPOS'!$G$8:$J$22,4,0),"")</f>
        <v/>
      </c>
      <c r="G3904" s="242"/>
      <c r="H3904" s="233"/>
      <c r="I3904" s="241"/>
      <c r="J3904" s="241"/>
      <c r="K3904" s="241"/>
      <c r="L3904" s="239"/>
      <c r="M3904" s="244"/>
      <c r="N3904" s="245" t="str">
        <f t="shared" ca="1" si="421"/>
        <v/>
      </c>
      <c r="O3904" s="239"/>
      <c r="P3904" s="244"/>
      <c r="Q3904" s="245" t="str">
        <f t="shared" si="422"/>
        <v/>
      </c>
      <c r="U3904" s="246" t="str">
        <f>IFERROR(VLOOKUP(C3904,'BASE EQUIPOS'!$G$8:$O$22,9,0)," ")</f>
        <v xml:space="preserve"> </v>
      </c>
      <c r="V3904" s="232" t="str">
        <f t="shared" si="424"/>
        <v/>
      </c>
      <c r="W3904" s="232" t="str">
        <f t="shared" si="425"/>
        <v/>
      </c>
      <c r="X3904" s="232" t="str">
        <f>IFERROR(VLOOKUP(W3904,Datos!$P$4:$Q$18,2,0),"")</f>
        <v/>
      </c>
      <c r="Y3904" s="232" t="str">
        <f t="shared" si="426"/>
        <v/>
      </c>
      <c r="AA3904" s="314" t="str">
        <f t="shared" ca="1" si="423"/>
        <v/>
      </c>
    </row>
    <row r="3905" spans="1:27" x14ac:dyDescent="0.3">
      <c r="A3905" s="238"/>
      <c r="B3905" s="241" t="str">
        <f t="shared" si="427"/>
        <v/>
      </c>
      <c r="C3905" s="239"/>
      <c r="D3905" s="240" t="str">
        <f>IF(C3905&lt;&gt;"",VLOOKUP(C3905,'BASE EQUIPOS'!$G$8:$H$22,2,0),"")</f>
        <v/>
      </c>
      <c r="E3905" s="241" t="str">
        <f>IF(C3905&lt;&gt;"",VLOOKUP(C3905,'BASE EQUIPOS'!$G$8:$I$22,3,0),"")</f>
        <v/>
      </c>
      <c r="F3905" s="241" t="str">
        <f>IF(C3905&lt;&gt;"",VLOOKUP(C3905,'BASE EQUIPOS'!$G$8:$J$22,4,0),"")</f>
        <v/>
      </c>
      <c r="G3905" s="242"/>
      <c r="H3905" s="233"/>
      <c r="I3905" s="241"/>
      <c r="J3905" s="241"/>
      <c r="K3905" s="241"/>
      <c r="L3905" s="239"/>
      <c r="M3905" s="244"/>
      <c r="N3905" s="245" t="str">
        <f t="shared" ca="1" si="421"/>
        <v/>
      </c>
      <c r="O3905" s="239"/>
      <c r="P3905" s="244"/>
      <c r="Q3905" s="245" t="str">
        <f t="shared" si="422"/>
        <v/>
      </c>
      <c r="U3905" s="246" t="str">
        <f>IFERROR(VLOOKUP(C3905,'BASE EQUIPOS'!$G$8:$O$22,9,0)," ")</f>
        <v xml:space="preserve"> </v>
      </c>
      <c r="V3905" s="232" t="str">
        <f t="shared" si="424"/>
        <v/>
      </c>
      <c r="W3905" s="232" t="str">
        <f t="shared" si="425"/>
        <v/>
      </c>
      <c r="X3905" s="232" t="str">
        <f>IFERROR(VLOOKUP(W3905,Datos!$P$4:$Q$18,2,0),"")</f>
        <v/>
      </c>
      <c r="Y3905" s="232" t="str">
        <f t="shared" si="426"/>
        <v/>
      </c>
      <c r="AA3905" s="314" t="str">
        <f t="shared" ca="1" si="423"/>
        <v/>
      </c>
    </row>
    <row r="3906" spans="1:27" x14ac:dyDescent="0.3">
      <c r="A3906" s="238"/>
      <c r="B3906" s="241" t="str">
        <f t="shared" si="427"/>
        <v/>
      </c>
      <c r="C3906" s="239"/>
      <c r="D3906" s="240" t="str">
        <f>IF(C3906&lt;&gt;"",VLOOKUP(C3906,'BASE EQUIPOS'!$G$8:$H$22,2,0),"")</f>
        <v/>
      </c>
      <c r="E3906" s="241" t="str">
        <f>IF(C3906&lt;&gt;"",VLOOKUP(C3906,'BASE EQUIPOS'!$G$8:$I$22,3,0),"")</f>
        <v/>
      </c>
      <c r="F3906" s="241" t="str">
        <f>IF(C3906&lt;&gt;"",VLOOKUP(C3906,'BASE EQUIPOS'!$G$8:$J$22,4,0),"")</f>
        <v/>
      </c>
      <c r="G3906" s="242"/>
      <c r="H3906" s="233"/>
      <c r="I3906" s="241"/>
      <c r="J3906" s="241"/>
      <c r="K3906" s="241"/>
      <c r="L3906" s="239"/>
      <c r="M3906" s="244"/>
      <c r="N3906" s="245" t="str">
        <f t="shared" ca="1" si="421"/>
        <v/>
      </c>
      <c r="O3906" s="239"/>
      <c r="P3906" s="244"/>
      <c r="Q3906" s="245" t="str">
        <f t="shared" si="422"/>
        <v/>
      </c>
      <c r="U3906" s="246" t="str">
        <f>IFERROR(VLOOKUP(C3906,'BASE EQUIPOS'!$G$8:$O$22,9,0)," ")</f>
        <v xml:space="preserve"> </v>
      </c>
      <c r="V3906" s="232" t="str">
        <f t="shared" si="424"/>
        <v/>
      </c>
      <c r="W3906" s="232" t="str">
        <f t="shared" si="425"/>
        <v/>
      </c>
      <c r="X3906" s="232" t="str">
        <f>IFERROR(VLOOKUP(W3906,Datos!$P$4:$Q$18,2,0),"")</f>
        <v/>
      </c>
      <c r="Y3906" s="232" t="str">
        <f t="shared" si="426"/>
        <v/>
      </c>
      <c r="AA3906" s="314" t="str">
        <f t="shared" ca="1" si="423"/>
        <v/>
      </c>
    </row>
    <row r="3907" spans="1:27" x14ac:dyDescent="0.3">
      <c r="A3907" s="238"/>
      <c r="B3907" s="241" t="str">
        <f t="shared" si="427"/>
        <v/>
      </c>
      <c r="C3907" s="239"/>
      <c r="D3907" s="240" t="str">
        <f>IF(C3907&lt;&gt;"",VLOOKUP(C3907,'BASE EQUIPOS'!$G$8:$H$22,2,0),"")</f>
        <v/>
      </c>
      <c r="E3907" s="241" t="str">
        <f>IF(C3907&lt;&gt;"",VLOOKUP(C3907,'BASE EQUIPOS'!$G$8:$I$22,3,0),"")</f>
        <v/>
      </c>
      <c r="F3907" s="241" t="str">
        <f>IF(C3907&lt;&gt;"",VLOOKUP(C3907,'BASE EQUIPOS'!$G$8:$J$22,4,0),"")</f>
        <v/>
      </c>
      <c r="G3907" s="242"/>
      <c r="H3907" s="233"/>
      <c r="I3907" s="241"/>
      <c r="J3907" s="241"/>
      <c r="K3907" s="241"/>
      <c r="L3907" s="239"/>
      <c r="M3907" s="244"/>
      <c r="N3907" s="245" t="str">
        <f t="shared" ca="1" si="421"/>
        <v/>
      </c>
      <c r="O3907" s="239"/>
      <c r="P3907" s="244"/>
      <c r="Q3907" s="245" t="str">
        <f t="shared" si="422"/>
        <v/>
      </c>
      <c r="U3907" s="246" t="str">
        <f>IFERROR(VLOOKUP(C3907,'BASE EQUIPOS'!$G$8:$O$22,9,0)," ")</f>
        <v xml:space="preserve"> </v>
      </c>
      <c r="V3907" s="232" t="str">
        <f t="shared" si="424"/>
        <v/>
      </c>
      <c r="W3907" s="232" t="str">
        <f t="shared" si="425"/>
        <v/>
      </c>
      <c r="X3907" s="232" t="str">
        <f>IFERROR(VLOOKUP(W3907,Datos!$P$4:$Q$18,2,0),"")</f>
        <v/>
      </c>
      <c r="Y3907" s="232" t="str">
        <f t="shared" si="426"/>
        <v/>
      </c>
      <c r="AA3907" s="314" t="str">
        <f t="shared" ca="1" si="423"/>
        <v/>
      </c>
    </row>
    <row r="3908" spans="1:27" x14ac:dyDescent="0.3">
      <c r="A3908" s="238"/>
      <c r="B3908" s="241" t="str">
        <f t="shared" si="427"/>
        <v/>
      </c>
      <c r="C3908" s="239"/>
      <c r="D3908" s="240" t="str">
        <f>IF(C3908&lt;&gt;"",VLOOKUP(C3908,'BASE EQUIPOS'!$G$8:$H$22,2,0),"")</f>
        <v/>
      </c>
      <c r="E3908" s="241" t="str">
        <f>IF(C3908&lt;&gt;"",VLOOKUP(C3908,'BASE EQUIPOS'!$G$8:$I$22,3,0),"")</f>
        <v/>
      </c>
      <c r="F3908" s="241" t="str">
        <f>IF(C3908&lt;&gt;"",VLOOKUP(C3908,'BASE EQUIPOS'!$G$8:$J$22,4,0),"")</f>
        <v/>
      </c>
      <c r="G3908" s="242"/>
      <c r="H3908" s="233"/>
      <c r="I3908" s="241"/>
      <c r="J3908" s="241"/>
      <c r="K3908" s="241"/>
      <c r="L3908" s="239"/>
      <c r="M3908" s="244"/>
      <c r="N3908" s="245" t="str">
        <f t="shared" ca="1" si="421"/>
        <v/>
      </c>
      <c r="O3908" s="239"/>
      <c r="P3908" s="244"/>
      <c r="Q3908" s="245" t="str">
        <f t="shared" si="422"/>
        <v/>
      </c>
      <c r="U3908" s="246" t="str">
        <f>IFERROR(VLOOKUP(C3908,'BASE EQUIPOS'!$G$8:$O$22,9,0)," ")</f>
        <v xml:space="preserve"> </v>
      </c>
      <c r="V3908" s="232" t="str">
        <f t="shared" si="424"/>
        <v/>
      </c>
      <c r="W3908" s="232" t="str">
        <f t="shared" si="425"/>
        <v/>
      </c>
      <c r="X3908" s="232" t="str">
        <f>IFERROR(VLOOKUP(W3908,Datos!$P$4:$Q$18,2,0),"")</f>
        <v/>
      </c>
      <c r="Y3908" s="232" t="str">
        <f t="shared" si="426"/>
        <v/>
      </c>
      <c r="AA3908" s="314" t="str">
        <f t="shared" ca="1" si="423"/>
        <v/>
      </c>
    </row>
    <row r="3909" spans="1:27" x14ac:dyDescent="0.3">
      <c r="A3909" s="238"/>
      <c r="B3909" s="241" t="str">
        <f t="shared" si="427"/>
        <v/>
      </c>
      <c r="C3909" s="239"/>
      <c r="D3909" s="240" t="str">
        <f>IF(C3909&lt;&gt;"",VLOOKUP(C3909,'BASE EQUIPOS'!$G$8:$H$22,2,0),"")</f>
        <v/>
      </c>
      <c r="E3909" s="241" t="str">
        <f>IF(C3909&lt;&gt;"",VLOOKUP(C3909,'BASE EQUIPOS'!$G$8:$I$22,3,0),"")</f>
        <v/>
      </c>
      <c r="F3909" s="241" t="str">
        <f>IF(C3909&lt;&gt;"",VLOOKUP(C3909,'BASE EQUIPOS'!$G$8:$J$22,4,0),"")</f>
        <v/>
      </c>
      <c r="G3909" s="242"/>
      <c r="H3909" s="233"/>
      <c r="I3909" s="241"/>
      <c r="J3909" s="241"/>
      <c r="K3909" s="241"/>
      <c r="L3909" s="239"/>
      <c r="M3909" s="244"/>
      <c r="N3909" s="245" t="str">
        <f t="shared" ca="1" si="421"/>
        <v/>
      </c>
      <c r="O3909" s="239"/>
      <c r="P3909" s="244"/>
      <c r="Q3909" s="245" t="str">
        <f t="shared" si="422"/>
        <v/>
      </c>
      <c r="U3909" s="246" t="str">
        <f>IFERROR(VLOOKUP(C3909,'BASE EQUIPOS'!$G$8:$O$22,9,0)," ")</f>
        <v xml:space="preserve"> </v>
      </c>
      <c r="V3909" s="232" t="str">
        <f t="shared" si="424"/>
        <v/>
      </c>
      <c r="W3909" s="232" t="str">
        <f t="shared" si="425"/>
        <v/>
      </c>
      <c r="X3909" s="232" t="str">
        <f>IFERROR(VLOOKUP(W3909,Datos!$P$4:$Q$18,2,0),"")</f>
        <v/>
      </c>
      <c r="Y3909" s="232" t="str">
        <f t="shared" si="426"/>
        <v/>
      </c>
      <c r="AA3909" s="314" t="str">
        <f t="shared" ca="1" si="423"/>
        <v/>
      </c>
    </row>
    <row r="3910" spans="1:27" x14ac:dyDescent="0.3">
      <c r="A3910" s="238"/>
      <c r="B3910" s="241" t="str">
        <f t="shared" si="427"/>
        <v/>
      </c>
      <c r="C3910" s="239"/>
      <c r="D3910" s="240" t="str">
        <f>IF(C3910&lt;&gt;"",VLOOKUP(C3910,'BASE EQUIPOS'!$G$8:$H$22,2,0),"")</f>
        <v/>
      </c>
      <c r="E3910" s="241" t="str">
        <f>IF(C3910&lt;&gt;"",VLOOKUP(C3910,'BASE EQUIPOS'!$G$8:$I$22,3,0),"")</f>
        <v/>
      </c>
      <c r="F3910" s="241" t="str">
        <f>IF(C3910&lt;&gt;"",VLOOKUP(C3910,'BASE EQUIPOS'!$G$8:$J$22,4,0),"")</f>
        <v/>
      </c>
      <c r="G3910" s="242"/>
      <c r="H3910" s="233"/>
      <c r="I3910" s="241"/>
      <c r="J3910" s="241"/>
      <c r="K3910" s="241"/>
      <c r="L3910" s="239"/>
      <c r="M3910" s="244"/>
      <c r="N3910" s="245" t="str">
        <f t="shared" ca="1" si="421"/>
        <v/>
      </c>
      <c r="O3910" s="239"/>
      <c r="P3910" s="244"/>
      <c r="Q3910" s="245" t="str">
        <f t="shared" si="422"/>
        <v/>
      </c>
      <c r="U3910" s="246" t="str">
        <f>IFERROR(VLOOKUP(C3910,'BASE EQUIPOS'!$G$8:$O$22,9,0)," ")</f>
        <v xml:space="preserve"> </v>
      </c>
      <c r="V3910" s="232" t="str">
        <f t="shared" si="424"/>
        <v/>
      </c>
      <c r="W3910" s="232" t="str">
        <f t="shared" si="425"/>
        <v/>
      </c>
      <c r="X3910" s="232" t="str">
        <f>IFERROR(VLOOKUP(W3910,Datos!$P$4:$Q$18,2,0),"")</f>
        <v/>
      </c>
      <c r="Y3910" s="232" t="str">
        <f t="shared" si="426"/>
        <v/>
      </c>
      <c r="AA3910" s="314" t="str">
        <f t="shared" ca="1" si="423"/>
        <v/>
      </c>
    </row>
    <row r="3911" spans="1:27" x14ac:dyDescent="0.3">
      <c r="A3911" s="238"/>
      <c r="B3911" s="241" t="str">
        <f t="shared" si="427"/>
        <v/>
      </c>
      <c r="C3911" s="239"/>
      <c r="D3911" s="240" t="str">
        <f>IF(C3911&lt;&gt;"",VLOOKUP(C3911,'BASE EQUIPOS'!$G$8:$H$22,2,0),"")</f>
        <v/>
      </c>
      <c r="E3911" s="241" t="str">
        <f>IF(C3911&lt;&gt;"",VLOOKUP(C3911,'BASE EQUIPOS'!$G$8:$I$22,3,0),"")</f>
        <v/>
      </c>
      <c r="F3911" s="241" t="str">
        <f>IF(C3911&lt;&gt;"",VLOOKUP(C3911,'BASE EQUIPOS'!$G$8:$J$22,4,0),"")</f>
        <v/>
      </c>
      <c r="G3911" s="242"/>
      <c r="H3911" s="233"/>
      <c r="I3911" s="241"/>
      <c r="J3911" s="241"/>
      <c r="K3911" s="241"/>
      <c r="L3911" s="239"/>
      <c r="M3911" s="244"/>
      <c r="N3911" s="245" t="str">
        <f t="shared" ca="1" si="421"/>
        <v/>
      </c>
      <c r="O3911" s="239"/>
      <c r="P3911" s="244"/>
      <c r="Q3911" s="245" t="str">
        <f t="shared" si="422"/>
        <v/>
      </c>
      <c r="U3911" s="246" t="str">
        <f>IFERROR(VLOOKUP(C3911,'BASE EQUIPOS'!$G$8:$O$22,9,0)," ")</f>
        <v xml:space="preserve"> </v>
      </c>
      <c r="V3911" s="232" t="str">
        <f t="shared" si="424"/>
        <v/>
      </c>
      <c r="W3911" s="232" t="str">
        <f t="shared" si="425"/>
        <v/>
      </c>
      <c r="X3911" s="232" t="str">
        <f>IFERROR(VLOOKUP(W3911,Datos!$P$4:$Q$18,2,0),"")</f>
        <v/>
      </c>
      <c r="Y3911" s="232" t="str">
        <f t="shared" si="426"/>
        <v/>
      </c>
      <c r="AA3911" s="314" t="str">
        <f t="shared" ca="1" si="423"/>
        <v/>
      </c>
    </row>
    <row r="3912" spans="1:27" x14ac:dyDescent="0.3">
      <c r="A3912" s="238"/>
      <c r="B3912" s="241" t="str">
        <f t="shared" si="427"/>
        <v/>
      </c>
      <c r="C3912" s="239"/>
      <c r="D3912" s="240" t="str">
        <f>IF(C3912&lt;&gt;"",VLOOKUP(C3912,'BASE EQUIPOS'!$G$8:$H$22,2,0),"")</f>
        <v/>
      </c>
      <c r="E3912" s="241" t="str">
        <f>IF(C3912&lt;&gt;"",VLOOKUP(C3912,'BASE EQUIPOS'!$G$8:$I$22,3,0),"")</f>
        <v/>
      </c>
      <c r="F3912" s="241" t="str">
        <f>IF(C3912&lt;&gt;"",VLOOKUP(C3912,'BASE EQUIPOS'!$G$8:$J$22,4,0),"")</f>
        <v/>
      </c>
      <c r="G3912" s="242"/>
      <c r="H3912" s="233"/>
      <c r="I3912" s="241"/>
      <c r="J3912" s="241"/>
      <c r="K3912" s="241"/>
      <c r="L3912" s="239"/>
      <c r="M3912" s="244"/>
      <c r="N3912" s="245" t="str">
        <f t="shared" ca="1" si="421"/>
        <v/>
      </c>
      <c r="O3912" s="239"/>
      <c r="P3912" s="244"/>
      <c r="Q3912" s="245" t="str">
        <f t="shared" si="422"/>
        <v/>
      </c>
      <c r="U3912" s="246" t="str">
        <f>IFERROR(VLOOKUP(C3912,'BASE EQUIPOS'!$G$8:$O$22,9,0)," ")</f>
        <v xml:space="preserve"> </v>
      </c>
      <c r="V3912" s="232" t="str">
        <f t="shared" si="424"/>
        <v/>
      </c>
      <c r="W3912" s="232" t="str">
        <f t="shared" si="425"/>
        <v/>
      </c>
      <c r="X3912" s="232" t="str">
        <f>IFERROR(VLOOKUP(W3912,Datos!$P$4:$Q$18,2,0),"")</f>
        <v/>
      </c>
      <c r="Y3912" s="232" t="str">
        <f t="shared" si="426"/>
        <v/>
      </c>
      <c r="AA3912" s="314" t="str">
        <f t="shared" ca="1" si="423"/>
        <v/>
      </c>
    </row>
    <row r="3913" spans="1:27" x14ac:dyDescent="0.3">
      <c r="A3913" s="238"/>
      <c r="B3913" s="241" t="str">
        <f t="shared" si="427"/>
        <v/>
      </c>
      <c r="C3913" s="239"/>
      <c r="D3913" s="240" t="str">
        <f>IF(C3913&lt;&gt;"",VLOOKUP(C3913,'BASE EQUIPOS'!$G$8:$H$22,2,0),"")</f>
        <v/>
      </c>
      <c r="E3913" s="241" t="str">
        <f>IF(C3913&lt;&gt;"",VLOOKUP(C3913,'BASE EQUIPOS'!$G$8:$I$22,3,0),"")</f>
        <v/>
      </c>
      <c r="F3913" s="241" t="str">
        <f>IF(C3913&lt;&gt;"",VLOOKUP(C3913,'BASE EQUIPOS'!$G$8:$J$22,4,0),"")</f>
        <v/>
      </c>
      <c r="G3913" s="242"/>
      <c r="H3913" s="233"/>
      <c r="I3913" s="241"/>
      <c r="J3913" s="241"/>
      <c r="K3913" s="241"/>
      <c r="L3913" s="239"/>
      <c r="M3913" s="244"/>
      <c r="N3913" s="245" t="str">
        <f t="shared" ca="1" si="421"/>
        <v/>
      </c>
      <c r="O3913" s="239"/>
      <c r="P3913" s="244"/>
      <c r="Q3913" s="245" t="str">
        <f t="shared" si="422"/>
        <v/>
      </c>
      <c r="U3913" s="246" t="str">
        <f>IFERROR(VLOOKUP(C3913,'BASE EQUIPOS'!$G$8:$O$22,9,0)," ")</f>
        <v xml:space="preserve"> </v>
      </c>
      <c r="V3913" s="232" t="str">
        <f t="shared" si="424"/>
        <v/>
      </c>
      <c r="W3913" s="232" t="str">
        <f t="shared" si="425"/>
        <v/>
      </c>
      <c r="X3913" s="232" t="str">
        <f>IFERROR(VLOOKUP(W3913,Datos!$P$4:$Q$18,2,0),"")</f>
        <v/>
      </c>
      <c r="Y3913" s="232" t="str">
        <f t="shared" si="426"/>
        <v/>
      </c>
      <c r="AA3913" s="314" t="str">
        <f t="shared" ca="1" si="423"/>
        <v/>
      </c>
    </row>
    <row r="3914" spans="1:27" x14ac:dyDescent="0.3">
      <c r="A3914" s="238"/>
      <c r="B3914" s="241" t="str">
        <f t="shared" si="427"/>
        <v/>
      </c>
      <c r="C3914" s="239"/>
      <c r="D3914" s="240" t="str">
        <f>IF(C3914&lt;&gt;"",VLOOKUP(C3914,'BASE EQUIPOS'!$G$8:$H$22,2,0),"")</f>
        <v/>
      </c>
      <c r="E3914" s="241" t="str">
        <f>IF(C3914&lt;&gt;"",VLOOKUP(C3914,'BASE EQUIPOS'!$G$8:$I$22,3,0),"")</f>
        <v/>
      </c>
      <c r="F3914" s="241" t="str">
        <f>IF(C3914&lt;&gt;"",VLOOKUP(C3914,'BASE EQUIPOS'!$G$8:$J$22,4,0),"")</f>
        <v/>
      </c>
      <c r="G3914" s="242"/>
      <c r="H3914" s="233"/>
      <c r="I3914" s="241"/>
      <c r="J3914" s="241"/>
      <c r="K3914" s="241"/>
      <c r="L3914" s="239"/>
      <c r="M3914" s="244"/>
      <c r="N3914" s="245" t="str">
        <f t="shared" ca="1" si="421"/>
        <v/>
      </c>
      <c r="O3914" s="239"/>
      <c r="P3914" s="244"/>
      <c r="Q3914" s="245" t="str">
        <f t="shared" si="422"/>
        <v/>
      </c>
      <c r="U3914" s="246" t="str">
        <f>IFERROR(VLOOKUP(C3914,'BASE EQUIPOS'!$G$8:$O$22,9,0)," ")</f>
        <v xml:space="preserve"> </v>
      </c>
      <c r="V3914" s="232" t="str">
        <f t="shared" si="424"/>
        <v/>
      </c>
      <c r="W3914" s="232" t="str">
        <f t="shared" si="425"/>
        <v/>
      </c>
      <c r="X3914" s="232" t="str">
        <f>IFERROR(VLOOKUP(W3914,Datos!$P$4:$Q$18,2,0),"")</f>
        <v/>
      </c>
      <c r="Y3914" s="232" t="str">
        <f t="shared" si="426"/>
        <v/>
      </c>
      <c r="AA3914" s="314" t="str">
        <f t="shared" ca="1" si="423"/>
        <v/>
      </c>
    </row>
    <row r="3915" spans="1:27" x14ac:dyDescent="0.3">
      <c r="A3915" s="238"/>
      <c r="B3915" s="241" t="str">
        <f t="shared" si="427"/>
        <v/>
      </c>
      <c r="C3915" s="239"/>
      <c r="D3915" s="240" t="str">
        <f>IF(C3915&lt;&gt;"",VLOOKUP(C3915,'BASE EQUIPOS'!$G$8:$H$22,2,0),"")</f>
        <v/>
      </c>
      <c r="E3915" s="241" t="str">
        <f>IF(C3915&lt;&gt;"",VLOOKUP(C3915,'BASE EQUIPOS'!$G$8:$I$22,3,0),"")</f>
        <v/>
      </c>
      <c r="F3915" s="241" t="str">
        <f>IF(C3915&lt;&gt;"",VLOOKUP(C3915,'BASE EQUIPOS'!$G$8:$J$22,4,0),"")</f>
        <v/>
      </c>
      <c r="G3915" s="242"/>
      <c r="H3915" s="233"/>
      <c r="I3915" s="241"/>
      <c r="J3915" s="241"/>
      <c r="K3915" s="241"/>
      <c r="L3915" s="239"/>
      <c r="M3915" s="244"/>
      <c r="N3915" s="245" t="str">
        <f t="shared" ca="1" si="421"/>
        <v/>
      </c>
      <c r="O3915" s="239"/>
      <c r="P3915" s="244"/>
      <c r="Q3915" s="245" t="str">
        <f t="shared" si="422"/>
        <v/>
      </c>
      <c r="U3915" s="246" t="str">
        <f>IFERROR(VLOOKUP(C3915,'BASE EQUIPOS'!$G$8:$O$22,9,0)," ")</f>
        <v xml:space="preserve"> </v>
      </c>
      <c r="V3915" s="232" t="str">
        <f t="shared" si="424"/>
        <v/>
      </c>
      <c r="W3915" s="232" t="str">
        <f t="shared" si="425"/>
        <v/>
      </c>
      <c r="X3915" s="232" t="str">
        <f>IFERROR(VLOOKUP(W3915,Datos!$P$4:$Q$18,2,0),"")</f>
        <v/>
      </c>
      <c r="Y3915" s="232" t="str">
        <f t="shared" si="426"/>
        <v/>
      </c>
      <c r="AA3915" s="314" t="str">
        <f t="shared" ca="1" si="423"/>
        <v/>
      </c>
    </row>
    <row r="3916" spans="1:27" x14ac:dyDescent="0.3">
      <c r="A3916" s="238"/>
      <c r="B3916" s="241" t="str">
        <f t="shared" si="427"/>
        <v/>
      </c>
      <c r="C3916" s="239"/>
      <c r="D3916" s="240" t="str">
        <f>IF(C3916&lt;&gt;"",VLOOKUP(C3916,'BASE EQUIPOS'!$G$8:$H$22,2,0),"")</f>
        <v/>
      </c>
      <c r="E3916" s="241" t="str">
        <f>IF(C3916&lt;&gt;"",VLOOKUP(C3916,'BASE EQUIPOS'!$G$8:$I$22,3,0),"")</f>
        <v/>
      </c>
      <c r="F3916" s="241" t="str">
        <f>IF(C3916&lt;&gt;"",VLOOKUP(C3916,'BASE EQUIPOS'!$G$8:$J$22,4,0),"")</f>
        <v/>
      </c>
      <c r="G3916" s="242"/>
      <c r="H3916" s="233"/>
      <c r="I3916" s="241"/>
      <c r="J3916" s="241"/>
      <c r="K3916" s="241"/>
      <c r="L3916" s="239"/>
      <c r="M3916" s="244"/>
      <c r="N3916" s="245" t="str">
        <f t="shared" ca="1" si="421"/>
        <v/>
      </c>
      <c r="O3916" s="239"/>
      <c r="P3916" s="244"/>
      <c r="Q3916" s="245" t="str">
        <f t="shared" si="422"/>
        <v/>
      </c>
      <c r="U3916" s="246" t="str">
        <f>IFERROR(VLOOKUP(C3916,'BASE EQUIPOS'!$G$8:$O$22,9,0)," ")</f>
        <v xml:space="preserve"> </v>
      </c>
      <c r="V3916" s="232" t="str">
        <f t="shared" si="424"/>
        <v/>
      </c>
      <c r="W3916" s="232" t="str">
        <f t="shared" si="425"/>
        <v/>
      </c>
      <c r="X3916" s="232" t="str">
        <f>IFERROR(VLOOKUP(W3916,Datos!$P$4:$Q$18,2,0),"")</f>
        <v/>
      </c>
      <c r="Y3916" s="232" t="str">
        <f t="shared" si="426"/>
        <v/>
      </c>
      <c r="AA3916" s="314" t="str">
        <f t="shared" ca="1" si="423"/>
        <v/>
      </c>
    </row>
    <row r="3917" spans="1:27" x14ac:dyDescent="0.3">
      <c r="A3917" s="238"/>
      <c r="B3917" s="241" t="str">
        <f t="shared" si="427"/>
        <v/>
      </c>
      <c r="C3917" s="239"/>
      <c r="D3917" s="240" t="str">
        <f>IF(C3917&lt;&gt;"",VLOOKUP(C3917,'BASE EQUIPOS'!$G$8:$H$22,2,0),"")</f>
        <v/>
      </c>
      <c r="E3917" s="241" t="str">
        <f>IF(C3917&lt;&gt;"",VLOOKUP(C3917,'BASE EQUIPOS'!$G$8:$I$22,3,0),"")</f>
        <v/>
      </c>
      <c r="F3917" s="241" t="str">
        <f>IF(C3917&lt;&gt;"",VLOOKUP(C3917,'BASE EQUIPOS'!$G$8:$J$22,4,0),"")</f>
        <v/>
      </c>
      <c r="G3917" s="242"/>
      <c r="H3917" s="233"/>
      <c r="I3917" s="241"/>
      <c r="J3917" s="241"/>
      <c r="K3917" s="241"/>
      <c r="L3917" s="239"/>
      <c r="M3917" s="244"/>
      <c r="N3917" s="245" t="str">
        <f t="shared" ca="1" si="421"/>
        <v/>
      </c>
      <c r="O3917" s="239"/>
      <c r="P3917" s="244"/>
      <c r="Q3917" s="245" t="str">
        <f t="shared" si="422"/>
        <v/>
      </c>
      <c r="U3917" s="246" t="str">
        <f>IFERROR(VLOOKUP(C3917,'BASE EQUIPOS'!$G$8:$O$22,9,0)," ")</f>
        <v xml:space="preserve"> </v>
      </c>
      <c r="V3917" s="232" t="str">
        <f t="shared" si="424"/>
        <v/>
      </c>
      <c r="W3917" s="232" t="str">
        <f t="shared" si="425"/>
        <v/>
      </c>
      <c r="X3917" s="232" t="str">
        <f>IFERROR(VLOOKUP(W3917,Datos!$P$4:$Q$18,2,0),"")</f>
        <v/>
      </c>
      <c r="Y3917" s="232" t="str">
        <f t="shared" si="426"/>
        <v/>
      </c>
      <c r="AA3917" s="314" t="str">
        <f t="shared" ca="1" si="423"/>
        <v/>
      </c>
    </row>
    <row r="3918" spans="1:27" x14ac:dyDescent="0.3">
      <c r="A3918" s="238"/>
      <c r="B3918" s="241" t="str">
        <f t="shared" si="427"/>
        <v/>
      </c>
      <c r="C3918" s="239"/>
      <c r="D3918" s="240" t="str">
        <f>IF(C3918&lt;&gt;"",VLOOKUP(C3918,'BASE EQUIPOS'!$G$8:$H$22,2,0),"")</f>
        <v/>
      </c>
      <c r="E3918" s="241" t="str">
        <f>IF(C3918&lt;&gt;"",VLOOKUP(C3918,'BASE EQUIPOS'!$G$8:$I$22,3,0),"")</f>
        <v/>
      </c>
      <c r="F3918" s="241" t="str">
        <f>IF(C3918&lt;&gt;"",VLOOKUP(C3918,'BASE EQUIPOS'!$G$8:$J$22,4,0),"")</f>
        <v/>
      </c>
      <c r="G3918" s="242"/>
      <c r="H3918" s="233"/>
      <c r="I3918" s="241"/>
      <c r="J3918" s="241"/>
      <c r="K3918" s="241"/>
      <c r="L3918" s="239"/>
      <c r="M3918" s="244"/>
      <c r="N3918" s="245" t="str">
        <f t="shared" ca="1" si="421"/>
        <v/>
      </c>
      <c r="O3918" s="239"/>
      <c r="P3918" s="244"/>
      <c r="Q3918" s="245" t="str">
        <f t="shared" si="422"/>
        <v/>
      </c>
      <c r="U3918" s="246" t="str">
        <f>IFERROR(VLOOKUP(C3918,'BASE EQUIPOS'!$G$8:$O$22,9,0)," ")</f>
        <v xml:space="preserve"> </v>
      </c>
      <c r="V3918" s="232" t="str">
        <f t="shared" si="424"/>
        <v/>
      </c>
      <c r="W3918" s="232" t="str">
        <f t="shared" si="425"/>
        <v/>
      </c>
      <c r="X3918" s="232" t="str">
        <f>IFERROR(VLOOKUP(W3918,Datos!$P$4:$Q$18,2,0),"")</f>
        <v/>
      </c>
      <c r="Y3918" s="232" t="str">
        <f t="shared" si="426"/>
        <v/>
      </c>
      <c r="AA3918" s="314" t="str">
        <f t="shared" ca="1" si="423"/>
        <v/>
      </c>
    </row>
    <row r="3919" spans="1:27" x14ac:dyDescent="0.3">
      <c r="A3919" s="238"/>
      <c r="B3919" s="241" t="str">
        <f t="shared" si="427"/>
        <v/>
      </c>
      <c r="C3919" s="239"/>
      <c r="D3919" s="240" t="str">
        <f>IF(C3919&lt;&gt;"",VLOOKUP(C3919,'BASE EQUIPOS'!$G$8:$H$22,2,0),"")</f>
        <v/>
      </c>
      <c r="E3919" s="241" t="str">
        <f>IF(C3919&lt;&gt;"",VLOOKUP(C3919,'BASE EQUIPOS'!$G$8:$I$22,3,0),"")</f>
        <v/>
      </c>
      <c r="F3919" s="241" t="str">
        <f>IF(C3919&lt;&gt;"",VLOOKUP(C3919,'BASE EQUIPOS'!$G$8:$J$22,4,0),"")</f>
        <v/>
      </c>
      <c r="G3919" s="242"/>
      <c r="H3919" s="233"/>
      <c r="I3919" s="241"/>
      <c r="J3919" s="241"/>
      <c r="K3919" s="241"/>
      <c r="L3919" s="239"/>
      <c r="M3919" s="244"/>
      <c r="N3919" s="245" t="str">
        <f t="shared" ca="1" si="421"/>
        <v/>
      </c>
      <c r="O3919" s="239"/>
      <c r="P3919" s="244"/>
      <c r="Q3919" s="245" t="str">
        <f t="shared" si="422"/>
        <v/>
      </c>
      <c r="U3919" s="246" t="str">
        <f>IFERROR(VLOOKUP(C3919,'BASE EQUIPOS'!$G$8:$O$22,9,0)," ")</f>
        <v xml:space="preserve"> </v>
      </c>
      <c r="V3919" s="232" t="str">
        <f t="shared" si="424"/>
        <v/>
      </c>
      <c r="W3919" s="232" t="str">
        <f t="shared" si="425"/>
        <v/>
      </c>
      <c r="X3919" s="232" t="str">
        <f>IFERROR(VLOOKUP(W3919,Datos!$P$4:$Q$18,2,0),"")</f>
        <v/>
      </c>
      <c r="Y3919" s="232" t="str">
        <f t="shared" si="426"/>
        <v/>
      </c>
      <c r="AA3919" s="314" t="str">
        <f t="shared" ca="1" si="423"/>
        <v/>
      </c>
    </row>
    <row r="3920" spans="1:27" x14ac:dyDescent="0.3">
      <c r="A3920" s="238"/>
      <c r="B3920" s="241" t="str">
        <f t="shared" si="427"/>
        <v/>
      </c>
      <c r="C3920" s="239"/>
      <c r="D3920" s="240" t="str">
        <f>IF(C3920&lt;&gt;"",VLOOKUP(C3920,'BASE EQUIPOS'!$G$8:$H$22,2,0),"")</f>
        <v/>
      </c>
      <c r="E3920" s="241" t="str">
        <f>IF(C3920&lt;&gt;"",VLOOKUP(C3920,'BASE EQUIPOS'!$G$8:$I$22,3,0),"")</f>
        <v/>
      </c>
      <c r="F3920" s="241" t="str">
        <f>IF(C3920&lt;&gt;"",VLOOKUP(C3920,'BASE EQUIPOS'!$G$8:$J$22,4,0),"")</f>
        <v/>
      </c>
      <c r="G3920" s="242"/>
      <c r="H3920" s="233"/>
      <c r="I3920" s="241"/>
      <c r="J3920" s="241"/>
      <c r="K3920" s="241"/>
      <c r="L3920" s="239"/>
      <c r="M3920" s="244"/>
      <c r="N3920" s="245" t="str">
        <f t="shared" ref="N3920:N3983" ca="1" si="428">IF(M3920="","",IF(O3920="",NOW()*24-(L3920+M3920)*24,"Mtto. Terminado"))</f>
        <v/>
      </c>
      <c r="O3920" s="239"/>
      <c r="P3920" s="244"/>
      <c r="Q3920" s="245" t="str">
        <f t="shared" ref="Q3920:Q3983" si="429">IF(O3920="","",IF(P3920="","",(O3920+P3920)*24-(L3920+M3920)*24))</f>
        <v/>
      </c>
      <c r="U3920" s="246" t="str">
        <f>IFERROR(VLOOKUP(C3920,'BASE EQUIPOS'!$G$8:$O$22,9,0)," ")</f>
        <v xml:space="preserve"> </v>
      </c>
      <c r="V3920" s="232" t="str">
        <f t="shared" si="424"/>
        <v/>
      </c>
      <c r="W3920" s="232" t="str">
        <f t="shared" si="425"/>
        <v/>
      </c>
      <c r="X3920" s="232" t="str">
        <f>IFERROR(VLOOKUP(W3920,Datos!$P$4:$Q$18,2,0),"")</f>
        <v/>
      </c>
      <c r="Y3920" s="232" t="str">
        <f t="shared" si="426"/>
        <v/>
      </c>
      <c r="AA3920" s="314" t="str">
        <f t="shared" ca="1" si="423"/>
        <v/>
      </c>
    </row>
    <row r="3921" spans="1:27" x14ac:dyDescent="0.3">
      <c r="A3921" s="238"/>
      <c r="B3921" s="241" t="str">
        <f t="shared" si="427"/>
        <v/>
      </c>
      <c r="C3921" s="239"/>
      <c r="D3921" s="240" t="str">
        <f>IF(C3921&lt;&gt;"",VLOOKUP(C3921,'BASE EQUIPOS'!$G$8:$H$22,2,0),"")</f>
        <v/>
      </c>
      <c r="E3921" s="241" t="str">
        <f>IF(C3921&lt;&gt;"",VLOOKUP(C3921,'BASE EQUIPOS'!$G$8:$I$22,3,0),"")</f>
        <v/>
      </c>
      <c r="F3921" s="241" t="str">
        <f>IF(C3921&lt;&gt;"",VLOOKUP(C3921,'BASE EQUIPOS'!$G$8:$J$22,4,0),"")</f>
        <v/>
      </c>
      <c r="G3921" s="242"/>
      <c r="H3921" s="233"/>
      <c r="I3921" s="241"/>
      <c r="J3921" s="241"/>
      <c r="K3921" s="241"/>
      <c r="L3921" s="239"/>
      <c r="M3921" s="244"/>
      <c r="N3921" s="245" t="str">
        <f t="shared" ca="1" si="428"/>
        <v/>
      </c>
      <c r="O3921" s="239"/>
      <c r="P3921" s="244"/>
      <c r="Q3921" s="245" t="str">
        <f t="shared" si="429"/>
        <v/>
      </c>
      <c r="U3921" s="246" t="str">
        <f>IFERROR(VLOOKUP(C3921,'BASE EQUIPOS'!$G$8:$O$22,9,0)," ")</f>
        <v xml:space="preserve"> </v>
      </c>
      <c r="V3921" s="232" t="str">
        <f t="shared" si="424"/>
        <v/>
      </c>
      <c r="W3921" s="232" t="str">
        <f t="shared" si="425"/>
        <v/>
      </c>
      <c r="X3921" s="232" t="str">
        <f>IFERROR(VLOOKUP(W3921,Datos!$P$4:$Q$18,2,0),"")</f>
        <v/>
      </c>
      <c r="Y3921" s="232" t="str">
        <f t="shared" si="426"/>
        <v/>
      </c>
      <c r="AA3921" s="314" t="str">
        <f t="shared" ref="AA3921:AA3984" ca="1" si="430">IF(N3921="Mtto. Terminado",1,"")</f>
        <v/>
      </c>
    </row>
    <row r="3922" spans="1:27" x14ac:dyDescent="0.3">
      <c r="A3922" s="238"/>
      <c r="B3922" s="241" t="str">
        <f t="shared" si="427"/>
        <v/>
      </c>
      <c r="C3922" s="239"/>
      <c r="D3922" s="240" t="str">
        <f>IF(C3922&lt;&gt;"",VLOOKUP(C3922,'BASE EQUIPOS'!$G$8:$H$22,2,0),"")</f>
        <v/>
      </c>
      <c r="E3922" s="241" t="str">
        <f>IF(C3922&lt;&gt;"",VLOOKUP(C3922,'BASE EQUIPOS'!$G$8:$I$22,3,0),"")</f>
        <v/>
      </c>
      <c r="F3922" s="241" t="str">
        <f>IF(C3922&lt;&gt;"",VLOOKUP(C3922,'BASE EQUIPOS'!$G$8:$J$22,4,0),"")</f>
        <v/>
      </c>
      <c r="G3922" s="242"/>
      <c r="H3922" s="233"/>
      <c r="I3922" s="241"/>
      <c r="J3922" s="241"/>
      <c r="K3922" s="241"/>
      <c r="L3922" s="239"/>
      <c r="M3922" s="244"/>
      <c r="N3922" s="245" t="str">
        <f t="shared" ca="1" si="428"/>
        <v/>
      </c>
      <c r="O3922" s="239"/>
      <c r="P3922" s="244"/>
      <c r="Q3922" s="245" t="str">
        <f t="shared" si="429"/>
        <v/>
      </c>
      <c r="U3922" s="246" t="str">
        <f>IFERROR(VLOOKUP(C3922,'BASE EQUIPOS'!$G$8:$O$22,9,0)," ")</f>
        <v xml:space="preserve"> </v>
      </c>
      <c r="V3922" s="232" t="str">
        <f t="shared" si="424"/>
        <v/>
      </c>
      <c r="W3922" s="232" t="str">
        <f t="shared" si="425"/>
        <v/>
      </c>
      <c r="X3922" s="232" t="str">
        <f>IFERROR(VLOOKUP(W3922,Datos!$P$4:$Q$18,2,0),"")</f>
        <v/>
      </c>
      <c r="Y3922" s="232" t="str">
        <f t="shared" si="426"/>
        <v/>
      </c>
      <c r="AA3922" s="314" t="str">
        <f t="shared" ca="1" si="430"/>
        <v/>
      </c>
    </row>
    <row r="3923" spans="1:27" x14ac:dyDescent="0.3">
      <c r="A3923" s="238"/>
      <c r="B3923" s="241" t="str">
        <f t="shared" si="427"/>
        <v/>
      </c>
      <c r="C3923" s="239"/>
      <c r="D3923" s="240" t="str">
        <f>IF(C3923&lt;&gt;"",VLOOKUP(C3923,'BASE EQUIPOS'!$G$8:$H$22,2,0),"")</f>
        <v/>
      </c>
      <c r="E3923" s="241" t="str">
        <f>IF(C3923&lt;&gt;"",VLOOKUP(C3923,'BASE EQUIPOS'!$G$8:$I$22,3,0),"")</f>
        <v/>
      </c>
      <c r="F3923" s="241" t="str">
        <f>IF(C3923&lt;&gt;"",VLOOKUP(C3923,'BASE EQUIPOS'!$G$8:$J$22,4,0),"")</f>
        <v/>
      </c>
      <c r="G3923" s="242"/>
      <c r="H3923" s="233"/>
      <c r="I3923" s="241"/>
      <c r="J3923" s="241"/>
      <c r="K3923" s="241"/>
      <c r="L3923" s="239"/>
      <c r="M3923" s="244"/>
      <c r="N3923" s="245" t="str">
        <f t="shared" ca="1" si="428"/>
        <v/>
      </c>
      <c r="O3923" s="239"/>
      <c r="P3923" s="244"/>
      <c r="Q3923" s="245" t="str">
        <f t="shared" si="429"/>
        <v/>
      </c>
      <c r="U3923" s="246" t="str">
        <f>IFERROR(VLOOKUP(C3923,'BASE EQUIPOS'!$G$8:$O$22,9,0)," ")</f>
        <v xml:space="preserve"> </v>
      </c>
      <c r="V3923" s="232" t="str">
        <f t="shared" si="424"/>
        <v/>
      </c>
      <c r="W3923" s="232" t="str">
        <f t="shared" si="425"/>
        <v/>
      </c>
      <c r="X3923" s="232" t="str">
        <f>IFERROR(VLOOKUP(W3923,Datos!$P$4:$Q$18,2,0),"")</f>
        <v/>
      </c>
      <c r="Y3923" s="232" t="str">
        <f t="shared" si="426"/>
        <v/>
      </c>
      <c r="AA3923" s="314" t="str">
        <f t="shared" ca="1" si="430"/>
        <v/>
      </c>
    </row>
    <row r="3924" spans="1:27" x14ac:dyDescent="0.3">
      <c r="A3924" s="238"/>
      <c r="B3924" s="241" t="str">
        <f t="shared" si="427"/>
        <v/>
      </c>
      <c r="C3924" s="239"/>
      <c r="D3924" s="240" t="str">
        <f>IF(C3924&lt;&gt;"",VLOOKUP(C3924,'BASE EQUIPOS'!$G$8:$H$22,2,0),"")</f>
        <v/>
      </c>
      <c r="E3924" s="241" t="str">
        <f>IF(C3924&lt;&gt;"",VLOOKUP(C3924,'BASE EQUIPOS'!$G$8:$I$22,3,0),"")</f>
        <v/>
      </c>
      <c r="F3924" s="241" t="str">
        <f>IF(C3924&lt;&gt;"",VLOOKUP(C3924,'BASE EQUIPOS'!$G$8:$J$22,4,0),"")</f>
        <v/>
      </c>
      <c r="G3924" s="242"/>
      <c r="H3924" s="233"/>
      <c r="I3924" s="241"/>
      <c r="J3924" s="241"/>
      <c r="K3924" s="241"/>
      <c r="L3924" s="239"/>
      <c r="M3924" s="244"/>
      <c r="N3924" s="245" t="str">
        <f t="shared" ca="1" si="428"/>
        <v/>
      </c>
      <c r="O3924" s="239"/>
      <c r="P3924" s="244"/>
      <c r="Q3924" s="245" t="str">
        <f t="shared" si="429"/>
        <v/>
      </c>
      <c r="U3924" s="246" t="str">
        <f>IFERROR(VLOOKUP(C3924,'BASE EQUIPOS'!$G$8:$O$22,9,0)," ")</f>
        <v xml:space="preserve"> </v>
      </c>
      <c r="V3924" s="232" t="str">
        <f t="shared" si="424"/>
        <v/>
      </c>
      <c r="W3924" s="232" t="str">
        <f t="shared" si="425"/>
        <v/>
      </c>
      <c r="X3924" s="232" t="str">
        <f>IFERROR(VLOOKUP(W3924,Datos!$P$4:$Q$18,2,0),"")</f>
        <v/>
      </c>
      <c r="Y3924" s="232" t="str">
        <f t="shared" si="426"/>
        <v/>
      </c>
      <c r="AA3924" s="314" t="str">
        <f t="shared" ca="1" si="430"/>
        <v/>
      </c>
    </row>
    <row r="3925" spans="1:27" x14ac:dyDescent="0.3">
      <c r="A3925" s="238"/>
      <c r="B3925" s="241" t="str">
        <f t="shared" si="427"/>
        <v/>
      </c>
      <c r="C3925" s="239"/>
      <c r="D3925" s="240" t="str">
        <f>IF(C3925&lt;&gt;"",VLOOKUP(C3925,'BASE EQUIPOS'!$G$8:$H$22,2,0),"")</f>
        <v/>
      </c>
      <c r="E3925" s="241" t="str">
        <f>IF(C3925&lt;&gt;"",VLOOKUP(C3925,'BASE EQUIPOS'!$G$8:$I$22,3,0),"")</f>
        <v/>
      </c>
      <c r="F3925" s="241" t="str">
        <f>IF(C3925&lt;&gt;"",VLOOKUP(C3925,'BASE EQUIPOS'!$G$8:$J$22,4,0),"")</f>
        <v/>
      </c>
      <c r="G3925" s="242"/>
      <c r="H3925" s="233"/>
      <c r="I3925" s="241"/>
      <c r="J3925" s="241"/>
      <c r="K3925" s="241"/>
      <c r="L3925" s="239"/>
      <c r="M3925" s="244"/>
      <c r="N3925" s="245" t="str">
        <f t="shared" ca="1" si="428"/>
        <v/>
      </c>
      <c r="O3925" s="239"/>
      <c r="P3925" s="244"/>
      <c r="Q3925" s="245" t="str">
        <f t="shared" si="429"/>
        <v/>
      </c>
      <c r="U3925" s="246" t="str">
        <f>IFERROR(VLOOKUP(C3925,'BASE EQUIPOS'!$G$8:$O$22,9,0)," ")</f>
        <v xml:space="preserve"> </v>
      </c>
      <c r="V3925" s="232" t="str">
        <f t="shared" ref="V3925:V3988" si="431">IF(G3925="MTTO. SISTEMÁTICO","PREVENTIVA",IF(G3925="MTTO. PREDICTIVO","INSPECCIÓN",""))</f>
        <v/>
      </c>
      <c r="W3925" s="232" t="str">
        <f t="shared" ref="W3925:W3988" si="432">CONCATENATE(D3925,I3925)</f>
        <v/>
      </c>
      <c r="X3925" s="232" t="str">
        <f>IFERROR(VLOOKUP(W3925,Datos!$P$4:$Q$18,2,0),"")</f>
        <v/>
      </c>
      <c r="Y3925" s="232" t="str">
        <f t="shared" ref="Y3925:Y3988" si="433">IF(A3925="OT CORRECTIVA",1,IF(A3925="OT PREVENTIVA",2,IF(A3925="HOJA INSPECCIÓN",3,"")))</f>
        <v/>
      </c>
      <c r="AA3925" s="314" t="str">
        <f t="shared" ca="1" si="430"/>
        <v/>
      </c>
    </row>
    <row r="3926" spans="1:27" x14ac:dyDescent="0.3">
      <c r="A3926" s="238"/>
      <c r="B3926" s="241" t="str">
        <f t="shared" si="427"/>
        <v/>
      </c>
      <c r="C3926" s="239"/>
      <c r="D3926" s="240" t="str">
        <f>IF(C3926&lt;&gt;"",VLOOKUP(C3926,'BASE EQUIPOS'!$G$8:$H$22,2,0),"")</f>
        <v/>
      </c>
      <c r="E3926" s="241" t="str">
        <f>IF(C3926&lt;&gt;"",VLOOKUP(C3926,'BASE EQUIPOS'!$G$8:$I$22,3,0),"")</f>
        <v/>
      </c>
      <c r="F3926" s="241" t="str">
        <f>IF(C3926&lt;&gt;"",VLOOKUP(C3926,'BASE EQUIPOS'!$G$8:$J$22,4,0),"")</f>
        <v/>
      </c>
      <c r="G3926" s="242"/>
      <c r="H3926" s="233"/>
      <c r="I3926" s="241"/>
      <c r="J3926" s="241"/>
      <c r="K3926" s="241"/>
      <c r="L3926" s="239"/>
      <c r="M3926" s="244"/>
      <c r="N3926" s="245" t="str">
        <f t="shared" ca="1" si="428"/>
        <v/>
      </c>
      <c r="O3926" s="239"/>
      <c r="P3926" s="244"/>
      <c r="Q3926" s="245" t="str">
        <f t="shared" si="429"/>
        <v/>
      </c>
      <c r="U3926" s="246" t="str">
        <f>IFERROR(VLOOKUP(C3926,'BASE EQUIPOS'!$G$8:$O$22,9,0)," ")</f>
        <v xml:space="preserve"> </v>
      </c>
      <c r="V3926" s="232" t="str">
        <f t="shared" si="431"/>
        <v/>
      </c>
      <c r="W3926" s="232" t="str">
        <f t="shared" si="432"/>
        <v/>
      </c>
      <c r="X3926" s="232" t="str">
        <f>IFERROR(VLOOKUP(W3926,Datos!$P$4:$Q$18,2,0),"")</f>
        <v/>
      </c>
      <c r="Y3926" s="232" t="str">
        <f t="shared" si="433"/>
        <v/>
      </c>
      <c r="AA3926" s="314" t="str">
        <f t="shared" ca="1" si="430"/>
        <v/>
      </c>
    </row>
    <row r="3927" spans="1:27" x14ac:dyDescent="0.3">
      <c r="A3927" s="238"/>
      <c r="B3927" s="241" t="str">
        <f t="shared" si="427"/>
        <v/>
      </c>
      <c r="C3927" s="239"/>
      <c r="D3927" s="240" t="str">
        <f>IF(C3927&lt;&gt;"",VLOOKUP(C3927,'BASE EQUIPOS'!$G$8:$H$22,2,0),"")</f>
        <v/>
      </c>
      <c r="E3927" s="241" t="str">
        <f>IF(C3927&lt;&gt;"",VLOOKUP(C3927,'BASE EQUIPOS'!$G$8:$I$22,3,0),"")</f>
        <v/>
      </c>
      <c r="F3927" s="241" t="str">
        <f>IF(C3927&lt;&gt;"",VLOOKUP(C3927,'BASE EQUIPOS'!$G$8:$J$22,4,0),"")</f>
        <v/>
      </c>
      <c r="G3927" s="242"/>
      <c r="H3927" s="233"/>
      <c r="I3927" s="241"/>
      <c r="J3927" s="241"/>
      <c r="K3927" s="241"/>
      <c r="L3927" s="239"/>
      <c r="M3927" s="244"/>
      <c r="N3927" s="245" t="str">
        <f t="shared" ca="1" si="428"/>
        <v/>
      </c>
      <c r="O3927" s="239"/>
      <c r="P3927" s="244"/>
      <c r="Q3927" s="245" t="str">
        <f t="shared" si="429"/>
        <v/>
      </c>
      <c r="U3927" s="246" t="str">
        <f>IFERROR(VLOOKUP(C3927,'BASE EQUIPOS'!$G$8:$O$22,9,0)," ")</f>
        <v xml:space="preserve"> </v>
      </c>
      <c r="V3927" s="232" t="str">
        <f t="shared" si="431"/>
        <v/>
      </c>
      <c r="W3927" s="232" t="str">
        <f t="shared" si="432"/>
        <v/>
      </c>
      <c r="X3927" s="232" t="str">
        <f>IFERROR(VLOOKUP(W3927,Datos!$P$4:$Q$18,2,0),"")</f>
        <v/>
      </c>
      <c r="Y3927" s="232" t="str">
        <f t="shared" si="433"/>
        <v/>
      </c>
      <c r="AA3927" s="314" t="str">
        <f t="shared" ca="1" si="430"/>
        <v/>
      </c>
    </row>
    <row r="3928" spans="1:27" x14ac:dyDescent="0.3">
      <c r="A3928" s="238"/>
      <c r="B3928" s="241" t="str">
        <f t="shared" si="427"/>
        <v/>
      </c>
      <c r="C3928" s="239"/>
      <c r="D3928" s="240" t="str">
        <f>IF(C3928&lt;&gt;"",VLOOKUP(C3928,'BASE EQUIPOS'!$G$8:$H$22,2,0),"")</f>
        <v/>
      </c>
      <c r="E3928" s="241" t="str">
        <f>IF(C3928&lt;&gt;"",VLOOKUP(C3928,'BASE EQUIPOS'!$G$8:$I$22,3,0),"")</f>
        <v/>
      </c>
      <c r="F3928" s="241" t="str">
        <f>IF(C3928&lt;&gt;"",VLOOKUP(C3928,'BASE EQUIPOS'!$G$8:$J$22,4,0),"")</f>
        <v/>
      </c>
      <c r="G3928" s="242"/>
      <c r="H3928" s="233"/>
      <c r="I3928" s="241"/>
      <c r="J3928" s="241"/>
      <c r="K3928" s="241"/>
      <c r="L3928" s="239"/>
      <c r="M3928" s="244"/>
      <c r="N3928" s="245" t="str">
        <f t="shared" ca="1" si="428"/>
        <v/>
      </c>
      <c r="O3928" s="239"/>
      <c r="P3928" s="244"/>
      <c r="Q3928" s="245" t="str">
        <f t="shared" si="429"/>
        <v/>
      </c>
      <c r="U3928" s="246" t="str">
        <f>IFERROR(VLOOKUP(C3928,'BASE EQUIPOS'!$G$8:$O$22,9,0)," ")</f>
        <v xml:space="preserve"> </v>
      </c>
      <c r="V3928" s="232" t="str">
        <f t="shared" si="431"/>
        <v/>
      </c>
      <c r="W3928" s="232" t="str">
        <f t="shared" si="432"/>
        <v/>
      </c>
      <c r="X3928" s="232" t="str">
        <f>IFERROR(VLOOKUP(W3928,Datos!$P$4:$Q$18,2,0),"")</f>
        <v/>
      </c>
      <c r="Y3928" s="232" t="str">
        <f t="shared" si="433"/>
        <v/>
      </c>
      <c r="AA3928" s="314" t="str">
        <f t="shared" ca="1" si="430"/>
        <v/>
      </c>
    </row>
    <row r="3929" spans="1:27" x14ac:dyDescent="0.3">
      <c r="A3929" s="238"/>
      <c r="B3929" s="241" t="str">
        <f t="shared" si="427"/>
        <v/>
      </c>
      <c r="C3929" s="239"/>
      <c r="D3929" s="240" t="str">
        <f>IF(C3929&lt;&gt;"",VLOOKUP(C3929,'BASE EQUIPOS'!$G$8:$H$22,2,0),"")</f>
        <v/>
      </c>
      <c r="E3929" s="241" t="str">
        <f>IF(C3929&lt;&gt;"",VLOOKUP(C3929,'BASE EQUIPOS'!$G$8:$I$22,3,0),"")</f>
        <v/>
      </c>
      <c r="F3929" s="241" t="str">
        <f>IF(C3929&lt;&gt;"",VLOOKUP(C3929,'BASE EQUIPOS'!$G$8:$J$22,4,0),"")</f>
        <v/>
      </c>
      <c r="G3929" s="242"/>
      <c r="H3929" s="233"/>
      <c r="I3929" s="241"/>
      <c r="J3929" s="241"/>
      <c r="K3929" s="241"/>
      <c r="L3929" s="239"/>
      <c r="M3929" s="244"/>
      <c r="N3929" s="245" t="str">
        <f t="shared" ca="1" si="428"/>
        <v/>
      </c>
      <c r="O3929" s="239"/>
      <c r="P3929" s="244"/>
      <c r="Q3929" s="245" t="str">
        <f t="shared" si="429"/>
        <v/>
      </c>
      <c r="U3929" s="246" t="str">
        <f>IFERROR(VLOOKUP(C3929,'BASE EQUIPOS'!$G$8:$O$22,9,0)," ")</f>
        <v xml:space="preserve"> </v>
      </c>
      <c r="V3929" s="232" t="str">
        <f t="shared" si="431"/>
        <v/>
      </c>
      <c r="W3929" s="232" t="str">
        <f t="shared" si="432"/>
        <v/>
      </c>
      <c r="X3929" s="232" t="str">
        <f>IFERROR(VLOOKUP(W3929,Datos!$P$4:$Q$18,2,0),"")</f>
        <v/>
      </c>
      <c r="Y3929" s="232" t="str">
        <f t="shared" si="433"/>
        <v/>
      </c>
      <c r="AA3929" s="314" t="str">
        <f t="shared" ca="1" si="430"/>
        <v/>
      </c>
    </row>
    <row r="3930" spans="1:27" x14ac:dyDescent="0.3">
      <c r="A3930" s="238"/>
      <c r="B3930" s="241" t="str">
        <f t="shared" si="427"/>
        <v/>
      </c>
      <c r="C3930" s="239"/>
      <c r="D3930" s="240" t="str">
        <f>IF(C3930&lt;&gt;"",VLOOKUP(C3930,'BASE EQUIPOS'!$G$8:$H$22,2,0),"")</f>
        <v/>
      </c>
      <c r="E3930" s="241" t="str">
        <f>IF(C3930&lt;&gt;"",VLOOKUP(C3930,'BASE EQUIPOS'!$G$8:$I$22,3,0),"")</f>
        <v/>
      </c>
      <c r="F3930" s="241" t="str">
        <f>IF(C3930&lt;&gt;"",VLOOKUP(C3930,'BASE EQUIPOS'!$G$8:$J$22,4,0),"")</f>
        <v/>
      </c>
      <c r="G3930" s="242"/>
      <c r="H3930" s="233"/>
      <c r="I3930" s="241"/>
      <c r="J3930" s="241"/>
      <c r="K3930" s="241"/>
      <c r="L3930" s="239"/>
      <c r="M3930" s="244"/>
      <c r="N3930" s="245" t="str">
        <f t="shared" ca="1" si="428"/>
        <v/>
      </c>
      <c r="O3930" s="239"/>
      <c r="P3930" s="244"/>
      <c r="Q3930" s="245" t="str">
        <f t="shared" si="429"/>
        <v/>
      </c>
      <c r="U3930" s="246" t="str">
        <f>IFERROR(VLOOKUP(C3930,'BASE EQUIPOS'!$G$8:$O$22,9,0)," ")</f>
        <v xml:space="preserve"> </v>
      </c>
      <c r="V3930" s="232" t="str">
        <f t="shared" si="431"/>
        <v/>
      </c>
      <c r="W3930" s="232" t="str">
        <f t="shared" si="432"/>
        <v/>
      </c>
      <c r="X3930" s="232" t="str">
        <f>IFERROR(VLOOKUP(W3930,Datos!$P$4:$Q$18,2,0),"")</f>
        <v/>
      </c>
      <c r="Y3930" s="232" t="str">
        <f t="shared" si="433"/>
        <v/>
      </c>
      <c r="AA3930" s="314" t="str">
        <f t="shared" ca="1" si="430"/>
        <v/>
      </c>
    </row>
    <row r="3931" spans="1:27" x14ac:dyDescent="0.3">
      <c r="A3931" s="238"/>
      <c r="B3931" s="241" t="str">
        <f t="shared" si="427"/>
        <v/>
      </c>
      <c r="C3931" s="239"/>
      <c r="D3931" s="240" t="str">
        <f>IF(C3931&lt;&gt;"",VLOOKUP(C3931,'BASE EQUIPOS'!$G$8:$H$22,2,0),"")</f>
        <v/>
      </c>
      <c r="E3931" s="241" t="str">
        <f>IF(C3931&lt;&gt;"",VLOOKUP(C3931,'BASE EQUIPOS'!$G$8:$I$22,3,0),"")</f>
        <v/>
      </c>
      <c r="F3931" s="241" t="str">
        <f>IF(C3931&lt;&gt;"",VLOOKUP(C3931,'BASE EQUIPOS'!$G$8:$J$22,4,0),"")</f>
        <v/>
      </c>
      <c r="G3931" s="242"/>
      <c r="H3931" s="233"/>
      <c r="I3931" s="241"/>
      <c r="J3931" s="241"/>
      <c r="K3931" s="241"/>
      <c r="L3931" s="239"/>
      <c r="M3931" s="244"/>
      <c r="N3931" s="245" t="str">
        <f t="shared" ca="1" si="428"/>
        <v/>
      </c>
      <c r="O3931" s="239"/>
      <c r="P3931" s="244"/>
      <c r="Q3931" s="245" t="str">
        <f t="shared" si="429"/>
        <v/>
      </c>
      <c r="U3931" s="246" t="str">
        <f>IFERROR(VLOOKUP(C3931,'BASE EQUIPOS'!$G$8:$O$22,9,0)," ")</f>
        <v xml:space="preserve"> </v>
      </c>
      <c r="V3931" s="232" t="str">
        <f t="shared" si="431"/>
        <v/>
      </c>
      <c r="W3931" s="232" t="str">
        <f t="shared" si="432"/>
        <v/>
      </c>
      <c r="X3931" s="232" t="str">
        <f>IFERROR(VLOOKUP(W3931,Datos!$P$4:$Q$18,2,0),"")</f>
        <v/>
      </c>
      <c r="Y3931" s="232" t="str">
        <f t="shared" si="433"/>
        <v/>
      </c>
      <c r="AA3931" s="314" t="str">
        <f t="shared" ca="1" si="430"/>
        <v/>
      </c>
    </row>
    <row r="3932" spans="1:27" x14ac:dyDescent="0.3">
      <c r="A3932" s="238"/>
      <c r="B3932" s="241" t="str">
        <f t="shared" ref="B3932:B3995" si="434">IF(C3932&lt;&gt;"",B3931+1,"")</f>
        <v/>
      </c>
      <c r="C3932" s="239"/>
      <c r="D3932" s="240" t="str">
        <f>IF(C3932&lt;&gt;"",VLOOKUP(C3932,'BASE EQUIPOS'!$G$8:$H$22,2,0),"")</f>
        <v/>
      </c>
      <c r="E3932" s="241" t="str">
        <f>IF(C3932&lt;&gt;"",VLOOKUP(C3932,'BASE EQUIPOS'!$G$8:$I$22,3,0),"")</f>
        <v/>
      </c>
      <c r="F3932" s="241" t="str">
        <f>IF(C3932&lt;&gt;"",VLOOKUP(C3932,'BASE EQUIPOS'!$G$8:$J$22,4,0),"")</f>
        <v/>
      </c>
      <c r="G3932" s="242"/>
      <c r="H3932" s="233"/>
      <c r="I3932" s="241"/>
      <c r="J3932" s="241"/>
      <c r="K3932" s="241"/>
      <c r="L3932" s="239"/>
      <c r="M3932" s="244"/>
      <c r="N3932" s="245" t="str">
        <f t="shared" ca="1" si="428"/>
        <v/>
      </c>
      <c r="O3932" s="239"/>
      <c r="P3932" s="244"/>
      <c r="Q3932" s="245" t="str">
        <f t="shared" si="429"/>
        <v/>
      </c>
      <c r="U3932" s="246" t="str">
        <f>IFERROR(VLOOKUP(C3932,'BASE EQUIPOS'!$G$8:$O$22,9,0)," ")</f>
        <v xml:space="preserve"> </v>
      </c>
      <c r="V3932" s="232" t="str">
        <f t="shared" si="431"/>
        <v/>
      </c>
      <c r="W3932" s="232" t="str">
        <f t="shared" si="432"/>
        <v/>
      </c>
      <c r="X3932" s="232" t="str">
        <f>IFERROR(VLOOKUP(W3932,Datos!$P$4:$Q$18,2,0),"")</f>
        <v/>
      </c>
      <c r="Y3932" s="232" t="str">
        <f t="shared" si="433"/>
        <v/>
      </c>
      <c r="AA3932" s="314" t="str">
        <f t="shared" ca="1" si="430"/>
        <v/>
      </c>
    </row>
    <row r="3933" spans="1:27" x14ac:dyDescent="0.3">
      <c r="A3933" s="238"/>
      <c r="B3933" s="241" t="str">
        <f t="shared" si="434"/>
        <v/>
      </c>
      <c r="C3933" s="239"/>
      <c r="D3933" s="240" t="str">
        <f>IF(C3933&lt;&gt;"",VLOOKUP(C3933,'BASE EQUIPOS'!$G$8:$H$22,2,0),"")</f>
        <v/>
      </c>
      <c r="E3933" s="241" t="str">
        <f>IF(C3933&lt;&gt;"",VLOOKUP(C3933,'BASE EQUIPOS'!$G$8:$I$22,3,0),"")</f>
        <v/>
      </c>
      <c r="F3933" s="241" t="str">
        <f>IF(C3933&lt;&gt;"",VLOOKUP(C3933,'BASE EQUIPOS'!$G$8:$J$22,4,0),"")</f>
        <v/>
      </c>
      <c r="G3933" s="242"/>
      <c r="H3933" s="233"/>
      <c r="I3933" s="241"/>
      <c r="J3933" s="241"/>
      <c r="K3933" s="241"/>
      <c r="L3933" s="239"/>
      <c r="M3933" s="244"/>
      <c r="N3933" s="245" t="str">
        <f t="shared" ca="1" si="428"/>
        <v/>
      </c>
      <c r="O3933" s="239"/>
      <c r="P3933" s="244"/>
      <c r="Q3933" s="245" t="str">
        <f t="shared" si="429"/>
        <v/>
      </c>
      <c r="U3933" s="246" t="str">
        <f>IFERROR(VLOOKUP(C3933,'BASE EQUIPOS'!$G$8:$O$22,9,0)," ")</f>
        <v xml:space="preserve"> </v>
      </c>
      <c r="V3933" s="232" t="str">
        <f t="shared" si="431"/>
        <v/>
      </c>
      <c r="W3933" s="232" t="str">
        <f t="shared" si="432"/>
        <v/>
      </c>
      <c r="X3933" s="232" t="str">
        <f>IFERROR(VLOOKUP(W3933,Datos!$P$4:$Q$18,2,0),"")</f>
        <v/>
      </c>
      <c r="Y3933" s="232" t="str">
        <f t="shared" si="433"/>
        <v/>
      </c>
      <c r="AA3933" s="314" t="str">
        <f t="shared" ca="1" si="430"/>
        <v/>
      </c>
    </row>
    <row r="3934" spans="1:27" x14ac:dyDescent="0.3">
      <c r="A3934" s="238"/>
      <c r="B3934" s="241" t="str">
        <f t="shared" si="434"/>
        <v/>
      </c>
      <c r="C3934" s="239"/>
      <c r="D3934" s="240" t="str">
        <f>IF(C3934&lt;&gt;"",VLOOKUP(C3934,'BASE EQUIPOS'!$G$8:$H$22,2,0),"")</f>
        <v/>
      </c>
      <c r="E3934" s="241" t="str">
        <f>IF(C3934&lt;&gt;"",VLOOKUP(C3934,'BASE EQUIPOS'!$G$8:$I$22,3,0),"")</f>
        <v/>
      </c>
      <c r="F3934" s="241" t="str">
        <f>IF(C3934&lt;&gt;"",VLOOKUP(C3934,'BASE EQUIPOS'!$G$8:$J$22,4,0),"")</f>
        <v/>
      </c>
      <c r="G3934" s="242"/>
      <c r="H3934" s="233"/>
      <c r="I3934" s="241"/>
      <c r="J3934" s="241"/>
      <c r="K3934" s="241"/>
      <c r="L3934" s="239"/>
      <c r="M3934" s="244"/>
      <c r="N3934" s="245" t="str">
        <f t="shared" ca="1" si="428"/>
        <v/>
      </c>
      <c r="O3934" s="239"/>
      <c r="P3934" s="244"/>
      <c r="Q3934" s="245" t="str">
        <f t="shared" si="429"/>
        <v/>
      </c>
      <c r="U3934" s="246" t="str">
        <f>IFERROR(VLOOKUP(C3934,'BASE EQUIPOS'!$G$8:$O$22,9,0)," ")</f>
        <v xml:space="preserve"> </v>
      </c>
      <c r="V3934" s="232" t="str">
        <f t="shared" si="431"/>
        <v/>
      </c>
      <c r="W3934" s="232" t="str">
        <f t="shared" si="432"/>
        <v/>
      </c>
      <c r="X3934" s="232" t="str">
        <f>IFERROR(VLOOKUP(W3934,Datos!$P$4:$Q$18,2,0),"")</f>
        <v/>
      </c>
      <c r="Y3934" s="232" t="str">
        <f t="shared" si="433"/>
        <v/>
      </c>
      <c r="AA3934" s="314" t="str">
        <f t="shared" ca="1" si="430"/>
        <v/>
      </c>
    </row>
    <row r="3935" spans="1:27" x14ac:dyDescent="0.3">
      <c r="A3935" s="238"/>
      <c r="B3935" s="241" t="str">
        <f t="shared" si="434"/>
        <v/>
      </c>
      <c r="C3935" s="239"/>
      <c r="D3935" s="240" t="str">
        <f>IF(C3935&lt;&gt;"",VLOOKUP(C3935,'BASE EQUIPOS'!$G$8:$H$22,2,0),"")</f>
        <v/>
      </c>
      <c r="E3935" s="241" t="str">
        <f>IF(C3935&lt;&gt;"",VLOOKUP(C3935,'BASE EQUIPOS'!$G$8:$I$22,3,0),"")</f>
        <v/>
      </c>
      <c r="F3935" s="241" t="str">
        <f>IF(C3935&lt;&gt;"",VLOOKUP(C3935,'BASE EQUIPOS'!$G$8:$J$22,4,0),"")</f>
        <v/>
      </c>
      <c r="G3935" s="242"/>
      <c r="H3935" s="233"/>
      <c r="I3935" s="241"/>
      <c r="J3935" s="241"/>
      <c r="K3935" s="241"/>
      <c r="L3935" s="239"/>
      <c r="M3935" s="244"/>
      <c r="N3935" s="245" t="str">
        <f t="shared" ca="1" si="428"/>
        <v/>
      </c>
      <c r="O3935" s="239"/>
      <c r="P3935" s="244"/>
      <c r="Q3935" s="245" t="str">
        <f t="shared" si="429"/>
        <v/>
      </c>
      <c r="U3935" s="246" t="str">
        <f>IFERROR(VLOOKUP(C3935,'BASE EQUIPOS'!$G$8:$O$22,9,0)," ")</f>
        <v xml:space="preserve"> </v>
      </c>
      <c r="V3935" s="232" t="str">
        <f t="shared" si="431"/>
        <v/>
      </c>
      <c r="W3935" s="232" t="str">
        <f t="shared" si="432"/>
        <v/>
      </c>
      <c r="X3935" s="232" t="str">
        <f>IFERROR(VLOOKUP(W3935,Datos!$P$4:$Q$18,2,0),"")</f>
        <v/>
      </c>
      <c r="Y3935" s="232" t="str">
        <f t="shared" si="433"/>
        <v/>
      </c>
      <c r="AA3935" s="314" t="str">
        <f t="shared" ca="1" si="430"/>
        <v/>
      </c>
    </row>
    <row r="3936" spans="1:27" x14ac:dyDescent="0.3">
      <c r="A3936" s="238"/>
      <c r="B3936" s="241" t="str">
        <f t="shared" si="434"/>
        <v/>
      </c>
      <c r="C3936" s="239"/>
      <c r="D3936" s="240" t="str">
        <f>IF(C3936&lt;&gt;"",VLOOKUP(C3936,'BASE EQUIPOS'!$G$8:$H$22,2,0),"")</f>
        <v/>
      </c>
      <c r="E3936" s="241" t="str">
        <f>IF(C3936&lt;&gt;"",VLOOKUP(C3936,'BASE EQUIPOS'!$G$8:$I$22,3,0),"")</f>
        <v/>
      </c>
      <c r="F3936" s="241" t="str">
        <f>IF(C3936&lt;&gt;"",VLOOKUP(C3936,'BASE EQUIPOS'!$G$8:$J$22,4,0),"")</f>
        <v/>
      </c>
      <c r="G3936" s="242"/>
      <c r="H3936" s="233"/>
      <c r="I3936" s="241"/>
      <c r="J3936" s="241"/>
      <c r="K3936" s="241"/>
      <c r="L3936" s="239"/>
      <c r="M3936" s="244"/>
      <c r="N3936" s="245" t="str">
        <f t="shared" ca="1" si="428"/>
        <v/>
      </c>
      <c r="O3936" s="239"/>
      <c r="P3936" s="244"/>
      <c r="Q3936" s="245" t="str">
        <f t="shared" si="429"/>
        <v/>
      </c>
      <c r="U3936" s="246" t="str">
        <f>IFERROR(VLOOKUP(C3936,'BASE EQUIPOS'!$G$8:$O$22,9,0)," ")</f>
        <v xml:space="preserve"> </v>
      </c>
      <c r="V3936" s="232" t="str">
        <f t="shared" si="431"/>
        <v/>
      </c>
      <c r="W3936" s="232" t="str">
        <f t="shared" si="432"/>
        <v/>
      </c>
      <c r="X3936" s="232" t="str">
        <f>IFERROR(VLOOKUP(W3936,Datos!$P$4:$Q$18,2,0),"")</f>
        <v/>
      </c>
      <c r="Y3936" s="232" t="str">
        <f t="shared" si="433"/>
        <v/>
      </c>
      <c r="AA3936" s="314" t="str">
        <f t="shared" ca="1" si="430"/>
        <v/>
      </c>
    </row>
    <row r="3937" spans="1:27" x14ac:dyDescent="0.3">
      <c r="A3937" s="238"/>
      <c r="B3937" s="241" t="str">
        <f t="shared" si="434"/>
        <v/>
      </c>
      <c r="C3937" s="239"/>
      <c r="D3937" s="240" t="str">
        <f>IF(C3937&lt;&gt;"",VLOOKUP(C3937,'BASE EQUIPOS'!$G$8:$H$22,2,0),"")</f>
        <v/>
      </c>
      <c r="E3937" s="241" t="str">
        <f>IF(C3937&lt;&gt;"",VLOOKUP(C3937,'BASE EQUIPOS'!$G$8:$I$22,3,0),"")</f>
        <v/>
      </c>
      <c r="F3937" s="241" t="str">
        <f>IF(C3937&lt;&gt;"",VLOOKUP(C3937,'BASE EQUIPOS'!$G$8:$J$22,4,0),"")</f>
        <v/>
      </c>
      <c r="G3937" s="242"/>
      <c r="H3937" s="233"/>
      <c r="I3937" s="241"/>
      <c r="J3937" s="241"/>
      <c r="K3937" s="241"/>
      <c r="L3937" s="239"/>
      <c r="M3937" s="244"/>
      <c r="N3937" s="245" t="str">
        <f t="shared" ca="1" si="428"/>
        <v/>
      </c>
      <c r="O3937" s="239"/>
      <c r="P3937" s="244"/>
      <c r="Q3937" s="245" t="str">
        <f t="shared" si="429"/>
        <v/>
      </c>
      <c r="U3937" s="246" t="str">
        <f>IFERROR(VLOOKUP(C3937,'BASE EQUIPOS'!$G$8:$O$22,9,0)," ")</f>
        <v xml:space="preserve"> </v>
      </c>
      <c r="V3937" s="232" t="str">
        <f t="shared" si="431"/>
        <v/>
      </c>
      <c r="W3937" s="232" t="str">
        <f t="shared" si="432"/>
        <v/>
      </c>
      <c r="X3937" s="232" t="str">
        <f>IFERROR(VLOOKUP(W3937,Datos!$P$4:$Q$18,2,0),"")</f>
        <v/>
      </c>
      <c r="Y3937" s="232" t="str">
        <f t="shared" si="433"/>
        <v/>
      </c>
      <c r="AA3937" s="314" t="str">
        <f t="shared" ca="1" si="430"/>
        <v/>
      </c>
    </row>
    <row r="3938" spans="1:27" x14ac:dyDescent="0.3">
      <c r="A3938" s="238"/>
      <c r="B3938" s="241" t="str">
        <f t="shared" si="434"/>
        <v/>
      </c>
      <c r="C3938" s="239"/>
      <c r="D3938" s="240" t="str">
        <f>IF(C3938&lt;&gt;"",VLOOKUP(C3938,'BASE EQUIPOS'!$G$8:$H$22,2,0),"")</f>
        <v/>
      </c>
      <c r="E3938" s="241" t="str">
        <f>IF(C3938&lt;&gt;"",VLOOKUP(C3938,'BASE EQUIPOS'!$G$8:$I$22,3,0),"")</f>
        <v/>
      </c>
      <c r="F3938" s="241" t="str">
        <f>IF(C3938&lt;&gt;"",VLOOKUP(C3938,'BASE EQUIPOS'!$G$8:$J$22,4,0),"")</f>
        <v/>
      </c>
      <c r="G3938" s="242"/>
      <c r="H3938" s="233"/>
      <c r="I3938" s="241"/>
      <c r="J3938" s="241"/>
      <c r="K3938" s="241"/>
      <c r="L3938" s="239"/>
      <c r="M3938" s="244"/>
      <c r="N3938" s="245" t="str">
        <f t="shared" ca="1" si="428"/>
        <v/>
      </c>
      <c r="O3938" s="239"/>
      <c r="P3938" s="244"/>
      <c r="Q3938" s="245" t="str">
        <f t="shared" si="429"/>
        <v/>
      </c>
      <c r="U3938" s="246" t="str">
        <f>IFERROR(VLOOKUP(C3938,'BASE EQUIPOS'!$G$8:$O$22,9,0)," ")</f>
        <v xml:space="preserve"> </v>
      </c>
      <c r="V3938" s="232" t="str">
        <f t="shared" si="431"/>
        <v/>
      </c>
      <c r="W3938" s="232" t="str">
        <f t="shared" si="432"/>
        <v/>
      </c>
      <c r="X3938" s="232" t="str">
        <f>IFERROR(VLOOKUP(W3938,Datos!$P$4:$Q$18,2,0),"")</f>
        <v/>
      </c>
      <c r="Y3938" s="232" t="str">
        <f t="shared" si="433"/>
        <v/>
      </c>
      <c r="AA3938" s="314" t="str">
        <f t="shared" ca="1" si="430"/>
        <v/>
      </c>
    </row>
    <row r="3939" spans="1:27" x14ac:dyDescent="0.3">
      <c r="A3939" s="238"/>
      <c r="B3939" s="241" t="str">
        <f t="shared" si="434"/>
        <v/>
      </c>
      <c r="C3939" s="239"/>
      <c r="D3939" s="240" t="str">
        <f>IF(C3939&lt;&gt;"",VLOOKUP(C3939,'BASE EQUIPOS'!$G$8:$H$22,2,0),"")</f>
        <v/>
      </c>
      <c r="E3939" s="241" t="str">
        <f>IF(C3939&lt;&gt;"",VLOOKUP(C3939,'BASE EQUIPOS'!$G$8:$I$22,3,0),"")</f>
        <v/>
      </c>
      <c r="F3939" s="241" t="str">
        <f>IF(C3939&lt;&gt;"",VLOOKUP(C3939,'BASE EQUIPOS'!$G$8:$J$22,4,0),"")</f>
        <v/>
      </c>
      <c r="G3939" s="242"/>
      <c r="H3939" s="233"/>
      <c r="I3939" s="241"/>
      <c r="J3939" s="241"/>
      <c r="K3939" s="241"/>
      <c r="L3939" s="239"/>
      <c r="M3939" s="244"/>
      <c r="N3939" s="245" t="str">
        <f t="shared" ca="1" si="428"/>
        <v/>
      </c>
      <c r="O3939" s="239"/>
      <c r="P3939" s="244"/>
      <c r="Q3939" s="245" t="str">
        <f t="shared" si="429"/>
        <v/>
      </c>
      <c r="U3939" s="246" t="str">
        <f>IFERROR(VLOOKUP(C3939,'BASE EQUIPOS'!$G$8:$O$22,9,0)," ")</f>
        <v xml:space="preserve"> </v>
      </c>
      <c r="V3939" s="232" t="str">
        <f t="shared" si="431"/>
        <v/>
      </c>
      <c r="W3939" s="232" t="str">
        <f t="shared" si="432"/>
        <v/>
      </c>
      <c r="X3939" s="232" t="str">
        <f>IFERROR(VLOOKUP(W3939,Datos!$P$4:$Q$18,2,0),"")</f>
        <v/>
      </c>
      <c r="Y3939" s="232" t="str">
        <f t="shared" si="433"/>
        <v/>
      </c>
      <c r="AA3939" s="314" t="str">
        <f t="shared" ca="1" si="430"/>
        <v/>
      </c>
    </row>
    <row r="3940" spans="1:27" x14ac:dyDescent="0.3">
      <c r="A3940" s="238"/>
      <c r="B3940" s="241" t="str">
        <f t="shared" si="434"/>
        <v/>
      </c>
      <c r="C3940" s="239"/>
      <c r="D3940" s="240" t="str">
        <f>IF(C3940&lt;&gt;"",VLOOKUP(C3940,'BASE EQUIPOS'!$G$8:$H$22,2,0),"")</f>
        <v/>
      </c>
      <c r="E3940" s="241" t="str">
        <f>IF(C3940&lt;&gt;"",VLOOKUP(C3940,'BASE EQUIPOS'!$G$8:$I$22,3,0),"")</f>
        <v/>
      </c>
      <c r="F3940" s="241" t="str">
        <f>IF(C3940&lt;&gt;"",VLOOKUP(C3940,'BASE EQUIPOS'!$G$8:$J$22,4,0),"")</f>
        <v/>
      </c>
      <c r="G3940" s="242"/>
      <c r="H3940" s="233"/>
      <c r="I3940" s="241"/>
      <c r="J3940" s="241"/>
      <c r="K3940" s="241"/>
      <c r="L3940" s="239"/>
      <c r="M3940" s="244"/>
      <c r="N3940" s="245" t="str">
        <f t="shared" ca="1" si="428"/>
        <v/>
      </c>
      <c r="O3940" s="239"/>
      <c r="P3940" s="244"/>
      <c r="Q3940" s="245" t="str">
        <f t="shared" si="429"/>
        <v/>
      </c>
      <c r="U3940" s="246" t="str">
        <f>IFERROR(VLOOKUP(C3940,'BASE EQUIPOS'!$G$8:$O$22,9,0)," ")</f>
        <v xml:space="preserve"> </v>
      </c>
      <c r="V3940" s="232" t="str">
        <f t="shared" si="431"/>
        <v/>
      </c>
      <c r="W3940" s="232" t="str">
        <f t="shared" si="432"/>
        <v/>
      </c>
      <c r="X3940" s="232" t="str">
        <f>IFERROR(VLOOKUP(W3940,Datos!$P$4:$Q$18,2,0),"")</f>
        <v/>
      </c>
      <c r="Y3940" s="232" t="str">
        <f t="shared" si="433"/>
        <v/>
      </c>
      <c r="AA3940" s="314" t="str">
        <f t="shared" ca="1" si="430"/>
        <v/>
      </c>
    </row>
    <row r="3941" spans="1:27" x14ac:dyDescent="0.3">
      <c r="A3941" s="238"/>
      <c r="B3941" s="241" t="str">
        <f t="shared" si="434"/>
        <v/>
      </c>
      <c r="C3941" s="239"/>
      <c r="D3941" s="240" t="str">
        <f>IF(C3941&lt;&gt;"",VLOOKUP(C3941,'BASE EQUIPOS'!$G$8:$H$22,2,0),"")</f>
        <v/>
      </c>
      <c r="E3941" s="241" t="str">
        <f>IF(C3941&lt;&gt;"",VLOOKUP(C3941,'BASE EQUIPOS'!$G$8:$I$22,3,0),"")</f>
        <v/>
      </c>
      <c r="F3941" s="241" t="str">
        <f>IF(C3941&lt;&gt;"",VLOOKUP(C3941,'BASE EQUIPOS'!$G$8:$J$22,4,0),"")</f>
        <v/>
      </c>
      <c r="G3941" s="242"/>
      <c r="H3941" s="233"/>
      <c r="I3941" s="241"/>
      <c r="J3941" s="241"/>
      <c r="K3941" s="241"/>
      <c r="L3941" s="239"/>
      <c r="M3941" s="244"/>
      <c r="N3941" s="245" t="str">
        <f t="shared" ca="1" si="428"/>
        <v/>
      </c>
      <c r="O3941" s="239"/>
      <c r="P3941" s="244"/>
      <c r="Q3941" s="245" t="str">
        <f t="shared" si="429"/>
        <v/>
      </c>
      <c r="U3941" s="246" t="str">
        <f>IFERROR(VLOOKUP(C3941,'BASE EQUIPOS'!$G$8:$O$22,9,0)," ")</f>
        <v xml:space="preserve"> </v>
      </c>
      <c r="V3941" s="232" t="str">
        <f t="shared" si="431"/>
        <v/>
      </c>
      <c r="W3941" s="232" t="str">
        <f t="shared" si="432"/>
        <v/>
      </c>
      <c r="X3941" s="232" t="str">
        <f>IFERROR(VLOOKUP(W3941,Datos!$P$4:$Q$18,2,0),"")</f>
        <v/>
      </c>
      <c r="Y3941" s="232" t="str">
        <f t="shared" si="433"/>
        <v/>
      </c>
      <c r="AA3941" s="314" t="str">
        <f t="shared" ca="1" si="430"/>
        <v/>
      </c>
    </row>
    <row r="3942" spans="1:27" x14ac:dyDescent="0.3">
      <c r="A3942" s="238"/>
      <c r="B3942" s="241" t="str">
        <f t="shared" si="434"/>
        <v/>
      </c>
      <c r="C3942" s="239"/>
      <c r="D3942" s="240" t="str">
        <f>IF(C3942&lt;&gt;"",VLOOKUP(C3942,'BASE EQUIPOS'!$G$8:$H$22,2,0),"")</f>
        <v/>
      </c>
      <c r="E3942" s="241" t="str">
        <f>IF(C3942&lt;&gt;"",VLOOKUP(C3942,'BASE EQUIPOS'!$G$8:$I$22,3,0),"")</f>
        <v/>
      </c>
      <c r="F3942" s="241" t="str">
        <f>IF(C3942&lt;&gt;"",VLOOKUP(C3942,'BASE EQUIPOS'!$G$8:$J$22,4,0),"")</f>
        <v/>
      </c>
      <c r="G3942" s="242"/>
      <c r="H3942" s="233"/>
      <c r="I3942" s="241"/>
      <c r="J3942" s="241"/>
      <c r="K3942" s="241"/>
      <c r="L3942" s="239"/>
      <c r="M3942" s="244"/>
      <c r="N3942" s="245" t="str">
        <f t="shared" ca="1" si="428"/>
        <v/>
      </c>
      <c r="O3942" s="239"/>
      <c r="P3942" s="244"/>
      <c r="Q3942" s="245" t="str">
        <f t="shared" si="429"/>
        <v/>
      </c>
      <c r="U3942" s="246" t="str">
        <f>IFERROR(VLOOKUP(C3942,'BASE EQUIPOS'!$G$8:$O$22,9,0)," ")</f>
        <v xml:space="preserve"> </v>
      </c>
      <c r="V3942" s="232" t="str">
        <f t="shared" si="431"/>
        <v/>
      </c>
      <c r="W3942" s="232" t="str">
        <f t="shared" si="432"/>
        <v/>
      </c>
      <c r="X3942" s="232" t="str">
        <f>IFERROR(VLOOKUP(W3942,Datos!$P$4:$Q$18,2,0),"")</f>
        <v/>
      </c>
      <c r="Y3942" s="232" t="str">
        <f t="shared" si="433"/>
        <v/>
      </c>
      <c r="AA3942" s="314" t="str">
        <f t="shared" ca="1" si="430"/>
        <v/>
      </c>
    </row>
    <row r="3943" spans="1:27" x14ac:dyDescent="0.3">
      <c r="A3943" s="238"/>
      <c r="B3943" s="241" t="str">
        <f t="shared" si="434"/>
        <v/>
      </c>
      <c r="C3943" s="239"/>
      <c r="D3943" s="240" t="str">
        <f>IF(C3943&lt;&gt;"",VLOOKUP(C3943,'BASE EQUIPOS'!$G$8:$H$22,2,0),"")</f>
        <v/>
      </c>
      <c r="E3943" s="241" t="str">
        <f>IF(C3943&lt;&gt;"",VLOOKUP(C3943,'BASE EQUIPOS'!$G$8:$I$22,3,0),"")</f>
        <v/>
      </c>
      <c r="F3943" s="241" t="str">
        <f>IF(C3943&lt;&gt;"",VLOOKUP(C3943,'BASE EQUIPOS'!$G$8:$J$22,4,0),"")</f>
        <v/>
      </c>
      <c r="G3943" s="242"/>
      <c r="H3943" s="233"/>
      <c r="I3943" s="241"/>
      <c r="J3943" s="241"/>
      <c r="K3943" s="241"/>
      <c r="L3943" s="239"/>
      <c r="M3943" s="244"/>
      <c r="N3943" s="245" t="str">
        <f t="shared" ca="1" si="428"/>
        <v/>
      </c>
      <c r="O3943" s="239"/>
      <c r="P3943" s="244"/>
      <c r="Q3943" s="245" t="str">
        <f t="shared" si="429"/>
        <v/>
      </c>
      <c r="U3943" s="246" t="str">
        <f>IFERROR(VLOOKUP(C3943,'BASE EQUIPOS'!$G$8:$O$22,9,0)," ")</f>
        <v xml:space="preserve"> </v>
      </c>
      <c r="V3943" s="232" t="str">
        <f t="shared" si="431"/>
        <v/>
      </c>
      <c r="W3943" s="232" t="str">
        <f t="shared" si="432"/>
        <v/>
      </c>
      <c r="X3943" s="232" t="str">
        <f>IFERROR(VLOOKUP(W3943,Datos!$P$4:$Q$18,2,0),"")</f>
        <v/>
      </c>
      <c r="Y3943" s="232" t="str">
        <f t="shared" si="433"/>
        <v/>
      </c>
      <c r="AA3943" s="314" t="str">
        <f t="shared" ca="1" si="430"/>
        <v/>
      </c>
    </row>
    <row r="3944" spans="1:27" x14ac:dyDescent="0.3">
      <c r="A3944" s="238"/>
      <c r="B3944" s="241" t="str">
        <f t="shared" si="434"/>
        <v/>
      </c>
      <c r="C3944" s="239"/>
      <c r="D3944" s="240" t="str">
        <f>IF(C3944&lt;&gt;"",VLOOKUP(C3944,'BASE EQUIPOS'!$G$8:$H$22,2,0),"")</f>
        <v/>
      </c>
      <c r="E3944" s="241" t="str">
        <f>IF(C3944&lt;&gt;"",VLOOKUP(C3944,'BASE EQUIPOS'!$G$8:$I$22,3,0),"")</f>
        <v/>
      </c>
      <c r="F3944" s="241" t="str">
        <f>IF(C3944&lt;&gt;"",VLOOKUP(C3944,'BASE EQUIPOS'!$G$8:$J$22,4,0),"")</f>
        <v/>
      </c>
      <c r="G3944" s="242"/>
      <c r="H3944" s="233"/>
      <c r="I3944" s="241"/>
      <c r="J3944" s="241"/>
      <c r="K3944" s="241"/>
      <c r="L3944" s="239"/>
      <c r="M3944" s="244"/>
      <c r="N3944" s="245" t="str">
        <f t="shared" ca="1" si="428"/>
        <v/>
      </c>
      <c r="O3944" s="239"/>
      <c r="P3944" s="244"/>
      <c r="Q3944" s="245" t="str">
        <f t="shared" si="429"/>
        <v/>
      </c>
      <c r="U3944" s="246" t="str">
        <f>IFERROR(VLOOKUP(C3944,'BASE EQUIPOS'!$G$8:$O$22,9,0)," ")</f>
        <v xml:space="preserve"> </v>
      </c>
      <c r="V3944" s="232" t="str">
        <f t="shared" si="431"/>
        <v/>
      </c>
      <c r="W3944" s="232" t="str">
        <f t="shared" si="432"/>
        <v/>
      </c>
      <c r="X3944" s="232" t="str">
        <f>IFERROR(VLOOKUP(W3944,Datos!$P$4:$Q$18,2,0),"")</f>
        <v/>
      </c>
      <c r="Y3944" s="232" t="str">
        <f t="shared" si="433"/>
        <v/>
      </c>
      <c r="AA3944" s="314" t="str">
        <f t="shared" ca="1" si="430"/>
        <v/>
      </c>
    </row>
    <row r="3945" spans="1:27" x14ac:dyDescent="0.3">
      <c r="A3945" s="238"/>
      <c r="B3945" s="241" t="str">
        <f t="shared" si="434"/>
        <v/>
      </c>
      <c r="C3945" s="239"/>
      <c r="D3945" s="240" t="str">
        <f>IF(C3945&lt;&gt;"",VLOOKUP(C3945,'BASE EQUIPOS'!$G$8:$H$22,2,0),"")</f>
        <v/>
      </c>
      <c r="E3945" s="241" t="str">
        <f>IF(C3945&lt;&gt;"",VLOOKUP(C3945,'BASE EQUIPOS'!$G$8:$I$22,3,0),"")</f>
        <v/>
      </c>
      <c r="F3945" s="241" t="str">
        <f>IF(C3945&lt;&gt;"",VLOOKUP(C3945,'BASE EQUIPOS'!$G$8:$J$22,4,0),"")</f>
        <v/>
      </c>
      <c r="G3945" s="242"/>
      <c r="H3945" s="233"/>
      <c r="I3945" s="241"/>
      <c r="J3945" s="241"/>
      <c r="K3945" s="241"/>
      <c r="L3945" s="239"/>
      <c r="M3945" s="244"/>
      <c r="N3945" s="245" t="str">
        <f t="shared" ca="1" si="428"/>
        <v/>
      </c>
      <c r="O3945" s="239"/>
      <c r="P3945" s="244"/>
      <c r="Q3945" s="245" t="str">
        <f t="shared" si="429"/>
        <v/>
      </c>
      <c r="U3945" s="246" t="str">
        <f>IFERROR(VLOOKUP(C3945,'BASE EQUIPOS'!$G$8:$O$22,9,0)," ")</f>
        <v xml:space="preserve"> </v>
      </c>
      <c r="V3945" s="232" t="str">
        <f t="shared" si="431"/>
        <v/>
      </c>
      <c r="W3945" s="232" t="str">
        <f t="shared" si="432"/>
        <v/>
      </c>
      <c r="X3945" s="232" t="str">
        <f>IFERROR(VLOOKUP(W3945,Datos!$P$4:$Q$18,2,0),"")</f>
        <v/>
      </c>
      <c r="Y3945" s="232" t="str">
        <f t="shared" si="433"/>
        <v/>
      </c>
      <c r="AA3945" s="314" t="str">
        <f t="shared" ca="1" si="430"/>
        <v/>
      </c>
    </row>
    <row r="3946" spans="1:27" x14ac:dyDescent="0.3">
      <c r="A3946" s="238"/>
      <c r="B3946" s="241" t="str">
        <f t="shared" si="434"/>
        <v/>
      </c>
      <c r="C3946" s="239"/>
      <c r="D3946" s="240" t="str">
        <f>IF(C3946&lt;&gt;"",VLOOKUP(C3946,'BASE EQUIPOS'!$G$8:$H$22,2,0),"")</f>
        <v/>
      </c>
      <c r="E3946" s="241" t="str">
        <f>IF(C3946&lt;&gt;"",VLOOKUP(C3946,'BASE EQUIPOS'!$G$8:$I$22,3,0),"")</f>
        <v/>
      </c>
      <c r="F3946" s="241" t="str">
        <f>IF(C3946&lt;&gt;"",VLOOKUP(C3946,'BASE EQUIPOS'!$G$8:$J$22,4,0),"")</f>
        <v/>
      </c>
      <c r="G3946" s="242"/>
      <c r="H3946" s="233"/>
      <c r="I3946" s="241"/>
      <c r="J3946" s="241"/>
      <c r="K3946" s="241"/>
      <c r="L3946" s="239"/>
      <c r="M3946" s="244"/>
      <c r="N3946" s="245" t="str">
        <f t="shared" ca="1" si="428"/>
        <v/>
      </c>
      <c r="O3946" s="239"/>
      <c r="P3946" s="244"/>
      <c r="Q3946" s="245" t="str">
        <f t="shared" si="429"/>
        <v/>
      </c>
      <c r="U3946" s="246" t="str">
        <f>IFERROR(VLOOKUP(C3946,'BASE EQUIPOS'!$G$8:$O$22,9,0)," ")</f>
        <v xml:space="preserve"> </v>
      </c>
      <c r="V3946" s="232" t="str">
        <f t="shared" si="431"/>
        <v/>
      </c>
      <c r="W3946" s="232" t="str">
        <f t="shared" si="432"/>
        <v/>
      </c>
      <c r="X3946" s="232" t="str">
        <f>IFERROR(VLOOKUP(W3946,Datos!$P$4:$Q$18,2,0),"")</f>
        <v/>
      </c>
      <c r="Y3946" s="232" t="str">
        <f t="shared" si="433"/>
        <v/>
      </c>
      <c r="AA3946" s="314" t="str">
        <f t="shared" ca="1" si="430"/>
        <v/>
      </c>
    </row>
    <row r="3947" spans="1:27" x14ac:dyDescent="0.3">
      <c r="A3947" s="238"/>
      <c r="B3947" s="241" t="str">
        <f t="shared" si="434"/>
        <v/>
      </c>
      <c r="C3947" s="239"/>
      <c r="D3947" s="240" t="str">
        <f>IF(C3947&lt;&gt;"",VLOOKUP(C3947,'BASE EQUIPOS'!$G$8:$H$22,2,0),"")</f>
        <v/>
      </c>
      <c r="E3947" s="241" t="str">
        <f>IF(C3947&lt;&gt;"",VLOOKUP(C3947,'BASE EQUIPOS'!$G$8:$I$22,3,0),"")</f>
        <v/>
      </c>
      <c r="F3947" s="241" t="str">
        <f>IF(C3947&lt;&gt;"",VLOOKUP(C3947,'BASE EQUIPOS'!$G$8:$J$22,4,0),"")</f>
        <v/>
      </c>
      <c r="G3947" s="242"/>
      <c r="H3947" s="233"/>
      <c r="I3947" s="241"/>
      <c r="J3947" s="241"/>
      <c r="K3947" s="241"/>
      <c r="L3947" s="239"/>
      <c r="M3947" s="244"/>
      <c r="N3947" s="245" t="str">
        <f t="shared" ca="1" si="428"/>
        <v/>
      </c>
      <c r="O3947" s="239"/>
      <c r="P3947" s="244"/>
      <c r="Q3947" s="245" t="str">
        <f t="shared" si="429"/>
        <v/>
      </c>
      <c r="U3947" s="246" t="str">
        <f>IFERROR(VLOOKUP(C3947,'BASE EQUIPOS'!$G$8:$O$22,9,0)," ")</f>
        <v xml:space="preserve"> </v>
      </c>
      <c r="V3947" s="232" t="str">
        <f t="shared" si="431"/>
        <v/>
      </c>
      <c r="W3947" s="232" t="str">
        <f t="shared" si="432"/>
        <v/>
      </c>
      <c r="X3947" s="232" t="str">
        <f>IFERROR(VLOOKUP(W3947,Datos!$P$4:$Q$18,2,0),"")</f>
        <v/>
      </c>
      <c r="Y3947" s="232" t="str">
        <f t="shared" si="433"/>
        <v/>
      </c>
      <c r="AA3947" s="314" t="str">
        <f t="shared" ca="1" si="430"/>
        <v/>
      </c>
    </row>
    <row r="3948" spans="1:27" x14ac:dyDescent="0.3">
      <c r="A3948" s="238"/>
      <c r="B3948" s="241" t="str">
        <f t="shared" si="434"/>
        <v/>
      </c>
      <c r="C3948" s="239"/>
      <c r="D3948" s="240" t="str">
        <f>IF(C3948&lt;&gt;"",VLOOKUP(C3948,'BASE EQUIPOS'!$G$8:$H$22,2,0),"")</f>
        <v/>
      </c>
      <c r="E3948" s="241" t="str">
        <f>IF(C3948&lt;&gt;"",VLOOKUP(C3948,'BASE EQUIPOS'!$G$8:$I$22,3,0),"")</f>
        <v/>
      </c>
      <c r="F3948" s="241" t="str">
        <f>IF(C3948&lt;&gt;"",VLOOKUP(C3948,'BASE EQUIPOS'!$G$8:$J$22,4,0),"")</f>
        <v/>
      </c>
      <c r="G3948" s="242"/>
      <c r="H3948" s="233"/>
      <c r="I3948" s="241"/>
      <c r="J3948" s="241"/>
      <c r="K3948" s="241"/>
      <c r="L3948" s="239"/>
      <c r="M3948" s="244"/>
      <c r="N3948" s="245" t="str">
        <f t="shared" ca="1" si="428"/>
        <v/>
      </c>
      <c r="O3948" s="239"/>
      <c r="P3948" s="244"/>
      <c r="Q3948" s="245" t="str">
        <f t="shared" si="429"/>
        <v/>
      </c>
      <c r="U3948" s="246" t="str">
        <f>IFERROR(VLOOKUP(C3948,'BASE EQUIPOS'!$G$8:$O$22,9,0)," ")</f>
        <v xml:space="preserve"> </v>
      </c>
      <c r="V3948" s="232" t="str">
        <f t="shared" si="431"/>
        <v/>
      </c>
      <c r="W3948" s="232" t="str">
        <f t="shared" si="432"/>
        <v/>
      </c>
      <c r="X3948" s="232" t="str">
        <f>IFERROR(VLOOKUP(W3948,Datos!$P$4:$Q$18,2,0),"")</f>
        <v/>
      </c>
      <c r="Y3948" s="232" t="str">
        <f t="shared" si="433"/>
        <v/>
      </c>
      <c r="AA3948" s="314" t="str">
        <f t="shared" ca="1" si="430"/>
        <v/>
      </c>
    </row>
    <row r="3949" spans="1:27" x14ac:dyDescent="0.3">
      <c r="A3949" s="238"/>
      <c r="B3949" s="241" t="str">
        <f t="shared" si="434"/>
        <v/>
      </c>
      <c r="C3949" s="239"/>
      <c r="D3949" s="240" t="str">
        <f>IF(C3949&lt;&gt;"",VLOOKUP(C3949,'BASE EQUIPOS'!$G$8:$H$22,2,0),"")</f>
        <v/>
      </c>
      <c r="E3949" s="241" t="str">
        <f>IF(C3949&lt;&gt;"",VLOOKUP(C3949,'BASE EQUIPOS'!$G$8:$I$22,3,0),"")</f>
        <v/>
      </c>
      <c r="F3949" s="241" t="str">
        <f>IF(C3949&lt;&gt;"",VLOOKUP(C3949,'BASE EQUIPOS'!$G$8:$J$22,4,0),"")</f>
        <v/>
      </c>
      <c r="G3949" s="242"/>
      <c r="H3949" s="233"/>
      <c r="I3949" s="241"/>
      <c r="J3949" s="241"/>
      <c r="K3949" s="241"/>
      <c r="L3949" s="239"/>
      <c r="M3949" s="244"/>
      <c r="N3949" s="245" t="str">
        <f t="shared" ca="1" si="428"/>
        <v/>
      </c>
      <c r="O3949" s="239"/>
      <c r="P3949" s="244"/>
      <c r="Q3949" s="245" t="str">
        <f t="shared" si="429"/>
        <v/>
      </c>
      <c r="U3949" s="246" t="str">
        <f>IFERROR(VLOOKUP(C3949,'BASE EQUIPOS'!$G$8:$O$22,9,0)," ")</f>
        <v xml:space="preserve"> </v>
      </c>
      <c r="V3949" s="232" t="str">
        <f t="shared" si="431"/>
        <v/>
      </c>
      <c r="W3949" s="232" t="str">
        <f t="shared" si="432"/>
        <v/>
      </c>
      <c r="X3949" s="232" t="str">
        <f>IFERROR(VLOOKUP(W3949,Datos!$P$4:$Q$18,2,0),"")</f>
        <v/>
      </c>
      <c r="Y3949" s="232" t="str">
        <f t="shared" si="433"/>
        <v/>
      </c>
      <c r="AA3949" s="314" t="str">
        <f t="shared" ca="1" si="430"/>
        <v/>
      </c>
    </row>
    <row r="3950" spans="1:27" x14ac:dyDescent="0.3">
      <c r="A3950" s="238"/>
      <c r="B3950" s="241" t="str">
        <f t="shared" si="434"/>
        <v/>
      </c>
      <c r="C3950" s="239"/>
      <c r="D3950" s="240" t="str">
        <f>IF(C3950&lt;&gt;"",VLOOKUP(C3950,'BASE EQUIPOS'!$G$8:$H$22,2,0),"")</f>
        <v/>
      </c>
      <c r="E3950" s="241" t="str">
        <f>IF(C3950&lt;&gt;"",VLOOKUP(C3950,'BASE EQUIPOS'!$G$8:$I$22,3,0),"")</f>
        <v/>
      </c>
      <c r="F3950" s="241" t="str">
        <f>IF(C3950&lt;&gt;"",VLOOKUP(C3950,'BASE EQUIPOS'!$G$8:$J$22,4,0),"")</f>
        <v/>
      </c>
      <c r="G3950" s="242"/>
      <c r="H3950" s="233"/>
      <c r="I3950" s="241"/>
      <c r="J3950" s="241"/>
      <c r="K3950" s="241"/>
      <c r="L3950" s="239"/>
      <c r="M3950" s="244"/>
      <c r="N3950" s="245" t="str">
        <f t="shared" ca="1" si="428"/>
        <v/>
      </c>
      <c r="O3950" s="239"/>
      <c r="P3950" s="244"/>
      <c r="Q3950" s="245" t="str">
        <f t="shared" si="429"/>
        <v/>
      </c>
      <c r="U3950" s="246" t="str">
        <f>IFERROR(VLOOKUP(C3950,'BASE EQUIPOS'!$G$8:$O$22,9,0)," ")</f>
        <v xml:space="preserve"> </v>
      </c>
      <c r="V3950" s="232" t="str">
        <f t="shared" si="431"/>
        <v/>
      </c>
      <c r="W3950" s="232" t="str">
        <f t="shared" si="432"/>
        <v/>
      </c>
      <c r="X3950" s="232" t="str">
        <f>IFERROR(VLOOKUP(W3950,Datos!$P$4:$Q$18,2,0),"")</f>
        <v/>
      </c>
      <c r="Y3950" s="232" t="str">
        <f t="shared" si="433"/>
        <v/>
      </c>
      <c r="AA3950" s="314" t="str">
        <f t="shared" ca="1" si="430"/>
        <v/>
      </c>
    </row>
    <row r="3951" spans="1:27" x14ac:dyDescent="0.3">
      <c r="A3951" s="238"/>
      <c r="B3951" s="241" t="str">
        <f t="shared" si="434"/>
        <v/>
      </c>
      <c r="C3951" s="239"/>
      <c r="D3951" s="240" t="str">
        <f>IF(C3951&lt;&gt;"",VLOOKUP(C3951,'BASE EQUIPOS'!$G$8:$H$22,2,0),"")</f>
        <v/>
      </c>
      <c r="E3951" s="241" t="str">
        <f>IF(C3951&lt;&gt;"",VLOOKUP(C3951,'BASE EQUIPOS'!$G$8:$I$22,3,0),"")</f>
        <v/>
      </c>
      <c r="F3951" s="241" t="str">
        <f>IF(C3951&lt;&gt;"",VLOOKUP(C3951,'BASE EQUIPOS'!$G$8:$J$22,4,0),"")</f>
        <v/>
      </c>
      <c r="G3951" s="242"/>
      <c r="H3951" s="233"/>
      <c r="I3951" s="241"/>
      <c r="J3951" s="241"/>
      <c r="K3951" s="241"/>
      <c r="L3951" s="239"/>
      <c r="M3951" s="244"/>
      <c r="N3951" s="245" t="str">
        <f t="shared" ca="1" si="428"/>
        <v/>
      </c>
      <c r="O3951" s="239"/>
      <c r="P3951" s="244"/>
      <c r="Q3951" s="245" t="str">
        <f t="shared" si="429"/>
        <v/>
      </c>
      <c r="U3951" s="246" t="str">
        <f>IFERROR(VLOOKUP(C3951,'BASE EQUIPOS'!$G$8:$O$22,9,0)," ")</f>
        <v xml:space="preserve"> </v>
      </c>
      <c r="V3951" s="232" t="str">
        <f t="shared" si="431"/>
        <v/>
      </c>
      <c r="W3951" s="232" t="str">
        <f t="shared" si="432"/>
        <v/>
      </c>
      <c r="X3951" s="232" t="str">
        <f>IFERROR(VLOOKUP(W3951,Datos!$P$4:$Q$18,2,0),"")</f>
        <v/>
      </c>
      <c r="Y3951" s="232" t="str">
        <f t="shared" si="433"/>
        <v/>
      </c>
      <c r="AA3951" s="314" t="str">
        <f t="shared" ca="1" si="430"/>
        <v/>
      </c>
    </row>
    <row r="3952" spans="1:27" x14ac:dyDescent="0.3">
      <c r="A3952" s="238"/>
      <c r="B3952" s="241" t="str">
        <f t="shared" si="434"/>
        <v/>
      </c>
      <c r="C3952" s="239"/>
      <c r="D3952" s="240" t="str">
        <f>IF(C3952&lt;&gt;"",VLOOKUP(C3952,'BASE EQUIPOS'!$G$8:$H$22,2,0),"")</f>
        <v/>
      </c>
      <c r="E3952" s="241" t="str">
        <f>IF(C3952&lt;&gt;"",VLOOKUP(C3952,'BASE EQUIPOS'!$G$8:$I$22,3,0),"")</f>
        <v/>
      </c>
      <c r="F3952" s="241" t="str">
        <f>IF(C3952&lt;&gt;"",VLOOKUP(C3952,'BASE EQUIPOS'!$G$8:$J$22,4,0),"")</f>
        <v/>
      </c>
      <c r="G3952" s="242"/>
      <c r="H3952" s="233"/>
      <c r="I3952" s="241"/>
      <c r="J3952" s="241"/>
      <c r="K3952" s="241"/>
      <c r="L3952" s="239"/>
      <c r="M3952" s="244"/>
      <c r="N3952" s="245" t="str">
        <f t="shared" ca="1" si="428"/>
        <v/>
      </c>
      <c r="O3952" s="239"/>
      <c r="P3952" s="244"/>
      <c r="Q3952" s="245" t="str">
        <f t="shared" si="429"/>
        <v/>
      </c>
      <c r="U3952" s="246" t="str">
        <f>IFERROR(VLOOKUP(C3952,'BASE EQUIPOS'!$G$8:$O$22,9,0)," ")</f>
        <v xml:space="preserve"> </v>
      </c>
      <c r="V3952" s="232" t="str">
        <f t="shared" si="431"/>
        <v/>
      </c>
      <c r="W3952" s="232" t="str">
        <f t="shared" si="432"/>
        <v/>
      </c>
      <c r="X3952" s="232" t="str">
        <f>IFERROR(VLOOKUP(W3952,Datos!$P$4:$Q$18,2,0),"")</f>
        <v/>
      </c>
      <c r="Y3952" s="232" t="str">
        <f t="shared" si="433"/>
        <v/>
      </c>
      <c r="AA3952" s="314" t="str">
        <f t="shared" ca="1" si="430"/>
        <v/>
      </c>
    </row>
    <row r="3953" spans="1:27" x14ac:dyDescent="0.3">
      <c r="A3953" s="238"/>
      <c r="B3953" s="241" t="str">
        <f t="shared" si="434"/>
        <v/>
      </c>
      <c r="C3953" s="239"/>
      <c r="D3953" s="240" t="str">
        <f>IF(C3953&lt;&gt;"",VLOOKUP(C3953,'BASE EQUIPOS'!$G$8:$H$22,2,0),"")</f>
        <v/>
      </c>
      <c r="E3953" s="241" t="str">
        <f>IF(C3953&lt;&gt;"",VLOOKUP(C3953,'BASE EQUIPOS'!$G$8:$I$22,3,0),"")</f>
        <v/>
      </c>
      <c r="F3953" s="241" t="str">
        <f>IF(C3953&lt;&gt;"",VLOOKUP(C3953,'BASE EQUIPOS'!$G$8:$J$22,4,0),"")</f>
        <v/>
      </c>
      <c r="G3953" s="242"/>
      <c r="H3953" s="233"/>
      <c r="I3953" s="241"/>
      <c r="J3953" s="241"/>
      <c r="K3953" s="241"/>
      <c r="L3953" s="239"/>
      <c r="M3953" s="244"/>
      <c r="N3953" s="245" t="str">
        <f t="shared" ca="1" si="428"/>
        <v/>
      </c>
      <c r="O3953" s="239"/>
      <c r="P3953" s="244"/>
      <c r="Q3953" s="245" t="str">
        <f t="shared" si="429"/>
        <v/>
      </c>
      <c r="U3953" s="246" t="str">
        <f>IFERROR(VLOOKUP(C3953,'BASE EQUIPOS'!$G$8:$O$22,9,0)," ")</f>
        <v xml:space="preserve"> </v>
      </c>
      <c r="V3953" s="232" t="str">
        <f t="shared" si="431"/>
        <v/>
      </c>
      <c r="W3953" s="232" t="str">
        <f t="shared" si="432"/>
        <v/>
      </c>
      <c r="X3953" s="232" t="str">
        <f>IFERROR(VLOOKUP(W3953,Datos!$P$4:$Q$18,2,0),"")</f>
        <v/>
      </c>
      <c r="Y3953" s="232" t="str">
        <f t="shared" si="433"/>
        <v/>
      </c>
      <c r="AA3953" s="314" t="str">
        <f t="shared" ca="1" si="430"/>
        <v/>
      </c>
    </row>
    <row r="3954" spans="1:27" x14ac:dyDescent="0.3">
      <c r="A3954" s="238"/>
      <c r="B3954" s="241" t="str">
        <f t="shared" si="434"/>
        <v/>
      </c>
      <c r="C3954" s="239"/>
      <c r="D3954" s="240" t="str">
        <f>IF(C3954&lt;&gt;"",VLOOKUP(C3954,'BASE EQUIPOS'!$G$8:$H$22,2,0),"")</f>
        <v/>
      </c>
      <c r="E3954" s="241" t="str">
        <f>IF(C3954&lt;&gt;"",VLOOKUP(C3954,'BASE EQUIPOS'!$G$8:$I$22,3,0),"")</f>
        <v/>
      </c>
      <c r="F3954" s="241" t="str">
        <f>IF(C3954&lt;&gt;"",VLOOKUP(C3954,'BASE EQUIPOS'!$G$8:$J$22,4,0),"")</f>
        <v/>
      </c>
      <c r="G3954" s="242"/>
      <c r="H3954" s="233"/>
      <c r="I3954" s="241"/>
      <c r="J3954" s="241"/>
      <c r="K3954" s="241"/>
      <c r="L3954" s="239"/>
      <c r="M3954" s="244"/>
      <c r="N3954" s="245" t="str">
        <f t="shared" ca="1" si="428"/>
        <v/>
      </c>
      <c r="O3954" s="239"/>
      <c r="P3954" s="244"/>
      <c r="Q3954" s="245" t="str">
        <f t="shared" si="429"/>
        <v/>
      </c>
      <c r="U3954" s="246" t="str">
        <f>IFERROR(VLOOKUP(C3954,'BASE EQUIPOS'!$G$8:$O$22,9,0)," ")</f>
        <v xml:space="preserve"> </v>
      </c>
      <c r="V3954" s="232" t="str">
        <f t="shared" si="431"/>
        <v/>
      </c>
      <c r="W3954" s="232" t="str">
        <f t="shared" si="432"/>
        <v/>
      </c>
      <c r="X3954" s="232" t="str">
        <f>IFERROR(VLOOKUP(W3954,Datos!$P$4:$Q$18,2,0),"")</f>
        <v/>
      </c>
      <c r="Y3954" s="232" t="str">
        <f t="shared" si="433"/>
        <v/>
      </c>
      <c r="AA3954" s="314" t="str">
        <f t="shared" ca="1" si="430"/>
        <v/>
      </c>
    </row>
    <row r="3955" spans="1:27" x14ac:dyDescent="0.3">
      <c r="A3955" s="238"/>
      <c r="B3955" s="241" t="str">
        <f t="shared" si="434"/>
        <v/>
      </c>
      <c r="C3955" s="239"/>
      <c r="D3955" s="240" t="str">
        <f>IF(C3955&lt;&gt;"",VLOOKUP(C3955,'BASE EQUIPOS'!$G$8:$H$22,2,0),"")</f>
        <v/>
      </c>
      <c r="E3955" s="241" t="str">
        <f>IF(C3955&lt;&gt;"",VLOOKUP(C3955,'BASE EQUIPOS'!$G$8:$I$22,3,0),"")</f>
        <v/>
      </c>
      <c r="F3955" s="241" t="str">
        <f>IF(C3955&lt;&gt;"",VLOOKUP(C3955,'BASE EQUIPOS'!$G$8:$J$22,4,0),"")</f>
        <v/>
      </c>
      <c r="G3955" s="242"/>
      <c r="H3955" s="233"/>
      <c r="I3955" s="241"/>
      <c r="J3955" s="241"/>
      <c r="K3955" s="241"/>
      <c r="L3955" s="239"/>
      <c r="M3955" s="244"/>
      <c r="N3955" s="245" t="str">
        <f t="shared" ca="1" si="428"/>
        <v/>
      </c>
      <c r="O3955" s="239"/>
      <c r="P3955" s="244"/>
      <c r="Q3955" s="245" t="str">
        <f t="shared" si="429"/>
        <v/>
      </c>
      <c r="U3955" s="246" t="str">
        <f>IFERROR(VLOOKUP(C3955,'BASE EQUIPOS'!$G$8:$O$22,9,0)," ")</f>
        <v xml:space="preserve"> </v>
      </c>
      <c r="V3955" s="232" t="str">
        <f t="shared" si="431"/>
        <v/>
      </c>
      <c r="W3955" s="232" t="str">
        <f t="shared" si="432"/>
        <v/>
      </c>
      <c r="X3955" s="232" t="str">
        <f>IFERROR(VLOOKUP(W3955,Datos!$P$4:$Q$18,2,0),"")</f>
        <v/>
      </c>
      <c r="Y3955" s="232" t="str">
        <f t="shared" si="433"/>
        <v/>
      </c>
      <c r="AA3955" s="314" t="str">
        <f t="shared" ca="1" si="430"/>
        <v/>
      </c>
    </row>
    <row r="3956" spans="1:27" x14ac:dyDescent="0.3">
      <c r="A3956" s="238"/>
      <c r="B3956" s="241" t="str">
        <f t="shared" si="434"/>
        <v/>
      </c>
      <c r="C3956" s="239"/>
      <c r="D3956" s="240" t="str">
        <f>IF(C3956&lt;&gt;"",VLOOKUP(C3956,'BASE EQUIPOS'!$G$8:$H$22,2,0),"")</f>
        <v/>
      </c>
      <c r="E3956" s="241" t="str">
        <f>IF(C3956&lt;&gt;"",VLOOKUP(C3956,'BASE EQUIPOS'!$G$8:$I$22,3,0),"")</f>
        <v/>
      </c>
      <c r="F3956" s="241" t="str">
        <f>IF(C3956&lt;&gt;"",VLOOKUP(C3956,'BASE EQUIPOS'!$G$8:$J$22,4,0),"")</f>
        <v/>
      </c>
      <c r="G3956" s="242"/>
      <c r="H3956" s="233"/>
      <c r="I3956" s="241"/>
      <c r="J3956" s="241"/>
      <c r="K3956" s="241"/>
      <c r="L3956" s="239"/>
      <c r="M3956" s="244"/>
      <c r="N3956" s="245" t="str">
        <f t="shared" ca="1" si="428"/>
        <v/>
      </c>
      <c r="O3956" s="239"/>
      <c r="P3956" s="244"/>
      <c r="Q3956" s="245" t="str">
        <f t="shared" si="429"/>
        <v/>
      </c>
      <c r="U3956" s="246" t="str">
        <f>IFERROR(VLOOKUP(C3956,'BASE EQUIPOS'!$G$8:$O$22,9,0)," ")</f>
        <v xml:space="preserve"> </v>
      </c>
      <c r="V3956" s="232" t="str">
        <f t="shared" si="431"/>
        <v/>
      </c>
      <c r="W3956" s="232" t="str">
        <f t="shared" si="432"/>
        <v/>
      </c>
      <c r="X3956" s="232" t="str">
        <f>IFERROR(VLOOKUP(W3956,Datos!$P$4:$Q$18,2,0),"")</f>
        <v/>
      </c>
      <c r="Y3956" s="232" t="str">
        <f t="shared" si="433"/>
        <v/>
      </c>
      <c r="AA3956" s="314" t="str">
        <f t="shared" ca="1" si="430"/>
        <v/>
      </c>
    </row>
    <row r="3957" spans="1:27" x14ac:dyDescent="0.3">
      <c r="A3957" s="238"/>
      <c r="B3957" s="241" t="str">
        <f t="shared" si="434"/>
        <v/>
      </c>
      <c r="C3957" s="239"/>
      <c r="D3957" s="240" t="str">
        <f>IF(C3957&lt;&gt;"",VLOOKUP(C3957,'BASE EQUIPOS'!$G$8:$H$22,2,0),"")</f>
        <v/>
      </c>
      <c r="E3957" s="241" t="str">
        <f>IF(C3957&lt;&gt;"",VLOOKUP(C3957,'BASE EQUIPOS'!$G$8:$I$22,3,0),"")</f>
        <v/>
      </c>
      <c r="F3957" s="241" t="str">
        <f>IF(C3957&lt;&gt;"",VLOOKUP(C3957,'BASE EQUIPOS'!$G$8:$J$22,4,0),"")</f>
        <v/>
      </c>
      <c r="G3957" s="242"/>
      <c r="H3957" s="233"/>
      <c r="I3957" s="241"/>
      <c r="J3957" s="241"/>
      <c r="K3957" s="241"/>
      <c r="L3957" s="239"/>
      <c r="M3957" s="244"/>
      <c r="N3957" s="245" t="str">
        <f t="shared" ca="1" si="428"/>
        <v/>
      </c>
      <c r="O3957" s="239"/>
      <c r="P3957" s="244"/>
      <c r="Q3957" s="245" t="str">
        <f t="shared" si="429"/>
        <v/>
      </c>
      <c r="U3957" s="246" t="str">
        <f>IFERROR(VLOOKUP(C3957,'BASE EQUIPOS'!$G$8:$O$22,9,0)," ")</f>
        <v xml:space="preserve"> </v>
      </c>
      <c r="V3957" s="232" t="str">
        <f t="shared" si="431"/>
        <v/>
      </c>
      <c r="W3957" s="232" t="str">
        <f t="shared" si="432"/>
        <v/>
      </c>
      <c r="X3957" s="232" t="str">
        <f>IFERROR(VLOOKUP(W3957,Datos!$P$4:$Q$18,2,0),"")</f>
        <v/>
      </c>
      <c r="Y3957" s="232" t="str">
        <f t="shared" si="433"/>
        <v/>
      </c>
      <c r="AA3957" s="314" t="str">
        <f t="shared" ca="1" si="430"/>
        <v/>
      </c>
    </row>
    <row r="3958" spans="1:27" x14ac:dyDescent="0.3">
      <c r="A3958" s="238"/>
      <c r="B3958" s="241" t="str">
        <f t="shared" si="434"/>
        <v/>
      </c>
      <c r="C3958" s="239"/>
      <c r="D3958" s="240" t="str">
        <f>IF(C3958&lt;&gt;"",VLOOKUP(C3958,'BASE EQUIPOS'!$G$8:$H$22,2,0),"")</f>
        <v/>
      </c>
      <c r="E3958" s="241" t="str">
        <f>IF(C3958&lt;&gt;"",VLOOKUP(C3958,'BASE EQUIPOS'!$G$8:$I$22,3,0),"")</f>
        <v/>
      </c>
      <c r="F3958" s="241" t="str">
        <f>IF(C3958&lt;&gt;"",VLOOKUP(C3958,'BASE EQUIPOS'!$G$8:$J$22,4,0),"")</f>
        <v/>
      </c>
      <c r="G3958" s="242"/>
      <c r="H3958" s="233"/>
      <c r="I3958" s="241"/>
      <c r="J3958" s="241"/>
      <c r="K3958" s="241"/>
      <c r="L3958" s="239"/>
      <c r="M3958" s="244"/>
      <c r="N3958" s="245" t="str">
        <f t="shared" ca="1" si="428"/>
        <v/>
      </c>
      <c r="O3958" s="239"/>
      <c r="P3958" s="244"/>
      <c r="Q3958" s="245" t="str">
        <f t="shared" si="429"/>
        <v/>
      </c>
      <c r="U3958" s="246" t="str">
        <f>IFERROR(VLOOKUP(C3958,'BASE EQUIPOS'!$G$8:$O$22,9,0)," ")</f>
        <v xml:space="preserve"> </v>
      </c>
      <c r="V3958" s="232" t="str">
        <f t="shared" si="431"/>
        <v/>
      </c>
      <c r="W3958" s="232" t="str">
        <f t="shared" si="432"/>
        <v/>
      </c>
      <c r="X3958" s="232" t="str">
        <f>IFERROR(VLOOKUP(W3958,Datos!$P$4:$Q$18,2,0),"")</f>
        <v/>
      </c>
      <c r="Y3958" s="232" t="str">
        <f t="shared" si="433"/>
        <v/>
      </c>
      <c r="AA3958" s="314" t="str">
        <f t="shared" ca="1" si="430"/>
        <v/>
      </c>
    </row>
    <row r="3959" spans="1:27" x14ac:dyDescent="0.3">
      <c r="A3959" s="238"/>
      <c r="B3959" s="241" t="str">
        <f t="shared" si="434"/>
        <v/>
      </c>
      <c r="C3959" s="239"/>
      <c r="D3959" s="240" t="str">
        <f>IF(C3959&lt;&gt;"",VLOOKUP(C3959,'BASE EQUIPOS'!$G$8:$H$22,2,0),"")</f>
        <v/>
      </c>
      <c r="E3959" s="241" t="str">
        <f>IF(C3959&lt;&gt;"",VLOOKUP(C3959,'BASE EQUIPOS'!$G$8:$I$22,3,0),"")</f>
        <v/>
      </c>
      <c r="F3959" s="241" t="str">
        <f>IF(C3959&lt;&gt;"",VLOOKUP(C3959,'BASE EQUIPOS'!$G$8:$J$22,4,0),"")</f>
        <v/>
      </c>
      <c r="G3959" s="242"/>
      <c r="H3959" s="233"/>
      <c r="I3959" s="241"/>
      <c r="J3959" s="241"/>
      <c r="K3959" s="241"/>
      <c r="L3959" s="239"/>
      <c r="M3959" s="244"/>
      <c r="N3959" s="245" t="str">
        <f t="shared" ca="1" si="428"/>
        <v/>
      </c>
      <c r="O3959" s="239"/>
      <c r="P3959" s="244"/>
      <c r="Q3959" s="245" t="str">
        <f t="shared" si="429"/>
        <v/>
      </c>
      <c r="U3959" s="246" t="str">
        <f>IFERROR(VLOOKUP(C3959,'BASE EQUIPOS'!$G$8:$O$22,9,0)," ")</f>
        <v xml:space="preserve"> </v>
      </c>
      <c r="V3959" s="232" t="str">
        <f t="shared" si="431"/>
        <v/>
      </c>
      <c r="W3959" s="232" t="str">
        <f t="shared" si="432"/>
        <v/>
      </c>
      <c r="X3959" s="232" t="str">
        <f>IFERROR(VLOOKUP(W3959,Datos!$P$4:$Q$18,2,0),"")</f>
        <v/>
      </c>
      <c r="Y3959" s="232" t="str">
        <f t="shared" si="433"/>
        <v/>
      </c>
      <c r="AA3959" s="314" t="str">
        <f t="shared" ca="1" si="430"/>
        <v/>
      </c>
    </row>
    <row r="3960" spans="1:27" x14ac:dyDescent="0.3">
      <c r="A3960" s="238"/>
      <c r="B3960" s="241" t="str">
        <f t="shared" si="434"/>
        <v/>
      </c>
      <c r="C3960" s="239"/>
      <c r="D3960" s="240" t="str">
        <f>IF(C3960&lt;&gt;"",VLOOKUP(C3960,'BASE EQUIPOS'!$G$8:$H$22,2,0),"")</f>
        <v/>
      </c>
      <c r="E3960" s="241" t="str">
        <f>IF(C3960&lt;&gt;"",VLOOKUP(C3960,'BASE EQUIPOS'!$G$8:$I$22,3,0),"")</f>
        <v/>
      </c>
      <c r="F3960" s="241" t="str">
        <f>IF(C3960&lt;&gt;"",VLOOKUP(C3960,'BASE EQUIPOS'!$G$8:$J$22,4,0),"")</f>
        <v/>
      </c>
      <c r="G3960" s="242"/>
      <c r="H3960" s="233"/>
      <c r="I3960" s="241"/>
      <c r="J3960" s="241"/>
      <c r="K3960" s="241"/>
      <c r="L3960" s="239"/>
      <c r="M3960" s="244"/>
      <c r="N3960" s="245" t="str">
        <f t="shared" ca="1" si="428"/>
        <v/>
      </c>
      <c r="O3960" s="239"/>
      <c r="P3960" s="244"/>
      <c r="Q3960" s="245" t="str">
        <f t="shared" si="429"/>
        <v/>
      </c>
      <c r="U3960" s="246" t="str">
        <f>IFERROR(VLOOKUP(C3960,'BASE EQUIPOS'!$G$8:$O$22,9,0)," ")</f>
        <v xml:space="preserve"> </v>
      </c>
      <c r="V3960" s="232" t="str">
        <f t="shared" si="431"/>
        <v/>
      </c>
      <c r="W3960" s="232" t="str">
        <f t="shared" si="432"/>
        <v/>
      </c>
      <c r="X3960" s="232" t="str">
        <f>IFERROR(VLOOKUP(W3960,Datos!$P$4:$Q$18,2,0),"")</f>
        <v/>
      </c>
      <c r="Y3960" s="232" t="str">
        <f t="shared" si="433"/>
        <v/>
      </c>
      <c r="AA3960" s="314" t="str">
        <f t="shared" ca="1" si="430"/>
        <v/>
      </c>
    </row>
    <row r="3961" spans="1:27" x14ac:dyDescent="0.3">
      <c r="A3961" s="238"/>
      <c r="B3961" s="241" t="str">
        <f t="shared" si="434"/>
        <v/>
      </c>
      <c r="C3961" s="239"/>
      <c r="D3961" s="240" t="str">
        <f>IF(C3961&lt;&gt;"",VLOOKUP(C3961,'BASE EQUIPOS'!$G$8:$H$22,2,0),"")</f>
        <v/>
      </c>
      <c r="E3961" s="241" t="str">
        <f>IF(C3961&lt;&gt;"",VLOOKUP(C3961,'BASE EQUIPOS'!$G$8:$I$22,3,0),"")</f>
        <v/>
      </c>
      <c r="F3961" s="241" t="str">
        <f>IF(C3961&lt;&gt;"",VLOOKUP(C3961,'BASE EQUIPOS'!$G$8:$J$22,4,0),"")</f>
        <v/>
      </c>
      <c r="G3961" s="242"/>
      <c r="H3961" s="233"/>
      <c r="I3961" s="241"/>
      <c r="J3961" s="241"/>
      <c r="K3961" s="241"/>
      <c r="L3961" s="239"/>
      <c r="M3961" s="244"/>
      <c r="N3961" s="245" t="str">
        <f t="shared" ca="1" si="428"/>
        <v/>
      </c>
      <c r="O3961" s="239"/>
      <c r="P3961" s="244"/>
      <c r="Q3961" s="245" t="str">
        <f t="shared" si="429"/>
        <v/>
      </c>
      <c r="U3961" s="246" t="str">
        <f>IFERROR(VLOOKUP(C3961,'BASE EQUIPOS'!$G$8:$O$22,9,0)," ")</f>
        <v xml:space="preserve"> </v>
      </c>
      <c r="V3961" s="232" t="str">
        <f t="shared" si="431"/>
        <v/>
      </c>
      <c r="W3961" s="232" t="str">
        <f t="shared" si="432"/>
        <v/>
      </c>
      <c r="X3961" s="232" t="str">
        <f>IFERROR(VLOOKUP(W3961,Datos!$P$4:$Q$18,2,0),"")</f>
        <v/>
      </c>
      <c r="Y3961" s="232" t="str">
        <f t="shared" si="433"/>
        <v/>
      </c>
      <c r="AA3961" s="314" t="str">
        <f t="shared" ca="1" si="430"/>
        <v/>
      </c>
    </row>
    <row r="3962" spans="1:27" x14ac:dyDescent="0.3">
      <c r="A3962" s="238"/>
      <c r="B3962" s="241" t="str">
        <f t="shared" si="434"/>
        <v/>
      </c>
      <c r="C3962" s="239"/>
      <c r="D3962" s="240" t="str">
        <f>IF(C3962&lt;&gt;"",VLOOKUP(C3962,'BASE EQUIPOS'!$G$8:$H$22,2,0),"")</f>
        <v/>
      </c>
      <c r="E3962" s="241" t="str">
        <f>IF(C3962&lt;&gt;"",VLOOKUP(C3962,'BASE EQUIPOS'!$G$8:$I$22,3,0),"")</f>
        <v/>
      </c>
      <c r="F3962" s="241" t="str">
        <f>IF(C3962&lt;&gt;"",VLOOKUP(C3962,'BASE EQUIPOS'!$G$8:$J$22,4,0),"")</f>
        <v/>
      </c>
      <c r="G3962" s="242"/>
      <c r="H3962" s="233"/>
      <c r="I3962" s="241"/>
      <c r="J3962" s="241"/>
      <c r="K3962" s="241"/>
      <c r="L3962" s="239"/>
      <c r="M3962" s="244"/>
      <c r="N3962" s="245" t="str">
        <f t="shared" ca="1" si="428"/>
        <v/>
      </c>
      <c r="O3962" s="239"/>
      <c r="P3962" s="244"/>
      <c r="Q3962" s="245" t="str">
        <f t="shared" si="429"/>
        <v/>
      </c>
      <c r="U3962" s="246" t="str">
        <f>IFERROR(VLOOKUP(C3962,'BASE EQUIPOS'!$G$8:$O$22,9,0)," ")</f>
        <v xml:space="preserve"> </v>
      </c>
      <c r="V3962" s="232" t="str">
        <f t="shared" si="431"/>
        <v/>
      </c>
      <c r="W3962" s="232" t="str">
        <f t="shared" si="432"/>
        <v/>
      </c>
      <c r="X3962" s="232" t="str">
        <f>IFERROR(VLOOKUP(W3962,Datos!$P$4:$Q$18,2,0),"")</f>
        <v/>
      </c>
      <c r="Y3962" s="232" t="str">
        <f t="shared" si="433"/>
        <v/>
      </c>
      <c r="AA3962" s="314" t="str">
        <f t="shared" ca="1" si="430"/>
        <v/>
      </c>
    </row>
    <row r="3963" spans="1:27" x14ac:dyDescent="0.3">
      <c r="A3963" s="238"/>
      <c r="B3963" s="241" t="str">
        <f t="shared" si="434"/>
        <v/>
      </c>
      <c r="C3963" s="239"/>
      <c r="D3963" s="240" t="str">
        <f>IF(C3963&lt;&gt;"",VLOOKUP(C3963,'BASE EQUIPOS'!$G$8:$H$22,2,0),"")</f>
        <v/>
      </c>
      <c r="E3963" s="241" t="str">
        <f>IF(C3963&lt;&gt;"",VLOOKUP(C3963,'BASE EQUIPOS'!$G$8:$I$22,3,0),"")</f>
        <v/>
      </c>
      <c r="F3963" s="241" t="str">
        <f>IF(C3963&lt;&gt;"",VLOOKUP(C3963,'BASE EQUIPOS'!$G$8:$J$22,4,0),"")</f>
        <v/>
      </c>
      <c r="G3963" s="242"/>
      <c r="H3963" s="233"/>
      <c r="I3963" s="241"/>
      <c r="J3963" s="241"/>
      <c r="K3963" s="241"/>
      <c r="L3963" s="239"/>
      <c r="M3963" s="244"/>
      <c r="N3963" s="245" t="str">
        <f t="shared" ca="1" si="428"/>
        <v/>
      </c>
      <c r="O3963" s="239"/>
      <c r="P3963" s="244"/>
      <c r="Q3963" s="245" t="str">
        <f t="shared" si="429"/>
        <v/>
      </c>
      <c r="U3963" s="246" t="str">
        <f>IFERROR(VLOOKUP(C3963,'BASE EQUIPOS'!$G$8:$O$22,9,0)," ")</f>
        <v xml:space="preserve"> </v>
      </c>
      <c r="V3963" s="232" t="str">
        <f t="shared" si="431"/>
        <v/>
      </c>
      <c r="W3963" s="232" t="str">
        <f t="shared" si="432"/>
        <v/>
      </c>
      <c r="X3963" s="232" t="str">
        <f>IFERROR(VLOOKUP(W3963,Datos!$P$4:$Q$18,2,0),"")</f>
        <v/>
      </c>
      <c r="Y3963" s="232" t="str">
        <f t="shared" si="433"/>
        <v/>
      </c>
      <c r="AA3963" s="314" t="str">
        <f t="shared" ca="1" si="430"/>
        <v/>
      </c>
    </row>
    <row r="3964" spans="1:27" x14ac:dyDescent="0.3">
      <c r="A3964" s="238"/>
      <c r="B3964" s="241" t="str">
        <f t="shared" si="434"/>
        <v/>
      </c>
      <c r="C3964" s="239"/>
      <c r="D3964" s="240" t="str">
        <f>IF(C3964&lt;&gt;"",VLOOKUP(C3964,'BASE EQUIPOS'!$G$8:$H$22,2,0),"")</f>
        <v/>
      </c>
      <c r="E3964" s="241" t="str">
        <f>IF(C3964&lt;&gt;"",VLOOKUP(C3964,'BASE EQUIPOS'!$G$8:$I$22,3,0),"")</f>
        <v/>
      </c>
      <c r="F3964" s="241" t="str">
        <f>IF(C3964&lt;&gt;"",VLOOKUP(C3964,'BASE EQUIPOS'!$G$8:$J$22,4,0),"")</f>
        <v/>
      </c>
      <c r="G3964" s="242"/>
      <c r="H3964" s="233"/>
      <c r="I3964" s="241"/>
      <c r="J3964" s="241"/>
      <c r="K3964" s="241"/>
      <c r="L3964" s="239"/>
      <c r="M3964" s="244"/>
      <c r="N3964" s="245" t="str">
        <f t="shared" ca="1" si="428"/>
        <v/>
      </c>
      <c r="O3964" s="239"/>
      <c r="P3964" s="244"/>
      <c r="Q3964" s="245" t="str">
        <f t="shared" si="429"/>
        <v/>
      </c>
      <c r="U3964" s="246" t="str">
        <f>IFERROR(VLOOKUP(C3964,'BASE EQUIPOS'!$G$8:$O$22,9,0)," ")</f>
        <v xml:space="preserve"> </v>
      </c>
      <c r="V3964" s="232" t="str">
        <f t="shared" si="431"/>
        <v/>
      </c>
      <c r="W3964" s="232" t="str">
        <f t="shared" si="432"/>
        <v/>
      </c>
      <c r="X3964" s="232" t="str">
        <f>IFERROR(VLOOKUP(W3964,Datos!$P$4:$Q$18,2,0),"")</f>
        <v/>
      </c>
      <c r="Y3964" s="232" t="str">
        <f t="shared" si="433"/>
        <v/>
      </c>
      <c r="AA3964" s="314" t="str">
        <f t="shared" ca="1" si="430"/>
        <v/>
      </c>
    </row>
    <row r="3965" spans="1:27" x14ac:dyDescent="0.3">
      <c r="A3965" s="238"/>
      <c r="B3965" s="241" t="str">
        <f t="shared" si="434"/>
        <v/>
      </c>
      <c r="C3965" s="239"/>
      <c r="D3965" s="240" t="str">
        <f>IF(C3965&lt;&gt;"",VLOOKUP(C3965,'BASE EQUIPOS'!$G$8:$H$22,2,0),"")</f>
        <v/>
      </c>
      <c r="E3965" s="241" t="str">
        <f>IF(C3965&lt;&gt;"",VLOOKUP(C3965,'BASE EQUIPOS'!$G$8:$I$22,3,0),"")</f>
        <v/>
      </c>
      <c r="F3965" s="241" t="str">
        <f>IF(C3965&lt;&gt;"",VLOOKUP(C3965,'BASE EQUIPOS'!$G$8:$J$22,4,0),"")</f>
        <v/>
      </c>
      <c r="G3965" s="242"/>
      <c r="H3965" s="233"/>
      <c r="I3965" s="241"/>
      <c r="J3965" s="241"/>
      <c r="K3965" s="241"/>
      <c r="L3965" s="239"/>
      <c r="M3965" s="244"/>
      <c r="N3965" s="245" t="str">
        <f t="shared" ca="1" si="428"/>
        <v/>
      </c>
      <c r="O3965" s="239"/>
      <c r="P3965" s="244"/>
      <c r="Q3965" s="245" t="str">
        <f t="shared" si="429"/>
        <v/>
      </c>
      <c r="U3965" s="246" t="str">
        <f>IFERROR(VLOOKUP(C3965,'BASE EQUIPOS'!$G$8:$O$22,9,0)," ")</f>
        <v xml:space="preserve"> </v>
      </c>
      <c r="V3965" s="232" t="str">
        <f t="shared" si="431"/>
        <v/>
      </c>
      <c r="W3965" s="232" t="str">
        <f t="shared" si="432"/>
        <v/>
      </c>
      <c r="X3965" s="232" t="str">
        <f>IFERROR(VLOOKUP(W3965,Datos!$P$4:$Q$18,2,0),"")</f>
        <v/>
      </c>
      <c r="Y3965" s="232" t="str">
        <f t="shared" si="433"/>
        <v/>
      </c>
      <c r="AA3965" s="314" t="str">
        <f t="shared" ca="1" si="430"/>
        <v/>
      </c>
    </row>
    <row r="3966" spans="1:27" x14ac:dyDescent="0.3">
      <c r="A3966" s="238"/>
      <c r="B3966" s="241" t="str">
        <f t="shared" si="434"/>
        <v/>
      </c>
      <c r="C3966" s="239"/>
      <c r="D3966" s="240" t="str">
        <f>IF(C3966&lt;&gt;"",VLOOKUP(C3966,'BASE EQUIPOS'!$G$8:$H$22,2,0),"")</f>
        <v/>
      </c>
      <c r="E3966" s="241" t="str">
        <f>IF(C3966&lt;&gt;"",VLOOKUP(C3966,'BASE EQUIPOS'!$G$8:$I$22,3,0),"")</f>
        <v/>
      </c>
      <c r="F3966" s="241" t="str">
        <f>IF(C3966&lt;&gt;"",VLOOKUP(C3966,'BASE EQUIPOS'!$G$8:$J$22,4,0),"")</f>
        <v/>
      </c>
      <c r="G3966" s="242"/>
      <c r="H3966" s="233"/>
      <c r="I3966" s="241"/>
      <c r="J3966" s="241"/>
      <c r="K3966" s="241"/>
      <c r="L3966" s="239"/>
      <c r="M3966" s="244"/>
      <c r="N3966" s="245" t="str">
        <f t="shared" ca="1" si="428"/>
        <v/>
      </c>
      <c r="O3966" s="239"/>
      <c r="P3966" s="244"/>
      <c r="Q3966" s="245" t="str">
        <f t="shared" si="429"/>
        <v/>
      </c>
      <c r="U3966" s="246" t="str">
        <f>IFERROR(VLOOKUP(C3966,'BASE EQUIPOS'!$G$8:$O$22,9,0)," ")</f>
        <v xml:space="preserve"> </v>
      </c>
      <c r="V3966" s="232" t="str">
        <f t="shared" si="431"/>
        <v/>
      </c>
      <c r="W3966" s="232" t="str">
        <f t="shared" si="432"/>
        <v/>
      </c>
      <c r="X3966" s="232" t="str">
        <f>IFERROR(VLOOKUP(W3966,Datos!$P$4:$Q$18,2,0),"")</f>
        <v/>
      </c>
      <c r="Y3966" s="232" t="str">
        <f t="shared" si="433"/>
        <v/>
      </c>
      <c r="AA3966" s="314" t="str">
        <f t="shared" ca="1" si="430"/>
        <v/>
      </c>
    </row>
    <row r="3967" spans="1:27" x14ac:dyDescent="0.3">
      <c r="A3967" s="238"/>
      <c r="B3967" s="241" t="str">
        <f t="shared" si="434"/>
        <v/>
      </c>
      <c r="C3967" s="239"/>
      <c r="D3967" s="240" t="str">
        <f>IF(C3967&lt;&gt;"",VLOOKUP(C3967,'BASE EQUIPOS'!$G$8:$H$22,2,0),"")</f>
        <v/>
      </c>
      <c r="E3967" s="241" t="str">
        <f>IF(C3967&lt;&gt;"",VLOOKUP(C3967,'BASE EQUIPOS'!$G$8:$I$22,3,0),"")</f>
        <v/>
      </c>
      <c r="F3967" s="241" t="str">
        <f>IF(C3967&lt;&gt;"",VLOOKUP(C3967,'BASE EQUIPOS'!$G$8:$J$22,4,0),"")</f>
        <v/>
      </c>
      <c r="G3967" s="242"/>
      <c r="H3967" s="233"/>
      <c r="I3967" s="241"/>
      <c r="J3967" s="241"/>
      <c r="K3967" s="241"/>
      <c r="L3967" s="239"/>
      <c r="M3967" s="244"/>
      <c r="N3967" s="245" t="str">
        <f t="shared" ca="1" si="428"/>
        <v/>
      </c>
      <c r="O3967" s="239"/>
      <c r="P3967" s="244"/>
      <c r="Q3967" s="245" t="str">
        <f t="shared" si="429"/>
        <v/>
      </c>
      <c r="U3967" s="246" t="str">
        <f>IFERROR(VLOOKUP(C3967,'BASE EQUIPOS'!$G$8:$O$22,9,0)," ")</f>
        <v xml:space="preserve"> </v>
      </c>
      <c r="V3967" s="232" t="str">
        <f t="shared" si="431"/>
        <v/>
      </c>
      <c r="W3967" s="232" t="str">
        <f t="shared" si="432"/>
        <v/>
      </c>
      <c r="X3967" s="232" t="str">
        <f>IFERROR(VLOOKUP(W3967,Datos!$P$4:$Q$18,2,0),"")</f>
        <v/>
      </c>
      <c r="Y3967" s="232" t="str">
        <f t="shared" si="433"/>
        <v/>
      </c>
      <c r="AA3967" s="314" t="str">
        <f t="shared" ca="1" si="430"/>
        <v/>
      </c>
    </row>
    <row r="3968" spans="1:27" x14ac:dyDescent="0.3">
      <c r="A3968" s="238"/>
      <c r="B3968" s="241" t="str">
        <f t="shared" si="434"/>
        <v/>
      </c>
      <c r="C3968" s="239"/>
      <c r="D3968" s="240" t="str">
        <f>IF(C3968&lt;&gt;"",VLOOKUP(C3968,'BASE EQUIPOS'!$G$8:$H$22,2,0),"")</f>
        <v/>
      </c>
      <c r="E3968" s="241" t="str">
        <f>IF(C3968&lt;&gt;"",VLOOKUP(C3968,'BASE EQUIPOS'!$G$8:$I$22,3,0),"")</f>
        <v/>
      </c>
      <c r="F3968" s="241" t="str">
        <f>IF(C3968&lt;&gt;"",VLOOKUP(C3968,'BASE EQUIPOS'!$G$8:$J$22,4,0),"")</f>
        <v/>
      </c>
      <c r="G3968" s="242"/>
      <c r="H3968" s="233"/>
      <c r="I3968" s="241"/>
      <c r="J3968" s="241"/>
      <c r="K3968" s="241"/>
      <c r="L3968" s="239"/>
      <c r="M3968" s="244"/>
      <c r="N3968" s="245" t="str">
        <f t="shared" ca="1" si="428"/>
        <v/>
      </c>
      <c r="O3968" s="239"/>
      <c r="P3968" s="244"/>
      <c r="Q3968" s="245" t="str">
        <f t="shared" si="429"/>
        <v/>
      </c>
      <c r="U3968" s="246" t="str">
        <f>IFERROR(VLOOKUP(C3968,'BASE EQUIPOS'!$G$8:$O$22,9,0)," ")</f>
        <v xml:space="preserve"> </v>
      </c>
      <c r="V3968" s="232" t="str">
        <f t="shared" si="431"/>
        <v/>
      </c>
      <c r="W3968" s="232" t="str">
        <f t="shared" si="432"/>
        <v/>
      </c>
      <c r="X3968" s="232" t="str">
        <f>IFERROR(VLOOKUP(W3968,Datos!$P$4:$Q$18,2,0),"")</f>
        <v/>
      </c>
      <c r="Y3968" s="232" t="str">
        <f t="shared" si="433"/>
        <v/>
      </c>
      <c r="AA3968" s="314" t="str">
        <f t="shared" ca="1" si="430"/>
        <v/>
      </c>
    </row>
    <row r="3969" spans="1:27" x14ac:dyDescent="0.3">
      <c r="A3969" s="238"/>
      <c r="B3969" s="241" t="str">
        <f t="shared" si="434"/>
        <v/>
      </c>
      <c r="C3969" s="239"/>
      <c r="D3969" s="240" t="str">
        <f>IF(C3969&lt;&gt;"",VLOOKUP(C3969,'BASE EQUIPOS'!$G$8:$H$22,2,0),"")</f>
        <v/>
      </c>
      <c r="E3969" s="241" t="str">
        <f>IF(C3969&lt;&gt;"",VLOOKUP(C3969,'BASE EQUIPOS'!$G$8:$I$22,3,0),"")</f>
        <v/>
      </c>
      <c r="F3969" s="241" t="str">
        <f>IF(C3969&lt;&gt;"",VLOOKUP(C3969,'BASE EQUIPOS'!$G$8:$J$22,4,0),"")</f>
        <v/>
      </c>
      <c r="G3969" s="242"/>
      <c r="H3969" s="233"/>
      <c r="I3969" s="241"/>
      <c r="J3969" s="241"/>
      <c r="K3969" s="241"/>
      <c r="L3969" s="239"/>
      <c r="M3969" s="244"/>
      <c r="N3969" s="245" t="str">
        <f t="shared" ca="1" si="428"/>
        <v/>
      </c>
      <c r="O3969" s="239"/>
      <c r="P3969" s="244"/>
      <c r="Q3969" s="245" t="str">
        <f t="shared" si="429"/>
        <v/>
      </c>
      <c r="U3969" s="246" t="str">
        <f>IFERROR(VLOOKUP(C3969,'BASE EQUIPOS'!$G$8:$O$22,9,0)," ")</f>
        <v xml:space="preserve"> </v>
      </c>
      <c r="V3969" s="232" t="str">
        <f t="shared" si="431"/>
        <v/>
      </c>
      <c r="W3969" s="232" t="str">
        <f t="shared" si="432"/>
        <v/>
      </c>
      <c r="X3969" s="232" t="str">
        <f>IFERROR(VLOOKUP(W3969,Datos!$P$4:$Q$18,2,0),"")</f>
        <v/>
      </c>
      <c r="Y3969" s="232" t="str">
        <f t="shared" si="433"/>
        <v/>
      </c>
      <c r="AA3969" s="314" t="str">
        <f t="shared" ca="1" si="430"/>
        <v/>
      </c>
    </row>
    <row r="3970" spans="1:27" x14ac:dyDescent="0.3">
      <c r="A3970" s="238"/>
      <c r="B3970" s="241" t="str">
        <f t="shared" si="434"/>
        <v/>
      </c>
      <c r="C3970" s="239"/>
      <c r="D3970" s="240" t="str">
        <f>IF(C3970&lt;&gt;"",VLOOKUP(C3970,'BASE EQUIPOS'!$G$8:$H$22,2,0),"")</f>
        <v/>
      </c>
      <c r="E3970" s="241" t="str">
        <f>IF(C3970&lt;&gt;"",VLOOKUP(C3970,'BASE EQUIPOS'!$G$8:$I$22,3,0),"")</f>
        <v/>
      </c>
      <c r="F3970" s="241" t="str">
        <f>IF(C3970&lt;&gt;"",VLOOKUP(C3970,'BASE EQUIPOS'!$G$8:$J$22,4,0),"")</f>
        <v/>
      </c>
      <c r="G3970" s="242"/>
      <c r="H3970" s="233"/>
      <c r="I3970" s="241"/>
      <c r="J3970" s="241"/>
      <c r="K3970" s="241"/>
      <c r="L3970" s="239"/>
      <c r="M3970" s="244"/>
      <c r="N3970" s="245" t="str">
        <f t="shared" ca="1" si="428"/>
        <v/>
      </c>
      <c r="O3970" s="239"/>
      <c r="P3970" s="244"/>
      <c r="Q3970" s="245" t="str">
        <f t="shared" si="429"/>
        <v/>
      </c>
      <c r="U3970" s="246" t="str">
        <f>IFERROR(VLOOKUP(C3970,'BASE EQUIPOS'!$G$8:$O$22,9,0)," ")</f>
        <v xml:space="preserve"> </v>
      </c>
      <c r="V3970" s="232" t="str">
        <f t="shared" si="431"/>
        <v/>
      </c>
      <c r="W3970" s="232" t="str">
        <f t="shared" si="432"/>
        <v/>
      </c>
      <c r="X3970" s="232" t="str">
        <f>IFERROR(VLOOKUP(W3970,Datos!$P$4:$Q$18,2,0),"")</f>
        <v/>
      </c>
      <c r="Y3970" s="232" t="str">
        <f t="shared" si="433"/>
        <v/>
      </c>
      <c r="AA3970" s="314" t="str">
        <f t="shared" ca="1" si="430"/>
        <v/>
      </c>
    </row>
    <row r="3971" spans="1:27" x14ac:dyDescent="0.3">
      <c r="A3971" s="238"/>
      <c r="B3971" s="241" t="str">
        <f t="shared" si="434"/>
        <v/>
      </c>
      <c r="C3971" s="239"/>
      <c r="D3971" s="240" t="str">
        <f>IF(C3971&lt;&gt;"",VLOOKUP(C3971,'BASE EQUIPOS'!$G$8:$H$22,2,0),"")</f>
        <v/>
      </c>
      <c r="E3971" s="241" t="str">
        <f>IF(C3971&lt;&gt;"",VLOOKUP(C3971,'BASE EQUIPOS'!$G$8:$I$22,3,0),"")</f>
        <v/>
      </c>
      <c r="F3971" s="241" t="str">
        <f>IF(C3971&lt;&gt;"",VLOOKUP(C3971,'BASE EQUIPOS'!$G$8:$J$22,4,0),"")</f>
        <v/>
      </c>
      <c r="G3971" s="242"/>
      <c r="H3971" s="233"/>
      <c r="I3971" s="241"/>
      <c r="J3971" s="241"/>
      <c r="K3971" s="241"/>
      <c r="L3971" s="239"/>
      <c r="M3971" s="244"/>
      <c r="N3971" s="245" t="str">
        <f t="shared" ca="1" si="428"/>
        <v/>
      </c>
      <c r="O3971" s="239"/>
      <c r="P3971" s="244"/>
      <c r="Q3971" s="245" t="str">
        <f t="shared" si="429"/>
        <v/>
      </c>
      <c r="U3971" s="246" t="str">
        <f>IFERROR(VLOOKUP(C3971,'BASE EQUIPOS'!$G$8:$O$22,9,0)," ")</f>
        <v xml:space="preserve"> </v>
      </c>
      <c r="V3971" s="232" t="str">
        <f t="shared" si="431"/>
        <v/>
      </c>
      <c r="W3971" s="232" t="str">
        <f t="shared" si="432"/>
        <v/>
      </c>
      <c r="X3971" s="232" t="str">
        <f>IFERROR(VLOOKUP(W3971,Datos!$P$4:$Q$18,2,0),"")</f>
        <v/>
      </c>
      <c r="Y3971" s="232" t="str">
        <f t="shared" si="433"/>
        <v/>
      </c>
      <c r="AA3971" s="314" t="str">
        <f t="shared" ca="1" si="430"/>
        <v/>
      </c>
    </row>
    <row r="3972" spans="1:27" x14ac:dyDescent="0.3">
      <c r="A3972" s="238"/>
      <c r="B3972" s="241" t="str">
        <f t="shared" si="434"/>
        <v/>
      </c>
      <c r="C3972" s="239"/>
      <c r="D3972" s="240" t="str">
        <f>IF(C3972&lt;&gt;"",VLOOKUP(C3972,'BASE EQUIPOS'!$G$8:$H$22,2,0),"")</f>
        <v/>
      </c>
      <c r="E3972" s="241" t="str">
        <f>IF(C3972&lt;&gt;"",VLOOKUP(C3972,'BASE EQUIPOS'!$G$8:$I$22,3,0),"")</f>
        <v/>
      </c>
      <c r="F3972" s="241" t="str">
        <f>IF(C3972&lt;&gt;"",VLOOKUP(C3972,'BASE EQUIPOS'!$G$8:$J$22,4,0),"")</f>
        <v/>
      </c>
      <c r="G3972" s="242"/>
      <c r="H3972" s="233"/>
      <c r="I3972" s="241"/>
      <c r="J3972" s="241"/>
      <c r="K3972" s="241"/>
      <c r="L3972" s="239"/>
      <c r="M3972" s="244"/>
      <c r="N3972" s="245" t="str">
        <f t="shared" ca="1" si="428"/>
        <v/>
      </c>
      <c r="O3972" s="239"/>
      <c r="P3972" s="244"/>
      <c r="Q3972" s="245" t="str">
        <f t="shared" si="429"/>
        <v/>
      </c>
      <c r="U3972" s="246" t="str">
        <f>IFERROR(VLOOKUP(C3972,'BASE EQUIPOS'!$G$8:$O$22,9,0)," ")</f>
        <v xml:space="preserve"> </v>
      </c>
      <c r="V3972" s="232" t="str">
        <f t="shared" si="431"/>
        <v/>
      </c>
      <c r="W3972" s="232" t="str">
        <f t="shared" si="432"/>
        <v/>
      </c>
      <c r="X3972" s="232" t="str">
        <f>IFERROR(VLOOKUP(W3972,Datos!$P$4:$Q$18,2,0),"")</f>
        <v/>
      </c>
      <c r="Y3972" s="232" t="str">
        <f t="shared" si="433"/>
        <v/>
      </c>
      <c r="AA3972" s="314" t="str">
        <f t="shared" ca="1" si="430"/>
        <v/>
      </c>
    </row>
    <row r="3973" spans="1:27" x14ac:dyDescent="0.3">
      <c r="A3973" s="238"/>
      <c r="B3973" s="241" t="str">
        <f t="shared" si="434"/>
        <v/>
      </c>
      <c r="C3973" s="239"/>
      <c r="D3973" s="240" t="str">
        <f>IF(C3973&lt;&gt;"",VLOOKUP(C3973,'BASE EQUIPOS'!$G$8:$H$22,2,0),"")</f>
        <v/>
      </c>
      <c r="E3973" s="241" t="str">
        <f>IF(C3973&lt;&gt;"",VLOOKUP(C3973,'BASE EQUIPOS'!$G$8:$I$22,3,0),"")</f>
        <v/>
      </c>
      <c r="F3973" s="241" t="str">
        <f>IF(C3973&lt;&gt;"",VLOOKUP(C3973,'BASE EQUIPOS'!$G$8:$J$22,4,0),"")</f>
        <v/>
      </c>
      <c r="G3973" s="242"/>
      <c r="H3973" s="233"/>
      <c r="I3973" s="241"/>
      <c r="J3973" s="241"/>
      <c r="K3973" s="241"/>
      <c r="L3973" s="239"/>
      <c r="M3973" s="244"/>
      <c r="N3973" s="245" t="str">
        <f t="shared" ca="1" si="428"/>
        <v/>
      </c>
      <c r="O3973" s="239"/>
      <c r="P3973" s="244"/>
      <c r="Q3973" s="245" t="str">
        <f t="shared" si="429"/>
        <v/>
      </c>
      <c r="U3973" s="246" t="str">
        <f>IFERROR(VLOOKUP(C3973,'BASE EQUIPOS'!$G$8:$O$22,9,0)," ")</f>
        <v xml:space="preserve"> </v>
      </c>
      <c r="V3973" s="232" t="str">
        <f t="shared" si="431"/>
        <v/>
      </c>
      <c r="W3973" s="232" t="str">
        <f t="shared" si="432"/>
        <v/>
      </c>
      <c r="X3973" s="232" t="str">
        <f>IFERROR(VLOOKUP(W3973,Datos!$P$4:$Q$18,2,0),"")</f>
        <v/>
      </c>
      <c r="Y3973" s="232" t="str">
        <f t="shared" si="433"/>
        <v/>
      </c>
      <c r="AA3973" s="314" t="str">
        <f t="shared" ca="1" si="430"/>
        <v/>
      </c>
    </row>
    <row r="3974" spans="1:27" x14ac:dyDescent="0.3">
      <c r="A3974" s="238"/>
      <c r="B3974" s="241" t="str">
        <f t="shared" si="434"/>
        <v/>
      </c>
      <c r="C3974" s="239"/>
      <c r="D3974" s="240" t="str">
        <f>IF(C3974&lt;&gt;"",VLOOKUP(C3974,'BASE EQUIPOS'!$G$8:$H$22,2,0),"")</f>
        <v/>
      </c>
      <c r="E3974" s="241" t="str">
        <f>IF(C3974&lt;&gt;"",VLOOKUP(C3974,'BASE EQUIPOS'!$G$8:$I$22,3,0),"")</f>
        <v/>
      </c>
      <c r="F3974" s="241" t="str">
        <f>IF(C3974&lt;&gt;"",VLOOKUP(C3974,'BASE EQUIPOS'!$G$8:$J$22,4,0),"")</f>
        <v/>
      </c>
      <c r="G3974" s="242"/>
      <c r="H3974" s="233"/>
      <c r="I3974" s="241"/>
      <c r="J3974" s="241"/>
      <c r="K3974" s="241"/>
      <c r="L3974" s="239"/>
      <c r="M3974" s="244"/>
      <c r="N3974" s="245" t="str">
        <f t="shared" ca="1" si="428"/>
        <v/>
      </c>
      <c r="O3974" s="239"/>
      <c r="P3974" s="244"/>
      <c r="Q3974" s="245" t="str">
        <f t="shared" si="429"/>
        <v/>
      </c>
      <c r="U3974" s="246" t="str">
        <f>IFERROR(VLOOKUP(C3974,'BASE EQUIPOS'!$G$8:$O$22,9,0)," ")</f>
        <v xml:space="preserve"> </v>
      </c>
      <c r="V3974" s="232" t="str">
        <f t="shared" si="431"/>
        <v/>
      </c>
      <c r="W3974" s="232" t="str">
        <f t="shared" si="432"/>
        <v/>
      </c>
      <c r="X3974" s="232" t="str">
        <f>IFERROR(VLOOKUP(W3974,Datos!$P$4:$Q$18,2,0),"")</f>
        <v/>
      </c>
      <c r="Y3974" s="232" t="str">
        <f t="shared" si="433"/>
        <v/>
      </c>
      <c r="AA3974" s="314" t="str">
        <f t="shared" ca="1" si="430"/>
        <v/>
      </c>
    </row>
    <row r="3975" spans="1:27" x14ac:dyDescent="0.3">
      <c r="A3975" s="238"/>
      <c r="B3975" s="241" t="str">
        <f t="shared" si="434"/>
        <v/>
      </c>
      <c r="C3975" s="239"/>
      <c r="D3975" s="240" t="str">
        <f>IF(C3975&lt;&gt;"",VLOOKUP(C3975,'BASE EQUIPOS'!$G$8:$H$22,2,0),"")</f>
        <v/>
      </c>
      <c r="E3975" s="241" t="str">
        <f>IF(C3975&lt;&gt;"",VLOOKUP(C3975,'BASE EQUIPOS'!$G$8:$I$22,3,0),"")</f>
        <v/>
      </c>
      <c r="F3975" s="241" t="str">
        <f>IF(C3975&lt;&gt;"",VLOOKUP(C3975,'BASE EQUIPOS'!$G$8:$J$22,4,0),"")</f>
        <v/>
      </c>
      <c r="G3975" s="242"/>
      <c r="H3975" s="233"/>
      <c r="I3975" s="241"/>
      <c r="J3975" s="241"/>
      <c r="K3975" s="241"/>
      <c r="L3975" s="239"/>
      <c r="M3975" s="244"/>
      <c r="N3975" s="245" t="str">
        <f t="shared" ca="1" si="428"/>
        <v/>
      </c>
      <c r="O3975" s="239"/>
      <c r="P3975" s="244"/>
      <c r="Q3975" s="245" t="str">
        <f t="shared" si="429"/>
        <v/>
      </c>
      <c r="U3975" s="246" t="str">
        <f>IFERROR(VLOOKUP(C3975,'BASE EQUIPOS'!$G$8:$O$22,9,0)," ")</f>
        <v xml:space="preserve"> </v>
      </c>
      <c r="V3975" s="232" t="str">
        <f t="shared" si="431"/>
        <v/>
      </c>
      <c r="W3975" s="232" t="str">
        <f t="shared" si="432"/>
        <v/>
      </c>
      <c r="X3975" s="232" t="str">
        <f>IFERROR(VLOOKUP(W3975,Datos!$P$4:$Q$18,2,0),"")</f>
        <v/>
      </c>
      <c r="Y3975" s="232" t="str">
        <f t="shared" si="433"/>
        <v/>
      </c>
      <c r="AA3975" s="314" t="str">
        <f t="shared" ca="1" si="430"/>
        <v/>
      </c>
    </row>
    <row r="3976" spans="1:27" x14ac:dyDescent="0.3">
      <c r="A3976" s="238"/>
      <c r="B3976" s="241" t="str">
        <f t="shared" si="434"/>
        <v/>
      </c>
      <c r="C3976" s="239"/>
      <c r="D3976" s="240" t="str">
        <f>IF(C3976&lt;&gt;"",VLOOKUP(C3976,'BASE EQUIPOS'!$G$8:$H$22,2,0),"")</f>
        <v/>
      </c>
      <c r="E3976" s="241" t="str">
        <f>IF(C3976&lt;&gt;"",VLOOKUP(C3976,'BASE EQUIPOS'!$G$8:$I$22,3,0),"")</f>
        <v/>
      </c>
      <c r="F3976" s="241" t="str">
        <f>IF(C3976&lt;&gt;"",VLOOKUP(C3976,'BASE EQUIPOS'!$G$8:$J$22,4,0),"")</f>
        <v/>
      </c>
      <c r="G3976" s="242"/>
      <c r="H3976" s="233"/>
      <c r="I3976" s="241"/>
      <c r="J3976" s="241"/>
      <c r="K3976" s="241"/>
      <c r="L3976" s="239"/>
      <c r="M3976" s="244"/>
      <c r="N3976" s="245" t="str">
        <f t="shared" ca="1" si="428"/>
        <v/>
      </c>
      <c r="O3976" s="239"/>
      <c r="P3976" s="244"/>
      <c r="Q3976" s="245" t="str">
        <f t="shared" si="429"/>
        <v/>
      </c>
      <c r="U3976" s="246" t="str">
        <f>IFERROR(VLOOKUP(C3976,'BASE EQUIPOS'!$G$8:$O$22,9,0)," ")</f>
        <v xml:space="preserve"> </v>
      </c>
      <c r="V3976" s="232" t="str">
        <f t="shared" si="431"/>
        <v/>
      </c>
      <c r="W3976" s="232" t="str">
        <f t="shared" si="432"/>
        <v/>
      </c>
      <c r="X3976" s="232" t="str">
        <f>IFERROR(VLOOKUP(W3976,Datos!$P$4:$Q$18,2,0),"")</f>
        <v/>
      </c>
      <c r="Y3976" s="232" t="str">
        <f t="shared" si="433"/>
        <v/>
      </c>
      <c r="AA3976" s="314" t="str">
        <f t="shared" ca="1" si="430"/>
        <v/>
      </c>
    </row>
    <row r="3977" spans="1:27" x14ac:dyDescent="0.3">
      <c r="A3977" s="238"/>
      <c r="B3977" s="241" t="str">
        <f t="shared" si="434"/>
        <v/>
      </c>
      <c r="C3977" s="239"/>
      <c r="D3977" s="240" t="str">
        <f>IF(C3977&lt;&gt;"",VLOOKUP(C3977,'BASE EQUIPOS'!$G$8:$H$22,2,0),"")</f>
        <v/>
      </c>
      <c r="E3977" s="241" t="str">
        <f>IF(C3977&lt;&gt;"",VLOOKUP(C3977,'BASE EQUIPOS'!$G$8:$I$22,3,0),"")</f>
        <v/>
      </c>
      <c r="F3977" s="241" t="str">
        <f>IF(C3977&lt;&gt;"",VLOOKUP(C3977,'BASE EQUIPOS'!$G$8:$J$22,4,0),"")</f>
        <v/>
      </c>
      <c r="G3977" s="242"/>
      <c r="H3977" s="233"/>
      <c r="I3977" s="241"/>
      <c r="J3977" s="241"/>
      <c r="K3977" s="241"/>
      <c r="L3977" s="239"/>
      <c r="M3977" s="244"/>
      <c r="N3977" s="245" t="str">
        <f t="shared" ca="1" si="428"/>
        <v/>
      </c>
      <c r="O3977" s="239"/>
      <c r="P3977" s="244"/>
      <c r="Q3977" s="245" t="str">
        <f t="shared" si="429"/>
        <v/>
      </c>
      <c r="U3977" s="246" t="str">
        <f>IFERROR(VLOOKUP(C3977,'BASE EQUIPOS'!$G$8:$O$22,9,0)," ")</f>
        <v xml:space="preserve"> </v>
      </c>
      <c r="V3977" s="232" t="str">
        <f t="shared" si="431"/>
        <v/>
      </c>
      <c r="W3977" s="232" t="str">
        <f t="shared" si="432"/>
        <v/>
      </c>
      <c r="X3977" s="232" t="str">
        <f>IFERROR(VLOOKUP(W3977,Datos!$P$4:$Q$18,2,0),"")</f>
        <v/>
      </c>
      <c r="Y3977" s="232" t="str">
        <f t="shared" si="433"/>
        <v/>
      </c>
      <c r="AA3977" s="314" t="str">
        <f t="shared" ca="1" si="430"/>
        <v/>
      </c>
    </row>
    <row r="3978" spans="1:27" x14ac:dyDescent="0.3">
      <c r="A3978" s="238"/>
      <c r="B3978" s="241" t="str">
        <f t="shared" si="434"/>
        <v/>
      </c>
      <c r="C3978" s="239"/>
      <c r="D3978" s="240" t="str">
        <f>IF(C3978&lt;&gt;"",VLOOKUP(C3978,'BASE EQUIPOS'!$G$8:$H$22,2,0),"")</f>
        <v/>
      </c>
      <c r="E3978" s="241" t="str">
        <f>IF(C3978&lt;&gt;"",VLOOKUP(C3978,'BASE EQUIPOS'!$G$8:$I$22,3,0),"")</f>
        <v/>
      </c>
      <c r="F3978" s="241" t="str">
        <f>IF(C3978&lt;&gt;"",VLOOKUP(C3978,'BASE EQUIPOS'!$G$8:$J$22,4,0),"")</f>
        <v/>
      </c>
      <c r="G3978" s="242"/>
      <c r="H3978" s="233"/>
      <c r="I3978" s="241"/>
      <c r="J3978" s="241"/>
      <c r="K3978" s="241"/>
      <c r="L3978" s="239"/>
      <c r="M3978" s="244"/>
      <c r="N3978" s="245" t="str">
        <f t="shared" ca="1" si="428"/>
        <v/>
      </c>
      <c r="O3978" s="239"/>
      <c r="P3978" s="244"/>
      <c r="Q3978" s="245" t="str">
        <f t="shared" si="429"/>
        <v/>
      </c>
      <c r="U3978" s="246" t="str">
        <f>IFERROR(VLOOKUP(C3978,'BASE EQUIPOS'!$G$8:$O$22,9,0)," ")</f>
        <v xml:space="preserve"> </v>
      </c>
      <c r="V3978" s="232" t="str">
        <f t="shared" si="431"/>
        <v/>
      </c>
      <c r="W3978" s="232" t="str">
        <f t="shared" si="432"/>
        <v/>
      </c>
      <c r="X3978" s="232" t="str">
        <f>IFERROR(VLOOKUP(W3978,Datos!$P$4:$Q$18,2,0),"")</f>
        <v/>
      </c>
      <c r="Y3978" s="232" t="str">
        <f t="shared" si="433"/>
        <v/>
      </c>
      <c r="AA3978" s="314" t="str">
        <f t="shared" ca="1" si="430"/>
        <v/>
      </c>
    </row>
    <row r="3979" spans="1:27" x14ac:dyDescent="0.3">
      <c r="A3979" s="238"/>
      <c r="B3979" s="241" t="str">
        <f t="shared" si="434"/>
        <v/>
      </c>
      <c r="C3979" s="239"/>
      <c r="D3979" s="240" t="str">
        <f>IF(C3979&lt;&gt;"",VLOOKUP(C3979,'BASE EQUIPOS'!$G$8:$H$22,2,0),"")</f>
        <v/>
      </c>
      <c r="E3979" s="241" t="str">
        <f>IF(C3979&lt;&gt;"",VLOOKUP(C3979,'BASE EQUIPOS'!$G$8:$I$22,3,0),"")</f>
        <v/>
      </c>
      <c r="F3979" s="241" t="str">
        <f>IF(C3979&lt;&gt;"",VLOOKUP(C3979,'BASE EQUIPOS'!$G$8:$J$22,4,0),"")</f>
        <v/>
      </c>
      <c r="G3979" s="242"/>
      <c r="H3979" s="233"/>
      <c r="I3979" s="241"/>
      <c r="J3979" s="241"/>
      <c r="K3979" s="241"/>
      <c r="L3979" s="239"/>
      <c r="M3979" s="244"/>
      <c r="N3979" s="245" t="str">
        <f t="shared" ca="1" si="428"/>
        <v/>
      </c>
      <c r="O3979" s="239"/>
      <c r="P3979" s="244"/>
      <c r="Q3979" s="245" t="str">
        <f t="shared" si="429"/>
        <v/>
      </c>
      <c r="U3979" s="246" t="str">
        <f>IFERROR(VLOOKUP(C3979,'BASE EQUIPOS'!$G$8:$O$22,9,0)," ")</f>
        <v xml:space="preserve"> </v>
      </c>
      <c r="V3979" s="232" t="str">
        <f t="shared" si="431"/>
        <v/>
      </c>
      <c r="W3979" s="232" t="str">
        <f t="shared" si="432"/>
        <v/>
      </c>
      <c r="X3979" s="232" t="str">
        <f>IFERROR(VLOOKUP(W3979,Datos!$P$4:$Q$18,2,0),"")</f>
        <v/>
      </c>
      <c r="Y3979" s="232" t="str">
        <f t="shared" si="433"/>
        <v/>
      </c>
      <c r="AA3979" s="314" t="str">
        <f t="shared" ca="1" si="430"/>
        <v/>
      </c>
    </row>
    <row r="3980" spans="1:27" x14ac:dyDescent="0.3">
      <c r="A3980" s="238"/>
      <c r="B3980" s="241" t="str">
        <f t="shared" si="434"/>
        <v/>
      </c>
      <c r="C3980" s="239"/>
      <c r="D3980" s="240" t="str">
        <f>IF(C3980&lt;&gt;"",VLOOKUP(C3980,'BASE EQUIPOS'!$G$8:$H$22,2,0),"")</f>
        <v/>
      </c>
      <c r="E3980" s="241" t="str">
        <f>IF(C3980&lt;&gt;"",VLOOKUP(C3980,'BASE EQUIPOS'!$G$8:$I$22,3,0),"")</f>
        <v/>
      </c>
      <c r="F3980" s="241" t="str">
        <f>IF(C3980&lt;&gt;"",VLOOKUP(C3980,'BASE EQUIPOS'!$G$8:$J$22,4,0),"")</f>
        <v/>
      </c>
      <c r="G3980" s="242"/>
      <c r="H3980" s="233"/>
      <c r="I3980" s="241"/>
      <c r="J3980" s="241"/>
      <c r="K3980" s="241"/>
      <c r="L3980" s="239"/>
      <c r="M3980" s="244"/>
      <c r="N3980" s="245" t="str">
        <f t="shared" ca="1" si="428"/>
        <v/>
      </c>
      <c r="O3980" s="239"/>
      <c r="P3980" s="244"/>
      <c r="Q3980" s="245" t="str">
        <f t="shared" si="429"/>
        <v/>
      </c>
      <c r="U3980" s="246" t="str">
        <f>IFERROR(VLOOKUP(C3980,'BASE EQUIPOS'!$G$8:$O$22,9,0)," ")</f>
        <v xml:space="preserve"> </v>
      </c>
      <c r="V3980" s="232" t="str">
        <f t="shared" si="431"/>
        <v/>
      </c>
      <c r="W3980" s="232" t="str">
        <f t="shared" si="432"/>
        <v/>
      </c>
      <c r="X3980" s="232" t="str">
        <f>IFERROR(VLOOKUP(W3980,Datos!$P$4:$Q$18,2,0),"")</f>
        <v/>
      </c>
      <c r="Y3980" s="232" t="str">
        <f t="shared" si="433"/>
        <v/>
      </c>
      <c r="AA3980" s="314" t="str">
        <f t="shared" ca="1" si="430"/>
        <v/>
      </c>
    </row>
    <row r="3981" spans="1:27" x14ac:dyDescent="0.3">
      <c r="A3981" s="238"/>
      <c r="B3981" s="241" t="str">
        <f t="shared" si="434"/>
        <v/>
      </c>
      <c r="C3981" s="239"/>
      <c r="D3981" s="240" t="str">
        <f>IF(C3981&lt;&gt;"",VLOOKUP(C3981,'BASE EQUIPOS'!$G$8:$H$22,2,0),"")</f>
        <v/>
      </c>
      <c r="E3981" s="241" t="str">
        <f>IF(C3981&lt;&gt;"",VLOOKUP(C3981,'BASE EQUIPOS'!$G$8:$I$22,3,0),"")</f>
        <v/>
      </c>
      <c r="F3981" s="241" t="str">
        <f>IF(C3981&lt;&gt;"",VLOOKUP(C3981,'BASE EQUIPOS'!$G$8:$J$22,4,0),"")</f>
        <v/>
      </c>
      <c r="G3981" s="242"/>
      <c r="H3981" s="233"/>
      <c r="I3981" s="241"/>
      <c r="J3981" s="241"/>
      <c r="K3981" s="241"/>
      <c r="L3981" s="239"/>
      <c r="M3981" s="244"/>
      <c r="N3981" s="245" t="str">
        <f t="shared" ca="1" si="428"/>
        <v/>
      </c>
      <c r="O3981" s="239"/>
      <c r="P3981" s="244"/>
      <c r="Q3981" s="245" t="str">
        <f t="shared" si="429"/>
        <v/>
      </c>
      <c r="U3981" s="246" t="str">
        <f>IFERROR(VLOOKUP(C3981,'BASE EQUIPOS'!$G$8:$O$22,9,0)," ")</f>
        <v xml:space="preserve"> </v>
      </c>
      <c r="V3981" s="232" t="str">
        <f t="shared" si="431"/>
        <v/>
      </c>
      <c r="W3981" s="232" t="str">
        <f t="shared" si="432"/>
        <v/>
      </c>
      <c r="X3981" s="232" t="str">
        <f>IFERROR(VLOOKUP(W3981,Datos!$P$4:$Q$18,2,0),"")</f>
        <v/>
      </c>
      <c r="Y3981" s="232" t="str">
        <f t="shared" si="433"/>
        <v/>
      </c>
      <c r="AA3981" s="314" t="str">
        <f t="shared" ca="1" si="430"/>
        <v/>
      </c>
    </row>
    <row r="3982" spans="1:27" x14ac:dyDescent="0.3">
      <c r="A3982" s="238"/>
      <c r="B3982" s="241" t="str">
        <f t="shared" si="434"/>
        <v/>
      </c>
      <c r="C3982" s="239"/>
      <c r="D3982" s="240" t="str">
        <f>IF(C3982&lt;&gt;"",VLOOKUP(C3982,'BASE EQUIPOS'!$G$8:$H$22,2,0),"")</f>
        <v/>
      </c>
      <c r="E3982" s="241" t="str">
        <f>IF(C3982&lt;&gt;"",VLOOKUP(C3982,'BASE EQUIPOS'!$G$8:$I$22,3,0),"")</f>
        <v/>
      </c>
      <c r="F3982" s="241" t="str">
        <f>IF(C3982&lt;&gt;"",VLOOKUP(C3982,'BASE EQUIPOS'!$G$8:$J$22,4,0),"")</f>
        <v/>
      </c>
      <c r="G3982" s="242"/>
      <c r="H3982" s="233"/>
      <c r="I3982" s="241"/>
      <c r="J3982" s="241"/>
      <c r="K3982" s="241"/>
      <c r="L3982" s="239"/>
      <c r="M3982" s="244"/>
      <c r="N3982" s="245" t="str">
        <f t="shared" ca="1" si="428"/>
        <v/>
      </c>
      <c r="O3982" s="239"/>
      <c r="P3982" s="244"/>
      <c r="Q3982" s="245" t="str">
        <f t="shared" si="429"/>
        <v/>
      </c>
      <c r="U3982" s="246" t="str">
        <f>IFERROR(VLOOKUP(C3982,'BASE EQUIPOS'!$G$8:$O$22,9,0)," ")</f>
        <v xml:space="preserve"> </v>
      </c>
      <c r="V3982" s="232" t="str">
        <f t="shared" si="431"/>
        <v/>
      </c>
      <c r="W3982" s="232" t="str">
        <f t="shared" si="432"/>
        <v/>
      </c>
      <c r="X3982" s="232" t="str">
        <f>IFERROR(VLOOKUP(W3982,Datos!$P$4:$Q$18,2,0),"")</f>
        <v/>
      </c>
      <c r="Y3982" s="232" t="str">
        <f t="shared" si="433"/>
        <v/>
      </c>
      <c r="AA3982" s="314" t="str">
        <f t="shared" ca="1" si="430"/>
        <v/>
      </c>
    </row>
    <row r="3983" spans="1:27" x14ac:dyDescent="0.3">
      <c r="A3983" s="238"/>
      <c r="B3983" s="241" t="str">
        <f t="shared" si="434"/>
        <v/>
      </c>
      <c r="C3983" s="239"/>
      <c r="D3983" s="240" t="str">
        <f>IF(C3983&lt;&gt;"",VLOOKUP(C3983,'BASE EQUIPOS'!$G$8:$H$22,2,0),"")</f>
        <v/>
      </c>
      <c r="E3983" s="241" t="str">
        <f>IF(C3983&lt;&gt;"",VLOOKUP(C3983,'BASE EQUIPOS'!$G$8:$I$22,3,0),"")</f>
        <v/>
      </c>
      <c r="F3983" s="241" t="str">
        <f>IF(C3983&lt;&gt;"",VLOOKUP(C3983,'BASE EQUIPOS'!$G$8:$J$22,4,0),"")</f>
        <v/>
      </c>
      <c r="G3983" s="242"/>
      <c r="H3983" s="233"/>
      <c r="I3983" s="241"/>
      <c r="J3983" s="241"/>
      <c r="K3983" s="241"/>
      <c r="L3983" s="239"/>
      <c r="M3983" s="244"/>
      <c r="N3983" s="245" t="str">
        <f t="shared" ca="1" si="428"/>
        <v/>
      </c>
      <c r="O3983" s="239"/>
      <c r="P3983" s="244"/>
      <c r="Q3983" s="245" t="str">
        <f t="shared" si="429"/>
        <v/>
      </c>
      <c r="U3983" s="246" t="str">
        <f>IFERROR(VLOOKUP(C3983,'BASE EQUIPOS'!$G$8:$O$22,9,0)," ")</f>
        <v xml:space="preserve"> </v>
      </c>
      <c r="V3983" s="232" t="str">
        <f t="shared" si="431"/>
        <v/>
      </c>
      <c r="W3983" s="232" t="str">
        <f t="shared" si="432"/>
        <v/>
      </c>
      <c r="X3983" s="232" t="str">
        <f>IFERROR(VLOOKUP(W3983,Datos!$P$4:$Q$18,2,0),"")</f>
        <v/>
      </c>
      <c r="Y3983" s="232" t="str">
        <f t="shared" si="433"/>
        <v/>
      </c>
      <c r="AA3983" s="314" t="str">
        <f t="shared" ca="1" si="430"/>
        <v/>
      </c>
    </row>
    <row r="3984" spans="1:27" x14ac:dyDescent="0.3">
      <c r="A3984" s="238"/>
      <c r="B3984" s="241" t="str">
        <f t="shared" si="434"/>
        <v/>
      </c>
      <c r="C3984" s="239"/>
      <c r="D3984" s="240" t="str">
        <f>IF(C3984&lt;&gt;"",VLOOKUP(C3984,'BASE EQUIPOS'!$G$8:$H$22,2,0),"")</f>
        <v/>
      </c>
      <c r="E3984" s="241" t="str">
        <f>IF(C3984&lt;&gt;"",VLOOKUP(C3984,'BASE EQUIPOS'!$G$8:$I$22,3,0),"")</f>
        <v/>
      </c>
      <c r="F3984" s="241" t="str">
        <f>IF(C3984&lt;&gt;"",VLOOKUP(C3984,'BASE EQUIPOS'!$G$8:$J$22,4,0),"")</f>
        <v/>
      </c>
      <c r="G3984" s="242"/>
      <c r="H3984" s="233"/>
      <c r="I3984" s="241"/>
      <c r="J3984" s="241"/>
      <c r="K3984" s="241"/>
      <c r="L3984" s="239"/>
      <c r="M3984" s="244"/>
      <c r="N3984" s="245" t="str">
        <f t="shared" ref="N3984:N4047" ca="1" si="435">IF(M3984="","",IF(O3984="",NOW()*24-(L3984+M3984)*24,"Mtto. Terminado"))</f>
        <v/>
      </c>
      <c r="O3984" s="239"/>
      <c r="P3984" s="244"/>
      <c r="Q3984" s="245" t="str">
        <f t="shared" ref="Q3984:Q4047" si="436">IF(O3984="","",IF(P3984="","",(O3984+P3984)*24-(L3984+M3984)*24))</f>
        <v/>
      </c>
      <c r="U3984" s="246" t="str">
        <f>IFERROR(VLOOKUP(C3984,'BASE EQUIPOS'!$G$8:$O$22,9,0)," ")</f>
        <v xml:space="preserve"> </v>
      </c>
      <c r="V3984" s="232" t="str">
        <f t="shared" si="431"/>
        <v/>
      </c>
      <c r="W3984" s="232" t="str">
        <f t="shared" si="432"/>
        <v/>
      </c>
      <c r="X3984" s="232" t="str">
        <f>IFERROR(VLOOKUP(W3984,Datos!$P$4:$Q$18,2,0),"")</f>
        <v/>
      </c>
      <c r="Y3984" s="232" t="str">
        <f t="shared" si="433"/>
        <v/>
      </c>
      <c r="AA3984" s="314" t="str">
        <f t="shared" ca="1" si="430"/>
        <v/>
      </c>
    </row>
    <row r="3985" spans="1:27" x14ac:dyDescent="0.3">
      <c r="A3985" s="238"/>
      <c r="B3985" s="241" t="str">
        <f t="shared" si="434"/>
        <v/>
      </c>
      <c r="C3985" s="239"/>
      <c r="D3985" s="240" t="str">
        <f>IF(C3985&lt;&gt;"",VLOOKUP(C3985,'BASE EQUIPOS'!$G$8:$H$22,2,0),"")</f>
        <v/>
      </c>
      <c r="E3985" s="241" t="str">
        <f>IF(C3985&lt;&gt;"",VLOOKUP(C3985,'BASE EQUIPOS'!$G$8:$I$22,3,0),"")</f>
        <v/>
      </c>
      <c r="F3985" s="241" t="str">
        <f>IF(C3985&lt;&gt;"",VLOOKUP(C3985,'BASE EQUIPOS'!$G$8:$J$22,4,0),"")</f>
        <v/>
      </c>
      <c r="G3985" s="242"/>
      <c r="H3985" s="233"/>
      <c r="I3985" s="241"/>
      <c r="J3985" s="241"/>
      <c r="K3985" s="241"/>
      <c r="L3985" s="239"/>
      <c r="M3985" s="244"/>
      <c r="N3985" s="245" t="str">
        <f t="shared" ca="1" si="435"/>
        <v/>
      </c>
      <c r="O3985" s="239"/>
      <c r="P3985" s="244"/>
      <c r="Q3985" s="245" t="str">
        <f t="shared" si="436"/>
        <v/>
      </c>
      <c r="U3985" s="246" t="str">
        <f>IFERROR(VLOOKUP(C3985,'BASE EQUIPOS'!$G$8:$O$22,9,0)," ")</f>
        <v xml:space="preserve"> </v>
      </c>
      <c r="V3985" s="232" t="str">
        <f t="shared" si="431"/>
        <v/>
      </c>
      <c r="W3985" s="232" t="str">
        <f t="shared" si="432"/>
        <v/>
      </c>
      <c r="X3985" s="232" t="str">
        <f>IFERROR(VLOOKUP(W3985,Datos!$P$4:$Q$18,2,0),"")</f>
        <v/>
      </c>
      <c r="Y3985" s="232" t="str">
        <f t="shared" si="433"/>
        <v/>
      </c>
      <c r="AA3985" s="314" t="str">
        <f t="shared" ref="AA3985:AA4048" ca="1" si="437">IF(N3985="Mtto. Terminado",1,"")</f>
        <v/>
      </c>
    </row>
    <row r="3986" spans="1:27" x14ac:dyDescent="0.3">
      <c r="A3986" s="238"/>
      <c r="B3986" s="241" t="str">
        <f t="shared" si="434"/>
        <v/>
      </c>
      <c r="C3986" s="239"/>
      <c r="D3986" s="240" t="str">
        <f>IF(C3986&lt;&gt;"",VLOOKUP(C3986,'BASE EQUIPOS'!$G$8:$H$22,2,0),"")</f>
        <v/>
      </c>
      <c r="E3986" s="241" t="str">
        <f>IF(C3986&lt;&gt;"",VLOOKUP(C3986,'BASE EQUIPOS'!$G$8:$I$22,3,0),"")</f>
        <v/>
      </c>
      <c r="F3986" s="241" t="str">
        <f>IF(C3986&lt;&gt;"",VLOOKUP(C3986,'BASE EQUIPOS'!$G$8:$J$22,4,0),"")</f>
        <v/>
      </c>
      <c r="G3986" s="242"/>
      <c r="H3986" s="233"/>
      <c r="I3986" s="241"/>
      <c r="J3986" s="241"/>
      <c r="K3986" s="241"/>
      <c r="L3986" s="239"/>
      <c r="M3986" s="244"/>
      <c r="N3986" s="245" t="str">
        <f t="shared" ca="1" si="435"/>
        <v/>
      </c>
      <c r="O3986" s="239"/>
      <c r="P3986" s="244"/>
      <c r="Q3986" s="245" t="str">
        <f t="shared" si="436"/>
        <v/>
      </c>
      <c r="U3986" s="246" t="str">
        <f>IFERROR(VLOOKUP(C3986,'BASE EQUIPOS'!$G$8:$O$22,9,0)," ")</f>
        <v xml:space="preserve"> </v>
      </c>
      <c r="V3986" s="232" t="str">
        <f t="shared" si="431"/>
        <v/>
      </c>
      <c r="W3986" s="232" t="str">
        <f t="shared" si="432"/>
        <v/>
      </c>
      <c r="X3986" s="232" t="str">
        <f>IFERROR(VLOOKUP(W3986,Datos!$P$4:$Q$18,2,0),"")</f>
        <v/>
      </c>
      <c r="Y3986" s="232" t="str">
        <f t="shared" si="433"/>
        <v/>
      </c>
      <c r="AA3986" s="314" t="str">
        <f t="shared" ca="1" si="437"/>
        <v/>
      </c>
    </row>
    <row r="3987" spans="1:27" x14ac:dyDescent="0.3">
      <c r="A3987" s="238"/>
      <c r="B3987" s="241" t="str">
        <f t="shared" si="434"/>
        <v/>
      </c>
      <c r="C3987" s="239"/>
      <c r="D3987" s="240" t="str">
        <f>IF(C3987&lt;&gt;"",VLOOKUP(C3987,'BASE EQUIPOS'!$G$8:$H$22,2,0),"")</f>
        <v/>
      </c>
      <c r="E3987" s="241" t="str">
        <f>IF(C3987&lt;&gt;"",VLOOKUP(C3987,'BASE EQUIPOS'!$G$8:$I$22,3,0),"")</f>
        <v/>
      </c>
      <c r="F3987" s="241" t="str">
        <f>IF(C3987&lt;&gt;"",VLOOKUP(C3987,'BASE EQUIPOS'!$G$8:$J$22,4,0),"")</f>
        <v/>
      </c>
      <c r="G3987" s="242"/>
      <c r="H3987" s="233"/>
      <c r="I3987" s="241"/>
      <c r="J3987" s="241"/>
      <c r="K3987" s="241"/>
      <c r="L3987" s="239"/>
      <c r="M3987" s="244"/>
      <c r="N3987" s="245" t="str">
        <f t="shared" ca="1" si="435"/>
        <v/>
      </c>
      <c r="O3987" s="239"/>
      <c r="P3987" s="244"/>
      <c r="Q3987" s="245" t="str">
        <f t="shared" si="436"/>
        <v/>
      </c>
      <c r="U3987" s="246" t="str">
        <f>IFERROR(VLOOKUP(C3987,'BASE EQUIPOS'!$G$8:$O$22,9,0)," ")</f>
        <v xml:space="preserve"> </v>
      </c>
      <c r="V3987" s="232" t="str">
        <f t="shared" si="431"/>
        <v/>
      </c>
      <c r="W3987" s="232" t="str">
        <f t="shared" si="432"/>
        <v/>
      </c>
      <c r="X3987" s="232" t="str">
        <f>IFERROR(VLOOKUP(W3987,Datos!$P$4:$Q$18,2,0),"")</f>
        <v/>
      </c>
      <c r="Y3987" s="232" t="str">
        <f t="shared" si="433"/>
        <v/>
      </c>
      <c r="AA3987" s="314" t="str">
        <f t="shared" ca="1" si="437"/>
        <v/>
      </c>
    </row>
    <row r="3988" spans="1:27" x14ac:dyDescent="0.3">
      <c r="A3988" s="238"/>
      <c r="B3988" s="241" t="str">
        <f t="shared" si="434"/>
        <v/>
      </c>
      <c r="C3988" s="239"/>
      <c r="D3988" s="240" t="str">
        <f>IF(C3988&lt;&gt;"",VLOOKUP(C3988,'BASE EQUIPOS'!$G$8:$H$22,2,0),"")</f>
        <v/>
      </c>
      <c r="E3988" s="241" t="str">
        <f>IF(C3988&lt;&gt;"",VLOOKUP(C3988,'BASE EQUIPOS'!$G$8:$I$22,3,0),"")</f>
        <v/>
      </c>
      <c r="F3988" s="241" t="str">
        <f>IF(C3988&lt;&gt;"",VLOOKUP(C3988,'BASE EQUIPOS'!$G$8:$J$22,4,0),"")</f>
        <v/>
      </c>
      <c r="G3988" s="242"/>
      <c r="H3988" s="233"/>
      <c r="I3988" s="241"/>
      <c r="J3988" s="241"/>
      <c r="K3988" s="241"/>
      <c r="L3988" s="239"/>
      <c r="M3988" s="244"/>
      <c r="N3988" s="245" t="str">
        <f t="shared" ca="1" si="435"/>
        <v/>
      </c>
      <c r="O3988" s="239"/>
      <c r="P3988" s="244"/>
      <c r="Q3988" s="245" t="str">
        <f t="shared" si="436"/>
        <v/>
      </c>
      <c r="U3988" s="246" t="str">
        <f>IFERROR(VLOOKUP(C3988,'BASE EQUIPOS'!$G$8:$O$22,9,0)," ")</f>
        <v xml:space="preserve"> </v>
      </c>
      <c r="V3988" s="232" t="str">
        <f t="shared" si="431"/>
        <v/>
      </c>
      <c r="W3988" s="232" t="str">
        <f t="shared" si="432"/>
        <v/>
      </c>
      <c r="X3988" s="232" t="str">
        <f>IFERROR(VLOOKUP(W3988,Datos!$P$4:$Q$18,2,0),"")</f>
        <v/>
      </c>
      <c r="Y3988" s="232" t="str">
        <f t="shared" si="433"/>
        <v/>
      </c>
      <c r="AA3988" s="314" t="str">
        <f t="shared" ca="1" si="437"/>
        <v/>
      </c>
    </row>
    <row r="3989" spans="1:27" x14ac:dyDescent="0.3">
      <c r="A3989" s="238"/>
      <c r="B3989" s="241" t="str">
        <f t="shared" si="434"/>
        <v/>
      </c>
      <c r="C3989" s="239"/>
      <c r="D3989" s="240" t="str">
        <f>IF(C3989&lt;&gt;"",VLOOKUP(C3989,'BASE EQUIPOS'!$G$8:$H$22,2,0),"")</f>
        <v/>
      </c>
      <c r="E3989" s="241" t="str">
        <f>IF(C3989&lt;&gt;"",VLOOKUP(C3989,'BASE EQUIPOS'!$G$8:$I$22,3,0),"")</f>
        <v/>
      </c>
      <c r="F3989" s="241" t="str">
        <f>IF(C3989&lt;&gt;"",VLOOKUP(C3989,'BASE EQUIPOS'!$G$8:$J$22,4,0),"")</f>
        <v/>
      </c>
      <c r="G3989" s="242"/>
      <c r="H3989" s="233"/>
      <c r="I3989" s="241"/>
      <c r="J3989" s="241"/>
      <c r="K3989" s="241"/>
      <c r="L3989" s="239"/>
      <c r="M3989" s="244"/>
      <c r="N3989" s="245" t="str">
        <f t="shared" ca="1" si="435"/>
        <v/>
      </c>
      <c r="O3989" s="239"/>
      <c r="P3989" s="244"/>
      <c r="Q3989" s="245" t="str">
        <f t="shared" si="436"/>
        <v/>
      </c>
      <c r="U3989" s="246" t="str">
        <f>IFERROR(VLOOKUP(C3989,'BASE EQUIPOS'!$G$8:$O$22,9,0)," ")</f>
        <v xml:space="preserve"> </v>
      </c>
      <c r="V3989" s="232" t="str">
        <f t="shared" ref="V3989:V4052" si="438">IF(G3989="MTTO. SISTEMÁTICO","PREVENTIVA",IF(G3989="MTTO. PREDICTIVO","INSPECCIÓN",""))</f>
        <v/>
      </c>
      <c r="W3989" s="232" t="str">
        <f t="shared" ref="W3989:W4052" si="439">CONCATENATE(D3989,I3989)</f>
        <v/>
      </c>
      <c r="X3989" s="232" t="str">
        <f>IFERROR(VLOOKUP(W3989,Datos!$P$4:$Q$18,2,0),"")</f>
        <v/>
      </c>
      <c r="Y3989" s="232" t="str">
        <f t="shared" ref="Y3989:Y4052" si="440">IF(A3989="OT CORRECTIVA",1,IF(A3989="OT PREVENTIVA",2,IF(A3989="HOJA INSPECCIÓN",3,"")))</f>
        <v/>
      </c>
      <c r="AA3989" s="314" t="str">
        <f t="shared" ca="1" si="437"/>
        <v/>
      </c>
    </row>
    <row r="3990" spans="1:27" x14ac:dyDescent="0.3">
      <c r="A3990" s="238"/>
      <c r="B3990" s="241" t="str">
        <f t="shared" si="434"/>
        <v/>
      </c>
      <c r="C3990" s="239"/>
      <c r="D3990" s="240" t="str">
        <f>IF(C3990&lt;&gt;"",VLOOKUP(C3990,'BASE EQUIPOS'!$G$8:$H$22,2,0),"")</f>
        <v/>
      </c>
      <c r="E3990" s="241" t="str">
        <f>IF(C3990&lt;&gt;"",VLOOKUP(C3990,'BASE EQUIPOS'!$G$8:$I$22,3,0),"")</f>
        <v/>
      </c>
      <c r="F3990" s="241" t="str">
        <f>IF(C3990&lt;&gt;"",VLOOKUP(C3990,'BASE EQUIPOS'!$G$8:$J$22,4,0),"")</f>
        <v/>
      </c>
      <c r="G3990" s="242"/>
      <c r="H3990" s="233"/>
      <c r="I3990" s="241"/>
      <c r="J3990" s="241"/>
      <c r="K3990" s="241"/>
      <c r="L3990" s="239"/>
      <c r="M3990" s="244"/>
      <c r="N3990" s="245" t="str">
        <f t="shared" ca="1" si="435"/>
        <v/>
      </c>
      <c r="O3990" s="239"/>
      <c r="P3990" s="244"/>
      <c r="Q3990" s="245" t="str">
        <f t="shared" si="436"/>
        <v/>
      </c>
      <c r="U3990" s="246" t="str">
        <f>IFERROR(VLOOKUP(C3990,'BASE EQUIPOS'!$G$8:$O$22,9,0)," ")</f>
        <v xml:space="preserve"> </v>
      </c>
      <c r="V3990" s="232" t="str">
        <f t="shared" si="438"/>
        <v/>
      </c>
      <c r="W3990" s="232" t="str">
        <f t="shared" si="439"/>
        <v/>
      </c>
      <c r="X3990" s="232" t="str">
        <f>IFERROR(VLOOKUP(W3990,Datos!$P$4:$Q$18,2,0),"")</f>
        <v/>
      </c>
      <c r="Y3990" s="232" t="str">
        <f t="shared" si="440"/>
        <v/>
      </c>
      <c r="AA3990" s="314" t="str">
        <f t="shared" ca="1" si="437"/>
        <v/>
      </c>
    </row>
    <row r="3991" spans="1:27" x14ac:dyDescent="0.3">
      <c r="A3991" s="238"/>
      <c r="B3991" s="241" t="str">
        <f t="shared" si="434"/>
        <v/>
      </c>
      <c r="C3991" s="239"/>
      <c r="D3991" s="240" t="str">
        <f>IF(C3991&lt;&gt;"",VLOOKUP(C3991,'BASE EQUIPOS'!$G$8:$H$22,2,0),"")</f>
        <v/>
      </c>
      <c r="E3991" s="241" t="str">
        <f>IF(C3991&lt;&gt;"",VLOOKUP(C3991,'BASE EQUIPOS'!$G$8:$I$22,3,0),"")</f>
        <v/>
      </c>
      <c r="F3991" s="241" t="str">
        <f>IF(C3991&lt;&gt;"",VLOOKUP(C3991,'BASE EQUIPOS'!$G$8:$J$22,4,0),"")</f>
        <v/>
      </c>
      <c r="G3991" s="242"/>
      <c r="H3991" s="233"/>
      <c r="I3991" s="241"/>
      <c r="J3991" s="241"/>
      <c r="K3991" s="241"/>
      <c r="L3991" s="239"/>
      <c r="M3991" s="244"/>
      <c r="N3991" s="245" t="str">
        <f t="shared" ca="1" si="435"/>
        <v/>
      </c>
      <c r="O3991" s="239"/>
      <c r="P3991" s="244"/>
      <c r="Q3991" s="245" t="str">
        <f t="shared" si="436"/>
        <v/>
      </c>
      <c r="U3991" s="246" t="str">
        <f>IFERROR(VLOOKUP(C3991,'BASE EQUIPOS'!$G$8:$O$22,9,0)," ")</f>
        <v xml:space="preserve"> </v>
      </c>
      <c r="V3991" s="232" t="str">
        <f t="shared" si="438"/>
        <v/>
      </c>
      <c r="W3991" s="232" t="str">
        <f t="shared" si="439"/>
        <v/>
      </c>
      <c r="X3991" s="232" t="str">
        <f>IFERROR(VLOOKUP(W3991,Datos!$P$4:$Q$18,2,0),"")</f>
        <v/>
      </c>
      <c r="Y3991" s="232" t="str">
        <f t="shared" si="440"/>
        <v/>
      </c>
      <c r="AA3991" s="314" t="str">
        <f t="shared" ca="1" si="437"/>
        <v/>
      </c>
    </row>
    <row r="3992" spans="1:27" x14ac:dyDescent="0.3">
      <c r="A3992" s="238"/>
      <c r="B3992" s="241" t="str">
        <f t="shared" si="434"/>
        <v/>
      </c>
      <c r="C3992" s="239"/>
      <c r="D3992" s="240" t="str">
        <f>IF(C3992&lt;&gt;"",VLOOKUP(C3992,'BASE EQUIPOS'!$G$8:$H$22,2,0),"")</f>
        <v/>
      </c>
      <c r="E3992" s="241" t="str">
        <f>IF(C3992&lt;&gt;"",VLOOKUP(C3992,'BASE EQUIPOS'!$G$8:$I$22,3,0),"")</f>
        <v/>
      </c>
      <c r="F3992" s="241" t="str">
        <f>IF(C3992&lt;&gt;"",VLOOKUP(C3992,'BASE EQUIPOS'!$G$8:$J$22,4,0),"")</f>
        <v/>
      </c>
      <c r="G3992" s="242"/>
      <c r="H3992" s="233"/>
      <c r="I3992" s="241"/>
      <c r="J3992" s="241"/>
      <c r="K3992" s="241"/>
      <c r="L3992" s="239"/>
      <c r="M3992" s="244"/>
      <c r="N3992" s="245" t="str">
        <f t="shared" ca="1" si="435"/>
        <v/>
      </c>
      <c r="O3992" s="239"/>
      <c r="P3992" s="244"/>
      <c r="Q3992" s="245" t="str">
        <f t="shared" si="436"/>
        <v/>
      </c>
      <c r="U3992" s="246" t="str">
        <f>IFERROR(VLOOKUP(C3992,'BASE EQUIPOS'!$G$8:$O$22,9,0)," ")</f>
        <v xml:space="preserve"> </v>
      </c>
      <c r="V3992" s="232" t="str">
        <f t="shared" si="438"/>
        <v/>
      </c>
      <c r="W3992" s="232" t="str">
        <f t="shared" si="439"/>
        <v/>
      </c>
      <c r="X3992" s="232" t="str">
        <f>IFERROR(VLOOKUP(W3992,Datos!$P$4:$Q$18,2,0),"")</f>
        <v/>
      </c>
      <c r="Y3992" s="232" t="str">
        <f t="shared" si="440"/>
        <v/>
      </c>
      <c r="AA3992" s="314" t="str">
        <f t="shared" ca="1" si="437"/>
        <v/>
      </c>
    </row>
    <row r="3993" spans="1:27" x14ac:dyDescent="0.3">
      <c r="A3993" s="238"/>
      <c r="B3993" s="241" t="str">
        <f t="shared" si="434"/>
        <v/>
      </c>
      <c r="C3993" s="239"/>
      <c r="D3993" s="240" t="str">
        <f>IF(C3993&lt;&gt;"",VLOOKUP(C3993,'BASE EQUIPOS'!$G$8:$H$22,2,0),"")</f>
        <v/>
      </c>
      <c r="E3993" s="241" t="str">
        <f>IF(C3993&lt;&gt;"",VLOOKUP(C3993,'BASE EQUIPOS'!$G$8:$I$22,3,0),"")</f>
        <v/>
      </c>
      <c r="F3993" s="241" t="str">
        <f>IF(C3993&lt;&gt;"",VLOOKUP(C3993,'BASE EQUIPOS'!$G$8:$J$22,4,0),"")</f>
        <v/>
      </c>
      <c r="G3993" s="242"/>
      <c r="H3993" s="233"/>
      <c r="I3993" s="241"/>
      <c r="J3993" s="241"/>
      <c r="K3993" s="241"/>
      <c r="L3993" s="239"/>
      <c r="M3993" s="244"/>
      <c r="N3993" s="245" t="str">
        <f t="shared" ca="1" si="435"/>
        <v/>
      </c>
      <c r="O3993" s="239"/>
      <c r="P3993" s="244"/>
      <c r="Q3993" s="245" t="str">
        <f t="shared" si="436"/>
        <v/>
      </c>
      <c r="U3993" s="246" t="str">
        <f>IFERROR(VLOOKUP(C3993,'BASE EQUIPOS'!$G$8:$O$22,9,0)," ")</f>
        <v xml:space="preserve"> </v>
      </c>
      <c r="V3993" s="232" t="str">
        <f t="shared" si="438"/>
        <v/>
      </c>
      <c r="W3993" s="232" t="str">
        <f t="shared" si="439"/>
        <v/>
      </c>
      <c r="X3993" s="232" t="str">
        <f>IFERROR(VLOOKUP(W3993,Datos!$P$4:$Q$18,2,0),"")</f>
        <v/>
      </c>
      <c r="Y3993" s="232" t="str">
        <f t="shared" si="440"/>
        <v/>
      </c>
      <c r="AA3993" s="314" t="str">
        <f t="shared" ca="1" si="437"/>
        <v/>
      </c>
    </row>
    <row r="3994" spans="1:27" x14ac:dyDescent="0.3">
      <c r="A3994" s="238"/>
      <c r="B3994" s="241" t="str">
        <f t="shared" si="434"/>
        <v/>
      </c>
      <c r="C3994" s="239"/>
      <c r="D3994" s="240" t="str">
        <f>IF(C3994&lt;&gt;"",VLOOKUP(C3994,'BASE EQUIPOS'!$G$8:$H$22,2,0),"")</f>
        <v/>
      </c>
      <c r="E3994" s="241" t="str">
        <f>IF(C3994&lt;&gt;"",VLOOKUP(C3994,'BASE EQUIPOS'!$G$8:$I$22,3,0),"")</f>
        <v/>
      </c>
      <c r="F3994" s="241" t="str">
        <f>IF(C3994&lt;&gt;"",VLOOKUP(C3994,'BASE EQUIPOS'!$G$8:$J$22,4,0),"")</f>
        <v/>
      </c>
      <c r="G3994" s="242"/>
      <c r="H3994" s="233"/>
      <c r="I3994" s="241"/>
      <c r="J3994" s="241"/>
      <c r="K3994" s="241"/>
      <c r="L3994" s="239"/>
      <c r="M3994" s="244"/>
      <c r="N3994" s="245" t="str">
        <f t="shared" ca="1" si="435"/>
        <v/>
      </c>
      <c r="O3994" s="239"/>
      <c r="P3994" s="244"/>
      <c r="Q3994" s="245" t="str">
        <f t="shared" si="436"/>
        <v/>
      </c>
      <c r="U3994" s="246" t="str">
        <f>IFERROR(VLOOKUP(C3994,'BASE EQUIPOS'!$G$8:$O$22,9,0)," ")</f>
        <v xml:space="preserve"> </v>
      </c>
      <c r="V3994" s="232" t="str">
        <f t="shared" si="438"/>
        <v/>
      </c>
      <c r="W3994" s="232" t="str">
        <f t="shared" si="439"/>
        <v/>
      </c>
      <c r="X3994" s="232" t="str">
        <f>IFERROR(VLOOKUP(W3994,Datos!$P$4:$Q$18,2,0),"")</f>
        <v/>
      </c>
      <c r="Y3994" s="232" t="str">
        <f t="shared" si="440"/>
        <v/>
      </c>
      <c r="AA3994" s="314" t="str">
        <f t="shared" ca="1" si="437"/>
        <v/>
      </c>
    </row>
    <row r="3995" spans="1:27" x14ac:dyDescent="0.3">
      <c r="A3995" s="238"/>
      <c r="B3995" s="241" t="str">
        <f t="shared" si="434"/>
        <v/>
      </c>
      <c r="C3995" s="239"/>
      <c r="D3995" s="240" t="str">
        <f>IF(C3995&lt;&gt;"",VLOOKUP(C3995,'BASE EQUIPOS'!$G$8:$H$22,2,0),"")</f>
        <v/>
      </c>
      <c r="E3995" s="241" t="str">
        <f>IF(C3995&lt;&gt;"",VLOOKUP(C3995,'BASE EQUIPOS'!$G$8:$I$22,3,0),"")</f>
        <v/>
      </c>
      <c r="F3995" s="241" t="str">
        <f>IF(C3995&lt;&gt;"",VLOOKUP(C3995,'BASE EQUIPOS'!$G$8:$J$22,4,0),"")</f>
        <v/>
      </c>
      <c r="G3995" s="242"/>
      <c r="H3995" s="233"/>
      <c r="I3995" s="241"/>
      <c r="J3995" s="241"/>
      <c r="K3995" s="241"/>
      <c r="L3995" s="239"/>
      <c r="M3995" s="244"/>
      <c r="N3995" s="245" t="str">
        <f t="shared" ca="1" si="435"/>
        <v/>
      </c>
      <c r="O3995" s="239"/>
      <c r="P3995" s="244"/>
      <c r="Q3995" s="245" t="str">
        <f t="shared" si="436"/>
        <v/>
      </c>
      <c r="U3995" s="246" t="str">
        <f>IFERROR(VLOOKUP(C3995,'BASE EQUIPOS'!$G$8:$O$22,9,0)," ")</f>
        <v xml:space="preserve"> </v>
      </c>
      <c r="V3995" s="232" t="str">
        <f t="shared" si="438"/>
        <v/>
      </c>
      <c r="W3995" s="232" t="str">
        <f t="shared" si="439"/>
        <v/>
      </c>
      <c r="X3995" s="232" t="str">
        <f>IFERROR(VLOOKUP(W3995,Datos!$P$4:$Q$18,2,0),"")</f>
        <v/>
      </c>
      <c r="Y3995" s="232" t="str">
        <f t="shared" si="440"/>
        <v/>
      </c>
      <c r="AA3995" s="314" t="str">
        <f t="shared" ca="1" si="437"/>
        <v/>
      </c>
    </row>
    <row r="3996" spans="1:27" x14ac:dyDescent="0.3">
      <c r="A3996" s="238"/>
      <c r="B3996" s="241" t="str">
        <f t="shared" ref="B3996:B4059" si="441">IF(C3996&lt;&gt;"",B3995+1,"")</f>
        <v/>
      </c>
      <c r="C3996" s="239"/>
      <c r="D3996" s="240" t="str">
        <f>IF(C3996&lt;&gt;"",VLOOKUP(C3996,'BASE EQUIPOS'!$G$8:$H$22,2,0),"")</f>
        <v/>
      </c>
      <c r="E3996" s="241" t="str">
        <f>IF(C3996&lt;&gt;"",VLOOKUP(C3996,'BASE EQUIPOS'!$G$8:$I$22,3,0),"")</f>
        <v/>
      </c>
      <c r="F3996" s="241" t="str">
        <f>IF(C3996&lt;&gt;"",VLOOKUP(C3996,'BASE EQUIPOS'!$G$8:$J$22,4,0),"")</f>
        <v/>
      </c>
      <c r="G3996" s="242"/>
      <c r="H3996" s="233"/>
      <c r="I3996" s="241"/>
      <c r="J3996" s="241"/>
      <c r="K3996" s="241"/>
      <c r="L3996" s="239"/>
      <c r="M3996" s="244"/>
      <c r="N3996" s="245" t="str">
        <f t="shared" ca="1" si="435"/>
        <v/>
      </c>
      <c r="O3996" s="239"/>
      <c r="P3996" s="244"/>
      <c r="Q3996" s="245" t="str">
        <f t="shared" si="436"/>
        <v/>
      </c>
      <c r="U3996" s="246" t="str">
        <f>IFERROR(VLOOKUP(C3996,'BASE EQUIPOS'!$G$8:$O$22,9,0)," ")</f>
        <v xml:space="preserve"> </v>
      </c>
      <c r="V3996" s="232" t="str">
        <f t="shared" si="438"/>
        <v/>
      </c>
      <c r="W3996" s="232" t="str">
        <f t="shared" si="439"/>
        <v/>
      </c>
      <c r="X3996" s="232" t="str">
        <f>IFERROR(VLOOKUP(W3996,Datos!$P$4:$Q$18,2,0),"")</f>
        <v/>
      </c>
      <c r="Y3996" s="232" t="str">
        <f t="shared" si="440"/>
        <v/>
      </c>
      <c r="AA3996" s="314" t="str">
        <f t="shared" ca="1" si="437"/>
        <v/>
      </c>
    </row>
    <row r="3997" spans="1:27" x14ac:dyDescent="0.3">
      <c r="A3997" s="238"/>
      <c r="B3997" s="241" t="str">
        <f t="shared" si="441"/>
        <v/>
      </c>
      <c r="C3997" s="239"/>
      <c r="D3997" s="240" t="str">
        <f>IF(C3997&lt;&gt;"",VLOOKUP(C3997,'BASE EQUIPOS'!$G$8:$H$22,2,0),"")</f>
        <v/>
      </c>
      <c r="E3997" s="241" t="str">
        <f>IF(C3997&lt;&gt;"",VLOOKUP(C3997,'BASE EQUIPOS'!$G$8:$I$22,3,0),"")</f>
        <v/>
      </c>
      <c r="F3997" s="241" t="str">
        <f>IF(C3997&lt;&gt;"",VLOOKUP(C3997,'BASE EQUIPOS'!$G$8:$J$22,4,0),"")</f>
        <v/>
      </c>
      <c r="G3997" s="242"/>
      <c r="H3997" s="233"/>
      <c r="I3997" s="241"/>
      <c r="J3997" s="241"/>
      <c r="K3997" s="241"/>
      <c r="L3997" s="239"/>
      <c r="M3997" s="244"/>
      <c r="N3997" s="245" t="str">
        <f t="shared" ca="1" si="435"/>
        <v/>
      </c>
      <c r="O3997" s="239"/>
      <c r="P3997" s="244"/>
      <c r="Q3997" s="245" t="str">
        <f t="shared" si="436"/>
        <v/>
      </c>
      <c r="U3997" s="246" t="str">
        <f>IFERROR(VLOOKUP(C3997,'BASE EQUIPOS'!$G$8:$O$22,9,0)," ")</f>
        <v xml:space="preserve"> </v>
      </c>
      <c r="V3997" s="232" t="str">
        <f t="shared" si="438"/>
        <v/>
      </c>
      <c r="W3997" s="232" t="str">
        <f t="shared" si="439"/>
        <v/>
      </c>
      <c r="X3997" s="232" t="str">
        <f>IFERROR(VLOOKUP(W3997,Datos!$P$4:$Q$18,2,0),"")</f>
        <v/>
      </c>
      <c r="Y3997" s="232" t="str">
        <f t="shared" si="440"/>
        <v/>
      </c>
      <c r="AA3997" s="314" t="str">
        <f t="shared" ca="1" si="437"/>
        <v/>
      </c>
    </row>
    <row r="3998" spans="1:27" x14ac:dyDescent="0.3">
      <c r="A3998" s="238"/>
      <c r="B3998" s="241" t="str">
        <f t="shared" si="441"/>
        <v/>
      </c>
      <c r="C3998" s="239"/>
      <c r="D3998" s="240" t="str">
        <f>IF(C3998&lt;&gt;"",VLOOKUP(C3998,'BASE EQUIPOS'!$G$8:$H$22,2,0),"")</f>
        <v/>
      </c>
      <c r="E3998" s="241" t="str">
        <f>IF(C3998&lt;&gt;"",VLOOKUP(C3998,'BASE EQUIPOS'!$G$8:$I$22,3,0),"")</f>
        <v/>
      </c>
      <c r="F3998" s="241" t="str">
        <f>IF(C3998&lt;&gt;"",VLOOKUP(C3998,'BASE EQUIPOS'!$G$8:$J$22,4,0),"")</f>
        <v/>
      </c>
      <c r="G3998" s="242"/>
      <c r="H3998" s="233"/>
      <c r="I3998" s="241"/>
      <c r="J3998" s="241"/>
      <c r="K3998" s="241"/>
      <c r="L3998" s="239"/>
      <c r="M3998" s="244"/>
      <c r="N3998" s="245" t="str">
        <f t="shared" ca="1" si="435"/>
        <v/>
      </c>
      <c r="O3998" s="239"/>
      <c r="P3998" s="244"/>
      <c r="Q3998" s="245" t="str">
        <f t="shared" si="436"/>
        <v/>
      </c>
      <c r="U3998" s="246" t="str">
        <f>IFERROR(VLOOKUP(C3998,'BASE EQUIPOS'!$G$8:$O$22,9,0)," ")</f>
        <v xml:space="preserve"> </v>
      </c>
      <c r="V3998" s="232" t="str">
        <f t="shared" si="438"/>
        <v/>
      </c>
      <c r="W3998" s="232" t="str">
        <f t="shared" si="439"/>
        <v/>
      </c>
      <c r="X3998" s="232" t="str">
        <f>IFERROR(VLOOKUP(W3998,Datos!$P$4:$Q$18,2,0),"")</f>
        <v/>
      </c>
      <c r="Y3998" s="232" t="str">
        <f t="shared" si="440"/>
        <v/>
      </c>
      <c r="AA3998" s="314" t="str">
        <f t="shared" ca="1" si="437"/>
        <v/>
      </c>
    </row>
    <row r="3999" spans="1:27" x14ac:dyDescent="0.3">
      <c r="A3999" s="238"/>
      <c r="B3999" s="241" t="str">
        <f t="shared" si="441"/>
        <v/>
      </c>
      <c r="C3999" s="239"/>
      <c r="D3999" s="240" t="str">
        <f>IF(C3999&lt;&gt;"",VLOOKUP(C3999,'BASE EQUIPOS'!$G$8:$H$22,2,0),"")</f>
        <v/>
      </c>
      <c r="E3999" s="241" t="str">
        <f>IF(C3999&lt;&gt;"",VLOOKUP(C3999,'BASE EQUIPOS'!$G$8:$I$22,3,0),"")</f>
        <v/>
      </c>
      <c r="F3999" s="241" t="str">
        <f>IF(C3999&lt;&gt;"",VLOOKUP(C3999,'BASE EQUIPOS'!$G$8:$J$22,4,0),"")</f>
        <v/>
      </c>
      <c r="G3999" s="242"/>
      <c r="H3999" s="233"/>
      <c r="I3999" s="241"/>
      <c r="J3999" s="241"/>
      <c r="K3999" s="241"/>
      <c r="L3999" s="239"/>
      <c r="M3999" s="244"/>
      <c r="N3999" s="245" t="str">
        <f t="shared" ca="1" si="435"/>
        <v/>
      </c>
      <c r="O3999" s="239"/>
      <c r="P3999" s="244"/>
      <c r="Q3999" s="245" t="str">
        <f t="shared" si="436"/>
        <v/>
      </c>
      <c r="U3999" s="246" t="str">
        <f>IFERROR(VLOOKUP(C3999,'BASE EQUIPOS'!$G$8:$O$22,9,0)," ")</f>
        <v xml:space="preserve"> </v>
      </c>
      <c r="V3999" s="232" t="str">
        <f t="shared" si="438"/>
        <v/>
      </c>
      <c r="W3999" s="232" t="str">
        <f t="shared" si="439"/>
        <v/>
      </c>
      <c r="X3999" s="232" t="str">
        <f>IFERROR(VLOOKUP(W3999,Datos!$P$4:$Q$18,2,0),"")</f>
        <v/>
      </c>
      <c r="Y3999" s="232" t="str">
        <f t="shared" si="440"/>
        <v/>
      </c>
      <c r="AA3999" s="314" t="str">
        <f t="shared" ca="1" si="437"/>
        <v/>
      </c>
    </row>
    <row r="4000" spans="1:27" x14ac:dyDescent="0.3">
      <c r="A4000" s="238"/>
      <c r="B4000" s="241" t="str">
        <f t="shared" si="441"/>
        <v/>
      </c>
      <c r="C4000" s="239"/>
      <c r="D4000" s="240" t="str">
        <f>IF(C4000&lt;&gt;"",VLOOKUP(C4000,'BASE EQUIPOS'!$G$8:$H$22,2,0),"")</f>
        <v/>
      </c>
      <c r="E4000" s="241" t="str">
        <f>IF(C4000&lt;&gt;"",VLOOKUP(C4000,'BASE EQUIPOS'!$G$8:$I$22,3,0),"")</f>
        <v/>
      </c>
      <c r="F4000" s="241" t="str">
        <f>IF(C4000&lt;&gt;"",VLOOKUP(C4000,'BASE EQUIPOS'!$G$8:$J$22,4,0),"")</f>
        <v/>
      </c>
      <c r="G4000" s="242"/>
      <c r="H4000" s="233"/>
      <c r="I4000" s="241"/>
      <c r="J4000" s="241"/>
      <c r="K4000" s="241"/>
      <c r="L4000" s="239"/>
      <c r="M4000" s="244"/>
      <c r="N4000" s="245" t="str">
        <f t="shared" ca="1" si="435"/>
        <v/>
      </c>
      <c r="O4000" s="239"/>
      <c r="P4000" s="244"/>
      <c r="Q4000" s="245" t="str">
        <f t="shared" si="436"/>
        <v/>
      </c>
      <c r="U4000" s="246" t="str">
        <f>IFERROR(VLOOKUP(C4000,'BASE EQUIPOS'!$G$8:$O$22,9,0)," ")</f>
        <v xml:space="preserve"> </v>
      </c>
      <c r="V4000" s="232" t="str">
        <f t="shared" si="438"/>
        <v/>
      </c>
      <c r="W4000" s="232" t="str">
        <f t="shared" si="439"/>
        <v/>
      </c>
      <c r="X4000" s="232" t="str">
        <f>IFERROR(VLOOKUP(W4000,Datos!$P$4:$Q$18,2,0),"")</f>
        <v/>
      </c>
      <c r="Y4000" s="232" t="str">
        <f t="shared" si="440"/>
        <v/>
      </c>
      <c r="AA4000" s="314" t="str">
        <f t="shared" ca="1" si="437"/>
        <v/>
      </c>
    </row>
    <row r="4001" spans="1:27" x14ac:dyDescent="0.3">
      <c r="A4001" s="238"/>
      <c r="B4001" s="241" t="str">
        <f t="shared" si="441"/>
        <v/>
      </c>
      <c r="C4001" s="239"/>
      <c r="D4001" s="240" t="str">
        <f>IF(C4001&lt;&gt;"",VLOOKUP(C4001,'BASE EQUIPOS'!$G$8:$H$22,2,0),"")</f>
        <v/>
      </c>
      <c r="E4001" s="241" t="str">
        <f>IF(C4001&lt;&gt;"",VLOOKUP(C4001,'BASE EQUIPOS'!$G$8:$I$22,3,0),"")</f>
        <v/>
      </c>
      <c r="F4001" s="241" t="str">
        <f>IF(C4001&lt;&gt;"",VLOOKUP(C4001,'BASE EQUIPOS'!$G$8:$J$22,4,0),"")</f>
        <v/>
      </c>
      <c r="G4001" s="242"/>
      <c r="H4001" s="233"/>
      <c r="I4001" s="241"/>
      <c r="J4001" s="241"/>
      <c r="K4001" s="241"/>
      <c r="L4001" s="239"/>
      <c r="M4001" s="244"/>
      <c r="N4001" s="245" t="str">
        <f t="shared" ca="1" si="435"/>
        <v/>
      </c>
      <c r="O4001" s="239"/>
      <c r="P4001" s="244"/>
      <c r="Q4001" s="245" t="str">
        <f t="shared" si="436"/>
        <v/>
      </c>
      <c r="U4001" s="246" t="str">
        <f>IFERROR(VLOOKUP(C4001,'BASE EQUIPOS'!$G$8:$O$22,9,0)," ")</f>
        <v xml:space="preserve"> </v>
      </c>
      <c r="V4001" s="232" t="str">
        <f t="shared" si="438"/>
        <v/>
      </c>
      <c r="W4001" s="232" t="str">
        <f t="shared" si="439"/>
        <v/>
      </c>
      <c r="X4001" s="232" t="str">
        <f>IFERROR(VLOOKUP(W4001,Datos!$P$4:$Q$18,2,0),"")</f>
        <v/>
      </c>
      <c r="Y4001" s="232" t="str">
        <f t="shared" si="440"/>
        <v/>
      </c>
      <c r="AA4001" s="314" t="str">
        <f t="shared" ca="1" si="437"/>
        <v/>
      </c>
    </row>
    <row r="4002" spans="1:27" x14ac:dyDescent="0.3">
      <c r="A4002" s="238"/>
      <c r="B4002" s="241" t="str">
        <f t="shared" si="441"/>
        <v/>
      </c>
      <c r="C4002" s="239"/>
      <c r="D4002" s="240" t="str">
        <f>IF(C4002&lt;&gt;"",VLOOKUP(C4002,'BASE EQUIPOS'!$G$8:$H$22,2,0),"")</f>
        <v/>
      </c>
      <c r="E4002" s="241" t="str">
        <f>IF(C4002&lt;&gt;"",VLOOKUP(C4002,'BASE EQUIPOS'!$G$8:$I$22,3,0),"")</f>
        <v/>
      </c>
      <c r="F4002" s="241" t="str">
        <f>IF(C4002&lt;&gt;"",VLOOKUP(C4002,'BASE EQUIPOS'!$G$8:$J$22,4,0),"")</f>
        <v/>
      </c>
      <c r="G4002" s="242"/>
      <c r="H4002" s="233"/>
      <c r="I4002" s="241"/>
      <c r="J4002" s="241"/>
      <c r="K4002" s="241"/>
      <c r="L4002" s="239"/>
      <c r="M4002" s="244"/>
      <c r="N4002" s="245" t="str">
        <f t="shared" ca="1" si="435"/>
        <v/>
      </c>
      <c r="O4002" s="239"/>
      <c r="P4002" s="244"/>
      <c r="Q4002" s="245" t="str">
        <f t="shared" si="436"/>
        <v/>
      </c>
      <c r="U4002" s="246" t="str">
        <f>IFERROR(VLOOKUP(C4002,'BASE EQUIPOS'!$G$8:$O$22,9,0)," ")</f>
        <v xml:space="preserve"> </v>
      </c>
      <c r="V4002" s="232" t="str">
        <f t="shared" si="438"/>
        <v/>
      </c>
      <c r="W4002" s="232" t="str">
        <f t="shared" si="439"/>
        <v/>
      </c>
      <c r="X4002" s="232" t="str">
        <f>IFERROR(VLOOKUP(W4002,Datos!$P$4:$Q$18,2,0),"")</f>
        <v/>
      </c>
      <c r="Y4002" s="232" t="str">
        <f t="shared" si="440"/>
        <v/>
      </c>
      <c r="AA4002" s="314" t="str">
        <f t="shared" ca="1" si="437"/>
        <v/>
      </c>
    </row>
    <row r="4003" spans="1:27" x14ac:dyDescent="0.3">
      <c r="A4003" s="238"/>
      <c r="B4003" s="241" t="str">
        <f t="shared" si="441"/>
        <v/>
      </c>
      <c r="C4003" s="239"/>
      <c r="D4003" s="240" t="str">
        <f>IF(C4003&lt;&gt;"",VLOOKUP(C4003,'BASE EQUIPOS'!$G$8:$H$22,2,0),"")</f>
        <v/>
      </c>
      <c r="E4003" s="241" t="str">
        <f>IF(C4003&lt;&gt;"",VLOOKUP(C4003,'BASE EQUIPOS'!$G$8:$I$22,3,0),"")</f>
        <v/>
      </c>
      <c r="F4003" s="241" t="str">
        <f>IF(C4003&lt;&gt;"",VLOOKUP(C4003,'BASE EQUIPOS'!$G$8:$J$22,4,0),"")</f>
        <v/>
      </c>
      <c r="G4003" s="242"/>
      <c r="H4003" s="233"/>
      <c r="I4003" s="241"/>
      <c r="J4003" s="241"/>
      <c r="K4003" s="241"/>
      <c r="L4003" s="239"/>
      <c r="M4003" s="244"/>
      <c r="N4003" s="245" t="str">
        <f t="shared" ca="1" si="435"/>
        <v/>
      </c>
      <c r="O4003" s="239"/>
      <c r="P4003" s="244"/>
      <c r="Q4003" s="245" t="str">
        <f t="shared" si="436"/>
        <v/>
      </c>
      <c r="U4003" s="246" t="str">
        <f>IFERROR(VLOOKUP(C4003,'BASE EQUIPOS'!$G$8:$O$22,9,0)," ")</f>
        <v xml:space="preserve"> </v>
      </c>
      <c r="V4003" s="232" t="str">
        <f t="shared" si="438"/>
        <v/>
      </c>
      <c r="W4003" s="232" t="str">
        <f t="shared" si="439"/>
        <v/>
      </c>
      <c r="X4003" s="232" t="str">
        <f>IFERROR(VLOOKUP(W4003,Datos!$P$4:$Q$18,2,0),"")</f>
        <v/>
      </c>
      <c r="Y4003" s="232" t="str">
        <f t="shared" si="440"/>
        <v/>
      </c>
      <c r="AA4003" s="314" t="str">
        <f t="shared" ca="1" si="437"/>
        <v/>
      </c>
    </row>
    <row r="4004" spans="1:27" x14ac:dyDescent="0.3">
      <c r="A4004" s="238"/>
      <c r="B4004" s="241" t="str">
        <f t="shared" si="441"/>
        <v/>
      </c>
      <c r="C4004" s="239"/>
      <c r="D4004" s="240" t="str">
        <f>IF(C4004&lt;&gt;"",VLOOKUP(C4004,'BASE EQUIPOS'!$G$8:$H$22,2,0),"")</f>
        <v/>
      </c>
      <c r="E4004" s="241" t="str">
        <f>IF(C4004&lt;&gt;"",VLOOKUP(C4004,'BASE EQUIPOS'!$G$8:$I$22,3,0),"")</f>
        <v/>
      </c>
      <c r="F4004" s="241" t="str">
        <f>IF(C4004&lt;&gt;"",VLOOKUP(C4004,'BASE EQUIPOS'!$G$8:$J$22,4,0),"")</f>
        <v/>
      </c>
      <c r="G4004" s="242"/>
      <c r="H4004" s="233"/>
      <c r="I4004" s="241"/>
      <c r="J4004" s="241"/>
      <c r="K4004" s="241"/>
      <c r="L4004" s="239"/>
      <c r="M4004" s="244"/>
      <c r="N4004" s="245" t="str">
        <f t="shared" ca="1" si="435"/>
        <v/>
      </c>
      <c r="O4004" s="239"/>
      <c r="P4004" s="244"/>
      <c r="Q4004" s="245" t="str">
        <f t="shared" si="436"/>
        <v/>
      </c>
      <c r="U4004" s="246" t="str">
        <f>IFERROR(VLOOKUP(C4004,'BASE EQUIPOS'!$G$8:$O$22,9,0)," ")</f>
        <v xml:space="preserve"> </v>
      </c>
      <c r="V4004" s="232" t="str">
        <f t="shared" si="438"/>
        <v/>
      </c>
      <c r="W4004" s="232" t="str">
        <f t="shared" si="439"/>
        <v/>
      </c>
      <c r="X4004" s="232" t="str">
        <f>IFERROR(VLOOKUP(W4004,Datos!$P$4:$Q$18,2,0),"")</f>
        <v/>
      </c>
      <c r="Y4004" s="232" t="str">
        <f t="shared" si="440"/>
        <v/>
      </c>
      <c r="AA4004" s="314" t="str">
        <f t="shared" ca="1" si="437"/>
        <v/>
      </c>
    </row>
    <row r="4005" spans="1:27" x14ac:dyDescent="0.3">
      <c r="A4005" s="238"/>
      <c r="B4005" s="241" t="str">
        <f t="shared" si="441"/>
        <v/>
      </c>
      <c r="C4005" s="239"/>
      <c r="D4005" s="240" t="str">
        <f>IF(C4005&lt;&gt;"",VLOOKUP(C4005,'BASE EQUIPOS'!$G$8:$H$22,2,0),"")</f>
        <v/>
      </c>
      <c r="E4005" s="241" t="str">
        <f>IF(C4005&lt;&gt;"",VLOOKUP(C4005,'BASE EQUIPOS'!$G$8:$I$22,3,0),"")</f>
        <v/>
      </c>
      <c r="F4005" s="241" t="str">
        <f>IF(C4005&lt;&gt;"",VLOOKUP(C4005,'BASE EQUIPOS'!$G$8:$J$22,4,0),"")</f>
        <v/>
      </c>
      <c r="G4005" s="242"/>
      <c r="H4005" s="233"/>
      <c r="I4005" s="241"/>
      <c r="J4005" s="241"/>
      <c r="K4005" s="241"/>
      <c r="L4005" s="239"/>
      <c r="M4005" s="244"/>
      <c r="N4005" s="245" t="str">
        <f t="shared" ca="1" si="435"/>
        <v/>
      </c>
      <c r="O4005" s="239"/>
      <c r="P4005" s="244"/>
      <c r="Q4005" s="245" t="str">
        <f t="shared" si="436"/>
        <v/>
      </c>
      <c r="U4005" s="246" t="str">
        <f>IFERROR(VLOOKUP(C4005,'BASE EQUIPOS'!$G$8:$O$22,9,0)," ")</f>
        <v xml:space="preserve"> </v>
      </c>
      <c r="V4005" s="232" t="str">
        <f t="shared" si="438"/>
        <v/>
      </c>
      <c r="W4005" s="232" t="str">
        <f t="shared" si="439"/>
        <v/>
      </c>
      <c r="X4005" s="232" t="str">
        <f>IFERROR(VLOOKUP(W4005,Datos!$P$4:$Q$18,2,0),"")</f>
        <v/>
      </c>
      <c r="Y4005" s="232" t="str">
        <f t="shared" si="440"/>
        <v/>
      </c>
      <c r="AA4005" s="314" t="str">
        <f t="shared" ca="1" si="437"/>
        <v/>
      </c>
    </row>
    <row r="4006" spans="1:27" x14ac:dyDescent="0.3">
      <c r="A4006" s="238"/>
      <c r="B4006" s="241" t="str">
        <f t="shared" si="441"/>
        <v/>
      </c>
      <c r="C4006" s="239"/>
      <c r="D4006" s="240" t="str">
        <f>IF(C4006&lt;&gt;"",VLOOKUP(C4006,'BASE EQUIPOS'!$G$8:$H$22,2,0),"")</f>
        <v/>
      </c>
      <c r="E4006" s="241" t="str">
        <f>IF(C4006&lt;&gt;"",VLOOKUP(C4006,'BASE EQUIPOS'!$G$8:$I$22,3,0),"")</f>
        <v/>
      </c>
      <c r="F4006" s="241" t="str">
        <f>IF(C4006&lt;&gt;"",VLOOKUP(C4006,'BASE EQUIPOS'!$G$8:$J$22,4,0),"")</f>
        <v/>
      </c>
      <c r="G4006" s="242"/>
      <c r="H4006" s="233"/>
      <c r="I4006" s="241"/>
      <c r="J4006" s="241"/>
      <c r="K4006" s="241"/>
      <c r="L4006" s="239"/>
      <c r="M4006" s="244"/>
      <c r="N4006" s="245" t="str">
        <f t="shared" ca="1" si="435"/>
        <v/>
      </c>
      <c r="O4006" s="239"/>
      <c r="P4006" s="244"/>
      <c r="Q4006" s="245" t="str">
        <f t="shared" si="436"/>
        <v/>
      </c>
      <c r="U4006" s="246" t="str">
        <f>IFERROR(VLOOKUP(C4006,'BASE EQUIPOS'!$G$8:$O$22,9,0)," ")</f>
        <v xml:space="preserve"> </v>
      </c>
      <c r="V4006" s="232" t="str">
        <f t="shared" si="438"/>
        <v/>
      </c>
      <c r="W4006" s="232" t="str">
        <f t="shared" si="439"/>
        <v/>
      </c>
      <c r="X4006" s="232" t="str">
        <f>IFERROR(VLOOKUP(W4006,Datos!$P$4:$Q$18,2,0),"")</f>
        <v/>
      </c>
      <c r="Y4006" s="232" t="str">
        <f t="shared" si="440"/>
        <v/>
      </c>
      <c r="AA4006" s="314" t="str">
        <f t="shared" ca="1" si="437"/>
        <v/>
      </c>
    </row>
    <row r="4007" spans="1:27" x14ac:dyDescent="0.3">
      <c r="A4007" s="238"/>
      <c r="B4007" s="241" t="str">
        <f t="shared" si="441"/>
        <v/>
      </c>
      <c r="C4007" s="239"/>
      <c r="D4007" s="240" t="str">
        <f>IF(C4007&lt;&gt;"",VLOOKUP(C4007,'BASE EQUIPOS'!$G$8:$H$22,2,0),"")</f>
        <v/>
      </c>
      <c r="E4007" s="241" t="str">
        <f>IF(C4007&lt;&gt;"",VLOOKUP(C4007,'BASE EQUIPOS'!$G$8:$I$22,3,0),"")</f>
        <v/>
      </c>
      <c r="F4007" s="241" t="str">
        <f>IF(C4007&lt;&gt;"",VLOOKUP(C4007,'BASE EQUIPOS'!$G$8:$J$22,4,0),"")</f>
        <v/>
      </c>
      <c r="G4007" s="242"/>
      <c r="H4007" s="233"/>
      <c r="I4007" s="241"/>
      <c r="J4007" s="241"/>
      <c r="K4007" s="241"/>
      <c r="L4007" s="239"/>
      <c r="M4007" s="244"/>
      <c r="N4007" s="245" t="str">
        <f t="shared" ca="1" si="435"/>
        <v/>
      </c>
      <c r="O4007" s="239"/>
      <c r="P4007" s="244"/>
      <c r="Q4007" s="245" t="str">
        <f t="shared" si="436"/>
        <v/>
      </c>
      <c r="U4007" s="246" t="str">
        <f>IFERROR(VLOOKUP(C4007,'BASE EQUIPOS'!$G$8:$O$22,9,0)," ")</f>
        <v xml:space="preserve"> </v>
      </c>
      <c r="V4007" s="232" t="str">
        <f t="shared" si="438"/>
        <v/>
      </c>
      <c r="W4007" s="232" t="str">
        <f t="shared" si="439"/>
        <v/>
      </c>
      <c r="X4007" s="232" t="str">
        <f>IFERROR(VLOOKUP(W4007,Datos!$P$4:$Q$18,2,0),"")</f>
        <v/>
      </c>
      <c r="Y4007" s="232" t="str">
        <f t="shared" si="440"/>
        <v/>
      </c>
      <c r="AA4007" s="314" t="str">
        <f t="shared" ca="1" si="437"/>
        <v/>
      </c>
    </row>
    <row r="4008" spans="1:27" x14ac:dyDescent="0.3">
      <c r="A4008" s="238"/>
      <c r="B4008" s="241" t="str">
        <f t="shared" si="441"/>
        <v/>
      </c>
      <c r="C4008" s="239"/>
      <c r="D4008" s="240" t="str">
        <f>IF(C4008&lt;&gt;"",VLOOKUP(C4008,'BASE EQUIPOS'!$G$8:$H$22,2,0),"")</f>
        <v/>
      </c>
      <c r="E4008" s="241" t="str">
        <f>IF(C4008&lt;&gt;"",VLOOKUP(C4008,'BASE EQUIPOS'!$G$8:$I$22,3,0),"")</f>
        <v/>
      </c>
      <c r="F4008" s="241" t="str">
        <f>IF(C4008&lt;&gt;"",VLOOKUP(C4008,'BASE EQUIPOS'!$G$8:$J$22,4,0),"")</f>
        <v/>
      </c>
      <c r="G4008" s="242"/>
      <c r="H4008" s="233"/>
      <c r="I4008" s="241"/>
      <c r="J4008" s="241"/>
      <c r="K4008" s="241"/>
      <c r="L4008" s="239"/>
      <c r="M4008" s="244"/>
      <c r="N4008" s="245" t="str">
        <f t="shared" ca="1" si="435"/>
        <v/>
      </c>
      <c r="O4008" s="239"/>
      <c r="P4008" s="244"/>
      <c r="Q4008" s="245" t="str">
        <f t="shared" si="436"/>
        <v/>
      </c>
      <c r="U4008" s="246" t="str">
        <f>IFERROR(VLOOKUP(C4008,'BASE EQUIPOS'!$G$8:$O$22,9,0)," ")</f>
        <v xml:space="preserve"> </v>
      </c>
      <c r="V4008" s="232" t="str">
        <f t="shared" si="438"/>
        <v/>
      </c>
      <c r="W4008" s="232" t="str">
        <f t="shared" si="439"/>
        <v/>
      </c>
      <c r="X4008" s="232" t="str">
        <f>IFERROR(VLOOKUP(W4008,Datos!$P$4:$Q$18,2,0),"")</f>
        <v/>
      </c>
      <c r="Y4008" s="232" t="str">
        <f t="shared" si="440"/>
        <v/>
      </c>
      <c r="AA4008" s="314" t="str">
        <f t="shared" ca="1" si="437"/>
        <v/>
      </c>
    </row>
    <row r="4009" spans="1:27" x14ac:dyDescent="0.3">
      <c r="A4009" s="238"/>
      <c r="B4009" s="241" t="str">
        <f t="shared" si="441"/>
        <v/>
      </c>
      <c r="C4009" s="239"/>
      <c r="D4009" s="240" t="str">
        <f>IF(C4009&lt;&gt;"",VLOOKUP(C4009,'BASE EQUIPOS'!$G$8:$H$22,2,0),"")</f>
        <v/>
      </c>
      <c r="E4009" s="241" t="str">
        <f>IF(C4009&lt;&gt;"",VLOOKUP(C4009,'BASE EQUIPOS'!$G$8:$I$22,3,0),"")</f>
        <v/>
      </c>
      <c r="F4009" s="241" t="str">
        <f>IF(C4009&lt;&gt;"",VLOOKUP(C4009,'BASE EQUIPOS'!$G$8:$J$22,4,0),"")</f>
        <v/>
      </c>
      <c r="G4009" s="242"/>
      <c r="H4009" s="233"/>
      <c r="I4009" s="241"/>
      <c r="J4009" s="241"/>
      <c r="K4009" s="241"/>
      <c r="L4009" s="239"/>
      <c r="M4009" s="244"/>
      <c r="N4009" s="245" t="str">
        <f t="shared" ca="1" si="435"/>
        <v/>
      </c>
      <c r="O4009" s="239"/>
      <c r="P4009" s="244"/>
      <c r="Q4009" s="245" t="str">
        <f t="shared" si="436"/>
        <v/>
      </c>
      <c r="U4009" s="246" t="str">
        <f>IFERROR(VLOOKUP(C4009,'BASE EQUIPOS'!$G$8:$O$22,9,0)," ")</f>
        <v xml:space="preserve"> </v>
      </c>
      <c r="V4009" s="232" t="str">
        <f t="shared" si="438"/>
        <v/>
      </c>
      <c r="W4009" s="232" t="str">
        <f t="shared" si="439"/>
        <v/>
      </c>
      <c r="X4009" s="232" t="str">
        <f>IFERROR(VLOOKUP(W4009,Datos!$P$4:$Q$18,2,0),"")</f>
        <v/>
      </c>
      <c r="Y4009" s="232" t="str">
        <f t="shared" si="440"/>
        <v/>
      </c>
      <c r="AA4009" s="314" t="str">
        <f t="shared" ca="1" si="437"/>
        <v/>
      </c>
    </row>
    <row r="4010" spans="1:27" x14ac:dyDescent="0.3">
      <c r="A4010" s="238"/>
      <c r="B4010" s="241" t="str">
        <f t="shared" si="441"/>
        <v/>
      </c>
      <c r="C4010" s="239"/>
      <c r="D4010" s="240" t="str">
        <f>IF(C4010&lt;&gt;"",VLOOKUP(C4010,'BASE EQUIPOS'!$G$8:$H$22,2,0),"")</f>
        <v/>
      </c>
      <c r="E4010" s="241" t="str">
        <f>IF(C4010&lt;&gt;"",VLOOKUP(C4010,'BASE EQUIPOS'!$G$8:$I$22,3,0),"")</f>
        <v/>
      </c>
      <c r="F4010" s="241" t="str">
        <f>IF(C4010&lt;&gt;"",VLOOKUP(C4010,'BASE EQUIPOS'!$G$8:$J$22,4,0),"")</f>
        <v/>
      </c>
      <c r="G4010" s="242"/>
      <c r="H4010" s="233"/>
      <c r="I4010" s="241"/>
      <c r="J4010" s="241"/>
      <c r="K4010" s="241"/>
      <c r="L4010" s="239"/>
      <c r="M4010" s="244"/>
      <c r="N4010" s="245" t="str">
        <f t="shared" ca="1" si="435"/>
        <v/>
      </c>
      <c r="O4010" s="239"/>
      <c r="P4010" s="244"/>
      <c r="Q4010" s="245" t="str">
        <f t="shared" si="436"/>
        <v/>
      </c>
      <c r="U4010" s="246" t="str">
        <f>IFERROR(VLOOKUP(C4010,'BASE EQUIPOS'!$G$8:$O$22,9,0)," ")</f>
        <v xml:space="preserve"> </v>
      </c>
      <c r="V4010" s="232" t="str">
        <f t="shared" si="438"/>
        <v/>
      </c>
      <c r="W4010" s="232" t="str">
        <f t="shared" si="439"/>
        <v/>
      </c>
      <c r="X4010" s="232" t="str">
        <f>IFERROR(VLOOKUP(W4010,Datos!$P$4:$Q$18,2,0),"")</f>
        <v/>
      </c>
      <c r="Y4010" s="232" t="str">
        <f t="shared" si="440"/>
        <v/>
      </c>
      <c r="AA4010" s="314" t="str">
        <f t="shared" ca="1" si="437"/>
        <v/>
      </c>
    </row>
    <row r="4011" spans="1:27" x14ac:dyDescent="0.3">
      <c r="A4011" s="238"/>
      <c r="B4011" s="241" t="str">
        <f t="shared" si="441"/>
        <v/>
      </c>
      <c r="C4011" s="239"/>
      <c r="D4011" s="240" t="str">
        <f>IF(C4011&lt;&gt;"",VLOOKUP(C4011,'BASE EQUIPOS'!$G$8:$H$22,2,0),"")</f>
        <v/>
      </c>
      <c r="E4011" s="241" t="str">
        <f>IF(C4011&lt;&gt;"",VLOOKUP(C4011,'BASE EQUIPOS'!$G$8:$I$22,3,0),"")</f>
        <v/>
      </c>
      <c r="F4011" s="241" t="str">
        <f>IF(C4011&lt;&gt;"",VLOOKUP(C4011,'BASE EQUIPOS'!$G$8:$J$22,4,0),"")</f>
        <v/>
      </c>
      <c r="G4011" s="242"/>
      <c r="H4011" s="233"/>
      <c r="I4011" s="241"/>
      <c r="J4011" s="241"/>
      <c r="K4011" s="241"/>
      <c r="L4011" s="239"/>
      <c r="M4011" s="244"/>
      <c r="N4011" s="245" t="str">
        <f t="shared" ca="1" si="435"/>
        <v/>
      </c>
      <c r="O4011" s="239"/>
      <c r="P4011" s="244"/>
      <c r="Q4011" s="245" t="str">
        <f t="shared" si="436"/>
        <v/>
      </c>
      <c r="U4011" s="246" t="str">
        <f>IFERROR(VLOOKUP(C4011,'BASE EQUIPOS'!$G$8:$O$22,9,0)," ")</f>
        <v xml:space="preserve"> </v>
      </c>
      <c r="V4011" s="232" t="str">
        <f t="shared" si="438"/>
        <v/>
      </c>
      <c r="W4011" s="232" t="str">
        <f t="shared" si="439"/>
        <v/>
      </c>
      <c r="X4011" s="232" t="str">
        <f>IFERROR(VLOOKUP(W4011,Datos!$P$4:$Q$18,2,0),"")</f>
        <v/>
      </c>
      <c r="Y4011" s="232" t="str">
        <f t="shared" si="440"/>
        <v/>
      </c>
      <c r="AA4011" s="314" t="str">
        <f t="shared" ca="1" si="437"/>
        <v/>
      </c>
    </row>
    <row r="4012" spans="1:27" x14ac:dyDescent="0.3">
      <c r="A4012" s="238"/>
      <c r="B4012" s="241" t="str">
        <f t="shared" si="441"/>
        <v/>
      </c>
      <c r="C4012" s="239"/>
      <c r="D4012" s="240" t="str">
        <f>IF(C4012&lt;&gt;"",VLOOKUP(C4012,'BASE EQUIPOS'!$G$8:$H$22,2,0),"")</f>
        <v/>
      </c>
      <c r="E4012" s="241" t="str">
        <f>IF(C4012&lt;&gt;"",VLOOKUP(C4012,'BASE EQUIPOS'!$G$8:$I$22,3,0),"")</f>
        <v/>
      </c>
      <c r="F4012" s="241" t="str">
        <f>IF(C4012&lt;&gt;"",VLOOKUP(C4012,'BASE EQUIPOS'!$G$8:$J$22,4,0),"")</f>
        <v/>
      </c>
      <c r="G4012" s="242"/>
      <c r="H4012" s="233"/>
      <c r="I4012" s="241"/>
      <c r="J4012" s="241"/>
      <c r="K4012" s="241"/>
      <c r="L4012" s="239"/>
      <c r="M4012" s="244"/>
      <c r="N4012" s="245" t="str">
        <f t="shared" ca="1" si="435"/>
        <v/>
      </c>
      <c r="O4012" s="239"/>
      <c r="P4012" s="244"/>
      <c r="Q4012" s="245" t="str">
        <f t="shared" si="436"/>
        <v/>
      </c>
      <c r="U4012" s="246" t="str">
        <f>IFERROR(VLOOKUP(C4012,'BASE EQUIPOS'!$G$8:$O$22,9,0)," ")</f>
        <v xml:space="preserve"> </v>
      </c>
      <c r="V4012" s="232" t="str">
        <f t="shared" si="438"/>
        <v/>
      </c>
      <c r="W4012" s="232" t="str">
        <f t="shared" si="439"/>
        <v/>
      </c>
      <c r="X4012" s="232" t="str">
        <f>IFERROR(VLOOKUP(W4012,Datos!$P$4:$Q$18,2,0),"")</f>
        <v/>
      </c>
      <c r="Y4012" s="232" t="str">
        <f t="shared" si="440"/>
        <v/>
      </c>
      <c r="AA4012" s="314" t="str">
        <f t="shared" ca="1" si="437"/>
        <v/>
      </c>
    </row>
    <row r="4013" spans="1:27" x14ac:dyDescent="0.3">
      <c r="A4013" s="238"/>
      <c r="B4013" s="241" t="str">
        <f t="shared" si="441"/>
        <v/>
      </c>
      <c r="C4013" s="239"/>
      <c r="D4013" s="240" t="str">
        <f>IF(C4013&lt;&gt;"",VLOOKUP(C4013,'BASE EQUIPOS'!$G$8:$H$22,2,0),"")</f>
        <v/>
      </c>
      <c r="E4013" s="241" t="str">
        <f>IF(C4013&lt;&gt;"",VLOOKUP(C4013,'BASE EQUIPOS'!$G$8:$I$22,3,0),"")</f>
        <v/>
      </c>
      <c r="F4013" s="241" t="str">
        <f>IF(C4013&lt;&gt;"",VLOOKUP(C4013,'BASE EQUIPOS'!$G$8:$J$22,4,0),"")</f>
        <v/>
      </c>
      <c r="G4013" s="242"/>
      <c r="H4013" s="233"/>
      <c r="I4013" s="241"/>
      <c r="J4013" s="241"/>
      <c r="K4013" s="241"/>
      <c r="L4013" s="239"/>
      <c r="M4013" s="244"/>
      <c r="N4013" s="245" t="str">
        <f t="shared" ca="1" si="435"/>
        <v/>
      </c>
      <c r="O4013" s="239"/>
      <c r="P4013" s="244"/>
      <c r="Q4013" s="245" t="str">
        <f t="shared" si="436"/>
        <v/>
      </c>
      <c r="U4013" s="246" t="str">
        <f>IFERROR(VLOOKUP(C4013,'BASE EQUIPOS'!$G$8:$O$22,9,0)," ")</f>
        <v xml:space="preserve"> </v>
      </c>
      <c r="V4013" s="232" t="str">
        <f t="shared" si="438"/>
        <v/>
      </c>
      <c r="W4013" s="232" t="str">
        <f t="shared" si="439"/>
        <v/>
      </c>
      <c r="X4013" s="232" t="str">
        <f>IFERROR(VLOOKUP(W4013,Datos!$P$4:$Q$18,2,0),"")</f>
        <v/>
      </c>
      <c r="Y4013" s="232" t="str">
        <f t="shared" si="440"/>
        <v/>
      </c>
      <c r="AA4013" s="314" t="str">
        <f t="shared" ca="1" si="437"/>
        <v/>
      </c>
    </row>
    <row r="4014" spans="1:27" x14ac:dyDescent="0.3">
      <c r="A4014" s="238"/>
      <c r="B4014" s="241" t="str">
        <f t="shared" si="441"/>
        <v/>
      </c>
      <c r="C4014" s="239"/>
      <c r="D4014" s="240" t="str">
        <f>IF(C4014&lt;&gt;"",VLOOKUP(C4014,'BASE EQUIPOS'!$G$8:$H$22,2,0),"")</f>
        <v/>
      </c>
      <c r="E4014" s="241" t="str">
        <f>IF(C4014&lt;&gt;"",VLOOKUP(C4014,'BASE EQUIPOS'!$G$8:$I$22,3,0),"")</f>
        <v/>
      </c>
      <c r="F4014" s="241" t="str">
        <f>IF(C4014&lt;&gt;"",VLOOKUP(C4014,'BASE EQUIPOS'!$G$8:$J$22,4,0),"")</f>
        <v/>
      </c>
      <c r="G4014" s="242"/>
      <c r="H4014" s="233"/>
      <c r="I4014" s="241"/>
      <c r="J4014" s="241"/>
      <c r="K4014" s="241"/>
      <c r="L4014" s="239"/>
      <c r="M4014" s="244"/>
      <c r="N4014" s="245" t="str">
        <f t="shared" ca="1" si="435"/>
        <v/>
      </c>
      <c r="O4014" s="239"/>
      <c r="P4014" s="244"/>
      <c r="Q4014" s="245" t="str">
        <f t="shared" si="436"/>
        <v/>
      </c>
      <c r="U4014" s="246" t="str">
        <f>IFERROR(VLOOKUP(C4014,'BASE EQUIPOS'!$G$8:$O$22,9,0)," ")</f>
        <v xml:space="preserve"> </v>
      </c>
      <c r="V4014" s="232" t="str">
        <f t="shared" si="438"/>
        <v/>
      </c>
      <c r="W4014" s="232" t="str">
        <f t="shared" si="439"/>
        <v/>
      </c>
      <c r="X4014" s="232" t="str">
        <f>IFERROR(VLOOKUP(W4014,Datos!$P$4:$Q$18,2,0),"")</f>
        <v/>
      </c>
      <c r="Y4014" s="232" t="str">
        <f t="shared" si="440"/>
        <v/>
      </c>
      <c r="AA4014" s="314" t="str">
        <f t="shared" ca="1" si="437"/>
        <v/>
      </c>
    </row>
    <row r="4015" spans="1:27" x14ac:dyDescent="0.3">
      <c r="A4015" s="238"/>
      <c r="B4015" s="241" t="str">
        <f t="shared" si="441"/>
        <v/>
      </c>
      <c r="C4015" s="239"/>
      <c r="D4015" s="240" t="str">
        <f>IF(C4015&lt;&gt;"",VLOOKUP(C4015,'BASE EQUIPOS'!$G$8:$H$22,2,0),"")</f>
        <v/>
      </c>
      <c r="E4015" s="241" t="str">
        <f>IF(C4015&lt;&gt;"",VLOOKUP(C4015,'BASE EQUIPOS'!$G$8:$I$22,3,0),"")</f>
        <v/>
      </c>
      <c r="F4015" s="241" t="str">
        <f>IF(C4015&lt;&gt;"",VLOOKUP(C4015,'BASE EQUIPOS'!$G$8:$J$22,4,0),"")</f>
        <v/>
      </c>
      <c r="G4015" s="242"/>
      <c r="H4015" s="233"/>
      <c r="I4015" s="241"/>
      <c r="J4015" s="241"/>
      <c r="K4015" s="241"/>
      <c r="L4015" s="239"/>
      <c r="M4015" s="244"/>
      <c r="N4015" s="245" t="str">
        <f t="shared" ca="1" si="435"/>
        <v/>
      </c>
      <c r="O4015" s="239"/>
      <c r="P4015" s="244"/>
      <c r="Q4015" s="245" t="str">
        <f t="shared" si="436"/>
        <v/>
      </c>
      <c r="U4015" s="246" t="str">
        <f>IFERROR(VLOOKUP(C4015,'BASE EQUIPOS'!$G$8:$O$22,9,0)," ")</f>
        <v xml:space="preserve"> </v>
      </c>
      <c r="V4015" s="232" t="str">
        <f t="shared" si="438"/>
        <v/>
      </c>
      <c r="W4015" s="232" t="str">
        <f t="shared" si="439"/>
        <v/>
      </c>
      <c r="X4015" s="232" t="str">
        <f>IFERROR(VLOOKUP(W4015,Datos!$P$4:$Q$18,2,0),"")</f>
        <v/>
      </c>
      <c r="Y4015" s="232" t="str">
        <f t="shared" si="440"/>
        <v/>
      </c>
      <c r="AA4015" s="314" t="str">
        <f t="shared" ca="1" si="437"/>
        <v/>
      </c>
    </row>
    <row r="4016" spans="1:27" x14ac:dyDescent="0.3">
      <c r="A4016" s="238"/>
      <c r="B4016" s="241" t="str">
        <f t="shared" si="441"/>
        <v/>
      </c>
      <c r="C4016" s="239"/>
      <c r="D4016" s="240" t="str">
        <f>IF(C4016&lt;&gt;"",VLOOKUP(C4016,'BASE EQUIPOS'!$G$8:$H$22,2,0),"")</f>
        <v/>
      </c>
      <c r="E4016" s="241" t="str">
        <f>IF(C4016&lt;&gt;"",VLOOKUP(C4016,'BASE EQUIPOS'!$G$8:$I$22,3,0),"")</f>
        <v/>
      </c>
      <c r="F4016" s="241" t="str">
        <f>IF(C4016&lt;&gt;"",VLOOKUP(C4016,'BASE EQUIPOS'!$G$8:$J$22,4,0),"")</f>
        <v/>
      </c>
      <c r="G4016" s="242"/>
      <c r="H4016" s="233"/>
      <c r="I4016" s="241"/>
      <c r="J4016" s="241"/>
      <c r="K4016" s="241"/>
      <c r="L4016" s="239"/>
      <c r="M4016" s="244"/>
      <c r="N4016" s="245" t="str">
        <f t="shared" ca="1" si="435"/>
        <v/>
      </c>
      <c r="O4016" s="239"/>
      <c r="P4016" s="244"/>
      <c r="Q4016" s="245" t="str">
        <f t="shared" si="436"/>
        <v/>
      </c>
      <c r="U4016" s="246" t="str">
        <f>IFERROR(VLOOKUP(C4016,'BASE EQUIPOS'!$G$8:$O$22,9,0)," ")</f>
        <v xml:space="preserve"> </v>
      </c>
      <c r="V4016" s="232" t="str">
        <f t="shared" si="438"/>
        <v/>
      </c>
      <c r="W4016" s="232" t="str">
        <f t="shared" si="439"/>
        <v/>
      </c>
      <c r="X4016" s="232" t="str">
        <f>IFERROR(VLOOKUP(W4016,Datos!$P$4:$Q$18,2,0),"")</f>
        <v/>
      </c>
      <c r="Y4016" s="232" t="str">
        <f t="shared" si="440"/>
        <v/>
      </c>
      <c r="AA4016" s="314" t="str">
        <f t="shared" ca="1" si="437"/>
        <v/>
      </c>
    </row>
    <row r="4017" spans="1:27" x14ac:dyDescent="0.3">
      <c r="A4017" s="238"/>
      <c r="B4017" s="241" t="str">
        <f t="shared" si="441"/>
        <v/>
      </c>
      <c r="C4017" s="239"/>
      <c r="D4017" s="240" t="str">
        <f>IF(C4017&lt;&gt;"",VLOOKUP(C4017,'BASE EQUIPOS'!$G$8:$H$22,2,0),"")</f>
        <v/>
      </c>
      <c r="E4017" s="241" t="str">
        <f>IF(C4017&lt;&gt;"",VLOOKUP(C4017,'BASE EQUIPOS'!$G$8:$I$22,3,0),"")</f>
        <v/>
      </c>
      <c r="F4017" s="241" t="str">
        <f>IF(C4017&lt;&gt;"",VLOOKUP(C4017,'BASE EQUIPOS'!$G$8:$J$22,4,0),"")</f>
        <v/>
      </c>
      <c r="G4017" s="242"/>
      <c r="H4017" s="233"/>
      <c r="I4017" s="241"/>
      <c r="J4017" s="241"/>
      <c r="K4017" s="241"/>
      <c r="L4017" s="239"/>
      <c r="M4017" s="244"/>
      <c r="N4017" s="245" t="str">
        <f t="shared" ca="1" si="435"/>
        <v/>
      </c>
      <c r="O4017" s="239"/>
      <c r="P4017" s="244"/>
      <c r="Q4017" s="245" t="str">
        <f t="shared" si="436"/>
        <v/>
      </c>
      <c r="U4017" s="246" t="str">
        <f>IFERROR(VLOOKUP(C4017,'BASE EQUIPOS'!$G$8:$O$22,9,0)," ")</f>
        <v xml:space="preserve"> </v>
      </c>
      <c r="V4017" s="232" t="str">
        <f t="shared" si="438"/>
        <v/>
      </c>
      <c r="W4017" s="232" t="str">
        <f t="shared" si="439"/>
        <v/>
      </c>
      <c r="X4017" s="232" t="str">
        <f>IFERROR(VLOOKUP(W4017,Datos!$P$4:$Q$18,2,0),"")</f>
        <v/>
      </c>
      <c r="Y4017" s="232" t="str">
        <f t="shared" si="440"/>
        <v/>
      </c>
      <c r="AA4017" s="314" t="str">
        <f t="shared" ca="1" si="437"/>
        <v/>
      </c>
    </row>
    <row r="4018" spans="1:27" x14ac:dyDescent="0.3">
      <c r="A4018" s="238"/>
      <c r="B4018" s="241" t="str">
        <f t="shared" si="441"/>
        <v/>
      </c>
      <c r="C4018" s="239"/>
      <c r="D4018" s="240" t="str">
        <f>IF(C4018&lt;&gt;"",VLOOKUP(C4018,'BASE EQUIPOS'!$G$8:$H$22,2,0),"")</f>
        <v/>
      </c>
      <c r="E4018" s="241" t="str">
        <f>IF(C4018&lt;&gt;"",VLOOKUP(C4018,'BASE EQUIPOS'!$G$8:$I$22,3,0),"")</f>
        <v/>
      </c>
      <c r="F4018" s="241" t="str">
        <f>IF(C4018&lt;&gt;"",VLOOKUP(C4018,'BASE EQUIPOS'!$G$8:$J$22,4,0),"")</f>
        <v/>
      </c>
      <c r="G4018" s="242"/>
      <c r="H4018" s="233"/>
      <c r="I4018" s="241"/>
      <c r="J4018" s="241"/>
      <c r="K4018" s="241"/>
      <c r="L4018" s="239"/>
      <c r="M4018" s="244"/>
      <c r="N4018" s="245" t="str">
        <f t="shared" ca="1" si="435"/>
        <v/>
      </c>
      <c r="O4018" s="239"/>
      <c r="P4018" s="244"/>
      <c r="Q4018" s="245" t="str">
        <f t="shared" si="436"/>
        <v/>
      </c>
      <c r="U4018" s="246" t="str">
        <f>IFERROR(VLOOKUP(C4018,'BASE EQUIPOS'!$G$8:$O$22,9,0)," ")</f>
        <v xml:space="preserve"> </v>
      </c>
      <c r="V4018" s="232" t="str">
        <f t="shared" si="438"/>
        <v/>
      </c>
      <c r="W4018" s="232" t="str">
        <f t="shared" si="439"/>
        <v/>
      </c>
      <c r="X4018" s="232" t="str">
        <f>IFERROR(VLOOKUP(W4018,Datos!$P$4:$Q$18,2,0),"")</f>
        <v/>
      </c>
      <c r="Y4018" s="232" t="str">
        <f t="shared" si="440"/>
        <v/>
      </c>
      <c r="AA4018" s="314" t="str">
        <f t="shared" ca="1" si="437"/>
        <v/>
      </c>
    </row>
    <row r="4019" spans="1:27" x14ac:dyDescent="0.3">
      <c r="A4019" s="238"/>
      <c r="B4019" s="241" t="str">
        <f t="shared" si="441"/>
        <v/>
      </c>
      <c r="C4019" s="239"/>
      <c r="D4019" s="240" t="str">
        <f>IF(C4019&lt;&gt;"",VLOOKUP(C4019,'BASE EQUIPOS'!$G$8:$H$22,2,0),"")</f>
        <v/>
      </c>
      <c r="E4019" s="241" t="str">
        <f>IF(C4019&lt;&gt;"",VLOOKUP(C4019,'BASE EQUIPOS'!$G$8:$I$22,3,0),"")</f>
        <v/>
      </c>
      <c r="F4019" s="241" t="str">
        <f>IF(C4019&lt;&gt;"",VLOOKUP(C4019,'BASE EQUIPOS'!$G$8:$J$22,4,0),"")</f>
        <v/>
      </c>
      <c r="G4019" s="242"/>
      <c r="H4019" s="233"/>
      <c r="I4019" s="241"/>
      <c r="J4019" s="241"/>
      <c r="K4019" s="241"/>
      <c r="L4019" s="239"/>
      <c r="M4019" s="244"/>
      <c r="N4019" s="245" t="str">
        <f t="shared" ca="1" si="435"/>
        <v/>
      </c>
      <c r="O4019" s="239"/>
      <c r="P4019" s="244"/>
      <c r="Q4019" s="245" t="str">
        <f t="shared" si="436"/>
        <v/>
      </c>
      <c r="U4019" s="246" t="str">
        <f>IFERROR(VLOOKUP(C4019,'BASE EQUIPOS'!$G$8:$O$22,9,0)," ")</f>
        <v xml:space="preserve"> </v>
      </c>
      <c r="V4019" s="232" t="str">
        <f t="shared" si="438"/>
        <v/>
      </c>
      <c r="W4019" s="232" t="str">
        <f t="shared" si="439"/>
        <v/>
      </c>
      <c r="X4019" s="232" t="str">
        <f>IFERROR(VLOOKUP(W4019,Datos!$P$4:$Q$18,2,0),"")</f>
        <v/>
      </c>
      <c r="Y4019" s="232" t="str">
        <f t="shared" si="440"/>
        <v/>
      </c>
      <c r="AA4019" s="314" t="str">
        <f t="shared" ca="1" si="437"/>
        <v/>
      </c>
    </row>
    <row r="4020" spans="1:27" x14ac:dyDescent="0.3">
      <c r="A4020" s="238"/>
      <c r="B4020" s="241" t="str">
        <f t="shared" si="441"/>
        <v/>
      </c>
      <c r="C4020" s="239"/>
      <c r="D4020" s="240" t="str">
        <f>IF(C4020&lt;&gt;"",VLOOKUP(C4020,'BASE EQUIPOS'!$G$8:$H$22,2,0),"")</f>
        <v/>
      </c>
      <c r="E4020" s="241" t="str">
        <f>IF(C4020&lt;&gt;"",VLOOKUP(C4020,'BASE EQUIPOS'!$G$8:$I$22,3,0),"")</f>
        <v/>
      </c>
      <c r="F4020" s="241" t="str">
        <f>IF(C4020&lt;&gt;"",VLOOKUP(C4020,'BASE EQUIPOS'!$G$8:$J$22,4,0),"")</f>
        <v/>
      </c>
      <c r="G4020" s="242"/>
      <c r="H4020" s="233"/>
      <c r="I4020" s="241"/>
      <c r="J4020" s="241"/>
      <c r="K4020" s="241"/>
      <c r="L4020" s="239"/>
      <c r="M4020" s="244"/>
      <c r="N4020" s="245" t="str">
        <f t="shared" ca="1" si="435"/>
        <v/>
      </c>
      <c r="O4020" s="239"/>
      <c r="P4020" s="244"/>
      <c r="Q4020" s="245" t="str">
        <f t="shared" si="436"/>
        <v/>
      </c>
      <c r="U4020" s="246" t="str">
        <f>IFERROR(VLOOKUP(C4020,'BASE EQUIPOS'!$G$8:$O$22,9,0)," ")</f>
        <v xml:space="preserve"> </v>
      </c>
      <c r="V4020" s="232" t="str">
        <f t="shared" si="438"/>
        <v/>
      </c>
      <c r="W4020" s="232" t="str">
        <f t="shared" si="439"/>
        <v/>
      </c>
      <c r="X4020" s="232" t="str">
        <f>IFERROR(VLOOKUP(W4020,Datos!$P$4:$Q$18,2,0),"")</f>
        <v/>
      </c>
      <c r="Y4020" s="232" t="str">
        <f t="shared" si="440"/>
        <v/>
      </c>
      <c r="AA4020" s="314" t="str">
        <f t="shared" ca="1" si="437"/>
        <v/>
      </c>
    </row>
    <row r="4021" spans="1:27" x14ac:dyDescent="0.3">
      <c r="A4021" s="238"/>
      <c r="B4021" s="241" t="str">
        <f t="shared" si="441"/>
        <v/>
      </c>
      <c r="C4021" s="239"/>
      <c r="D4021" s="240" t="str">
        <f>IF(C4021&lt;&gt;"",VLOOKUP(C4021,'BASE EQUIPOS'!$G$8:$H$22,2,0),"")</f>
        <v/>
      </c>
      <c r="E4021" s="241" t="str">
        <f>IF(C4021&lt;&gt;"",VLOOKUP(C4021,'BASE EQUIPOS'!$G$8:$I$22,3,0),"")</f>
        <v/>
      </c>
      <c r="F4021" s="241" t="str">
        <f>IF(C4021&lt;&gt;"",VLOOKUP(C4021,'BASE EQUIPOS'!$G$8:$J$22,4,0),"")</f>
        <v/>
      </c>
      <c r="G4021" s="242"/>
      <c r="H4021" s="233"/>
      <c r="I4021" s="241"/>
      <c r="J4021" s="241"/>
      <c r="K4021" s="241"/>
      <c r="L4021" s="239"/>
      <c r="M4021" s="244"/>
      <c r="N4021" s="245" t="str">
        <f t="shared" ca="1" si="435"/>
        <v/>
      </c>
      <c r="O4021" s="239"/>
      <c r="P4021" s="244"/>
      <c r="Q4021" s="245" t="str">
        <f t="shared" si="436"/>
        <v/>
      </c>
      <c r="U4021" s="246" t="str">
        <f>IFERROR(VLOOKUP(C4021,'BASE EQUIPOS'!$G$8:$O$22,9,0)," ")</f>
        <v xml:space="preserve"> </v>
      </c>
      <c r="V4021" s="232" t="str">
        <f t="shared" si="438"/>
        <v/>
      </c>
      <c r="W4021" s="232" t="str">
        <f t="shared" si="439"/>
        <v/>
      </c>
      <c r="X4021" s="232" t="str">
        <f>IFERROR(VLOOKUP(W4021,Datos!$P$4:$Q$18,2,0),"")</f>
        <v/>
      </c>
      <c r="Y4021" s="232" t="str">
        <f t="shared" si="440"/>
        <v/>
      </c>
      <c r="AA4021" s="314" t="str">
        <f t="shared" ca="1" si="437"/>
        <v/>
      </c>
    </row>
    <row r="4022" spans="1:27" x14ac:dyDescent="0.3">
      <c r="A4022" s="238"/>
      <c r="B4022" s="241" t="str">
        <f t="shared" si="441"/>
        <v/>
      </c>
      <c r="C4022" s="239"/>
      <c r="D4022" s="240" t="str">
        <f>IF(C4022&lt;&gt;"",VLOOKUP(C4022,'BASE EQUIPOS'!$G$8:$H$22,2,0),"")</f>
        <v/>
      </c>
      <c r="E4022" s="241" t="str">
        <f>IF(C4022&lt;&gt;"",VLOOKUP(C4022,'BASE EQUIPOS'!$G$8:$I$22,3,0),"")</f>
        <v/>
      </c>
      <c r="F4022" s="241" t="str">
        <f>IF(C4022&lt;&gt;"",VLOOKUP(C4022,'BASE EQUIPOS'!$G$8:$J$22,4,0),"")</f>
        <v/>
      </c>
      <c r="G4022" s="242"/>
      <c r="H4022" s="233"/>
      <c r="I4022" s="241"/>
      <c r="J4022" s="241"/>
      <c r="K4022" s="241"/>
      <c r="L4022" s="239"/>
      <c r="M4022" s="244"/>
      <c r="N4022" s="245" t="str">
        <f t="shared" ca="1" si="435"/>
        <v/>
      </c>
      <c r="O4022" s="239"/>
      <c r="P4022" s="244"/>
      <c r="Q4022" s="245" t="str">
        <f t="shared" si="436"/>
        <v/>
      </c>
      <c r="U4022" s="246" t="str">
        <f>IFERROR(VLOOKUP(C4022,'BASE EQUIPOS'!$G$8:$O$22,9,0)," ")</f>
        <v xml:space="preserve"> </v>
      </c>
      <c r="V4022" s="232" t="str">
        <f t="shared" si="438"/>
        <v/>
      </c>
      <c r="W4022" s="232" t="str">
        <f t="shared" si="439"/>
        <v/>
      </c>
      <c r="X4022" s="232" t="str">
        <f>IFERROR(VLOOKUP(W4022,Datos!$P$4:$Q$18,2,0),"")</f>
        <v/>
      </c>
      <c r="Y4022" s="232" t="str">
        <f t="shared" si="440"/>
        <v/>
      </c>
      <c r="AA4022" s="314" t="str">
        <f t="shared" ca="1" si="437"/>
        <v/>
      </c>
    </row>
    <row r="4023" spans="1:27" x14ac:dyDescent="0.3">
      <c r="A4023" s="238"/>
      <c r="B4023" s="241" t="str">
        <f t="shared" si="441"/>
        <v/>
      </c>
      <c r="C4023" s="239"/>
      <c r="D4023" s="240" t="str">
        <f>IF(C4023&lt;&gt;"",VLOOKUP(C4023,'BASE EQUIPOS'!$G$8:$H$22,2,0),"")</f>
        <v/>
      </c>
      <c r="E4023" s="241" t="str">
        <f>IF(C4023&lt;&gt;"",VLOOKUP(C4023,'BASE EQUIPOS'!$G$8:$I$22,3,0),"")</f>
        <v/>
      </c>
      <c r="F4023" s="241" t="str">
        <f>IF(C4023&lt;&gt;"",VLOOKUP(C4023,'BASE EQUIPOS'!$G$8:$J$22,4,0),"")</f>
        <v/>
      </c>
      <c r="G4023" s="242"/>
      <c r="H4023" s="233"/>
      <c r="I4023" s="241"/>
      <c r="J4023" s="241"/>
      <c r="K4023" s="241"/>
      <c r="L4023" s="239"/>
      <c r="M4023" s="244"/>
      <c r="N4023" s="245" t="str">
        <f t="shared" ca="1" si="435"/>
        <v/>
      </c>
      <c r="O4023" s="239"/>
      <c r="P4023" s="244"/>
      <c r="Q4023" s="245" t="str">
        <f t="shared" si="436"/>
        <v/>
      </c>
      <c r="U4023" s="246" t="str">
        <f>IFERROR(VLOOKUP(C4023,'BASE EQUIPOS'!$G$8:$O$22,9,0)," ")</f>
        <v xml:space="preserve"> </v>
      </c>
      <c r="V4023" s="232" t="str">
        <f t="shared" si="438"/>
        <v/>
      </c>
      <c r="W4023" s="232" t="str">
        <f t="shared" si="439"/>
        <v/>
      </c>
      <c r="X4023" s="232" t="str">
        <f>IFERROR(VLOOKUP(W4023,Datos!$P$4:$Q$18,2,0),"")</f>
        <v/>
      </c>
      <c r="Y4023" s="232" t="str">
        <f t="shared" si="440"/>
        <v/>
      </c>
      <c r="AA4023" s="314" t="str">
        <f t="shared" ca="1" si="437"/>
        <v/>
      </c>
    </row>
    <row r="4024" spans="1:27" x14ac:dyDescent="0.3">
      <c r="A4024" s="238"/>
      <c r="B4024" s="241" t="str">
        <f t="shared" si="441"/>
        <v/>
      </c>
      <c r="C4024" s="239"/>
      <c r="D4024" s="240" t="str">
        <f>IF(C4024&lt;&gt;"",VLOOKUP(C4024,'BASE EQUIPOS'!$G$8:$H$22,2,0),"")</f>
        <v/>
      </c>
      <c r="E4024" s="241" t="str">
        <f>IF(C4024&lt;&gt;"",VLOOKUP(C4024,'BASE EQUIPOS'!$G$8:$I$22,3,0),"")</f>
        <v/>
      </c>
      <c r="F4024" s="241" t="str">
        <f>IF(C4024&lt;&gt;"",VLOOKUP(C4024,'BASE EQUIPOS'!$G$8:$J$22,4,0),"")</f>
        <v/>
      </c>
      <c r="G4024" s="242"/>
      <c r="H4024" s="233"/>
      <c r="I4024" s="241"/>
      <c r="J4024" s="241"/>
      <c r="K4024" s="241"/>
      <c r="L4024" s="239"/>
      <c r="M4024" s="244"/>
      <c r="N4024" s="245" t="str">
        <f t="shared" ca="1" si="435"/>
        <v/>
      </c>
      <c r="O4024" s="239"/>
      <c r="P4024" s="244"/>
      <c r="Q4024" s="245" t="str">
        <f t="shared" si="436"/>
        <v/>
      </c>
      <c r="U4024" s="246" t="str">
        <f>IFERROR(VLOOKUP(C4024,'BASE EQUIPOS'!$G$8:$O$22,9,0)," ")</f>
        <v xml:space="preserve"> </v>
      </c>
      <c r="V4024" s="232" t="str">
        <f t="shared" si="438"/>
        <v/>
      </c>
      <c r="W4024" s="232" t="str">
        <f t="shared" si="439"/>
        <v/>
      </c>
      <c r="X4024" s="232" t="str">
        <f>IFERROR(VLOOKUP(W4024,Datos!$P$4:$Q$18,2,0),"")</f>
        <v/>
      </c>
      <c r="Y4024" s="232" t="str">
        <f t="shared" si="440"/>
        <v/>
      </c>
      <c r="AA4024" s="314" t="str">
        <f t="shared" ca="1" si="437"/>
        <v/>
      </c>
    </row>
    <row r="4025" spans="1:27" x14ac:dyDescent="0.3">
      <c r="A4025" s="238"/>
      <c r="B4025" s="241" t="str">
        <f t="shared" si="441"/>
        <v/>
      </c>
      <c r="C4025" s="239"/>
      <c r="D4025" s="240" t="str">
        <f>IF(C4025&lt;&gt;"",VLOOKUP(C4025,'BASE EQUIPOS'!$G$8:$H$22,2,0),"")</f>
        <v/>
      </c>
      <c r="E4025" s="241" t="str">
        <f>IF(C4025&lt;&gt;"",VLOOKUP(C4025,'BASE EQUIPOS'!$G$8:$I$22,3,0),"")</f>
        <v/>
      </c>
      <c r="F4025" s="241" t="str">
        <f>IF(C4025&lt;&gt;"",VLOOKUP(C4025,'BASE EQUIPOS'!$G$8:$J$22,4,0),"")</f>
        <v/>
      </c>
      <c r="G4025" s="242"/>
      <c r="H4025" s="233"/>
      <c r="I4025" s="241"/>
      <c r="J4025" s="241"/>
      <c r="K4025" s="241"/>
      <c r="L4025" s="239"/>
      <c r="M4025" s="244"/>
      <c r="N4025" s="245" t="str">
        <f t="shared" ca="1" si="435"/>
        <v/>
      </c>
      <c r="O4025" s="239"/>
      <c r="P4025" s="244"/>
      <c r="Q4025" s="245" t="str">
        <f t="shared" si="436"/>
        <v/>
      </c>
      <c r="U4025" s="246" t="str">
        <f>IFERROR(VLOOKUP(C4025,'BASE EQUIPOS'!$G$8:$O$22,9,0)," ")</f>
        <v xml:space="preserve"> </v>
      </c>
      <c r="V4025" s="232" t="str">
        <f t="shared" si="438"/>
        <v/>
      </c>
      <c r="W4025" s="232" t="str">
        <f t="shared" si="439"/>
        <v/>
      </c>
      <c r="X4025" s="232" t="str">
        <f>IFERROR(VLOOKUP(W4025,Datos!$P$4:$Q$18,2,0),"")</f>
        <v/>
      </c>
      <c r="Y4025" s="232" t="str">
        <f t="shared" si="440"/>
        <v/>
      </c>
      <c r="AA4025" s="314" t="str">
        <f t="shared" ca="1" si="437"/>
        <v/>
      </c>
    </row>
    <row r="4026" spans="1:27" x14ac:dyDescent="0.3">
      <c r="A4026" s="238"/>
      <c r="B4026" s="241" t="str">
        <f t="shared" si="441"/>
        <v/>
      </c>
      <c r="C4026" s="239"/>
      <c r="D4026" s="240" t="str">
        <f>IF(C4026&lt;&gt;"",VLOOKUP(C4026,'BASE EQUIPOS'!$G$8:$H$22,2,0),"")</f>
        <v/>
      </c>
      <c r="E4026" s="241" t="str">
        <f>IF(C4026&lt;&gt;"",VLOOKUP(C4026,'BASE EQUIPOS'!$G$8:$I$22,3,0),"")</f>
        <v/>
      </c>
      <c r="F4026" s="241" t="str">
        <f>IF(C4026&lt;&gt;"",VLOOKUP(C4026,'BASE EQUIPOS'!$G$8:$J$22,4,0),"")</f>
        <v/>
      </c>
      <c r="G4026" s="242"/>
      <c r="H4026" s="233"/>
      <c r="I4026" s="241"/>
      <c r="J4026" s="241"/>
      <c r="K4026" s="241"/>
      <c r="L4026" s="239"/>
      <c r="M4026" s="244"/>
      <c r="N4026" s="245" t="str">
        <f t="shared" ca="1" si="435"/>
        <v/>
      </c>
      <c r="O4026" s="239"/>
      <c r="P4026" s="244"/>
      <c r="Q4026" s="245" t="str">
        <f t="shared" si="436"/>
        <v/>
      </c>
      <c r="U4026" s="246" t="str">
        <f>IFERROR(VLOOKUP(C4026,'BASE EQUIPOS'!$G$8:$O$22,9,0)," ")</f>
        <v xml:space="preserve"> </v>
      </c>
      <c r="V4026" s="232" t="str">
        <f t="shared" si="438"/>
        <v/>
      </c>
      <c r="W4026" s="232" t="str">
        <f t="shared" si="439"/>
        <v/>
      </c>
      <c r="X4026" s="232" t="str">
        <f>IFERROR(VLOOKUP(W4026,Datos!$P$4:$Q$18,2,0),"")</f>
        <v/>
      </c>
      <c r="Y4026" s="232" t="str">
        <f t="shared" si="440"/>
        <v/>
      </c>
      <c r="AA4026" s="314" t="str">
        <f t="shared" ca="1" si="437"/>
        <v/>
      </c>
    </row>
    <row r="4027" spans="1:27" x14ac:dyDescent="0.3">
      <c r="A4027" s="238"/>
      <c r="B4027" s="241" t="str">
        <f t="shared" si="441"/>
        <v/>
      </c>
      <c r="C4027" s="239"/>
      <c r="D4027" s="240" t="str">
        <f>IF(C4027&lt;&gt;"",VLOOKUP(C4027,'BASE EQUIPOS'!$G$8:$H$22,2,0),"")</f>
        <v/>
      </c>
      <c r="E4027" s="241" t="str">
        <f>IF(C4027&lt;&gt;"",VLOOKUP(C4027,'BASE EQUIPOS'!$G$8:$I$22,3,0),"")</f>
        <v/>
      </c>
      <c r="F4027" s="241" t="str">
        <f>IF(C4027&lt;&gt;"",VLOOKUP(C4027,'BASE EQUIPOS'!$G$8:$J$22,4,0),"")</f>
        <v/>
      </c>
      <c r="G4027" s="242"/>
      <c r="H4027" s="233"/>
      <c r="I4027" s="241"/>
      <c r="J4027" s="241"/>
      <c r="K4027" s="241"/>
      <c r="L4027" s="239"/>
      <c r="M4027" s="244"/>
      <c r="N4027" s="245" t="str">
        <f t="shared" ca="1" si="435"/>
        <v/>
      </c>
      <c r="O4027" s="239"/>
      <c r="P4027" s="244"/>
      <c r="Q4027" s="245" t="str">
        <f t="shared" si="436"/>
        <v/>
      </c>
      <c r="U4027" s="246" t="str">
        <f>IFERROR(VLOOKUP(C4027,'BASE EQUIPOS'!$G$8:$O$22,9,0)," ")</f>
        <v xml:space="preserve"> </v>
      </c>
      <c r="V4027" s="232" t="str">
        <f t="shared" si="438"/>
        <v/>
      </c>
      <c r="W4027" s="232" t="str">
        <f t="shared" si="439"/>
        <v/>
      </c>
      <c r="X4027" s="232" t="str">
        <f>IFERROR(VLOOKUP(W4027,Datos!$P$4:$Q$18,2,0),"")</f>
        <v/>
      </c>
      <c r="Y4027" s="232" t="str">
        <f t="shared" si="440"/>
        <v/>
      </c>
      <c r="AA4027" s="314" t="str">
        <f t="shared" ca="1" si="437"/>
        <v/>
      </c>
    </row>
    <row r="4028" spans="1:27" x14ac:dyDescent="0.3">
      <c r="A4028" s="238"/>
      <c r="B4028" s="241" t="str">
        <f t="shared" si="441"/>
        <v/>
      </c>
      <c r="C4028" s="239"/>
      <c r="D4028" s="240" t="str">
        <f>IF(C4028&lt;&gt;"",VLOOKUP(C4028,'BASE EQUIPOS'!$G$8:$H$22,2,0),"")</f>
        <v/>
      </c>
      <c r="E4028" s="241" t="str">
        <f>IF(C4028&lt;&gt;"",VLOOKUP(C4028,'BASE EQUIPOS'!$G$8:$I$22,3,0),"")</f>
        <v/>
      </c>
      <c r="F4028" s="241" t="str">
        <f>IF(C4028&lt;&gt;"",VLOOKUP(C4028,'BASE EQUIPOS'!$G$8:$J$22,4,0),"")</f>
        <v/>
      </c>
      <c r="G4028" s="242"/>
      <c r="H4028" s="233"/>
      <c r="I4028" s="241"/>
      <c r="J4028" s="241"/>
      <c r="K4028" s="241"/>
      <c r="L4028" s="239"/>
      <c r="M4028" s="244"/>
      <c r="N4028" s="245" t="str">
        <f t="shared" ca="1" si="435"/>
        <v/>
      </c>
      <c r="O4028" s="239"/>
      <c r="P4028" s="244"/>
      <c r="Q4028" s="245" t="str">
        <f t="shared" si="436"/>
        <v/>
      </c>
      <c r="U4028" s="246" t="str">
        <f>IFERROR(VLOOKUP(C4028,'BASE EQUIPOS'!$G$8:$O$22,9,0)," ")</f>
        <v xml:space="preserve"> </v>
      </c>
      <c r="V4028" s="232" t="str">
        <f t="shared" si="438"/>
        <v/>
      </c>
      <c r="W4028" s="232" t="str">
        <f t="shared" si="439"/>
        <v/>
      </c>
      <c r="X4028" s="232" t="str">
        <f>IFERROR(VLOOKUP(W4028,Datos!$P$4:$Q$18,2,0),"")</f>
        <v/>
      </c>
      <c r="Y4028" s="232" t="str">
        <f t="shared" si="440"/>
        <v/>
      </c>
      <c r="AA4028" s="314" t="str">
        <f t="shared" ca="1" si="437"/>
        <v/>
      </c>
    </row>
    <row r="4029" spans="1:27" x14ac:dyDescent="0.3">
      <c r="A4029" s="238"/>
      <c r="B4029" s="241" t="str">
        <f t="shared" si="441"/>
        <v/>
      </c>
      <c r="C4029" s="239"/>
      <c r="D4029" s="240" t="str">
        <f>IF(C4029&lt;&gt;"",VLOOKUP(C4029,'BASE EQUIPOS'!$G$8:$H$22,2,0),"")</f>
        <v/>
      </c>
      <c r="E4029" s="241" t="str">
        <f>IF(C4029&lt;&gt;"",VLOOKUP(C4029,'BASE EQUIPOS'!$G$8:$I$22,3,0),"")</f>
        <v/>
      </c>
      <c r="F4029" s="241" t="str">
        <f>IF(C4029&lt;&gt;"",VLOOKUP(C4029,'BASE EQUIPOS'!$G$8:$J$22,4,0),"")</f>
        <v/>
      </c>
      <c r="G4029" s="242"/>
      <c r="H4029" s="233"/>
      <c r="I4029" s="241"/>
      <c r="J4029" s="241"/>
      <c r="K4029" s="241"/>
      <c r="L4029" s="239"/>
      <c r="M4029" s="244"/>
      <c r="N4029" s="245" t="str">
        <f t="shared" ca="1" si="435"/>
        <v/>
      </c>
      <c r="O4029" s="239"/>
      <c r="P4029" s="244"/>
      <c r="Q4029" s="245" t="str">
        <f t="shared" si="436"/>
        <v/>
      </c>
      <c r="U4029" s="246" t="str">
        <f>IFERROR(VLOOKUP(C4029,'BASE EQUIPOS'!$G$8:$O$22,9,0)," ")</f>
        <v xml:space="preserve"> </v>
      </c>
      <c r="V4029" s="232" t="str">
        <f t="shared" si="438"/>
        <v/>
      </c>
      <c r="W4029" s="232" t="str">
        <f t="shared" si="439"/>
        <v/>
      </c>
      <c r="X4029" s="232" t="str">
        <f>IFERROR(VLOOKUP(W4029,Datos!$P$4:$Q$18,2,0),"")</f>
        <v/>
      </c>
      <c r="Y4029" s="232" t="str">
        <f t="shared" si="440"/>
        <v/>
      </c>
      <c r="AA4029" s="314" t="str">
        <f t="shared" ca="1" si="437"/>
        <v/>
      </c>
    </row>
    <row r="4030" spans="1:27" x14ac:dyDescent="0.3">
      <c r="A4030" s="238"/>
      <c r="B4030" s="241" t="str">
        <f t="shared" si="441"/>
        <v/>
      </c>
      <c r="C4030" s="239"/>
      <c r="D4030" s="240" t="str">
        <f>IF(C4030&lt;&gt;"",VLOOKUP(C4030,'BASE EQUIPOS'!$G$8:$H$22,2,0),"")</f>
        <v/>
      </c>
      <c r="E4030" s="241" t="str">
        <f>IF(C4030&lt;&gt;"",VLOOKUP(C4030,'BASE EQUIPOS'!$G$8:$I$22,3,0),"")</f>
        <v/>
      </c>
      <c r="F4030" s="241" t="str">
        <f>IF(C4030&lt;&gt;"",VLOOKUP(C4030,'BASE EQUIPOS'!$G$8:$J$22,4,0),"")</f>
        <v/>
      </c>
      <c r="G4030" s="242"/>
      <c r="H4030" s="233"/>
      <c r="I4030" s="241"/>
      <c r="J4030" s="241"/>
      <c r="K4030" s="241"/>
      <c r="L4030" s="239"/>
      <c r="M4030" s="244"/>
      <c r="N4030" s="245" t="str">
        <f t="shared" ca="1" si="435"/>
        <v/>
      </c>
      <c r="O4030" s="239"/>
      <c r="P4030" s="244"/>
      <c r="Q4030" s="245" t="str">
        <f t="shared" si="436"/>
        <v/>
      </c>
      <c r="U4030" s="246" t="str">
        <f>IFERROR(VLOOKUP(C4030,'BASE EQUIPOS'!$G$8:$O$22,9,0)," ")</f>
        <v xml:space="preserve"> </v>
      </c>
      <c r="V4030" s="232" t="str">
        <f t="shared" si="438"/>
        <v/>
      </c>
      <c r="W4030" s="232" t="str">
        <f t="shared" si="439"/>
        <v/>
      </c>
      <c r="X4030" s="232" t="str">
        <f>IFERROR(VLOOKUP(W4030,Datos!$P$4:$Q$18,2,0),"")</f>
        <v/>
      </c>
      <c r="Y4030" s="232" t="str">
        <f t="shared" si="440"/>
        <v/>
      </c>
      <c r="AA4030" s="314" t="str">
        <f t="shared" ca="1" si="437"/>
        <v/>
      </c>
    </row>
    <row r="4031" spans="1:27" x14ac:dyDescent="0.3">
      <c r="A4031" s="238"/>
      <c r="B4031" s="241" t="str">
        <f t="shared" si="441"/>
        <v/>
      </c>
      <c r="C4031" s="239"/>
      <c r="D4031" s="240" t="str">
        <f>IF(C4031&lt;&gt;"",VLOOKUP(C4031,'BASE EQUIPOS'!$G$8:$H$22,2,0),"")</f>
        <v/>
      </c>
      <c r="E4031" s="241" t="str">
        <f>IF(C4031&lt;&gt;"",VLOOKUP(C4031,'BASE EQUIPOS'!$G$8:$I$22,3,0),"")</f>
        <v/>
      </c>
      <c r="F4031" s="241" t="str">
        <f>IF(C4031&lt;&gt;"",VLOOKUP(C4031,'BASE EQUIPOS'!$G$8:$J$22,4,0),"")</f>
        <v/>
      </c>
      <c r="G4031" s="242"/>
      <c r="H4031" s="233"/>
      <c r="I4031" s="241"/>
      <c r="J4031" s="241"/>
      <c r="K4031" s="241"/>
      <c r="L4031" s="239"/>
      <c r="M4031" s="244"/>
      <c r="N4031" s="245" t="str">
        <f t="shared" ca="1" si="435"/>
        <v/>
      </c>
      <c r="O4031" s="239"/>
      <c r="P4031" s="244"/>
      <c r="Q4031" s="245" t="str">
        <f t="shared" si="436"/>
        <v/>
      </c>
      <c r="U4031" s="246" t="str">
        <f>IFERROR(VLOOKUP(C4031,'BASE EQUIPOS'!$G$8:$O$22,9,0)," ")</f>
        <v xml:space="preserve"> </v>
      </c>
      <c r="V4031" s="232" t="str">
        <f t="shared" si="438"/>
        <v/>
      </c>
      <c r="W4031" s="232" t="str">
        <f t="shared" si="439"/>
        <v/>
      </c>
      <c r="X4031" s="232" t="str">
        <f>IFERROR(VLOOKUP(W4031,Datos!$P$4:$Q$18,2,0),"")</f>
        <v/>
      </c>
      <c r="Y4031" s="232" t="str">
        <f t="shared" si="440"/>
        <v/>
      </c>
      <c r="AA4031" s="314" t="str">
        <f t="shared" ca="1" si="437"/>
        <v/>
      </c>
    </row>
    <row r="4032" spans="1:27" x14ac:dyDescent="0.3">
      <c r="A4032" s="238"/>
      <c r="B4032" s="241" t="str">
        <f t="shared" si="441"/>
        <v/>
      </c>
      <c r="C4032" s="239"/>
      <c r="D4032" s="240" t="str">
        <f>IF(C4032&lt;&gt;"",VLOOKUP(C4032,'BASE EQUIPOS'!$G$8:$H$22,2,0),"")</f>
        <v/>
      </c>
      <c r="E4032" s="241" t="str">
        <f>IF(C4032&lt;&gt;"",VLOOKUP(C4032,'BASE EQUIPOS'!$G$8:$I$22,3,0),"")</f>
        <v/>
      </c>
      <c r="F4032" s="241" t="str">
        <f>IF(C4032&lt;&gt;"",VLOOKUP(C4032,'BASE EQUIPOS'!$G$8:$J$22,4,0),"")</f>
        <v/>
      </c>
      <c r="G4032" s="242"/>
      <c r="H4032" s="233"/>
      <c r="I4032" s="241"/>
      <c r="J4032" s="241"/>
      <c r="K4032" s="241"/>
      <c r="L4032" s="239"/>
      <c r="M4032" s="244"/>
      <c r="N4032" s="245" t="str">
        <f t="shared" ca="1" si="435"/>
        <v/>
      </c>
      <c r="O4032" s="239"/>
      <c r="P4032" s="244"/>
      <c r="Q4032" s="245" t="str">
        <f t="shared" si="436"/>
        <v/>
      </c>
      <c r="U4032" s="246" t="str">
        <f>IFERROR(VLOOKUP(C4032,'BASE EQUIPOS'!$G$8:$O$22,9,0)," ")</f>
        <v xml:space="preserve"> </v>
      </c>
      <c r="V4032" s="232" t="str">
        <f t="shared" si="438"/>
        <v/>
      </c>
      <c r="W4032" s="232" t="str">
        <f t="shared" si="439"/>
        <v/>
      </c>
      <c r="X4032" s="232" t="str">
        <f>IFERROR(VLOOKUP(W4032,Datos!$P$4:$Q$18,2,0),"")</f>
        <v/>
      </c>
      <c r="Y4032" s="232" t="str">
        <f t="shared" si="440"/>
        <v/>
      </c>
      <c r="AA4032" s="314" t="str">
        <f t="shared" ca="1" si="437"/>
        <v/>
      </c>
    </row>
    <row r="4033" spans="1:27" x14ac:dyDescent="0.3">
      <c r="A4033" s="238"/>
      <c r="B4033" s="241" t="str">
        <f t="shared" si="441"/>
        <v/>
      </c>
      <c r="C4033" s="239"/>
      <c r="D4033" s="240" t="str">
        <f>IF(C4033&lt;&gt;"",VLOOKUP(C4033,'BASE EQUIPOS'!$G$8:$H$22,2,0),"")</f>
        <v/>
      </c>
      <c r="E4033" s="241" t="str">
        <f>IF(C4033&lt;&gt;"",VLOOKUP(C4033,'BASE EQUIPOS'!$G$8:$I$22,3,0),"")</f>
        <v/>
      </c>
      <c r="F4033" s="241" t="str">
        <f>IF(C4033&lt;&gt;"",VLOOKUP(C4033,'BASE EQUIPOS'!$G$8:$J$22,4,0),"")</f>
        <v/>
      </c>
      <c r="G4033" s="242"/>
      <c r="H4033" s="233"/>
      <c r="I4033" s="241"/>
      <c r="J4033" s="241"/>
      <c r="K4033" s="241"/>
      <c r="L4033" s="239"/>
      <c r="M4033" s="244"/>
      <c r="N4033" s="245" t="str">
        <f t="shared" ca="1" si="435"/>
        <v/>
      </c>
      <c r="O4033" s="239"/>
      <c r="P4033" s="244"/>
      <c r="Q4033" s="245" t="str">
        <f t="shared" si="436"/>
        <v/>
      </c>
      <c r="U4033" s="246" t="str">
        <f>IFERROR(VLOOKUP(C4033,'BASE EQUIPOS'!$G$8:$O$22,9,0)," ")</f>
        <v xml:space="preserve"> </v>
      </c>
      <c r="V4033" s="232" t="str">
        <f t="shared" si="438"/>
        <v/>
      </c>
      <c r="W4033" s="232" t="str">
        <f t="shared" si="439"/>
        <v/>
      </c>
      <c r="X4033" s="232" t="str">
        <f>IFERROR(VLOOKUP(W4033,Datos!$P$4:$Q$18,2,0),"")</f>
        <v/>
      </c>
      <c r="Y4033" s="232" t="str">
        <f t="shared" si="440"/>
        <v/>
      </c>
      <c r="AA4033" s="314" t="str">
        <f t="shared" ca="1" si="437"/>
        <v/>
      </c>
    </row>
    <row r="4034" spans="1:27" x14ac:dyDescent="0.3">
      <c r="A4034" s="238"/>
      <c r="B4034" s="241" t="str">
        <f t="shared" si="441"/>
        <v/>
      </c>
      <c r="C4034" s="239"/>
      <c r="D4034" s="240" t="str">
        <f>IF(C4034&lt;&gt;"",VLOOKUP(C4034,'BASE EQUIPOS'!$G$8:$H$22,2,0),"")</f>
        <v/>
      </c>
      <c r="E4034" s="241" t="str">
        <f>IF(C4034&lt;&gt;"",VLOOKUP(C4034,'BASE EQUIPOS'!$G$8:$I$22,3,0),"")</f>
        <v/>
      </c>
      <c r="F4034" s="241" t="str">
        <f>IF(C4034&lt;&gt;"",VLOOKUP(C4034,'BASE EQUIPOS'!$G$8:$J$22,4,0),"")</f>
        <v/>
      </c>
      <c r="G4034" s="242"/>
      <c r="H4034" s="233"/>
      <c r="I4034" s="241"/>
      <c r="J4034" s="241"/>
      <c r="K4034" s="241"/>
      <c r="L4034" s="239"/>
      <c r="M4034" s="244"/>
      <c r="N4034" s="245" t="str">
        <f t="shared" ca="1" si="435"/>
        <v/>
      </c>
      <c r="O4034" s="239"/>
      <c r="P4034" s="244"/>
      <c r="Q4034" s="245" t="str">
        <f t="shared" si="436"/>
        <v/>
      </c>
      <c r="U4034" s="246" t="str">
        <f>IFERROR(VLOOKUP(C4034,'BASE EQUIPOS'!$G$8:$O$22,9,0)," ")</f>
        <v xml:space="preserve"> </v>
      </c>
      <c r="V4034" s="232" t="str">
        <f t="shared" si="438"/>
        <v/>
      </c>
      <c r="W4034" s="232" t="str">
        <f t="shared" si="439"/>
        <v/>
      </c>
      <c r="X4034" s="232" t="str">
        <f>IFERROR(VLOOKUP(W4034,Datos!$P$4:$Q$18,2,0),"")</f>
        <v/>
      </c>
      <c r="Y4034" s="232" t="str">
        <f t="shared" si="440"/>
        <v/>
      </c>
      <c r="AA4034" s="314" t="str">
        <f t="shared" ca="1" si="437"/>
        <v/>
      </c>
    </row>
    <row r="4035" spans="1:27" x14ac:dyDescent="0.3">
      <c r="A4035" s="238"/>
      <c r="B4035" s="241" t="str">
        <f t="shared" si="441"/>
        <v/>
      </c>
      <c r="C4035" s="239"/>
      <c r="D4035" s="240" t="str">
        <f>IF(C4035&lt;&gt;"",VLOOKUP(C4035,'BASE EQUIPOS'!$G$8:$H$22,2,0),"")</f>
        <v/>
      </c>
      <c r="E4035" s="241" t="str">
        <f>IF(C4035&lt;&gt;"",VLOOKUP(C4035,'BASE EQUIPOS'!$G$8:$I$22,3,0),"")</f>
        <v/>
      </c>
      <c r="F4035" s="241" t="str">
        <f>IF(C4035&lt;&gt;"",VLOOKUP(C4035,'BASE EQUIPOS'!$G$8:$J$22,4,0),"")</f>
        <v/>
      </c>
      <c r="G4035" s="242"/>
      <c r="H4035" s="233"/>
      <c r="I4035" s="241"/>
      <c r="J4035" s="241"/>
      <c r="K4035" s="241"/>
      <c r="L4035" s="239"/>
      <c r="M4035" s="244"/>
      <c r="N4035" s="245" t="str">
        <f t="shared" ca="1" si="435"/>
        <v/>
      </c>
      <c r="O4035" s="239"/>
      <c r="P4035" s="244"/>
      <c r="Q4035" s="245" t="str">
        <f t="shared" si="436"/>
        <v/>
      </c>
      <c r="U4035" s="246" t="str">
        <f>IFERROR(VLOOKUP(C4035,'BASE EQUIPOS'!$G$8:$O$22,9,0)," ")</f>
        <v xml:space="preserve"> </v>
      </c>
      <c r="V4035" s="232" t="str">
        <f t="shared" si="438"/>
        <v/>
      </c>
      <c r="W4035" s="232" t="str">
        <f t="shared" si="439"/>
        <v/>
      </c>
      <c r="X4035" s="232" t="str">
        <f>IFERROR(VLOOKUP(W4035,Datos!$P$4:$Q$18,2,0),"")</f>
        <v/>
      </c>
      <c r="Y4035" s="232" t="str">
        <f t="shared" si="440"/>
        <v/>
      </c>
      <c r="AA4035" s="314" t="str">
        <f t="shared" ca="1" si="437"/>
        <v/>
      </c>
    </row>
    <row r="4036" spans="1:27" x14ac:dyDescent="0.3">
      <c r="A4036" s="238"/>
      <c r="B4036" s="241" t="str">
        <f t="shared" si="441"/>
        <v/>
      </c>
      <c r="C4036" s="239"/>
      <c r="D4036" s="240" t="str">
        <f>IF(C4036&lt;&gt;"",VLOOKUP(C4036,'BASE EQUIPOS'!$G$8:$H$22,2,0),"")</f>
        <v/>
      </c>
      <c r="E4036" s="241" t="str">
        <f>IF(C4036&lt;&gt;"",VLOOKUP(C4036,'BASE EQUIPOS'!$G$8:$I$22,3,0),"")</f>
        <v/>
      </c>
      <c r="F4036" s="241" t="str">
        <f>IF(C4036&lt;&gt;"",VLOOKUP(C4036,'BASE EQUIPOS'!$G$8:$J$22,4,0),"")</f>
        <v/>
      </c>
      <c r="G4036" s="242"/>
      <c r="H4036" s="233"/>
      <c r="I4036" s="241"/>
      <c r="J4036" s="241"/>
      <c r="K4036" s="241"/>
      <c r="L4036" s="239"/>
      <c r="M4036" s="244"/>
      <c r="N4036" s="245" t="str">
        <f t="shared" ca="1" si="435"/>
        <v/>
      </c>
      <c r="O4036" s="239"/>
      <c r="P4036" s="244"/>
      <c r="Q4036" s="245" t="str">
        <f t="shared" si="436"/>
        <v/>
      </c>
      <c r="U4036" s="246" t="str">
        <f>IFERROR(VLOOKUP(C4036,'BASE EQUIPOS'!$G$8:$O$22,9,0)," ")</f>
        <v xml:space="preserve"> </v>
      </c>
      <c r="V4036" s="232" t="str">
        <f t="shared" si="438"/>
        <v/>
      </c>
      <c r="W4036" s="232" t="str">
        <f t="shared" si="439"/>
        <v/>
      </c>
      <c r="X4036" s="232" t="str">
        <f>IFERROR(VLOOKUP(W4036,Datos!$P$4:$Q$18,2,0),"")</f>
        <v/>
      </c>
      <c r="Y4036" s="232" t="str">
        <f t="shared" si="440"/>
        <v/>
      </c>
      <c r="AA4036" s="314" t="str">
        <f t="shared" ca="1" si="437"/>
        <v/>
      </c>
    </row>
    <row r="4037" spans="1:27" x14ac:dyDescent="0.3">
      <c r="A4037" s="238"/>
      <c r="B4037" s="241" t="str">
        <f t="shared" si="441"/>
        <v/>
      </c>
      <c r="C4037" s="239"/>
      <c r="D4037" s="240" t="str">
        <f>IF(C4037&lt;&gt;"",VLOOKUP(C4037,'BASE EQUIPOS'!$G$8:$H$22,2,0),"")</f>
        <v/>
      </c>
      <c r="E4037" s="241" t="str">
        <f>IF(C4037&lt;&gt;"",VLOOKUP(C4037,'BASE EQUIPOS'!$G$8:$I$22,3,0),"")</f>
        <v/>
      </c>
      <c r="F4037" s="241" t="str">
        <f>IF(C4037&lt;&gt;"",VLOOKUP(C4037,'BASE EQUIPOS'!$G$8:$J$22,4,0),"")</f>
        <v/>
      </c>
      <c r="G4037" s="242"/>
      <c r="H4037" s="233"/>
      <c r="I4037" s="241"/>
      <c r="J4037" s="241"/>
      <c r="K4037" s="241"/>
      <c r="L4037" s="239"/>
      <c r="M4037" s="244"/>
      <c r="N4037" s="245" t="str">
        <f t="shared" ca="1" si="435"/>
        <v/>
      </c>
      <c r="O4037" s="239"/>
      <c r="P4037" s="244"/>
      <c r="Q4037" s="245" t="str">
        <f t="shared" si="436"/>
        <v/>
      </c>
      <c r="U4037" s="246" t="str">
        <f>IFERROR(VLOOKUP(C4037,'BASE EQUIPOS'!$G$8:$O$22,9,0)," ")</f>
        <v xml:space="preserve"> </v>
      </c>
      <c r="V4037" s="232" t="str">
        <f t="shared" si="438"/>
        <v/>
      </c>
      <c r="W4037" s="232" t="str">
        <f t="shared" si="439"/>
        <v/>
      </c>
      <c r="X4037" s="232" t="str">
        <f>IFERROR(VLOOKUP(W4037,Datos!$P$4:$Q$18,2,0),"")</f>
        <v/>
      </c>
      <c r="Y4037" s="232" t="str">
        <f t="shared" si="440"/>
        <v/>
      </c>
      <c r="AA4037" s="314" t="str">
        <f t="shared" ca="1" si="437"/>
        <v/>
      </c>
    </row>
    <row r="4038" spans="1:27" x14ac:dyDescent="0.3">
      <c r="A4038" s="238"/>
      <c r="B4038" s="241" t="str">
        <f t="shared" si="441"/>
        <v/>
      </c>
      <c r="C4038" s="239"/>
      <c r="D4038" s="240" t="str">
        <f>IF(C4038&lt;&gt;"",VLOOKUP(C4038,'BASE EQUIPOS'!$G$8:$H$22,2,0),"")</f>
        <v/>
      </c>
      <c r="E4038" s="241" t="str">
        <f>IF(C4038&lt;&gt;"",VLOOKUP(C4038,'BASE EQUIPOS'!$G$8:$I$22,3,0),"")</f>
        <v/>
      </c>
      <c r="F4038" s="241" t="str">
        <f>IF(C4038&lt;&gt;"",VLOOKUP(C4038,'BASE EQUIPOS'!$G$8:$J$22,4,0),"")</f>
        <v/>
      </c>
      <c r="G4038" s="242"/>
      <c r="H4038" s="233"/>
      <c r="I4038" s="241"/>
      <c r="J4038" s="241"/>
      <c r="K4038" s="241"/>
      <c r="L4038" s="239"/>
      <c r="M4038" s="244"/>
      <c r="N4038" s="245" t="str">
        <f t="shared" ca="1" si="435"/>
        <v/>
      </c>
      <c r="O4038" s="239"/>
      <c r="P4038" s="244"/>
      <c r="Q4038" s="245" t="str">
        <f t="shared" si="436"/>
        <v/>
      </c>
      <c r="U4038" s="246" t="str">
        <f>IFERROR(VLOOKUP(C4038,'BASE EQUIPOS'!$G$8:$O$22,9,0)," ")</f>
        <v xml:space="preserve"> </v>
      </c>
      <c r="V4038" s="232" t="str">
        <f t="shared" si="438"/>
        <v/>
      </c>
      <c r="W4038" s="232" t="str">
        <f t="shared" si="439"/>
        <v/>
      </c>
      <c r="X4038" s="232" t="str">
        <f>IFERROR(VLOOKUP(W4038,Datos!$P$4:$Q$18,2,0),"")</f>
        <v/>
      </c>
      <c r="Y4038" s="232" t="str">
        <f t="shared" si="440"/>
        <v/>
      </c>
      <c r="AA4038" s="314" t="str">
        <f t="shared" ca="1" si="437"/>
        <v/>
      </c>
    </row>
    <row r="4039" spans="1:27" x14ac:dyDescent="0.3">
      <c r="A4039" s="238"/>
      <c r="B4039" s="241" t="str">
        <f t="shared" si="441"/>
        <v/>
      </c>
      <c r="C4039" s="239"/>
      <c r="D4039" s="240" t="str">
        <f>IF(C4039&lt;&gt;"",VLOOKUP(C4039,'BASE EQUIPOS'!$G$8:$H$22,2,0),"")</f>
        <v/>
      </c>
      <c r="E4039" s="241" t="str">
        <f>IF(C4039&lt;&gt;"",VLOOKUP(C4039,'BASE EQUIPOS'!$G$8:$I$22,3,0),"")</f>
        <v/>
      </c>
      <c r="F4039" s="241" t="str">
        <f>IF(C4039&lt;&gt;"",VLOOKUP(C4039,'BASE EQUIPOS'!$G$8:$J$22,4,0),"")</f>
        <v/>
      </c>
      <c r="G4039" s="242"/>
      <c r="H4039" s="233"/>
      <c r="I4039" s="241"/>
      <c r="J4039" s="241"/>
      <c r="K4039" s="241"/>
      <c r="L4039" s="239"/>
      <c r="M4039" s="244"/>
      <c r="N4039" s="245" t="str">
        <f t="shared" ca="1" si="435"/>
        <v/>
      </c>
      <c r="O4039" s="239"/>
      <c r="P4039" s="244"/>
      <c r="Q4039" s="245" t="str">
        <f t="shared" si="436"/>
        <v/>
      </c>
      <c r="U4039" s="246" t="str">
        <f>IFERROR(VLOOKUP(C4039,'BASE EQUIPOS'!$G$8:$O$22,9,0)," ")</f>
        <v xml:space="preserve"> </v>
      </c>
      <c r="V4039" s="232" t="str">
        <f t="shared" si="438"/>
        <v/>
      </c>
      <c r="W4039" s="232" t="str">
        <f t="shared" si="439"/>
        <v/>
      </c>
      <c r="X4039" s="232" t="str">
        <f>IFERROR(VLOOKUP(W4039,Datos!$P$4:$Q$18,2,0),"")</f>
        <v/>
      </c>
      <c r="Y4039" s="232" t="str">
        <f t="shared" si="440"/>
        <v/>
      </c>
      <c r="AA4039" s="314" t="str">
        <f t="shared" ca="1" si="437"/>
        <v/>
      </c>
    </row>
    <row r="4040" spans="1:27" x14ac:dyDescent="0.3">
      <c r="A4040" s="238"/>
      <c r="B4040" s="241" t="str">
        <f t="shared" si="441"/>
        <v/>
      </c>
      <c r="C4040" s="239"/>
      <c r="D4040" s="240" t="str">
        <f>IF(C4040&lt;&gt;"",VLOOKUP(C4040,'BASE EQUIPOS'!$G$8:$H$22,2,0),"")</f>
        <v/>
      </c>
      <c r="E4040" s="241" t="str">
        <f>IF(C4040&lt;&gt;"",VLOOKUP(C4040,'BASE EQUIPOS'!$G$8:$I$22,3,0),"")</f>
        <v/>
      </c>
      <c r="F4040" s="241" t="str">
        <f>IF(C4040&lt;&gt;"",VLOOKUP(C4040,'BASE EQUIPOS'!$G$8:$J$22,4,0),"")</f>
        <v/>
      </c>
      <c r="G4040" s="242"/>
      <c r="H4040" s="233"/>
      <c r="I4040" s="241"/>
      <c r="J4040" s="241"/>
      <c r="K4040" s="241"/>
      <c r="L4040" s="239"/>
      <c r="M4040" s="244"/>
      <c r="N4040" s="245" t="str">
        <f t="shared" ca="1" si="435"/>
        <v/>
      </c>
      <c r="O4040" s="239"/>
      <c r="P4040" s="244"/>
      <c r="Q4040" s="245" t="str">
        <f t="shared" si="436"/>
        <v/>
      </c>
      <c r="U4040" s="246" t="str">
        <f>IFERROR(VLOOKUP(C4040,'BASE EQUIPOS'!$G$8:$O$22,9,0)," ")</f>
        <v xml:space="preserve"> </v>
      </c>
      <c r="V4040" s="232" t="str">
        <f t="shared" si="438"/>
        <v/>
      </c>
      <c r="W4040" s="232" t="str">
        <f t="shared" si="439"/>
        <v/>
      </c>
      <c r="X4040" s="232" t="str">
        <f>IFERROR(VLOOKUP(W4040,Datos!$P$4:$Q$18,2,0),"")</f>
        <v/>
      </c>
      <c r="Y4040" s="232" t="str">
        <f t="shared" si="440"/>
        <v/>
      </c>
      <c r="AA4040" s="314" t="str">
        <f t="shared" ca="1" si="437"/>
        <v/>
      </c>
    </row>
    <row r="4041" spans="1:27" x14ac:dyDescent="0.3">
      <c r="A4041" s="238"/>
      <c r="B4041" s="241" t="str">
        <f t="shared" si="441"/>
        <v/>
      </c>
      <c r="C4041" s="239"/>
      <c r="D4041" s="240" t="str">
        <f>IF(C4041&lt;&gt;"",VLOOKUP(C4041,'BASE EQUIPOS'!$G$8:$H$22,2,0),"")</f>
        <v/>
      </c>
      <c r="E4041" s="241" t="str">
        <f>IF(C4041&lt;&gt;"",VLOOKUP(C4041,'BASE EQUIPOS'!$G$8:$I$22,3,0),"")</f>
        <v/>
      </c>
      <c r="F4041" s="241" t="str">
        <f>IF(C4041&lt;&gt;"",VLOOKUP(C4041,'BASE EQUIPOS'!$G$8:$J$22,4,0),"")</f>
        <v/>
      </c>
      <c r="G4041" s="242"/>
      <c r="H4041" s="233"/>
      <c r="I4041" s="241"/>
      <c r="J4041" s="241"/>
      <c r="K4041" s="241"/>
      <c r="L4041" s="239"/>
      <c r="M4041" s="244"/>
      <c r="N4041" s="245" t="str">
        <f t="shared" ca="1" si="435"/>
        <v/>
      </c>
      <c r="O4041" s="239"/>
      <c r="P4041" s="244"/>
      <c r="Q4041" s="245" t="str">
        <f t="shared" si="436"/>
        <v/>
      </c>
      <c r="U4041" s="246" t="str">
        <f>IFERROR(VLOOKUP(C4041,'BASE EQUIPOS'!$G$8:$O$22,9,0)," ")</f>
        <v xml:space="preserve"> </v>
      </c>
      <c r="V4041" s="232" t="str">
        <f t="shared" si="438"/>
        <v/>
      </c>
      <c r="W4041" s="232" t="str">
        <f t="shared" si="439"/>
        <v/>
      </c>
      <c r="X4041" s="232" t="str">
        <f>IFERROR(VLOOKUP(W4041,Datos!$P$4:$Q$18,2,0),"")</f>
        <v/>
      </c>
      <c r="Y4041" s="232" t="str">
        <f t="shared" si="440"/>
        <v/>
      </c>
      <c r="AA4041" s="314" t="str">
        <f t="shared" ca="1" si="437"/>
        <v/>
      </c>
    </row>
    <row r="4042" spans="1:27" x14ac:dyDescent="0.3">
      <c r="A4042" s="238"/>
      <c r="B4042" s="241" t="str">
        <f t="shared" si="441"/>
        <v/>
      </c>
      <c r="C4042" s="239"/>
      <c r="D4042" s="240" t="str">
        <f>IF(C4042&lt;&gt;"",VLOOKUP(C4042,'BASE EQUIPOS'!$G$8:$H$22,2,0),"")</f>
        <v/>
      </c>
      <c r="E4042" s="241" t="str">
        <f>IF(C4042&lt;&gt;"",VLOOKUP(C4042,'BASE EQUIPOS'!$G$8:$I$22,3,0),"")</f>
        <v/>
      </c>
      <c r="F4042" s="241" t="str">
        <f>IF(C4042&lt;&gt;"",VLOOKUP(C4042,'BASE EQUIPOS'!$G$8:$J$22,4,0),"")</f>
        <v/>
      </c>
      <c r="G4042" s="242"/>
      <c r="H4042" s="233"/>
      <c r="I4042" s="241"/>
      <c r="J4042" s="241"/>
      <c r="K4042" s="241"/>
      <c r="L4042" s="239"/>
      <c r="M4042" s="244"/>
      <c r="N4042" s="245" t="str">
        <f t="shared" ca="1" si="435"/>
        <v/>
      </c>
      <c r="O4042" s="239"/>
      <c r="P4042" s="244"/>
      <c r="Q4042" s="245" t="str">
        <f t="shared" si="436"/>
        <v/>
      </c>
      <c r="U4042" s="246" t="str">
        <f>IFERROR(VLOOKUP(C4042,'BASE EQUIPOS'!$G$8:$O$22,9,0)," ")</f>
        <v xml:space="preserve"> </v>
      </c>
      <c r="V4042" s="232" t="str">
        <f t="shared" si="438"/>
        <v/>
      </c>
      <c r="W4042" s="232" t="str">
        <f t="shared" si="439"/>
        <v/>
      </c>
      <c r="X4042" s="232" t="str">
        <f>IFERROR(VLOOKUP(W4042,Datos!$P$4:$Q$18,2,0),"")</f>
        <v/>
      </c>
      <c r="Y4042" s="232" t="str">
        <f t="shared" si="440"/>
        <v/>
      </c>
      <c r="AA4042" s="314" t="str">
        <f t="shared" ca="1" si="437"/>
        <v/>
      </c>
    </row>
    <row r="4043" spans="1:27" x14ac:dyDescent="0.3">
      <c r="A4043" s="238"/>
      <c r="B4043" s="241" t="str">
        <f t="shared" si="441"/>
        <v/>
      </c>
      <c r="C4043" s="239"/>
      <c r="D4043" s="240" t="str">
        <f>IF(C4043&lt;&gt;"",VLOOKUP(C4043,'BASE EQUIPOS'!$G$8:$H$22,2,0),"")</f>
        <v/>
      </c>
      <c r="E4043" s="241" t="str">
        <f>IF(C4043&lt;&gt;"",VLOOKUP(C4043,'BASE EQUIPOS'!$G$8:$I$22,3,0),"")</f>
        <v/>
      </c>
      <c r="F4043" s="241" t="str">
        <f>IF(C4043&lt;&gt;"",VLOOKUP(C4043,'BASE EQUIPOS'!$G$8:$J$22,4,0),"")</f>
        <v/>
      </c>
      <c r="G4043" s="242"/>
      <c r="H4043" s="233"/>
      <c r="I4043" s="241"/>
      <c r="J4043" s="241"/>
      <c r="K4043" s="241"/>
      <c r="L4043" s="239"/>
      <c r="M4043" s="244"/>
      <c r="N4043" s="245" t="str">
        <f t="shared" ca="1" si="435"/>
        <v/>
      </c>
      <c r="O4043" s="239"/>
      <c r="P4043" s="244"/>
      <c r="Q4043" s="245" t="str">
        <f t="shared" si="436"/>
        <v/>
      </c>
      <c r="U4043" s="246" t="str">
        <f>IFERROR(VLOOKUP(C4043,'BASE EQUIPOS'!$G$8:$O$22,9,0)," ")</f>
        <v xml:space="preserve"> </v>
      </c>
      <c r="V4043" s="232" t="str">
        <f t="shared" si="438"/>
        <v/>
      </c>
      <c r="W4043" s="232" t="str">
        <f t="shared" si="439"/>
        <v/>
      </c>
      <c r="X4043" s="232" t="str">
        <f>IFERROR(VLOOKUP(W4043,Datos!$P$4:$Q$18,2,0),"")</f>
        <v/>
      </c>
      <c r="Y4043" s="232" t="str">
        <f t="shared" si="440"/>
        <v/>
      </c>
      <c r="AA4043" s="314" t="str">
        <f t="shared" ca="1" si="437"/>
        <v/>
      </c>
    </row>
    <row r="4044" spans="1:27" x14ac:dyDescent="0.3">
      <c r="A4044" s="238"/>
      <c r="B4044" s="241" t="str">
        <f t="shared" si="441"/>
        <v/>
      </c>
      <c r="C4044" s="239"/>
      <c r="D4044" s="240" t="str">
        <f>IF(C4044&lt;&gt;"",VLOOKUP(C4044,'BASE EQUIPOS'!$G$8:$H$22,2,0),"")</f>
        <v/>
      </c>
      <c r="E4044" s="241" t="str">
        <f>IF(C4044&lt;&gt;"",VLOOKUP(C4044,'BASE EQUIPOS'!$G$8:$I$22,3,0),"")</f>
        <v/>
      </c>
      <c r="F4044" s="241" t="str">
        <f>IF(C4044&lt;&gt;"",VLOOKUP(C4044,'BASE EQUIPOS'!$G$8:$J$22,4,0),"")</f>
        <v/>
      </c>
      <c r="G4044" s="242"/>
      <c r="H4044" s="233"/>
      <c r="I4044" s="241"/>
      <c r="J4044" s="241"/>
      <c r="K4044" s="241"/>
      <c r="L4044" s="239"/>
      <c r="M4044" s="244"/>
      <c r="N4044" s="245" t="str">
        <f t="shared" ca="1" si="435"/>
        <v/>
      </c>
      <c r="O4044" s="239"/>
      <c r="P4044" s="244"/>
      <c r="Q4044" s="245" t="str">
        <f t="shared" si="436"/>
        <v/>
      </c>
      <c r="U4044" s="246" t="str">
        <f>IFERROR(VLOOKUP(C4044,'BASE EQUIPOS'!$G$8:$O$22,9,0)," ")</f>
        <v xml:space="preserve"> </v>
      </c>
      <c r="V4044" s="232" t="str">
        <f t="shared" si="438"/>
        <v/>
      </c>
      <c r="W4044" s="232" t="str">
        <f t="shared" si="439"/>
        <v/>
      </c>
      <c r="X4044" s="232" t="str">
        <f>IFERROR(VLOOKUP(W4044,Datos!$P$4:$Q$18,2,0),"")</f>
        <v/>
      </c>
      <c r="Y4044" s="232" t="str">
        <f t="shared" si="440"/>
        <v/>
      </c>
      <c r="AA4044" s="314" t="str">
        <f t="shared" ca="1" si="437"/>
        <v/>
      </c>
    </row>
    <row r="4045" spans="1:27" x14ac:dyDescent="0.3">
      <c r="A4045" s="238"/>
      <c r="B4045" s="241" t="str">
        <f t="shared" si="441"/>
        <v/>
      </c>
      <c r="C4045" s="239"/>
      <c r="D4045" s="240" t="str">
        <f>IF(C4045&lt;&gt;"",VLOOKUP(C4045,'BASE EQUIPOS'!$G$8:$H$22,2,0),"")</f>
        <v/>
      </c>
      <c r="E4045" s="241" t="str">
        <f>IF(C4045&lt;&gt;"",VLOOKUP(C4045,'BASE EQUIPOS'!$G$8:$I$22,3,0),"")</f>
        <v/>
      </c>
      <c r="F4045" s="241" t="str">
        <f>IF(C4045&lt;&gt;"",VLOOKUP(C4045,'BASE EQUIPOS'!$G$8:$J$22,4,0),"")</f>
        <v/>
      </c>
      <c r="G4045" s="242"/>
      <c r="H4045" s="233"/>
      <c r="I4045" s="241"/>
      <c r="J4045" s="241"/>
      <c r="K4045" s="241"/>
      <c r="L4045" s="239"/>
      <c r="M4045" s="244"/>
      <c r="N4045" s="245" t="str">
        <f t="shared" ca="1" si="435"/>
        <v/>
      </c>
      <c r="O4045" s="239"/>
      <c r="P4045" s="244"/>
      <c r="Q4045" s="245" t="str">
        <f t="shared" si="436"/>
        <v/>
      </c>
      <c r="U4045" s="246" t="str">
        <f>IFERROR(VLOOKUP(C4045,'BASE EQUIPOS'!$G$8:$O$22,9,0)," ")</f>
        <v xml:space="preserve"> </v>
      </c>
      <c r="V4045" s="232" t="str">
        <f t="shared" si="438"/>
        <v/>
      </c>
      <c r="W4045" s="232" t="str">
        <f t="shared" si="439"/>
        <v/>
      </c>
      <c r="X4045" s="232" t="str">
        <f>IFERROR(VLOOKUP(W4045,Datos!$P$4:$Q$18,2,0),"")</f>
        <v/>
      </c>
      <c r="Y4045" s="232" t="str">
        <f t="shared" si="440"/>
        <v/>
      </c>
      <c r="AA4045" s="314" t="str">
        <f t="shared" ca="1" si="437"/>
        <v/>
      </c>
    </row>
    <row r="4046" spans="1:27" x14ac:dyDescent="0.3">
      <c r="A4046" s="238"/>
      <c r="B4046" s="241" t="str">
        <f t="shared" si="441"/>
        <v/>
      </c>
      <c r="C4046" s="239"/>
      <c r="D4046" s="240" t="str">
        <f>IF(C4046&lt;&gt;"",VLOOKUP(C4046,'BASE EQUIPOS'!$G$8:$H$22,2,0),"")</f>
        <v/>
      </c>
      <c r="E4046" s="241" t="str">
        <f>IF(C4046&lt;&gt;"",VLOOKUP(C4046,'BASE EQUIPOS'!$G$8:$I$22,3,0),"")</f>
        <v/>
      </c>
      <c r="F4046" s="241" t="str">
        <f>IF(C4046&lt;&gt;"",VLOOKUP(C4046,'BASE EQUIPOS'!$G$8:$J$22,4,0),"")</f>
        <v/>
      </c>
      <c r="G4046" s="242"/>
      <c r="H4046" s="233"/>
      <c r="I4046" s="241"/>
      <c r="J4046" s="241"/>
      <c r="K4046" s="241"/>
      <c r="L4046" s="239"/>
      <c r="M4046" s="244"/>
      <c r="N4046" s="245" t="str">
        <f t="shared" ca="1" si="435"/>
        <v/>
      </c>
      <c r="O4046" s="239"/>
      <c r="P4046" s="244"/>
      <c r="Q4046" s="245" t="str">
        <f t="shared" si="436"/>
        <v/>
      </c>
      <c r="U4046" s="246" t="str">
        <f>IFERROR(VLOOKUP(C4046,'BASE EQUIPOS'!$G$8:$O$22,9,0)," ")</f>
        <v xml:space="preserve"> </v>
      </c>
      <c r="V4046" s="232" t="str">
        <f t="shared" si="438"/>
        <v/>
      </c>
      <c r="W4046" s="232" t="str">
        <f t="shared" si="439"/>
        <v/>
      </c>
      <c r="X4046" s="232" t="str">
        <f>IFERROR(VLOOKUP(W4046,Datos!$P$4:$Q$18,2,0),"")</f>
        <v/>
      </c>
      <c r="Y4046" s="232" t="str">
        <f t="shared" si="440"/>
        <v/>
      </c>
      <c r="AA4046" s="314" t="str">
        <f t="shared" ca="1" si="437"/>
        <v/>
      </c>
    </row>
    <row r="4047" spans="1:27" x14ac:dyDescent="0.3">
      <c r="A4047" s="238"/>
      <c r="B4047" s="241" t="str">
        <f t="shared" si="441"/>
        <v/>
      </c>
      <c r="C4047" s="239"/>
      <c r="D4047" s="240" t="str">
        <f>IF(C4047&lt;&gt;"",VLOOKUP(C4047,'BASE EQUIPOS'!$G$8:$H$22,2,0),"")</f>
        <v/>
      </c>
      <c r="E4047" s="241" t="str">
        <f>IF(C4047&lt;&gt;"",VLOOKUP(C4047,'BASE EQUIPOS'!$G$8:$I$22,3,0),"")</f>
        <v/>
      </c>
      <c r="F4047" s="241" t="str">
        <f>IF(C4047&lt;&gt;"",VLOOKUP(C4047,'BASE EQUIPOS'!$G$8:$J$22,4,0),"")</f>
        <v/>
      </c>
      <c r="G4047" s="242"/>
      <c r="H4047" s="233"/>
      <c r="I4047" s="241"/>
      <c r="J4047" s="241"/>
      <c r="K4047" s="241"/>
      <c r="L4047" s="239"/>
      <c r="M4047" s="244"/>
      <c r="N4047" s="245" t="str">
        <f t="shared" ca="1" si="435"/>
        <v/>
      </c>
      <c r="O4047" s="239"/>
      <c r="P4047" s="244"/>
      <c r="Q4047" s="245" t="str">
        <f t="shared" si="436"/>
        <v/>
      </c>
      <c r="U4047" s="246" t="str">
        <f>IFERROR(VLOOKUP(C4047,'BASE EQUIPOS'!$G$8:$O$22,9,0)," ")</f>
        <v xml:space="preserve"> </v>
      </c>
      <c r="V4047" s="232" t="str">
        <f t="shared" si="438"/>
        <v/>
      </c>
      <c r="W4047" s="232" t="str">
        <f t="shared" si="439"/>
        <v/>
      </c>
      <c r="X4047" s="232" t="str">
        <f>IFERROR(VLOOKUP(W4047,Datos!$P$4:$Q$18,2,0),"")</f>
        <v/>
      </c>
      <c r="Y4047" s="232" t="str">
        <f t="shared" si="440"/>
        <v/>
      </c>
      <c r="AA4047" s="314" t="str">
        <f t="shared" ca="1" si="437"/>
        <v/>
      </c>
    </row>
    <row r="4048" spans="1:27" x14ac:dyDescent="0.3">
      <c r="A4048" s="238"/>
      <c r="B4048" s="241" t="str">
        <f t="shared" si="441"/>
        <v/>
      </c>
      <c r="C4048" s="239"/>
      <c r="D4048" s="240" t="str">
        <f>IF(C4048&lt;&gt;"",VLOOKUP(C4048,'BASE EQUIPOS'!$G$8:$H$22,2,0),"")</f>
        <v/>
      </c>
      <c r="E4048" s="241" t="str">
        <f>IF(C4048&lt;&gt;"",VLOOKUP(C4048,'BASE EQUIPOS'!$G$8:$I$22,3,0),"")</f>
        <v/>
      </c>
      <c r="F4048" s="241" t="str">
        <f>IF(C4048&lt;&gt;"",VLOOKUP(C4048,'BASE EQUIPOS'!$G$8:$J$22,4,0),"")</f>
        <v/>
      </c>
      <c r="G4048" s="242"/>
      <c r="H4048" s="233"/>
      <c r="I4048" s="241"/>
      <c r="J4048" s="241"/>
      <c r="K4048" s="241"/>
      <c r="L4048" s="239"/>
      <c r="M4048" s="244"/>
      <c r="N4048" s="245" t="str">
        <f t="shared" ref="N4048:N4111" ca="1" si="442">IF(M4048="","",IF(O4048="",NOW()*24-(L4048+M4048)*24,"Mtto. Terminado"))</f>
        <v/>
      </c>
      <c r="O4048" s="239"/>
      <c r="P4048" s="244"/>
      <c r="Q4048" s="245" t="str">
        <f t="shared" ref="Q4048:Q4111" si="443">IF(O4048="","",IF(P4048="","",(O4048+P4048)*24-(L4048+M4048)*24))</f>
        <v/>
      </c>
      <c r="U4048" s="246" t="str">
        <f>IFERROR(VLOOKUP(C4048,'BASE EQUIPOS'!$G$8:$O$22,9,0)," ")</f>
        <v xml:space="preserve"> </v>
      </c>
      <c r="V4048" s="232" t="str">
        <f t="shared" si="438"/>
        <v/>
      </c>
      <c r="W4048" s="232" t="str">
        <f t="shared" si="439"/>
        <v/>
      </c>
      <c r="X4048" s="232" t="str">
        <f>IFERROR(VLOOKUP(W4048,Datos!$P$4:$Q$18,2,0),"")</f>
        <v/>
      </c>
      <c r="Y4048" s="232" t="str">
        <f t="shared" si="440"/>
        <v/>
      </c>
      <c r="AA4048" s="314" t="str">
        <f t="shared" ca="1" si="437"/>
        <v/>
      </c>
    </row>
    <row r="4049" spans="1:27" x14ac:dyDescent="0.3">
      <c r="A4049" s="238"/>
      <c r="B4049" s="241" t="str">
        <f t="shared" si="441"/>
        <v/>
      </c>
      <c r="C4049" s="239"/>
      <c r="D4049" s="240" t="str">
        <f>IF(C4049&lt;&gt;"",VLOOKUP(C4049,'BASE EQUIPOS'!$G$8:$H$22,2,0),"")</f>
        <v/>
      </c>
      <c r="E4049" s="241" t="str">
        <f>IF(C4049&lt;&gt;"",VLOOKUP(C4049,'BASE EQUIPOS'!$G$8:$I$22,3,0),"")</f>
        <v/>
      </c>
      <c r="F4049" s="241" t="str">
        <f>IF(C4049&lt;&gt;"",VLOOKUP(C4049,'BASE EQUIPOS'!$G$8:$J$22,4,0),"")</f>
        <v/>
      </c>
      <c r="G4049" s="242"/>
      <c r="H4049" s="233"/>
      <c r="I4049" s="241"/>
      <c r="J4049" s="241"/>
      <c r="K4049" s="241"/>
      <c r="L4049" s="239"/>
      <c r="M4049" s="244"/>
      <c r="N4049" s="245" t="str">
        <f t="shared" ca="1" si="442"/>
        <v/>
      </c>
      <c r="O4049" s="239"/>
      <c r="P4049" s="244"/>
      <c r="Q4049" s="245" t="str">
        <f t="shared" si="443"/>
        <v/>
      </c>
      <c r="U4049" s="246" t="str">
        <f>IFERROR(VLOOKUP(C4049,'BASE EQUIPOS'!$G$8:$O$22,9,0)," ")</f>
        <v xml:space="preserve"> </v>
      </c>
      <c r="V4049" s="232" t="str">
        <f t="shared" si="438"/>
        <v/>
      </c>
      <c r="W4049" s="232" t="str">
        <f t="shared" si="439"/>
        <v/>
      </c>
      <c r="X4049" s="232" t="str">
        <f>IFERROR(VLOOKUP(W4049,Datos!$P$4:$Q$18,2,0),"")</f>
        <v/>
      </c>
      <c r="Y4049" s="232" t="str">
        <f t="shared" si="440"/>
        <v/>
      </c>
      <c r="AA4049" s="314" t="str">
        <f t="shared" ref="AA4049:AA4112" ca="1" si="444">IF(N4049="Mtto. Terminado",1,"")</f>
        <v/>
      </c>
    </row>
    <row r="4050" spans="1:27" x14ac:dyDescent="0.3">
      <c r="A4050" s="238"/>
      <c r="B4050" s="241" t="str">
        <f t="shared" si="441"/>
        <v/>
      </c>
      <c r="C4050" s="239"/>
      <c r="D4050" s="240" t="str">
        <f>IF(C4050&lt;&gt;"",VLOOKUP(C4050,'BASE EQUIPOS'!$G$8:$H$22,2,0),"")</f>
        <v/>
      </c>
      <c r="E4050" s="241" t="str">
        <f>IF(C4050&lt;&gt;"",VLOOKUP(C4050,'BASE EQUIPOS'!$G$8:$I$22,3,0),"")</f>
        <v/>
      </c>
      <c r="F4050" s="241" t="str">
        <f>IF(C4050&lt;&gt;"",VLOOKUP(C4050,'BASE EQUIPOS'!$G$8:$J$22,4,0),"")</f>
        <v/>
      </c>
      <c r="G4050" s="242"/>
      <c r="H4050" s="233"/>
      <c r="I4050" s="241"/>
      <c r="J4050" s="241"/>
      <c r="K4050" s="241"/>
      <c r="L4050" s="239"/>
      <c r="M4050" s="244"/>
      <c r="N4050" s="245" t="str">
        <f t="shared" ca="1" si="442"/>
        <v/>
      </c>
      <c r="O4050" s="239"/>
      <c r="P4050" s="244"/>
      <c r="Q4050" s="245" t="str">
        <f t="shared" si="443"/>
        <v/>
      </c>
      <c r="U4050" s="246" t="str">
        <f>IFERROR(VLOOKUP(C4050,'BASE EQUIPOS'!$G$8:$O$22,9,0)," ")</f>
        <v xml:space="preserve"> </v>
      </c>
      <c r="V4050" s="232" t="str">
        <f t="shared" si="438"/>
        <v/>
      </c>
      <c r="W4050" s="232" t="str">
        <f t="shared" si="439"/>
        <v/>
      </c>
      <c r="X4050" s="232" t="str">
        <f>IFERROR(VLOOKUP(W4050,Datos!$P$4:$Q$18,2,0),"")</f>
        <v/>
      </c>
      <c r="Y4050" s="232" t="str">
        <f t="shared" si="440"/>
        <v/>
      </c>
      <c r="AA4050" s="314" t="str">
        <f t="shared" ca="1" si="444"/>
        <v/>
      </c>
    </row>
    <row r="4051" spans="1:27" x14ac:dyDescent="0.3">
      <c r="A4051" s="238"/>
      <c r="B4051" s="241" t="str">
        <f t="shared" si="441"/>
        <v/>
      </c>
      <c r="C4051" s="239"/>
      <c r="D4051" s="240" t="str">
        <f>IF(C4051&lt;&gt;"",VLOOKUP(C4051,'BASE EQUIPOS'!$G$8:$H$22,2,0),"")</f>
        <v/>
      </c>
      <c r="E4051" s="241" t="str">
        <f>IF(C4051&lt;&gt;"",VLOOKUP(C4051,'BASE EQUIPOS'!$G$8:$I$22,3,0),"")</f>
        <v/>
      </c>
      <c r="F4051" s="241" t="str">
        <f>IF(C4051&lt;&gt;"",VLOOKUP(C4051,'BASE EQUIPOS'!$G$8:$J$22,4,0),"")</f>
        <v/>
      </c>
      <c r="G4051" s="242"/>
      <c r="H4051" s="233"/>
      <c r="I4051" s="241"/>
      <c r="J4051" s="241"/>
      <c r="K4051" s="241"/>
      <c r="L4051" s="239"/>
      <c r="M4051" s="244"/>
      <c r="N4051" s="245" t="str">
        <f t="shared" ca="1" si="442"/>
        <v/>
      </c>
      <c r="O4051" s="239"/>
      <c r="P4051" s="244"/>
      <c r="Q4051" s="245" t="str">
        <f t="shared" si="443"/>
        <v/>
      </c>
      <c r="U4051" s="246" t="str">
        <f>IFERROR(VLOOKUP(C4051,'BASE EQUIPOS'!$G$8:$O$22,9,0)," ")</f>
        <v xml:space="preserve"> </v>
      </c>
      <c r="V4051" s="232" t="str">
        <f t="shared" si="438"/>
        <v/>
      </c>
      <c r="W4051" s="232" t="str">
        <f t="shared" si="439"/>
        <v/>
      </c>
      <c r="X4051" s="232" t="str">
        <f>IFERROR(VLOOKUP(W4051,Datos!$P$4:$Q$18,2,0),"")</f>
        <v/>
      </c>
      <c r="Y4051" s="232" t="str">
        <f t="shared" si="440"/>
        <v/>
      </c>
      <c r="AA4051" s="314" t="str">
        <f t="shared" ca="1" si="444"/>
        <v/>
      </c>
    </row>
    <row r="4052" spans="1:27" x14ac:dyDescent="0.3">
      <c r="A4052" s="238"/>
      <c r="B4052" s="241" t="str">
        <f t="shared" si="441"/>
        <v/>
      </c>
      <c r="C4052" s="239"/>
      <c r="D4052" s="240" t="str">
        <f>IF(C4052&lt;&gt;"",VLOOKUP(C4052,'BASE EQUIPOS'!$G$8:$H$22,2,0),"")</f>
        <v/>
      </c>
      <c r="E4052" s="241" t="str">
        <f>IF(C4052&lt;&gt;"",VLOOKUP(C4052,'BASE EQUIPOS'!$G$8:$I$22,3,0),"")</f>
        <v/>
      </c>
      <c r="F4052" s="241" t="str">
        <f>IF(C4052&lt;&gt;"",VLOOKUP(C4052,'BASE EQUIPOS'!$G$8:$J$22,4,0),"")</f>
        <v/>
      </c>
      <c r="G4052" s="242"/>
      <c r="H4052" s="233"/>
      <c r="I4052" s="241"/>
      <c r="J4052" s="241"/>
      <c r="K4052" s="241"/>
      <c r="L4052" s="239"/>
      <c r="M4052" s="244"/>
      <c r="N4052" s="245" t="str">
        <f t="shared" ca="1" si="442"/>
        <v/>
      </c>
      <c r="O4052" s="239"/>
      <c r="P4052" s="244"/>
      <c r="Q4052" s="245" t="str">
        <f t="shared" si="443"/>
        <v/>
      </c>
      <c r="U4052" s="246" t="str">
        <f>IFERROR(VLOOKUP(C4052,'BASE EQUIPOS'!$G$8:$O$22,9,0)," ")</f>
        <v xml:space="preserve"> </v>
      </c>
      <c r="V4052" s="232" t="str">
        <f t="shared" si="438"/>
        <v/>
      </c>
      <c r="W4052" s="232" t="str">
        <f t="shared" si="439"/>
        <v/>
      </c>
      <c r="X4052" s="232" t="str">
        <f>IFERROR(VLOOKUP(W4052,Datos!$P$4:$Q$18,2,0),"")</f>
        <v/>
      </c>
      <c r="Y4052" s="232" t="str">
        <f t="shared" si="440"/>
        <v/>
      </c>
      <c r="AA4052" s="314" t="str">
        <f t="shared" ca="1" si="444"/>
        <v/>
      </c>
    </row>
    <row r="4053" spans="1:27" x14ac:dyDescent="0.3">
      <c r="A4053" s="238"/>
      <c r="B4053" s="241" t="str">
        <f t="shared" si="441"/>
        <v/>
      </c>
      <c r="C4053" s="239"/>
      <c r="D4053" s="240" t="str">
        <f>IF(C4053&lt;&gt;"",VLOOKUP(C4053,'BASE EQUIPOS'!$G$8:$H$22,2,0),"")</f>
        <v/>
      </c>
      <c r="E4053" s="241" t="str">
        <f>IF(C4053&lt;&gt;"",VLOOKUP(C4053,'BASE EQUIPOS'!$G$8:$I$22,3,0),"")</f>
        <v/>
      </c>
      <c r="F4053" s="241" t="str">
        <f>IF(C4053&lt;&gt;"",VLOOKUP(C4053,'BASE EQUIPOS'!$G$8:$J$22,4,0),"")</f>
        <v/>
      </c>
      <c r="G4053" s="242"/>
      <c r="H4053" s="233"/>
      <c r="I4053" s="241"/>
      <c r="J4053" s="241"/>
      <c r="K4053" s="241"/>
      <c r="L4053" s="239"/>
      <c r="M4053" s="244"/>
      <c r="N4053" s="245" t="str">
        <f t="shared" ca="1" si="442"/>
        <v/>
      </c>
      <c r="O4053" s="239"/>
      <c r="P4053" s="244"/>
      <c r="Q4053" s="245" t="str">
        <f t="shared" si="443"/>
        <v/>
      </c>
      <c r="U4053" s="246" t="str">
        <f>IFERROR(VLOOKUP(C4053,'BASE EQUIPOS'!$G$8:$O$22,9,0)," ")</f>
        <v xml:space="preserve"> </v>
      </c>
      <c r="V4053" s="232" t="str">
        <f t="shared" ref="V4053:V4116" si="445">IF(G4053="MTTO. SISTEMÁTICO","PREVENTIVA",IF(G4053="MTTO. PREDICTIVO","INSPECCIÓN",""))</f>
        <v/>
      </c>
      <c r="W4053" s="232" t="str">
        <f t="shared" ref="W4053:W4116" si="446">CONCATENATE(D4053,I4053)</f>
        <v/>
      </c>
      <c r="X4053" s="232" t="str">
        <f>IFERROR(VLOOKUP(W4053,Datos!$P$4:$Q$18,2,0),"")</f>
        <v/>
      </c>
      <c r="Y4053" s="232" t="str">
        <f t="shared" ref="Y4053:Y4116" si="447">IF(A4053="OT CORRECTIVA",1,IF(A4053="OT PREVENTIVA",2,IF(A4053="HOJA INSPECCIÓN",3,"")))</f>
        <v/>
      </c>
      <c r="AA4053" s="314" t="str">
        <f t="shared" ca="1" si="444"/>
        <v/>
      </c>
    </row>
    <row r="4054" spans="1:27" x14ac:dyDescent="0.3">
      <c r="A4054" s="238"/>
      <c r="B4054" s="241" t="str">
        <f t="shared" si="441"/>
        <v/>
      </c>
      <c r="C4054" s="239"/>
      <c r="D4054" s="240" t="str">
        <f>IF(C4054&lt;&gt;"",VLOOKUP(C4054,'BASE EQUIPOS'!$G$8:$H$22,2,0),"")</f>
        <v/>
      </c>
      <c r="E4054" s="241" t="str">
        <f>IF(C4054&lt;&gt;"",VLOOKUP(C4054,'BASE EQUIPOS'!$G$8:$I$22,3,0),"")</f>
        <v/>
      </c>
      <c r="F4054" s="241" t="str">
        <f>IF(C4054&lt;&gt;"",VLOOKUP(C4054,'BASE EQUIPOS'!$G$8:$J$22,4,0),"")</f>
        <v/>
      </c>
      <c r="G4054" s="242"/>
      <c r="H4054" s="233"/>
      <c r="I4054" s="241"/>
      <c r="J4054" s="241"/>
      <c r="K4054" s="241"/>
      <c r="L4054" s="239"/>
      <c r="M4054" s="244"/>
      <c r="N4054" s="245" t="str">
        <f t="shared" ca="1" si="442"/>
        <v/>
      </c>
      <c r="O4054" s="239"/>
      <c r="P4054" s="244"/>
      <c r="Q4054" s="245" t="str">
        <f t="shared" si="443"/>
        <v/>
      </c>
      <c r="U4054" s="246" t="str">
        <f>IFERROR(VLOOKUP(C4054,'BASE EQUIPOS'!$G$8:$O$22,9,0)," ")</f>
        <v xml:space="preserve"> </v>
      </c>
      <c r="V4054" s="232" t="str">
        <f t="shared" si="445"/>
        <v/>
      </c>
      <c r="W4054" s="232" t="str">
        <f t="shared" si="446"/>
        <v/>
      </c>
      <c r="X4054" s="232" t="str">
        <f>IFERROR(VLOOKUP(W4054,Datos!$P$4:$Q$18,2,0),"")</f>
        <v/>
      </c>
      <c r="Y4054" s="232" t="str">
        <f t="shared" si="447"/>
        <v/>
      </c>
      <c r="AA4054" s="314" t="str">
        <f t="shared" ca="1" si="444"/>
        <v/>
      </c>
    </row>
    <row r="4055" spans="1:27" x14ac:dyDescent="0.3">
      <c r="A4055" s="238"/>
      <c r="B4055" s="241" t="str">
        <f t="shared" si="441"/>
        <v/>
      </c>
      <c r="C4055" s="239"/>
      <c r="D4055" s="240" t="str">
        <f>IF(C4055&lt;&gt;"",VLOOKUP(C4055,'BASE EQUIPOS'!$G$8:$H$22,2,0),"")</f>
        <v/>
      </c>
      <c r="E4055" s="241" t="str">
        <f>IF(C4055&lt;&gt;"",VLOOKUP(C4055,'BASE EQUIPOS'!$G$8:$I$22,3,0),"")</f>
        <v/>
      </c>
      <c r="F4055" s="241" t="str">
        <f>IF(C4055&lt;&gt;"",VLOOKUP(C4055,'BASE EQUIPOS'!$G$8:$J$22,4,0),"")</f>
        <v/>
      </c>
      <c r="G4055" s="242"/>
      <c r="H4055" s="233"/>
      <c r="I4055" s="241"/>
      <c r="J4055" s="241"/>
      <c r="K4055" s="241"/>
      <c r="L4055" s="239"/>
      <c r="M4055" s="244"/>
      <c r="N4055" s="245" t="str">
        <f t="shared" ca="1" si="442"/>
        <v/>
      </c>
      <c r="O4055" s="239"/>
      <c r="P4055" s="244"/>
      <c r="Q4055" s="245" t="str">
        <f t="shared" si="443"/>
        <v/>
      </c>
      <c r="U4055" s="246" t="str">
        <f>IFERROR(VLOOKUP(C4055,'BASE EQUIPOS'!$G$8:$O$22,9,0)," ")</f>
        <v xml:space="preserve"> </v>
      </c>
      <c r="V4055" s="232" t="str">
        <f t="shared" si="445"/>
        <v/>
      </c>
      <c r="W4055" s="232" t="str">
        <f t="shared" si="446"/>
        <v/>
      </c>
      <c r="X4055" s="232" t="str">
        <f>IFERROR(VLOOKUP(W4055,Datos!$P$4:$Q$18,2,0),"")</f>
        <v/>
      </c>
      <c r="Y4055" s="232" t="str">
        <f t="shared" si="447"/>
        <v/>
      </c>
      <c r="AA4055" s="314" t="str">
        <f t="shared" ca="1" si="444"/>
        <v/>
      </c>
    </row>
    <row r="4056" spans="1:27" x14ac:dyDescent="0.3">
      <c r="A4056" s="238"/>
      <c r="B4056" s="241" t="str">
        <f t="shared" si="441"/>
        <v/>
      </c>
      <c r="C4056" s="239"/>
      <c r="D4056" s="240" t="str">
        <f>IF(C4056&lt;&gt;"",VLOOKUP(C4056,'BASE EQUIPOS'!$G$8:$H$22,2,0),"")</f>
        <v/>
      </c>
      <c r="E4056" s="241" t="str">
        <f>IF(C4056&lt;&gt;"",VLOOKUP(C4056,'BASE EQUIPOS'!$G$8:$I$22,3,0),"")</f>
        <v/>
      </c>
      <c r="F4056" s="241" t="str">
        <f>IF(C4056&lt;&gt;"",VLOOKUP(C4056,'BASE EQUIPOS'!$G$8:$J$22,4,0),"")</f>
        <v/>
      </c>
      <c r="G4056" s="242"/>
      <c r="H4056" s="233"/>
      <c r="I4056" s="241"/>
      <c r="J4056" s="241"/>
      <c r="K4056" s="241"/>
      <c r="L4056" s="239"/>
      <c r="M4056" s="244"/>
      <c r="N4056" s="245" t="str">
        <f t="shared" ca="1" si="442"/>
        <v/>
      </c>
      <c r="O4056" s="239"/>
      <c r="P4056" s="244"/>
      <c r="Q4056" s="245" t="str">
        <f t="shared" si="443"/>
        <v/>
      </c>
      <c r="U4056" s="246" t="str">
        <f>IFERROR(VLOOKUP(C4056,'BASE EQUIPOS'!$G$8:$O$22,9,0)," ")</f>
        <v xml:space="preserve"> </v>
      </c>
      <c r="V4056" s="232" t="str">
        <f t="shared" si="445"/>
        <v/>
      </c>
      <c r="W4056" s="232" t="str">
        <f t="shared" si="446"/>
        <v/>
      </c>
      <c r="X4056" s="232" t="str">
        <f>IFERROR(VLOOKUP(W4056,Datos!$P$4:$Q$18,2,0),"")</f>
        <v/>
      </c>
      <c r="Y4056" s="232" t="str">
        <f t="shared" si="447"/>
        <v/>
      </c>
      <c r="AA4056" s="314" t="str">
        <f t="shared" ca="1" si="444"/>
        <v/>
      </c>
    </row>
    <row r="4057" spans="1:27" x14ac:dyDescent="0.3">
      <c r="A4057" s="238"/>
      <c r="B4057" s="241" t="str">
        <f t="shared" si="441"/>
        <v/>
      </c>
      <c r="C4057" s="239"/>
      <c r="D4057" s="240" t="str">
        <f>IF(C4057&lt;&gt;"",VLOOKUP(C4057,'BASE EQUIPOS'!$G$8:$H$22,2,0),"")</f>
        <v/>
      </c>
      <c r="E4057" s="241" t="str">
        <f>IF(C4057&lt;&gt;"",VLOOKUP(C4057,'BASE EQUIPOS'!$G$8:$I$22,3,0),"")</f>
        <v/>
      </c>
      <c r="F4057" s="241" t="str">
        <f>IF(C4057&lt;&gt;"",VLOOKUP(C4057,'BASE EQUIPOS'!$G$8:$J$22,4,0),"")</f>
        <v/>
      </c>
      <c r="G4057" s="242"/>
      <c r="H4057" s="233"/>
      <c r="I4057" s="241"/>
      <c r="J4057" s="241"/>
      <c r="K4057" s="241"/>
      <c r="L4057" s="239"/>
      <c r="M4057" s="244"/>
      <c r="N4057" s="245" t="str">
        <f t="shared" ca="1" si="442"/>
        <v/>
      </c>
      <c r="O4057" s="239"/>
      <c r="P4057" s="244"/>
      <c r="Q4057" s="245" t="str">
        <f t="shared" si="443"/>
        <v/>
      </c>
      <c r="U4057" s="246" t="str">
        <f>IFERROR(VLOOKUP(C4057,'BASE EQUIPOS'!$G$8:$O$22,9,0)," ")</f>
        <v xml:space="preserve"> </v>
      </c>
      <c r="V4057" s="232" t="str">
        <f t="shared" si="445"/>
        <v/>
      </c>
      <c r="W4057" s="232" t="str">
        <f t="shared" si="446"/>
        <v/>
      </c>
      <c r="X4057" s="232" t="str">
        <f>IFERROR(VLOOKUP(W4057,Datos!$P$4:$Q$18,2,0),"")</f>
        <v/>
      </c>
      <c r="Y4057" s="232" t="str">
        <f t="shared" si="447"/>
        <v/>
      </c>
      <c r="AA4057" s="314" t="str">
        <f t="shared" ca="1" si="444"/>
        <v/>
      </c>
    </row>
    <row r="4058" spans="1:27" x14ac:dyDescent="0.3">
      <c r="A4058" s="238"/>
      <c r="B4058" s="241" t="str">
        <f t="shared" si="441"/>
        <v/>
      </c>
      <c r="C4058" s="239"/>
      <c r="D4058" s="240" t="str">
        <f>IF(C4058&lt;&gt;"",VLOOKUP(C4058,'BASE EQUIPOS'!$G$8:$H$22,2,0),"")</f>
        <v/>
      </c>
      <c r="E4058" s="241" t="str">
        <f>IF(C4058&lt;&gt;"",VLOOKUP(C4058,'BASE EQUIPOS'!$G$8:$I$22,3,0),"")</f>
        <v/>
      </c>
      <c r="F4058" s="241" t="str">
        <f>IF(C4058&lt;&gt;"",VLOOKUP(C4058,'BASE EQUIPOS'!$G$8:$J$22,4,0),"")</f>
        <v/>
      </c>
      <c r="G4058" s="242"/>
      <c r="H4058" s="233"/>
      <c r="I4058" s="241"/>
      <c r="J4058" s="241"/>
      <c r="K4058" s="241"/>
      <c r="L4058" s="239"/>
      <c r="M4058" s="244"/>
      <c r="N4058" s="245" t="str">
        <f t="shared" ca="1" si="442"/>
        <v/>
      </c>
      <c r="O4058" s="239"/>
      <c r="P4058" s="244"/>
      <c r="Q4058" s="245" t="str">
        <f t="shared" si="443"/>
        <v/>
      </c>
      <c r="U4058" s="246" t="str">
        <f>IFERROR(VLOOKUP(C4058,'BASE EQUIPOS'!$G$8:$O$22,9,0)," ")</f>
        <v xml:space="preserve"> </v>
      </c>
      <c r="V4058" s="232" t="str">
        <f t="shared" si="445"/>
        <v/>
      </c>
      <c r="W4058" s="232" t="str">
        <f t="shared" si="446"/>
        <v/>
      </c>
      <c r="X4058" s="232" t="str">
        <f>IFERROR(VLOOKUP(W4058,Datos!$P$4:$Q$18,2,0),"")</f>
        <v/>
      </c>
      <c r="Y4058" s="232" t="str">
        <f t="shared" si="447"/>
        <v/>
      </c>
      <c r="AA4058" s="314" t="str">
        <f t="shared" ca="1" si="444"/>
        <v/>
      </c>
    </row>
    <row r="4059" spans="1:27" x14ac:dyDescent="0.3">
      <c r="A4059" s="238"/>
      <c r="B4059" s="241" t="str">
        <f t="shared" si="441"/>
        <v/>
      </c>
      <c r="C4059" s="239"/>
      <c r="D4059" s="240" t="str">
        <f>IF(C4059&lt;&gt;"",VLOOKUP(C4059,'BASE EQUIPOS'!$G$8:$H$22,2,0),"")</f>
        <v/>
      </c>
      <c r="E4059" s="241" t="str">
        <f>IF(C4059&lt;&gt;"",VLOOKUP(C4059,'BASE EQUIPOS'!$G$8:$I$22,3,0),"")</f>
        <v/>
      </c>
      <c r="F4059" s="241" t="str">
        <f>IF(C4059&lt;&gt;"",VLOOKUP(C4059,'BASE EQUIPOS'!$G$8:$J$22,4,0),"")</f>
        <v/>
      </c>
      <c r="G4059" s="242"/>
      <c r="H4059" s="233"/>
      <c r="I4059" s="241"/>
      <c r="J4059" s="241"/>
      <c r="K4059" s="241"/>
      <c r="L4059" s="239"/>
      <c r="M4059" s="244"/>
      <c r="N4059" s="245" t="str">
        <f t="shared" ca="1" si="442"/>
        <v/>
      </c>
      <c r="O4059" s="239"/>
      <c r="P4059" s="244"/>
      <c r="Q4059" s="245" t="str">
        <f t="shared" si="443"/>
        <v/>
      </c>
      <c r="U4059" s="246" t="str">
        <f>IFERROR(VLOOKUP(C4059,'BASE EQUIPOS'!$G$8:$O$22,9,0)," ")</f>
        <v xml:space="preserve"> </v>
      </c>
      <c r="V4059" s="232" t="str">
        <f t="shared" si="445"/>
        <v/>
      </c>
      <c r="W4059" s="232" t="str">
        <f t="shared" si="446"/>
        <v/>
      </c>
      <c r="X4059" s="232" t="str">
        <f>IFERROR(VLOOKUP(W4059,Datos!$P$4:$Q$18,2,0),"")</f>
        <v/>
      </c>
      <c r="Y4059" s="232" t="str">
        <f t="shared" si="447"/>
        <v/>
      </c>
      <c r="AA4059" s="314" t="str">
        <f t="shared" ca="1" si="444"/>
        <v/>
      </c>
    </row>
    <row r="4060" spans="1:27" x14ac:dyDescent="0.3">
      <c r="A4060" s="238"/>
      <c r="B4060" s="241" t="str">
        <f t="shared" ref="B4060:B4123" si="448">IF(C4060&lt;&gt;"",B4059+1,"")</f>
        <v/>
      </c>
      <c r="C4060" s="239"/>
      <c r="D4060" s="240" t="str">
        <f>IF(C4060&lt;&gt;"",VLOOKUP(C4060,'BASE EQUIPOS'!$G$8:$H$22,2,0),"")</f>
        <v/>
      </c>
      <c r="E4060" s="241" t="str">
        <f>IF(C4060&lt;&gt;"",VLOOKUP(C4060,'BASE EQUIPOS'!$G$8:$I$22,3,0),"")</f>
        <v/>
      </c>
      <c r="F4060" s="241" t="str">
        <f>IF(C4060&lt;&gt;"",VLOOKUP(C4060,'BASE EQUIPOS'!$G$8:$J$22,4,0),"")</f>
        <v/>
      </c>
      <c r="G4060" s="242"/>
      <c r="H4060" s="233"/>
      <c r="I4060" s="241"/>
      <c r="J4060" s="241"/>
      <c r="K4060" s="241"/>
      <c r="L4060" s="239"/>
      <c r="M4060" s="244"/>
      <c r="N4060" s="245" t="str">
        <f t="shared" ca="1" si="442"/>
        <v/>
      </c>
      <c r="O4060" s="239"/>
      <c r="P4060" s="244"/>
      <c r="Q4060" s="245" t="str">
        <f t="shared" si="443"/>
        <v/>
      </c>
      <c r="U4060" s="246" t="str">
        <f>IFERROR(VLOOKUP(C4060,'BASE EQUIPOS'!$G$8:$O$22,9,0)," ")</f>
        <v xml:space="preserve"> </v>
      </c>
      <c r="V4060" s="232" t="str">
        <f t="shared" si="445"/>
        <v/>
      </c>
      <c r="W4060" s="232" t="str">
        <f t="shared" si="446"/>
        <v/>
      </c>
      <c r="X4060" s="232" t="str">
        <f>IFERROR(VLOOKUP(W4060,Datos!$P$4:$Q$18,2,0),"")</f>
        <v/>
      </c>
      <c r="Y4060" s="232" t="str">
        <f t="shared" si="447"/>
        <v/>
      </c>
      <c r="AA4060" s="314" t="str">
        <f t="shared" ca="1" si="444"/>
        <v/>
      </c>
    </row>
    <row r="4061" spans="1:27" x14ac:dyDescent="0.3">
      <c r="A4061" s="238"/>
      <c r="B4061" s="241" t="str">
        <f t="shared" si="448"/>
        <v/>
      </c>
      <c r="C4061" s="239"/>
      <c r="D4061" s="240" t="str">
        <f>IF(C4061&lt;&gt;"",VLOOKUP(C4061,'BASE EQUIPOS'!$G$8:$H$22,2,0),"")</f>
        <v/>
      </c>
      <c r="E4061" s="241" t="str">
        <f>IF(C4061&lt;&gt;"",VLOOKUP(C4061,'BASE EQUIPOS'!$G$8:$I$22,3,0),"")</f>
        <v/>
      </c>
      <c r="F4061" s="241" t="str">
        <f>IF(C4061&lt;&gt;"",VLOOKUP(C4061,'BASE EQUIPOS'!$G$8:$J$22,4,0),"")</f>
        <v/>
      </c>
      <c r="G4061" s="242"/>
      <c r="H4061" s="233"/>
      <c r="I4061" s="241"/>
      <c r="J4061" s="241"/>
      <c r="K4061" s="241"/>
      <c r="L4061" s="239"/>
      <c r="M4061" s="244"/>
      <c r="N4061" s="245" t="str">
        <f t="shared" ca="1" si="442"/>
        <v/>
      </c>
      <c r="O4061" s="239"/>
      <c r="P4061" s="244"/>
      <c r="Q4061" s="245" t="str">
        <f t="shared" si="443"/>
        <v/>
      </c>
      <c r="U4061" s="246" t="str">
        <f>IFERROR(VLOOKUP(C4061,'BASE EQUIPOS'!$G$8:$O$22,9,0)," ")</f>
        <v xml:space="preserve"> </v>
      </c>
      <c r="V4061" s="232" t="str">
        <f t="shared" si="445"/>
        <v/>
      </c>
      <c r="W4061" s="232" t="str">
        <f t="shared" si="446"/>
        <v/>
      </c>
      <c r="X4061" s="232" t="str">
        <f>IFERROR(VLOOKUP(W4061,Datos!$P$4:$Q$18,2,0),"")</f>
        <v/>
      </c>
      <c r="Y4061" s="232" t="str">
        <f t="shared" si="447"/>
        <v/>
      </c>
      <c r="AA4061" s="314" t="str">
        <f t="shared" ca="1" si="444"/>
        <v/>
      </c>
    </row>
    <row r="4062" spans="1:27" x14ac:dyDescent="0.3">
      <c r="A4062" s="238"/>
      <c r="B4062" s="241" t="str">
        <f t="shared" si="448"/>
        <v/>
      </c>
      <c r="C4062" s="239"/>
      <c r="D4062" s="240" t="str">
        <f>IF(C4062&lt;&gt;"",VLOOKUP(C4062,'BASE EQUIPOS'!$G$8:$H$22,2,0),"")</f>
        <v/>
      </c>
      <c r="E4062" s="241" t="str">
        <f>IF(C4062&lt;&gt;"",VLOOKUP(C4062,'BASE EQUIPOS'!$G$8:$I$22,3,0),"")</f>
        <v/>
      </c>
      <c r="F4062" s="241" t="str">
        <f>IF(C4062&lt;&gt;"",VLOOKUP(C4062,'BASE EQUIPOS'!$G$8:$J$22,4,0),"")</f>
        <v/>
      </c>
      <c r="G4062" s="242"/>
      <c r="H4062" s="233"/>
      <c r="I4062" s="241"/>
      <c r="J4062" s="241"/>
      <c r="K4062" s="241"/>
      <c r="L4062" s="239"/>
      <c r="M4062" s="244"/>
      <c r="N4062" s="245" t="str">
        <f t="shared" ca="1" si="442"/>
        <v/>
      </c>
      <c r="O4062" s="239"/>
      <c r="P4062" s="244"/>
      <c r="Q4062" s="245" t="str">
        <f t="shared" si="443"/>
        <v/>
      </c>
      <c r="U4062" s="246" t="str">
        <f>IFERROR(VLOOKUP(C4062,'BASE EQUIPOS'!$G$8:$O$22,9,0)," ")</f>
        <v xml:space="preserve"> </v>
      </c>
      <c r="V4062" s="232" t="str">
        <f t="shared" si="445"/>
        <v/>
      </c>
      <c r="W4062" s="232" t="str">
        <f t="shared" si="446"/>
        <v/>
      </c>
      <c r="X4062" s="232" t="str">
        <f>IFERROR(VLOOKUP(W4062,Datos!$P$4:$Q$18,2,0),"")</f>
        <v/>
      </c>
      <c r="Y4062" s="232" t="str">
        <f t="shared" si="447"/>
        <v/>
      </c>
      <c r="AA4062" s="314" t="str">
        <f t="shared" ca="1" si="444"/>
        <v/>
      </c>
    </row>
    <row r="4063" spans="1:27" x14ac:dyDescent="0.3">
      <c r="A4063" s="238"/>
      <c r="B4063" s="241" t="str">
        <f t="shared" si="448"/>
        <v/>
      </c>
      <c r="C4063" s="239"/>
      <c r="D4063" s="240" t="str">
        <f>IF(C4063&lt;&gt;"",VLOOKUP(C4063,'BASE EQUIPOS'!$G$8:$H$22,2,0),"")</f>
        <v/>
      </c>
      <c r="E4063" s="241" t="str">
        <f>IF(C4063&lt;&gt;"",VLOOKUP(C4063,'BASE EQUIPOS'!$G$8:$I$22,3,0),"")</f>
        <v/>
      </c>
      <c r="F4063" s="241" t="str">
        <f>IF(C4063&lt;&gt;"",VLOOKUP(C4063,'BASE EQUIPOS'!$G$8:$J$22,4,0),"")</f>
        <v/>
      </c>
      <c r="G4063" s="242"/>
      <c r="H4063" s="233"/>
      <c r="I4063" s="241"/>
      <c r="J4063" s="241"/>
      <c r="K4063" s="241"/>
      <c r="L4063" s="239"/>
      <c r="M4063" s="244"/>
      <c r="N4063" s="245" t="str">
        <f t="shared" ca="1" si="442"/>
        <v/>
      </c>
      <c r="O4063" s="239"/>
      <c r="P4063" s="244"/>
      <c r="Q4063" s="245" t="str">
        <f t="shared" si="443"/>
        <v/>
      </c>
      <c r="U4063" s="246" t="str">
        <f>IFERROR(VLOOKUP(C4063,'BASE EQUIPOS'!$G$8:$O$22,9,0)," ")</f>
        <v xml:space="preserve"> </v>
      </c>
      <c r="V4063" s="232" t="str">
        <f t="shared" si="445"/>
        <v/>
      </c>
      <c r="W4063" s="232" t="str">
        <f t="shared" si="446"/>
        <v/>
      </c>
      <c r="X4063" s="232" t="str">
        <f>IFERROR(VLOOKUP(W4063,Datos!$P$4:$Q$18,2,0),"")</f>
        <v/>
      </c>
      <c r="Y4063" s="232" t="str">
        <f t="shared" si="447"/>
        <v/>
      </c>
      <c r="AA4063" s="314" t="str">
        <f t="shared" ca="1" si="444"/>
        <v/>
      </c>
    </row>
    <row r="4064" spans="1:27" x14ac:dyDescent="0.3">
      <c r="A4064" s="238"/>
      <c r="B4064" s="241" t="str">
        <f t="shared" si="448"/>
        <v/>
      </c>
      <c r="C4064" s="239"/>
      <c r="D4064" s="240" t="str">
        <f>IF(C4064&lt;&gt;"",VLOOKUP(C4064,'BASE EQUIPOS'!$G$8:$H$22,2,0),"")</f>
        <v/>
      </c>
      <c r="E4064" s="241" t="str">
        <f>IF(C4064&lt;&gt;"",VLOOKUP(C4064,'BASE EQUIPOS'!$G$8:$I$22,3,0),"")</f>
        <v/>
      </c>
      <c r="F4064" s="241" t="str">
        <f>IF(C4064&lt;&gt;"",VLOOKUP(C4064,'BASE EQUIPOS'!$G$8:$J$22,4,0),"")</f>
        <v/>
      </c>
      <c r="G4064" s="242"/>
      <c r="H4064" s="233"/>
      <c r="I4064" s="241"/>
      <c r="J4064" s="241"/>
      <c r="K4064" s="241"/>
      <c r="L4064" s="239"/>
      <c r="M4064" s="244"/>
      <c r="N4064" s="245" t="str">
        <f t="shared" ca="1" si="442"/>
        <v/>
      </c>
      <c r="O4064" s="239"/>
      <c r="P4064" s="244"/>
      <c r="Q4064" s="245" t="str">
        <f t="shared" si="443"/>
        <v/>
      </c>
      <c r="U4064" s="246" t="str">
        <f>IFERROR(VLOOKUP(C4064,'BASE EQUIPOS'!$G$8:$O$22,9,0)," ")</f>
        <v xml:space="preserve"> </v>
      </c>
      <c r="V4064" s="232" t="str">
        <f t="shared" si="445"/>
        <v/>
      </c>
      <c r="W4064" s="232" t="str">
        <f t="shared" si="446"/>
        <v/>
      </c>
      <c r="X4064" s="232" t="str">
        <f>IFERROR(VLOOKUP(W4064,Datos!$P$4:$Q$18,2,0),"")</f>
        <v/>
      </c>
      <c r="Y4064" s="232" t="str">
        <f t="shared" si="447"/>
        <v/>
      </c>
      <c r="AA4064" s="314" t="str">
        <f t="shared" ca="1" si="444"/>
        <v/>
      </c>
    </row>
    <row r="4065" spans="1:27" x14ac:dyDescent="0.3">
      <c r="A4065" s="238"/>
      <c r="B4065" s="241" t="str">
        <f t="shared" si="448"/>
        <v/>
      </c>
      <c r="C4065" s="239"/>
      <c r="D4065" s="240" t="str">
        <f>IF(C4065&lt;&gt;"",VLOOKUP(C4065,'BASE EQUIPOS'!$G$8:$H$22,2,0),"")</f>
        <v/>
      </c>
      <c r="E4065" s="241" t="str">
        <f>IF(C4065&lt;&gt;"",VLOOKUP(C4065,'BASE EQUIPOS'!$G$8:$I$22,3,0),"")</f>
        <v/>
      </c>
      <c r="F4065" s="241" t="str">
        <f>IF(C4065&lt;&gt;"",VLOOKUP(C4065,'BASE EQUIPOS'!$G$8:$J$22,4,0),"")</f>
        <v/>
      </c>
      <c r="G4065" s="242"/>
      <c r="H4065" s="233"/>
      <c r="I4065" s="241"/>
      <c r="J4065" s="241"/>
      <c r="K4065" s="241"/>
      <c r="L4065" s="239"/>
      <c r="M4065" s="244"/>
      <c r="N4065" s="245" t="str">
        <f t="shared" ca="1" si="442"/>
        <v/>
      </c>
      <c r="O4065" s="239"/>
      <c r="P4065" s="244"/>
      <c r="Q4065" s="245" t="str">
        <f t="shared" si="443"/>
        <v/>
      </c>
      <c r="U4065" s="246" t="str">
        <f>IFERROR(VLOOKUP(C4065,'BASE EQUIPOS'!$G$8:$O$22,9,0)," ")</f>
        <v xml:space="preserve"> </v>
      </c>
      <c r="V4065" s="232" t="str">
        <f t="shared" si="445"/>
        <v/>
      </c>
      <c r="W4065" s="232" t="str">
        <f t="shared" si="446"/>
        <v/>
      </c>
      <c r="X4065" s="232" t="str">
        <f>IFERROR(VLOOKUP(W4065,Datos!$P$4:$Q$18,2,0),"")</f>
        <v/>
      </c>
      <c r="Y4065" s="232" t="str">
        <f t="shared" si="447"/>
        <v/>
      </c>
      <c r="AA4065" s="314" t="str">
        <f t="shared" ca="1" si="444"/>
        <v/>
      </c>
    </row>
    <row r="4066" spans="1:27" x14ac:dyDescent="0.3">
      <c r="A4066" s="238"/>
      <c r="B4066" s="241" t="str">
        <f t="shared" si="448"/>
        <v/>
      </c>
      <c r="C4066" s="239"/>
      <c r="D4066" s="240" t="str">
        <f>IF(C4066&lt;&gt;"",VLOOKUP(C4066,'BASE EQUIPOS'!$G$8:$H$22,2,0),"")</f>
        <v/>
      </c>
      <c r="E4066" s="241" t="str">
        <f>IF(C4066&lt;&gt;"",VLOOKUP(C4066,'BASE EQUIPOS'!$G$8:$I$22,3,0),"")</f>
        <v/>
      </c>
      <c r="F4066" s="241" t="str">
        <f>IF(C4066&lt;&gt;"",VLOOKUP(C4066,'BASE EQUIPOS'!$G$8:$J$22,4,0),"")</f>
        <v/>
      </c>
      <c r="G4066" s="242"/>
      <c r="H4066" s="233"/>
      <c r="I4066" s="241"/>
      <c r="J4066" s="241"/>
      <c r="K4066" s="241"/>
      <c r="L4066" s="239"/>
      <c r="M4066" s="244"/>
      <c r="N4066" s="245" t="str">
        <f t="shared" ca="1" si="442"/>
        <v/>
      </c>
      <c r="O4066" s="239"/>
      <c r="P4066" s="244"/>
      <c r="Q4066" s="245" t="str">
        <f t="shared" si="443"/>
        <v/>
      </c>
      <c r="U4066" s="246" t="str">
        <f>IFERROR(VLOOKUP(C4066,'BASE EQUIPOS'!$G$8:$O$22,9,0)," ")</f>
        <v xml:space="preserve"> </v>
      </c>
      <c r="V4066" s="232" t="str">
        <f t="shared" si="445"/>
        <v/>
      </c>
      <c r="W4066" s="232" t="str">
        <f t="shared" si="446"/>
        <v/>
      </c>
      <c r="X4066" s="232" t="str">
        <f>IFERROR(VLOOKUP(W4066,Datos!$P$4:$Q$18,2,0),"")</f>
        <v/>
      </c>
      <c r="Y4066" s="232" t="str">
        <f t="shared" si="447"/>
        <v/>
      </c>
      <c r="AA4066" s="314" t="str">
        <f t="shared" ca="1" si="444"/>
        <v/>
      </c>
    </row>
    <row r="4067" spans="1:27" x14ac:dyDescent="0.3">
      <c r="A4067" s="238"/>
      <c r="B4067" s="241" t="str">
        <f t="shared" si="448"/>
        <v/>
      </c>
      <c r="C4067" s="239"/>
      <c r="D4067" s="240" t="str">
        <f>IF(C4067&lt;&gt;"",VLOOKUP(C4067,'BASE EQUIPOS'!$G$8:$H$22,2,0),"")</f>
        <v/>
      </c>
      <c r="E4067" s="241" t="str">
        <f>IF(C4067&lt;&gt;"",VLOOKUP(C4067,'BASE EQUIPOS'!$G$8:$I$22,3,0),"")</f>
        <v/>
      </c>
      <c r="F4067" s="241" t="str">
        <f>IF(C4067&lt;&gt;"",VLOOKUP(C4067,'BASE EQUIPOS'!$G$8:$J$22,4,0),"")</f>
        <v/>
      </c>
      <c r="G4067" s="242"/>
      <c r="H4067" s="233"/>
      <c r="I4067" s="241"/>
      <c r="J4067" s="241"/>
      <c r="K4067" s="241"/>
      <c r="L4067" s="239"/>
      <c r="M4067" s="244"/>
      <c r="N4067" s="245" t="str">
        <f t="shared" ca="1" si="442"/>
        <v/>
      </c>
      <c r="O4067" s="239"/>
      <c r="P4067" s="244"/>
      <c r="Q4067" s="245" t="str">
        <f t="shared" si="443"/>
        <v/>
      </c>
      <c r="U4067" s="246" t="str">
        <f>IFERROR(VLOOKUP(C4067,'BASE EQUIPOS'!$G$8:$O$22,9,0)," ")</f>
        <v xml:space="preserve"> </v>
      </c>
      <c r="V4067" s="232" t="str">
        <f t="shared" si="445"/>
        <v/>
      </c>
      <c r="W4067" s="232" t="str">
        <f t="shared" si="446"/>
        <v/>
      </c>
      <c r="X4067" s="232" t="str">
        <f>IFERROR(VLOOKUP(W4067,Datos!$P$4:$Q$18,2,0),"")</f>
        <v/>
      </c>
      <c r="Y4067" s="232" t="str">
        <f t="shared" si="447"/>
        <v/>
      </c>
      <c r="AA4067" s="314" t="str">
        <f t="shared" ca="1" si="444"/>
        <v/>
      </c>
    </row>
    <row r="4068" spans="1:27" x14ac:dyDescent="0.3">
      <c r="A4068" s="238"/>
      <c r="B4068" s="241" t="str">
        <f t="shared" si="448"/>
        <v/>
      </c>
      <c r="C4068" s="239"/>
      <c r="D4068" s="240" t="str">
        <f>IF(C4068&lt;&gt;"",VLOOKUP(C4068,'BASE EQUIPOS'!$G$8:$H$22,2,0),"")</f>
        <v/>
      </c>
      <c r="E4068" s="241" t="str">
        <f>IF(C4068&lt;&gt;"",VLOOKUP(C4068,'BASE EQUIPOS'!$G$8:$I$22,3,0),"")</f>
        <v/>
      </c>
      <c r="F4068" s="241" t="str">
        <f>IF(C4068&lt;&gt;"",VLOOKUP(C4068,'BASE EQUIPOS'!$G$8:$J$22,4,0),"")</f>
        <v/>
      </c>
      <c r="G4068" s="242"/>
      <c r="H4068" s="233"/>
      <c r="I4068" s="241"/>
      <c r="J4068" s="241"/>
      <c r="K4068" s="241"/>
      <c r="L4068" s="239"/>
      <c r="M4068" s="244"/>
      <c r="N4068" s="245" t="str">
        <f t="shared" ca="1" si="442"/>
        <v/>
      </c>
      <c r="O4068" s="239"/>
      <c r="P4068" s="244"/>
      <c r="Q4068" s="245" t="str">
        <f t="shared" si="443"/>
        <v/>
      </c>
      <c r="U4068" s="246" t="str">
        <f>IFERROR(VLOOKUP(C4068,'BASE EQUIPOS'!$G$8:$O$22,9,0)," ")</f>
        <v xml:space="preserve"> </v>
      </c>
      <c r="V4068" s="232" t="str">
        <f t="shared" si="445"/>
        <v/>
      </c>
      <c r="W4068" s="232" t="str">
        <f t="shared" si="446"/>
        <v/>
      </c>
      <c r="X4068" s="232" t="str">
        <f>IFERROR(VLOOKUP(W4068,Datos!$P$4:$Q$18,2,0),"")</f>
        <v/>
      </c>
      <c r="Y4068" s="232" t="str">
        <f t="shared" si="447"/>
        <v/>
      </c>
      <c r="AA4068" s="314" t="str">
        <f t="shared" ca="1" si="444"/>
        <v/>
      </c>
    </row>
    <row r="4069" spans="1:27" x14ac:dyDescent="0.3">
      <c r="A4069" s="238"/>
      <c r="B4069" s="241" t="str">
        <f t="shared" si="448"/>
        <v/>
      </c>
      <c r="C4069" s="239"/>
      <c r="D4069" s="240" t="str">
        <f>IF(C4069&lt;&gt;"",VLOOKUP(C4069,'BASE EQUIPOS'!$G$8:$H$22,2,0),"")</f>
        <v/>
      </c>
      <c r="E4069" s="241" t="str">
        <f>IF(C4069&lt;&gt;"",VLOOKUP(C4069,'BASE EQUIPOS'!$G$8:$I$22,3,0),"")</f>
        <v/>
      </c>
      <c r="F4069" s="241" t="str">
        <f>IF(C4069&lt;&gt;"",VLOOKUP(C4069,'BASE EQUIPOS'!$G$8:$J$22,4,0),"")</f>
        <v/>
      </c>
      <c r="G4069" s="242"/>
      <c r="H4069" s="233"/>
      <c r="I4069" s="241"/>
      <c r="J4069" s="241"/>
      <c r="K4069" s="241"/>
      <c r="L4069" s="239"/>
      <c r="M4069" s="244"/>
      <c r="N4069" s="245" t="str">
        <f t="shared" ca="1" si="442"/>
        <v/>
      </c>
      <c r="O4069" s="239"/>
      <c r="P4069" s="244"/>
      <c r="Q4069" s="245" t="str">
        <f t="shared" si="443"/>
        <v/>
      </c>
      <c r="U4069" s="246" t="str">
        <f>IFERROR(VLOOKUP(C4069,'BASE EQUIPOS'!$G$8:$O$22,9,0)," ")</f>
        <v xml:space="preserve"> </v>
      </c>
      <c r="V4069" s="232" t="str">
        <f t="shared" si="445"/>
        <v/>
      </c>
      <c r="W4069" s="232" t="str">
        <f t="shared" si="446"/>
        <v/>
      </c>
      <c r="X4069" s="232" t="str">
        <f>IFERROR(VLOOKUP(W4069,Datos!$P$4:$Q$18,2,0),"")</f>
        <v/>
      </c>
      <c r="Y4069" s="232" t="str">
        <f t="shared" si="447"/>
        <v/>
      </c>
      <c r="AA4069" s="314" t="str">
        <f t="shared" ca="1" si="444"/>
        <v/>
      </c>
    </row>
    <row r="4070" spans="1:27" x14ac:dyDescent="0.3">
      <c r="A4070" s="238"/>
      <c r="B4070" s="241" t="str">
        <f t="shared" si="448"/>
        <v/>
      </c>
      <c r="C4070" s="239"/>
      <c r="D4070" s="240" t="str">
        <f>IF(C4070&lt;&gt;"",VLOOKUP(C4070,'BASE EQUIPOS'!$G$8:$H$22,2,0),"")</f>
        <v/>
      </c>
      <c r="E4070" s="241" t="str">
        <f>IF(C4070&lt;&gt;"",VLOOKUP(C4070,'BASE EQUIPOS'!$G$8:$I$22,3,0),"")</f>
        <v/>
      </c>
      <c r="F4070" s="241" t="str">
        <f>IF(C4070&lt;&gt;"",VLOOKUP(C4070,'BASE EQUIPOS'!$G$8:$J$22,4,0),"")</f>
        <v/>
      </c>
      <c r="G4070" s="242"/>
      <c r="H4070" s="233"/>
      <c r="I4070" s="241"/>
      <c r="J4070" s="241"/>
      <c r="K4070" s="241"/>
      <c r="L4070" s="239"/>
      <c r="M4070" s="244"/>
      <c r="N4070" s="245" t="str">
        <f t="shared" ca="1" si="442"/>
        <v/>
      </c>
      <c r="O4070" s="239"/>
      <c r="P4070" s="244"/>
      <c r="Q4070" s="245" t="str">
        <f t="shared" si="443"/>
        <v/>
      </c>
      <c r="U4070" s="246" t="str">
        <f>IFERROR(VLOOKUP(C4070,'BASE EQUIPOS'!$G$8:$O$22,9,0)," ")</f>
        <v xml:space="preserve"> </v>
      </c>
      <c r="V4070" s="232" t="str">
        <f t="shared" si="445"/>
        <v/>
      </c>
      <c r="W4070" s="232" t="str">
        <f t="shared" si="446"/>
        <v/>
      </c>
      <c r="X4070" s="232" t="str">
        <f>IFERROR(VLOOKUP(W4070,Datos!$P$4:$Q$18,2,0),"")</f>
        <v/>
      </c>
      <c r="Y4070" s="232" t="str">
        <f t="shared" si="447"/>
        <v/>
      </c>
      <c r="AA4070" s="314" t="str">
        <f t="shared" ca="1" si="444"/>
        <v/>
      </c>
    </row>
    <row r="4071" spans="1:27" x14ac:dyDescent="0.3">
      <c r="A4071" s="238"/>
      <c r="B4071" s="241" t="str">
        <f t="shared" si="448"/>
        <v/>
      </c>
      <c r="C4071" s="239"/>
      <c r="D4071" s="240" t="str">
        <f>IF(C4071&lt;&gt;"",VLOOKUP(C4071,'BASE EQUIPOS'!$G$8:$H$22,2,0),"")</f>
        <v/>
      </c>
      <c r="E4071" s="241" t="str">
        <f>IF(C4071&lt;&gt;"",VLOOKUP(C4071,'BASE EQUIPOS'!$G$8:$I$22,3,0),"")</f>
        <v/>
      </c>
      <c r="F4071" s="241" t="str">
        <f>IF(C4071&lt;&gt;"",VLOOKUP(C4071,'BASE EQUIPOS'!$G$8:$J$22,4,0),"")</f>
        <v/>
      </c>
      <c r="G4071" s="242"/>
      <c r="H4071" s="233"/>
      <c r="I4071" s="241"/>
      <c r="J4071" s="241"/>
      <c r="K4071" s="241"/>
      <c r="L4071" s="239"/>
      <c r="M4071" s="244"/>
      <c r="N4071" s="245" t="str">
        <f t="shared" ca="1" si="442"/>
        <v/>
      </c>
      <c r="O4071" s="239"/>
      <c r="P4071" s="244"/>
      <c r="Q4071" s="245" t="str">
        <f t="shared" si="443"/>
        <v/>
      </c>
      <c r="U4071" s="246" t="str">
        <f>IFERROR(VLOOKUP(C4071,'BASE EQUIPOS'!$G$8:$O$22,9,0)," ")</f>
        <v xml:space="preserve"> </v>
      </c>
      <c r="V4071" s="232" t="str">
        <f t="shared" si="445"/>
        <v/>
      </c>
      <c r="W4071" s="232" t="str">
        <f t="shared" si="446"/>
        <v/>
      </c>
      <c r="X4071" s="232" t="str">
        <f>IFERROR(VLOOKUP(W4071,Datos!$P$4:$Q$18,2,0),"")</f>
        <v/>
      </c>
      <c r="Y4071" s="232" t="str">
        <f t="shared" si="447"/>
        <v/>
      </c>
      <c r="AA4071" s="314" t="str">
        <f t="shared" ca="1" si="444"/>
        <v/>
      </c>
    </row>
    <row r="4072" spans="1:27" x14ac:dyDescent="0.3">
      <c r="A4072" s="238"/>
      <c r="B4072" s="241" t="str">
        <f t="shared" si="448"/>
        <v/>
      </c>
      <c r="C4072" s="239"/>
      <c r="D4072" s="240" t="str">
        <f>IF(C4072&lt;&gt;"",VLOOKUP(C4072,'BASE EQUIPOS'!$G$8:$H$22,2,0),"")</f>
        <v/>
      </c>
      <c r="E4072" s="241" t="str">
        <f>IF(C4072&lt;&gt;"",VLOOKUP(C4072,'BASE EQUIPOS'!$G$8:$I$22,3,0),"")</f>
        <v/>
      </c>
      <c r="F4072" s="241" t="str">
        <f>IF(C4072&lt;&gt;"",VLOOKUP(C4072,'BASE EQUIPOS'!$G$8:$J$22,4,0),"")</f>
        <v/>
      </c>
      <c r="G4072" s="242"/>
      <c r="H4072" s="233"/>
      <c r="I4072" s="241"/>
      <c r="J4072" s="241"/>
      <c r="K4072" s="241"/>
      <c r="L4072" s="239"/>
      <c r="M4072" s="244"/>
      <c r="N4072" s="245" t="str">
        <f t="shared" ca="1" si="442"/>
        <v/>
      </c>
      <c r="O4072" s="239"/>
      <c r="P4072" s="244"/>
      <c r="Q4072" s="245" t="str">
        <f t="shared" si="443"/>
        <v/>
      </c>
      <c r="U4072" s="246" t="str">
        <f>IFERROR(VLOOKUP(C4072,'BASE EQUIPOS'!$G$8:$O$22,9,0)," ")</f>
        <v xml:space="preserve"> </v>
      </c>
      <c r="V4072" s="232" t="str">
        <f t="shared" si="445"/>
        <v/>
      </c>
      <c r="W4072" s="232" t="str">
        <f t="shared" si="446"/>
        <v/>
      </c>
      <c r="X4072" s="232" t="str">
        <f>IFERROR(VLOOKUP(W4072,Datos!$P$4:$Q$18,2,0),"")</f>
        <v/>
      </c>
      <c r="Y4072" s="232" t="str">
        <f t="shared" si="447"/>
        <v/>
      </c>
      <c r="AA4072" s="314" t="str">
        <f t="shared" ca="1" si="444"/>
        <v/>
      </c>
    </row>
    <row r="4073" spans="1:27" x14ac:dyDescent="0.3">
      <c r="A4073" s="238"/>
      <c r="B4073" s="241" t="str">
        <f t="shared" si="448"/>
        <v/>
      </c>
      <c r="C4073" s="239"/>
      <c r="D4073" s="240" t="str">
        <f>IF(C4073&lt;&gt;"",VLOOKUP(C4073,'BASE EQUIPOS'!$G$8:$H$22,2,0),"")</f>
        <v/>
      </c>
      <c r="E4073" s="241" t="str">
        <f>IF(C4073&lt;&gt;"",VLOOKUP(C4073,'BASE EQUIPOS'!$G$8:$I$22,3,0),"")</f>
        <v/>
      </c>
      <c r="F4073" s="241" t="str">
        <f>IF(C4073&lt;&gt;"",VLOOKUP(C4073,'BASE EQUIPOS'!$G$8:$J$22,4,0),"")</f>
        <v/>
      </c>
      <c r="G4073" s="242"/>
      <c r="H4073" s="233"/>
      <c r="I4073" s="241"/>
      <c r="J4073" s="241"/>
      <c r="K4073" s="241"/>
      <c r="L4073" s="239"/>
      <c r="M4073" s="244"/>
      <c r="N4073" s="245" t="str">
        <f t="shared" ca="1" si="442"/>
        <v/>
      </c>
      <c r="O4073" s="239"/>
      <c r="P4073" s="244"/>
      <c r="Q4073" s="245" t="str">
        <f t="shared" si="443"/>
        <v/>
      </c>
      <c r="U4073" s="246" t="str">
        <f>IFERROR(VLOOKUP(C4073,'BASE EQUIPOS'!$G$8:$O$22,9,0)," ")</f>
        <v xml:space="preserve"> </v>
      </c>
      <c r="V4073" s="232" t="str">
        <f t="shared" si="445"/>
        <v/>
      </c>
      <c r="W4073" s="232" t="str">
        <f t="shared" si="446"/>
        <v/>
      </c>
      <c r="X4073" s="232" t="str">
        <f>IFERROR(VLOOKUP(W4073,Datos!$P$4:$Q$18,2,0),"")</f>
        <v/>
      </c>
      <c r="Y4073" s="232" t="str">
        <f t="shared" si="447"/>
        <v/>
      </c>
      <c r="AA4073" s="314" t="str">
        <f t="shared" ca="1" si="444"/>
        <v/>
      </c>
    </row>
    <row r="4074" spans="1:27" x14ac:dyDescent="0.3">
      <c r="A4074" s="238"/>
      <c r="B4074" s="241" t="str">
        <f t="shared" si="448"/>
        <v/>
      </c>
      <c r="C4074" s="239"/>
      <c r="D4074" s="240" t="str">
        <f>IF(C4074&lt;&gt;"",VLOOKUP(C4074,'BASE EQUIPOS'!$G$8:$H$22,2,0),"")</f>
        <v/>
      </c>
      <c r="E4074" s="241" t="str">
        <f>IF(C4074&lt;&gt;"",VLOOKUP(C4074,'BASE EQUIPOS'!$G$8:$I$22,3,0),"")</f>
        <v/>
      </c>
      <c r="F4074" s="241" t="str">
        <f>IF(C4074&lt;&gt;"",VLOOKUP(C4074,'BASE EQUIPOS'!$G$8:$J$22,4,0),"")</f>
        <v/>
      </c>
      <c r="G4074" s="242"/>
      <c r="H4074" s="233"/>
      <c r="I4074" s="241"/>
      <c r="J4074" s="241"/>
      <c r="K4074" s="241"/>
      <c r="L4074" s="239"/>
      <c r="M4074" s="244"/>
      <c r="N4074" s="245" t="str">
        <f t="shared" ca="1" si="442"/>
        <v/>
      </c>
      <c r="O4074" s="239"/>
      <c r="P4074" s="244"/>
      <c r="Q4074" s="245" t="str">
        <f t="shared" si="443"/>
        <v/>
      </c>
      <c r="U4074" s="246" t="str">
        <f>IFERROR(VLOOKUP(C4074,'BASE EQUIPOS'!$G$8:$O$22,9,0)," ")</f>
        <v xml:space="preserve"> </v>
      </c>
      <c r="V4074" s="232" t="str">
        <f t="shared" si="445"/>
        <v/>
      </c>
      <c r="W4074" s="232" t="str">
        <f t="shared" si="446"/>
        <v/>
      </c>
      <c r="X4074" s="232" t="str">
        <f>IFERROR(VLOOKUP(W4074,Datos!$P$4:$Q$18,2,0),"")</f>
        <v/>
      </c>
      <c r="Y4074" s="232" t="str">
        <f t="shared" si="447"/>
        <v/>
      </c>
      <c r="AA4074" s="314" t="str">
        <f t="shared" ca="1" si="444"/>
        <v/>
      </c>
    </row>
    <row r="4075" spans="1:27" x14ac:dyDescent="0.3">
      <c r="A4075" s="238"/>
      <c r="B4075" s="241" t="str">
        <f t="shared" si="448"/>
        <v/>
      </c>
      <c r="C4075" s="239"/>
      <c r="D4075" s="240" t="str">
        <f>IF(C4075&lt;&gt;"",VLOOKUP(C4075,'BASE EQUIPOS'!$G$8:$H$22,2,0),"")</f>
        <v/>
      </c>
      <c r="E4075" s="241" t="str">
        <f>IF(C4075&lt;&gt;"",VLOOKUP(C4075,'BASE EQUIPOS'!$G$8:$I$22,3,0),"")</f>
        <v/>
      </c>
      <c r="F4075" s="241" t="str">
        <f>IF(C4075&lt;&gt;"",VLOOKUP(C4075,'BASE EQUIPOS'!$G$8:$J$22,4,0),"")</f>
        <v/>
      </c>
      <c r="G4075" s="242"/>
      <c r="H4075" s="233"/>
      <c r="I4075" s="241"/>
      <c r="J4075" s="241"/>
      <c r="K4075" s="241"/>
      <c r="L4075" s="239"/>
      <c r="M4075" s="244"/>
      <c r="N4075" s="245" t="str">
        <f t="shared" ca="1" si="442"/>
        <v/>
      </c>
      <c r="O4075" s="239"/>
      <c r="P4075" s="244"/>
      <c r="Q4075" s="245" t="str">
        <f t="shared" si="443"/>
        <v/>
      </c>
      <c r="U4075" s="246" t="str">
        <f>IFERROR(VLOOKUP(C4075,'BASE EQUIPOS'!$G$8:$O$22,9,0)," ")</f>
        <v xml:space="preserve"> </v>
      </c>
      <c r="V4075" s="232" t="str">
        <f t="shared" si="445"/>
        <v/>
      </c>
      <c r="W4075" s="232" t="str">
        <f t="shared" si="446"/>
        <v/>
      </c>
      <c r="X4075" s="232" t="str">
        <f>IFERROR(VLOOKUP(W4075,Datos!$P$4:$Q$18,2,0),"")</f>
        <v/>
      </c>
      <c r="Y4075" s="232" t="str">
        <f t="shared" si="447"/>
        <v/>
      </c>
      <c r="AA4075" s="314" t="str">
        <f t="shared" ca="1" si="444"/>
        <v/>
      </c>
    </row>
    <row r="4076" spans="1:27" x14ac:dyDescent="0.3">
      <c r="A4076" s="238"/>
      <c r="B4076" s="241" t="str">
        <f t="shared" si="448"/>
        <v/>
      </c>
      <c r="C4076" s="239"/>
      <c r="D4076" s="240" t="str">
        <f>IF(C4076&lt;&gt;"",VLOOKUP(C4076,'BASE EQUIPOS'!$G$8:$H$22,2,0),"")</f>
        <v/>
      </c>
      <c r="E4076" s="241" t="str">
        <f>IF(C4076&lt;&gt;"",VLOOKUP(C4076,'BASE EQUIPOS'!$G$8:$I$22,3,0),"")</f>
        <v/>
      </c>
      <c r="F4076" s="241" t="str">
        <f>IF(C4076&lt;&gt;"",VLOOKUP(C4076,'BASE EQUIPOS'!$G$8:$J$22,4,0),"")</f>
        <v/>
      </c>
      <c r="G4076" s="242"/>
      <c r="H4076" s="233"/>
      <c r="I4076" s="241"/>
      <c r="J4076" s="241"/>
      <c r="K4076" s="241"/>
      <c r="L4076" s="239"/>
      <c r="M4076" s="244"/>
      <c r="N4076" s="245" t="str">
        <f t="shared" ca="1" si="442"/>
        <v/>
      </c>
      <c r="O4076" s="239"/>
      <c r="P4076" s="244"/>
      <c r="Q4076" s="245" t="str">
        <f t="shared" si="443"/>
        <v/>
      </c>
      <c r="U4076" s="246" t="str">
        <f>IFERROR(VLOOKUP(C4076,'BASE EQUIPOS'!$G$8:$O$22,9,0)," ")</f>
        <v xml:space="preserve"> </v>
      </c>
      <c r="V4076" s="232" t="str">
        <f t="shared" si="445"/>
        <v/>
      </c>
      <c r="W4076" s="232" t="str">
        <f t="shared" si="446"/>
        <v/>
      </c>
      <c r="X4076" s="232" t="str">
        <f>IFERROR(VLOOKUP(W4076,Datos!$P$4:$Q$18,2,0),"")</f>
        <v/>
      </c>
      <c r="Y4076" s="232" t="str">
        <f t="shared" si="447"/>
        <v/>
      </c>
      <c r="AA4076" s="314" t="str">
        <f t="shared" ca="1" si="444"/>
        <v/>
      </c>
    </row>
    <row r="4077" spans="1:27" x14ac:dyDescent="0.3">
      <c r="A4077" s="238"/>
      <c r="B4077" s="241" t="str">
        <f t="shared" si="448"/>
        <v/>
      </c>
      <c r="C4077" s="239"/>
      <c r="D4077" s="240" t="str">
        <f>IF(C4077&lt;&gt;"",VLOOKUP(C4077,'BASE EQUIPOS'!$G$8:$H$22,2,0),"")</f>
        <v/>
      </c>
      <c r="E4077" s="241" t="str">
        <f>IF(C4077&lt;&gt;"",VLOOKUP(C4077,'BASE EQUIPOS'!$G$8:$I$22,3,0),"")</f>
        <v/>
      </c>
      <c r="F4077" s="241" t="str">
        <f>IF(C4077&lt;&gt;"",VLOOKUP(C4077,'BASE EQUIPOS'!$G$8:$J$22,4,0),"")</f>
        <v/>
      </c>
      <c r="G4077" s="242"/>
      <c r="H4077" s="233"/>
      <c r="I4077" s="241"/>
      <c r="J4077" s="241"/>
      <c r="K4077" s="241"/>
      <c r="L4077" s="239"/>
      <c r="M4077" s="244"/>
      <c r="N4077" s="245" t="str">
        <f t="shared" ca="1" si="442"/>
        <v/>
      </c>
      <c r="O4077" s="239"/>
      <c r="P4077" s="244"/>
      <c r="Q4077" s="245" t="str">
        <f t="shared" si="443"/>
        <v/>
      </c>
      <c r="U4077" s="246" t="str">
        <f>IFERROR(VLOOKUP(C4077,'BASE EQUIPOS'!$G$8:$O$22,9,0)," ")</f>
        <v xml:space="preserve"> </v>
      </c>
      <c r="V4077" s="232" t="str">
        <f t="shared" si="445"/>
        <v/>
      </c>
      <c r="W4077" s="232" t="str">
        <f t="shared" si="446"/>
        <v/>
      </c>
      <c r="X4077" s="232" t="str">
        <f>IFERROR(VLOOKUP(W4077,Datos!$P$4:$Q$18,2,0),"")</f>
        <v/>
      </c>
      <c r="Y4077" s="232" t="str">
        <f t="shared" si="447"/>
        <v/>
      </c>
      <c r="AA4077" s="314" t="str">
        <f t="shared" ca="1" si="444"/>
        <v/>
      </c>
    </row>
    <row r="4078" spans="1:27" x14ac:dyDescent="0.3">
      <c r="A4078" s="238"/>
      <c r="B4078" s="241" t="str">
        <f t="shared" si="448"/>
        <v/>
      </c>
      <c r="C4078" s="239"/>
      <c r="D4078" s="240" t="str">
        <f>IF(C4078&lt;&gt;"",VLOOKUP(C4078,'BASE EQUIPOS'!$G$8:$H$22,2,0),"")</f>
        <v/>
      </c>
      <c r="E4078" s="241" t="str">
        <f>IF(C4078&lt;&gt;"",VLOOKUP(C4078,'BASE EQUIPOS'!$G$8:$I$22,3,0),"")</f>
        <v/>
      </c>
      <c r="F4078" s="241" t="str">
        <f>IF(C4078&lt;&gt;"",VLOOKUP(C4078,'BASE EQUIPOS'!$G$8:$J$22,4,0),"")</f>
        <v/>
      </c>
      <c r="G4078" s="242"/>
      <c r="H4078" s="233"/>
      <c r="I4078" s="241"/>
      <c r="J4078" s="241"/>
      <c r="K4078" s="241"/>
      <c r="L4078" s="239"/>
      <c r="M4078" s="244"/>
      <c r="N4078" s="245" t="str">
        <f t="shared" ca="1" si="442"/>
        <v/>
      </c>
      <c r="O4078" s="239"/>
      <c r="P4078" s="244"/>
      <c r="Q4078" s="245" t="str">
        <f t="shared" si="443"/>
        <v/>
      </c>
      <c r="U4078" s="246" t="str">
        <f>IFERROR(VLOOKUP(C4078,'BASE EQUIPOS'!$G$8:$O$22,9,0)," ")</f>
        <v xml:space="preserve"> </v>
      </c>
      <c r="V4078" s="232" t="str">
        <f t="shared" si="445"/>
        <v/>
      </c>
      <c r="W4078" s="232" t="str">
        <f t="shared" si="446"/>
        <v/>
      </c>
      <c r="X4078" s="232" t="str">
        <f>IFERROR(VLOOKUP(W4078,Datos!$P$4:$Q$18,2,0),"")</f>
        <v/>
      </c>
      <c r="Y4078" s="232" t="str">
        <f t="shared" si="447"/>
        <v/>
      </c>
      <c r="AA4078" s="314" t="str">
        <f t="shared" ca="1" si="444"/>
        <v/>
      </c>
    </row>
    <row r="4079" spans="1:27" x14ac:dyDescent="0.3">
      <c r="A4079" s="238"/>
      <c r="B4079" s="241" t="str">
        <f t="shared" si="448"/>
        <v/>
      </c>
      <c r="C4079" s="239"/>
      <c r="D4079" s="240" t="str">
        <f>IF(C4079&lt;&gt;"",VLOOKUP(C4079,'BASE EQUIPOS'!$G$8:$H$22,2,0),"")</f>
        <v/>
      </c>
      <c r="E4079" s="241" t="str">
        <f>IF(C4079&lt;&gt;"",VLOOKUP(C4079,'BASE EQUIPOS'!$G$8:$I$22,3,0),"")</f>
        <v/>
      </c>
      <c r="F4079" s="241" t="str">
        <f>IF(C4079&lt;&gt;"",VLOOKUP(C4079,'BASE EQUIPOS'!$G$8:$J$22,4,0),"")</f>
        <v/>
      </c>
      <c r="G4079" s="242"/>
      <c r="H4079" s="233"/>
      <c r="I4079" s="241"/>
      <c r="J4079" s="241"/>
      <c r="K4079" s="241"/>
      <c r="L4079" s="239"/>
      <c r="M4079" s="244"/>
      <c r="N4079" s="245" t="str">
        <f t="shared" ca="1" si="442"/>
        <v/>
      </c>
      <c r="O4079" s="239"/>
      <c r="P4079" s="244"/>
      <c r="Q4079" s="245" t="str">
        <f t="shared" si="443"/>
        <v/>
      </c>
      <c r="U4079" s="246" t="str">
        <f>IFERROR(VLOOKUP(C4079,'BASE EQUIPOS'!$G$8:$O$22,9,0)," ")</f>
        <v xml:space="preserve"> </v>
      </c>
      <c r="V4079" s="232" t="str">
        <f t="shared" si="445"/>
        <v/>
      </c>
      <c r="W4079" s="232" t="str">
        <f t="shared" si="446"/>
        <v/>
      </c>
      <c r="X4079" s="232" t="str">
        <f>IFERROR(VLOOKUP(W4079,Datos!$P$4:$Q$18,2,0),"")</f>
        <v/>
      </c>
      <c r="Y4079" s="232" t="str">
        <f t="shared" si="447"/>
        <v/>
      </c>
      <c r="AA4079" s="314" t="str">
        <f t="shared" ca="1" si="444"/>
        <v/>
      </c>
    </row>
    <row r="4080" spans="1:27" x14ac:dyDescent="0.3">
      <c r="A4080" s="238"/>
      <c r="B4080" s="241" t="str">
        <f t="shared" si="448"/>
        <v/>
      </c>
      <c r="C4080" s="239"/>
      <c r="D4080" s="240" t="str">
        <f>IF(C4080&lt;&gt;"",VLOOKUP(C4080,'BASE EQUIPOS'!$G$8:$H$22,2,0),"")</f>
        <v/>
      </c>
      <c r="E4080" s="241" t="str">
        <f>IF(C4080&lt;&gt;"",VLOOKUP(C4080,'BASE EQUIPOS'!$G$8:$I$22,3,0),"")</f>
        <v/>
      </c>
      <c r="F4080" s="241" t="str">
        <f>IF(C4080&lt;&gt;"",VLOOKUP(C4080,'BASE EQUIPOS'!$G$8:$J$22,4,0),"")</f>
        <v/>
      </c>
      <c r="G4080" s="242"/>
      <c r="H4080" s="233"/>
      <c r="I4080" s="241"/>
      <c r="J4080" s="241"/>
      <c r="K4080" s="241"/>
      <c r="L4080" s="239"/>
      <c r="M4080" s="244"/>
      <c r="N4080" s="245" t="str">
        <f t="shared" ca="1" si="442"/>
        <v/>
      </c>
      <c r="O4080" s="239"/>
      <c r="P4080" s="244"/>
      <c r="Q4080" s="245" t="str">
        <f t="shared" si="443"/>
        <v/>
      </c>
      <c r="U4080" s="246" t="str">
        <f>IFERROR(VLOOKUP(C4080,'BASE EQUIPOS'!$G$8:$O$22,9,0)," ")</f>
        <v xml:space="preserve"> </v>
      </c>
      <c r="V4080" s="232" t="str">
        <f t="shared" si="445"/>
        <v/>
      </c>
      <c r="W4080" s="232" t="str">
        <f t="shared" si="446"/>
        <v/>
      </c>
      <c r="X4080" s="232" t="str">
        <f>IFERROR(VLOOKUP(W4080,Datos!$P$4:$Q$18,2,0),"")</f>
        <v/>
      </c>
      <c r="Y4080" s="232" t="str">
        <f t="shared" si="447"/>
        <v/>
      </c>
      <c r="AA4080" s="314" t="str">
        <f t="shared" ca="1" si="444"/>
        <v/>
      </c>
    </row>
    <row r="4081" spans="1:27" x14ac:dyDescent="0.3">
      <c r="A4081" s="238"/>
      <c r="B4081" s="241" t="str">
        <f t="shared" si="448"/>
        <v/>
      </c>
      <c r="C4081" s="239"/>
      <c r="D4081" s="240" t="str">
        <f>IF(C4081&lt;&gt;"",VLOOKUP(C4081,'BASE EQUIPOS'!$G$8:$H$22,2,0),"")</f>
        <v/>
      </c>
      <c r="E4081" s="241" t="str">
        <f>IF(C4081&lt;&gt;"",VLOOKUP(C4081,'BASE EQUIPOS'!$G$8:$I$22,3,0),"")</f>
        <v/>
      </c>
      <c r="F4081" s="241" t="str">
        <f>IF(C4081&lt;&gt;"",VLOOKUP(C4081,'BASE EQUIPOS'!$G$8:$J$22,4,0),"")</f>
        <v/>
      </c>
      <c r="G4081" s="242"/>
      <c r="H4081" s="233"/>
      <c r="I4081" s="241"/>
      <c r="J4081" s="241"/>
      <c r="K4081" s="241"/>
      <c r="L4081" s="239"/>
      <c r="M4081" s="244"/>
      <c r="N4081" s="245" t="str">
        <f t="shared" ca="1" si="442"/>
        <v/>
      </c>
      <c r="O4081" s="239"/>
      <c r="P4081" s="244"/>
      <c r="Q4081" s="245" t="str">
        <f t="shared" si="443"/>
        <v/>
      </c>
      <c r="U4081" s="246" t="str">
        <f>IFERROR(VLOOKUP(C4081,'BASE EQUIPOS'!$G$8:$O$22,9,0)," ")</f>
        <v xml:space="preserve"> </v>
      </c>
      <c r="V4081" s="232" t="str">
        <f t="shared" si="445"/>
        <v/>
      </c>
      <c r="W4081" s="232" t="str">
        <f t="shared" si="446"/>
        <v/>
      </c>
      <c r="X4081" s="232" t="str">
        <f>IFERROR(VLOOKUP(W4081,Datos!$P$4:$Q$18,2,0),"")</f>
        <v/>
      </c>
      <c r="Y4081" s="232" t="str">
        <f t="shared" si="447"/>
        <v/>
      </c>
      <c r="AA4081" s="314" t="str">
        <f t="shared" ca="1" si="444"/>
        <v/>
      </c>
    </row>
    <row r="4082" spans="1:27" x14ac:dyDescent="0.3">
      <c r="A4082" s="238"/>
      <c r="B4082" s="241" t="str">
        <f t="shared" si="448"/>
        <v/>
      </c>
      <c r="C4082" s="239"/>
      <c r="D4082" s="240" t="str">
        <f>IF(C4082&lt;&gt;"",VLOOKUP(C4082,'BASE EQUIPOS'!$G$8:$H$22,2,0),"")</f>
        <v/>
      </c>
      <c r="E4082" s="241" t="str">
        <f>IF(C4082&lt;&gt;"",VLOOKUP(C4082,'BASE EQUIPOS'!$G$8:$I$22,3,0),"")</f>
        <v/>
      </c>
      <c r="F4082" s="241" t="str">
        <f>IF(C4082&lt;&gt;"",VLOOKUP(C4082,'BASE EQUIPOS'!$G$8:$J$22,4,0),"")</f>
        <v/>
      </c>
      <c r="G4082" s="242"/>
      <c r="H4082" s="233"/>
      <c r="I4082" s="241"/>
      <c r="J4082" s="241"/>
      <c r="K4082" s="241"/>
      <c r="L4082" s="239"/>
      <c r="M4082" s="244"/>
      <c r="N4082" s="245" t="str">
        <f t="shared" ca="1" si="442"/>
        <v/>
      </c>
      <c r="O4082" s="239"/>
      <c r="P4082" s="244"/>
      <c r="Q4082" s="245" t="str">
        <f t="shared" si="443"/>
        <v/>
      </c>
      <c r="U4082" s="246" t="str">
        <f>IFERROR(VLOOKUP(C4082,'BASE EQUIPOS'!$G$8:$O$22,9,0)," ")</f>
        <v xml:space="preserve"> </v>
      </c>
      <c r="V4082" s="232" t="str">
        <f t="shared" si="445"/>
        <v/>
      </c>
      <c r="W4082" s="232" t="str">
        <f t="shared" si="446"/>
        <v/>
      </c>
      <c r="X4082" s="232" t="str">
        <f>IFERROR(VLOOKUP(W4082,Datos!$P$4:$Q$18,2,0),"")</f>
        <v/>
      </c>
      <c r="Y4082" s="232" t="str">
        <f t="shared" si="447"/>
        <v/>
      </c>
      <c r="AA4082" s="314" t="str">
        <f t="shared" ca="1" si="444"/>
        <v/>
      </c>
    </row>
    <row r="4083" spans="1:27" x14ac:dyDescent="0.3">
      <c r="A4083" s="238"/>
      <c r="B4083" s="241" t="str">
        <f t="shared" si="448"/>
        <v/>
      </c>
      <c r="C4083" s="239"/>
      <c r="D4083" s="240" t="str">
        <f>IF(C4083&lt;&gt;"",VLOOKUP(C4083,'BASE EQUIPOS'!$G$8:$H$22,2,0),"")</f>
        <v/>
      </c>
      <c r="E4083" s="241" t="str">
        <f>IF(C4083&lt;&gt;"",VLOOKUP(C4083,'BASE EQUIPOS'!$G$8:$I$22,3,0),"")</f>
        <v/>
      </c>
      <c r="F4083" s="241" t="str">
        <f>IF(C4083&lt;&gt;"",VLOOKUP(C4083,'BASE EQUIPOS'!$G$8:$J$22,4,0),"")</f>
        <v/>
      </c>
      <c r="G4083" s="242"/>
      <c r="H4083" s="233"/>
      <c r="I4083" s="241"/>
      <c r="J4083" s="241"/>
      <c r="K4083" s="241"/>
      <c r="L4083" s="239"/>
      <c r="M4083" s="244"/>
      <c r="N4083" s="245" t="str">
        <f t="shared" ca="1" si="442"/>
        <v/>
      </c>
      <c r="O4083" s="239"/>
      <c r="P4083" s="244"/>
      <c r="Q4083" s="245" t="str">
        <f t="shared" si="443"/>
        <v/>
      </c>
      <c r="U4083" s="246" t="str">
        <f>IFERROR(VLOOKUP(C4083,'BASE EQUIPOS'!$G$8:$O$22,9,0)," ")</f>
        <v xml:space="preserve"> </v>
      </c>
      <c r="V4083" s="232" t="str">
        <f t="shared" si="445"/>
        <v/>
      </c>
      <c r="W4083" s="232" t="str">
        <f t="shared" si="446"/>
        <v/>
      </c>
      <c r="X4083" s="232" t="str">
        <f>IFERROR(VLOOKUP(W4083,Datos!$P$4:$Q$18,2,0),"")</f>
        <v/>
      </c>
      <c r="Y4083" s="232" t="str">
        <f t="shared" si="447"/>
        <v/>
      </c>
      <c r="AA4083" s="314" t="str">
        <f t="shared" ca="1" si="444"/>
        <v/>
      </c>
    </row>
    <row r="4084" spans="1:27" x14ac:dyDescent="0.3">
      <c r="A4084" s="238"/>
      <c r="B4084" s="241" t="str">
        <f t="shared" si="448"/>
        <v/>
      </c>
      <c r="C4084" s="239"/>
      <c r="D4084" s="240" t="str">
        <f>IF(C4084&lt;&gt;"",VLOOKUP(C4084,'BASE EQUIPOS'!$G$8:$H$22,2,0),"")</f>
        <v/>
      </c>
      <c r="E4084" s="241" t="str">
        <f>IF(C4084&lt;&gt;"",VLOOKUP(C4084,'BASE EQUIPOS'!$G$8:$I$22,3,0),"")</f>
        <v/>
      </c>
      <c r="F4084" s="241" t="str">
        <f>IF(C4084&lt;&gt;"",VLOOKUP(C4084,'BASE EQUIPOS'!$G$8:$J$22,4,0),"")</f>
        <v/>
      </c>
      <c r="G4084" s="242"/>
      <c r="H4084" s="233"/>
      <c r="I4084" s="241"/>
      <c r="J4084" s="241"/>
      <c r="K4084" s="241"/>
      <c r="L4084" s="239"/>
      <c r="M4084" s="244"/>
      <c r="N4084" s="245" t="str">
        <f t="shared" ca="1" si="442"/>
        <v/>
      </c>
      <c r="O4084" s="239"/>
      <c r="P4084" s="244"/>
      <c r="Q4084" s="245" t="str">
        <f t="shared" si="443"/>
        <v/>
      </c>
      <c r="U4084" s="246" t="str">
        <f>IFERROR(VLOOKUP(C4084,'BASE EQUIPOS'!$G$8:$O$22,9,0)," ")</f>
        <v xml:space="preserve"> </v>
      </c>
      <c r="V4084" s="232" t="str">
        <f t="shared" si="445"/>
        <v/>
      </c>
      <c r="W4084" s="232" t="str">
        <f t="shared" si="446"/>
        <v/>
      </c>
      <c r="X4084" s="232" t="str">
        <f>IFERROR(VLOOKUP(W4084,Datos!$P$4:$Q$18,2,0),"")</f>
        <v/>
      </c>
      <c r="Y4084" s="232" t="str">
        <f t="shared" si="447"/>
        <v/>
      </c>
      <c r="AA4084" s="314" t="str">
        <f t="shared" ca="1" si="444"/>
        <v/>
      </c>
    </row>
    <row r="4085" spans="1:27" x14ac:dyDescent="0.3">
      <c r="A4085" s="238"/>
      <c r="B4085" s="241" t="str">
        <f t="shared" si="448"/>
        <v/>
      </c>
      <c r="C4085" s="239"/>
      <c r="D4085" s="240" t="str">
        <f>IF(C4085&lt;&gt;"",VLOOKUP(C4085,'BASE EQUIPOS'!$G$8:$H$22,2,0),"")</f>
        <v/>
      </c>
      <c r="E4085" s="241" t="str">
        <f>IF(C4085&lt;&gt;"",VLOOKUP(C4085,'BASE EQUIPOS'!$G$8:$I$22,3,0),"")</f>
        <v/>
      </c>
      <c r="F4085" s="241" t="str">
        <f>IF(C4085&lt;&gt;"",VLOOKUP(C4085,'BASE EQUIPOS'!$G$8:$J$22,4,0),"")</f>
        <v/>
      </c>
      <c r="G4085" s="242"/>
      <c r="H4085" s="233"/>
      <c r="I4085" s="241"/>
      <c r="J4085" s="241"/>
      <c r="K4085" s="241"/>
      <c r="L4085" s="239"/>
      <c r="M4085" s="244"/>
      <c r="N4085" s="245" t="str">
        <f t="shared" ca="1" si="442"/>
        <v/>
      </c>
      <c r="O4085" s="239"/>
      <c r="P4085" s="244"/>
      <c r="Q4085" s="245" t="str">
        <f t="shared" si="443"/>
        <v/>
      </c>
      <c r="U4085" s="246" t="str">
        <f>IFERROR(VLOOKUP(C4085,'BASE EQUIPOS'!$G$8:$O$22,9,0)," ")</f>
        <v xml:space="preserve"> </v>
      </c>
      <c r="V4085" s="232" t="str">
        <f t="shared" si="445"/>
        <v/>
      </c>
      <c r="W4085" s="232" t="str">
        <f t="shared" si="446"/>
        <v/>
      </c>
      <c r="X4085" s="232" t="str">
        <f>IFERROR(VLOOKUP(W4085,Datos!$P$4:$Q$18,2,0),"")</f>
        <v/>
      </c>
      <c r="Y4085" s="232" t="str">
        <f t="shared" si="447"/>
        <v/>
      </c>
      <c r="AA4085" s="314" t="str">
        <f t="shared" ca="1" si="444"/>
        <v/>
      </c>
    </row>
    <row r="4086" spans="1:27" x14ac:dyDescent="0.3">
      <c r="A4086" s="238"/>
      <c r="B4086" s="241" t="str">
        <f t="shared" si="448"/>
        <v/>
      </c>
      <c r="C4086" s="239"/>
      <c r="D4086" s="240" t="str">
        <f>IF(C4086&lt;&gt;"",VLOOKUP(C4086,'BASE EQUIPOS'!$G$8:$H$22,2,0),"")</f>
        <v/>
      </c>
      <c r="E4086" s="241" t="str">
        <f>IF(C4086&lt;&gt;"",VLOOKUP(C4086,'BASE EQUIPOS'!$G$8:$I$22,3,0),"")</f>
        <v/>
      </c>
      <c r="F4086" s="241" t="str">
        <f>IF(C4086&lt;&gt;"",VLOOKUP(C4086,'BASE EQUIPOS'!$G$8:$J$22,4,0),"")</f>
        <v/>
      </c>
      <c r="G4086" s="242"/>
      <c r="H4086" s="233"/>
      <c r="I4086" s="241"/>
      <c r="J4086" s="241"/>
      <c r="K4086" s="241"/>
      <c r="L4086" s="239"/>
      <c r="M4086" s="244"/>
      <c r="N4086" s="245" t="str">
        <f t="shared" ca="1" si="442"/>
        <v/>
      </c>
      <c r="O4086" s="239"/>
      <c r="P4086" s="244"/>
      <c r="Q4086" s="245" t="str">
        <f t="shared" si="443"/>
        <v/>
      </c>
      <c r="U4086" s="246" t="str">
        <f>IFERROR(VLOOKUP(C4086,'BASE EQUIPOS'!$G$8:$O$22,9,0)," ")</f>
        <v xml:space="preserve"> </v>
      </c>
      <c r="V4086" s="232" t="str">
        <f t="shared" si="445"/>
        <v/>
      </c>
      <c r="W4086" s="232" t="str">
        <f t="shared" si="446"/>
        <v/>
      </c>
      <c r="X4086" s="232" t="str">
        <f>IFERROR(VLOOKUP(W4086,Datos!$P$4:$Q$18,2,0),"")</f>
        <v/>
      </c>
      <c r="Y4086" s="232" t="str">
        <f t="shared" si="447"/>
        <v/>
      </c>
      <c r="AA4086" s="314" t="str">
        <f t="shared" ca="1" si="444"/>
        <v/>
      </c>
    </row>
    <row r="4087" spans="1:27" x14ac:dyDescent="0.3">
      <c r="A4087" s="238"/>
      <c r="B4087" s="241" t="str">
        <f t="shared" si="448"/>
        <v/>
      </c>
      <c r="C4087" s="239"/>
      <c r="D4087" s="240" t="str">
        <f>IF(C4087&lt;&gt;"",VLOOKUP(C4087,'BASE EQUIPOS'!$G$8:$H$22,2,0),"")</f>
        <v/>
      </c>
      <c r="E4087" s="241" t="str">
        <f>IF(C4087&lt;&gt;"",VLOOKUP(C4087,'BASE EQUIPOS'!$G$8:$I$22,3,0),"")</f>
        <v/>
      </c>
      <c r="F4087" s="241" t="str">
        <f>IF(C4087&lt;&gt;"",VLOOKUP(C4087,'BASE EQUIPOS'!$G$8:$J$22,4,0),"")</f>
        <v/>
      </c>
      <c r="G4087" s="242"/>
      <c r="H4087" s="233"/>
      <c r="I4087" s="241"/>
      <c r="J4087" s="241"/>
      <c r="K4087" s="241"/>
      <c r="L4087" s="239"/>
      <c r="M4087" s="244"/>
      <c r="N4087" s="245" t="str">
        <f t="shared" ca="1" si="442"/>
        <v/>
      </c>
      <c r="O4087" s="239"/>
      <c r="P4087" s="244"/>
      <c r="Q4087" s="245" t="str">
        <f t="shared" si="443"/>
        <v/>
      </c>
      <c r="U4087" s="246" t="str">
        <f>IFERROR(VLOOKUP(C4087,'BASE EQUIPOS'!$G$8:$O$22,9,0)," ")</f>
        <v xml:space="preserve"> </v>
      </c>
      <c r="V4087" s="232" t="str">
        <f t="shared" si="445"/>
        <v/>
      </c>
      <c r="W4087" s="232" t="str">
        <f t="shared" si="446"/>
        <v/>
      </c>
      <c r="X4087" s="232" t="str">
        <f>IFERROR(VLOOKUP(W4087,Datos!$P$4:$Q$18,2,0),"")</f>
        <v/>
      </c>
      <c r="Y4087" s="232" t="str">
        <f t="shared" si="447"/>
        <v/>
      </c>
      <c r="AA4087" s="314" t="str">
        <f t="shared" ca="1" si="444"/>
        <v/>
      </c>
    </row>
    <row r="4088" spans="1:27" x14ac:dyDescent="0.3">
      <c r="A4088" s="238"/>
      <c r="B4088" s="241" t="str">
        <f t="shared" si="448"/>
        <v/>
      </c>
      <c r="C4088" s="239"/>
      <c r="D4088" s="240" t="str">
        <f>IF(C4088&lt;&gt;"",VLOOKUP(C4088,'BASE EQUIPOS'!$G$8:$H$22,2,0),"")</f>
        <v/>
      </c>
      <c r="E4088" s="241" t="str">
        <f>IF(C4088&lt;&gt;"",VLOOKUP(C4088,'BASE EQUIPOS'!$G$8:$I$22,3,0),"")</f>
        <v/>
      </c>
      <c r="F4088" s="241" t="str">
        <f>IF(C4088&lt;&gt;"",VLOOKUP(C4088,'BASE EQUIPOS'!$G$8:$J$22,4,0),"")</f>
        <v/>
      </c>
      <c r="G4088" s="242"/>
      <c r="H4088" s="233"/>
      <c r="I4088" s="241"/>
      <c r="J4088" s="241"/>
      <c r="K4088" s="241"/>
      <c r="L4088" s="239"/>
      <c r="M4088" s="244"/>
      <c r="N4088" s="245" t="str">
        <f t="shared" ca="1" si="442"/>
        <v/>
      </c>
      <c r="O4088" s="239"/>
      <c r="P4088" s="244"/>
      <c r="Q4088" s="245" t="str">
        <f t="shared" si="443"/>
        <v/>
      </c>
      <c r="U4088" s="246" t="str">
        <f>IFERROR(VLOOKUP(C4088,'BASE EQUIPOS'!$G$8:$O$22,9,0)," ")</f>
        <v xml:space="preserve"> </v>
      </c>
      <c r="V4088" s="232" t="str">
        <f t="shared" si="445"/>
        <v/>
      </c>
      <c r="W4088" s="232" t="str">
        <f t="shared" si="446"/>
        <v/>
      </c>
      <c r="X4088" s="232" t="str">
        <f>IFERROR(VLOOKUP(W4088,Datos!$P$4:$Q$18,2,0),"")</f>
        <v/>
      </c>
      <c r="Y4088" s="232" t="str">
        <f t="shared" si="447"/>
        <v/>
      </c>
      <c r="AA4088" s="314" t="str">
        <f t="shared" ca="1" si="444"/>
        <v/>
      </c>
    </row>
    <row r="4089" spans="1:27" x14ac:dyDescent="0.3">
      <c r="A4089" s="238"/>
      <c r="B4089" s="241" t="str">
        <f t="shared" si="448"/>
        <v/>
      </c>
      <c r="C4089" s="239"/>
      <c r="D4089" s="240" t="str">
        <f>IF(C4089&lt;&gt;"",VLOOKUP(C4089,'BASE EQUIPOS'!$G$8:$H$22,2,0),"")</f>
        <v/>
      </c>
      <c r="E4089" s="241" t="str">
        <f>IF(C4089&lt;&gt;"",VLOOKUP(C4089,'BASE EQUIPOS'!$G$8:$I$22,3,0),"")</f>
        <v/>
      </c>
      <c r="F4089" s="241" t="str">
        <f>IF(C4089&lt;&gt;"",VLOOKUP(C4089,'BASE EQUIPOS'!$G$8:$J$22,4,0),"")</f>
        <v/>
      </c>
      <c r="G4089" s="242"/>
      <c r="H4089" s="233"/>
      <c r="I4089" s="241"/>
      <c r="J4089" s="241"/>
      <c r="K4089" s="241"/>
      <c r="L4089" s="239"/>
      <c r="M4089" s="244"/>
      <c r="N4089" s="245" t="str">
        <f t="shared" ca="1" si="442"/>
        <v/>
      </c>
      <c r="O4089" s="239"/>
      <c r="P4089" s="244"/>
      <c r="Q4089" s="245" t="str">
        <f t="shared" si="443"/>
        <v/>
      </c>
      <c r="U4089" s="246" t="str">
        <f>IFERROR(VLOOKUP(C4089,'BASE EQUIPOS'!$G$8:$O$22,9,0)," ")</f>
        <v xml:space="preserve"> </v>
      </c>
      <c r="V4089" s="232" t="str">
        <f t="shared" si="445"/>
        <v/>
      </c>
      <c r="W4089" s="232" t="str">
        <f t="shared" si="446"/>
        <v/>
      </c>
      <c r="X4089" s="232" t="str">
        <f>IFERROR(VLOOKUP(W4089,Datos!$P$4:$Q$18,2,0),"")</f>
        <v/>
      </c>
      <c r="Y4089" s="232" t="str">
        <f t="shared" si="447"/>
        <v/>
      </c>
      <c r="AA4089" s="314" t="str">
        <f t="shared" ca="1" si="444"/>
        <v/>
      </c>
    </row>
    <row r="4090" spans="1:27" x14ac:dyDescent="0.3">
      <c r="A4090" s="238"/>
      <c r="B4090" s="241" t="str">
        <f t="shared" si="448"/>
        <v/>
      </c>
      <c r="C4090" s="239"/>
      <c r="D4090" s="240" t="str">
        <f>IF(C4090&lt;&gt;"",VLOOKUP(C4090,'BASE EQUIPOS'!$G$8:$H$22,2,0),"")</f>
        <v/>
      </c>
      <c r="E4090" s="241" t="str">
        <f>IF(C4090&lt;&gt;"",VLOOKUP(C4090,'BASE EQUIPOS'!$G$8:$I$22,3,0),"")</f>
        <v/>
      </c>
      <c r="F4090" s="241" t="str">
        <f>IF(C4090&lt;&gt;"",VLOOKUP(C4090,'BASE EQUIPOS'!$G$8:$J$22,4,0),"")</f>
        <v/>
      </c>
      <c r="G4090" s="242"/>
      <c r="H4090" s="233"/>
      <c r="I4090" s="241"/>
      <c r="J4090" s="241"/>
      <c r="K4090" s="241"/>
      <c r="L4090" s="239"/>
      <c r="M4090" s="244"/>
      <c r="N4090" s="245" t="str">
        <f t="shared" ca="1" si="442"/>
        <v/>
      </c>
      <c r="O4090" s="239"/>
      <c r="P4090" s="244"/>
      <c r="Q4090" s="245" t="str">
        <f t="shared" si="443"/>
        <v/>
      </c>
      <c r="U4090" s="246" t="str">
        <f>IFERROR(VLOOKUP(C4090,'BASE EQUIPOS'!$G$8:$O$22,9,0)," ")</f>
        <v xml:space="preserve"> </v>
      </c>
      <c r="V4090" s="232" t="str">
        <f t="shared" si="445"/>
        <v/>
      </c>
      <c r="W4090" s="232" t="str">
        <f t="shared" si="446"/>
        <v/>
      </c>
      <c r="X4090" s="232" t="str">
        <f>IFERROR(VLOOKUP(W4090,Datos!$P$4:$Q$18,2,0),"")</f>
        <v/>
      </c>
      <c r="Y4090" s="232" t="str">
        <f t="shared" si="447"/>
        <v/>
      </c>
      <c r="AA4090" s="314" t="str">
        <f t="shared" ca="1" si="444"/>
        <v/>
      </c>
    </row>
    <row r="4091" spans="1:27" x14ac:dyDescent="0.3">
      <c r="A4091" s="238"/>
      <c r="B4091" s="241" t="str">
        <f t="shared" si="448"/>
        <v/>
      </c>
      <c r="C4091" s="239"/>
      <c r="D4091" s="240" t="str">
        <f>IF(C4091&lt;&gt;"",VLOOKUP(C4091,'BASE EQUIPOS'!$G$8:$H$22,2,0),"")</f>
        <v/>
      </c>
      <c r="E4091" s="241" t="str">
        <f>IF(C4091&lt;&gt;"",VLOOKUP(C4091,'BASE EQUIPOS'!$G$8:$I$22,3,0),"")</f>
        <v/>
      </c>
      <c r="F4091" s="241" t="str">
        <f>IF(C4091&lt;&gt;"",VLOOKUP(C4091,'BASE EQUIPOS'!$G$8:$J$22,4,0),"")</f>
        <v/>
      </c>
      <c r="G4091" s="242"/>
      <c r="H4091" s="233"/>
      <c r="I4091" s="241"/>
      <c r="J4091" s="241"/>
      <c r="K4091" s="241"/>
      <c r="L4091" s="239"/>
      <c r="M4091" s="244"/>
      <c r="N4091" s="245" t="str">
        <f t="shared" ca="1" si="442"/>
        <v/>
      </c>
      <c r="O4091" s="239"/>
      <c r="P4091" s="244"/>
      <c r="Q4091" s="245" t="str">
        <f t="shared" si="443"/>
        <v/>
      </c>
      <c r="U4091" s="246" t="str">
        <f>IFERROR(VLOOKUP(C4091,'BASE EQUIPOS'!$G$8:$O$22,9,0)," ")</f>
        <v xml:space="preserve"> </v>
      </c>
      <c r="V4091" s="232" t="str">
        <f t="shared" si="445"/>
        <v/>
      </c>
      <c r="W4091" s="232" t="str">
        <f t="shared" si="446"/>
        <v/>
      </c>
      <c r="X4091" s="232" t="str">
        <f>IFERROR(VLOOKUP(W4091,Datos!$P$4:$Q$18,2,0),"")</f>
        <v/>
      </c>
      <c r="Y4091" s="232" t="str">
        <f t="shared" si="447"/>
        <v/>
      </c>
      <c r="AA4091" s="314" t="str">
        <f t="shared" ca="1" si="444"/>
        <v/>
      </c>
    </row>
    <row r="4092" spans="1:27" x14ac:dyDescent="0.3">
      <c r="A4092" s="238"/>
      <c r="B4092" s="241" t="str">
        <f t="shared" si="448"/>
        <v/>
      </c>
      <c r="C4092" s="239"/>
      <c r="D4092" s="240" t="str">
        <f>IF(C4092&lt;&gt;"",VLOOKUP(C4092,'BASE EQUIPOS'!$G$8:$H$22,2,0),"")</f>
        <v/>
      </c>
      <c r="E4092" s="241" t="str">
        <f>IF(C4092&lt;&gt;"",VLOOKUP(C4092,'BASE EQUIPOS'!$G$8:$I$22,3,0),"")</f>
        <v/>
      </c>
      <c r="F4092" s="241" t="str">
        <f>IF(C4092&lt;&gt;"",VLOOKUP(C4092,'BASE EQUIPOS'!$G$8:$J$22,4,0),"")</f>
        <v/>
      </c>
      <c r="G4092" s="242"/>
      <c r="H4092" s="233"/>
      <c r="I4092" s="241"/>
      <c r="J4092" s="241"/>
      <c r="K4092" s="241"/>
      <c r="L4092" s="239"/>
      <c r="M4092" s="244"/>
      <c r="N4092" s="245" t="str">
        <f t="shared" ca="1" si="442"/>
        <v/>
      </c>
      <c r="O4092" s="239"/>
      <c r="P4092" s="244"/>
      <c r="Q4092" s="245" t="str">
        <f t="shared" si="443"/>
        <v/>
      </c>
      <c r="U4092" s="246" t="str">
        <f>IFERROR(VLOOKUP(C4092,'BASE EQUIPOS'!$G$8:$O$22,9,0)," ")</f>
        <v xml:space="preserve"> </v>
      </c>
      <c r="V4092" s="232" t="str">
        <f t="shared" si="445"/>
        <v/>
      </c>
      <c r="W4092" s="232" t="str">
        <f t="shared" si="446"/>
        <v/>
      </c>
      <c r="X4092" s="232" t="str">
        <f>IFERROR(VLOOKUP(W4092,Datos!$P$4:$Q$18,2,0),"")</f>
        <v/>
      </c>
      <c r="Y4092" s="232" t="str">
        <f t="shared" si="447"/>
        <v/>
      </c>
      <c r="AA4092" s="314" t="str">
        <f t="shared" ca="1" si="444"/>
        <v/>
      </c>
    </row>
    <row r="4093" spans="1:27" x14ac:dyDescent="0.3">
      <c r="A4093" s="238"/>
      <c r="B4093" s="241" t="str">
        <f t="shared" si="448"/>
        <v/>
      </c>
      <c r="C4093" s="239"/>
      <c r="D4093" s="240" t="str">
        <f>IF(C4093&lt;&gt;"",VLOOKUP(C4093,'BASE EQUIPOS'!$G$8:$H$22,2,0),"")</f>
        <v/>
      </c>
      <c r="E4093" s="241" t="str">
        <f>IF(C4093&lt;&gt;"",VLOOKUP(C4093,'BASE EQUIPOS'!$G$8:$I$22,3,0),"")</f>
        <v/>
      </c>
      <c r="F4093" s="241" t="str">
        <f>IF(C4093&lt;&gt;"",VLOOKUP(C4093,'BASE EQUIPOS'!$G$8:$J$22,4,0),"")</f>
        <v/>
      </c>
      <c r="G4093" s="242"/>
      <c r="H4093" s="233"/>
      <c r="I4093" s="241"/>
      <c r="J4093" s="241"/>
      <c r="K4093" s="241"/>
      <c r="L4093" s="239"/>
      <c r="M4093" s="244"/>
      <c r="N4093" s="245" t="str">
        <f t="shared" ca="1" si="442"/>
        <v/>
      </c>
      <c r="O4093" s="239"/>
      <c r="P4093" s="244"/>
      <c r="Q4093" s="245" t="str">
        <f t="shared" si="443"/>
        <v/>
      </c>
      <c r="U4093" s="246" t="str">
        <f>IFERROR(VLOOKUP(C4093,'BASE EQUIPOS'!$G$8:$O$22,9,0)," ")</f>
        <v xml:space="preserve"> </v>
      </c>
      <c r="V4093" s="232" t="str">
        <f t="shared" si="445"/>
        <v/>
      </c>
      <c r="W4093" s="232" t="str">
        <f t="shared" si="446"/>
        <v/>
      </c>
      <c r="X4093" s="232" t="str">
        <f>IFERROR(VLOOKUP(W4093,Datos!$P$4:$Q$18,2,0),"")</f>
        <v/>
      </c>
      <c r="Y4093" s="232" t="str">
        <f t="shared" si="447"/>
        <v/>
      </c>
      <c r="AA4093" s="314" t="str">
        <f t="shared" ca="1" si="444"/>
        <v/>
      </c>
    </row>
    <row r="4094" spans="1:27" x14ac:dyDescent="0.3">
      <c r="A4094" s="238"/>
      <c r="B4094" s="241" t="str">
        <f t="shared" si="448"/>
        <v/>
      </c>
      <c r="C4094" s="239"/>
      <c r="D4094" s="240" t="str">
        <f>IF(C4094&lt;&gt;"",VLOOKUP(C4094,'BASE EQUIPOS'!$G$8:$H$22,2,0),"")</f>
        <v/>
      </c>
      <c r="E4094" s="241" t="str">
        <f>IF(C4094&lt;&gt;"",VLOOKUP(C4094,'BASE EQUIPOS'!$G$8:$I$22,3,0),"")</f>
        <v/>
      </c>
      <c r="F4094" s="241" t="str">
        <f>IF(C4094&lt;&gt;"",VLOOKUP(C4094,'BASE EQUIPOS'!$G$8:$J$22,4,0),"")</f>
        <v/>
      </c>
      <c r="G4094" s="242"/>
      <c r="H4094" s="233"/>
      <c r="I4094" s="241"/>
      <c r="J4094" s="241"/>
      <c r="K4094" s="241"/>
      <c r="L4094" s="239"/>
      <c r="M4094" s="244"/>
      <c r="N4094" s="245" t="str">
        <f t="shared" ca="1" si="442"/>
        <v/>
      </c>
      <c r="O4094" s="239"/>
      <c r="P4094" s="244"/>
      <c r="Q4094" s="245" t="str">
        <f t="shared" si="443"/>
        <v/>
      </c>
      <c r="U4094" s="246" t="str">
        <f>IFERROR(VLOOKUP(C4094,'BASE EQUIPOS'!$G$8:$O$22,9,0)," ")</f>
        <v xml:space="preserve"> </v>
      </c>
      <c r="V4094" s="232" t="str">
        <f t="shared" si="445"/>
        <v/>
      </c>
      <c r="W4094" s="232" t="str">
        <f t="shared" si="446"/>
        <v/>
      </c>
      <c r="X4094" s="232" t="str">
        <f>IFERROR(VLOOKUP(W4094,Datos!$P$4:$Q$18,2,0),"")</f>
        <v/>
      </c>
      <c r="Y4094" s="232" t="str">
        <f t="shared" si="447"/>
        <v/>
      </c>
      <c r="AA4094" s="314" t="str">
        <f t="shared" ca="1" si="444"/>
        <v/>
      </c>
    </row>
    <row r="4095" spans="1:27" x14ac:dyDescent="0.3">
      <c r="A4095" s="238"/>
      <c r="B4095" s="241" t="str">
        <f t="shared" si="448"/>
        <v/>
      </c>
      <c r="C4095" s="239"/>
      <c r="D4095" s="240" t="str">
        <f>IF(C4095&lt;&gt;"",VLOOKUP(C4095,'BASE EQUIPOS'!$G$8:$H$22,2,0),"")</f>
        <v/>
      </c>
      <c r="E4095" s="241" t="str">
        <f>IF(C4095&lt;&gt;"",VLOOKUP(C4095,'BASE EQUIPOS'!$G$8:$I$22,3,0),"")</f>
        <v/>
      </c>
      <c r="F4095" s="241" t="str">
        <f>IF(C4095&lt;&gt;"",VLOOKUP(C4095,'BASE EQUIPOS'!$G$8:$J$22,4,0),"")</f>
        <v/>
      </c>
      <c r="G4095" s="242"/>
      <c r="H4095" s="233"/>
      <c r="I4095" s="241"/>
      <c r="J4095" s="241"/>
      <c r="K4095" s="241"/>
      <c r="L4095" s="239"/>
      <c r="M4095" s="244"/>
      <c r="N4095" s="245" t="str">
        <f t="shared" ca="1" si="442"/>
        <v/>
      </c>
      <c r="O4095" s="239"/>
      <c r="P4095" s="244"/>
      <c r="Q4095" s="245" t="str">
        <f t="shared" si="443"/>
        <v/>
      </c>
      <c r="U4095" s="246" t="str">
        <f>IFERROR(VLOOKUP(C4095,'BASE EQUIPOS'!$G$8:$O$22,9,0)," ")</f>
        <v xml:space="preserve"> </v>
      </c>
      <c r="V4095" s="232" t="str">
        <f t="shared" si="445"/>
        <v/>
      </c>
      <c r="W4095" s="232" t="str">
        <f t="shared" si="446"/>
        <v/>
      </c>
      <c r="X4095" s="232" t="str">
        <f>IFERROR(VLOOKUP(W4095,Datos!$P$4:$Q$18,2,0),"")</f>
        <v/>
      </c>
      <c r="Y4095" s="232" t="str">
        <f t="shared" si="447"/>
        <v/>
      </c>
      <c r="AA4095" s="314" t="str">
        <f t="shared" ca="1" si="444"/>
        <v/>
      </c>
    </row>
    <row r="4096" spans="1:27" x14ac:dyDescent="0.3">
      <c r="A4096" s="238"/>
      <c r="B4096" s="241" t="str">
        <f t="shared" si="448"/>
        <v/>
      </c>
      <c r="C4096" s="239"/>
      <c r="D4096" s="240" t="str">
        <f>IF(C4096&lt;&gt;"",VLOOKUP(C4096,'BASE EQUIPOS'!$G$8:$H$22,2,0),"")</f>
        <v/>
      </c>
      <c r="E4096" s="241" t="str">
        <f>IF(C4096&lt;&gt;"",VLOOKUP(C4096,'BASE EQUIPOS'!$G$8:$I$22,3,0),"")</f>
        <v/>
      </c>
      <c r="F4096" s="241" t="str">
        <f>IF(C4096&lt;&gt;"",VLOOKUP(C4096,'BASE EQUIPOS'!$G$8:$J$22,4,0),"")</f>
        <v/>
      </c>
      <c r="G4096" s="242"/>
      <c r="H4096" s="233"/>
      <c r="I4096" s="241"/>
      <c r="J4096" s="241"/>
      <c r="K4096" s="241"/>
      <c r="L4096" s="239"/>
      <c r="M4096" s="244"/>
      <c r="N4096" s="245" t="str">
        <f t="shared" ca="1" si="442"/>
        <v/>
      </c>
      <c r="O4096" s="239"/>
      <c r="P4096" s="244"/>
      <c r="Q4096" s="245" t="str">
        <f t="shared" si="443"/>
        <v/>
      </c>
      <c r="U4096" s="246" t="str">
        <f>IFERROR(VLOOKUP(C4096,'BASE EQUIPOS'!$G$8:$O$22,9,0)," ")</f>
        <v xml:space="preserve"> </v>
      </c>
      <c r="V4096" s="232" t="str">
        <f t="shared" si="445"/>
        <v/>
      </c>
      <c r="W4096" s="232" t="str">
        <f t="shared" si="446"/>
        <v/>
      </c>
      <c r="X4096" s="232" t="str">
        <f>IFERROR(VLOOKUP(W4096,Datos!$P$4:$Q$18,2,0),"")</f>
        <v/>
      </c>
      <c r="Y4096" s="232" t="str">
        <f t="shared" si="447"/>
        <v/>
      </c>
      <c r="AA4096" s="314" t="str">
        <f t="shared" ca="1" si="444"/>
        <v/>
      </c>
    </row>
    <row r="4097" spans="1:27" x14ac:dyDescent="0.3">
      <c r="A4097" s="238"/>
      <c r="B4097" s="241" t="str">
        <f t="shared" si="448"/>
        <v/>
      </c>
      <c r="C4097" s="239"/>
      <c r="D4097" s="240" t="str">
        <f>IF(C4097&lt;&gt;"",VLOOKUP(C4097,'BASE EQUIPOS'!$G$8:$H$22,2,0),"")</f>
        <v/>
      </c>
      <c r="E4097" s="241" t="str">
        <f>IF(C4097&lt;&gt;"",VLOOKUP(C4097,'BASE EQUIPOS'!$G$8:$I$22,3,0),"")</f>
        <v/>
      </c>
      <c r="F4097" s="241" t="str">
        <f>IF(C4097&lt;&gt;"",VLOOKUP(C4097,'BASE EQUIPOS'!$G$8:$J$22,4,0),"")</f>
        <v/>
      </c>
      <c r="G4097" s="242"/>
      <c r="H4097" s="233"/>
      <c r="I4097" s="241"/>
      <c r="J4097" s="241"/>
      <c r="K4097" s="241"/>
      <c r="L4097" s="239"/>
      <c r="M4097" s="244"/>
      <c r="N4097" s="245" t="str">
        <f t="shared" ca="1" si="442"/>
        <v/>
      </c>
      <c r="O4097" s="239"/>
      <c r="P4097" s="244"/>
      <c r="Q4097" s="245" t="str">
        <f t="shared" si="443"/>
        <v/>
      </c>
      <c r="U4097" s="246" t="str">
        <f>IFERROR(VLOOKUP(C4097,'BASE EQUIPOS'!$G$8:$O$22,9,0)," ")</f>
        <v xml:space="preserve"> </v>
      </c>
      <c r="V4097" s="232" t="str">
        <f t="shared" si="445"/>
        <v/>
      </c>
      <c r="W4097" s="232" t="str">
        <f t="shared" si="446"/>
        <v/>
      </c>
      <c r="X4097" s="232" t="str">
        <f>IFERROR(VLOOKUP(W4097,Datos!$P$4:$Q$18,2,0),"")</f>
        <v/>
      </c>
      <c r="Y4097" s="232" t="str">
        <f t="shared" si="447"/>
        <v/>
      </c>
      <c r="AA4097" s="314" t="str">
        <f t="shared" ca="1" si="444"/>
        <v/>
      </c>
    </row>
    <row r="4098" spans="1:27" x14ac:dyDescent="0.3">
      <c r="A4098" s="238"/>
      <c r="B4098" s="241" t="str">
        <f t="shared" si="448"/>
        <v/>
      </c>
      <c r="C4098" s="239"/>
      <c r="D4098" s="240" t="str">
        <f>IF(C4098&lt;&gt;"",VLOOKUP(C4098,'BASE EQUIPOS'!$G$8:$H$22,2,0),"")</f>
        <v/>
      </c>
      <c r="E4098" s="241" t="str">
        <f>IF(C4098&lt;&gt;"",VLOOKUP(C4098,'BASE EQUIPOS'!$G$8:$I$22,3,0),"")</f>
        <v/>
      </c>
      <c r="F4098" s="241" t="str">
        <f>IF(C4098&lt;&gt;"",VLOOKUP(C4098,'BASE EQUIPOS'!$G$8:$J$22,4,0),"")</f>
        <v/>
      </c>
      <c r="G4098" s="242"/>
      <c r="H4098" s="233"/>
      <c r="I4098" s="241"/>
      <c r="J4098" s="241"/>
      <c r="K4098" s="241"/>
      <c r="L4098" s="239"/>
      <c r="M4098" s="244"/>
      <c r="N4098" s="245" t="str">
        <f t="shared" ca="1" si="442"/>
        <v/>
      </c>
      <c r="O4098" s="239"/>
      <c r="P4098" s="244"/>
      <c r="Q4098" s="245" t="str">
        <f t="shared" si="443"/>
        <v/>
      </c>
      <c r="U4098" s="246" t="str">
        <f>IFERROR(VLOOKUP(C4098,'BASE EQUIPOS'!$G$8:$O$22,9,0)," ")</f>
        <v xml:space="preserve"> </v>
      </c>
      <c r="V4098" s="232" t="str">
        <f t="shared" si="445"/>
        <v/>
      </c>
      <c r="W4098" s="232" t="str">
        <f t="shared" si="446"/>
        <v/>
      </c>
      <c r="X4098" s="232" t="str">
        <f>IFERROR(VLOOKUP(W4098,Datos!$P$4:$Q$18,2,0),"")</f>
        <v/>
      </c>
      <c r="Y4098" s="232" t="str">
        <f t="shared" si="447"/>
        <v/>
      </c>
      <c r="AA4098" s="314" t="str">
        <f t="shared" ca="1" si="444"/>
        <v/>
      </c>
    </row>
    <row r="4099" spans="1:27" x14ac:dyDescent="0.3">
      <c r="A4099" s="238"/>
      <c r="B4099" s="241" t="str">
        <f t="shared" si="448"/>
        <v/>
      </c>
      <c r="C4099" s="239"/>
      <c r="D4099" s="240" t="str">
        <f>IF(C4099&lt;&gt;"",VLOOKUP(C4099,'BASE EQUIPOS'!$G$8:$H$22,2,0),"")</f>
        <v/>
      </c>
      <c r="E4099" s="241" t="str">
        <f>IF(C4099&lt;&gt;"",VLOOKUP(C4099,'BASE EQUIPOS'!$G$8:$I$22,3,0),"")</f>
        <v/>
      </c>
      <c r="F4099" s="241" t="str">
        <f>IF(C4099&lt;&gt;"",VLOOKUP(C4099,'BASE EQUIPOS'!$G$8:$J$22,4,0),"")</f>
        <v/>
      </c>
      <c r="G4099" s="242"/>
      <c r="H4099" s="233"/>
      <c r="I4099" s="241"/>
      <c r="J4099" s="241"/>
      <c r="K4099" s="241"/>
      <c r="L4099" s="239"/>
      <c r="M4099" s="244"/>
      <c r="N4099" s="245" t="str">
        <f t="shared" ca="1" si="442"/>
        <v/>
      </c>
      <c r="O4099" s="239"/>
      <c r="P4099" s="244"/>
      <c r="Q4099" s="245" t="str">
        <f t="shared" si="443"/>
        <v/>
      </c>
      <c r="U4099" s="246" t="str">
        <f>IFERROR(VLOOKUP(C4099,'BASE EQUIPOS'!$G$8:$O$22,9,0)," ")</f>
        <v xml:space="preserve"> </v>
      </c>
      <c r="V4099" s="232" t="str">
        <f t="shared" si="445"/>
        <v/>
      </c>
      <c r="W4099" s="232" t="str">
        <f t="shared" si="446"/>
        <v/>
      </c>
      <c r="X4099" s="232" t="str">
        <f>IFERROR(VLOOKUP(W4099,Datos!$P$4:$Q$18,2,0),"")</f>
        <v/>
      </c>
      <c r="Y4099" s="232" t="str">
        <f t="shared" si="447"/>
        <v/>
      </c>
      <c r="AA4099" s="314" t="str">
        <f t="shared" ca="1" si="444"/>
        <v/>
      </c>
    </row>
    <row r="4100" spans="1:27" x14ac:dyDescent="0.3">
      <c r="A4100" s="238"/>
      <c r="B4100" s="241" t="str">
        <f t="shared" si="448"/>
        <v/>
      </c>
      <c r="C4100" s="239"/>
      <c r="D4100" s="240" t="str">
        <f>IF(C4100&lt;&gt;"",VLOOKUP(C4100,'BASE EQUIPOS'!$G$8:$H$22,2,0),"")</f>
        <v/>
      </c>
      <c r="E4100" s="241" t="str">
        <f>IF(C4100&lt;&gt;"",VLOOKUP(C4100,'BASE EQUIPOS'!$G$8:$I$22,3,0),"")</f>
        <v/>
      </c>
      <c r="F4100" s="241" t="str">
        <f>IF(C4100&lt;&gt;"",VLOOKUP(C4100,'BASE EQUIPOS'!$G$8:$J$22,4,0),"")</f>
        <v/>
      </c>
      <c r="G4100" s="242"/>
      <c r="H4100" s="233"/>
      <c r="I4100" s="241"/>
      <c r="J4100" s="241"/>
      <c r="K4100" s="241"/>
      <c r="L4100" s="239"/>
      <c r="M4100" s="244"/>
      <c r="N4100" s="245" t="str">
        <f t="shared" ca="1" si="442"/>
        <v/>
      </c>
      <c r="O4100" s="239"/>
      <c r="P4100" s="244"/>
      <c r="Q4100" s="245" t="str">
        <f t="shared" si="443"/>
        <v/>
      </c>
      <c r="U4100" s="246" t="str">
        <f>IFERROR(VLOOKUP(C4100,'BASE EQUIPOS'!$G$8:$O$22,9,0)," ")</f>
        <v xml:space="preserve"> </v>
      </c>
      <c r="V4100" s="232" t="str">
        <f t="shared" si="445"/>
        <v/>
      </c>
      <c r="W4100" s="232" t="str">
        <f t="shared" si="446"/>
        <v/>
      </c>
      <c r="X4100" s="232" t="str">
        <f>IFERROR(VLOOKUP(W4100,Datos!$P$4:$Q$18,2,0),"")</f>
        <v/>
      </c>
      <c r="Y4100" s="232" t="str">
        <f t="shared" si="447"/>
        <v/>
      </c>
      <c r="AA4100" s="314" t="str">
        <f t="shared" ca="1" si="444"/>
        <v/>
      </c>
    </row>
    <row r="4101" spans="1:27" x14ac:dyDescent="0.3">
      <c r="A4101" s="238"/>
      <c r="B4101" s="241" t="str">
        <f t="shared" si="448"/>
        <v/>
      </c>
      <c r="C4101" s="239"/>
      <c r="D4101" s="240" t="str">
        <f>IF(C4101&lt;&gt;"",VLOOKUP(C4101,'BASE EQUIPOS'!$G$8:$H$22,2,0),"")</f>
        <v/>
      </c>
      <c r="E4101" s="241" t="str">
        <f>IF(C4101&lt;&gt;"",VLOOKUP(C4101,'BASE EQUIPOS'!$G$8:$I$22,3,0),"")</f>
        <v/>
      </c>
      <c r="F4101" s="241" t="str">
        <f>IF(C4101&lt;&gt;"",VLOOKUP(C4101,'BASE EQUIPOS'!$G$8:$J$22,4,0),"")</f>
        <v/>
      </c>
      <c r="G4101" s="242"/>
      <c r="H4101" s="233"/>
      <c r="I4101" s="241"/>
      <c r="J4101" s="241"/>
      <c r="K4101" s="241"/>
      <c r="L4101" s="239"/>
      <c r="M4101" s="244"/>
      <c r="N4101" s="245" t="str">
        <f t="shared" ca="1" si="442"/>
        <v/>
      </c>
      <c r="O4101" s="239"/>
      <c r="P4101" s="244"/>
      <c r="Q4101" s="245" t="str">
        <f t="shared" si="443"/>
        <v/>
      </c>
      <c r="U4101" s="246" t="str">
        <f>IFERROR(VLOOKUP(C4101,'BASE EQUIPOS'!$G$8:$O$22,9,0)," ")</f>
        <v xml:space="preserve"> </v>
      </c>
      <c r="V4101" s="232" t="str">
        <f t="shared" si="445"/>
        <v/>
      </c>
      <c r="W4101" s="232" t="str">
        <f t="shared" si="446"/>
        <v/>
      </c>
      <c r="X4101" s="232" t="str">
        <f>IFERROR(VLOOKUP(W4101,Datos!$P$4:$Q$18,2,0),"")</f>
        <v/>
      </c>
      <c r="Y4101" s="232" t="str">
        <f t="shared" si="447"/>
        <v/>
      </c>
      <c r="AA4101" s="314" t="str">
        <f t="shared" ca="1" si="444"/>
        <v/>
      </c>
    </row>
    <row r="4102" spans="1:27" x14ac:dyDescent="0.3">
      <c r="A4102" s="238"/>
      <c r="B4102" s="241" t="str">
        <f t="shared" si="448"/>
        <v/>
      </c>
      <c r="C4102" s="239"/>
      <c r="D4102" s="240" t="str">
        <f>IF(C4102&lt;&gt;"",VLOOKUP(C4102,'BASE EQUIPOS'!$G$8:$H$22,2,0),"")</f>
        <v/>
      </c>
      <c r="E4102" s="241" t="str">
        <f>IF(C4102&lt;&gt;"",VLOOKUP(C4102,'BASE EQUIPOS'!$G$8:$I$22,3,0),"")</f>
        <v/>
      </c>
      <c r="F4102" s="241" t="str">
        <f>IF(C4102&lt;&gt;"",VLOOKUP(C4102,'BASE EQUIPOS'!$G$8:$J$22,4,0),"")</f>
        <v/>
      </c>
      <c r="G4102" s="242"/>
      <c r="H4102" s="233"/>
      <c r="I4102" s="241"/>
      <c r="J4102" s="241"/>
      <c r="K4102" s="241"/>
      <c r="L4102" s="239"/>
      <c r="M4102" s="244"/>
      <c r="N4102" s="245" t="str">
        <f t="shared" ca="1" si="442"/>
        <v/>
      </c>
      <c r="O4102" s="239"/>
      <c r="P4102" s="244"/>
      <c r="Q4102" s="245" t="str">
        <f t="shared" si="443"/>
        <v/>
      </c>
      <c r="U4102" s="246" t="str">
        <f>IFERROR(VLOOKUP(C4102,'BASE EQUIPOS'!$G$8:$O$22,9,0)," ")</f>
        <v xml:space="preserve"> </v>
      </c>
      <c r="V4102" s="232" t="str">
        <f t="shared" si="445"/>
        <v/>
      </c>
      <c r="W4102" s="232" t="str">
        <f t="shared" si="446"/>
        <v/>
      </c>
      <c r="X4102" s="232" t="str">
        <f>IFERROR(VLOOKUP(W4102,Datos!$P$4:$Q$18,2,0),"")</f>
        <v/>
      </c>
      <c r="Y4102" s="232" t="str">
        <f t="shared" si="447"/>
        <v/>
      </c>
      <c r="AA4102" s="314" t="str">
        <f t="shared" ca="1" si="444"/>
        <v/>
      </c>
    </row>
    <row r="4103" spans="1:27" x14ac:dyDescent="0.3">
      <c r="A4103" s="238"/>
      <c r="B4103" s="241" t="str">
        <f t="shared" si="448"/>
        <v/>
      </c>
      <c r="C4103" s="239"/>
      <c r="D4103" s="240" t="str">
        <f>IF(C4103&lt;&gt;"",VLOOKUP(C4103,'BASE EQUIPOS'!$G$8:$H$22,2,0),"")</f>
        <v/>
      </c>
      <c r="E4103" s="241" t="str">
        <f>IF(C4103&lt;&gt;"",VLOOKUP(C4103,'BASE EQUIPOS'!$G$8:$I$22,3,0),"")</f>
        <v/>
      </c>
      <c r="F4103" s="241" t="str">
        <f>IF(C4103&lt;&gt;"",VLOOKUP(C4103,'BASE EQUIPOS'!$G$8:$J$22,4,0),"")</f>
        <v/>
      </c>
      <c r="G4103" s="242"/>
      <c r="H4103" s="233"/>
      <c r="I4103" s="241"/>
      <c r="J4103" s="241"/>
      <c r="K4103" s="241"/>
      <c r="L4103" s="239"/>
      <c r="M4103" s="244"/>
      <c r="N4103" s="245" t="str">
        <f t="shared" ca="1" si="442"/>
        <v/>
      </c>
      <c r="O4103" s="239"/>
      <c r="P4103" s="244"/>
      <c r="Q4103" s="245" t="str">
        <f t="shared" si="443"/>
        <v/>
      </c>
      <c r="U4103" s="246" t="str">
        <f>IFERROR(VLOOKUP(C4103,'BASE EQUIPOS'!$G$8:$O$22,9,0)," ")</f>
        <v xml:space="preserve"> </v>
      </c>
      <c r="V4103" s="232" t="str">
        <f t="shared" si="445"/>
        <v/>
      </c>
      <c r="W4103" s="232" t="str">
        <f t="shared" si="446"/>
        <v/>
      </c>
      <c r="X4103" s="232" t="str">
        <f>IFERROR(VLOOKUP(W4103,Datos!$P$4:$Q$18,2,0),"")</f>
        <v/>
      </c>
      <c r="Y4103" s="232" t="str">
        <f t="shared" si="447"/>
        <v/>
      </c>
      <c r="AA4103" s="314" t="str">
        <f t="shared" ca="1" si="444"/>
        <v/>
      </c>
    </row>
    <row r="4104" spans="1:27" x14ac:dyDescent="0.3">
      <c r="A4104" s="238"/>
      <c r="B4104" s="241" t="str">
        <f t="shared" si="448"/>
        <v/>
      </c>
      <c r="C4104" s="239"/>
      <c r="D4104" s="240" t="str">
        <f>IF(C4104&lt;&gt;"",VLOOKUP(C4104,'BASE EQUIPOS'!$G$8:$H$22,2,0),"")</f>
        <v/>
      </c>
      <c r="E4104" s="241" t="str">
        <f>IF(C4104&lt;&gt;"",VLOOKUP(C4104,'BASE EQUIPOS'!$G$8:$I$22,3,0),"")</f>
        <v/>
      </c>
      <c r="F4104" s="241" t="str">
        <f>IF(C4104&lt;&gt;"",VLOOKUP(C4104,'BASE EQUIPOS'!$G$8:$J$22,4,0),"")</f>
        <v/>
      </c>
      <c r="G4104" s="242"/>
      <c r="H4104" s="233"/>
      <c r="I4104" s="241"/>
      <c r="J4104" s="241"/>
      <c r="K4104" s="241"/>
      <c r="L4104" s="239"/>
      <c r="M4104" s="244"/>
      <c r="N4104" s="245" t="str">
        <f t="shared" ca="1" si="442"/>
        <v/>
      </c>
      <c r="O4104" s="239"/>
      <c r="P4104" s="244"/>
      <c r="Q4104" s="245" t="str">
        <f t="shared" si="443"/>
        <v/>
      </c>
      <c r="U4104" s="246" t="str">
        <f>IFERROR(VLOOKUP(C4104,'BASE EQUIPOS'!$G$8:$O$22,9,0)," ")</f>
        <v xml:space="preserve"> </v>
      </c>
      <c r="V4104" s="232" t="str">
        <f t="shared" si="445"/>
        <v/>
      </c>
      <c r="W4104" s="232" t="str">
        <f t="shared" si="446"/>
        <v/>
      </c>
      <c r="X4104" s="232" t="str">
        <f>IFERROR(VLOOKUP(W4104,Datos!$P$4:$Q$18,2,0),"")</f>
        <v/>
      </c>
      <c r="Y4104" s="232" t="str">
        <f t="shared" si="447"/>
        <v/>
      </c>
      <c r="AA4104" s="314" t="str">
        <f t="shared" ca="1" si="444"/>
        <v/>
      </c>
    </row>
    <row r="4105" spans="1:27" x14ac:dyDescent="0.3">
      <c r="A4105" s="238"/>
      <c r="B4105" s="241" t="str">
        <f t="shared" si="448"/>
        <v/>
      </c>
      <c r="C4105" s="239"/>
      <c r="D4105" s="240" t="str">
        <f>IF(C4105&lt;&gt;"",VLOOKUP(C4105,'BASE EQUIPOS'!$G$8:$H$22,2,0),"")</f>
        <v/>
      </c>
      <c r="E4105" s="241" t="str">
        <f>IF(C4105&lt;&gt;"",VLOOKUP(C4105,'BASE EQUIPOS'!$G$8:$I$22,3,0),"")</f>
        <v/>
      </c>
      <c r="F4105" s="241" t="str">
        <f>IF(C4105&lt;&gt;"",VLOOKUP(C4105,'BASE EQUIPOS'!$G$8:$J$22,4,0),"")</f>
        <v/>
      </c>
      <c r="G4105" s="242"/>
      <c r="H4105" s="233"/>
      <c r="I4105" s="241"/>
      <c r="J4105" s="241"/>
      <c r="K4105" s="241"/>
      <c r="L4105" s="239"/>
      <c r="M4105" s="244"/>
      <c r="N4105" s="245" t="str">
        <f t="shared" ca="1" si="442"/>
        <v/>
      </c>
      <c r="O4105" s="239"/>
      <c r="P4105" s="244"/>
      <c r="Q4105" s="245" t="str">
        <f t="shared" si="443"/>
        <v/>
      </c>
      <c r="U4105" s="246" t="str">
        <f>IFERROR(VLOOKUP(C4105,'BASE EQUIPOS'!$G$8:$O$22,9,0)," ")</f>
        <v xml:space="preserve"> </v>
      </c>
      <c r="V4105" s="232" t="str">
        <f t="shared" si="445"/>
        <v/>
      </c>
      <c r="W4105" s="232" t="str">
        <f t="shared" si="446"/>
        <v/>
      </c>
      <c r="X4105" s="232" t="str">
        <f>IFERROR(VLOOKUP(W4105,Datos!$P$4:$Q$18,2,0),"")</f>
        <v/>
      </c>
      <c r="Y4105" s="232" t="str">
        <f t="shared" si="447"/>
        <v/>
      </c>
      <c r="AA4105" s="314" t="str">
        <f t="shared" ca="1" si="444"/>
        <v/>
      </c>
    </row>
    <row r="4106" spans="1:27" x14ac:dyDescent="0.3">
      <c r="A4106" s="238"/>
      <c r="B4106" s="241" t="str">
        <f t="shared" si="448"/>
        <v/>
      </c>
      <c r="C4106" s="239"/>
      <c r="D4106" s="240" t="str">
        <f>IF(C4106&lt;&gt;"",VLOOKUP(C4106,'BASE EQUIPOS'!$G$8:$H$22,2,0),"")</f>
        <v/>
      </c>
      <c r="E4106" s="241" t="str">
        <f>IF(C4106&lt;&gt;"",VLOOKUP(C4106,'BASE EQUIPOS'!$G$8:$I$22,3,0),"")</f>
        <v/>
      </c>
      <c r="F4106" s="241" t="str">
        <f>IF(C4106&lt;&gt;"",VLOOKUP(C4106,'BASE EQUIPOS'!$G$8:$J$22,4,0),"")</f>
        <v/>
      </c>
      <c r="G4106" s="242"/>
      <c r="H4106" s="233"/>
      <c r="I4106" s="241"/>
      <c r="J4106" s="241"/>
      <c r="K4106" s="241"/>
      <c r="L4106" s="239"/>
      <c r="M4106" s="244"/>
      <c r="N4106" s="245" t="str">
        <f t="shared" ca="1" si="442"/>
        <v/>
      </c>
      <c r="O4106" s="239"/>
      <c r="P4106" s="244"/>
      <c r="Q4106" s="245" t="str">
        <f t="shared" si="443"/>
        <v/>
      </c>
      <c r="U4106" s="246" t="str">
        <f>IFERROR(VLOOKUP(C4106,'BASE EQUIPOS'!$G$8:$O$22,9,0)," ")</f>
        <v xml:space="preserve"> </v>
      </c>
      <c r="V4106" s="232" t="str">
        <f t="shared" si="445"/>
        <v/>
      </c>
      <c r="W4106" s="232" t="str">
        <f t="shared" si="446"/>
        <v/>
      </c>
      <c r="X4106" s="232" t="str">
        <f>IFERROR(VLOOKUP(W4106,Datos!$P$4:$Q$18,2,0),"")</f>
        <v/>
      </c>
      <c r="Y4106" s="232" t="str">
        <f t="shared" si="447"/>
        <v/>
      </c>
      <c r="AA4106" s="314" t="str">
        <f t="shared" ca="1" si="444"/>
        <v/>
      </c>
    </row>
    <row r="4107" spans="1:27" x14ac:dyDescent="0.3">
      <c r="A4107" s="238"/>
      <c r="B4107" s="241" t="str">
        <f t="shared" si="448"/>
        <v/>
      </c>
      <c r="C4107" s="239"/>
      <c r="D4107" s="240" t="str">
        <f>IF(C4107&lt;&gt;"",VLOOKUP(C4107,'BASE EQUIPOS'!$G$8:$H$22,2,0),"")</f>
        <v/>
      </c>
      <c r="E4107" s="241" t="str">
        <f>IF(C4107&lt;&gt;"",VLOOKUP(C4107,'BASE EQUIPOS'!$G$8:$I$22,3,0),"")</f>
        <v/>
      </c>
      <c r="F4107" s="241" t="str">
        <f>IF(C4107&lt;&gt;"",VLOOKUP(C4107,'BASE EQUIPOS'!$G$8:$J$22,4,0),"")</f>
        <v/>
      </c>
      <c r="G4107" s="242"/>
      <c r="H4107" s="233"/>
      <c r="I4107" s="241"/>
      <c r="J4107" s="241"/>
      <c r="K4107" s="241"/>
      <c r="L4107" s="239"/>
      <c r="M4107" s="244"/>
      <c r="N4107" s="245" t="str">
        <f t="shared" ca="1" si="442"/>
        <v/>
      </c>
      <c r="O4107" s="239"/>
      <c r="P4107" s="244"/>
      <c r="Q4107" s="245" t="str">
        <f t="shared" si="443"/>
        <v/>
      </c>
      <c r="U4107" s="246" t="str">
        <f>IFERROR(VLOOKUP(C4107,'BASE EQUIPOS'!$G$8:$O$22,9,0)," ")</f>
        <v xml:space="preserve"> </v>
      </c>
      <c r="V4107" s="232" t="str">
        <f t="shared" si="445"/>
        <v/>
      </c>
      <c r="W4107" s="232" t="str">
        <f t="shared" si="446"/>
        <v/>
      </c>
      <c r="X4107" s="232" t="str">
        <f>IFERROR(VLOOKUP(W4107,Datos!$P$4:$Q$18,2,0),"")</f>
        <v/>
      </c>
      <c r="Y4107" s="232" t="str">
        <f t="shared" si="447"/>
        <v/>
      </c>
      <c r="AA4107" s="314" t="str">
        <f t="shared" ca="1" si="444"/>
        <v/>
      </c>
    </row>
    <row r="4108" spans="1:27" x14ac:dyDescent="0.3">
      <c r="A4108" s="238"/>
      <c r="B4108" s="241" t="str">
        <f t="shared" si="448"/>
        <v/>
      </c>
      <c r="C4108" s="239"/>
      <c r="D4108" s="240" t="str">
        <f>IF(C4108&lt;&gt;"",VLOOKUP(C4108,'BASE EQUIPOS'!$G$8:$H$22,2,0),"")</f>
        <v/>
      </c>
      <c r="E4108" s="241" t="str">
        <f>IF(C4108&lt;&gt;"",VLOOKUP(C4108,'BASE EQUIPOS'!$G$8:$I$22,3,0),"")</f>
        <v/>
      </c>
      <c r="F4108" s="241" t="str">
        <f>IF(C4108&lt;&gt;"",VLOOKUP(C4108,'BASE EQUIPOS'!$G$8:$J$22,4,0),"")</f>
        <v/>
      </c>
      <c r="G4108" s="242"/>
      <c r="H4108" s="233"/>
      <c r="I4108" s="241"/>
      <c r="J4108" s="241"/>
      <c r="K4108" s="241"/>
      <c r="L4108" s="239"/>
      <c r="M4108" s="244"/>
      <c r="N4108" s="245" t="str">
        <f t="shared" ca="1" si="442"/>
        <v/>
      </c>
      <c r="O4108" s="239"/>
      <c r="P4108" s="244"/>
      <c r="Q4108" s="245" t="str">
        <f t="shared" si="443"/>
        <v/>
      </c>
      <c r="U4108" s="246" t="str">
        <f>IFERROR(VLOOKUP(C4108,'BASE EQUIPOS'!$G$8:$O$22,9,0)," ")</f>
        <v xml:space="preserve"> </v>
      </c>
      <c r="V4108" s="232" t="str">
        <f t="shared" si="445"/>
        <v/>
      </c>
      <c r="W4108" s="232" t="str">
        <f t="shared" si="446"/>
        <v/>
      </c>
      <c r="X4108" s="232" t="str">
        <f>IFERROR(VLOOKUP(W4108,Datos!$P$4:$Q$18,2,0),"")</f>
        <v/>
      </c>
      <c r="Y4108" s="232" t="str">
        <f t="shared" si="447"/>
        <v/>
      </c>
      <c r="AA4108" s="314" t="str">
        <f t="shared" ca="1" si="444"/>
        <v/>
      </c>
    </row>
    <row r="4109" spans="1:27" x14ac:dyDescent="0.3">
      <c r="A4109" s="238"/>
      <c r="B4109" s="241" t="str">
        <f t="shared" si="448"/>
        <v/>
      </c>
      <c r="C4109" s="239"/>
      <c r="D4109" s="240" t="str">
        <f>IF(C4109&lt;&gt;"",VLOOKUP(C4109,'BASE EQUIPOS'!$G$8:$H$22,2,0),"")</f>
        <v/>
      </c>
      <c r="E4109" s="241" t="str">
        <f>IF(C4109&lt;&gt;"",VLOOKUP(C4109,'BASE EQUIPOS'!$G$8:$I$22,3,0),"")</f>
        <v/>
      </c>
      <c r="F4109" s="241" t="str">
        <f>IF(C4109&lt;&gt;"",VLOOKUP(C4109,'BASE EQUIPOS'!$G$8:$J$22,4,0),"")</f>
        <v/>
      </c>
      <c r="G4109" s="242"/>
      <c r="H4109" s="233"/>
      <c r="I4109" s="241"/>
      <c r="J4109" s="241"/>
      <c r="K4109" s="241"/>
      <c r="L4109" s="239"/>
      <c r="M4109" s="244"/>
      <c r="N4109" s="245" t="str">
        <f t="shared" ca="1" si="442"/>
        <v/>
      </c>
      <c r="O4109" s="239"/>
      <c r="P4109" s="244"/>
      <c r="Q4109" s="245" t="str">
        <f t="shared" si="443"/>
        <v/>
      </c>
      <c r="U4109" s="246" t="str">
        <f>IFERROR(VLOOKUP(C4109,'BASE EQUIPOS'!$G$8:$O$22,9,0)," ")</f>
        <v xml:space="preserve"> </v>
      </c>
      <c r="V4109" s="232" t="str">
        <f t="shared" si="445"/>
        <v/>
      </c>
      <c r="W4109" s="232" t="str">
        <f t="shared" si="446"/>
        <v/>
      </c>
      <c r="X4109" s="232" t="str">
        <f>IFERROR(VLOOKUP(W4109,Datos!$P$4:$Q$18,2,0),"")</f>
        <v/>
      </c>
      <c r="Y4109" s="232" t="str">
        <f t="shared" si="447"/>
        <v/>
      </c>
      <c r="AA4109" s="314" t="str">
        <f t="shared" ca="1" si="444"/>
        <v/>
      </c>
    </row>
    <row r="4110" spans="1:27" x14ac:dyDescent="0.3">
      <c r="A4110" s="238"/>
      <c r="B4110" s="241" t="str">
        <f t="shared" si="448"/>
        <v/>
      </c>
      <c r="C4110" s="239"/>
      <c r="D4110" s="240" t="str">
        <f>IF(C4110&lt;&gt;"",VLOOKUP(C4110,'BASE EQUIPOS'!$G$8:$H$22,2,0),"")</f>
        <v/>
      </c>
      <c r="E4110" s="241" t="str">
        <f>IF(C4110&lt;&gt;"",VLOOKUP(C4110,'BASE EQUIPOS'!$G$8:$I$22,3,0),"")</f>
        <v/>
      </c>
      <c r="F4110" s="241" t="str">
        <f>IF(C4110&lt;&gt;"",VLOOKUP(C4110,'BASE EQUIPOS'!$G$8:$J$22,4,0),"")</f>
        <v/>
      </c>
      <c r="G4110" s="242"/>
      <c r="H4110" s="233"/>
      <c r="I4110" s="241"/>
      <c r="J4110" s="241"/>
      <c r="K4110" s="241"/>
      <c r="L4110" s="239"/>
      <c r="M4110" s="244"/>
      <c r="N4110" s="245" t="str">
        <f t="shared" ca="1" si="442"/>
        <v/>
      </c>
      <c r="O4110" s="239"/>
      <c r="P4110" s="244"/>
      <c r="Q4110" s="245" t="str">
        <f t="shared" si="443"/>
        <v/>
      </c>
      <c r="U4110" s="246" t="str">
        <f>IFERROR(VLOOKUP(C4110,'BASE EQUIPOS'!$G$8:$O$22,9,0)," ")</f>
        <v xml:space="preserve"> </v>
      </c>
      <c r="V4110" s="232" t="str">
        <f t="shared" si="445"/>
        <v/>
      </c>
      <c r="W4110" s="232" t="str">
        <f t="shared" si="446"/>
        <v/>
      </c>
      <c r="X4110" s="232" t="str">
        <f>IFERROR(VLOOKUP(W4110,Datos!$P$4:$Q$18,2,0),"")</f>
        <v/>
      </c>
      <c r="Y4110" s="232" t="str">
        <f t="shared" si="447"/>
        <v/>
      </c>
      <c r="AA4110" s="314" t="str">
        <f t="shared" ca="1" si="444"/>
        <v/>
      </c>
    </row>
    <row r="4111" spans="1:27" x14ac:dyDescent="0.3">
      <c r="A4111" s="238"/>
      <c r="B4111" s="241" t="str">
        <f t="shared" si="448"/>
        <v/>
      </c>
      <c r="C4111" s="239"/>
      <c r="D4111" s="240" t="str">
        <f>IF(C4111&lt;&gt;"",VLOOKUP(C4111,'BASE EQUIPOS'!$G$8:$H$22,2,0),"")</f>
        <v/>
      </c>
      <c r="E4111" s="241" t="str">
        <f>IF(C4111&lt;&gt;"",VLOOKUP(C4111,'BASE EQUIPOS'!$G$8:$I$22,3,0),"")</f>
        <v/>
      </c>
      <c r="F4111" s="241" t="str">
        <f>IF(C4111&lt;&gt;"",VLOOKUP(C4111,'BASE EQUIPOS'!$G$8:$J$22,4,0),"")</f>
        <v/>
      </c>
      <c r="G4111" s="242"/>
      <c r="H4111" s="233"/>
      <c r="I4111" s="241"/>
      <c r="J4111" s="241"/>
      <c r="K4111" s="241"/>
      <c r="L4111" s="239"/>
      <c r="M4111" s="244"/>
      <c r="N4111" s="245" t="str">
        <f t="shared" ca="1" si="442"/>
        <v/>
      </c>
      <c r="O4111" s="239"/>
      <c r="P4111" s="244"/>
      <c r="Q4111" s="245" t="str">
        <f t="shared" si="443"/>
        <v/>
      </c>
      <c r="U4111" s="246" t="str">
        <f>IFERROR(VLOOKUP(C4111,'BASE EQUIPOS'!$G$8:$O$22,9,0)," ")</f>
        <v xml:space="preserve"> </v>
      </c>
      <c r="V4111" s="232" t="str">
        <f t="shared" si="445"/>
        <v/>
      </c>
      <c r="W4111" s="232" t="str">
        <f t="shared" si="446"/>
        <v/>
      </c>
      <c r="X4111" s="232" t="str">
        <f>IFERROR(VLOOKUP(W4111,Datos!$P$4:$Q$18,2,0),"")</f>
        <v/>
      </c>
      <c r="Y4111" s="232" t="str">
        <f t="shared" si="447"/>
        <v/>
      </c>
      <c r="AA4111" s="314" t="str">
        <f t="shared" ca="1" si="444"/>
        <v/>
      </c>
    </row>
    <row r="4112" spans="1:27" x14ac:dyDescent="0.3">
      <c r="A4112" s="238"/>
      <c r="B4112" s="241" t="str">
        <f t="shared" si="448"/>
        <v/>
      </c>
      <c r="C4112" s="239"/>
      <c r="D4112" s="240" t="str">
        <f>IF(C4112&lt;&gt;"",VLOOKUP(C4112,'BASE EQUIPOS'!$G$8:$H$22,2,0),"")</f>
        <v/>
      </c>
      <c r="E4112" s="241" t="str">
        <f>IF(C4112&lt;&gt;"",VLOOKUP(C4112,'BASE EQUIPOS'!$G$8:$I$22,3,0),"")</f>
        <v/>
      </c>
      <c r="F4112" s="241" t="str">
        <f>IF(C4112&lt;&gt;"",VLOOKUP(C4112,'BASE EQUIPOS'!$G$8:$J$22,4,0),"")</f>
        <v/>
      </c>
      <c r="G4112" s="242"/>
      <c r="H4112" s="233"/>
      <c r="I4112" s="241"/>
      <c r="J4112" s="241"/>
      <c r="K4112" s="241"/>
      <c r="L4112" s="239"/>
      <c r="M4112" s="244"/>
      <c r="N4112" s="245" t="str">
        <f t="shared" ref="N4112:N4175" ca="1" si="449">IF(M4112="","",IF(O4112="",NOW()*24-(L4112+M4112)*24,"Mtto. Terminado"))</f>
        <v/>
      </c>
      <c r="O4112" s="239"/>
      <c r="P4112" s="244"/>
      <c r="Q4112" s="245" t="str">
        <f t="shared" ref="Q4112:Q4175" si="450">IF(O4112="","",IF(P4112="","",(O4112+P4112)*24-(L4112+M4112)*24))</f>
        <v/>
      </c>
      <c r="U4112" s="246" t="str">
        <f>IFERROR(VLOOKUP(C4112,'BASE EQUIPOS'!$G$8:$O$22,9,0)," ")</f>
        <v xml:space="preserve"> </v>
      </c>
      <c r="V4112" s="232" t="str">
        <f t="shared" si="445"/>
        <v/>
      </c>
      <c r="W4112" s="232" t="str">
        <f t="shared" si="446"/>
        <v/>
      </c>
      <c r="X4112" s="232" t="str">
        <f>IFERROR(VLOOKUP(W4112,Datos!$P$4:$Q$18,2,0),"")</f>
        <v/>
      </c>
      <c r="Y4112" s="232" t="str">
        <f t="shared" si="447"/>
        <v/>
      </c>
      <c r="AA4112" s="314" t="str">
        <f t="shared" ca="1" si="444"/>
        <v/>
      </c>
    </row>
    <row r="4113" spans="1:27" x14ac:dyDescent="0.3">
      <c r="A4113" s="238"/>
      <c r="B4113" s="241" t="str">
        <f t="shared" si="448"/>
        <v/>
      </c>
      <c r="C4113" s="239"/>
      <c r="D4113" s="240" t="str">
        <f>IF(C4113&lt;&gt;"",VLOOKUP(C4113,'BASE EQUIPOS'!$G$8:$H$22,2,0),"")</f>
        <v/>
      </c>
      <c r="E4113" s="241" t="str">
        <f>IF(C4113&lt;&gt;"",VLOOKUP(C4113,'BASE EQUIPOS'!$G$8:$I$22,3,0),"")</f>
        <v/>
      </c>
      <c r="F4113" s="241" t="str">
        <f>IF(C4113&lt;&gt;"",VLOOKUP(C4113,'BASE EQUIPOS'!$G$8:$J$22,4,0),"")</f>
        <v/>
      </c>
      <c r="G4113" s="242"/>
      <c r="H4113" s="233"/>
      <c r="I4113" s="241"/>
      <c r="J4113" s="241"/>
      <c r="K4113" s="241"/>
      <c r="L4113" s="239"/>
      <c r="M4113" s="244"/>
      <c r="N4113" s="245" t="str">
        <f t="shared" ca="1" si="449"/>
        <v/>
      </c>
      <c r="O4113" s="239"/>
      <c r="P4113" s="244"/>
      <c r="Q4113" s="245" t="str">
        <f t="shared" si="450"/>
        <v/>
      </c>
      <c r="U4113" s="246" t="str">
        <f>IFERROR(VLOOKUP(C4113,'BASE EQUIPOS'!$G$8:$O$22,9,0)," ")</f>
        <v xml:space="preserve"> </v>
      </c>
      <c r="V4113" s="232" t="str">
        <f t="shared" si="445"/>
        <v/>
      </c>
      <c r="W4113" s="232" t="str">
        <f t="shared" si="446"/>
        <v/>
      </c>
      <c r="X4113" s="232" t="str">
        <f>IFERROR(VLOOKUP(W4113,Datos!$P$4:$Q$18,2,0),"")</f>
        <v/>
      </c>
      <c r="Y4113" s="232" t="str">
        <f t="shared" si="447"/>
        <v/>
      </c>
      <c r="AA4113" s="314" t="str">
        <f t="shared" ref="AA4113:AA4176" ca="1" si="451">IF(N4113="Mtto. Terminado",1,"")</f>
        <v/>
      </c>
    </row>
    <row r="4114" spans="1:27" x14ac:dyDescent="0.3">
      <c r="A4114" s="238"/>
      <c r="B4114" s="241" t="str">
        <f t="shared" si="448"/>
        <v/>
      </c>
      <c r="C4114" s="239"/>
      <c r="D4114" s="240" t="str">
        <f>IF(C4114&lt;&gt;"",VLOOKUP(C4114,'BASE EQUIPOS'!$G$8:$H$22,2,0),"")</f>
        <v/>
      </c>
      <c r="E4114" s="241" t="str">
        <f>IF(C4114&lt;&gt;"",VLOOKUP(C4114,'BASE EQUIPOS'!$G$8:$I$22,3,0),"")</f>
        <v/>
      </c>
      <c r="F4114" s="241" t="str">
        <f>IF(C4114&lt;&gt;"",VLOOKUP(C4114,'BASE EQUIPOS'!$G$8:$J$22,4,0),"")</f>
        <v/>
      </c>
      <c r="G4114" s="242"/>
      <c r="H4114" s="233"/>
      <c r="I4114" s="241"/>
      <c r="J4114" s="241"/>
      <c r="K4114" s="241"/>
      <c r="L4114" s="239"/>
      <c r="M4114" s="244"/>
      <c r="N4114" s="245" t="str">
        <f t="shared" ca="1" si="449"/>
        <v/>
      </c>
      <c r="O4114" s="239"/>
      <c r="P4114" s="244"/>
      <c r="Q4114" s="245" t="str">
        <f t="shared" si="450"/>
        <v/>
      </c>
      <c r="U4114" s="246" t="str">
        <f>IFERROR(VLOOKUP(C4114,'BASE EQUIPOS'!$G$8:$O$22,9,0)," ")</f>
        <v xml:space="preserve"> </v>
      </c>
      <c r="V4114" s="232" t="str">
        <f t="shared" si="445"/>
        <v/>
      </c>
      <c r="W4114" s="232" t="str">
        <f t="shared" si="446"/>
        <v/>
      </c>
      <c r="X4114" s="232" t="str">
        <f>IFERROR(VLOOKUP(W4114,Datos!$P$4:$Q$18,2,0),"")</f>
        <v/>
      </c>
      <c r="Y4114" s="232" t="str">
        <f t="shared" si="447"/>
        <v/>
      </c>
      <c r="AA4114" s="314" t="str">
        <f t="shared" ca="1" si="451"/>
        <v/>
      </c>
    </row>
    <row r="4115" spans="1:27" x14ac:dyDescent="0.3">
      <c r="A4115" s="238"/>
      <c r="B4115" s="241" t="str">
        <f t="shared" si="448"/>
        <v/>
      </c>
      <c r="C4115" s="239"/>
      <c r="D4115" s="240" t="str">
        <f>IF(C4115&lt;&gt;"",VLOOKUP(C4115,'BASE EQUIPOS'!$G$8:$H$22,2,0),"")</f>
        <v/>
      </c>
      <c r="E4115" s="241" t="str">
        <f>IF(C4115&lt;&gt;"",VLOOKUP(C4115,'BASE EQUIPOS'!$G$8:$I$22,3,0),"")</f>
        <v/>
      </c>
      <c r="F4115" s="241" t="str">
        <f>IF(C4115&lt;&gt;"",VLOOKUP(C4115,'BASE EQUIPOS'!$G$8:$J$22,4,0),"")</f>
        <v/>
      </c>
      <c r="G4115" s="242"/>
      <c r="H4115" s="233"/>
      <c r="I4115" s="241"/>
      <c r="J4115" s="241"/>
      <c r="K4115" s="241"/>
      <c r="L4115" s="239"/>
      <c r="M4115" s="244"/>
      <c r="N4115" s="245" t="str">
        <f t="shared" ca="1" si="449"/>
        <v/>
      </c>
      <c r="O4115" s="239"/>
      <c r="P4115" s="244"/>
      <c r="Q4115" s="245" t="str">
        <f t="shared" si="450"/>
        <v/>
      </c>
      <c r="U4115" s="246" t="str">
        <f>IFERROR(VLOOKUP(C4115,'BASE EQUIPOS'!$G$8:$O$22,9,0)," ")</f>
        <v xml:space="preserve"> </v>
      </c>
      <c r="V4115" s="232" t="str">
        <f t="shared" si="445"/>
        <v/>
      </c>
      <c r="W4115" s="232" t="str">
        <f t="shared" si="446"/>
        <v/>
      </c>
      <c r="X4115" s="232" t="str">
        <f>IFERROR(VLOOKUP(W4115,Datos!$P$4:$Q$18,2,0),"")</f>
        <v/>
      </c>
      <c r="Y4115" s="232" t="str">
        <f t="shared" si="447"/>
        <v/>
      </c>
      <c r="AA4115" s="314" t="str">
        <f t="shared" ca="1" si="451"/>
        <v/>
      </c>
    </row>
    <row r="4116" spans="1:27" x14ac:dyDescent="0.3">
      <c r="A4116" s="238"/>
      <c r="B4116" s="241" t="str">
        <f t="shared" si="448"/>
        <v/>
      </c>
      <c r="C4116" s="239"/>
      <c r="D4116" s="240" t="str">
        <f>IF(C4116&lt;&gt;"",VLOOKUP(C4116,'BASE EQUIPOS'!$G$8:$H$22,2,0),"")</f>
        <v/>
      </c>
      <c r="E4116" s="241" t="str">
        <f>IF(C4116&lt;&gt;"",VLOOKUP(C4116,'BASE EQUIPOS'!$G$8:$I$22,3,0),"")</f>
        <v/>
      </c>
      <c r="F4116" s="241" t="str">
        <f>IF(C4116&lt;&gt;"",VLOOKUP(C4116,'BASE EQUIPOS'!$G$8:$J$22,4,0),"")</f>
        <v/>
      </c>
      <c r="G4116" s="242"/>
      <c r="H4116" s="233"/>
      <c r="I4116" s="241"/>
      <c r="J4116" s="241"/>
      <c r="K4116" s="241"/>
      <c r="L4116" s="239"/>
      <c r="M4116" s="244"/>
      <c r="N4116" s="245" t="str">
        <f t="shared" ca="1" si="449"/>
        <v/>
      </c>
      <c r="O4116" s="239"/>
      <c r="P4116" s="244"/>
      <c r="Q4116" s="245" t="str">
        <f t="shared" si="450"/>
        <v/>
      </c>
      <c r="U4116" s="246" t="str">
        <f>IFERROR(VLOOKUP(C4116,'BASE EQUIPOS'!$G$8:$O$22,9,0)," ")</f>
        <v xml:space="preserve"> </v>
      </c>
      <c r="V4116" s="232" t="str">
        <f t="shared" si="445"/>
        <v/>
      </c>
      <c r="W4116" s="232" t="str">
        <f t="shared" si="446"/>
        <v/>
      </c>
      <c r="X4116" s="232" t="str">
        <f>IFERROR(VLOOKUP(W4116,Datos!$P$4:$Q$18,2,0),"")</f>
        <v/>
      </c>
      <c r="Y4116" s="232" t="str">
        <f t="shared" si="447"/>
        <v/>
      </c>
      <c r="AA4116" s="314" t="str">
        <f t="shared" ca="1" si="451"/>
        <v/>
      </c>
    </row>
    <row r="4117" spans="1:27" x14ac:dyDescent="0.3">
      <c r="A4117" s="238"/>
      <c r="B4117" s="241" t="str">
        <f t="shared" si="448"/>
        <v/>
      </c>
      <c r="C4117" s="239"/>
      <c r="D4117" s="240" t="str">
        <f>IF(C4117&lt;&gt;"",VLOOKUP(C4117,'BASE EQUIPOS'!$G$8:$H$22,2,0),"")</f>
        <v/>
      </c>
      <c r="E4117" s="241" t="str">
        <f>IF(C4117&lt;&gt;"",VLOOKUP(C4117,'BASE EQUIPOS'!$G$8:$I$22,3,0),"")</f>
        <v/>
      </c>
      <c r="F4117" s="241" t="str">
        <f>IF(C4117&lt;&gt;"",VLOOKUP(C4117,'BASE EQUIPOS'!$G$8:$J$22,4,0),"")</f>
        <v/>
      </c>
      <c r="G4117" s="242"/>
      <c r="H4117" s="233"/>
      <c r="I4117" s="241"/>
      <c r="J4117" s="241"/>
      <c r="K4117" s="241"/>
      <c r="L4117" s="239"/>
      <c r="M4117" s="244"/>
      <c r="N4117" s="245" t="str">
        <f t="shared" ca="1" si="449"/>
        <v/>
      </c>
      <c r="O4117" s="239"/>
      <c r="P4117" s="244"/>
      <c r="Q4117" s="245" t="str">
        <f t="shared" si="450"/>
        <v/>
      </c>
      <c r="U4117" s="246" t="str">
        <f>IFERROR(VLOOKUP(C4117,'BASE EQUIPOS'!$G$8:$O$22,9,0)," ")</f>
        <v xml:space="preserve"> </v>
      </c>
      <c r="V4117" s="232" t="str">
        <f t="shared" ref="V4117:V4180" si="452">IF(G4117="MTTO. SISTEMÁTICO","PREVENTIVA",IF(G4117="MTTO. PREDICTIVO","INSPECCIÓN",""))</f>
        <v/>
      </c>
      <c r="W4117" s="232" t="str">
        <f t="shared" ref="W4117:W4180" si="453">CONCATENATE(D4117,I4117)</f>
        <v/>
      </c>
      <c r="X4117" s="232" t="str">
        <f>IFERROR(VLOOKUP(W4117,Datos!$P$4:$Q$18,2,0),"")</f>
        <v/>
      </c>
      <c r="Y4117" s="232" t="str">
        <f t="shared" ref="Y4117:Y4180" si="454">IF(A4117="OT CORRECTIVA",1,IF(A4117="OT PREVENTIVA",2,IF(A4117="HOJA INSPECCIÓN",3,"")))</f>
        <v/>
      </c>
      <c r="AA4117" s="314" t="str">
        <f t="shared" ca="1" si="451"/>
        <v/>
      </c>
    </row>
    <row r="4118" spans="1:27" x14ac:dyDescent="0.3">
      <c r="A4118" s="238"/>
      <c r="B4118" s="241" t="str">
        <f t="shared" si="448"/>
        <v/>
      </c>
      <c r="C4118" s="239"/>
      <c r="D4118" s="240" t="str">
        <f>IF(C4118&lt;&gt;"",VLOOKUP(C4118,'BASE EQUIPOS'!$G$8:$H$22,2,0),"")</f>
        <v/>
      </c>
      <c r="E4118" s="241" t="str">
        <f>IF(C4118&lt;&gt;"",VLOOKUP(C4118,'BASE EQUIPOS'!$G$8:$I$22,3,0),"")</f>
        <v/>
      </c>
      <c r="F4118" s="241" t="str">
        <f>IF(C4118&lt;&gt;"",VLOOKUP(C4118,'BASE EQUIPOS'!$G$8:$J$22,4,0),"")</f>
        <v/>
      </c>
      <c r="G4118" s="242"/>
      <c r="H4118" s="233"/>
      <c r="I4118" s="241"/>
      <c r="J4118" s="241"/>
      <c r="K4118" s="241"/>
      <c r="L4118" s="239"/>
      <c r="M4118" s="244"/>
      <c r="N4118" s="245" t="str">
        <f t="shared" ca="1" si="449"/>
        <v/>
      </c>
      <c r="O4118" s="239"/>
      <c r="P4118" s="244"/>
      <c r="Q4118" s="245" t="str">
        <f t="shared" si="450"/>
        <v/>
      </c>
      <c r="U4118" s="246" t="str">
        <f>IFERROR(VLOOKUP(C4118,'BASE EQUIPOS'!$G$8:$O$22,9,0)," ")</f>
        <v xml:space="preserve"> </v>
      </c>
      <c r="V4118" s="232" t="str">
        <f t="shared" si="452"/>
        <v/>
      </c>
      <c r="W4118" s="232" t="str">
        <f t="shared" si="453"/>
        <v/>
      </c>
      <c r="X4118" s="232" t="str">
        <f>IFERROR(VLOOKUP(W4118,Datos!$P$4:$Q$18,2,0),"")</f>
        <v/>
      </c>
      <c r="Y4118" s="232" t="str">
        <f t="shared" si="454"/>
        <v/>
      </c>
      <c r="AA4118" s="314" t="str">
        <f t="shared" ca="1" si="451"/>
        <v/>
      </c>
    </row>
    <row r="4119" spans="1:27" x14ac:dyDescent="0.3">
      <c r="A4119" s="238"/>
      <c r="B4119" s="241" t="str">
        <f t="shared" si="448"/>
        <v/>
      </c>
      <c r="C4119" s="239"/>
      <c r="D4119" s="240" t="str">
        <f>IF(C4119&lt;&gt;"",VLOOKUP(C4119,'BASE EQUIPOS'!$G$8:$H$22,2,0),"")</f>
        <v/>
      </c>
      <c r="E4119" s="241" t="str">
        <f>IF(C4119&lt;&gt;"",VLOOKUP(C4119,'BASE EQUIPOS'!$G$8:$I$22,3,0),"")</f>
        <v/>
      </c>
      <c r="F4119" s="241" t="str">
        <f>IF(C4119&lt;&gt;"",VLOOKUP(C4119,'BASE EQUIPOS'!$G$8:$J$22,4,0),"")</f>
        <v/>
      </c>
      <c r="G4119" s="242"/>
      <c r="H4119" s="233"/>
      <c r="I4119" s="241"/>
      <c r="J4119" s="241"/>
      <c r="K4119" s="241"/>
      <c r="L4119" s="239"/>
      <c r="M4119" s="244"/>
      <c r="N4119" s="245" t="str">
        <f t="shared" ca="1" si="449"/>
        <v/>
      </c>
      <c r="O4119" s="239"/>
      <c r="P4119" s="244"/>
      <c r="Q4119" s="245" t="str">
        <f t="shared" si="450"/>
        <v/>
      </c>
      <c r="U4119" s="246" t="str">
        <f>IFERROR(VLOOKUP(C4119,'BASE EQUIPOS'!$G$8:$O$22,9,0)," ")</f>
        <v xml:space="preserve"> </v>
      </c>
      <c r="V4119" s="232" t="str">
        <f t="shared" si="452"/>
        <v/>
      </c>
      <c r="W4119" s="232" t="str">
        <f t="shared" si="453"/>
        <v/>
      </c>
      <c r="X4119" s="232" t="str">
        <f>IFERROR(VLOOKUP(W4119,Datos!$P$4:$Q$18,2,0),"")</f>
        <v/>
      </c>
      <c r="Y4119" s="232" t="str">
        <f t="shared" si="454"/>
        <v/>
      </c>
      <c r="AA4119" s="314" t="str">
        <f t="shared" ca="1" si="451"/>
        <v/>
      </c>
    </row>
    <row r="4120" spans="1:27" x14ac:dyDescent="0.3">
      <c r="A4120" s="238"/>
      <c r="B4120" s="241" t="str">
        <f t="shared" si="448"/>
        <v/>
      </c>
      <c r="C4120" s="239"/>
      <c r="D4120" s="240" t="str">
        <f>IF(C4120&lt;&gt;"",VLOOKUP(C4120,'BASE EQUIPOS'!$G$8:$H$22,2,0),"")</f>
        <v/>
      </c>
      <c r="E4120" s="241" t="str">
        <f>IF(C4120&lt;&gt;"",VLOOKUP(C4120,'BASE EQUIPOS'!$G$8:$I$22,3,0),"")</f>
        <v/>
      </c>
      <c r="F4120" s="241" t="str">
        <f>IF(C4120&lt;&gt;"",VLOOKUP(C4120,'BASE EQUIPOS'!$G$8:$J$22,4,0),"")</f>
        <v/>
      </c>
      <c r="G4120" s="242"/>
      <c r="H4120" s="233"/>
      <c r="I4120" s="241"/>
      <c r="J4120" s="241"/>
      <c r="K4120" s="241"/>
      <c r="L4120" s="239"/>
      <c r="M4120" s="244"/>
      <c r="N4120" s="245" t="str">
        <f t="shared" ca="1" si="449"/>
        <v/>
      </c>
      <c r="O4120" s="239"/>
      <c r="P4120" s="244"/>
      <c r="Q4120" s="245" t="str">
        <f t="shared" si="450"/>
        <v/>
      </c>
      <c r="U4120" s="246" t="str">
        <f>IFERROR(VLOOKUP(C4120,'BASE EQUIPOS'!$G$8:$O$22,9,0)," ")</f>
        <v xml:space="preserve"> </v>
      </c>
      <c r="V4120" s="232" t="str">
        <f t="shared" si="452"/>
        <v/>
      </c>
      <c r="W4120" s="232" t="str">
        <f t="shared" si="453"/>
        <v/>
      </c>
      <c r="X4120" s="232" t="str">
        <f>IFERROR(VLOOKUP(W4120,Datos!$P$4:$Q$18,2,0),"")</f>
        <v/>
      </c>
      <c r="Y4120" s="232" t="str">
        <f t="shared" si="454"/>
        <v/>
      </c>
      <c r="AA4120" s="314" t="str">
        <f t="shared" ca="1" si="451"/>
        <v/>
      </c>
    </row>
    <row r="4121" spans="1:27" x14ac:dyDescent="0.3">
      <c r="A4121" s="238"/>
      <c r="B4121" s="241" t="str">
        <f t="shared" si="448"/>
        <v/>
      </c>
      <c r="C4121" s="239"/>
      <c r="D4121" s="240" t="str">
        <f>IF(C4121&lt;&gt;"",VLOOKUP(C4121,'BASE EQUIPOS'!$G$8:$H$22,2,0),"")</f>
        <v/>
      </c>
      <c r="E4121" s="241" t="str">
        <f>IF(C4121&lt;&gt;"",VLOOKUP(C4121,'BASE EQUIPOS'!$G$8:$I$22,3,0),"")</f>
        <v/>
      </c>
      <c r="F4121" s="241" t="str">
        <f>IF(C4121&lt;&gt;"",VLOOKUP(C4121,'BASE EQUIPOS'!$G$8:$J$22,4,0),"")</f>
        <v/>
      </c>
      <c r="G4121" s="242"/>
      <c r="H4121" s="233"/>
      <c r="I4121" s="241"/>
      <c r="J4121" s="241"/>
      <c r="K4121" s="241"/>
      <c r="L4121" s="239"/>
      <c r="M4121" s="244"/>
      <c r="N4121" s="245" t="str">
        <f t="shared" ca="1" si="449"/>
        <v/>
      </c>
      <c r="O4121" s="239"/>
      <c r="P4121" s="244"/>
      <c r="Q4121" s="245" t="str">
        <f t="shared" si="450"/>
        <v/>
      </c>
      <c r="U4121" s="246" t="str">
        <f>IFERROR(VLOOKUP(C4121,'BASE EQUIPOS'!$G$8:$O$22,9,0)," ")</f>
        <v xml:space="preserve"> </v>
      </c>
      <c r="V4121" s="232" t="str">
        <f t="shared" si="452"/>
        <v/>
      </c>
      <c r="W4121" s="232" t="str">
        <f t="shared" si="453"/>
        <v/>
      </c>
      <c r="X4121" s="232" t="str">
        <f>IFERROR(VLOOKUP(W4121,Datos!$P$4:$Q$18,2,0),"")</f>
        <v/>
      </c>
      <c r="Y4121" s="232" t="str">
        <f t="shared" si="454"/>
        <v/>
      </c>
      <c r="AA4121" s="314" t="str">
        <f t="shared" ca="1" si="451"/>
        <v/>
      </c>
    </row>
    <row r="4122" spans="1:27" x14ac:dyDescent="0.3">
      <c r="A4122" s="238"/>
      <c r="B4122" s="241" t="str">
        <f t="shared" si="448"/>
        <v/>
      </c>
      <c r="C4122" s="239"/>
      <c r="D4122" s="240" t="str">
        <f>IF(C4122&lt;&gt;"",VLOOKUP(C4122,'BASE EQUIPOS'!$G$8:$H$22,2,0),"")</f>
        <v/>
      </c>
      <c r="E4122" s="241" t="str">
        <f>IF(C4122&lt;&gt;"",VLOOKUP(C4122,'BASE EQUIPOS'!$G$8:$I$22,3,0),"")</f>
        <v/>
      </c>
      <c r="F4122" s="241" t="str">
        <f>IF(C4122&lt;&gt;"",VLOOKUP(C4122,'BASE EQUIPOS'!$G$8:$J$22,4,0),"")</f>
        <v/>
      </c>
      <c r="G4122" s="242"/>
      <c r="H4122" s="233"/>
      <c r="I4122" s="241"/>
      <c r="J4122" s="241"/>
      <c r="K4122" s="241"/>
      <c r="L4122" s="239"/>
      <c r="M4122" s="244"/>
      <c r="N4122" s="245" t="str">
        <f t="shared" ca="1" si="449"/>
        <v/>
      </c>
      <c r="O4122" s="239"/>
      <c r="P4122" s="244"/>
      <c r="Q4122" s="245" t="str">
        <f t="shared" si="450"/>
        <v/>
      </c>
      <c r="U4122" s="246" t="str">
        <f>IFERROR(VLOOKUP(C4122,'BASE EQUIPOS'!$G$8:$O$22,9,0)," ")</f>
        <v xml:space="preserve"> </v>
      </c>
      <c r="V4122" s="232" t="str">
        <f t="shared" si="452"/>
        <v/>
      </c>
      <c r="W4122" s="232" t="str">
        <f t="shared" si="453"/>
        <v/>
      </c>
      <c r="X4122" s="232" t="str">
        <f>IFERROR(VLOOKUP(W4122,Datos!$P$4:$Q$18,2,0),"")</f>
        <v/>
      </c>
      <c r="Y4122" s="232" t="str">
        <f t="shared" si="454"/>
        <v/>
      </c>
      <c r="AA4122" s="314" t="str">
        <f t="shared" ca="1" si="451"/>
        <v/>
      </c>
    </row>
    <row r="4123" spans="1:27" x14ac:dyDescent="0.3">
      <c r="A4123" s="238"/>
      <c r="B4123" s="241" t="str">
        <f t="shared" si="448"/>
        <v/>
      </c>
      <c r="C4123" s="239"/>
      <c r="D4123" s="240" t="str">
        <f>IF(C4123&lt;&gt;"",VLOOKUP(C4123,'BASE EQUIPOS'!$G$8:$H$22,2,0),"")</f>
        <v/>
      </c>
      <c r="E4123" s="241" t="str">
        <f>IF(C4123&lt;&gt;"",VLOOKUP(C4123,'BASE EQUIPOS'!$G$8:$I$22,3,0),"")</f>
        <v/>
      </c>
      <c r="F4123" s="241" t="str">
        <f>IF(C4123&lt;&gt;"",VLOOKUP(C4123,'BASE EQUIPOS'!$G$8:$J$22,4,0),"")</f>
        <v/>
      </c>
      <c r="G4123" s="242"/>
      <c r="H4123" s="233"/>
      <c r="I4123" s="241"/>
      <c r="J4123" s="241"/>
      <c r="K4123" s="241"/>
      <c r="L4123" s="239"/>
      <c r="M4123" s="244"/>
      <c r="N4123" s="245" t="str">
        <f t="shared" ca="1" si="449"/>
        <v/>
      </c>
      <c r="O4123" s="239"/>
      <c r="P4123" s="244"/>
      <c r="Q4123" s="245" t="str">
        <f t="shared" si="450"/>
        <v/>
      </c>
      <c r="U4123" s="246" t="str">
        <f>IFERROR(VLOOKUP(C4123,'BASE EQUIPOS'!$G$8:$O$22,9,0)," ")</f>
        <v xml:space="preserve"> </v>
      </c>
      <c r="V4123" s="232" t="str">
        <f t="shared" si="452"/>
        <v/>
      </c>
      <c r="W4123" s="232" t="str">
        <f t="shared" si="453"/>
        <v/>
      </c>
      <c r="X4123" s="232" t="str">
        <f>IFERROR(VLOOKUP(W4123,Datos!$P$4:$Q$18,2,0),"")</f>
        <v/>
      </c>
      <c r="Y4123" s="232" t="str">
        <f t="shared" si="454"/>
        <v/>
      </c>
      <c r="AA4123" s="314" t="str">
        <f t="shared" ca="1" si="451"/>
        <v/>
      </c>
    </row>
    <row r="4124" spans="1:27" x14ac:dyDescent="0.3">
      <c r="A4124" s="238"/>
      <c r="B4124" s="241" t="str">
        <f t="shared" ref="B4124:B4187" si="455">IF(C4124&lt;&gt;"",B4123+1,"")</f>
        <v/>
      </c>
      <c r="C4124" s="239"/>
      <c r="D4124" s="240" t="str">
        <f>IF(C4124&lt;&gt;"",VLOOKUP(C4124,'BASE EQUIPOS'!$G$8:$H$22,2,0),"")</f>
        <v/>
      </c>
      <c r="E4124" s="241" t="str">
        <f>IF(C4124&lt;&gt;"",VLOOKUP(C4124,'BASE EQUIPOS'!$G$8:$I$22,3,0),"")</f>
        <v/>
      </c>
      <c r="F4124" s="241" t="str">
        <f>IF(C4124&lt;&gt;"",VLOOKUP(C4124,'BASE EQUIPOS'!$G$8:$J$22,4,0),"")</f>
        <v/>
      </c>
      <c r="G4124" s="242"/>
      <c r="H4124" s="233"/>
      <c r="I4124" s="241"/>
      <c r="J4124" s="241"/>
      <c r="K4124" s="241"/>
      <c r="L4124" s="239"/>
      <c r="M4124" s="244"/>
      <c r="N4124" s="245" t="str">
        <f t="shared" ca="1" si="449"/>
        <v/>
      </c>
      <c r="O4124" s="239"/>
      <c r="P4124" s="244"/>
      <c r="Q4124" s="245" t="str">
        <f t="shared" si="450"/>
        <v/>
      </c>
      <c r="U4124" s="246" t="str">
        <f>IFERROR(VLOOKUP(C4124,'BASE EQUIPOS'!$G$8:$O$22,9,0)," ")</f>
        <v xml:space="preserve"> </v>
      </c>
      <c r="V4124" s="232" t="str">
        <f t="shared" si="452"/>
        <v/>
      </c>
      <c r="W4124" s="232" t="str">
        <f t="shared" si="453"/>
        <v/>
      </c>
      <c r="X4124" s="232" t="str">
        <f>IFERROR(VLOOKUP(W4124,Datos!$P$4:$Q$18,2,0),"")</f>
        <v/>
      </c>
      <c r="Y4124" s="232" t="str">
        <f t="shared" si="454"/>
        <v/>
      </c>
      <c r="AA4124" s="314" t="str">
        <f t="shared" ca="1" si="451"/>
        <v/>
      </c>
    </row>
    <row r="4125" spans="1:27" x14ac:dyDescent="0.3">
      <c r="A4125" s="238"/>
      <c r="B4125" s="241" t="str">
        <f t="shared" si="455"/>
        <v/>
      </c>
      <c r="C4125" s="239"/>
      <c r="D4125" s="240" t="str">
        <f>IF(C4125&lt;&gt;"",VLOOKUP(C4125,'BASE EQUIPOS'!$G$8:$H$22,2,0),"")</f>
        <v/>
      </c>
      <c r="E4125" s="241" t="str">
        <f>IF(C4125&lt;&gt;"",VLOOKUP(C4125,'BASE EQUIPOS'!$G$8:$I$22,3,0),"")</f>
        <v/>
      </c>
      <c r="F4125" s="241" t="str">
        <f>IF(C4125&lt;&gt;"",VLOOKUP(C4125,'BASE EQUIPOS'!$G$8:$J$22,4,0),"")</f>
        <v/>
      </c>
      <c r="G4125" s="242"/>
      <c r="H4125" s="233"/>
      <c r="I4125" s="241"/>
      <c r="J4125" s="241"/>
      <c r="K4125" s="241"/>
      <c r="L4125" s="239"/>
      <c r="M4125" s="244"/>
      <c r="N4125" s="245" t="str">
        <f t="shared" ca="1" si="449"/>
        <v/>
      </c>
      <c r="O4125" s="239"/>
      <c r="P4125" s="244"/>
      <c r="Q4125" s="245" t="str">
        <f t="shared" si="450"/>
        <v/>
      </c>
      <c r="U4125" s="246" t="str">
        <f>IFERROR(VLOOKUP(C4125,'BASE EQUIPOS'!$G$8:$O$22,9,0)," ")</f>
        <v xml:space="preserve"> </v>
      </c>
      <c r="V4125" s="232" t="str">
        <f t="shared" si="452"/>
        <v/>
      </c>
      <c r="W4125" s="232" t="str">
        <f t="shared" si="453"/>
        <v/>
      </c>
      <c r="X4125" s="232" t="str">
        <f>IFERROR(VLOOKUP(W4125,Datos!$P$4:$Q$18,2,0),"")</f>
        <v/>
      </c>
      <c r="Y4125" s="232" t="str">
        <f t="shared" si="454"/>
        <v/>
      </c>
      <c r="AA4125" s="314" t="str">
        <f t="shared" ca="1" si="451"/>
        <v/>
      </c>
    </row>
    <row r="4126" spans="1:27" x14ac:dyDescent="0.3">
      <c r="A4126" s="238"/>
      <c r="B4126" s="241" t="str">
        <f t="shared" si="455"/>
        <v/>
      </c>
      <c r="C4126" s="239"/>
      <c r="D4126" s="240" t="str">
        <f>IF(C4126&lt;&gt;"",VLOOKUP(C4126,'BASE EQUIPOS'!$G$8:$H$22,2,0),"")</f>
        <v/>
      </c>
      <c r="E4126" s="241" t="str">
        <f>IF(C4126&lt;&gt;"",VLOOKUP(C4126,'BASE EQUIPOS'!$G$8:$I$22,3,0),"")</f>
        <v/>
      </c>
      <c r="F4126" s="241" t="str">
        <f>IF(C4126&lt;&gt;"",VLOOKUP(C4126,'BASE EQUIPOS'!$G$8:$J$22,4,0),"")</f>
        <v/>
      </c>
      <c r="G4126" s="242"/>
      <c r="H4126" s="233"/>
      <c r="I4126" s="241"/>
      <c r="J4126" s="241"/>
      <c r="K4126" s="241"/>
      <c r="L4126" s="239"/>
      <c r="M4126" s="244"/>
      <c r="N4126" s="245" t="str">
        <f t="shared" ca="1" si="449"/>
        <v/>
      </c>
      <c r="O4126" s="239"/>
      <c r="P4126" s="244"/>
      <c r="Q4126" s="245" t="str">
        <f t="shared" si="450"/>
        <v/>
      </c>
      <c r="U4126" s="246" t="str">
        <f>IFERROR(VLOOKUP(C4126,'BASE EQUIPOS'!$G$8:$O$22,9,0)," ")</f>
        <v xml:space="preserve"> </v>
      </c>
      <c r="V4126" s="232" t="str">
        <f t="shared" si="452"/>
        <v/>
      </c>
      <c r="W4126" s="232" t="str">
        <f t="shared" si="453"/>
        <v/>
      </c>
      <c r="X4126" s="232" t="str">
        <f>IFERROR(VLOOKUP(W4126,Datos!$P$4:$Q$18,2,0),"")</f>
        <v/>
      </c>
      <c r="Y4126" s="232" t="str">
        <f t="shared" si="454"/>
        <v/>
      </c>
      <c r="AA4126" s="314" t="str">
        <f t="shared" ca="1" si="451"/>
        <v/>
      </c>
    </row>
    <row r="4127" spans="1:27" x14ac:dyDescent="0.3">
      <c r="A4127" s="238"/>
      <c r="B4127" s="241" t="str">
        <f t="shared" si="455"/>
        <v/>
      </c>
      <c r="C4127" s="239"/>
      <c r="D4127" s="240" t="str">
        <f>IF(C4127&lt;&gt;"",VLOOKUP(C4127,'BASE EQUIPOS'!$G$8:$H$22,2,0),"")</f>
        <v/>
      </c>
      <c r="E4127" s="241" t="str">
        <f>IF(C4127&lt;&gt;"",VLOOKUP(C4127,'BASE EQUIPOS'!$G$8:$I$22,3,0),"")</f>
        <v/>
      </c>
      <c r="F4127" s="241" t="str">
        <f>IF(C4127&lt;&gt;"",VLOOKUP(C4127,'BASE EQUIPOS'!$G$8:$J$22,4,0),"")</f>
        <v/>
      </c>
      <c r="G4127" s="242"/>
      <c r="H4127" s="233"/>
      <c r="I4127" s="241"/>
      <c r="J4127" s="241"/>
      <c r="K4127" s="241"/>
      <c r="L4127" s="239"/>
      <c r="M4127" s="244"/>
      <c r="N4127" s="245" t="str">
        <f t="shared" ca="1" si="449"/>
        <v/>
      </c>
      <c r="O4127" s="239"/>
      <c r="P4127" s="244"/>
      <c r="Q4127" s="245" t="str">
        <f t="shared" si="450"/>
        <v/>
      </c>
      <c r="U4127" s="246" t="str">
        <f>IFERROR(VLOOKUP(C4127,'BASE EQUIPOS'!$G$8:$O$22,9,0)," ")</f>
        <v xml:space="preserve"> </v>
      </c>
      <c r="V4127" s="232" t="str">
        <f t="shared" si="452"/>
        <v/>
      </c>
      <c r="W4127" s="232" t="str">
        <f t="shared" si="453"/>
        <v/>
      </c>
      <c r="X4127" s="232" t="str">
        <f>IFERROR(VLOOKUP(W4127,Datos!$P$4:$Q$18,2,0),"")</f>
        <v/>
      </c>
      <c r="Y4127" s="232" t="str">
        <f t="shared" si="454"/>
        <v/>
      </c>
      <c r="AA4127" s="314" t="str">
        <f t="shared" ca="1" si="451"/>
        <v/>
      </c>
    </row>
    <row r="4128" spans="1:27" x14ac:dyDescent="0.3">
      <c r="A4128" s="238"/>
      <c r="B4128" s="241" t="str">
        <f t="shared" si="455"/>
        <v/>
      </c>
      <c r="C4128" s="239"/>
      <c r="D4128" s="240" t="str">
        <f>IF(C4128&lt;&gt;"",VLOOKUP(C4128,'BASE EQUIPOS'!$G$8:$H$22,2,0),"")</f>
        <v/>
      </c>
      <c r="E4128" s="241" t="str">
        <f>IF(C4128&lt;&gt;"",VLOOKUP(C4128,'BASE EQUIPOS'!$G$8:$I$22,3,0),"")</f>
        <v/>
      </c>
      <c r="F4128" s="241" t="str">
        <f>IF(C4128&lt;&gt;"",VLOOKUP(C4128,'BASE EQUIPOS'!$G$8:$J$22,4,0),"")</f>
        <v/>
      </c>
      <c r="G4128" s="242"/>
      <c r="H4128" s="233"/>
      <c r="I4128" s="241"/>
      <c r="J4128" s="241"/>
      <c r="K4128" s="241"/>
      <c r="L4128" s="239"/>
      <c r="M4128" s="244"/>
      <c r="N4128" s="245" t="str">
        <f t="shared" ca="1" si="449"/>
        <v/>
      </c>
      <c r="O4128" s="239"/>
      <c r="P4128" s="244"/>
      <c r="Q4128" s="245" t="str">
        <f t="shared" si="450"/>
        <v/>
      </c>
      <c r="U4128" s="246" t="str">
        <f>IFERROR(VLOOKUP(C4128,'BASE EQUIPOS'!$G$8:$O$22,9,0)," ")</f>
        <v xml:space="preserve"> </v>
      </c>
      <c r="V4128" s="232" t="str">
        <f t="shared" si="452"/>
        <v/>
      </c>
      <c r="W4128" s="232" t="str">
        <f t="shared" si="453"/>
        <v/>
      </c>
      <c r="X4128" s="232" t="str">
        <f>IFERROR(VLOOKUP(W4128,Datos!$P$4:$Q$18,2,0),"")</f>
        <v/>
      </c>
      <c r="Y4128" s="232" t="str">
        <f t="shared" si="454"/>
        <v/>
      </c>
      <c r="AA4128" s="314" t="str">
        <f t="shared" ca="1" si="451"/>
        <v/>
      </c>
    </row>
    <row r="4129" spans="1:27" x14ac:dyDescent="0.3">
      <c r="A4129" s="238"/>
      <c r="B4129" s="241" t="str">
        <f t="shared" si="455"/>
        <v/>
      </c>
      <c r="C4129" s="239"/>
      <c r="D4129" s="240" t="str">
        <f>IF(C4129&lt;&gt;"",VLOOKUP(C4129,'BASE EQUIPOS'!$G$8:$H$22,2,0),"")</f>
        <v/>
      </c>
      <c r="E4129" s="241" t="str">
        <f>IF(C4129&lt;&gt;"",VLOOKUP(C4129,'BASE EQUIPOS'!$G$8:$I$22,3,0),"")</f>
        <v/>
      </c>
      <c r="F4129" s="241" t="str">
        <f>IF(C4129&lt;&gt;"",VLOOKUP(C4129,'BASE EQUIPOS'!$G$8:$J$22,4,0),"")</f>
        <v/>
      </c>
      <c r="G4129" s="242"/>
      <c r="H4129" s="233"/>
      <c r="I4129" s="241"/>
      <c r="J4129" s="241"/>
      <c r="K4129" s="241"/>
      <c r="L4129" s="239"/>
      <c r="M4129" s="244"/>
      <c r="N4129" s="245" t="str">
        <f t="shared" ca="1" si="449"/>
        <v/>
      </c>
      <c r="O4129" s="239"/>
      <c r="P4129" s="244"/>
      <c r="Q4129" s="245" t="str">
        <f t="shared" si="450"/>
        <v/>
      </c>
      <c r="U4129" s="246" t="str">
        <f>IFERROR(VLOOKUP(C4129,'BASE EQUIPOS'!$G$8:$O$22,9,0)," ")</f>
        <v xml:space="preserve"> </v>
      </c>
      <c r="V4129" s="232" t="str">
        <f t="shared" si="452"/>
        <v/>
      </c>
      <c r="W4129" s="232" t="str">
        <f t="shared" si="453"/>
        <v/>
      </c>
      <c r="X4129" s="232" t="str">
        <f>IFERROR(VLOOKUP(W4129,Datos!$P$4:$Q$18,2,0),"")</f>
        <v/>
      </c>
      <c r="Y4129" s="232" t="str">
        <f t="shared" si="454"/>
        <v/>
      </c>
      <c r="AA4129" s="314" t="str">
        <f t="shared" ca="1" si="451"/>
        <v/>
      </c>
    </row>
    <row r="4130" spans="1:27" x14ac:dyDescent="0.3">
      <c r="A4130" s="238"/>
      <c r="B4130" s="241" t="str">
        <f t="shared" si="455"/>
        <v/>
      </c>
      <c r="C4130" s="239"/>
      <c r="D4130" s="240" t="str">
        <f>IF(C4130&lt;&gt;"",VLOOKUP(C4130,'BASE EQUIPOS'!$G$8:$H$22,2,0),"")</f>
        <v/>
      </c>
      <c r="E4130" s="241" t="str">
        <f>IF(C4130&lt;&gt;"",VLOOKUP(C4130,'BASE EQUIPOS'!$G$8:$I$22,3,0),"")</f>
        <v/>
      </c>
      <c r="F4130" s="241" t="str">
        <f>IF(C4130&lt;&gt;"",VLOOKUP(C4130,'BASE EQUIPOS'!$G$8:$J$22,4,0),"")</f>
        <v/>
      </c>
      <c r="G4130" s="242"/>
      <c r="H4130" s="233"/>
      <c r="I4130" s="241"/>
      <c r="J4130" s="241"/>
      <c r="K4130" s="241"/>
      <c r="L4130" s="239"/>
      <c r="M4130" s="244"/>
      <c r="N4130" s="245" t="str">
        <f t="shared" ca="1" si="449"/>
        <v/>
      </c>
      <c r="O4130" s="239"/>
      <c r="P4130" s="244"/>
      <c r="Q4130" s="245" t="str">
        <f t="shared" si="450"/>
        <v/>
      </c>
      <c r="U4130" s="246" t="str">
        <f>IFERROR(VLOOKUP(C4130,'BASE EQUIPOS'!$G$8:$O$22,9,0)," ")</f>
        <v xml:space="preserve"> </v>
      </c>
      <c r="V4130" s="232" t="str">
        <f t="shared" si="452"/>
        <v/>
      </c>
      <c r="W4130" s="232" t="str">
        <f t="shared" si="453"/>
        <v/>
      </c>
      <c r="X4130" s="232" t="str">
        <f>IFERROR(VLOOKUP(W4130,Datos!$P$4:$Q$18,2,0),"")</f>
        <v/>
      </c>
      <c r="Y4130" s="232" t="str">
        <f t="shared" si="454"/>
        <v/>
      </c>
      <c r="AA4130" s="314" t="str">
        <f t="shared" ca="1" si="451"/>
        <v/>
      </c>
    </row>
    <row r="4131" spans="1:27" x14ac:dyDescent="0.3">
      <c r="A4131" s="238"/>
      <c r="B4131" s="241" t="str">
        <f t="shared" si="455"/>
        <v/>
      </c>
      <c r="C4131" s="239"/>
      <c r="D4131" s="240" t="str">
        <f>IF(C4131&lt;&gt;"",VLOOKUP(C4131,'BASE EQUIPOS'!$G$8:$H$22,2,0),"")</f>
        <v/>
      </c>
      <c r="E4131" s="241" t="str">
        <f>IF(C4131&lt;&gt;"",VLOOKUP(C4131,'BASE EQUIPOS'!$G$8:$I$22,3,0),"")</f>
        <v/>
      </c>
      <c r="F4131" s="241" t="str">
        <f>IF(C4131&lt;&gt;"",VLOOKUP(C4131,'BASE EQUIPOS'!$G$8:$J$22,4,0),"")</f>
        <v/>
      </c>
      <c r="G4131" s="242"/>
      <c r="H4131" s="233"/>
      <c r="I4131" s="241"/>
      <c r="J4131" s="241"/>
      <c r="K4131" s="241"/>
      <c r="L4131" s="239"/>
      <c r="M4131" s="244"/>
      <c r="N4131" s="245" t="str">
        <f t="shared" ca="1" si="449"/>
        <v/>
      </c>
      <c r="O4131" s="239"/>
      <c r="P4131" s="244"/>
      <c r="Q4131" s="245" t="str">
        <f t="shared" si="450"/>
        <v/>
      </c>
      <c r="U4131" s="246" t="str">
        <f>IFERROR(VLOOKUP(C4131,'BASE EQUIPOS'!$G$8:$O$22,9,0)," ")</f>
        <v xml:space="preserve"> </v>
      </c>
      <c r="V4131" s="232" t="str">
        <f t="shared" si="452"/>
        <v/>
      </c>
      <c r="W4131" s="232" t="str">
        <f t="shared" si="453"/>
        <v/>
      </c>
      <c r="X4131" s="232" t="str">
        <f>IFERROR(VLOOKUP(W4131,Datos!$P$4:$Q$18,2,0),"")</f>
        <v/>
      </c>
      <c r="Y4131" s="232" t="str">
        <f t="shared" si="454"/>
        <v/>
      </c>
      <c r="AA4131" s="314" t="str">
        <f t="shared" ca="1" si="451"/>
        <v/>
      </c>
    </row>
    <row r="4132" spans="1:27" x14ac:dyDescent="0.3">
      <c r="A4132" s="238"/>
      <c r="B4132" s="241" t="str">
        <f t="shared" si="455"/>
        <v/>
      </c>
      <c r="C4132" s="239"/>
      <c r="D4132" s="240" t="str">
        <f>IF(C4132&lt;&gt;"",VLOOKUP(C4132,'BASE EQUIPOS'!$G$8:$H$22,2,0),"")</f>
        <v/>
      </c>
      <c r="E4132" s="241" t="str">
        <f>IF(C4132&lt;&gt;"",VLOOKUP(C4132,'BASE EQUIPOS'!$G$8:$I$22,3,0),"")</f>
        <v/>
      </c>
      <c r="F4132" s="241" t="str">
        <f>IF(C4132&lt;&gt;"",VLOOKUP(C4132,'BASE EQUIPOS'!$G$8:$J$22,4,0),"")</f>
        <v/>
      </c>
      <c r="G4132" s="242"/>
      <c r="H4132" s="233"/>
      <c r="I4132" s="241"/>
      <c r="J4132" s="241"/>
      <c r="K4132" s="241"/>
      <c r="L4132" s="239"/>
      <c r="M4132" s="244"/>
      <c r="N4132" s="245" t="str">
        <f t="shared" ca="1" si="449"/>
        <v/>
      </c>
      <c r="O4132" s="239"/>
      <c r="P4132" s="244"/>
      <c r="Q4132" s="245" t="str">
        <f t="shared" si="450"/>
        <v/>
      </c>
      <c r="U4132" s="246" t="str">
        <f>IFERROR(VLOOKUP(C4132,'BASE EQUIPOS'!$G$8:$O$22,9,0)," ")</f>
        <v xml:space="preserve"> </v>
      </c>
      <c r="V4132" s="232" t="str">
        <f t="shared" si="452"/>
        <v/>
      </c>
      <c r="W4132" s="232" t="str">
        <f t="shared" si="453"/>
        <v/>
      </c>
      <c r="X4132" s="232" t="str">
        <f>IFERROR(VLOOKUP(W4132,Datos!$P$4:$Q$18,2,0),"")</f>
        <v/>
      </c>
      <c r="Y4132" s="232" t="str">
        <f t="shared" si="454"/>
        <v/>
      </c>
      <c r="AA4132" s="314" t="str">
        <f t="shared" ca="1" si="451"/>
        <v/>
      </c>
    </row>
    <row r="4133" spans="1:27" x14ac:dyDescent="0.3">
      <c r="A4133" s="238"/>
      <c r="B4133" s="241" t="str">
        <f t="shared" si="455"/>
        <v/>
      </c>
      <c r="C4133" s="239"/>
      <c r="D4133" s="240" t="str">
        <f>IF(C4133&lt;&gt;"",VLOOKUP(C4133,'BASE EQUIPOS'!$G$8:$H$22,2,0),"")</f>
        <v/>
      </c>
      <c r="E4133" s="241" t="str">
        <f>IF(C4133&lt;&gt;"",VLOOKUP(C4133,'BASE EQUIPOS'!$G$8:$I$22,3,0),"")</f>
        <v/>
      </c>
      <c r="F4133" s="241" t="str">
        <f>IF(C4133&lt;&gt;"",VLOOKUP(C4133,'BASE EQUIPOS'!$G$8:$J$22,4,0),"")</f>
        <v/>
      </c>
      <c r="G4133" s="242"/>
      <c r="H4133" s="233"/>
      <c r="I4133" s="241"/>
      <c r="J4133" s="241"/>
      <c r="K4133" s="241"/>
      <c r="L4133" s="239"/>
      <c r="M4133" s="244"/>
      <c r="N4133" s="245" t="str">
        <f t="shared" ca="1" si="449"/>
        <v/>
      </c>
      <c r="O4133" s="239"/>
      <c r="P4133" s="244"/>
      <c r="Q4133" s="245" t="str">
        <f t="shared" si="450"/>
        <v/>
      </c>
      <c r="U4133" s="246" t="str">
        <f>IFERROR(VLOOKUP(C4133,'BASE EQUIPOS'!$G$8:$O$22,9,0)," ")</f>
        <v xml:space="preserve"> </v>
      </c>
      <c r="V4133" s="232" t="str">
        <f t="shared" si="452"/>
        <v/>
      </c>
      <c r="W4133" s="232" t="str">
        <f t="shared" si="453"/>
        <v/>
      </c>
      <c r="X4133" s="232" t="str">
        <f>IFERROR(VLOOKUP(W4133,Datos!$P$4:$Q$18,2,0),"")</f>
        <v/>
      </c>
      <c r="Y4133" s="232" t="str">
        <f t="shared" si="454"/>
        <v/>
      </c>
      <c r="AA4133" s="314" t="str">
        <f t="shared" ca="1" si="451"/>
        <v/>
      </c>
    </row>
    <row r="4134" spans="1:27" x14ac:dyDescent="0.3">
      <c r="A4134" s="238"/>
      <c r="B4134" s="241" t="str">
        <f t="shared" si="455"/>
        <v/>
      </c>
      <c r="C4134" s="239"/>
      <c r="D4134" s="240" t="str">
        <f>IF(C4134&lt;&gt;"",VLOOKUP(C4134,'BASE EQUIPOS'!$G$8:$H$22,2,0),"")</f>
        <v/>
      </c>
      <c r="E4134" s="241" t="str">
        <f>IF(C4134&lt;&gt;"",VLOOKUP(C4134,'BASE EQUIPOS'!$G$8:$I$22,3,0),"")</f>
        <v/>
      </c>
      <c r="F4134" s="241" t="str">
        <f>IF(C4134&lt;&gt;"",VLOOKUP(C4134,'BASE EQUIPOS'!$G$8:$J$22,4,0),"")</f>
        <v/>
      </c>
      <c r="G4134" s="242"/>
      <c r="H4134" s="233"/>
      <c r="I4134" s="241"/>
      <c r="J4134" s="241"/>
      <c r="K4134" s="241"/>
      <c r="L4134" s="239"/>
      <c r="M4134" s="244"/>
      <c r="N4134" s="245" t="str">
        <f t="shared" ca="1" si="449"/>
        <v/>
      </c>
      <c r="O4134" s="239"/>
      <c r="P4134" s="244"/>
      <c r="Q4134" s="245" t="str">
        <f t="shared" si="450"/>
        <v/>
      </c>
      <c r="U4134" s="246" t="str">
        <f>IFERROR(VLOOKUP(C4134,'BASE EQUIPOS'!$G$8:$O$22,9,0)," ")</f>
        <v xml:space="preserve"> </v>
      </c>
      <c r="V4134" s="232" t="str">
        <f t="shared" si="452"/>
        <v/>
      </c>
      <c r="W4134" s="232" t="str">
        <f t="shared" si="453"/>
        <v/>
      </c>
      <c r="X4134" s="232" t="str">
        <f>IFERROR(VLOOKUP(W4134,Datos!$P$4:$Q$18,2,0),"")</f>
        <v/>
      </c>
      <c r="Y4134" s="232" t="str">
        <f t="shared" si="454"/>
        <v/>
      </c>
      <c r="AA4134" s="314" t="str">
        <f t="shared" ca="1" si="451"/>
        <v/>
      </c>
    </row>
    <row r="4135" spans="1:27" x14ac:dyDescent="0.3">
      <c r="A4135" s="238"/>
      <c r="B4135" s="241" t="str">
        <f t="shared" si="455"/>
        <v/>
      </c>
      <c r="C4135" s="239"/>
      <c r="D4135" s="240" t="str">
        <f>IF(C4135&lt;&gt;"",VLOOKUP(C4135,'BASE EQUIPOS'!$G$8:$H$22,2,0),"")</f>
        <v/>
      </c>
      <c r="E4135" s="241" t="str">
        <f>IF(C4135&lt;&gt;"",VLOOKUP(C4135,'BASE EQUIPOS'!$G$8:$I$22,3,0),"")</f>
        <v/>
      </c>
      <c r="F4135" s="241" t="str">
        <f>IF(C4135&lt;&gt;"",VLOOKUP(C4135,'BASE EQUIPOS'!$G$8:$J$22,4,0),"")</f>
        <v/>
      </c>
      <c r="G4135" s="242"/>
      <c r="H4135" s="233"/>
      <c r="I4135" s="241"/>
      <c r="J4135" s="241"/>
      <c r="K4135" s="241"/>
      <c r="L4135" s="239"/>
      <c r="M4135" s="244"/>
      <c r="N4135" s="245" t="str">
        <f t="shared" ca="1" si="449"/>
        <v/>
      </c>
      <c r="O4135" s="239"/>
      <c r="P4135" s="244"/>
      <c r="Q4135" s="245" t="str">
        <f t="shared" si="450"/>
        <v/>
      </c>
      <c r="U4135" s="246" t="str">
        <f>IFERROR(VLOOKUP(C4135,'BASE EQUIPOS'!$G$8:$O$22,9,0)," ")</f>
        <v xml:space="preserve"> </v>
      </c>
      <c r="V4135" s="232" t="str">
        <f t="shared" si="452"/>
        <v/>
      </c>
      <c r="W4135" s="232" t="str">
        <f t="shared" si="453"/>
        <v/>
      </c>
      <c r="X4135" s="232" t="str">
        <f>IFERROR(VLOOKUP(W4135,Datos!$P$4:$Q$18,2,0),"")</f>
        <v/>
      </c>
      <c r="Y4135" s="232" t="str">
        <f t="shared" si="454"/>
        <v/>
      </c>
      <c r="AA4135" s="314" t="str">
        <f t="shared" ca="1" si="451"/>
        <v/>
      </c>
    </row>
    <row r="4136" spans="1:27" x14ac:dyDescent="0.3">
      <c r="A4136" s="238"/>
      <c r="B4136" s="241" t="str">
        <f t="shared" si="455"/>
        <v/>
      </c>
      <c r="C4136" s="239"/>
      <c r="D4136" s="240" t="str">
        <f>IF(C4136&lt;&gt;"",VLOOKUP(C4136,'BASE EQUIPOS'!$G$8:$H$22,2,0),"")</f>
        <v/>
      </c>
      <c r="E4136" s="241" t="str">
        <f>IF(C4136&lt;&gt;"",VLOOKUP(C4136,'BASE EQUIPOS'!$G$8:$I$22,3,0),"")</f>
        <v/>
      </c>
      <c r="F4136" s="241" t="str">
        <f>IF(C4136&lt;&gt;"",VLOOKUP(C4136,'BASE EQUIPOS'!$G$8:$J$22,4,0),"")</f>
        <v/>
      </c>
      <c r="G4136" s="242"/>
      <c r="H4136" s="233"/>
      <c r="I4136" s="241"/>
      <c r="J4136" s="241"/>
      <c r="K4136" s="241"/>
      <c r="L4136" s="239"/>
      <c r="M4136" s="244"/>
      <c r="N4136" s="245" t="str">
        <f t="shared" ca="1" si="449"/>
        <v/>
      </c>
      <c r="O4136" s="239"/>
      <c r="P4136" s="244"/>
      <c r="Q4136" s="245" t="str">
        <f t="shared" si="450"/>
        <v/>
      </c>
      <c r="U4136" s="246" t="str">
        <f>IFERROR(VLOOKUP(C4136,'BASE EQUIPOS'!$G$8:$O$22,9,0)," ")</f>
        <v xml:space="preserve"> </v>
      </c>
      <c r="V4136" s="232" t="str">
        <f t="shared" si="452"/>
        <v/>
      </c>
      <c r="W4136" s="232" t="str">
        <f t="shared" si="453"/>
        <v/>
      </c>
      <c r="X4136" s="232" t="str">
        <f>IFERROR(VLOOKUP(W4136,Datos!$P$4:$Q$18,2,0),"")</f>
        <v/>
      </c>
      <c r="Y4136" s="232" t="str">
        <f t="shared" si="454"/>
        <v/>
      </c>
      <c r="AA4136" s="314" t="str">
        <f t="shared" ca="1" si="451"/>
        <v/>
      </c>
    </row>
    <row r="4137" spans="1:27" x14ac:dyDescent="0.3">
      <c r="A4137" s="238"/>
      <c r="B4137" s="241" t="str">
        <f t="shared" si="455"/>
        <v/>
      </c>
      <c r="C4137" s="239"/>
      <c r="D4137" s="240" t="str">
        <f>IF(C4137&lt;&gt;"",VLOOKUP(C4137,'BASE EQUIPOS'!$G$8:$H$22,2,0),"")</f>
        <v/>
      </c>
      <c r="E4137" s="241" t="str">
        <f>IF(C4137&lt;&gt;"",VLOOKUP(C4137,'BASE EQUIPOS'!$G$8:$I$22,3,0),"")</f>
        <v/>
      </c>
      <c r="F4137" s="241" t="str">
        <f>IF(C4137&lt;&gt;"",VLOOKUP(C4137,'BASE EQUIPOS'!$G$8:$J$22,4,0),"")</f>
        <v/>
      </c>
      <c r="G4137" s="242"/>
      <c r="H4137" s="233"/>
      <c r="I4137" s="241"/>
      <c r="J4137" s="241"/>
      <c r="K4137" s="241"/>
      <c r="L4137" s="239"/>
      <c r="M4137" s="244"/>
      <c r="N4137" s="245" t="str">
        <f t="shared" ca="1" si="449"/>
        <v/>
      </c>
      <c r="O4137" s="239"/>
      <c r="P4137" s="244"/>
      <c r="Q4137" s="245" t="str">
        <f t="shared" si="450"/>
        <v/>
      </c>
      <c r="U4137" s="246" t="str">
        <f>IFERROR(VLOOKUP(C4137,'BASE EQUIPOS'!$G$8:$O$22,9,0)," ")</f>
        <v xml:space="preserve"> </v>
      </c>
      <c r="V4137" s="232" t="str">
        <f t="shared" si="452"/>
        <v/>
      </c>
      <c r="W4137" s="232" t="str">
        <f t="shared" si="453"/>
        <v/>
      </c>
      <c r="X4137" s="232" t="str">
        <f>IFERROR(VLOOKUP(W4137,Datos!$P$4:$Q$18,2,0),"")</f>
        <v/>
      </c>
      <c r="Y4137" s="232" t="str">
        <f t="shared" si="454"/>
        <v/>
      </c>
      <c r="AA4137" s="314" t="str">
        <f t="shared" ca="1" si="451"/>
        <v/>
      </c>
    </row>
    <row r="4138" spans="1:27" x14ac:dyDescent="0.3">
      <c r="A4138" s="238"/>
      <c r="B4138" s="241" t="str">
        <f t="shared" si="455"/>
        <v/>
      </c>
      <c r="C4138" s="239"/>
      <c r="D4138" s="240" t="str">
        <f>IF(C4138&lt;&gt;"",VLOOKUP(C4138,'BASE EQUIPOS'!$G$8:$H$22,2,0),"")</f>
        <v/>
      </c>
      <c r="E4138" s="241" t="str">
        <f>IF(C4138&lt;&gt;"",VLOOKUP(C4138,'BASE EQUIPOS'!$G$8:$I$22,3,0),"")</f>
        <v/>
      </c>
      <c r="F4138" s="241" t="str">
        <f>IF(C4138&lt;&gt;"",VLOOKUP(C4138,'BASE EQUIPOS'!$G$8:$J$22,4,0),"")</f>
        <v/>
      </c>
      <c r="G4138" s="242"/>
      <c r="H4138" s="233"/>
      <c r="I4138" s="241"/>
      <c r="J4138" s="241"/>
      <c r="K4138" s="241"/>
      <c r="L4138" s="239"/>
      <c r="M4138" s="244"/>
      <c r="N4138" s="245" t="str">
        <f t="shared" ca="1" si="449"/>
        <v/>
      </c>
      <c r="O4138" s="239"/>
      <c r="P4138" s="244"/>
      <c r="Q4138" s="245" t="str">
        <f t="shared" si="450"/>
        <v/>
      </c>
      <c r="U4138" s="246" t="str">
        <f>IFERROR(VLOOKUP(C4138,'BASE EQUIPOS'!$G$8:$O$22,9,0)," ")</f>
        <v xml:space="preserve"> </v>
      </c>
      <c r="V4138" s="232" t="str">
        <f t="shared" si="452"/>
        <v/>
      </c>
      <c r="W4138" s="232" t="str">
        <f t="shared" si="453"/>
        <v/>
      </c>
      <c r="X4138" s="232" t="str">
        <f>IFERROR(VLOOKUP(W4138,Datos!$P$4:$Q$18,2,0),"")</f>
        <v/>
      </c>
      <c r="Y4138" s="232" t="str">
        <f t="shared" si="454"/>
        <v/>
      </c>
      <c r="AA4138" s="314" t="str">
        <f t="shared" ca="1" si="451"/>
        <v/>
      </c>
    </row>
    <row r="4139" spans="1:27" x14ac:dyDescent="0.3">
      <c r="A4139" s="238"/>
      <c r="B4139" s="241" t="str">
        <f t="shared" si="455"/>
        <v/>
      </c>
      <c r="C4139" s="239"/>
      <c r="D4139" s="240" t="str">
        <f>IF(C4139&lt;&gt;"",VLOOKUP(C4139,'BASE EQUIPOS'!$G$8:$H$22,2,0),"")</f>
        <v/>
      </c>
      <c r="E4139" s="241" t="str">
        <f>IF(C4139&lt;&gt;"",VLOOKUP(C4139,'BASE EQUIPOS'!$G$8:$I$22,3,0),"")</f>
        <v/>
      </c>
      <c r="F4139" s="241" t="str">
        <f>IF(C4139&lt;&gt;"",VLOOKUP(C4139,'BASE EQUIPOS'!$G$8:$J$22,4,0),"")</f>
        <v/>
      </c>
      <c r="G4139" s="242"/>
      <c r="H4139" s="233"/>
      <c r="I4139" s="241"/>
      <c r="J4139" s="241"/>
      <c r="K4139" s="241"/>
      <c r="L4139" s="239"/>
      <c r="M4139" s="244"/>
      <c r="N4139" s="245" t="str">
        <f t="shared" ca="1" si="449"/>
        <v/>
      </c>
      <c r="O4139" s="239"/>
      <c r="P4139" s="244"/>
      <c r="Q4139" s="245" t="str">
        <f t="shared" si="450"/>
        <v/>
      </c>
      <c r="U4139" s="246" t="str">
        <f>IFERROR(VLOOKUP(C4139,'BASE EQUIPOS'!$G$8:$O$22,9,0)," ")</f>
        <v xml:space="preserve"> </v>
      </c>
      <c r="V4139" s="232" t="str">
        <f t="shared" si="452"/>
        <v/>
      </c>
      <c r="W4139" s="232" t="str">
        <f t="shared" si="453"/>
        <v/>
      </c>
      <c r="X4139" s="232" t="str">
        <f>IFERROR(VLOOKUP(W4139,Datos!$P$4:$Q$18,2,0),"")</f>
        <v/>
      </c>
      <c r="Y4139" s="232" t="str">
        <f t="shared" si="454"/>
        <v/>
      </c>
      <c r="AA4139" s="314" t="str">
        <f t="shared" ca="1" si="451"/>
        <v/>
      </c>
    </row>
    <row r="4140" spans="1:27" x14ac:dyDescent="0.3">
      <c r="A4140" s="238"/>
      <c r="B4140" s="241" t="str">
        <f t="shared" si="455"/>
        <v/>
      </c>
      <c r="C4140" s="239"/>
      <c r="D4140" s="240" t="str">
        <f>IF(C4140&lt;&gt;"",VLOOKUP(C4140,'BASE EQUIPOS'!$G$8:$H$22,2,0),"")</f>
        <v/>
      </c>
      <c r="E4140" s="241" t="str">
        <f>IF(C4140&lt;&gt;"",VLOOKUP(C4140,'BASE EQUIPOS'!$G$8:$I$22,3,0),"")</f>
        <v/>
      </c>
      <c r="F4140" s="241" t="str">
        <f>IF(C4140&lt;&gt;"",VLOOKUP(C4140,'BASE EQUIPOS'!$G$8:$J$22,4,0),"")</f>
        <v/>
      </c>
      <c r="G4140" s="242"/>
      <c r="H4140" s="233"/>
      <c r="I4140" s="241"/>
      <c r="J4140" s="241"/>
      <c r="K4140" s="241"/>
      <c r="L4140" s="239"/>
      <c r="M4140" s="244"/>
      <c r="N4140" s="245" t="str">
        <f t="shared" ca="1" si="449"/>
        <v/>
      </c>
      <c r="O4140" s="239"/>
      <c r="P4140" s="244"/>
      <c r="Q4140" s="245" t="str">
        <f t="shared" si="450"/>
        <v/>
      </c>
      <c r="U4140" s="246" t="str">
        <f>IFERROR(VLOOKUP(C4140,'BASE EQUIPOS'!$G$8:$O$22,9,0)," ")</f>
        <v xml:space="preserve"> </v>
      </c>
      <c r="V4140" s="232" t="str">
        <f t="shared" si="452"/>
        <v/>
      </c>
      <c r="W4140" s="232" t="str">
        <f t="shared" si="453"/>
        <v/>
      </c>
      <c r="X4140" s="232" t="str">
        <f>IFERROR(VLOOKUP(W4140,Datos!$P$4:$Q$18,2,0),"")</f>
        <v/>
      </c>
      <c r="Y4140" s="232" t="str">
        <f t="shared" si="454"/>
        <v/>
      </c>
      <c r="AA4140" s="314" t="str">
        <f t="shared" ca="1" si="451"/>
        <v/>
      </c>
    </row>
    <row r="4141" spans="1:27" x14ac:dyDescent="0.3">
      <c r="A4141" s="238"/>
      <c r="B4141" s="241" t="str">
        <f t="shared" si="455"/>
        <v/>
      </c>
      <c r="C4141" s="239"/>
      <c r="D4141" s="240" t="str">
        <f>IF(C4141&lt;&gt;"",VLOOKUP(C4141,'BASE EQUIPOS'!$G$8:$H$22,2,0),"")</f>
        <v/>
      </c>
      <c r="E4141" s="241" t="str">
        <f>IF(C4141&lt;&gt;"",VLOOKUP(C4141,'BASE EQUIPOS'!$G$8:$I$22,3,0),"")</f>
        <v/>
      </c>
      <c r="F4141" s="241" t="str">
        <f>IF(C4141&lt;&gt;"",VLOOKUP(C4141,'BASE EQUIPOS'!$G$8:$J$22,4,0),"")</f>
        <v/>
      </c>
      <c r="G4141" s="242"/>
      <c r="H4141" s="233"/>
      <c r="I4141" s="241"/>
      <c r="J4141" s="241"/>
      <c r="K4141" s="241"/>
      <c r="L4141" s="239"/>
      <c r="M4141" s="244"/>
      <c r="N4141" s="245" t="str">
        <f t="shared" ca="1" si="449"/>
        <v/>
      </c>
      <c r="O4141" s="239"/>
      <c r="P4141" s="244"/>
      <c r="Q4141" s="245" t="str">
        <f t="shared" si="450"/>
        <v/>
      </c>
      <c r="U4141" s="246" t="str">
        <f>IFERROR(VLOOKUP(C4141,'BASE EQUIPOS'!$G$8:$O$22,9,0)," ")</f>
        <v xml:space="preserve"> </v>
      </c>
      <c r="V4141" s="232" t="str">
        <f t="shared" si="452"/>
        <v/>
      </c>
      <c r="W4141" s="232" t="str">
        <f t="shared" si="453"/>
        <v/>
      </c>
      <c r="X4141" s="232" t="str">
        <f>IFERROR(VLOOKUP(W4141,Datos!$P$4:$Q$18,2,0),"")</f>
        <v/>
      </c>
      <c r="Y4141" s="232" t="str">
        <f t="shared" si="454"/>
        <v/>
      </c>
      <c r="AA4141" s="314" t="str">
        <f t="shared" ca="1" si="451"/>
        <v/>
      </c>
    </row>
    <row r="4142" spans="1:27" x14ac:dyDescent="0.3">
      <c r="A4142" s="238"/>
      <c r="B4142" s="241" t="str">
        <f t="shared" si="455"/>
        <v/>
      </c>
      <c r="C4142" s="239"/>
      <c r="D4142" s="240" t="str">
        <f>IF(C4142&lt;&gt;"",VLOOKUP(C4142,'BASE EQUIPOS'!$G$8:$H$22,2,0),"")</f>
        <v/>
      </c>
      <c r="E4142" s="241" t="str">
        <f>IF(C4142&lt;&gt;"",VLOOKUP(C4142,'BASE EQUIPOS'!$G$8:$I$22,3,0),"")</f>
        <v/>
      </c>
      <c r="F4142" s="241" t="str">
        <f>IF(C4142&lt;&gt;"",VLOOKUP(C4142,'BASE EQUIPOS'!$G$8:$J$22,4,0),"")</f>
        <v/>
      </c>
      <c r="G4142" s="242"/>
      <c r="H4142" s="233"/>
      <c r="I4142" s="241"/>
      <c r="J4142" s="241"/>
      <c r="K4142" s="241"/>
      <c r="L4142" s="239"/>
      <c r="M4142" s="244"/>
      <c r="N4142" s="245" t="str">
        <f t="shared" ca="1" si="449"/>
        <v/>
      </c>
      <c r="O4142" s="239"/>
      <c r="P4142" s="244"/>
      <c r="Q4142" s="245" t="str">
        <f t="shared" si="450"/>
        <v/>
      </c>
      <c r="U4142" s="246" t="str">
        <f>IFERROR(VLOOKUP(C4142,'BASE EQUIPOS'!$G$8:$O$22,9,0)," ")</f>
        <v xml:space="preserve"> </v>
      </c>
      <c r="V4142" s="232" t="str">
        <f t="shared" si="452"/>
        <v/>
      </c>
      <c r="W4142" s="232" t="str">
        <f t="shared" si="453"/>
        <v/>
      </c>
      <c r="X4142" s="232" t="str">
        <f>IFERROR(VLOOKUP(W4142,Datos!$P$4:$Q$18,2,0),"")</f>
        <v/>
      </c>
      <c r="Y4142" s="232" t="str">
        <f t="shared" si="454"/>
        <v/>
      </c>
      <c r="AA4142" s="314" t="str">
        <f t="shared" ca="1" si="451"/>
        <v/>
      </c>
    </row>
    <row r="4143" spans="1:27" x14ac:dyDescent="0.3">
      <c r="A4143" s="238"/>
      <c r="B4143" s="241" t="str">
        <f t="shared" si="455"/>
        <v/>
      </c>
      <c r="C4143" s="239"/>
      <c r="D4143" s="240" t="str">
        <f>IF(C4143&lt;&gt;"",VLOOKUP(C4143,'BASE EQUIPOS'!$G$8:$H$22,2,0),"")</f>
        <v/>
      </c>
      <c r="E4143" s="241" t="str">
        <f>IF(C4143&lt;&gt;"",VLOOKUP(C4143,'BASE EQUIPOS'!$G$8:$I$22,3,0),"")</f>
        <v/>
      </c>
      <c r="F4143" s="241" t="str">
        <f>IF(C4143&lt;&gt;"",VLOOKUP(C4143,'BASE EQUIPOS'!$G$8:$J$22,4,0),"")</f>
        <v/>
      </c>
      <c r="G4143" s="242"/>
      <c r="H4143" s="233"/>
      <c r="I4143" s="241"/>
      <c r="J4143" s="241"/>
      <c r="K4143" s="241"/>
      <c r="L4143" s="239"/>
      <c r="M4143" s="244"/>
      <c r="N4143" s="245" t="str">
        <f t="shared" ca="1" si="449"/>
        <v/>
      </c>
      <c r="O4143" s="239"/>
      <c r="P4143" s="244"/>
      <c r="Q4143" s="245" t="str">
        <f t="shared" si="450"/>
        <v/>
      </c>
      <c r="U4143" s="246" t="str">
        <f>IFERROR(VLOOKUP(C4143,'BASE EQUIPOS'!$G$8:$O$22,9,0)," ")</f>
        <v xml:space="preserve"> </v>
      </c>
      <c r="V4143" s="232" t="str">
        <f t="shared" si="452"/>
        <v/>
      </c>
      <c r="W4143" s="232" t="str">
        <f t="shared" si="453"/>
        <v/>
      </c>
      <c r="X4143" s="232" t="str">
        <f>IFERROR(VLOOKUP(W4143,Datos!$P$4:$Q$18,2,0),"")</f>
        <v/>
      </c>
      <c r="Y4143" s="232" t="str">
        <f t="shared" si="454"/>
        <v/>
      </c>
      <c r="AA4143" s="314" t="str">
        <f t="shared" ca="1" si="451"/>
        <v/>
      </c>
    </row>
    <row r="4144" spans="1:27" x14ac:dyDescent="0.3">
      <c r="A4144" s="238"/>
      <c r="B4144" s="241" t="str">
        <f t="shared" si="455"/>
        <v/>
      </c>
      <c r="C4144" s="239"/>
      <c r="D4144" s="240" t="str">
        <f>IF(C4144&lt;&gt;"",VLOOKUP(C4144,'BASE EQUIPOS'!$G$8:$H$22,2,0),"")</f>
        <v/>
      </c>
      <c r="E4144" s="241" t="str">
        <f>IF(C4144&lt;&gt;"",VLOOKUP(C4144,'BASE EQUIPOS'!$G$8:$I$22,3,0),"")</f>
        <v/>
      </c>
      <c r="F4144" s="241" t="str">
        <f>IF(C4144&lt;&gt;"",VLOOKUP(C4144,'BASE EQUIPOS'!$G$8:$J$22,4,0),"")</f>
        <v/>
      </c>
      <c r="G4144" s="242"/>
      <c r="H4144" s="233"/>
      <c r="I4144" s="241"/>
      <c r="J4144" s="241"/>
      <c r="K4144" s="241"/>
      <c r="L4144" s="239"/>
      <c r="M4144" s="244"/>
      <c r="N4144" s="245" t="str">
        <f t="shared" ca="1" si="449"/>
        <v/>
      </c>
      <c r="O4144" s="239"/>
      <c r="P4144" s="244"/>
      <c r="Q4144" s="245" t="str">
        <f t="shared" si="450"/>
        <v/>
      </c>
      <c r="U4144" s="246" t="str">
        <f>IFERROR(VLOOKUP(C4144,'BASE EQUIPOS'!$G$8:$O$22,9,0)," ")</f>
        <v xml:space="preserve"> </v>
      </c>
      <c r="V4144" s="232" t="str">
        <f t="shared" si="452"/>
        <v/>
      </c>
      <c r="W4144" s="232" t="str">
        <f t="shared" si="453"/>
        <v/>
      </c>
      <c r="X4144" s="232" t="str">
        <f>IFERROR(VLOOKUP(W4144,Datos!$P$4:$Q$18,2,0),"")</f>
        <v/>
      </c>
      <c r="Y4144" s="232" t="str">
        <f t="shared" si="454"/>
        <v/>
      </c>
      <c r="AA4144" s="314" t="str">
        <f t="shared" ca="1" si="451"/>
        <v/>
      </c>
    </row>
    <row r="4145" spans="1:27" x14ac:dyDescent="0.3">
      <c r="A4145" s="238"/>
      <c r="B4145" s="241" t="str">
        <f t="shared" si="455"/>
        <v/>
      </c>
      <c r="C4145" s="239"/>
      <c r="D4145" s="240" t="str">
        <f>IF(C4145&lt;&gt;"",VLOOKUP(C4145,'BASE EQUIPOS'!$G$8:$H$22,2,0),"")</f>
        <v/>
      </c>
      <c r="E4145" s="241" t="str">
        <f>IF(C4145&lt;&gt;"",VLOOKUP(C4145,'BASE EQUIPOS'!$G$8:$I$22,3,0),"")</f>
        <v/>
      </c>
      <c r="F4145" s="241" t="str">
        <f>IF(C4145&lt;&gt;"",VLOOKUP(C4145,'BASE EQUIPOS'!$G$8:$J$22,4,0),"")</f>
        <v/>
      </c>
      <c r="G4145" s="242"/>
      <c r="H4145" s="233"/>
      <c r="I4145" s="241"/>
      <c r="J4145" s="241"/>
      <c r="K4145" s="241"/>
      <c r="L4145" s="239"/>
      <c r="M4145" s="244"/>
      <c r="N4145" s="245" t="str">
        <f t="shared" ca="1" si="449"/>
        <v/>
      </c>
      <c r="O4145" s="239"/>
      <c r="P4145" s="244"/>
      <c r="Q4145" s="245" t="str">
        <f t="shared" si="450"/>
        <v/>
      </c>
      <c r="U4145" s="246" t="str">
        <f>IFERROR(VLOOKUP(C4145,'BASE EQUIPOS'!$G$8:$O$22,9,0)," ")</f>
        <v xml:space="preserve"> </v>
      </c>
      <c r="V4145" s="232" t="str">
        <f t="shared" si="452"/>
        <v/>
      </c>
      <c r="W4145" s="232" t="str">
        <f t="shared" si="453"/>
        <v/>
      </c>
      <c r="X4145" s="232" t="str">
        <f>IFERROR(VLOOKUP(W4145,Datos!$P$4:$Q$18,2,0),"")</f>
        <v/>
      </c>
      <c r="Y4145" s="232" t="str">
        <f t="shared" si="454"/>
        <v/>
      </c>
      <c r="AA4145" s="314" t="str">
        <f t="shared" ca="1" si="451"/>
        <v/>
      </c>
    </row>
    <row r="4146" spans="1:27" x14ac:dyDescent="0.3">
      <c r="A4146" s="238"/>
      <c r="B4146" s="241" t="str">
        <f t="shared" si="455"/>
        <v/>
      </c>
      <c r="C4146" s="239"/>
      <c r="D4146" s="240" t="str">
        <f>IF(C4146&lt;&gt;"",VLOOKUP(C4146,'BASE EQUIPOS'!$G$8:$H$22,2,0),"")</f>
        <v/>
      </c>
      <c r="E4146" s="241" t="str">
        <f>IF(C4146&lt;&gt;"",VLOOKUP(C4146,'BASE EQUIPOS'!$G$8:$I$22,3,0),"")</f>
        <v/>
      </c>
      <c r="F4146" s="241" t="str">
        <f>IF(C4146&lt;&gt;"",VLOOKUP(C4146,'BASE EQUIPOS'!$G$8:$J$22,4,0),"")</f>
        <v/>
      </c>
      <c r="G4146" s="242"/>
      <c r="H4146" s="233"/>
      <c r="I4146" s="241"/>
      <c r="J4146" s="241"/>
      <c r="K4146" s="241"/>
      <c r="L4146" s="239"/>
      <c r="M4146" s="244"/>
      <c r="N4146" s="245" t="str">
        <f t="shared" ca="1" si="449"/>
        <v/>
      </c>
      <c r="O4146" s="239"/>
      <c r="P4146" s="244"/>
      <c r="Q4146" s="245" t="str">
        <f t="shared" si="450"/>
        <v/>
      </c>
      <c r="U4146" s="246" t="str">
        <f>IFERROR(VLOOKUP(C4146,'BASE EQUIPOS'!$G$8:$O$22,9,0)," ")</f>
        <v xml:space="preserve"> </v>
      </c>
      <c r="V4146" s="232" t="str">
        <f t="shared" si="452"/>
        <v/>
      </c>
      <c r="W4146" s="232" t="str">
        <f t="shared" si="453"/>
        <v/>
      </c>
      <c r="X4146" s="232" t="str">
        <f>IFERROR(VLOOKUP(W4146,Datos!$P$4:$Q$18,2,0),"")</f>
        <v/>
      </c>
      <c r="Y4146" s="232" t="str">
        <f t="shared" si="454"/>
        <v/>
      </c>
      <c r="AA4146" s="314" t="str">
        <f t="shared" ca="1" si="451"/>
        <v/>
      </c>
    </row>
    <row r="4147" spans="1:27" x14ac:dyDescent="0.3">
      <c r="A4147" s="238"/>
      <c r="B4147" s="241" t="str">
        <f t="shared" si="455"/>
        <v/>
      </c>
      <c r="C4147" s="239"/>
      <c r="D4147" s="240" t="str">
        <f>IF(C4147&lt;&gt;"",VLOOKUP(C4147,'BASE EQUIPOS'!$G$8:$H$22,2,0),"")</f>
        <v/>
      </c>
      <c r="E4147" s="241" t="str">
        <f>IF(C4147&lt;&gt;"",VLOOKUP(C4147,'BASE EQUIPOS'!$G$8:$I$22,3,0),"")</f>
        <v/>
      </c>
      <c r="F4147" s="241" t="str">
        <f>IF(C4147&lt;&gt;"",VLOOKUP(C4147,'BASE EQUIPOS'!$G$8:$J$22,4,0),"")</f>
        <v/>
      </c>
      <c r="G4147" s="242"/>
      <c r="H4147" s="233"/>
      <c r="I4147" s="241"/>
      <c r="J4147" s="241"/>
      <c r="K4147" s="241"/>
      <c r="L4147" s="239"/>
      <c r="M4147" s="244"/>
      <c r="N4147" s="245" t="str">
        <f t="shared" ca="1" si="449"/>
        <v/>
      </c>
      <c r="O4147" s="239"/>
      <c r="P4147" s="244"/>
      <c r="Q4147" s="245" t="str">
        <f t="shared" si="450"/>
        <v/>
      </c>
      <c r="U4147" s="246" t="str">
        <f>IFERROR(VLOOKUP(C4147,'BASE EQUIPOS'!$G$8:$O$22,9,0)," ")</f>
        <v xml:space="preserve"> </v>
      </c>
      <c r="V4147" s="232" t="str">
        <f t="shared" si="452"/>
        <v/>
      </c>
      <c r="W4147" s="232" t="str">
        <f t="shared" si="453"/>
        <v/>
      </c>
      <c r="X4147" s="232" t="str">
        <f>IFERROR(VLOOKUP(W4147,Datos!$P$4:$Q$18,2,0),"")</f>
        <v/>
      </c>
      <c r="Y4147" s="232" t="str">
        <f t="shared" si="454"/>
        <v/>
      </c>
      <c r="AA4147" s="314" t="str">
        <f t="shared" ca="1" si="451"/>
        <v/>
      </c>
    </row>
    <row r="4148" spans="1:27" x14ac:dyDescent="0.3">
      <c r="A4148" s="238"/>
      <c r="B4148" s="241" t="str">
        <f t="shared" si="455"/>
        <v/>
      </c>
      <c r="C4148" s="239"/>
      <c r="D4148" s="240" t="str">
        <f>IF(C4148&lt;&gt;"",VLOOKUP(C4148,'BASE EQUIPOS'!$G$8:$H$22,2,0),"")</f>
        <v/>
      </c>
      <c r="E4148" s="241" t="str">
        <f>IF(C4148&lt;&gt;"",VLOOKUP(C4148,'BASE EQUIPOS'!$G$8:$I$22,3,0),"")</f>
        <v/>
      </c>
      <c r="F4148" s="241" t="str">
        <f>IF(C4148&lt;&gt;"",VLOOKUP(C4148,'BASE EQUIPOS'!$G$8:$J$22,4,0),"")</f>
        <v/>
      </c>
      <c r="G4148" s="242"/>
      <c r="H4148" s="233"/>
      <c r="I4148" s="241"/>
      <c r="J4148" s="241"/>
      <c r="K4148" s="241"/>
      <c r="L4148" s="239"/>
      <c r="M4148" s="244"/>
      <c r="N4148" s="245" t="str">
        <f t="shared" ca="1" si="449"/>
        <v/>
      </c>
      <c r="O4148" s="239"/>
      <c r="P4148" s="244"/>
      <c r="Q4148" s="245" t="str">
        <f t="shared" si="450"/>
        <v/>
      </c>
      <c r="U4148" s="246" t="str">
        <f>IFERROR(VLOOKUP(C4148,'BASE EQUIPOS'!$G$8:$O$22,9,0)," ")</f>
        <v xml:space="preserve"> </v>
      </c>
      <c r="V4148" s="232" t="str">
        <f t="shared" si="452"/>
        <v/>
      </c>
      <c r="W4148" s="232" t="str">
        <f t="shared" si="453"/>
        <v/>
      </c>
      <c r="X4148" s="232" t="str">
        <f>IFERROR(VLOOKUP(W4148,Datos!$P$4:$Q$18,2,0),"")</f>
        <v/>
      </c>
      <c r="Y4148" s="232" t="str">
        <f t="shared" si="454"/>
        <v/>
      </c>
      <c r="AA4148" s="314" t="str">
        <f t="shared" ca="1" si="451"/>
        <v/>
      </c>
    </row>
    <row r="4149" spans="1:27" x14ac:dyDescent="0.3">
      <c r="A4149" s="238"/>
      <c r="B4149" s="241" t="str">
        <f t="shared" si="455"/>
        <v/>
      </c>
      <c r="C4149" s="239"/>
      <c r="D4149" s="240" t="str">
        <f>IF(C4149&lt;&gt;"",VLOOKUP(C4149,'BASE EQUIPOS'!$G$8:$H$22,2,0),"")</f>
        <v/>
      </c>
      <c r="E4149" s="241" t="str">
        <f>IF(C4149&lt;&gt;"",VLOOKUP(C4149,'BASE EQUIPOS'!$G$8:$I$22,3,0),"")</f>
        <v/>
      </c>
      <c r="F4149" s="241" t="str">
        <f>IF(C4149&lt;&gt;"",VLOOKUP(C4149,'BASE EQUIPOS'!$G$8:$J$22,4,0),"")</f>
        <v/>
      </c>
      <c r="G4149" s="242"/>
      <c r="H4149" s="233"/>
      <c r="I4149" s="241"/>
      <c r="J4149" s="241"/>
      <c r="K4149" s="241"/>
      <c r="L4149" s="239"/>
      <c r="M4149" s="244"/>
      <c r="N4149" s="245" t="str">
        <f t="shared" ca="1" si="449"/>
        <v/>
      </c>
      <c r="O4149" s="239"/>
      <c r="P4149" s="244"/>
      <c r="Q4149" s="245" t="str">
        <f t="shared" si="450"/>
        <v/>
      </c>
      <c r="U4149" s="246" t="str">
        <f>IFERROR(VLOOKUP(C4149,'BASE EQUIPOS'!$G$8:$O$22,9,0)," ")</f>
        <v xml:space="preserve"> </v>
      </c>
      <c r="V4149" s="232" t="str">
        <f t="shared" si="452"/>
        <v/>
      </c>
      <c r="W4149" s="232" t="str">
        <f t="shared" si="453"/>
        <v/>
      </c>
      <c r="X4149" s="232" t="str">
        <f>IFERROR(VLOOKUP(W4149,Datos!$P$4:$Q$18,2,0),"")</f>
        <v/>
      </c>
      <c r="Y4149" s="232" t="str">
        <f t="shared" si="454"/>
        <v/>
      </c>
      <c r="AA4149" s="314" t="str">
        <f t="shared" ca="1" si="451"/>
        <v/>
      </c>
    </row>
    <row r="4150" spans="1:27" x14ac:dyDescent="0.3">
      <c r="A4150" s="238"/>
      <c r="B4150" s="241" t="str">
        <f t="shared" si="455"/>
        <v/>
      </c>
      <c r="C4150" s="239"/>
      <c r="D4150" s="240" t="str">
        <f>IF(C4150&lt;&gt;"",VLOOKUP(C4150,'BASE EQUIPOS'!$G$8:$H$22,2,0),"")</f>
        <v/>
      </c>
      <c r="E4150" s="241" t="str">
        <f>IF(C4150&lt;&gt;"",VLOOKUP(C4150,'BASE EQUIPOS'!$G$8:$I$22,3,0),"")</f>
        <v/>
      </c>
      <c r="F4150" s="241" t="str">
        <f>IF(C4150&lt;&gt;"",VLOOKUP(C4150,'BASE EQUIPOS'!$G$8:$J$22,4,0),"")</f>
        <v/>
      </c>
      <c r="G4150" s="242"/>
      <c r="H4150" s="233"/>
      <c r="I4150" s="241"/>
      <c r="J4150" s="241"/>
      <c r="K4150" s="241"/>
      <c r="L4150" s="239"/>
      <c r="M4150" s="244"/>
      <c r="N4150" s="245" t="str">
        <f t="shared" ca="1" si="449"/>
        <v/>
      </c>
      <c r="O4150" s="239"/>
      <c r="P4150" s="244"/>
      <c r="Q4150" s="245" t="str">
        <f t="shared" si="450"/>
        <v/>
      </c>
      <c r="U4150" s="246" t="str">
        <f>IFERROR(VLOOKUP(C4150,'BASE EQUIPOS'!$G$8:$O$22,9,0)," ")</f>
        <v xml:space="preserve"> </v>
      </c>
      <c r="V4150" s="232" t="str">
        <f t="shared" si="452"/>
        <v/>
      </c>
      <c r="W4150" s="232" t="str">
        <f t="shared" si="453"/>
        <v/>
      </c>
      <c r="X4150" s="232" t="str">
        <f>IFERROR(VLOOKUP(W4150,Datos!$P$4:$Q$18,2,0),"")</f>
        <v/>
      </c>
      <c r="Y4150" s="232" t="str">
        <f t="shared" si="454"/>
        <v/>
      </c>
      <c r="AA4150" s="314" t="str">
        <f t="shared" ca="1" si="451"/>
        <v/>
      </c>
    </row>
    <row r="4151" spans="1:27" x14ac:dyDescent="0.3">
      <c r="A4151" s="238"/>
      <c r="B4151" s="241" t="str">
        <f t="shared" si="455"/>
        <v/>
      </c>
      <c r="C4151" s="239"/>
      <c r="D4151" s="240" t="str">
        <f>IF(C4151&lt;&gt;"",VLOOKUP(C4151,'BASE EQUIPOS'!$G$8:$H$22,2,0),"")</f>
        <v/>
      </c>
      <c r="E4151" s="241" t="str">
        <f>IF(C4151&lt;&gt;"",VLOOKUP(C4151,'BASE EQUIPOS'!$G$8:$I$22,3,0),"")</f>
        <v/>
      </c>
      <c r="F4151" s="241" t="str">
        <f>IF(C4151&lt;&gt;"",VLOOKUP(C4151,'BASE EQUIPOS'!$G$8:$J$22,4,0),"")</f>
        <v/>
      </c>
      <c r="G4151" s="242"/>
      <c r="H4151" s="233"/>
      <c r="I4151" s="241"/>
      <c r="J4151" s="241"/>
      <c r="K4151" s="241"/>
      <c r="L4151" s="239"/>
      <c r="M4151" s="244"/>
      <c r="N4151" s="245" t="str">
        <f t="shared" ca="1" si="449"/>
        <v/>
      </c>
      <c r="O4151" s="239"/>
      <c r="P4151" s="244"/>
      <c r="Q4151" s="245" t="str">
        <f t="shared" si="450"/>
        <v/>
      </c>
      <c r="U4151" s="246" t="str">
        <f>IFERROR(VLOOKUP(C4151,'BASE EQUIPOS'!$G$8:$O$22,9,0)," ")</f>
        <v xml:space="preserve"> </v>
      </c>
      <c r="V4151" s="232" t="str">
        <f t="shared" si="452"/>
        <v/>
      </c>
      <c r="W4151" s="232" t="str">
        <f t="shared" si="453"/>
        <v/>
      </c>
      <c r="X4151" s="232" t="str">
        <f>IFERROR(VLOOKUP(W4151,Datos!$P$4:$Q$18,2,0),"")</f>
        <v/>
      </c>
      <c r="Y4151" s="232" t="str">
        <f t="shared" si="454"/>
        <v/>
      </c>
      <c r="AA4151" s="314" t="str">
        <f t="shared" ca="1" si="451"/>
        <v/>
      </c>
    </row>
    <row r="4152" spans="1:27" x14ac:dyDescent="0.3">
      <c r="A4152" s="238"/>
      <c r="B4152" s="241" t="str">
        <f t="shared" si="455"/>
        <v/>
      </c>
      <c r="C4152" s="239"/>
      <c r="D4152" s="240" t="str">
        <f>IF(C4152&lt;&gt;"",VLOOKUP(C4152,'BASE EQUIPOS'!$G$8:$H$22,2,0),"")</f>
        <v/>
      </c>
      <c r="E4152" s="241" t="str">
        <f>IF(C4152&lt;&gt;"",VLOOKUP(C4152,'BASE EQUIPOS'!$G$8:$I$22,3,0),"")</f>
        <v/>
      </c>
      <c r="F4152" s="241" t="str">
        <f>IF(C4152&lt;&gt;"",VLOOKUP(C4152,'BASE EQUIPOS'!$G$8:$J$22,4,0),"")</f>
        <v/>
      </c>
      <c r="G4152" s="242"/>
      <c r="H4152" s="233"/>
      <c r="I4152" s="241"/>
      <c r="J4152" s="241"/>
      <c r="K4152" s="241"/>
      <c r="L4152" s="239"/>
      <c r="M4152" s="244"/>
      <c r="N4152" s="245" t="str">
        <f t="shared" ca="1" si="449"/>
        <v/>
      </c>
      <c r="O4152" s="239"/>
      <c r="P4152" s="244"/>
      <c r="Q4152" s="245" t="str">
        <f t="shared" si="450"/>
        <v/>
      </c>
      <c r="U4152" s="246" t="str">
        <f>IFERROR(VLOOKUP(C4152,'BASE EQUIPOS'!$G$8:$O$22,9,0)," ")</f>
        <v xml:space="preserve"> </v>
      </c>
      <c r="V4152" s="232" t="str">
        <f t="shared" si="452"/>
        <v/>
      </c>
      <c r="W4152" s="232" t="str">
        <f t="shared" si="453"/>
        <v/>
      </c>
      <c r="X4152" s="232" t="str">
        <f>IFERROR(VLOOKUP(W4152,Datos!$P$4:$Q$18,2,0),"")</f>
        <v/>
      </c>
      <c r="Y4152" s="232" t="str">
        <f t="shared" si="454"/>
        <v/>
      </c>
      <c r="AA4152" s="314" t="str">
        <f t="shared" ca="1" si="451"/>
        <v/>
      </c>
    </row>
    <row r="4153" spans="1:27" x14ac:dyDescent="0.3">
      <c r="A4153" s="238"/>
      <c r="B4153" s="241" t="str">
        <f t="shared" si="455"/>
        <v/>
      </c>
      <c r="C4153" s="239"/>
      <c r="D4153" s="240" t="str">
        <f>IF(C4153&lt;&gt;"",VLOOKUP(C4153,'BASE EQUIPOS'!$G$8:$H$22,2,0),"")</f>
        <v/>
      </c>
      <c r="E4153" s="241" t="str">
        <f>IF(C4153&lt;&gt;"",VLOOKUP(C4153,'BASE EQUIPOS'!$G$8:$I$22,3,0),"")</f>
        <v/>
      </c>
      <c r="F4153" s="241" t="str">
        <f>IF(C4153&lt;&gt;"",VLOOKUP(C4153,'BASE EQUIPOS'!$G$8:$J$22,4,0),"")</f>
        <v/>
      </c>
      <c r="G4153" s="242"/>
      <c r="H4153" s="233"/>
      <c r="I4153" s="241"/>
      <c r="J4153" s="241"/>
      <c r="K4153" s="241"/>
      <c r="L4153" s="239"/>
      <c r="M4153" s="244"/>
      <c r="N4153" s="245" t="str">
        <f t="shared" ca="1" si="449"/>
        <v/>
      </c>
      <c r="O4153" s="239"/>
      <c r="P4153" s="244"/>
      <c r="Q4153" s="245" t="str">
        <f t="shared" si="450"/>
        <v/>
      </c>
      <c r="U4153" s="246" t="str">
        <f>IFERROR(VLOOKUP(C4153,'BASE EQUIPOS'!$G$8:$O$22,9,0)," ")</f>
        <v xml:space="preserve"> </v>
      </c>
      <c r="V4153" s="232" t="str">
        <f t="shared" si="452"/>
        <v/>
      </c>
      <c r="W4153" s="232" t="str">
        <f t="shared" si="453"/>
        <v/>
      </c>
      <c r="X4153" s="232" t="str">
        <f>IFERROR(VLOOKUP(W4153,Datos!$P$4:$Q$18,2,0),"")</f>
        <v/>
      </c>
      <c r="Y4153" s="232" t="str">
        <f t="shared" si="454"/>
        <v/>
      </c>
      <c r="AA4153" s="314" t="str">
        <f t="shared" ca="1" si="451"/>
        <v/>
      </c>
    </row>
    <row r="4154" spans="1:27" x14ac:dyDescent="0.3">
      <c r="A4154" s="238"/>
      <c r="B4154" s="241" t="str">
        <f t="shared" si="455"/>
        <v/>
      </c>
      <c r="C4154" s="239"/>
      <c r="D4154" s="240" t="str">
        <f>IF(C4154&lt;&gt;"",VLOOKUP(C4154,'BASE EQUIPOS'!$G$8:$H$22,2,0),"")</f>
        <v/>
      </c>
      <c r="E4154" s="241" t="str">
        <f>IF(C4154&lt;&gt;"",VLOOKUP(C4154,'BASE EQUIPOS'!$G$8:$I$22,3,0),"")</f>
        <v/>
      </c>
      <c r="F4154" s="241" t="str">
        <f>IF(C4154&lt;&gt;"",VLOOKUP(C4154,'BASE EQUIPOS'!$G$8:$J$22,4,0),"")</f>
        <v/>
      </c>
      <c r="G4154" s="242"/>
      <c r="H4154" s="233"/>
      <c r="I4154" s="241"/>
      <c r="J4154" s="241"/>
      <c r="K4154" s="241"/>
      <c r="L4154" s="239"/>
      <c r="M4154" s="244"/>
      <c r="N4154" s="245" t="str">
        <f t="shared" ca="1" si="449"/>
        <v/>
      </c>
      <c r="O4154" s="239"/>
      <c r="P4154" s="244"/>
      <c r="Q4154" s="245" t="str">
        <f t="shared" si="450"/>
        <v/>
      </c>
      <c r="U4154" s="246" t="str">
        <f>IFERROR(VLOOKUP(C4154,'BASE EQUIPOS'!$G$8:$O$22,9,0)," ")</f>
        <v xml:space="preserve"> </v>
      </c>
      <c r="V4154" s="232" t="str">
        <f t="shared" si="452"/>
        <v/>
      </c>
      <c r="W4154" s="232" t="str">
        <f t="shared" si="453"/>
        <v/>
      </c>
      <c r="X4154" s="232" t="str">
        <f>IFERROR(VLOOKUP(W4154,Datos!$P$4:$Q$18,2,0),"")</f>
        <v/>
      </c>
      <c r="Y4154" s="232" t="str">
        <f t="shared" si="454"/>
        <v/>
      </c>
      <c r="AA4154" s="314" t="str">
        <f t="shared" ca="1" si="451"/>
        <v/>
      </c>
    </row>
    <row r="4155" spans="1:27" x14ac:dyDescent="0.3">
      <c r="A4155" s="238"/>
      <c r="B4155" s="241" t="str">
        <f t="shared" si="455"/>
        <v/>
      </c>
      <c r="C4155" s="239"/>
      <c r="D4155" s="240" t="str">
        <f>IF(C4155&lt;&gt;"",VLOOKUP(C4155,'BASE EQUIPOS'!$G$8:$H$22,2,0),"")</f>
        <v/>
      </c>
      <c r="E4155" s="241" t="str">
        <f>IF(C4155&lt;&gt;"",VLOOKUP(C4155,'BASE EQUIPOS'!$G$8:$I$22,3,0),"")</f>
        <v/>
      </c>
      <c r="F4155" s="241" t="str">
        <f>IF(C4155&lt;&gt;"",VLOOKUP(C4155,'BASE EQUIPOS'!$G$8:$J$22,4,0),"")</f>
        <v/>
      </c>
      <c r="G4155" s="242"/>
      <c r="H4155" s="233"/>
      <c r="I4155" s="241"/>
      <c r="J4155" s="241"/>
      <c r="K4155" s="241"/>
      <c r="L4155" s="239"/>
      <c r="M4155" s="244"/>
      <c r="N4155" s="245" t="str">
        <f t="shared" ca="1" si="449"/>
        <v/>
      </c>
      <c r="O4155" s="239"/>
      <c r="P4155" s="244"/>
      <c r="Q4155" s="245" t="str">
        <f t="shared" si="450"/>
        <v/>
      </c>
      <c r="U4155" s="246" t="str">
        <f>IFERROR(VLOOKUP(C4155,'BASE EQUIPOS'!$G$8:$O$22,9,0)," ")</f>
        <v xml:space="preserve"> </v>
      </c>
      <c r="V4155" s="232" t="str">
        <f t="shared" si="452"/>
        <v/>
      </c>
      <c r="W4155" s="232" t="str">
        <f t="shared" si="453"/>
        <v/>
      </c>
      <c r="X4155" s="232" t="str">
        <f>IFERROR(VLOOKUP(W4155,Datos!$P$4:$Q$18,2,0),"")</f>
        <v/>
      </c>
      <c r="Y4155" s="232" t="str">
        <f t="shared" si="454"/>
        <v/>
      </c>
      <c r="AA4155" s="314" t="str">
        <f t="shared" ca="1" si="451"/>
        <v/>
      </c>
    </row>
    <row r="4156" spans="1:27" x14ac:dyDescent="0.3">
      <c r="A4156" s="238"/>
      <c r="B4156" s="241" t="str">
        <f t="shared" si="455"/>
        <v/>
      </c>
      <c r="C4156" s="239"/>
      <c r="D4156" s="240" t="str">
        <f>IF(C4156&lt;&gt;"",VLOOKUP(C4156,'BASE EQUIPOS'!$G$8:$H$22,2,0),"")</f>
        <v/>
      </c>
      <c r="E4156" s="241" t="str">
        <f>IF(C4156&lt;&gt;"",VLOOKUP(C4156,'BASE EQUIPOS'!$G$8:$I$22,3,0),"")</f>
        <v/>
      </c>
      <c r="F4156" s="241" t="str">
        <f>IF(C4156&lt;&gt;"",VLOOKUP(C4156,'BASE EQUIPOS'!$G$8:$J$22,4,0),"")</f>
        <v/>
      </c>
      <c r="G4156" s="242"/>
      <c r="H4156" s="233"/>
      <c r="I4156" s="241"/>
      <c r="J4156" s="241"/>
      <c r="K4156" s="241"/>
      <c r="L4156" s="239"/>
      <c r="M4156" s="244"/>
      <c r="N4156" s="245" t="str">
        <f t="shared" ca="1" si="449"/>
        <v/>
      </c>
      <c r="O4156" s="239"/>
      <c r="P4156" s="244"/>
      <c r="Q4156" s="245" t="str">
        <f t="shared" si="450"/>
        <v/>
      </c>
      <c r="U4156" s="246" t="str">
        <f>IFERROR(VLOOKUP(C4156,'BASE EQUIPOS'!$G$8:$O$22,9,0)," ")</f>
        <v xml:space="preserve"> </v>
      </c>
      <c r="V4156" s="232" t="str">
        <f t="shared" si="452"/>
        <v/>
      </c>
      <c r="W4156" s="232" t="str">
        <f t="shared" si="453"/>
        <v/>
      </c>
      <c r="X4156" s="232" t="str">
        <f>IFERROR(VLOOKUP(W4156,Datos!$P$4:$Q$18,2,0),"")</f>
        <v/>
      </c>
      <c r="Y4156" s="232" t="str">
        <f t="shared" si="454"/>
        <v/>
      </c>
      <c r="AA4156" s="314" t="str">
        <f t="shared" ca="1" si="451"/>
        <v/>
      </c>
    </row>
    <row r="4157" spans="1:27" x14ac:dyDescent="0.3">
      <c r="A4157" s="238"/>
      <c r="B4157" s="241" t="str">
        <f t="shared" si="455"/>
        <v/>
      </c>
      <c r="C4157" s="239"/>
      <c r="D4157" s="240" t="str">
        <f>IF(C4157&lt;&gt;"",VLOOKUP(C4157,'BASE EQUIPOS'!$G$8:$H$22,2,0),"")</f>
        <v/>
      </c>
      <c r="E4157" s="241" t="str">
        <f>IF(C4157&lt;&gt;"",VLOOKUP(C4157,'BASE EQUIPOS'!$G$8:$I$22,3,0),"")</f>
        <v/>
      </c>
      <c r="F4157" s="241" t="str">
        <f>IF(C4157&lt;&gt;"",VLOOKUP(C4157,'BASE EQUIPOS'!$G$8:$J$22,4,0),"")</f>
        <v/>
      </c>
      <c r="G4157" s="242"/>
      <c r="H4157" s="233"/>
      <c r="I4157" s="241"/>
      <c r="J4157" s="241"/>
      <c r="K4157" s="241"/>
      <c r="L4157" s="239"/>
      <c r="M4157" s="244"/>
      <c r="N4157" s="245" t="str">
        <f t="shared" ca="1" si="449"/>
        <v/>
      </c>
      <c r="O4157" s="239"/>
      <c r="P4157" s="244"/>
      <c r="Q4157" s="245" t="str">
        <f t="shared" si="450"/>
        <v/>
      </c>
      <c r="U4157" s="246" t="str">
        <f>IFERROR(VLOOKUP(C4157,'BASE EQUIPOS'!$G$8:$O$22,9,0)," ")</f>
        <v xml:space="preserve"> </v>
      </c>
      <c r="V4157" s="232" t="str">
        <f t="shared" si="452"/>
        <v/>
      </c>
      <c r="W4157" s="232" t="str">
        <f t="shared" si="453"/>
        <v/>
      </c>
      <c r="X4157" s="232" t="str">
        <f>IFERROR(VLOOKUP(W4157,Datos!$P$4:$Q$18,2,0),"")</f>
        <v/>
      </c>
      <c r="Y4157" s="232" t="str">
        <f t="shared" si="454"/>
        <v/>
      </c>
      <c r="AA4157" s="314" t="str">
        <f t="shared" ca="1" si="451"/>
        <v/>
      </c>
    </row>
    <row r="4158" spans="1:27" x14ac:dyDescent="0.3">
      <c r="A4158" s="238"/>
      <c r="B4158" s="241" t="str">
        <f t="shared" si="455"/>
        <v/>
      </c>
      <c r="C4158" s="239"/>
      <c r="D4158" s="240" t="str">
        <f>IF(C4158&lt;&gt;"",VLOOKUP(C4158,'BASE EQUIPOS'!$G$8:$H$22,2,0),"")</f>
        <v/>
      </c>
      <c r="E4158" s="241" t="str">
        <f>IF(C4158&lt;&gt;"",VLOOKUP(C4158,'BASE EQUIPOS'!$G$8:$I$22,3,0),"")</f>
        <v/>
      </c>
      <c r="F4158" s="241" t="str">
        <f>IF(C4158&lt;&gt;"",VLOOKUP(C4158,'BASE EQUIPOS'!$G$8:$J$22,4,0),"")</f>
        <v/>
      </c>
      <c r="G4158" s="242"/>
      <c r="H4158" s="233"/>
      <c r="I4158" s="241"/>
      <c r="J4158" s="241"/>
      <c r="K4158" s="241"/>
      <c r="L4158" s="239"/>
      <c r="M4158" s="244"/>
      <c r="N4158" s="245" t="str">
        <f t="shared" ca="1" si="449"/>
        <v/>
      </c>
      <c r="O4158" s="239"/>
      <c r="P4158" s="244"/>
      <c r="Q4158" s="245" t="str">
        <f t="shared" si="450"/>
        <v/>
      </c>
      <c r="U4158" s="246" t="str">
        <f>IFERROR(VLOOKUP(C4158,'BASE EQUIPOS'!$G$8:$O$22,9,0)," ")</f>
        <v xml:space="preserve"> </v>
      </c>
      <c r="V4158" s="232" t="str">
        <f t="shared" si="452"/>
        <v/>
      </c>
      <c r="W4158" s="232" t="str">
        <f t="shared" si="453"/>
        <v/>
      </c>
      <c r="X4158" s="232" t="str">
        <f>IFERROR(VLOOKUP(W4158,Datos!$P$4:$Q$18,2,0),"")</f>
        <v/>
      </c>
      <c r="Y4158" s="232" t="str">
        <f t="shared" si="454"/>
        <v/>
      </c>
      <c r="AA4158" s="314" t="str">
        <f t="shared" ca="1" si="451"/>
        <v/>
      </c>
    </row>
    <row r="4159" spans="1:27" x14ac:dyDescent="0.3">
      <c r="A4159" s="238"/>
      <c r="B4159" s="241" t="str">
        <f t="shared" si="455"/>
        <v/>
      </c>
      <c r="C4159" s="239"/>
      <c r="D4159" s="240" t="str">
        <f>IF(C4159&lt;&gt;"",VLOOKUP(C4159,'BASE EQUIPOS'!$G$8:$H$22,2,0),"")</f>
        <v/>
      </c>
      <c r="E4159" s="241" t="str">
        <f>IF(C4159&lt;&gt;"",VLOOKUP(C4159,'BASE EQUIPOS'!$G$8:$I$22,3,0),"")</f>
        <v/>
      </c>
      <c r="F4159" s="241" t="str">
        <f>IF(C4159&lt;&gt;"",VLOOKUP(C4159,'BASE EQUIPOS'!$G$8:$J$22,4,0),"")</f>
        <v/>
      </c>
      <c r="G4159" s="242"/>
      <c r="H4159" s="233"/>
      <c r="I4159" s="241"/>
      <c r="J4159" s="241"/>
      <c r="K4159" s="241"/>
      <c r="L4159" s="239"/>
      <c r="M4159" s="244"/>
      <c r="N4159" s="245" t="str">
        <f t="shared" ca="1" si="449"/>
        <v/>
      </c>
      <c r="O4159" s="239"/>
      <c r="P4159" s="244"/>
      <c r="Q4159" s="245" t="str">
        <f t="shared" si="450"/>
        <v/>
      </c>
      <c r="U4159" s="246" t="str">
        <f>IFERROR(VLOOKUP(C4159,'BASE EQUIPOS'!$G$8:$O$22,9,0)," ")</f>
        <v xml:space="preserve"> </v>
      </c>
      <c r="V4159" s="232" t="str">
        <f t="shared" si="452"/>
        <v/>
      </c>
      <c r="W4159" s="232" t="str">
        <f t="shared" si="453"/>
        <v/>
      </c>
      <c r="X4159" s="232" t="str">
        <f>IFERROR(VLOOKUP(W4159,Datos!$P$4:$Q$18,2,0),"")</f>
        <v/>
      </c>
      <c r="Y4159" s="232" t="str">
        <f t="shared" si="454"/>
        <v/>
      </c>
      <c r="AA4159" s="314" t="str">
        <f t="shared" ca="1" si="451"/>
        <v/>
      </c>
    </row>
    <row r="4160" spans="1:27" x14ac:dyDescent="0.3">
      <c r="A4160" s="238"/>
      <c r="B4160" s="241" t="str">
        <f t="shared" si="455"/>
        <v/>
      </c>
      <c r="C4160" s="239"/>
      <c r="D4160" s="240" t="str">
        <f>IF(C4160&lt;&gt;"",VLOOKUP(C4160,'BASE EQUIPOS'!$G$8:$H$22,2,0),"")</f>
        <v/>
      </c>
      <c r="E4160" s="241" t="str">
        <f>IF(C4160&lt;&gt;"",VLOOKUP(C4160,'BASE EQUIPOS'!$G$8:$I$22,3,0),"")</f>
        <v/>
      </c>
      <c r="F4160" s="241" t="str">
        <f>IF(C4160&lt;&gt;"",VLOOKUP(C4160,'BASE EQUIPOS'!$G$8:$J$22,4,0),"")</f>
        <v/>
      </c>
      <c r="G4160" s="242"/>
      <c r="H4160" s="233"/>
      <c r="I4160" s="241"/>
      <c r="J4160" s="241"/>
      <c r="K4160" s="241"/>
      <c r="L4160" s="239"/>
      <c r="M4160" s="244"/>
      <c r="N4160" s="245" t="str">
        <f t="shared" ca="1" si="449"/>
        <v/>
      </c>
      <c r="O4160" s="239"/>
      <c r="P4160" s="244"/>
      <c r="Q4160" s="245" t="str">
        <f t="shared" si="450"/>
        <v/>
      </c>
      <c r="U4160" s="246" t="str">
        <f>IFERROR(VLOOKUP(C4160,'BASE EQUIPOS'!$G$8:$O$22,9,0)," ")</f>
        <v xml:space="preserve"> </v>
      </c>
      <c r="V4160" s="232" t="str">
        <f t="shared" si="452"/>
        <v/>
      </c>
      <c r="W4160" s="232" t="str">
        <f t="shared" si="453"/>
        <v/>
      </c>
      <c r="X4160" s="232" t="str">
        <f>IFERROR(VLOOKUP(W4160,Datos!$P$4:$Q$18,2,0),"")</f>
        <v/>
      </c>
      <c r="Y4160" s="232" t="str">
        <f t="shared" si="454"/>
        <v/>
      </c>
      <c r="AA4160" s="314" t="str">
        <f t="shared" ca="1" si="451"/>
        <v/>
      </c>
    </row>
    <row r="4161" spans="1:27" x14ac:dyDescent="0.3">
      <c r="A4161" s="238"/>
      <c r="B4161" s="241" t="str">
        <f t="shared" si="455"/>
        <v/>
      </c>
      <c r="C4161" s="239"/>
      <c r="D4161" s="240" t="str">
        <f>IF(C4161&lt;&gt;"",VLOOKUP(C4161,'BASE EQUIPOS'!$G$8:$H$22,2,0),"")</f>
        <v/>
      </c>
      <c r="E4161" s="241" t="str">
        <f>IF(C4161&lt;&gt;"",VLOOKUP(C4161,'BASE EQUIPOS'!$G$8:$I$22,3,0),"")</f>
        <v/>
      </c>
      <c r="F4161" s="241" t="str">
        <f>IF(C4161&lt;&gt;"",VLOOKUP(C4161,'BASE EQUIPOS'!$G$8:$J$22,4,0),"")</f>
        <v/>
      </c>
      <c r="G4161" s="242"/>
      <c r="H4161" s="233"/>
      <c r="I4161" s="241"/>
      <c r="J4161" s="241"/>
      <c r="K4161" s="241"/>
      <c r="L4161" s="239"/>
      <c r="M4161" s="244"/>
      <c r="N4161" s="245" t="str">
        <f t="shared" ca="1" si="449"/>
        <v/>
      </c>
      <c r="O4161" s="239"/>
      <c r="P4161" s="244"/>
      <c r="Q4161" s="245" t="str">
        <f t="shared" si="450"/>
        <v/>
      </c>
      <c r="U4161" s="246" t="str">
        <f>IFERROR(VLOOKUP(C4161,'BASE EQUIPOS'!$G$8:$O$22,9,0)," ")</f>
        <v xml:space="preserve"> </v>
      </c>
      <c r="V4161" s="232" t="str">
        <f t="shared" si="452"/>
        <v/>
      </c>
      <c r="W4161" s="232" t="str">
        <f t="shared" si="453"/>
        <v/>
      </c>
      <c r="X4161" s="232" t="str">
        <f>IFERROR(VLOOKUP(W4161,Datos!$P$4:$Q$18,2,0),"")</f>
        <v/>
      </c>
      <c r="Y4161" s="232" t="str">
        <f t="shared" si="454"/>
        <v/>
      </c>
      <c r="AA4161" s="314" t="str">
        <f t="shared" ca="1" si="451"/>
        <v/>
      </c>
    </row>
    <row r="4162" spans="1:27" x14ac:dyDescent="0.3">
      <c r="A4162" s="238"/>
      <c r="B4162" s="241" t="str">
        <f t="shared" si="455"/>
        <v/>
      </c>
      <c r="C4162" s="239"/>
      <c r="D4162" s="240" t="str">
        <f>IF(C4162&lt;&gt;"",VLOOKUP(C4162,'BASE EQUIPOS'!$G$8:$H$22,2,0),"")</f>
        <v/>
      </c>
      <c r="E4162" s="241" t="str">
        <f>IF(C4162&lt;&gt;"",VLOOKUP(C4162,'BASE EQUIPOS'!$G$8:$I$22,3,0),"")</f>
        <v/>
      </c>
      <c r="F4162" s="241" t="str">
        <f>IF(C4162&lt;&gt;"",VLOOKUP(C4162,'BASE EQUIPOS'!$G$8:$J$22,4,0),"")</f>
        <v/>
      </c>
      <c r="G4162" s="242"/>
      <c r="H4162" s="233"/>
      <c r="I4162" s="241"/>
      <c r="J4162" s="241"/>
      <c r="K4162" s="241"/>
      <c r="L4162" s="239"/>
      <c r="M4162" s="244"/>
      <c r="N4162" s="245" t="str">
        <f t="shared" ca="1" si="449"/>
        <v/>
      </c>
      <c r="O4162" s="239"/>
      <c r="P4162" s="244"/>
      <c r="Q4162" s="245" t="str">
        <f t="shared" si="450"/>
        <v/>
      </c>
      <c r="U4162" s="246" t="str">
        <f>IFERROR(VLOOKUP(C4162,'BASE EQUIPOS'!$G$8:$O$22,9,0)," ")</f>
        <v xml:space="preserve"> </v>
      </c>
      <c r="V4162" s="232" t="str">
        <f t="shared" si="452"/>
        <v/>
      </c>
      <c r="W4162" s="232" t="str">
        <f t="shared" si="453"/>
        <v/>
      </c>
      <c r="X4162" s="232" t="str">
        <f>IFERROR(VLOOKUP(W4162,Datos!$P$4:$Q$18,2,0),"")</f>
        <v/>
      </c>
      <c r="Y4162" s="232" t="str">
        <f t="shared" si="454"/>
        <v/>
      </c>
      <c r="AA4162" s="314" t="str">
        <f t="shared" ca="1" si="451"/>
        <v/>
      </c>
    </row>
    <row r="4163" spans="1:27" x14ac:dyDescent="0.3">
      <c r="A4163" s="238"/>
      <c r="B4163" s="241" t="str">
        <f t="shared" si="455"/>
        <v/>
      </c>
      <c r="C4163" s="239"/>
      <c r="D4163" s="240" t="str">
        <f>IF(C4163&lt;&gt;"",VLOOKUP(C4163,'BASE EQUIPOS'!$G$8:$H$22,2,0),"")</f>
        <v/>
      </c>
      <c r="E4163" s="241" t="str">
        <f>IF(C4163&lt;&gt;"",VLOOKUP(C4163,'BASE EQUIPOS'!$G$8:$I$22,3,0),"")</f>
        <v/>
      </c>
      <c r="F4163" s="241" t="str">
        <f>IF(C4163&lt;&gt;"",VLOOKUP(C4163,'BASE EQUIPOS'!$G$8:$J$22,4,0),"")</f>
        <v/>
      </c>
      <c r="G4163" s="242"/>
      <c r="H4163" s="233"/>
      <c r="I4163" s="241"/>
      <c r="J4163" s="241"/>
      <c r="K4163" s="241"/>
      <c r="L4163" s="239"/>
      <c r="M4163" s="244"/>
      <c r="N4163" s="245" t="str">
        <f t="shared" ca="1" si="449"/>
        <v/>
      </c>
      <c r="O4163" s="239"/>
      <c r="P4163" s="244"/>
      <c r="Q4163" s="245" t="str">
        <f t="shared" si="450"/>
        <v/>
      </c>
      <c r="U4163" s="246" t="str">
        <f>IFERROR(VLOOKUP(C4163,'BASE EQUIPOS'!$G$8:$O$22,9,0)," ")</f>
        <v xml:space="preserve"> </v>
      </c>
      <c r="V4163" s="232" t="str">
        <f t="shared" si="452"/>
        <v/>
      </c>
      <c r="W4163" s="232" t="str">
        <f t="shared" si="453"/>
        <v/>
      </c>
      <c r="X4163" s="232" t="str">
        <f>IFERROR(VLOOKUP(W4163,Datos!$P$4:$Q$18,2,0),"")</f>
        <v/>
      </c>
      <c r="Y4163" s="232" t="str">
        <f t="shared" si="454"/>
        <v/>
      </c>
      <c r="AA4163" s="314" t="str">
        <f t="shared" ca="1" si="451"/>
        <v/>
      </c>
    </row>
    <row r="4164" spans="1:27" x14ac:dyDescent="0.3">
      <c r="A4164" s="238"/>
      <c r="B4164" s="241" t="str">
        <f t="shared" si="455"/>
        <v/>
      </c>
      <c r="C4164" s="239"/>
      <c r="D4164" s="240" t="str">
        <f>IF(C4164&lt;&gt;"",VLOOKUP(C4164,'BASE EQUIPOS'!$G$8:$H$22,2,0),"")</f>
        <v/>
      </c>
      <c r="E4164" s="241" t="str">
        <f>IF(C4164&lt;&gt;"",VLOOKUP(C4164,'BASE EQUIPOS'!$G$8:$I$22,3,0),"")</f>
        <v/>
      </c>
      <c r="F4164" s="241" t="str">
        <f>IF(C4164&lt;&gt;"",VLOOKUP(C4164,'BASE EQUIPOS'!$G$8:$J$22,4,0),"")</f>
        <v/>
      </c>
      <c r="G4164" s="242"/>
      <c r="H4164" s="233"/>
      <c r="I4164" s="241"/>
      <c r="J4164" s="241"/>
      <c r="K4164" s="241"/>
      <c r="L4164" s="239"/>
      <c r="M4164" s="244"/>
      <c r="N4164" s="245" t="str">
        <f t="shared" ca="1" si="449"/>
        <v/>
      </c>
      <c r="O4164" s="239"/>
      <c r="P4164" s="244"/>
      <c r="Q4164" s="245" t="str">
        <f t="shared" si="450"/>
        <v/>
      </c>
      <c r="U4164" s="246" t="str">
        <f>IFERROR(VLOOKUP(C4164,'BASE EQUIPOS'!$G$8:$O$22,9,0)," ")</f>
        <v xml:space="preserve"> </v>
      </c>
      <c r="V4164" s="232" t="str">
        <f t="shared" si="452"/>
        <v/>
      </c>
      <c r="W4164" s="232" t="str">
        <f t="shared" si="453"/>
        <v/>
      </c>
      <c r="X4164" s="232" t="str">
        <f>IFERROR(VLOOKUP(W4164,Datos!$P$4:$Q$18,2,0),"")</f>
        <v/>
      </c>
      <c r="Y4164" s="232" t="str">
        <f t="shared" si="454"/>
        <v/>
      </c>
      <c r="AA4164" s="314" t="str">
        <f t="shared" ca="1" si="451"/>
        <v/>
      </c>
    </row>
    <row r="4165" spans="1:27" x14ac:dyDescent="0.3">
      <c r="A4165" s="238"/>
      <c r="B4165" s="241" t="str">
        <f t="shared" si="455"/>
        <v/>
      </c>
      <c r="C4165" s="239"/>
      <c r="D4165" s="240" t="str">
        <f>IF(C4165&lt;&gt;"",VLOOKUP(C4165,'BASE EQUIPOS'!$G$8:$H$22,2,0),"")</f>
        <v/>
      </c>
      <c r="E4165" s="241" t="str">
        <f>IF(C4165&lt;&gt;"",VLOOKUP(C4165,'BASE EQUIPOS'!$G$8:$I$22,3,0),"")</f>
        <v/>
      </c>
      <c r="F4165" s="241" t="str">
        <f>IF(C4165&lt;&gt;"",VLOOKUP(C4165,'BASE EQUIPOS'!$G$8:$J$22,4,0),"")</f>
        <v/>
      </c>
      <c r="G4165" s="242"/>
      <c r="H4165" s="233"/>
      <c r="I4165" s="241"/>
      <c r="J4165" s="241"/>
      <c r="K4165" s="241"/>
      <c r="L4165" s="239"/>
      <c r="M4165" s="244"/>
      <c r="N4165" s="245" t="str">
        <f t="shared" ca="1" si="449"/>
        <v/>
      </c>
      <c r="O4165" s="239"/>
      <c r="P4165" s="244"/>
      <c r="Q4165" s="245" t="str">
        <f t="shared" si="450"/>
        <v/>
      </c>
      <c r="U4165" s="246" t="str">
        <f>IFERROR(VLOOKUP(C4165,'BASE EQUIPOS'!$G$8:$O$22,9,0)," ")</f>
        <v xml:space="preserve"> </v>
      </c>
      <c r="V4165" s="232" t="str">
        <f t="shared" si="452"/>
        <v/>
      </c>
      <c r="W4165" s="232" t="str">
        <f t="shared" si="453"/>
        <v/>
      </c>
      <c r="X4165" s="232" t="str">
        <f>IFERROR(VLOOKUP(W4165,Datos!$P$4:$Q$18,2,0),"")</f>
        <v/>
      </c>
      <c r="Y4165" s="232" t="str">
        <f t="shared" si="454"/>
        <v/>
      </c>
      <c r="AA4165" s="314" t="str">
        <f t="shared" ca="1" si="451"/>
        <v/>
      </c>
    </row>
    <row r="4166" spans="1:27" x14ac:dyDescent="0.3">
      <c r="A4166" s="238"/>
      <c r="B4166" s="241" t="str">
        <f t="shared" si="455"/>
        <v/>
      </c>
      <c r="C4166" s="239"/>
      <c r="D4166" s="240" t="str">
        <f>IF(C4166&lt;&gt;"",VLOOKUP(C4166,'BASE EQUIPOS'!$G$8:$H$22,2,0),"")</f>
        <v/>
      </c>
      <c r="E4166" s="241" t="str">
        <f>IF(C4166&lt;&gt;"",VLOOKUP(C4166,'BASE EQUIPOS'!$G$8:$I$22,3,0),"")</f>
        <v/>
      </c>
      <c r="F4166" s="241" t="str">
        <f>IF(C4166&lt;&gt;"",VLOOKUP(C4166,'BASE EQUIPOS'!$G$8:$J$22,4,0),"")</f>
        <v/>
      </c>
      <c r="G4166" s="242"/>
      <c r="H4166" s="233"/>
      <c r="I4166" s="241"/>
      <c r="J4166" s="241"/>
      <c r="K4166" s="241"/>
      <c r="L4166" s="239"/>
      <c r="M4166" s="244"/>
      <c r="N4166" s="245" t="str">
        <f t="shared" ca="1" si="449"/>
        <v/>
      </c>
      <c r="O4166" s="239"/>
      <c r="P4166" s="244"/>
      <c r="Q4166" s="245" t="str">
        <f t="shared" si="450"/>
        <v/>
      </c>
      <c r="U4166" s="246" t="str">
        <f>IFERROR(VLOOKUP(C4166,'BASE EQUIPOS'!$G$8:$O$22,9,0)," ")</f>
        <v xml:space="preserve"> </v>
      </c>
      <c r="V4166" s="232" t="str">
        <f t="shared" si="452"/>
        <v/>
      </c>
      <c r="W4166" s="232" t="str">
        <f t="shared" si="453"/>
        <v/>
      </c>
      <c r="X4166" s="232" t="str">
        <f>IFERROR(VLOOKUP(W4166,Datos!$P$4:$Q$18,2,0),"")</f>
        <v/>
      </c>
      <c r="Y4166" s="232" t="str">
        <f t="shared" si="454"/>
        <v/>
      </c>
      <c r="AA4166" s="314" t="str">
        <f t="shared" ca="1" si="451"/>
        <v/>
      </c>
    </row>
    <row r="4167" spans="1:27" x14ac:dyDescent="0.3">
      <c r="A4167" s="238"/>
      <c r="B4167" s="241" t="str">
        <f t="shared" si="455"/>
        <v/>
      </c>
      <c r="C4167" s="239"/>
      <c r="D4167" s="240" t="str">
        <f>IF(C4167&lt;&gt;"",VLOOKUP(C4167,'BASE EQUIPOS'!$G$8:$H$22,2,0),"")</f>
        <v/>
      </c>
      <c r="E4167" s="241" t="str">
        <f>IF(C4167&lt;&gt;"",VLOOKUP(C4167,'BASE EQUIPOS'!$G$8:$I$22,3,0),"")</f>
        <v/>
      </c>
      <c r="F4167" s="241" t="str">
        <f>IF(C4167&lt;&gt;"",VLOOKUP(C4167,'BASE EQUIPOS'!$G$8:$J$22,4,0),"")</f>
        <v/>
      </c>
      <c r="G4167" s="242"/>
      <c r="H4167" s="233"/>
      <c r="I4167" s="241"/>
      <c r="J4167" s="241"/>
      <c r="K4167" s="241"/>
      <c r="L4167" s="239"/>
      <c r="M4167" s="244"/>
      <c r="N4167" s="245" t="str">
        <f t="shared" ca="1" si="449"/>
        <v/>
      </c>
      <c r="O4167" s="239"/>
      <c r="P4167" s="244"/>
      <c r="Q4167" s="245" t="str">
        <f t="shared" si="450"/>
        <v/>
      </c>
      <c r="U4167" s="246" t="str">
        <f>IFERROR(VLOOKUP(C4167,'BASE EQUIPOS'!$G$8:$O$22,9,0)," ")</f>
        <v xml:space="preserve"> </v>
      </c>
      <c r="V4167" s="232" t="str">
        <f t="shared" si="452"/>
        <v/>
      </c>
      <c r="W4167" s="232" t="str">
        <f t="shared" si="453"/>
        <v/>
      </c>
      <c r="X4167" s="232" t="str">
        <f>IFERROR(VLOOKUP(W4167,Datos!$P$4:$Q$18,2,0),"")</f>
        <v/>
      </c>
      <c r="Y4167" s="232" t="str">
        <f t="shared" si="454"/>
        <v/>
      </c>
      <c r="AA4167" s="314" t="str">
        <f t="shared" ca="1" si="451"/>
        <v/>
      </c>
    </row>
    <row r="4168" spans="1:27" x14ac:dyDescent="0.3">
      <c r="A4168" s="238"/>
      <c r="B4168" s="241" t="str">
        <f t="shared" si="455"/>
        <v/>
      </c>
      <c r="C4168" s="239"/>
      <c r="D4168" s="240" t="str">
        <f>IF(C4168&lt;&gt;"",VLOOKUP(C4168,'BASE EQUIPOS'!$G$8:$H$22,2,0),"")</f>
        <v/>
      </c>
      <c r="E4168" s="241" t="str">
        <f>IF(C4168&lt;&gt;"",VLOOKUP(C4168,'BASE EQUIPOS'!$G$8:$I$22,3,0),"")</f>
        <v/>
      </c>
      <c r="F4168" s="241" t="str">
        <f>IF(C4168&lt;&gt;"",VLOOKUP(C4168,'BASE EQUIPOS'!$G$8:$J$22,4,0),"")</f>
        <v/>
      </c>
      <c r="G4168" s="242"/>
      <c r="H4168" s="233"/>
      <c r="I4168" s="241"/>
      <c r="J4168" s="241"/>
      <c r="K4168" s="241"/>
      <c r="L4168" s="239"/>
      <c r="M4168" s="244"/>
      <c r="N4168" s="245" t="str">
        <f t="shared" ca="1" si="449"/>
        <v/>
      </c>
      <c r="O4168" s="239"/>
      <c r="P4168" s="244"/>
      <c r="Q4168" s="245" t="str">
        <f t="shared" si="450"/>
        <v/>
      </c>
      <c r="U4168" s="246" t="str">
        <f>IFERROR(VLOOKUP(C4168,'BASE EQUIPOS'!$G$8:$O$22,9,0)," ")</f>
        <v xml:space="preserve"> </v>
      </c>
      <c r="V4168" s="232" t="str">
        <f t="shared" si="452"/>
        <v/>
      </c>
      <c r="W4168" s="232" t="str">
        <f t="shared" si="453"/>
        <v/>
      </c>
      <c r="X4168" s="232" t="str">
        <f>IFERROR(VLOOKUP(W4168,Datos!$P$4:$Q$18,2,0),"")</f>
        <v/>
      </c>
      <c r="Y4168" s="232" t="str">
        <f t="shared" si="454"/>
        <v/>
      </c>
      <c r="AA4168" s="314" t="str">
        <f t="shared" ca="1" si="451"/>
        <v/>
      </c>
    </row>
    <row r="4169" spans="1:27" x14ac:dyDescent="0.3">
      <c r="A4169" s="238"/>
      <c r="B4169" s="241" t="str">
        <f t="shared" si="455"/>
        <v/>
      </c>
      <c r="C4169" s="239"/>
      <c r="D4169" s="240" t="str">
        <f>IF(C4169&lt;&gt;"",VLOOKUP(C4169,'BASE EQUIPOS'!$G$8:$H$22,2,0),"")</f>
        <v/>
      </c>
      <c r="E4169" s="241" t="str">
        <f>IF(C4169&lt;&gt;"",VLOOKUP(C4169,'BASE EQUIPOS'!$G$8:$I$22,3,0),"")</f>
        <v/>
      </c>
      <c r="F4169" s="241" t="str">
        <f>IF(C4169&lt;&gt;"",VLOOKUP(C4169,'BASE EQUIPOS'!$G$8:$J$22,4,0),"")</f>
        <v/>
      </c>
      <c r="G4169" s="242"/>
      <c r="H4169" s="233"/>
      <c r="I4169" s="241"/>
      <c r="J4169" s="241"/>
      <c r="K4169" s="241"/>
      <c r="L4169" s="239"/>
      <c r="M4169" s="244"/>
      <c r="N4169" s="245" t="str">
        <f t="shared" ca="1" si="449"/>
        <v/>
      </c>
      <c r="O4169" s="239"/>
      <c r="P4169" s="244"/>
      <c r="Q4169" s="245" t="str">
        <f t="shared" si="450"/>
        <v/>
      </c>
      <c r="U4169" s="246" t="str">
        <f>IFERROR(VLOOKUP(C4169,'BASE EQUIPOS'!$G$8:$O$22,9,0)," ")</f>
        <v xml:space="preserve"> </v>
      </c>
      <c r="V4169" s="232" t="str">
        <f t="shared" si="452"/>
        <v/>
      </c>
      <c r="W4169" s="232" t="str">
        <f t="shared" si="453"/>
        <v/>
      </c>
      <c r="X4169" s="232" t="str">
        <f>IFERROR(VLOOKUP(W4169,Datos!$P$4:$Q$18,2,0),"")</f>
        <v/>
      </c>
      <c r="Y4169" s="232" t="str">
        <f t="shared" si="454"/>
        <v/>
      </c>
      <c r="AA4169" s="314" t="str">
        <f t="shared" ca="1" si="451"/>
        <v/>
      </c>
    </row>
    <row r="4170" spans="1:27" x14ac:dyDescent="0.3">
      <c r="A4170" s="238"/>
      <c r="B4170" s="241" t="str">
        <f t="shared" si="455"/>
        <v/>
      </c>
      <c r="C4170" s="239"/>
      <c r="D4170" s="240" t="str">
        <f>IF(C4170&lt;&gt;"",VLOOKUP(C4170,'BASE EQUIPOS'!$G$8:$H$22,2,0),"")</f>
        <v/>
      </c>
      <c r="E4170" s="241" t="str">
        <f>IF(C4170&lt;&gt;"",VLOOKUP(C4170,'BASE EQUIPOS'!$G$8:$I$22,3,0),"")</f>
        <v/>
      </c>
      <c r="F4170" s="241" t="str">
        <f>IF(C4170&lt;&gt;"",VLOOKUP(C4170,'BASE EQUIPOS'!$G$8:$J$22,4,0),"")</f>
        <v/>
      </c>
      <c r="G4170" s="242"/>
      <c r="H4170" s="233"/>
      <c r="I4170" s="241"/>
      <c r="J4170" s="241"/>
      <c r="K4170" s="241"/>
      <c r="L4170" s="239"/>
      <c r="M4170" s="244"/>
      <c r="N4170" s="245" t="str">
        <f t="shared" ca="1" si="449"/>
        <v/>
      </c>
      <c r="O4170" s="239"/>
      <c r="P4170" s="244"/>
      <c r="Q4170" s="245" t="str">
        <f t="shared" si="450"/>
        <v/>
      </c>
      <c r="U4170" s="246" t="str">
        <f>IFERROR(VLOOKUP(C4170,'BASE EQUIPOS'!$G$8:$O$22,9,0)," ")</f>
        <v xml:space="preserve"> </v>
      </c>
      <c r="V4170" s="232" t="str">
        <f t="shared" si="452"/>
        <v/>
      </c>
      <c r="W4170" s="232" t="str">
        <f t="shared" si="453"/>
        <v/>
      </c>
      <c r="X4170" s="232" t="str">
        <f>IFERROR(VLOOKUP(W4170,Datos!$P$4:$Q$18,2,0),"")</f>
        <v/>
      </c>
      <c r="Y4170" s="232" t="str">
        <f t="shared" si="454"/>
        <v/>
      </c>
      <c r="AA4170" s="314" t="str">
        <f t="shared" ca="1" si="451"/>
        <v/>
      </c>
    </row>
    <row r="4171" spans="1:27" x14ac:dyDescent="0.3">
      <c r="A4171" s="238"/>
      <c r="B4171" s="241" t="str">
        <f t="shared" si="455"/>
        <v/>
      </c>
      <c r="C4171" s="239"/>
      <c r="D4171" s="240" t="str">
        <f>IF(C4171&lt;&gt;"",VLOOKUP(C4171,'BASE EQUIPOS'!$G$8:$H$22,2,0),"")</f>
        <v/>
      </c>
      <c r="E4171" s="241" t="str">
        <f>IF(C4171&lt;&gt;"",VLOOKUP(C4171,'BASE EQUIPOS'!$G$8:$I$22,3,0),"")</f>
        <v/>
      </c>
      <c r="F4171" s="241" t="str">
        <f>IF(C4171&lt;&gt;"",VLOOKUP(C4171,'BASE EQUIPOS'!$G$8:$J$22,4,0),"")</f>
        <v/>
      </c>
      <c r="G4171" s="242"/>
      <c r="H4171" s="233"/>
      <c r="I4171" s="241"/>
      <c r="J4171" s="241"/>
      <c r="K4171" s="241"/>
      <c r="L4171" s="239"/>
      <c r="M4171" s="244"/>
      <c r="N4171" s="245" t="str">
        <f t="shared" ca="1" si="449"/>
        <v/>
      </c>
      <c r="O4171" s="239"/>
      <c r="P4171" s="244"/>
      <c r="Q4171" s="245" t="str">
        <f t="shared" si="450"/>
        <v/>
      </c>
      <c r="U4171" s="246" t="str">
        <f>IFERROR(VLOOKUP(C4171,'BASE EQUIPOS'!$G$8:$O$22,9,0)," ")</f>
        <v xml:space="preserve"> </v>
      </c>
      <c r="V4171" s="232" t="str">
        <f t="shared" si="452"/>
        <v/>
      </c>
      <c r="W4171" s="232" t="str">
        <f t="shared" si="453"/>
        <v/>
      </c>
      <c r="X4171" s="232" t="str">
        <f>IFERROR(VLOOKUP(W4171,Datos!$P$4:$Q$18,2,0),"")</f>
        <v/>
      </c>
      <c r="Y4171" s="232" t="str">
        <f t="shared" si="454"/>
        <v/>
      </c>
      <c r="AA4171" s="314" t="str">
        <f t="shared" ca="1" si="451"/>
        <v/>
      </c>
    </row>
    <row r="4172" spans="1:27" x14ac:dyDescent="0.3">
      <c r="A4172" s="238"/>
      <c r="B4172" s="241" t="str">
        <f t="shared" si="455"/>
        <v/>
      </c>
      <c r="C4172" s="239"/>
      <c r="D4172" s="240" t="str">
        <f>IF(C4172&lt;&gt;"",VLOOKUP(C4172,'BASE EQUIPOS'!$G$8:$H$22,2,0),"")</f>
        <v/>
      </c>
      <c r="E4172" s="241" t="str">
        <f>IF(C4172&lt;&gt;"",VLOOKUP(C4172,'BASE EQUIPOS'!$G$8:$I$22,3,0),"")</f>
        <v/>
      </c>
      <c r="F4172" s="241" t="str">
        <f>IF(C4172&lt;&gt;"",VLOOKUP(C4172,'BASE EQUIPOS'!$G$8:$J$22,4,0),"")</f>
        <v/>
      </c>
      <c r="G4172" s="242"/>
      <c r="H4172" s="233"/>
      <c r="I4172" s="241"/>
      <c r="J4172" s="241"/>
      <c r="K4172" s="241"/>
      <c r="L4172" s="239"/>
      <c r="M4172" s="244"/>
      <c r="N4172" s="245" t="str">
        <f t="shared" ca="1" si="449"/>
        <v/>
      </c>
      <c r="O4172" s="239"/>
      <c r="P4172" s="244"/>
      <c r="Q4172" s="245" t="str">
        <f t="shared" si="450"/>
        <v/>
      </c>
      <c r="U4172" s="246" t="str">
        <f>IFERROR(VLOOKUP(C4172,'BASE EQUIPOS'!$G$8:$O$22,9,0)," ")</f>
        <v xml:space="preserve"> </v>
      </c>
      <c r="V4172" s="232" t="str">
        <f t="shared" si="452"/>
        <v/>
      </c>
      <c r="W4172" s="232" t="str">
        <f t="shared" si="453"/>
        <v/>
      </c>
      <c r="X4172" s="232" t="str">
        <f>IFERROR(VLOOKUP(W4172,Datos!$P$4:$Q$18,2,0),"")</f>
        <v/>
      </c>
      <c r="Y4172" s="232" t="str">
        <f t="shared" si="454"/>
        <v/>
      </c>
      <c r="AA4172" s="314" t="str">
        <f t="shared" ca="1" si="451"/>
        <v/>
      </c>
    </row>
    <row r="4173" spans="1:27" x14ac:dyDescent="0.3">
      <c r="A4173" s="238"/>
      <c r="B4173" s="241" t="str">
        <f t="shared" si="455"/>
        <v/>
      </c>
      <c r="C4173" s="239"/>
      <c r="D4173" s="240" t="str">
        <f>IF(C4173&lt;&gt;"",VLOOKUP(C4173,'BASE EQUIPOS'!$G$8:$H$22,2,0),"")</f>
        <v/>
      </c>
      <c r="E4173" s="241" t="str">
        <f>IF(C4173&lt;&gt;"",VLOOKUP(C4173,'BASE EQUIPOS'!$G$8:$I$22,3,0),"")</f>
        <v/>
      </c>
      <c r="F4173" s="241" t="str">
        <f>IF(C4173&lt;&gt;"",VLOOKUP(C4173,'BASE EQUIPOS'!$G$8:$J$22,4,0),"")</f>
        <v/>
      </c>
      <c r="G4173" s="242"/>
      <c r="H4173" s="233"/>
      <c r="I4173" s="241"/>
      <c r="J4173" s="241"/>
      <c r="K4173" s="241"/>
      <c r="L4173" s="239"/>
      <c r="M4173" s="244"/>
      <c r="N4173" s="245" t="str">
        <f t="shared" ca="1" si="449"/>
        <v/>
      </c>
      <c r="O4173" s="239"/>
      <c r="P4173" s="244"/>
      <c r="Q4173" s="245" t="str">
        <f t="shared" si="450"/>
        <v/>
      </c>
      <c r="U4173" s="246" t="str">
        <f>IFERROR(VLOOKUP(C4173,'BASE EQUIPOS'!$G$8:$O$22,9,0)," ")</f>
        <v xml:space="preserve"> </v>
      </c>
      <c r="V4173" s="232" t="str">
        <f t="shared" si="452"/>
        <v/>
      </c>
      <c r="W4173" s="232" t="str">
        <f t="shared" si="453"/>
        <v/>
      </c>
      <c r="X4173" s="232" t="str">
        <f>IFERROR(VLOOKUP(W4173,Datos!$P$4:$Q$18,2,0),"")</f>
        <v/>
      </c>
      <c r="Y4173" s="232" t="str">
        <f t="shared" si="454"/>
        <v/>
      </c>
      <c r="AA4173" s="314" t="str">
        <f t="shared" ca="1" si="451"/>
        <v/>
      </c>
    </row>
    <row r="4174" spans="1:27" x14ac:dyDescent="0.3">
      <c r="A4174" s="238"/>
      <c r="B4174" s="241" t="str">
        <f t="shared" si="455"/>
        <v/>
      </c>
      <c r="C4174" s="239"/>
      <c r="D4174" s="240" t="str">
        <f>IF(C4174&lt;&gt;"",VLOOKUP(C4174,'BASE EQUIPOS'!$G$8:$H$22,2,0),"")</f>
        <v/>
      </c>
      <c r="E4174" s="241" t="str">
        <f>IF(C4174&lt;&gt;"",VLOOKUP(C4174,'BASE EQUIPOS'!$G$8:$I$22,3,0),"")</f>
        <v/>
      </c>
      <c r="F4174" s="241" t="str">
        <f>IF(C4174&lt;&gt;"",VLOOKUP(C4174,'BASE EQUIPOS'!$G$8:$J$22,4,0),"")</f>
        <v/>
      </c>
      <c r="G4174" s="242"/>
      <c r="H4174" s="233"/>
      <c r="I4174" s="241"/>
      <c r="J4174" s="241"/>
      <c r="K4174" s="241"/>
      <c r="L4174" s="239"/>
      <c r="M4174" s="244"/>
      <c r="N4174" s="245" t="str">
        <f t="shared" ca="1" si="449"/>
        <v/>
      </c>
      <c r="O4174" s="239"/>
      <c r="P4174" s="244"/>
      <c r="Q4174" s="245" t="str">
        <f t="shared" si="450"/>
        <v/>
      </c>
      <c r="U4174" s="246" t="str">
        <f>IFERROR(VLOOKUP(C4174,'BASE EQUIPOS'!$G$8:$O$22,9,0)," ")</f>
        <v xml:space="preserve"> </v>
      </c>
      <c r="V4174" s="232" t="str">
        <f t="shared" si="452"/>
        <v/>
      </c>
      <c r="W4174" s="232" t="str">
        <f t="shared" si="453"/>
        <v/>
      </c>
      <c r="X4174" s="232" t="str">
        <f>IFERROR(VLOOKUP(W4174,Datos!$P$4:$Q$18,2,0),"")</f>
        <v/>
      </c>
      <c r="Y4174" s="232" t="str">
        <f t="shared" si="454"/>
        <v/>
      </c>
      <c r="AA4174" s="314" t="str">
        <f t="shared" ca="1" si="451"/>
        <v/>
      </c>
    </row>
    <row r="4175" spans="1:27" x14ac:dyDescent="0.3">
      <c r="A4175" s="238"/>
      <c r="B4175" s="241" t="str">
        <f t="shared" si="455"/>
        <v/>
      </c>
      <c r="C4175" s="239"/>
      <c r="D4175" s="240" t="str">
        <f>IF(C4175&lt;&gt;"",VLOOKUP(C4175,'BASE EQUIPOS'!$G$8:$H$22,2,0),"")</f>
        <v/>
      </c>
      <c r="E4175" s="241" t="str">
        <f>IF(C4175&lt;&gt;"",VLOOKUP(C4175,'BASE EQUIPOS'!$G$8:$I$22,3,0),"")</f>
        <v/>
      </c>
      <c r="F4175" s="241" t="str">
        <f>IF(C4175&lt;&gt;"",VLOOKUP(C4175,'BASE EQUIPOS'!$G$8:$J$22,4,0),"")</f>
        <v/>
      </c>
      <c r="G4175" s="242"/>
      <c r="H4175" s="233"/>
      <c r="I4175" s="241"/>
      <c r="J4175" s="241"/>
      <c r="K4175" s="241"/>
      <c r="L4175" s="239"/>
      <c r="M4175" s="244"/>
      <c r="N4175" s="245" t="str">
        <f t="shared" ca="1" si="449"/>
        <v/>
      </c>
      <c r="O4175" s="239"/>
      <c r="P4175" s="244"/>
      <c r="Q4175" s="245" t="str">
        <f t="shared" si="450"/>
        <v/>
      </c>
      <c r="U4175" s="246" t="str">
        <f>IFERROR(VLOOKUP(C4175,'BASE EQUIPOS'!$G$8:$O$22,9,0)," ")</f>
        <v xml:space="preserve"> </v>
      </c>
      <c r="V4175" s="232" t="str">
        <f t="shared" si="452"/>
        <v/>
      </c>
      <c r="W4175" s="232" t="str">
        <f t="shared" si="453"/>
        <v/>
      </c>
      <c r="X4175" s="232" t="str">
        <f>IFERROR(VLOOKUP(W4175,Datos!$P$4:$Q$18,2,0),"")</f>
        <v/>
      </c>
      <c r="Y4175" s="232" t="str">
        <f t="shared" si="454"/>
        <v/>
      </c>
      <c r="AA4175" s="314" t="str">
        <f t="shared" ca="1" si="451"/>
        <v/>
      </c>
    </row>
    <row r="4176" spans="1:27" x14ac:dyDescent="0.3">
      <c r="A4176" s="238"/>
      <c r="B4176" s="241" t="str">
        <f t="shared" si="455"/>
        <v/>
      </c>
      <c r="C4176" s="239"/>
      <c r="D4176" s="240" t="str">
        <f>IF(C4176&lt;&gt;"",VLOOKUP(C4176,'BASE EQUIPOS'!$G$8:$H$22,2,0),"")</f>
        <v/>
      </c>
      <c r="E4176" s="241" t="str">
        <f>IF(C4176&lt;&gt;"",VLOOKUP(C4176,'BASE EQUIPOS'!$G$8:$I$22,3,0),"")</f>
        <v/>
      </c>
      <c r="F4176" s="241" t="str">
        <f>IF(C4176&lt;&gt;"",VLOOKUP(C4176,'BASE EQUIPOS'!$G$8:$J$22,4,0),"")</f>
        <v/>
      </c>
      <c r="G4176" s="242"/>
      <c r="H4176" s="233"/>
      <c r="I4176" s="241"/>
      <c r="J4176" s="241"/>
      <c r="K4176" s="241"/>
      <c r="L4176" s="239"/>
      <c r="M4176" s="244"/>
      <c r="N4176" s="245" t="str">
        <f t="shared" ref="N4176:N4239" ca="1" si="456">IF(M4176="","",IF(O4176="",NOW()*24-(L4176+M4176)*24,"Mtto. Terminado"))</f>
        <v/>
      </c>
      <c r="O4176" s="239"/>
      <c r="P4176" s="244"/>
      <c r="Q4176" s="245" t="str">
        <f t="shared" ref="Q4176:Q4239" si="457">IF(O4176="","",IF(P4176="","",(O4176+P4176)*24-(L4176+M4176)*24))</f>
        <v/>
      </c>
      <c r="U4176" s="246" t="str">
        <f>IFERROR(VLOOKUP(C4176,'BASE EQUIPOS'!$G$8:$O$22,9,0)," ")</f>
        <v xml:space="preserve"> </v>
      </c>
      <c r="V4176" s="232" t="str">
        <f t="shared" si="452"/>
        <v/>
      </c>
      <c r="W4176" s="232" t="str">
        <f t="shared" si="453"/>
        <v/>
      </c>
      <c r="X4176" s="232" t="str">
        <f>IFERROR(VLOOKUP(W4176,Datos!$P$4:$Q$18,2,0),"")</f>
        <v/>
      </c>
      <c r="Y4176" s="232" t="str">
        <f t="shared" si="454"/>
        <v/>
      </c>
      <c r="AA4176" s="314" t="str">
        <f t="shared" ca="1" si="451"/>
        <v/>
      </c>
    </row>
    <row r="4177" spans="1:27" x14ac:dyDescent="0.3">
      <c r="A4177" s="238"/>
      <c r="B4177" s="241" t="str">
        <f t="shared" si="455"/>
        <v/>
      </c>
      <c r="C4177" s="239"/>
      <c r="D4177" s="240" t="str">
        <f>IF(C4177&lt;&gt;"",VLOOKUP(C4177,'BASE EQUIPOS'!$G$8:$H$22,2,0),"")</f>
        <v/>
      </c>
      <c r="E4177" s="241" t="str">
        <f>IF(C4177&lt;&gt;"",VLOOKUP(C4177,'BASE EQUIPOS'!$G$8:$I$22,3,0),"")</f>
        <v/>
      </c>
      <c r="F4177" s="241" t="str">
        <f>IF(C4177&lt;&gt;"",VLOOKUP(C4177,'BASE EQUIPOS'!$G$8:$J$22,4,0),"")</f>
        <v/>
      </c>
      <c r="G4177" s="242"/>
      <c r="H4177" s="233"/>
      <c r="I4177" s="241"/>
      <c r="J4177" s="241"/>
      <c r="K4177" s="241"/>
      <c r="L4177" s="239"/>
      <c r="M4177" s="244"/>
      <c r="N4177" s="245" t="str">
        <f t="shared" ca="1" si="456"/>
        <v/>
      </c>
      <c r="O4177" s="239"/>
      <c r="P4177" s="244"/>
      <c r="Q4177" s="245" t="str">
        <f t="shared" si="457"/>
        <v/>
      </c>
      <c r="U4177" s="246" t="str">
        <f>IFERROR(VLOOKUP(C4177,'BASE EQUIPOS'!$G$8:$O$22,9,0)," ")</f>
        <v xml:space="preserve"> </v>
      </c>
      <c r="V4177" s="232" t="str">
        <f t="shared" si="452"/>
        <v/>
      </c>
      <c r="W4177" s="232" t="str">
        <f t="shared" si="453"/>
        <v/>
      </c>
      <c r="X4177" s="232" t="str">
        <f>IFERROR(VLOOKUP(W4177,Datos!$P$4:$Q$18,2,0),"")</f>
        <v/>
      </c>
      <c r="Y4177" s="232" t="str">
        <f t="shared" si="454"/>
        <v/>
      </c>
      <c r="AA4177" s="314" t="str">
        <f t="shared" ref="AA4177:AA4240" ca="1" si="458">IF(N4177="Mtto. Terminado",1,"")</f>
        <v/>
      </c>
    </row>
    <row r="4178" spans="1:27" x14ac:dyDescent="0.3">
      <c r="A4178" s="238"/>
      <c r="B4178" s="241" t="str">
        <f t="shared" si="455"/>
        <v/>
      </c>
      <c r="C4178" s="239"/>
      <c r="D4178" s="240" t="str">
        <f>IF(C4178&lt;&gt;"",VLOOKUP(C4178,'BASE EQUIPOS'!$G$8:$H$22,2,0),"")</f>
        <v/>
      </c>
      <c r="E4178" s="241" t="str">
        <f>IF(C4178&lt;&gt;"",VLOOKUP(C4178,'BASE EQUIPOS'!$G$8:$I$22,3,0),"")</f>
        <v/>
      </c>
      <c r="F4178" s="241" t="str">
        <f>IF(C4178&lt;&gt;"",VLOOKUP(C4178,'BASE EQUIPOS'!$G$8:$J$22,4,0),"")</f>
        <v/>
      </c>
      <c r="G4178" s="242"/>
      <c r="H4178" s="233"/>
      <c r="I4178" s="241"/>
      <c r="J4178" s="241"/>
      <c r="K4178" s="241"/>
      <c r="L4178" s="239"/>
      <c r="M4178" s="244"/>
      <c r="N4178" s="245" t="str">
        <f t="shared" ca="1" si="456"/>
        <v/>
      </c>
      <c r="O4178" s="239"/>
      <c r="P4178" s="244"/>
      <c r="Q4178" s="245" t="str">
        <f t="shared" si="457"/>
        <v/>
      </c>
      <c r="U4178" s="246" t="str">
        <f>IFERROR(VLOOKUP(C4178,'BASE EQUIPOS'!$G$8:$O$22,9,0)," ")</f>
        <v xml:space="preserve"> </v>
      </c>
      <c r="V4178" s="232" t="str">
        <f t="shared" si="452"/>
        <v/>
      </c>
      <c r="W4178" s="232" t="str">
        <f t="shared" si="453"/>
        <v/>
      </c>
      <c r="X4178" s="232" t="str">
        <f>IFERROR(VLOOKUP(W4178,Datos!$P$4:$Q$18,2,0),"")</f>
        <v/>
      </c>
      <c r="Y4178" s="232" t="str">
        <f t="shared" si="454"/>
        <v/>
      </c>
      <c r="AA4178" s="314" t="str">
        <f t="shared" ca="1" si="458"/>
        <v/>
      </c>
    </row>
    <row r="4179" spans="1:27" x14ac:dyDescent="0.3">
      <c r="A4179" s="238"/>
      <c r="B4179" s="241" t="str">
        <f t="shared" si="455"/>
        <v/>
      </c>
      <c r="C4179" s="239"/>
      <c r="D4179" s="240" t="str">
        <f>IF(C4179&lt;&gt;"",VLOOKUP(C4179,'BASE EQUIPOS'!$G$8:$H$22,2,0),"")</f>
        <v/>
      </c>
      <c r="E4179" s="241" t="str">
        <f>IF(C4179&lt;&gt;"",VLOOKUP(C4179,'BASE EQUIPOS'!$G$8:$I$22,3,0),"")</f>
        <v/>
      </c>
      <c r="F4179" s="241" t="str">
        <f>IF(C4179&lt;&gt;"",VLOOKUP(C4179,'BASE EQUIPOS'!$G$8:$J$22,4,0),"")</f>
        <v/>
      </c>
      <c r="G4179" s="242"/>
      <c r="H4179" s="233"/>
      <c r="I4179" s="241"/>
      <c r="J4179" s="241"/>
      <c r="K4179" s="241"/>
      <c r="L4179" s="239"/>
      <c r="M4179" s="244"/>
      <c r="N4179" s="245" t="str">
        <f t="shared" ca="1" si="456"/>
        <v/>
      </c>
      <c r="O4179" s="239"/>
      <c r="P4179" s="244"/>
      <c r="Q4179" s="245" t="str">
        <f t="shared" si="457"/>
        <v/>
      </c>
      <c r="U4179" s="246" t="str">
        <f>IFERROR(VLOOKUP(C4179,'BASE EQUIPOS'!$G$8:$O$22,9,0)," ")</f>
        <v xml:space="preserve"> </v>
      </c>
      <c r="V4179" s="232" t="str">
        <f t="shared" si="452"/>
        <v/>
      </c>
      <c r="W4179" s="232" t="str">
        <f t="shared" si="453"/>
        <v/>
      </c>
      <c r="X4179" s="232" t="str">
        <f>IFERROR(VLOOKUP(W4179,Datos!$P$4:$Q$18,2,0),"")</f>
        <v/>
      </c>
      <c r="Y4179" s="232" t="str">
        <f t="shared" si="454"/>
        <v/>
      </c>
      <c r="AA4179" s="314" t="str">
        <f t="shared" ca="1" si="458"/>
        <v/>
      </c>
    </row>
    <row r="4180" spans="1:27" x14ac:dyDescent="0.3">
      <c r="A4180" s="238"/>
      <c r="B4180" s="241" t="str">
        <f t="shared" si="455"/>
        <v/>
      </c>
      <c r="C4180" s="239"/>
      <c r="D4180" s="240" t="str">
        <f>IF(C4180&lt;&gt;"",VLOOKUP(C4180,'BASE EQUIPOS'!$G$8:$H$22,2,0),"")</f>
        <v/>
      </c>
      <c r="E4180" s="241" t="str">
        <f>IF(C4180&lt;&gt;"",VLOOKUP(C4180,'BASE EQUIPOS'!$G$8:$I$22,3,0),"")</f>
        <v/>
      </c>
      <c r="F4180" s="241" t="str">
        <f>IF(C4180&lt;&gt;"",VLOOKUP(C4180,'BASE EQUIPOS'!$G$8:$J$22,4,0),"")</f>
        <v/>
      </c>
      <c r="G4180" s="242"/>
      <c r="H4180" s="233"/>
      <c r="I4180" s="241"/>
      <c r="J4180" s="241"/>
      <c r="K4180" s="241"/>
      <c r="L4180" s="239"/>
      <c r="M4180" s="244"/>
      <c r="N4180" s="245" t="str">
        <f t="shared" ca="1" si="456"/>
        <v/>
      </c>
      <c r="O4180" s="239"/>
      <c r="P4180" s="244"/>
      <c r="Q4180" s="245" t="str">
        <f t="shared" si="457"/>
        <v/>
      </c>
      <c r="U4180" s="246" t="str">
        <f>IFERROR(VLOOKUP(C4180,'BASE EQUIPOS'!$G$8:$O$22,9,0)," ")</f>
        <v xml:space="preserve"> </v>
      </c>
      <c r="V4180" s="232" t="str">
        <f t="shared" si="452"/>
        <v/>
      </c>
      <c r="W4180" s="232" t="str">
        <f t="shared" si="453"/>
        <v/>
      </c>
      <c r="X4180" s="232" t="str">
        <f>IFERROR(VLOOKUP(W4180,Datos!$P$4:$Q$18,2,0),"")</f>
        <v/>
      </c>
      <c r="Y4180" s="232" t="str">
        <f t="shared" si="454"/>
        <v/>
      </c>
      <c r="AA4180" s="314" t="str">
        <f t="shared" ca="1" si="458"/>
        <v/>
      </c>
    </row>
    <row r="4181" spans="1:27" x14ac:dyDescent="0.3">
      <c r="A4181" s="238"/>
      <c r="B4181" s="241" t="str">
        <f t="shared" si="455"/>
        <v/>
      </c>
      <c r="C4181" s="239"/>
      <c r="D4181" s="240" t="str">
        <f>IF(C4181&lt;&gt;"",VLOOKUP(C4181,'BASE EQUIPOS'!$G$8:$H$22,2,0),"")</f>
        <v/>
      </c>
      <c r="E4181" s="241" t="str">
        <f>IF(C4181&lt;&gt;"",VLOOKUP(C4181,'BASE EQUIPOS'!$G$8:$I$22,3,0),"")</f>
        <v/>
      </c>
      <c r="F4181" s="241" t="str">
        <f>IF(C4181&lt;&gt;"",VLOOKUP(C4181,'BASE EQUIPOS'!$G$8:$J$22,4,0),"")</f>
        <v/>
      </c>
      <c r="G4181" s="242"/>
      <c r="H4181" s="233"/>
      <c r="I4181" s="241"/>
      <c r="J4181" s="241"/>
      <c r="K4181" s="241"/>
      <c r="L4181" s="239"/>
      <c r="M4181" s="244"/>
      <c r="N4181" s="245" t="str">
        <f t="shared" ca="1" si="456"/>
        <v/>
      </c>
      <c r="O4181" s="239"/>
      <c r="P4181" s="244"/>
      <c r="Q4181" s="245" t="str">
        <f t="shared" si="457"/>
        <v/>
      </c>
      <c r="U4181" s="246" t="str">
        <f>IFERROR(VLOOKUP(C4181,'BASE EQUIPOS'!$G$8:$O$22,9,0)," ")</f>
        <v xml:space="preserve"> </v>
      </c>
      <c r="V4181" s="232" t="str">
        <f t="shared" ref="V4181:V4244" si="459">IF(G4181="MTTO. SISTEMÁTICO","PREVENTIVA",IF(G4181="MTTO. PREDICTIVO","INSPECCIÓN",""))</f>
        <v/>
      </c>
      <c r="W4181" s="232" t="str">
        <f t="shared" ref="W4181:W4244" si="460">CONCATENATE(D4181,I4181)</f>
        <v/>
      </c>
      <c r="X4181" s="232" t="str">
        <f>IFERROR(VLOOKUP(W4181,Datos!$P$4:$Q$18,2,0),"")</f>
        <v/>
      </c>
      <c r="Y4181" s="232" t="str">
        <f t="shared" ref="Y4181:Y4244" si="461">IF(A4181="OT CORRECTIVA",1,IF(A4181="OT PREVENTIVA",2,IF(A4181="HOJA INSPECCIÓN",3,"")))</f>
        <v/>
      </c>
      <c r="AA4181" s="314" t="str">
        <f t="shared" ca="1" si="458"/>
        <v/>
      </c>
    </row>
    <row r="4182" spans="1:27" x14ac:dyDescent="0.3">
      <c r="A4182" s="238"/>
      <c r="B4182" s="241" t="str">
        <f t="shared" si="455"/>
        <v/>
      </c>
      <c r="C4182" s="239"/>
      <c r="D4182" s="240" t="str">
        <f>IF(C4182&lt;&gt;"",VLOOKUP(C4182,'BASE EQUIPOS'!$G$8:$H$22,2,0),"")</f>
        <v/>
      </c>
      <c r="E4182" s="241" t="str">
        <f>IF(C4182&lt;&gt;"",VLOOKUP(C4182,'BASE EQUIPOS'!$G$8:$I$22,3,0),"")</f>
        <v/>
      </c>
      <c r="F4182" s="241" t="str">
        <f>IF(C4182&lt;&gt;"",VLOOKUP(C4182,'BASE EQUIPOS'!$G$8:$J$22,4,0),"")</f>
        <v/>
      </c>
      <c r="G4182" s="242"/>
      <c r="H4182" s="233"/>
      <c r="I4182" s="241"/>
      <c r="J4182" s="241"/>
      <c r="K4182" s="241"/>
      <c r="L4182" s="239"/>
      <c r="M4182" s="244"/>
      <c r="N4182" s="245" t="str">
        <f t="shared" ca="1" si="456"/>
        <v/>
      </c>
      <c r="O4182" s="239"/>
      <c r="P4182" s="244"/>
      <c r="Q4182" s="245" t="str">
        <f t="shared" si="457"/>
        <v/>
      </c>
      <c r="U4182" s="246" t="str">
        <f>IFERROR(VLOOKUP(C4182,'BASE EQUIPOS'!$G$8:$O$22,9,0)," ")</f>
        <v xml:space="preserve"> </v>
      </c>
      <c r="V4182" s="232" t="str">
        <f t="shared" si="459"/>
        <v/>
      </c>
      <c r="W4182" s="232" t="str">
        <f t="shared" si="460"/>
        <v/>
      </c>
      <c r="X4182" s="232" t="str">
        <f>IFERROR(VLOOKUP(W4182,Datos!$P$4:$Q$18,2,0),"")</f>
        <v/>
      </c>
      <c r="Y4182" s="232" t="str">
        <f t="shared" si="461"/>
        <v/>
      </c>
      <c r="AA4182" s="314" t="str">
        <f t="shared" ca="1" si="458"/>
        <v/>
      </c>
    </row>
    <row r="4183" spans="1:27" x14ac:dyDescent="0.3">
      <c r="A4183" s="238"/>
      <c r="B4183" s="241" t="str">
        <f t="shared" si="455"/>
        <v/>
      </c>
      <c r="C4183" s="239"/>
      <c r="D4183" s="240" t="str">
        <f>IF(C4183&lt;&gt;"",VLOOKUP(C4183,'BASE EQUIPOS'!$G$8:$H$22,2,0),"")</f>
        <v/>
      </c>
      <c r="E4183" s="241" t="str">
        <f>IF(C4183&lt;&gt;"",VLOOKUP(C4183,'BASE EQUIPOS'!$G$8:$I$22,3,0),"")</f>
        <v/>
      </c>
      <c r="F4183" s="241" t="str">
        <f>IF(C4183&lt;&gt;"",VLOOKUP(C4183,'BASE EQUIPOS'!$G$8:$J$22,4,0),"")</f>
        <v/>
      </c>
      <c r="G4183" s="242"/>
      <c r="H4183" s="233"/>
      <c r="I4183" s="241"/>
      <c r="J4183" s="241"/>
      <c r="K4183" s="241"/>
      <c r="L4183" s="239"/>
      <c r="M4183" s="244"/>
      <c r="N4183" s="245" t="str">
        <f t="shared" ca="1" si="456"/>
        <v/>
      </c>
      <c r="O4183" s="239"/>
      <c r="P4183" s="244"/>
      <c r="Q4183" s="245" t="str">
        <f t="shared" si="457"/>
        <v/>
      </c>
      <c r="U4183" s="246" t="str">
        <f>IFERROR(VLOOKUP(C4183,'BASE EQUIPOS'!$G$8:$O$22,9,0)," ")</f>
        <v xml:space="preserve"> </v>
      </c>
      <c r="V4183" s="232" t="str">
        <f t="shared" si="459"/>
        <v/>
      </c>
      <c r="W4183" s="232" t="str">
        <f t="shared" si="460"/>
        <v/>
      </c>
      <c r="X4183" s="232" t="str">
        <f>IFERROR(VLOOKUP(W4183,Datos!$P$4:$Q$18,2,0),"")</f>
        <v/>
      </c>
      <c r="Y4183" s="232" t="str">
        <f t="shared" si="461"/>
        <v/>
      </c>
      <c r="AA4183" s="314" t="str">
        <f t="shared" ca="1" si="458"/>
        <v/>
      </c>
    </row>
    <row r="4184" spans="1:27" x14ac:dyDescent="0.3">
      <c r="A4184" s="238"/>
      <c r="B4184" s="241" t="str">
        <f t="shared" si="455"/>
        <v/>
      </c>
      <c r="C4184" s="239"/>
      <c r="D4184" s="240" t="str">
        <f>IF(C4184&lt;&gt;"",VLOOKUP(C4184,'BASE EQUIPOS'!$G$8:$H$22,2,0),"")</f>
        <v/>
      </c>
      <c r="E4184" s="241" t="str">
        <f>IF(C4184&lt;&gt;"",VLOOKUP(C4184,'BASE EQUIPOS'!$G$8:$I$22,3,0),"")</f>
        <v/>
      </c>
      <c r="F4184" s="241" t="str">
        <f>IF(C4184&lt;&gt;"",VLOOKUP(C4184,'BASE EQUIPOS'!$G$8:$J$22,4,0),"")</f>
        <v/>
      </c>
      <c r="G4184" s="242"/>
      <c r="H4184" s="233"/>
      <c r="I4184" s="241"/>
      <c r="J4184" s="241"/>
      <c r="K4184" s="241"/>
      <c r="L4184" s="239"/>
      <c r="M4184" s="244"/>
      <c r="N4184" s="245" t="str">
        <f t="shared" ca="1" si="456"/>
        <v/>
      </c>
      <c r="O4184" s="239"/>
      <c r="P4184" s="244"/>
      <c r="Q4184" s="245" t="str">
        <f t="shared" si="457"/>
        <v/>
      </c>
      <c r="U4184" s="246" t="str">
        <f>IFERROR(VLOOKUP(C4184,'BASE EQUIPOS'!$G$8:$O$22,9,0)," ")</f>
        <v xml:space="preserve"> </v>
      </c>
      <c r="V4184" s="232" t="str">
        <f t="shared" si="459"/>
        <v/>
      </c>
      <c r="W4184" s="232" t="str">
        <f t="shared" si="460"/>
        <v/>
      </c>
      <c r="X4184" s="232" t="str">
        <f>IFERROR(VLOOKUP(W4184,Datos!$P$4:$Q$18,2,0),"")</f>
        <v/>
      </c>
      <c r="Y4184" s="232" t="str">
        <f t="shared" si="461"/>
        <v/>
      </c>
      <c r="AA4184" s="314" t="str">
        <f t="shared" ca="1" si="458"/>
        <v/>
      </c>
    </row>
    <row r="4185" spans="1:27" x14ac:dyDescent="0.3">
      <c r="A4185" s="238"/>
      <c r="B4185" s="241" t="str">
        <f t="shared" si="455"/>
        <v/>
      </c>
      <c r="C4185" s="239"/>
      <c r="D4185" s="240" t="str">
        <f>IF(C4185&lt;&gt;"",VLOOKUP(C4185,'BASE EQUIPOS'!$G$8:$H$22,2,0),"")</f>
        <v/>
      </c>
      <c r="E4185" s="241" t="str">
        <f>IF(C4185&lt;&gt;"",VLOOKUP(C4185,'BASE EQUIPOS'!$G$8:$I$22,3,0),"")</f>
        <v/>
      </c>
      <c r="F4185" s="241" t="str">
        <f>IF(C4185&lt;&gt;"",VLOOKUP(C4185,'BASE EQUIPOS'!$G$8:$J$22,4,0),"")</f>
        <v/>
      </c>
      <c r="G4185" s="242"/>
      <c r="H4185" s="233"/>
      <c r="I4185" s="241"/>
      <c r="J4185" s="241"/>
      <c r="K4185" s="241"/>
      <c r="L4185" s="239"/>
      <c r="M4185" s="244"/>
      <c r="N4185" s="245" t="str">
        <f t="shared" ca="1" si="456"/>
        <v/>
      </c>
      <c r="O4185" s="239"/>
      <c r="P4185" s="244"/>
      <c r="Q4185" s="245" t="str">
        <f t="shared" si="457"/>
        <v/>
      </c>
      <c r="U4185" s="246" t="str">
        <f>IFERROR(VLOOKUP(C4185,'BASE EQUIPOS'!$G$8:$O$22,9,0)," ")</f>
        <v xml:space="preserve"> </v>
      </c>
      <c r="V4185" s="232" t="str">
        <f t="shared" si="459"/>
        <v/>
      </c>
      <c r="W4185" s="232" t="str">
        <f t="shared" si="460"/>
        <v/>
      </c>
      <c r="X4185" s="232" t="str">
        <f>IFERROR(VLOOKUP(W4185,Datos!$P$4:$Q$18,2,0),"")</f>
        <v/>
      </c>
      <c r="Y4185" s="232" t="str">
        <f t="shared" si="461"/>
        <v/>
      </c>
      <c r="AA4185" s="314" t="str">
        <f t="shared" ca="1" si="458"/>
        <v/>
      </c>
    </row>
    <row r="4186" spans="1:27" x14ac:dyDescent="0.3">
      <c r="A4186" s="238"/>
      <c r="B4186" s="241" t="str">
        <f t="shared" si="455"/>
        <v/>
      </c>
      <c r="C4186" s="239"/>
      <c r="D4186" s="240" t="str">
        <f>IF(C4186&lt;&gt;"",VLOOKUP(C4186,'BASE EQUIPOS'!$G$8:$H$22,2,0),"")</f>
        <v/>
      </c>
      <c r="E4186" s="241" t="str">
        <f>IF(C4186&lt;&gt;"",VLOOKUP(C4186,'BASE EQUIPOS'!$G$8:$I$22,3,0),"")</f>
        <v/>
      </c>
      <c r="F4186" s="241" t="str">
        <f>IF(C4186&lt;&gt;"",VLOOKUP(C4186,'BASE EQUIPOS'!$G$8:$J$22,4,0),"")</f>
        <v/>
      </c>
      <c r="G4186" s="242"/>
      <c r="H4186" s="233"/>
      <c r="I4186" s="241"/>
      <c r="J4186" s="241"/>
      <c r="K4186" s="241"/>
      <c r="L4186" s="239"/>
      <c r="M4186" s="244"/>
      <c r="N4186" s="245" t="str">
        <f t="shared" ca="1" si="456"/>
        <v/>
      </c>
      <c r="O4186" s="239"/>
      <c r="P4186" s="244"/>
      <c r="Q4186" s="245" t="str">
        <f t="shared" si="457"/>
        <v/>
      </c>
      <c r="U4186" s="246" t="str">
        <f>IFERROR(VLOOKUP(C4186,'BASE EQUIPOS'!$G$8:$O$22,9,0)," ")</f>
        <v xml:space="preserve"> </v>
      </c>
      <c r="V4186" s="232" t="str">
        <f t="shared" si="459"/>
        <v/>
      </c>
      <c r="W4186" s="232" t="str">
        <f t="shared" si="460"/>
        <v/>
      </c>
      <c r="X4186" s="232" t="str">
        <f>IFERROR(VLOOKUP(W4186,Datos!$P$4:$Q$18,2,0),"")</f>
        <v/>
      </c>
      <c r="Y4186" s="232" t="str">
        <f t="shared" si="461"/>
        <v/>
      </c>
      <c r="AA4186" s="314" t="str">
        <f t="shared" ca="1" si="458"/>
        <v/>
      </c>
    </row>
    <row r="4187" spans="1:27" x14ac:dyDescent="0.3">
      <c r="A4187" s="238"/>
      <c r="B4187" s="241" t="str">
        <f t="shared" si="455"/>
        <v/>
      </c>
      <c r="C4187" s="239"/>
      <c r="D4187" s="240" t="str">
        <f>IF(C4187&lt;&gt;"",VLOOKUP(C4187,'BASE EQUIPOS'!$G$8:$H$22,2,0),"")</f>
        <v/>
      </c>
      <c r="E4187" s="241" t="str">
        <f>IF(C4187&lt;&gt;"",VLOOKUP(C4187,'BASE EQUIPOS'!$G$8:$I$22,3,0),"")</f>
        <v/>
      </c>
      <c r="F4187" s="241" t="str">
        <f>IF(C4187&lt;&gt;"",VLOOKUP(C4187,'BASE EQUIPOS'!$G$8:$J$22,4,0),"")</f>
        <v/>
      </c>
      <c r="G4187" s="242"/>
      <c r="H4187" s="233"/>
      <c r="I4187" s="241"/>
      <c r="J4187" s="241"/>
      <c r="K4187" s="241"/>
      <c r="L4187" s="239"/>
      <c r="M4187" s="244"/>
      <c r="N4187" s="245" t="str">
        <f t="shared" ca="1" si="456"/>
        <v/>
      </c>
      <c r="O4187" s="239"/>
      <c r="P4187" s="244"/>
      <c r="Q4187" s="245" t="str">
        <f t="shared" si="457"/>
        <v/>
      </c>
      <c r="U4187" s="246" t="str">
        <f>IFERROR(VLOOKUP(C4187,'BASE EQUIPOS'!$G$8:$O$22,9,0)," ")</f>
        <v xml:space="preserve"> </v>
      </c>
      <c r="V4187" s="232" t="str">
        <f t="shared" si="459"/>
        <v/>
      </c>
      <c r="W4187" s="232" t="str">
        <f t="shared" si="460"/>
        <v/>
      </c>
      <c r="X4187" s="232" t="str">
        <f>IFERROR(VLOOKUP(W4187,Datos!$P$4:$Q$18,2,0),"")</f>
        <v/>
      </c>
      <c r="Y4187" s="232" t="str">
        <f t="shared" si="461"/>
        <v/>
      </c>
      <c r="AA4187" s="314" t="str">
        <f t="shared" ca="1" si="458"/>
        <v/>
      </c>
    </row>
    <row r="4188" spans="1:27" x14ac:dyDescent="0.3">
      <c r="A4188" s="238"/>
      <c r="B4188" s="241" t="str">
        <f t="shared" ref="B4188:B4251" si="462">IF(C4188&lt;&gt;"",B4187+1,"")</f>
        <v/>
      </c>
      <c r="C4188" s="239"/>
      <c r="D4188" s="240" t="str">
        <f>IF(C4188&lt;&gt;"",VLOOKUP(C4188,'BASE EQUIPOS'!$G$8:$H$22,2,0),"")</f>
        <v/>
      </c>
      <c r="E4188" s="241" t="str">
        <f>IF(C4188&lt;&gt;"",VLOOKUP(C4188,'BASE EQUIPOS'!$G$8:$I$22,3,0),"")</f>
        <v/>
      </c>
      <c r="F4188" s="241" t="str">
        <f>IF(C4188&lt;&gt;"",VLOOKUP(C4188,'BASE EQUIPOS'!$G$8:$J$22,4,0),"")</f>
        <v/>
      </c>
      <c r="G4188" s="242"/>
      <c r="H4188" s="233"/>
      <c r="I4188" s="241"/>
      <c r="J4188" s="241"/>
      <c r="K4188" s="241"/>
      <c r="L4188" s="239"/>
      <c r="M4188" s="244"/>
      <c r="N4188" s="245" t="str">
        <f t="shared" ca="1" si="456"/>
        <v/>
      </c>
      <c r="O4188" s="239"/>
      <c r="P4188" s="244"/>
      <c r="Q4188" s="245" t="str">
        <f t="shared" si="457"/>
        <v/>
      </c>
      <c r="U4188" s="246" t="str">
        <f>IFERROR(VLOOKUP(C4188,'BASE EQUIPOS'!$G$8:$O$22,9,0)," ")</f>
        <v xml:space="preserve"> </v>
      </c>
      <c r="V4188" s="232" t="str">
        <f t="shared" si="459"/>
        <v/>
      </c>
      <c r="W4188" s="232" t="str">
        <f t="shared" si="460"/>
        <v/>
      </c>
      <c r="X4188" s="232" t="str">
        <f>IFERROR(VLOOKUP(W4188,Datos!$P$4:$Q$18,2,0),"")</f>
        <v/>
      </c>
      <c r="Y4188" s="232" t="str">
        <f t="shared" si="461"/>
        <v/>
      </c>
      <c r="AA4188" s="314" t="str">
        <f t="shared" ca="1" si="458"/>
        <v/>
      </c>
    </row>
    <row r="4189" spans="1:27" x14ac:dyDescent="0.3">
      <c r="A4189" s="238"/>
      <c r="B4189" s="241" t="str">
        <f t="shared" si="462"/>
        <v/>
      </c>
      <c r="C4189" s="239"/>
      <c r="D4189" s="240" t="str">
        <f>IF(C4189&lt;&gt;"",VLOOKUP(C4189,'BASE EQUIPOS'!$G$8:$H$22,2,0),"")</f>
        <v/>
      </c>
      <c r="E4189" s="241" t="str">
        <f>IF(C4189&lt;&gt;"",VLOOKUP(C4189,'BASE EQUIPOS'!$G$8:$I$22,3,0),"")</f>
        <v/>
      </c>
      <c r="F4189" s="241" t="str">
        <f>IF(C4189&lt;&gt;"",VLOOKUP(C4189,'BASE EQUIPOS'!$G$8:$J$22,4,0),"")</f>
        <v/>
      </c>
      <c r="G4189" s="242"/>
      <c r="H4189" s="233"/>
      <c r="I4189" s="241"/>
      <c r="J4189" s="241"/>
      <c r="K4189" s="241"/>
      <c r="L4189" s="239"/>
      <c r="M4189" s="244"/>
      <c r="N4189" s="245" t="str">
        <f t="shared" ca="1" si="456"/>
        <v/>
      </c>
      <c r="O4189" s="239"/>
      <c r="P4189" s="244"/>
      <c r="Q4189" s="245" t="str">
        <f t="shared" si="457"/>
        <v/>
      </c>
      <c r="U4189" s="246" t="str">
        <f>IFERROR(VLOOKUP(C4189,'BASE EQUIPOS'!$G$8:$O$22,9,0)," ")</f>
        <v xml:space="preserve"> </v>
      </c>
      <c r="V4189" s="232" t="str">
        <f t="shared" si="459"/>
        <v/>
      </c>
      <c r="W4189" s="232" t="str">
        <f t="shared" si="460"/>
        <v/>
      </c>
      <c r="X4189" s="232" t="str">
        <f>IFERROR(VLOOKUP(W4189,Datos!$P$4:$Q$18,2,0),"")</f>
        <v/>
      </c>
      <c r="Y4189" s="232" t="str">
        <f t="shared" si="461"/>
        <v/>
      </c>
      <c r="AA4189" s="314" t="str">
        <f t="shared" ca="1" si="458"/>
        <v/>
      </c>
    </row>
    <row r="4190" spans="1:27" x14ac:dyDescent="0.3">
      <c r="A4190" s="238"/>
      <c r="B4190" s="241" t="str">
        <f t="shared" si="462"/>
        <v/>
      </c>
      <c r="C4190" s="239"/>
      <c r="D4190" s="240" t="str">
        <f>IF(C4190&lt;&gt;"",VLOOKUP(C4190,'BASE EQUIPOS'!$G$8:$H$22,2,0),"")</f>
        <v/>
      </c>
      <c r="E4190" s="241" t="str">
        <f>IF(C4190&lt;&gt;"",VLOOKUP(C4190,'BASE EQUIPOS'!$G$8:$I$22,3,0),"")</f>
        <v/>
      </c>
      <c r="F4190" s="241" t="str">
        <f>IF(C4190&lt;&gt;"",VLOOKUP(C4190,'BASE EQUIPOS'!$G$8:$J$22,4,0),"")</f>
        <v/>
      </c>
      <c r="G4190" s="242"/>
      <c r="H4190" s="233"/>
      <c r="I4190" s="241"/>
      <c r="J4190" s="241"/>
      <c r="K4190" s="241"/>
      <c r="L4190" s="239"/>
      <c r="M4190" s="244"/>
      <c r="N4190" s="245" t="str">
        <f t="shared" ca="1" si="456"/>
        <v/>
      </c>
      <c r="O4190" s="239"/>
      <c r="P4190" s="244"/>
      <c r="Q4190" s="245" t="str">
        <f t="shared" si="457"/>
        <v/>
      </c>
      <c r="U4190" s="246" t="str">
        <f>IFERROR(VLOOKUP(C4190,'BASE EQUIPOS'!$G$8:$O$22,9,0)," ")</f>
        <v xml:space="preserve"> </v>
      </c>
      <c r="V4190" s="232" t="str">
        <f t="shared" si="459"/>
        <v/>
      </c>
      <c r="W4190" s="232" t="str">
        <f t="shared" si="460"/>
        <v/>
      </c>
      <c r="X4190" s="232" t="str">
        <f>IFERROR(VLOOKUP(W4190,Datos!$P$4:$Q$18,2,0),"")</f>
        <v/>
      </c>
      <c r="Y4190" s="232" t="str">
        <f t="shared" si="461"/>
        <v/>
      </c>
      <c r="AA4190" s="314" t="str">
        <f t="shared" ca="1" si="458"/>
        <v/>
      </c>
    </row>
    <row r="4191" spans="1:27" x14ac:dyDescent="0.3">
      <c r="A4191" s="238"/>
      <c r="B4191" s="241" t="str">
        <f t="shared" si="462"/>
        <v/>
      </c>
      <c r="C4191" s="239"/>
      <c r="D4191" s="240" t="str">
        <f>IF(C4191&lt;&gt;"",VLOOKUP(C4191,'BASE EQUIPOS'!$G$8:$H$22,2,0),"")</f>
        <v/>
      </c>
      <c r="E4191" s="241" t="str">
        <f>IF(C4191&lt;&gt;"",VLOOKUP(C4191,'BASE EQUIPOS'!$G$8:$I$22,3,0),"")</f>
        <v/>
      </c>
      <c r="F4191" s="241" t="str">
        <f>IF(C4191&lt;&gt;"",VLOOKUP(C4191,'BASE EQUIPOS'!$G$8:$J$22,4,0),"")</f>
        <v/>
      </c>
      <c r="G4191" s="242"/>
      <c r="H4191" s="233"/>
      <c r="I4191" s="241"/>
      <c r="J4191" s="241"/>
      <c r="K4191" s="241"/>
      <c r="L4191" s="239"/>
      <c r="M4191" s="244"/>
      <c r="N4191" s="245" t="str">
        <f t="shared" ca="1" si="456"/>
        <v/>
      </c>
      <c r="O4191" s="239"/>
      <c r="P4191" s="244"/>
      <c r="Q4191" s="245" t="str">
        <f t="shared" si="457"/>
        <v/>
      </c>
      <c r="U4191" s="246" t="str">
        <f>IFERROR(VLOOKUP(C4191,'BASE EQUIPOS'!$G$8:$O$22,9,0)," ")</f>
        <v xml:space="preserve"> </v>
      </c>
      <c r="V4191" s="232" t="str">
        <f t="shared" si="459"/>
        <v/>
      </c>
      <c r="W4191" s="232" t="str">
        <f t="shared" si="460"/>
        <v/>
      </c>
      <c r="X4191" s="232" t="str">
        <f>IFERROR(VLOOKUP(W4191,Datos!$P$4:$Q$18,2,0),"")</f>
        <v/>
      </c>
      <c r="Y4191" s="232" t="str">
        <f t="shared" si="461"/>
        <v/>
      </c>
      <c r="AA4191" s="314" t="str">
        <f t="shared" ca="1" si="458"/>
        <v/>
      </c>
    </row>
    <row r="4192" spans="1:27" x14ac:dyDescent="0.3">
      <c r="A4192" s="238"/>
      <c r="B4192" s="241" t="str">
        <f t="shared" si="462"/>
        <v/>
      </c>
      <c r="C4192" s="239"/>
      <c r="D4192" s="240" t="str">
        <f>IF(C4192&lt;&gt;"",VLOOKUP(C4192,'BASE EQUIPOS'!$G$8:$H$22,2,0),"")</f>
        <v/>
      </c>
      <c r="E4192" s="241" t="str">
        <f>IF(C4192&lt;&gt;"",VLOOKUP(C4192,'BASE EQUIPOS'!$G$8:$I$22,3,0),"")</f>
        <v/>
      </c>
      <c r="F4192" s="241" t="str">
        <f>IF(C4192&lt;&gt;"",VLOOKUP(C4192,'BASE EQUIPOS'!$G$8:$J$22,4,0),"")</f>
        <v/>
      </c>
      <c r="G4192" s="242"/>
      <c r="H4192" s="233"/>
      <c r="I4192" s="241"/>
      <c r="J4192" s="241"/>
      <c r="K4192" s="241"/>
      <c r="L4192" s="239"/>
      <c r="M4192" s="244"/>
      <c r="N4192" s="245" t="str">
        <f t="shared" ca="1" si="456"/>
        <v/>
      </c>
      <c r="O4192" s="239"/>
      <c r="P4192" s="244"/>
      <c r="Q4192" s="245" t="str">
        <f t="shared" si="457"/>
        <v/>
      </c>
      <c r="U4192" s="246" t="str">
        <f>IFERROR(VLOOKUP(C4192,'BASE EQUIPOS'!$G$8:$O$22,9,0)," ")</f>
        <v xml:space="preserve"> </v>
      </c>
      <c r="V4192" s="232" t="str">
        <f t="shared" si="459"/>
        <v/>
      </c>
      <c r="W4192" s="232" t="str">
        <f t="shared" si="460"/>
        <v/>
      </c>
      <c r="X4192" s="232" t="str">
        <f>IFERROR(VLOOKUP(W4192,Datos!$P$4:$Q$18,2,0),"")</f>
        <v/>
      </c>
      <c r="Y4192" s="232" t="str">
        <f t="shared" si="461"/>
        <v/>
      </c>
      <c r="AA4192" s="314" t="str">
        <f t="shared" ca="1" si="458"/>
        <v/>
      </c>
    </row>
    <row r="4193" spans="1:27" x14ac:dyDescent="0.3">
      <c r="A4193" s="238"/>
      <c r="B4193" s="241" t="str">
        <f t="shared" si="462"/>
        <v/>
      </c>
      <c r="C4193" s="239"/>
      <c r="D4193" s="240" t="str">
        <f>IF(C4193&lt;&gt;"",VLOOKUP(C4193,'BASE EQUIPOS'!$G$8:$H$22,2,0),"")</f>
        <v/>
      </c>
      <c r="E4193" s="241" t="str">
        <f>IF(C4193&lt;&gt;"",VLOOKUP(C4193,'BASE EQUIPOS'!$G$8:$I$22,3,0),"")</f>
        <v/>
      </c>
      <c r="F4193" s="241" t="str">
        <f>IF(C4193&lt;&gt;"",VLOOKUP(C4193,'BASE EQUIPOS'!$G$8:$J$22,4,0),"")</f>
        <v/>
      </c>
      <c r="G4193" s="242"/>
      <c r="H4193" s="233"/>
      <c r="I4193" s="241"/>
      <c r="J4193" s="241"/>
      <c r="K4193" s="241"/>
      <c r="L4193" s="239"/>
      <c r="M4193" s="244"/>
      <c r="N4193" s="245" t="str">
        <f t="shared" ca="1" si="456"/>
        <v/>
      </c>
      <c r="O4193" s="239"/>
      <c r="P4193" s="244"/>
      <c r="Q4193" s="245" t="str">
        <f t="shared" si="457"/>
        <v/>
      </c>
      <c r="U4193" s="246" t="str">
        <f>IFERROR(VLOOKUP(C4193,'BASE EQUIPOS'!$G$8:$O$22,9,0)," ")</f>
        <v xml:space="preserve"> </v>
      </c>
      <c r="V4193" s="232" t="str">
        <f t="shared" si="459"/>
        <v/>
      </c>
      <c r="W4193" s="232" t="str">
        <f t="shared" si="460"/>
        <v/>
      </c>
      <c r="X4193" s="232" t="str">
        <f>IFERROR(VLOOKUP(W4193,Datos!$P$4:$Q$18,2,0),"")</f>
        <v/>
      </c>
      <c r="Y4193" s="232" t="str">
        <f t="shared" si="461"/>
        <v/>
      </c>
      <c r="AA4193" s="314" t="str">
        <f t="shared" ca="1" si="458"/>
        <v/>
      </c>
    </row>
    <row r="4194" spans="1:27" x14ac:dyDescent="0.3">
      <c r="A4194" s="238"/>
      <c r="B4194" s="241" t="str">
        <f t="shared" si="462"/>
        <v/>
      </c>
      <c r="C4194" s="239"/>
      <c r="D4194" s="240" t="str">
        <f>IF(C4194&lt;&gt;"",VLOOKUP(C4194,'BASE EQUIPOS'!$G$8:$H$22,2,0),"")</f>
        <v/>
      </c>
      <c r="E4194" s="241" t="str">
        <f>IF(C4194&lt;&gt;"",VLOOKUP(C4194,'BASE EQUIPOS'!$G$8:$I$22,3,0),"")</f>
        <v/>
      </c>
      <c r="F4194" s="241" t="str">
        <f>IF(C4194&lt;&gt;"",VLOOKUP(C4194,'BASE EQUIPOS'!$G$8:$J$22,4,0),"")</f>
        <v/>
      </c>
      <c r="G4194" s="242"/>
      <c r="H4194" s="233"/>
      <c r="I4194" s="241"/>
      <c r="J4194" s="241"/>
      <c r="K4194" s="241"/>
      <c r="L4194" s="239"/>
      <c r="M4194" s="244"/>
      <c r="N4194" s="245" t="str">
        <f t="shared" ca="1" si="456"/>
        <v/>
      </c>
      <c r="O4194" s="239"/>
      <c r="P4194" s="244"/>
      <c r="Q4194" s="245" t="str">
        <f t="shared" si="457"/>
        <v/>
      </c>
      <c r="U4194" s="246" t="str">
        <f>IFERROR(VLOOKUP(C4194,'BASE EQUIPOS'!$G$8:$O$22,9,0)," ")</f>
        <v xml:space="preserve"> </v>
      </c>
      <c r="V4194" s="232" t="str">
        <f t="shared" si="459"/>
        <v/>
      </c>
      <c r="W4194" s="232" t="str">
        <f t="shared" si="460"/>
        <v/>
      </c>
      <c r="X4194" s="232" t="str">
        <f>IFERROR(VLOOKUP(W4194,Datos!$P$4:$Q$18,2,0),"")</f>
        <v/>
      </c>
      <c r="Y4194" s="232" t="str">
        <f t="shared" si="461"/>
        <v/>
      </c>
      <c r="AA4194" s="314" t="str">
        <f t="shared" ca="1" si="458"/>
        <v/>
      </c>
    </row>
    <row r="4195" spans="1:27" x14ac:dyDescent="0.3">
      <c r="A4195" s="238"/>
      <c r="B4195" s="241" t="str">
        <f t="shared" si="462"/>
        <v/>
      </c>
      <c r="C4195" s="239"/>
      <c r="D4195" s="240" t="str">
        <f>IF(C4195&lt;&gt;"",VLOOKUP(C4195,'BASE EQUIPOS'!$G$8:$H$22,2,0),"")</f>
        <v/>
      </c>
      <c r="E4195" s="241" t="str">
        <f>IF(C4195&lt;&gt;"",VLOOKUP(C4195,'BASE EQUIPOS'!$G$8:$I$22,3,0),"")</f>
        <v/>
      </c>
      <c r="F4195" s="241" t="str">
        <f>IF(C4195&lt;&gt;"",VLOOKUP(C4195,'BASE EQUIPOS'!$G$8:$J$22,4,0),"")</f>
        <v/>
      </c>
      <c r="G4195" s="242"/>
      <c r="H4195" s="233"/>
      <c r="I4195" s="241"/>
      <c r="J4195" s="241"/>
      <c r="K4195" s="241"/>
      <c r="L4195" s="239"/>
      <c r="M4195" s="244"/>
      <c r="N4195" s="245" t="str">
        <f t="shared" ca="1" si="456"/>
        <v/>
      </c>
      <c r="O4195" s="239"/>
      <c r="P4195" s="244"/>
      <c r="Q4195" s="245" t="str">
        <f t="shared" si="457"/>
        <v/>
      </c>
      <c r="U4195" s="246" t="str">
        <f>IFERROR(VLOOKUP(C4195,'BASE EQUIPOS'!$G$8:$O$22,9,0)," ")</f>
        <v xml:space="preserve"> </v>
      </c>
      <c r="V4195" s="232" t="str">
        <f t="shared" si="459"/>
        <v/>
      </c>
      <c r="W4195" s="232" t="str">
        <f t="shared" si="460"/>
        <v/>
      </c>
      <c r="X4195" s="232" t="str">
        <f>IFERROR(VLOOKUP(W4195,Datos!$P$4:$Q$18,2,0),"")</f>
        <v/>
      </c>
      <c r="Y4195" s="232" t="str">
        <f t="shared" si="461"/>
        <v/>
      </c>
      <c r="AA4195" s="314" t="str">
        <f t="shared" ca="1" si="458"/>
        <v/>
      </c>
    </row>
    <row r="4196" spans="1:27" x14ac:dyDescent="0.3">
      <c r="A4196" s="238"/>
      <c r="B4196" s="241" t="str">
        <f t="shared" si="462"/>
        <v/>
      </c>
      <c r="C4196" s="239"/>
      <c r="D4196" s="240" t="str">
        <f>IF(C4196&lt;&gt;"",VLOOKUP(C4196,'BASE EQUIPOS'!$G$8:$H$22,2,0),"")</f>
        <v/>
      </c>
      <c r="E4196" s="241" t="str">
        <f>IF(C4196&lt;&gt;"",VLOOKUP(C4196,'BASE EQUIPOS'!$G$8:$I$22,3,0),"")</f>
        <v/>
      </c>
      <c r="F4196" s="241" t="str">
        <f>IF(C4196&lt;&gt;"",VLOOKUP(C4196,'BASE EQUIPOS'!$G$8:$J$22,4,0),"")</f>
        <v/>
      </c>
      <c r="G4196" s="242"/>
      <c r="H4196" s="233"/>
      <c r="I4196" s="241"/>
      <c r="J4196" s="241"/>
      <c r="K4196" s="241"/>
      <c r="L4196" s="239"/>
      <c r="M4196" s="244"/>
      <c r="N4196" s="245" t="str">
        <f t="shared" ca="1" si="456"/>
        <v/>
      </c>
      <c r="O4196" s="239"/>
      <c r="P4196" s="244"/>
      <c r="Q4196" s="245" t="str">
        <f t="shared" si="457"/>
        <v/>
      </c>
      <c r="U4196" s="246" t="str">
        <f>IFERROR(VLOOKUP(C4196,'BASE EQUIPOS'!$G$8:$O$22,9,0)," ")</f>
        <v xml:space="preserve"> </v>
      </c>
      <c r="V4196" s="232" t="str">
        <f t="shared" si="459"/>
        <v/>
      </c>
      <c r="W4196" s="232" t="str">
        <f t="shared" si="460"/>
        <v/>
      </c>
      <c r="X4196" s="232" t="str">
        <f>IFERROR(VLOOKUP(W4196,Datos!$P$4:$Q$18,2,0),"")</f>
        <v/>
      </c>
      <c r="Y4196" s="232" t="str">
        <f t="shared" si="461"/>
        <v/>
      </c>
      <c r="AA4196" s="314" t="str">
        <f t="shared" ca="1" si="458"/>
        <v/>
      </c>
    </row>
    <row r="4197" spans="1:27" x14ac:dyDescent="0.3">
      <c r="A4197" s="238"/>
      <c r="B4197" s="241" t="str">
        <f t="shared" si="462"/>
        <v/>
      </c>
      <c r="C4197" s="239"/>
      <c r="D4197" s="240" t="str">
        <f>IF(C4197&lt;&gt;"",VLOOKUP(C4197,'BASE EQUIPOS'!$G$8:$H$22,2,0),"")</f>
        <v/>
      </c>
      <c r="E4197" s="241" t="str">
        <f>IF(C4197&lt;&gt;"",VLOOKUP(C4197,'BASE EQUIPOS'!$G$8:$I$22,3,0),"")</f>
        <v/>
      </c>
      <c r="F4197" s="241" t="str">
        <f>IF(C4197&lt;&gt;"",VLOOKUP(C4197,'BASE EQUIPOS'!$G$8:$J$22,4,0),"")</f>
        <v/>
      </c>
      <c r="G4197" s="242"/>
      <c r="H4197" s="233"/>
      <c r="I4197" s="241"/>
      <c r="J4197" s="241"/>
      <c r="K4197" s="241"/>
      <c r="L4197" s="239"/>
      <c r="M4197" s="244"/>
      <c r="N4197" s="245" t="str">
        <f t="shared" ca="1" si="456"/>
        <v/>
      </c>
      <c r="O4197" s="239"/>
      <c r="P4197" s="244"/>
      <c r="Q4197" s="245" t="str">
        <f t="shared" si="457"/>
        <v/>
      </c>
      <c r="U4197" s="246" t="str">
        <f>IFERROR(VLOOKUP(C4197,'BASE EQUIPOS'!$G$8:$O$22,9,0)," ")</f>
        <v xml:space="preserve"> </v>
      </c>
      <c r="V4197" s="232" t="str">
        <f t="shared" si="459"/>
        <v/>
      </c>
      <c r="W4197" s="232" t="str">
        <f t="shared" si="460"/>
        <v/>
      </c>
      <c r="X4197" s="232" t="str">
        <f>IFERROR(VLOOKUP(W4197,Datos!$P$4:$Q$18,2,0),"")</f>
        <v/>
      </c>
      <c r="Y4197" s="232" t="str">
        <f t="shared" si="461"/>
        <v/>
      </c>
      <c r="AA4197" s="314" t="str">
        <f t="shared" ca="1" si="458"/>
        <v/>
      </c>
    </row>
    <row r="4198" spans="1:27" x14ac:dyDescent="0.3">
      <c r="A4198" s="238"/>
      <c r="B4198" s="241" t="str">
        <f t="shared" si="462"/>
        <v/>
      </c>
      <c r="C4198" s="239"/>
      <c r="D4198" s="240" t="str">
        <f>IF(C4198&lt;&gt;"",VLOOKUP(C4198,'BASE EQUIPOS'!$G$8:$H$22,2,0),"")</f>
        <v/>
      </c>
      <c r="E4198" s="241" t="str">
        <f>IF(C4198&lt;&gt;"",VLOOKUP(C4198,'BASE EQUIPOS'!$G$8:$I$22,3,0),"")</f>
        <v/>
      </c>
      <c r="F4198" s="241" t="str">
        <f>IF(C4198&lt;&gt;"",VLOOKUP(C4198,'BASE EQUIPOS'!$G$8:$J$22,4,0),"")</f>
        <v/>
      </c>
      <c r="G4198" s="242"/>
      <c r="H4198" s="233"/>
      <c r="I4198" s="241"/>
      <c r="J4198" s="241"/>
      <c r="K4198" s="241"/>
      <c r="L4198" s="239"/>
      <c r="M4198" s="244"/>
      <c r="N4198" s="245" t="str">
        <f t="shared" ca="1" si="456"/>
        <v/>
      </c>
      <c r="O4198" s="239"/>
      <c r="P4198" s="244"/>
      <c r="Q4198" s="245" t="str">
        <f t="shared" si="457"/>
        <v/>
      </c>
      <c r="U4198" s="246" t="str">
        <f>IFERROR(VLOOKUP(C4198,'BASE EQUIPOS'!$G$8:$O$22,9,0)," ")</f>
        <v xml:space="preserve"> </v>
      </c>
      <c r="V4198" s="232" t="str">
        <f t="shared" si="459"/>
        <v/>
      </c>
      <c r="W4198" s="232" t="str">
        <f t="shared" si="460"/>
        <v/>
      </c>
      <c r="X4198" s="232" t="str">
        <f>IFERROR(VLOOKUP(W4198,Datos!$P$4:$Q$18,2,0),"")</f>
        <v/>
      </c>
      <c r="Y4198" s="232" t="str">
        <f t="shared" si="461"/>
        <v/>
      </c>
      <c r="AA4198" s="314" t="str">
        <f t="shared" ca="1" si="458"/>
        <v/>
      </c>
    </row>
    <row r="4199" spans="1:27" x14ac:dyDescent="0.3">
      <c r="A4199" s="238"/>
      <c r="B4199" s="241" t="str">
        <f t="shared" si="462"/>
        <v/>
      </c>
      <c r="C4199" s="239"/>
      <c r="D4199" s="240" t="str">
        <f>IF(C4199&lt;&gt;"",VLOOKUP(C4199,'BASE EQUIPOS'!$G$8:$H$22,2,0),"")</f>
        <v/>
      </c>
      <c r="E4199" s="241" t="str">
        <f>IF(C4199&lt;&gt;"",VLOOKUP(C4199,'BASE EQUIPOS'!$G$8:$I$22,3,0),"")</f>
        <v/>
      </c>
      <c r="F4199" s="241" t="str">
        <f>IF(C4199&lt;&gt;"",VLOOKUP(C4199,'BASE EQUIPOS'!$G$8:$J$22,4,0),"")</f>
        <v/>
      </c>
      <c r="G4199" s="242"/>
      <c r="H4199" s="233"/>
      <c r="I4199" s="241"/>
      <c r="J4199" s="241"/>
      <c r="K4199" s="241"/>
      <c r="L4199" s="239"/>
      <c r="M4199" s="244"/>
      <c r="N4199" s="245" t="str">
        <f t="shared" ca="1" si="456"/>
        <v/>
      </c>
      <c r="O4199" s="239"/>
      <c r="P4199" s="244"/>
      <c r="Q4199" s="245" t="str">
        <f t="shared" si="457"/>
        <v/>
      </c>
      <c r="U4199" s="246" t="str">
        <f>IFERROR(VLOOKUP(C4199,'BASE EQUIPOS'!$G$8:$O$22,9,0)," ")</f>
        <v xml:space="preserve"> </v>
      </c>
      <c r="V4199" s="232" t="str">
        <f t="shared" si="459"/>
        <v/>
      </c>
      <c r="W4199" s="232" t="str">
        <f t="shared" si="460"/>
        <v/>
      </c>
      <c r="X4199" s="232" t="str">
        <f>IFERROR(VLOOKUP(W4199,Datos!$P$4:$Q$18,2,0),"")</f>
        <v/>
      </c>
      <c r="Y4199" s="232" t="str">
        <f t="shared" si="461"/>
        <v/>
      </c>
      <c r="AA4199" s="314" t="str">
        <f t="shared" ca="1" si="458"/>
        <v/>
      </c>
    </row>
    <row r="4200" spans="1:27" x14ac:dyDescent="0.3">
      <c r="A4200" s="238"/>
      <c r="B4200" s="241" t="str">
        <f t="shared" si="462"/>
        <v/>
      </c>
      <c r="C4200" s="239"/>
      <c r="D4200" s="240" t="str">
        <f>IF(C4200&lt;&gt;"",VLOOKUP(C4200,'BASE EQUIPOS'!$G$8:$H$22,2,0),"")</f>
        <v/>
      </c>
      <c r="E4200" s="241" t="str">
        <f>IF(C4200&lt;&gt;"",VLOOKUP(C4200,'BASE EQUIPOS'!$G$8:$I$22,3,0),"")</f>
        <v/>
      </c>
      <c r="F4200" s="241" t="str">
        <f>IF(C4200&lt;&gt;"",VLOOKUP(C4200,'BASE EQUIPOS'!$G$8:$J$22,4,0),"")</f>
        <v/>
      </c>
      <c r="G4200" s="242"/>
      <c r="H4200" s="233"/>
      <c r="I4200" s="241"/>
      <c r="J4200" s="241"/>
      <c r="K4200" s="241"/>
      <c r="L4200" s="239"/>
      <c r="M4200" s="244"/>
      <c r="N4200" s="245" t="str">
        <f t="shared" ca="1" si="456"/>
        <v/>
      </c>
      <c r="O4200" s="239"/>
      <c r="P4200" s="244"/>
      <c r="Q4200" s="245" t="str">
        <f t="shared" si="457"/>
        <v/>
      </c>
      <c r="U4200" s="246" t="str">
        <f>IFERROR(VLOOKUP(C4200,'BASE EQUIPOS'!$G$8:$O$22,9,0)," ")</f>
        <v xml:space="preserve"> </v>
      </c>
      <c r="V4200" s="232" t="str">
        <f t="shared" si="459"/>
        <v/>
      </c>
      <c r="W4200" s="232" t="str">
        <f t="shared" si="460"/>
        <v/>
      </c>
      <c r="X4200" s="232" t="str">
        <f>IFERROR(VLOOKUP(W4200,Datos!$P$4:$Q$18,2,0),"")</f>
        <v/>
      </c>
      <c r="Y4200" s="232" t="str">
        <f t="shared" si="461"/>
        <v/>
      </c>
      <c r="AA4200" s="314" t="str">
        <f t="shared" ca="1" si="458"/>
        <v/>
      </c>
    </row>
    <row r="4201" spans="1:27" x14ac:dyDescent="0.3">
      <c r="A4201" s="238"/>
      <c r="B4201" s="241" t="str">
        <f t="shared" si="462"/>
        <v/>
      </c>
      <c r="C4201" s="239"/>
      <c r="D4201" s="240" t="str">
        <f>IF(C4201&lt;&gt;"",VLOOKUP(C4201,'BASE EQUIPOS'!$G$8:$H$22,2,0),"")</f>
        <v/>
      </c>
      <c r="E4201" s="241" t="str">
        <f>IF(C4201&lt;&gt;"",VLOOKUP(C4201,'BASE EQUIPOS'!$G$8:$I$22,3,0),"")</f>
        <v/>
      </c>
      <c r="F4201" s="241" t="str">
        <f>IF(C4201&lt;&gt;"",VLOOKUP(C4201,'BASE EQUIPOS'!$G$8:$J$22,4,0),"")</f>
        <v/>
      </c>
      <c r="G4201" s="242"/>
      <c r="H4201" s="233"/>
      <c r="I4201" s="241"/>
      <c r="J4201" s="241"/>
      <c r="K4201" s="241"/>
      <c r="L4201" s="239"/>
      <c r="M4201" s="244"/>
      <c r="N4201" s="245" t="str">
        <f t="shared" ca="1" si="456"/>
        <v/>
      </c>
      <c r="O4201" s="239"/>
      <c r="P4201" s="244"/>
      <c r="Q4201" s="245" t="str">
        <f t="shared" si="457"/>
        <v/>
      </c>
      <c r="U4201" s="246" t="str">
        <f>IFERROR(VLOOKUP(C4201,'BASE EQUIPOS'!$G$8:$O$22,9,0)," ")</f>
        <v xml:space="preserve"> </v>
      </c>
      <c r="V4201" s="232" t="str">
        <f t="shared" si="459"/>
        <v/>
      </c>
      <c r="W4201" s="232" t="str">
        <f t="shared" si="460"/>
        <v/>
      </c>
      <c r="X4201" s="232" t="str">
        <f>IFERROR(VLOOKUP(W4201,Datos!$P$4:$Q$18,2,0),"")</f>
        <v/>
      </c>
      <c r="Y4201" s="232" t="str">
        <f t="shared" si="461"/>
        <v/>
      </c>
      <c r="AA4201" s="314" t="str">
        <f t="shared" ca="1" si="458"/>
        <v/>
      </c>
    </row>
    <row r="4202" spans="1:27" x14ac:dyDescent="0.3">
      <c r="A4202" s="238"/>
      <c r="B4202" s="241" t="str">
        <f t="shared" si="462"/>
        <v/>
      </c>
      <c r="C4202" s="239"/>
      <c r="D4202" s="240" t="str">
        <f>IF(C4202&lt;&gt;"",VLOOKUP(C4202,'BASE EQUIPOS'!$G$8:$H$22,2,0),"")</f>
        <v/>
      </c>
      <c r="E4202" s="241" t="str">
        <f>IF(C4202&lt;&gt;"",VLOOKUP(C4202,'BASE EQUIPOS'!$G$8:$I$22,3,0),"")</f>
        <v/>
      </c>
      <c r="F4202" s="241" t="str">
        <f>IF(C4202&lt;&gt;"",VLOOKUP(C4202,'BASE EQUIPOS'!$G$8:$J$22,4,0),"")</f>
        <v/>
      </c>
      <c r="G4202" s="242"/>
      <c r="H4202" s="233"/>
      <c r="I4202" s="241"/>
      <c r="J4202" s="241"/>
      <c r="K4202" s="241"/>
      <c r="L4202" s="239"/>
      <c r="M4202" s="244"/>
      <c r="N4202" s="245" t="str">
        <f t="shared" ca="1" si="456"/>
        <v/>
      </c>
      <c r="O4202" s="239"/>
      <c r="P4202" s="244"/>
      <c r="Q4202" s="245" t="str">
        <f t="shared" si="457"/>
        <v/>
      </c>
      <c r="U4202" s="246" t="str">
        <f>IFERROR(VLOOKUP(C4202,'BASE EQUIPOS'!$G$8:$O$22,9,0)," ")</f>
        <v xml:space="preserve"> </v>
      </c>
      <c r="V4202" s="232" t="str">
        <f t="shared" si="459"/>
        <v/>
      </c>
      <c r="W4202" s="232" t="str">
        <f t="shared" si="460"/>
        <v/>
      </c>
      <c r="X4202" s="232" t="str">
        <f>IFERROR(VLOOKUP(W4202,Datos!$P$4:$Q$18,2,0),"")</f>
        <v/>
      </c>
      <c r="Y4202" s="232" t="str">
        <f t="shared" si="461"/>
        <v/>
      </c>
      <c r="AA4202" s="314" t="str">
        <f t="shared" ca="1" si="458"/>
        <v/>
      </c>
    </row>
    <row r="4203" spans="1:27" x14ac:dyDescent="0.3">
      <c r="A4203" s="238"/>
      <c r="B4203" s="241" t="str">
        <f t="shared" si="462"/>
        <v/>
      </c>
      <c r="C4203" s="239"/>
      <c r="D4203" s="240" t="str">
        <f>IF(C4203&lt;&gt;"",VLOOKUP(C4203,'BASE EQUIPOS'!$G$8:$H$22,2,0),"")</f>
        <v/>
      </c>
      <c r="E4203" s="241" t="str">
        <f>IF(C4203&lt;&gt;"",VLOOKUP(C4203,'BASE EQUIPOS'!$G$8:$I$22,3,0),"")</f>
        <v/>
      </c>
      <c r="F4203" s="241" t="str">
        <f>IF(C4203&lt;&gt;"",VLOOKUP(C4203,'BASE EQUIPOS'!$G$8:$J$22,4,0),"")</f>
        <v/>
      </c>
      <c r="G4203" s="242"/>
      <c r="H4203" s="233"/>
      <c r="I4203" s="241"/>
      <c r="J4203" s="241"/>
      <c r="K4203" s="241"/>
      <c r="L4203" s="239"/>
      <c r="M4203" s="244"/>
      <c r="N4203" s="245" t="str">
        <f t="shared" ca="1" si="456"/>
        <v/>
      </c>
      <c r="O4203" s="239"/>
      <c r="P4203" s="244"/>
      <c r="Q4203" s="245" t="str">
        <f t="shared" si="457"/>
        <v/>
      </c>
      <c r="U4203" s="246" t="str">
        <f>IFERROR(VLOOKUP(C4203,'BASE EQUIPOS'!$G$8:$O$22,9,0)," ")</f>
        <v xml:space="preserve"> </v>
      </c>
      <c r="V4203" s="232" t="str">
        <f t="shared" si="459"/>
        <v/>
      </c>
      <c r="W4203" s="232" t="str">
        <f t="shared" si="460"/>
        <v/>
      </c>
      <c r="X4203" s="232" t="str">
        <f>IFERROR(VLOOKUP(W4203,Datos!$P$4:$Q$18,2,0),"")</f>
        <v/>
      </c>
      <c r="Y4203" s="232" t="str">
        <f t="shared" si="461"/>
        <v/>
      </c>
      <c r="AA4203" s="314" t="str">
        <f t="shared" ca="1" si="458"/>
        <v/>
      </c>
    </row>
    <row r="4204" spans="1:27" x14ac:dyDescent="0.3">
      <c r="A4204" s="238"/>
      <c r="B4204" s="241" t="str">
        <f t="shared" si="462"/>
        <v/>
      </c>
      <c r="C4204" s="239"/>
      <c r="D4204" s="240" t="str">
        <f>IF(C4204&lt;&gt;"",VLOOKUP(C4204,'BASE EQUIPOS'!$G$8:$H$22,2,0),"")</f>
        <v/>
      </c>
      <c r="E4204" s="241" t="str">
        <f>IF(C4204&lt;&gt;"",VLOOKUP(C4204,'BASE EQUIPOS'!$G$8:$I$22,3,0),"")</f>
        <v/>
      </c>
      <c r="F4204" s="241" t="str">
        <f>IF(C4204&lt;&gt;"",VLOOKUP(C4204,'BASE EQUIPOS'!$G$8:$J$22,4,0),"")</f>
        <v/>
      </c>
      <c r="G4204" s="242"/>
      <c r="H4204" s="233"/>
      <c r="I4204" s="241"/>
      <c r="J4204" s="241"/>
      <c r="K4204" s="241"/>
      <c r="L4204" s="239"/>
      <c r="M4204" s="244"/>
      <c r="N4204" s="245" t="str">
        <f t="shared" ca="1" si="456"/>
        <v/>
      </c>
      <c r="O4204" s="239"/>
      <c r="P4204" s="244"/>
      <c r="Q4204" s="245" t="str">
        <f t="shared" si="457"/>
        <v/>
      </c>
      <c r="U4204" s="246" t="str">
        <f>IFERROR(VLOOKUP(C4204,'BASE EQUIPOS'!$G$8:$O$22,9,0)," ")</f>
        <v xml:space="preserve"> </v>
      </c>
      <c r="V4204" s="232" t="str">
        <f t="shared" si="459"/>
        <v/>
      </c>
      <c r="W4204" s="232" t="str">
        <f t="shared" si="460"/>
        <v/>
      </c>
      <c r="X4204" s="232" t="str">
        <f>IFERROR(VLOOKUP(W4204,Datos!$P$4:$Q$18,2,0),"")</f>
        <v/>
      </c>
      <c r="Y4204" s="232" t="str">
        <f t="shared" si="461"/>
        <v/>
      </c>
      <c r="AA4204" s="314" t="str">
        <f t="shared" ca="1" si="458"/>
        <v/>
      </c>
    </row>
    <row r="4205" spans="1:27" x14ac:dyDescent="0.3">
      <c r="A4205" s="238"/>
      <c r="B4205" s="241" t="str">
        <f t="shared" si="462"/>
        <v/>
      </c>
      <c r="C4205" s="239"/>
      <c r="D4205" s="240" t="str">
        <f>IF(C4205&lt;&gt;"",VLOOKUP(C4205,'BASE EQUIPOS'!$G$8:$H$22,2,0),"")</f>
        <v/>
      </c>
      <c r="E4205" s="241" t="str">
        <f>IF(C4205&lt;&gt;"",VLOOKUP(C4205,'BASE EQUIPOS'!$G$8:$I$22,3,0),"")</f>
        <v/>
      </c>
      <c r="F4205" s="241" t="str">
        <f>IF(C4205&lt;&gt;"",VLOOKUP(C4205,'BASE EQUIPOS'!$G$8:$J$22,4,0),"")</f>
        <v/>
      </c>
      <c r="G4205" s="242"/>
      <c r="H4205" s="233"/>
      <c r="I4205" s="241"/>
      <c r="J4205" s="241"/>
      <c r="K4205" s="241"/>
      <c r="L4205" s="239"/>
      <c r="M4205" s="244"/>
      <c r="N4205" s="245" t="str">
        <f t="shared" ca="1" si="456"/>
        <v/>
      </c>
      <c r="O4205" s="239"/>
      <c r="P4205" s="244"/>
      <c r="Q4205" s="245" t="str">
        <f t="shared" si="457"/>
        <v/>
      </c>
      <c r="U4205" s="246" t="str">
        <f>IFERROR(VLOOKUP(C4205,'BASE EQUIPOS'!$G$8:$O$22,9,0)," ")</f>
        <v xml:space="preserve"> </v>
      </c>
      <c r="V4205" s="232" t="str">
        <f t="shared" si="459"/>
        <v/>
      </c>
      <c r="W4205" s="232" t="str">
        <f t="shared" si="460"/>
        <v/>
      </c>
      <c r="X4205" s="232" t="str">
        <f>IFERROR(VLOOKUP(W4205,Datos!$P$4:$Q$18,2,0),"")</f>
        <v/>
      </c>
      <c r="Y4205" s="232" t="str">
        <f t="shared" si="461"/>
        <v/>
      </c>
      <c r="AA4205" s="314" t="str">
        <f t="shared" ca="1" si="458"/>
        <v/>
      </c>
    </row>
    <row r="4206" spans="1:27" x14ac:dyDescent="0.3">
      <c r="A4206" s="238"/>
      <c r="B4206" s="241" t="str">
        <f t="shared" si="462"/>
        <v/>
      </c>
      <c r="C4206" s="239"/>
      <c r="D4206" s="240" t="str">
        <f>IF(C4206&lt;&gt;"",VLOOKUP(C4206,'BASE EQUIPOS'!$G$8:$H$22,2,0),"")</f>
        <v/>
      </c>
      <c r="E4206" s="241" t="str">
        <f>IF(C4206&lt;&gt;"",VLOOKUP(C4206,'BASE EQUIPOS'!$G$8:$I$22,3,0),"")</f>
        <v/>
      </c>
      <c r="F4206" s="241" t="str">
        <f>IF(C4206&lt;&gt;"",VLOOKUP(C4206,'BASE EQUIPOS'!$G$8:$J$22,4,0),"")</f>
        <v/>
      </c>
      <c r="G4206" s="242"/>
      <c r="H4206" s="233"/>
      <c r="I4206" s="241"/>
      <c r="J4206" s="241"/>
      <c r="K4206" s="241"/>
      <c r="L4206" s="239"/>
      <c r="M4206" s="244"/>
      <c r="N4206" s="245" t="str">
        <f t="shared" ca="1" si="456"/>
        <v/>
      </c>
      <c r="O4206" s="239"/>
      <c r="P4206" s="244"/>
      <c r="Q4206" s="245" t="str">
        <f t="shared" si="457"/>
        <v/>
      </c>
      <c r="U4206" s="246" t="str">
        <f>IFERROR(VLOOKUP(C4206,'BASE EQUIPOS'!$G$8:$O$22,9,0)," ")</f>
        <v xml:space="preserve"> </v>
      </c>
      <c r="V4206" s="232" t="str">
        <f t="shared" si="459"/>
        <v/>
      </c>
      <c r="W4206" s="232" t="str">
        <f t="shared" si="460"/>
        <v/>
      </c>
      <c r="X4206" s="232" t="str">
        <f>IFERROR(VLOOKUP(W4206,Datos!$P$4:$Q$18,2,0),"")</f>
        <v/>
      </c>
      <c r="Y4206" s="232" t="str">
        <f t="shared" si="461"/>
        <v/>
      </c>
      <c r="AA4206" s="314" t="str">
        <f t="shared" ca="1" si="458"/>
        <v/>
      </c>
    </row>
    <row r="4207" spans="1:27" x14ac:dyDescent="0.3">
      <c r="A4207" s="238"/>
      <c r="B4207" s="241" t="str">
        <f t="shared" si="462"/>
        <v/>
      </c>
      <c r="C4207" s="239"/>
      <c r="D4207" s="240" t="str">
        <f>IF(C4207&lt;&gt;"",VLOOKUP(C4207,'BASE EQUIPOS'!$G$8:$H$22,2,0),"")</f>
        <v/>
      </c>
      <c r="E4207" s="241" t="str">
        <f>IF(C4207&lt;&gt;"",VLOOKUP(C4207,'BASE EQUIPOS'!$G$8:$I$22,3,0),"")</f>
        <v/>
      </c>
      <c r="F4207" s="241" t="str">
        <f>IF(C4207&lt;&gt;"",VLOOKUP(C4207,'BASE EQUIPOS'!$G$8:$J$22,4,0),"")</f>
        <v/>
      </c>
      <c r="G4207" s="242"/>
      <c r="H4207" s="233"/>
      <c r="I4207" s="241"/>
      <c r="J4207" s="241"/>
      <c r="K4207" s="241"/>
      <c r="L4207" s="239"/>
      <c r="M4207" s="244"/>
      <c r="N4207" s="245" t="str">
        <f t="shared" ca="1" si="456"/>
        <v/>
      </c>
      <c r="O4207" s="239"/>
      <c r="P4207" s="244"/>
      <c r="Q4207" s="245" t="str">
        <f t="shared" si="457"/>
        <v/>
      </c>
      <c r="U4207" s="246" t="str">
        <f>IFERROR(VLOOKUP(C4207,'BASE EQUIPOS'!$G$8:$O$22,9,0)," ")</f>
        <v xml:space="preserve"> </v>
      </c>
      <c r="V4207" s="232" t="str">
        <f t="shared" si="459"/>
        <v/>
      </c>
      <c r="W4207" s="232" t="str">
        <f t="shared" si="460"/>
        <v/>
      </c>
      <c r="X4207" s="232" t="str">
        <f>IFERROR(VLOOKUP(W4207,Datos!$P$4:$Q$18,2,0),"")</f>
        <v/>
      </c>
      <c r="Y4207" s="232" t="str">
        <f t="shared" si="461"/>
        <v/>
      </c>
      <c r="AA4207" s="314" t="str">
        <f t="shared" ca="1" si="458"/>
        <v/>
      </c>
    </row>
    <row r="4208" spans="1:27" x14ac:dyDescent="0.3">
      <c r="A4208" s="238"/>
      <c r="B4208" s="241" t="str">
        <f t="shared" si="462"/>
        <v/>
      </c>
      <c r="C4208" s="239"/>
      <c r="D4208" s="240" t="str">
        <f>IF(C4208&lt;&gt;"",VLOOKUP(C4208,'BASE EQUIPOS'!$G$8:$H$22,2,0),"")</f>
        <v/>
      </c>
      <c r="E4208" s="241" t="str">
        <f>IF(C4208&lt;&gt;"",VLOOKUP(C4208,'BASE EQUIPOS'!$G$8:$I$22,3,0),"")</f>
        <v/>
      </c>
      <c r="F4208" s="241" t="str">
        <f>IF(C4208&lt;&gt;"",VLOOKUP(C4208,'BASE EQUIPOS'!$G$8:$J$22,4,0),"")</f>
        <v/>
      </c>
      <c r="G4208" s="242"/>
      <c r="H4208" s="233"/>
      <c r="I4208" s="241"/>
      <c r="J4208" s="241"/>
      <c r="K4208" s="241"/>
      <c r="L4208" s="239"/>
      <c r="M4208" s="244"/>
      <c r="N4208" s="245" t="str">
        <f t="shared" ca="1" si="456"/>
        <v/>
      </c>
      <c r="O4208" s="239"/>
      <c r="P4208" s="244"/>
      <c r="Q4208" s="245" t="str">
        <f t="shared" si="457"/>
        <v/>
      </c>
      <c r="U4208" s="246" t="str">
        <f>IFERROR(VLOOKUP(C4208,'BASE EQUIPOS'!$G$8:$O$22,9,0)," ")</f>
        <v xml:space="preserve"> </v>
      </c>
      <c r="V4208" s="232" t="str">
        <f t="shared" si="459"/>
        <v/>
      </c>
      <c r="W4208" s="232" t="str">
        <f t="shared" si="460"/>
        <v/>
      </c>
      <c r="X4208" s="232" t="str">
        <f>IFERROR(VLOOKUP(W4208,Datos!$P$4:$Q$18,2,0),"")</f>
        <v/>
      </c>
      <c r="Y4208" s="232" t="str">
        <f t="shared" si="461"/>
        <v/>
      </c>
      <c r="AA4208" s="314" t="str">
        <f t="shared" ca="1" si="458"/>
        <v/>
      </c>
    </row>
    <row r="4209" spans="1:27" x14ac:dyDescent="0.3">
      <c r="A4209" s="238"/>
      <c r="B4209" s="241" t="str">
        <f t="shared" si="462"/>
        <v/>
      </c>
      <c r="C4209" s="239"/>
      <c r="D4209" s="240" t="str">
        <f>IF(C4209&lt;&gt;"",VLOOKUP(C4209,'BASE EQUIPOS'!$G$8:$H$22,2,0),"")</f>
        <v/>
      </c>
      <c r="E4209" s="241" t="str">
        <f>IF(C4209&lt;&gt;"",VLOOKUP(C4209,'BASE EQUIPOS'!$G$8:$I$22,3,0),"")</f>
        <v/>
      </c>
      <c r="F4209" s="241" t="str">
        <f>IF(C4209&lt;&gt;"",VLOOKUP(C4209,'BASE EQUIPOS'!$G$8:$J$22,4,0),"")</f>
        <v/>
      </c>
      <c r="G4209" s="242"/>
      <c r="H4209" s="233"/>
      <c r="I4209" s="241"/>
      <c r="J4209" s="241"/>
      <c r="K4209" s="241"/>
      <c r="L4209" s="239"/>
      <c r="M4209" s="244"/>
      <c r="N4209" s="245" t="str">
        <f t="shared" ca="1" si="456"/>
        <v/>
      </c>
      <c r="O4209" s="239"/>
      <c r="P4209" s="244"/>
      <c r="Q4209" s="245" t="str">
        <f t="shared" si="457"/>
        <v/>
      </c>
      <c r="U4209" s="246" t="str">
        <f>IFERROR(VLOOKUP(C4209,'BASE EQUIPOS'!$G$8:$O$22,9,0)," ")</f>
        <v xml:space="preserve"> </v>
      </c>
      <c r="V4209" s="232" t="str">
        <f t="shared" si="459"/>
        <v/>
      </c>
      <c r="W4209" s="232" t="str">
        <f t="shared" si="460"/>
        <v/>
      </c>
      <c r="X4209" s="232" t="str">
        <f>IFERROR(VLOOKUP(W4209,Datos!$P$4:$Q$18,2,0),"")</f>
        <v/>
      </c>
      <c r="Y4209" s="232" t="str">
        <f t="shared" si="461"/>
        <v/>
      </c>
      <c r="AA4209" s="314" t="str">
        <f t="shared" ca="1" si="458"/>
        <v/>
      </c>
    </row>
    <row r="4210" spans="1:27" x14ac:dyDescent="0.3">
      <c r="A4210" s="238"/>
      <c r="B4210" s="241" t="str">
        <f t="shared" si="462"/>
        <v/>
      </c>
      <c r="C4210" s="239"/>
      <c r="D4210" s="240" t="str">
        <f>IF(C4210&lt;&gt;"",VLOOKUP(C4210,'BASE EQUIPOS'!$G$8:$H$22,2,0),"")</f>
        <v/>
      </c>
      <c r="E4210" s="241" t="str">
        <f>IF(C4210&lt;&gt;"",VLOOKUP(C4210,'BASE EQUIPOS'!$G$8:$I$22,3,0),"")</f>
        <v/>
      </c>
      <c r="F4210" s="241" t="str">
        <f>IF(C4210&lt;&gt;"",VLOOKUP(C4210,'BASE EQUIPOS'!$G$8:$J$22,4,0),"")</f>
        <v/>
      </c>
      <c r="G4210" s="242"/>
      <c r="H4210" s="233"/>
      <c r="I4210" s="241"/>
      <c r="J4210" s="241"/>
      <c r="K4210" s="241"/>
      <c r="L4210" s="239"/>
      <c r="M4210" s="244"/>
      <c r="N4210" s="245" t="str">
        <f t="shared" ca="1" si="456"/>
        <v/>
      </c>
      <c r="O4210" s="239"/>
      <c r="P4210" s="244"/>
      <c r="Q4210" s="245" t="str">
        <f t="shared" si="457"/>
        <v/>
      </c>
      <c r="U4210" s="246" t="str">
        <f>IFERROR(VLOOKUP(C4210,'BASE EQUIPOS'!$G$8:$O$22,9,0)," ")</f>
        <v xml:space="preserve"> </v>
      </c>
      <c r="V4210" s="232" t="str">
        <f t="shared" si="459"/>
        <v/>
      </c>
      <c r="W4210" s="232" t="str">
        <f t="shared" si="460"/>
        <v/>
      </c>
      <c r="X4210" s="232" t="str">
        <f>IFERROR(VLOOKUP(W4210,Datos!$P$4:$Q$18,2,0),"")</f>
        <v/>
      </c>
      <c r="Y4210" s="232" t="str">
        <f t="shared" si="461"/>
        <v/>
      </c>
      <c r="AA4210" s="314" t="str">
        <f t="shared" ca="1" si="458"/>
        <v/>
      </c>
    </row>
    <row r="4211" spans="1:27" x14ac:dyDescent="0.3">
      <c r="A4211" s="238"/>
      <c r="B4211" s="241" t="str">
        <f t="shared" si="462"/>
        <v/>
      </c>
      <c r="C4211" s="239"/>
      <c r="D4211" s="240" t="str">
        <f>IF(C4211&lt;&gt;"",VLOOKUP(C4211,'BASE EQUIPOS'!$G$8:$H$22,2,0),"")</f>
        <v/>
      </c>
      <c r="E4211" s="241" t="str">
        <f>IF(C4211&lt;&gt;"",VLOOKUP(C4211,'BASE EQUIPOS'!$G$8:$I$22,3,0),"")</f>
        <v/>
      </c>
      <c r="F4211" s="241" t="str">
        <f>IF(C4211&lt;&gt;"",VLOOKUP(C4211,'BASE EQUIPOS'!$G$8:$J$22,4,0),"")</f>
        <v/>
      </c>
      <c r="G4211" s="242"/>
      <c r="H4211" s="233"/>
      <c r="I4211" s="241"/>
      <c r="J4211" s="241"/>
      <c r="K4211" s="241"/>
      <c r="L4211" s="239"/>
      <c r="M4211" s="244"/>
      <c r="N4211" s="245" t="str">
        <f t="shared" ca="1" si="456"/>
        <v/>
      </c>
      <c r="O4211" s="239"/>
      <c r="P4211" s="244"/>
      <c r="Q4211" s="245" t="str">
        <f t="shared" si="457"/>
        <v/>
      </c>
      <c r="U4211" s="246" t="str">
        <f>IFERROR(VLOOKUP(C4211,'BASE EQUIPOS'!$G$8:$O$22,9,0)," ")</f>
        <v xml:space="preserve"> </v>
      </c>
      <c r="V4211" s="232" t="str">
        <f t="shared" si="459"/>
        <v/>
      </c>
      <c r="W4211" s="232" t="str">
        <f t="shared" si="460"/>
        <v/>
      </c>
      <c r="X4211" s="232" t="str">
        <f>IFERROR(VLOOKUP(W4211,Datos!$P$4:$Q$18,2,0),"")</f>
        <v/>
      </c>
      <c r="Y4211" s="232" t="str">
        <f t="shared" si="461"/>
        <v/>
      </c>
      <c r="AA4211" s="314" t="str">
        <f t="shared" ca="1" si="458"/>
        <v/>
      </c>
    </row>
    <row r="4212" spans="1:27" x14ac:dyDescent="0.3">
      <c r="A4212" s="238"/>
      <c r="B4212" s="241" t="str">
        <f t="shared" si="462"/>
        <v/>
      </c>
      <c r="C4212" s="239"/>
      <c r="D4212" s="240" t="str">
        <f>IF(C4212&lt;&gt;"",VLOOKUP(C4212,'BASE EQUIPOS'!$G$8:$H$22,2,0),"")</f>
        <v/>
      </c>
      <c r="E4212" s="241" t="str">
        <f>IF(C4212&lt;&gt;"",VLOOKUP(C4212,'BASE EQUIPOS'!$G$8:$I$22,3,0),"")</f>
        <v/>
      </c>
      <c r="F4212" s="241" t="str">
        <f>IF(C4212&lt;&gt;"",VLOOKUP(C4212,'BASE EQUIPOS'!$G$8:$J$22,4,0),"")</f>
        <v/>
      </c>
      <c r="G4212" s="242"/>
      <c r="H4212" s="233"/>
      <c r="I4212" s="241"/>
      <c r="J4212" s="241"/>
      <c r="K4212" s="241"/>
      <c r="L4212" s="239"/>
      <c r="M4212" s="244"/>
      <c r="N4212" s="245" t="str">
        <f t="shared" ca="1" si="456"/>
        <v/>
      </c>
      <c r="O4212" s="239"/>
      <c r="P4212" s="244"/>
      <c r="Q4212" s="245" t="str">
        <f t="shared" si="457"/>
        <v/>
      </c>
      <c r="U4212" s="246" t="str">
        <f>IFERROR(VLOOKUP(C4212,'BASE EQUIPOS'!$G$8:$O$22,9,0)," ")</f>
        <v xml:space="preserve"> </v>
      </c>
      <c r="V4212" s="232" t="str">
        <f t="shared" si="459"/>
        <v/>
      </c>
      <c r="W4212" s="232" t="str">
        <f t="shared" si="460"/>
        <v/>
      </c>
      <c r="X4212" s="232" t="str">
        <f>IFERROR(VLOOKUP(W4212,Datos!$P$4:$Q$18,2,0),"")</f>
        <v/>
      </c>
      <c r="Y4212" s="232" t="str">
        <f t="shared" si="461"/>
        <v/>
      </c>
      <c r="AA4212" s="314" t="str">
        <f t="shared" ca="1" si="458"/>
        <v/>
      </c>
    </row>
    <row r="4213" spans="1:27" x14ac:dyDescent="0.3">
      <c r="A4213" s="238"/>
      <c r="B4213" s="241" t="str">
        <f t="shared" si="462"/>
        <v/>
      </c>
      <c r="C4213" s="239"/>
      <c r="D4213" s="240" t="str">
        <f>IF(C4213&lt;&gt;"",VLOOKUP(C4213,'BASE EQUIPOS'!$G$8:$H$22,2,0),"")</f>
        <v/>
      </c>
      <c r="E4213" s="241" t="str">
        <f>IF(C4213&lt;&gt;"",VLOOKUP(C4213,'BASE EQUIPOS'!$G$8:$I$22,3,0),"")</f>
        <v/>
      </c>
      <c r="F4213" s="241" t="str">
        <f>IF(C4213&lt;&gt;"",VLOOKUP(C4213,'BASE EQUIPOS'!$G$8:$J$22,4,0),"")</f>
        <v/>
      </c>
      <c r="G4213" s="242"/>
      <c r="H4213" s="233"/>
      <c r="I4213" s="241"/>
      <c r="J4213" s="241"/>
      <c r="K4213" s="241"/>
      <c r="L4213" s="239"/>
      <c r="M4213" s="244"/>
      <c r="N4213" s="245" t="str">
        <f t="shared" ca="1" si="456"/>
        <v/>
      </c>
      <c r="O4213" s="239"/>
      <c r="P4213" s="244"/>
      <c r="Q4213" s="245" t="str">
        <f t="shared" si="457"/>
        <v/>
      </c>
      <c r="U4213" s="246" t="str">
        <f>IFERROR(VLOOKUP(C4213,'BASE EQUIPOS'!$G$8:$O$22,9,0)," ")</f>
        <v xml:space="preserve"> </v>
      </c>
      <c r="V4213" s="232" t="str">
        <f t="shared" si="459"/>
        <v/>
      </c>
      <c r="W4213" s="232" t="str">
        <f t="shared" si="460"/>
        <v/>
      </c>
      <c r="X4213" s="232" t="str">
        <f>IFERROR(VLOOKUP(W4213,Datos!$P$4:$Q$18,2,0),"")</f>
        <v/>
      </c>
      <c r="Y4213" s="232" t="str">
        <f t="shared" si="461"/>
        <v/>
      </c>
      <c r="AA4213" s="314" t="str">
        <f t="shared" ca="1" si="458"/>
        <v/>
      </c>
    </row>
    <row r="4214" spans="1:27" x14ac:dyDescent="0.3">
      <c r="A4214" s="238"/>
      <c r="B4214" s="241" t="str">
        <f t="shared" si="462"/>
        <v/>
      </c>
      <c r="C4214" s="239"/>
      <c r="D4214" s="240" t="str">
        <f>IF(C4214&lt;&gt;"",VLOOKUP(C4214,'BASE EQUIPOS'!$G$8:$H$22,2,0),"")</f>
        <v/>
      </c>
      <c r="E4214" s="241" t="str">
        <f>IF(C4214&lt;&gt;"",VLOOKUP(C4214,'BASE EQUIPOS'!$G$8:$I$22,3,0),"")</f>
        <v/>
      </c>
      <c r="F4214" s="241" t="str">
        <f>IF(C4214&lt;&gt;"",VLOOKUP(C4214,'BASE EQUIPOS'!$G$8:$J$22,4,0),"")</f>
        <v/>
      </c>
      <c r="G4214" s="242"/>
      <c r="H4214" s="233"/>
      <c r="I4214" s="241"/>
      <c r="J4214" s="241"/>
      <c r="K4214" s="241"/>
      <c r="L4214" s="239"/>
      <c r="M4214" s="244"/>
      <c r="N4214" s="245" t="str">
        <f t="shared" ca="1" si="456"/>
        <v/>
      </c>
      <c r="O4214" s="239"/>
      <c r="P4214" s="244"/>
      <c r="Q4214" s="245" t="str">
        <f t="shared" si="457"/>
        <v/>
      </c>
      <c r="U4214" s="246" t="str">
        <f>IFERROR(VLOOKUP(C4214,'BASE EQUIPOS'!$G$8:$O$22,9,0)," ")</f>
        <v xml:space="preserve"> </v>
      </c>
      <c r="V4214" s="232" t="str">
        <f t="shared" si="459"/>
        <v/>
      </c>
      <c r="W4214" s="232" t="str">
        <f t="shared" si="460"/>
        <v/>
      </c>
      <c r="X4214" s="232" t="str">
        <f>IFERROR(VLOOKUP(W4214,Datos!$P$4:$Q$18,2,0),"")</f>
        <v/>
      </c>
      <c r="Y4214" s="232" t="str">
        <f t="shared" si="461"/>
        <v/>
      </c>
      <c r="AA4214" s="314" t="str">
        <f t="shared" ca="1" si="458"/>
        <v/>
      </c>
    </row>
    <row r="4215" spans="1:27" x14ac:dyDescent="0.3">
      <c r="A4215" s="238"/>
      <c r="B4215" s="241" t="str">
        <f t="shared" si="462"/>
        <v/>
      </c>
      <c r="C4215" s="239"/>
      <c r="D4215" s="240" t="str">
        <f>IF(C4215&lt;&gt;"",VLOOKUP(C4215,'BASE EQUIPOS'!$G$8:$H$22,2,0),"")</f>
        <v/>
      </c>
      <c r="E4215" s="241" t="str">
        <f>IF(C4215&lt;&gt;"",VLOOKUP(C4215,'BASE EQUIPOS'!$G$8:$I$22,3,0),"")</f>
        <v/>
      </c>
      <c r="F4215" s="241" t="str">
        <f>IF(C4215&lt;&gt;"",VLOOKUP(C4215,'BASE EQUIPOS'!$G$8:$J$22,4,0),"")</f>
        <v/>
      </c>
      <c r="G4215" s="242"/>
      <c r="H4215" s="233"/>
      <c r="I4215" s="241"/>
      <c r="J4215" s="241"/>
      <c r="K4215" s="241"/>
      <c r="L4215" s="239"/>
      <c r="M4215" s="244"/>
      <c r="N4215" s="245" t="str">
        <f t="shared" ca="1" si="456"/>
        <v/>
      </c>
      <c r="O4215" s="239"/>
      <c r="P4215" s="244"/>
      <c r="Q4215" s="245" t="str">
        <f t="shared" si="457"/>
        <v/>
      </c>
      <c r="U4215" s="246" t="str">
        <f>IFERROR(VLOOKUP(C4215,'BASE EQUIPOS'!$G$8:$O$22,9,0)," ")</f>
        <v xml:space="preserve"> </v>
      </c>
      <c r="V4215" s="232" t="str">
        <f t="shared" si="459"/>
        <v/>
      </c>
      <c r="W4215" s="232" t="str">
        <f t="shared" si="460"/>
        <v/>
      </c>
      <c r="X4215" s="232" t="str">
        <f>IFERROR(VLOOKUP(W4215,Datos!$P$4:$Q$18,2,0),"")</f>
        <v/>
      </c>
      <c r="Y4215" s="232" t="str">
        <f t="shared" si="461"/>
        <v/>
      </c>
      <c r="AA4215" s="314" t="str">
        <f t="shared" ca="1" si="458"/>
        <v/>
      </c>
    </row>
    <row r="4216" spans="1:27" x14ac:dyDescent="0.3">
      <c r="A4216" s="238"/>
      <c r="B4216" s="241" t="str">
        <f t="shared" si="462"/>
        <v/>
      </c>
      <c r="C4216" s="239"/>
      <c r="D4216" s="240" t="str">
        <f>IF(C4216&lt;&gt;"",VLOOKUP(C4216,'BASE EQUIPOS'!$G$8:$H$22,2,0),"")</f>
        <v/>
      </c>
      <c r="E4216" s="241" t="str">
        <f>IF(C4216&lt;&gt;"",VLOOKUP(C4216,'BASE EQUIPOS'!$G$8:$I$22,3,0),"")</f>
        <v/>
      </c>
      <c r="F4216" s="241" t="str">
        <f>IF(C4216&lt;&gt;"",VLOOKUP(C4216,'BASE EQUIPOS'!$G$8:$J$22,4,0),"")</f>
        <v/>
      </c>
      <c r="G4216" s="242"/>
      <c r="H4216" s="233"/>
      <c r="I4216" s="241"/>
      <c r="J4216" s="241"/>
      <c r="K4216" s="241"/>
      <c r="L4216" s="239"/>
      <c r="M4216" s="244"/>
      <c r="N4216" s="245" t="str">
        <f t="shared" ca="1" si="456"/>
        <v/>
      </c>
      <c r="O4216" s="239"/>
      <c r="P4216" s="244"/>
      <c r="Q4216" s="245" t="str">
        <f t="shared" si="457"/>
        <v/>
      </c>
      <c r="U4216" s="246" t="str">
        <f>IFERROR(VLOOKUP(C4216,'BASE EQUIPOS'!$G$8:$O$22,9,0)," ")</f>
        <v xml:space="preserve"> </v>
      </c>
      <c r="V4216" s="232" t="str">
        <f t="shared" si="459"/>
        <v/>
      </c>
      <c r="W4216" s="232" t="str">
        <f t="shared" si="460"/>
        <v/>
      </c>
      <c r="X4216" s="232" t="str">
        <f>IFERROR(VLOOKUP(W4216,Datos!$P$4:$Q$18,2,0),"")</f>
        <v/>
      </c>
      <c r="Y4216" s="232" t="str">
        <f t="shared" si="461"/>
        <v/>
      </c>
      <c r="AA4216" s="314" t="str">
        <f t="shared" ca="1" si="458"/>
        <v/>
      </c>
    </row>
    <row r="4217" spans="1:27" x14ac:dyDescent="0.3">
      <c r="A4217" s="238"/>
      <c r="B4217" s="241" t="str">
        <f t="shared" si="462"/>
        <v/>
      </c>
      <c r="C4217" s="239"/>
      <c r="D4217" s="240" t="str">
        <f>IF(C4217&lt;&gt;"",VLOOKUP(C4217,'BASE EQUIPOS'!$G$8:$H$22,2,0),"")</f>
        <v/>
      </c>
      <c r="E4217" s="241" t="str">
        <f>IF(C4217&lt;&gt;"",VLOOKUP(C4217,'BASE EQUIPOS'!$G$8:$I$22,3,0),"")</f>
        <v/>
      </c>
      <c r="F4217" s="241" t="str">
        <f>IF(C4217&lt;&gt;"",VLOOKUP(C4217,'BASE EQUIPOS'!$G$8:$J$22,4,0),"")</f>
        <v/>
      </c>
      <c r="G4217" s="242"/>
      <c r="H4217" s="233"/>
      <c r="I4217" s="241"/>
      <c r="J4217" s="241"/>
      <c r="K4217" s="241"/>
      <c r="L4217" s="239"/>
      <c r="M4217" s="244"/>
      <c r="N4217" s="245" t="str">
        <f t="shared" ca="1" si="456"/>
        <v/>
      </c>
      <c r="O4217" s="239"/>
      <c r="P4217" s="244"/>
      <c r="Q4217" s="245" t="str">
        <f t="shared" si="457"/>
        <v/>
      </c>
      <c r="U4217" s="246" t="str">
        <f>IFERROR(VLOOKUP(C4217,'BASE EQUIPOS'!$G$8:$O$22,9,0)," ")</f>
        <v xml:space="preserve"> </v>
      </c>
      <c r="V4217" s="232" t="str">
        <f t="shared" si="459"/>
        <v/>
      </c>
      <c r="W4217" s="232" t="str">
        <f t="shared" si="460"/>
        <v/>
      </c>
      <c r="X4217" s="232" t="str">
        <f>IFERROR(VLOOKUP(W4217,Datos!$P$4:$Q$18,2,0),"")</f>
        <v/>
      </c>
      <c r="Y4217" s="232" t="str">
        <f t="shared" si="461"/>
        <v/>
      </c>
      <c r="AA4217" s="314" t="str">
        <f t="shared" ca="1" si="458"/>
        <v/>
      </c>
    </row>
    <row r="4218" spans="1:27" x14ac:dyDescent="0.3">
      <c r="A4218" s="238"/>
      <c r="B4218" s="241" t="str">
        <f t="shared" si="462"/>
        <v/>
      </c>
      <c r="C4218" s="239"/>
      <c r="D4218" s="240" t="str">
        <f>IF(C4218&lt;&gt;"",VLOOKUP(C4218,'BASE EQUIPOS'!$G$8:$H$22,2,0),"")</f>
        <v/>
      </c>
      <c r="E4218" s="241" t="str">
        <f>IF(C4218&lt;&gt;"",VLOOKUP(C4218,'BASE EQUIPOS'!$G$8:$I$22,3,0),"")</f>
        <v/>
      </c>
      <c r="F4218" s="241" t="str">
        <f>IF(C4218&lt;&gt;"",VLOOKUP(C4218,'BASE EQUIPOS'!$G$8:$J$22,4,0),"")</f>
        <v/>
      </c>
      <c r="G4218" s="242"/>
      <c r="H4218" s="233"/>
      <c r="I4218" s="241"/>
      <c r="J4218" s="241"/>
      <c r="K4218" s="241"/>
      <c r="L4218" s="239"/>
      <c r="M4218" s="244"/>
      <c r="N4218" s="245" t="str">
        <f t="shared" ca="1" si="456"/>
        <v/>
      </c>
      <c r="O4218" s="239"/>
      <c r="P4218" s="244"/>
      <c r="Q4218" s="245" t="str">
        <f t="shared" si="457"/>
        <v/>
      </c>
      <c r="U4218" s="246" t="str">
        <f>IFERROR(VLOOKUP(C4218,'BASE EQUIPOS'!$G$8:$O$22,9,0)," ")</f>
        <v xml:space="preserve"> </v>
      </c>
      <c r="V4218" s="232" t="str">
        <f t="shared" si="459"/>
        <v/>
      </c>
      <c r="W4218" s="232" t="str">
        <f t="shared" si="460"/>
        <v/>
      </c>
      <c r="X4218" s="232" t="str">
        <f>IFERROR(VLOOKUP(W4218,Datos!$P$4:$Q$18,2,0),"")</f>
        <v/>
      </c>
      <c r="Y4218" s="232" t="str">
        <f t="shared" si="461"/>
        <v/>
      </c>
      <c r="AA4218" s="314" t="str">
        <f t="shared" ca="1" si="458"/>
        <v/>
      </c>
    </row>
    <row r="4219" spans="1:27" x14ac:dyDescent="0.3">
      <c r="A4219" s="238"/>
      <c r="B4219" s="241" t="str">
        <f t="shared" si="462"/>
        <v/>
      </c>
      <c r="C4219" s="239"/>
      <c r="D4219" s="240" t="str">
        <f>IF(C4219&lt;&gt;"",VLOOKUP(C4219,'BASE EQUIPOS'!$G$8:$H$22,2,0),"")</f>
        <v/>
      </c>
      <c r="E4219" s="241" t="str">
        <f>IF(C4219&lt;&gt;"",VLOOKUP(C4219,'BASE EQUIPOS'!$G$8:$I$22,3,0),"")</f>
        <v/>
      </c>
      <c r="F4219" s="241" t="str">
        <f>IF(C4219&lt;&gt;"",VLOOKUP(C4219,'BASE EQUIPOS'!$G$8:$J$22,4,0),"")</f>
        <v/>
      </c>
      <c r="G4219" s="242"/>
      <c r="H4219" s="233"/>
      <c r="I4219" s="241"/>
      <c r="J4219" s="241"/>
      <c r="K4219" s="241"/>
      <c r="L4219" s="239"/>
      <c r="M4219" s="244"/>
      <c r="N4219" s="245" t="str">
        <f t="shared" ca="1" si="456"/>
        <v/>
      </c>
      <c r="O4219" s="239"/>
      <c r="P4219" s="244"/>
      <c r="Q4219" s="245" t="str">
        <f t="shared" si="457"/>
        <v/>
      </c>
      <c r="U4219" s="246" t="str">
        <f>IFERROR(VLOOKUP(C4219,'BASE EQUIPOS'!$G$8:$O$22,9,0)," ")</f>
        <v xml:space="preserve"> </v>
      </c>
      <c r="V4219" s="232" t="str">
        <f t="shared" si="459"/>
        <v/>
      </c>
      <c r="W4219" s="232" t="str">
        <f t="shared" si="460"/>
        <v/>
      </c>
      <c r="X4219" s="232" t="str">
        <f>IFERROR(VLOOKUP(W4219,Datos!$P$4:$Q$18,2,0),"")</f>
        <v/>
      </c>
      <c r="Y4219" s="232" t="str">
        <f t="shared" si="461"/>
        <v/>
      </c>
      <c r="AA4219" s="314" t="str">
        <f t="shared" ca="1" si="458"/>
        <v/>
      </c>
    </row>
    <row r="4220" spans="1:27" x14ac:dyDescent="0.3">
      <c r="A4220" s="238"/>
      <c r="B4220" s="241" t="str">
        <f t="shared" si="462"/>
        <v/>
      </c>
      <c r="C4220" s="239"/>
      <c r="D4220" s="240" t="str">
        <f>IF(C4220&lt;&gt;"",VLOOKUP(C4220,'BASE EQUIPOS'!$G$8:$H$22,2,0),"")</f>
        <v/>
      </c>
      <c r="E4220" s="241" t="str">
        <f>IF(C4220&lt;&gt;"",VLOOKUP(C4220,'BASE EQUIPOS'!$G$8:$I$22,3,0),"")</f>
        <v/>
      </c>
      <c r="F4220" s="241" t="str">
        <f>IF(C4220&lt;&gt;"",VLOOKUP(C4220,'BASE EQUIPOS'!$G$8:$J$22,4,0),"")</f>
        <v/>
      </c>
      <c r="G4220" s="242"/>
      <c r="H4220" s="233"/>
      <c r="I4220" s="241"/>
      <c r="J4220" s="241"/>
      <c r="K4220" s="241"/>
      <c r="L4220" s="239"/>
      <c r="M4220" s="244"/>
      <c r="N4220" s="245" t="str">
        <f t="shared" ca="1" si="456"/>
        <v/>
      </c>
      <c r="O4220" s="239"/>
      <c r="P4220" s="244"/>
      <c r="Q4220" s="245" t="str">
        <f t="shared" si="457"/>
        <v/>
      </c>
      <c r="U4220" s="246" t="str">
        <f>IFERROR(VLOOKUP(C4220,'BASE EQUIPOS'!$G$8:$O$22,9,0)," ")</f>
        <v xml:space="preserve"> </v>
      </c>
      <c r="V4220" s="232" t="str">
        <f t="shared" si="459"/>
        <v/>
      </c>
      <c r="W4220" s="232" t="str">
        <f t="shared" si="460"/>
        <v/>
      </c>
      <c r="X4220" s="232" t="str">
        <f>IFERROR(VLOOKUP(W4220,Datos!$P$4:$Q$18,2,0),"")</f>
        <v/>
      </c>
      <c r="Y4220" s="232" t="str">
        <f t="shared" si="461"/>
        <v/>
      </c>
      <c r="AA4220" s="314" t="str">
        <f t="shared" ca="1" si="458"/>
        <v/>
      </c>
    </row>
    <row r="4221" spans="1:27" x14ac:dyDescent="0.3">
      <c r="A4221" s="238"/>
      <c r="B4221" s="241" t="str">
        <f t="shared" si="462"/>
        <v/>
      </c>
      <c r="C4221" s="239"/>
      <c r="D4221" s="240" t="str">
        <f>IF(C4221&lt;&gt;"",VLOOKUP(C4221,'BASE EQUIPOS'!$G$8:$H$22,2,0),"")</f>
        <v/>
      </c>
      <c r="E4221" s="241" t="str">
        <f>IF(C4221&lt;&gt;"",VLOOKUP(C4221,'BASE EQUIPOS'!$G$8:$I$22,3,0),"")</f>
        <v/>
      </c>
      <c r="F4221" s="241" t="str">
        <f>IF(C4221&lt;&gt;"",VLOOKUP(C4221,'BASE EQUIPOS'!$G$8:$J$22,4,0),"")</f>
        <v/>
      </c>
      <c r="G4221" s="242"/>
      <c r="H4221" s="233"/>
      <c r="I4221" s="241"/>
      <c r="J4221" s="241"/>
      <c r="K4221" s="241"/>
      <c r="L4221" s="239"/>
      <c r="M4221" s="244"/>
      <c r="N4221" s="245" t="str">
        <f t="shared" ca="1" si="456"/>
        <v/>
      </c>
      <c r="O4221" s="239"/>
      <c r="P4221" s="244"/>
      <c r="Q4221" s="245" t="str">
        <f t="shared" si="457"/>
        <v/>
      </c>
      <c r="U4221" s="246" t="str">
        <f>IFERROR(VLOOKUP(C4221,'BASE EQUIPOS'!$G$8:$O$22,9,0)," ")</f>
        <v xml:space="preserve"> </v>
      </c>
      <c r="V4221" s="232" t="str">
        <f t="shared" si="459"/>
        <v/>
      </c>
      <c r="W4221" s="232" t="str">
        <f t="shared" si="460"/>
        <v/>
      </c>
      <c r="X4221" s="232" t="str">
        <f>IFERROR(VLOOKUP(W4221,Datos!$P$4:$Q$18,2,0),"")</f>
        <v/>
      </c>
      <c r="Y4221" s="232" t="str">
        <f t="shared" si="461"/>
        <v/>
      </c>
      <c r="AA4221" s="314" t="str">
        <f t="shared" ca="1" si="458"/>
        <v/>
      </c>
    </row>
    <row r="4222" spans="1:27" x14ac:dyDescent="0.3">
      <c r="A4222" s="238"/>
      <c r="B4222" s="241" t="str">
        <f t="shared" si="462"/>
        <v/>
      </c>
      <c r="C4222" s="239"/>
      <c r="D4222" s="240" t="str">
        <f>IF(C4222&lt;&gt;"",VLOOKUP(C4222,'BASE EQUIPOS'!$G$8:$H$22,2,0),"")</f>
        <v/>
      </c>
      <c r="E4222" s="241" t="str">
        <f>IF(C4222&lt;&gt;"",VLOOKUP(C4222,'BASE EQUIPOS'!$G$8:$I$22,3,0),"")</f>
        <v/>
      </c>
      <c r="F4222" s="241" t="str">
        <f>IF(C4222&lt;&gt;"",VLOOKUP(C4222,'BASE EQUIPOS'!$G$8:$J$22,4,0),"")</f>
        <v/>
      </c>
      <c r="G4222" s="242"/>
      <c r="H4222" s="233"/>
      <c r="I4222" s="241"/>
      <c r="J4222" s="241"/>
      <c r="K4222" s="241"/>
      <c r="L4222" s="239"/>
      <c r="M4222" s="244"/>
      <c r="N4222" s="245" t="str">
        <f t="shared" ca="1" si="456"/>
        <v/>
      </c>
      <c r="O4222" s="239"/>
      <c r="P4222" s="244"/>
      <c r="Q4222" s="245" t="str">
        <f t="shared" si="457"/>
        <v/>
      </c>
      <c r="U4222" s="246" t="str">
        <f>IFERROR(VLOOKUP(C4222,'BASE EQUIPOS'!$G$8:$O$22,9,0)," ")</f>
        <v xml:space="preserve"> </v>
      </c>
      <c r="V4222" s="232" t="str">
        <f t="shared" si="459"/>
        <v/>
      </c>
      <c r="W4222" s="232" t="str">
        <f t="shared" si="460"/>
        <v/>
      </c>
      <c r="X4222" s="232" t="str">
        <f>IFERROR(VLOOKUP(W4222,Datos!$P$4:$Q$18,2,0),"")</f>
        <v/>
      </c>
      <c r="Y4222" s="232" t="str">
        <f t="shared" si="461"/>
        <v/>
      </c>
      <c r="AA4222" s="314" t="str">
        <f t="shared" ca="1" si="458"/>
        <v/>
      </c>
    </row>
    <row r="4223" spans="1:27" x14ac:dyDescent="0.3">
      <c r="A4223" s="238"/>
      <c r="B4223" s="241" t="str">
        <f t="shared" si="462"/>
        <v/>
      </c>
      <c r="C4223" s="239"/>
      <c r="D4223" s="240" t="str">
        <f>IF(C4223&lt;&gt;"",VLOOKUP(C4223,'BASE EQUIPOS'!$G$8:$H$22,2,0),"")</f>
        <v/>
      </c>
      <c r="E4223" s="241" t="str">
        <f>IF(C4223&lt;&gt;"",VLOOKUP(C4223,'BASE EQUIPOS'!$G$8:$I$22,3,0),"")</f>
        <v/>
      </c>
      <c r="F4223" s="241" t="str">
        <f>IF(C4223&lt;&gt;"",VLOOKUP(C4223,'BASE EQUIPOS'!$G$8:$J$22,4,0),"")</f>
        <v/>
      </c>
      <c r="G4223" s="242"/>
      <c r="H4223" s="233"/>
      <c r="I4223" s="241"/>
      <c r="J4223" s="241"/>
      <c r="K4223" s="241"/>
      <c r="L4223" s="239"/>
      <c r="M4223" s="244"/>
      <c r="N4223" s="245" t="str">
        <f t="shared" ca="1" si="456"/>
        <v/>
      </c>
      <c r="O4223" s="239"/>
      <c r="P4223" s="244"/>
      <c r="Q4223" s="245" t="str">
        <f t="shared" si="457"/>
        <v/>
      </c>
      <c r="U4223" s="246" t="str">
        <f>IFERROR(VLOOKUP(C4223,'BASE EQUIPOS'!$G$8:$O$22,9,0)," ")</f>
        <v xml:space="preserve"> </v>
      </c>
      <c r="V4223" s="232" t="str">
        <f t="shared" si="459"/>
        <v/>
      </c>
      <c r="W4223" s="232" t="str">
        <f t="shared" si="460"/>
        <v/>
      </c>
      <c r="X4223" s="232" t="str">
        <f>IFERROR(VLOOKUP(W4223,Datos!$P$4:$Q$18,2,0),"")</f>
        <v/>
      </c>
      <c r="Y4223" s="232" t="str">
        <f t="shared" si="461"/>
        <v/>
      </c>
      <c r="AA4223" s="314" t="str">
        <f t="shared" ca="1" si="458"/>
        <v/>
      </c>
    </row>
    <row r="4224" spans="1:27" x14ac:dyDescent="0.3">
      <c r="A4224" s="238"/>
      <c r="B4224" s="241" t="str">
        <f t="shared" si="462"/>
        <v/>
      </c>
      <c r="C4224" s="239"/>
      <c r="D4224" s="240" t="str">
        <f>IF(C4224&lt;&gt;"",VLOOKUP(C4224,'BASE EQUIPOS'!$G$8:$H$22,2,0),"")</f>
        <v/>
      </c>
      <c r="E4224" s="241" t="str">
        <f>IF(C4224&lt;&gt;"",VLOOKUP(C4224,'BASE EQUIPOS'!$G$8:$I$22,3,0),"")</f>
        <v/>
      </c>
      <c r="F4224" s="241" t="str">
        <f>IF(C4224&lt;&gt;"",VLOOKUP(C4224,'BASE EQUIPOS'!$G$8:$J$22,4,0),"")</f>
        <v/>
      </c>
      <c r="G4224" s="242"/>
      <c r="H4224" s="233"/>
      <c r="I4224" s="241"/>
      <c r="J4224" s="241"/>
      <c r="K4224" s="241"/>
      <c r="L4224" s="239"/>
      <c r="M4224" s="244"/>
      <c r="N4224" s="245" t="str">
        <f t="shared" ca="1" si="456"/>
        <v/>
      </c>
      <c r="O4224" s="239"/>
      <c r="P4224" s="244"/>
      <c r="Q4224" s="245" t="str">
        <f t="shared" si="457"/>
        <v/>
      </c>
      <c r="U4224" s="246" t="str">
        <f>IFERROR(VLOOKUP(C4224,'BASE EQUIPOS'!$G$8:$O$22,9,0)," ")</f>
        <v xml:space="preserve"> </v>
      </c>
      <c r="V4224" s="232" t="str">
        <f t="shared" si="459"/>
        <v/>
      </c>
      <c r="W4224" s="232" t="str">
        <f t="shared" si="460"/>
        <v/>
      </c>
      <c r="X4224" s="232" t="str">
        <f>IFERROR(VLOOKUP(W4224,Datos!$P$4:$Q$18,2,0),"")</f>
        <v/>
      </c>
      <c r="Y4224" s="232" t="str">
        <f t="shared" si="461"/>
        <v/>
      </c>
      <c r="AA4224" s="314" t="str">
        <f t="shared" ca="1" si="458"/>
        <v/>
      </c>
    </row>
    <row r="4225" spans="1:27" x14ac:dyDescent="0.3">
      <c r="A4225" s="238"/>
      <c r="B4225" s="241" t="str">
        <f t="shared" si="462"/>
        <v/>
      </c>
      <c r="C4225" s="239"/>
      <c r="D4225" s="240" t="str">
        <f>IF(C4225&lt;&gt;"",VLOOKUP(C4225,'BASE EQUIPOS'!$G$8:$H$22,2,0),"")</f>
        <v/>
      </c>
      <c r="E4225" s="241" t="str">
        <f>IF(C4225&lt;&gt;"",VLOOKUP(C4225,'BASE EQUIPOS'!$G$8:$I$22,3,0),"")</f>
        <v/>
      </c>
      <c r="F4225" s="241" t="str">
        <f>IF(C4225&lt;&gt;"",VLOOKUP(C4225,'BASE EQUIPOS'!$G$8:$J$22,4,0),"")</f>
        <v/>
      </c>
      <c r="G4225" s="242"/>
      <c r="H4225" s="233"/>
      <c r="I4225" s="241"/>
      <c r="J4225" s="241"/>
      <c r="K4225" s="241"/>
      <c r="L4225" s="239"/>
      <c r="M4225" s="244"/>
      <c r="N4225" s="245" t="str">
        <f t="shared" ca="1" si="456"/>
        <v/>
      </c>
      <c r="O4225" s="239"/>
      <c r="P4225" s="244"/>
      <c r="Q4225" s="245" t="str">
        <f t="shared" si="457"/>
        <v/>
      </c>
      <c r="U4225" s="246" t="str">
        <f>IFERROR(VLOOKUP(C4225,'BASE EQUIPOS'!$G$8:$O$22,9,0)," ")</f>
        <v xml:space="preserve"> </v>
      </c>
      <c r="V4225" s="232" t="str">
        <f t="shared" si="459"/>
        <v/>
      </c>
      <c r="W4225" s="232" t="str">
        <f t="shared" si="460"/>
        <v/>
      </c>
      <c r="X4225" s="232" t="str">
        <f>IFERROR(VLOOKUP(W4225,Datos!$P$4:$Q$18,2,0),"")</f>
        <v/>
      </c>
      <c r="Y4225" s="232" t="str">
        <f t="shared" si="461"/>
        <v/>
      </c>
      <c r="AA4225" s="314" t="str">
        <f t="shared" ca="1" si="458"/>
        <v/>
      </c>
    </row>
    <row r="4226" spans="1:27" x14ac:dyDescent="0.3">
      <c r="A4226" s="238"/>
      <c r="B4226" s="241" t="str">
        <f t="shared" si="462"/>
        <v/>
      </c>
      <c r="C4226" s="239"/>
      <c r="D4226" s="240" t="str">
        <f>IF(C4226&lt;&gt;"",VLOOKUP(C4226,'BASE EQUIPOS'!$G$8:$H$22,2,0),"")</f>
        <v/>
      </c>
      <c r="E4226" s="241" t="str">
        <f>IF(C4226&lt;&gt;"",VLOOKUP(C4226,'BASE EQUIPOS'!$G$8:$I$22,3,0),"")</f>
        <v/>
      </c>
      <c r="F4226" s="241" t="str">
        <f>IF(C4226&lt;&gt;"",VLOOKUP(C4226,'BASE EQUIPOS'!$G$8:$J$22,4,0),"")</f>
        <v/>
      </c>
      <c r="G4226" s="242"/>
      <c r="H4226" s="233"/>
      <c r="I4226" s="241"/>
      <c r="J4226" s="241"/>
      <c r="K4226" s="241"/>
      <c r="L4226" s="239"/>
      <c r="M4226" s="244"/>
      <c r="N4226" s="245" t="str">
        <f t="shared" ca="1" si="456"/>
        <v/>
      </c>
      <c r="O4226" s="239"/>
      <c r="P4226" s="244"/>
      <c r="Q4226" s="245" t="str">
        <f t="shared" si="457"/>
        <v/>
      </c>
      <c r="U4226" s="246" t="str">
        <f>IFERROR(VLOOKUP(C4226,'BASE EQUIPOS'!$G$8:$O$22,9,0)," ")</f>
        <v xml:space="preserve"> </v>
      </c>
      <c r="V4226" s="232" t="str">
        <f t="shared" si="459"/>
        <v/>
      </c>
      <c r="W4226" s="232" t="str">
        <f t="shared" si="460"/>
        <v/>
      </c>
      <c r="X4226" s="232" t="str">
        <f>IFERROR(VLOOKUP(W4226,Datos!$P$4:$Q$18,2,0),"")</f>
        <v/>
      </c>
      <c r="Y4226" s="232" t="str">
        <f t="shared" si="461"/>
        <v/>
      </c>
      <c r="AA4226" s="314" t="str">
        <f t="shared" ca="1" si="458"/>
        <v/>
      </c>
    </row>
    <row r="4227" spans="1:27" x14ac:dyDescent="0.3">
      <c r="A4227" s="238"/>
      <c r="B4227" s="241" t="str">
        <f t="shared" si="462"/>
        <v/>
      </c>
      <c r="C4227" s="239"/>
      <c r="D4227" s="240" t="str">
        <f>IF(C4227&lt;&gt;"",VLOOKUP(C4227,'BASE EQUIPOS'!$G$8:$H$22,2,0),"")</f>
        <v/>
      </c>
      <c r="E4227" s="241" t="str">
        <f>IF(C4227&lt;&gt;"",VLOOKUP(C4227,'BASE EQUIPOS'!$G$8:$I$22,3,0),"")</f>
        <v/>
      </c>
      <c r="F4227" s="241" t="str">
        <f>IF(C4227&lt;&gt;"",VLOOKUP(C4227,'BASE EQUIPOS'!$G$8:$J$22,4,0),"")</f>
        <v/>
      </c>
      <c r="G4227" s="242"/>
      <c r="H4227" s="233"/>
      <c r="I4227" s="241"/>
      <c r="J4227" s="241"/>
      <c r="K4227" s="241"/>
      <c r="L4227" s="239"/>
      <c r="M4227" s="244"/>
      <c r="N4227" s="245" t="str">
        <f t="shared" ca="1" si="456"/>
        <v/>
      </c>
      <c r="O4227" s="239"/>
      <c r="P4227" s="244"/>
      <c r="Q4227" s="245" t="str">
        <f t="shared" si="457"/>
        <v/>
      </c>
      <c r="U4227" s="246" t="str">
        <f>IFERROR(VLOOKUP(C4227,'BASE EQUIPOS'!$G$8:$O$22,9,0)," ")</f>
        <v xml:space="preserve"> </v>
      </c>
      <c r="V4227" s="232" t="str">
        <f t="shared" si="459"/>
        <v/>
      </c>
      <c r="W4227" s="232" t="str">
        <f t="shared" si="460"/>
        <v/>
      </c>
      <c r="X4227" s="232" t="str">
        <f>IFERROR(VLOOKUP(W4227,Datos!$P$4:$Q$18,2,0),"")</f>
        <v/>
      </c>
      <c r="Y4227" s="232" t="str">
        <f t="shared" si="461"/>
        <v/>
      </c>
      <c r="AA4227" s="314" t="str">
        <f t="shared" ca="1" si="458"/>
        <v/>
      </c>
    </row>
    <row r="4228" spans="1:27" x14ac:dyDescent="0.3">
      <c r="A4228" s="238"/>
      <c r="B4228" s="241" t="str">
        <f t="shared" si="462"/>
        <v/>
      </c>
      <c r="C4228" s="239"/>
      <c r="D4228" s="240" t="str">
        <f>IF(C4228&lt;&gt;"",VLOOKUP(C4228,'BASE EQUIPOS'!$G$8:$H$22,2,0),"")</f>
        <v/>
      </c>
      <c r="E4228" s="241" t="str">
        <f>IF(C4228&lt;&gt;"",VLOOKUP(C4228,'BASE EQUIPOS'!$G$8:$I$22,3,0),"")</f>
        <v/>
      </c>
      <c r="F4228" s="241" t="str">
        <f>IF(C4228&lt;&gt;"",VLOOKUP(C4228,'BASE EQUIPOS'!$G$8:$J$22,4,0),"")</f>
        <v/>
      </c>
      <c r="G4228" s="242"/>
      <c r="H4228" s="233"/>
      <c r="I4228" s="241"/>
      <c r="J4228" s="241"/>
      <c r="K4228" s="241"/>
      <c r="L4228" s="239"/>
      <c r="M4228" s="244"/>
      <c r="N4228" s="245" t="str">
        <f t="shared" ca="1" si="456"/>
        <v/>
      </c>
      <c r="O4228" s="239"/>
      <c r="P4228" s="244"/>
      <c r="Q4228" s="245" t="str">
        <f t="shared" si="457"/>
        <v/>
      </c>
      <c r="U4228" s="246" t="str">
        <f>IFERROR(VLOOKUP(C4228,'BASE EQUIPOS'!$G$8:$O$22,9,0)," ")</f>
        <v xml:space="preserve"> </v>
      </c>
      <c r="V4228" s="232" t="str">
        <f t="shared" si="459"/>
        <v/>
      </c>
      <c r="W4228" s="232" t="str">
        <f t="shared" si="460"/>
        <v/>
      </c>
      <c r="X4228" s="232" t="str">
        <f>IFERROR(VLOOKUP(W4228,Datos!$P$4:$Q$18,2,0),"")</f>
        <v/>
      </c>
      <c r="Y4228" s="232" t="str">
        <f t="shared" si="461"/>
        <v/>
      </c>
      <c r="AA4228" s="314" t="str">
        <f t="shared" ca="1" si="458"/>
        <v/>
      </c>
    </row>
    <row r="4229" spans="1:27" x14ac:dyDescent="0.3">
      <c r="A4229" s="238"/>
      <c r="B4229" s="241" t="str">
        <f t="shared" si="462"/>
        <v/>
      </c>
      <c r="C4229" s="239"/>
      <c r="D4229" s="240" t="str">
        <f>IF(C4229&lt;&gt;"",VLOOKUP(C4229,'BASE EQUIPOS'!$G$8:$H$22,2,0),"")</f>
        <v/>
      </c>
      <c r="E4229" s="241" t="str">
        <f>IF(C4229&lt;&gt;"",VLOOKUP(C4229,'BASE EQUIPOS'!$G$8:$I$22,3,0),"")</f>
        <v/>
      </c>
      <c r="F4229" s="241" t="str">
        <f>IF(C4229&lt;&gt;"",VLOOKUP(C4229,'BASE EQUIPOS'!$G$8:$J$22,4,0),"")</f>
        <v/>
      </c>
      <c r="G4229" s="242"/>
      <c r="H4229" s="233"/>
      <c r="I4229" s="241"/>
      <c r="J4229" s="241"/>
      <c r="K4229" s="241"/>
      <c r="L4229" s="239"/>
      <c r="M4229" s="244"/>
      <c r="N4229" s="245" t="str">
        <f t="shared" ca="1" si="456"/>
        <v/>
      </c>
      <c r="O4229" s="239"/>
      <c r="P4229" s="244"/>
      <c r="Q4229" s="245" t="str">
        <f t="shared" si="457"/>
        <v/>
      </c>
      <c r="U4229" s="246" t="str">
        <f>IFERROR(VLOOKUP(C4229,'BASE EQUIPOS'!$G$8:$O$22,9,0)," ")</f>
        <v xml:space="preserve"> </v>
      </c>
      <c r="V4229" s="232" t="str">
        <f t="shared" si="459"/>
        <v/>
      </c>
      <c r="W4229" s="232" t="str">
        <f t="shared" si="460"/>
        <v/>
      </c>
      <c r="X4229" s="232" t="str">
        <f>IFERROR(VLOOKUP(W4229,Datos!$P$4:$Q$18,2,0),"")</f>
        <v/>
      </c>
      <c r="Y4229" s="232" t="str">
        <f t="shared" si="461"/>
        <v/>
      </c>
      <c r="AA4229" s="314" t="str">
        <f t="shared" ca="1" si="458"/>
        <v/>
      </c>
    </row>
    <row r="4230" spans="1:27" x14ac:dyDescent="0.3">
      <c r="A4230" s="238"/>
      <c r="B4230" s="241" t="str">
        <f t="shared" si="462"/>
        <v/>
      </c>
      <c r="C4230" s="239"/>
      <c r="D4230" s="240" t="str">
        <f>IF(C4230&lt;&gt;"",VLOOKUP(C4230,'BASE EQUIPOS'!$G$8:$H$22,2,0),"")</f>
        <v/>
      </c>
      <c r="E4230" s="241" t="str">
        <f>IF(C4230&lt;&gt;"",VLOOKUP(C4230,'BASE EQUIPOS'!$G$8:$I$22,3,0),"")</f>
        <v/>
      </c>
      <c r="F4230" s="241" t="str">
        <f>IF(C4230&lt;&gt;"",VLOOKUP(C4230,'BASE EQUIPOS'!$G$8:$J$22,4,0),"")</f>
        <v/>
      </c>
      <c r="G4230" s="242"/>
      <c r="H4230" s="233"/>
      <c r="I4230" s="241"/>
      <c r="J4230" s="241"/>
      <c r="K4230" s="241"/>
      <c r="L4230" s="239"/>
      <c r="M4230" s="244"/>
      <c r="N4230" s="245" t="str">
        <f t="shared" ca="1" si="456"/>
        <v/>
      </c>
      <c r="O4230" s="239"/>
      <c r="P4230" s="244"/>
      <c r="Q4230" s="245" t="str">
        <f t="shared" si="457"/>
        <v/>
      </c>
      <c r="U4230" s="246" t="str">
        <f>IFERROR(VLOOKUP(C4230,'BASE EQUIPOS'!$G$8:$O$22,9,0)," ")</f>
        <v xml:space="preserve"> </v>
      </c>
      <c r="V4230" s="232" t="str">
        <f t="shared" si="459"/>
        <v/>
      </c>
      <c r="W4230" s="232" t="str">
        <f t="shared" si="460"/>
        <v/>
      </c>
      <c r="X4230" s="232" t="str">
        <f>IFERROR(VLOOKUP(W4230,Datos!$P$4:$Q$18,2,0),"")</f>
        <v/>
      </c>
      <c r="Y4230" s="232" t="str">
        <f t="shared" si="461"/>
        <v/>
      </c>
      <c r="AA4230" s="314" t="str">
        <f t="shared" ca="1" si="458"/>
        <v/>
      </c>
    </row>
    <row r="4231" spans="1:27" x14ac:dyDescent="0.3">
      <c r="A4231" s="238"/>
      <c r="B4231" s="241" t="str">
        <f t="shared" si="462"/>
        <v/>
      </c>
      <c r="C4231" s="239"/>
      <c r="D4231" s="240" t="str">
        <f>IF(C4231&lt;&gt;"",VLOOKUP(C4231,'BASE EQUIPOS'!$G$8:$H$22,2,0),"")</f>
        <v/>
      </c>
      <c r="E4231" s="241" t="str">
        <f>IF(C4231&lt;&gt;"",VLOOKUP(C4231,'BASE EQUIPOS'!$G$8:$I$22,3,0),"")</f>
        <v/>
      </c>
      <c r="F4231" s="241" t="str">
        <f>IF(C4231&lt;&gt;"",VLOOKUP(C4231,'BASE EQUIPOS'!$G$8:$J$22,4,0),"")</f>
        <v/>
      </c>
      <c r="G4231" s="242"/>
      <c r="H4231" s="233"/>
      <c r="I4231" s="241"/>
      <c r="J4231" s="241"/>
      <c r="K4231" s="241"/>
      <c r="L4231" s="239"/>
      <c r="M4231" s="244"/>
      <c r="N4231" s="245" t="str">
        <f t="shared" ca="1" si="456"/>
        <v/>
      </c>
      <c r="O4231" s="239"/>
      <c r="P4231" s="244"/>
      <c r="Q4231" s="245" t="str">
        <f t="shared" si="457"/>
        <v/>
      </c>
      <c r="U4231" s="246" t="str">
        <f>IFERROR(VLOOKUP(C4231,'BASE EQUIPOS'!$G$8:$O$22,9,0)," ")</f>
        <v xml:space="preserve"> </v>
      </c>
      <c r="V4231" s="232" t="str">
        <f t="shared" si="459"/>
        <v/>
      </c>
      <c r="W4231" s="232" t="str">
        <f t="shared" si="460"/>
        <v/>
      </c>
      <c r="X4231" s="232" t="str">
        <f>IFERROR(VLOOKUP(W4231,Datos!$P$4:$Q$18,2,0),"")</f>
        <v/>
      </c>
      <c r="Y4231" s="232" t="str">
        <f t="shared" si="461"/>
        <v/>
      </c>
      <c r="AA4231" s="314" t="str">
        <f t="shared" ca="1" si="458"/>
        <v/>
      </c>
    </row>
    <row r="4232" spans="1:27" x14ac:dyDescent="0.3">
      <c r="A4232" s="238"/>
      <c r="B4232" s="241" t="str">
        <f t="shared" si="462"/>
        <v/>
      </c>
      <c r="C4232" s="239"/>
      <c r="D4232" s="240" t="str">
        <f>IF(C4232&lt;&gt;"",VLOOKUP(C4232,'BASE EQUIPOS'!$G$8:$H$22,2,0),"")</f>
        <v/>
      </c>
      <c r="E4232" s="241" t="str">
        <f>IF(C4232&lt;&gt;"",VLOOKUP(C4232,'BASE EQUIPOS'!$G$8:$I$22,3,0),"")</f>
        <v/>
      </c>
      <c r="F4232" s="241" t="str">
        <f>IF(C4232&lt;&gt;"",VLOOKUP(C4232,'BASE EQUIPOS'!$G$8:$J$22,4,0),"")</f>
        <v/>
      </c>
      <c r="G4232" s="242"/>
      <c r="H4232" s="233"/>
      <c r="I4232" s="241"/>
      <c r="J4232" s="241"/>
      <c r="K4232" s="241"/>
      <c r="L4232" s="239"/>
      <c r="M4232" s="244"/>
      <c r="N4232" s="245" t="str">
        <f t="shared" ca="1" si="456"/>
        <v/>
      </c>
      <c r="O4232" s="239"/>
      <c r="P4232" s="244"/>
      <c r="Q4232" s="245" t="str">
        <f t="shared" si="457"/>
        <v/>
      </c>
      <c r="U4232" s="246" t="str">
        <f>IFERROR(VLOOKUP(C4232,'BASE EQUIPOS'!$G$8:$O$22,9,0)," ")</f>
        <v xml:space="preserve"> </v>
      </c>
      <c r="V4232" s="232" t="str">
        <f t="shared" si="459"/>
        <v/>
      </c>
      <c r="W4232" s="232" t="str">
        <f t="shared" si="460"/>
        <v/>
      </c>
      <c r="X4232" s="232" t="str">
        <f>IFERROR(VLOOKUP(W4232,Datos!$P$4:$Q$18,2,0),"")</f>
        <v/>
      </c>
      <c r="Y4232" s="232" t="str">
        <f t="shared" si="461"/>
        <v/>
      </c>
      <c r="AA4232" s="314" t="str">
        <f t="shared" ca="1" si="458"/>
        <v/>
      </c>
    </row>
    <row r="4233" spans="1:27" x14ac:dyDescent="0.3">
      <c r="A4233" s="238"/>
      <c r="B4233" s="241" t="str">
        <f t="shared" si="462"/>
        <v/>
      </c>
      <c r="C4233" s="239"/>
      <c r="D4233" s="240" t="str">
        <f>IF(C4233&lt;&gt;"",VLOOKUP(C4233,'BASE EQUIPOS'!$G$8:$H$22,2,0),"")</f>
        <v/>
      </c>
      <c r="E4233" s="241" t="str">
        <f>IF(C4233&lt;&gt;"",VLOOKUP(C4233,'BASE EQUIPOS'!$G$8:$I$22,3,0),"")</f>
        <v/>
      </c>
      <c r="F4233" s="241" t="str">
        <f>IF(C4233&lt;&gt;"",VLOOKUP(C4233,'BASE EQUIPOS'!$G$8:$J$22,4,0),"")</f>
        <v/>
      </c>
      <c r="G4233" s="242"/>
      <c r="H4233" s="233"/>
      <c r="I4233" s="241"/>
      <c r="J4233" s="241"/>
      <c r="K4233" s="241"/>
      <c r="L4233" s="239"/>
      <c r="M4233" s="244"/>
      <c r="N4233" s="245" t="str">
        <f t="shared" ca="1" si="456"/>
        <v/>
      </c>
      <c r="O4233" s="239"/>
      <c r="P4233" s="244"/>
      <c r="Q4233" s="245" t="str">
        <f t="shared" si="457"/>
        <v/>
      </c>
      <c r="U4233" s="246" t="str">
        <f>IFERROR(VLOOKUP(C4233,'BASE EQUIPOS'!$G$8:$O$22,9,0)," ")</f>
        <v xml:space="preserve"> </v>
      </c>
      <c r="V4233" s="232" t="str">
        <f t="shared" si="459"/>
        <v/>
      </c>
      <c r="W4233" s="232" t="str">
        <f t="shared" si="460"/>
        <v/>
      </c>
      <c r="X4233" s="232" t="str">
        <f>IFERROR(VLOOKUP(W4233,Datos!$P$4:$Q$18,2,0),"")</f>
        <v/>
      </c>
      <c r="Y4233" s="232" t="str">
        <f t="shared" si="461"/>
        <v/>
      </c>
      <c r="AA4233" s="314" t="str">
        <f t="shared" ca="1" si="458"/>
        <v/>
      </c>
    </row>
    <row r="4234" spans="1:27" x14ac:dyDescent="0.3">
      <c r="A4234" s="238"/>
      <c r="B4234" s="241" t="str">
        <f t="shared" si="462"/>
        <v/>
      </c>
      <c r="C4234" s="239"/>
      <c r="D4234" s="240" t="str">
        <f>IF(C4234&lt;&gt;"",VLOOKUP(C4234,'BASE EQUIPOS'!$G$8:$H$22,2,0),"")</f>
        <v/>
      </c>
      <c r="E4234" s="241" t="str">
        <f>IF(C4234&lt;&gt;"",VLOOKUP(C4234,'BASE EQUIPOS'!$G$8:$I$22,3,0),"")</f>
        <v/>
      </c>
      <c r="F4234" s="241" t="str">
        <f>IF(C4234&lt;&gt;"",VLOOKUP(C4234,'BASE EQUIPOS'!$G$8:$J$22,4,0),"")</f>
        <v/>
      </c>
      <c r="G4234" s="242"/>
      <c r="H4234" s="233"/>
      <c r="I4234" s="241"/>
      <c r="J4234" s="241"/>
      <c r="K4234" s="241"/>
      <c r="L4234" s="239"/>
      <c r="M4234" s="244"/>
      <c r="N4234" s="245" t="str">
        <f t="shared" ca="1" si="456"/>
        <v/>
      </c>
      <c r="O4234" s="239"/>
      <c r="P4234" s="244"/>
      <c r="Q4234" s="245" t="str">
        <f t="shared" si="457"/>
        <v/>
      </c>
      <c r="U4234" s="246" t="str">
        <f>IFERROR(VLOOKUP(C4234,'BASE EQUIPOS'!$G$8:$O$22,9,0)," ")</f>
        <v xml:space="preserve"> </v>
      </c>
      <c r="V4234" s="232" t="str">
        <f t="shared" si="459"/>
        <v/>
      </c>
      <c r="W4234" s="232" t="str">
        <f t="shared" si="460"/>
        <v/>
      </c>
      <c r="X4234" s="232" t="str">
        <f>IFERROR(VLOOKUP(W4234,Datos!$P$4:$Q$18,2,0),"")</f>
        <v/>
      </c>
      <c r="Y4234" s="232" t="str">
        <f t="shared" si="461"/>
        <v/>
      </c>
      <c r="AA4234" s="314" t="str">
        <f t="shared" ca="1" si="458"/>
        <v/>
      </c>
    </row>
    <row r="4235" spans="1:27" x14ac:dyDescent="0.3">
      <c r="A4235" s="238"/>
      <c r="B4235" s="241" t="str">
        <f t="shared" si="462"/>
        <v/>
      </c>
      <c r="C4235" s="239"/>
      <c r="D4235" s="240" t="str">
        <f>IF(C4235&lt;&gt;"",VLOOKUP(C4235,'BASE EQUIPOS'!$G$8:$H$22,2,0),"")</f>
        <v/>
      </c>
      <c r="E4235" s="241" t="str">
        <f>IF(C4235&lt;&gt;"",VLOOKUP(C4235,'BASE EQUIPOS'!$G$8:$I$22,3,0),"")</f>
        <v/>
      </c>
      <c r="F4235" s="241" t="str">
        <f>IF(C4235&lt;&gt;"",VLOOKUP(C4235,'BASE EQUIPOS'!$G$8:$J$22,4,0),"")</f>
        <v/>
      </c>
      <c r="G4235" s="242"/>
      <c r="H4235" s="233"/>
      <c r="I4235" s="241"/>
      <c r="J4235" s="241"/>
      <c r="K4235" s="241"/>
      <c r="L4235" s="239"/>
      <c r="M4235" s="244"/>
      <c r="N4235" s="245" t="str">
        <f t="shared" ca="1" si="456"/>
        <v/>
      </c>
      <c r="O4235" s="239"/>
      <c r="P4235" s="244"/>
      <c r="Q4235" s="245" t="str">
        <f t="shared" si="457"/>
        <v/>
      </c>
      <c r="U4235" s="246" t="str">
        <f>IFERROR(VLOOKUP(C4235,'BASE EQUIPOS'!$G$8:$O$22,9,0)," ")</f>
        <v xml:space="preserve"> </v>
      </c>
      <c r="V4235" s="232" t="str">
        <f t="shared" si="459"/>
        <v/>
      </c>
      <c r="W4235" s="232" t="str">
        <f t="shared" si="460"/>
        <v/>
      </c>
      <c r="X4235" s="232" t="str">
        <f>IFERROR(VLOOKUP(W4235,Datos!$P$4:$Q$18,2,0),"")</f>
        <v/>
      </c>
      <c r="Y4235" s="232" t="str">
        <f t="shared" si="461"/>
        <v/>
      </c>
      <c r="AA4235" s="314" t="str">
        <f t="shared" ca="1" si="458"/>
        <v/>
      </c>
    </row>
    <row r="4236" spans="1:27" x14ac:dyDescent="0.3">
      <c r="A4236" s="238"/>
      <c r="B4236" s="241" t="str">
        <f t="shared" si="462"/>
        <v/>
      </c>
      <c r="C4236" s="239"/>
      <c r="D4236" s="240" t="str">
        <f>IF(C4236&lt;&gt;"",VLOOKUP(C4236,'BASE EQUIPOS'!$G$8:$H$22,2,0),"")</f>
        <v/>
      </c>
      <c r="E4236" s="241" t="str">
        <f>IF(C4236&lt;&gt;"",VLOOKUP(C4236,'BASE EQUIPOS'!$G$8:$I$22,3,0),"")</f>
        <v/>
      </c>
      <c r="F4236" s="241" t="str">
        <f>IF(C4236&lt;&gt;"",VLOOKUP(C4236,'BASE EQUIPOS'!$G$8:$J$22,4,0),"")</f>
        <v/>
      </c>
      <c r="G4236" s="242"/>
      <c r="H4236" s="233"/>
      <c r="I4236" s="241"/>
      <c r="J4236" s="241"/>
      <c r="K4236" s="241"/>
      <c r="L4236" s="239"/>
      <c r="M4236" s="244"/>
      <c r="N4236" s="245" t="str">
        <f t="shared" ca="1" si="456"/>
        <v/>
      </c>
      <c r="O4236" s="239"/>
      <c r="P4236" s="244"/>
      <c r="Q4236" s="245" t="str">
        <f t="shared" si="457"/>
        <v/>
      </c>
      <c r="U4236" s="246" t="str">
        <f>IFERROR(VLOOKUP(C4236,'BASE EQUIPOS'!$G$8:$O$22,9,0)," ")</f>
        <v xml:space="preserve"> </v>
      </c>
      <c r="V4236" s="232" t="str">
        <f t="shared" si="459"/>
        <v/>
      </c>
      <c r="W4236" s="232" t="str">
        <f t="shared" si="460"/>
        <v/>
      </c>
      <c r="X4236" s="232" t="str">
        <f>IFERROR(VLOOKUP(W4236,Datos!$P$4:$Q$18,2,0),"")</f>
        <v/>
      </c>
      <c r="Y4236" s="232" t="str">
        <f t="shared" si="461"/>
        <v/>
      </c>
      <c r="AA4236" s="314" t="str">
        <f t="shared" ca="1" si="458"/>
        <v/>
      </c>
    </row>
    <row r="4237" spans="1:27" x14ac:dyDescent="0.3">
      <c r="A4237" s="238"/>
      <c r="B4237" s="241" t="str">
        <f t="shared" si="462"/>
        <v/>
      </c>
      <c r="C4237" s="239"/>
      <c r="D4237" s="240" t="str">
        <f>IF(C4237&lt;&gt;"",VLOOKUP(C4237,'BASE EQUIPOS'!$G$8:$H$22,2,0),"")</f>
        <v/>
      </c>
      <c r="E4237" s="241" t="str">
        <f>IF(C4237&lt;&gt;"",VLOOKUP(C4237,'BASE EQUIPOS'!$G$8:$I$22,3,0),"")</f>
        <v/>
      </c>
      <c r="F4237" s="241" t="str">
        <f>IF(C4237&lt;&gt;"",VLOOKUP(C4237,'BASE EQUIPOS'!$G$8:$J$22,4,0),"")</f>
        <v/>
      </c>
      <c r="G4237" s="242"/>
      <c r="H4237" s="233"/>
      <c r="I4237" s="241"/>
      <c r="J4237" s="241"/>
      <c r="K4237" s="241"/>
      <c r="L4237" s="239"/>
      <c r="M4237" s="244"/>
      <c r="N4237" s="245" t="str">
        <f t="shared" ca="1" si="456"/>
        <v/>
      </c>
      <c r="O4237" s="239"/>
      <c r="P4237" s="244"/>
      <c r="Q4237" s="245" t="str">
        <f t="shared" si="457"/>
        <v/>
      </c>
      <c r="U4237" s="246" t="str">
        <f>IFERROR(VLOOKUP(C4237,'BASE EQUIPOS'!$G$8:$O$22,9,0)," ")</f>
        <v xml:space="preserve"> </v>
      </c>
      <c r="V4237" s="232" t="str">
        <f t="shared" si="459"/>
        <v/>
      </c>
      <c r="W4237" s="232" t="str">
        <f t="shared" si="460"/>
        <v/>
      </c>
      <c r="X4237" s="232" t="str">
        <f>IFERROR(VLOOKUP(W4237,Datos!$P$4:$Q$18,2,0),"")</f>
        <v/>
      </c>
      <c r="Y4237" s="232" t="str">
        <f t="shared" si="461"/>
        <v/>
      </c>
      <c r="AA4237" s="314" t="str">
        <f t="shared" ca="1" si="458"/>
        <v/>
      </c>
    </row>
    <row r="4238" spans="1:27" x14ac:dyDescent="0.3">
      <c r="A4238" s="238"/>
      <c r="B4238" s="241" t="str">
        <f t="shared" si="462"/>
        <v/>
      </c>
      <c r="C4238" s="239"/>
      <c r="D4238" s="240" t="str">
        <f>IF(C4238&lt;&gt;"",VLOOKUP(C4238,'BASE EQUIPOS'!$G$8:$H$22,2,0),"")</f>
        <v/>
      </c>
      <c r="E4238" s="241" t="str">
        <f>IF(C4238&lt;&gt;"",VLOOKUP(C4238,'BASE EQUIPOS'!$G$8:$I$22,3,0),"")</f>
        <v/>
      </c>
      <c r="F4238" s="241" t="str">
        <f>IF(C4238&lt;&gt;"",VLOOKUP(C4238,'BASE EQUIPOS'!$G$8:$J$22,4,0),"")</f>
        <v/>
      </c>
      <c r="G4238" s="242"/>
      <c r="H4238" s="233"/>
      <c r="I4238" s="241"/>
      <c r="J4238" s="241"/>
      <c r="K4238" s="241"/>
      <c r="L4238" s="239"/>
      <c r="M4238" s="244"/>
      <c r="N4238" s="245" t="str">
        <f t="shared" ca="1" si="456"/>
        <v/>
      </c>
      <c r="O4238" s="239"/>
      <c r="P4238" s="244"/>
      <c r="Q4238" s="245" t="str">
        <f t="shared" si="457"/>
        <v/>
      </c>
      <c r="U4238" s="246" t="str">
        <f>IFERROR(VLOOKUP(C4238,'BASE EQUIPOS'!$G$8:$O$22,9,0)," ")</f>
        <v xml:space="preserve"> </v>
      </c>
      <c r="V4238" s="232" t="str">
        <f t="shared" si="459"/>
        <v/>
      </c>
      <c r="W4238" s="232" t="str">
        <f t="shared" si="460"/>
        <v/>
      </c>
      <c r="X4238" s="232" t="str">
        <f>IFERROR(VLOOKUP(W4238,Datos!$P$4:$Q$18,2,0),"")</f>
        <v/>
      </c>
      <c r="Y4238" s="232" t="str">
        <f t="shared" si="461"/>
        <v/>
      </c>
      <c r="AA4238" s="314" t="str">
        <f t="shared" ca="1" si="458"/>
        <v/>
      </c>
    </row>
    <row r="4239" spans="1:27" x14ac:dyDescent="0.3">
      <c r="A4239" s="238"/>
      <c r="B4239" s="241" t="str">
        <f t="shared" si="462"/>
        <v/>
      </c>
      <c r="C4239" s="239"/>
      <c r="D4239" s="240" t="str">
        <f>IF(C4239&lt;&gt;"",VLOOKUP(C4239,'BASE EQUIPOS'!$G$8:$H$22,2,0),"")</f>
        <v/>
      </c>
      <c r="E4239" s="241" t="str">
        <f>IF(C4239&lt;&gt;"",VLOOKUP(C4239,'BASE EQUIPOS'!$G$8:$I$22,3,0),"")</f>
        <v/>
      </c>
      <c r="F4239" s="241" t="str">
        <f>IF(C4239&lt;&gt;"",VLOOKUP(C4239,'BASE EQUIPOS'!$G$8:$J$22,4,0),"")</f>
        <v/>
      </c>
      <c r="G4239" s="242"/>
      <c r="H4239" s="233"/>
      <c r="I4239" s="241"/>
      <c r="J4239" s="241"/>
      <c r="K4239" s="241"/>
      <c r="L4239" s="239"/>
      <c r="M4239" s="244"/>
      <c r="N4239" s="245" t="str">
        <f t="shared" ca="1" si="456"/>
        <v/>
      </c>
      <c r="O4239" s="239"/>
      <c r="P4239" s="244"/>
      <c r="Q4239" s="245" t="str">
        <f t="shared" si="457"/>
        <v/>
      </c>
      <c r="U4239" s="246" t="str">
        <f>IFERROR(VLOOKUP(C4239,'BASE EQUIPOS'!$G$8:$O$22,9,0)," ")</f>
        <v xml:space="preserve"> </v>
      </c>
      <c r="V4239" s="232" t="str">
        <f t="shared" si="459"/>
        <v/>
      </c>
      <c r="W4239" s="232" t="str">
        <f t="shared" si="460"/>
        <v/>
      </c>
      <c r="X4239" s="232" t="str">
        <f>IFERROR(VLOOKUP(W4239,Datos!$P$4:$Q$18,2,0),"")</f>
        <v/>
      </c>
      <c r="Y4239" s="232" t="str">
        <f t="shared" si="461"/>
        <v/>
      </c>
      <c r="AA4239" s="314" t="str">
        <f t="shared" ca="1" si="458"/>
        <v/>
      </c>
    </row>
    <row r="4240" spans="1:27" x14ac:dyDescent="0.3">
      <c r="A4240" s="238"/>
      <c r="B4240" s="241" t="str">
        <f t="shared" si="462"/>
        <v/>
      </c>
      <c r="C4240" s="239"/>
      <c r="D4240" s="240" t="str">
        <f>IF(C4240&lt;&gt;"",VLOOKUP(C4240,'BASE EQUIPOS'!$G$8:$H$22,2,0),"")</f>
        <v/>
      </c>
      <c r="E4240" s="241" t="str">
        <f>IF(C4240&lt;&gt;"",VLOOKUP(C4240,'BASE EQUIPOS'!$G$8:$I$22,3,0),"")</f>
        <v/>
      </c>
      <c r="F4240" s="241" t="str">
        <f>IF(C4240&lt;&gt;"",VLOOKUP(C4240,'BASE EQUIPOS'!$G$8:$J$22,4,0),"")</f>
        <v/>
      </c>
      <c r="G4240" s="242"/>
      <c r="H4240" s="233"/>
      <c r="I4240" s="241"/>
      <c r="J4240" s="241"/>
      <c r="K4240" s="241"/>
      <c r="L4240" s="239"/>
      <c r="M4240" s="244"/>
      <c r="N4240" s="245" t="str">
        <f t="shared" ref="N4240:N4303" ca="1" si="463">IF(M4240="","",IF(O4240="",NOW()*24-(L4240+M4240)*24,"Mtto. Terminado"))</f>
        <v/>
      </c>
      <c r="O4240" s="239"/>
      <c r="P4240" s="244"/>
      <c r="Q4240" s="245" t="str">
        <f t="shared" ref="Q4240:Q4303" si="464">IF(O4240="","",IF(P4240="","",(O4240+P4240)*24-(L4240+M4240)*24))</f>
        <v/>
      </c>
      <c r="U4240" s="246" t="str">
        <f>IFERROR(VLOOKUP(C4240,'BASE EQUIPOS'!$G$8:$O$22,9,0)," ")</f>
        <v xml:space="preserve"> </v>
      </c>
      <c r="V4240" s="232" t="str">
        <f t="shared" si="459"/>
        <v/>
      </c>
      <c r="W4240" s="232" t="str">
        <f t="shared" si="460"/>
        <v/>
      </c>
      <c r="X4240" s="232" t="str">
        <f>IFERROR(VLOOKUP(W4240,Datos!$P$4:$Q$18,2,0),"")</f>
        <v/>
      </c>
      <c r="Y4240" s="232" t="str">
        <f t="shared" si="461"/>
        <v/>
      </c>
      <c r="AA4240" s="314" t="str">
        <f t="shared" ca="1" si="458"/>
        <v/>
      </c>
    </row>
    <row r="4241" spans="1:27" x14ac:dyDescent="0.3">
      <c r="A4241" s="238"/>
      <c r="B4241" s="241" t="str">
        <f t="shared" si="462"/>
        <v/>
      </c>
      <c r="C4241" s="239"/>
      <c r="D4241" s="240" t="str">
        <f>IF(C4241&lt;&gt;"",VLOOKUP(C4241,'BASE EQUIPOS'!$G$8:$H$22,2,0),"")</f>
        <v/>
      </c>
      <c r="E4241" s="241" t="str">
        <f>IF(C4241&lt;&gt;"",VLOOKUP(C4241,'BASE EQUIPOS'!$G$8:$I$22,3,0),"")</f>
        <v/>
      </c>
      <c r="F4241" s="241" t="str">
        <f>IF(C4241&lt;&gt;"",VLOOKUP(C4241,'BASE EQUIPOS'!$G$8:$J$22,4,0),"")</f>
        <v/>
      </c>
      <c r="G4241" s="242"/>
      <c r="H4241" s="233"/>
      <c r="I4241" s="241"/>
      <c r="J4241" s="241"/>
      <c r="K4241" s="241"/>
      <c r="L4241" s="239"/>
      <c r="M4241" s="244"/>
      <c r="N4241" s="245" t="str">
        <f t="shared" ca="1" si="463"/>
        <v/>
      </c>
      <c r="O4241" s="239"/>
      <c r="P4241" s="244"/>
      <c r="Q4241" s="245" t="str">
        <f t="shared" si="464"/>
        <v/>
      </c>
      <c r="U4241" s="246" t="str">
        <f>IFERROR(VLOOKUP(C4241,'BASE EQUIPOS'!$G$8:$O$22,9,0)," ")</f>
        <v xml:space="preserve"> </v>
      </c>
      <c r="V4241" s="232" t="str">
        <f t="shared" si="459"/>
        <v/>
      </c>
      <c r="W4241" s="232" t="str">
        <f t="shared" si="460"/>
        <v/>
      </c>
      <c r="X4241" s="232" t="str">
        <f>IFERROR(VLOOKUP(W4241,Datos!$P$4:$Q$18,2,0),"")</f>
        <v/>
      </c>
      <c r="Y4241" s="232" t="str">
        <f t="shared" si="461"/>
        <v/>
      </c>
      <c r="AA4241" s="314" t="str">
        <f t="shared" ref="AA4241:AA4304" ca="1" si="465">IF(N4241="Mtto. Terminado",1,"")</f>
        <v/>
      </c>
    </row>
    <row r="4242" spans="1:27" x14ac:dyDescent="0.3">
      <c r="A4242" s="238"/>
      <c r="B4242" s="241" t="str">
        <f t="shared" si="462"/>
        <v/>
      </c>
      <c r="C4242" s="239"/>
      <c r="D4242" s="240" t="str">
        <f>IF(C4242&lt;&gt;"",VLOOKUP(C4242,'BASE EQUIPOS'!$G$8:$H$22,2,0),"")</f>
        <v/>
      </c>
      <c r="E4242" s="241" t="str">
        <f>IF(C4242&lt;&gt;"",VLOOKUP(C4242,'BASE EQUIPOS'!$G$8:$I$22,3,0),"")</f>
        <v/>
      </c>
      <c r="F4242" s="241" t="str">
        <f>IF(C4242&lt;&gt;"",VLOOKUP(C4242,'BASE EQUIPOS'!$G$8:$J$22,4,0),"")</f>
        <v/>
      </c>
      <c r="G4242" s="242"/>
      <c r="H4242" s="233"/>
      <c r="I4242" s="241"/>
      <c r="J4242" s="241"/>
      <c r="K4242" s="241"/>
      <c r="L4242" s="239"/>
      <c r="M4242" s="244"/>
      <c r="N4242" s="245" t="str">
        <f t="shared" ca="1" si="463"/>
        <v/>
      </c>
      <c r="O4242" s="239"/>
      <c r="P4242" s="244"/>
      <c r="Q4242" s="245" t="str">
        <f t="shared" si="464"/>
        <v/>
      </c>
      <c r="U4242" s="246" t="str">
        <f>IFERROR(VLOOKUP(C4242,'BASE EQUIPOS'!$G$8:$O$22,9,0)," ")</f>
        <v xml:space="preserve"> </v>
      </c>
      <c r="V4242" s="232" t="str">
        <f t="shared" si="459"/>
        <v/>
      </c>
      <c r="W4242" s="232" t="str">
        <f t="shared" si="460"/>
        <v/>
      </c>
      <c r="X4242" s="232" t="str">
        <f>IFERROR(VLOOKUP(W4242,Datos!$P$4:$Q$18,2,0),"")</f>
        <v/>
      </c>
      <c r="Y4242" s="232" t="str">
        <f t="shared" si="461"/>
        <v/>
      </c>
      <c r="AA4242" s="314" t="str">
        <f t="shared" ca="1" si="465"/>
        <v/>
      </c>
    </row>
    <row r="4243" spans="1:27" x14ac:dyDescent="0.3">
      <c r="A4243" s="238"/>
      <c r="B4243" s="241" t="str">
        <f t="shared" si="462"/>
        <v/>
      </c>
      <c r="C4243" s="239"/>
      <c r="D4243" s="240" t="str">
        <f>IF(C4243&lt;&gt;"",VLOOKUP(C4243,'BASE EQUIPOS'!$G$8:$H$22,2,0),"")</f>
        <v/>
      </c>
      <c r="E4243" s="241" t="str">
        <f>IF(C4243&lt;&gt;"",VLOOKUP(C4243,'BASE EQUIPOS'!$G$8:$I$22,3,0),"")</f>
        <v/>
      </c>
      <c r="F4243" s="241" t="str">
        <f>IF(C4243&lt;&gt;"",VLOOKUP(C4243,'BASE EQUIPOS'!$G$8:$J$22,4,0),"")</f>
        <v/>
      </c>
      <c r="G4243" s="242"/>
      <c r="H4243" s="233"/>
      <c r="I4243" s="241"/>
      <c r="J4243" s="241"/>
      <c r="K4243" s="241"/>
      <c r="L4243" s="239"/>
      <c r="M4243" s="244"/>
      <c r="N4243" s="245" t="str">
        <f t="shared" ca="1" si="463"/>
        <v/>
      </c>
      <c r="O4243" s="239"/>
      <c r="P4243" s="244"/>
      <c r="Q4243" s="245" t="str">
        <f t="shared" si="464"/>
        <v/>
      </c>
      <c r="U4243" s="246" t="str">
        <f>IFERROR(VLOOKUP(C4243,'BASE EQUIPOS'!$G$8:$O$22,9,0)," ")</f>
        <v xml:space="preserve"> </v>
      </c>
      <c r="V4243" s="232" t="str">
        <f t="shared" si="459"/>
        <v/>
      </c>
      <c r="W4243" s="232" t="str">
        <f t="shared" si="460"/>
        <v/>
      </c>
      <c r="X4243" s="232" t="str">
        <f>IFERROR(VLOOKUP(W4243,Datos!$P$4:$Q$18,2,0),"")</f>
        <v/>
      </c>
      <c r="Y4243" s="232" t="str">
        <f t="shared" si="461"/>
        <v/>
      </c>
      <c r="AA4243" s="314" t="str">
        <f t="shared" ca="1" si="465"/>
        <v/>
      </c>
    </row>
    <row r="4244" spans="1:27" x14ac:dyDescent="0.3">
      <c r="A4244" s="238"/>
      <c r="B4244" s="241" t="str">
        <f t="shared" si="462"/>
        <v/>
      </c>
      <c r="C4244" s="239"/>
      <c r="D4244" s="240" t="str">
        <f>IF(C4244&lt;&gt;"",VLOOKUP(C4244,'BASE EQUIPOS'!$G$8:$H$22,2,0),"")</f>
        <v/>
      </c>
      <c r="E4244" s="241" t="str">
        <f>IF(C4244&lt;&gt;"",VLOOKUP(C4244,'BASE EQUIPOS'!$G$8:$I$22,3,0),"")</f>
        <v/>
      </c>
      <c r="F4244" s="241" t="str">
        <f>IF(C4244&lt;&gt;"",VLOOKUP(C4244,'BASE EQUIPOS'!$G$8:$J$22,4,0),"")</f>
        <v/>
      </c>
      <c r="G4244" s="242"/>
      <c r="H4244" s="233"/>
      <c r="I4244" s="241"/>
      <c r="J4244" s="241"/>
      <c r="K4244" s="241"/>
      <c r="L4244" s="239"/>
      <c r="M4244" s="244"/>
      <c r="N4244" s="245" t="str">
        <f t="shared" ca="1" si="463"/>
        <v/>
      </c>
      <c r="O4244" s="239"/>
      <c r="P4244" s="244"/>
      <c r="Q4244" s="245" t="str">
        <f t="shared" si="464"/>
        <v/>
      </c>
      <c r="U4244" s="246" t="str">
        <f>IFERROR(VLOOKUP(C4244,'BASE EQUIPOS'!$G$8:$O$22,9,0)," ")</f>
        <v xml:space="preserve"> </v>
      </c>
      <c r="V4244" s="232" t="str">
        <f t="shared" si="459"/>
        <v/>
      </c>
      <c r="W4244" s="232" t="str">
        <f t="shared" si="460"/>
        <v/>
      </c>
      <c r="X4244" s="232" t="str">
        <f>IFERROR(VLOOKUP(W4244,Datos!$P$4:$Q$18,2,0),"")</f>
        <v/>
      </c>
      <c r="Y4244" s="232" t="str">
        <f t="shared" si="461"/>
        <v/>
      </c>
      <c r="AA4244" s="314" t="str">
        <f t="shared" ca="1" si="465"/>
        <v/>
      </c>
    </row>
    <row r="4245" spans="1:27" x14ac:dyDescent="0.3">
      <c r="A4245" s="238"/>
      <c r="B4245" s="241" t="str">
        <f t="shared" si="462"/>
        <v/>
      </c>
      <c r="C4245" s="239"/>
      <c r="D4245" s="240" t="str">
        <f>IF(C4245&lt;&gt;"",VLOOKUP(C4245,'BASE EQUIPOS'!$G$8:$H$22,2,0),"")</f>
        <v/>
      </c>
      <c r="E4245" s="241" t="str">
        <f>IF(C4245&lt;&gt;"",VLOOKUP(C4245,'BASE EQUIPOS'!$G$8:$I$22,3,0),"")</f>
        <v/>
      </c>
      <c r="F4245" s="241" t="str">
        <f>IF(C4245&lt;&gt;"",VLOOKUP(C4245,'BASE EQUIPOS'!$G$8:$J$22,4,0),"")</f>
        <v/>
      </c>
      <c r="G4245" s="242"/>
      <c r="H4245" s="233"/>
      <c r="I4245" s="241"/>
      <c r="J4245" s="241"/>
      <c r="K4245" s="241"/>
      <c r="L4245" s="239"/>
      <c r="M4245" s="244"/>
      <c r="N4245" s="245" t="str">
        <f t="shared" ca="1" si="463"/>
        <v/>
      </c>
      <c r="O4245" s="239"/>
      <c r="P4245" s="244"/>
      <c r="Q4245" s="245" t="str">
        <f t="shared" si="464"/>
        <v/>
      </c>
      <c r="U4245" s="246" t="str">
        <f>IFERROR(VLOOKUP(C4245,'BASE EQUIPOS'!$G$8:$O$22,9,0)," ")</f>
        <v xml:space="preserve"> </v>
      </c>
      <c r="V4245" s="232" t="str">
        <f t="shared" ref="V4245:V4308" si="466">IF(G4245="MTTO. SISTEMÁTICO","PREVENTIVA",IF(G4245="MTTO. PREDICTIVO","INSPECCIÓN",""))</f>
        <v/>
      </c>
      <c r="W4245" s="232" t="str">
        <f t="shared" ref="W4245:W4308" si="467">CONCATENATE(D4245,I4245)</f>
        <v/>
      </c>
      <c r="X4245" s="232" t="str">
        <f>IFERROR(VLOOKUP(W4245,Datos!$P$4:$Q$18,2,0),"")</f>
        <v/>
      </c>
      <c r="Y4245" s="232" t="str">
        <f t="shared" ref="Y4245:Y4308" si="468">IF(A4245="OT CORRECTIVA",1,IF(A4245="OT PREVENTIVA",2,IF(A4245="HOJA INSPECCIÓN",3,"")))</f>
        <v/>
      </c>
      <c r="AA4245" s="314" t="str">
        <f t="shared" ca="1" si="465"/>
        <v/>
      </c>
    </row>
    <row r="4246" spans="1:27" x14ac:dyDescent="0.3">
      <c r="A4246" s="238"/>
      <c r="B4246" s="241" t="str">
        <f t="shared" si="462"/>
        <v/>
      </c>
      <c r="C4246" s="239"/>
      <c r="D4246" s="240" t="str">
        <f>IF(C4246&lt;&gt;"",VLOOKUP(C4246,'BASE EQUIPOS'!$G$8:$H$22,2,0),"")</f>
        <v/>
      </c>
      <c r="E4246" s="241" t="str">
        <f>IF(C4246&lt;&gt;"",VLOOKUP(C4246,'BASE EQUIPOS'!$G$8:$I$22,3,0),"")</f>
        <v/>
      </c>
      <c r="F4246" s="241" t="str">
        <f>IF(C4246&lt;&gt;"",VLOOKUP(C4246,'BASE EQUIPOS'!$G$8:$J$22,4,0),"")</f>
        <v/>
      </c>
      <c r="G4246" s="242"/>
      <c r="H4246" s="233"/>
      <c r="I4246" s="241"/>
      <c r="J4246" s="241"/>
      <c r="K4246" s="241"/>
      <c r="L4246" s="239"/>
      <c r="M4246" s="244"/>
      <c r="N4246" s="245" t="str">
        <f t="shared" ca="1" si="463"/>
        <v/>
      </c>
      <c r="O4246" s="239"/>
      <c r="P4246" s="244"/>
      <c r="Q4246" s="245" t="str">
        <f t="shared" si="464"/>
        <v/>
      </c>
      <c r="U4246" s="246" t="str">
        <f>IFERROR(VLOOKUP(C4246,'BASE EQUIPOS'!$G$8:$O$22,9,0)," ")</f>
        <v xml:space="preserve"> </v>
      </c>
      <c r="V4246" s="232" t="str">
        <f t="shared" si="466"/>
        <v/>
      </c>
      <c r="W4246" s="232" t="str">
        <f t="shared" si="467"/>
        <v/>
      </c>
      <c r="X4246" s="232" t="str">
        <f>IFERROR(VLOOKUP(W4246,Datos!$P$4:$Q$18,2,0),"")</f>
        <v/>
      </c>
      <c r="Y4246" s="232" t="str">
        <f t="shared" si="468"/>
        <v/>
      </c>
      <c r="AA4246" s="314" t="str">
        <f t="shared" ca="1" si="465"/>
        <v/>
      </c>
    </row>
    <row r="4247" spans="1:27" x14ac:dyDescent="0.3">
      <c r="A4247" s="238"/>
      <c r="B4247" s="241" t="str">
        <f t="shared" si="462"/>
        <v/>
      </c>
      <c r="C4247" s="239"/>
      <c r="D4247" s="240" t="str">
        <f>IF(C4247&lt;&gt;"",VLOOKUP(C4247,'BASE EQUIPOS'!$G$8:$H$22,2,0),"")</f>
        <v/>
      </c>
      <c r="E4247" s="241" t="str">
        <f>IF(C4247&lt;&gt;"",VLOOKUP(C4247,'BASE EQUIPOS'!$G$8:$I$22,3,0),"")</f>
        <v/>
      </c>
      <c r="F4247" s="241" t="str">
        <f>IF(C4247&lt;&gt;"",VLOOKUP(C4247,'BASE EQUIPOS'!$G$8:$J$22,4,0),"")</f>
        <v/>
      </c>
      <c r="G4247" s="242"/>
      <c r="H4247" s="233"/>
      <c r="I4247" s="241"/>
      <c r="J4247" s="241"/>
      <c r="K4247" s="241"/>
      <c r="L4247" s="239"/>
      <c r="M4247" s="244"/>
      <c r="N4247" s="245" t="str">
        <f t="shared" ca="1" si="463"/>
        <v/>
      </c>
      <c r="O4247" s="239"/>
      <c r="P4247" s="244"/>
      <c r="Q4247" s="245" t="str">
        <f t="shared" si="464"/>
        <v/>
      </c>
      <c r="U4247" s="246" t="str">
        <f>IFERROR(VLOOKUP(C4247,'BASE EQUIPOS'!$G$8:$O$22,9,0)," ")</f>
        <v xml:space="preserve"> </v>
      </c>
      <c r="V4247" s="232" t="str">
        <f t="shared" si="466"/>
        <v/>
      </c>
      <c r="W4247" s="232" t="str">
        <f t="shared" si="467"/>
        <v/>
      </c>
      <c r="X4247" s="232" t="str">
        <f>IFERROR(VLOOKUP(W4247,Datos!$P$4:$Q$18,2,0),"")</f>
        <v/>
      </c>
      <c r="Y4247" s="232" t="str">
        <f t="shared" si="468"/>
        <v/>
      </c>
      <c r="AA4247" s="314" t="str">
        <f t="shared" ca="1" si="465"/>
        <v/>
      </c>
    </row>
    <row r="4248" spans="1:27" x14ac:dyDescent="0.3">
      <c r="A4248" s="238"/>
      <c r="B4248" s="241" t="str">
        <f t="shared" si="462"/>
        <v/>
      </c>
      <c r="C4248" s="239"/>
      <c r="D4248" s="240" t="str">
        <f>IF(C4248&lt;&gt;"",VLOOKUP(C4248,'BASE EQUIPOS'!$G$8:$H$22,2,0),"")</f>
        <v/>
      </c>
      <c r="E4248" s="241" t="str">
        <f>IF(C4248&lt;&gt;"",VLOOKUP(C4248,'BASE EQUIPOS'!$G$8:$I$22,3,0),"")</f>
        <v/>
      </c>
      <c r="F4248" s="241" t="str">
        <f>IF(C4248&lt;&gt;"",VLOOKUP(C4248,'BASE EQUIPOS'!$G$8:$J$22,4,0),"")</f>
        <v/>
      </c>
      <c r="G4248" s="242"/>
      <c r="H4248" s="233"/>
      <c r="I4248" s="241"/>
      <c r="J4248" s="241"/>
      <c r="K4248" s="241"/>
      <c r="L4248" s="239"/>
      <c r="M4248" s="244"/>
      <c r="N4248" s="245" t="str">
        <f t="shared" ca="1" si="463"/>
        <v/>
      </c>
      <c r="O4248" s="239"/>
      <c r="P4248" s="244"/>
      <c r="Q4248" s="245" t="str">
        <f t="shared" si="464"/>
        <v/>
      </c>
      <c r="U4248" s="246" t="str">
        <f>IFERROR(VLOOKUP(C4248,'BASE EQUIPOS'!$G$8:$O$22,9,0)," ")</f>
        <v xml:space="preserve"> </v>
      </c>
      <c r="V4248" s="232" t="str">
        <f t="shared" si="466"/>
        <v/>
      </c>
      <c r="W4248" s="232" t="str">
        <f t="shared" si="467"/>
        <v/>
      </c>
      <c r="X4248" s="232" t="str">
        <f>IFERROR(VLOOKUP(W4248,Datos!$P$4:$Q$18,2,0),"")</f>
        <v/>
      </c>
      <c r="Y4248" s="232" t="str">
        <f t="shared" si="468"/>
        <v/>
      </c>
      <c r="AA4248" s="314" t="str">
        <f t="shared" ca="1" si="465"/>
        <v/>
      </c>
    </row>
    <row r="4249" spans="1:27" x14ac:dyDescent="0.3">
      <c r="A4249" s="238"/>
      <c r="B4249" s="241" t="str">
        <f t="shared" si="462"/>
        <v/>
      </c>
      <c r="C4249" s="239"/>
      <c r="D4249" s="240" t="str">
        <f>IF(C4249&lt;&gt;"",VLOOKUP(C4249,'BASE EQUIPOS'!$G$8:$H$22,2,0),"")</f>
        <v/>
      </c>
      <c r="E4249" s="241" t="str">
        <f>IF(C4249&lt;&gt;"",VLOOKUP(C4249,'BASE EQUIPOS'!$G$8:$I$22,3,0),"")</f>
        <v/>
      </c>
      <c r="F4249" s="241" t="str">
        <f>IF(C4249&lt;&gt;"",VLOOKUP(C4249,'BASE EQUIPOS'!$G$8:$J$22,4,0),"")</f>
        <v/>
      </c>
      <c r="G4249" s="242"/>
      <c r="H4249" s="233"/>
      <c r="I4249" s="241"/>
      <c r="J4249" s="241"/>
      <c r="K4249" s="241"/>
      <c r="L4249" s="239"/>
      <c r="M4249" s="244"/>
      <c r="N4249" s="245" t="str">
        <f t="shared" ca="1" si="463"/>
        <v/>
      </c>
      <c r="O4249" s="239"/>
      <c r="P4249" s="244"/>
      <c r="Q4249" s="245" t="str">
        <f t="shared" si="464"/>
        <v/>
      </c>
      <c r="U4249" s="246" t="str">
        <f>IFERROR(VLOOKUP(C4249,'BASE EQUIPOS'!$G$8:$O$22,9,0)," ")</f>
        <v xml:space="preserve"> </v>
      </c>
      <c r="V4249" s="232" t="str">
        <f t="shared" si="466"/>
        <v/>
      </c>
      <c r="W4249" s="232" t="str">
        <f t="shared" si="467"/>
        <v/>
      </c>
      <c r="X4249" s="232" t="str">
        <f>IFERROR(VLOOKUP(W4249,Datos!$P$4:$Q$18,2,0),"")</f>
        <v/>
      </c>
      <c r="Y4249" s="232" t="str">
        <f t="shared" si="468"/>
        <v/>
      </c>
      <c r="AA4249" s="314" t="str">
        <f t="shared" ca="1" si="465"/>
        <v/>
      </c>
    </row>
    <row r="4250" spans="1:27" x14ac:dyDescent="0.3">
      <c r="A4250" s="238"/>
      <c r="B4250" s="241" t="str">
        <f t="shared" si="462"/>
        <v/>
      </c>
      <c r="C4250" s="239"/>
      <c r="D4250" s="240" t="str">
        <f>IF(C4250&lt;&gt;"",VLOOKUP(C4250,'BASE EQUIPOS'!$G$8:$H$22,2,0),"")</f>
        <v/>
      </c>
      <c r="E4250" s="241" t="str">
        <f>IF(C4250&lt;&gt;"",VLOOKUP(C4250,'BASE EQUIPOS'!$G$8:$I$22,3,0),"")</f>
        <v/>
      </c>
      <c r="F4250" s="241" t="str">
        <f>IF(C4250&lt;&gt;"",VLOOKUP(C4250,'BASE EQUIPOS'!$G$8:$J$22,4,0),"")</f>
        <v/>
      </c>
      <c r="G4250" s="242"/>
      <c r="H4250" s="233"/>
      <c r="I4250" s="241"/>
      <c r="J4250" s="241"/>
      <c r="K4250" s="241"/>
      <c r="L4250" s="239"/>
      <c r="M4250" s="244"/>
      <c r="N4250" s="245" t="str">
        <f t="shared" ca="1" si="463"/>
        <v/>
      </c>
      <c r="O4250" s="239"/>
      <c r="P4250" s="244"/>
      <c r="Q4250" s="245" t="str">
        <f t="shared" si="464"/>
        <v/>
      </c>
      <c r="U4250" s="246" t="str">
        <f>IFERROR(VLOOKUP(C4250,'BASE EQUIPOS'!$G$8:$O$22,9,0)," ")</f>
        <v xml:space="preserve"> </v>
      </c>
      <c r="V4250" s="232" t="str">
        <f t="shared" si="466"/>
        <v/>
      </c>
      <c r="W4250" s="232" t="str">
        <f t="shared" si="467"/>
        <v/>
      </c>
      <c r="X4250" s="232" t="str">
        <f>IFERROR(VLOOKUP(W4250,Datos!$P$4:$Q$18,2,0),"")</f>
        <v/>
      </c>
      <c r="Y4250" s="232" t="str">
        <f t="shared" si="468"/>
        <v/>
      </c>
      <c r="AA4250" s="314" t="str">
        <f t="shared" ca="1" si="465"/>
        <v/>
      </c>
    </row>
    <row r="4251" spans="1:27" x14ac:dyDescent="0.3">
      <c r="A4251" s="238"/>
      <c r="B4251" s="241" t="str">
        <f t="shared" si="462"/>
        <v/>
      </c>
      <c r="C4251" s="239"/>
      <c r="D4251" s="240" t="str">
        <f>IF(C4251&lt;&gt;"",VLOOKUP(C4251,'BASE EQUIPOS'!$G$8:$H$22,2,0),"")</f>
        <v/>
      </c>
      <c r="E4251" s="241" t="str">
        <f>IF(C4251&lt;&gt;"",VLOOKUP(C4251,'BASE EQUIPOS'!$G$8:$I$22,3,0),"")</f>
        <v/>
      </c>
      <c r="F4251" s="241" t="str">
        <f>IF(C4251&lt;&gt;"",VLOOKUP(C4251,'BASE EQUIPOS'!$G$8:$J$22,4,0),"")</f>
        <v/>
      </c>
      <c r="G4251" s="242"/>
      <c r="H4251" s="233"/>
      <c r="I4251" s="241"/>
      <c r="J4251" s="241"/>
      <c r="K4251" s="241"/>
      <c r="L4251" s="239"/>
      <c r="M4251" s="244"/>
      <c r="N4251" s="245" t="str">
        <f t="shared" ca="1" si="463"/>
        <v/>
      </c>
      <c r="O4251" s="239"/>
      <c r="P4251" s="244"/>
      <c r="Q4251" s="245" t="str">
        <f t="shared" si="464"/>
        <v/>
      </c>
      <c r="U4251" s="246" t="str">
        <f>IFERROR(VLOOKUP(C4251,'BASE EQUIPOS'!$G$8:$O$22,9,0)," ")</f>
        <v xml:space="preserve"> </v>
      </c>
      <c r="V4251" s="232" t="str">
        <f t="shared" si="466"/>
        <v/>
      </c>
      <c r="W4251" s="232" t="str">
        <f t="shared" si="467"/>
        <v/>
      </c>
      <c r="X4251" s="232" t="str">
        <f>IFERROR(VLOOKUP(W4251,Datos!$P$4:$Q$18,2,0),"")</f>
        <v/>
      </c>
      <c r="Y4251" s="232" t="str">
        <f t="shared" si="468"/>
        <v/>
      </c>
      <c r="AA4251" s="314" t="str">
        <f t="shared" ca="1" si="465"/>
        <v/>
      </c>
    </row>
    <row r="4252" spans="1:27" x14ac:dyDescent="0.3">
      <c r="A4252" s="238"/>
      <c r="B4252" s="241" t="str">
        <f t="shared" ref="B4252:B4315" si="469">IF(C4252&lt;&gt;"",B4251+1,"")</f>
        <v/>
      </c>
      <c r="C4252" s="239"/>
      <c r="D4252" s="240" t="str">
        <f>IF(C4252&lt;&gt;"",VLOOKUP(C4252,'BASE EQUIPOS'!$G$8:$H$22,2,0),"")</f>
        <v/>
      </c>
      <c r="E4252" s="241" t="str">
        <f>IF(C4252&lt;&gt;"",VLOOKUP(C4252,'BASE EQUIPOS'!$G$8:$I$22,3,0),"")</f>
        <v/>
      </c>
      <c r="F4252" s="241" t="str">
        <f>IF(C4252&lt;&gt;"",VLOOKUP(C4252,'BASE EQUIPOS'!$G$8:$J$22,4,0),"")</f>
        <v/>
      </c>
      <c r="G4252" s="242"/>
      <c r="H4252" s="233"/>
      <c r="I4252" s="241"/>
      <c r="J4252" s="241"/>
      <c r="K4252" s="241"/>
      <c r="L4252" s="239"/>
      <c r="M4252" s="244"/>
      <c r="N4252" s="245" t="str">
        <f t="shared" ca="1" si="463"/>
        <v/>
      </c>
      <c r="O4252" s="239"/>
      <c r="P4252" s="244"/>
      <c r="Q4252" s="245" t="str">
        <f t="shared" si="464"/>
        <v/>
      </c>
      <c r="U4252" s="246" t="str">
        <f>IFERROR(VLOOKUP(C4252,'BASE EQUIPOS'!$G$8:$O$22,9,0)," ")</f>
        <v xml:space="preserve"> </v>
      </c>
      <c r="V4252" s="232" t="str">
        <f t="shared" si="466"/>
        <v/>
      </c>
      <c r="W4252" s="232" t="str">
        <f t="shared" si="467"/>
        <v/>
      </c>
      <c r="X4252" s="232" t="str">
        <f>IFERROR(VLOOKUP(W4252,Datos!$P$4:$Q$18,2,0),"")</f>
        <v/>
      </c>
      <c r="Y4252" s="232" t="str">
        <f t="shared" si="468"/>
        <v/>
      </c>
      <c r="AA4252" s="314" t="str">
        <f t="shared" ca="1" si="465"/>
        <v/>
      </c>
    </row>
    <row r="4253" spans="1:27" x14ac:dyDescent="0.3">
      <c r="A4253" s="238"/>
      <c r="B4253" s="241" t="str">
        <f t="shared" si="469"/>
        <v/>
      </c>
      <c r="C4253" s="239"/>
      <c r="D4253" s="240" t="str">
        <f>IF(C4253&lt;&gt;"",VLOOKUP(C4253,'BASE EQUIPOS'!$G$8:$H$22,2,0),"")</f>
        <v/>
      </c>
      <c r="E4253" s="241" t="str">
        <f>IF(C4253&lt;&gt;"",VLOOKUP(C4253,'BASE EQUIPOS'!$G$8:$I$22,3,0),"")</f>
        <v/>
      </c>
      <c r="F4253" s="241" t="str">
        <f>IF(C4253&lt;&gt;"",VLOOKUP(C4253,'BASE EQUIPOS'!$G$8:$J$22,4,0),"")</f>
        <v/>
      </c>
      <c r="G4253" s="242"/>
      <c r="H4253" s="233"/>
      <c r="I4253" s="241"/>
      <c r="J4253" s="241"/>
      <c r="K4253" s="241"/>
      <c r="L4253" s="239"/>
      <c r="M4253" s="244"/>
      <c r="N4253" s="245" t="str">
        <f t="shared" ca="1" si="463"/>
        <v/>
      </c>
      <c r="O4253" s="239"/>
      <c r="P4253" s="244"/>
      <c r="Q4253" s="245" t="str">
        <f t="shared" si="464"/>
        <v/>
      </c>
      <c r="U4253" s="246" t="str">
        <f>IFERROR(VLOOKUP(C4253,'BASE EQUIPOS'!$G$8:$O$22,9,0)," ")</f>
        <v xml:space="preserve"> </v>
      </c>
      <c r="V4253" s="232" t="str">
        <f t="shared" si="466"/>
        <v/>
      </c>
      <c r="W4253" s="232" t="str">
        <f t="shared" si="467"/>
        <v/>
      </c>
      <c r="X4253" s="232" t="str">
        <f>IFERROR(VLOOKUP(W4253,Datos!$P$4:$Q$18,2,0),"")</f>
        <v/>
      </c>
      <c r="Y4253" s="232" t="str">
        <f t="shared" si="468"/>
        <v/>
      </c>
      <c r="AA4253" s="314" t="str">
        <f t="shared" ca="1" si="465"/>
        <v/>
      </c>
    </row>
    <row r="4254" spans="1:27" x14ac:dyDescent="0.3">
      <c r="A4254" s="238"/>
      <c r="B4254" s="241" t="str">
        <f t="shared" si="469"/>
        <v/>
      </c>
      <c r="C4254" s="239"/>
      <c r="D4254" s="240" t="str">
        <f>IF(C4254&lt;&gt;"",VLOOKUP(C4254,'BASE EQUIPOS'!$G$8:$H$22,2,0),"")</f>
        <v/>
      </c>
      <c r="E4254" s="241" t="str">
        <f>IF(C4254&lt;&gt;"",VLOOKUP(C4254,'BASE EQUIPOS'!$G$8:$I$22,3,0),"")</f>
        <v/>
      </c>
      <c r="F4254" s="241" t="str">
        <f>IF(C4254&lt;&gt;"",VLOOKUP(C4254,'BASE EQUIPOS'!$G$8:$J$22,4,0),"")</f>
        <v/>
      </c>
      <c r="G4254" s="242"/>
      <c r="H4254" s="233"/>
      <c r="I4254" s="241"/>
      <c r="J4254" s="241"/>
      <c r="K4254" s="241"/>
      <c r="L4254" s="239"/>
      <c r="M4254" s="244"/>
      <c r="N4254" s="245" t="str">
        <f t="shared" ca="1" si="463"/>
        <v/>
      </c>
      <c r="O4254" s="239"/>
      <c r="P4254" s="244"/>
      <c r="Q4254" s="245" t="str">
        <f t="shared" si="464"/>
        <v/>
      </c>
      <c r="U4254" s="246" t="str">
        <f>IFERROR(VLOOKUP(C4254,'BASE EQUIPOS'!$G$8:$O$22,9,0)," ")</f>
        <v xml:space="preserve"> </v>
      </c>
      <c r="V4254" s="232" t="str">
        <f t="shared" si="466"/>
        <v/>
      </c>
      <c r="W4254" s="232" t="str">
        <f t="shared" si="467"/>
        <v/>
      </c>
      <c r="X4254" s="232" t="str">
        <f>IFERROR(VLOOKUP(W4254,Datos!$P$4:$Q$18,2,0),"")</f>
        <v/>
      </c>
      <c r="Y4254" s="232" t="str">
        <f t="shared" si="468"/>
        <v/>
      </c>
      <c r="AA4254" s="314" t="str">
        <f t="shared" ca="1" si="465"/>
        <v/>
      </c>
    </row>
    <row r="4255" spans="1:27" x14ac:dyDescent="0.3">
      <c r="A4255" s="238"/>
      <c r="B4255" s="241" t="str">
        <f t="shared" si="469"/>
        <v/>
      </c>
      <c r="C4255" s="239"/>
      <c r="D4255" s="240" t="str">
        <f>IF(C4255&lt;&gt;"",VLOOKUP(C4255,'BASE EQUIPOS'!$G$8:$H$22,2,0),"")</f>
        <v/>
      </c>
      <c r="E4255" s="241" t="str">
        <f>IF(C4255&lt;&gt;"",VLOOKUP(C4255,'BASE EQUIPOS'!$G$8:$I$22,3,0),"")</f>
        <v/>
      </c>
      <c r="F4255" s="241" t="str">
        <f>IF(C4255&lt;&gt;"",VLOOKUP(C4255,'BASE EQUIPOS'!$G$8:$J$22,4,0),"")</f>
        <v/>
      </c>
      <c r="G4255" s="242"/>
      <c r="H4255" s="233"/>
      <c r="I4255" s="241"/>
      <c r="J4255" s="241"/>
      <c r="K4255" s="241"/>
      <c r="L4255" s="239"/>
      <c r="M4255" s="244"/>
      <c r="N4255" s="245" t="str">
        <f t="shared" ca="1" si="463"/>
        <v/>
      </c>
      <c r="O4255" s="239"/>
      <c r="P4255" s="244"/>
      <c r="Q4255" s="245" t="str">
        <f t="shared" si="464"/>
        <v/>
      </c>
      <c r="U4255" s="246" t="str">
        <f>IFERROR(VLOOKUP(C4255,'BASE EQUIPOS'!$G$8:$O$22,9,0)," ")</f>
        <v xml:space="preserve"> </v>
      </c>
      <c r="V4255" s="232" t="str">
        <f t="shared" si="466"/>
        <v/>
      </c>
      <c r="W4255" s="232" t="str">
        <f t="shared" si="467"/>
        <v/>
      </c>
      <c r="X4255" s="232" t="str">
        <f>IFERROR(VLOOKUP(W4255,Datos!$P$4:$Q$18,2,0),"")</f>
        <v/>
      </c>
      <c r="Y4255" s="232" t="str">
        <f t="shared" si="468"/>
        <v/>
      </c>
      <c r="AA4255" s="314" t="str">
        <f t="shared" ca="1" si="465"/>
        <v/>
      </c>
    </row>
    <row r="4256" spans="1:27" x14ac:dyDescent="0.3">
      <c r="A4256" s="238"/>
      <c r="B4256" s="241" t="str">
        <f t="shared" si="469"/>
        <v/>
      </c>
      <c r="C4256" s="239"/>
      <c r="D4256" s="240" t="str">
        <f>IF(C4256&lt;&gt;"",VLOOKUP(C4256,'BASE EQUIPOS'!$G$8:$H$22,2,0),"")</f>
        <v/>
      </c>
      <c r="E4256" s="241" t="str">
        <f>IF(C4256&lt;&gt;"",VLOOKUP(C4256,'BASE EQUIPOS'!$G$8:$I$22,3,0),"")</f>
        <v/>
      </c>
      <c r="F4256" s="241" t="str">
        <f>IF(C4256&lt;&gt;"",VLOOKUP(C4256,'BASE EQUIPOS'!$G$8:$J$22,4,0),"")</f>
        <v/>
      </c>
      <c r="G4256" s="242"/>
      <c r="H4256" s="233"/>
      <c r="I4256" s="241"/>
      <c r="J4256" s="241"/>
      <c r="K4256" s="241"/>
      <c r="L4256" s="239"/>
      <c r="M4256" s="244"/>
      <c r="N4256" s="245" t="str">
        <f t="shared" ca="1" si="463"/>
        <v/>
      </c>
      <c r="O4256" s="239"/>
      <c r="P4256" s="244"/>
      <c r="Q4256" s="245" t="str">
        <f t="shared" si="464"/>
        <v/>
      </c>
      <c r="U4256" s="246" t="str">
        <f>IFERROR(VLOOKUP(C4256,'BASE EQUIPOS'!$G$8:$O$22,9,0)," ")</f>
        <v xml:space="preserve"> </v>
      </c>
      <c r="V4256" s="232" t="str">
        <f t="shared" si="466"/>
        <v/>
      </c>
      <c r="W4256" s="232" t="str">
        <f t="shared" si="467"/>
        <v/>
      </c>
      <c r="X4256" s="232" t="str">
        <f>IFERROR(VLOOKUP(W4256,Datos!$P$4:$Q$18,2,0),"")</f>
        <v/>
      </c>
      <c r="Y4256" s="232" t="str">
        <f t="shared" si="468"/>
        <v/>
      </c>
      <c r="AA4256" s="314" t="str">
        <f t="shared" ca="1" si="465"/>
        <v/>
      </c>
    </row>
    <row r="4257" spans="1:27" x14ac:dyDescent="0.3">
      <c r="A4257" s="238"/>
      <c r="B4257" s="241" t="str">
        <f t="shared" si="469"/>
        <v/>
      </c>
      <c r="C4257" s="239"/>
      <c r="D4257" s="240" t="str">
        <f>IF(C4257&lt;&gt;"",VLOOKUP(C4257,'BASE EQUIPOS'!$G$8:$H$22,2,0),"")</f>
        <v/>
      </c>
      <c r="E4257" s="241" t="str">
        <f>IF(C4257&lt;&gt;"",VLOOKUP(C4257,'BASE EQUIPOS'!$G$8:$I$22,3,0),"")</f>
        <v/>
      </c>
      <c r="F4257" s="241" t="str">
        <f>IF(C4257&lt;&gt;"",VLOOKUP(C4257,'BASE EQUIPOS'!$G$8:$J$22,4,0),"")</f>
        <v/>
      </c>
      <c r="G4257" s="242"/>
      <c r="H4257" s="233"/>
      <c r="I4257" s="241"/>
      <c r="J4257" s="241"/>
      <c r="K4257" s="241"/>
      <c r="L4257" s="239"/>
      <c r="M4257" s="244"/>
      <c r="N4257" s="245" t="str">
        <f t="shared" ca="1" si="463"/>
        <v/>
      </c>
      <c r="O4257" s="239"/>
      <c r="P4257" s="244"/>
      <c r="Q4257" s="245" t="str">
        <f t="shared" si="464"/>
        <v/>
      </c>
      <c r="U4257" s="246" t="str">
        <f>IFERROR(VLOOKUP(C4257,'BASE EQUIPOS'!$G$8:$O$22,9,0)," ")</f>
        <v xml:space="preserve"> </v>
      </c>
      <c r="V4257" s="232" t="str">
        <f t="shared" si="466"/>
        <v/>
      </c>
      <c r="W4257" s="232" t="str">
        <f t="shared" si="467"/>
        <v/>
      </c>
      <c r="X4257" s="232" t="str">
        <f>IFERROR(VLOOKUP(W4257,Datos!$P$4:$Q$18,2,0),"")</f>
        <v/>
      </c>
      <c r="Y4257" s="232" t="str">
        <f t="shared" si="468"/>
        <v/>
      </c>
      <c r="AA4257" s="314" t="str">
        <f t="shared" ca="1" si="465"/>
        <v/>
      </c>
    </row>
    <row r="4258" spans="1:27" x14ac:dyDescent="0.3">
      <c r="A4258" s="238"/>
      <c r="B4258" s="241" t="str">
        <f t="shared" si="469"/>
        <v/>
      </c>
      <c r="C4258" s="239"/>
      <c r="D4258" s="240" t="str">
        <f>IF(C4258&lt;&gt;"",VLOOKUP(C4258,'BASE EQUIPOS'!$G$8:$H$22,2,0),"")</f>
        <v/>
      </c>
      <c r="E4258" s="241" t="str">
        <f>IF(C4258&lt;&gt;"",VLOOKUP(C4258,'BASE EQUIPOS'!$G$8:$I$22,3,0),"")</f>
        <v/>
      </c>
      <c r="F4258" s="241" t="str">
        <f>IF(C4258&lt;&gt;"",VLOOKUP(C4258,'BASE EQUIPOS'!$G$8:$J$22,4,0),"")</f>
        <v/>
      </c>
      <c r="G4258" s="242"/>
      <c r="H4258" s="233"/>
      <c r="I4258" s="241"/>
      <c r="J4258" s="241"/>
      <c r="K4258" s="241"/>
      <c r="L4258" s="239"/>
      <c r="M4258" s="244"/>
      <c r="N4258" s="245" t="str">
        <f t="shared" ca="1" si="463"/>
        <v/>
      </c>
      <c r="O4258" s="239"/>
      <c r="P4258" s="244"/>
      <c r="Q4258" s="245" t="str">
        <f t="shared" si="464"/>
        <v/>
      </c>
      <c r="U4258" s="246" t="str">
        <f>IFERROR(VLOOKUP(C4258,'BASE EQUIPOS'!$G$8:$O$22,9,0)," ")</f>
        <v xml:space="preserve"> </v>
      </c>
      <c r="V4258" s="232" t="str">
        <f t="shared" si="466"/>
        <v/>
      </c>
      <c r="W4258" s="232" t="str">
        <f t="shared" si="467"/>
        <v/>
      </c>
      <c r="X4258" s="232" t="str">
        <f>IFERROR(VLOOKUP(W4258,Datos!$P$4:$Q$18,2,0),"")</f>
        <v/>
      </c>
      <c r="Y4258" s="232" t="str">
        <f t="shared" si="468"/>
        <v/>
      </c>
      <c r="AA4258" s="314" t="str">
        <f t="shared" ca="1" si="465"/>
        <v/>
      </c>
    </row>
    <row r="4259" spans="1:27" x14ac:dyDescent="0.3">
      <c r="A4259" s="238"/>
      <c r="B4259" s="241" t="str">
        <f t="shared" si="469"/>
        <v/>
      </c>
      <c r="C4259" s="239"/>
      <c r="D4259" s="240" t="str">
        <f>IF(C4259&lt;&gt;"",VLOOKUP(C4259,'BASE EQUIPOS'!$G$8:$H$22,2,0),"")</f>
        <v/>
      </c>
      <c r="E4259" s="241" t="str">
        <f>IF(C4259&lt;&gt;"",VLOOKUP(C4259,'BASE EQUIPOS'!$G$8:$I$22,3,0),"")</f>
        <v/>
      </c>
      <c r="F4259" s="241" t="str">
        <f>IF(C4259&lt;&gt;"",VLOOKUP(C4259,'BASE EQUIPOS'!$G$8:$J$22,4,0),"")</f>
        <v/>
      </c>
      <c r="G4259" s="242"/>
      <c r="H4259" s="233"/>
      <c r="I4259" s="241"/>
      <c r="J4259" s="241"/>
      <c r="K4259" s="241"/>
      <c r="L4259" s="239"/>
      <c r="M4259" s="244"/>
      <c r="N4259" s="245" t="str">
        <f t="shared" ca="1" si="463"/>
        <v/>
      </c>
      <c r="O4259" s="239"/>
      <c r="P4259" s="244"/>
      <c r="Q4259" s="245" t="str">
        <f t="shared" si="464"/>
        <v/>
      </c>
      <c r="U4259" s="246" t="str">
        <f>IFERROR(VLOOKUP(C4259,'BASE EQUIPOS'!$G$8:$O$22,9,0)," ")</f>
        <v xml:space="preserve"> </v>
      </c>
      <c r="V4259" s="232" t="str">
        <f t="shared" si="466"/>
        <v/>
      </c>
      <c r="W4259" s="232" t="str">
        <f t="shared" si="467"/>
        <v/>
      </c>
      <c r="X4259" s="232" t="str">
        <f>IFERROR(VLOOKUP(W4259,Datos!$P$4:$Q$18,2,0),"")</f>
        <v/>
      </c>
      <c r="Y4259" s="232" t="str">
        <f t="shared" si="468"/>
        <v/>
      </c>
      <c r="AA4259" s="314" t="str">
        <f t="shared" ca="1" si="465"/>
        <v/>
      </c>
    </row>
    <row r="4260" spans="1:27" x14ac:dyDescent="0.3">
      <c r="A4260" s="238"/>
      <c r="B4260" s="241" t="str">
        <f t="shared" si="469"/>
        <v/>
      </c>
      <c r="C4260" s="239"/>
      <c r="D4260" s="240" t="str">
        <f>IF(C4260&lt;&gt;"",VLOOKUP(C4260,'BASE EQUIPOS'!$G$8:$H$22,2,0),"")</f>
        <v/>
      </c>
      <c r="E4260" s="241" t="str">
        <f>IF(C4260&lt;&gt;"",VLOOKUP(C4260,'BASE EQUIPOS'!$G$8:$I$22,3,0),"")</f>
        <v/>
      </c>
      <c r="F4260" s="241" t="str">
        <f>IF(C4260&lt;&gt;"",VLOOKUP(C4260,'BASE EQUIPOS'!$G$8:$J$22,4,0),"")</f>
        <v/>
      </c>
      <c r="G4260" s="242"/>
      <c r="H4260" s="233"/>
      <c r="I4260" s="241"/>
      <c r="J4260" s="241"/>
      <c r="K4260" s="241"/>
      <c r="L4260" s="239"/>
      <c r="M4260" s="244"/>
      <c r="N4260" s="245" t="str">
        <f t="shared" ca="1" si="463"/>
        <v/>
      </c>
      <c r="O4260" s="239"/>
      <c r="P4260" s="244"/>
      <c r="Q4260" s="245" t="str">
        <f t="shared" si="464"/>
        <v/>
      </c>
      <c r="U4260" s="246" t="str">
        <f>IFERROR(VLOOKUP(C4260,'BASE EQUIPOS'!$G$8:$O$22,9,0)," ")</f>
        <v xml:space="preserve"> </v>
      </c>
      <c r="V4260" s="232" t="str">
        <f t="shared" si="466"/>
        <v/>
      </c>
      <c r="W4260" s="232" t="str">
        <f t="shared" si="467"/>
        <v/>
      </c>
      <c r="X4260" s="232" t="str">
        <f>IFERROR(VLOOKUP(W4260,Datos!$P$4:$Q$18,2,0),"")</f>
        <v/>
      </c>
      <c r="Y4260" s="232" t="str">
        <f t="shared" si="468"/>
        <v/>
      </c>
      <c r="AA4260" s="314" t="str">
        <f t="shared" ca="1" si="465"/>
        <v/>
      </c>
    </row>
    <row r="4261" spans="1:27" x14ac:dyDescent="0.3">
      <c r="A4261" s="238"/>
      <c r="B4261" s="241" t="str">
        <f t="shared" si="469"/>
        <v/>
      </c>
      <c r="C4261" s="239"/>
      <c r="D4261" s="240" t="str">
        <f>IF(C4261&lt;&gt;"",VLOOKUP(C4261,'BASE EQUIPOS'!$G$8:$H$22,2,0),"")</f>
        <v/>
      </c>
      <c r="E4261" s="241" t="str">
        <f>IF(C4261&lt;&gt;"",VLOOKUP(C4261,'BASE EQUIPOS'!$G$8:$I$22,3,0),"")</f>
        <v/>
      </c>
      <c r="F4261" s="241" t="str">
        <f>IF(C4261&lt;&gt;"",VLOOKUP(C4261,'BASE EQUIPOS'!$G$8:$J$22,4,0),"")</f>
        <v/>
      </c>
      <c r="G4261" s="242"/>
      <c r="H4261" s="233"/>
      <c r="I4261" s="241"/>
      <c r="J4261" s="241"/>
      <c r="K4261" s="241"/>
      <c r="L4261" s="239"/>
      <c r="M4261" s="244"/>
      <c r="N4261" s="245" t="str">
        <f t="shared" ca="1" si="463"/>
        <v/>
      </c>
      <c r="O4261" s="239"/>
      <c r="P4261" s="244"/>
      <c r="Q4261" s="245" t="str">
        <f t="shared" si="464"/>
        <v/>
      </c>
      <c r="U4261" s="246" t="str">
        <f>IFERROR(VLOOKUP(C4261,'BASE EQUIPOS'!$G$8:$O$22,9,0)," ")</f>
        <v xml:space="preserve"> </v>
      </c>
      <c r="V4261" s="232" t="str">
        <f t="shared" si="466"/>
        <v/>
      </c>
      <c r="W4261" s="232" t="str">
        <f t="shared" si="467"/>
        <v/>
      </c>
      <c r="X4261" s="232" t="str">
        <f>IFERROR(VLOOKUP(W4261,Datos!$P$4:$Q$18,2,0),"")</f>
        <v/>
      </c>
      <c r="Y4261" s="232" t="str">
        <f t="shared" si="468"/>
        <v/>
      </c>
      <c r="AA4261" s="314" t="str">
        <f t="shared" ca="1" si="465"/>
        <v/>
      </c>
    </row>
    <row r="4262" spans="1:27" x14ac:dyDescent="0.3">
      <c r="A4262" s="238"/>
      <c r="B4262" s="241" t="str">
        <f t="shared" si="469"/>
        <v/>
      </c>
      <c r="C4262" s="239"/>
      <c r="D4262" s="240" t="str">
        <f>IF(C4262&lt;&gt;"",VLOOKUP(C4262,'BASE EQUIPOS'!$G$8:$H$22,2,0),"")</f>
        <v/>
      </c>
      <c r="E4262" s="241" t="str">
        <f>IF(C4262&lt;&gt;"",VLOOKUP(C4262,'BASE EQUIPOS'!$G$8:$I$22,3,0),"")</f>
        <v/>
      </c>
      <c r="F4262" s="241" t="str">
        <f>IF(C4262&lt;&gt;"",VLOOKUP(C4262,'BASE EQUIPOS'!$G$8:$J$22,4,0),"")</f>
        <v/>
      </c>
      <c r="G4262" s="242"/>
      <c r="H4262" s="233"/>
      <c r="I4262" s="241"/>
      <c r="J4262" s="241"/>
      <c r="K4262" s="241"/>
      <c r="L4262" s="239"/>
      <c r="M4262" s="244"/>
      <c r="N4262" s="245" t="str">
        <f t="shared" ca="1" si="463"/>
        <v/>
      </c>
      <c r="O4262" s="239"/>
      <c r="P4262" s="244"/>
      <c r="Q4262" s="245" t="str">
        <f t="shared" si="464"/>
        <v/>
      </c>
      <c r="U4262" s="246" t="str">
        <f>IFERROR(VLOOKUP(C4262,'BASE EQUIPOS'!$G$8:$O$22,9,0)," ")</f>
        <v xml:space="preserve"> </v>
      </c>
      <c r="V4262" s="232" t="str">
        <f t="shared" si="466"/>
        <v/>
      </c>
      <c r="W4262" s="232" t="str">
        <f t="shared" si="467"/>
        <v/>
      </c>
      <c r="X4262" s="232" t="str">
        <f>IFERROR(VLOOKUP(W4262,Datos!$P$4:$Q$18,2,0),"")</f>
        <v/>
      </c>
      <c r="Y4262" s="232" t="str">
        <f t="shared" si="468"/>
        <v/>
      </c>
      <c r="AA4262" s="314" t="str">
        <f t="shared" ca="1" si="465"/>
        <v/>
      </c>
    </row>
    <row r="4263" spans="1:27" x14ac:dyDescent="0.3">
      <c r="A4263" s="238"/>
      <c r="B4263" s="241" t="str">
        <f t="shared" si="469"/>
        <v/>
      </c>
      <c r="C4263" s="239"/>
      <c r="D4263" s="240" t="str">
        <f>IF(C4263&lt;&gt;"",VLOOKUP(C4263,'BASE EQUIPOS'!$G$8:$H$22,2,0),"")</f>
        <v/>
      </c>
      <c r="E4263" s="241" t="str">
        <f>IF(C4263&lt;&gt;"",VLOOKUP(C4263,'BASE EQUIPOS'!$G$8:$I$22,3,0),"")</f>
        <v/>
      </c>
      <c r="F4263" s="241" t="str">
        <f>IF(C4263&lt;&gt;"",VLOOKUP(C4263,'BASE EQUIPOS'!$G$8:$J$22,4,0),"")</f>
        <v/>
      </c>
      <c r="G4263" s="242"/>
      <c r="H4263" s="233"/>
      <c r="I4263" s="241"/>
      <c r="J4263" s="241"/>
      <c r="K4263" s="241"/>
      <c r="L4263" s="239"/>
      <c r="M4263" s="244"/>
      <c r="N4263" s="245" t="str">
        <f t="shared" ca="1" si="463"/>
        <v/>
      </c>
      <c r="O4263" s="239"/>
      <c r="P4263" s="244"/>
      <c r="Q4263" s="245" t="str">
        <f t="shared" si="464"/>
        <v/>
      </c>
      <c r="U4263" s="246" t="str">
        <f>IFERROR(VLOOKUP(C4263,'BASE EQUIPOS'!$G$8:$O$22,9,0)," ")</f>
        <v xml:space="preserve"> </v>
      </c>
      <c r="V4263" s="232" t="str">
        <f t="shared" si="466"/>
        <v/>
      </c>
      <c r="W4263" s="232" t="str">
        <f t="shared" si="467"/>
        <v/>
      </c>
      <c r="X4263" s="232" t="str">
        <f>IFERROR(VLOOKUP(W4263,Datos!$P$4:$Q$18,2,0),"")</f>
        <v/>
      </c>
      <c r="Y4263" s="232" t="str">
        <f t="shared" si="468"/>
        <v/>
      </c>
      <c r="AA4263" s="314" t="str">
        <f t="shared" ca="1" si="465"/>
        <v/>
      </c>
    </row>
    <row r="4264" spans="1:27" x14ac:dyDescent="0.3">
      <c r="A4264" s="238"/>
      <c r="B4264" s="241" t="str">
        <f t="shared" si="469"/>
        <v/>
      </c>
      <c r="C4264" s="239"/>
      <c r="D4264" s="240" t="str">
        <f>IF(C4264&lt;&gt;"",VLOOKUP(C4264,'BASE EQUIPOS'!$G$8:$H$22,2,0),"")</f>
        <v/>
      </c>
      <c r="E4264" s="241" t="str">
        <f>IF(C4264&lt;&gt;"",VLOOKUP(C4264,'BASE EQUIPOS'!$G$8:$I$22,3,0),"")</f>
        <v/>
      </c>
      <c r="F4264" s="241" t="str">
        <f>IF(C4264&lt;&gt;"",VLOOKUP(C4264,'BASE EQUIPOS'!$G$8:$J$22,4,0),"")</f>
        <v/>
      </c>
      <c r="G4264" s="242"/>
      <c r="H4264" s="233"/>
      <c r="I4264" s="241"/>
      <c r="J4264" s="241"/>
      <c r="K4264" s="241"/>
      <c r="L4264" s="239"/>
      <c r="M4264" s="244"/>
      <c r="N4264" s="245" t="str">
        <f t="shared" ca="1" si="463"/>
        <v/>
      </c>
      <c r="O4264" s="239"/>
      <c r="P4264" s="244"/>
      <c r="Q4264" s="245" t="str">
        <f t="shared" si="464"/>
        <v/>
      </c>
      <c r="U4264" s="246" t="str">
        <f>IFERROR(VLOOKUP(C4264,'BASE EQUIPOS'!$G$8:$O$22,9,0)," ")</f>
        <v xml:space="preserve"> </v>
      </c>
      <c r="V4264" s="232" t="str">
        <f t="shared" si="466"/>
        <v/>
      </c>
      <c r="W4264" s="232" t="str">
        <f t="shared" si="467"/>
        <v/>
      </c>
      <c r="X4264" s="232" t="str">
        <f>IFERROR(VLOOKUP(W4264,Datos!$P$4:$Q$18,2,0),"")</f>
        <v/>
      </c>
      <c r="Y4264" s="232" t="str">
        <f t="shared" si="468"/>
        <v/>
      </c>
      <c r="AA4264" s="314" t="str">
        <f t="shared" ca="1" si="465"/>
        <v/>
      </c>
    </row>
    <row r="4265" spans="1:27" x14ac:dyDescent="0.3">
      <c r="A4265" s="238"/>
      <c r="B4265" s="241" t="str">
        <f t="shared" si="469"/>
        <v/>
      </c>
      <c r="C4265" s="239"/>
      <c r="D4265" s="240" t="str">
        <f>IF(C4265&lt;&gt;"",VLOOKUP(C4265,'BASE EQUIPOS'!$G$8:$H$22,2,0),"")</f>
        <v/>
      </c>
      <c r="E4265" s="241" t="str">
        <f>IF(C4265&lt;&gt;"",VLOOKUP(C4265,'BASE EQUIPOS'!$G$8:$I$22,3,0),"")</f>
        <v/>
      </c>
      <c r="F4265" s="241" t="str">
        <f>IF(C4265&lt;&gt;"",VLOOKUP(C4265,'BASE EQUIPOS'!$G$8:$J$22,4,0),"")</f>
        <v/>
      </c>
      <c r="G4265" s="242"/>
      <c r="H4265" s="233"/>
      <c r="I4265" s="241"/>
      <c r="J4265" s="241"/>
      <c r="K4265" s="241"/>
      <c r="L4265" s="239"/>
      <c r="M4265" s="244"/>
      <c r="N4265" s="245" t="str">
        <f t="shared" ca="1" si="463"/>
        <v/>
      </c>
      <c r="O4265" s="239"/>
      <c r="P4265" s="244"/>
      <c r="Q4265" s="245" t="str">
        <f t="shared" si="464"/>
        <v/>
      </c>
      <c r="U4265" s="246" t="str">
        <f>IFERROR(VLOOKUP(C4265,'BASE EQUIPOS'!$G$8:$O$22,9,0)," ")</f>
        <v xml:space="preserve"> </v>
      </c>
      <c r="V4265" s="232" t="str">
        <f t="shared" si="466"/>
        <v/>
      </c>
      <c r="W4265" s="232" t="str">
        <f t="shared" si="467"/>
        <v/>
      </c>
      <c r="X4265" s="232" t="str">
        <f>IFERROR(VLOOKUP(W4265,Datos!$P$4:$Q$18,2,0),"")</f>
        <v/>
      </c>
      <c r="Y4265" s="232" t="str">
        <f t="shared" si="468"/>
        <v/>
      </c>
      <c r="AA4265" s="314" t="str">
        <f t="shared" ca="1" si="465"/>
        <v/>
      </c>
    </row>
    <row r="4266" spans="1:27" x14ac:dyDescent="0.3">
      <c r="A4266" s="238"/>
      <c r="B4266" s="241" t="str">
        <f t="shared" si="469"/>
        <v/>
      </c>
      <c r="C4266" s="239"/>
      <c r="D4266" s="240" t="str">
        <f>IF(C4266&lt;&gt;"",VLOOKUP(C4266,'BASE EQUIPOS'!$G$8:$H$22,2,0),"")</f>
        <v/>
      </c>
      <c r="E4266" s="241" t="str">
        <f>IF(C4266&lt;&gt;"",VLOOKUP(C4266,'BASE EQUIPOS'!$G$8:$I$22,3,0),"")</f>
        <v/>
      </c>
      <c r="F4266" s="241" t="str">
        <f>IF(C4266&lt;&gt;"",VLOOKUP(C4266,'BASE EQUIPOS'!$G$8:$J$22,4,0),"")</f>
        <v/>
      </c>
      <c r="G4266" s="242"/>
      <c r="H4266" s="233"/>
      <c r="I4266" s="241"/>
      <c r="J4266" s="241"/>
      <c r="K4266" s="241"/>
      <c r="L4266" s="239"/>
      <c r="M4266" s="244"/>
      <c r="N4266" s="245" t="str">
        <f t="shared" ca="1" si="463"/>
        <v/>
      </c>
      <c r="O4266" s="239"/>
      <c r="P4266" s="244"/>
      <c r="Q4266" s="245" t="str">
        <f t="shared" si="464"/>
        <v/>
      </c>
      <c r="U4266" s="246" t="str">
        <f>IFERROR(VLOOKUP(C4266,'BASE EQUIPOS'!$G$8:$O$22,9,0)," ")</f>
        <v xml:space="preserve"> </v>
      </c>
      <c r="V4266" s="232" t="str">
        <f t="shared" si="466"/>
        <v/>
      </c>
      <c r="W4266" s="232" t="str">
        <f t="shared" si="467"/>
        <v/>
      </c>
      <c r="X4266" s="232" t="str">
        <f>IFERROR(VLOOKUP(W4266,Datos!$P$4:$Q$18,2,0),"")</f>
        <v/>
      </c>
      <c r="Y4266" s="232" t="str">
        <f t="shared" si="468"/>
        <v/>
      </c>
      <c r="AA4266" s="314" t="str">
        <f t="shared" ca="1" si="465"/>
        <v/>
      </c>
    </row>
    <row r="4267" spans="1:27" x14ac:dyDescent="0.3">
      <c r="A4267" s="238"/>
      <c r="B4267" s="241" t="str">
        <f t="shared" si="469"/>
        <v/>
      </c>
      <c r="C4267" s="239"/>
      <c r="D4267" s="240" t="str">
        <f>IF(C4267&lt;&gt;"",VLOOKUP(C4267,'BASE EQUIPOS'!$G$8:$H$22,2,0),"")</f>
        <v/>
      </c>
      <c r="E4267" s="241" t="str">
        <f>IF(C4267&lt;&gt;"",VLOOKUP(C4267,'BASE EQUIPOS'!$G$8:$I$22,3,0),"")</f>
        <v/>
      </c>
      <c r="F4267" s="241" t="str">
        <f>IF(C4267&lt;&gt;"",VLOOKUP(C4267,'BASE EQUIPOS'!$G$8:$J$22,4,0),"")</f>
        <v/>
      </c>
      <c r="G4267" s="242"/>
      <c r="H4267" s="233"/>
      <c r="I4267" s="241"/>
      <c r="J4267" s="241"/>
      <c r="K4267" s="241"/>
      <c r="L4267" s="239"/>
      <c r="M4267" s="244"/>
      <c r="N4267" s="245" t="str">
        <f t="shared" ca="1" si="463"/>
        <v/>
      </c>
      <c r="O4267" s="239"/>
      <c r="P4267" s="244"/>
      <c r="Q4267" s="245" t="str">
        <f t="shared" si="464"/>
        <v/>
      </c>
      <c r="U4267" s="246" t="str">
        <f>IFERROR(VLOOKUP(C4267,'BASE EQUIPOS'!$G$8:$O$22,9,0)," ")</f>
        <v xml:space="preserve"> </v>
      </c>
      <c r="V4267" s="232" t="str">
        <f t="shared" si="466"/>
        <v/>
      </c>
      <c r="W4267" s="232" t="str">
        <f t="shared" si="467"/>
        <v/>
      </c>
      <c r="X4267" s="232" t="str">
        <f>IFERROR(VLOOKUP(W4267,Datos!$P$4:$Q$18,2,0),"")</f>
        <v/>
      </c>
      <c r="Y4267" s="232" t="str">
        <f t="shared" si="468"/>
        <v/>
      </c>
      <c r="AA4267" s="314" t="str">
        <f t="shared" ca="1" si="465"/>
        <v/>
      </c>
    </row>
    <row r="4268" spans="1:27" x14ac:dyDescent="0.3">
      <c r="A4268" s="238"/>
      <c r="B4268" s="241" t="str">
        <f t="shared" si="469"/>
        <v/>
      </c>
      <c r="C4268" s="239"/>
      <c r="D4268" s="240" t="str">
        <f>IF(C4268&lt;&gt;"",VLOOKUP(C4268,'BASE EQUIPOS'!$G$8:$H$22,2,0),"")</f>
        <v/>
      </c>
      <c r="E4268" s="241" t="str">
        <f>IF(C4268&lt;&gt;"",VLOOKUP(C4268,'BASE EQUIPOS'!$G$8:$I$22,3,0),"")</f>
        <v/>
      </c>
      <c r="F4268" s="241" t="str">
        <f>IF(C4268&lt;&gt;"",VLOOKUP(C4268,'BASE EQUIPOS'!$G$8:$J$22,4,0),"")</f>
        <v/>
      </c>
      <c r="G4268" s="242"/>
      <c r="H4268" s="233"/>
      <c r="I4268" s="241"/>
      <c r="J4268" s="241"/>
      <c r="K4268" s="241"/>
      <c r="L4268" s="239"/>
      <c r="M4268" s="244"/>
      <c r="N4268" s="245" t="str">
        <f t="shared" ca="1" si="463"/>
        <v/>
      </c>
      <c r="O4268" s="239"/>
      <c r="P4268" s="244"/>
      <c r="Q4268" s="245" t="str">
        <f t="shared" si="464"/>
        <v/>
      </c>
      <c r="U4268" s="246" t="str">
        <f>IFERROR(VLOOKUP(C4268,'BASE EQUIPOS'!$G$8:$O$22,9,0)," ")</f>
        <v xml:space="preserve"> </v>
      </c>
      <c r="V4268" s="232" t="str">
        <f t="shared" si="466"/>
        <v/>
      </c>
      <c r="W4268" s="232" t="str">
        <f t="shared" si="467"/>
        <v/>
      </c>
      <c r="X4268" s="232" t="str">
        <f>IFERROR(VLOOKUP(W4268,Datos!$P$4:$Q$18,2,0),"")</f>
        <v/>
      </c>
      <c r="Y4268" s="232" t="str">
        <f t="shared" si="468"/>
        <v/>
      </c>
      <c r="AA4268" s="314" t="str">
        <f t="shared" ca="1" si="465"/>
        <v/>
      </c>
    </row>
    <row r="4269" spans="1:27" x14ac:dyDescent="0.3">
      <c r="A4269" s="238"/>
      <c r="B4269" s="241" t="str">
        <f t="shared" si="469"/>
        <v/>
      </c>
      <c r="C4269" s="239"/>
      <c r="D4269" s="240" t="str">
        <f>IF(C4269&lt;&gt;"",VLOOKUP(C4269,'BASE EQUIPOS'!$G$8:$H$22,2,0),"")</f>
        <v/>
      </c>
      <c r="E4269" s="241" t="str">
        <f>IF(C4269&lt;&gt;"",VLOOKUP(C4269,'BASE EQUIPOS'!$G$8:$I$22,3,0),"")</f>
        <v/>
      </c>
      <c r="F4269" s="241" t="str">
        <f>IF(C4269&lt;&gt;"",VLOOKUP(C4269,'BASE EQUIPOS'!$G$8:$J$22,4,0),"")</f>
        <v/>
      </c>
      <c r="G4269" s="242"/>
      <c r="H4269" s="233"/>
      <c r="I4269" s="241"/>
      <c r="J4269" s="241"/>
      <c r="K4269" s="241"/>
      <c r="L4269" s="239"/>
      <c r="M4269" s="244"/>
      <c r="N4269" s="245" t="str">
        <f t="shared" ca="1" si="463"/>
        <v/>
      </c>
      <c r="O4269" s="239"/>
      <c r="P4269" s="244"/>
      <c r="Q4269" s="245" t="str">
        <f t="shared" si="464"/>
        <v/>
      </c>
      <c r="U4269" s="246" t="str">
        <f>IFERROR(VLOOKUP(C4269,'BASE EQUIPOS'!$G$8:$O$22,9,0)," ")</f>
        <v xml:space="preserve"> </v>
      </c>
      <c r="V4269" s="232" t="str">
        <f t="shared" si="466"/>
        <v/>
      </c>
      <c r="W4269" s="232" t="str">
        <f t="shared" si="467"/>
        <v/>
      </c>
      <c r="X4269" s="232" t="str">
        <f>IFERROR(VLOOKUP(W4269,Datos!$P$4:$Q$18,2,0),"")</f>
        <v/>
      </c>
      <c r="Y4269" s="232" t="str">
        <f t="shared" si="468"/>
        <v/>
      </c>
      <c r="AA4269" s="314" t="str">
        <f t="shared" ca="1" si="465"/>
        <v/>
      </c>
    </row>
    <row r="4270" spans="1:27" x14ac:dyDescent="0.3">
      <c r="A4270" s="238"/>
      <c r="B4270" s="241" t="str">
        <f t="shared" si="469"/>
        <v/>
      </c>
      <c r="C4270" s="239"/>
      <c r="D4270" s="240" t="str">
        <f>IF(C4270&lt;&gt;"",VLOOKUP(C4270,'BASE EQUIPOS'!$G$8:$H$22,2,0),"")</f>
        <v/>
      </c>
      <c r="E4270" s="241" t="str">
        <f>IF(C4270&lt;&gt;"",VLOOKUP(C4270,'BASE EQUIPOS'!$G$8:$I$22,3,0),"")</f>
        <v/>
      </c>
      <c r="F4270" s="241" t="str">
        <f>IF(C4270&lt;&gt;"",VLOOKUP(C4270,'BASE EQUIPOS'!$G$8:$J$22,4,0),"")</f>
        <v/>
      </c>
      <c r="G4270" s="242"/>
      <c r="H4270" s="233"/>
      <c r="I4270" s="241"/>
      <c r="J4270" s="241"/>
      <c r="K4270" s="241"/>
      <c r="L4270" s="239"/>
      <c r="M4270" s="244"/>
      <c r="N4270" s="245" t="str">
        <f t="shared" ca="1" si="463"/>
        <v/>
      </c>
      <c r="O4270" s="239"/>
      <c r="P4270" s="244"/>
      <c r="Q4270" s="245" t="str">
        <f t="shared" si="464"/>
        <v/>
      </c>
      <c r="U4270" s="246" t="str">
        <f>IFERROR(VLOOKUP(C4270,'BASE EQUIPOS'!$G$8:$O$22,9,0)," ")</f>
        <v xml:space="preserve"> </v>
      </c>
      <c r="V4270" s="232" t="str">
        <f t="shared" si="466"/>
        <v/>
      </c>
      <c r="W4270" s="232" t="str">
        <f t="shared" si="467"/>
        <v/>
      </c>
      <c r="X4270" s="232" t="str">
        <f>IFERROR(VLOOKUP(W4270,Datos!$P$4:$Q$18,2,0),"")</f>
        <v/>
      </c>
      <c r="Y4270" s="232" t="str">
        <f t="shared" si="468"/>
        <v/>
      </c>
      <c r="AA4270" s="314" t="str">
        <f t="shared" ca="1" si="465"/>
        <v/>
      </c>
    </row>
    <row r="4271" spans="1:27" x14ac:dyDescent="0.3">
      <c r="A4271" s="238"/>
      <c r="B4271" s="241" t="str">
        <f t="shared" si="469"/>
        <v/>
      </c>
      <c r="C4271" s="239"/>
      <c r="D4271" s="240" t="str">
        <f>IF(C4271&lt;&gt;"",VLOOKUP(C4271,'BASE EQUIPOS'!$G$8:$H$22,2,0),"")</f>
        <v/>
      </c>
      <c r="E4271" s="241" t="str">
        <f>IF(C4271&lt;&gt;"",VLOOKUP(C4271,'BASE EQUIPOS'!$G$8:$I$22,3,0),"")</f>
        <v/>
      </c>
      <c r="F4271" s="241" t="str">
        <f>IF(C4271&lt;&gt;"",VLOOKUP(C4271,'BASE EQUIPOS'!$G$8:$J$22,4,0),"")</f>
        <v/>
      </c>
      <c r="G4271" s="242"/>
      <c r="H4271" s="233"/>
      <c r="I4271" s="241"/>
      <c r="J4271" s="241"/>
      <c r="K4271" s="241"/>
      <c r="L4271" s="239"/>
      <c r="M4271" s="244"/>
      <c r="N4271" s="245" t="str">
        <f t="shared" ca="1" si="463"/>
        <v/>
      </c>
      <c r="O4271" s="239"/>
      <c r="P4271" s="244"/>
      <c r="Q4271" s="245" t="str">
        <f t="shared" si="464"/>
        <v/>
      </c>
      <c r="U4271" s="246" t="str">
        <f>IFERROR(VLOOKUP(C4271,'BASE EQUIPOS'!$G$8:$O$22,9,0)," ")</f>
        <v xml:space="preserve"> </v>
      </c>
      <c r="V4271" s="232" t="str">
        <f t="shared" si="466"/>
        <v/>
      </c>
      <c r="W4271" s="232" t="str">
        <f t="shared" si="467"/>
        <v/>
      </c>
      <c r="X4271" s="232" t="str">
        <f>IFERROR(VLOOKUP(W4271,Datos!$P$4:$Q$18,2,0),"")</f>
        <v/>
      </c>
      <c r="Y4271" s="232" t="str">
        <f t="shared" si="468"/>
        <v/>
      </c>
      <c r="AA4271" s="314" t="str">
        <f t="shared" ca="1" si="465"/>
        <v/>
      </c>
    </row>
    <row r="4272" spans="1:27" x14ac:dyDescent="0.3">
      <c r="A4272" s="238"/>
      <c r="B4272" s="241" t="str">
        <f t="shared" si="469"/>
        <v/>
      </c>
      <c r="C4272" s="239"/>
      <c r="D4272" s="240" t="str">
        <f>IF(C4272&lt;&gt;"",VLOOKUP(C4272,'BASE EQUIPOS'!$G$8:$H$22,2,0),"")</f>
        <v/>
      </c>
      <c r="E4272" s="241" t="str">
        <f>IF(C4272&lt;&gt;"",VLOOKUP(C4272,'BASE EQUIPOS'!$G$8:$I$22,3,0),"")</f>
        <v/>
      </c>
      <c r="F4272" s="241" t="str">
        <f>IF(C4272&lt;&gt;"",VLOOKUP(C4272,'BASE EQUIPOS'!$G$8:$J$22,4,0),"")</f>
        <v/>
      </c>
      <c r="G4272" s="242"/>
      <c r="H4272" s="233"/>
      <c r="I4272" s="241"/>
      <c r="J4272" s="241"/>
      <c r="K4272" s="241"/>
      <c r="L4272" s="239"/>
      <c r="M4272" s="244"/>
      <c r="N4272" s="245" t="str">
        <f t="shared" ca="1" si="463"/>
        <v/>
      </c>
      <c r="O4272" s="239"/>
      <c r="P4272" s="244"/>
      <c r="Q4272" s="245" t="str">
        <f t="shared" si="464"/>
        <v/>
      </c>
      <c r="U4272" s="246" t="str">
        <f>IFERROR(VLOOKUP(C4272,'BASE EQUIPOS'!$G$8:$O$22,9,0)," ")</f>
        <v xml:space="preserve"> </v>
      </c>
      <c r="V4272" s="232" t="str">
        <f t="shared" si="466"/>
        <v/>
      </c>
      <c r="W4272" s="232" t="str">
        <f t="shared" si="467"/>
        <v/>
      </c>
      <c r="X4272" s="232" t="str">
        <f>IFERROR(VLOOKUP(W4272,Datos!$P$4:$Q$18,2,0),"")</f>
        <v/>
      </c>
      <c r="Y4272" s="232" t="str">
        <f t="shared" si="468"/>
        <v/>
      </c>
      <c r="AA4272" s="314" t="str">
        <f t="shared" ca="1" si="465"/>
        <v/>
      </c>
    </row>
    <row r="4273" spans="1:27" x14ac:dyDescent="0.3">
      <c r="A4273" s="238"/>
      <c r="B4273" s="241" t="str">
        <f t="shared" si="469"/>
        <v/>
      </c>
      <c r="C4273" s="239"/>
      <c r="D4273" s="240" t="str">
        <f>IF(C4273&lt;&gt;"",VLOOKUP(C4273,'BASE EQUIPOS'!$G$8:$H$22,2,0),"")</f>
        <v/>
      </c>
      <c r="E4273" s="241" t="str">
        <f>IF(C4273&lt;&gt;"",VLOOKUP(C4273,'BASE EQUIPOS'!$G$8:$I$22,3,0),"")</f>
        <v/>
      </c>
      <c r="F4273" s="241" t="str">
        <f>IF(C4273&lt;&gt;"",VLOOKUP(C4273,'BASE EQUIPOS'!$G$8:$J$22,4,0),"")</f>
        <v/>
      </c>
      <c r="G4273" s="242"/>
      <c r="H4273" s="233"/>
      <c r="I4273" s="241"/>
      <c r="J4273" s="241"/>
      <c r="K4273" s="241"/>
      <c r="L4273" s="239"/>
      <c r="M4273" s="244"/>
      <c r="N4273" s="245" t="str">
        <f t="shared" ca="1" si="463"/>
        <v/>
      </c>
      <c r="O4273" s="239"/>
      <c r="P4273" s="244"/>
      <c r="Q4273" s="245" t="str">
        <f t="shared" si="464"/>
        <v/>
      </c>
      <c r="U4273" s="246" t="str">
        <f>IFERROR(VLOOKUP(C4273,'BASE EQUIPOS'!$G$8:$O$22,9,0)," ")</f>
        <v xml:space="preserve"> </v>
      </c>
      <c r="V4273" s="232" t="str">
        <f t="shared" si="466"/>
        <v/>
      </c>
      <c r="W4273" s="232" t="str">
        <f t="shared" si="467"/>
        <v/>
      </c>
      <c r="X4273" s="232" t="str">
        <f>IFERROR(VLOOKUP(W4273,Datos!$P$4:$Q$18,2,0),"")</f>
        <v/>
      </c>
      <c r="Y4273" s="232" t="str">
        <f t="shared" si="468"/>
        <v/>
      </c>
      <c r="AA4273" s="314" t="str">
        <f t="shared" ca="1" si="465"/>
        <v/>
      </c>
    </row>
    <row r="4274" spans="1:27" x14ac:dyDescent="0.3">
      <c r="A4274" s="238"/>
      <c r="B4274" s="241" t="str">
        <f t="shared" si="469"/>
        <v/>
      </c>
      <c r="C4274" s="239"/>
      <c r="D4274" s="240" t="str">
        <f>IF(C4274&lt;&gt;"",VLOOKUP(C4274,'BASE EQUIPOS'!$G$8:$H$22,2,0),"")</f>
        <v/>
      </c>
      <c r="E4274" s="241" t="str">
        <f>IF(C4274&lt;&gt;"",VLOOKUP(C4274,'BASE EQUIPOS'!$G$8:$I$22,3,0),"")</f>
        <v/>
      </c>
      <c r="F4274" s="241" t="str">
        <f>IF(C4274&lt;&gt;"",VLOOKUP(C4274,'BASE EQUIPOS'!$G$8:$J$22,4,0),"")</f>
        <v/>
      </c>
      <c r="G4274" s="242"/>
      <c r="H4274" s="233"/>
      <c r="I4274" s="241"/>
      <c r="J4274" s="241"/>
      <c r="K4274" s="241"/>
      <c r="L4274" s="239"/>
      <c r="M4274" s="244"/>
      <c r="N4274" s="245" t="str">
        <f t="shared" ca="1" si="463"/>
        <v/>
      </c>
      <c r="O4274" s="239"/>
      <c r="P4274" s="244"/>
      <c r="Q4274" s="245" t="str">
        <f t="shared" si="464"/>
        <v/>
      </c>
      <c r="U4274" s="246" t="str">
        <f>IFERROR(VLOOKUP(C4274,'BASE EQUIPOS'!$G$8:$O$22,9,0)," ")</f>
        <v xml:space="preserve"> </v>
      </c>
      <c r="V4274" s="232" t="str">
        <f t="shared" si="466"/>
        <v/>
      </c>
      <c r="W4274" s="232" t="str">
        <f t="shared" si="467"/>
        <v/>
      </c>
      <c r="X4274" s="232" t="str">
        <f>IFERROR(VLOOKUP(W4274,Datos!$P$4:$Q$18,2,0),"")</f>
        <v/>
      </c>
      <c r="Y4274" s="232" t="str">
        <f t="shared" si="468"/>
        <v/>
      </c>
      <c r="AA4274" s="314" t="str">
        <f t="shared" ca="1" si="465"/>
        <v/>
      </c>
    </row>
    <row r="4275" spans="1:27" x14ac:dyDescent="0.3">
      <c r="A4275" s="238"/>
      <c r="B4275" s="241" t="str">
        <f t="shared" si="469"/>
        <v/>
      </c>
      <c r="C4275" s="239"/>
      <c r="D4275" s="240" t="str">
        <f>IF(C4275&lt;&gt;"",VLOOKUP(C4275,'BASE EQUIPOS'!$G$8:$H$22,2,0),"")</f>
        <v/>
      </c>
      <c r="E4275" s="241" t="str">
        <f>IF(C4275&lt;&gt;"",VLOOKUP(C4275,'BASE EQUIPOS'!$G$8:$I$22,3,0),"")</f>
        <v/>
      </c>
      <c r="F4275" s="241" t="str">
        <f>IF(C4275&lt;&gt;"",VLOOKUP(C4275,'BASE EQUIPOS'!$G$8:$J$22,4,0),"")</f>
        <v/>
      </c>
      <c r="G4275" s="242"/>
      <c r="H4275" s="233"/>
      <c r="I4275" s="241"/>
      <c r="J4275" s="241"/>
      <c r="K4275" s="241"/>
      <c r="L4275" s="239"/>
      <c r="M4275" s="244"/>
      <c r="N4275" s="245" t="str">
        <f t="shared" ca="1" si="463"/>
        <v/>
      </c>
      <c r="O4275" s="239"/>
      <c r="P4275" s="244"/>
      <c r="Q4275" s="245" t="str">
        <f t="shared" si="464"/>
        <v/>
      </c>
      <c r="U4275" s="246" t="str">
        <f>IFERROR(VLOOKUP(C4275,'BASE EQUIPOS'!$G$8:$O$22,9,0)," ")</f>
        <v xml:space="preserve"> </v>
      </c>
      <c r="V4275" s="232" t="str">
        <f t="shared" si="466"/>
        <v/>
      </c>
      <c r="W4275" s="232" t="str">
        <f t="shared" si="467"/>
        <v/>
      </c>
      <c r="X4275" s="232" t="str">
        <f>IFERROR(VLOOKUP(W4275,Datos!$P$4:$Q$18,2,0),"")</f>
        <v/>
      </c>
      <c r="Y4275" s="232" t="str">
        <f t="shared" si="468"/>
        <v/>
      </c>
      <c r="AA4275" s="314" t="str">
        <f t="shared" ca="1" si="465"/>
        <v/>
      </c>
    </row>
    <row r="4276" spans="1:27" x14ac:dyDescent="0.3">
      <c r="A4276" s="238"/>
      <c r="B4276" s="241" t="str">
        <f t="shared" si="469"/>
        <v/>
      </c>
      <c r="C4276" s="239"/>
      <c r="D4276" s="240" t="str">
        <f>IF(C4276&lt;&gt;"",VLOOKUP(C4276,'BASE EQUIPOS'!$G$8:$H$22,2,0),"")</f>
        <v/>
      </c>
      <c r="E4276" s="241" t="str">
        <f>IF(C4276&lt;&gt;"",VLOOKUP(C4276,'BASE EQUIPOS'!$G$8:$I$22,3,0),"")</f>
        <v/>
      </c>
      <c r="F4276" s="241" t="str">
        <f>IF(C4276&lt;&gt;"",VLOOKUP(C4276,'BASE EQUIPOS'!$G$8:$J$22,4,0),"")</f>
        <v/>
      </c>
      <c r="G4276" s="242"/>
      <c r="H4276" s="233"/>
      <c r="I4276" s="241"/>
      <c r="J4276" s="241"/>
      <c r="K4276" s="241"/>
      <c r="L4276" s="239"/>
      <c r="M4276" s="244"/>
      <c r="N4276" s="245" t="str">
        <f t="shared" ca="1" si="463"/>
        <v/>
      </c>
      <c r="O4276" s="239"/>
      <c r="P4276" s="244"/>
      <c r="Q4276" s="245" t="str">
        <f t="shared" si="464"/>
        <v/>
      </c>
      <c r="U4276" s="246" t="str">
        <f>IFERROR(VLOOKUP(C4276,'BASE EQUIPOS'!$G$8:$O$22,9,0)," ")</f>
        <v xml:space="preserve"> </v>
      </c>
      <c r="V4276" s="232" t="str">
        <f t="shared" si="466"/>
        <v/>
      </c>
      <c r="W4276" s="232" t="str">
        <f t="shared" si="467"/>
        <v/>
      </c>
      <c r="X4276" s="232" t="str">
        <f>IFERROR(VLOOKUP(W4276,Datos!$P$4:$Q$18,2,0),"")</f>
        <v/>
      </c>
      <c r="Y4276" s="232" t="str">
        <f t="shared" si="468"/>
        <v/>
      </c>
      <c r="AA4276" s="314" t="str">
        <f t="shared" ca="1" si="465"/>
        <v/>
      </c>
    </row>
    <row r="4277" spans="1:27" x14ac:dyDescent="0.3">
      <c r="A4277" s="238"/>
      <c r="B4277" s="241" t="str">
        <f t="shared" si="469"/>
        <v/>
      </c>
      <c r="C4277" s="239"/>
      <c r="D4277" s="240" t="str">
        <f>IF(C4277&lt;&gt;"",VLOOKUP(C4277,'BASE EQUIPOS'!$G$8:$H$22,2,0),"")</f>
        <v/>
      </c>
      <c r="E4277" s="241" t="str">
        <f>IF(C4277&lt;&gt;"",VLOOKUP(C4277,'BASE EQUIPOS'!$G$8:$I$22,3,0),"")</f>
        <v/>
      </c>
      <c r="F4277" s="241" t="str">
        <f>IF(C4277&lt;&gt;"",VLOOKUP(C4277,'BASE EQUIPOS'!$G$8:$J$22,4,0),"")</f>
        <v/>
      </c>
      <c r="G4277" s="242"/>
      <c r="H4277" s="233"/>
      <c r="I4277" s="241"/>
      <c r="J4277" s="241"/>
      <c r="K4277" s="241"/>
      <c r="L4277" s="239"/>
      <c r="M4277" s="244"/>
      <c r="N4277" s="245" t="str">
        <f t="shared" ca="1" si="463"/>
        <v/>
      </c>
      <c r="O4277" s="239"/>
      <c r="P4277" s="244"/>
      <c r="Q4277" s="245" t="str">
        <f t="shared" si="464"/>
        <v/>
      </c>
      <c r="U4277" s="246" t="str">
        <f>IFERROR(VLOOKUP(C4277,'BASE EQUIPOS'!$G$8:$O$22,9,0)," ")</f>
        <v xml:space="preserve"> </v>
      </c>
      <c r="V4277" s="232" t="str">
        <f t="shared" si="466"/>
        <v/>
      </c>
      <c r="W4277" s="232" t="str">
        <f t="shared" si="467"/>
        <v/>
      </c>
      <c r="X4277" s="232" t="str">
        <f>IFERROR(VLOOKUP(W4277,Datos!$P$4:$Q$18,2,0),"")</f>
        <v/>
      </c>
      <c r="Y4277" s="232" t="str">
        <f t="shared" si="468"/>
        <v/>
      </c>
      <c r="AA4277" s="314" t="str">
        <f t="shared" ca="1" si="465"/>
        <v/>
      </c>
    </row>
    <row r="4278" spans="1:27" x14ac:dyDescent="0.3">
      <c r="A4278" s="238"/>
      <c r="B4278" s="241" t="str">
        <f t="shared" si="469"/>
        <v/>
      </c>
      <c r="C4278" s="239"/>
      <c r="D4278" s="240" t="str">
        <f>IF(C4278&lt;&gt;"",VLOOKUP(C4278,'BASE EQUIPOS'!$G$8:$H$22,2,0),"")</f>
        <v/>
      </c>
      <c r="E4278" s="241" t="str">
        <f>IF(C4278&lt;&gt;"",VLOOKUP(C4278,'BASE EQUIPOS'!$G$8:$I$22,3,0),"")</f>
        <v/>
      </c>
      <c r="F4278" s="241" t="str">
        <f>IF(C4278&lt;&gt;"",VLOOKUP(C4278,'BASE EQUIPOS'!$G$8:$J$22,4,0),"")</f>
        <v/>
      </c>
      <c r="G4278" s="242"/>
      <c r="H4278" s="233"/>
      <c r="I4278" s="241"/>
      <c r="J4278" s="241"/>
      <c r="K4278" s="241"/>
      <c r="L4278" s="239"/>
      <c r="M4278" s="244"/>
      <c r="N4278" s="245" t="str">
        <f t="shared" ca="1" si="463"/>
        <v/>
      </c>
      <c r="O4278" s="239"/>
      <c r="P4278" s="244"/>
      <c r="Q4278" s="245" t="str">
        <f t="shared" si="464"/>
        <v/>
      </c>
      <c r="U4278" s="246" t="str">
        <f>IFERROR(VLOOKUP(C4278,'BASE EQUIPOS'!$G$8:$O$22,9,0)," ")</f>
        <v xml:space="preserve"> </v>
      </c>
      <c r="V4278" s="232" t="str">
        <f t="shared" si="466"/>
        <v/>
      </c>
      <c r="W4278" s="232" t="str">
        <f t="shared" si="467"/>
        <v/>
      </c>
      <c r="X4278" s="232" t="str">
        <f>IFERROR(VLOOKUP(W4278,Datos!$P$4:$Q$18,2,0),"")</f>
        <v/>
      </c>
      <c r="Y4278" s="232" t="str">
        <f t="shared" si="468"/>
        <v/>
      </c>
      <c r="AA4278" s="314" t="str">
        <f t="shared" ca="1" si="465"/>
        <v/>
      </c>
    </row>
    <row r="4279" spans="1:27" x14ac:dyDescent="0.3">
      <c r="A4279" s="238"/>
      <c r="B4279" s="241" t="str">
        <f t="shared" si="469"/>
        <v/>
      </c>
      <c r="C4279" s="239"/>
      <c r="D4279" s="240" t="str">
        <f>IF(C4279&lt;&gt;"",VLOOKUP(C4279,'BASE EQUIPOS'!$G$8:$H$22,2,0),"")</f>
        <v/>
      </c>
      <c r="E4279" s="241" t="str">
        <f>IF(C4279&lt;&gt;"",VLOOKUP(C4279,'BASE EQUIPOS'!$G$8:$I$22,3,0),"")</f>
        <v/>
      </c>
      <c r="F4279" s="241" t="str">
        <f>IF(C4279&lt;&gt;"",VLOOKUP(C4279,'BASE EQUIPOS'!$G$8:$J$22,4,0),"")</f>
        <v/>
      </c>
      <c r="G4279" s="242"/>
      <c r="H4279" s="233"/>
      <c r="I4279" s="241"/>
      <c r="J4279" s="241"/>
      <c r="K4279" s="241"/>
      <c r="L4279" s="239"/>
      <c r="M4279" s="244"/>
      <c r="N4279" s="245" t="str">
        <f t="shared" ca="1" si="463"/>
        <v/>
      </c>
      <c r="O4279" s="239"/>
      <c r="P4279" s="244"/>
      <c r="Q4279" s="245" t="str">
        <f t="shared" si="464"/>
        <v/>
      </c>
      <c r="U4279" s="246" t="str">
        <f>IFERROR(VLOOKUP(C4279,'BASE EQUIPOS'!$G$8:$O$22,9,0)," ")</f>
        <v xml:space="preserve"> </v>
      </c>
      <c r="V4279" s="232" t="str">
        <f t="shared" si="466"/>
        <v/>
      </c>
      <c r="W4279" s="232" t="str">
        <f t="shared" si="467"/>
        <v/>
      </c>
      <c r="X4279" s="232" t="str">
        <f>IFERROR(VLOOKUP(W4279,Datos!$P$4:$Q$18,2,0),"")</f>
        <v/>
      </c>
      <c r="Y4279" s="232" t="str">
        <f t="shared" si="468"/>
        <v/>
      </c>
      <c r="AA4279" s="314" t="str">
        <f t="shared" ca="1" si="465"/>
        <v/>
      </c>
    </row>
    <row r="4280" spans="1:27" x14ac:dyDescent="0.3">
      <c r="A4280" s="238"/>
      <c r="B4280" s="241" t="str">
        <f t="shared" si="469"/>
        <v/>
      </c>
      <c r="C4280" s="239"/>
      <c r="D4280" s="240" t="str">
        <f>IF(C4280&lt;&gt;"",VLOOKUP(C4280,'BASE EQUIPOS'!$G$8:$H$22,2,0),"")</f>
        <v/>
      </c>
      <c r="E4280" s="241" t="str">
        <f>IF(C4280&lt;&gt;"",VLOOKUP(C4280,'BASE EQUIPOS'!$G$8:$I$22,3,0),"")</f>
        <v/>
      </c>
      <c r="F4280" s="241" t="str">
        <f>IF(C4280&lt;&gt;"",VLOOKUP(C4280,'BASE EQUIPOS'!$G$8:$J$22,4,0),"")</f>
        <v/>
      </c>
      <c r="G4280" s="242"/>
      <c r="H4280" s="233"/>
      <c r="I4280" s="241"/>
      <c r="J4280" s="241"/>
      <c r="K4280" s="241"/>
      <c r="L4280" s="239"/>
      <c r="M4280" s="244"/>
      <c r="N4280" s="245" t="str">
        <f t="shared" ca="1" si="463"/>
        <v/>
      </c>
      <c r="O4280" s="239"/>
      <c r="P4280" s="244"/>
      <c r="Q4280" s="245" t="str">
        <f t="shared" si="464"/>
        <v/>
      </c>
      <c r="U4280" s="246" t="str">
        <f>IFERROR(VLOOKUP(C4280,'BASE EQUIPOS'!$G$8:$O$22,9,0)," ")</f>
        <v xml:space="preserve"> </v>
      </c>
      <c r="V4280" s="232" t="str">
        <f t="shared" si="466"/>
        <v/>
      </c>
      <c r="W4280" s="232" t="str">
        <f t="shared" si="467"/>
        <v/>
      </c>
      <c r="X4280" s="232" t="str">
        <f>IFERROR(VLOOKUP(W4280,Datos!$P$4:$Q$18,2,0),"")</f>
        <v/>
      </c>
      <c r="Y4280" s="232" t="str">
        <f t="shared" si="468"/>
        <v/>
      </c>
      <c r="AA4280" s="314" t="str">
        <f t="shared" ca="1" si="465"/>
        <v/>
      </c>
    </row>
    <row r="4281" spans="1:27" x14ac:dyDescent="0.3">
      <c r="A4281" s="238"/>
      <c r="B4281" s="241" t="str">
        <f t="shared" si="469"/>
        <v/>
      </c>
      <c r="C4281" s="239"/>
      <c r="D4281" s="240" t="str">
        <f>IF(C4281&lt;&gt;"",VLOOKUP(C4281,'BASE EQUIPOS'!$G$8:$H$22,2,0),"")</f>
        <v/>
      </c>
      <c r="E4281" s="241" t="str">
        <f>IF(C4281&lt;&gt;"",VLOOKUP(C4281,'BASE EQUIPOS'!$G$8:$I$22,3,0),"")</f>
        <v/>
      </c>
      <c r="F4281" s="241" t="str">
        <f>IF(C4281&lt;&gt;"",VLOOKUP(C4281,'BASE EQUIPOS'!$G$8:$J$22,4,0),"")</f>
        <v/>
      </c>
      <c r="G4281" s="242"/>
      <c r="H4281" s="233"/>
      <c r="I4281" s="241"/>
      <c r="J4281" s="241"/>
      <c r="K4281" s="241"/>
      <c r="L4281" s="239"/>
      <c r="M4281" s="244"/>
      <c r="N4281" s="245" t="str">
        <f t="shared" ca="1" si="463"/>
        <v/>
      </c>
      <c r="O4281" s="239"/>
      <c r="P4281" s="244"/>
      <c r="Q4281" s="245" t="str">
        <f t="shared" si="464"/>
        <v/>
      </c>
      <c r="U4281" s="246" t="str">
        <f>IFERROR(VLOOKUP(C4281,'BASE EQUIPOS'!$G$8:$O$22,9,0)," ")</f>
        <v xml:space="preserve"> </v>
      </c>
      <c r="V4281" s="232" t="str">
        <f t="shared" si="466"/>
        <v/>
      </c>
      <c r="W4281" s="232" t="str">
        <f t="shared" si="467"/>
        <v/>
      </c>
      <c r="X4281" s="232" t="str">
        <f>IFERROR(VLOOKUP(W4281,Datos!$P$4:$Q$18,2,0),"")</f>
        <v/>
      </c>
      <c r="Y4281" s="232" t="str">
        <f t="shared" si="468"/>
        <v/>
      </c>
      <c r="AA4281" s="314" t="str">
        <f t="shared" ca="1" si="465"/>
        <v/>
      </c>
    </row>
    <row r="4282" spans="1:27" x14ac:dyDescent="0.3">
      <c r="A4282" s="238"/>
      <c r="B4282" s="241" t="str">
        <f t="shared" si="469"/>
        <v/>
      </c>
      <c r="C4282" s="239"/>
      <c r="D4282" s="240" t="str">
        <f>IF(C4282&lt;&gt;"",VLOOKUP(C4282,'BASE EQUIPOS'!$G$8:$H$22,2,0),"")</f>
        <v/>
      </c>
      <c r="E4282" s="241" t="str">
        <f>IF(C4282&lt;&gt;"",VLOOKUP(C4282,'BASE EQUIPOS'!$G$8:$I$22,3,0),"")</f>
        <v/>
      </c>
      <c r="F4282" s="241" t="str">
        <f>IF(C4282&lt;&gt;"",VLOOKUP(C4282,'BASE EQUIPOS'!$G$8:$J$22,4,0),"")</f>
        <v/>
      </c>
      <c r="G4282" s="242"/>
      <c r="H4282" s="233"/>
      <c r="I4282" s="241"/>
      <c r="J4282" s="241"/>
      <c r="K4282" s="241"/>
      <c r="L4282" s="239"/>
      <c r="M4282" s="244"/>
      <c r="N4282" s="245" t="str">
        <f t="shared" ca="1" si="463"/>
        <v/>
      </c>
      <c r="O4282" s="239"/>
      <c r="P4282" s="244"/>
      <c r="Q4282" s="245" t="str">
        <f t="shared" si="464"/>
        <v/>
      </c>
      <c r="U4282" s="246" t="str">
        <f>IFERROR(VLOOKUP(C4282,'BASE EQUIPOS'!$G$8:$O$22,9,0)," ")</f>
        <v xml:space="preserve"> </v>
      </c>
      <c r="V4282" s="232" t="str">
        <f t="shared" si="466"/>
        <v/>
      </c>
      <c r="W4282" s="232" t="str">
        <f t="shared" si="467"/>
        <v/>
      </c>
      <c r="X4282" s="232" t="str">
        <f>IFERROR(VLOOKUP(W4282,Datos!$P$4:$Q$18,2,0),"")</f>
        <v/>
      </c>
      <c r="Y4282" s="232" t="str">
        <f t="shared" si="468"/>
        <v/>
      </c>
      <c r="AA4282" s="314" t="str">
        <f t="shared" ca="1" si="465"/>
        <v/>
      </c>
    </row>
    <row r="4283" spans="1:27" x14ac:dyDescent="0.3">
      <c r="A4283" s="238"/>
      <c r="B4283" s="241" t="str">
        <f t="shared" si="469"/>
        <v/>
      </c>
      <c r="C4283" s="239"/>
      <c r="D4283" s="240" t="str">
        <f>IF(C4283&lt;&gt;"",VLOOKUP(C4283,'BASE EQUIPOS'!$G$8:$H$22,2,0),"")</f>
        <v/>
      </c>
      <c r="E4283" s="241" t="str">
        <f>IF(C4283&lt;&gt;"",VLOOKUP(C4283,'BASE EQUIPOS'!$G$8:$I$22,3,0),"")</f>
        <v/>
      </c>
      <c r="F4283" s="241" t="str">
        <f>IF(C4283&lt;&gt;"",VLOOKUP(C4283,'BASE EQUIPOS'!$G$8:$J$22,4,0),"")</f>
        <v/>
      </c>
      <c r="G4283" s="242"/>
      <c r="H4283" s="233"/>
      <c r="I4283" s="241"/>
      <c r="J4283" s="241"/>
      <c r="K4283" s="241"/>
      <c r="L4283" s="239"/>
      <c r="M4283" s="244"/>
      <c r="N4283" s="245" t="str">
        <f t="shared" ca="1" si="463"/>
        <v/>
      </c>
      <c r="O4283" s="239"/>
      <c r="P4283" s="244"/>
      <c r="Q4283" s="245" t="str">
        <f t="shared" si="464"/>
        <v/>
      </c>
      <c r="U4283" s="246" t="str">
        <f>IFERROR(VLOOKUP(C4283,'BASE EQUIPOS'!$G$8:$O$22,9,0)," ")</f>
        <v xml:space="preserve"> </v>
      </c>
      <c r="V4283" s="232" t="str">
        <f t="shared" si="466"/>
        <v/>
      </c>
      <c r="W4283" s="232" t="str">
        <f t="shared" si="467"/>
        <v/>
      </c>
      <c r="X4283" s="232" t="str">
        <f>IFERROR(VLOOKUP(W4283,Datos!$P$4:$Q$18,2,0),"")</f>
        <v/>
      </c>
      <c r="Y4283" s="232" t="str">
        <f t="shared" si="468"/>
        <v/>
      </c>
      <c r="AA4283" s="314" t="str">
        <f t="shared" ca="1" si="465"/>
        <v/>
      </c>
    </row>
    <row r="4284" spans="1:27" x14ac:dyDescent="0.3">
      <c r="A4284" s="238"/>
      <c r="B4284" s="241" t="str">
        <f t="shared" si="469"/>
        <v/>
      </c>
      <c r="C4284" s="239"/>
      <c r="D4284" s="240" t="str">
        <f>IF(C4284&lt;&gt;"",VLOOKUP(C4284,'BASE EQUIPOS'!$G$8:$H$22,2,0),"")</f>
        <v/>
      </c>
      <c r="E4284" s="241" t="str">
        <f>IF(C4284&lt;&gt;"",VLOOKUP(C4284,'BASE EQUIPOS'!$G$8:$I$22,3,0),"")</f>
        <v/>
      </c>
      <c r="F4284" s="241" t="str">
        <f>IF(C4284&lt;&gt;"",VLOOKUP(C4284,'BASE EQUIPOS'!$G$8:$J$22,4,0),"")</f>
        <v/>
      </c>
      <c r="G4284" s="242"/>
      <c r="H4284" s="233"/>
      <c r="I4284" s="241"/>
      <c r="J4284" s="241"/>
      <c r="K4284" s="241"/>
      <c r="L4284" s="239"/>
      <c r="M4284" s="244"/>
      <c r="N4284" s="245" t="str">
        <f t="shared" ca="1" si="463"/>
        <v/>
      </c>
      <c r="O4284" s="239"/>
      <c r="P4284" s="244"/>
      <c r="Q4284" s="245" t="str">
        <f t="shared" si="464"/>
        <v/>
      </c>
      <c r="U4284" s="246" t="str">
        <f>IFERROR(VLOOKUP(C4284,'BASE EQUIPOS'!$G$8:$O$22,9,0)," ")</f>
        <v xml:space="preserve"> </v>
      </c>
      <c r="V4284" s="232" t="str">
        <f t="shared" si="466"/>
        <v/>
      </c>
      <c r="W4284" s="232" t="str">
        <f t="shared" si="467"/>
        <v/>
      </c>
      <c r="X4284" s="232" t="str">
        <f>IFERROR(VLOOKUP(W4284,Datos!$P$4:$Q$18,2,0),"")</f>
        <v/>
      </c>
      <c r="Y4284" s="232" t="str">
        <f t="shared" si="468"/>
        <v/>
      </c>
      <c r="AA4284" s="314" t="str">
        <f t="shared" ca="1" si="465"/>
        <v/>
      </c>
    </row>
    <row r="4285" spans="1:27" x14ac:dyDescent="0.3">
      <c r="A4285" s="238"/>
      <c r="B4285" s="241" t="str">
        <f t="shared" si="469"/>
        <v/>
      </c>
      <c r="C4285" s="239"/>
      <c r="D4285" s="240" t="str">
        <f>IF(C4285&lt;&gt;"",VLOOKUP(C4285,'BASE EQUIPOS'!$G$8:$H$22,2,0),"")</f>
        <v/>
      </c>
      <c r="E4285" s="241" t="str">
        <f>IF(C4285&lt;&gt;"",VLOOKUP(C4285,'BASE EQUIPOS'!$G$8:$I$22,3,0),"")</f>
        <v/>
      </c>
      <c r="F4285" s="241" t="str">
        <f>IF(C4285&lt;&gt;"",VLOOKUP(C4285,'BASE EQUIPOS'!$G$8:$J$22,4,0),"")</f>
        <v/>
      </c>
      <c r="G4285" s="242"/>
      <c r="H4285" s="233"/>
      <c r="I4285" s="241"/>
      <c r="J4285" s="241"/>
      <c r="K4285" s="241"/>
      <c r="L4285" s="239"/>
      <c r="M4285" s="244"/>
      <c r="N4285" s="245" t="str">
        <f t="shared" ca="1" si="463"/>
        <v/>
      </c>
      <c r="O4285" s="239"/>
      <c r="P4285" s="244"/>
      <c r="Q4285" s="245" t="str">
        <f t="shared" si="464"/>
        <v/>
      </c>
      <c r="U4285" s="246" t="str">
        <f>IFERROR(VLOOKUP(C4285,'BASE EQUIPOS'!$G$8:$O$22,9,0)," ")</f>
        <v xml:space="preserve"> </v>
      </c>
      <c r="V4285" s="232" t="str">
        <f t="shared" si="466"/>
        <v/>
      </c>
      <c r="W4285" s="232" t="str">
        <f t="shared" si="467"/>
        <v/>
      </c>
      <c r="X4285" s="232" t="str">
        <f>IFERROR(VLOOKUP(W4285,Datos!$P$4:$Q$18,2,0),"")</f>
        <v/>
      </c>
      <c r="Y4285" s="232" t="str">
        <f t="shared" si="468"/>
        <v/>
      </c>
      <c r="AA4285" s="314" t="str">
        <f t="shared" ca="1" si="465"/>
        <v/>
      </c>
    </row>
    <row r="4286" spans="1:27" x14ac:dyDescent="0.3">
      <c r="A4286" s="238"/>
      <c r="B4286" s="241" t="str">
        <f t="shared" si="469"/>
        <v/>
      </c>
      <c r="C4286" s="239"/>
      <c r="D4286" s="240" t="str">
        <f>IF(C4286&lt;&gt;"",VLOOKUP(C4286,'BASE EQUIPOS'!$G$8:$H$22,2,0),"")</f>
        <v/>
      </c>
      <c r="E4286" s="241" t="str">
        <f>IF(C4286&lt;&gt;"",VLOOKUP(C4286,'BASE EQUIPOS'!$G$8:$I$22,3,0),"")</f>
        <v/>
      </c>
      <c r="F4286" s="241" t="str">
        <f>IF(C4286&lt;&gt;"",VLOOKUP(C4286,'BASE EQUIPOS'!$G$8:$J$22,4,0),"")</f>
        <v/>
      </c>
      <c r="G4286" s="242"/>
      <c r="H4286" s="233"/>
      <c r="I4286" s="241"/>
      <c r="J4286" s="241"/>
      <c r="K4286" s="241"/>
      <c r="L4286" s="239"/>
      <c r="M4286" s="244"/>
      <c r="N4286" s="245" t="str">
        <f t="shared" ca="1" si="463"/>
        <v/>
      </c>
      <c r="O4286" s="239"/>
      <c r="P4286" s="244"/>
      <c r="Q4286" s="245" t="str">
        <f t="shared" si="464"/>
        <v/>
      </c>
      <c r="U4286" s="246" t="str">
        <f>IFERROR(VLOOKUP(C4286,'BASE EQUIPOS'!$G$8:$O$22,9,0)," ")</f>
        <v xml:space="preserve"> </v>
      </c>
      <c r="V4286" s="232" t="str">
        <f t="shared" si="466"/>
        <v/>
      </c>
      <c r="W4286" s="232" t="str">
        <f t="shared" si="467"/>
        <v/>
      </c>
      <c r="X4286" s="232" t="str">
        <f>IFERROR(VLOOKUP(W4286,Datos!$P$4:$Q$18,2,0),"")</f>
        <v/>
      </c>
      <c r="Y4286" s="232" t="str">
        <f t="shared" si="468"/>
        <v/>
      </c>
      <c r="AA4286" s="314" t="str">
        <f t="shared" ca="1" si="465"/>
        <v/>
      </c>
    </row>
    <row r="4287" spans="1:27" x14ac:dyDescent="0.3">
      <c r="A4287" s="238"/>
      <c r="B4287" s="241" t="str">
        <f t="shared" si="469"/>
        <v/>
      </c>
      <c r="C4287" s="239"/>
      <c r="D4287" s="240" t="str">
        <f>IF(C4287&lt;&gt;"",VLOOKUP(C4287,'BASE EQUIPOS'!$G$8:$H$22,2,0),"")</f>
        <v/>
      </c>
      <c r="E4287" s="241" t="str">
        <f>IF(C4287&lt;&gt;"",VLOOKUP(C4287,'BASE EQUIPOS'!$G$8:$I$22,3,0),"")</f>
        <v/>
      </c>
      <c r="F4287" s="241" t="str">
        <f>IF(C4287&lt;&gt;"",VLOOKUP(C4287,'BASE EQUIPOS'!$G$8:$J$22,4,0),"")</f>
        <v/>
      </c>
      <c r="G4287" s="242"/>
      <c r="H4287" s="233"/>
      <c r="I4287" s="241"/>
      <c r="J4287" s="241"/>
      <c r="K4287" s="241"/>
      <c r="L4287" s="239"/>
      <c r="M4287" s="244"/>
      <c r="N4287" s="245" t="str">
        <f t="shared" ca="1" si="463"/>
        <v/>
      </c>
      <c r="O4287" s="239"/>
      <c r="P4287" s="244"/>
      <c r="Q4287" s="245" t="str">
        <f t="shared" si="464"/>
        <v/>
      </c>
      <c r="U4287" s="246" t="str">
        <f>IFERROR(VLOOKUP(C4287,'BASE EQUIPOS'!$G$8:$O$22,9,0)," ")</f>
        <v xml:space="preserve"> </v>
      </c>
      <c r="V4287" s="232" t="str">
        <f t="shared" si="466"/>
        <v/>
      </c>
      <c r="W4287" s="232" t="str">
        <f t="shared" si="467"/>
        <v/>
      </c>
      <c r="X4287" s="232" t="str">
        <f>IFERROR(VLOOKUP(W4287,Datos!$P$4:$Q$18,2,0),"")</f>
        <v/>
      </c>
      <c r="Y4287" s="232" t="str">
        <f t="shared" si="468"/>
        <v/>
      </c>
      <c r="AA4287" s="314" t="str">
        <f t="shared" ca="1" si="465"/>
        <v/>
      </c>
    </row>
    <row r="4288" spans="1:27" x14ac:dyDescent="0.3">
      <c r="A4288" s="238"/>
      <c r="B4288" s="241" t="str">
        <f t="shared" si="469"/>
        <v/>
      </c>
      <c r="C4288" s="239"/>
      <c r="D4288" s="240" t="str">
        <f>IF(C4288&lt;&gt;"",VLOOKUP(C4288,'BASE EQUIPOS'!$G$8:$H$22,2,0),"")</f>
        <v/>
      </c>
      <c r="E4288" s="241" t="str">
        <f>IF(C4288&lt;&gt;"",VLOOKUP(C4288,'BASE EQUIPOS'!$G$8:$I$22,3,0),"")</f>
        <v/>
      </c>
      <c r="F4288" s="241" t="str">
        <f>IF(C4288&lt;&gt;"",VLOOKUP(C4288,'BASE EQUIPOS'!$G$8:$J$22,4,0),"")</f>
        <v/>
      </c>
      <c r="G4288" s="242"/>
      <c r="H4288" s="233"/>
      <c r="I4288" s="241"/>
      <c r="J4288" s="241"/>
      <c r="K4288" s="241"/>
      <c r="L4288" s="239"/>
      <c r="M4288" s="244"/>
      <c r="N4288" s="245" t="str">
        <f t="shared" ca="1" si="463"/>
        <v/>
      </c>
      <c r="O4288" s="239"/>
      <c r="P4288" s="244"/>
      <c r="Q4288" s="245" t="str">
        <f t="shared" si="464"/>
        <v/>
      </c>
      <c r="U4288" s="246" t="str">
        <f>IFERROR(VLOOKUP(C4288,'BASE EQUIPOS'!$G$8:$O$22,9,0)," ")</f>
        <v xml:space="preserve"> </v>
      </c>
      <c r="V4288" s="232" t="str">
        <f t="shared" si="466"/>
        <v/>
      </c>
      <c r="W4288" s="232" t="str">
        <f t="shared" si="467"/>
        <v/>
      </c>
      <c r="X4288" s="232" t="str">
        <f>IFERROR(VLOOKUP(W4288,Datos!$P$4:$Q$18,2,0),"")</f>
        <v/>
      </c>
      <c r="Y4288" s="232" t="str">
        <f t="shared" si="468"/>
        <v/>
      </c>
      <c r="AA4288" s="314" t="str">
        <f t="shared" ca="1" si="465"/>
        <v/>
      </c>
    </row>
    <row r="4289" spans="1:27" x14ac:dyDescent="0.3">
      <c r="A4289" s="238"/>
      <c r="B4289" s="241" t="str">
        <f t="shared" si="469"/>
        <v/>
      </c>
      <c r="C4289" s="239"/>
      <c r="D4289" s="240" t="str">
        <f>IF(C4289&lt;&gt;"",VLOOKUP(C4289,'BASE EQUIPOS'!$G$8:$H$22,2,0),"")</f>
        <v/>
      </c>
      <c r="E4289" s="241" t="str">
        <f>IF(C4289&lt;&gt;"",VLOOKUP(C4289,'BASE EQUIPOS'!$G$8:$I$22,3,0),"")</f>
        <v/>
      </c>
      <c r="F4289" s="241" t="str">
        <f>IF(C4289&lt;&gt;"",VLOOKUP(C4289,'BASE EQUIPOS'!$G$8:$J$22,4,0),"")</f>
        <v/>
      </c>
      <c r="G4289" s="242"/>
      <c r="H4289" s="233"/>
      <c r="I4289" s="241"/>
      <c r="J4289" s="241"/>
      <c r="K4289" s="241"/>
      <c r="L4289" s="239"/>
      <c r="M4289" s="244"/>
      <c r="N4289" s="245" t="str">
        <f t="shared" ca="1" si="463"/>
        <v/>
      </c>
      <c r="O4289" s="239"/>
      <c r="P4289" s="244"/>
      <c r="Q4289" s="245" t="str">
        <f t="shared" si="464"/>
        <v/>
      </c>
      <c r="U4289" s="246" t="str">
        <f>IFERROR(VLOOKUP(C4289,'BASE EQUIPOS'!$G$8:$O$22,9,0)," ")</f>
        <v xml:space="preserve"> </v>
      </c>
      <c r="V4289" s="232" t="str">
        <f t="shared" si="466"/>
        <v/>
      </c>
      <c r="W4289" s="232" t="str">
        <f t="shared" si="467"/>
        <v/>
      </c>
      <c r="X4289" s="232" t="str">
        <f>IFERROR(VLOOKUP(W4289,Datos!$P$4:$Q$18,2,0),"")</f>
        <v/>
      </c>
      <c r="Y4289" s="232" t="str">
        <f t="shared" si="468"/>
        <v/>
      </c>
      <c r="AA4289" s="314" t="str">
        <f t="shared" ca="1" si="465"/>
        <v/>
      </c>
    </row>
    <row r="4290" spans="1:27" x14ac:dyDescent="0.3">
      <c r="A4290" s="238"/>
      <c r="B4290" s="241" t="str">
        <f t="shared" si="469"/>
        <v/>
      </c>
      <c r="C4290" s="239"/>
      <c r="D4290" s="240" t="str">
        <f>IF(C4290&lt;&gt;"",VLOOKUP(C4290,'BASE EQUIPOS'!$G$8:$H$22,2,0),"")</f>
        <v/>
      </c>
      <c r="E4290" s="241" t="str">
        <f>IF(C4290&lt;&gt;"",VLOOKUP(C4290,'BASE EQUIPOS'!$G$8:$I$22,3,0),"")</f>
        <v/>
      </c>
      <c r="F4290" s="241" t="str">
        <f>IF(C4290&lt;&gt;"",VLOOKUP(C4290,'BASE EQUIPOS'!$G$8:$J$22,4,0),"")</f>
        <v/>
      </c>
      <c r="G4290" s="242"/>
      <c r="H4290" s="233"/>
      <c r="I4290" s="241"/>
      <c r="J4290" s="241"/>
      <c r="K4290" s="241"/>
      <c r="L4290" s="239"/>
      <c r="M4290" s="244"/>
      <c r="N4290" s="245" t="str">
        <f t="shared" ca="1" si="463"/>
        <v/>
      </c>
      <c r="O4290" s="239"/>
      <c r="P4290" s="244"/>
      <c r="Q4290" s="245" t="str">
        <f t="shared" si="464"/>
        <v/>
      </c>
      <c r="U4290" s="246" t="str">
        <f>IFERROR(VLOOKUP(C4290,'BASE EQUIPOS'!$G$8:$O$22,9,0)," ")</f>
        <v xml:space="preserve"> </v>
      </c>
      <c r="V4290" s="232" t="str">
        <f t="shared" si="466"/>
        <v/>
      </c>
      <c r="W4290" s="232" t="str">
        <f t="shared" si="467"/>
        <v/>
      </c>
      <c r="X4290" s="232" t="str">
        <f>IFERROR(VLOOKUP(W4290,Datos!$P$4:$Q$18,2,0),"")</f>
        <v/>
      </c>
      <c r="Y4290" s="232" t="str">
        <f t="shared" si="468"/>
        <v/>
      </c>
      <c r="AA4290" s="314" t="str">
        <f t="shared" ca="1" si="465"/>
        <v/>
      </c>
    </row>
    <row r="4291" spans="1:27" x14ac:dyDescent="0.3">
      <c r="A4291" s="238"/>
      <c r="B4291" s="241" t="str">
        <f t="shared" si="469"/>
        <v/>
      </c>
      <c r="C4291" s="239"/>
      <c r="D4291" s="240" t="str">
        <f>IF(C4291&lt;&gt;"",VLOOKUP(C4291,'BASE EQUIPOS'!$G$8:$H$22,2,0),"")</f>
        <v/>
      </c>
      <c r="E4291" s="241" t="str">
        <f>IF(C4291&lt;&gt;"",VLOOKUP(C4291,'BASE EQUIPOS'!$G$8:$I$22,3,0),"")</f>
        <v/>
      </c>
      <c r="F4291" s="241" t="str">
        <f>IF(C4291&lt;&gt;"",VLOOKUP(C4291,'BASE EQUIPOS'!$G$8:$J$22,4,0),"")</f>
        <v/>
      </c>
      <c r="G4291" s="242"/>
      <c r="H4291" s="233"/>
      <c r="I4291" s="241"/>
      <c r="J4291" s="241"/>
      <c r="K4291" s="241"/>
      <c r="L4291" s="239"/>
      <c r="M4291" s="244"/>
      <c r="N4291" s="245" t="str">
        <f t="shared" ca="1" si="463"/>
        <v/>
      </c>
      <c r="O4291" s="239"/>
      <c r="P4291" s="244"/>
      <c r="Q4291" s="245" t="str">
        <f t="shared" si="464"/>
        <v/>
      </c>
      <c r="U4291" s="246" t="str">
        <f>IFERROR(VLOOKUP(C4291,'BASE EQUIPOS'!$G$8:$O$22,9,0)," ")</f>
        <v xml:space="preserve"> </v>
      </c>
      <c r="V4291" s="232" t="str">
        <f t="shared" si="466"/>
        <v/>
      </c>
      <c r="W4291" s="232" t="str">
        <f t="shared" si="467"/>
        <v/>
      </c>
      <c r="X4291" s="232" t="str">
        <f>IFERROR(VLOOKUP(W4291,Datos!$P$4:$Q$18,2,0),"")</f>
        <v/>
      </c>
      <c r="Y4291" s="232" t="str">
        <f t="shared" si="468"/>
        <v/>
      </c>
      <c r="AA4291" s="314" t="str">
        <f t="shared" ca="1" si="465"/>
        <v/>
      </c>
    </row>
    <row r="4292" spans="1:27" x14ac:dyDescent="0.3">
      <c r="A4292" s="238"/>
      <c r="B4292" s="241" t="str">
        <f t="shared" si="469"/>
        <v/>
      </c>
      <c r="C4292" s="239"/>
      <c r="D4292" s="240" t="str">
        <f>IF(C4292&lt;&gt;"",VLOOKUP(C4292,'BASE EQUIPOS'!$G$8:$H$22,2,0),"")</f>
        <v/>
      </c>
      <c r="E4292" s="241" t="str">
        <f>IF(C4292&lt;&gt;"",VLOOKUP(C4292,'BASE EQUIPOS'!$G$8:$I$22,3,0),"")</f>
        <v/>
      </c>
      <c r="F4292" s="241" t="str">
        <f>IF(C4292&lt;&gt;"",VLOOKUP(C4292,'BASE EQUIPOS'!$G$8:$J$22,4,0),"")</f>
        <v/>
      </c>
      <c r="G4292" s="242"/>
      <c r="H4292" s="233"/>
      <c r="I4292" s="241"/>
      <c r="J4292" s="241"/>
      <c r="K4292" s="241"/>
      <c r="L4292" s="239"/>
      <c r="M4292" s="244"/>
      <c r="N4292" s="245" t="str">
        <f t="shared" ca="1" si="463"/>
        <v/>
      </c>
      <c r="O4292" s="239"/>
      <c r="P4292" s="244"/>
      <c r="Q4292" s="245" t="str">
        <f t="shared" si="464"/>
        <v/>
      </c>
      <c r="U4292" s="246" t="str">
        <f>IFERROR(VLOOKUP(C4292,'BASE EQUIPOS'!$G$8:$O$22,9,0)," ")</f>
        <v xml:space="preserve"> </v>
      </c>
      <c r="V4292" s="232" t="str">
        <f t="shared" si="466"/>
        <v/>
      </c>
      <c r="W4292" s="232" t="str">
        <f t="shared" si="467"/>
        <v/>
      </c>
      <c r="X4292" s="232" t="str">
        <f>IFERROR(VLOOKUP(W4292,Datos!$P$4:$Q$18,2,0),"")</f>
        <v/>
      </c>
      <c r="Y4292" s="232" t="str">
        <f t="shared" si="468"/>
        <v/>
      </c>
      <c r="AA4292" s="314" t="str">
        <f t="shared" ca="1" si="465"/>
        <v/>
      </c>
    </row>
    <row r="4293" spans="1:27" x14ac:dyDescent="0.3">
      <c r="A4293" s="238"/>
      <c r="B4293" s="241" t="str">
        <f t="shared" si="469"/>
        <v/>
      </c>
      <c r="C4293" s="239"/>
      <c r="D4293" s="240" t="str">
        <f>IF(C4293&lt;&gt;"",VLOOKUP(C4293,'BASE EQUIPOS'!$G$8:$H$22,2,0),"")</f>
        <v/>
      </c>
      <c r="E4293" s="241" t="str">
        <f>IF(C4293&lt;&gt;"",VLOOKUP(C4293,'BASE EQUIPOS'!$G$8:$I$22,3,0),"")</f>
        <v/>
      </c>
      <c r="F4293" s="241" t="str">
        <f>IF(C4293&lt;&gt;"",VLOOKUP(C4293,'BASE EQUIPOS'!$G$8:$J$22,4,0),"")</f>
        <v/>
      </c>
      <c r="G4293" s="242"/>
      <c r="H4293" s="233"/>
      <c r="I4293" s="241"/>
      <c r="J4293" s="241"/>
      <c r="K4293" s="241"/>
      <c r="L4293" s="239"/>
      <c r="M4293" s="244"/>
      <c r="N4293" s="245" t="str">
        <f t="shared" ca="1" si="463"/>
        <v/>
      </c>
      <c r="O4293" s="239"/>
      <c r="P4293" s="244"/>
      <c r="Q4293" s="245" t="str">
        <f t="shared" si="464"/>
        <v/>
      </c>
      <c r="U4293" s="246" t="str">
        <f>IFERROR(VLOOKUP(C4293,'BASE EQUIPOS'!$G$8:$O$22,9,0)," ")</f>
        <v xml:space="preserve"> </v>
      </c>
      <c r="V4293" s="232" t="str">
        <f t="shared" si="466"/>
        <v/>
      </c>
      <c r="W4293" s="232" t="str">
        <f t="shared" si="467"/>
        <v/>
      </c>
      <c r="X4293" s="232" t="str">
        <f>IFERROR(VLOOKUP(W4293,Datos!$P$4:$Q$18,2,0),"")</f>
        <v/>
      </c>
      <c r="Y4293" s="232" t="str">
        <f t="shared" si="468"/>
        <v/>
      </c>
      <c r="AA4293" s="314" t="str">
        <f t="shared" ca="1" si="465"/>
        <v/>
      </c>
    </row>
    <row r="4294" spans="1:27" x14ac:dyDescent="0.3">
      <c r="A4294" s="238"/>
      <c r="B4294" s="241" t="str">
        <f t="shared" si="469"/>
        <v/>
      </c>
      <c r="C4294" s="239"/>
      <c r="D4294" s="240" t="str">
        <f>IF(C4294&lt;&gt;"",VLOOKUP(C4294,'BASE EQUIPOS'!$G$8:$H$22,2,0),"")</f>
        <v/>
      </c>
      <c r="E4294" s="241" t="str">
        <f>IF(C4294&lt;&gt;"",VLOOKUP(C4294,'BASE EQUIPOS'!$G$8:$I$22,3,0),"")</f>
        <v/>
      </c>
      <c r="F4294" s="241" t="str">
        <f>IF(C4294&lt;&gt;"",VLOOKUP(C4294,'BASE EQUIPOS'!$G$8:$J$22,4,0),"")</f>
        <v/>
      </c>
      <c r="G4294" s="242"/>
      <c r="H4294" s="233"/>
      <c r="I4294" s="241"/>
      <c r="J4294" s="241"/>
      <c r="K4294" s="241"/>
      <c r="L4294" s="239"/>
      <c r="M4294" s="244"/>
      <c r="N4294" s="245" t="str">
        <f t="shared" ca="1" si="463"/>
        <v/>
      </c>
      <c r="O4294" s="239"/>
      <c r="P4294" s="244"/>
      <c r="Q4294" s="245" t="str">
        <f t="shared" si="464"/>
        <v/>
      </c>
      <c r="U4294" s="246" t="str">
        <f>IFERROR(VLOOKUP(C4294,'BASE EQUIPOS'!$G$8:$O$22,9,0)," ")</f>
        <v xml:space="preserve"> </v>
      </c>
      <c r="V4294" s="232" t="str">
        <f t="shared" si="466"/>
        <v/>
      </c>
      <c r="W4294" s="232" t="str">
        <f t="shared" si="467"/>
        <v/>
      </c>
      <c r="X4294" s="232" t="str">
        <f>IFERROR(VLOOKUP(W4294,Datos!$P$4:$Q$18,2,0),"")</f>
        <v/>
      </c>
      <c r="Y4294" s="232" t="str">
        <f t="shared" si="468"/>
        <v/>
      </c>
      <c r="AA4294" s="314" t="str">
        <f t="shared" ca="1" si="465"/>
        <v/>
      </c>
    </row>
    <row r="4295" spans="1:27" x14ac:dyDescent="0.3">
      <c r="A4295" s="238"/>
      <c r="B4295" s="241" t="str">
        <f t="shared" si="469"/>
        <v/>
      </c>
      <c r="C4295" s="239"/>
      <c r="D4295" s="240" t="str">
        <f>IF(C4295&lt;&gt;"",VLOOKUP(C4295,'BASE EQUIPOS'!$G$8:$H$22,2,0),"")</f>
        <v/>
      </c>
      <c r="E4295" s="241" t="str">
        <f>IF(C4295&lt;&gt;"",VLOOKUP(C4295,'BASE EQUIPOS'!$G$8:$I$22,3,0),"")</f>
        <v/>
      </c>
      <c r="F4295" s="241" t="str">
        <f>IF(C4295&lt;&gt;"",VLOOKUP(C4295,'BASE EQUIPOS'!$G$8:$J$22,4,0),"")</f>
        <v/>
      </c>
      <c r="G4295" s="242"/>
      <c r="H4295" s="233"/>
      <c r="I4295" s="241"/>
      <c r="J4295" s="241"/>
      <c r="K4295" s="241"/>
      <c r="L4295" s="239"/>
      <c r="M4295" s="244"/>
      <c r="N4295" s="245" t="str">
        <f t="shared" ca="1" si="463"/>
        <v/>
      </c>
      <c r="O4295" s="239"/>
      <c r="P4295" s="244"/>
      <c r="Q4295" s="245" t="str">
        <f t="shared" si="464"/>
        <v/>
      </c>
      <c r="U4295" s="246" t="str">
        <f>IFERROR(VLOOKUP(C4295,'BASE EQUIPOS'!$G$8:$O$22,9,0)," ")</f>
        <v xml:space="preserve"> </v>
      </c>
      <c r="V4295" s="232" t="str">
        <f t="shared" si="466"/>
        <v/>
      </c>
      <c r="W4295" s="232" t="str">
        <f t="shared" si="467"/>
        <v/>
      </c>
      <c r="X4295" s="232" t="str">
        <f>IFERROR(VLOOKUP(W4295,Datos!$P$4:$Q$18,2,0),"")</f>
        <v/>
      </c>
      <c r="Y4295" s="232" t="str">
        <f t="shared" si="468"/>
        <v/>
      </c>
      <c r="AA4295" s="314" t="str">
        <f t="shared" ca="1" si="465"/>
        <v/>
      </c>
    </row>
    <row r="4296" spans="1:27" x14ac:dyDescent="0.3">
      <c r="A4296" s="238"/>
      <c r="B4296" s="241" t="str">
        <f t="shared" si="469"/>
        <v/>
      </c>
      <c r="C4296" s="239"/>
      <c r="D4296" s="240" t="str">
        <f>IF(C4296&lt;&gt;"",VLOOKUP(C4296,'BASE EQUIPOS'!$G$8:$H$22,2,0),"")</f>
        <v/>
      </c>
      <c r="E4296" s="241" t="str">
        <f>IF(C4296&lt;&gt;"",VLOOKUP(C4296,'BASE EQUIPOS'!$G$8:$I$22,3,0),"")</f>
        <v/>
      </c>
      <c r="F4296" s="241" t="str">
        <f>IF(C4296&lt;&gt;"",VLOOKUP(C4296,'BASE EQUIPOS'!$G$8:$J$22,4,0),"")</f>
        <v/>
      </c>
      <c r="G4296" s="242"/>
      <c r="H4296" s="233"/>
      <c r="I4296" s="241"/>
      <c r="J4296" s="241"/>
      <c r="K4296" s="241"/>
      <c r="L4296" s="239"/>
      <c r="M4296" s="244"/>
      <c r="N4296" s="245" t="str">
        <f t="shared" ca="1" si="463"/>
        <v/>
      </c>
      <c r="O4296" s="239"/>
      <c r="P4296" s="244"/>
      <c r="Q4296" s="245" t="str">
        <f t="shared" si="464"/>
        <v/>
      </c>
      <c r="U4296" s="246" t="str">
        <f>IFERROR(VLOOKUP(C4296,'BASE EQUIPOS'!$G$8:$O$22,9,0)," ")</f>
        <v xml:space="preserve"> </v>
      </c>
      <c r="V4296" s="232" t="str">
        <f t="shared" si="466"/>
        <v/>
      </c>
      <c r="W4296" s="232" t="str">
        <f t="shared" si="467"/>
        <v/>
      </c>
      <c r="X4296" s="232" t="str">
        <f>IFERROR(VLOOKUP(W4296,Datos!$P$4:$Q$18,2,0),"")</f>
        <v/>
      </c>
      <c r="Y4296" s="232" t="str">
        <f t="shared" si="468"/>
        <v/>
      </c>
      <c r="AA4296" s="314" t="str">
        <f t="shared" ca="1" si="465"/>
        <v/>
      </c>
    </row>
    <row r="4297" spans="1:27" x14ac:dyDescent="0.3">
      <c r="A4297" s="238"/>
      <c r="B4297" s="241" t="str">
        <f t="shared" si="469"/>
        <v/>
      </c>
      <c r="C4297" s="239"/>
      <c r="D4297" s="240" t="str">
        <f>IF(C4297&lt;&gt;"",VLOOKUP(C4297,'BASE EQUIPOS'!$G$8:$H$22,2,0),"")</f>
        <v/>
      </c>
      <c r="E4297" s="241" t="str">
        <f>IF(C4297&lt;&gt;"",VLOOKUP(C4297,'BASE EQUIPOS'!$G$8:$I$22,3,0),"")</f>
        <v/>
      </c>
      <c r="F4297" s="241" t="str">
        <f>IF(C4297&lt;&gt;"",VLOOKUP(C4297,'BASE EQUIPOS'!$G$8:$J$22,4,0),"")</f>
        <v/>
      </c>
      <c r="G4297" s="242"/>
      <c r="H4297" s="233"/>
      <c r="I4297" s="241"/>
      <c r="J4297" s="241"/>
      <c r="K4297" s="241"/>
      <c r="L4297" s="239"/>
      <c r="M4297" s="244"/>
      <c r="N4297" s="245" t="str">
        <f t="shared" ca="1" si="463"/>
        <v/>
      </c>
      <c r="O4297" s="239"/>
      <c r="P4297" s="244"/>
      <c r="Q4297" s="245" t="str">
        <f t="shared" si="464"/>
        <v/>
      </c>
      <c r="U4297" s="246" t="str">
        <f>IFERROR(VLOOKUP(C4297,'BASE EQUIPOS'!$G$8:$O$22,9,0)," ")</f>
        <v xml:space="preserve"> </v>
      </c>
      <c r="V4297" s="232" t="str">
        <f t="shared" si="466"/>
        <v/>
      </c>
      <c r="W4297" s="232" t="str">
        <f t="shared" si="467"/>
        <v/>
      </c>
      <c r="X4297" s="232" t="str">
        <f>IFERROR(VLOOKUP(W4297,Datos!$P$4:$Q$18,2,0),"")</f>
        <v/>
      </c>
      <c r="Y4297" s="232" t="str">
        <f t="shared" si="468"/>
        <v/>
      </c>
      <c r="AA4297" s="314" t="str">
        <f t="shared" ca="1" si="465"/>
        <v/>
      </c>
    </row>
    <row r="4298" spans="1:27" x14ac:dyDescent="0.3">
      <c r="A4298" s="238"/>
      <c r="B4298" s="241" t="str">
        <f t="shared" si="469"/>
        <v/>
      </c>
      <c r="C4298" s="239"/>
      <c r="D4298" s="240" t="str">
        <f>IF(C4298&lt;&gt;"",VLOOKUP(C4298,'BASE EQUIPOS'!$G$8:$H$22,2,0),"")</f>
        <v/>
      </c>
      <c r="E4298" s="241" t="str">
        <f>IF(C4298&lt;&gt;"",VLOOKUP(C4298,'BASE EQUIPOS'!$G$8:$I$22,3,0),"")</f>
        <v/>
      </c>
      <c r="F4298" s="241" t="str">
        <f>IF(C4298&lt;&gt;"",VLOOKUP(C4298,'BASE EQUIPOS'!$G$8:$J$22,4,0),"")</f>
        <v/>
      </c>
      <c r="G4298" s="242"/>
      <c r="H4298" s="233"/>
      <c r="I4298" s="241"/>
      <c r="J4298" s="241"/>
      <c r="K4298" s="241"/>
      <c r="L4298" s="239"/>
      <c r="M4298" s="244"/>
      <c r="N4298" s="245" t="str">
        <f t="shared" ca="1" si="463"/>
        <v/>
      </c>
      <c r="O4298" s="239"/>
      <c r="P4298" s="244"/>
      <c r="Q4298" s="245" t="str">
        <f t="shared" si="464"/>
        <v/>
      </c>
      <c r="U4298" s="246" t="str">
        <f>IFERROR(VLOOKUP(C4298,'BASE EQUIPOS'!$G$8:$O$22,9,0)," ")</f>
        <v xml:space="preserve"> </v>
      </c>
      <c r="V4298" s="232" t="str">
        <f t="shared" si="466"/>
        <v/>
      </c>
      <c r="W4298" s="232" t="str">
        <f t="shared" si="467"/>
        <v/>
      </c>
      <c r="X4298" s="232" t="str">
        <f>IFERROR(VLOOKUP(W4298,Datos!$P$4:$Q$18,2,0),"")</f>
        <v/>
      </c>
      <c r="Y4298" s="232" t="str">
        <f t="shared" si="468"/>
        <v/>
      </c>
      <c r="AA4298" s="314" t="str">
        <f t="shared" ca="1" si="465"/>
        <v/>
      </c>
    </row>
    <row r="4299" spans="1:27" x14ac:dyDescent="0.3">
      <c r="A4299" s="238"/>
      <c r="B4299" s="241" t="str">
        <f t="shared" si="469"/>
        <v/>
      </c>
      <c r="C4299" s="239"/>
      <c r="D4299" s="240" t="str">
        <f>IF(C4299&lt;&gt;"",VLOOKUP(C4299,'BASE EQUIPOS'!$G$8:$H$22,2,0),"")</f>
        <v/>
      </c>
      <c r="E4299" s="241" t="str">
        <f>IF(C4299&lt;&gt;"",VLOOKUP(C4299,'BASE EQUIPOS'!$G$8:$I$22,3,0),"")</f>
        <v/>
      </c>
      <c r="F4299" s="241" t="str">
        <f>IF(C4299&lt;&gt;"",VLOOKUP(C4299,'BASE EQUIPOS'!$G$8:$J$22,4,0),"")</f>
        <v/>
      </c>
      <c r="G4299" s="242"/>
      <c r="H4299" s="233"/>
      <c r="I4299" s="241"/>
      <c r="J4299" s="241"/>
      <c r="K4299" s="241"/>
      <c r="L4299" s="239"/>
      <c r="M4299" s="244"/>
      <c r="N4299" s="245" t="str">
        <f t="shared" ca="1" si="463"/>
        <v/>
      </c>
      <c r="O4299" s="239"/>
      <c r="P4299" s="244"/>
      <c r="Q4299" s="245" t="str">
        <f t="shared" si="464"/>
        <v/>
      </c>
      <c r="U4299" s="246" t="str">
        <f>IFERROR(VLOOKUP(C4299,'BASE EQUIPOS'!$G$8:$O$22,9,0)," ")</f>
        <v xml:space="preserve"> </v>
      </c>
      <c r="V4299" s="232" t="str">
        <f t="shared" si="466"/>
        <v/>
      </c>
      <c r="W4299" s="232" t="str">
        <f t="shared" si="467"/>
        <v/>
      </c>
      <c r="X4299" s="232" t="str">
        <f>IFERROR(VLOOKUP(W4299,Datos!$P$4:$Q$18,2,0),"")</f>
        <v/>
      </c>
      <c r="Y4299" s="232" t="str">
        <f t="shared" si="468"/>
        <v/>
      </c>
      <c r="AA4299" s="314" t="str">
        <f t="shared" ca="1" si="465"/>
        <v/>
      </c>
    </row>
    <row r="4300" spans="1:27" x14ac:dyDescent="0.3">
      <c r="A4300" s="238"/>
      <c r="B4300" s="241" t="str">
        <f t="shared" si="469"/>
        <v/>
      </c>
      <c r="C4300" s="239"/>
      <c r="D4300" s="240" t="str">
        <f>IF(C4300&lt;&gt;"",VLOOKUP(C4300,'BASE EQUIPOS'!$G$8:$H$22,2,0),"")</f>
        <v/>
      </c>
      <c r="E4300" s="241" t="str">
        <f>IF(C4300&lt;&gt;"",VLOOKUP(C4300,'BASE EQUIPOS'!$G$8:$I$22,3,0),"")</f>
        <v/>
      </c>
      <c r="F4300" s="241" t="str">
        <f>IF(C4300&lt;&gt;"",VLOOKUP(C4300,'BASE EQUIPOS'!$G$8:$J$22,4,0),"")</f>
        <v/>
      </c>
      <c r="G4300" s="242"/>
      <c r="H4300" s="233"/>
      <c r="I4300" s="241"/>
      <c r="J4300" s="241"/>
      <c r="K4300" s="241"/>
      <c r="L4300" s="239"/>
      <c r="M4300" s="244"/>
      <c r="N4300" s="245" t="str">
        <f t="shared" ca="1" si="463"/>
        <v/>
      </c>
      <c r="O4300" s="239"/>
      <c r="P4300" s="244"/>
      <c r="Q4300" s="245" t="str">
        <f t="shared" si="464"/>
        <v/>
      </c>
      <c r="U4300" s="246" t="str">
        <f>IFERROR(VLOOKUP(C4300,'BASE EQUIPOS'!$G$8:$O$22,9,0)," ")</f>
        <v xml:space="preserve"> </v>
      </c>
      <c r="V4300" s="232" t="str">
        <f t="shared" si="466"/>
        <v/>
      </c>
      <c r="W4300" s="232" t="str">
        <f t="shared" si="467"/>
        <v/>
      </c>
      <c r="X4300" s="232" t="str">
        <f>IFERROR(VLOOKUP(W4300,Datos!$P$4:$Q$18,2,0),"")</f>
        <v/>
      </c>
      <c r="Y4300" s="232" t="str">
        <f t="shared" si="468"/>
        <v/>
      </c>
      <c r="AA4300" s="314" t="str">
        <f t="shared" ca="1" si="465"/>
        <v/>
      </c>
    </row>
    <row r="4301" spans="1:27" x14ac:dyDescent="0.3">
      <c r="A4301" s="238"/>
      <c r="B4301" s="241" t="str">
        <f t="shared" si="469"/>
        <v/>
      </c>
      <c r="C4301" s="239"/>
      <c r="D4301" s="240" t="str">
        <f>IF(C4301&lt;&gt;"",VLOOKUP(C4301,'BASE EQUIPOS'!$G$8:$H$22,2,0),"")</f>
        <v/>
      </c>
      <c r="E4301" s="241" t="str">
        <f>IF(C4301&lt;&gt;"",VLOOKUP(C4301,'BASE EQUIPOS'!$G$8:$I$22,3,0),"")</f>
        <v/>
      </c>
      <c r="F4301" s="241" t="str">
        <f>IF(C4301&lt;&gt;"",VLOOKUP(C4301,'BASE EQUIPOS'!$G$8:$J$22,4,0),"")</f>
        <v/>
      </c>
      <c r="G4301" s="242"/>
      <c r="H4301" s="233"/>
      <c r="I4301" s="241"/>
      <c r="J4301" s="241"/>
      <c r="K4301" s="241"/>
      <c r="L4301" s="239"/>
      <c r="M4301" s="244"/>
      <c r="N4301" s="245" t="str">
        <f t="shared" ca="1" si="463"/>
        <v/>
      </c>
      <c r="O4301" s="239"/>
      <c r="P4301" s="244"/>
      <c r="Q4301" s="245" t="str">
        <f t="shared" si="464"/>
        <v/>
      </c>
      <c r="U4301" s="246" t="str">
        <f>IFERROR(VLOOKUP(C4301,'BASE EQUIPOS'!$G$8:$O$22,9,0)," ")</f>
        <v xml:space="preserve"> </v>
      </c>
      <c r="V4301" s="232" t="str">
        <f t="shared" si="466"/>
        <v/>
      </c>
      <c r="W4301" s="232" t="str">
        <f t="shared" si="467"/>
        <v/>
      </c>
      <c r="X4301" s="232" t="str">
        <f>IFERROR(VLOOKUP(W4301,Datos!$P$4:$Q$18,2,0),"")</f>
        <v/>
      </c>
      <c r="Y4301" s="232" t="str">
        <f t="shared" si="468"/>
        <v/>
      </c>
      <c r="AA4301" s="314" t="str">
        <f t="shared" ca="1" si="465"/>
        <v/>
      </c>
    </row>
    <row r="4302" spans="1:27" x14ac:dyDescent="0.3">
      <c r="A4302" s="238"/>
      <c r="B4302" s="241" t="str">
        <f t="shared" si="469"/>
        <v/>
      </c>
      <c r="C4302" s="239"/>
      <c r="D4302" s="240" t="str">
        <f>IF(C4302&lt;&gt;"",VLOOKUP(C4302,'BASE EQUIPOS'!$G$8:$H$22,2,0),"")</f>
        <v/>
      </c>
      <c r="E4302" s="241" t="str">
        <f>IF(C4302&lt;&gt;"",VLOOKUP(C4302,'BASE EQUIPOS'!$G$8:$I$22,3,0),"")</f>
        <v/>
      </c>
      <c r="F4302" s="241" t="str">
        <f>IF(C4302&lt;&gt;"",VLOOKUP(C4302,'BASE EQUIPOS'!$G$8:$J$22,4,0),"")</f>
        <v/>
      </c>
      <c r="G4302" s="242"/>
      <c r="H4302" s="233"/>
      <c r="I4302" s="241"/>
      <c r="J4302" s="241"/>
      <c r="K4302" s="241"/>
      <c r="L4302" s="239"/>
      <c r="M4302" s="244"/>
      <c r="N4302" s="245" t="str">
        <f t="shared" ca="1" si="463"/>
        <v/>
      </c>
      <c r="O4302" s="239"/>
      <c r="P4302" s="244"/>
      <c r="Q4302" s="245" t="str">
        <f t="shared" si="464"/>
        <v/>
      </c>
      <c r="U4302" s="246" t="str">
        <f>IFERROR(VLOOKUP(C4302,'BASE EQUIPOS'!$G$8:$O$22,9,0)," ")</f>
        <v xml:space="preserve"> </v>
      </c>
      <c r="V4302" s="232" t="str">
        <f t="shared" si="466"/>
        <v/>
      </c>
      <c r="W4302" s="232" t="str">
        <f t="shared" si="467"/>
        <v/>
      </c>
      <c r="X4302" s="232" t="str">
        <f>IFERROR(VLOOKUP(W4302,Datos!$P$4:$Q$18,2,0),"")</f>
        <v/>
      </c>
      <c r="Y4302" s="232" t="str">
        <f t="shared" si="468"/>
        <v/>
      </c>
      <c r="AA4302" s="314" t="str">
        <f t="shared" ca="1" si="465"/>
        <v/>
      </c>
    </row>
    <row r="4303" spans="1:27" x14ac:dyDescent="0.3">
      <c r="A4303" s="238"/>
      <c r="B4303" s="241" t="str">
        <f t="shared" si="469"/>
        <v/>
      </c>
      <c r="C4303" s="239"/>
      <c r="D4303" s="240" t="str">
        <f>IF(C4303&lt;&gt;"",VLOOKUP(C4303,'BASE EQUIPOS'!$G$8:$H$22,2,0),"")</f>
        <v/>
      </c>
      <c r="E4303" s="241" t="str">
        <f>IF(C4303&lt;&gt;"",VLOOKUP(C4303,'BASE EQUIPOS'!$G$8:$I$22,3,0),"")</f>
        <v/>
      </c>
      <c r="F4303" s="241" t="str">
        <f>IF(C4303&lt;&gt;"",VLOOKUP(C4303,'BASE EQUIPOS'!$G$8:$J$22,4,0),"")</f>
        <v/>
      </c>
      <c r="G4303" s="242"/>
      <c r="H4303" s="233"/>
      <c r="I4303" s="241"/>
      <c r="J4303" s="241"/>
      <c r="K4303" s="241"/>
      <c r="L4303" s="239"/>
      <c r="M4303" s="244"/>
      <c r="N4303" s="245" t="str">
        <f t="shared" ca="1" si="463"/>
        <v/>
      </c>
      <c r="O4303" s="239"/>
      <c r="P4303" s="244"/>
      <c r="Q4303" s="245" t="str">
        <f t="shared" si="464"/>
        <v/>
      </c>
      <c r="U4303" s="246" t="str">
        <f>IFERROR(VLOOKUP(C4303,'BASE EQUIPOS'!$G$8:$O$22,9,0)," ")</f>
        <v xml:space="preserve"> </v>
      </c>
      <c r="V4303" s="232" t="str">
        <f t="shared" si="466"/>
        <v/>
      </c>
      <c r="W4303" s="232" t="str">
        <f t="shared" si="467"/>
        <v/>
      </c>
      <c r="X4303" s="232" t="str">
        <f>IFERROR(VLOOKUP(W4303,Datos!$P$4:$Q$18,2,0),"")</f>
        <v/>
      </c>
      <c r="Y4303" s="232" t="str">
        <f t="shared" si="468"/>
        <v/>
      </c>
      <c r="AA4303" s="314" t="str">
        <f t="shared" ca="1" si="465"/>
        <v/>
      </c>
    </row>
    <row r="4304" spans="1:27" x14ac:dyDescent="0.3">
      <c r="A4304" s="238"/>
      <c r="B4304" s="241" t="str">
        <f t="shared" si="469"/>
        <v/>
      </c>
      <c r="C4304" s="239"/>
      <c r="D4304" s="240" t="str">
        <f>IF(C4304&lt;&gt;"",VLOOKUP(C4304,'BASE EQUIPOS'!$G$8:$H$22,2,0),"")</f>
        <v/>
      </c>
      <c r="E4304" s="241" t="str">
        <f>IF(C4304&lt;&gt;"",VLOOKUP(C4304,'BASE EQUIPOS'!$G$8:$I$22,3,0),"")</f>
        <v/>
      </c>
      <c r="F4304" s="241" t="str">
        <f>IF(C4304&lt;&gt;"",VLOOKUP(C4304,'BASE EQUIPOS'!$G$8:$J$22,4,0),"")</f>
        <v/>
      </c>
      <c r="G4304" s="242"/>
      <c r="H4304" s="233"/>
      <c r="I4304" s="241"/>
      <c r="J4304" s="241"/>
      <c r="K4304" s="241"/>
      <c r="L4304" s="239"/>
      <c r="M4304" s="244"/>
      <c r="N4304" s="245" t="str">
        <f t="shared" ref="N4304:N4367" ca="1" si="470">IF(M4304="","",IF(O4304="",NOW()*24-(L4304+M4304)*24,"Mtto. Terminado"))</f>
        <v/>
      </c>
      <c r="O4304" s="239"/>
      <c r="P4304" s="244"/>
      <c r="Q4304" s="245" t="str">
        <f t="shared" ref="Q4304:Q4367" si="471">IF(O4304="","",IF(P4304="","",(O4304+P4304)*24-(L4304+M4304)*24))</f>
        <v/>
      </c>
      <c r="U4304" s="246" t="str">
        <f>IFERROR(VLOOKUP(C4304,'BASE EQUIPOS'!$G$8:$O$22,9,0)," ")</f>
        <v xml:space="preserve"> </v>
      </c>
      <c r="V4304" s="232" t="str">
        <f t="shared" si="466"/>
        <v/>
      </c>
      <c r="W4304" s="232" t="str">
        <f t="shared" si="467"/>
        <v/>
      </c>
      <c r="X4304" s="232" t="str">
        <f>IFERROR(VLOOKUP(W4304,Datos!$P$4:$Q$18,2,0),"")</f>
        <v/>
      </c>
      <c r="Y4304" s="232" t="str">
        <f t="shared" si="468"/>
        <v/>
      </c>
      <c r="AA4304" s="314" t="str">
        <f t="shared" ca="1" si="465"/>
        <v/>
      </c>
    </row>
    <row r="4305" spans="1:27" x14ac:dyDescent="0.3">
      <c r="A4305" s="238"/>
      <c r="B4305" s="241" t="str">
        <f t="shared" si="469"/>
        <v/>
      </c>
      <c r="C4305" s="239"/>
      <c r="D4305" s="240" t="str">
        <f>IF(C4305&lt;&gt;"",VLOOKUP(C4305,'BASE EQUIPOS'!$G$8:$H$22,2,0),"")</f>
        <v/>
      </c>
      <c r="E4305" s="241" t="str">
        <f>IF(C4305&lt;&gt;"",VLOOKUP(C4305,'BASE EQUIPOS'!$G$8:$I$22,3,0),"")</f>
        <v/>
      </c>
      <c r="F4305" s="241" t="str">
        <f>IF(C4305&lt;&gt;"",VLOOKUP(C4305,'BASE EQUIPOS'!$G$8:$J$22,4,0),"")</f>
        <v/>
      </c>
      <c r="G4305" s="242"/>
      <c r="H4305" s="233"/>
      <c r="I4305" s="241"/>
      <c r="J4305" s="241"/>
      <c r="K4305" s="241"/>
      <c r="L4305" s="239"/>
      <c r="M4305" s="244"/>
      <c r="N4305" s="245" t="str">
        <f t="shared" ca="1" si="470"/>
        <v/>
      </c>
      <c r="O4305" s="239"/>
      <c r="P4305" s="244"/>
      <c r="Q4305" s="245" t="str">
        <f t="shared" si="471"/>
        <v/>
      </c>
      <c r="U4305" s="246" t="str">
        <f>IFERROR(VLOOKUP(C4305,'BASE EQUIPOS'!$G$8:$O$22,9,0)," ")</f>
        <v xml:space="preserve"> </v>
      </c>
      <c r="V4305" s="232" t="str">
        <f t="shared" si="466"/>
        <v/>
      </c>
      <c r="W4305" s="232" t="str">
        <f t="shared" si="467"/>
        <v/>
      </c>
      <c r="X4305" s="232" t="str">
        <f>IFERROR(VLOOKUP(W4305,Datos!$P$4:$Q$18,2,0),"")</f>
        <v/>
      </c>
      <c r="Y4305" s="232" t="str">
        <f t="shared" si="468"/>
        <v/>
      </c>
      <c r="AA4305" s="314" t="str">
        <f t="shared" ref="AA4305:AA4368" ca="1" si="472">IF(N4305="Mtto. Terminado",1,"")</f>
        <v/>
      </c>
    </row>
    <row r="4306" spans="1:27" x14ac:dyDescent="0.3">
      <c r="A4306" s="238"/>
      <c r="B4306" s="241" t="str">
        <f t="shared" si="469"/>
        <v/>
      </c>
      <c r="C4306" s="239"/>
      <c r="D4306" s="240" t="str">
        <f>IF(C4306&lt;&gt;"",VLOOKUP(C4306,'BASE EQUIPOS'!$G$8:$H$22,2,0),"")</f>
        <v/>
      </c>
      <c r="E4306" s="241" t="str">
        <f>IF(C4306&lt;&gt;"",VLOOKUP(C4306,'BASE EQUIPOS'!$G$8:$I$22,3,0),"")</f>
        <v/>
      </c>
      <c r="F4306" s="241" t="str">
        <f>IF(C4306&lt;&gt;"",VLOOKUP(C4306,'BASE EQUIPOS'!$G$8:$J$22,4,0),"")</f>
        <v/>
      </c>
      <c r="G4306" s="242"/>
      <c r="H4306" s="233"/>
      <c r="I4306" s="241"/>
      <c r="J4306" s="241"/>
      <c r="K4306" s="241"/>
      <c r="L4306" s="239"/>
      <c r="M4306" s="244"/>
      <c r="N4306" s="245" t="str">
        <f t="shared" ca="1" si="470"/>
        <v/>
      </c>
      <c r="O4306" s="239"/>
      <c r="P4306" s="244"/>
      <c r="Q4306" s="245" t="str">
        <f t="shared" si="471"/>
        <v/>
      </c>
      <c r="U4306" s="246" t="str">
        <f>IFERROR(VLOOKUP(C4306,'BASE EQUIPOS'!$G$8:$O$22,9,0)," ")</f>
        <v xml:space="preserve"> </v>
      </c>
      <c r="V4306" s="232" t="str">
        <f t="shared" si="466"/>
        <v/>
      </c>
      <c r="W4306" s="232" t="str">
        <f t="shared" si="467"/>
        <v/>
      </c>
      <c r="X4306" s="232" t="str">
        <f>IFERROR(VLOOKUP(W4306,Datos!$P$4:$Q$18,2,0),"")</f>
        <v/>
      </c>
      <c r="Y4306" s="232" t="str">
        <f t="shared" si="468"/>
        <v/>
      </c>
      <c r="AA4306" s="314" t="str">
        <f t="shared" ca="1" si="472"/>
        <v/>
      </c>
    </row>
    <row r="4307" spans="1:27" x14ac:dyDescent="0.3">
      <c r="A4307" s="238"/>
      <c r="B4307" s="241" t="str">
        <f t="shared" si="469"/>
        <v/>
      </c>
      <c r="C4307" s="239"/>
      <c r="D4307" s="240" t="str">
        <f>IF(C4307&lt;&gt;"",VLOOKUP(C4307,'BASE EQUIPOS'!$G$8:$H$22,2,0),"")</f>
        <v/>
      </c>
      <c r="E4307" s="241" t="str">
        <f>IF(C4307&lt;&gt;"",VLOOKUP(C4307,'BASE EQUIPOS'!$G$8:$I$22,3,0),"")</f>
        <v/>
      </c>
      <c r="F4307" s="241" t="str">
        <f>IF(C4307&lt;&gt;"",VLOOKUP(C4307,'BASE EQUIPOS'!$G$8:$J$22,4,0),"")</f>
        <v/>
      </c>
      <c r="G4307" s="242"/>
      <c r="H4307" s="233"/>
      <c r="I4307" s="241"/>
      <c r="J4307" s="241"/>
      <c r="K4307" s="241"/>
      <c r="L4307" s="239"/>
      <c r="M4307" s="244"/>
      <c r="N4307" s="245" t="str">
        <f t="shared" ca="1" si="470"/>
        <v/>
      </c>
      <c r="O4307" s="239"/>
      <c r="P4307" s="244"/>
      <c r="Q4307" s="245" t="str">
        <f t="shared" si="471"/>
        <v/>
      </c>
      <c r="U4307" s="246" t="str">
        <f>IFERROR(VLOOKUP(C4307,'BASE EQUIPOS'!$G$8:$O$22,9,0)," ")</f>
        <v xml:space="preserve"> </v>
      </c>
      <c r="V4307" s="232" t="str">
        <f t="shared" si="466"/>
        <v/>
      </c>
      <c r="W4307" s="232" t="str">
        <f t="shared" si="467"/>
        <v/>
      </c>
      <c r="X4307" s="232" t="str">
        <f>IFERROR(VLOOKUP(W4307,Datos!$P$4:$Q$18,2,0),"")</f>
        <v/>
      </c>
      <c r="Y4307" s="232" t="str">
        <f t="shared" si="468"/>
        <v/>
      </c>
      <c r="AA4307" s="314" t="str">
        <f t="shared" ca="1" si="472"/>
        <v/>
      </c>
    </row>
    <row r="4308" spans="1:27" x14ac:dyDescent="0.3">
      <c r="A4308" s="238"/>
      <c r="B4308" s="241" t="str">
        <f t="shared" si="469"/>
        <v/>
      </c>
      <c r="C4308" s="239"/>
      <c r="D4308" s="240" t="str">
        <f>IF(C4308&lt;&gt;"",VLOOKUP(C4308,'BASE EQUIPOS'!$G$8:$H$22,2,0),"")</f>
        <v/>
      </c>
      <c r="E4308" s="241" t="str">
        <f>IF(C4308&lt;&gt;"",VLOOKUP(C4308,'BASE EQUIPOS'!$G$8:$I$22,3,0),"")</f>
        <v/>
      </c>
      <c r="F4308" s="241" t="str">
        <f>IF(C4308&lt;&gt;"",VLOOKUP(C4308,'BASE EQUIPOS'!$G$8:$J$22,4,0),"")</f>
        <v/>
      </c>
      <c r="G4308" s="242"/>
      <c r="H4308" s="233"/>
      <c r="I4308" s="241"/>
      <c r="J4308" s="241"/>
      <c r="K4308" s="241"/>
      <c r="L4308" s="239"/>
      <c r="M4308" s="244"/>
      <c r="N4308" s="245" t="str">
        <f t="shared" ca="1" si="470"/>
        <v/>
      </c>
      <c r="O4308" s="239"/>
      <c r="P4308" s="244"/>
      <c r="Q4308" s="245" t="str">
        <f t="shared" si="471"/>
        <v/>
      </c>
      <c r="U4308" s="246" t="str">
        <f>IFERROR(VLOOKUP(C4308,'BASE EQUIPOS'!$G$8:$O$22,9,0)," ")</f>
        <v xml:space="preserve"> </v>
      </c>
      <c r="V4308" s="232" t="str">
        <f t="shared" si="466"/>
        <v/>
      </c>
      <c r="W4308" s="232" t="str">
        <f t="shared" si="467"/>
        <v/>
      </c>
      <c r="X4308" s="232" t="str">
        <f>IFERROR(VLOOKUP(W4308,Datos!$P$4:$Q$18,2,0),"")</f>
        <v/>
      </c>
      <c r="Y4308" s="232" t="str">
        <f t="shared" si="468"/>
        <v/>
      </c>
      <c r="AA4308" s="314" t="str">
        <f t="shared" ca="1" si="472"/>
        <v/>
      </c>
    </row>
    <row r="4309" spans="1:27" x14ac:dyDescent="0.3">
      <c r="A4309" s="238"/>
      <c r="B4309" s="241" t="str">
        <f t="shared" si="469"/>
        <v/>
      </c>
      <c r="C4309" s="239"/>
      <c r="D4309" s="240" t="str">
        <f>IF(C4309&lt;&gt;"",VLOOKUP(C4309,'BASE EQUIPOS'!$G$8:$H$22,2,0),"")</f>
        <v/>
      </c>
      <c r="E4309" s="241" t="str">
        <f>IF(C4309&lt;&gt;"",VLOOKUP(C4309,'BASE EQUIPOS'!$G$8:$I$22,3,0),"")</f>
        <v/>
      </c>
      <c r="F4309" s="241" t="str">
        <f>IF(C4309&lt;&gt;"",VLOOKUP(C4309,'BASE EQUIPOS'!$G$8:$J$22,4,0),"")</f>
        <v/>
      </c>
      <c r="G4309" s="242"/>
      <c r="H4309" s="233"/>
      <c r="I4309" s="241"/>
      <c r="J4309" s="241"/>
      <c r="K4309" s="241"/>
      <c r="L4309" s="239"/>
      <c r="M4309" s="244"/>
      <c r="N4309" s="245" t="str">
        <f t="shared" ca="1" si="470"/>
        <v/>
      </c>
      <c r="O4309" s="239"/>
      <c r="P4309" s="244"/>
      <c r="Q4309" s="245" t="str">
        <f t="shared" si="471"/>
        <v/>
      </c>
      <c r="U4309" s="246" t="str">
        <f>IFERROR(VLOOKUP(C4309,'BASE EQUIPOS'!$G$8:$O$22,9,0)," ")</f>
        <v xml:space="preserve"> </v>
      </c>
      <c r="V4309" s="232" t="str">
        <f t="shared" ref="V4309:V4372" si="473">IF(G4309="MTTO. SISTEMÁTICO","PREVENTIVA",IF(G4309="MTTO. PREDICTIVO","INSPECCIÓN",""))</f>
        <v/>
      </c>
      <c r="W4309" s="232" t="str">
        <f t="shared" ref="W4309:W4372" si="474">CONCATENATE(D4309,I4309)</f>
        <v/>
      </c>
      <c r="X4309" s="232" t="str">
        <f>IFERROR(VLOOKUP(W4309,Datos!$P$4:$Q$18,2,0),"")</f>
        <v/>
      </c>
      <c r="Y4309" s="232" t="str">
        <f t="shared" ref="Y4309:Y4372" si="475">IF(A4309="OT CORRECTIVA",1,IF(A4309="OT PREVENTIVA",2,IF(A4309="HOJA INSPECCIÓN",3,"")))</f>
        <v/>
      </c>
      <c r="AA4309" s="314" t="str">
        <f t="shared" ca="1" si="472"/>
        <v/>
      </c>
    </row>
    <row r="4310" spans="1:27" x14ac:dyDescent="0.3">
      <c r="A4310" s="238"/>
      <c r="B4310" s="241" t="str">
        <f t="shared" si="469"/>
        <v/>
      </c>
      <c r="C4310" s="239"/>
      <c r="D4310" s="240" t="str">
        <f>IF(C4310&lt;&gt;"",VLOOKUP(C4310,'BASE EQUIPOS'!$G$8:$H$22,2,0),"")</f>
        <v/>
      </c>
      <c r="E4310" s="241" t="str">
        <f>IF(C4310&lt;&gt;"",VLOOKUP(C4310,'BASE EQUIPOS'!$G$8:$I$22,3,0),"")</f>
        <v/>
      </c>
      <c r="F4310" s="241" t="str">
        <f>IF(C4310&lt;&gt;"",VLOOKUP(C4310,'BASE EQUIPOS'!$G$8:$J$22,4,0),"")</f>
        <v/>
      </c>
      <c r="G4310" s="242"/>
      <c r="H4310" s="233"/>
      <c r="I4310" s="241"/>
      <c r="J4310" s="241"/>
      <c r="K4310" s="241"/>
      <c r="L4310" s="239"/>
      <c r="M4310" s="244"/>
      <c r="N4310" s="245" t="str">
        <f t="shared" ca="1" si="470"/>
        <v/>
      </c>
      <c r="O4310" s="239"/>
      <c r="P4310" s="244"/>
      <c r="Q4310" s="245" t="str">
        <f t="shared" si="471"/>
        <v/>
      </c>
      <c r="U4310" s="246" t="str">
        <f>IFERROR(VLOOKUP(C4310,'BASE EQUIPOS'!$G$8:$O$22,9,0)," ")</f>
        <v xml:space="preserve"> </v>
      </c>
      <c r="V4310" s="232" t="str">
        <f t="shared" si="473"/>
        <v/>
      </c>
      <c r="W4310" s="232" t="str">
        <f t="shared" si="474"/>
        <v/>
      </c>
      <c r="X4310" s="232" t="str">
        <f>IFERROR(VLOOKUP(W4310,Datos!$P$4:$Q$18,2,0),"")</f>
        <v/>
      </c>
      <c r="Y4310" s="232" t="str">
        <f t="shared" si="475"/>
        <v/>
      </c>
      <c r="AA4310" s="314" t="str">
        <f t="shared" ca="1" si="472"/>
        <v/>
      </c>
    </row>
    <row r="4311" spans="1:27" x14ac:dyDescent="0.3">
      <c r="A4311" s="238"/>
      <c r="B4311" s="241" t="str">
        <f t="shared" si="469"/>
        <v/>
      </c>
      <c r="C4311" s="239"/>
      <c r="D4311" s="240" t="str">
        <f>IF(C4311&lt;&gt;"",VLOOKUP(C4311,'BASE EQUIPOS'!$G$8:$H$22,2,0),"")</f>
        <v/>
      </c>
      <c r="E4311" s="241" t="str">
        <f>IF(C4311&lt;&gt;"",VLOOKUP(C4311,'BASE EQUIPOS'!$G$8:$I$22,3,0),"")</f>
        <v/>
      </c>
      <c r="F4311" s="241" t="str">
        <f>IF(C4311&lt;&gt;"",VLOOKUP(C4311,'BASE EQUIPOS'!$G$8:$J$22,4,0),"")</f>
        <v/>
      </c>
      <c r="G4311" s="242"/>
      <c r="H4311" s="233"/>
      <c r="I4311" s="241"/>
      <c r="J4311" s="241"/>
      <c r="K4311" s="241"/>
      <c r="L4311" s="239"/>
      <c r="M4311" s="244"/>
      <c r="N4311" s="245" t="str">
        <f t="shared" ca="1" si="470"/>
        <v/>
      </c>
      <c r="O4311" s="239"/>
      <c r="P4311" s="244"/>
      <c r="Q4311" s="245" t="str">
        <f t="shared" si="471"/>
        <v/>
      </c>
      <c r="U4311" s="246" t="str">
        <f>IFERROR(VLOOKUP(C4311,'BASE EQUIPOS'!$G$8:$O$22,9,0)," ")</f>
        <v xml:space="preserve"> </v>
      </c>
      <c r="V4311" s="232" t="str">
        <f t="shared" si="473"/>
        <v/>
      </c>
      <c r="W4311" s="232" t="str">
        <f t="shared" si="474"/>
        <v/>
      </c>
      <c r="X4311" s="232" t="str">
        <f>IFERROR(VLOOKUP(W4311,Datos!$P$4:$Q$18,2,0),"")</f>
        <v/>
      </c>
      <c r="Y4311" s="232" t="str">
        <f t="shared" si="475"/>
        <v/>
      </c>
      <c r="AA4311" s="314" t="str">
        <f t="shared" ca="1" si="472"/>
        <v/>
      </c>
    </row>
    <row r="4312" spans="1:27" x14ac:dyDescent="0.3">
      <c r="A4312" s="238"/>
      <c r="B4312" s="241" t="str">
        <f t="shared" si="469"/>
        <v/>
      </c>
      <c r="C4312" s="239"/>
      <c r="D4312" s="240" t="str">
        <f>IF(C4312&lt;&gt;"",VLOOKUP(C4312,'BASE EQUIPOS'!$G$8:$H$22,2,0),"")</f>
        <v/>
      </c>
      <c r="E4312" s="241" t="str">
        <f>IF(C4312&lt;&gt;"",VLOOKUP(C4312,'BASE EQUIPOS'!$G$8:$I$22,3,0),"")</f>
        <v/>
      </c>
      <c r="F4312" s="241" t="str">
        <f>IF(C4312&lt;&gt;"",VLOOKUP(C4312,'BASE EQUIPOS'!$G$8:$J$22,4,0),"")</f>
        <v/>
      </c>
      <c r="G4312" s="242"/>
      <c r="H4312" s="233"/>
      <c r="I4312" s="241"/>
      <c r="J4312" s="241"/>
      <c r="K4312" s="241"/>
      <c r="L4312" s="239"/>
      <c r="M4312" s="244"/>
      <c r="N4312" s="245" t="str">
        <f t="shared" ca="1" si="470"/>
        <v/>
      </c>
      <c r="O4312" s="239"/>
      <c r="P4312" s="244"/>
      <c r="Q4312" s="245" t="str">
        <f t="shared" si="471"/>
        <v/>
      </c>
      <c r="U4312" s="246" t="str">
        <f>IFERROR(VLOOKUP(C4312,'BASE EQUIPOS'!$G$8:$O$22,9,0)," ")</f>
        <v xml:space="preserve"> </v>
      </c>
      <c r="V4312" s="232" t="str">
        <f t="shared" si="473"/>
        <v/>
      </c>
      <c r="W4312" s="232" t="str">
        <f t="shared" si="474"/>
        <v/>
      </c>
      <c r="X4312" s="232" t="str">
        <f>IFERROR(VLOOKUP(W4312,Datos!$P$4:$Q$18,2,0),"")</f>
        <v/>
      </c>
      <c r="Y4312" s="232" t="str">
        <f t="shared" si="475"/>
        <v/>
      </c>
      <c r="AA4312" s="314" t="str">
        <f t="shared" ca="1" si="472"/>
        <v/>
      </c>
    </row>
    <row r="4313" spans="1:27" x14ac:dyDescent="0.3">
      <c r="A4313" s="238"/>
      <c r="B4313" s="241" t="str">
        <f t="shared" si="469"/>
        <v/>
      </c>
      <c r="C4313" s="239"/>
      <c r="D4313" s="240" t="str">
        <f>IF(C4313&lt;&gt;"",VLOOKUP(C4313,'BASE EQUIPOS'!$G$8:$H$22,2,0),"")</f>
        <v/>
      </c>
      <c r="E4313" s="241" t="str">
        <f>IF(C4313&lt;&gt;"",VLOOKUP(C4313,'BASE EQUIPOS'!$G$8:$I$22,3,0),"")</f>
        <v/>
      </c>
      <c r="F4313" s="241" t="str">
        <f>IF(C4313&lt;&gt;"",VLOOKUP(C4313,'BASE EQUIPOS'!$G$8:$J$22,4,0),"")</f>
        <v/>
      </c>
      <c r="G4313" s="242"/>
      <c r="H4313" s="233"/>
      <c r="I4313" s="241"/>
      <c r="J4313" s="241"/>
      <c r="K4313" s="241"/>
      <c r="L4313" s="239"/>
      <c r="M4313" s="244"/>
      <c r="N4313" s="245" t="str">
        <f t="shared" ca="1" si="470"/>
        <v/>
      </c>
      <c r="O4313" s="239"/>
      <c r="P4313" s="244"/>
      <c r="Q4313" s="245" t="str">
        <f t="shared" si="471"/>
        <v/>
      </c>
      <c r="U4313" s="246" t="str">
        <f>IFERROR(VLOOKUP(C4313,'BASE EQUIPOS'!$G$8:$O$22,9,0)," ")</f>
        <v xml:space="preserve"> </v>
      </c>
      <c r="V4313" s="232" t="str">
        <f t="shared" si="473"/>
        <v/>
      </c>
      <c r="W4313" s="232" t="str">
        <f t="shared" si="474"/>
        <v/>
      </c>
      <c r="X4313" s="232" t="str">
        <f>IFERROR(VLOOKUP(W4313,Datos!$P$4:$Q$18,2,0),"")</f>
        <v/>
      </c>
      <c r="Y4313" s="232" t="str">
        <f t="shared" si="475"/>
        <v/>
      </c>
      <c r="AA4313" s="314" t="str">
        <f t="shared" ca="1" si="472"/>
        <v/>
      </c>
    </row>
    <row r="4314" spans="1:27" x14ac:dyDescent="0.3">
      <c r="A4314" s="238"/>
      <c r="B4314" s="241" t="str">
        <f t="shared" si="469"/>
        <v/>
      </c>
      <c r="C4314" s="239"/>
      <c r="D4314" s="240" t="str">
        <f>IF(C4314&lt;&gt;"",VLOOKUP(C4314,'BASE EQUIPOS'!$G$8:$H$22,2,0),"")</f>
        <v/>
      </c>
      <c r="E4314" s="241" t="str">
        <f>IF(C4314&lt;&gt;"",VLOOKUP(C4314,'BASE EQUIPOS'!$G$8:$I$22,3,0),"")</f>
        <v/>
      </c>
      <c r="F4314" s="241" t="str">
        <f>IF(C4314&lt;&gt;"",VLOOKUP(C4314,'BASE EQUIPOS'!$G$8:$J$22,4,0),"")</f>
        <v/>
      </c>
      <c r="G4314" s="242"/>
      <c r="H4314" s="233"/>
      <c r="I4314" s="241"/>
      <c r="J4314" s="241"/>
      <c r="K4314" s="241"/>
      <c r="L4314" s="239"/>
      <c r="M4314" s="244"/>
      <c r="N4314" s="245" t="str">
        <f t="shared" ca="1" si="470"/>
        <v/>
      </c>
      <c r="O4314" s="239"/>
      <c r="P4314" s="244"/>
      <c r="Q4314" s="245" t="str">
        <f t="shared" si="471"/>
        <v/>
      </c>
      <c r="U4314" s="246" t="str">
        <f>IFERROR(VLOOKUP(C4314,'BASE EQUIPOS'!$G$8:$O$22,9,0)," ")</f>
        <v xml:space="preserve"> </v>
      </c>
      <c r="V4314" s="232" t="str">
        <f t="shared" si="473"/>
        <v/>
      </c>
      <c r="W4314" s="232" t="str">
        <f t="shared" si="474"/>
        <v/>
      </c>
      <c r="X4314" s="232" t="str">
        <f>IFERROR(VLOOKUP(W4314,Datos!$P$4:$Q$18,2,0),"")</f>
        <v/>
      </c>
      <c r="Y4314" s="232" t="str">
        <f t="shared" si="475"/>
        <v/>
      </c>
      <c r="AA4314" s="314" t="str">
        <f t="shared" ca="1" si="472"/>
        <v/>
      </c>
    </row>
    <row r="4315" spans="1:27" x14ac:dyDescent="0.3">
      <c r="A4315" s="238"/>
      <c r="B4315" s="241" t="str">
        <f t="shared" si="469"/>
        <v/>
      </c>
      <c r="C4315" s="239"/>
      <c r="D4315" s="240" t="str">
        <f>IF(C4315&lt;&gt;"",VLOOKUP(C4315,'BASE EQUIPOS'!$G$8:$H$22,2,0),"")</f>
        <v/>
      </c>
      <c r="E4315" s="241" t="str">
        <f>IF(C4315&lt;&gt;"",VLOOKUP(C4315,'BASE EQUIPOS'!$G$8:$I$22,3,0),"")</f>
        <v/>
      </c>
      <c r="F4315" s="241" t="str">
        <f>IF(C4315&lt;&gt;"",VLOOKUP(C4315,'BASE EQUIPOS'!$G$8:$J$22,4,0),"")</f>
        <v/>
      </c>
      <c r="G4315" s="242"/>
      <c r="H4315" s="233"/>
      <c r="I4315" s="241"/>
      <c r="J4315" s="241"/>
      <c r="K4315" s="241"/>
      <c r="L4315" s="239"/>
      <c r="M4315" s="244"/>
      <c r="N4315" s="245" t="str">
        <f t="shared" ca="1" si="470"/>
        <v/>
      </c>
      <c r="O4315" s="239"/>
      <c r="P4315" s="244"/>
      <c r="Q4315" s="245" t="str">
        <f t="shared" si="471"/>
        <v/>
      </c>
      <c r="U4315" s="246" t="str">
        <f>IFERROR(VLOOKUP(C4315,'BASE EQUIPOS'!$G$8:$O$22,9,0)," ")</f>
        <v xml:space="preserve"> </v>
      </c>
      <c r="V4315" s="232" t="str">
        <f t="shared" si="473"/>
        <v/>
      </c>
      <c r="W4315" s="232" t="str">
        <f t="shared" si="474"/>
        <v/>
      </c>
      <c r="X4315" s="232" t="str">
        <f>IFERROR(VLOOKUP(W4315,Datos!$P$4:$Q$18,2,0),"")</f>
        <v/>
      </c>
      <c r="Y4315" s="232" t="str">
        <f t="shared" si="475"/>
        <v/>
      </c>
      <c r="AA4315" s="314" t="str">
        <f t="shared" ca="1" si="472"/>
        <v/>
      </c>
    </row>
    <row r="4316" spans="1:27" x14ac:dyDescent="0.3">
      <c r="A4316" s="238"/>
      <c r="B4316" s="241" t="str">
        <f t="shared" ref="B4316:B4379" si="476">IF(C4316&lt;&gt;"",B4315+1,"")</f>
        <v/>
      </c>
      <c r="C4316" s="239"/>
      <c r="D4316" s="240" t="str">
        <f>IF(C4316&lt;&gt;"",VLOOKUP(C4316,'BASE EQUIPOS'!$G$8:$H$22,2,0),"")</f>
        <v/>
      </c>
      <c r="E4316" s="241" t="str">
        <f>IF(C4316&lt;&gt;"",VLOOKUP(C4316,'BASE EQUIPOS'!$G$8:$I$22,3,0),"")</f>
        <v/>
      </c>
      <c r="F4316" s="241" t="str">
        <f>IF(C4316&lt;&gt;"",VLOOKUP(C4316,'BASE EQUIPOS'!$G$8:$J$22,4,0),"")</f>
        <v/>
      </c>
      <c r="G4316" s="242"/>
      <c r="H4316" s="233"/>
      <c r="I4316" s="241"/>
      <c r="J4316" s="241"/>
      <c r="K4316" s="241"/>
      <c r="L4316" s="239"/>
      <c r="M4316" s="244"/>
      <c r="N4316" s="245" t="str">
        <f t="shared" ca="1" si="470"/>
        <v/>
      </c>
      <c r="O4316" s="239"/>
      <c r="P4316" s="244"/>
      <c r="Q4316" s="245" t="str">
        <f t="shared" si="471"/>
        <v/>
      </c>
      <c r="U4316" s="246" t="str">
        <f>IFERROR(VLOOKUP(C4316,'BASE EQUIPOS'!$G$8:$O$22,9,0)," ")</f>
        <v xml:space="preserve"> </v>
      </c>
      <c r="V4316" s="232" t="str">
        <f t="shared" si="473"/>
        <v/>
      </c>
      <c r="W4316" s="232" t="str">
        <f t="shared" si="474"/>
        <v/>
      </c>
      <c r="X4316" s="232" t="str">
        <f>IFERROR(VLOOKUP(W4316,Datos!$P$4:$Q$18,2,0),"")</f>
        <v/>
      </c>
      <c r="Y4316" s="232" t="str">
        <f t="shared" si="475"/>
        <v/>
      </c>
      <c r="AA4316" s="314" t="str">
        <f t="shared" ca="1" si="472"/>
        <v/>
      </c>
    </row>
    <row r="4317" spans="1:27" x14ac:dyDescent="0.3">
      <c r="A4317" s="238"/>
      <c r="B4317" s="241" t="str">
        <f t="shared" si="476"/>
        <v/>
      </c>
      <c r="C4317" s="239"/>
      <c r="D4317" s="240" t="str">
        <f>IF(C4317&lt;&gt;"",VLOOKUP(C4317,'BASE EQUIPOS'!$G$8:$H$22,2,0),"")</f>
        <v/>
      </c>
      <c r="E4317" s="241" t="str">
        <f>IF(C4317&lt;&gt;"",VLOOKUP(C4317,'BASE EQUIPOS'!$G$8:$I$22,3,0),"")</f>
        <v/>
      </c>
      <c r="F4317" s="241" t="str">
        <f>IF(C4317&lt;&gt;"",VLOOKUP(C4317,'BASE EQUIPOS'!$G$8:$J$22,4,0),"")</f>
        <v/>
      </c>
      <c r="G4317" s="242"/>
      <c r="H4317" s="233"/>
      <c r="I4317" s="241"/>
      <c r="J4317" s="241"/>
      <c r="K4317" s="241"/>
      <c r="L4317" s="239"/>
      <c r="M4317" s="244"/>
      <c r="N4317" s="245" t="str">
        <f t="shared" ca="1" si="470"/>
        <v/>
      </c>
      <c r="O4317" s="239"/>
      <c r="P4317" s="244"/>
      <c r="Q4317" s="245" t="str">
        <f t="shared" si="471"/>
        <v/>
      </c>
      <c r="U4317" s="246" t="str">
        <f>IFERROR(VLOOKUP(C4317,'BASE EQUIPOS'!$G$8:$O$22,9,0)," ")</f>
        <v xml:space="preserve"> </v>
      </c>
      <c r="V4317" s="232" t="str">
        <f t="shared" si="473"/>
        <v/>
      </c>
      <c r="W4317" s="232" t="str">
        <f t="shared" si="474"/>
        <v/>
      </c>
      <c r="X4317" s="232" t="str">
        <f>IFERROR(VLOOKUP(W4317,Datos!$P$4:$Q$18,2,0),"")</f>
        <v/>
      </c>
      <c r="Y4317" s="232" t="str">
        <f t="shared" si="475"/>
        <v/>
      </c>
      <c r="AA4317" s="314" t="str">
        <f t="shared" ca="1" si="472"/>
        <v/>
      </c>
    </row>
    <row r="4318" spans="1:27" x14ac:dyDescent="0.3">
      <c r="A4318" s="238"/>
      <c r="B4318" s="241" t="str">
        <f t="shared" si="476"/>
        <v/>
      </c>
      <c r="C4318" s="239"/>
      <c r="D4318" s="240" t="str">
        <f>IF(C4318&lt;&gt;"",VLOOKUP(C4318,'BASE EQUIPOS'!$G$8:$H$22,2,0),"")</f>
        <v/>
      </c>
      <c r="E4318" s="241" t="str">
        <f>IF(C4318&lt;&gt;"",VLOOKUP(C4318,'BASE EQUIPOS'!$G$8:$I$22,3,0),"")</f>
        <v/>
      </c>
      <c r="F4318" s="241" t="str">
        <f>IF(C4318&lt;&gt;"",VLOOKUP(C4318,'BASE EQUIPOS'!$G$8:$J$22,4,0),"")</f>
        <v/>
      </c>
      <c r="G4318" s="242"/>
      <c r="H4318" s="233"/>
      <c r="I4318" s="241"/>
      <c r="J4318" s="241"/>
      <c r="K4318" s="241"/>
      <c r="L4318" s="239"/>
      <c r="M4318" s="244"/>
      <c r="N4318" s="245" t="str">
        <f t="shared" ca="1" si="470"/>
        <v/>
      </c>
      <c r="O4318" s="239"/>
      <c r="P4318" s="244"/>
      <c r="Q4318" s="245" t="str">
        <f t="shared" si="471"/>
        <v/>
      </c>
      <c r="U4318" s="246" t="str">
        <f>IFERROR(VLOOKUP(C4318,'BASE EQUIPOS'!$G$8:$O$22,9,0)," ")</f>
        <v xml:space="preserve"> </v>
      </c>
      <c r="V4318" s="232" t="str">
        <f t="shared" si="473"/>
        <v/>
      </c>
      <c r="W4318" s="232" t="str">
        <f t="shared" si="474"/>
        <v/>
      </c>
      <c r="X4318" s="232" t="str">
        <f>IFERROR(VLOOKUP(W4318,Datos!$P$4:$Q$18,2,0),"")</f>
        <v/>
      </c>
      <c r="Y4318" s="232" t="str">
        <f t="shared" si="475"/>
        <v/>
      </c>
      <c r="AA4318" s="314" t="str">
        <f t="shared" ca="1" si="472"/>
        <v/>
      </c>
    </row>
    <row r="4319" spans="1:27" x14ac:dyDescent="0.3">
      <c r="A4319" s="238"/>
      <c r="B4319" s="241" t="str">
        <f t="shared" si="476"/>
        <v/>
      </c>
      <c r="C4319" s="239"/>
      <c r="D4319" s="240" t="str">
        <f>IF(C4319&lt;&gt;"",VLOOKUP(C4319,'BASE EQUIPOS'!$G$8:$H$22,2,0),"")</f>
        <v/>
      </c>
      <c r="E4319" s="241" t="str">
        <f>IF(C4319&lt;&gt;"",VLOOKUP(C4319,'BASE EQUIPOS'!$G$8:$I$22,3,0),"")</f>
        <v/>
      </c>
      <c r="F4319" s="241" t="str">
        <f>IF(C4319&lt;&gt;"",VLOOKUP(C4319,'BASE EQUIPOS'!$G$8:$J$22,4,0),"")</f>
        <v/>
      </c>
      <c r="G4319" s="242"/>
      <c r="H4319" s="233"/>
      <c r="I4319" s="241"/>
      <c r="J4319" s="241"/>
      <c r="K4319" s="241"/>
      <c r="L4319" s="239"/>
      <c r="M4319" s="244"/>
      <c r="N4319" s="245" t="str">
        <f t="shared" ca="1" si="470"/>
        <v/>
      </c>
      <c r="O4319" s="239"/>
      <c r="P4319" s="244"/>
      <c r="Q4319" s="245" t="str">
        <f t="shared" si="471"/>
        <v/>
      </c>
      <c r="U4319" s="246" t="str">
        <f>IFERROR(VLOOKUP(C4319,'BASE EQUIPOS'!$G$8:$O$22,9,0)," ")</f>
        <v xml:space="preserve"> </v>
      </c>
      <c r="V4319" s="232" t="str">
        <f t="shared" si="473"/>
        <v/>
      </c>
      <c r="W4319" s="232" t="str">
        <f t="shared" si="474"/>
        <v/>
      </c>
      <c r="X4319" s="232" t="str">
        <f>IFERROR(VLOOKUP(W4319,Datos!$P$4:$Q$18,2,0),"")</f>
        <v/>
      </c>
      <c r="Y4319" s="232" t="str">
        <f t="shared" si="475"/>
        <v/>
      </c>
      <c r="AA4319" s="314" t="str">
        <f t="shared" ca="1" si="472"/>
        <v/>
      </c>
    </row>
    <row r="4320" spans="1:27" x14ac:dyDescent="0.3">
      <c r="A4320" s="238"/>
      <c r="B4320" s="241" t="str">
        <f t="shared" si="476"/>
        <v/>
      </c>
      <c r="C4320" s="239"/>
      <c r="D4320" s="240" t="str">
        <f>IF(C4320&lt;&gt;"",VLOOKUP(C4320,'BASE EQUIPOS'!$G$8:$H$22,2,0),"")</f>
        <v/>
      </c>
      <c r="E4320" s="241" t="str">
        <f>IF(C4320&lt;&gt;"",VLOOKUP(C4320,'BASE EQUIPOS'!$G$8:$I$22,3,0),"")</f>
        <v/>
      </c>
      <c r="F4320" s="241" t="str">
        <f>IF(C4320&lt;&gt;"",VLOOKUP(C4320,'BASE EQUIPOS'!$G$8:$J$22,4,0),"")</f>
        <v/>
      </c>
      <c r="G4320" s="242"/>
      <c r="H4320" s="233"/>
      <c r="I4320" s="241"/>
      <c r="J4320" s="241"/>
      <c r="K4320" s="241"/>
      <c r="L4320" s="239"/>
      <c r="M4320" s="244"/>
      <c r="N4320" s="245" t="str">
        <f t="shared" ca="1" si="470"/>
        <v/>
      </c>
      <c r="O4320" s="239"/>
      <c r="P4320" s="244"/>
      <c r="Q4320" s="245" t="str">
        <f t="shared" si="471"/>
        <v/>
      </c>
      <c r="U4320" s="246" t="str">
        <f>IFERROR(VLOOKUP(C4320,'BASE EQUIPOS'!$G$8:$O$22,9,0)," ")</f>
        <v xml:space="preserve"> </v>
      </c>
      <c r="V4320" s="232" t="str">
        <f t="shared" si="473"/>
        <v/>
      </c>
      <c r="W4320" s="232" t="str">
        <f t="shared" si="474"/>
        <v/>
      </c>
      <c r="X4320" s="232" t="str">
        <f>IFERROR(VLOOKUP(W4320,Datos!$P$4:$Q$18,2,0),"")</f>
        <v/>
      </c>
      <c r="Y4320" s="232" t="str">
        <f t="shared" si="475"/>
        <v/>
      </c>
      <c r="AA4320" s="314" t="str">
        <f t="shared" ca="1" si="472"/>
        <v/>
      </c>
    </row>
    <row r="4321" spans="1:27" x14ac:dyDescent="0.3">
      <c r="A4321" s="238"/>
      <c r="B4321" s="241" t="str">
        <f t="shared" si="476"/>
        <v/>
      </c>
      <c r="C4321" s="239"/>
      <c r="D4321" s="240" t="str">
        <f>IF(C4321&lt;&gt;"",VLOOKUP(C4321,'BASE EQUIPOS'!$G$8:$H$22,2,0),"")</f>
        <v/>
      </c>
      <c r="E4321" s="241" t="str">
        <f>IF(C4321&lt;&gt;"",VLOOKUP(C4321,'BASE EQUIPOS'!$G$8:$I$22,3,0),"")</f>
        <v/>
      </c>
      <c r="F4321" s="241" t="str">
        <f>IF(C4321&lt;&gt;"",VLOOKUP(C4321,'BASE EQUIPOS'!$G$8:$J$22,4,0),"")</f>
        <v/>
      </c>
      <c r="G4321" s="242"/>
      <c r="H4321" s="233"/>
      <c r="I4321" s="241"/>
      <c r="J4321" s="241"/>
      <c r="K4321" s="241"/>
      <c r="L4321" s="239"/>
      <c r="M4321" s="244"/>
      <c r="N4321" s="245" t="str">
        <f t="shared" ca="1" si="470"/>
        <v/>
      </c>
      <c r="O4321" s="239"/>
      <c r="P4321" s="244"/>
      <c r="Q4321" s="245" t="str">
        <f t="shared" si="471"/>
        <v/>
      </c>
      <c r="U4321" s="246" t="str">
        <f>IFERROR(VLOOKUP(C4321,'BASE EQUIPOS'!$G$8:$O$22,9,0)," ")</f>
        <v xml:space="preserve"> </v>
      </c>
      <c r="V4321" s="232" t="str">
        <f t="shared" si="473"/>
        <v/>
      </c>
      <c r="W4321" s="232" t="str">
        <f t="shared" si="474"/>
        <v/>
      </c>
      <c r="X4321" s="232" t="str">
        <f>IFERROR(VLOOKUP(W4321,Datos!$P$4:$Q$18,2,0),"")</f>
        <v/>
      </c>
      <c r="Y4321" s="232" t="str">
        <f t="shared" si="475"/>
        <v/>
      </c>
      <c r="AA4321" s="314" t="str">
        <f t="shared" ca="1" si="472"/>
        <v/>
      </c>
    </row>
    <row r="4322" spans="1:27" x14ac:dyDescent="0.3">
      <c r="A4322" s="238"/>
      <c r="B4322" s="241" t="str">
        <f t="shared" si="476"/>
        <v/>
      </c>
      <c r="C4322" s="239"/>
      <c r="D4322" s="240" t="str">
        <f>IF(C4322&lt;&gt;"",VLOOKUP(C4322,'BASE EQUIPOS'!$G$8:$H$22,2,0),"")</f>
        <v/>
      </c>
      <c r="E4322" s="241" t="str">
        <f>IF(C4322&lt;&gt;"",VLOOKUP(C4322,'BASE EQUIPOS'!$G$8:$I$22,3,0),"")</f>
        <v/>
      </c>
      <c r="F4322" s="241" t="str">
        <f>IF(C4322&lt;&gt;"",VLOOKUP(C4322,'BASE EQUIPOS'!$G$8:$J$22,4,0),"")</f>
        <v/>
      </c>
      <c r="G4322" s="242"/>
      <c r="H4322" s="233"/>
      <c r="I4322" s="241"/>
      <c r="J4322" s="241"/>
      <c r="K4322" s="241"/>
      <c r="L4322" s="239"/>
      <c r="M4322" s="244"/>
      <c r="N4322" s="245" t="str">
        <f t="shared" ca="1" si="470"/>
        <v/>
      </c>
      <c r="O4322" s="239"/>
      <c r="P4322" s="244"/>
      <c r="Q4322" s="245" t="str">
        <f t="shared" si="471"/>
        <v/>
      </c>
      <c r="U4322" s="246" t="str">
        <f>IFERROR(VLOOKUP(C4322,'BASE EQUIPOS'!$G$8:$O$22,9,0)," ")</f>
        <v xml:space="preserve"> </v>
      </c>
      <c r="V4322" s="232" t="str">
        <f t="shared" si="473"/>
        <v/>
      </c>
      <c r="W4322" s="232" t="str">
        <f t="shared" si="474"/>
        <v/>
      </c>
      <c r="X4322" s="232" t="str">
        <f>IFERROR(VLOOKUP(W4322,Datos!$P$4:$Q$18,2,0),"")</f>
        <v/>
      </c>
      <c r="Y4322" s="232" t="str">
        <f t="shared" si="475"/>
        <v/>
      </c>
      <c r="AA4322" s="314" t="str">
        <f t="shared" ca="1" si="472"/>
        <v/>
      </c>
    </row>
    <row r="4323" spans="1:27" x14ac:dyDescent="0.3">
      <c r="A4323" s="238"/>
      <c r="B4323" s="241" t="str">
        <f t="shared" si="476"/>
        <v/>
      </c>
      <c r="C4323" s="239"/>
      <c r="D4323" s="240" t="str">
        <f>IF(C4323&lt;&gt;"",VLOOKUP(C4323,'BASE EQUIPOS'!$G$8:$H$22,2,0),"")</f>
        <v/>
      </c>
      <c r="E4323" s="241" t="str">
        <f>IF(C4323&lt;&gt;"",VLOOKUP(C4323,'BASE EQUIPOS'!$G$8:$I$22,3,0),"")</f>
        <v/>
      </c>
      <c r="F4323" s="241" t="str">
        <f>IF(C4323&lt;&gt;"",VLOOKUP(C4323,'BASE EQUIPOS'!$G$8:$J$22,4,0),"")</f>
        <v/>
      </c>
      <c r="G4323" s="242"/>
      <c r="H4323" s="233"/>
      <c r="I4323" s="241"/>
      <c r="J4323" s="241"/>
      <c r="K4323" s="241"/>
      <c r="L4323" s="239"/>
      <c r="M4323" s="244"/>
      <c r="N4323" s="245" t="str">
        <f t="shared" ca="1" si="470"/>
        <v/>
      </c>
      <c r="O4323" s="239"/>
      <c r="P4323" s="244"/>
      <c r="Q4323" s="245" t="str">
        <f t="shared" si="471"/>
        <v/>
      </c>
      <c r="U4323" s="246" t="str">
        <f>IFERROR(VLOOKUP(C4323,'BASE EQUIPOS'!$G$8:$O$22,9,0)," ")</f>
        <v xml:space="preserve"> </v>
      </c>
      <c r="V4323" s="232" t="str">
        <f t="shared" si="473"/>
        <v/>
      </c>
      <c r="W4323" s="232" t="str">
        <f t="shared" si="474"/>
        <v/>
      </c>
      <c r="X4323" s="232" t="str">
        <f>IFERROR(VLOOKUP(W4323,Datos!$P$4:$Q$18,2,0),"")</f>
        <v/>
      </c>
      <c r="Y4323" s="232" t="str">
        <f t="shared" si="475"/>
        <v/>
      </c>
      <c r="AA4323" s="314" t="str">
        <f t="shared" ca="1" si="472"/>
        <v/>
      </c>
    </row>
    <row r="4324" spans="1:27" x14ac:dyDescent="0.3">
      <c r="A4324" s="238"/>
      <c r="B4324" s="241" t="str">
        <f t="shared" si="476"/>
        <v/>
      </c>
      <c r="C4324" s="239"/>
      <c r="D4324" s="240" t="str">
        <f>IF(C4324&lt;&gt;"",VLOOKUP(C4324,'BASE EQUIPOS'!$G$8:$H$22,2,0),"")</f>
        <v/>
      </c>
      <c r="E4324" s="241" t="str">
        <f>IF(C4324&lt;&gt;"",VLOOKUP(C4324,'BASE EQUIPOS'!$G$8:$I$22,3,0),"")</f>
        <v/>
      </c>
      <c r="F4324" s="241" t="str">
        <f>IF(C4324&lt;&gt;"",VLOOKUP(C4324,'BASE EQUIPOS'!$G$8:$J$22,4,0),"")</f>
        <v/>
      </c>
      <c r="G4324" s="242"/>
      <c r="H4324" s="233"/>
      <c r="I4324" s="241"/>
      <c r="J4324" s="241"/>
      <c r="K4324" s="241"/>
      <c r="L4324" s="239"/>
      <c r="M4324" s="244"/>
      <c r="N4324" s="245" t="str">
        <f t="shared" ca="1" si="470"/>
        <v/>
      </c>
      <c r="O4324" s="239"/>
      <c r="P4324" s="244"/>
      <c r="Q4324" s="245" t="str">
        <f t="shared" si="471"/>
        <v/>
      </c>
      <c r="U4324" s="246" t="str">
        <f>IFERROR(VLOOKUP(C4324,'BASE EQUIPOS'!$G$8:$O$22,9,0)," ")</f>
        <v xml:space="preserve"> </v>
      </c>
      <c r="V4324" s="232" t="str">
        <f t="shared" si="473"/>
        <v/>
      </c>
      <c r="W4324" s="232" t="str">
        <f t="shared" si="474"/>
        <v/>
      </c>
      <c r="X4324" s="232" t="str">
        <f>IFERROR(VLOOKUP(W4324,Datos!$P$4:$Q$18,2,0),"")</f>
        <v/>
      </c>
      <c r="Y4324" s="232" t="str">
        <f t="shared" si="475"/>
        <v/>
      </c>
      <c r="AA4324" s="314" t="str">
        <f t="shared" ca="1" si="472"/>
        <v/>
      </c>
    </row>
    <row r="4325" spans="1:27" x14ac:dyDescent="0.3">
      <c r="A4325" s="238"/>
      <c r="B4325" s="241" t="str">
        <f t="shared" si="476"/>
        <v/>
      </c>
      <c r="C4325" s="239"/>
      <c r="D4325" s="240" t="str">
        <f>IF(C4325&lt;&gt;"",VLOOKUP(C4325,'BASE EQUIPOS'!$G$8:$H$22,2,0),"")</f>
        <v/>
      </c>
      <c r="E4325" s="241" t="str">
        <f>IF(C4325&lt;&gt;"",VLOOKUP(C4325,'BASE EQUIPOS'!$G$8:$I$22,3,0),"")</f>
        <v/>
      </c>
      <c r="F4325" s="241" t="str">
        <f>IF(C4325&lt;&gt;"",VLOOKUP(C4325,'BASE EQUIPOS'!$G$8:$J$22,4,0),"")</f>
        <v/>
      </c>
      <c r="G4325" s="242"/>
      <c r="H4325" s="233"/>
      <c r="I4325" s="241"/>
      <c r="J4325" s="241"/>
      <c r="K4325" s="241"/>
      <c r="L4325" s="239"/>
      <c r="M4325" s="244"/>
      <c r="N4325" s="245" t="str">
        <f t="shared" ca="1" si="470"/>
        <v/>
      </c>
      <c r="O4325" s="239"/>
      <c r="P4325" s="244"/>
      <c r="Q4325" s="245" t="str">
        <f t="shared" si="471"/>
        <v/>
      </c>
      <c r="U4325" s="246" t="str">
        <f>IFERROR(VLOOKUP(C4325,'BASE EQUIPOS'!$G$8:$O$22,9,0)," ")</f>
        <v xml:space="preserve"> </v>
      </c>
      <c r="V4325" s="232" t="str">
        <f t="shared" si="473"/>
        <v/>
      </c>
      <c r="W4325" s="232" t="str">
        <f t="shared" si="474"/>
        <v/>
      </c>
      <c r="X4325" s="232" t="str">
        <f>IFERROR(VLOOKUP(W4325,Datos!$P$4:$Q$18,2,0),"")</f>
        <v/>
      </c>
      <c r="Y4325" s="232" t="str">
        <f t="shared" si="475"/>
        <v/>
      </c>
      <c r="AA4325" s="314" t="str">
        <f t="shared" ca="1" si="472"/>
        <v/>
      </c>
    </row>
    <row r="4326" spans="1:27" x14ac:dyDescent="0.3">
      <c r="A4326" s="238"/>
      <c r="B4326" s="241" t="str">
        <f t="shared" si="476"/>
        <v/>
      </c>
      <c r="C4326" s="239"/>
      <c r="D4326" s="240" t="str">
        <f>IF(C4326&lt;&gt;"",VLOOKUP(C4326,'BASE EQUIPOS'!$G$8:$H$22,2,0),"")</f>
        <v/>
      </c>
      <c r="E4326" s="241" t="str">
        <f>IF(C4326&lt;&gt;"",VLOOKUP(C4326,'BASE EQUIPOS'!$G$8:$I$22,3,0),"")</f>
        <v/>
      </c>
      <c r="F4326" s="241" t="str">
        <f>IF(C4326&lt;&gt;"",VLOOKUP(C4326,'BASE EQUIPOS'!$G$8:$J$22,4,0),"")</f>
        <v/>
      </c>
      <c r="G4326" s="242"/>
      <c r="H4326" s="233"/>
      <c r="I4326" s="241"/>
      <c r="J4326" s="241"/>
      <c r="K4326" s="241"/>
      <c r="L4326" s="239"/>
      <c r="M4326" s="244"/>
      <c r="N4326" s="245" t="str">
        <f t="shared" ca="1" si="470"/>
        <v/>
      </c>
      <c r="O4326" s="239"/>
      <c r="P4326" s="244"/>
      <c r="Q4326" s="245" t="str">
        <f t="shared" si="471"/>
        <v/>
      </c>
      <c r="U4326" s="246" t="str">
        <f>IFERROR(VLOOKUP(C4326,'BASE EQUIPOS'!$G$8:$O$22,9,0)," ")</f>
        <v xml:space="preserve"> </v>
      </c>
      <c r="V4326" s="232" t="str">
        <f t="shared" si="473"/>
        <v/>
      </c>
      <c r="W4326" s="232" t="str">
        <f t="shared" si="474"/>
        <v/>
      </c>
      <c r="X4326" s="232" t="str">
        <f>IFERROR(VLOOKUP(W4326,Datos!$P$4:$Q$18,2,0),"")</f>
        <v/>
      </c>
      <c r="Y4326" s="232" t="str">
        <f t="shared" si="475"/>
        <v/>
      </c>
      <c r="AA4326" s="314" t="str">
        <f t="shared" ca="1" si="472"/>
        <v/>
      </c>
    </row>
    <row r="4327" spans="1:27" x14ac:dyDescent="0.3">
      <c r="A4327" s="238"/>
      <c r="B4327" s="241" t="str">
        <f t="shared" si="476"/>
        <v/>
      </c>
      <c r="C4327" s="239"/>
      <c r="D4327" s="240" t="str">
        <f>IF(C4327&lt;&gt;"",VLOOKUP(C4327,'BASE EQUIPOS'!$G$8:$H$22,2,0),"")</f>
        <v/>
      </c>
      <c r="E4327" s="241" t="str">
        <f>IF(C4327&lt;&gt;"",VLOOKUP(C4327,'BASE EQUIPOS'!$G$8:$I$22,3,0),"")</f>
        <v/>
      </c>
      <c r="F4327" s="241" t="str">
        <f>IF(C4327&lt;&gt;"",VLOOKUP(C4327,'BASE EQUIPOS'!$G$8:$J$22,4,0),"")</f>
        <v/>
      </c>
      <c r="G4327" s="242"/>
      <c r="H4327" s="233"/>
      <c r="I4327" s="241"/>
      <c r="J4327" s="241"/>
      <c r="K4327" s="241"/>
      <c r="L4327" s="239"/>
      <c r="M4327" s="244"/>
      <c r="N4327" s="245" t="str">
        <f t="shared" ca="1" si="470"/>
        <v/>
      </c>
      <c r="O4327" s="239"/>
      <c r="P4327" s="244"/>
      <c r="Q4327" s="245" t="str">
        <f t="shared" si="471"/>
        <v/>
      </c>
      <c r="U4327" s="246" t="str">
        <f>IFERROR(VLOOKUP(C4327,'BASE EQUIPOS'!$G$8:$O$22,9,0)," ")</f>
        <v xml:space="preserve"> </v>
      </c>
      <c r="V4327" s="232" t="str">
        <f t="shared" si="473"/>
        <v/>
      </c>
      <c r="W4327" s="232" t="str">
        <f t="shared" si="474"/>
        <v/>
      </c>
      <c r="X4327" s="232" t="str">
        <f>IFERROR(VLOOKUP(W4327,Datos!$P$4:$Q$18,2,0),"")</f>
        <v/>
      </c>
      <c r="Y4327" s="232" t="str">
        <f t="shared" si="475"/>
        <v/>
      </c>
      <c r="AA4327" s="314" t="str">
        <f t="shared" ca="1" si="472"/>
        <v/>
      </c>
    </row>
    <row r="4328" spans="1:27" x14ac:dyDescent="0.3">
      <c r="A4328" s="238"/>
      <c r="B4328" s="241" t="str">
        <f t="shared" si="476"/>
        <v/>
      </c>
      <c r="C4328" s="239"/>
      <c r="D4328" s="240" t="str">
        <f>IF(C4328&lt;&gt;"",VLOOKUP(C4328,'BASE EQUIPOS'!$G$8:$H$22,2,0),"")</f>
        <v/>
      </c>
      <c r="E4328" s="241" t="str">
        <f>IF(C4328&lt;&gt;"",VLOOKUP(C4328,'BASE EQUIPOS'!$G$8:$I$22,3,0),"")</f>
        <v/>
      </c>
      <c r="F4328" s="241" t="str">
        <f>IF(C4328&lt;&gt;"",VLOOKUP(C4328,'BASE EQUIPOS'!$G$8:$J$22,4,0),"")</f>
        <v/>
      </c>
      <c r="G4328" s="242"/>
      <c r="H4328" s="233"/>
      <c r="I4328" s="241"/>
      <c r="J4328" s="241"/>
      <c r="K4328" s="241"/>
      <c r="L4328" s="239"/>
      <c r="M4328" s="244"/>
      <c r="N4328" s="245" t="str">
        <f t="shared" ca="1" si="470"/>
        <v/>
      </c>
      <c r="O4328" s="239"/>
      <c r="P4328" s="244"/>
      <c r="Q4328" s="245" t="str">
        <f t="shared" si="471"/>
        <v/>
      </c>
      <c r="U4328" s="246" t="str">
        <f>IFERROR(VLOOKUP(C4328,'BASE EQUIPOS'!$G$8:$O$22,9,0)," ")</f>
        <v xml:space="preserve"> </v>
      </c>
      <c r="V4328" s="232" t="str">
        <f t="shared" si="473"/>
        <v/>
      </c>
      <c r="W4328" s="232" t="str">
        <f t="shared" si="474"/>
        <v/>
      </c>
      <c r="X4328" s="232" t="str">
        <f>IFERROR(VLOOKUP(W4328,Datos!$P$4:$Q$18,2,0),"")</f>
        <v/>
      </c>
      <c r="Y4328" s="232" t="str">
        <f t="shared" si="475"/>
        <v/>
      </c>
      <c r="AA4328" s="314" t="str">
        <f t="shared" ca="1" si="472"/>
        <v/>
      </c>
    </row>
    <row r="4329" spans="1:27" x14ac:dyDescent="0.3">
      <c r="A4329" s="238"/>
      <c r="B4329" s="241" t="str">
        <f t="shared" si="476"/>
        <v/>
      </c>
      <c r="C4329" s="239"/>
      <c r="D4329" s="240" t="str">
        <f>IF(C4329&lt;&gt;"",VLOOKUP(C4329,'BASE EQUIPOS'!$G$8:$H$22,2,0),"")</f>
        <v/>
      </c>
      <c r="E4329" s="241" t="str">
        <f>IF(C4329&lt;&gt;"",VLOOKUP(C4329,'BASE EQUIPOS'!$G$8:$I$22,3,0),"")</f>
        <v/>
      </c>
      <c r="F4329" s="241" t="str">
        <f>IF(C4329&lt;&gt;"",VLOOKUP(C4329,'BASE EQUIPOS'!$G$8:$J$22,4,0),"")</f>
        <v/>
      </c>
      <c r="G4329" s="242"/>
      <c r="H4329" s="233"/>
      <c r="I4329" s="241"/>
      <c r="J4329" s="241"/>
      <c r="K4329" s="241"/>
      <c r="L4329" s="239"/>
      <c r="M4329" s="244"/>
      <c r="N4329" s="245" t="str">
        <f t="shared" ca="1" si="470"/>
        <v/>
      </c>
      <c r="O4329" s="239"/>
      <c r="P4329" s="244"/>
      <c r="Q4329" s="245" t="str">
        <f t="shared" si="471"/>
        <v/>
      </c>
      <c r="U4329" s="246" t="str">
        <f>IFERROR(VLOOKUP(C4329,'BASE EQUIPOS'!$G$8:$O$22,9,0)," ")</f>
        <v xml:space="preserve"> </v>
      </c>
      <c r="V4329" s="232" t="str">
        <f t="shared" si="473"/>
        <v/>
      </c>
      <c r="W4329" s="232" t="str">
        <f t="shared" si="474"/>
        <v/>
      </c>
      <c r="X4329" s="232" t="str">
        <f>IFERROR(VLOOKUP(W4329,Datos!$P$4:$Q$18,2,0),"")</f>
        <v/>
      </c>
      <c r="Y4329" s="232" t="str">
        <f t="shared" si="475"/>
        <v/>
      </c>
      <c r="AA4329" s="314" t="str">
        <f t="shared" ca="1" si="472"/>
        <v/>
      </c>
    </row>
    <row r="4330" spans="1:27" x14ac:dyDescent="0.3">
      <c r="A4330" s="238"/>
      <c r="B4330" s="241" t="str">
        <f t="shared" si="476"/>
        <v/>
      </c>
      <c r="C4330" s="239"/>
      <c r="D4330" s="240" t="str">
        <f>IF(C4330&lt;&gt;"",VLOOKUP(C4330,'BASE EQUIPOS'!$G$8:$H$22,2,0),"")</f>
        <v/>
      </c>
      <c r="E4330" s="241" t="str">
        <f>IF(C4330&lt;&gt;"",VLOOKUP(C4330,'BASE EQUIPOS'!$G$8:$I$22,3,0),"")</f>
        <v/>
      </c>
      <c r="F4330" s="241" t="str">
        <f>IF(C4330&lt;&gt;"",VLOOKUP(C4330,'BASE EQUIPOS'!$G$8:$J$22,4,0),"")</f>
        <v/>
      </c>
      <c r="G4330" s="242"/>
      <c r="H4330" s="233"/>
      <c r="I4330" s="241"/>
      <c r="J4330" s="241"/>
      <c r="K4330" s="241"/>
      <c r="L4330" s="239"/>
      <c r="M4330" s="244"/>
      <c r="N4330" s="245" t="str">
        <f t="shared" ca="1" si="470"/>
        <v/>
      </c>
      <c r="O4330" s="239"/>
      <c r="P4330" s="244"/>
      <c r="Q4330" s="245" t="str">
        <f t="shared" si="471"/>
        <v/>
      </c>
      <c r="U4330" s="246" t="str">
        <f>IFERROR(VLOOKUP(C4330,'BASE EQUIPOS'!$G$8:$O$22,9,0)," ")</f>
        <v xml:space="preserve"> </v>
      </c>
      <c r="V4330" s="232" t="str">
        <f t="shared" si="473"/>
        <v/>
      </c>
      <c r="W4330" s="232" t="str">
        <f t="shared" si="474"/>
        <v/>
      </c>
      <c r="X4330" s="232" t="str">
        <f>IFERROR(VLOOKUP(W4330,Datos!$P$4:$Q$18,2,0),"")</f>
        <v/>
      </c>
      <c r="Y4330" s="232" t="str">
        <f t="shared" si="475"/>
        <v/>
      </c>
      <c r="AA4330" s="314" t="str">
        <f t="shared" ca="1" si="472"/>
        <v/>
      </c>
    </row>
    <row r="4331" spans="1:27" x14ac:dyDescent="0.3">
      <c r="A4331" s="238"/>
      <c r="B4331" s="241" t="str">
        <f t="shared" si="476"/>
        <v/>
      </c>
      <c r="C4331" s="239"/>
      <c r="D4331" s="240" t="str">
        <f>IF(C4331&lt;&gt;"",VLOOKUP(C4331,'BASE EQUIPOS'!$G$8:$H$22,2,0),"")</f>
        <v/>
      </c>
      <c r="E4331" s="241" t="str">
        <f>IF(C4331&lt;&gt;"",VLOOKUP(C4331,'BASE EQUIPOS'!$G$8:$I$22,3,0),"")</f>
        <v/>
      </c>
      <c r="F4331" s="241" t="str">
        <f>IF(C4331&lt;&gt;"",VLOOKUP(C4331,'BASE EQUIPOS'!$G$8:$J$22,4,0),"")</f>
        <v/>
      </c>
      <c r="G4331" s="242"/>
      <c r="H4331" s="233"/>
      <c r="I4331" s="241"/>
      <c r="J4331" s="241"/>
      <c r="K4331" s="241"/>
      <c r="L4331" s="239"/>
      <c r="M4331" s="244"/>
      <c r="N4331" s="245" t="str">
        <f t="shared" ca="1" si="470"/>
        <v/>
      </c>
      <c r="O4331" s="239"/>
      <c r="P4331" s="244"/>
      <c r="Q4331" s="245" t="str">
        <f t="shared" si="471"/>
        <v/>
      </c>
      <c r="U4331" s="246" t="str">
        <f>IFERROR(VLOOKUP(C4331,'BASE EQUIPOS'!$G$8:$O$22,9,0)," ")</f>
        <v xml:space="preserve"> </v>
      </c>
      <c r="V4331" s="232" t="str">
        <f t="shared" si="473"/>
        <v/>
      </c>
      <c r="W4331" s="232" t="str">
        <f t="shared" si="474"/>
        <v/>
      </c>
      <c r="X4331" s="232" t="str">
        <f>IFERROR(VLOOKUP(W4331,Datos!$P$4:$Q$18,2,0),"")</f>
        <v/>
      </c>
      <c r="Y4331" s="232" t="str">
        <f t="shared" si="475"/>
        <v/>
      </c>
      <c r="AA4331" s="314" t="str">
        <f t="shared" ca="1" si="472"/>
        <v/>
      </c>
    </row>
    <row r="4332" spans="1:27" x14ac:dyDescent="0.3">
      <c r="A4332" s="238"/>
      <c r="B4332" s="241" t="str">
        <f t="shared" si="476"/>
        <v/>
      </c>
      <c r="C4332" s="239"/>
      <c r="D4332" s="240" t="str">
        <f>IF(C4332&lt;&gt;"",VLOOKUP(C4332,'BASE EQUIPOS'!$G$8:$H$22,2,0),"")</f>
        <v/>
      </c>
      <c r="E4332" s="241" t="str">
        <f>IF(C4332&lt;&gt;"",VLOOKUP(C4332,'BASE EQUIPOS'!$G$8:$I$22,3,0),"")</f>
        <v/>
      </c>
      <c r="F4332" s="241" t="str">
        <f>IF(C4332&lt;&gt;"",VLOOKUP(C4332,'BASE EQUIPOS'!$G$8:$J$22,4,0),"")</f>
        <v/>
      </c>
      <c r="G4332" s="242"/>
      <c r="H4332" s="233"/>
      <c r="I4332" s="241"/>
      <c r="J4332" s="241"/>
      <c r="K4332" s="241"/>
      <c r="L4332" s="239"/>
      <c r="M4332" s="244"/>
      <c r="N4332" s="245" t="str">
        <f t="shared" ca="1" si="470"/>
        <v/>
      </c>
      <c r="O4332" s="239"/>
      <c r="P4332" s="244"/>
      <c r="Q4332" s="245" t="str">
        <f t="shared" si="471"/>
        <v/>
      </c>
      <c r="U4332" s="246" t="str">
        <f>IFERROR(VLOOKUP(C4332,'BASE EQUIPOS'!$G$8:$O$22,9,0)," ")</f>
        <v xml:space="preserve"> </v>
      </c>
      <c r="V4332" s="232" t="str">
        <f t="shared" si="473"/>
        <v/>
      </c>
      <c r="W4332" s="232" t="str">
        <f t="shared" si="474"/>
        <v/>
      </c>
      <c r="X4332" s="232" t="str">
        <f>IFERROR(VLOOKUP(W4332,Datos!$P$4:$Q$18,2,0),"")</f>
        <v/>
      </c>
      <c r="Y4332" s="232" t="str">
        <f t="shared" si="475"/>
        <v/>
      </c>
      <c r="AA4332" s="314" t="str">
        <f t="shared" ca="1" si="472"/>
        <v/>
      </c>
    </row>
    <row r="4333" spans="1:27" x14ac:dyDescent="0.3">
      <c r="A4333" s="238"/>
      <c r="B4333" s="241" t="str">
        <f t="shared" si="476"/>
        <v/>
      </c>
      <c r="C4333" s="239"/>
      <c r="D4333" s="240" t="str">
        <f>IF(C4333&lt;&gt;"",VLOOKUP(C4333,'BASE EQUIPOS'!$G$8:$H$22,2,0),"")</f>
        <v/>
      </c>
      <c r="E4333" s="241" t="str">
        <f>IF(C4333&lt;&gt;"",VLOOKUP(C4333,'BASE EQUIPOS'!$G$8:$I$22,3,0),"")</f>
        <v/>
      </c>
      <c r="F4333" s="241" t="str">
        <f>IF(C4333&lt;&gt;"",VLOOKUP(C4333,'BASE EQUIPOS'!$G$8:$J$22,4,0),"")</f>
        <v/>
      </c>
      <c r="G4333" s="242"/>
      <c r="H4333" s="233"/>
      <c r="I4333" s="241"/>
      <c r="J4333" s="241"/>
      <c r="K4333" s="241"/>
      <c r="L4333" s="239"/>
      <c r="M4333" s="244"/>
      <c r="N4333" s="245" t="str">
        <f t="shared" ca="1" si="470"/>
        <v/>
      </c>
      <c r="O4333" s="239"/>
      <c r="P4333" s="244"/>
      <c r="Q4333" s="245" t="str">
        <f t="shared" si="471"/>
        <v/>
      </c>
      <c r="U4333" s="246" t="str">
        <f>IFERROR(VLOOKUP(C4333,'BASE EQUIPOS'!$G$8:$O$22,9,0)," ")</f>
        <v xml:space="preserve"> </v>
      </c>
      <c r="V4333" s="232" t="str">
        <f t="shared" si="473"/>
        <v/>
      </c>
      <c r="W4333" s="232" t="str">
        <f t="shared" si="474"/>
        <v/>
      </c>
      <c r="X4333" s="232" t="str">
        <f>IFERROR(VLOOKUP(W4333,Datos!$P$4:$Q$18,2,0),"")</f>
        <v/>
      </c>
      <c r="Y4333" s="232" t="str">
        <f t="shared" si="475"/>
        <v/>
      </c>
      <c r="AA4333" s="314" t="str">
        <f t="shared" ca="1" si="472"/>
        <v/>
      </c>
    </row>
    <row r="4334" spans="1:27" x14ac:dyDescent="0.3">
      <c r="A4334" s="238"/>
      <c r="B4334" s="241" t="str">
        <f t="shared" si="476"/>
        <v/>
      </c>
      <c r="C4334" s="239"/>
      <c r="D4334" s="240" t="str">
        <f>IF(C4334&lt;&gt;"",VLOOKUP(C4334,'BASE EQUIPOS'!$G$8:$H$22,2,0),"")</f>
        <v/>
      </c>
      <c r="E4334" s="241" t="str">
        <f>IF(C4334&lt;&gt;"",VLOOKUP(C4334,'BASE EQUIPOS'!$G$8:$I$22,3,0),"")</f>
        <v/>
      </c>
      <c r="F4334" s="241" t="str">
        <f>IF(C4334&lt;&gt;"",VLOOKUP(C4334,'BASE EQUIPOS'!$G$8:$J$22,4,0),"")</f>
        <v/>
      </c>
      <c r="G4334" s="242"/>
      <c r="H4334" s="233"/>
      <c r="I4334" s="241"/>
      <c r="J4334" s="241"/>
      <c r="K4334" s="241"/>
      <c r="L4334" s="239"/>
      <c r="M4334" s="244"/>
      <c r="N4334" s="245" t="str">
        <f t="shared" ca="1" si="470"/>
        <v/>
      </c>
      <c r="O4334" s="239"/>
      <c r="P4334" s="244"/>
      <c r="Q4334" s="245" t="str">
        <f t="shared" si="471"/>
        <v/>
      </c>
      <c r="U4334" s="246" t="str">
        <f>IFERROR(VLOOKUP(C4334,'BASE EQUIPOS'!$G$8:$O$22,9,0)," ")</f>
        <v xml:space="preserve"> </v>
      </c>
      <c r="V4334" s="232" t="str">
        <f t="shared" si="473"/>
        <v/>
      </c>
      <c r="W4334" s="232" t="str">
        <f t="shared" si="474"/>
        <v/>
      </c>
      <c r="X4334" s="232" t="str">
        <f>IFERROR(VLOOKUP(W4334,Datos!$P$4:$Q$18,2,0),"")</f>
        <v/>
      </c>
      <c r="Y4334" s="232" t="str">
        <f t="shared" si="475"/>
        <v/>
      </c>
      <c r="AA4334" s="314" t="str">
        <f t="shared" ca="1" si="472"/>
        <v/>
      </c>
    </row>
    <row r="4335" spans="1:27" x14ac:dyDescent="0.3">
      <c r="A4335" s="238"/>
      <c r="B4335" s="241" t="str">
        <f t="shared" si="476"/>
        <v/>
      </c>
      <c r="C4335" s="239"/>
      <c r="D4335" s="240" t="str">
        <f>IF(C4335&lt;&gt;"",VLOOKUP(C4335,'BASE EQUIPOS'!$G$8:$H$22,2,0),"")</f>
        <v/>
      </c>
      <c r="E4335" s="241" t="str">
        <f>IF(C4335&lt;&gt;"",VLOOKUP(C4335,'BASE EQUIPOS'!$G$8:$I$22,3,0),"")</f>
        <v/>
      </c>
      <c r="F4335" s="241" t="str">
        <f>IF(C4335&lt;&gt;"",VLOOKUP(C4335,'BASE EQUIPOS'!$G$8:$J$22,4,0),"")</f>
        <v/>
      </c>
      <c r="G4335" s="242"/>
      <c r="H4335" s="233"/>
      <c r="I4335" s="241"/>
      <c r="J4335" s="241"/>
      <c r="K4335" s="241"/>
      <c r="L4335" s="239"/>
      <c r="M4335" s="244"/>
      <c r="N4335" s="245" t="str">
        <f t="shared" ca="1" si="470"/>
        <v/>
      </c>
      <c r="O4335" s="239"/>
      <c r="P4335" s="244"/>
      <c r="Q4335" s="245" t="str">
        <f t="shared" si="471"/>
        <v/>
      </c>
      <c r="U4335" s="246" t="str">
        <f>IFERROR(VLOOKUP(C4335,'BASE EQUIPOS'!$G$8:$O$22,9,0)," ")</f>
        <v xml:space="preserve"> </v>
      </c>
      <c r="V4335" s="232" t="str">
        <f t="shared" si="473"/>
        <v/>
      </c>
      <c r="W4335" s="232" t="str">
        <f t="shared" si="474"/>
        <v/>
      </c>
      <c r="X4335" s="232" t="str">
        <f>IFERROR(VLOOKUP(W4335,Datos!$P$4:$Q$18,2,0),"")</f>
        <v/>
      </c>
      <c r="Y4335" s="232" t="str">
        <f t="shared" si="475"/>
        <v/>
      </c>
      <c r="AA4335" s="314" t="str">
        <f t="shared" ca="1" si="472"/>
        <v/>
      </c>
    </row>
    <row r="4336" spans="1:27" x14ac:dyDescent="0.3">
      <c r="A4336" s="238"/>
      <c r="B4336" s="241" t="str">
        <f t="shared" si="476"/>
        <v/>
      </c>
      <c r="C4336" s="239"/>
      <c r="D4336" s="240" t="str">
        <f>IF(C4336&lt;&gt;"",VLOOKUP(C4336,'BASE EQUIPOS'!$G$8:$H$22,2,0),"")</f>
        <v/>
      </c>
      <c r="E4336" s="241" t="str">
        <f>IF(C4336&lt;&gt;"",VLOOKUP(C4336,'BASE EQUIPOS'!$G$8:$I$22,3,0),"")</f>
        <v/>
      </c>
      <c r="F4336" s="241" t="str">
        <f>IF(C4336&lt;&gt;"",VLOOKUP(C4336,'BASE EQUIPOS'!$G$8:$J$22,4,0),"")</f>
        <v/>
      </c>
      <c r="G4336" s="242"/>
      <c r="H4336" s="233"/>
      <c r="I4336" s="241"/>
      <c r="J4336" s="241"/>
      <c r="K4336" s="241"/>
      <c r="L4336" s="239"/>
      <c r="M4336" s="244"/>
      <c r="N4336" s="245" t="str">
        <f t="shared" ca="1" si="470"/>
        <v/>
      </c>
      <c r="O4336" s="239"/>
      <c r="P4336" s="244"/>
      <c r="Q4336" s="245" t="str">
        <f t="shared" si="471"/>
        <v/>
      </c>
      <c r="U4336" s="246" t="str">
        <f>IFERROR(VLOOKUP(C4336,'BASE EQUIPOS'!$G$8:$O$22,9,0)," ")</f>
        <v xml:space="preserve"> </v>
      </c>
      <c r="V4336" s="232" t="str">
        <f t="shared" si="473"/>
        <v/>
      </c>
      <c r="W4336" s="232" t="str">
        <f t="shared" si="474"/>
        <v/>
      </c>
      <c r="X4336" s="232" t="str">
        <f>IFERROR(VLOOKUP(W4336,Datos!$P$4:$Q$18,2,0),"")</f>
        <v/>
      </c>
      <c r="Y4336" s="232" t="str">
        <f t="shared" si="475"/>
        <v/>
      </c>
      <c r="AA4336" s="314" t="str">
        <f t="shared" ca="1" si="472"/>
        <v/>
      </c>
    </row>
    <row r="4337" spans="1:27" x14ac:dyDescent="0.3">
      <c r="A4337" s="238"/>
      <c r="B4337" s="241" t="str">
        <f t="shared" si="476"/>
        <v/>
      </c>
      <c r="C4337" s="239"/>
      <c r="D4337" s="240" t="str">
        <f>IF(C4337&lt;&gt;"",VLOOKUP(C4337,'BASE EQUIPOS'!$G$8:$H$22,2,0),"")</f>
        <v/>
      </c>
      <c r="E4337" s="241" t="str">
        <f>IF(C4337&lt;&gt;"",VLOOKUP(C4337,'BASE EQUIPOS'!$G$8:$I$22,3,0),"")</f>
        <v/>
      </c>
      <c r="F4337" s="241" t="str">
        <f>IF(C4337&lt;&gt;"",VLOOKUP(C4337,'BASE EQUIPOS'!$G$8:$J$22,4,0),"")</f>
        <v/>
      </c>
      <c r="G4337" s="242"/>
      <c r="H4337" s="233"/>
      <c r="I4337" s="241"/>
      <c r="J4337" s="241"/>
      <c r="K4337" s="241"/>
      <c r="L4337" s="239"/>
      <c r="M4337" s="244"/>
      <c r="N4337" s="245" t="str">
        <f t="shared" ca="1" si="470"/>
        <v/>
      </c>
      <c r="O4337" s="239"/>
      <c r="P4337" s="244"/>
      <c r="Q4337" s="245" t="str">
        <f t="shared" si="471"/>
        <v/>
      </c>
      <c r="U4337" s="246" t="str">
        <f>IFERROR(VLOOKUP(C4337,'BASE EQUIPOS'!$G$8:$O$22,9,0)," ")</f>
        <v xml:space="preserve"> </v>
      </c>
      <c r="V4337" s="232" t="str">
        <f t="shared" si="473"/>
        <v/>
      </c>
      <c r="W4337" s="232" t="str">
        <f t="shared" si="474"/>
        <v/>
      </c>
      <c r="X4337" s="232" t="str">
        <f>IFERROR(VLOOKUP(W4337,Datos!$P$4:$Q$18,2,0),"")</f>
        <v/>
      </c>
      <c r="Y4337" s="232" t="str">
        <f t="shared" si="475"/>
        <v/>
      </c>
      <c r="AA4337" s="314" t="str">
        <f t="shared" ca="1" si="472"/>
        <v/>
      </c>
    </row>
    <row r="4338" spans="1:27" x14ac:dyDescent="0.3">
      <c r="A4338" s="238"/>
      <c r="B4338" s="241" t="str">
        <f t="shared" si="476"/>
        <v/>
      </c>
      <c r="C4338" s="239"/>
      <c r="D4338" s="240" t="str">
        <f>IF(C4338&lt;&gt;"",VLOOKUP(C4338,'BASE EQUIPOS'!$G$8:$H$22,2,0),"")</f>
        <v/>
      </c>
      <c r="E4338" s="241" t="str">
        <f>IF(C4338&lt;&gt;"",VLOOKUP(C4338,'BASE EQUIPOS'!$G$8:$I$22,3,0),"")</f>
        <v/>
      </c>
      <c r="F4338" s="241" t="str">
        <f>IF(C4338&lt;&gt;"",VLOOKUP(C4338,'BASE EQUIPOS'!$G$8:$J$22,4,0),"")</f>
        <v/>
      </c>
      <c r="G4338" s="242"/>
      <c r="H4338" s="233"/>
      <c r="I4338" s="241"/>
      <c r="J4338" s="241"/>
      <c r="K4338" s="241"/>
      <c r="L4338" s="239"/>
      <c r="M4338" s="244"/>
      <c r="N4338" s="245" t="str">
        <f t="shared" ca="1" si="470"/>
        <v/>
      </c>
      <c r="O4338" s="239"/>
      <c r="P4338" s="244"/>
      <c r="Q4338" s="245" t="str">
        <f t="shared" si="471"/>
        <v/>
      </c>
      <c r="U4338" s="246" t="str">
        <f>IFERROR(VLOOKUP(C4338,'BASE EQUIPOS'!$G$8:$O$22,9,0)," ")</f>
        <v xml:space="preserve"> </v>
      </c>
      <c r="V4338" s="232" t="str">
        <f t="shared" si="473"/>
        <v/>
      </c>
      <c r="W4338" s="232" t="str">
        <f t="shared" si="474"/>
        <v/>
      </c>
      <c r="X4338" s="232" t="str">
        <f>IFERROR(VLOOKUP(W4338,Datos!$P$4:$Q$18,2,0),"")</f>
        <v/>
      </c>
      <c r="Y4338" s="232" t="str">
        <f t="shared" si="475"/>
        <v/>
      </c>
      <c r="AA4338" s="314" t="str">
        <f t="shared" ca="1" si="472"/>
        <v/>
      </c>
    </row>
    <row r="4339" spans="1:27" x14ac:dyDescent="0.3">
      <c r="A4339" s="238"/>
      <c r="B4339" s="241" t="str">
        <f t="shared" si="476"/>
        <v/>
      </c>
      <c r="C4339" s="239"/>
      <c r="D4339" s="240" t="str">
        <f>IF(C4339&lt;&gt;"",VLOOKUP(C4339,'BASE EQUIPOS'!$G$8:$H$22,2,0),"")</f>
        <v/>
      </c>
      <c r="E4339" s="241" t="str">
        <f>IF(C4339&lt;&gt;"",VLOOKUP(C4339,'BASE EQUIPOS'!$G$8:$I$22,3,0),"")</f>
        <v/>
      </c>
      <c r="F4339" s="241" t="str">
        <f>IF(C4339&lt;&gt;"",VLOOKUP(C4339,'BASE EQUIPOS'!$G$8:$J$22,4,0),"")</f>
        <v/>
      </c>
      <c r="G4339" s="242"/>
      <c r="H4339" s="233"/>
      <c r="I4339" s="241"/>
      <c r="J4339" s="241"/>
      <c r="K4339" s="241"/>
      <c r="L4339" s="239"/>
      <c r="M4339" s="244"/>
      <c r="N4339" s="245" t="str">
        <f t="shared" ca="1" si="470"/>
        <v/>
      </c>
      <c r="O4339" s="239"/>
      <c r="P4339" s="244"/>
      <c r="Q4339" s="245" t="str">
        <f t="shared" si="471"/>
        <v/>
      </c>
      <c r="U4339" s="246" t="str">
        <f>IFERROR(VLOOKUP(C4339,'BASE EQUIPOS'!$G$8:$O$22,9,0)," ")</f>
        <v xml:space="preserve"> </v>
      </c>
      <c r="V4339" s="232" t="str">
        <f t="shared" si="473"/>
        <v/>
      </c>
      <c r="W4339" s="232" t="str">
        <f t="shared" si="474"/>
        <v/>
      </c>
      <c r="X4339" s="232" t="str">
        <f>IFERROR(VLOOKUP(W4339,Datos!$P$4:$Q$18,2,0),"")</f>
        <v/>
      </c>
      <c r="Y4339" s="232" t="str">
        <f t="shared" si="475"/>
        <v/>
      </c>
      <c r="AA4339" s="314" t="str">
        <f t="shared" ca="1" si="472"/>
        <v/>
      </c>
    </row>
    <row r="4340" spans="1:27" x14ac:dyDescent="0.3">
      <c r="A4340" s="238"/>
      <c r="B4340" s="241" t="str">
        <f t="shared" si="476"/>
        <v/>
      </c>
      <c r="C4340" s="239"/>
      <c r="D4340" s="240" t="str">
        <f>IF(C4340&lt;&gt;"",VLOOKUP(C4340,'BASE EQUIPOS'!$G$8:$H$22,2,0),"")</f>
        <v/>
      </c>
      <c r="E4340" s="241" t="str">
        <f>IF(C4340&lt;&gt;"",VLOOKUP(C4340,'BASE EQUIPOS'!$G$8:$I$22,3,0),"")</f>
        <v/>
      </c>
      <c r="F4340" s="241" t="str">
        <f>IF(C4340&lt;&gt;"",VLOOKUP(C4340,'BASE EQUIPOS'!$G$8:$J$22,4,0),"")</f>
        <v/>
      </c>
      <c r="G4340" s="242"/>
      <c r="H4340" s="233"/>
      <c r="I4340" s="241"/>
      <c r="J4340" s="241"/>
      <c r="K4340" s="241"/>
      <c r="L4340" s="239"/>
      <c r="M4340" s="244"/>
      <c r="N4340" s="245" t="str">
        <f t="shared" ca="1" si="470"/>
        <v/>
      </c>
      <c r="O4340" s="239"/>
      <c r="P4340" s="244"/>
      <c r="Q4340" s="245" t="str">
        <f t="shared" si="471"/>
        <v/>
      </c>
      <c r="U4340" s="246" t="str">
        <f>IFERROR(VLOOKUP(C4340,'BASE EQUIPOS'!$G$8:$O$22,9,0)," ")</f>
        <v xml:space="preserve"> </v>
      </c>
      <c r="V4340" s="232" t="str">
        <f t="shared" si="473"/>
        <v/>
      </c>
      <c r="W4340" s="232" t="str">
        <f t="shared" si="474"/>
        <v/>
      </c>
      <c r="X4340" s="232" t="str">
        <f>IFERROR(VLOOKUP(W4340,Datos!$P$4:$Q$18,2,0),"")</f>
        <v/>
      </c>
      <c r="Y4340" s="232" t="str">
        <f t="shared" si="475"/>
        <v/>
      </c>
      <c r="AA4340" s="314" t="str">
        <f t="shared" ca="1" si="472"/>
        <v/>
      </c>
    </row>
    <row r="4341" spans="1:27" x14ac:dyDescent="0.3">
      <c r="A4341" s="238"/>
      <c r="B4341" s="241" t="str">
        <f t="shared" si="476"/>
        <v/>
      </c>
      <c r="C4341" s="239"/>
      <c r="D4341" s="240" t="str">
        <f>IF(C4341&lt;&gt;"",VLOOKUP(C4341,'BASE EQUIPOS'!$G$8:$H$22,2,0),"")</f>
        <v/>
      </c>
      <c r="E4341" s="241" t="str">
        <f>IF(C4341&lt;&gt;"",VLOOKUP(C4341,'BASE EQUIPOS'!$G$8:$I$22,3,0),"")</f>
        <v/>
      </c>
      <c r="F4341" s="241" t="str">
        <f>IF(C4341&lt;&gt;"",VLOOKUP(C4341,'BASE EQUIPOS'!$G$8:$J$22,4,0),"")</f>
        <v/>
      </c>
      <c r="G4341" s="242"/>
      <c r="H4341" s="233"/>
      <c r="I4341" s="241"/>
      <c r="J4341" s="241"/>
      <c r="K4341" s="241"/>
      <c r="L4341" s="239"/>
      <c r="M4341" s="244"/>
      <c r="N4341" s="245" t="str">
        <f t="shared" ca="1" si="470"/>
        <v/>
      </c>
      <c r="O4341" s="239"/>
      <c r="P4341" s="244"/>
      <c r="Q4341" s="245" t="str">
        <f t="shared" si="471"/>
        <v/>
      </c>
      <c r="U4341" s="246" t="str">
        <f>IFERROR(VLOOKUP(C4341,'BASE EQUIPOS'!$G$8:$O$22,9,0)," ")</f>
        <v xml:space="preserve"> </v>
      </c>
      <c r="V4341" s="232" t="str">
        <f t="shared" si="473"/>
        <v/>
      </c>
      <c r="W4341" s="232" t="str">
        <f t="shared" si="474"/>
        <v/>
      </c>
      <c r="X4341" s="232" t="str">
        <f>IFERROR(VLOOKUP(W4341,Datos!$P$4:$Q$18,2,0),"")</f>
        <v/>
      </c>
      <c r="Y4341" s="232" t="str">
        <f t="shared" si="475"/>
        <v/>
      </c>
      <c r="AA4341" s="314" t="str">
        <f t="shared" ca="1" si="472"/>
        <v/>
      </c>
    </row>
    <row r="4342" spans="1:27" x14ac:dyDescent="0.3">
      <c r="A4342" s="238"/>
      <c r="B4342" s="241" t="str">
        <f t="shared" si="476"/>
        <v/>
      </c>
      <c r="C4342" s="239"/>
      <c r="D4342" s="240" t="str">
        <f>IF(C4342&lt;&gt;"",VLOOKUP(C4342,'BASE EQUIPOS'!$G$8:$H$22,2,0),"")</f>
        <v/>
      </c>
      <c r="E4342" s="241" t="str">
        <f>IF(C4342&lt;&gt;"",VLOOKUP(C4342,'BASE EQUIPOS'!$G$8:$I$22,3,0),"")</f>
        <v/>
      </c>
      <c r="F4342" s="241" t="str">
        <f>IF(C4342&lt;&gt;"",VLOOKUP(C4342,'BASE EQUIPOS'!$G$8:$J$22,4,0),"")</f>
        <v/>
      </c>
      <c r="G4342" s="242"/>
      <c r="H4342" s="233"/>
      <c r="I4342" s="241"/>
      <c r="J4342" s="241"/>
      <c r="K4342" s="241"/>
      <c r="L4342" s="239"/>
      <c r="M4342" s="244"/>
      <c r="N4342" s="245" t="str">
        <f t="shared" ca="1" si="470"/>
        <v/>
      </c>
      <c r="O4342" s="239"/>
      <c r="P4342" s="244"/>
      <c r="Q4342" s="245" t="str">
        <f t="shared" si="471"/>
        <v/>
      </c>
      <c r="U4342" s="246" t="str">
        <f>IFERROR(VLOOKUP(C4342,'BASE EQUIPOS'!$G$8:$O$22,9,0)," ")</f>
        <v xml:space="preserve"> </v>
      </c>
      <c r="V4342" s="232" t="str">
        <f t="shared" si="473"/>
        <v/>
      </c>
      <c r="W4342" s="232" t="str">
        <f t="shared" si="474"/>
        <v/>
      </c>
      <c r="X4342" s="232" t="str">
        <f>IFERROR(VLOOKUP(W4342,Datos!$P$4:$Q$18,2,0),"")</f>
        <v/>
      </c>
      <c r="Y4342" s="232" t="str">
        <f t="shared" si="475"/>
        <v/>
      </c>
      <c r="AA4342" s="314" t="str">
        <f t="shared" ca="1" si="472"/>
        <v/>
      </c>
    </row>
    <row r="4343" spans="1:27" x14ac:dyDescent="0.3">
      <c r="A4343" s="238"/>
      <c r="B4343" s="241" t="str">
        <f t="shared" si="476"/>
        <v/>
      </c>
      <c r="C4343" s="239"/>
      <c r="D4343" s="240" t="str">
        <f>IF(C4343&lt;&gt;"",VLOOKUP(C4343,'BASE EQUIPOS'!$G$8:$H$22,2,0),"")</f>
        <v/>
      </c>
      <c r="E4343" s="241" t="str">
        <f>IF(C4343&lt;&gt;"",VLOOKUP(C4343,'BASE EQUIPOS'!$G$8:$I$22,3,0),"")</f>
        <v/>
      </c>
      <c r="F4343" s="241" t="str">
        <f>IF(C4343&lt;&gt;"",VLOOKUP(C4343,'BASE EQUIPOS'!$G$8:$J$22,4,0),"")</f>
        <v/>
      </c>
      <c r="G4343" s="242"/>
      <c r="H4343" s="233"/>
      <c r="I4343" s="241"/>
      <c r="J4343" s="241"/>
      <c r="K4343" s="241"/>
      <c r="L4343" s="239"/>
      <c r="M4343" s="244"/>
      <c r="N4343" s="245" t="str">
        <f t="shared" ca="1" si="470"/>
        <v/>
      </c>
      <c r="O4343" s="239"/>
      <c r="P4343" s="244"/>
      <c r="Q4343" s="245" t="str">
        <f t="shared" si="471"/>
        <v/>
      </c>
      <c r="U4343" s="246" t="str">
        <f>IFERROR(VLOOKUP(C4343,'BASE EQUIPOS'!$G$8:$O$22,9,0)," ")</f>
        <v xml:space="preserve"> </v>
      </c>
      <c r="V4343" s="232" t="str">
        <f t="shared" si="473"/>
        <v/>
      </c>
      <c r="W4343" s="232" t="str">
        <f t="shared" si="474"/>
        <v/>
      </c>
      <c r="X4343" s="232" t="str">
        <f>IFERROR(VLOOKUP(W4343,Datos!$P$4:$Q$18,2,0),"")</f>
        <v/>
      </c>
      <c r="Y4343" s="232" t="str">
        <f t="shared" si="475"/>
        <v/>
      </c>
      <c r="AA4343" s="314" t="str">
        <f t="shared" ca="1" si="472"/>
        <v/>
      </c>
    </row>
    <row r="4344" spans="1:27" x14ac:dyDescent="0.3">
      <c r="A4344" s="238"/>
      <c r="B4344" s="241" t="str">
        <f t="shared" si="476"/>
        <v/>
      </c>
      <c r="C4344" s="239"/>
      <c r="D4344" s="240" t="str">
        <f>IF(C4344&lt;&gt;"",VLOOKUP(C4344,'BASE EQUIPOS'!$G$8:$H$22,2,0),"")</f>
        <v/>
      </c>
      <c r="E4344" s="241" t="str">
        <f>IF(C4344&lt;&gt;"",VLOOKUP(C4344,'BASE EQUIPOS'!$G$8:$I$22,3,0),"")</f>
        <v/>
      </c>
      <c r="F4344" s="241" t="str">
        <f>IF(C4344&lt;&gt;"",VLOOKUP(C4344,'BASE EQUIPOS'!$G$8:$J$22,4,0),"")</f>
        <v/>
      </c>
      <c r="G4344" s="242"/>
      <c r="H4344" s="233"/>
      <c r="I4344" s="241"/>
      <c r="J4344" s="241"/>
      <c r="K4344" s="241"/>
      <c r="L4344" s="239"/>
      <c r="M4344" s="244"/>
      <c r="N4344" s="245" t="str">
        <f t="shared" ca="1" si="470"/>
        <v/>
      </c>
      <c r="O4344" s="239"/>
      <c r="P4344" s="244"/>
      <c r="Q4344" s="245" t="str">
        <f t="shared" si="471"/>
        <v/>
      </c>
      <c r="U4344" s="246" t="str">
        <f>IFERROR(VLOOKUP(C4344,'BASE EQUIPOS'!$G$8:$O$22,9,0)," ")</f>
        <v xml:space="preserve"> </v>
      </c>
      <c r="V4344" s="232" t="str">
        <f t="shared" si="473"/>
        <v/>
      </c>
      <c r="W4344" s="232" t="str">
        <f t="shared" si="474"/>
        <v/>
      </c>
      <c r="X4344" s="232" t="str">
        <f>IFERROR(VLOOKUP(W4344,Datos!$P$4:$Q$18,2,0),"")</f>
        <v/>
      </c>
      <c r="Y4344" s="232" t="str">
        <f t="shared" si="475"/>
        <v/>
      </c>
      <c r="AA4344" s="314" t="str">
        <f t="shared" ca="1" si="472"/>
        <v/>
      </c>
    </row>
    <row r="4345" spans="1:27" x14ac:dyDescent="0.3">
      <c r="A4345" s="238"/>
      <c r="B4345" s="241" t="str">
        <f t="shared" si="476"/>
        <v/>
      </c>
      <c r="C4345" s="239"/>
      <c r="D4345" s="240" t="str">
        <f>IF(C4345&lt;&gt;"",VLOOKUP(C4345,'BASE EQUIPOS'!$G$8:$H$22,2,0),"")</f>
        <v/>
      </c>
      <c r="E4345" s="241" t="str">
        <f>IF(C4345&lt;&gt;"",VLOOKUP(C4345,'BASE EQUIPOS'!$G$8:$I$22,3,0),"")</f>
        <v/>
      </c>
      <c r="F4345" s="241" t="str">
        <f>IF(C4345&lt;&gt;"",VLOOKUP(C4345,'BASE EQUIPOS'!$G$8:$J$22,4,0),"")</f>
        <v/>
      </c>
      <c r="G4345" s="242"/>
      <c r="H4345" s="233"/>
      <c r="I4345" s="241"/>
      <c r="J4345" s="241"/>
      <c r="K4345" s="241"/>
      <c r="L4345" s="239"/>
      <c r="M4345" s="244"/>
      <c r="N4345" s="245" t="str">
        <f t="shared" ca="1" si="470"/>
        <v/>
      </c>
      <c r="O4345" s="239"/>
      <c r="P4345" s="244"/>
      <c r="Q4345" s="245" t="str">
        <f t="shared" si="471"/>
        <v/>
      </c>
      <c r="U4345" s="246" t="str">
        <f>IFERROR(VLOOKUP(C4345,'BASE EQUIPOS'!$G$8:$O$22,9,0)," ")</f>
        <v xml:space="preserve"> </v>
      </c>
      <c r="V4345" s="232" t="str">
        <f t="shared" si="473"/>
        <v/>
      </c>
      <c r="W4345" s="232" t="str">
        <f t="shared" si="474"/>
        <v/>
      </c>
      <c r="X4345" s="232" t="str">
        <f>IFERROR(VLOOKUP(W4345,Datos!$P$4:$Q$18,2,0),"")</f>
        <v/>
      </c>
      <c r="Y4345" s="232" t="str">
        <f t="shared" si="475"/>
        <v/>
      </c>
      <c r="AA4345" s="314" t="str">
        <f t="shared" ca="1" si="472"/>
        <v/>
      </c>
    </row>
    <row r="4346" spans="1:27" x14ac:dyDescent="0.3">
      <c r="A4346" s="238"/>
      <c r="B4346" s="241" t="str">
        <f t="shared" si="476"/>
        <v/>
      </c>
      <c r="C4346" s="239"/>
      <c r="D4346" s="240" t="str">
        <f>IF(C4346&lt;&gt;"",VLOOKUP(C4346,'BASE EQUIPOS'!$G$8:$H$22,2,0),"")</f>
        <v/>
      </c>
      <c r="E4346" s="241" t="str">
        <f>IF(C4346&lt;&gt;"",VLOOKUP(C4346,'BASE EQUIPOS'!$G$8:$I$22,3,0),"")</f>
        <v/>
      </c>
      <c r="F4346" s="241" t="str">
        <f>IF(C4346&lt;&gt;"",VLOOKUP(C4346,'BASE EQUIPOS'!$G$8:$J$22,4,0),"")</f>
        <v/>
      </c>
      <c r="G4346" s="242"/>
      <c r="H4346" s="233"/>
      <c r="I4346" s="241"/>
      <c r="J4346" s="241"/>
      <c r="K4346" s="241"/>
      <c r="L4346" s="239"/>
      <c r="M4346" s="244"/>
      <c r="N4346" s="245" t="str">
        <f t="shared" ca="1" si="470"/>
        <v/>
      </c>
      <c r="O4346" s="239"/>
      <c r="P4346" s="244"/>
      <c r="Q4346" s="245" t="str">
        <f t="shared" si="471"/>
        <v/>
      </c>
      <c r="U4346" s="246" t="str">
        <f>IFERROR(VLOOKUP(C4346,'BASE EQUIPOS'!$G$8:$O$22,9,0)," ")</f>
        <v xml:space="preserve"> </v>
      </c>
      <c r="V4346" s="232" t="str">
        <f t="shared" si="473"/>
        <v/>
      </c>
      <c r="W4346" s="232" t="str">
        <f t="shared" si="474"/>
        <v/>
      </c>
      <c r="X4346" s="232" t="str">
        <f>IFERROR(VLOOKUP(W4346,Datos!$P$4:$Q$18,2,0),"")</f>
        <v/>
      </c>
      <c r="Y4346" s="232" t="str">
        <f t="shared" si="475"/>
        <v/>
      </c>
      <c r="AA4346" s="314" t="str">
        <f t="shared" ca="1" si="472"/>
        <v/>
      </c>
    </row>
    <row r="4347" spans="1:27" x14ac:dyDescent="0.3">
      <c r="A4347" s="238"/>
      <c r="B4347" s="241" t="str">
        <f t="shared" si="476"/>
        <v/>
      </c>
      <c r="C4347" s="239"/>
      <c r="D4347" s="240" t="str">
        <f>IF(C4347&lt;&gt;"",VLOOKUP(C4347,'BASE EQUIPOS'!$G$8:$H$22,2,0),"")</f>
        <v/>
      </c>
      <c r="E4347" s="241" t="str">
        <f>IF(C4347&lt;&gt;"",VLOOKUP(C4347,'BASE EQUIPOS'!$G$8:$I$22,3,0),"")</f>
        <v/>
      </c>
      <c r="F4347" s="241" t="str">
        <f>IF(C4347&lt;&gt;"",VLOOKUP(C4347,'BASE EQUIPOS'!$G$8:$J$22,4,0),"")</f>
        <v/>
      </c>
      <c r="G4347" s="242"/>
      <c r="H4347" s="233"/>
      <c r="I4347" s="241"/>
      <c r="J4347" s="241"/>
      <c r="K4347" s="241"/>
      <c r="L4347" s="239"/>
      <c r="M4347" s="244"/>
      <c r="N4347" s="245" t="str">
        <f t="shared" ca="1" si="470"/>
        <v/>
      </c>
      <c r="O4347" s="239"/>
      <c r="P4347" s="244"/>
      <c r="Q4347" s="245" t="str">
        <f t="shared" si="471"/>
        <v/>
      </c>
      <c r="U4347" s="246" t="str">
        <f>IFERROR(VLOOKUP(C4347,'BASE EQUIPOS'!$G$8:$O$22,9,0)," ")</f>
        <v xml:space="preserve"> </v>
      </c>
      <c r="V4347" s="232" t="str">
        <f t="shared" si="473"/>
        <v/>
      </c>
      <c r="W4347" s="232" t="str">
        <f t="shared" si="474"/>
        <v/>
      </c>
      <c r="X4347" s="232" t="str">
        <f>IFERROR(VLOOKUP(W4347,Datos!$P$4:$Q$18,2,0),"")</f>
        <v/>
      </c>
      <c r="Y4347" s="232" t="str">
        <f t="shared" si="475"/>
        <v/>
      </c>
      <c r="AA4347" s="314" t="str">
        <f t="shared" ca="1" si="472"/>
        <v/>
      </c>
    </row>
    <row r="4348" spans="1:27" x14ac:dyDescent="0.3">
      <c r="A4348" s="238"/>
      <c r="B4348" s="241" t="str">
        <f t="shared" si="476"/>
        <v/>
      </c>
      <c r="C4348" s="239"/>
      <c r="D4348" s="240" t="str">
        <f>IF(C4348&lt;&gt;"",VLOOKUP(C4348,'BASE EQUIPOS'!$G$8:$H$22,2,0),"")</f>
        <v/>
      </c>
      <c r="E4348" s="241" t="str">
        <f>IF(C4348&lt;&gt;"",VLOOKUP(C4348,'BASE EQUIPOS'!$G$8:$I$22,3,0),"")</f>
        <v/>
      </c>
      <c r="F4348" s="241" t="str">
        <f>IF(C4348&lt;&gt;"",VLOOKUP(C4348,'BASE EQUIPOS'!$G$8:$J$22,4,0),"")</f>
        <v/>
      </c>
      <c r="G4348" s="242"/>
      <c r="H4348" s="233"/>
      <c r="I4348" s="241"/>
      <c r="J4348" s="241"/>
      <c r="K4348" s="241"/>
      <c r="L4348" s="239"/>
      <c r="M4348" s="244"/>
      <c r="N4348" s="245" t="str">
        <f t="shared" ca="1" si="470"/>
        <v/>
      </c>
      <c r="O4348" s="239"/>
      <c r="P4348" s="244"/>
      <c r="Q4348" s="245" t="str">
        <f t="shared" si="471"/>
        <v/>
      </c>
      <c r="U4348" s="246" t="str">
        <f>IFERROR(VLOOKUP(C4348,'BASE EQUIPOS'!$G$8:$O$22,9,0)," ")</f>
        <v xml:space="preserve"> </v>
      </c>
      <c r="V4348" s="232" t="str">
        <f t="shared" si="473"/>
        <v/>
      </c>
      <c r="W4348" s="232" t="str">
        <f t="shared" si="474"/>
        <v/>
      </c>
      <c r="X4348" s="232" t="str">
        <f>IFERROR(VLOOKUP(W4348,Datos!$P$4:$Q$18,2,0),"")</f>
        <v/>
      </c>
      <c r="Y4348" s="232" t="str">
        <f t="shared" si="475"/>
        <v/>
      </c>
      <c r="AA4348" s="314" t="str">
        <f t="shared" ca="1" si="472"/>
        <v/>
      </c>
    </row>
    <row r="4349" spans="1:27" x14ac:dyDescent="0.3">
      <c r="A4349" s="238"/>
      <c r="B4349" s="241" t="str">
        <f t="shared" si="476"/>
        <v/>
      </c>
      <c r="C4349" s="239"/>
      <c r="D4349" s="240" t="str">
        <f>IF(C4349&lt;&gt;"",VLOOKUP(C4349,'BASE EQUIPOS'!$G$8:$H$22,2,0),"")</f>
        <v/>
      </c>
      <c r="E4349" s="241" t="str">
        <f>IF(C4349&lt;&gt;"",VLOOKUP(C4349,'BASE EQUIPOS'!$G$8:$I$22,3,0),"")</f>
        <v/>
      </c>
      <c r="F4349" s="241" t="str">
        <f>IF(C4349&lt;&gt;"",VLOOKUP(C4349,'BASE EQUIPOS'!$G$8:$J$22,4,0),"")</f>
        <v/>
      </c>
      <c r="G4349" s="242"/>
      <c r="H4349" s="233"/>
      <c r="I4349" s="241"/>
      <c r="J4349" s="241"/>
      <c r="K4349" s="241"/>
      <c r="L4349" s="239"/>
      <c r="M4349" s="244"/>
      <c r="N4349" s="245" t="str">
        <f t="shared" ca="1" si="470"/>
        <v/>
      </c>
      <c r="O4349" s="239"/>
      <c r="P4349" s="244"/>
      <c r="Q4349" s="245" t="str">
        <f t="shared" si="471"/>
        <v/>
      </c>
      <c r="U4349" s="246" t="str">
        <f>IFERROR(VLOOKUP(C4349,'BASE EQUIPOS'!$G$8:$O$22,9,0)," ")</f>
        <v xml:space="preserve"> </v>
      </c>
      <c r="V4349" s="232" t="str">
        <f t="shared" si="473"/>
        <v/>
      </c>
      <c r="W4349" s="232" t="str">
        <f t="shared" si="474"/>
        <v/>
      </c>
      <c r="X4349" s="232" t="str">
        <f>IFERROR(VLOOKUP(W4349,Datos!$P$4:$Q$18,2,0),"")</f>
        <v/>
      </c>
      <c r="Y4349" s="232" t="str">
        <f t="shared" si="475"/>
        <v/>
      </c>
      <c r="AA4349" s="314" t="str">
        <f t="shared" ca="1" si="472"/>
        <v/>
      </c>
    </row>
    <row r="4350" spans="1:27" x14ac:dyDescent="0.3">
      <c r="A4350" s="238"/>
      <c r="B4350" s="241" t="str">
        <f t="shared" si="476"/>
        <v/>
      </c>
      <c r="C4350" s="239"/>
      <c r="D4350" s="240" t="str">
        <f>IF(C4350&lt;&gt;"",VLOOKUP(C4350,'BASE EQUIPOS'!$G$8:$H$22,2,0),"")</f>
        <v/>
      </c>
      <c r="E4350" s="241" t="str">
        <f>IF(C4350&lt;&gt;"",VLOOKUP(C4350,'BASE EQUIPOS'!$G$8:$I$22,3,0),"")</f>
        <v/>
      </c>
      <c r="F4350" s="241" t="str">
        <f>IF(C4350&lt;&gt;"",VLOOKUP(C4350,'BASE EQUIPOS'!$G$8:$J$22,4,0),"")</f>
        <v/>
      </c>
      <c r="G4350" s="242"/>
      <c r="H4350" s="233"/>
      <c r="I4350" s="241"/>
      <c r="J4350" s="241"/>
      <c r="K4350" s="241"/>
      <c r="L4350" s="239"/>
      <c r="M4350" s="244"/>
      <c r="N4350" s="245" t="str">
        <f t="shared" ca="1" si="470"/>
        <v/>
      </c>
      <c r="O4350" s="239"/>
      <c r="P4350" s="244"/>
      <c r="Q4350" s="245" t="str">
        <f t="shared" si="471"/>
        <v/>
      </c>
      <c r="U4350" s="246" t="str">
        <f>IFERROR(VLOOKUP(C4350,'BASE EQUIPOS'!$G$8:$O$22,9,0)," ")</f>
        <v xml:space="preserve"> </v>
      </c>
      <c r="V4350" s="232" t="str">
        <f t="shared" si="473"/>
        <v/>
      </c>
      <c r="W4350" s="232" t="str">
        <f t="shared" si="474"/>
        <v/>
      </c>
      <c r="X4350" s="232" t="str">
        <f>IFERROR(VLOOKUP(W4350,Datos!$P$4:$Q$18,2,0),"")</f>
        <v/>
      </c>
      <c r="Y4350" s="232" t="str">
        <f t="shared" si="475"/>
        <v/>
      </c>
      <c r="AA4350" s="314" t="str">
        <f t="shared" ca="1" si="472"/>
        <v/>
      </c>
    </row>
    <row r="4351" spans="1:27" x14ac:dyDescent="0.3">
      <c r="A4351" s="238"/>
      <c r="B4351" s="241" t="str">
        <f t="shared" si="476"/>
        <v/>
      </c>
      <c r="C4351" s="239"/>
      <c r="D4351" s="240" t="str">
        <f>IF(C4351&lt;&gt;"",VLOOKUP(C4351,'BASE EQUIPOS'!$G$8:$H$22,2,0),"")</f>
        <v/>
      </c>
      <c r="E4351" s="241" t="str">
        <f>IF(C4351&lt;&gt;"",VLOOKUP(C4351,'BASE EQUIPOS'!$G$8:$I$22,3,0),"")</f>
        <v/>
      </c>
      <c r="F4351" s="241" t="str">
        <f>IF(C4351&lt;&gt;"",VLOOKUP(C4351,'BASE EQUIPOS'!$G$8:$J$22,4,0),"")</f>
        <v/>
      </c>
      <c r="G4351" s="242"/>
      <c r="H4351" s="233"/>
      <c r="I4351" s="241"/>
      <c r="J4351" s="241"/>
      <c r="K4351" s="241"/>
      <c r="L4351" s="239"/>
      <c r="M4351" s="244"/>
      <c r="N4351" s="245" t="str">
        <f t="shared" ca="1" si="470"/>
        <v/>
      </c>
      <c r="O4351" s="239"/>
      <c r="P4351" s="244"/>
      <c r="Q4351" s="245" t="str">
        <f t="shared" si="471"/>
        <v/>
      </c>
      <c r="U4351" s="246" t="str">
        <f>IFERROR(VLOOKUP(C4351,'BASE EQUIPOS'!$G$8:$O$22,9,0)," ")</f>
        <v xml:space="preserve"> </v>
      </c>
      <c r="V4351" s="232" t="str">
        <f t="shared" si="473"/>
        <v/>
      </c>
      <c r="W4351" s="232" t="str">
        <f t="shared" si="474"/>
        <v/>
      </c>
      <c r="X4351" s="232" t="str">
        <f>IFERROR(VLOOKUP(W4351,Datos!$P$4:$Q$18,2,0),"")</f>
        <v/>
      </c>
      <c r="Y4351" s="232" t="str">
        <f t="shared" si="475"/>
        <v/>
      </c>
      <c r="AA4351" s="314" t="str">
        <f t="shared" ca="1" si="472"/>
        <v/>
      </c>
    </row>
    <row r="4352" spans="1:27" x14ac:dyDescent="0.3">
      <c r="A4352" s="238"/>
      <c r="B4352" s="241" t="str">
        <f t="shared" si="476"/>
        <v/>
      </c>
      <c r="C4352" s="239"/>
      <c r="D4352" s="240" t="str">
        <f>IF(C4352&lt;&gt;"",VLOOKUP(C4352,'BASE EQUIPOS'!$G$8:$H$22,2,0),"")</f>
        <v/>
      </c>
      <c r="E4352" s="241" t="str">
        <f>IF(C4352&lt;&gt;"",VLOOKUP(C4352,'BASE EQUIPOS'!$G$8:$I$22,3,0),"")</f>
        <v/>
      </c>
      <c r="F4352" s="241" t="str">
        <f>IF(C4352&lt;&gt;"",VLOOKUP(C4352,'BASE EQUIPOS'!$G$8:$J$22,4,0),"")</f>
        <v/>
      </c>
      <c r="G4352" s="242"/>
      <c r="H4352" s="233"/>
      <c r="I4352" s="241"/>
      <c r="J4352" s="241"/>
      <c r="K4352" s="241"/>
      <c r="L4352" s="239"/>
      <c r="M4352" s="244"/>
      <c r="N4352" s="245" t="str">
        <f t="shared" ca="1" si="470"/>
        <v/>
      </c>
      <c r="O4352" s="239"/>
      <c r="P4352" s="244"/>
      <c r="Q4352" s="245" t="str">
        <f t="shared" si="471"/>
        <v/>
      </c>
      <c r="U4352" s="246" t="str">
        <f>IFERROR(VLOOKUP(C4352,'BASE EQUIPOS'!$G$8:$O$22,9,0)," ")</f>
        <v xml:space="preserve"> </v>
      </c>
      <c r="V4352" s="232" t="str">
        <f t="shared" si="473"/>
        <v/>
      </c>
      <c r="W4352" s="232" t="str">
        <f t="shared" si="474"/>
        <v/>
      </c>
      <c r="X4352" s="232" t="str">
        <f>IFERROR(VLOOKUP(W4352,Datos!$P$4:$Q$18,2,0),"")</f>
        <v/>
      </c>
      <c r="Y4352" s="232" t="str">
        <f t="shared" si="475"/>
        <v/>
      </c>
      <c r="AA4352" s="314" t="str">
        <f t="shared" ca="1" si="472"/>
        <v/>
      </c>
    </row>
    <row r="4353" spans="1:27" x14ac:dyDescent="0.3">
      <c r="A4353" s="238"/>
      <c r="B4353" s="241" t="str">
        <f t="shared" si="476"/>
        <v/>
      </c>
      <c r="C4353" s="239"/>
      <c r="D4353" s="240" t="str">
        <f>IF(C4353&lt;&gt;"",VLOOKUP(C4353,'BASE EQUIPOS'!$G$8:$H$22,2,0),"")</f>
        <v/>
      </c>
      <c r="E4353" s="241" t="str">
        <f>IF(C4353&lt;&gt;"",VLOOKUP(C4353,'BASE EQUIPOS'!$G$8:$I$22,3,0),"")</f>
        <v/>
      </c>
      <c r="F4353" s="241" t="str">
        <f>IF(C4353&lt;&gt;"",VLOOKUP(C4353,'BASE EQUIPOS'!$G$8:$J$22,4,0),"")</f>
        <v/>
      </c>
      <c r="G4353" s="242"/>
      <c r="H4353" s="233"/>
      <c r="I4353" s="241"/>
      <c r="J4353" s="241"/>
      <c r="K4353" s="241"/>
      <c r="L4353" s="239"/>
      <c r="M4353" s="244"/>
      <c r="N4353" s="245" t="str">
        <f t="shared" ca="1" si="470"/>
        <v/>
      </c>
      <c r="O4353" s="239"/>
      <c r="P4353" s="244"/>
      <c r="Q4353" s="245" t="str">
        <f t="shared" si="471"/>
        <v/>
      </c>
      <c r="U4353" s="246" t="str">
        <f>IFERROR(VLOOKUP(C4353,'BASE EQUIPOS'!$G$8:$O$22,9,0)," ")</f>
        <v xml:space="preserve"> </v>
      </c>
      <c r="V4353" s="232" t="str">
        <f t="shared" si="473"/>
        <v/>
      </c>
      <c r="W4353" s="232" t="str">
        <f t="shared" si="474"/>
        <v/>
      </c>
      <c r="X4353" s="232" t="str">
        <f>IFERROR(VLOOKUP(W4353,Datos!$P$4:$Q$18,2,0),"")</f>
        <v/>
      </c>
      <c r="Y4353" s="232" t="str">
        <f t="shared" si="475"/>
        <v/>
      </c>
      <c r="AA4353" s="314" t="str">
        <f t="shared" ca="1" si="472"/>
        <v/>
      </c>
    </row>
    <row r="4354" spans="1:27" x14ac:dyDescent="0.3">
      <c r="A4354" s="238"/>
      <c r="B4354" s="241" t="str">
        <f t="shared" si="476"/>
        <v/>
      </c>
      <c r="C4354" s="239"/>
      <c r="D4354" s="240" t="str">
        <f>IF(C4354&lt;&gt;"",VLOOKUP(C4354,'BASE EQUIPOS'!$G$8:$H$22,2,0),"")</f>
        <v/>
      </c>
      <c r="E4354" s="241" t="str">
        <f>IF(C4354&lt;&gt;"",VLOOKUP(C4354,'BASE EQUIPOS'!$G$8:$I$22,3,0),"")</f>
        <v/>
      </c>
      <c r="F4354" s="241" t="str">
        <f>IF(C4354&lt;&gt;"",VLOOKUP(C4354,'BASE EQUIPOS'!$G$8:$J$22,4,0),"")</f>
        <v/>
      </c>
      <c r="G4354" s="242"/>
      <c r="H4354" s="233"/>
      <c r="I4354" s="241"/>
      <c r="J4354" s="241"/>
      <c r="K4354" s="241"/>
      <c r="L4354" s="239"/>
      <c r="M4354" s="244"/>
      <c r="N4354" s="245" t="str">
        <f t="shared" ca="1" si="470"/>
        <v/>
      </c>
      <c r="O4354" s="239"/>
      <c r="P4354" s="244"/>
      <c r="Q4354" s="245" t="str">
        <f t="shared" si="471"/>
        <v/>
      </c>
      <c r="U4354" s="246" t="str">
        <f>IFERROR(VLOOKUP(C4354,'BASE EQUIPOS'!$G$8:$O$22,9,0)," ")</f>
        <v xml:space="preserve"> </v>
      </c>
      <c r="V4354" s="232" t="str">
        <f t="shared" si="473"/>
        <v/>
      </c>
      <c r="W4354" s="232" t="str">
        <f t="shared" si="474"/>
        <v/>
      </c>
      <c r="X4354" s="232" t="str">
        <f>IFERROR(VLOOKUP(W4354,Datos!$P$4:$Q$18,2,0),"")</f>
        <v/>
      </c>
      <c r="Y4354" s="232" t="str">
        <f t="shared" si="475"/>
        <v/>
      </c>
      <c r="AA4354" s="314" t="str">
        <f t="shared" ca="1" si="472"/>
        <v/>
      </c>
    </row>
    <row r="4355" spans="1:27" x14ac:dyDescent="0.3">
      <c r="A4355" s="238"/>
      <c r="B4355" s="241" t="str">
        <f t="shared" si="476"/>
        <v/>
      </c>
      <c r="C4355" s="239"/>
      <c r="D4355" s="240" t="str">
        <f>IF(C4355&lt;&gt;"",VLOOKUP(C4355,'BASE EQUIPOS'!$G$8:$H$22,2,0),"")</f>
        <v/>
      </c>
      <c r="E4355" s="241" t="str">
        <f>IF(C4355&lt;&gt;"",VLOOKUP(C4355,'BASE EQUIPOS'!$G$8:$I$22,3,0),"")</f>
        <v/>
      </c>
      <c r="F4355" s="241" t="str">
        <f>IF(C4355&lt;&gt;"",VLOOKUP(C4355,'BASE EQUIPOS'!$G$8:$J$22,4,0),"")</f>
        <v/>
      </c>
      <c r="G4355" s="242"/>
      <c r="H4355" s="233"/>
      <c r="I4355" s="241"/>
      <c r="J4355" s="241"/>
      <c r="K4355" s="241"/>
      <c r="L4355" s="239"/>
      <c r="M4355" s="244"/>
      <c r="N4355" s="245" t="str">
        <f t="shared" ca="1" si="470"/>
        <v/>
      </c>
      <c r="O4355" s="239"/>
      <c r="P4355" s="244"/>
      <c r="Q4355" s="245" t="str">
        <f t="shared" si="471"/>
        <v/>
      </c>
      <c r="U4355" s="246" t="str">
        <f>IFERROR(VLOOKUP(C4355,'BASE EQUIPOS'!$G$8:$O$22,9,0)," ")</f>
        <v xml:space="preserve"> </v>
      </c>
      <c r="V4355" s="232" t="str">
        <f t="shared" si="473"/>
        <v/>
      </c>
      <c r="W4355" s="232" t="str">
        <f t="shared" si="474"/>
        <v/>
      </c>
      <c r="X4355" s="232" t="str">
        <f>IFERROR(VLOOKUP(W4355,Datos!$P$4:$Q$18,2,0),"")</f>
        <v/>
      </c>
      <c r="Y4355" s="232" t="str">
        <f t="shared" si="475"/>
        <v/>
      </c>
      <c r="AA4355" s="314" t="str">
        <f t="shared" ca="1" si="472"/>
        <v/>
      </c>
    </row>
    <row r="4356" spans="1:27" x14ac:dyDescent="0.3">
      <c r="A4356" s="238"/>
      <c r="B4356" s="241" t="str">
        <f t="shared" si="476"/>
        <v/>
      </c>
      <c r="C4356" s="239"/>
      <c r="D4356" s="240" t="str">
        <f>IF(C4356&lt;&gt;"",VLOOKUP(C4356,'BASE EQUIPOS'!$G$8:$H$22,2,0),"")</f>
        <v/>
      </c>
      <c r="E4356" s="241" t="str">
        <f>IF(C4356&lt;&gt;"",VLOOKUP(C4356,'BASE EQUIPOS'!$G$8:$I$22,3,0),"")</f>
        <v/>
      </c>
      <c r="F4356" s="241" t="str">
        <f>IF(C4356&lt;&gt;"",VLOOKUP(C4356,'BASE EQUIPOS'!$G$8:$J$22,4,0),"")</f>
        <v/>
      </c>
      <c r="G4356" s="242"/>
      <c r="H4356" s="233"/>
      <c r="I4356" s="241"/>
      <c r="J4356" s="241"/>
      <c r="K4356" s="241"/>
      <c r="L4356" s="239"/>
      <c r="M4356" s="244"/>
      <c r="N4356" s="245" t="str">
        <f t="shared" ca="1" si="470"/>
        <v/>
      </c>
      <c r="O4356" s="239"/>
      <c r="P4356" s="244"/>
      <c r="Q4356" s="245" t="str">
        <f t="shared" si="471"/>
        <v/>
      </c>
      <c r="U4356" s="246" t="str">
        <f>IFERROR(VLOOKUP(C4356,'BASE EQUIPOS'!$G$8:$O$22,9,0)," ")</f>
        <v xml:space="preserve"> </v>
      </c>
      <c r="V4356" s="232" t="str">
        <f t="shared" si="473"/>
        <v/>
      </c>
      <c r="W4356" s="232" t="str">
        <f t="shared" si="474"/>
        <v/>
      </c>
      <c r="X4356" s="232" t="str">
        <f>IFERROR(VLOOKUP(W4356,Datos!$P$4:$Q$18,2,0),"")</f>
        <v/>
      </c>
      <c r="Y4356" s="232" t="str">
        <f t="shared" si="475"/>
        <v/>
      </c>
      <c r="AA4356" s="314" t="str">
        <f t="shared" ca="1" si="472"/>
        <v/>
      </c>
    </row>
    <row r="4357" spans="1:27" x14ac:dyDescent="0.3">
      <c r="A4357" s="238"/>
      <c r="B4357" s="241" t="str">
        <f t="shared" si="476"/>
        <v/>
      </c>
      <c r="C4357" s="239"/>
      <c r="D4357" s="240" t="str">
        <f>IF(C4357&lt;&gt;"",VLOOKUP(C4357,'BASE EQUIPOS'!$G$8:$H$22,2,0),"")</f>
        <v/>
      </c>
      <c r="E4357" s="241" t="str">
        <f>IF(C4357&lt;&gt;"",VLOOKUP(C4357,'BASE EQUIPOS'!$G$8:$I$22,3,0),"")</f>
        <v/>
      </c>
      <c r="F4357" s="241" t="str">
        <f>IF(C4357&lt;&gt;"",VLOOKUP(C4357,'BASE EQUIPOS'!$G$8:$J$22,4,0),"")</f>
        <v/>
      </c>
      <c r="G4357" s="242"/>
      <c r="H4357" s="233"/>
      <c r="I4357" s="241"/>
      <c r="J4357" s="241"/>
      <c r="K4357" s="241"/>
      <c r="L4357" s="239"/>
      <c r="M4357" s="244"/>
      <c r="N4357" s="245" t="str">
        <f t="shared" ca="1" si="470"/>
        <v/>
      </c>
      <c r="O4357" s="239"/>
      <c r="P4357" s="244"/>
      <c r="Q4357" s="245" t="str">
        <f t="shared" si="471"/>
        <v/>
      </c>
      <c r="U4357" s="246" t="str">
        <f>IFERROR(VLOOKUP(C4357,'BASE EQUIPOS'!$G$8:$O$22,9,0)," ")</f>
        <v xml:space="preserve"> </v>
      </c>
      <c r="V4357" s="232" t="str">
        <f t="shared" si="473"/>
        <v/>
      </c>
      <c r="W4357" s="232" t="str">
        <f t="shared" si="474"/>
        <v/>
      </c>
      <c r="X4357" s="232" t="str">
        <f>IFERROR(VLOOKUP(W4357,Datos!$P$4:$Q$18,2,0),"")</f>
        <v/>
      </c>
      <c r="Y4357" s="232" t="str">
        <f t="shared" si="475"/>
        <v/>
      </c>
      <c r="AA4357" s="314" t="str">
        <f t="shared" ca="1" si="472"/>
        <v/>
      </c>
    </row>
    <row r="4358" spans="1:27" x14ac:dyDescent="0.3">
      <c r="A4358" s="238"/>
      <c r="B4358" s="241" t="str">
        <f t="shared" si="476"/>
        <v/>
      </c>
      <c r="C4358" s="239"/>
      <c r="D4358" s="240" t="str">
        <f>IF(C4358&lt;&gt;"",VLOOKUP(C4358,'BASE EQUIPOS'!$G$8:$H$22,2,0),"")</f>
        <v/>
      </c>
      <c r="E4358" s="241" t="str">
        <f>IF(C4358&lt;&gt;"",VLOOKUP(C4358,'BASE EQUIPOS'!$G$8:$I$22,3,0),"")</f>
        <v/>
      </c>
      <c r="F4358" s="241" t="str">
        <f>IF(C4358&lt;&gt;"",VLOOKUP(C4358,'BASE EQUIPOS'!$G$8:$J$22,4,0),"")</f>
        <v/>
      </c>
      <c r="G4358" s="242"/>
      <c r="H4358" s="233"/>
      <c r="I4358" s="241"/>
      <c r="J4358" s="241"/>
      <c r="K4358" s="241"/>
      <c r="L4358" s="239"/>
      <c r="M4358" s="244"/>
      <c r="N4358" s="245" t="str">
        <f t="shared" ca="1" si="470"/>
        <v/>
      </c>
      <c r="O4358" s="239"/>
      <c r="P4358" s="244"/>
      <c r="Q4358" s="245" t="str">
        <f t="shared" si="471"/>
        <v/>
      </c>
      <c r="U4358" s="246" t="str">
        <f>IFERROR(VLOOKUP(C4358,'BASE EQUIPOS'!$G$8:$O$22,9,0)," ")</f>
        <v xml:space="preserve"> </v>
      </c>
      <c r="V4358" s="232" t="str">
        <f t="shared" si="473"/>
        <v/>
      </c>
      <c r="W4358" s="232" t="str">
        <f t="shared" si="474"/>
        <v/>
      </c>
      <c r="X4358" s="232" t="str">
        <f>IFERROR(VLOOKUP(W4358,Datos!$P$4:$Q$18,2,0),"")</f>
        <v/>
      </c>
      <c r="Y4358" s="232" t="str">
        <f t="shared" si="475"/>
        <v/>
      </c>
      <c r="AA4358" s="314" t="str">
        <f t="shared" ca="1" si="472"/>
        <v/>
      </c>
    </row>
    <row r="4359" spans="1:27" x14ac:dyDescent="0.3">
      <c r="A4359" s="238"/>
      <c r="B4359" s="241" t="str">
        <f t="shared" si="476"/>
        <v/>
      </c>
      <c r="C4359" s="239"/>
      <c r="D4359" s="240" t="str">
        <f>IF(C4359&lt;&gt;"",VLOOKUP(C4359,'BASE EQUIPOS'!$G$8:$H$22,2,0),"")</f>
        <v/>
      </c>
      <c r="E4359" s="241" t="str">
        <f>IF(C4359&lt;&gt;"",VLOOKUP(C4359,'BASE EQUIPOS'!$G$8:$I$22,3,0),"")</f>
        <v/>
      </c>
      <c r="F4359" s="241" t="str">
        <f>IF(C4359&lt;&gt;"",VLOOKUP(C4359,'BASE EQUIPOS'!$G$8:$J$22,4,0),"")</f>
        <v/>
      </c>
      <c r="G4359" s="242"/>
      <c r="H4359" s="233"/>
      <c r="I4359" s="241"/>
      <c r="J4359" s="241"/>
      <c r="K4359" s="241"/>
      <c r="L4359" s="239"/>
      <c r="M4359" s="244"/>
      <c r="N4359" s="245" t="str">
        <f t="shared" ca="1" si="470"/>
        <v/>
      </c>
      <c r="O4359" s="239"/>
      <c r="P4359" s="244"/>
      <c r="Q4359" s="245" t="str">
        <f t="shared" si="471"/>
        <v/>
      </c>
      <c r="U4359" s="246" t="str">
        <f>IFERROR(VLOOKUP(C4359,'BASE EQUIPOS'!$G$8:$O$22,9,0)," ")</f>
        <v xml:space="preserve"> </v>
      </c>
      <c r="V4359" s="232" t="str">
        <f t="shared" si="473"/>
        <v/>
      </c>
      <c r="W4359" s="232" t="str">
        <f t="shared" si="474"/>
        <v/>
      </c>
      <c r="X4359" s="232" t="str">
        <f>IFERROR(VLOOKUP(W4359,Datos!$P$4:$Q$18,2,0),"")</f>
        <v/>
      </c>
      <c r="Y4359" s="232" t="str">
        <f t="shared" si="475"/>
        <v/>
      </c>
      <c r="AA4359" s="314" t="str">
        <f t="shared" ca="1" si="472"/>
        <v/>
      </c>
    </row>
    <row r="4360" spans="1:27" x14ac:dyDescent="0.3">
      <c r="A4360" s="238"/>
      <c r="B4360" s="241" t="str">
        <f t="shared" si="476"/>
        <v/>
      </c>
      <c r="C4360" s="239"/>
      <c r="D4360" s="240" t="str">
        <f>IF(C4360&lt;&gt;"",VLOOKUP(C4360,'BASE EQUIPOS'!$G$8:$H$22,2,0),"")</f>
        <v/>
      </c>
      <c r="E4360" s="241" t="str">
        <f>IF(C4360&lt;&gt;"",VLOOKUP(C4360,'BASE EQUIPOS'!$G$8:$I$22,3,0),"")</f>
        <v/>
      </c>
      <c r="F4360" s="241" t="str">
        <f>IF(C4360&lt;&gt;"",VLOOKUP(C4360,'BASE EQUIPOS'!$G$8:$J$22,4,0),"")</f>
        <v/>
      </c>
      <c r="G4360" s="242"/>
      <c r="H4360" s="233"/>
      <c r="I4360" s="241"/>
      <c r="J4360" s="241"/>
      <c r="K4360" s="241"/>
      <c r="L4360" s="239"/>
      <c r="M4360" s="244"/>
      <c r="N4360" s="245" t="str">
        <f t="shared" ca="1" si="470"/>
        <v/>
      </c>
      <c r="O4360" s="239"/>
      <c r="P4360" s="244"/>
      <c r="Q4360" s="245" t="str">
        <f t="shared" si="471"/>
        <v/>
      </c>
      <c r="U4360" s="246" t="str">
        <f>IFERROR(VLOOKUP(C4360,'BASE EQUIPOS'!$G$8:$O$22,9,0)," ")</f>
        <v xml:space="preserve"> </v>
      </c>
      <c r="V4360" s="232" t="str">
        <f t="shared" si="473"/>
        <v/>
      </c>
      <c r="W4360" s="232" t="str">
        <f t="shared" si="474"/>
        <v/>
      </c>
      <c r="X4360" s="232" t="str">
        <f>IFERROR(VLOOKUP(W4360,Datos!$P$4:$Q$18,2,0),"")</f>
        <v/>
      </c>
      <c r="Y4360" s="232" t="str">
        <f t="shared" si="475"/>
        <v/>
      </c>
      <c r="AA4360" s="314" t="str">
        <f t="shared" ca="1" si="472"/>
        <v/>
      </c>
    </row>
    <row r="4361" spans="1:27" x14ac:dyDescent="0.3">
      <c r="A4361" s="238"/>
      <c r="B4361" s="241" t="str">
        <f t="shared" si="476"/>
        <v/>
      </c>
      <c r="C4361" s="239"/>
      <c r="D4361" s="240" t="str">
        <f>IF(C4361&lt;&gt;"",VLOOKUP(C4361,'BASE EQUIPOS'!$G$8:$H$22,2,0),"")</f>
        <v/>
      </c>
      <c r="E4361" s="241" t="str">
        <f>IF(C4361&lt;&gt;"",VLOOKUP(C4361,'BASE EQUIPOS'!$G$8:$I$22,3,0),"")</f>
        <v/>
      </c>
      <c r="F4361" s="241" t="str">
        <f>IF(C4361&lt;&gt;"",VLOOKUP(C4361,'BASE EQUIPOS'!$G$8:$J$22,4,0),"")</f>
        <v/>
      </c>
      <c r="G4361" s="242"/>
      <c r="H4361" s="233"/>
      <c r="I4361" s="241"/>
      <c r="J4361" s="241"/>
      <c r="K4361" s="241"/>
      <c r="L4361" s="239"/>
      <c r="M4361" s="244"/>
      <c r="N4361" s="245" t="str">
        <f t="shared" ca="1" si="470"/>
        <v/>
      </c>
      <c r="O4361" s="239"/>
      <c r="P4361" s="244"/>
      <c r="Q4361" s="245" t="str">
        <f t="shared" si="471"/>
        <v/>
      </c>
      <c r="U4361" s="246" t="str">
        <f>IFERROR(VLOOKUP(C4361,'BASE EQUIPOS'!$G$8:$O$22,9,0)," ")</f>
        <v xml:space="preserve"> </v>
      </c>
      <c r="V4361" s="232" t="str">
        <f t="shared" si="473"/>
        <v/>
      </c>
      <c r="W4361" s="232" t="str">
        <f t="shared" si="474"/>
        <v/>
      </c>
      <c r="X4361" s="232" t="str">
        <f>IFERROR(VLOOKUP(W4361,Datos!$P$4:$Q$18,2,0),"")</f>
        <v/>
      </c>
      <c r="Y4361" s="232" t="str">
        <f t="shared" si="475"/>
        <v/>
      </c>
      <c r="AA4361" s="314" t="str">
        <f t="shared" ca="1" si="472"/>
        <v/>
      </c>
    </row>
    <row r="4362" spans="1:27" x14ac:dyDescent="0.3">
      <c r="A4362" s="238"/>
      <c r="B4362" s="241" t="str">
        <f t="shared" si="476"/>
        <v/>
      </c>
      <c r="C4362" s="239"/>
      <c r="D4362" s="240" t="str">
        <f>IF(C4362&lt;&gt;"",VLOOKUP(C4362,'BASE EQUIPOS'!$G$8:$H$22,2,0),"")</f>
        <v/>
      </c>
      <c r="E4362" s="241" t="str">
        <f>IF(C4362&lt;&gt;"",VLOOKUP(C4362,'BASE EQUIPOS'!$G$8:$I$22,3,0),"")</f>
        <v/>
      </c>
      <c r="F4362" s="241" t="str">
        <f>IF(C4362&lt;&gt;"",VLOOKUP(C4362,'BASE EQUIPOS'!$G$8:$J$22,4,0),"")</f>
        <v/>
      </c>
      <c r="G4362" s="242"/>
      <c r="H4362" s="233"/>
      <c r="I4362" s="241"/>
      <c r="J4362" s="241"/>
      <c r="K4362" s="241"/>
      <c r="L4362" s="239"/>
      <c r="M4362" s="244"/>
      <c r="N4362" s="245" t="str">
        <f t="shared" ca="1" si="470"/>
        <v/>
      </c>
      <c r="O4362" s="239"/>
      <c r="P4362" s="244"/>
      <c r="Q4362" s="245" t="str">
        <f t="shared" si="471"/>
        <v/>
      </c>
      <c r="U4362" s="246" t="str">
        <f>IFERROR(VLOOKUP(C4362,'BASE EQUIPOS'!$G$8:$O$22,9,0)," ")</f>
        <v xml:space="preserve"> </v>
      </c>
      <c r="V4362" s="232" t="str">
        <f t="shared" si="473"/>
        <v/>
      </c>
      <c r="W4362" s="232" t="str">
        <f t="shared" si="474"/>
        <v/>
      </c>
      <c r="X4362" s="232" t="str">
        <f>IFERROR(VLOOKUP(W4362,Datos!$P$4:$Q$18,2,0),"")</f>
        <v/>
      </c>
      <c r="Y4362" s="232" t="str">
        <f t="shared" si="475"/>
        <v/>
      </c>
      <c r="AA4362" s="314" t="str">
        <f t="shared" ca="1" si="472"/>
        <v/>
      </c>
    </row>
    <row r="4363" spans="1:27" x14ac:dyDescent="0.3">
      <c r="A4363" s="238"/>
      <c r="B4363" s="241" t="str">
        <f t="shared" si="476"/>
        <v/>
      </c>
      <c r="C4363" s="239"/>
      <c r="D4363" s="240" t="str">
        <f>IF(C4363&lt;&gt;"",VLOOKUP(C4363,'BASE EQUIPOS'!$G$8:$H$22,2,0),"")</f>
        <v/>
      </c>
      <c r="E4363" s="241" t="str">
        <f>IF(C4363&lt;&gt;"",VLOOKUP(C4363,'BASE EQUIPOS'!$G$8:$I$22,3,0),"")</f>
        <v/>
      </c>
      <c r="F4363" s="241" t="str">
        <f>IF(C4363&lt;&gt;"",VLOOKUP(C4363,'BASE EQUIPOS'!$G$8:$J$22,4,0),"")</f>
        <v/>
      </c>
      <c r="G4363" s="242"/>
      <c r="H4363" s="233"/>
      <c r="I4363" s="241"/>
      <c r="J4363" s="241"/>
      <c r="K4363" s="241"/>
      <c r="L4363" s="239"/>
      <c r="M4363" s="244"/>
      <c r="N4363" s="245" t="str">
        <f t="shared" ca="1" si="470"/>
        <v/>
      </c>
      <c r="O4363" s="239"/>
      <c r="P4363" s="244"/>
      <c r="Q4363" s="245" t="str">
        <f t="shared" si="471"/>
        <v/>
      </c>
      <c r="U4363" s="246" t="str">
        <f>IFERROR(VLOOKUP(C4363,'BASE EQUIPOS'!$G$8:$O$22,9,0)," ")</f>
        <v xml:space="preserve"> </v>
      </c>
      <c r="V4363" s="232" t="str">
        <f t="shared" si="473"/>
        <v/>
      </c>
      <c r="W4363" s="232" t="str">
        <f t="shared" si="474"/>
        <v/>
      </c>
      <c r="X4363" s="232" t="str">
        <f>IFERROR(VLOOKUP(W4363,Datos!$P$4:$Q$18,2,0),"")</f>
        <v/>
      </c>
      <c r="Y4363" s="232" t="str">
        <f t="shared" si="475"/>
        <v/>
      </c>
      <c r="AA4363" s="314" t="str">
        <f t="shared" ca="1" si="472"/>
        <v/>
      </c>
    </row>
    <row r="4364" spans="1:27" x14ac:dyDescent="0.3">
      <c r="A4364" s="238"/>
      <c r="B4364" s="241" t="str">
        <f t="shared" si="476"/>
        <v/>
      </c>
      <c r="C4364" s="239"/>
      <c r="D4364" s="240" t="str">
        <f>IF(C4364&lt;&gt;"",VLOOKUP(C4364,'BASE EQUIPOS'!$G$8:$H$22,2,0),"")</f>
        <v/>
      </c>
      <c r="E4364" s="241" t="str">
        <f>IF(C4364&lt;&gt;"",VLOOKUP(C4364,'BASE EQUIPOS'!$G$8:$I$22,3,0),"")</f>
        <v/>
      </c>
      <c r="F4364" s="241" t="str">
        <f>IF(C4364&lt;&gt;"",VLOOKUP(C4364,'BASE EQUIPOS'!$G$8:$J$22,4,0),"")</f>
        <v/>
      </c>
      <c r="G4364" s="242"/>
      <c r="H4364" s="233"/>
      <c r="I4364" s="241"/>
      <c r="J4364" s="241"/>
      <c r="K4364" s="241"/>
      <c r="L4364" s="239"/>
      <c r="M4364" s="244"/>
      <c r="N4364" s="245" t="str">
        <f t="shared" ca="1" si="470"/>
        <v/>
      </c>
      <c r="O4364" s="239"/>
      <c r="P4364" s="244"/>
      <c r="Q4364" s="245" t="str">
        <f t="shared" si="471"/>
        <v/>
      </c>
      <c r="U4364" s="246" t="str">
        <f>IFERROR(VLOOKUP(C4364,'BASE EQUIPOS'!$G$8:$O$22,9,0)," ")</f>
        <v xml:space="preserve"> </v>
      </c>
      <c r="V4364" s="232" t="str">
        <f t="shared" si="473"/>
        <v/>
      </c>
      <c r="W4364" s="232" t="str">
        <f t="shared" si="474"/>
        <v/>
      </c>
      <c r="X4364" s="232" t="str">
        <f>IFERROR(VLOOKUP(W4364,Datos!$P$4:$Q$18,2,0),"")</f>
        <v/>
      </c>
      <c r="Y4364" s="232" t="str">
        <f t="shared" si="475"/>
        <v/>
      </c>
      <c r="AA4364" s="314" t="str">
        <f t="shared" ca="1" si="472"/>
        <v/>
      </c>
    </row>
    <row r="4365" spans="1:27" x14ac:dyDescent="0.3">
      <c r="A4365" s="238"/>
      <c r="B4365" s="241" t="str">
        <f t="shared" si="476"/>
        <v/>
      </c>
      <c r="C4365" s="239"/>
      <c r="D4365" s="240" t="str">
        <f>IF(C4365&lt;&gt;"",VLOOKUP(C4365,'BASE EQUIPOS'!$G$8:$H$22,2,0),"")</f>
        <v/>
      </c>
      <c r="E4365" s="241" t="str">
        <f>IF(C4365&lt;&gt;"",VLOOKUP(C4365,'BASE EQUIPOS'!$G$8:$I$22,3,0),"")</f>
        <v/>
      </c>
      <c r="F4365" s="241" t="str">
        <f>IF(C4365&lt;&gt;"",VLOOKUP(C4365,'BASE EQUIPOS'!$G$8:$J$22,4,0),"")</f>
        <v/>
      </c>
      <c r="G4365" s="242"/>
      <c r="H4365" s="233"/>
      <c r="I4365" s="241"/>
      <c r="J4365" s="241"/>
      <c r="K4365" s="241"/>
      <c r="L4365" s="239"/>
      <c r="M4365" s="244"/>
      <c r="N4365" s="245" t="str">
        <f t="shared" ca="1" si="470"/>
        <v/>
      </c>
      <c r="O4365" s="239"/>
      <c r="P4365" s="244"/>
      <c r="Q4365" s="245" t="str">
        <f t="shared" si="471"/>
        <v/>
      </c>
      <c r="U4365" s="246" t="str">
        <f>IFERROR(VLOOKUP(C4365,'BASE EQUIPOS'!$G$8:$O$22,9,0)," ")</f>
        <v xml:space="preserve"> </v>
      </c>
      <c r="V4365" s="232" t="str">
        <f t="shared" si="473"/>
        <v/>
      </c>
      <c r="W4365" s="232" t="str">
        <f t="shared" si="474"/>
        <v/>
      </c>
      <c r="X4365" s="232" t="str">
        <f>IFERROR(VLOOKUP(W4365,Datos!$P$4:$Q$18,2,0),"")</f>
        <v/>
      </c>
      <c r="Y4365" s="232" t="str">
        <f t="shared" si="475"/>
        <v/>
      </c>
      <c r="AA4365" s="314" t="str">
        <f t="shared" ca="1" si="472"/>
        <v/>
      </c>
    </row>
    <row r="4366" spans="1:27" x14ac:dyDescent="0.3">
      <c r="A4366" s="238"/>
      <c r="B4366" s="241" t="str">
        <f t="shared" si="476"/>
        <v/>
      </c>
      <c r="C4366" s="239"/>
      <c r="D4366" s="240" t="str">
        <f>IF(C4366&lt;&gt;"",VLOOKUP(C4366,'BASE EQUIPOS'!$G$8:$H$22,2,0),"")</f>
        <v/>
      </c>
      <c r="E4366" s="241" t="str">
        <f>IF(C4366&lt;&gt;"",VLOOKUP(C4366,'BASE EQUIPOS'!$G$8:$I$22,3,0),"")</f>
        <v/>
      </c>
      <c r="F4366" s="241" t="str">
        <f>IF(C4366&lt;&gt;"",VLOOKUP(C4366,'BASE EQUIPOS'!$G$8:$J$22,4,0),"")</f>
        <v/>
      </c>
      <c r="G4366" s="242"/>
      <c r="H4366" s="233"/>
      <c r="I4366" s="241"/>
      <c r="J4366" s="241"/>
      <c r="K4366" s="241"/>
      <c r="L4366" s="239"/>
      <c r="M4366" s="244"/>
      <c r="N4366" s="245" t="str">
        <f t="shared" ca="1" si="470"/>
        <v/>
      </c>
      <c r="O4366" s="239"/>
      <c r="P4366" s="244"/>
      <c r="Q4366" s="245" t="str">
        <f t="shared" si="471"/>
        <v/>
      </c>
      <c r="U4366" s="246" t="str">
        <f>IFERROR(VLOOKUP(C4366,'BASE EQUIPOS'!$G$8:$O$22,9,0)," ")</f>
        <v xml:space="preserve"> </v>
      </c>
      <c r="V4366" s="232" t="str">
        <f t="shared" si="473"/>
        <v/>
      </c>
      <c r="W4366" s="232" t="str">
        <f t="shared" si="474"/>
        <v/>
      </c>
      <c r="X4366" s="232" t="str">
        <f>IFERROR(VLOOKUP(W4366,Datos!$P$4:$Q$18,2,0),"")</f>
        <v/>
      </c>
      <c r="Y4366" s="232" t="str">
        <f t="shared" si="475"/>
        <v/>
      </c>
      <c r="AA4366" s="314" t="str">
        <f t="shared" ca="1" si="472"/>
        <v/>
      </c>
    </row>
    <row r="4367" spans="1:27" x14ac:dyDescent="0.3">
      <c r="A4367" s="238"/>
      <c r="B4367" s="241" t="str">
        <f t="shared" si="476"/>
        <v/>
      </c>
      <c r="C4367" s="239"/>
      <c r="D4367" s="240" t="str">
        <f>IF(C4367&lt;&gt;"",VLOOKUP(C4367,'BASE EQUIPOS'!$G$8:$H$22,2,0),"")</f>
        <v/>
      </c>
      <c r="E4367" s="241" t="str">
        <f>IF(C4367&lt;&gt;"",VLOOKUP(C4367,'BASE EQUIPOS'!$G$8:$I$22,3,0),"")</f>
        <v/>
      </c>
      <c r="F4367" s="241" t="str">
        <f>IF(C4367&lt;&gt;"",VLOOKUP(C4367,'BASE EQUIPOS'!$G$8:$J$22,4,0),"")</f>
        <v/>
      </c>
      <c r="G4367" s="242"/>
      <c r="H4367" s="233"/>
      <c r="I4367" s="241"/>
      <c r="J4367" s="241"/>
      <c r="K4367" s="241"/>
      <c r="L4367" s="239"/>
      <c r="M4367" s="244"/>
      <c r="N4367" s="245" t="str">
        <f t="shared" ca="1" si="470"/>
        <v/>
      </c>
      <c r="O4367" s="239"/>
      <c r="P4367" s="244"/>
      <c r="Q4367" s="245" t="str">
        <f t="shared" si="471"/>
        <v/>
      </c>
      <c r="U4367" s="246" t="str">
        <f>IFERROR(VLOOKUP(C4367,'BASE EQUIPOS'!$G$8:$O$22,9,0)," ")</f>
        <v xml:space="preserve"> </v>
      </c>
      <c r="V4367" s="232" t="str">
        <f t="shared" si="473"/>
        <v/>
      </c>
      <c r="W4367" s="232" t="str">
        <f t="shared" si="474"/>
        <v/>
      </c>
      <c r="X4367" s="232" t="str">
        <f>IFERROR(VLOOKUP(W4367,Datos!$P$4:$Q$18,2,0),"")</f>
        <v/>
      </c>
      <c r="Y4367" s="232" t="str">
        <f t="shared" si="475"/>
        <v/>
      </c>
      <c r="AA4367" s="314" t="str">
        <f t="shared" ca="1" si="472"/>
        <v/>
      </c>
    </row>
    <row r="4368" spans="1:27" x14ac:dyDescent="0.3">
      <c r="A4368" s="238"/>
      <c r="B4368" s="241" t="str">
        <f t="shared" si="476"/>
        <v/>
      </c>
      <c r="C4368" s="239"/>
      <c r="D4368" s="240" t="str">
        <f>IF(C4368&lt;&gt;"",VLOOKUP(C4368,'BASE EQUIPOS'!$G$8:$H$22,2,0),"")</f>
        <v/>
      </c>
      <c r="E4368" s="241" t="str">
        <f>IF(C4368&lt;&gt;"",VLOOKUP(C4368,'BASE EQUIPOS'!$G$8:$I$22,3,0),"")</f>
        <v/>
      </c>
      <c r="F4368" s="241" t="str">
        <f>IF(C4368&lt;&gt;"",VLOOKUP(C4368,'BASE EQUIPOS'!$G$8:$J$22,4,0),"")</f>
        <v/>
      </c>
      <c r="G4368" s="242"/>
      <c r="H4368" s="233"/>
      <c r="I4368" s="241"/>
      <c r="J4368" s="241"/>
      <c r="K4368" s="241"/>
      <c r="L4368" s="239"/>
      <c r="M4368" s="244"/>
      <c r="N4368" s="245" t="str">
        <f t="shared" ref="N4368:N4431" ca="1" si="477">IF(M4368="","",IF(O4368="",NOW()*24-(L4368+M4368)*24,"Mtto. Terminado"))</f>
        <v/>
      </c>
      <c r="O4368" s="239"/>
      <c r="P4368" s="244"/>
      <c r="Q4368" s="245" t="str">
        <f t="shared" ref="Q4368:Q4431" si="478">IF(O4368="","",IF(P4368="","",(O4368+P4368)*24-(L4368+M4368)*24))</f>
        <v/>
      </c>
      <c r="U4368" s="246" t="str">
        <f>IFERROR(VLOOKUP(C4368,'BASE EQUIPOS'!$G$8:$O$22,9,0)," ")</f>
        <v xml:space="preserve"> </v>
      </c>
      <c r="V4368" s="232" t="str">
        <f t="shared" si="473"/>
        <v/>
      </c>
      <c r="W4368" s="232" t="str">
        <f t="shared" si="474"/>
        <v/>
      </c>
      <c r="X4368" s="232" t="str">
        <f>IFERROR(VLOOKUP(W4368,Datos!$P$4:$Q$18,2,0),"")</f>
        <v/>
      </c>
      <c r="Y4368" s="232" t="str">
        <f t="shared" si="475"/>
        <v/>
      </c>
      <c r="AA4368" s="314" t="str">
        <f t="shared" ca="1" si="472"/>
        <v/>
      </c>
    </row>
    <row r="4369" spans="1:27" x14ac:dyDescent="0.3">
      <c r="A4369" s="238"/>
      <c r="B4369" s="241" t="str">
        <f t="shared" si="476"/>
        <v/>
      </c>
      <c r="C4369" s="239"/>
      <c r="D4369" s="240" t="str">
        <f>IF(C4369&lt;&gt;"",VLOOKUP(C4369,'BASE EQUIPOS'!$G$8:$H$22,2,0),"")</f>
        <v/>
      </c>
      <c r="E4369" s="241" t="str">
        <f>IF(C4369&lt;&gt;"",VLOOKUP(C4369,'BASE EQUIPOS'!$G$8:$I$22,3,0),"")</f>
        <v/>
      </c>
      <c r="F4369" s="241" t="str">
        <f>IF(C4369&lt;&gt;"",VLOOKUP(C4369,'BASE EQUIPOS'!$G$8:$J$22,4,0),"")</f>
        <v/>
      </c>
      <c r="G4369" s="242"/>
      <c r="H4369" s="233"/>
      <c r="I4369" s="241"/>
      <c r="J4369" s="241"/>
      <c r="K4369" s="241"/>
      <c r="L4369" s="239"/>
      <c r="M4369" s="244"/>
      <c r="N4369" s="245" t="str">
        <f t="shared" ca="1" si="477"/>
        <v/>
      </c>
      <c r="O4369" s="239"/>
      <c r="P4369" s="244"/>
      <c r="Q4369" s="245" t="str">
        <f t="shared" si="478"/>
        <v/>
      </c>
      <c r="U4369" s="246" t="str">
        <f>IFERROR(VLOOKUP(C4369,'BASE EQUIPOS'!$G$8:$O$22,9,0)," ")</f>
        <v xml:space="preserve"> </v>
      </c>
      <c r="V4369" s="232" t="str">
        <f t="shared" si="473"/>
        <v/>
      </c>
      <c r="W4369" s="232" t="str">
        <f t="shared" si="474"/>
        <v/>
      </c>
      <c r="X4369" s="232" t="str">
        <f>IFERROR(VLOOKUP(W4369,Datos!$P$4:$Q$18,2,0),"")</f>
        <v/>
      </c>
      <c r="Y4369" s="232" t="str">
        <f t="shared" si="475"/>
        <v/>
      </c>
      <c r="AA4369" s="314" t="str">
        <f t="shared" ref="AA4369:AA4432" ca="1" si="479">IF(N4369="Mtto. Terminado",1,"")</f>
        <v/>
      </c>
    </row>
    <row r="4370" spans="1:27" x14ac:dyDescent="0.3">
      <c r="A4370" s="238"/>
      <c r="B4370" s="241" t="str">
        <f t="shared" si="476"/>
        <v/>
      </c>
      <c r="C4370" s="239"/>
      <c r="D4370" s="240" t="str">
        <f>IF(C4370&lt;&gt;"",VLOOKUP(C4370,'BASE EQUIPOS'!$G$8:$H$22,2,0),"")</f>
        <v/>
      </c>
      <c r="E4370" s="241" t="str">
        <f>IF(C4370&lt;&gt;"",VLOOKUP(C4370,'BASE EQUIPOS'!$G$8:$I$22,3,0),"")</f>
        <v/>
      </c>
      <c r="F4370" s="241" t="str">
        <f>IF(C4370&lt;&gt;"",VLOOKUP(C4370,'BASE EQUIPOS'!$G$8:$J$22,4,0),"")</f>
        <v/>
      </c>
      <c r="G4370" s="242"/>
      <c r="H4370" s="233"/>
      <c r="I4370" s="241"/>
      <c r="J4370" s="241"/>
      <c r="K4370" s="241"/>
      <c r="L4370" s="239"/>
      <c r="M4370" s="244"/>
      <c r="N4370" s="245" t="str">
        <f t="shared" ca="1" si="477"/>
        <v/>
      </c>
      <c r="O4370" s="239"/>
      <c r="P4370" s="244"/>
      <c r="Q4370" s="245" t="str">
        <f t="shared" si="478"/>
        <v/>
      </c>
      <c r="U4370" s="246" t="str">
        <f>IFERROR(VLOOKUP(C4370,'BASE EQUIPOS'!$G$8:$O$22,9,0)," ")</f>
        <v xml:space="preserve"> </v>
      </c>
      <c r="V4370" s="232" t="str">
        <f t="shared" si="473"/>
        <v/>
      </c>
      <c r="W4370" s="232" t="str">
        <f t="shared" si="474"/>
        <v/>
      </c>
      <c r="X4370" s="232" t="str">
        <f>IFERROR(VLOOKUP(W4370,Datos!$P$4:$Q$18,2,0),"")</f>
        <v/>
      </c>
      <c r="Y4370" s="232" t="str">
        <f t="shared" si="475"/>
        <v/>
      </c>
      <c r="AA4370" s="314" t="str">
        <f t="shared" ca="1" si="479"/>
        <v/>
      </c>
    </row>
    <row r="4371" spans="1:27" x14ac:dyDescent="0.3">
      <c r="A4371" s="238"/>
      <c r="B4371" s="241" t="str">
        <f t="shared" si="476"/>
        <v/>
      </c>
      <c r="C4371" s="239"/>
      <c r="D4371" s="240" t="str">
        <f>IF(C4371&lt;&gt;"",VLOOKUP(C4371,'BASE EQUIPOS'!$G$8:$H$22,2,0),"")</f>
        <v/>
      </c>
      <c r="E4371" s="241" t="str">
        <f>IF(C4371&lt;&gt;"",VLOOKUP(C4371,'BASE EQUIPOS'!$G$8:$I$22,3,0),"")</f>
        <v/>
      </c>
      <c r="F4371" s="241" t="str">
        <f>IF(C4371&lt;&gt;"",VLOOKUP(C4371,'BASE EQUIPOS'!$G$8:$J$22,4,0),"")</f>
        <v/>
      </c>
      <c r="G4371" s="242"/>
      <c r="H4371" s="233"/>
      <c r="I4371" s="241"/>
      <c r="J4371" s="241"/>
      <c r="K4371" s="241"/>
      <c r="L4371" s="239"/>
      <c r="M4371" s="244"/>
      <c r="N4371" s="245" t="str">
        <f t="shared" ca="1" si="477"/>
        <v/>
      </c>
      <c r="O4371" s="239"/>
      <c r="P4371" s="244"/>
      <c r="Q4371" s="245" t="str">
        <f t="shared" si="478"/>
        <v/>
      </c>
      <c r="U4371" s="246" t="str">
        <f>IFERROR(VLOOKUP(C4371,'BASE EQUIPOS'!$G$8:$O$22,9,0)," ")</f>
        <v xml:space="preserve"> </v>
      </c>
      <c r="V4371" s="232" t="str">
        <f t="shared" si="473"/>
        <v/>
      </c>
      <c r="W4371" s="232" t="str">
        <f t="shared" si="474"/>
        <v/>
      </c>
      <c r="X4371" s="232" t="str">
        <f>IFERROR(VLOOKUP(W4371,Datos!$P$4:$Q$18,2,0),"")</f>
        <v/>
      </c>
      <c r="Y4371" s="232" t="str">
        <f t="shared" si="475"/>
        <v/>
      </c>
      <c r="AA4371" s="314" t="str">
        <f t="shared" ca="1" si="479"/>
        <v/>
      </c>
    </row>
    <row r="4372" spans="1:27" x14ac:dyDescent="0.3">
      <c r="A4372" s="238"/>
      <c r="B4372" s="241" t="str">
        <f t="shared" si="476"/>
        <v/>
      </c>
      <c r="C4372" s="239"/>
      <c r="D4372" s="240" t="str">
        <f>IF(C4372&lt;&gt;"",VLOOKUP(C4372,'BASE EQUIPOS'!$G$8:$H$22,2,0),"")</f>
        <v/>
      </c>
      <c r="E4372" s="241" t="str">
        <f>IF(C4372&lt;&gt;"",VLOOKUP(C4372,'BASE EQUIPOS'!$G$8:$I$22,3,0),"")</f>
        <v/>
      </c>
      <c r="F4372" s="241" t="str">
        <f>IF(C4372&lt;&gt;"",VLOOKUP(C4372,'BASE EQUIPOS'!$G$8:$J$22,4,0),"")</f>
        <v/>
      </c>
      <c r="G4372" s="242"/>
      <c r="H4372" s="233"/>
      <c r="I4372" s="241"/>
      <c r="J4372" s="241"/>
      <c r="K4372" s="241"/>
      <c r="L4372" s="239"/>
      <c r="M4372" s="244"/>
      <c r="N4372" s="245" t="str">
        <f t="shared" ca="1" si="477"/>
        <v/>
      </c>
      <c r="O4372" s="239"/>
      <c r="P4372" s="244"/>
      <c r="Q4372" s="245" t="str">
        <f t="shared" si="478"/>
        <v/>
      </c>
      <c r="U4372" s="246" t="str">
        <f>IFERROR(VLOOKUP(C4372,'BASE EQUIPOS'!$G$8:$O$22,9,0)," ")</f>
        <v xml:space="preserve"> </v>
      </c>
      <c r="V4372" s="232" t="str">
        <f t="shared" si="473"/>
        <v/>
      </c>
      <c r="W4372" s="232" t="str">
        <f t="shared" si="474"/>
        <v/>
      </c>
      <c r="X4372" s="232" t="str">
        <f>IFERROR(VLOOKUP(W4372,Datos!$P$4:$Q$18,2,0),"")</f>
        <v/>
      </c>
      <c r="Y4372" s="232" t="str">
        <f t="shared" si="475"/>
        <v/>
      </c>
      <c r="AA4372" s="314" t="str">
        <f t="shared" ca="1" si="479"/>
        <v/>
      </c>
    </row>
    <row r="4373" spans="1:27" x14ac:dyDescent="0.3">
      <c r="A4373" s="238"/>
      <c r="B4373" s="241" t="str">
        <f t="shared" si="476"/>
        <v/>
      </c>
      <c r="C4373" s="239"/>
      <c r="D4373" s="240" t="str">
        <f>IF(C4373&lt;&gt;"",VLOOKUP(C4373,'BASE EQUIPOS'!$G$8:$H$22,2,0),"")</f>
        <v/>
      </c>
      <c r="E4373" s="241" t="str">
        <f>IF(C4373&lt;&gt;"",VLOOKUP(C4373,'BASE EQUIPOS'!$G$8:$I$22,3,0),"")</f>
        <v/>
      </c>
      <c r="F4373" s="241" t="str">
        <f>IF(C4373&lt;&gt;"",VLOOKUP(C4373,'BASE EQUIPOS'!$G$8:$J$22,4,0),"")</f>
        <v/>
      </c>
      <c r="G4373" s="242"/>
      <c r="H4373" s="233"/>
      <c r="I4373" s="241"/>
      <c r="J4373" s="241"/>
      <c r="K4373" s="241"/>
      <c r="L4373" s="239"/>
      <c r="M4373" s="244"/>
      <c r="N4373" s="245" t="str">
        <f t="shared" ca="1" si="477"/>
        <v/>
      </c>
      <c r="O4373" s="239"/>
      <c r="P4373" s="244"/>
      <c r="Q4373" s="245" t="str">
        <f t="shared" si="478"/>
        <v/>
      </c>
      <c r="U4373" s="246" t="str">
        <f>IFERROR(VLOOKUP(C4373,'BASE EQUIPOS'!$G$8:$O$22,9,0)," ")</f>
        <v xml:space="preserve"> </v>
      </c>
      <c r="V4373" s="232" t="str">
        <f t="shared" ref="V4373:V4436" si="480">IF(G4373="MTTO. SISTEMÁTICO","PREVENTIVA",IF(G4373="MTTO. PREDICTIVO","INSPECCIÓN",""))</f>
        <v/>
      </c>
      <c r="W4373" s="232" t="str">
        <f t="shared" ref="W4373:W4436" si="481">CONCATENATE(D4373,I4373)</f>
        <v/>
      </c>
      <c r="X4373" s="232" t="str">
        <f>IFERROR(VLOOKUP(W4373,Datos!$P$4:$Q$18,2,0),"")</f>
        <v/>
      </c>
      <c r="Y4373" s="232" t="str">
        <f t="shared" ref="Y4373:Y4436" si="482">IF(A4373="OT CORRECTIVA",1,IF(A4373="OT PREVENTIVA",2,IF(A4373="HOJA INSPECCIÓN",3,"")))</f>
        <v/>
      </c>
      <c r="AA4373" s="314" t="str">
        <f t="shared" ca="1" si="479"/>
        <v/>
      </c>
    </row>
    <row r="4374" spans="1:27" x14ac:dyDescent="0.3">
      <c r="A4374" s="238"/>
      <c r="B4374" s="241" t="str">
        <f t="shared" si="476"/>
        <v/>
      </c>
      <c r="C4374" s="239"/>
      <c r="D4374" s="240" t="str">
        <f>IF(C4374&lt;&gt;"",VLOOKUP(C4374,'BASE EQUIPOS'!$G$8:$H$22,2,0),"")</f>
        <v/>
      </c>
      <c r="E4374" s="241" t="str">
        <f>IF(C4374&lt;&gt;"",VLOOKUP(C4374,'BASE EQUIPOS'!$G$8:$I$22,3,0),"")</f>
        <v/>
      </c>
      <c r="F4374" s="241" t="str">
        <f>IF(C4374&lt;&gt;"",VLOOKUP(C4374,'BASE EQUIPOS'!$G$8:$J$22,4,0),"")</f>
        <v/>
      </c>
      <c r="G4374" s="242"/>
      <c r="H4374" s="233"/>
      <c r="I4374" s="241"/>
      <c r="J4374" s="241"/>
      <c r="K4374" s="241"/>
      <c r="L4374" s="239"/>
      <c r="M4374" s="244"/>
      <c r="N4374" s="245" t="str">
        <f t="shared" ca="1" si="477"/>
        <v/>
      </c>
      <c r="O4374" s="239"/>
      <c r="P4374" s="244"/>
      <c r="Q4374" s="245" t="str">
        <f t="shared" si="478"/>
        <v/>
      </c>
      <c r="U4374" s="246" t="str">
        <f>IFERROR(VLOOKUP(C4374,'BASE EQUIPOS'!$G$8:$O$22,9,0)," ")</f>
        <v xml:space="preserve"> </v>
      </c>
      <c r="V4374" s="232" t="str">
        <f t="shared" si="480"/>
        <v/>
      </c>
      <c r="W4374" s="232" t="str">
        <f t="shared" si="481"/>
        <v/>
      </c>
      <c r="X4374" s="232" t="str">
        <f>IFERROR(VLOOKUP(W4374,Datos!$P$4:$Q$18,2,0),"")</f>
        <v/>
      </c>
      <c r="Y4374" s="232" t="str">
        <f t="shared" si="482"/>
        <v/>
      </c>
      <c r="AA4374" s="314" t="str">
        <f t="shared" ca="1" si="479"/>
        <v/>
      </c>
    </row>
    <row r="4375" spans="1:27" x14ac:dyDescent="0.3">
      <c r="A4375" s="238"/>
      <c r="B4375" s="241" t="str">
        <f t="shared" si="476"/>
        <v/>
      </c>
      <c r="C4375" s="239"/>
      <c r="D4375" s="240" t="str">
        <f>IF(C4375&lt;&gt;"",VLOOKUP(C4375,'BASE EQUIPOS'!$G$8:$H$22,2,0),"")</f>
        <v/>
      </c>
      <c r="E4375" s="241" t="str">
        <f>IF(C4375&lt;&gt;"",VLOOKUP(C4375,'BASE EQUIPOS'!$G$8:$I$22,3,0),"")</f>
        <v/>
      </c>
      <c r="F4375" s="241" t="str">
        <f>IF(C4375&lt;&gt;"",VLOOKUP(C4375,'BASE EQUIPOS'!$G$8:$J$22,4,0),"")</f>
        <v/>
      </c>
      <c r="G4375" s="242"/>
      <c r="H4375" s="233"/>
      <c r="I4375" s="241"/>
      <c r="J4375" s="241"/>
      <c r="K4375" s="241"/>
      <c r="L4375" s="239"/>
      <c r="M4375" s="244"/>
      <c r="N4375" s="245" t="str">
        <f t="shared" ca="1" si="477"/>
        <v/>
      </c>
      <c r="O4375" s="239"/>
      <c r="P4375" s="244"/>
      <c r="Q4375" s="245" t="str">
        <f t="shared" si="478"/>
        <v/>
      </c>
      <c r="U4375" s="246" t="str">
        <f>IFERROR(VLOOKUP(C4375,'BASE EQUIPOS'!$G$8:$O$22,9,0)," ")</f>
        <v xml:space="preserve"> </v>
      </c>
      <c r="V4375" s="232" t="str">
        <f t="shared" si="480"/>
        <v/>
      </c>
      <c r="W4375" s="232" t="str">
        <f t="shared" si="481"/>
        <v/>
      </c>
      <c r="X4375" s="232" t="str">
        <f>IFERROR(VLOOKUP(W4375,Datos!$P$4:$Q$18,2,0),"")</f>
        <v/>
      </c>
      <c r="Y4375" s="232" t="str">
        <f t="shared" si="482"/>
        <v/>
      </c>
      <c r="AA4375" s="314" t="str">
        <f t="shared" ca="1" si="479"/>
        <v/>
      </c>
    </row>
    <row r="4376" spans="1:27" x14ac:dyDescent="0.3">
      <c r="A4376" s="238"/>
      <c r="B4376" s="241" t="str">
        <f t="shared" si="476"/>
        <v/>
      </c>
      <c r="C4376" s="239"/>
      <c r="D4376" s="240" t="str">
        <f>IF(C4376&lt;&gt;"",VLOOKUP(C4376,'BASE EQUIPOS'!$G$8:$H$22,2,0),"")</f>
        <v/>
      </c>
      <c r="E4376" s="241" t="str">
        <f>IF(C4376&lt;&gt;"",VLOOKUP(C4376,'BASE EQUIPOS'!$G$8:$I$22,3,0),"")</f>
        <v/>
      </c>
      <c r="F4376" s="241" t="str">
        <f>IF(C4376&lt;&gt;"",VLOOKUP(C4376,'BASE EQUIPOS'!$G$8:$J$22,4,0),"")</f>
        <v/>
      </c>
      <c r="G4376" s="242"/>
      <c r="H4376" s="233"/>
      <c r="I4376" s="241"/>
      <c r="J4376" s="241"/>
      <c r="K4376" s="241"/>
      <c r="L4376" s="239"/>
      <c r="M4376" s="244"/>
      <c r="N4376" s="245" t="str">
        <f t="shared" ca="1" si="477"/>
        <v/>
      </c>
      <c r="O4376" s="239"/>
      <c r="P4376" s="244"/>
      <c r="Q4376" s="245" t="str">
        <f t="shared" si="478"/>
        <v/>
      </c>
      <c r="U4376" s="246" t="str">
        <f>IFERROR(VLOOKUP(C4376,'BASE EQUIPOS'!$G$8:$O$22,9,0)," ")</f>
        <v xml:space="preserve"> </v>
      </c>
      <c r="V4376" s="232" t="str">
        <f t="shared" si="480"/>
        <v/>
      </c>
      <c r="W4376" s="232" t="str">
        <f t="shared" si="481"/>
        <v/>
      </c>
      <c r="X4376" s="232" t="str">
        <f>IFERROR(VLOOKUP(W4376,Datos!$P$4:$Q$18,2,0),"")</f>
        <v/>
      </c>
      <c r="Y4376" s="232" t="str">
        <f t="shared" si="482"/>
        <v/>
      </c>
      <c r="AA4376" s="314" t="str">
        <f t="shared" ca="1" si="479"/>
        <v/>
      </c>
    </row>
    <row r="4377" spans="1:27" x14ac:dyDescent="0.3">
      <c r="A4377" s="238"/>
      <c r="B4377" s="241" t="str">
        <f t="shared" si="476"/>
        <v/>
      </c>
      <c r="C4377" s="239"/>
      <c r="D4377" s="240" t="str">
        <f>IF(C4377&lt;&gt;"",VLOOKUP(C4377,'BASE EQUIPOS'!$G$8:$H$22,2,0),"")</f>
        <v/>
      </c>
      <c r="E4377" s="241" t="str">
        <f>IF(C4377&lt;&gt;"",VLOOKUP(C4377,'BASE EQUIPOS'!$G$8:$I$22,3,0),"")</f>
        <v/>
      </c>
      <c r="F4377" s="241" t="str">
        <f>IF(C4377&lt;&gt;"",VLOOKUP(C4377,'BASE EQUIPOS'!$G$8:$J$22,4,0),"")</f>
        <v/>
      </c>
      <c r="G4377" s="242"/>
      <c r="H4377" s="233"/>
      <c r="I4377" s="241"/>
      <c r="J4377" s="241"/>
      <c r="K4377" s="241"/>
      <c r="L4377" s="239"/>
      <c r="M4377" s="244"/>
      <c r="N4377" s="245" t="str">
        <f t="shared" ca="1" si="477"/>
        <v/>
      </c>
      <c r="O4377" s="239"/>
      <c r="P4377" s="244"/>
      <c r="Q4377" s="245" t="str">
        <f t="shared" si="478"/>
        <v/>
      </c>
      <c r="U4377" s="246" t="str">
        <f>IFERROR(VLOOKUP(C4377,'BASE EQUIPOS'!$G$8:$O$22,9,0)," ")</f>
        <v xml:space="preserve"> </v>
      </c>
      <c r="V4377" s="232" t="str">
        <f t="shared" si="480"/>
        <v/>
      </c>
      <c r="W4377" s="232" t="str">
        <f t="shared" si="481"/>
        <v/>
      </c>
      <c r="X4377" s="232" t="str">
        <f>IFERROR(VLOOKUP(W4377,Datos!$P$4:$Q$18,2,0),"")</f>
        <v/>
      </c>
      <c r="Y4377" s="232" t="str">
        <f t="shared" si="482"/>
        <v/>
      </c>
      <c r="AA4377" s="314" t="str">
        <f t="shared" ca="1" si="479"/>
        <v/>
      </c>
    </row>
    <row r="4378" spans="1:27" x14ac:dyDescent="0.3">
      <c r="A4378" s="238"/>
      <c r="B4378" s="241" t="str">
        <f t="shared" si="476"/>
        <v/>
      </c>
      <c r="C4378" s="239"/>
      <c r="D4378" s="240" t="str">
        <f>IF(C4378&lt;&gt;"",VLOOKUP(C4378,'BASE EQUIPOS'!$G$8:$H$22,2,0),"")</f>
        <v/>
      </c>
      <c r="E4378" s="241" t="str">
        <f>IF(C4378&lt;&gt;"",VLOOKUP(C4378,'BASE EQUIPOS'!$G$8:$I$22,3,0),"")</f>
        <v/>
      </c>
      <c r="F4378" s="241" t="str">
        <f>IF(C4378&lt;&gt;"",VLOOKUP(C4378,'BASE EQUIPOS'!$G$8:$J$22,4,0),"")</f>
        <v/>
      </c>
      <c r="G4378" s="242"/>
      <c r="H4378" s="233"/>
      <c r="I4378" s="241"/>
      <c r="J4378" s="241"/>
      <c r="K4378" s="241"/>
      <c r="L4378" s="239"/>
      <c r="M4378" s="244"/>
      <c r="N4378" s="245" t="str">
        <f t="shared" ca="1" si="477"/>
        <v/>
      </c>
      <c r="O4378" s="239"/>
      <c r="P4378" s="244"/>
      <c r="Q4378" s="245" t="str">
        <f t="shared" si="478"/>
        <v/>
      </c>
      <c r="U4378" s="246" t="str">
        <f>IFERROR(VLOOKUP(C4378,'BASE EQUIPOS'!$G$8:$O$22,9,0)," ")</f>
        <v xml:space="preserve"> </v>
      </c>
      <c r="V4378" s="232" t="str">
        <f t="shared" si="480"/>
        <v/>
      </c>
      <c r="W4378" s="232" t="str">
        <f t="shared" si="481"/>
        <v/>
      </c>
      <c r="X4378" s="232" t="str">
        <f>IFERROR(VLOOKUP(W4378,Datos!$P$4:$Q$18,2,0),"")</f>
        <v/>
      </c>
      <c r="Y4378" s="232" t="str">
        <f t="shared" si="482"/>
        <v/>
      </c>
      <c r="AA4378" s="314" t="str">
        <f t="shared" ca="1" si="479"/>
        <v/>
      </c>
    </row>
    <row r="4379" spans="1:27" x14ac:dyDescent="0.3">
      <c r="A4379" s="238"/>
      <c r="B4379" s="241" t="str">
        <f t="shared" si="476"/>
        <v/>
      </c>
      <c r="C4379" s="239"/>
      <c r="D4379" s="240" t="str">
        <f>IF(C4379&lt;&gt;"",VLOOKUP(C4379,'BASE EQUIPOS'!$G$8:$H$22,2,0),"")</f>
        <v/>
      </c>
      <c r="E4379" s="241" t="str">
        <f>IF(C4379&lt;&gt;"",VLOOKUP(C4379,'BASE EQUIPOS'!$G$8:$I$22,3,0),"")</f>
        <v/>
      </c>
      <c r="F4379" s="241" t="str">
        <f>IF(C4379&lt;&gt;"",VLOOKUP(C4379,'BASE EQUIPOS'!$G$8:$J$22,4,0),"")</f>
        <v/>
      </c>
      <c r="G4379" s="242"/>
      <c r="H4379" s="233"/>
      <c r="I4379" s="241"/>
      <c r="J4379" s="241"/>
      <c r="K4379" s="241"/>
      <c r="L4379" s="239"/>
      <c r="M4379" s="244"/>
      <c r="N4379" s="245" t="str">
        <f t="shared" ca="1" si="477"/>
        <v/>
      </c>
      <c r="O4379" s="239"/>
      <c r="P4379" s="244"/>
      <c r="Q4379" s="245" t="str">
        <f t="shared" si="478"/>
        <v/>
      </c>
      <c r="U4379" s="246" t="str">
        <f>IFERROR(VLOOKUP(C4379,'BASE EQUIPOS'!$G$8:$O$22,9,0)," ")</f>
        <v xml:space="preserve"> </v>
      </c>
      <c r="V4379" s="232" t="str">
        <f t="shared" si="480"/>
        <v/>
      </c>
      <c r="W4379" s="232" t="str">
        <f t="shared" si="481"/>
        <v/>
      </c>
      <c r="X4379" s="232" t="str">
        <f>IFERROR(VLOOKUP(W4379,Datos!$P$4:$Q$18,2,0),"")</f>
        <v/>
      </c>
      <c r="Y4379" s="232" t="str">
        <f t="shared" si="482"/>
        <v/>
      </c>
      <c r="AA4379" s="314" t="str">
        <f t="shared" ca="1" si="479"/>
        <v/>
      </c>
    </row>
    <row r="4380" spans="1:27" x14ac:dyDescent="0.3">
      <c r="A4380" s="238"/>
      <c r="B4380" s="241" t="str">
        <f t="shared" ref="B4380:B4443" si="483">IF(C4380&lt;&gt;"",B4379+1,"")</f>
        <v/>
      </c>
      <c r="C4380" s="239"/>
      <c r="D4380" s="240" t="str">
        <f>IF(C4380&lt;&gt;"",VLOOKUP(C4380,'BASE EQUIPOS'!$G$8:$H$22,2,0),"")</f>
        <v/>
      </c>
      <c r="E4380" s="241" t="str">
        <f>IF(C4380&lt;&gt;"",VLOOKUP(C4380,'BASE EQUIPOS'!$G$8:$I$22,3,0),"")</f>
        <v/>
      </c>
      <c r="F4380" s="241" t="str">
        <f>IF(C4380&lt;&gt;"",VLOOKUP(C4380,'BASE EQUIPOS'!$G$8:$J$22,4,0),"")</f>
        <v/>
      </c>
      <c r="G4380" s="242"/>
      <c r="H4380" s="233"/>
      <c r="I4380" s="241"/>
      <c r="J4380" s="241"/>
      <c r="K4380" s="241"/>
      <c r="L4380" s="239"/>
      <c r="M4380" s="244"/>
      <c r="N4380" s="245" t="str">
        <f t="shared" ca="1" si="477"/>
        <v/>
      </c>
      <c r="O4380" s="239"/>
      <c r="P4380" s="244"/>
      <c r="Q4380" s="245" t="str">
        <f t="shared" si="478"/>
        <v/>
      </c>
      <c r="U4380" s="246" t="str">
        <f>IFERROR(VLOOKUP(C4380,'BASE EQUIPOS'!$G$8:$O$22,9,0)," ")</f>
        <v xml:space="preserve"> </v>
      </c>
      <c r="V4380" s="232" t="str">
        <f t="shared" si="480"/>
        <v/>
      </c>
      <c r="W4380" s="232" t="str">
        <f t="shared" si="481"/>
        <v/>
      </c>
      <c r="X4380" s="232" t="str">
        <f>IFERROR(VLOOKUP(W4380,Datos!$P$4:$Q$18,2,0),"")</f>
        <v/>
      </c>
      <c r="Y4380" s="232" t="str">
        <f t="shared" si="482"/>
        <v/>
      </c>
      <c r="AA4380" s="314" t="str">
        <f t="shared" ca="1" si="479"/>
        <v/>
      </c>
    </row>
    <row r="4381" spans="1:27" x14ac:dyDescent="0.3">
      <c r="A4381" s="238"/>
      <c r="B4381" s="241" t="str">
        <f t="shared" si="483"/>
        <v/>
      </c>
      <c r="C4381" s="239"/>
      <c r="D4381" s="240" t="str">
        <f>IF(C4381&lt;&gt;"",VLOOKUP(C4381,'BASE EQUIPOS'!$G$8:$H$22,2,0),"")</f>
        <v/>
      </c>
      <c r="E4381" s="241" t="str">
        <f>IF(C4381&lt;&gt;"",VLOOKUP(C4381,'BASE EQUIPOS'!$G$8:$I$22,3,0),"")</f>
        <v/>
      </c>
      <c r="F4381" s="241" t="str">
        <f>IF(C4381&lt;&gt;"",VLOOKUP(C4381,'BASE EQUIPOS'!$G$8:$J$22,4,0),"")</f>
        <v/>
      </c>
      <c r="G4381" s="242"/>
      <c r="H4381" s="233"/>
      <c r="I4381" s="241"/>
      <c r="J4381" s="241"/>
      <c r="K4381" s="241"/>
      <c r="L4381" s="239"/>
      <c r="M4381" s="244"/>
      <c r="N4381" s="245" t="str">
        <f t="shared" ca="1" si="477"/>
        <v/>
      </c>
      <c r="O4381" s="239"/>
      <c r="P4381" s="244"/>
      <c r="Q4381" s="245" t="str">
        <f t="shared" si="478"/>
        <v/>
      </c>
      <c r="U4381" s="246" t="str">
        <f>IFERROR(VLOOKUP(C4381,'BASE EQUIPOS'!$G$8:$O$22,9,0)," ")</f>
        <v xml:space="preserve"> </v>
      </c>
      <c r="V4381" s="232" t="str">
        <f t="shared" si="480"/>
        <v/>
      </c>
      <c r="W4381" s="232" t="str">
        <f t="shared" si="481"/>
        <v/>
      </c>
      <c r="X4381" s="232" t="str">
        <f>IFERROR(VLOOKUP(W4381,Datos!$P$4:$Q$18,2,0),"")</f>
        <v/>
      </c>
      <c r="Y4381" s="232" t="str">
        <f t="shared" si="482"/>
        <v/>
      </c>
      <c r="AA4381" s="314" t="str">
        <f t="shared" ca="1" si="479"/>
        <v/>
      </c>
    </row>
    <row r="4382" spans="1:27" x14ac:dyDescent="0.3">
      <c r="A4382" s="238"/>
      <c r="B4382" s="241" t="str">
        <f t="shared" si="483"/>
        <v/>
      </c>
      <c r="C4382" s="239"/>
      <c r="D4382" s="240" t="str">
        <f>IF(C4382&lt;&gt;"",VLOOKUP(C4382,'BASE EQUIPOS'!$G$8:$H$22,2,0),"")</f>
        <v/>
      </c>
      <c r="E4382" s="241" t="str">
        <f>IF(C4382&lt;&gt;"",VLOOKUP(C4382,'BASE EQUIPOS'!$G$8:$I$22,3,0),"")</f>
        <v/>
      </c>
      <c r="F4382" s="241" t="str">
        <f>IF(C4382&lt;&gt;"",VLOOKUP(C4382,'BASE EQUIPOS'!$G$8:$J$22,4,0),"")</f>
        <v/>
      </c>
      <c r="G4382" s="242"/>
      <c r="H4382" s="233"/>
      <c r="I4382" s="241"/>
      <c r="J4382" s="241"/>
      <c r="K4382" s="241"/>
      <c r="L4382" s="239"/>
      <c r="M4382" s="244"/>
      <c r="N4382" s="245" t="str">
        <f t="shared" ca="1" si="477"/>
        <v/>
      </c>
      <c r="O4382" s="239"/>
      <c r="P4382" s="244"/>
      <c r="Q4382" s="245" t="str">
        <f t="shared" si="478"/>
        <v/>
      </c>
      <c r="U4382" s="246" t="str">
        <f>IFERROR(VLOOKUP(C4382,'BASE EQUIPOS'!$G$8:$O$22,9,0)," ")</f>
        <v xml:space="preserve"> </v>
      </c>
      <c r="V4382" s="232" t="str">
        <f t="shared" si="480"/>
        <v/>
      </c>
      <c r="W4382" s="232" t="str">
        <f t="shared" si="481"/>
        <v/>
      </c>
      <c r="X4382" s="232" t="str">
        <f>IFERROR(VLOOKUP(W4382,Datos!$P$4:$Q$18,2,0),"")</f>
        <v/>
      </c>
      <c r="Y4382" s="232" t="str">
        <f t="shared" si="482"/>
        <v/>
      </c>
      <c r="AA4382" s="314" t="str">
        <f t="shared" ca="1" si="479"/>
        <v/>
      </c>
    </row>
    <row r="4383" spans="1:27" x14ac:dyDescent="0.3">
      <c r="A4383" s="238"/>
      <c r="B4383" s="241" t="str">
        <f t="shared" si="483"/>
        <v/>
      </c>
      <c r="C4383" s="239"/>
      <c r="D4383" s="240" t="str">
        <f>IF(C4383&lt;&gt;"",VLOOKUP(C4383,'BASE EQUIPOS'!$G$8:$H$22,2,0),"")</f>
        <v/>
      </c>
      <c r="E4383" s="241" t="str">
        <f>IF(C4383&lt;&gt;"",VLOOKUP(C4383,'BASE EQUIPOS'!$G$8:$I$22,3,0),"")</f>
        <v/>
      </c>
      <c r="F4383" s="241" t="str">
        <f>IF(C4383&lt;&gt;"",VLOOKUP(C4383,'BASE EQUIPOS'!$G$8:$J$22,4,0),"")</f>
        <v/>
      </c>
      <c r="G4383" s="242"/>
      <c r="H4383" s="233"/>
      <c r="I4383" s="241"/>
      <c r="J4383" s="241"/>
      <c r="K4383" s="241"/>
      <c r="L4383" s="239"/>
      <c r="M4383" s="244"/>
      <c r="N4383" s="245" t="str">
        <f t="shared" ca="1" si="477"/>
        <v/>
      </c>
      <c r="O4383" s="239"/>
      <c r="P4383" s="244"/>
      <c r="Q4383" s="245" t="str">
        <f t="shared" si="478"/>
        <v/>
      </c>
      <c r="U4383" s="246" t="str">
        <f>IFERROR(VLOOKUP(C4383,'BASE EQUIPOS'!$G$8:$O$22,9,0)," ")</f>
        <v xml:space="preserve"> </v>
      </c>
      <c r="V4383" s="232" t="str">
        <f t="shared" si="480"/>
        <v/>
      </c>
      <c r="W4383" s="232" t="str">
        <f t="shared" si="481"/>
        <v/>
      </c>
      <c r="X4383" s="232" t="str">
        <f>IFERROR(VLOOKUP(W4383,Datos!$P$4:$Q$18,2,0),"")</f>
        <v/>
      </c>
      <c r="Y4383" s="232" t="str">
        <f t="shared" si="482"/>
        <v/>
      </c>
      <c r="AA4383" s="314" t="str">
        <f t="shared" ca="1" si="479"/>
        <v/>
      </c>
    </row>
    <row r="4384" spans="1:27" x14ac:dyDescent="0.3">
      <c r="A4384" s="238"/>
      <c r="B4384" s="241" t="str">
        <f t="shared" si="483"/>
        <v/>
      </c>
      <c r="C4384" s="239"/>
      <c r="D4384" s="240" t="str">
        <f>IF(C4384&lt;&gt;"",VLOOKUP(C4384,'BASE EQUIPOS'!$G$8:$H$22,2,0),"")</f>
        <v/>
      </c>
      <c r="E4384" s="241" t="str">
        <f>IF(C4384&lt;&gt;"",VLOOKUP(C4384,'BASE EQUIPOS'!$G$8:$I$22,3,0),"")</f>
        <v/>
      </c>
      <c r="F4384" s="241" t="str">
        <f>IF(C4384&lt;&gt;"",VLOOKUP(C4384,'BASE EQUIPOS'!$G$8:$J$22,4,0),"")</f>
        <v/>
      </c>
      <c r="G4384" s="242"/>
      <c r="H4384" s="233"/>
      <c r="I4384" s="241"/>
      <c r="J4384" s="241"/>
      <c r="K4384" s="241"/>
      <c r="L4384" s="239"/>
      <c r="M4384" s="244"/>
      <c r="N4384" s="245" t="str">
        <f t="shared" ca="1" si="477"/>
        <v/>
      </c>
      <c r="O4384" s="239"/>
      <c r="P4384" s="244"/>
      <c r="Q4384" s="245" t="str">
        <f t="shared" si="478"/>
        <v/>
      </c>
      <c r="U4384" s="246" t="str">
        <f>IFERROR(VLOOKUP(C4384,'BASE EQUIPOS'!$G$8:$O$22,9,0)," ")</f>
        <v xml:space="preserve"> </v>
      </c>
      <c r="V4384" s="232" t="str">
        <f t="shared" si="480"/>
        <v/>
      </c>
      <c r="W4384" s="232" t="str">
        <f t="shared" si="481"/>
        <v/>
      </c>
      <c r="X4384" s="232" t="str">
        <f>IFERROR(VLOOKUP(W4384,Datos!$P$4:$Q$18,2,0),"")</f>
        <v/>
      </c>
      <c r="Y4384" s="232" t="str">
        <f t="shared" si="482"/>
        <v/>
      </c>
      <c r="AA4384" s="314" t="str">
        <f t="shared" ca="1" si="479"/>
        <v/>
      </c>
    </row>
    <row r="4385" spans="1:27" x14ac:dyDescent="0.3">
      <c r="A4385" s="238"/>
      <c r="B4385" s="241" t="str">
        <f t="shared" si="483"/>
        <v/>
      </c>
      <c r="C4385" s="239"/>
      <c r="D4385" s="240" t="str">
        <f>IF(C4385&lt;&gt;"",VLOOKUP(C4385,'BASE EQUIPOS'!$G$8:$H$22,2,0),"")</f>
        <v/>
      </c>
      <c r="E4385" s="241" t="str">
        <f>IF(C4385&lt;&gt;"",VLOOKUP(C4385,'BASE EQUIPOS'!$G$8:$I$22,3,0),"")</f>
        <v/>
      </c>
      <c r="F4385" s="241" t="str">
        <f>IF(C4385&lt;&gt;"",VLOOKUP(C4385,'BASE EQUIPOS'!$G$8:$J$22,4,0),"")</f>
        <v/>
      </c>
      <c r="G4385" s="242"/>
      <c r="H4385" s="233"/>
      <c r="I4385" s="241"/>
      <c r="J4385" s="241"/>
      <c r="K4385" s="241"/>
      <c r="L4385" s="239"/>
      <c r="M4385" s="244"/>
      <c r="N4385" s="245" t="str">
        <f t="shared" ca="1" si="477"/>
        <v/>
      </c>
      <c r="O4385" s="239"/>
      <c r="P4385" s="244"/>
      <c r="Q4385" s="245" t="str">
        <f t="shared" si="478"/>
        <v/>
      </c>
      <c r="U4385" s="246" t="str">
        <f>IFERROR(VLOOKUP(C4385,'BASE EQUIPOS'!$G$8:$O$22,9,0)," ")</f>
        <v xml:space="preserve"> </v>
      </c>
      <c r="V4385" s="232" t="str">
        <f t="shared" si="480"/>
        <v/>
      </c>
      <c r="W4385" s="232" t="str">
        <f t="shared" si="481"/>
        <v/>
      </c>
      <c r="X4385" s="232" t="str">
        <f>IFERROR(VLOOKUP(W4385,Datos!$P$4:$Q$18,2,0),"")</f>
        <v/>
      </c>
      <c r="Y4385" s="232" t="str">
        <f t="shared" si="482"/>
        <v/>
      </c>
      <c r="AA4385" s="314" t="str">
        <f t="shared" ca="1" si="479"/>
        <v/>
      </c>
    </row>
    <row r="4386" spans="1:27" x14ac:dyDescent="0.3">
      <c r="A4386" s="238"/>
      <c r="B4386" s="241" t="str">
        <f t="shared" si="483"/>
        <v/>
      </c>
      <c r="C4386" s="239"/>
      <c r="D4386" s="240" t="str">
        <f>IF(C4386&lt;&gt;"",VLOOKUP(C4386,'BASE EQUIPOS'!$G$8:$H$22,2,0),"")</f>
        <v/>
      </c>
      <c r="E4386" s="241" t="str">
        <f>IF(C4386&lt;&gt;"",VLOOKUP(C4386,'BASE EQUIPOS'!$G$8:$I$22,3,0),"")</f>
        <v/>
      </c>
      <c r="F4386" s="241" t="str">
        <f>IF(C4386&lt;&gt;"",VLOOKUP(C4386,'BASE EQUIPOS'!$G$8:$J$22,4,0),"")</f>
        <v/>
      </c>
      <c r="G4386" s="242"/>
      <c r="H4386" s="233"/>
      <c r="I4386" s="241"/>
      <c r="J4386" s="241"/>
      <c r="K4386" s="241"/>
      <c r="L4386" s="239"/>
      <c r="M4386" s="244"/>
      <c r="N4386" s="245" t="str">
        <f t="shared" ca="1" si="477"/>
        <v/>
      </c>
      <c r="O4386" s="239"/>
      <c r="P4386" s="244"/>
      <c r="Q4386" s="245" t="str">
        <f t="shared" si="478"/>
        <v/>
      </c>
      <c r="U4386" s="246" t="str">
        <f>IFERROR(VLOOKUP(C4386,'BASE EQUIPOS'!$G$8:$O$22,9,0)," ")</f>
        <v xml:space="preserve"> </v>
      </c>
      <c r="V4386" s="232" t="str">
        <f t="shared" si="480"/>
        <v/>
      </c>
      <c r="W4386" s="232" t="str">
        <f t="shared" si="481"/>
        <v/>
      </c>
      <c r="X4386" s="232" t="str">
        <f>IFERROR(VLOOKUP(W4386,Datos!$P$4:$Q$18,2,0),"")</f>
        <v/>
      </c>
      <c r="Y4386" s="232" t="str">
        <f t="shared" si="482"/>
        <v/>
      </c>
      <c r="AA4386" s="314" t="str">
        <f t="shared" ca="1" si="479"/>
        <v/>
      </c>
    </row>
    <row r="4387" spans="1:27" x14ac:dyDescent="0.3">
      <c r="A4387" s="238"/>
      <c r="B4387" s="241" t="str">
        <f t="shared" si="483"/>
        <v/>
      </c>
      <c r="C4387" s="239"/>
      <c r="D4387" s="240" t="str">
        <f>IF(C4387&lt;&gt;"",VLOOKUP(C4387,'BASE EQUIPOS'!$G$8:$H$22,2,0),"")</f>
        <v/>
      </c>
      <c r="E4387" s="241" t="str">
        <f>IF(C4387&lt;&gt;"",VLOOKUP(C4387,'BASE EQUIPOS'!$G$8:$I$22,3,0),"")</f>
        <v/>
      </c>
      <c r="F4387" s="241" t="str">
        <f>IF(C4387&lt;&gt;"",VLOOKUP(C4387,'BASE EQUIPOS'!$G$8:$J$22,4,0),"")</f>
        <v/>
      </c>
      <c r="G4387" s="242"/>
      <c r="H4387" s="233"/>
      <c r="I4387" s="241"/>
      <c r="J4387" s="241"/>
      <c r="K4387" s="241"/>
      <c r="L4387" s="239"/>
      <c r="M4387" s="244"/>
      <c r="N4387" s="245" t="str">
        <f t="shared" ca="1" si="477"/>
        <v/>
      </c>
      <c r="O4387" s="239"/>
      <c r="P4387" s="244"/>
      <c r="Q4387" s="245" t="str">
        <f t="shared" si="478"/>
        <v/>
      </c>
      <c r="U4387" s="246" t="str">
        <f>IFERROR(VLOOKUP(C4387,'BASE EQUIPOS'!$G$8:$O$22,9,0)," ")</f>
        <v xml:space="preserve"> </v>
      </c>
      <c r="V4387" s="232" t="str">
        <f t="shared" si="480"/>
        <v/>
      </c>
      <c r="W4387" s="232" t="str">
        <f t="shared" si="481"/>
        <v/>
      </c>
      <c r="X4387" s="232" t="str">
        <f>IFERROR(VLOOKUP(W4387,Datos!$P$4:$Q$18,2,0),"")</f>
        <v/>
      </c>
      <c r="Y4387" s="232" t="str">
        <f t="shared" si="482"/>
        <v/>
      </c>
      <c r="AA4387" s="314" t="str">
        <f t="shared" ca="1" si="479"/>
        <v/>
      </c>
    </row>
    <row r="4388" spans="1:27" x14ac:dyDescent="0.3">
      <c r="A4388" s="238"/>
      <c r="B4388" s="241" t="str">
        <f t="shared" si="483"/>
        <v/>
      </c>
      <c r="C4388" s="239"/>
      <c r="D4388" s="240" t="str">
        <f>IF(C4388&lt;&gt;"",VLOOKUP(C4388,'BASE EQUIPOS'!$G$8:$H$22,2,0),"")</f>
        <v/>
      </c>
      <c r="E4388" s="241" t="str">
        <f>IF(C4388&lt;&gt;"",VLOOKUP(C4388,'BASE EQUIPOS'!$G$8:$I$22,3,0),"")</f>
        <v/>
      </c>
      <c r="F4388" s="241" t="str">
        <f>IF(C4388&lt;&gt;"",VLOOKUP(C4388,'BASE EQUIPOS'!$G$8:$J$22,4,0),"")</f>
        <v/>
      </c>
      <c r="G4388" s="242"/>
      <c r="H4388" s="233"/>
      <c r="I4388" s="241"/>
      <c r="J4388" s="241"/>
      <c r="K4388" s="241"/>
      <c r="L4388" s="239"/>
      <c r="M4388" s="244"/>
      <c r="N4388" s="245" t="str">
        <f t="shared" ca="1" si="477"/>
        <v/>
      </c>
      <c r="O4388" s="239"/>
      <c r="P4388" s="244"/>
      <c r="Q4388" s="245" t="str">
        <f t="shared" si="478"/>
        <v/>
      </c>
      <c r="U4388" s="246" t="str">
        <f>IFERROR(VLOOKUP(C4388,'BASE EQUIPOS'!$G$8:$O$22,9,0)," ")</f>
        <v xml:space="preserve"> </v>
      </c>
      <c r="V4388" s="232" t="str">
        <f t="shared" si="480"/>
        <v/>
      </c>
      <c r="W4388" s="232" t="str">
        <f t="shared" si="481"/>
        <v/>
      </c>
      <c r="X4388" s="232" t="str">
        <f>IFERROR(VLOOKUP(W4388,Datos!$P$4:$Q$18,2,0),"")</f>
        <v/>
      </c>
      <c r="Y4388" s="232" t="str">
        <f t="shared" si="482"/>
        <v/>
      </c>
      <c r="AA4388" s="314" t="str">
        <f t="shared" ca="1" si="479"/>
        <v/>
      </c>
    </row>
    <row r="4389" spans="1:27" x14ac:dyDescent="0.3">
      <c r="A4389" s="238"/>
      <c r="B4389" s="241" t="str">
        <f t="shared" si="483"/>
        <v/>
      </c>
      <c r="C4389" s="239"/>
      <c r="D4389" s="240" t="str">
        <f>IF(C4389&lt;&gt;"",VLOOKUP(C4389,'BASE EQUIPOS'!$G$8:$H$22,2,0),"")</f>
        <v/>
      </c>
      <c r="E4389" s="241" t="str">
        <f>IF(C4389&lt;&gt;"",VLOOKUP(C4389,'BASE EQUIPOS'!$G$8:$I$22,3,0),"")</f>
        <v/>
      </c>
      <c r="F4389" s="241" t="str">
        <f>IF(C4389&lt;&gt;"",VLOOKUP(C4389,'BASE EQUIPOS'!$G$8:$J$22,4,0),"")</f>
        <v/>
      </c>
      <c r="G4389" s="242"/>
      <c r="H4389" s="233"/>
      <c r="I4389" s="241"/>
      <c r="J4389" s="241"/>
      <c r="K4389" s="241"/>
      <c r="L4389" s="239"/>
      <c r="M4389" s="244"/>
      <c r="N4389" s="245" t="str">
        <f t="shared" ca="1" si="477"/>
        <v/>
      </c>
      <c r="O4389" s="239"/>
      <c r="P4389" s="244"/>
      <c r="Q4389" s="245" t="str">
        <f t="shared" si="478"/>
        <v/>
      </c>
      <c r="U4389" s="246" t="str">
        <f>IFERROR(VLOOKUP(C4389,'BASE EQUIPOS'!$G$8:$O$22,9,0)," ")</f>
        <v xml:space="preserve"> </v>
      </c>
      <c r="V4389" s="232" t="str">
        <f t="shared" si="480"/>
        <v/>
      </c>
      <c r="W4389" s="232" t="str">
        <f t="shared" si="481"/>
        <v/>
      </c>
      <c r="X4389" s="232" t="str">
        <f>IFERROR(VLOOKUP(W4389,Datos!$P$4:$Q$18,2,0),"")</f>
        <v/>
      </c>
      <c r="Y4389" s="232" t="str">
        <f t="shared" si="482"/>
        <v/>
      </c>
      <c r="AA4389" s="314" t="str">
        <f t="shared" ca="1" si="479"/>
        <v/>
      </c>
    </row>
    <row r="4390" spans="1:27" x14ac:dyDescent="0.3">
      <c r="A4390" s="238"/>
      <c r="B4390" s="241" t="str">
        <f t="shared" si="483"/>
        <v/>
      </c>
      <c r="C4390" s="239"/>
      <c r="D4390" s="240" t="str">
        <f>IF(C4390&lt;&gt;"",VLOOKUP(C4390,'BASE EQUIPOS'!$G$8:$H$22,2,0),"")</f>
        <v/>
      </c>
      <c r="E4390" s="241" t="str">
        <f>IF(C4390&lt;&gt;"",VLOOKUP(C4390,'BASE EQUIPOS'!$G$8:$I$22,3,0),"")</f>
        <v/>
      </c>
      <c r="F4390" s="241" t="str">
        <f>IF(C4390&lt;&gt;"",VLOOKUP(C4390,'BASE EQUIPOS'!$G$8:$J$22,4,0),"")</f>
        <v/>
      </c>
      <c r="G4390" s="242"/>
      <c r="H4390" s="233"/>
      <c r="I4390" s="241"/>
      <c r="J4390" s="241"/>
      <c r="K4390" s="241"/>
      <c r="L4390" s="239"/>
      <c r="M4390" s="244"/>
      <c r="N4390" s="245" t="str">
        <f t="shared" ca="1" si="477"/>
        <v/>
      </c>
      <c r="O4390" s="239"/>
      <c r="P4390" s="244"/>
      <c r="Q4390" s="245" t="str">
        <f t="shared" si="478"/>
        <v/>
      </c>
      <c r="U4390" s="246" t="str">
        <f>IFERROR(VLOOKUP(C4390,'BASE EQUIPOS'!$G$8:$O$22,9,0)," ")</f>
        <v xml:space="preserve"> </v>
      </c>
      <c r="V4390" s="232" t="str">
        <f t="shared" si="480"/>
        <v/>
      </c>
      <c r="W4390" s="232" t="str">
        <f t="shared" si="481"/>
        <v/>
      </c>
      <c r="X4390" s="232" t="str">
        <f>IFERROR(VLOOKUP(W4390,Datos!$P$4:$Q$18,2,0),"")</f>
        <v/>
      </c>
      <c r="Y4390" s="232" t="str">
        <f t="shared" si="482"/>
        <v/>
      </c>
      <c r="AA4390" s="314" t="str">
        <f t="shared" ca="1" si="479"/>
        <v/>
      </c>
    </row>
    <row r="4391" spans="1:27" x14ac:dyDescent="0.3">
      <c r="A4391" s="238"/>
      <c r="B4391" s="241" t="str">
        <f t="shared" si="483"/>
        <v/>
      </c>
      <c r="C4391" s="239"/>
      <c r="D4391" s="240" t="str">
        <f>IF(C4391&lt;&gt;"",VLOOKUP(C4391,'BASE EQUIPOS'!$G$8:$H$22,2,0),"")</f>
        <v/>
      </c>
      <c r="E4391" s="241" t="str">
        <f>IF(C4391&lt;&gt;"",VLOOKUP(C4391,'BASE EQUIPOS'!$G$8:$I$22,3,0),"")</f>
        <v/>
      </c>
      <c r="F4391" s="241" t="str">
        <f>IF(C4391&lt;&gt;"",VLOOKUP(C4391,'BASE EQUIPOS'!$G$8:$J$22,4,0),"")</f>
        <v/>
      </c>
      <c r="G4391" s="242"/>
      <c r="H4391" s="233"/>
      <c r="I4391" s="241"/>
      <c r="J4391" s="241"/>
      <c r="K4391" s="241"/>
      <c r="L4391" s="239"/>
      <c r="M4391" s="244"/>
      <c r="N4391" s="245" t="str">
        <f t="shared" ca="1" si="477"/>
        <v/>
      </c>
      <c r="O4391" s="239"/>
      <c r="P4391" s="244"/>
      <c r="Q4391" s="245" t="str">
        <f t="shared" si="478"/>
        <v/>
      </c>
      <c r="U4391" s="246" t="str">
        <f>IFERROR(VLOOKUP(C4391,'BASE EQUIPOS'!$G$8:$O$22,9,0)," ")</f>
        <v xml:space="preserve"> </v>
      </c>
      <c r="V4391" s="232" t="str">
        <f t="shared" si="480"/>
        <v/>
      </c>
      <c r="W4391" s="232" t="str">
        <f t="shared" si="481"/>
        <v/>
      </c>
      <c r="X4391" s="232" t="str">
        <f>IFERROR(VLOOKUP(W4391,Datos!$P$4:$Q$18,2,0),"")</f>
        <v/>
      </c>
      <c r="Y4391" s="232" t="str">
        <f t="shared" si="482"/>
        <v/>
      </c>
      <c r="AA4391" s="314" t="str">
        <f t="shared" ca="1" si="479"/>
        <v/>
      </c>
    </row>
    <row r="4392" spans="1:27" x14ac:dyDescent="0.3">
      <c r="A4392" s="238"/>
      <c r="B4392" s="241" t="str">
        <f t="shared" si="483"/>
        <v/>
      </c>
      <c r="C4392" s="239"/>
      <c r="D4392" s="240" t="str">
        <f>IF(C4392&lt;&gt;"",VLOOKUP(C4392,'BASE EQUIPOS'!$G$8:$H$22,2,0),"")</f>
        <v/>
      </c>
      <c r="E4392" s="241" t="str">
        <f>IF(C4392&lt;&gt;"",VLOOKUP(C4392,'BASE EQUIPOS'!$G$8:$I$22,3,0),"")</f>
        <v/>
      </c>
      <c r="F4392" s="241" t="str">
        <f>IF(C4392&lt;&gt;"",VLOOKUP(C4392,'BASE EQUIPOS'!$G$8:$J$22,4,0),"")</f>
        <v/>
      </c>
      <c r="G4392" s="242"/>
      <c r="H4392" s="233"/>
      <c r="I4392" s="241"/>
      <c r="J4392" s="241"/>
      <c r="K4392" s="241"/>
      <c r="L4392" s="239"/>
      <c r="M4392" s="244"/>
      <c r="N4392" s="245" t="str">
        <f t="shared" ca="1" si="477"/>
        <v/>
      </c>
      <c r="O4392" s="239"/>
      <c r="P4392" s="244"/>
      <c r="Q4392" s="245" t="str">
        <f t="shared" si="478"/>
        <v/>
      </c>
      <c r="U4392" s="246" t="str">
        <f>IFERROR(VLOOKUP(C4392,'BASE EQUIPOS'!$G$8:$O$22,9,0)," ")</f>
        <v xml:space="preserve"> </v>
      </c>
      <c r="V4392" s="232" t="str">
        <f t="shared" si="480"/>
        <v/>
      </c>
      <c r="W4392" s="232" t="str">
        <f t="shared" si="481"/>
        <v/>
      </c>
      <c r="X4392" s="232" t="str">
        <f>IFERROR(VLOOKUP(W4392,Datos!$P$4:$Q$18,2,0),"")</f>
        <v/>
      </c>
      <c r="Y4392" s="232" t="str">
        <f t="shared" si="482"/>
        <v/>
      </c>
      <c r="AA4392" s="314" t="str">
        <f t="shared" ca="1" si="479"/>
        <v/>
      </c>
    </row>
    <row r="4393" spans="1:27" x14ac:dyDescent="0.3">
      <c r="A4393" s="238"/>
      <c r="B4393" s="241" t="str">
        <f t="shared" si="483"/>
        <v/>
      </c>
      <c r="C4393" s="239"/>
      <c r="D4393" s="240" t="str">
        <f>IF(C4393&lt;&gt;"",VLOOKUP(C4393,'BASE EQUIPOS'!$G$8:$H$22,2,0),"")</f>
        <v/>
      </c>
      <c r="E4393" s="241" t="str">
        <f>IF(C4393&lt;&gt;"",VLOOKUP(C4393,'BASE EQUIPOS'!$G$8:$I$22,3,0),"")</f>
        <v/>
      </c>
      <c r="F4393" s="241" t="str">
        <f>IF(C4393&lt;&gt;"",VLOOKUP(C4393,'BASE EQUIPOS'!$G$8:$J$22,4,0),"")</f>
        <v/>
      </c>
      <c r="G4393" s="242"/>
      <c r="H4393" s="233"/>
      <c r="I4393" s="241"/>
      <c r="J4393" s="241"/>
      <c r="K4393" s="241"/>
      <c r="L4393" s="239"/>
      <c r="M4393" s="244"/>
      <c r="N4393" s="245" t="str">
        <f t="shared" ca="1" si="477"/>
        <v/>
      </c>
      <c r="O4393" s="239"/>
      <c r="P4393" s="244"/>
      <c r="Q4393" s="245" t="str">
        <f t="shared" si="478"/>
        <v/>
      </c>
      <c r="U4393" s="246" t="str">
        <f>IFERROR(VLOOKUP(C4393,'BASE EQUIPOS'!$G$8:$O$22,9,0)," ")</f>
        <v xml:space="preserve"> </v>
      </c>
      <c r="V4393" s="232" t="str">
        <f t="shared" si="480"/>
        <v/>
      </c>
      <c r="W4393" s="232" t="str">
        <f t="shared" si="481"/>
        <v/>
      </c>
      <c r="X4393" s="232" t="str">
        <f>IFERROR(VLOOKUP(W4393,Datos!$P$4:$Q$18,2,0),"")</f>
        <v/>
      </c>
      <c r="Y4393" s="232" t="str">
        <f t="shared" si="482"/>
        <v/>
      </c>
      <c r="AA4393" s="314" t="str">
        <f t="shared" ca="1" si="479"/>
        <v/>
      </c>
    </row>
    <row r="4394" spans="1:27" x14ac:dyDescent="0.3">
      <c r="A4394" s="238"/>
      <c r="B4394" s="241" t="str">
        <f t="shared" si="483"/>
        <v/>
      </c>
      <c r="C4394" s="239"/>
      <c r="D4394" s="240" t="str">
        <f>IF(C4394&lt;&gt;"",VLOOKUP(C4394,'BASE EQUIPOS'!$G$8:$H$22,2,0),"")</f>
        <v/>
      </c>
      <c r="E4394" s="241" t="str">
        <f>IF(C4394&lt;&gt;"",VLOOKUP(C4394,'BASE EQUIPOS'!$G$8:$I$22,3,0),"")</f>
        <v/>
      </c>
      <c r="F4394" s="241" t="str">
        <f>IF(C4394&lt;&gt;"",VLOOKUP(C4394,'BASE EQUIPOS'!$G$8:$J$22,4,0),"")</f>
        <v/>
      </c>
      <c r="G4394" s="242"/>
      <c r="H4394" s="233"/>
      <c r="I4394" s="241"/>
      <c r="J4394" s="241"/>
      <c r="K4394" s="241"/>
      <c r="L4394" s="239"/>
      <c r="M4394" s="244"/>
      <c r="N4394" s="245" t="str">
        <f t="shared" ca="1" si="477"/>
        <v/>
      </c>
      <c r="O4394" s="239"/>
      <c r="P4394" s="244"/>
      <c r="Q4394" s="245" t="str">
        <f t="shared" si="478"/>
        <v/>
      </c>
      <c r="U4394" s="246" t="str">
        <f>IFERROR(VLOOKUP(C4394,'BASE EQUIPOS'!$G$8:$O$22,9,0)," ")</f>
        <v xml:space="preserve"> </v>
      </c>
      <c r="V4394" s="232" t="str">
        <f t="shared" si="480"/>
        <v/>
      </c>
      <c r="W4394" s="232" t="str">
        <f t="shared" si="481"/>
        <v/>
      </c>
      <c r="X4394" s="232" t="str">
        <f>IFERROR(VLOOKUP(W4394,Datos!$P$4:$Q$18,2,0),"")</f>
        <v/>
      </c>
      <c r="Y4394" s="232" t="str">
        <f t="shared" si="482"/>
        <v/>
      </c>
      <c r="AA4394" s="314" t="str">
        <f t="shared" ca="1" si="479"/>
        <v/>
      </c>
    </row>
    <row r="4395" spans="1:27" x14ac:dyDescent="0.3">
      <c r="A4395" s="238"/>
      <c r="B4395" s="241" t="str">
        <f t="shared" si="483"/>
        <v/>
      </c>
      <c r="C4395" s="239"/>
      <c r="D4395" s="240" t="str">
        <f>IF(C4395&lt;&gt;"",VLOOKUP(C4395,'BASE EQUIPOS'!$G$8:$H$22,2,0),"")</f>
        <v/>
      </c>
      <c r="E4395" s="241" t="str">
        <f>IF(C4395&lt;&gt;"",VLOOKUP(C4395,'BASE EQUIPOS'!$G$8:$I$22,3,0),"")</f>
        <v/>
      </c>
      <c r="F4395" s="241" t="str">
        <f>IF(C4395&lt;&gt;"",VLOOKUP(C4395,'BASE EQUIPOS'!$G$8:$J$22,4,0),"")</f>
        <v/>
      </c>
      <c r="G4395" s="242"/>
      <c r="H4395" s="233"/>
      <c r="I4395" s="241"/>
      <c r="J4395" s="241"/>
      <c r="K4395" s="241"/>
      <c r="L4395" s="239"/>
      <c r="M4395" s="244"/>
      <c r="N4395" s="245" t="str">
        <f t="shared" ca="1" si="477"/>
        <v/>
      </c>
      <c r="O4395" s="239"/>
      <c r="P4395" s="244"/>
      <c r="Q4395" s="245" t="str">
        <f t="shared" si="478"/>
        <v/>
      </c>
      <c r="U4395" s="246" t="str">
        <f>IFERROR(VLOOKUP(C4395,'BASE EQUIPOS'!$G$8:$O$22,9,0)," ")</f>
        <v xml:space="preserve"> </v>
      </c>
      <c r="V4395" s="232" t="str">
        <f t="shared" si="480"/>
        <v/>
      </c>
      <c r="W4395" s="232" t="str">
        <f t="shared" si="481"/>
        <v/>
      </c>
      <c r="X4395" s="232" t="str">
        <f>IFERROR(VLOOKUP(W4395,Datos!$P$4:$Q$18,2,0),"")</f>
        <v/>
      </c>
      <c r="Y4395" s="232" t="str">
        <f t="shared" si="482"/>
        <v/>
      </c>
      <c r="AA4395" s="314" t="str">
        <f t="shared" ca="1" si="479"/>
        <v/>
      </c>
    </row>
    <row r="4396" spans="1:27" x14ac:dyDescent="0.3">
      <c r="A4396" s="238"/>
      <c r="B4396" s="241" t="str">
        <f t="shared" si="483"/>
        <v/>
      </c>
      <c r="C4396" s="239"/>
      <c r="D4396" s="240" t="str">
        <f>IF(C4396&lt;&gt;"",VLOOKUP(C4396,'BASE EQUIPOS'!$G$8:$H$22,2,0),"")</f>
        <v/>
      </c>
      <c r="E4396" s="241" t="str">
        <f>IF(C4396&lt;&gt;"",VLOOKUP(C4396,'BASE EQUIPOS'!$G$8:$I$22,3,0),"")</f>
        <v/>
      </c>
      <c r="F4396" s="241" t="str">
        <f>IF(C4396&lt;&gt;"",VLOOKUP(C4396,'BASE EQUIPOS'!$G$8:$J$22,4,0),"")</f>
        <v/>
      </c>
      <c r="G4396" s="242"/>
      <c r="H4396" s="233"/>
      <c r="I4396" s="241"/>
      <c r="J4396" s="241"/>
      <c r="K4396" s="241"/>
      <c r="L4396" s="239"/>
      <c r="M4396" s="244"/>
      <c r="N4396" s="245" t="str">
        <f t="shared" ca="1" si="477"/>
        <v/>
      </c>
      <c r="O4396" s="239"/>
      <c r="P4396" s="244"/>
      <c r="Q4396" s="245" t="str">
        <f t="shared" si="478"/>
        <v/>
      </c>
      <c r="U4396" s="246" t="str">
        <f>IFERROR(VLOOKUP(C4396,'BASE EQUIPOS'!$G$8:$O$22,9,0)," ")</f>
        <v xml:space="preserve"> </v>
      </c>
      <c r="V4396" s="232" t="str">
        <f t="shared" si="480"/>
        <v/>
      </c>
      <c r="W4396" s="232" t="str">
        <f t="shared" si="481"/>
        <v/>
      </c>
      <c r="X4396" s="232" t="str">
        <f>IFERROR(VLOOKUP(W4396,Datos!$P$4:$Q$18,2,0),"")</f>
        <v/>
      </c>
      <c r="Y4396" s="232" t="str">
        <f t="shared" si="482"/>
        <v/>
      </c>
      <c r="AA4396" s="314" t="str">
        <f t="shared" ca="1" si="479"/>
        <v/>
      </c>
    </row>
    <row r="4397" spans="1:27" x14ac:dyDescent="0.3">
      <c r="A4397" s="238"/>
      <c r="B4397" s="241" t="str">
        <f t="shared" si="483"/>
        <v/>
      </c>
      <c r="C4397" s="239"/>
      <c r="D4397" s="240" t="str">
        <f>IF(C4397&lt;&gt;"",VLOOKUP(C4397,'BASE EQUIPOS'!$G$8:$H$22,2,0),"")</f>
        <v/>
      </c>
      <c r="E4397" s="241" t="str">
        <f>IF(C4397&lt;&gt;"",VLOOKUP(C4397,'BASE EQUIPOS'!$G$8:$I$22,3,0),"")</f>
        <v/>
      </c>
      <c r="F4397" s="241" t="str">
        <f>IF(C4397&lt;&gt;"",VLOOKUP(C4397,'BASE EQUIPOS'!$G$8:$J$22,4,0),"")</f>
        <v/>
      </c>
      <c r="G4397" s="242"/>
      <c r="H4397" s="233"/>
      <c r="I4397" s="241"/>
      <c r="J4397" s="241"/>
      <c r="K4397" s="241"/>
      <c r="L4397" s="239"/>
      <c r="M4397" s="244"/>
      <c r="N4397" s="245" t="str">
        <f t="shared" ca="1" si="477"/>
        <v/>
      </c>
      <c r="O4397" s="239"/>
      <c r="P4397" s="244"/>
      <c r="Q4397" s="245" t="str">
        <f t="shared" si="478"/>
        <v/>
      </c>
      <c r="U4397" s="246" t="str">
        <f>IFERROR(VLOOKUP(C4397,'BASE EQUIPOS'!$G$8:$O$22,9,0)," ")</f>
        <v xml:space="preserve"> </v>
      </c>
      <c r="V4397" s="232" t="str">
        <f t="shared" si="480"/>
        <v/>
      </c>
      <c r="W4397" s="232" t="str">
        <f t="shared" si="481"/>
        <v/>
      </c>
      <c r="X4397" s="232" t="str">
        <f>IFERROR(VLOOKUP(W4397,Datos!$P$4:$Q$18,2,0),"")</f>
        <v/>
      </c>
      <c r="Y4397" s="232" t="str">
        <f t="shared" si="482"/>
        <v/>
      </c>
      <c r="AA4397" s="314" t="str">
        <f t="shared" ca="1" si="479"/>
        <v/>
      </c>
    </row>
    <row r="4398" spans="1:27" x14ac:dyDescent="0.3">
      <c r="A4398" s="238"/>
      <c r="B4398" s="241" t="str">
        <f t="shared" si="483"/>
        <v/>
      </c>
      <c r="C4398" s="239"/>
      <c r="D4398" s="240" t="str">
        <f>IF(C4398&lt;&gt;"",VLOOKUP(C4398,'BASE EQUIPOS'!$G$8:$H$22,2,0),"")</f>
        <v/>
      </c>
      <c r="E4398" s="241" t="str">
        <f>IF(C4398&lt;&gt;"",VLOOKUP(C4398,'BASE EQUIPOS'!$G$8:$I$22,3,0),"")</f>
        <v/>
      </c>
      <c r="F4398" s="241" t="str">
        <f>IF(C4398&lt;&gt;"",VLOOKUP(C4398,'BASE EQUIPOS'!$G$8:$J$22,4,0),"")</f>
        <v/>
      </c>
      <c r="G4398" s="242"/>
      <c r="H4398" s="233"/>
      <c r="I4398" s="241"/>
      <c r="J4398" s="241"/>
      <c r="K4398" s="241"/>
      <c r="L4398" s="239"/>
      <c r="M4398" s="244"/>
      <c r="N4398" s="245" t="str">
        <f t="shared" ca="1" si="477"/>
        <v/>
      </c>
      <c r="O4398" s="239"/>
      <c r="P4398" s="244"/>
      <c r="Q4398" s="245" t="str">
        <f t="shared" si="478"/>
        <v/>
      </c>
      <c r="U4398" s="246" t="str">
        <f>IFERROR(VLOOKUP(C4398,'BASE EQUIPOS'!$G$8:$O$22,9,0)," ")</f>
        <v xml:space="preserve"> </v>
      </c>
      <c r="V4398" s="232" t="str">
        <f t="shared" si="480"/>
        <v/>
      </c>
      <c r="W4398" s="232" t="str">
        <f t="shared" si="481"/>
        <v/>
      </c>
      <c r="X4398" s="232" t="str">
        <f>IFERROR(VLOOKUP(W4398,Datos!$P$4:$Q$18,2,0),"")</f>
        <v/>
      </c>
      <c r="Y4398" s="232" t="str">
        <f t="shared" si="482"/>
        <v/>
      </c>
      <c r="AA4398" s="314" t="str">
        <f t="shared" ca="1" si="479"/>
        <v/>
      </c>
    </row>
    <row r="4399" spans="1:27" x14ac:dyDescent="0.3">
      <c r="A4399" s="238"/>
      <c r="B4399" s="241" t="str">
        <f t="shared" si="483"/>
        <v/>
      </c>
      <c r="C4399" s="239"/>
      <c r="D4399" s="240" t="str">
        <f>IF(C4399&lt;&gt;"",VLOOKUP(C4399,'BASE EQUIPOS'!$G$8:$H$22,2,0),"")</f>
        <v/>
      </c>
      <c r="E4399" s="241" t="str">
        <f>IF(C4399&lt;&gt;"",VLOOKUP(C4399,'BASE EQUIPOS'!$G$8:$I$22,3,0),"")</f>
        <v/>
      </c>
      <c r="F4399" s="241" t="str">
        <f>IF(C4399&lt;&gt;"",VLOOKUP(C4399,'BASE EQUIPOS'!$G$8:$J$22,4,0),"")</f>
        <v/>
      </c>
      <c r="G4399" s="242"/>
      <c r="H4399" s="233"/>
      <c r="I4399" s="241"/>
      <c r="J4399" s="241"/>
      <c r="K4399" s="241"/>
      <c r="L4399" s="239"/>
      <c r="M4399" s="244"/>
      <c r="N4399" s="245" t="str">
        <f t="shared" ca="1" si="477"/>
        <v/>
      </c>
      <c r="O4399" s="239"/>
      <c r="P4399" s="244"/>
      <c r="Q4399" s="245" t="str">
        <f t="shared" si="478"/>
        <v/>
      </c>
      <c r="U4399" s="246" t="str">
        <f>IFERROR(VLOOKUP(C4399,'BASE EQUIPOS'!$G$8:$O$22,9,0)," ")</f>
        <v xml:space="preserve"> </v>
      </c>
      <c r="V4399" s="232" t="str">
        <f t="shared" si="480"/>
        <v/>
      </c>
      <c r="W4399" s="232" t="str">
        <f t="shared" si="481"/>
        <v/>
      </c>
      <c r="X4399" s="232" t="str">
        <f>IFERROR(VLOOKUP(W4399,Datos!$P$4:$Q$18,2,0),"")</f>
        <v/>
      </c>
      <c r="Y4399" s="232" t="str">
        <f t="shared" si="482"/>
        <v/>
      </c>
      <c r="AA4399" s="314" t="str">
        <f t="shared" ca="1" si="479"/>
        <v/>
      </c>
    </row>
    <row r="4400" spans="1:27" x14ac:dyDescent="0.3">
      <c r="A4400" s="238"/>
      <c r="B4400" s="241" t="str">
        <f t="shared" si="483"/>
        <v/>
      </c>
      <c r="C4400" s="239"/>
      <c r="D4400" s="240" t="str">
        <f>IF(C4400&lt;&gt;"",VLOOKUP(C4400,'BASE EQUIPOS'!$G$8:$H$22,2,0),"")</f>
        <v/>
      </c>
      <c r="E4400" s="241" t="str">
        <f>IF(C4400&lt;&gt;"",VLOOKUP(C4400,'BASE EQUIPOS'!$G$8:$I$22,3,0),"")</f>
        <v/>
      </c>
      <c r="F4400" s="241" t="str">
        <f>IF(C4400&lt;&gt;"",VLOOKUP(C4400,'BASE EQUIPOS'!$G$8:$J$22,4,0),"")</f>
        <v/>
      </c>
      <c r="G4400" s="242"/>
      <c r="H4400" s="233"/>
      <c r="I4400" s="241"/>
      <c r="J4400" s="241"/>
      <c r="K4400" s="241"/>
      <c r="L4400" s="239"/>
      <c r="M4400" s="244"/>
      <c r="N4400" s="245" t="str">
        <f t="shared" ca="1" si="477"/>
        <v/>
      </c>
      <c r="O4400" s="239"/>
      <c r="P4400" s="244"/>
      <c r="Q4400" s="245" t="str">
        <f t="shared" si="478"/>
        <v/>
      </c>
      <c r="U4400" s="246" t="str">
        <f>IFERROR(VLOOKUP(C4400,'BASE EQUIPOS'!$G$8:$O$22,9,0)," ")</f>
        <v xml:space="preserve"> </v>
      </c>
      <c r="V4400" s="232" t="str">
        <f t="shared" si="480"/>
        <v/>
      </c>
      <c r="W4400" s="232" t="str">
        <f t="shared" si="481"/>
        <v/>
      </c>
      <c r="X4400" s="232" t="str">
        <f>IFERROR(VLOOKUP(W4400,Datos!$P$4:$Q$18,2,0),"")</f>
        <v/>
      </c>
      <c r="Y4400" s="232" t="str">
        <f t="shared" si="482"/>
        <v/>
      </c>
      <c r="AA4400" s="314" t="str">
        <f t="shared" ca="1" si="479"/>
        <v/>
      </c>
    </row>
    <row r="4401" spans="1:27" x14ac:dyDescent="0.3">
      <c r="A4401" s="238"/>
      <c r="B4401" s="241" t="str">
        <f t="shared" si="483"/>
        <v/>
      </c>
      <c r="C4401" s="239"/>
      <c r="D4401" s="240" t="str">
        <f>IF(C4401&lt;&gt;"",VLOOKUP(C4401,'BASE EQUIPOS'!$G$8:$H$22,2,0),"")</f>
        <v/>
      </c>
      <c r="E4401" s="241" t="str">
        <f>IF(C4401&lt;&gt;"",VLOOKUP(C4401,'BASE EQUIPOS'!$G$8:$I$22,3,0),"")</f>
        <v/>
      </c>
      <c r="F4401" s="241" t="str">
        <f>IF(C4401&lt;&gt;"",VLOOKUP(C4401,'BASE EQUIPOS'!$G$8:$J$22,4,0),"")</f>
        <v/>
      </c>
      <c r="G4401" s="242"/>
      <c r="H4401" s="233"/>
      <c r="I4401" s="241"/>
      <c r="J4401" s="241"/>
      <c r="K4401" s="241"/>
      <c r="L4401" s="239"/>
      <c r="M4401" s="244"/>
      <c r="N4401" s="245" t="str">
        <f t="shared" ca="1" si="477"/>
        <v/>
      </c>
      <c r="O4401" s="239"/>
      <c r="P4401" s="244"/>
      <c r="Q4401" s="245" t="str">
        <f t="shared" si="478"/>
        <v/>
      </c>
      <c r="U4401" s="246" t="str">
        <f>IFERROR(VLOOKUP(C4401,'BASE EQUIPOS'!$G$8:$O$22,9,0)," ")</f>
        <v xml:space="preserve"> </v>
      </c>
      <c r="V4401" s="232" t="str">
        <f t="shared" si="480"/>
        <v/>
      </c>
      <c r="W4401" s="232" t="str">
        <f t="shared" si="481"/>
        <v/>
      </c>
      <c r="X4401" s="232" t="str">
        <f>IFERROR(VLOOKUP(W4401,Datos!$P$4:$Q$18,2,0),"")</f>
        <v/>
      </c>
      <c r="Y4401" s="232" t="str">
        <f t="shared" si="482"/>
        <v/>
      </c>
      <c r="AA4401" s="314" t="str">
        <f t="shared" ca="1" si="479"/>
        <v/>
      </c>
    </row>
    <row r="4402" spans="1:27" x14ac:dyDescent="0.3">
      <c r="A4402" s="238"/>
      <c r="B4402" s="241" t="str">
        <f t="shared" si="483"/>
        <v/>
      </c>
      <c r="C4402" s="239"/>
      <c r="D4402" s="240" t="str">
        <f>IF(C4402&lt;&gt;"",VLOOKUP(C4402,'BASE EQUIPOS'!$G$8:$H$22,2,0),"")</f>
        <v/>
      </c>
      <c r="E4402" s="241" t="str">
        <f>IF(C4402&lt;&gt;"",VLOOKUP(C4402,'BASE EQUIPOS'!$G$8:$I$22,3,0),"")</f>
        <v/>
      </c>
      <c r="F4402" s="241" t="str">
        <f>IF(C4402&lt;&gt;"",VLOOKUP(C4402,'BASE EQUIPOS'!$G$8:$J$22,4,0),"")</f>
        <v/>
      </c>
      <c r="G4402" s="242"/>
      <c r="H4402" s="233"/>
      <c r="I4402" s="241"/>
      <c r="J4402" s="241"/>
      <c r="K4402" s="241"/>
      <c r="L4402" s="239"/>
      <c r="M4402" s="244"/>
      <c r="N4402" s="245" t="str">
        <f t="shared" ca="1" si="477"/>
        <v/>
      </c>
      <c r="O4402" s="239"/>
      <c r="P4402" s="244"/>
      <c r="Q4402" s="245" t="str">
        <f t="shared" si="478"/>
        <v/>
      </c>
      <c r="U4402" s="246" t="str">
        <f>IFERROR(VLOOKUP(C4402,'BASE EQUIPOS'!$G$8:$O$22,9,0)," ")</f>
        <v xml:space="preserve"> </v>
      </c>
      <c r="V4402" s="232" t="str">
        <f t="shared" si="480"/>
        <v/>
      </c>
      <c r="W4402" s="232" t="str">
        <f t="shared" si="481"/>
        <v/>
      </c>
      <c r="X4402" s="232" t="str">
        <f>IFERROR(VLOOKUP(W4402,Datos!$P$4:$Q$18,2,0),"")</f>
        <v/>
      </c>
      <c r="Y4402" s="232" t="str">
        <f t="shared" si="482"/>
        <v/>
      </c>
      <c r="AA4402" s="314" t="str">
        <f t="shared" ca="1" si="479"/>
        <v/>
      </c>
    </row>
    <row r="4403" spans="1:27" x14ac:dyDescent="0.3">
      <c r="A4403" s="238"/>
      <c r="B4403" s="241" t="str">
        <f t="shared" si="483"/>
        <v/>
      </c>
      <c r="C4403" s="239"/>
      <c r="D4403" s="240" t="str">
        <f>IF(C4403&lt;&gt;"",VLOOKUP(C4403,'BASE EQUIPOS'!$G$8:$H$22,2,0),"")</f>
        <v/>
      </c>
      <c r="E4403" s="241" t="str">
        <f>IF(C4403&lt;&gt;"",VLOOKUP(C4403,'BASE EQUIPOS'!$G$8:$I$22,3,0),"")</f>
        <v/>
      </c>
      <c r="F4403" s="241" t="str">
        <f>IF(C4403&lt;&gt;"",VLOOKUP(C4403,'BASE EQUIPOS'!$G$8:$J$22,4,0),"")</f>
        <v/>
      </c>
      <c r="G4403" s="242"/>
      <c r="H4403" s="233"/>
      <c r="I4403" s="241"/>
      <c r="J4403" s="241"/>
      <c r="K4403" s="241"/>
      <c r="L4403" s="239"/>
      <c r="M4403" s="244"/>
      <c r="N4403" s="245" t="str">
        <f t="shared" ca="1" si="477"/>
        <v/>
      </c>
      <c r="O4403" s="239"/>
      <c r="P4403" s="244"/>
      <c r="Q4403" s="245" t="str">
        <f t="shared" si="478"/>
        <v/>
      </c>
      <c r="U4403" s="246" t="str">
        <f>IFERROR(VLOOKUP(C4403,'BASE EQUIPOS'!$G$8:$O$22,9,0)," ")</f>
        <v xml:space="preserve"> </v>
      </c>
      <c r="V4403" s="232" t="str">
        <f t="shared" si="480"/>
        <v/>
      </c>
      <c r="W4403" s="232" t="str">
        <f t="shared" si="481"/>
        <v/>
      </c>
      <c r="X4403" s="232" t="str">
        <f>IFERROR(VLOOKUP(W4403,Datos!$P$4:$Q$18,2,0),"")</f>
        <v/>
      </c>
      <c r="Y4403" s="232" t="str">
        <f t="shared" si="482"/>
        <v/>
      </c>
      <c r="AA4403" s="314" t="str">
        <f t="shared" ca="1" si="479"/>
        <v/>
      </c>
    </row>
    <row r="4404" spans="1:27" x14ac:dyDescent="0.3">
      <c r="A4404" s="238"/>
      <c r="B4404" s="241" t="str">
        <f t="shared" si="483"/>
        <v/>
      </c>
      <c r="C4404" s="239"/>
      <c r="D4404" s="240" t="str">
        <f>IF(C4404&lt;&gt;"",VLOOKUP(C4404,'BASE EQUIPOS'!$G$8:$H$22,2,0),"")</f>
        <v/>
      </c>
      <c r="E4404" s="241" t="str">
        <f>IF(C4404&lt;&gt;"",VLOOKUP(C4404,'BASE EQUIPOS'!$G$8:$I$22,3,0),"")</f>
        <v/>
      </c>
      <c r="F4404" s="241" t="str">
        <f>IF(C4404&lt;&gt;"",VLOOKUP(C4404,'BASE EQUIPOS'!$G$8:$J$22,4,0),"")</f>
        <v/>
      </c>
      <c r="G4404" s="242"/>
      <c r="H4404" s="233"/>
      <c r="I4404" s="241"/>
      <c r="J4404" s="241"/>
      <c r="K4404" s="241"/>
      <c r="L4404" s="239"/>
      <c r="M4404" s="244"/>
      <c r="N4404" s="245" t="str">
        <f t="shared" ca="1" si="477"/>
        <v/>
      </c>
      <c r="O4404" s="239"/>
      <c r="P4404" s="244"/>
      <c r="Q4404" s="245" t="str">
        <f t="shared" si="478"/>
        <v/>
      </c>
      <c r="U4404" s="246" t="str">
        <f>IFERROR(VLOOKUP(C4404,'BASE EQUIPOS'!$G$8:$O$22,9,0)," ")</f>
        <v xml:space="preserve"> </v>
      </c>
      <c r="V4404" s="232" t="str">
        <f t="shared" si="480"/>
        <v/>
      </c>
      <c r="W4404" s="232" t="str">
        <f t="shared" si="481"/>
        <v/>
      </c>
      <c r="X4404" s="232" t="str">
        <f>IFERROR(VLOOKUP(W4404,Datos!$P$4:$Q$18,2,0),"")</f>
        <v/>
      </c>
      <c r="Y4404" s="232" t="str">
        <f t="shared" si="482"/>
        <v/>
      </c>
      <c r="AA4404" s="314" t="str">
        <f t="shared" ca="1" si="479"/>
        <v/>
      </c>
    </row>
    <row r="4405" spans="1:27" x14ac:dyDescent="0.3">
      <c r="A4405" s="238"/>
      <c r="B4405" s="241" t="str">
        <f t="shared" si="483"/>
        <v/>
      </c>
      <c r="C4405" s="239"/>
      <c r="D4405" s="240" t="str">
        <f>IF(C4405&lt;&gt;"",VLOOKUP(C4405,'BASE EQUIPOS'!$G$8:$H$22,2,0),"")</f>
        <v/>
      </c>
      <c r="E4405" s="241" t="str">
        <f>IF(C4405&lt;&gt;"",VLOOKUP(C4405,'BASE EQUIPOS'!$G$8:$I$22,3,0),"")</f>
        <v/>
      </c>
      <c r="F4405" s="241" t="str">
        <f>IF(C4405&lt;&gt;"",VLOOKUP(C4405,'BASE EQUIPOS'!$G$8:$J$22,4,0),"")</f>
        <v/>
      </c>
      <c r="G4405" s="242"/>
      <c r="H4405" s="233"/>
      <c r="I4405" s="241"/>
      <c r="J4405" s="241"/>
      <c r="K4405" s="241"/>
      <c r="L4405" s="239"/>
      <c r="M4405" s="244"/>
      <c r="N4405" s="245" t="str">
        <f t="shared" ca="1" si="477"/>
        <v/>
      </c>
      <c r="O4405" s="239"/>
      <c r="P4405" s="244"/>
      <c r="Q4405" s="245" t="str">
        <f t="shared" si="478"/>
        <v/>
      </c>
      <c r="U4405" s="246" t="str">
        <f>IFERROR(VLOOKUP(C4405,'BASE EQUIPOS'!$G$8:$O$22,9,0)," ")</f>
        <v xml:space="preserve"> </v>
      </c>
      <c r="V4405" s="232" t="str">
        <f t="shared" si="480"/>
        <v/>
      </c>
      <c r="W4405" s="232" t="str">
        <f t="shared" si="481"/>
        <v/>
      </c>
      <c r="X4405" s="232" t="str">
        <f>IFERROR(VLOOKUP(W4405,Datos!$P$4:$Q$18,2,0),"")</f>
        <v/>
      </c>
      <c r="Y4405" s="232" t="str">
        <f t="shared" si="482"/>
        <v/>
      </c>
      <c r="AA4405" s="314" t="str">
        <f t="shared" ca="1" si="479"/>
        <v/>
      </c>
    </row>
    <row r="4406" spans="1:27" x14ac:dyDescent="0.3">
      <c r="A4406" s="238"/>
      <c r="B4406" s="241" t="str">
        <f t="shared" si="483"/>
        <v/>
      </c>
      <c r="C4406" s="239"/>
      <c r="D4406" s="240" t="str">
        <f>IF(C4406&lt;&gt;"",VLOOKUP(C4406,'BASE EQUIPOS'!$G$8:$H$22,2,0),"")</f>
        <v/>
      </c>
      <c r="E4406" s="241" t="str">
        <f>IF(C4406&lt;&gt;"",VLOOKUP(C4406,'BASE EQUIPOS'!$G$8:$I$22,3,0),"")</f>
        <v/>
      </c>
      <c r="F4406" s="241" t="str">
        <f>IF(C4406&lt;&gt;"",VLOOKUP(C4406,'BASE EQUIPOS'!$G$8:$J$22,4,0),"")</f>
        <v/>
      </c>
      <c r="G4406" s="242"/>
      <c r="H4406" s="233"/>
      <c r="I4406" s="241"/>
      <c r="J4406" s="241"/>
      <c r="K4406" s="241"/>
      <c r="L4406" s="239"/>
      <c r="M4406" s="244"/>
      <c r="N4406" s="245" t="str">
        <f t="shared" ca="1" si="477"/>
        <v/>
      </c>
      <c r="O4406" s="239"/>
      <c r="P4406" s="244"/>
      <c r="Q4406" s="245" t="str">
        <f t="shared" si="478"/>
        <v/>
      </c>
      <c r="U4406" s="246" t="str">
        <f>IFERROR(VLOOKUP(C4406,'BASE EQUIPOS'!$G$8:$O$22,9,0)," ")</f>
        <v xml:space="preserve"> </v>
      </c>
      <c r="V4406" s="232" t="str">
        <f t="shared" si="480"/>
        <v/>
      </c>
      <c r="W4406" s="232" t="str">
        <f t="shared" si="481"/>
        <v/>
      </c>
      <c r="X4406" s="232" t="str">
        <f>IFERROR(VLOOKUP(W4406,Datos!$P$4:$Q$18,2,0),"")</f>
        <v/>
      </c>
      <c r="Y4406" s="232" t="str">
        <f t="shared" si="482"/>
        <v/>
      </c>
      <c r="AA4406" s="314" t="str">
        <f t="shared" ca="1" si="479"/>
        <v/>
      </c>
    </row>
    <row r="4407" spans="1:27" x14ac:dyDescent="0.3">
      <c r="A4407" s="238"/>
      <c r="B4407" s="241" t="str">
        <f t="shared" si="483"/>
        <v/>
      </c>
      <c r="C4407" s="239"/>
      <c r="D4407" s="240" t="str">
        <f>IF(C4407&lt;&gt;"",VLOOKUP(C4407,'BASE EQUIPOS'!$G$8:$H$22,2,0),"")</f>
        <v/>
      </c>
      <c r="E4407" s="241" t="str">
        <f>IF(C4407&lt;&gt;"",VLOOKUP(C4407,'BASE EQUIPOS'!$G$8:$I$22,3,0),"")</f>
        <v/>
      </c>
      <c r="F4407" s="241" t="str">
        <f>IF(C4407&lt;&gt;"",VLOOKUP(C4407,'BASE EQUIPOS'!$G$8:$J$22,4,0),"")</f>
        <v/>
      </c>
      <c r="G4407" s="242"/>
      <c r="H4407" s="233"/>
      <c r="I4407" s="241"/>
      <c r="J4407" s="241"/>
      <c r="K4407" s="241"/>
      <c r="L4407" s="239"/>
      <c r="M4407" s="244"/>
      <c r="N4407" s="245" t="str">
        <f t="shared" ca="1" si="477"/>
        <v/>
      </c>
      <c r="O4407" s="239"/>
      <c r="P4407" s="244"/>
      <c r="Q4407" s="245" t="str">
        <f t="shared" si="478"/>
        <v/>
      </c>
      <c r="U4407" s="246" t="str">
        <f>IFERROR(VLOOKUP(C4407,'BASE EQUIPOS'!$G$8:$O$22,9,0)," ")</f>
        <v xml:space="preserve"> </v>
      </c>
      <c r="V4407" s="232" t="str">
        <f t="shared" si="480"/>
        <v/>
      </c>
      <c r="W4407" s="232" t="str">
        <f t="shared" si="481"/>
        <v/>
      </c>
      <c r="X4407" s="232" t="str">
        <f>IFERROR(VLOOKUP(W4407,Datos!$P$4:$Q$18,2,0),"")</f>
        <v/>
      </c>
      <c r="Y4407" s="232" t="str">
        <f t="shared" si="482"/>
        <v/>
      </c>
      <c r="AA4407" s="314" t="str">
        <f t="shared" ca="1" si="479"/>
        <v/>
      </c>
    </row>
    <row r="4408" spans="1:27" x14ac:dyDescent="0.3">
      <c r="A4408" s="238"/>
      <c r="B4408" s="241" t="str">
        <f t="shared" si="483"/>
        <v/>
      </c>
      <c r="C4408" s="239"/>
      <c r="D4408" s="240" t="str">
        <f>IF(C4408&lt;&gt;"",VLOOKUP(C4408,'BASE EQUIPOS'!$G$8:$H$22,2,0),"")</f>
        <v/>
      </c>
      <c r="E4408" s="241" t="str">
        <f>IF(C4408&lt;&gt;"",VLOOKUP(C4408,'BASE EQUIPOS'!$G$8:$I$22,3,0),"")</f>
        <v/>
      </c>
      <c r="F4408" s="241" t="str">
        <f>IF(C4408&lt;&gt;"",VLOOKUP(C4408,'BASE EQUIPOS'!$G$8:$J$22,4,0),"")</f>
        <v/>
      </c>
      <c r="G4408" s="242"/>
      <c r="H4408" s="233"/>
      <c r="I4408" s="241"/>
      <c r="J4408" s="241"/>
      <c r="K4408" s="241"/>
      <c r="L4408" s="239"/>
      <c r="M4408" s="244"/>
      <c r="N4408" s="245" t="str">
        <f t="shared" ca="1" si="477"/>
        <v/>
      </c>
      <c r="O4408" s="239"/>
      <c r="P4408" s="244"/>
      <c r="Q4408" s="245" t="str">
        <f t="shared" si="478"/>
        <v/>
      </c>
      <c r="U4408" s="246" t="str">
        <f>IFERROR(VLOOKUP(C4408,'BASE EQUIPOS'!$G$8:$O$22,9,0)," ")</f>
        <v xml:space="preserve"> </v>
      </c>
      <c r="V4408" s="232" t="str">
        <f t="shared" si="480"/>
        <v/>
      </c>
      <c r="W4408" s="232" t="str">
        <f t="shared" si="481"/>
        <v/>
      </c>
      <c r="X4408" s="232" t="str">
        <f>IFERROR(VLOOKUP(W4408,Datos!$P$4:$Q$18,2,0),"")</f>
        <v/>
      </c>
      <c r="Y4408" s="232" t="str">
        <f t="shared" si="482"/>
        <v/>
      </c>
      <c r="AA4408" s="314" t="str">
        <f t="shared" ca="1" si="479"/>
        <v/>
      </c>
    </row>
    <row r="4409" spans="1:27" x14ac:dyDescent="0.3">
      <c r="A4409" s="238"/>
      <c r="B4409" s="241" t="str">
        <f t="shared" si="483"/>
        <v/>
      </c>
      <c r="C4409" s="239"/>
      <c r="D4409" s="240" t="str">
        <f>IF(C4409&lt;&gt;"",VLOOKUP(C4409,'BASE EQUIPOS'!$G$8:$H$22,2,0),"")</f>
        <v/>
      </c>
      <c r="E4409" s="241" t="str">
        <f>IF(C4409&lt;&gt;"",VLOOKUP(C4409,'BASE EQUIPOS'!$G$8:$I$22,3,0),"")</f>
        <v/>
      </c>
      <c r="F4409" s="241" t="str">
        <f>IF(C4409&lt;&gt;"",VLOOKUP(C4409,'BASE EQUIPOS'!$G$8:$J$22,4,0),"")</f>
        <v/>
      </c>
      <c r="G4409" s="242"/>
      <c r="H4409" s="233"/>
      <c r="I4409" s="241"/>
      <c r="J4409" s="241"/>
      <c r="K4409" s="241"/>
      <c r="L4409" s="239"/>
      <c r="M4409" s="244"/>
      <c r="N4409" s="245" t="str">
        <f t="shared" ca="1" si="477"/>
        <v/>
      </c>
      <c r="O4409" s="239"/>
      <c r="P4409" s="244"/>
      <c r="Q4409" s="245" t="str">
        <f t="shared" si="478"/>
        <v/>
      </c>
      <c r="U4409" s="246" t="str">
        <f>IFERROR(VLOOKUP(C4409,'BASE EQUIPOS'!$G$8:$O$22,9,0)," ")</f>
        <v xml:space="preserve"> </v>
      </c>
      <c r="V4409" s="232" t="str">
        <f t="shared" si="480"/>
        <v/>
      </c>
      <c r="W4409" s="232" t="str">
        <f t="shared" si="481"/>
        <v/>
      </c>
      <c r="X4409" s="232" t="str">
        <f>IFERROR(VLOOKUP(W4409,Datos!$P$4:$Q$18,2,0),"")</f>
        <v/>
      </c>
      <c r="Y4409" s="232" t="str">
        <f t="shared" si="482"/>
        <v/>
      </c>
      <c r="AA4409" s="314" t="str">
        <f t="shared" ca="1" si="479"/>
        <v/>
      </c>
    </row>
    <row r="4410" spans="1:27" x14ac:dyDescent="0.3">
      <c r="A4410" s="238"/>
      <c r="B4410" s="241" t="str">
        <f t="shared" si="483"/>
        <v/>
      </c>
      <c r="C4410" s="239"/>
      <c r="D4410" s="240" t="str">
        <f>IF(C4410&lt;&gt;"",VLOOKUP(C4410,'BASE EQUIPOS'!$G$8:$H$22,2,0),"")</f>
        <v/>
      </c>
      <c r="E4410" s="241" t="str">
        <f>IF(C4410&lt;&gt;"",VLOOKUP(C4410,'BASE EQUIPOS'!$G$8:$I$22,3,0),"")</f>
        <v/>
      </c>
      <c r="F4410" s="241" t="str">
        <f>IF(C4410&lt;&gt;"",VLOOKUP(C4410,'BASE EQUIPOS'!$G$8:$J$22,4,0),"")</f>
        <v/>
      </c>
      <c r="G4410" s="242"/>
      <c r="H4410" s="233"/>
      <c r="I4410" s="241"/>
      <c r="J4410" s="241"/>
      <c r="K4410" s="241"/>
      <c r="L4410" s="239"/>
      <c r="M4410" s="244"/>
      <c r="N4410" s="245" t="str">
        <f t="shared" ca="1" si="477"/>
        <v/>
      </c>
      <c r="O4410" s="239"/>
      <c r="P4410" s="244"/>
      <c r="Q4410" s="245" t="str">
        <f t="shared" si="478"/>
        <v/>
      </c>
      <c r="U4410" s="246" t="str">
        <f>IFERROR(VLOOKUP(C4410,'BASE EQUIPOS'!$G$8:$O$22,9,0)," ")</f>
        <v xml:space="preserve"> </v>
      </c>
      <c r="V4410" s="232" t="str">
        <f t="shared" si="480"/>
        <v/>
      </c>
      <c r="W4410" s="232" t="str">
        <f t="shared" si="481"/>
        <v/>
      </c>
      <c r="X4410" s="232" t="str">
        <f>IFERROR(VLOOKUP(W4410,Datos!$P$4:$Q$18,2,0),"")</f>
        <v/>
      </c>
      <c r="Y4410" s="232" t="str">
        <f t="shared" si="482"/>
        <v/>
      </c>
      <c r="AA4410" s="314" t="str">
        <f t="shared" ca="1" si="479"/>
        <v/>
      </c>
    </row>
    <row r="4411" spans="1:27" x14ac:dyDescent="0.3">
      <c r="A4411" s="238"/>
      <c r="B4411" s="241" t="str">
        <f t="shared" si="483"/>
        <v/>
      </c>
      <c r="C4411" s="239"/>
      <c r="D4411" s="240" t="str">
        <f>IF(C4411&lt;&gt;"",VLOOKUP(C4411,'BASE EQUIPOS'!$G$8:$H$22,2,0),"")</f>
        <v/>
      </c>
      <c r="E4411" s="241" t="str">
        <f>IF(C4411&lt;&gt;"",VLOOKUP(C4411,'BASE EQUIPOS'!$G$8:$I$22,3,0),"")</f>
        <v/>
      </c>
      <c r="F4411" s="241" t="str">
        <f>IF(C4411&lt;&gt;"",VLOOKUP(C4411,'BASE EQUIPOS'!$G$8:$J$22,4,0),"")</f>
        <v/>
      </c>
      <c r="G4411" s="242"/>
      <c r="H4411" s="233"/>
      <c r="I4411" s="241"/>
      <c r="J4411" s="241"/>
      <c r="K4411" s="241"/>
      <c r="L4411" s="239"/>
      <c r="M4411" s="244"/>
      <c r="N4411" s="245" t="str">
        <f t="shared" ca="1" si="477"/>
        <v/>
      </c>
      <c r="O4411" s="239"/>
      <c r="P4411" s="244"/>
      <c r="Q4411" s="245" t="str">
        <f t="shared" si="478"/>
        <v/>
      </c>
      <c r="U4411" s="246" t="str">
        <f>IFERROR(VLOOKUP(C4411,'BASE EQUIPOS'!$G$8:$O$22,9,0)," ")</f>
        <v xml:space="preserve"> </v>
      </c>
      <c r="V4411" s="232" t="str">
        <f t="shared" si="480"/>
        <v/>
      </c>
      <c r="W4411" s="232" t="str">
        <f t="shared" si="481"/>
        <v/>
      </c>
      <c r="X4411" s="232" t="str">
        <f>IFERROR(VLOOKUP(W4411,Datos!$P$4:$Q$18,2,0),"")</f>
        <v/>
      </c>
      <c r="Y4411" s="232" t="str">
        <f t="shared" si="482"/>
        <v/>
      </c>
      <c r="AA4411" s="314" t="str">
        <f t="shared" ca="1" si="479"/>
        <v/>
      </c>
    </row>
    <row r="4412" spans="1:27" x14ac:dyDescent="0.3">
      <c r="A4412" s="238"/>
      <c r="B4412" s="241" t="str">
        <f t="shared" si="483"/>
        <v/>
      </c>
      <c r="C4412" s="239"/>
      <c r="D4412" s="240" t="str">
        <f>IF(C4412&lt;&gt;"",VLOOKUP(C4412,'BASE EQUIPOS'!$G$8:$H$22,2,0),"")</f>
        <v/>
      </c>
      <c r="E4412" s="241" t="str">
        <f>IF(C4412&lt;&gt;"",VLOOKUP(C4412,'BASE EQUIPOS'!$G$8:$I$22,3,0),"")</f>
        <v/>
      </c>
      <c r="F4412" s="241" t="str">
        <f>IF(C4412&lt;&gt;"",VLOOKUP(C4412,'BASE EQUIPOS'!$G$8:$J$22,4,0),"")</f>
        <v/>
      </c>
      <c r="G4412" s="242"/>
      <c r="H4412" s="233"/>
      <c r="I4412" s="241"/>
      <c r="J4412" s="241"/>
      <c r="K4412" s="241"/>
      <c r="L4412" s="239"/>
      <c r="M4412" s="244"/>
      <c r="N4412" s="245" t="str">
        <f t="shared" ca="1" si="477"/>
        <v/>
      </c>
      <c r="O4412" s="239"/>
      <c r="P4412" s="244"/>
      <c r="Q4412" s="245" t="str">
        <f t="shared" si="478"/>
        <v/>
      </c>
      <c r="U4412" s="246" t="str">
        <f>IFERROR(VLOOKUP(C4412,'BASE EQUIPOS'!$G$8:$O$22,9,0)," ")</f>
        <v xml:space="preserve"> </v>
      </c>
      <c r="V4412" s="232" t="str">
        <f t="shared" si="480"/>
        <v/>
      </c>
      <c r="W4412" s="232" t="str">
        <f t="shared" si="481"/>
        <v/>
      </c>
      <c r="X4412" s="232" t="str">
        <f>IFERROR(VLOOKUP(W4412,Datos!$P$4:$Q$18,2,0),"")</f>
        <v/>
      </c>
      <c r="Y4412" s="232" t="str">
        <f t="shared" si="482"/>
        <v/>
      </c>
      <c r="AA4412" s="314" t="str">
        <f t="shared" ca="1" si="479"/>
        <v/>
      </c>
    </row>
    <row r="4413" spans="1:27" x14ac:dyDescent="0.3">
      <c r="A4413" s="238"/>
      <c r="B4413" s="241" t="str">
        <f t="shared" si="483"/>
        <v/>
      </c>
      <c r="C4413" s="239"/>
      <c r="D4413" s="240" t="str">
        <f>IF(C4413&lt;&gt;"",VLOOKUP(C4413,'BASE EQUIPOS'!$G$8:$H$22,2,0),"")</f>
        <v/>
      </c>
      <c r="E4413" s="241" t="str">
        <f>IF(C4413&lt;&gt;"",VLOOKUP(C4413,'BASE EQUIPOS'!$G$8:$I$22,3,0),"")</f>
        <v/>
      </c>
      <c r="F4413" s="241" t="str">
        <f>IF(C4413&lt;&gt;"",VLOOKUP(C4413,'BASE EQUIPOS'!$G$8:$J$22,4,0),"")</f>
        <v/>
      </c>
      <c r="G4413" s="242"/>
      <c r="H4413" s="233"/>
      <c r="I4413" s="241"/>
      <c r="J4413" s="241"/>
      <c r="K4413" s="241"/>
      <c r="L4413" s="239"/>
      <c r="M4413" s="244"/>
      <c r="N4413" s="245" t="str">
        <f t="shared" ca="1" si="477"/>
        <v/>
      </c>
      <c r="O4413" s="239"/>
      <c r="P4413" s="244"/>
      <c r="Q4413" s="245" t="str">
        <f t="shared" si="478"/>
        <v/>
      </c>
      <c r="U4413" s="246" t="str">
        <f>IFERROR(VLOOKUP(C4413,'BASE EQUIPOS'!$G$8:$O$22,9,0)," ")</f>
        <v xml:space="preserve"> </v>
      </c>
      <c r="V4413" s="232" t="str">
        <f t="shared" si="480"/>
        <v/>
      </c>
      <c r="W4413" s="232" t="str">
        <f t="shared" si="481"/>
        <v/>
      </c>
      <c r="X4413" s="232" t="str">
        <f>IFERROR(VLOOKUP(W4413,Datos!$P$4:$Q$18,2,0),"")</f>
        <v/>
      </c>
      <c r="Y4413" s="232" t="str">
        <f t="shared" si="482"/>
        <v/>
      </c>
      <c r="AA4413" s="314" t="str">
        <f t="shared" ca="1" si="479"/>
        <v/>
      </c>
    </row>
    <row r="4414" spans="1:27" x14ac:dyDescent="0.3">
      <c r="A4414" s="238"/>
      <c r="B4414" s="241" t="str">
        <f t="shared" si="483"/>
        <v/>
      </c>
      <c r="C4414" s="239"/>
      <c r="D4414" s="240" t="str">
        <f>IF(C4414&lt;&gt;"",VLOOKUP(C4414,'BASE EQUIPOS'!$G$8:$H$22,2,0),"")</f>
        <v/>
      </c>
      <c r="E4414" s="241" t="str">
        <f>IF(C4414&lt;&gt;"",VLOOKUP(C4414,'BASE EQUIPOS'!$G$8:$I$22,3,0),"")</f>
        <v/>
      </c>
      <c r="F4414" s="241" t="str">
        <f>IF(C4414&lt;&gt;"",VLOOKUP(C4414,'BASE EQUIPOS'!$G$8:$J$22,4,0),"")</f>
        <v/>
      </c>
      <c r="G4414" s="242"/>
      <c r="H4414" s="233"/>
      <c r="I4414" s="241"/>
      <c r="J4414" s="241"/>
      <c r="K4414" s="241"/>
      <c r="L4414" s="239"/>
      <c r="M4414" s="244"/>
      <c r="N4414" s="245" t="str">
        <f t="shared" ca="1" si="477"/>
        <v/>
      </c>
      <c r="O4414" s="239"/>
      <c r="P4414" s="244"/>
      <c r="Q4414" s="245" t="str">
        <f t="shared" si="478"/>
        <v/>
      </c>
      <c r="U4414" s="246" t="str">
        <f>IFERROR(VLOOKUP(C4414,'BASE EQUIPOS'!$G$8:$O$22,9,0)," ")</f>
        <v xml:space="preserve"> </v>
      </c>
      <c r="V4414" s="232" t="str">
        <f t="shared" si="480"/>
        <v/>
      </c>
      <c r="W4414" s="232" t="str">
        <f t="shared" si="481"/>
        <v/>
      </c>
      <c r="X4414" s="232" t="str">
        <f>IFERROR(VLOOKUP(W4414,Datos!$P$4:$Q$18,2,0),"")</f>
        <v/>
      </c>
      <c r="Y4414" s="232" t="str">
        <f t="shared" si="482"/>
        <v/>
      </c>
      <c r="AA4414" s="314" t="str">
        <f t="shared" ca="1" si="479"/>
        <v/>
      </c>
    </row>
    <row r="4415" spans="1:27" x14ac:dyDescent="0.3">
      <c r="A4415" s="238"/>
      <c r="B4415" s="241" t="str">
        <f t="shared" si="483"/>
        <v/>
      </c>
      <c r="C4415" s="239"/>
      <c r="D4415" s="240" t="str">
        <f>IF(C4415&lt;&gt;"",VLOOKUP(C4415,'BASE EQUIPOS'!$G$8:$H$22,2,0),"")</f>
        <v/>
      </c>
      <c r="E4415" s="241" t="str">
        <f>IF(C4415&lt;&gt;"",VLOOKUP(C4415,'BASE EQUIPOS'!$G$8:$I$22,3,0),"")</f>
        <v/>
      </c>
      <c r="F4415" s="241" t="str">
        <f>IF(C4415&lt;&gt;"",VLOOKUP(C4415,'BASE EQUIPOS'!$G$8:$J$22,4,0),"")</f>
        <v/>
      </c>
      <c r="G4415" s="242"/>
      <c r="H4415" s="233"/>
      <c r="I4415" s="241"/>
      <c r="J4415" s="241"/>
      <c r="K4415" s="241"/>
      <c r="L4415" s="239"/>
      <c r="M4415" s="244"/>
      <c r="N4415" s="245" t="str">
        <f t="shared" ca="1" si="477"/>
        <v/>
      </c>
      <c r="O4415" s="239"/>
      <c r="P4415" s="244"/>
      <c r="Q4415" s="245" t="str">
        <f t="shared" si="478"/>
        <v/>
      </c>
      <c r="U4415" s="246" t="str">
        <f>IFERROR(VLOOKUP(C4415,'BASE EQUIPOS'!$G$8:$O$22,9,0)," ")</f>
        <v xml:space="preserve"> </v>
      </c>
      <c r="V4415" s="232" t="str">
        <f t="shared" si="480"/>
        <v/>
      </c>
      <c r="W4415" s="232" t="str">
        <f t="shared" si="481"/>
        <v/>
      </c>
      <c r="X4415" s="232" t="str">
        <f>IFERROR(VLOOKUP(W4415,Datos!$P$4:$Q$18,2,0),"")</f>
        <v/>
      </c>
      <c r="Y4415" s="232" t="str">
        <f t="shared" si="482"/>
        <v/>
      </c>
      <c r="AA4415" s="314" t="str">
        <f t="shared" ca="1" si="479"/>
        <v/>
      </c>
    </row>
    <row r="4416" spans="1:27" x14ac:dyDescent="0.3">
      <c r="A4416" s="238"/>
      <c r="B4416" s="241" t="str">
        <f t="shared" si="483"/>
        <v/>
      </c>
      <c r="C4416" s="239"/>
      <c r="D4416" s="240" t="str">
        <f>IF(C4416&lt;&gt;"",VLOOKUP(C4416,'BASE EQUIPOS'!$G$8:$H$22,2,0),"")</f>
        <v/>
      </c>
      <c r="E4416" s="241" t="str">
        <f>IF(C4416&lt;&gt;"",VLOOKUP(C4416,'BASE EQUIPOS'!$G$8:$I$22,3,0),"")</f>
        <v/>
      </c>
      <c r="F4416" s="241" t="str">
        <f>IF(C4416&lt;&gt;"",VLOOKUP(C4416,'BASE EQUIPOS'!$G$8:$J$22,4,0),"")</f>
        <v/>
      </c>
      <c r="G4416" s="242"/>
      <c r="H4416" s="233"/>
      <c r="I4416" s="241"/>
      <c r="J4416" s="241"/>
      <c r="K4416" s="241"/>
      <c r="L4416" s="239"/>
      <c r="M4416" s="244"/>
      <c r="N4416" s="245" t="str">
        <f t="shared" ca="1" si="477"/>
        <v/>
      </c>
      <c r="O4416" s="239"/>
      <c r="P4416" s="244"/>
      <c r="Q4416" s="245" t="str">
        <f t="shared" si="478"/>
        <v/>
      </c>
      <c r="U4416" s="246" t="str">
        <f>IFERROR(VLOOKUP(C4416,'BASE EQUIPOS'!$G$8:$O$22,9,0)," ")</f>
        <v xml:space="preserve"> </v>
      </c>
      <c r="V4416" s="232" t="str">
        <f t="shared" si="480"/>
        <v/>
      </c>
      <c r="W4416" s="232" t="str">
        <f t="shared" si="481"/>
        <v/>
      </c>
      <c r="X4416" s="232" t="str">
        <f>IFERROR(VLOOKUP(W4416,Datos!$P$4:$Q$18,2,0),"")</f>
        <v/>
      </c>
      <c r="Y4416" s="232" t="str">
        <f t="shared" si="482"/>
        <v/>
      </c>
      <c r="AA4416" s="314" t="str">
        <f t="shared" ca="1" si="479"/>
        <v/>
      </c>
    </row>
    <row r="4417" spans="1:27" x14ac:dyDescent="0.3">
      <c r="A4417" s="238"/>
      <c r="B4417" s="241" t="str">
        <f t="shared" si="483"/>
        <v/>
      </c>
      <c r="C4417" s="239"/>
      <c r="D4417" s="240" t="str">
        <f>IF(C4417&lt;&gt;"",VLOOKUP(C4417,'BASE EQUIPOS'!$G$8:$H$22,2,0),"")</f>
        <v/>
      </c>
      <c r="E4417" s="241" t="str">
        <f>IF(C4417&lt;&gt;"",VLOOKUP(C4417,'BASE EQUIPOS'!$G$8:$I$22,3,0),"")</f>
        <v/>
      </c>
      <c r="F4417" s="241" t="str">
        <f>IF(C4417&lt;&gt;"",VLOOKUP(C4417,'BASE EQUIPOS'!$G$8:$J$22,4,0),"")</f>
        <v/>
      </c>
      <c r="G4417" s="242"/>
      <c r="H4417" s="233"/>
      <c r="I4417" s="241"/>
      <c r="J4417" s="241"/>
      <c r="K4417" s="241"/>
      <c r="L4417" s="239"/>
      <c r="M4417" s="244"/>
      <c r="N4417" s="245" t="str">
        <f t="shared" ca="1" si="477"/>
        <v/>
      </c>
      <c r="O4417" s="239"/>
      <c r="P4417" s="244"/>
      <c r="Q4417" s="245" t="str">
        <f t="shared" si="478"/>
        <v/>
      </c>
      <c r="U4417" s="246" t="str">
        <f>IFERROR(VLOOKUP(C4417,'BASE EQUIPOS'!$G$8:$O$22,9,0)," ")</f>
        <v xml:space="preserve"> </v>
      </c>
      <c r="V4417" s="232" t="str">
        <f t="shared" si="480"/>
        <v/>
      </c>
      <c r="W4417" s="232" t="str">
        <f t="shared" si="481"/>
        <v/>
      </c>
      <c r="X4417" s="232" t="str">
        <f>IFERROR(VLOOKUP(W4417,Datos!$P$4:$Q$18,2,0),"")</f>
        <v/>
      </c>
      <c r="Y4417" s="232" t="str">
        <f t="shared" si="482"/>
        <v/>
      </c>
      <c r="AA4417" s="314" t="str">
        <f t="shared" ca="1" si="479"/>
        <v/>
      </c>
    </row>
    <row r="4418" spans="1:27" x14ac:dyDescent="0.3">
      <c r="A4418" s="238"/>
      <c r="B4418" s="241" t="str">
        <f t="shared" si="483"/>
        <v/>
      </c>
      <c r="C4418" s="239"/>
      <c r="D4418" s="240" t="str">
        <f>IF(C4418&lt;&gt;"",VLOOKUP(C4418,'BASE EQUIPOS'!$G$8:$H$22,2,0),"")</f>
        <v/>
      </c>
      <c r="E4418" s="241" t="str">
        <f>IF(C4418&lt;&gt;"",VLOOKUP(C4418,'BASE EQUIPOS'!$G$8:$I$22,3,0),"")</f>
        <v/>
      </c>
      <c r="F4418" s="241" t="str">
        <f>IF(C4418&lt;&gt;"",VLOOKUP(C4418,'BASE EQUIPOS'!$G$8:$J$22,4,0),"")</f>
        <v/>
      </c>
      <c r="G4418" s="242"/>
      <c r="H4418" s="233"/>
      <c r="I4418" s="241"/>
      <c r="J4418" s="241"/>
      <c r="K4418" s="241"/>
      <c r="L4418" s="239"/>
      <c r="M4418" s="244"/>
      <c r="N4418" s="245" t="str">
        <f t="shared" ca="1" si="477"/>
        <v/>
      </c>
      <c r="O4418" s="239"/>
      <c r="P4418" s="244"/>
      <c r="Q4418" s="245" t="str">
        <f t="shared" si="478"/>
        <v/>
      </c>
      <c r="U4418" s="246" t="str">
        <f>IFERROR(VLOOKUP(C4418,'BASE EQUIPOS'!$G$8:$O$22,9,0)," ")</f>
        <v xml:space="preserve"> </v>
      </c>
      <c r="V4418" s="232" t="str">
        <f t="shared" si="480"/>
        <v/>
      </c>
      <c r="W4418" s="232" t="str">
        <f t="shared" si="481"/>
        <v/>
      </c>
      <c r="X4418" s="232" t="str">
        <f>IFERROR(VLOOKUP(W4418,Datos!$P$4:$Q$18,2,0),"")</f>
        <v/>
      </c>
      <c r="Y4418" s="232" t="str">
        <f t="shared" si="482"/>
        <v/>
      </c>
      <c r="AA4418" s="314" t="str">
        <f t="shared" ca="1" si="479"/>
        <v/>
      </c>
    </row>
    <row r="4419" spans="1:27" x14ac:dyDescent="0.3">
      <c r="A4419" s="238"/>
      <c r="B4419" s="241" t="str">
        <f t="shared" si="483"/>
        <v/>
      </c>
      <c r="C4419" s="239"/>
      <c r="D4419" s="240" t="str">
        <f>IF(C4419&lt;&gt;"",VLOOKUP(C4419,'BASE EQUIPOS'!$G$8:$H$22,2,0),"")</f>
        <v/>
      </c>
      <c r="E4419" s="241" t="str">
        <f>IF(C4419&lt;&gt;"",VLOOKUP(C4419,'BASE EQUIPOS'!$G$8:$I$22,3,0),"")</f>
        <v/>
      </c>
      <c r="F4419" s="241" t="str">
        <f>IF(C4419&lt;&gt;"",VLOOKUP(C4419,'BASE EQUIPOS'!$G$8:$J$22,4,0),"")</f>
        <v/>
      </c>
      <c r="G4419" s="242"/>
      <c r="H4419" s="233"/>
      <c r="I4419" s="241"/>
      <c r="J4419" s="241"/>
      <c r="K4419" s="241"/>
      <c r="L4419" s="239"/>
      <c r="M4419" s="244"/>
      <c r="N4419" s="245" t="str">
        <f t="shared" ca="1" si="477"/>
        <v/>
      </c>
      <c r="O4419" s="239"/>
      <c r="P4419" s="244"/>
      <c r="Q4419" s="245" t="str">
        <f t="shared" si="478"/>
        <v/>
      </c>
      <c r="U4419" s="246" t="str">
        <f>IFERROR(VLOOKUP(C4419,'BASE EQUIPOS'!$G$8:$O$22,9,0)," ")</f>
        <v xml:space="preserve"> </v>
      </c>
      <c r="V4419" s="232" t="str">
        <f t="shared" si="480"/>
        <v/>
      </c>
      <c r="W4419" s="232" t="str">
        <f t="shared" si="481"/>
        <v/>
      </c>
      <c r="X4419" s="232" t="str">
        <f>IFERROR(VLOOKUP(W4419,Datos!$P$4:$Q$18,2,0),"")</f>
        <v/>
      </c>
      <c r="Y4419" s="232" t="str">
        <f t="shared" si="482"/>
        <v/>
      </c>
      <c r="AA4419" s="314" t="str">
        <f t="shared" ca="1" si="479"/>
        <v/>
      </c>
    </row>
    <row r="4420" spans="1:27" x14ac:dyDescent="0.3">
      <c r="A4420" s="238"/>
      <c r="B4420" s="241" t="str">
        <f t="shared" si="483"/>
        <v/>
      </c>
      <c r="C4420" s="239"/>
      <c r="D4420" s="240" t="str">
        <f>IF(C4420&lt;&gt;"",VLOOKUP(C4420,'BASE EQUIPOS'!$G$8:$H$22,2,0),"")</f>
        <v/>
      </c>
      <c r="E4420" s="241" t="str">
        <f>IF(C4420&lt;&gt;"",VLOOKUP(C4420,'BASE EQUIPOS'!$G$8:$I$22,3,0),"")</f>
        <v/>
      </c>
      <c r="F4420" s="241" t="str">
        <f>IF(C4420&lt;&gt;"",VLOOKUP(C4420,'BASE EQUIPOS'!$G$8:$J$22,4,0),"")</f>
        <v/>
      </c>
      <c r="G4420" s="242"/>
      <c r="H4420" s="233"/>
      <c r="I4420" s="241"/>
      <c r="J4420" s="241"/>
      <c r="K4420" s="241"/>
      <c r="L4420" s="239"/>
      <c r="M4420" s="244"/>
      <c r="N4420" s="245" t="str">
        <f t="shared" ca="1" si="477"/>
        <v/>
      </c>
      <c r="O4420" s="239"/>
      <c r="P4420" s="244"/>
      <c r="Q4420" s="245" t="str">
        <f t="shared" si="478"/>
        <v/>
      </c>
      <c r="U4420" s="246" t="str">
        <f>IFERROR(VLOOKUP(C4420,'BASE EQUIPOS'!$G$8:$O$22,9,0)," ")</f>
        <v xml:space="preserve"> </v>
      </c>
      <c r="V4420" s="232" t="str">
        <f t="shared" si="480"/>
        <v/>
      </c>
      <c r="W4420" s="232" t="str">
        <f t="shared" si="481"/>
        <v/>
      </c>
      <c r="X4420" s="232" t="str">
        <f>IFERROR(VLOOKUP(W4420,Datos!$P$4:$Q$18,2,0),"")</f>
        <v/>
      </c>
      <c r="Y4420" s="232" t="str">
        <f t="shared" si="482"/>
        <v/>
      </c>
      <c r="AA4420" s="314" t="str">
        <f t="shared" ca="1" si="479"/>
        <v/>
      </c>
    </row>
    <row r="4421" spans="1:27" x14ac:dyDescent="0.3">
      <c r="A4421" s="238"/>
      <c r="B4421" s="241" t="str">
        <f t="shared" si="483"/>
        <v/>
      </c>
      <c r="C4421" s="239"/>
      <c r="D4421" s="240" t="str">
        <f>IF(C4421&lt;&gt;"",VLOOKUP(C4421,'BASE EQUIPOS'!$G$8:$H$22,2,0),"")</f>
        <v/>
      </c>
      <c r="E4421" s="241" t="str">
        <f>IF(C4421&lt;&gt;"",VLOOKUP(C4421,'BASE EQUIPOS'!$G$8:$I$22,3,0),"")</f>
        <v/>
      </c>
      <c r="F4421" s="241" t="str">
        <f>IF(C4421&lt;&gt;"",VLOOKUP(C4421,'BASE EQUIPOS'!$G$8:$J$22,4,0),"")</f>
        <v/>
      </c>
      <c r="G4421" s="242"/>
      <c r="H4421" s="233"/>
      <c r="I4421" s="241"/>
      <c r="J4421" s="241"/>
      <c r="K4421" s="241"/>
      <c r="L4421" s="239"/>
      <c r="M4421" s="244"/>
      <c r="N4421" s="245" t="str">
        <f t="shared" ca="1" si="477"/>
        <v/>
      </c>
      <c r="O4421" s="239"/>
      <c r="P4421" s="244"/>
      <c r="Q4421" s="245" t="str">
        <f t="shared" si="478"/>
        <v/>
      </c>
      <c r="U4421" s="246" t="str">
        <f>IFERROR(VLOOKUP(C4421,'BASE EQUIPOS'!$G$8:$O$22,9,0)," ")</f>
        <v xml:space="preserve"> </v>
      </c>
      <c r="V4421" s="232" t="str">
        <f t="shared" si="480"/>
        <v/>
      </c>
      <c r="W4421" s="232" t="str">
        <f t="shared" si="481"/>
        <v/>
      </c>
      <c r="X4421" s="232" t="str">
        <f>IFERROR(VLOOKUP(W4421,Datos!$P$4:$Q$18,2,0),"")</f>
        <v/>
      </c>
      <c r="Y4421" s="232" t="str">
        <f t="shared" si="482"/>
        <v/>
      </c>
      <c r="AA4421" s="314" t="str">
        <f t="shared" ca="1" si="479"/>
        <v/>
      </c>
    </row>
    <row r="4422" spans="1:27" x14ac:dyDescent="0.3">
      <c r="A4422" s="238"/>
      <c r="B4422" s="241" t="str">
        <f t="shared" si="483"/>
        <v/>
      </c>
      <c r="C4422" s="239"/>
      <c r="D4422" s="240" t="str">
        <f>IF(C4422&lt;&gt;"",VLOOKUP(C4422,'BASE EQUIPOS'!$G$8:$H$22,2,0),"")</f>
        <v/>
      </c>
      <c r="E4422" s="241" t="str">
        <f>IF(C4422&lt;&gt;"",VLOOKUP(C4422,'BASE EQUIPOS'!$G$8:$I$22,3,0),"")</f>
        <v/>
      </c>
      <c r="F4422" s="241" t="str">
        <f>IF(C4422&lt;&gt;"",VLOOKUP(C4422,'BASE EQUIPOS'!$G$8:$J$22,4,0),"")</f>
        <v/>
      </c>
      <c r="G4422" s="242"/>
      <c r="H4422" s="233"/>
      <c r="I4422" s="241"/>
      <c r="J4422" s="241"/>
      <c r="K4422" s="241"/>
      <c r="L4422" s="239"/>
      <c r="M4422" s="244"/>
      <c r="N4422" s="245" t="str">
        <f t="shared" ca="1" si="477"/>
        <v/>
      </c>
      <c r="O4422" s="239"/>
      <c r="P4422" s="244"/>
      <c r="Q4422" s="245" t="str">
        <f t="shared" si="478"/>
        <v/>
      </c>
      <c r="U4422" s="246" t="str">
        <f>IFERROR(VLOOKUP(C4422,'BASE EQUIPOS'!$G$8:$O$22,9,0)," ")</f>
        <v xml:space="preserve"> </v>
      </c>
      <c r="V4422" s="232" t="str">
        <f t="shared" si="480"/>
        <v/>
      </c>
      <c r="W4422" s="232" t="str">
        <f t="shared" si="481"/>
        <v/>
      </c>
      <c r="X4422" s="232" t="str">
        <f>IFERROR(VLOOKUP(W4422,Datos!$P$4:$Q$18,2,0),"")</f>
        <v/>
      </c>
      <c r="Y4422" s="232" t="str">
        <f t="shared" si="482"/>
        <v/>
      </c>
      <c r="AA4422" s="314" t="str">
        <f t="shared" ca="1" si="479"/>
        <v/>
      </c>
    </row>
    <row r="4423" spans="1:27" x14ac:dyDescent="0.3">
      <c r="A4423" s="238"/>
      <c r="B4423" s="241" t="str">
        <f t="shared" si="483"/>
        <v/>
      </c>
      <c r="C4423" s="239"/>
      <c r="D4423" s="240" t="str">
        <f>IF(C4423&lt;&gt;"",VLOOKUP(C4423,'BASE EQUIPOS'!$G$8:$H$22,2,0),"")</f>
        <v/>
      </c>
      <c r="E4423" s="241" t="str">
        <f>IF(C4423&lt;&gt;"",VLOOKUP(C4423,'BASE EQUIPOS'!$G$8:$I$22,3,0),"")</f>
        <v/>
      </c>
      <c r="F4423" s="241" t="str">
        <f>IF(C4423&lt;&gt;"",VLOOKUP(C4423,'BASE EQUIPOS'!$G$8:$J$22,4,0),"")</f>
        <v/>
      </c>
      <c r="G4423" s="242"/>
      <c r="H4423" s="233"/>
      <c r="I4423" s="241"/>
      <c r="J4423" s="241"/>
      <c r="K4423" s="241"/>
      <c r="L4423" s="239"/>
      <c r="M4423" s="244"/>
      <c r="N4423" s="245" t="str">
        <f t="shared" ca="1" si="477"/>
        <v/>
      </c>
      <c r="O4423" s="239"/>
      <c r="P4423" s="244"/>
      <c r="Q4423" s="245" t="str">
        <f t="shared" si="478"/>
        <v/>
      </c>
      <c r="U4423" s="246" t="str">
        <f>IFERROR(VLOOKUP(C4423,'BASE EQUIPOS'!$G$8:$O$22,9,0)," ")</f>
        <v xml:space="preserve"> </v>
      </c>
      <c r="V4423" s="232" t="str">
        <f t="shared" si="480"/>
        <v/>
      </c>
      <c r="W4423" s="232" t="str">
        <f t="shared" si="481"/>
        <v/>
      </c>
      <c r="X4423" s="232" t="str">
        <f>IFERROR(VLOOKUP(W4423,Datos!$P$4:$Q$18,2,0),"")</f>
        <v/>
      </c>
      <c r="Y4423" s="232" t="str">
        <f t="shared" si="482"/>
        <v/>
      </c>
      <c r="AA4423" s="314" t="str">
        <f t="shared" ca="1" si="479"/>
        <v/>
      </c>
    </row>
    <row r="4424" spans="1:27" x14ac:dyDescent="0.3">
      <c r="A4424" s="238"/>
      <c r="B4424" s="241" t="str">
        <f t="shared" si="483"/>
        <v/>
      </c>
      <c r="C4424" s="239"/>
      <c r="D4424" s="240" t="str">
        <f>IF(C4424&lt;&gt;"",VLOOKUP(C4424,'BASE EQUIPOS'!$G$8:$H$22,2,0),"")</f>
        <v/>
      </c>
      <c r="E4424" s="241" t="str">
        <f>IF(C4424&lt;&gt;"",VLOOKUP(C4424,'BASE EQUIPOS'!$G$8:$I$22,3,0),"")</f>
        <v/>
      </c>
      <c r="F4424" s="241" t="str">
        <f>IF(C4424&lt;&gt;"",VLOOKUP(C4424,'BASE EQUIPOS'!$G$8:$J$22,4,0),"")</f>
        <v/>
      </c>
      <c r="G4424" s="242"/>
      <c r="H4424" s="233"/>
      <c r="I4424" s="241"/>
      <c r="J4424" s="241"/>
      <c r="K4424" s="241"/>
      <c r="L4424" s="239"/>
      <c r="M4424" s="244"/>
      <c r="N4424" s="245" t="str">
        <f t="shared" ca="1" si="477"/>
        <v/>
      </c>
      <c r="O4424" s="239"/>
      <c r="P4424" s="244"/>
      <c r="Q4424" s="245" t="str">
        <f t="shared" si="478"/>
        <v/>
      </c>
      <c r="U4424" s="246" t="str">
        <f>IFERROR(VLOOKUP(C4424,'BASE EQUIPOS'!$G$8:$O$22,9,0)," ")</f>
        <v xml:space="preserve"> </v>
      </c>
      <c r="V4424" s="232" t="str">
        <f t="shared" si="480"/>
        <v/>
      </c>
      <c r="W4424" s="232" t="str">
        <f t="shared" si="481"/>
        <v/>
      </c>
      <c r="X4424" s="232" t="str">
        <f>IFERROR(VLOOKUP(W4424,Datos!$P$4:$Q$18,2,0),"")</f>
        <v/>
      </c>
      <c r="Y4424" s="232" t="str">
        <f t="shared" si="482"/>
        <v/>
      </c>
      <c r="AA4424" s="314" t="str">
        <f t="shared" ca="1" si="479"/>
        <v/>
      </c>
    </row>
    <row r="4425" spans="1:27" x14ac:dyDescent="0.3">
      <c r="A4425" s="238"/>
      <c r="B4425" s="241" t="str">
        <f t="shared" si="483"/>
        <v/>
      </c>
      <c r="C4425" s="239"/>
      <c r="D4425" s="240" t="str">
        <f>IF(C4425&lt;&gt;"",VLOOKUP(C4425,'BASE EQUIPOS'!$G$8:$H$22,2,0),"")</f>
        <v/>
      </c>
      <c r="E4425" s="241" t="str">
        <f>IF(C4425&lt;&gt;"",VLOOKUP(C4425,'BASE EQUIPOS'!$G$8:$I$22,3,0),"")</f>
        <v/>
      </c>
      <c r="F4425" s="241" t="str">
        <f>IF(C4425&lt;&gt;"",VLOOKUP(C4425,'BASE EQUIPOS'!$G$8:$J$22,4,0),"")</f>
        <v/>
      </c>
      <c r="G4425" s="242"/>
      <c r="H4425" s="233"/>
      <c r="I4425" s="241"/>
      <c r="J4425" s="241"/>
      <c r="K4425" s="241"/>
      <c r="L4425" s="239"/>
      <c r="M4425" s="244"/>
      <c r="N4425" s="245" t="str">
        <f t="shared" ca="1" si="477"/>
        <v/>
      </c>
      <c r="O4425" s="239"/>
      <c r="P4425" s="244"/>
      <c r="Q4425" s="245" t="str">
        <f t="shared" si="478"/>
        <v/>
      </c>
      <c r="U4425" s="246" t="str">
        <f>IFERROR(VLOOKUP(C4425,'BASE EQUIPOS'!$G$8:$O$22,9,0)," ")</f>
        <v xml:space="preserve"> </v>
      </c>
      <c r="V4425" s="232" t="str">
        <f t="shared" si="480"/>
        <v/>
      </c>
      <c r="W4425" s="232" t="str">
        <f t="shared" si="481"/>
        <v/>
      </c>
      <c r="X4425" s="232" t="str">
        <f>IFERROR(VLOOKUP(W4425,Datos!$P$4:$Q$18,2,0),"")</f>
        <v/>
      </c>
      <c r="Y4425" s="232" t="str">
        <f t="shared" si="482"/>
        <v/>
      </c>
      <c r="AA4425" s="314" t="str">
        <f t="shared" ca="1" si="479"/>
        <v/>
      </c>
    </row>
    <row r="4426" spans="1:27" x14ac:dyDescent="0.3">
      <c r="A4426" s="238"/>
      <c r="B4426" s="241" t="str">
        <f t="shared" si="483"/>
        <v/>
      </c>
      <c r="C4426" s="239"/>
      <c r="D4426" s="240" t="str">
        <f>IF(C4426&lt;&gt;"",VLOOKUP(C4426,'BASE EQUIPOS'!$G$8:$H$22,2,0),"")</f>
        <v/>
      </c>
      <c r="E4426" s="241" t="str">
        <f>IF(C4426&lt;&gt;"",VLOOKUP(C4426,'BASE EQUIPOS'!$G$8:$I$22,3,0),"")</f>
        <v/>
      </c>
      <c r="F4426" s="241" t="str">
        <f>IF(C4426&lt;&gt;"",VLOOKUP(C4426,'BASE EQUIPOS'!$G$8:$J$22,4,0),"")</f>
        <v/>
      </c>
      <c r="G4426" s="242"/>
      <c r="H4426" s="233"/>
      <c r="I4426" s="241"/>
      <c r="J4426" s="241"/>
      <c r="K4426" s="241"/>
      <c r="L4426" s="239"/>
      <c r="M4426" s="244"/>
      <c r="N4426" s="245" t="str">
        <f t="shared" ca="1" si="477"/>
        <v/>
      </c>
      <c r="O4426" s="239"/>
      <c r="P4426" s="244"/>
      <c r="Q4426" s="245" t="str">
        <f t="shared" si="478"/>
        <v/>
      </c>
      <c r="U4426" s="246" t="str">
        <f>IFERROR(VLOOKUP(C4426,'BASE EQUIPOS'!$G$8:$O$22,9,0)," ")</f>
        <v xml:space="preserve"> </v>
      </c>
      <c r="V4426" s="232" t="str">
        <f t="shared" si="480"/>
        <v/>
      </c>
      <c r="W4426" s="232" t="str">
        <f t="shared" si="481"/>
        <v/>
      </c>
      <c r="X4426" s="232" t="str">
        <f>IFERROR(VLOOKUP(W4426,Datos!$P$4:$Q$18,2,0),"")</f>
        <v/>
      </c>
      <c r="Y4426" s="232" t="str">
        <f t="shared" si="482"/>
        <v/>
      </c>
      <c r="AA4426" s="314" t="str">
        <f t="shared" ca="1" si="479"/>
        <v/>
      </c>
    </row>
    <row r="4427" spans="1:27" x14ac:dyDescent="0.3">
      <c r="A4427" s="238"/>
      <c r="B4427" s="241" t="str">
        <f t="shared" si="483"/>
        <v/>
      </c>
      <c r="C4427" s="239"/>
      <c r="D4427" s="240" t="str">
        <f>IF(C4427&lt;&gt;"",VLOOKUP(C4427,'BASE EQUIPOS'!$G$8:$H$22,2,0),"")</f>
        <v/>
      </c>
      <c r="E4427" s="241" t="str">
        <f>IF(C4427&lt;&gt;"",VLOOKUP(C4427,'BASE EQUIPOS'!$G$8:$I$22,3,0),"")</f>
        <v/>
      </c>
      <c r="F4427" s="241" t="str">
        <f>IF(C4427&lt;&gt;"",VLOOKUP(C4427,'BASE EQUIPOS'!$G$8:$J$22,4,0),"")</f>
        <v/>
      </c>
      <c r="G4427" s="242"/>
      <c r="H4427" s="233"/>
      <c r="I4427" s="241"/>
      <c r="J4427" s="241"/>
      <c r="K4427" s="241"/>
      <c r="L4427" s="239"/>
      <c r="M4427" s="244"/>
      <c r="N4427" s="245" t="str">
        <f t="shared" ca="1" si="477"/>
        <v/>
      </c>
      <c r="O4427" s="239"/>
      <c r="P4427" s="244"/>
      <c r="Q4427" s="245" t="str">
        <f t="shared" si="478"/>
        <v/>
      </c>
      <c r="U4427" s="246" t="str">
        <f>IFERROR(VLOOKUP(C4427,'BASE EQUIPOS'!$G$8:$O$22,9,0)," ")</f>
        <v xml:space="preserve"> </v>
      </c>
      <c r="V4427" s="232" t="str">
        <f t="shared" si="480"/>
        <v/>
      </c>
      <c r="W4427" s="232" t="str">
        <f t="shared" si="481"/>
        <v/>
      </c>
      <c r="X4427" s="232" t="str">
        <f>IFERROR(VLOOKUP(W4427,Datos!$P$4:$Q$18,2,0),"")</f>
        <v/>
      </c>
      <c r="Y4427" s="232" t="str">
        <f t="shared" si="482"/>
        <v/>
      </c>
      <c r="AA4427" s="314" t="str">
        <f t="shared" ca="1" si="479"/>
        <v/>
      </c>
    </row>
    <row r="4428" spans="1:27" x14ac:dyDescent="0.3">
      <c r="A4428" s="238"/>
      <c r="B4428" s="241" t="str">
        <f t="shared" si="483"/>
        <v/>
      </c>
      <c r="C4428" s="239"/>
      <c r="D4428" s="240" t="str">
        <f>IF(C4428&lt;&gt;"",VLOOKUP(C4428,'BASE EQUIPOS'!$G$8:$H$22,2,0),"")</f>
        <v/>
      </c>
      <c r="E4428" s="241" t="str">
        <f>IF(C4428&lt;&gt;"",VLOOKUP(C4428,'BASE EQUIPOS'!$G$8:$I$22,3,0),"")</f>
        <v/>
      </c>
      <c r="F4428" s="241" t="str">
        <f>IF(C4428&lt;&gt;"",VLOOKUP(C4428,'BASE EQUIPOS'!$G$8:$J$22,4,0),"")</f>
        <v/>
      </c>
      <c r="G4428" s="242"/>
      <c r="H4428" s="233"/>
      <c r="I4428" s="241"/>
      <c r="J4428" s="241"/>
      <c r="K4428" s="241"/>
      <c r="L4428" s="239"/>
      <c r="M4428" s="244"/>
      <c r="N4428" s="245" t="str">
        <f t="shared" ca="1" si="477"/>
        <v/>
      </c>
      <c r="O4428" s="239"/>
      <c r="P4428" s="244"/>
      <c r="Q4428" s="245" t="str">
        <f t="shared" si="478"/>
        <v/>
      </c>
      <c r="U4428" s="246" t="str">
        <f>IFERROR(VLOOKUP(C4428,'BASE EQUIPOS'!$G$8:$O$22,9,0)," ")</f>
        <v xml:space="preserve"> </v>
      </c>
      <c r="V4428" s="232" t="str">
        <f t="shared" si="480"/>
        <v/>
      </c>
      <c r="W4428" s="232" t="str">
        <f t="shared" si="481"/>
        <v/>
      </c>
      <c r="X4428" s="232" t="str">
        <f>IFERROR(VLOOKUP(W4428,Datos!$P$4:$Q$18,2,0),"")</f>
        <v/>
      </c>
      <c r="Y4428" s="232" t="str">
        <f t="shared" si="482"/>
        <v/>
      </c>
      <c r="AA4428" s="314" t="str">
        <f t="shared" ca="1" si="479"/>
        <v/>
      </c>
    </row>
    <row r="4429" spans="1:27" x14ac:dyDescent="0.3">
      <c r="A4429" s="238"/>
      <c r="B4429" s="241" t="str">
        <f t="shared" si="483"/>
        <v/>
      </c>
      <c r="C4429" s="239"/>
      <c r="D4429" s="240" t="str">
        <f>IF(C4429&lt;&gt;"",VLOOKUP(C4429,'BASE EQUIPOS'!$G$8:$H$22,2,0),"")</f>
        <v/>
      </c>
      <c r="E4429" s="241" t="str">
        <f>IF(C4429&lt;&gt;"",VLOOKUP(C4429,'BASE EQUIPOS'!$G$8:$I$22,3,0),"")</f>
        <v/>
      </c>
      <c r="F4429" s="241" t="str">
        <f>IF(C4429&lt;&gt;"",VLOOKUP(C4429,'BASE EQUIPOS'!$G$8:$J$22,4,0),"")</f>
        <v/>
      </c>
      <c r="G4429" s="242"/>
      <c r="H4429" s="233"/>
      <c r="I4429" s="241"/>
      <c r="J4429" s="241"/>
      <c r="K4429" s="241"/>
      <c r="L4429" s="239"/>
      <c r="M4429" s="244"/>
      <c r="N4429" s="245" t="str">
        <f t="shared" ca="1" si="477"/>
        <v/>
      </c>
      <c r="O4429" s="239"/>
      <c r="P4429" s="244"/>
      <c r="Q4429" s="245" t="str">
        <f t="shared" si="478"/>
        <v/>
      </c>
      <c r="U4429" s="246" t="str">
        <f>IFERROR(VLOOKUP(C4429,'BASE EQUIPOS'!$G$8:$O$22,9,0)," ")</f>
        <v xml:space="preserve"> </v>
      </c>
      <c r="V4429" s="232" t="str">
        <f t="shared" si="480"/>
        <v/>
      </c>
      <c r="W4429" s="232" t="str">
        <f t="shared" si="481"/>
        <v/>
      </c>
      <c r="X4429" s="232" t="str">
        <f>IFERROR(VLOOKUP(W4429,Datos!$P$4:$Q$18,2,0),"")</f>
        <v/>
      </c>
      <c r="Y4429" s="232" t="str">
        <f t="shared" si="482"/>
        <v/>
      </c>
      <c r="AA4429" s="314" t="str">
        <f t="shared" ca="1" si="479"/>
        <v/>
      </c>
    </row>
    <row r="4430" spans="1:27" x14ac:dyDescent="0.3">
      <c r="A4430" s="238"/>
      <c r="B4430" s="241" t="str">
        <f t="shared" si="483"/>
        <v/>
      </c>
      <c r="C4430" s="239"/>
      <c r="D4430" s="240" t="str">
        <f>IF(C4430&lt;&gt;"",VLOOKUP(C4430,'BASE EQUIPOS'!$G$8:$H$22,2,0),"")</f>
        <v/>
      </c>
      <c r="E4430" s="241" t="str">
        <f>IF(C4430&lt;&gt;"",VLOOKUP(C4430,'BASE EQUIPOS'!$G$8:$I$22,3,0),"")</f>
        <v/>
      </c>
      <c r="F4430" s="241" t="str">
        <f>IF(C4430&lt;&gt;"",VLOOKUP(C4430,'BASE EQUIPOS'!$G$8:$J$22,4,0),"")</f>
        <v/>
      </c>
      <c r="G4430" s="242"/>
      <c r="H4430" s="233"/>
      <c r="I4430" s="241"/>
      <c r="J4430" s="241"/>
      <c r="K4430" s="241"/>
      <c r="L4430" s="239"/>
      <c r="M4430" s="244"/>
      <c r="N4430" s="245" t="str">
        <f t="shared" ca="1" si="477"/>
        <v/>
      </c>
      <c r="O4430" s="239"/>
      <c r="P4430" s="244"/>
      <c r="Q4430" s="245" t="str">
        <f t="shared" si="478"/>
        <v/>
      </c>
      <c r="U4430" s="246" t="str">
        <f>IFERROR(VLOOKUP(C4430,'BASE EQUIPOS'!$G$8:$O$22,9,0)," ")</f>
        <v xml:space="preserve"> </v>
      </c>
      <c r="V4430" s="232" t="str">
        <f t="shared" si="480"/>
        <v/>
      </c>
      <c r="W4430" s="232" t="str">
        <f t="shared" si="481"/>
        <v/>
      </c>
      <c r="X4430" s="232" t="str">
        <f>IFERROR(VLOOKUP(W4430,Datos!$P$4:$Q$18,2,0),"")</f>
        <v/>
      </c>
      <c r="Y4430" s="232" t="str">
        <f t="shared" si="482"/>
        <v/>
      </c>
      <c r="AA4430" s="314" t="str">
        <f t="shared" ca="1" si="479"/>
        <v/>
      </c>
    </row>
    <row r="4431" spans="1:27" x14ac:dyDescent="0.3">
      <c r="A4431" s="238"/>
      <c r="B4431" s="241" t="str">
        <f t="shared" si="483"/>
        <v/>
      </c>
      <c r="C4431" s="239"/>
      <c r="D4431" s="240" t="str">
        <f>IF(C4431&lt;&gt;"",VLOOKUP(C4431,'BASE EQUIPOS'!$G$8:$H$22,2,0),"")</f>
        <v/>
      </c>
      <c r="E4431" s="241" t="str">
        <f>IF(C4431&lt;&gt;"",VLOOKUP(C4431,'BASE EQUIPOS'!$G$8:$I$22,3,0),"")</f>
        <v/>
      </c>
      <c r="F4431" s="241" t="str">
        <f>IF(C4431&lt;&gt;"",VLOOKUP(C4431,'BASE EQUIPOS'!$G$8:$J$22,4,0),"")</f>
        <v/>
      </c>
      <c r="G4431" s="242"/>
      <c r="H4431" s="233"/>
      <c r="I4431" s="241"/>
      <c r="J4431" s="241"/>
      <c r="K4431" s="241"/>
      <c r="L4431" s="239"/>
      <c r="M4431" s="244"/>
      <c r="N4431" s="245" t="str">
        <f t="shared" ca="1" si="477"/>
        <v/>
      </c>
      <c r="O4431" s="239"/>
      <c r="P4431" s="244"/>
      <c r="Q4431" s="245" t="str">
        <f t="shared" si="478"/>
        <v/>
      </c>
      <c r="U4431" s="246" t="str">
        <f>IFERROR(VLOOKUP(C4431,'BASE EQUIPOS'!$G$8:$O$22,9,0)," ")</f>
        <v xml:space="preserve"> </v>
      </c>
      <c r="V4431" s="232" t="str">
        <f t="shared" si="480"/>
        <v/>
      </c>
      <c r="W4431" s="232" t="str">
        <f t="shared" si="481"/>
        <v/>
      </c>
      <c r="X4431" s="232" t="str">
        <f>IFERROR(VLOOKUP(W4431,Datos!$P$4:$Q$18,2,0),"")</f>
        <v/>
      </c>
      <c r="Y4431" s="232" t="str">
        <f t="shared" si="482"/>
        <v/>
      </c>
      <c r="AA4431" s="314" t="str">
        <f t="shared" ca="1" si="479"/>
        <v/>
      </c>
    </row>
    <row r="4432" spans="1:27" x14ac:dyDescent="0.3">
      <c r="A4432" s="238"/>
      <c r="B4432" s="241" t="str">
        <f t="shared" si="483"/>
        <v/>
      </c>
      <c r="C4432" s="239"/>
      <c r="D4432" s="240" t="str">
        <f>IF(C4432&lt;&gt;"",VLOOKUP(C4432,'BASE EQUIPOS'!$G$8:$H$22,2,0),"")</f>
        <v/>
      </c>
      <c r="E4432" s="241" t="str">
        <f>IF(C4432&lt;&gt;"",VLOOKUP(C4432,'BASE EQUIPOS'!$G$8:$I$22,3,0),"")</f>
        <v/>
      </c>
      <c r="F4432" s="241" t="str">
        <f>IF(C4432&lt;&gt;"",VLOOKUP(C4432,'BASE EQUIPOS'!$G$8:$J$22,4,0),"")</f>
        <v/>
      </c>
      <c r="G4432" s="242"/>
      <c r="H4432" s="233"/>
      <c r="I4432" s="241"/>
      <c r="J4432" s="241"/>
      <c r="K4432" s="241"/>
      <c r="L4432" s="239"/>
      <c r="M4432" s="244"/>
      <c r="N4432" s="245" t="str">
        <f t="shared" ref="N4432:N4495" ca="1" si="484">IF(M4432="","",IF(O4432="",NOW()*24-(L4432+M4432)*24,"Mtto. Terminado"))</f>
        <v/>
      </c>
      <c r="O4432" s="239"/>
      <c r="P4432" s="244"/>
      <c r="Q4432" s="245" t="str">
        <f t="shared" ref="Q4432:Q4495" si="485">IF(O4432="","",IF(P4432="","",(O4432+P4432)*24-(L4432+M4432)*24))</f>
        <v/>
      </c>
      <c r="U4432" s="246" t="str">
        <f>IFERROR(VLOOKUP(C4432,'BASE EQUIPOS'!$G$8:$O$22,9,0)," ")</f>
        <v xml:space="preserve"> </v>
      </c>
      <c r="V4432" s="232" t="str">
        <f t="shared" si="480"/>
        <v/>
      </c>
      <c r="W4432" s="232" t="str">
        <f t="shared" si="481"/>
        <v/>
      </c>
      <c r="X4432" s="232" t="str">
        <f>IFERROR(VLOOKUP(W4432,Datos!$P$4:$Q$18,2,0),"")</f>
        <v/>
      </c>
      <c r="Y4432" s="232" t="str">
        <f t="shared" si="482"/>
        <v/>
      </c>
      <c r="AA4432" s="314" t="str">
        <f t="shared" ca="1" si="479"/>
        <v/>
      </c>
    </row>
    <row r="4433" spans="1:27" x14ac:dyDescent="0.3">
      <c r="A4433" s="238"/>
      <c r="B4433" s="241" t="str">
        <f t="shared" si="483"/>
        <v/>
      </c>
      <c r="C4433" s="239"/>
      <c r="D4433" s="240" t="str">
        <f>IF(C4433&lt;&gt;"",VLOOKUP(C4433,'BASE EQUIPOS'!$G$8:$H$22,2,0),"")</f>
        <v/>
      </c>
      <c r="E4433" s="241" t="str">
        <f>IF(C4433&lt;&gt;"",VLOOKUP(C4433,'BASE EQUIPOS'!$G$8:$I$22,3,0),"")</f>
        <v/>
      </c>
      <c r="F4433" s="241" t="str">
        <f>IF(C4433&lt;&gt;"",VLOOKUP(C4433,'BASE EQUIPOS'!$G$8:$J$22,4,0),"")</f>
        <v/>
      </c>
      <c r="G4433" s="242"/>
      <c r="H4433" s="233"/>
      <c r="I4433" s="241"/>
      <c r="J4433" s="241"/>
      <c r="K4433" s="241"/>
      <c r="L4433" s="239"/>
      <c r="M4433" s="244"/>
      <c r="N4433" s="245" t="str">
        <f t="shared" ca="1" si="484"/>
        <v/>
      </c>
      <c r="O4433" s="239"/>
      <c r="P4433" s="244"/>
      <c r="Q4433" s="245" t="str">
        <f t="shared" si="485"/>
        <v/>
      </c>
      <c r="U4433" s="246" t="str">
        <f>IFERROR(VLOOKUP(C4433,'BASE EQUIPOS'!$G$8:$O$22,9,0)," ")</f>
        <v xml:space="preserve"> </v>
      </c>
      <c r="V4433" s="232" t="str">
        <f t="shared" si="480"/>
        <v/>
      </c>
      <c r="W4433" s="232" t="str">
        <f t="shared" si="481"/>
        <v/>
      </c>
      <c r="X4433" s="232" t="str">
        <f>IFERROR(VLOOKUP(W4433,Datos!$P$4:$Q$18,2,0),"")</f>
        <v/>
      </c>
      <c r="Y4433" s="232" t="str">
        <f t="shared" si="482"/>
        <v/>
      </c>
      <c r="AA4433" s="314" t="str">
        <f t="shared" ref="AA4433:AA4496" ca="1" si="486">IF(N4433="Mtto. Terminado",1,"")</f>
        <v/>
      </c>
    </row>
    <row r="4434" spans="1:27" x14ac:dyDescent="0.3">
      <c r="A4434" s="238"/>
      <c r="B4434" s="241" t="str">
        <f t="shared" si="483"/>
        <v/>
      </c>
      <c r="C4434" s="239"/>
      <c r="D4434" s="240" t="str">
        <f>IF(C4434&lt;&gt;"",VLOOKUP(C4434,'BASE EQUIPOS'!$G$8:$H$22,2,0),"")</f>
        <v/>
      </c>
      <c r="E4434" s="241" t="str">
        <f>IF(C4434&lt;&gt;"",VLOOKUP(C4434,'BASE EQUIPOS'!$G$8:$I$22,3,0),"")</f>
        <v/>
      </c>
      <c r="F4434" s="241" t="str">
        <f>IF(C4434&lt;&gt;"",VLOOKUP(C4434,'BASE EQUIPOS'!$G$8:$J$22,4,0),"")</f>
        <v/>
      </c>
      <c r="G4434" s="242"/>
      <c r="H4434" s="233"/>
      <c r="I4434" s="241"/>
      <c r="J4434" s="241"/>
      <c r="K4434" s="241"/>
      <c r="L4434" s="239"/>
      <c r="M4434" s="244"/>
      <c r="N4434" s="245" t="str">
        <f t="shared" ca="1" si="484"/>
        <v/>
      </c>
      <c r="O4434" s="239"/>
      <c r="P4434" s="244"/>
      <c r="Q4434" s="245" t="str">
        <f t="shared" si="485"/>
        <v/>
      </c>
      <c r="U4434" s="246" t="str">
        <f>IFERROR(VLOOKUP(C4434,'BASE EQUIPOS'!$G$8:$O$22,9,0)," ")</f>
        <v xml:space="preserve"> </v>
      </c>
      <c r="V4434" s="232" t="str">
        <f t="shared" si="480"/>
        <v/>
      </c>
      <c r="W4434" s="232" t="str">
        <f t="shared" si="481"/>
        <v/>
      </c>
      <c r="X4434" s="232" t="str">
        <f>IFERROR(VLOOKUP(W4434,Datos!$P$4:$Q$18,2,0),"")</f>
        <v/>
      </c>
      <c r="Y4434" s="232" t="str">
        <f t="shared" si="482"/>
        <v/>
      </c>
      <c r="AA4434" s="314" t="str">
        <f t="shared" ca="1" si="486"/>
        <v/>
      </c>
    </row>
    <row r="4435" spans="1:27" x14ac:dyDescent="0.3">
      <c r="A4435" s="238"/>
      <c r="B4435" s="241" t="str">
        <f t="shared" si="483"/>
        <v/>
      </c>
      <c r="C4435" s="239"/>
      <c r="D4435" s="240" t="str">
        <f>IF(C4435&lt;&gt;"",VLOOKUP(C4435,'BASE EQUIPOS'!$G$8:$H$22,2,0),"")</f>
        <v/>
      </c>
      <c r="E4435" s="241" t="str">
        <f>IF(C4435&lt;&gt;"",VLOOKUP(C4435,'BASE EQUIPOS'!$G$8:$I$22,3,0),"")</f>
        <v/>
      </c>
      <c r="F4435" s="241" t="str">
        <f>IF(C4435&lt;&gt;"",VLOOKUP(C4435,'BASE EQUIPOS'!$G$8:$J$22,4,0),"")</f>
        <v/>
      </c>
      <c r="G4435" s="242"/>
      <c r="H4435" s="233"/>
      <c r="I4435" s="241"/>
      <c r="J4435" s="241"/>
      <c r="K4435" s="241"/>
      <c r="L4435" s="239"/>
      <c r="M4435" s="244"/>
      <c r="N4435" s="245" t="str">
        <f t="shared" ca="1" si="484"/>
        <v/>
      </c>
      <c r="O4435" s="239"/>
      <c r="P4435" s="244"/>
      <c r="Q4435" s="245" t="str">
        <f t="shared" si="485"/>
        <v/>
      </c>
      <c r="U4435" s="246" t="str">
        <f>IFERROR(VLOOKUP(C4435,'BASE EQUIPOS'!$G$8:$O$22,9,0)," ")</f>
        <v xml:space="preserve"> </v>
      </c>
      <c r="V4435" s="232" t="str">
        <f t="shared" si="480"/>
        <v/>
      </c>
      <c r="W4435" s="232" t="str">
        <f t="shared" si="481"/>
        <v/>
      </c>
      <c r="X4435" s="232" t="str">
        <f>IFERROR(VLOOKUP(W4435,Datos!$P$4:$Q$18,2,0),"")</f>
        <v/>
      </c>
      <c r="Y4435" s="232" t="str">
        <f t="shared" si="482"/>
        <v/>
      </c>
      <c r="AA4435" s="314" t="str">
        <f t="shared" ca="1" si="486"/>
        <v/>
      </c>
    </row>
    <row r="4436" spans="1:27" x14ac:dyDescent="0.3">
      <c r="A4436" s="238"/>
      <c r="B4436" s="241" t="str">
        <f t="shared" si="483"/>
        <v/>
      </c>
      <c r="C4436" s="239"/>
      <c r="D4436" s="240" t="str">
        <f>IF(C4436&lt;&gt;"",VLOOKUP(C4436,'BASE EQUIPOS'!$G$8:$H$22,2,0),"")</f>
        <v/>
      </c>
      <c r="E4436" s="241" t="str">
        <f>IF(C4436&lt;&gt;"",VLOOKUP(C4436,'BASE EQUIPOS'!$G$8:$I$22,3,0),"")</f>
        <v/>
      </c>
      <c r="F4436" s="241" t="str">
        <f>IF(C4436&lt;&gt;"",VLOOKUP(C4436,'BASE EQUIPOS'!$G$8:$J$22,4,0),"")</f>
        <v/>
      </c>
      <c r="G4436" s="242"/>
      <c r="H4436" s="233"/>
      <c r="I4436" s="241"/>
      <c r="J4436" s="241"/>
      <c r="K4436" s="241"/>
      <c r="L4436" s="239"/>
      <c r="M4436" s="244"/>
      <c r="N4436" s="245" t="str">
        <f t="shared" ca="1" si="484"/>
        <v/>
      </c>
      <c r="O4436" s="239"/>
      <c r="P4436" s="244"/>
      <c r="Q4436" s="245" t="str">
        <f t="shared" si="485"/>
        <v/>
      </c>
      <c r="U4436" s="246" t="str">
        <f>IFERROR(VLOOKUP(C4436,'BASE EQUIPOS'!$G$8:$O$22,9,0)," ")</f>
        <v xml:space="preserve"> </v>
      </c>
      <c r="V4436" s="232" t="str">
        <f t="shared" si="480"/>
        <v/>
      </c>
      <c r="W4436" s="232" t="str">
        <f t="shared" si="481"/>
        <v/>
      </c>
      <c r="X4436" s="232" t="str">
        <f>IFERROR(VLOOKUP(W4436,Datos!$P$4:$Q$18,2,0),"")</f>
        <v/>
      </c>
      <c r="Y4436" s="232" t="str">
        <f t="shared" si="482"/>
        <v/>
      </c>
      <c r="AA4436" s="314" t="str">
        <f t="shared" ca="1" si="486"/>
        <v/>
      </c>
    </row>
    <row r="4437" spans="1:27" x14ac:dyDescent="0.3">
      <c r="A4437" s="238"/>
      <c r="B4437" s="241" t="str">
        <f t="shared" si="483"/>
        <v/>
      </c>
      <c r="C4437" s="239"/>
      <c r="D4437" s="240" t="str">
        <f>IF(C4437&lt;&gt;"",VLOOKUP(C4437,'BASE EQUIPOS'!$G$8:$H$22,2,0),"")</f>
        <v/>
      </c>
      <c r="E4437" s="241" t="str">
        <f>IF(C4437&lt;&gt;"",VLOOKUP(C4437,'BASE EQUIPOS'!$G$8:$I$22,3,0),"")</f>
        <v/>
      </c>
      <c r="F4437" s="241" t="str">
        <f>IF(C4437&lt;&gt;"",VLOOKUP(C4437,'BASE EQUIPOS'!$G$8:$J$22,4,0),"")</f>
        <v/>
      </c>
      <c r="G4437" s="242"/>
      <c r="H4437" s="233"/>
      <c r="I4437" s="241"/>
      <c r="J4437" s="241"/>
      <c r="K4437" s="241"/>
      <c r="L4437" s="239"/>
      <c r="M4437" s="244"/>
      <c r="N4437" s="245" t="str">
        <f t="shared" ca="1" si="484"/>
        <v/>
      </c>
      <c r="O4437" s="239"/>
      <c r="P4437" s="244"/>
      <c r="Q4437" s="245" t="str">
        <f t="shared" si="485"/>
        <v/>
      </c>
      <c r="U4437" s="246" t="str">
        <f>IFERROR(VLOOKUP(C4437,'BASE EQUIPOS'!$G$8:$O$22,9,0)," ")</f>
        <v xml:space="preserve"> </v>
      </c>
      <c r="V4437" s="232" t="str">
        <f t="shared" ref="V4437:V4500" si="487">IF(G4437="MTTO. SISTEMÁTICO","PREVENTIVA",IF(G4437="MTTO. PREDICTIVO","INSPECCIÓN",""))</f>
        <v/>
      </c>
      <c r="W4437" s="232" t="str">
        <f t="shared" ref="W4437:W4500" si="488">CONCATENATE(D4437,I4437)</f>
        <v/>
      </c>
      <c r="X4437" s="232" t="str">
        <f>IFERROR(VLOOKUP(W4437,Datos!$P$4:$Q$18,2,0),"")</f>
        <v/>
      </c>
      <c r="Y4437" s="232" t="str">
        <f t="shared" ref="Y4437:Y4500" si="489">IF(A4437="OT CORRECTIVA",1,IF(A4437="OT PREVENTIVA",2,IF(A4437="HOJA INSPECCIÓN",3,"")))</f>
        <v/>
      </c>
      <c r="AA4437" s="314" t="str">
        <f t="shared" ca="1" si="486"/>
        <v/>
      </c>
    </row>
    <row r="4438" spans="1:27" x14ac:dyDescent="0.3">
      <c r="A4438" s="238"/>
      <c r="B4438" s="241" t="str">
        <f t="shared" si="483"/>
        <v/>
      </c>
      <c r="C4438" s="239"/>
      <c r="D4438" s="240" t="str">
        <f>IF(C4438&lt;&gt;"",VLOOKUP(C4438,'BASE EQUIPOS'!$G$8:$H$22,2,0),"")</f>
        <v/>
      </c>
      <c r="E4438" s="241" t="str">
        <f>IF(C4438&lt;&gt;"",VLOOKUP(C4438,'BASE EQUIPOS'!$G$8:$I$22,3,0),"")</f>
        <v/>
      </c>
      <c r="F4438" s="241" t="str">
        <f>IF(C4438&lt;&gt;"",VLOOKUP(C4438,'BASE EQUIPOS'!$G$8:$J$22,4,0),"")</f>
        <v/>
      </c>
      <c r="G4438" s="242"/>
      <c r="H4438" s="233"/>
      <c r="I4438" s="241"/>
      <c r="J4438" s="241"/>
      <c r="K4438" s="241"/>
      <c r="L4438" s="239"/>
      <c r="M4438" s="244"/>
      <c r="N4438" s="245" t="str">
        <f t="shared" ca="1" si="484"/>
        <v/>
      </c>
      <c r="O4438" s="239"/>
      <c r="P4438" s="244"/>
      <c r="Q4438" s="245" t="str">
        <f t="shared" si="485"/>
        <v/>
      </c>
      <c r="U4438" s="246" t="str">
        <f>IFERROR(VLOOKUP(C4438,'BASE EQUIPOS'!$G$8:$O$22,9,0)," ")</f>
        <v xml:space="preserve"> </v>
      </c>
      <c r="V4438" s="232" t="str">
        <f t="shared" si="487"/>
        <v/>
      </c>
      <c r="W4438" s="232" t="str">
        <f t="shared" si="488"/>
        <v/>
      </c>
      <c r="X4438" s="232" t="str">
        <f>IFERROR(VLOOKUP(W4438,Datos!$P$4:$Q$18,2,0),"")</f>
        <v/>
      </c>
      <c r="Y4438" s="232" t="str">
        <f t="shared" si="489"/>
        <v/>
      </c>
      <c r="AA4438" s="314" t="str">
        <f t="shared" ca="1" si="486"/>
        <v/>
      </c>
    </row>
    <row r="4439" spans="1:27" x14ac:dyDescent="0.3">
      <c r="A4439" s="238"/>
      <c r="B4439" s="241" t="str">
        <f t="shared" si="483"/>
        <v/>
      </c>
      <c r="C4439" s="239"/>
      <c r="D4439" s="240" t="str">
        <f>IF(C4439&lt;&gt;"",VLOOKUP(C4439,'BASE EQUIPOS'!$G$8:$H$22,2,0),"")</f>
        <v/>
      </c>
      <c r="E4439" s="241" t="str">
        <f>IF(C4439&lt;&gt;"",VLOOKUP(C4439,'BASE EQUIPOS'!$G$8:$I$22,3,0),"")</f>
        <v/>
      </c>
      <c r="F4439" s="241" t="str">
        <f>IF(C4439&lt;&gt;"",VLOOKUP(C4439,'BASE EQUIPOS'!$G$8:$J$22,4,0),"")</f>
        <v/>
      </c>
      <c r="G4439" s="242"/>
      <c r="H4439" s="233"/>
      <c r="I4439" s="241"/>
      <c r="J4439" s="241"/>
      <c r="K4439" s="241"/>
      <c r="L4439" s="239"/>
      <c r="M4439" s="244"/>
      <c r="N4439" s="245" t="str">
        <f t="shared" ca="1" si="484"/>
        <v/>
      </c>
      <c r="O4439" s="239"/>
      <c r="P4439" s="244"/>
      <c r="Q4439" s="245" t="str">
        <f t="shared" si="485"/>
        <v/>
      </c>
      <c r="U4439" s="246" t="str">
        <f>IFERROR(VLOOKUP(C4439,'BASE EQUIPOS'!$G$8:$O$22,9,0)," ")</f>
        <v xml:space="preserve"> </v>
      </c>
      <c r="V4439" s="232" t="str">
        <f t="shared" si="487"/>
        <v/>
      </c>
      <c r="W4439" s="232" t="str">
        <f t="shared" si="488"/>
        <v/>
      </c>
      <c r="X4439" s="232" t="str">
        <f>IFERROR(VLOOKUP(W4439,Datos!$P$4:$Q$18,2,0),"")</f>
        <v/>
      </c>
      <c r="Y4439" s="232" t="str">
        <f t="shared" si="489"/>
        <v/>
      </c>
      <c r="AA4439" s="314" t="str">
        <f t="shared" ca="1" si="486"/>
        <v/>
      </c>
    </row>
    <row r="4440" spans="1:27" x14ac:dyDescent="0.3">
      <c r="A4440" s="238"/>
      <c r="B4440" s="241" t="str">
        <f t="shared" si="483"/>
        <v/>
      </c>
      <c r="C4440" s="239"/>
      <c r="D4440" s="240" t="str">
        <f>IF(C4440&lt;&gt;"",VLOOKUP(C4440,'BASE EQUIPOS'!$G$8:$H$22,2,0),"")</f>
        <v/>
      </c>
      <c r="E4440" s="241" t="str">
        <f>IF(C4440&lt;&gt;"",VLOOKUP(C4440,'BASE EQUIPOS'!$G$8:$I$22,3,0),"")</f>
        <v/>
      </c>
      <c r="F4440" s="241" t="str">
        <f>IF(C4440&lt;&gt;"",VLOOKUP(C4440,'BASE EQUIPOS'!$G$8:$J$22,4,0),"")</f>
        <v/>
      </c>
      <c r="G4440" s="242"/>
      <c r="H4440" s="233"/>
      <c r="I4440" s="241"/>
      <c r="J4440" s="241"/>
      <c r="K4440" s="241"/>
      <c r="L4440" s="239"/>
      <c r="M4440" s="244"/>
      <c r="N4440" s="245" t="str">
        <f t="shared" ca="1" si="484"/>
        <v/>
      </c>
      <c r="O4440" s="239"/>
      <c r="P4440" s="244"/>
      <c r="Q4440" s="245" t="str">
        <f t="shared" si="485"/>
        <v/>
      </c>
      <c r="U4440" s="246" t="str">
        <f>IFERROR(VLOOKUP(C4440,'BASE EQUIPOS'!$G$8:$O$22,9,0)," ")</f>
        <v xml:space="preserve"> </v>
      </c>
      <c r="V4440" s="232" t="str">
        <f t="shared" si="487"/>
        <v/>
      </c>
      <c r="W4440" s="232" t="str">
        <f t="shared" si="488"/>
        <v/>
      </c>
      <c r="X4440" s="232" t="str">
        <f>IFERROR(VLOOKUP(W4440,Datos!$P$4:$Q$18,2,0),"")</f>
        <v/>
      </c>
      <c r="Y4440" s="232" t="str">
        <f t="shared" si="489"/>
        <v/>
      </c>
      <c r="AA4440" s="314" t="str">
        <f t="shared" ca="1" si="486"/>
        <v/>
      </c>
    </row>
    <row r="4441" spans="1:27" x14ac:dyDescent="0.3">
      <c r="A4441" s="238"/>
      <c r="B4441" s="241" t="str">
        <f t="shared" si="483"/>
        <v/>
      </c>
      <c r="C4441" s="239"/>
      <c r="D4441" s="240" t="str">
        <f>IF(C4441&lt;&gt;"",VLOOKUP(C4441,'BASE EQUIPOS'!$G$8:$H$22,2,0),"")</f>
        <v/>
      </c>
      <c r="E4441" s="241" t="str">
        <f>IF(C4441&lt;&gt;"",VLOOKUP(C4441,'BASE EQUIPOS'!$G$8:$I$22,3,0),"")</f>
        <v/>
      </c>
      <c r="F4441" s="241" t="str">
        <f>IF(C4441&lt;&gt;"",VLOOKUP(C4441,'BASE EQUIPOS'!$G$8:$J$22,4,0),"")</f>
        <v/>
      </c>
      <c r="G4441" s="242"/>
      <c r="H4441" s="233"/>
      <c r="I4441" s="241"/>
      <c r="J4441" s="241"/>
      <c r="K4441" s="241"/>
      <c r="L4441" s="239"/>
      <c r="M4441" s="244"/>
      <c r="N4441" s="245" t="str">
        <f t="shared" ca="1" si="484"/>
        <v/>
      </c>
      <c r="O4441" s="239"/>
      <c r="P4441" s="244"/>
      <c r="Q4441" s="245" t="str">
        <f t="shared" si="485"/>
        <v/>
      </c>
      <c r="U4441" s="246" t="str">
        <f>IFERROR(VLOOKUP(C4441,'BASE EQUIPOS'!$G$8:$O$22,9,0)," ")</f>
        <v xml:space="preserve"> </v>
      </c>
      <c r="V4441" s="232" t="str">
        <f t="shared" si="487"/>
        <v/>
      </c>
      <c r="W4441" s="232" t="str">
        <f t="shared" si="488"/>
        <v/>
      </c>
      <c r="X4441" s="232" t="str">
        <f>IFERROR(VLOOKUP(W4441,Datos!$P$4:$Q$18,2,0),"")</f>
        <v/>
      </c>
      <c r="Y4441" s="232" t="str">
        <f t="shared" si="489"/>
        <v/>
      </c>
      <c r="AA4441" s="314" t="str">
        <f t="shared" ca="1" si="486"/>
        <v/>
      </c>
    </row>
    <row r="4442" spans="1:27" x14ac:dyDescent="0.3">
      <c r="A4442" s="238"/>
      <c r="B4442" s="241" t="str">
        <f t="shared" si="483"/>
        <v/>
      </c>
      <c r="C4442" s="239"/>
      <c r="D4442" s="240" t="str">
        <f>IF(C4442&lt;&gt;"",VLOOKUP(C4442,'BASE EQUIPOS'!$G$8:$H$22,2,0),"")</f>
        <v/>
      </c>
      <c r="E4442" s="241" t="str">
        <f>IF(C4442&lt;&gt;"",VLOOKUP(C4442,'BASE EQUIPOS'!$G$8:$I$22,3,0),"")</f>
        <v/>
      </c>
      <c r="F4442" s="241" t="str">
        <f>IF(C4442&lt;&gt;"",VLOOKUP(C4442,'BASE EQUIPOS'!$G$8:$J$22,4,0),"")</f>
        <v/>
      </c>
      <c r="G4442" s="242"/>
      <c r="H4442" s="233"/>
      <c r="I4442" s="241"/>
      <c r="J4442" s="241"/>
      <c r="K4442" s="241"/>
      <c r="L4442" s="239"/>
      <c r="M4442" s="244"/>
      <c r="N4442" s="245" t="str">
        <f t="shared" ca="1" si="484"/>
        <v/>
      </c>
      <c r="O4442" s="239"/>
      <c r="P4442" s="244"/>
      <c r="Q4442" s="245" t="str">
        <f t="shared" si="485"/>
        <v/>
      </c>
      <c r="U4442" s="246" t="str">
        <f>IFERROR(VLOOKUP(C4442,'BASE EQUIPOS'!$G$8:$O$22,9,0)," ")</f>
        <v xml:space="preserve"> </v>
      </c>
      <c r="V4442" s="232" t="str">
        <f t="shared" si="487"/>
        <v/>
      </c>
      <c r="W4442" s="232" t="str">
        <f t="shared" si="488"/>
        <v/>
      </c>
      <c r="X4442" s="232" t="str">
        <f>IFERROR(VLOOKUP(W4442,Datos!$P$4:$Q$18,2,0),"")</f>
        <v/>
      </c>
      <c r="Y4442" s="232" t="str">
        <f t="shared" si="489"/>
        <v/>
      </c>
      <c r="AA4442" s="314" t="str">
        <f t="shared" ca="1" si="486"/>
        <v/>
      </c>
    </row>
    <row r="4443" spans="1:27" x14ac:dyDescent="0.3">
      <c r="A4443" s="238"/>
      <c r="B4443" s="241" t="str">
        <f t="shared" si="483"/>
        <v/>
      </c>
      <c r="C4443" s="239"/>
      <c r="D4443" s="240" t="str">
        <f>IF(C4443&lt;&gt;"",VLOOKUP(C4443,'BASE EQUIPOS'!$G$8:$H$22,2,0),"")</f>
        <v/>
      </c>
      <c r="E4443" s="241" t="str">
        <f>IF(C4443&lt;&gt;"",VLOOKUP(C4443,'BASE EQUIPOS'!$G$8:$I$22,3,0),"")</f>
        <v/>
      </c>
      <c r="F4443" s="241" t="str">
        <f>IF(C4443&lt;&gt;"",VLOOKUP(C4443,'BASE EQUIPOS'!$G$8:$J$22,4,0),"")</f>
        <v/>
      </c>
      <c r="G4443" s="242"/>
      <c r="H4443" s="233"/>
      <c r="I4443" s="241"/>
      <c r="J4443" s="241"/>
      <c r="K4443" s="241"/>
      <c r="L4443" s="239"/>
      <c r="M4443" s="244"/>
      <c r="N4443" s="245" t="str">
        <f t="shared" ca="1" si="484"/>
        <v/>
      </c>
      <c r="O4443" s="239"/>
      <c r="P4443" s="244"/>
      <c r="Q4443" s="245" t="str">
        <f t="shared" si="485"/>
        <v/>
      </c>
      <c r="U4443" s="246" t="str">
        <f>IFERROR(VLOOKUP(C4443,'BASE EQUIPOS'!$G$8:$O$22,9,0)," ")</f>
        <v xml:space="preserve"> </v>
      </c>
      <c r="V4443" s="232" t="str">
        <f t="shared" si="487"/>
        <v/>
      </c>
      <c r="W4443" s="232" t="str">
        <f t="shared" si="488"/>
        <v/>
      </c>
      <c r="X4443" s="232" t="str">
        <f>IFERROR(VLOOKUP(W4443,Datos!$P$4:$Q$18,2,0),"")</f>
        <v/>
      </c>
      <c r="Y4443" s="232" t="str">
        <f t="shared" si="489"/>
        <v/>
      </c>
      <c r="AA4443" s="314" t="str">
        <f t="shared" ca="1" si="486"/>
        <v/>
      </c>
    </row>
    <row r="4444" spans="1:27" x14ac:dyDescent="0.3">
      <c r="A4444" s="238"/>
      <c r="B4444" s="241" t="str">
        <f t="shared" ref="B4444:B4507" si="490">IF(C4444&lt;&gt;"",B4443+1,"")</f>
        <v/>
      </c>
      <c r="C4444" s="239"/>
      <c r="D4444" s="240" t="str">
        <f>IF(C4444&lt;&gt;"",VLOOKUP(C4444,'BASE EQUIPOS'!$G$8:$H$22,2,0),"")</f>
        <v/>
      </c>
      <c r="E4444" s="241" t="str">
        <f>IF(C4444&lt;&gt;"",VLOOKUP(C4444,'BASE EQUIPOS'!$G$8:$I$22,3,0),"")</f>
        <v/>
      </c>
      <c r="F4444" s="241" t="str">
        <f>IF(C4444&lt;&gt;"",VLOOKUP(C4444,'BASE EQUIPOS'!$G$8:$J$22,4,0),"")</f>
        <v/>
      </c>
      <c r="G4444" s="242"/>
      <c r="H4444" s="233"/>
      <c r="I4444" s="241"/>
      <c r="J4444" s="241"/>
      <c r="K4444" s="241"/>
      <c r="L4444" s="239"/>
      <c r="M4444" s="244"/>
      <c r="N4444" s="245" t="str">
        <f t="shared" ca="1" si="484"/>
        <v/>
      </c>
      <c r="O4444" s="239"/>
      <c r="P4444" s="244"/>
      <c r="Q4444" s="245" t="str">
        <f t="shared" si="485"/>
        <v/>
      </c>
      <c r="U4444" s="246" t="str">
        <f>IFERROR(VLOOKUP(C4444,'BASE EQUIPOS'!$G$8:$O$22,9,0)," ")</f>
        <v xml:space="preserve"> </v>
      </c>
      <c r="V4444" s="232" t="str">
        <f t="shared" si="487"/>
        <v/>
      </c>
      <c r="W4444" s="232" t="str">
        <f t="shared" si="488"/>
        <v/>
      </c>
      <c r="X4444" s="232" t="str">
        <f>IFERROR(VLOOKUP(W4444,Datos!$P$4:$Q$18,2,0),"")</f>
        <v/>
      </c>
      <c r="Y4444" s="232" t="str">
        <f t="shared" si="489"/>
        <v/>
      </c>
      <c r="AA4444" s="314" t="str">
        <f t="shared" ca="1" si="486"/>
        <v/>
      </c>
    </row>
    <row r="4445" spans="1:27" x14ac:dyDescent="0.3">
      <c r="A4445" s="238"/>
      <c r="B4445" s="241" t="str">
        <f t="shared" si="490"/>
        <v/>
      </c>
      <c r="C4445" s="239"/>
      <c r="D4445" s="240" t="str">
        <f>IF(C4445&lt;&gt;"",VLOOKUP(C4445,'BASE EQUIPOS'!$G$8:$H$22,2,0),"")</f>
        <v/>
      </c>
      <c r="E4445" s="241" t="str">
        <f>IF(C4445&lt;&gt;"",VLOOKUP(C4445,'BASE EQUIPOS'!$G$8:$I$22,3,0),"")</f>
        <v/>
      </c>
      <c r="F4445" s="241" t="str">
        <f>IF(C4445&lt;&gt;"",VLOOKUP(C4445,'BASE EQUIPOS'!$G$8:$J$22,4,0),"")</f>
        <v/>
      </c>
      <c r="G4445" s="242"/>
      <c r="H4445" s="233"/>
      <c r="I4445" s="241"/>
      <c r="J4445" s="241"/>
      <c r="K4445" s="241"/>
      <c r="L4445" s="239"/>
      <c r="M4445" s="244"/>
      <c r="N4445" s="245" t="str">
        <f t="shared" ca="1" si="484"/>
        <v/>
      </c>
      <c r="O4445" s="239"/>
      <c r="P4445" s="244"/>
      <c r="Q4445" s="245" t="str">
        <f t="shared" si="485"/>
        <v/>
      </c>
      <c r="U4445" s="246" t="str">
        <f>IFERROR(VLOOKUP(C4445,'BASE EQUIPOS'!$G$8:$O$22,9,0)," ")</f>
        <v xml:space="preserve"> </v>
      </c>
      <c r="V4445" s="232" t="str">
        <f t="shared" si="487"/>
        <v/>
      </c>
      <c r="W4445" s="232" t="str">
        <f t="shared" si="488"/>
        <v/>
      </c>
      <c r="X4445" s="232" t="str">
        <f>IFERROR(VLOOKUP(W4445,Datos!$P$4:$Q$18,2,0),"")</f>
        <v/>
      </c>
      <c r="Y4445" s="232" t="str">
        <f t="shared" si="489"/>
        <v/>
      </c>
      <c r="AA4445" s="314" t="str">
        <f t="shared" ca="1" si="486"/>
        <v/>
      </c>
    </row>
    <row r="4446" spans="1:27" x14ac:dyDescent="0.3">
      <c r="A4446" s="238"/>
      <c r="B4446" s="241" t="str">
        <f t="shared" si="490"/>
        <v/>
      </c>
      <c r="C4446" s="239"/>
      <c r="D4446" s="240" t="str">
        <f>IF(C4446&lt;&gt;"",VLOOKUP(C4446,'BASE EQUIPOS'!$G$8:$H$22,2,0),"")</f>
        <v/>
      </c>
      <c r="E4446" s="241" t="str">
        <f>IF(C4446&lt;&gt;"",VLOOKUP(C4446,'BASE EQUIPOS'!$G$8:$I$22,3,0),"")</f>
        <v/>
      </c>
      <c r="F4446" s="241" t="str">
        <f>IF(C4446&lt;&gt;"",VLOOKUP(C4446,'BASE EQUIPOS'!$G$8:$J$22,4,0),"")</f>
        <v/>
      </c>
      <c r="G4446" s="242"/>
      <c r="H4446" s="233"/>
      <c r="I4446" s="241"/>
      <c r="J4446" s="241"/>
      <c r="K4446" s="241"/>
      <c r="L4446" s="239"/>
      <c r="M4446" s="244"/>
      <c r="N4446" s="245" t="str">
        <f t="shared" ca="1" si="484"/>
        <v/>
      </c>
      <c r="O4446" s="239"/>
      <c r="P4446" s="244"/>
      <c r="Q4446" s="245" t="str">
        <f t="shared" si="485"/>
        <v/>
      </c>
      <c r="U4446" s="246" t="str">
        <f>IFERROR(VLOOKUP(C4446,'BASE EQUIPOS'!$G$8:$O$22,9,0)," ")</f>
        <v xml:space="preserve"> </v>
      </c>
      <c r="V4446" s="232" t="str">
        <f t="shared" si="487"/>
        <v/>
      </c>
      <c r="W4446" s="232" t="str">
        <f t="shared" si="488"/>
        <v/>
      </c>
      <c r="X4446" s="232" t="str">
        <f>IFERROR(VLOOKUP(W4446,Datos!$P$4:$Q$18,2,0),"")</f>
        <v/>
      </c>
      <c r="Y4446" s="232" t="str">
        <f t="shared" si="489"/>
        <v/>
      </c>
      <c r="AA4446" s="314" t="str">
        <f t="shared" ca="1" si="486"/>
        <v/>
      </c>
    </row>
    <row r="4447" spans="1:27" x14ac:dyDescent="0.3">
      <c r="A4447" s="238"/>
      <c r="B4447" s="241" t="str">
        <f t="shared" si="490"/>
        <v/>
      </c>
      <c r="C4447" s="239"/>
      <c r="D4447" s="240" t="str">
        <f>IF(C4447&lt;&gt;"",VLOOKUP(C4447,'BASE EQUIPOS'!$G$8:$H$22,2,0),"")</f>
        <v/>
      </c>
      <c r="E4447" s="241" t="str">
        <f>IF(C4447&lt;&gt;"",VLOOKUP(C4447,'BASE EQUIPOS'!$G$8:$I$22,3,0),"")</f>
        <v/>
      </c>
      <c r="F4447" s="241" t="str">
        <f>IF(C4447&lt;&gt;"",VLOOKUP(C4447,'BASE EQUIPOS'!$G$8:$J$22,4,0),"")</f>
        <v/>
      </c>
      <c r="G4447" s="242"/>
      <c r="H4447" s="233"/>
      <c r="I4447" s="241"/>
      <c r="J4447" s="241"/>
      <c r="K4447" s="241"/>
      <c r="L4447" s="239"/>
      <c r="M4447" s="244"/>
      <c r="N4447" s="245" t="str">
        <f t="shared" ca="1" si="484"/>
        <v/>
      </c>
      <c r="O4447" s="239"/>
      <c r="P4447" s="244"/>
      <c r="Q4447" s="245" t="str">
        <f t="shared" si="485"/>
        <v/>
      </c>
      <c r="U4447" s="246" t="str">
        <f>IFERROR(VLOOKUP(C4447,'BASE EQUIPOS'!$G$8:$O$22,9,0)," ")</f>
        <v xml:space="preserve"> </v>
      </c>
      <c r="V4447" s="232" t="str">
        <f t="shared" si="487"/>
        <v/>
      </c>
      <c r="W4447" s="232" t="str">
        <f t="shared" si="488"/>
        <v/>
      </c>
      <c r="X4447" s="232" t="str">
        <f>IFERROR(VLOOKUP(W4447,Datos!$P$4:$Q$18,2,0),"")</f>
        <v/>
      </c>
      <c r="Y4447" s="232" t="str">
        <f t="shared" si="489"/>
        <v/>
      </c>
      <c r="AA4447" s="314" t="str">
        <f t="shared" ca="1" si="486"/>
        <v/>
      </c>
    </row>
    <row r="4448" spans="1:27" x14ac:dyDescent="0.3">
      <c r="A4448" s="238"/>
      <c r="B4448" s="241" t="str">
        <f t="shared" si="490"/>
        <v/>
      </c>
      <c r="C4448" s="239"/>
      <c r="D4448" s="240" t="str">
        <f>IF(C4448&lt;&gt;"",VLOOKUP(C4448,'BASE EQUIPOS'!$G$8:$H$22,2,0),"")</f>
        <v/>
      </c>
      <c r="E4448" s="241" t="str">
        <f>IF(C4448&lt;&gt;"",VLOOKUP(C4448,'BASE EQUIPOS'!$G$8:$I$22,3,0),"")</f>
        <v/>
      </c>
      <c r="F4448" s="241" t="str">
        <f>IF(C4448&lt;&gt;"",VLOOKUP(C4448,'BASE EQUIPOS'!$G$8:$J$22,4,0),"")</f>
        <v/>
      </c>
      <c r="G4448" s="242"/>
      <c r="H4448" s="233"/>
      <c r="I4448" s="241"/>
      <c r="J4448" s="241"/>
      <c r="K4448" s="241"/>
      <c r="L4448" s="239"/>
      <c r="M4448" s="244"/>
      <c r="N4448" s="245" t="str">
        <f t="shared" ca="1" si="484"/>
        <v/>
      </c>
      <c r="O4448" s="239"/>
      <c r="P4448" s="244"/>
      <c r="Q4448" s="245" t="str">
        <f t="shared" si="485"/>
        <v/>
      </c>
      <c r="U4448" s="246" t="str">
        <f>IFERROR(VLOOKUP(C4448,'BASE EQUIPOS'!$G$8:$O$22,9,0)," ")</f>
        <v xml:space="preserve"> </v>
      </c>
      <c r="V4448" s="232" t="str">
        <f t="shared" si="487"/>
        <v/>
      </c>
      <c r="W4448" s="232" t="str">
        <f t="shared" si="488"/>
        <v/>
      </c>
      <c r="X4448" s="232" t="str">
        <f>IFERROR(VLOOKUP(W4448,Datos!$P$4:$Q$18,2,0),"")</f>
        <v/>
      </c>
      <c r="Y4448" s="232" t="str">
        <f t="shared" si="489"/>
        <v/>
      </c>
      <c r="AA4448" s="314" t="str">
        <f t="shared" ca="1" si="486"/>
        <v/>
      </c>
    </row>
    <row r="4449" spans="1:27" x14ac:dyDescent="0.3">
      <c r="A4449" s="238"/>
      <c r="B4449" s="241" t="str">
        <f t="shared" si="490"/>
        <v/>
      </c>
      <c r="C4449" s="239"/>
      <c r="D4449" s="240" t="str">
        <f>IF(C4449&lt;&gt;"",VLOOKUP(C4449,'BASE EQUIPOS'!$G$8:$H$22,2,0),"")</f>
        <v/>
      </c>
      <c r="E4449" s="241" t="str">
        <f>IF(C4449&lt;&gt;"",VLOOKUP(C4449,'BASE EQUIPOS'!$G$8:$I$22,3,0),"")</f>
        <v/>
      </c>
      <c r="F4449" s="241" t="str">
        <f>IF(C4449&lt;&gt;"",VLOOKUP(C4449,'BASE EQUIPOS'!$G$8:$J$22,4,0),"")</f>
        <v/>
      </c>
      <c r="G4449" s="242"/>
      <c r="H4449" s="233"/>
      <c r="I4449" s="241"/>
      <c r="J4449" s="241"/>
      <c r="K4449" s="241"/>
      <c r="L4449" s="239"/>
      <c r="M4449" s="244"/>
      <c r="N4449" s="245" t="str">
        <f t="shared" ca="1" si="484"/>
        <v/>
      </c>
      <c r="O4449" s="239"/>
      <c r="P4449" s="244"/>
      <c r="Q4449" s="245" t="str">
        <f t="shared" si="485"/>
        <v/>
      </c>
      <c r="U4449" s="246" t="str">
        <f>IFERROR(VLOOKUP(C4449,'BASE EQUIPOS'!$G$8:$O$22,9,0)," ")</f>
        <v xml:space="preserve"> </v>
      </c>
      <c r="V4449" s="232" t="str">
        <f t="shared" si="487"/>
        <v/>
      </c>
      <c r="W4449" s="232" t="str">
        <f t="shared" si="488"/>
        <v/>
      </c>
      <c r="X4449" s="232" t="str">
        <f>IFERROR(VLOOKUP(W4449,Datos!$P$4:$Q$18,2,0),"")</f>
        <v/>
      </c>
      <c r="Y4449" s="232" t="str">
        <f t="shared" si="489"/>
        <v/>
      </c>
      <c r="AA4449" s="314" t="str">
        <f t="shared" ca="1" si="486"/>
        <v/>
      </c>
    </row>
    <row r="4450" spans="1:27" x14ac:dyDescent="0.3">
      <c r="A4450" s="238"/>
      <c r="B4450" s="241" t="str">
        <f t="shared" si="490"/>
        <v/>
      </c>
      <c r="C4450" s="239"/>
      <c r="D4450" s="240" t="str">
        <f>IF(C4450&lt;&gt;"",VLOOKUP(C4450,'BASE EQUIPOS'!$G$8:$H$22,2,0),"")</f>
        <v/>
      </c>
      <c r="E4450" s="241" t="str">
        <f>IF(C4450&lt;&gt;"",VLOOKUP(C4450,'BASE EQUIPOS'!$G$8:$I$22,3,0),"")</f>
        <v/>
      </c>
      <c r="F4450" s="241" t="str">
        <f>IF(C4450&lt;&gt;"",VLOOKUP(C4450,'BASE EQUIPOS'!$G$8:$J$22,4,0),"")</f>
        <v/>
      </c>
      <c r="G4450" s="242"/>
      <c r="H4450" s="233"/>
      <c r="I4450" s="241"/>
      <c r="J4450" s="241"/>
      <c r="K4450" s="241"/>
      <c r="L4450" s="239"/>
      <c r="M4450" s="244"/>
      <c r="N4450" s="245" t="str">
        <f t="shared" ca="1" si="484"/>
        <v/>
      </c>
      <c r="O4450" s="239"/>
      <c r="P4450" s="244"/>
      <c r="Q4450" s="245" t="str">
        <f t="shared" si="485"/>
        <v/>
      </c>
      <c r="U4450" s="246" t="str">
        <f>IFERROR(VLOOKUP(C4450,'BASE EQUIPOS'!$G$8:$O$22,9,0)," ")</f>
        <v xml:space="preserve"> </v>
      </c>
      <c r="V4450" s="232" t="str">
        <f t="shared" si="487"/>
        <v/>
      </c>
      <c r="W4450" s="232" t="str">
        <f t="shared" si="488"/>
        <v/>
      </c>
      <c r="X4450" s="232" t="str">
        <f>IFERROR(VLOOKUP(W4450,Datos!$P$4:$Q$18,2,0),"")</f>
        <v/>
      </c>
      <c r="Y4450" s="232" t="str">
        <f t="shared" si="489"/>
        <v/>
      </c>
      <c r="AA4450" s="314" t="str">
        <f t="shared" ca="1" si="486"/>
        <v/>
      </c>
    </row>
    <row r="4451" spans="1:27" x14ac:dyDescent="0.3">
      <c r="A4451" s="238"/>
      <c r="B4451" s="241" t="str">
        <f t="shared" si="490"/>
        <v/>
      </c>
      <c r="C4451" s="239"/>
      <c r="D4451" s="240" t="str">
        <f>IF(C4451&lt;&gt;"",VLOOKUP(C4451,'BASE EQUIPOS'!$G$8:$H$22,2,0),"")</f>
        <v/>
      </c>
      <c r="E4451" s="241" t="str">
        <f>IF(C4451&lt;&gt;"",VLOOKUP(C4451,'BASE EQUIPOS'!$G$8:$I$22,3,0),"")</f>
        <v/>
      </c>
      <c r="F4451" s="241" t="str">
        <f>IF(C4451&lt;&gt;"",VLOOKUP(C4451,'BASE EQUIPOS'!$G$8:$J$22,4,0),"")</f>
        <v/>
      </c>
      <c r="G4451" s="242"/>
      <c r="H4451" s="233"/>
      <c r="I4451" s="241"/>
      <c r="J4451" s="241"/>
      <c r="K4451" s="241"/>
      <c r="L4451" s="239"/>
      <c r="M4451" s="244"/>
      <c r="N4451" s="245" t="str">
        <f t="shared" ca="1" si="484"/>
        <v/>
      </c>
      <c r="O4451" s="239"/>
      <c r="P4451" s="244"/>
      <c r="Q4451" s="245" t="str">
        <f t="shared" si="485"/>
        <v/>
      </c>
      <c r="U4451" s="246" t="str">
        <f>IFERROR(VLOOKUP(C4451,'BASE EQUIPOS'!$G$8:$O$22,9,0)," ")</f>
        <v xml:space="preserve"> </v>
      </c>
      <c r="V4451" s="232" t="str">
        <f t="shared" si="487"/>
        <v/>
      </c>
      <c r="W4451" s="232" t="str">
        <f t="shared" si="488"/>
        <v/>
      </c>
      <c r="X4451" s="232" t="str">
        <f>IFERROR(VLOOKUP(W4451,Datos!$P$4:$Q$18,2,0),"")</f>
        <v/>
      </c>
      <c r="Y4451" s="232" t="str">
        <f t="shared" si="489"/>
        <v/>
      </c>
      <c r="AA4451" s="314" t="str">
        <f t="shared" ca="1" si="486"/>
        <v/>
      </c>
    </row>
    <row r="4452" spans="1:27" x14ac:dyDescent="0.3">
      <c r="A4452" s="238"/>
      <c r="B4452" s="241" t="str">
        <f t="shared" si="490"/>
        <v/>
      </c>
      <c r="C4452" s="239"/>
      <c r="D4452" s="240" t="str">
        <f>IF(C4452&lt;&gt;"",VLOOKUP(C4452,'BASE EQUIPOS'!$G$8:$H$22,2,0),"")</f>
        <v/>
      </c>
      <c r="E4452" s="241" t="str">
        <f>IF(C4452&lt;&gt;"",VLOOKUP(C4452,'BASE EQUIPOS'!$G$8:$I$22,3,0),"")</f>
        <v/>
      </c>
      <c r="F4452" s="241" t="str">
        <f>IF(C4452&lt;&gt;"",VLOOKUP(C4452,'BASE EQUIPOS'!$G$8:$J$22,4,0),"")</f>
        <v/>
      </c>
      <c r="G4452" s="242"/>
      <c r="H4452" s="233"/>
      <c r="I4452" s="241"/>
      <c r="J4452" s="241"/>
      <c r="K4452" s="241"/>
      <c r="L4452" s="239"/>
      <c r="M4452" s="244"/>
      <c r="N4452" s="245" t="str">
        <f t="shared" ca="1" si="484"/>
        <v/>
      </c>
      <c r="O4452" s="239"/>
      <c r="P4452" s="244"/>
      <c r="Q4452" s="245" t="str">
        <f t="shared" si="485"/>
        <v/>
      </c>
      <c r="U4452" s="246" t="str">
        <f>IFERROR(VLOOKUP(C4452,'BASE EQUIPOS'!$G$8:$O$22,9,0)," ")</f>
        <v xml:space="preserve"> </v>
      </c>
      <c r="V4452" s="232" t="str">
        <f t="shared" si="487"/>
        <v/>
      </c>
      <c r="W4452" s="232" t="str">
        <f t="shared" si="488"/>
        <v/>
      </c>
      <c r="X4452" s="232" t="str">
        <f>IFERROR(VLOOKUP(W4452,Datos!$P$4:$Q$18,2,0),"")</f>
        <v/>
      </c>
      <c r="Y4452" s="232" t="str">
        <f t="shared" si="489"/>
        <v/>
      </c>
      <c r="AA4452" s="314" t="str">
        <f t="shared" ca="1" si="486"/>
        <v/>
      </c>
    </row>
    <row r="4453" spans="1:27" x14ac:dyDescent="0.3">
      <c r="A4453" s="238"/>
      <c r="B4453" s="241" t="str">
        <f t="shared" si="490"/>
        <v/>
      </c>
      <c r="C4453" s="239"/>
      <c r="D4453" s="240" t="str">
        <f>IF(C4453&lt;&gt;"",VLOOKUP(C4453,'BASE EQUIPOS'!$G$8:$H$22,2,0),"")</f>
        <v/>
      </c>
      <c r="E4453" s="241" t="str">
        <f>IF(C4453&lt;&gt;"",VLOOKUP(C4453,'BASE EQUIPOS'!$G$8:$I$22,3,0),"")</f>
        <v/>
      </c>
      <c r="F4453" s="241" t="str">
        <f>IF(C4453&lt;&gt;"",VLOOKUP(C4453,'BASE EQUIPOS'!$G$8:$J$22,4,0),"")</f>
        <v/>
      </c>
      <c r="G4453" s="242"/>
      <c r="H4453" s="233"/>
      <c r="I4453" s="241"/>
      <c r="J4453" s="241"/>
      <c r="K4453" s="241"/>
      <c r="L4453" s="239"/>
      <c r="M4453" s="244"/>
      <c r="N4453" s="245" t="str">
        <f t="shared" ca="1" si="484"/>
        <v/>
      </c>
      <c r="O4453" s="239"/>
      <c r="P4453" s="244"/>
      <c r="Q4453" s="245" t="str">
        <f t="shared" si="485"/>
        <v/>
      </c>
      <c r="U4453" s="246" t="str">
        <f>IFERROR(VLOOKUP(C4453,'BASE EQUIPOS'!$G$8:$O$22,9,0)," ")</f>
        <v xml:space="preserve"> </v>
      </c>
      <c r="V4453" s="232" t="str">
        <f t="shared" si="487"/>
        <v/>
      </c>
      <c r="W4453" s="232" t="str">
        <f t="shared" si="488"/>
        <v/>
      </c>
      <c r="X4453" s="232" t="str">
        <f>IFERROR(VLOOKUP(W4453,Datos!$P$4:$Q$18,2,0),"")</f>
        <v/>
      </c>
      <c r="Y4453" s="232" t="str">
        <f t="shared" si="489"/>
        <v/>
      </c>
      <c r="AA4453" s="314" t="str">
        <f t="shared" ca="1" si="486"/>
        <v/>
      </c>
    </row>
    <row r="4454" spans="1:27" x14ac:dyDescent="0.3">
      <c r="A4454" s="238"/>
      <c r="B4454" s="241" t="str">
        <f t="shared" si="490"/>
        <v/>
      </c>
      <c r="C4454" s="239"/>
      <c r="D4454" s="240" t="str">
        <f>IF(C4454&lt;&gt;"",VLOOKUP(C4454,'BASE EQUIPOS'!$G$8:$H$22,2,0),"")</f>
        <v/>
      </c>
      <c r="E4454" s="241" t="str">
        <f>IF(C4454&lt;&gt;"",VLOOKUP(C4454,'BASE EQUIPOS'!$G$8:$I$22,3,0),"")</f>
        <v/>
      </c>
      <c r="F4454" s="241" t="str">
        <f>IF(C4454&lt;&gt;"",VLOOKUP(C4454,'BASE EQUIPOS'!$G$8:$J$22,4,0),"")</f>
        <v/>
      </c>
      <c r="G4454" s="242"/>
      <c r="H4454" s="233"/>
      <c r="I4454" s="241"/>
      <c r="J4454" s="241"/>
      <c r="K4454" s="241"/>
      <c r="L4454" s="239"/>
      <c r="M4454" s="244"/>
      <c r="N4454" s="245" t="str">
        <f t="shared" ca="1" si="484"/>
        <v/>
      </c>
      <c r="O4454" s="239"/>
      <c r="P4454" s="244"/>
      <c r="Q4454" s="245" t="str">
        <f t="shared" si="485"/>
        <v/>
      </c>
      <c r="U4454" s="246" t="str">
        <f>IFERROR(VLOOKUP(C4454,'BASE EQUIPOS'!$G$8:$O$22,9,0)," ")</f>
        <v xml:space="preserve"> </v>
      </c>
      <c r="V4454" s="232" t="str">
        <f t="shared" si="487"/>
        <v/>
      </c>
      <c r="W4454" s="232" t="str">
        <f t="shared" si="488"/>
        <v/>
      </c>
      <c r="X4454" s="232" t="str">
        <f>IFERROR(VLOOKUP(W4454,Datos!$P$4:$Q$18,2,0),"")</f>
        <v/>
      </c>
      <c r="Y4454" s="232" t="str">
        <f t="shared" si="489"/>
        <v/>
      </c>
      <c r="AA4454" s="314" t="str">
        <f t="shared" ca="1" si="486"/>
        <v/>
      </c>
    </row>
    <row r="4455" spans="1:27" x14ac:dyDescent="0.3">
      <c r="A4455" s="238"/>
      <c r="B4455" s="241" t="str">
        <f t="shared" si="490"/>
        <v/>
      </c>
      <c r="C4455" s="239"/>
      <c r="D4455" s="240" t="str">
        <f>IF(C4455&lt;&gt;"",VLOOKUP(C4455,'BASE EQUIPOS'!$G$8:$H$22,2,0),"")</f>
        <v/>
      </c>
      <c r="E4455" s="241" t="str">
        <f>IF(C4455&lt;&gt;"",VLOOKUP(C4455,'BASE EQUIPOS'!$G$8:$I$22,3,0),"")</f>
        <v/>
      </c>
      <c r="F4455" s="241" t="str">
        <f>IF(C4455&lt;&gt;"",VLOOKUP(C4455,'BASE EQUIPOS'!$G$8:$J$22,4,0),"")</f>
        <v/>
      </c>
      <c r="G4455" s="242"/>
      <c r="H4455" s="233"/>
      <c r="I4455" s="241"/>
      <c r="J4455" s="241"/>
      <c r="K4455" s="241"/>
      <c r="L4455" s="239"/>
      <c r="M4455" s="244"/>
      <c r="N4455" s="245" t="str">
        <f t="shared" ca="1" si="484"/>
        <v/>
      </c>
      <c r="O4455" s="239"/>
      <c r="P4455" s="244"/>
      <c r="Q4455" s="245" t="str">
        <f t="shared" si="485"/>
        <v/>
      </c>
      <c r="U4455" s="246" t="str">
        <f>IFERROR(VLOOKUP(C4455,'BASE EQUIPOS'!$G$8:$O$22,9,0)," ")</f>
        <v xml:space="preserve"> </v>
      </c>
      <c r="V4455" s="232" t="str">
        <f t="shared" si="487"/>
        <v/>
      </c>
      <c r="W4455" s="232" t="str">
        <f t="shared" si="488"/>
        <v/>
      </c>
      <c r="X4455" s="232" t="str">
        <f>IFERROR(VLOOKUP(W4455,Datos!$P$4:$Q$18,2,0),"")</f>
        <v/>
      </c>
      <c r="Y4455" s="232" t="str">
        <f t="shared" si="489"/>
        <v/>
      </c>
      <c r="AA4455" s="314" t="str">
        <f t="shared" ca="1" si="486"/>
        <v/>
      </c>
    </row>
    <row r="4456" spans="1:27" x14ac:dyDescent="0.3">
      <c r="A4456" s="238"/>
      <c r="B4456" s="241" t="str">
        <f t="shared" si="490"/>
        <v/>
      </c>
      <c r="C4456" s="239"/>
      <c r="D4456" s="240" t="str">
        <f>IF(C4456&lt;&gt;"",VLOOKUP(C4456,'BASE EQUIPOS'!$G$8:$H$22,2,0),"")</f>
        <v/>
      </c>
      <c r="E4456" s="241" t="str">
        <f>IF(C4456&lt;&gt;"",VLOOKUP(C4456,'BASE EQUIPOS'!$G$8:$I$22,3,0),"")</f>
        <v/>
      </c>
      <c r="F4456" s="241" t="str">
        <f>IF(C4456&lt;&gt;"",VLOOKUP(C4456,'BASE EQUIPOS'!$G$8:$J$22,4,0),"")</f>
        <v/>
      </c>
      <c r="G4456" s="242"/>
      <c r="H4456" s="233"/>
      <c r="I4456" s="241"/>
      <c r="J4456" s="241"/>
      <c r="K4456" s="241"/>
      <c r="L4456" s="239"/>
      <c r="M4456" s="244"/>
      <c r="N4456" s="245" t="str">
        <f t="shared" ca="1" si="484"/>
        <v/>
      </c>
      <c r="O4456" s="239"/>
      <c r="P4456" s="244"/>
      <c r="Q4456" s="245" t="str">
        <f t="shared" si="485"/>
        <v/>
      </c>
      <c r="U4456" s="246" t="str">
        <f>IFERROR(VLOOKUP(C4456,'BASE EQUIPOS'!$G$8:$O$22,9,0)," ")</f>
        <v xml:space="preserve"> </v>
      </c>
      <c r="V4456" s="232" t="str">
        <f t="shared" si="487"/>
        <v/>
      </c>
      <c r="W4456" s="232" t="str">
        <f t="shared" si="488"/>
        <v/>
      </c>
      <c r="X4456" s="232" t="str">
        <f>IFERROR(VLOOKUP(W4456,Datos!$P$4:$Q$18,2,0),"")</f>
        <v/>
      </c>
      <c r="Y4456" s="232" t="str">
        <f t="shared" si="489"/>
        <v/>
      </c>
      <c r="AA4456" s="314" t="str">
        <f t="shared" ca="1" si="486"/>
        <v/>
      </c>
    </row>
    <row r="4457" spans="1:27" x14ac:dyDescent="0.3">
      <c r="A4457" s="238"/>
      <c r="B4457" s="241" t="str">
        <f t="shared" si="490"/>
        <v/>
      </c>
      <c r="C4457" s="239"/>
      <c r="D4457" s="240" t="str">
        <f>IF(C4457&lt;&gt;"",VLOOKUP(C4457,'BASE EQUIPOS'!$G$8:$H$22,2,0),"")</f>
        <v/>
      </c>
      <c r="E4457" s="241" t="str">
        <f>IF(C4457&lt;&gt;"",VLOOKUP(C4457,'BASE EQUIPOS'!$G$8:$I$22,3,0),"")</f>
        <v/>
      </c>
      <c r="F4457" s="241" t="str">
        <f>IF(C4457&lt;&gt;"",VLOOKUP(C4457,'BASE EQUIPOS'!$G$8:$J$22,4,0),"")</f>
        <v/>
      </c>
      <c r="G4457" s="242"/>
      <c r="H4457" s="233"/>
      <c r="I4457" s="241"/>
      <c r="J4457" s="241"/>
      <c r="K4457" s="241"/>
      <c r="L4457" s="239"/>
      <c r="M4457" s="244"/>
      <c r="N4457" s="245" t="str">
        <f t="shared" ca="1" si="484"/>
        <v/>
      </c>
      <c r="O4457" s="239"/>
      <c r="P4457" s="244"/>
      <c r="Q4457" s="245" t="str">
        <f t="shared" si="485"/>
        <v/>
      </c>
      <c r="U4457" s="246" t="str">
        <f>IFERROR(VLOOKUP(C4457,'BASE EQUIPOS'!$G$8:$O$22,9,0)," ")</f>
        <v xml:space="preserve"> </v>
      </c>
      <c r="V4457" s="232" t="str">
        <f t="shared" si="487"/>
        <v/>
      </c>
      <c r="W4457" s="232" t="str">
        <f t="shared" si="488"/>
        <v/>
      </c>
      <c r="X4457" s="232" t="str">
        <f>IFERROR(VLOOKUP(W4457,Datos!$P$4:$Q$18,2,0),"")</f>
        <v/>
      </c>
      <c r="Y4457" s="232" t="str">
        <f t="shared" si="489"/>
        <v/>
      </c>
      <c r="AA4457" s="314" t="str">
        <f t="shared" ca="1" si="486"/>
        <v/>
      </c>
    </row>
    <row r="4458" spans="1:27" x14ac:dyDescent="0.3">
      <c r="A4458" s="238"/>
      <c r="B4458" s="241" t="str">
        <f t="shared" si="490"/>
        <v/>
      </c>
      <c r="C4458" s="239"/>
      <c r="D4458" s="240" t="str">
        <f>IF(C4458&lt;&gt;"",VLOOKUP(C4458,'BASE EQUIPOS'!$G$8:$H$22,2,0),"")</f>
        <v/>
      </c>
      <c r="E4458" s="241" t="str">
        <f>IF(C4458&lt;&gt;"",VLOOKUP(C4458,'BASE EQUIPOS'!$G$8:$I$22,3,0),"")</f>
        <v/>
      </c>
      <c r="F4458" s="241" t="str">
        <f>IF(C4458&lt;&gt;"",VLOOKUP(C4458,'BASE EQUIPOS'!$G$8:$J$22,4,0),"")</f>
        <v/>
      </c>
      <c r="G4458" s="242"/>
      <c r="H4458" s="233"/>
      <c r="I4458" s="241"/>
      <c r="J4458" s="241"/>
      <c r="K4458" s="241"/>
      <c r="L4458" s="239"/>
      <c r="M4458" s="244"/>
      <c r="N4458" s="245" t="str">
        <f t="shared" ca="1" si="484"/>
        <v/>
      </c>
      <c r="O4458" s="239"/>
      <c r="P4458" s="244"/>
      <c r="Q4458" s="245" t="str">
        <f t="shared" si="485"/>
        <v/>
      </c>
      <c r="U4458" s="246" t="str">
        <f>IFERROR(VLOOKUP(C4458,'BASE EQUIPOS'!$G$8:$O$22,9,0)," ")</f>
        <v xml:space="preserve"> </v>
      </c>
      <c r="V4458" s="232" t="str">
        <f t="shared" si="487"/>
        <v/>
      </c>
      <c r="W4458" s="232" t="str">
        <f t="shared" si="488"/>
        <v/>
      </c>
      <c r="X4458" s="232" t="str">
        <f>IFERROR(VLOOKUP(W4458,Datos!$P$4:$Q$18,2,0),"")</f>
        <v/>
      </c>
      <c r="Y4458" s="232" t="str">
        <f t="shared" si="489"/>
        <v/>
      </c>
      <c r="AA4458" s="314" t="str">
        <f t="shared" ca="1" si="486"/>
        <v/>
      </c>
    </row>
    <row r="4459" spans="1:27" x14ac:dyDescent="0.3">
      <c r="A4459" s="238"/>
      <c r="B4459" s="241" t="str">
        <f t="shared" si="490"/>
        <v/>
      </c>
      <c r="C4459" s="239"/>
      <c r="D4459" s="240" t="str">
        <f>IF(C4459&lt;&gt;"",VLOOKUP(C4459,'BASE EQUIPOS'!$G$8:$H$22,2,0),"")</f>
        <v/>
      </c>
      <c r="E4459" s="241" t="str">
        <f>IF(C4459&lt;&gt;"",VLOOKUP(C4459,'BASE EQUIPOS'!$G$8:$I$22,3,0),"")</f>
        <v/>
      </c>
      <c r="F4459" s="241" t="str">
        <f>IF(C4459&lt;&gt;"",VLOOKUP(C4459,'BASE EQUIPOS'!$G$8:$J$22,4,0),"")</f>
        <v/>
      </c>
      <c r="G4459" s="242"/>
      <c r="H4459" s="233"/>
      <c r="I4459" s="241"/>
      <c r="J4459" s="241"/>
      <c r="K4459" s="241"/>
      <c r="L4459" s="239"/>
      <c r="M4459" s="244"/>
      <c r="N4459" s="245" t="str">
        <f t="shared" ca="1" si="484"/>
        <v/>
      </c>
      <c r="O4459" s="239"/>
      <c r="P4459" s="244"/>
      <c r="Q4459" s="245" t="str">
        <f t="shared" si="485"/>
        <v/>
      </c>
      <c r="U4459" s="246" t="str">
        <f>IFERROR(VLOOKUP(C4459,'BASE EQUIPOS'!$G$8:$O$22,9,0)," ")</f>
        <v xml:space="preserve"> </v>
      </c>
      <c r="V4459" s="232" t="str">
        <f t="shared" si="487"/>
        <v/>
      </c>
      <c r="W4459" s="232" t="str">
        <f t="shared" si="488"/>
        <v/>
      </c>
      <c r="X4459" s="232" t="str">
        <f>IFERROR(VLOOKUP(W4459,Datos!$P$4:$Q$18,2,0),"")</f>
        <v/>
      </c>
      <c r="Y4459" s="232" t="str">
        <f t="shared" si="489"/>
        <v/>
      </c>
      <c r="AA4459" s="314" t="str">
        <f t="shared" ca="1" si="486"/>
        <v/>
      </c>
    </row>
    <row r="4460" spans="1:27" x14ac:dyDescent="0.3">
      <c r="A4460" s="238"/>
      <c r="B4460" s="241" t="str">
        <f t="shared" si="490"/>
        <v/>
      </c>
      <c r="C4460" s="239"/>
      <c r="D4460" s="240" t="str">
        <f>IF(C4460&lt;&gt;"",VLOOKUP(C4460,'BASE EQUIPOS'!$G$8:$H$22,2,0),"")</f>
        <v/>
      </c>
      <c r="E4460" s="241" t="str">
        <f>IF(C4460&lt;&gt;"",VLOOKUP(C4460,'BASE EQUIPOS'!$G$8:$I$22,3,0),"")</f>
        <v/>
      </c>
      <c r="F4460" s="241" t="str">
        <f>IF(C4460&lt;&gt;"",VLOOKUP(C4460,'BASE EQUIPOS'!$G$8:$J$22,4,0),"")</f>
        <v/>
      </c>
      <c r="G4460" s="242"/>
      <c r="H4460" s="233"/>
      <c r="I4460" s="241"/>
      <c r="J4460" s="241"/>
      <c r="K4460" s="241"/>
      <c r="L4460" s="239"/>
      <c r="M4460" s="244"/>
      <c r="N4460" s="245" t="str">
        <f t="shared" ca="1" si="484"/>
        <v/>
      </c>
      <c r="O4460" s="239"/>
      <c r="P4460" s="244"/>
      <c r="Q4460" s="245" t="str">
        <f t="shared" si="485"/>
        <v/>
      </c>
      <c r="U4460" s="246" t="str">
        <f>IFERROR(VLOOKUP(C4460,'BASE EQUIPOS'!$G$8:$O$22,9,0)," ")</f>
        <v xml:space="preserve"> </v>
      </c>
      <c r="V4460" s="232" t="str">
        <f t="shared" si="487"/>
        <v/>
      </c>
      <c r="W4460" s="232" t="str">
        <f t="shared" si="488"/>
        <v/>
      </c>
      <c r="X4460" s="232" t="str">
        <f>IFERROR(VLOOKUP(W4460,Datos!$P$4:$Q$18,2,0),"")</f>
        <v/>
      </c>
      <c r="Y4460" s="232" t="str">
        <f t="shared" si="489"/>
        <v/>
      </c>
      <c r="AA4460" s="314" t="str">
        <f t="shared" ca="1" si="486"/>
        <v/>
      </c>
    </row>
    <row r="4461" spans="1:27" x14ac:dyDescent="0.3">
      <c r="A4461" s="238"/>
      <c r="B4461" s="241" t="str">
        <f t="shared" si="490"/>
        <v/>
      </c>
      <c r="C4461" s="239"/>
      <c r="D4461" s="240" t="str">
        <f>IF(C4461&lt;&gt;"",VLOOKUP(C4461,'BASE EQUIPOS'!$G$8:$H$22,2,0),"")</f>
        <v/>
      </c>
      <c r="E4461" s="241" t="str">
        <f>IF(C4461&lt;&gt;"",VLOOKUP(C4461,'BASE EQUIPOS'!$G$8:$I$22,3,0),"")</f>
        <v/>
      </c>
      <c r="F4461" s="241" t="str">
        <f>IF(C4461&lt;&gt;"",VLOOKUP(C4461,'BASE EQUIPOS'!$G$8:$J$22,4,0),"")</f>
        <v/>
      </c>
      <c r="G4461" s="242"/>
      <c r="H4461" s="233"/>
      <c r="I4461" s="241"/>
      <c r="J4461" s="241"/>
      <c r="K4461" s="241"/>
      <c r="L4461" s="239"/>
      <c r="M4461" s="244"/>
      <c r="N4461" s="245" t="str">
        <f t="shared" ca="1" si="484"/>
        <v/>
      </c>
      <c r="O4461" s="239"/>
      <c r="P4461" s="244"/>
      <c r="Q4461" s="245" t="str">
        <f t="shared" si="485"/>
        <v/>
      </c>
      <c r="U4461" s="246" t="str">
        <f>IFERROR(VLOOKUP(C4461,'BASE EQUIPOS'!$G$8:$O$22,9,0)," ")</f>
        <v xml:space="preserve"> </v>
      </c>
      <c r="V4461" s="232" t="str">
        <f t="shared" si="487"/>
        <v/>
      </c>
      <c r="W4461" s="232" t="str">
        <f t="shared" si="488"/>
        <v/>
      </c>
      <c r="X4461" s="232" t="str">
        <f>IFERROR(VLOOKUP(W4461,Datos!$P$4:$Q$18,2,0),"")</f>
        <v/>
      </c>
      <c r="Y4461" s="232" t="str">
        <f t="shared" si="489"/>
        <v/>
      </c>
      <c r="AA4461" s="314" t="str">
        <f t="shared" ca="1" si="486"/>
        <v/>
      </c>
    </row>
    <row r="4462" spans="1:27" x14ac:dyDescent="0.3">
      <c r="A4462" s="238"/>
      <c r="B4462" s="241" t="str">
        <f t="shared" si="490"/>
        <v/>
      </c>
      <c r="C4462" s="239"/>
      <c r="D4462" s="240" t="str">
        <f>IF(C4462&lt;&gt;"",VLOOKUP(C4462,'BASE EQUIPOS'!$G$8:$H$22,2,0),"")</f>
        <v/>
      </c>
      <c r="E4462" s="241" t="str">
        <f>IF(C4462&lt;&gt;"",VLOOKUP(C4462,'BASE EQUIPOS'!$G$8:$I$22,3,0),"")</f>
        <v/>
      </c>
      <c r="F4462" s="241" t="str">
        <f>IF(C4462&lt;&gt;"",VLOOKUP(C4462,'BASE EQUIPOS'!$G$8:$J$22,4,0),"")</f>
        <v/>
      </c>
      <c r="G4462" s="242"/>
      <c r="H4462" s="233"/>
      <c r="I4462" s="241"/>
      <c r="J4462" s="241"/>
      <c r="K4462" s="241"/>
      <c r="L4462" s="239"/>
      <c r="M4462" s="244"/>
      <c r="N4462" s="245" t="str">
        <f t="shared" ca="1" si="484"/>
        <v/>
      </c>
      <c r="O4462" s="239"/>
      <c r="P4462" s="244"/>
      <c r="Q4462" s="245" t="str">
        <f t="shared" si="485"/>
        <v/>
      </c>
      <c r="U4462" s="246" t="str">
        <f>IFERROR(VLOOKUP(C4462,'BASE EQUIPOS'!$G$8:$O$22,9,0)," ")</f>
        <v xml:space="preserve"> </v>
      </c>
      <c r="V4462" s="232" t="str">
        <f t="shared" si="487"/>
        <v/>
      </c>
      <c r="W4462" s="232" t="str">
        <f t="shared" si="488"/>
        <v/>
      </c>
      <c r="X4462" s="232" t="str">
        <f>IFERROR(VLOOKUP(W4462,Datos!$P$4:$Q$18,2,0),"")</f>
        <v/>
      </c>
      <c r="Y4462" s="232" t="str">
        <f t="shared" si="489"/>
        <v/>
      </c>
      <c r="AA4462" s="314" t="str">
        <f t="shared" ca="1" si="486"/>
        <v/>
      </c>
    </row>
    <row r="4463" spans="1:27" x14ac:dyDescent="0.3">
      <c r="A4463" s="238"/>
      <c r="B4463" s="241" t="str">
        <f t="shared" si="490"/>
        <v/>
      </c>
      <c r="C4463" s="239"/>
      <c r="D4463" s="240" t="str">
        <f>IF(C4463&lt;&gt;"",VLOOKUP(C4463,'BASE EQUIPOS'!$G$8:$H$22,2,0),"")</f>
        <v/>
      </c>
      <c r="E4463" s="241" t="str">
        <f>IF(C4463&lt;&gt;"",VLOOKUP(C4463,'BASE EQUIPOS'!$G$8:$I$22,3,0),"")</f>
        <v/>
      </c>
      <c r="F4463" s="241" t="str">
        <f>IF(C4463&lt;&gt;"",VLOOKUP(C4463,'BASE EQUIPOS'!$G$8:$J$22,4,0),"")</f>
        <v/>
      </c>
      <c r="G4463" s="242"/>
      <c r="H4463" s="233"/>
      <c r="I4463" s="241"/>
      <c r="J4463" s="241"/>
      <c r="K4463" s="241"/>
      <c r="L4463" s="239"/>
      <c r="M4463" s="244"/>
      <c r="N4463" s="245" t="str">
        <f t="shared" ca="1" si="484"/>
        <v/>
      </c>
      <c r="O4463" s="239"/>
      <c r="P4463" s="244"/>
      <c r="Q4463" s="245" t="str">
        <f t="shared" si="485"/>
        <v/>
      </c>
      <c r="U4463" s="246" t="str">
        <f>IFERROR(VLOOKUP(C4463,'BASE EQUIPOS'!$G$8:$O$22,9,0)," ")</f>
        <v xml:space="preserve"> </v>
      </c>
      <c r="V4463" s="232" t="str">
        <f t="shared" si="487"/>
        <v/>
      </c>
      <c r="W4463" s="232" t="str">
        <f t="shared" si="488"/>
        <v/>
      </c>
      <c r="X4463" s="232" t="str">
        <f>IFERROR(VLOOKUP(W4463,Datos!$P$4:$Q$18,2,0),"")</f>
        <v/>
      </c>
      <c r="Y4463" s="232" t="str">
        <f t="shared" si="489"/>
        <v/>
      </c>
      <c r="AA4463" s="314" t="str">
        <f t="shared" ca="1" si="486"/>
        <v/>
      </c>
    </row>
    <row r="4464" spans="1:27" x14ac:dyDescent="0.3">
      <c r="A4464" s="238"/>
      <c r="B4464" s="241" t="str">
        <f t="shared" si="490"/>
        <v/>
      </c>
      <c r="C4464" s="239"/>
      <c r="D4464" s="240" t="str">
        <f>IF(C4464&lt;&gt;"",VLOOKUP(C4464,'BASE EQUIPOS'!$G$8:$H$22,2,0),"")</f>
        <v/>
      </c>
      <c r="E4464" s="241" t="str">
        <f>IF(C4464&lt;&gt;"",VLOOKUP(C4464,'BASE EQUIPOS'!$G$8:$I$22,3,0),"")</f>
        <v/>
      </c>
      <c r="F4464" s="241" t="str">
        <f>IF(C4464&lt;&gt;"",VLOOKUP(C4464,'BASE EQUIPOS'!$G$8:$J$22,4,0),"")</f>
        <v/>
      </c>
      <c r="G4464" s="242"/>
      <c r="H4464" s="233"/>
      <c r="I4464" s="241"/>
      <c r="J4464" s="241"/>
      <c r="K4464" s="241"/>
      <c r="L4464" s="239"/>
      <c r="M4464" s="244"/>
      <c r="N4464" s="245" t="str">
        <f t="shared" ca="1" si="484"/>
        <v/>
      </c>
      <c r="O4464" s="239"/>
      <c r="P4464" s="244"/>
      <c r="Q4464" s="245" t="str">
        <f t="shared" si="485"/>
        <v/>
      </c>
      <c r="U4464" s="246" t="str">
        <f>IFERROR(VLOOKUP(C4464,'BASE EQUIPOS'!$G$8:$O$22,9,0)," ")</f>
        <v xml:space="preserve"> </v>
      </c>
      <c r="V4464" s="232" t="str">
        <f t="shared" si="487"/>
        <v/>
      </c>
      <c r="W4464" s="232" t="str">
        <f t="shared" si="488"/>
        <v/>
      </c>
      <c r="X4464" s="232" t="str">
        <f>IFERROR(VLOOKUP(W4464,Datos!$P$4:$Q$18,2,0),"")</f>
        <v/>
      </c>
      <c r="Y4464" s="232" t="str">
        <f t="shared" si="489"/>
        <v/>
      </c>
      <c r="AA4464" s="314" t="str">
        <f t="shared" ca="1" si="486"/>
        <v/>
      </c>
    </row>
    <row r="4465" spans="1:27" x14ac:dyDescent="0.3">
      <c r="A4465" s="238"/>
      <c r="B4465" s="241" t="str">
        <f t="shared" si="490"/>
        <v/>
      </c>
      <c r="C4465" s="239"/>
      <c r="D4465" s="240" t="str">
        <f>IF(C4465&lt;&gt;"",VLOOKUP(C4465,'BASE EQUIPOS'!$G$8:$H$22,2,0),"")</f>
        <v/>
      </c>
      <c r="E4465" s="241" t="str">
        <f>IF(C4465&lt;&gt;"",VLOOKUP(C4465,'BASE EQUIPOS'!$G$8:$I$22,3,0),"")</f>
        <v/>
      </c>
      <c r="F4465" s="241" t="str">
        <f>IF(C4465&lt;&gt;"",VLOOKUP(C4465,'BASE EQUIPOS'!$G$8:$J$22,4,0),"")</f>
        <v/>
      </c>
      <c r="G4465" s="242"/>
      <c r="H4465" s="233"/>
      <c r="I4465" s="241"/>
      <c r="J4465" s="241"/>
      <c r="K4465" s="241"/>
      <c r="L4465" s="239"/>
      <c r="M4465" s="244"/>
      <c r="N4465" s="245" t="str">
        <f t="shared" ca="1" si="484"/>
        <v/>
      </c>
      <c r="O4465" s="239"/>
      <c r="P4465" s="244"/>
      <c r="Q4465" s="245" t="str">
        <f t="shared" si="485"/>
        <v/>
      </c>
      <c r="U4465" s="246" t="str">
        <f>IFERROR(VLOOKUP(C4465,'BASE EQUIPOS'!$G$8:$O$22,9,0)," ")</f>
        <v xml:space="preserve"> </v>
      </c>
      <c r="V4465" s="232" t="str">
        <f t="shared" si="487"/>
        <v/>
      </c>
      <c r="W4465" s="232" t="str">
        <f t="shared" si="488"/>
        <v/>
      </c>
      <c r="X4465" s="232" t="str">
        <f>IFERROR(VLOOKUP(W4465,Datos!$P$4:$Q$18,2,0),"")</f>
        <v/>
      </c>
      <c r="Y4465" s="232" t="str">
        <f t="shared" si="489"/>
        <v/>
      </c>
      <c r="AA4465" s="314" t="str">
        <f t="shared" ca="1" si="486"/>
        <v/>
      </c>
    </row>
    <row r="4466" spans="1:27" x14ac:dyDescent="0.3">
      <c r="A4466" s="238"/>
      <c r="B4466" s="241" t="str">
        <f t="shared" si="490"/>
        <v/>
      </c>
      <c r="C4466" s="239"/>
      <c r="D4466" s="240" t="str">
        <f>IF(C4466&lt;&gt;"",VLOOKUP(C4466,'BASE EQUIPOS'!$G$8:$H$22,2,0),"")</f>
        <v/>
      </c>
      <c r="E4466" s="241" t="str">
        <f>IF(C4466&lt;&gt;"",VLOOKUP(C4466,'BASE EQUIPOS'!$G$8:$I$22,3,0),"")</f>
        <v/>
      </c>
      <c r="F4466" s="241" t="str">
        <f>IF(C4466&lt;&gt;"",VLOOKUP(C4466,'BASE EQUIPOS'!$G$8:$J$22,4,0),"")</f>
        <v/>
      </c>
      <c r="G4466" s="242"/>
      <c r="H4466" s="233"/>
      <c r="I4466" s="241"/>
      <c r="J4466" s="241"/>
      <c r="K4466" s="241"/>
      <c r="L4466" s="239"/>
      <c r="M4466" s="244"/>
      <c r="N4466" s="245" t="str">
        <f t="shared" ca="1" si="484"/>
        <v/>
      </c>
      <c r="O4466" s="239"/>
      <c r="P4466" s="244"/>
      <c r="Q4466" s="245" t="str">
        <f t="shared" si="485"/>
        <v/>
      </c>
      <c r="U4466" s="246" t="str">
        <f>IFERROR(VLOOKUP(C4466,'BASE EQUIPOS'!$G$8:$O$22,9,0)," ")</f>
        <v xml:space="preserve"> </v>
      </c>
      <c r="V4466" s="232" t="str">
        <f t="shared" si="487"/>
        <v/>
      </c>
      <c r="W4466" s="232" t="str">
        <f t="shared" si="488"/>
        <v/>
      </c>
      <c r="X4466" s="232" t="str">
        <f>IFERROR(VLOOKUP(W4466,Datos!$P$4:$Q$18,2,0),"")</f>
        <v/>
      </c>
      <c r="Y4466" s="232" t="str">
        <f t="shared" si="489"/>
        <v/>
      </c>
      <c r="AA4466" s="314" t="str">
        <f t="shared" ca="1" si="486"/>
        <v/>
      </c>
    </row>
    <row r="4467" spans="1:27" x14ac:dyDescent="0.3">
      <c r="A4467" s="238"/>
      <c r="B4467" s="241" t="str">
        <f t="shared" si="490"/>
        <v/>
      </c>
      <c r="C4467" s="239"/>
      <c r="D4467" s="240" t="str">
        <f>IF(C4467&lt;&gt;"",VLOOKUP(C4467,'BASE EQUIPOS'!$G$8:$H$22,2,0),"")</f>
        <v/>
      </c>
      <c r="E4467" s="241" t="str">
        <f>IF(C4467&lt;&gt;"",VLOOKUP(C4467,'BASE EQUIPOS'!$G$8:$I$22,3,0),"")</f>
        <v/>
      </c>
      <c r="F4467" s="241" t="str">
        <f>IF(C4467&lt;&gt;"",VLOOKUP(C4467,'BASE EQUIPOS'!$G$8:$J$22,4,0),"")</f>
        <v/>
      </c>
      <c r="G4467" s="242"/>
      <c r="H4467" s="233"/>
      <c r="I4467" s="241"/>
      <c r="J4467" s="241"/>
      <c r="K4467" s="241"/>
      <c r="L4467" s="239"/>
      <c r="M4467" s="244"/>
      <c r="N4467" s="245" t="str">
        <f t="shared" ca="1" si="484"/>
        <v/>
      </c>
      <c r="O4467" s="239"/>
      <c r="P4467" s="244"/>
      <c r="Q4467" s="245" t="str">
        <f t="shared" si="485"/>
        <v/>
      </c>
      <c r="U4467" s="246" t="str">
        <f>IFERROR(VLOOKUP(C4467,'BASE EQUIPOS'!$G$8:$O$22,9,0)," ")</f>
        <v xml:space="preserve"> </v>
      </c>
      <c r="V4467" s="232" t="str">
        <f t="shared" si="487"/>
        <v/>
      </c>
      <c r="W4467" s="232" t="str">
        <f t="shared" si="488"/>
        <v/>
      </c>
      <c r="X4467" s="232" t="str">
        <f>IFERROR(VLOOKUP(W4467,Datos!$P$4:$Q$18,2,0),"")</f>
        <v/>
      </c>
      <c r="Y4467" s="232" t="str">
        <f t="shared" si="489"/>
        <v/>
      </c>
      <c r="AA4467" s="314" t="str">
        <f t="shared" ca="1" si="486"/>
        <v/>
      </c>
    </row>
    <row r="4468" spans="1:27" x14ac:dyDescent="0.3">
      <c r="A4468" s="238"/>
      <c r="B4468" s="241" t="str">
        <f t="shared" si="490"/>
        <v/>
      </c>
      <c r="C4468" s="239"/>
      <c r="D4468" s="240" t="str">
        <f>IF(C4468&lt;&gt;"",VLOOKUP(C4468,'BASE EQUIPOS'!$G$8:$H$22,2,0),"")</f>
        <v/>
      </c>
      <c r="E4468" s="241" t="str">
        <f>IF(C4468&lt;&gt;"",VLOOKUP(C4468,'BASE EQUIPOS'!$G$8:$I$22,3,0),"")</f>
        <v/>
      </c>
      <c r="F4468" s="241" t="str">
        <f>IF(C4468&lt;&gt;"",VLOOKUP(C4468,'BASE EQUIPOS'!$G$8:$J$22,4,0),"")</f>
        <v/>
      </c>
      <c r="G4468" s="242"/>
      <c r="H4468" s="233"/>
      <c r="I4468" s="241"/>
      <c r="J4468" s="241"/>
      <c r="K4468" s="241"/>
      <c r="L4468" s="239"/>
      <c r="M4468" s="244"/>
      <c r="N4468" s="245" t="str">
        <f t="shared" ca="1" si="484"/>
        <v/>
      </c>
      <c r="O4468" s="239"/>
      <c r="P4468" s="244"/>
      <c r="Q4468" s="245" t="str">
        <f t="shared" si="485"/>
        <v/>
      </c>
      <c r="U4468" s="246" t="str">
        <f>IFERROR(VLOOKUP(C4468,'BASE EQUIPOS'!$G$8:$O$22,9,0)," ")</f>
        <v xml:space="preserve"> </v>
      </c>
      <c r="V4468" s="232" t="str">
        <f t="shared" si="487"/>
        <v/>
      </c>
      <c r="W4468" s="232" t="str">
        <f t="shared" si="488"/>
        <v/>
      </c>
      <c r="X4468" s="232" t="str">
        <f>IFERROR(VLOOKUP(W4468,Datos!$P$4:$Q$18,2,0),"")</f>
        <v/>
      </c>
      <c r="Y4468" s="232" t="str">
        <f t="shared" si="489"/>
        <v/>
      </c>
      <c r="AA4468" s="314" t="str">
        <f t="shared" ca="1" si="486"/>
        <v/>
      </c>
    </row>
    <row r="4469" spans="1:27" x14ac:dyDescent="0.3">
      <c r="A4469" s="238"/>
      <c r="B4469" s="241" t="str">
        <f t="shared" si="490"/>
        <v/>
      </c>
      <c r="C4469" s="239"/>
      <c r="D4469" s="240" t="str">
        <f>IF(C4469&lt;&gt;"",VLOOKUP(C4469,'BASE EQUIPOS'!$G$8:$H$22,2,0),"")</f>
        <v/>
      </c>
      <c r="E4469" s="241" t="str">
        <f>IF(C4469&lt;&gt;"",VLOOKUP(C4469,'BASE EQUIPOS'!$G$8:$I$22,3,0),"")</f>
        <v/>
      </c>
      <c r="F4469" s="241" t="str">
        <f>IF(C4469&lt;&gt;"",VLOOKUP(C4469,'BASE EQUIPOS'!$G$8:$J$22,4,0),"")</f>
        <v/>
      </c>
      <c r="G4469" s="242"/>
      <c r="H4469" s="233"/>
      <c r="I4469" s="241"/>
      <c r="J4469" s="241"/>
      <c r="K4469" s="241"/>
      <c r="L4469" s="239"/>
      <c r="M4469" s="244"/>
      <c r="N4469" s="245" t="str">
        <f t="shared" ca="1" si="484"/>
        <v/>
      </c>
      <c r="O4469" s="239"/>
      <c r="P4469" s="244"/>
      <c r="Q4469" s="245" t="str">
        <f t="shared" si="485"/>
        <v/>
      </c>
      <c r="U4469" s="246" t="str">
        <f>IFERROR(VLOOKUP(C4469,'BASE EQUIPOS'!$G$8:$O$22,9,0)," ")</f>
        <v xml:space="preserve"> </v>
      </c>
      <c r="V4469" s="232" t="str">
        <f t="shared" si="487"/>
        <v/>
      </c>
      <c r="W4469" s="232" t="str">
        <f t="shared" si="488"/>
        <v/>
      </c>
      <c r="X4469" s="232" t="str">
        <f>IFERROR(VLOOKUP(W4469,Datos!$P$4:$Q$18,2,0),"")</f>
        <v/>
      </c>
      <c r="Y4469" s="232" t="str">
        <f t="shared" si="489"/>
        <v/>
      </c>
      <c r="AA4469" s="314" t="str">
        <f t="shared" ca="1" si="486"/>
        <v/>
      </c>
    </row>
    <row r="4470" spans="1:27" x14ac:dyDescent="0.3">
      <c r="A4470" s="238"/>
      <c r="B4470" s="241" t="str">
        <f t="shared" si="490"/>
        <v/>
      </c>
      <c r="C4470" s="239"/>
      <c r="D4470" s="240" t="str">
        <f>IF(C4470&lt;&gt;"",VLOOKUP(C4470,'BASE EQUIPOS'!$G$8:$H$22,2,0),"")</f>
        <v/>
      </c>
      <c r="E4470" s="241" t="str">
        <f>IF(C4470&lt;&gt;"",VLOOKUP(C4470,'BASE EQUIPOS'!$G$8:$I$22,3,0),"")</f>
        <v/>
      </c>
      <c r="F4470" s="241" t="str">
        <f>IF(C4470&lt;&gt;"",VLOOKUP(C4470,'BASE EQUIPOS'!$G$8:$J$22,4,0),"")</f>
        <v/>
      </c>
      <c r="G4470" s="242"/>
      <c r="H4470" s="233"/>
      <c r="I4470" s="241"/>
      <c r="J4470" s="241"/>
      <c r="K4470" s="241"/>
      <c r="L4470" s="239"/>
      <c r="M4470" s="244"/>
      <c r="N4470" s="245" t="str">
        <f t="shared" ca="1" si="484"/>
        <v/>
      </c>
      <c r="O4470" s="239"/>
      <c r="P4470" s="244"/>
      <c r="Q4470" s="245" t="str">
        <f t="shared" si="485"/>
        <v/>
      </c>
      <c r="U4470" s="246" t="str">
        <f>IFERROR(VLOOKUP(C4470,'BASE EQUIPOS'!$G$8:$O$22,9,0)," ")</f>
        <v xml:space="preserve"> </v>
      </c>
      <c r="V4470" s="232" t="str">
        <f t="shared" si="487"/>
        <v/>
      </c>
      <c r="W4470" s="232" t="str">
        <f t="shared" si="488"/>
        <v/>
      </c>
      <c r="X4470" s="232" t="str">
        <f>IFERROR(VLOOKUP(W4470,Datos!$P$4:$Q$18,2,0),"")</f>
        <v/>
      </c>
      <c r="Y4470" s="232" t="str">
        <f t="shared" si="489"/>
        <v/>
      </c>
      <c r="AA4470" s="314" t="str">
        <f t="shared" ca="1" si="486"/>
        <v/>
      </c>
    </row>
    <row r="4471" spans="1:27" x14ac:dyDescent="0.3">
      <c r="A4471" s="238"/>
      <c r="B4471" s="241" t="str">
        <f t="shared" si="490"/>
        <v/>
      </c>
      <c r="C4471" s="239"/>
      <c r="D4471" s="240" t="str">
        <f>IF(C4471&lt;&gt;"",VLOOKUP(C4471,'BASE EQUIPOS'!$G$8:$H$22,2,0),"")</f>
        <v/>
      </c>
      <c r="E4471" s="241" t="str">
        <f>IF(C4471&lt;&gt;"",VLOOKUP(C4471,'BASE EQUIPOS'!$G$8:$I$22,3,0),"")</f>
        <v/>
      </c>
      <c r="F4471" s="241" t="str">
        <f>IF(C4471&lt;&gt;"",VLOOKUP(C4471,'BASE EQUIPOS'!$G$8:$J$22,4,0),"")</f>
        <v/>
      </c>
      <c r="G4471" s="242"/>
      <c r="H4471" s="233"/>
      <c r="I4471" s="241"/>
      <c r="J4471" s="241"/>
      <c r="K4471" s="241"/>
      <c r="L4471" s="239"/>
      <c r="M4471" s="244"/>
      <c r="N4471" s="245" t="str">
        <f t="shared" ca="1" si="484"/>
        <v/>
      </c>
      <c r="O4471" s="239"/>
      <c r="P4471" s="244"/>
      <c r="Q4471" s="245" t="str">
        <f t="shared" si="485"/>
        <v/>
      </c>
      <c r="U4471" s="246" t="str">
        <f>IFERROR(VLOOKUP(C4471,'BASE EQUIPOS'!$G$8:$O$22,9,0)," ")</f>
        <v xml:space="preserve"> </v>
      </c>
      <c r="V4471" s="232" t="str">
        <f t="shared" si="487"/>
        <v/>
      </c>
      <c r="W4471" s="232" t="str">
        <f t="shared" si="488"/>
        <v/>
      </c>
      <c r="X4471" s="232" t="str">
        <f>IFERROR(VLOOKUP(W4471,Datos!$P$4:$Q$18,2,0),"")</f>
        <v/>
      </c>
      <c r="Y4471" s="232" t="str">
        <f t="shared" si="489"/>
        <v/>
      </c>
      <c r="AA4471" s="314" t="str">
        <f t="shared" ca="1" si="486"/>
        <v/>
      </c>
    </row>
    <row r="4472" spans="1:27" x14ac:dyDescent="0.3">
      <c r="A4472" s="238"/>
      <c r="B4472" s="241" t="str">
        <f t="shared" si="490"/>
        <v/>
      </c>
      <c r="C4472" s="239"/>
      <c r="D4472" s="240" t="str">
        <f>IF(C4472&lt;&gt;"",VLOOKUP(C4472,'BASE EQUIPOS'!$G$8:$H$22,2,0),"")</f>
        <v/>
      </c>
      <c r="E4472" s="241" t="str">
        <f>IF(C4472&lt;&gt;"",VLOOKUP(C4472,'BASE EQUIPOS'!$G$8:$I$22,3,0),"")</f>
        <v/>
      </c>
      <c r="F4472" s="241" t="str">
        <f>IF(C4472&lt;&gt;"",VLOOKUP(C4472,'BASE EQUIPOS'!$G$8:$J$22,4,0),"")</f>
        <v/>
      </c>
      <c r="G4472" s="242"/>
      <c r="H4472" s="233"/>
      <c r="I4472" s="241"/>
      <c r="J4472" s="241"/>
      <c r="K4472" s="241"/>
      <c r="L4472" s="239"/>
      <c r="M4472" s="244"/>
      <c r="N4472" s="245" t="str">
        <f t="shared" ca="1" si="484"/>
        <v/>
      </c>
      <c r="O4472" s="239"/>
      <c r="P4472" s="244"/>
      <c r="Q4472" s="245" t="str">
        <f t="shared" si="485"/>
        <v/>
      </c>
      <c r="U4472" s="246" t="str">
        <f>IFERROR(VLOOKUP(C4472,'BASE EQUIPOS'!$G$8:$O$22,9,0)," ")</f>
        <v xml:space="preserve"> </v>
      </c>
      <c r="V4472" s="232" t="str">
        <f t="shared" si="487"/>
        <v/>
      </c>
      <c r="W4472" s="232" t="str">
        <f t="shared" si="488"/>
        <v/>
      </c>
      <c r="X4472" s="232" t="str">
        <f>IFERROR(VLOOKUP(W4472,Datos!$P$4:$Q$18,2,0),"")</f>
        <v/>
      </c>
      <c r="Y4472" s="232" t="str">
        <f t="shared" si="489"/>
        <v/>
      </c>
      <c r="AA4472" s="314" t="str">
        <f t="shared" ca="1" si="486"/>
        <v/>
      </c>
    </row>
    <row r="4473" spans="1:27" x14ac:dyDescent="0.3">
      <c r="A4473" s="238"/>
      <c r="B4473" s="241" t="str">
        <f t="shared" si="490"/>
        <v/>
      </c>
      <c r="C4473" s="239"/>
      <c r="D4473" s="240" t="str">
        <f>IF(C4473&lt;&gt;"",VLOOKUP(C4473,'BASE EQUIPOS'!$G$8:$H$22,2,0),"")</f>
        <v/>
      </c>
      <c r="E4473" s="241" t="str">
        <f>IF(C4473&lt;&gt;"",VLOOKUP(C4473,'BASE EQUIPOS'!$G$8:$I$22,3,0),"")</f>
        <v/>
      </c>
      <c r="F4473" s="241" t="str">
        <f>IF(C4473&lt;&gt;"",VLOOKUP(C4473,'BASE EQUIPOS'!$G$8:$J$22,4,0),"")</f>
        <v/>
      </c>
      <c r="G4473" s="242"/>
      <c r="H4473" s="233"/>
      <c r="I4473" s="241"/>
      <c r="J4473" s="241"/>
      <c r="K4473" s="241"/>
      <c r="L4473" s="239"/>
      <c r="M4473" s="244"/>
      <c r="N4473" s="245" t="str">
        <f t="shared" ca="1" si="484"/>
        <v/>
      </c>
      <c r="O4473" s="239"/>
      <c r="P4473" s="244"/>
      <c r="Q4473" s="245" t="str">
        <f t="shared" si="485"/>
        <v/>
      </c>
      <c r="U4473" s="246" t="str">
        <f>IFERROR(VLOOKUP(C4473,'BASE EQUIPOS'!$G$8:$O$22,9,0)," ")</f>
        <v xml:space="preserve"> </v>
      </c>
      <c r="V4473" s="232" t="str">
        <f t="shared" si="487"/>
        <v/>
      </c>
      <c r="W4473" s="232" t="str">
        <f t="shared" si="488"/>
        <v/>
      </c>
      <c r="X4473" s="232" t="str">
        <f>IFERROR(VLOOKUP(W4473,Datos!$P$4:$Q$18,2,0),"")</f>
        <v/>
      </c>
      <c r="Y4473" s="232" t="str">
        <f t="shared" si="489"/>
        <v/>
      </c>
      <c r="AA4473" s="314" t="str">
        <f t="shared" ca="1" si="486"/>
        <v/>
      </c>
    </row>
    <row r="4474" spans="1:27" x14ac:dyDescent="0.3">
      <c r="A4474" s="238"/>
      <c r="B4474" s="241" t="str">
        <f t="shared" si="490"/>
        <v/>
      </c>
      <c r="C4474" s="239"/>
      <c r="D4474" s="240" t="str">
        <f>IF(C4474&lt;&gt;"",VLOOKUP(C4474,'BASE EQUIPOS'!$G$8:$H$22,2,0),"")</f>
        <v/>
      </c>
      <c r="E4474" s="241" t="str">
        <f>IF(C4474&lt;&gt;"",VLOOKUP(C4474,'BASE EQUIPOS'!$G$8:$I$22,3,0),"")</f>
        <v/>
      </c>
      <c r="F4474" s="241" t="str">
        <f>IF(C4474&lt;&gt;"",VLOOKUP(C4474,'BASE EQUIPOS'!$G$8:$J$22,4,0),"")</f>
        <v/>
      </c>
      <c r="G4474" s="242"/>
      <c r="H4474" s="233"/>
      <c r="I4474" s="241"/>
      <c r="J4474" s="241"/>
      <c r="K4474" s="241"/>
      <c r="L4474" s="239"/>
      <c r="M4474" s="244"/>
      <c r="N4474" s="245" t="str">
        <f t="shared" ca="1" si="484"/>
        <v/>
      </c>
      <c r="O4474" s="239"/>
      <c r="P4474" s="244"/>
      <c r="Q4474" s="245" t="str">
        <f t="shared" si="485"/>
        <v/>
      </c>
      <c r="U4474" s="246" t="str">
        <f>IFERROR(VLOOKUP(C4474,'BASE EQUIPOS'!$G$8:$O$22,9,0)," ")</f>
        <v xml:space="preserve"> </v>
      </c>
      <c r="V4474" s="232" t="str">
        <f t="shared" si="487"/>
        <v/>
      </c>
      <c r="W4474" s="232" t="str">
        <f t="shared" si="488"/>
        <v/>
      </c>
      <c r="X4474" s="232" t="str">
        <f>IFERROR(VLOOKUP(W4474,Datos!$P$4:$Q$18,2,0),"")</f>
        <v/>
      </c>
      <c r="Y4474" s="232" t="str">
        <f t="shared" si="489"/>
        <v/>
      </c>
      <c r="AA4474" s="314" t="str">
        <f t="shared" ca="1" si="486"/>
        <v/>
      </c>
    </row>
    <row r="4475" spans="1:27" x14ac:dyDescent="0.3">
      <c r="A4475" s="238"/>
      <c r="B4475" s="241" t="str">
        <f t="shared" si="490"/>
        <v/>
      </c>
      <c r="C4475" s="239"/>
      <c r="D4475" s="240" t="str">
        <f>IF(C4475&lt;&gt;"",VLOOKUP(C4475,'BASE EQUIPOS'!$G$8:$H$22,2,0),"")</f>
        <v/>
      </c>
      <c r="E4475" s="241" t="str">
        <f>IF(C4475&lt;&gt;"",VLOOKUP(C4475,'BASE EQUIPOS'!$G$8:$I$22,3,0),"")</f>
        <v/>
      </c>
      <c r="F4475" s="241" t="str">
        <f>IF(C4475&lt;&gt;"",VLOOKUP(C4475,'BASE EQUIPOS'!$G$8:$J$22,4,0),"")</f>
        <v/>
      </c>
      <c r="G4475" s="242"/>
      <c r="H4475" s="233"/>
      <c r="I4475" s="241"/>
      <c r="J4475" s="241"/>
      <c r="K4475" s="241"/>
      <c r="L4475" s="239"/>
      <c r="M4475" s="244"/>
      <c r="N4475" s="245" t="str">
        <f t="shared" ca="1" si="484"/>
        <v/>
      </c>
      <c r="O4475" s="239"/>
      <c r="P4475" s="244"/>
      <c r="Q4475" s="245" t="str">
        <f t="shared" si="485"/>
        <v/>
      </c>
      <c r="U4475" s="246" t="str">
        <f>IFERROR(VLOOKUP(C4475,'BASE EQUIPOS'!$G$8:$O$22,9,0)," ")</f>
        <v xml:space="preserve"> </v>
      </c>
      <c r="V4475" s="232" t="str">
        <f t="shared" si="487"/>
        <v/>
      </c>
      <c r="W4475" s="232" t="str">
        <f t="shared" si="488"/>
        <v/>
      </c>
      <c r="X4475" s="232" t="str">
        <f>IFERROR(VLOOKUP(W4475,Datos!$P$4:$Q$18,2,0),"")</f>
        <v/>
      </c>
      <c r="Y4475" s="232" t="str">
        <f t="shared" si="489"/>
        <v/>
      </c>
      <c r="AA4475" s="314" t="str">
        <f t="shared" ca="1" si="486"/>
        <v/>
      </c>
    </row>
    <row r="4476" spans="1:27" x14ac:dyDescent="0.3">
      <c r="A4476" s="238"/>
      <c r="B4476" s="241" t="str">
        <f t="shared" si="490"/>
        <v/>
      </c>
      <c r="C4476" s="239"/>
      <c r="D4476" s="240" t="str">
        <f>IF(C4476&lt;&gt;"",VLOOKUP(C4476,'BASE EQUIPOS'!$G$8:$H$22,2,0),"")</f>
        <v/>
      </c>
      <c r="E4476" s="241" t="str">
        <f>IF(C4476&lt;&gt;"",VLOOKUP(C4476,'BASE EQUIPOS'!$G$8:$I$22,3,0),"")</f>
        <v/>
      </c>
      <c r="F4476" s="241" t="str">
        <f>IF(C4476&lt;&gt;"",VLOOKUP(C4476,'BASE EQUIPOS'!$G$8:$J$22,4,0),"")</f>
        <v/>
      </c>
      <c r="G4476" s="242"/>
      <c r="H4476" s="233"/>
      <c r="I4476" s="241"/>
      <c r="J4476" s="241"/>
      <c r="K4476" s="241"/>
      <c r="L4476" s="239"/>
      <c r="M4476" s="244"/>
      <c r="N4476" s="245" t="str">
        <f t="shared" ca="1" si="484"/>
        <v/>
      </c>
      <c r="O4476" s="239"/>
      <c r="P4476" s="244"/>
      <c r="Q4476" s="245" t="str">
        <f t="shared" si="485"/>
        <v/>
      </c>
      <c r="U4476" s="246" t="str">
        <f>IFERROR(VLOOKUP(C4476,'BASE EQUIPOS'!$G$8:$O$22,9,0)," ")</f>
        <v xml:space="preserve"> </v>
      </c>
      <c r="V4476" s="232" t="str">
        <f t="shared" si="487"/>
        <v/>
      </c>
      <c r="W4476" s="232" t="str">
        <f t="shared" si="488"/>
        <v/>
      </c>
      <c r="X4476" s="232" t="str">
        <f>IFERROR(VLOOKUP(W4476,Datos!$P$4:$Q$18,2,0),"")</f>
        <v/>
      </c>
      <c r="Y4476" s="232" t="str">
        <f t="shared" si="489"/>
        <v/>
      </c>
      <c r="AA4476" s="314" t="str">
        <f t="shared" ca="1" si="486"/>
        <v/>
      </c>
    </row>
    <row r="4477" spans="1:27" x14ac:dyDescent="0.3">
      <c r="A4477" s="238"/>
      <c r="B4477" s="241" t="str">
        <f t="shared" si="490"/>
        <v/>
      </c>
      <c r="C4477" s="239"/>
      <c r="D4477" s="240" t="str">
        <f>IF(C4477&lt;&gt;"",VLOOKUP(C4477,'BASE EQUIPOS'!$G$8:$H$22,2,0),"")</f>
        <v/>
      </c>
      <c r="E4477" s="241" t="str">
        <f>IF(C4477&lt;&gt;"",VLOOKUP(C4477,'BASE EQUIPOS'!$G$8:$I$22,3,0),"")</f>
        <v/>
      </c>
      <c r="F4477" s="241" t="str">
        <f>IF(C4477&lt;&gt;"",VLOOKUP(C4477,'BASE EQUIPOS'!$G$8:$J$22,4,0),"")</f>
        <v/>
      </c>
      <c r="G4477" s="242"/>
      <c r="H4477" s="233"/>
      <c r="I4477" s="241"/>
      <c r="J4477" s="241"/>
      <c r="K4477" s="241"/>
      <c r="L4477" s="239"/>
      <c r="M4477" s="244"/>
      <c r="N4477" s="245" t="str">
        <f t="shared" ca="1" si="484"/>
        <v/>
      </c>
      <c r="O4477" s="239"/>
      <c r="P4477" s="244"/>
      <c r="Q4477" s="245" t="str">
        <f t="shared" si="485"/>
        <v/>
      </c>
      <c r="U4477" s="246" t="str">
        <f>IFERROR(VLOOKUP(C4477,'BASE EQUIPOS'!$G$8:$O$22,9,0)," ")</f>
        <v xml:space="preserve"> </v>
      </c>
      <c r="V4477" s="232" t="str">
        <f t="shared" si="487"/>
        <v/>
      </c>
      <c r="W4477" s="232" t="str">
        <f t="shared" si="488"/>
        <v/>
      </c>
      <c r="X4477" s="232" t="str">
        <f>IFERROR(VLOOKUP(W4477,Datos!$P$4:$Q$18,2,0),"")</f>
        <v/>
      </c>
      <c r="Y4477" s="232" t="str">
        <f t="shared" si="489"/>
        <v/>
      </c>
      <c r="AA4477" s="314" t="str">
        <f t="shared" ca="1" si="486"/>
        <v/>
      </c>
    </row>
    <row r="4478" spans="1:27" x14ac:dyDescent="0.3">
      <c r="A4478" s="238"/>
      <c r="B4478" s="241" t="str">
        <f t="shared" si="490"/>
        <v/>
      </c>
      <c r="C4478" s="239"/>
      <c r="D4478" s="240" t="str">
        <f>IF(C4478&lt;&gt;"",VLOOKUP(C4478,'BASE EQUIPOS'!$G$8:$H$22,2,0),"")</f>
        <v/>
      </c>
      <c r="E4478" s="241" t="str">
        <f>IF(C4478&lt;&gt;"",VLOOKUP(C4478,'BASE EQUIPOS'!$G$8:$I$22,3,0),"")</f>
        <v/>
      </c>
      <c r="F4478" s="241" t="str">
        <f>IF(C4478&lt;&gt;"",VLOOKUP(C4478,'BASE EQUIPOS'!$G$8:$J$22,4,0),"")</f>
        <v/>
      </c>
      <c r="G4478" s="242"/>
      <c r="H4478" s="233"/>
      <c r="I4478" s="241"/>
      <c r="J4478" s="241"/>
      <c r="K4478" s="241"/>
      <c r="L4478" s="239"/>
      <c r="M4478" s="244"/>
      <c r="N4478" s="245" t="str">
        <f t="shared" ca="1" si="484"/>
        <v/>
      </c>
      <c r="O4478" s="239"/>
      <c r="P4478" s="244"/>
      <c r="Q4478" s="245" t="str">
        <f t="shared" si="485"/>
        <v/>
      </c>
      <c r="U4478" s="246" t="str">
        <f>IFERROR(VLOOKUP(C4478,'BASE EQUIPOS'!$G$8:$O$22,9,0)," ")</f>
        <v xml:space="preserve"> </v>
      </c>
      <c r="V4478" s="232" t="str">
        <f t="shared" si="487"/>
        <v/>
      </c>
      <c r="W4478" s="232" t="str">
        <f t="shared" si="488"/>
        <v/>
      </c>
      <c r="X4478" s="232" t="str">
        <f>IFERROR(VLOOKUP(W4478,Datos!$P$4:$Q$18,2,0),"")</f>
        <v/>
      </c>
      <c r="Y4478" s="232" t="str">
        <f t="shared" si="489"/>
        <v/>
      </c>
      <c r="AA4478" s="314" t="str">
        <f t="shared" ca="1" si="486"/>
        <v/>
      </c>
    </row>
    <row r="4479" spans="1:27" x14ac:dyDescent="0.3">
      <c r="A4479" s="238"/>
      <c r="B4479" s="241" t="str">
        <f t="shared" si="490"/>
        <v/>
      </c>
      <c r="C4479" s="239"/>
      <c r="D4479" s="240" t="str">
        <f>IF(C4479&lt;&gt;"",VLOOKUP(C4479,'BASE EQUIPOS'!$G$8:$H$22,2,0),"")</f>
        <v/>
      </c>
      <c r="E4479" s="241" t="str">
        <f>IF(C4479&lt;&gt;"",VLOOKUP(C4479,'BASE EQUIPOS'!$G$8:$I$22,3,0),"")</f>
        <v/>
      </c>
      <c r="F4479" s="241" t="str">
        <f>IF(C4479&lt;&gt;"",VLOOKUP(C4479,'BASE EQUIPOS'!$G$8:$J$22,4,0),"")</f>
        <v/>
      </c>
      <c r="G4479" s="242"/>
      <c r="H4479" s="233"/>
      <c r="I4479" s="241"/>
      <c r="J4479" s="241"/>
      <c r="K4479" s="241"/>
      <c r="L4479" s="239"/>
      <c r="M4479" s="244"/>
      <c r="N4479" s="245" t="str">
        <f t="shared" ca="1" si="484"/>
        <v/>
      </c>
      <c r="O4479" s="239"/>
      <c r="P4479" s="244"/>
      <c r="Q4479" s="245" t="str">
        <f t="shared" si="485"/>
        <v/>
      </c>
      <c r="U4479" s="246" t="str">
        <f>IFERROR(VLOOKUP(C4479,'BASE EQUIPOS'!$G$8:$O$22,9,0)," ")</f>
        <v xml:space="preserve"> </v>
      </c>
      <c r="V4479" s="232" t="str">
        <f t="shared" si="487"/>
        <v/>
      </c>
      <c r="W4479" s="232" t="str">
        <f t="shared" si="488"/>
        <v/>
      </c>
      <c r="X4479" s="232" t="str">
        <f>IFERROR(VLOOKUP(W4479,Datos!$P$4:$Q$18,2,0),"")</f>
        <v/>
      </c>
      <c r="Y4479" s="232" t="str">
        <f t="shared" si="489"/>
        <v/>
      </c>
      <c r="AA4479" s="314" t="str">
        <f t="shared" ca="1" si="486"/>
        <v/>
      </c>
    </row>
    <row r="4480" spans="1:27" x14ac:dyDescent="0.3">
      <c r="A4480" s="238"/>
      <c r="B4480" s="241" t="str">
        <f t="shared" si="490"/>
        <v/>
      </c>
      <c r="C4480" s="239"/>
      <c r="D4480" s="240" t="str">
        <f>IF(C4480&lt;&gt;"",VLOOKUP(C4480,'BASE EQUIPOS'!$G$8:$H$22,2,0),"")</f>
        <v/>
      </c>
      <c r="E4480" s="241" t="str">
        <f>IF(C4480&lt;&gt;"",VLOOKUP(C4480,'BASE EQUIPOS'!$G$8:$I$22,3,0),"")</f>
        <v/>
      </c>
      <c r="F4480" s="241" t="str">
        <f>IF(C4480&lt;&gt;"",VLOOKUP(C4480,'BASE EQUIPOS'!$G$8:$J$22,4,0),"")</f>
        <v/>
      </c>
      <c r="G4480" s="242"/>
      <c r="H4480" s="233"/>
      <c r="I4480" s="241"/>
      <c r="J4480" s="241"/>
      <c r="K4480" s="241"/>
      <c r="L4480" s="239"/>
      <c r="M4480" s="244"/>
      <c r="N4480" s="245" t="str">
        <f t="shared" ca="1" si="484"/>
        <v/>
      </c>
      <c r="O4480" s="239"/>
      <c r="P4480" s="244"/>
      <c r="Q4480" s="245" t="str">
        <f t="shared" si="485"/>
        <v/>
      </c>
      <c r="U4480" s="246" t="str">
        <f>IFERROR(VLOOKUP(C4480,'BASE EQUIPOS'!$G$8:$O$22,9,0)," ")</f>
        <v xml:space="preserve"> </v>
      </c>
      <c r="V4480" s="232" t="str">
        <f t="shared" si="487"/>
        <v/>
      </c>
      <c r="W4480" s="232" t="str">
        <f t="shared" si="488"/>
        <v/>
      </c>
      <c r="X4480" s="232" t="str">
        <f>IFERROR(VLOOKUP(W4480,Datos!$P$4:$Q$18,2,0),"")</f>
        <v/>
      </c>
      <c r="Y4480" s="232" t="str">
        <f t="shared" si="489"/>
        <v/>
      </c>
      <c r="AA4480" s="314" t="str">
        <f t="shared" ca="1" si="486"/>
        <v/>
      </c>
    </row>
    <row r="4481" spans="1:27" x14ac:dyDescent="0.3">
      <c r="A4481" s="238"/>
      <c r="B4481" s="241" t="str">
        <f t="shared" si="490"/>
        <v/>
      </c>
      <c r="C4481" s="239"/>
      <c r="D4481" s="240" t="str">
        <f>IF(C4481&lt;&gt;"",VLOOKUP(C4481,'BASE EQUIPOS'!$G$8:$H$22,2,0),"")</f>
        <v/>
      </c>
      <c r="E4481" s="241" t="str">
        <f>IF(C4481&lt;&gt;"",VLOOKUP(C4481,'BASE EQUIPOS'!$G$8:$I$22,3,0),"")</f>
        <v/>
      </c>
      <c r="F4481" s="241" t="str">
        <f>IF(C4481&lt;&gt;"",VLOOKUP(C4481,'BASE EQUIPOS'!$G$8:$J$22,4,0),"")</f>
        <v/>
      </c>
      <c r="G4481" s="242"/>
      <c r="H4481" s="233"/>
      <c r="I4481" s="241"/>
      <c r="J4481" s="241"/>
      <c r="K4481" s="241"/>
      <c r="L4481" s="239"/>
      <c r="M4481" s="244"/>
      <c r="N4481" s="245" t="str">
        <f t="shared" ca="1" si="484"/>
        <v/>
      </c>
      <c r="O4481" s="239"/>
      <c r="P4481" s="244"/>
      <c r="Q4481" s="245" t="str">
        <f t="shared" si="485"/>
        <v/>
      </c>
      <c r="U4481" s="246" t="str">
        <f>IFERROR(VLOOKUP(C4481,'BASE EQUIPOS'!$G$8:$O$22,9,0)," ")</f>
        <v xml:space="preserve"> </v>
      </c>
      <c r="V4481" s="232" t="str">
        <f t="shared" si="487"/>
        <v/>
      </c>
      <c r="W4481" s="232" t="str">
        <f t="shared" si="488"/>
        <v/>
      </c>
      <c r="X4481" s="232" t="str">
        <f>IFERROR(VLOOKUP(W4481,Datos!$P$4:$Q$18,2,0),"")</f>
        <v/>
      </c>
      <c r="Y4481" s="232" t="str">
        <f t="shared" si="489"/>
        <v/>
      </c>
      <c r="AA4481" s="314" t="str">
        <f t="shared" ca="1" si="486"/>
        <v/>
      </c>
    </row>
    <row r="4482" spans="1:27" x14ac:dyDescent="0.3">
      <c r="A4482" s="238"/>
      <c r="B4482" s="241" t="str">
        <f t="shared" si="490"/>
        <v/>
      </c>
      <c r="C4482" s="239"/>
      <c r="D4482" s="240" t="str">
        <f>IF(C4482&lt;&gt;"",VLOOKUP(C4482,'BASE EQUIPOS'!$G$8:$H$22,2,0),"")</f>
        <v/>
      </c>
      <c r="E4482" s="241" t="str">
        <f>IF(C4482&lt;&gt;"",VLOOKUP(C4482,'BASE EQUIPOS'!$G$8:$I$22,3,0),"")</f>
        <v/>
      </c>
      <c r="F4482" s="241" t="str">
        <f>IF(C4482&lt;&gt;"",VLOOKUP(C4482,'BASE EQUIPOS'!$G$8:$J$22,4,0),"")</f>
        <v/>
      </c>
      <c r="G4482" s="242"/>
      <c r="H4482" s="233"/>
      <c r="I4482" s="241"/>
      <c r="J4482" s="241"/>
      <c r="K4482" s="241"/>
      <c r="L4482" s="239"/>
      <c r="M4482" s="244"/>
      <c r="N4482" s="245" t="str">
        <f t="shared" ca="1" si="484"/>
        <v/>
      </c>
      <c r="O4482" s="239"/>
      <c r="P4482" s="244"/>
      <c r="Q4482" s="245" t="str">
        <f t="shared" si="485"/>
        <v/>
      </c>
      <c r="U4482" s="246" t="str">
        <f>IFERROR(VLOOKUP(C4482,'BASE EQUIPOS'!$G$8:$O$22,9,0)," ")</f>
        <v xml:space="preserve"> </v>
      </c>
      <c r="V4482" s="232" t="str">
        <f t="shared" si="487"/>
        <v/>
      </c>
      <c r="W4482" s="232" t="str">
        <f t="shared" si="488"/>
        <v/>
      </c>
      <c r="X4482" s="232" t="str">
        <f>IFERROR(VLOOKUP(W4482,Datos!$P$4:$Q$18,2,0),"")</f>
        <v/>
      </c>
      <c r="Y4482" s="232" t="str">
        <f t="shared" si="489"/>
        <v/>
      </c>
      <c r="AA4482" s="314" t="str">
        <f t="shared" ca="1" si="486"/>
        <v/>
      </c>
    </row>
    <row r="4483" spans="1:27" x14ac:dyDescent="0.3">
      <c r="A4483" s="238"/>
      <c r="B4483" s="241" t="str">
        <f t="shared" si="490"/>
        <v/>
      </c>
      <c r="C4483" s="239"/>
      <c r="D4483" s="240" t="str">
        <f>IF(C4483&lt;&gt;"",VLOOKUP(C4483,'BASE EQUIPOS'!$G$8:$H$22,2,0),"")</f>
        <v/>
      </c>
      <c r="E4483" s="241" t="str">
        <f>IF(C4483&lt;&gt;"",VLOOKUP(C4483,'BASE EQUIPOS'!$G$8:$I$22,3,0),"")</f>
        <v/>
      </c>
      <c r="F4483" s="241" t="str">
        <f>IF(C4483&lt;&gt;"",VLOOKUP(C4483,'BASE EQUIPOS'!$G$8:$J$22,4,0),"")</f>
        <v/>
      </c>
      <c r="G4483" s="242"/>
      <c r="H4483" s="233"/>
      <c r="I4483" s="241"/>
      <c r="J4483" s="241"/>
      <c r="K4483" s="241"/>
      <c r="L4483" s="239"/>
      <c r="M4483" s="244"/>
      <c r="N4483" s="245" t="str">
        <f t="shared" ca="1" si="484"/>
        <v/>
      </c>
      <c r="O4483" s="239"/>
      <c r="P4483" s="244"/>
      <c r="Q4483" s="245" t="str">
        <f t="shared" si="485"/>
        <v/>
      </c>
      <c r="U4483" s="246" t="str">
        <f>IFERROR(VLOOKUP(C4483,'BASE EQUIPOS'!$G$8:$O$22,9,0)," ")</f>
        <v xml:space="preserve"> </v>
      </c>
      <c r="V4483" s="232" t="str">
        <f t="shared" si="487"/>
        <v/>
      </c>
      <c r="W4483" s="232" t="str">
        <f t="shared" si="488"/>
        <v/>
      </c>
      <c r="X4483" s="232" t="str">
        <f>IFERROR(VLOOKUP(W4483,Datos!$P$4:$Q$18,2,0),"")</f>
        <v/>
      </c>
      <c r="Y4483" s="232" t="str">
        <f t="shared" si="489"/>
        <v/>
      </c>
      <c r="AA4483" s="314" t="str">
        <f t="shared" ca="1" si="486"/>
        <v/>
      </c>
    </row>
    <row r="4484" spans="1:27" x14ac:dyDescent="0.3">
      <c r="A4484" s="238"/>
      <c r="B4484" s="241" t="str">
        <f t="shared" si="490"/>
        <v/>
      </c>
      <c r="C4484" s="239"/>
      <c r="D4484" s="240" t="str">
        <f>IF(C4484&lt;&gt;"",VLOOKUP(C4484,'BASE EQUIPOS'!$G$8:$H$22,2,0),"")</f>
        <v/>
      </c>
      <c r="E4484" s="241" t="str">
        <f>IF(C4484&lt;&gt;"",VLOOKUP(C4484,'BASE EQUIPOS'!$G$8:$I$22,3,0),"")</f>
        <v/>
      </c>
      <c r="F4484" s="241" t="str">
        <f>IF(C4484&lt;&gt;"",VLOOKUP(C4484,'BASE EQUIPOS'!$G$8:$J$22,4,0),"")</f>
        <v/>
      </c>
      <c r="G4484" s="242"/>
      <c r="H4484" s="233"/>
      <c r="I4484" s="241"/>
      <c r="J4484" s="241"/>
      <c r="K4484" s="241"/>
      <c r="L4484" s="239"/>
      <c r="M4484" s="244"/>
      <c r="N4484" s="245" t="str">
        <f t="shared" ca="1" si="484"/>
        <v/>
      </c>
      <c r="O4484" s="239"/>
      <c r="P4484" s="244"/>
      <c r="Q4484" s="245" t="str">
        <f t="shared" si="485"/>
        <v/>
      </c>
      <c r="U4484" s="246" t="str">
        <f>IFERROR(VLOOKUP(C4484,'BASE EQUIPOS'!$G$8:$O$22,9,0)," ")</f>
        <v xml:space="preserve"> </v>
      </c>
      <c r="V4484" s="232" t="str">
        <f t="shared" si="487"/>
        <v/>
      </c>
      <c r="W4484" s="232" t="str">
        <f t="shared" si="488"/>
        <v/>
      </c>
      <c r="X4484" s="232" t="str">
        <f>IFERROR(VLOOKUP(W4484,Datos!$P$4:$Q$18,2,0),"")</f>
        <v/>
      </c>
      <c r="Y4484" s="232" t="str">
        <f t="shared" si="489"/>
        <v/>
      </c>
      <c r="AA4484" s="314" t="str">
        <f t="shared" ca="1" si="486"/>
        <v/>
      </c>
    </row>
    <row r="4485" spans="1:27" x14ac:dyDescent="0.3">
      <c r="A4485" s="238"/>
      <c r="B4485" s="241" t="str">
        <f t="shared" si="490"/>
        <v/>
      </c>
      <c r="C4485" s="239"/>
      <c r="D4485" s="240" t="str">
        <f>IF(C4485&lt;&gt;"",VLOOKUP(C4485,'BASE EQUIPOS'!$G$8:$H$22,2,0),"")</f>
        <v/>
      </c>
      <c r="E4485" s="241" t="str">
        <f>IF(C4485&lt;&gt;"",VLOOKUP(C4485,'BASE EQUIPOS'!$G$8:$I$22,3,0),"")</f>
        <v/>
      </c>
      <c r="F4485" s="241" t="str">
        <f>IF(C4485&lt;&gt;"",VLOOKUP(C4485,'BASE EQUIPOS'!$G$8:$J$22,4,0),"")</f>
        <v/>
      </c>
      <c r="G4485" s="242"/>
      <c r="H4485" s="233"/>
      <c r="I4485" s="241"/>
      <c r="J4485" s="241"/>
      <c r="K4485" s="241"/>
      <c r="L4485" s="239"/>
      <c r="M4485" s="244"/>
      <c r="N4485" s="245" t="str">
        <f t="shared" ca="1" si="484"/>
        <v/>
      </c>
      <c r="O4485" s="239"/>
      <c r="P4485" s="244"/>
      <c r="Q4485" s="245" t="str">
        <f t="shared" si="485"/>
        <v/>
      </c>
      <c r="U4485" s="246" t="str">
        <f>IFERROR(VLOOKUP(C4485,'BASE EQUIPOS'!$G$8:$O$22,9,0)," ")</f>
        <v xml:space="preserve"> </v>
      </c>
      <c r="V4485" s="232" t="str">
        <f t="shared" si="487"/>
        <v/>
      </c>
      <c r="W4485" s="232" t="str">
        <f t="shared" si="488"/>
        <v/>
      </c>
      <c r="X4485" s="232" t="str">
        <f>IFERROR(VLOOKUP(W4485,Datos!$P$4:$Q$18,2,0),"")</f>
        <v/>
      </c>
      <c r="Y4485" s="232" t="str">
        <f t="shared" si="489"/>
        <v/>
      </c>
      <c r="AA4485" s="314" t="str">
        <f t="shared" ca="1" si="486"/>
        <v/>
      </c>
    </row>
    <row r="4486" spans="1:27" x14ac:dyDescent="0.3">
      <c r="A4486" s="238"/>
      <c r="B4486" s="241" t="str">
        <f t="shared" si="490"/>
        <v/>
      </c>
      <c r="C4486" s="239"/>
      <c r="D4486" s="240" t="str">
        <f>IF(C4486&lt;&gt;"",VLOOKUP(C4486,'BASE EQUIPOS'!$G$8:$H$22,2,0),"")</f>
        <v/>
      </c>
      <c r="E4486" s="241" t="str">
        <f>IF(C4486&lt;&gt;"",VLOOKUP(C4486,'BASE EQUIPOS'!$G$8:$I$22,3,0),"")</f>
        <v/>
      </c>
      <c r="F4486" s="241" t="str">
        <f>IF(C4486&lt;&gt;"",VLOOKUP(C4486,'BASE EQUIPOS'!$G$8:$J$22,4,0),"")</f>
        <v/>
      </c>
      <c r="G4486" s="242"/>
      <c r="H4486" s="233"/>
      <c r="I4486" s="241"/>
      <c r="J4486" s="241"/>
      <c r="K4486" s="241"/>
      <c r="L4486" s="239"/>
      <c r="M4486" s="244"/>
      <c r="N4486" s="245" t="str">
        <f t="shared" ca="1" si="484"/>
        <v/>
      </c>
      <c r="O4486" s="239"/>
      <c r="P4486" s="244"/>
      <c r="Q4486" s="245" t="str">
        <f t="shared" si="485"/>
        <v/>
      </c>
      <c r="U4486" s="246" t="str">
        <f>IFERROR(VLOOKUP(C4486,'BASE EQUIPOS'!$G$8:$O$22,9,0)," ")</f>
        <v xml:space="preserve"> </v>
      </c>
      <c r="V4486" s="232" t="str">
        <f t="shared" si="487"/>
        <v/>
      </c>
      <c r="W4486" s="232" t="str">
        <f t="shared" si="488"/>
        <v/>
      </c>
      <c r="X4486" s="232" t="str">
        <f>IFERROR(VLOOKUP(W4486,Datos!$P$4:$Q$18,2,0),"")</f>
        <v/>
      </c>
      <c r="Y4486" s="232" t="str">
        <f t="shared" si="489"/>
        <v/>
      </c>
      <c r="AA4486" s="314" t="str">
        <f t="shared" ca="1" si="486"/>
        <v/>
      </c>
    </row>
    <row r="4487" spans="1:27" x14ac:dyDescent="0.3">
      <c r="A4487" s="238"/>
      <c r="B4487" s="241" t="str">
        <f t="shared" si="490"/>
        <v/>
      </c>
      <c r="C4487" s="239"/>
      <c r="D4487" s="240" t="str">
        <f>IF(C4487&lt;&gt;"",VLOOKUP(C4487,'BASE EQUIPOS'!$G$8:$H$22,2,0),"")</f>
        <v/>
      </c>
      <c r="E4487" s="241" t="str">
        <f>IF(C4487&lt;&gt;"",VLOOKUP(C4487,'BASE EQUIPOS'!$G$8:$I$22,3,0),"")</f>
        <v/>
      </c>
      <c r="F4487" s="241" t="str">
        <f>IF(C4487&lt;&gt;"",VLOOKUP(C4487,'BASE EQUIPOS'!$G$8:$J$22,4,0),"")</f>
        <v/>
      </c>
      <c r="G4487" s="242"/>
      <c r="H4487" s="233"/>
      <c r="I4487" s="241"/>
      <c r="J4487" s="241"/>
      <c r="K4487" s="241"/>
      <c r="L4487" s="239"/>
      <c r="M4487" s="244"/>
      <c r="N4487" s="245" t="str">
        <f t="shared" ca="1" si="484"/>
        <v/>
      </c>
      <c r="O4487" s="239"/>
      <c r="P4487" s="244"/>
      <c r="Q4487" s="245" t="str">
        <f t="shared" si="485"/>
        <v/>
      </c>
      <c r="U4487" s="246" t="str">
        <f>IFERROR(VLOOKUP(C4487,'BASE EQUIPOS'!$G$8:$O$22,9,0)," ")</f>
        <v xml:space="preserve"> </v>
      </c>
      <c r="V4487" s="232" t="str">
        <f t="shared" si="487"/>
        <v/>
      </c>
      <c r="W4487" s="232" t="str">
        <f t="shared" si="488"/>
        <v/>
      </c>
      <c r="X4487" s="232" t="str">
        <f>IFERROR(VLOOKUP(W4487,Datos!$P$4:$Q$18,2,0),"")</f>
        <v/>
      </c>
      <c r="Y4487" s="232" t="str">
        <f t="shared" si="489"/>
        <v/>
      </c>
      <c r="AA4487" s="314" t="str">
        <f t="shared" ca="1" si="486"/>
        <v/>
      </c>
    </row>
    <row r="4488" spans="1:27" x14ac:dyDescent="0.3">
      <c r="A4488" s="238"/>
      <c r="B4488" s="241" t="str">
        <f t="shared" si="490"/>
        <v/>
      </c>
      <c r="C4488" s="239"/>
      <c r="D4488" s="240" t="str">
        <f>IF(C4488&lt;&gt;"",VLOOKUP(C4488,'BASE EQUIPOS'!$G$8:$H$22,2,0),"")</f>
        <v/>
      </c>
      <c r="E4488" s="241" t="str">
        <f>IF(C4488&lt;&gt;"",VLOOKUP(C4488,'BASE EQUIPOS'!$G$8:$I$22,3,0),"")</f>
        <v/>
      </c>
      <c r="F4488" s="241" t="str">
        <f>IF(C4488&lt;&gt;"",VLOOKUP(C4488,'BASE EQUIPOS'!$G$8:$J$22,4,0),"")</f>
        <v/>
      </c>
      <c r="G4488" s="242"/>
      <c r="H4488" s="233"/>
      <c r="I4488" s="241"/>
      <c r="J4488" s="241"/>
      <c r="K4488" s="241"/>
      <c r="L4488" s="239"/>
      <c r="M4488" s="244"/>
      <c r="N4488" s="245" t="str">
        <f t="shared" ca="1" si="484"/>
        <v/>
      </c>
      <c r="O4488" s="239"/>
      <c r="P4488" s="244"/>
      <c r="Q4488" s="245" t="str">
        <f t="shared" si="485"/>
        <v/>
      </c>
      <c r="U4488" s="246" t="str">
        <f>IFERROR(VLOOKUP(C4488,'BASE EQUIPOS'!$G$8:$O$22,9,0)," ")</f>
        <v xml:space="preserve"> </v>
      </c>
      <c r="V4488" s="232" t="str">
        <f t="shared" si="487"/>
        <v/>
      </c>
      <c r="W4488" s="232" t="str">
        <f t="shared" si="488"/>
        <v/>
      </c>
      <c r="X4488" s="232" t="str">
        <f>IFERROR(VLOOKUP(W4488,Datos!$P$4:$Q$18,2,0),"")</f>
        <v/>
      </c>
      <c r="Y4488" s="232" t="str">
        <f t="shared" si="489"/>
        <v/>
      </c>
      <c r="AA4488" s="314" t="str">
        <f t="shared" ca="1" si="486"/>
        <v/>
      </c>
    </row>
    <row r="4489" spans="1:27" x14ac:dyDescent="0.3">
      <c r="A4489" s="238"/>
      <c r="B4489" s="241" t="str">
        <f t="shared" si="490"/>
        <v/>
      </c>
      <c r="C4489" s="239"/>
      <c r="D4489" s="240" t="str">
        <f>IF(C4489&lt;&gt;"",VLOOKUP(C4489,'BASE EQUIPOS'!$G$8:$H$22,2,0),"")</f>
        <v/>
      </c>
      <c r="E4489" s="241" t="str">
        <f>IF(C4489&lt;&gt;"",VLOOKUP(C4489,'BASE EQUIPOS'!$G$8:$I$22,3,0),"")</f>
        <v/>
      </c>
      <c r="F4489" s="241" t="str">
        <f>IF(C4489&lt;&gt;"",VLOOKUP(C4489,'BASE EQUIPOS'!$G$8:$J$22,4,0),"")</f>
        <v/>
      </c>
      <c r="G4489" s="242"/>
      <c r="H4489" s="233"/>
      <c r="I4489" s="241"/>
      <c r="J4489" s="241"/>
      <c r="K4489" s="241"/>
      <c r="L4489" s="239"/>
      <c r="M4489" s="244"/>
      <c r="N4489" s="245" t="str">
        <f t="shared" ca="1" si="484"/>
        <v/>
      </c>
      <c r="O4489" s="239"/>
      <c r="P4489" s="244"/>
      <c r="Q4489" s="245" t="str">
        <f t="shared" si="485"/>
        <v/>
      </c>
      <c r="U4489" s="246" t="str">
        <f>IFERROR(VLOOKUP(C4489,'BASE EQUIPOS'!$G$8:$O$22,9,0)," ")</f>
        <v xml:space="preserve"> </v>
      </c>
      <c r="V4489" s="232" t="str">
        <f t="shared" si="487"/>
        <v/>
      </c>
      <c r="W4489" s="232" t="str">
        <f t="shared" si="488"/>
        <v/>
      </c>
      <c r="X4489" s="232" t="str">
        <f>IFERROR(VLOOKUP(W4489,Datos!$P$4:$Q$18,2,0),"")</f>
        <v/>
      </c>
      <c r="Y4489" s="232" t="str">
        <f t="shared" si="489"/>
        <v/>
      </c>
      <c r="AA4489" s="314" t="str">
        <f t="shared" ca="1" si="486"/>
        <v/>
      </c>
    </row>
    <row r="4490" spans="1:27" x14ac:dyDescent="0.3">
      <c r="A4490" s="238"/>
      <c r="B4490" s="241" t="str">
        <f t="shared" si="490"/>
        <v/>
      </c>
      <c r="C4490" s="239"/>
      <c r="D4490" s="240" t="str">
        <f>IF(C4490&lt;&gt;"",VLOOKUP(C4490,'BASE EQUIPOS'!$G$8:$H$22,2,0),"")</f>
        <v/>
      </c>
      <c r="E4490" s="241" t="str">
        <f>IF(C4490&lt;&gt;"",VLOOKUP(C4490,'BASE EQUIPOS'!$G$8:$I$22,3,0),"")</f>
        <v/>
      </c>
      <c r="F4490" s="241" t="str">
        <f>IF(C4490&lt;&gt;"",VLOOKUP(C4490,'BASE EQUIPOS'!$G$8:$J$22,4,0),"")</f>
        <v/>
      </c>
      <c r="G4490" s="242"/>
      <c r="H4490" s="233"/>
      <c r="I4490" s="241"/>
      <c r="J4490" s="241"/>
      <c r="K4490" s="241"/>
      <c r="L4490" s="239"/>
      <c r="M4490" s="244"/>
      <c r="N4490" s="245" t="str">
        <f t="shared" ca="1" si="484"/>
        <v/>
      </c>
      <c r="O4490" s="239"/>
      <c r="P4490" s="244"/>
      <c r="Q4490" s="245" t="str">
        <f t="shared" si="485"/>
        <v/>
      </c>
      <c r="U4490" s="246" t="str">
        <f>IFERROR(VLOOKUP(C4490,'BASE EQUIPOS'!$G$8:$O$22,9,0)," ")</f>
        <v xml:space="preserve"> </v>
      </c>
      <c r="V4490" s="232" t="str">
        <f t="shared" si="487"/>
        <v/>
      </c>
      <c r="W4490" s="232" t="str">
        <f t="shared" si="488"/>
        <v/>
      </c>
      <c r="X4490" s="232" t="str">
        <f>IFERROR(VLOOKUP(W4490,Datos!$P$4:$Q$18,2,0),"")</f>
        <v/>
      </c>
      <c r="Y4490" s="232" t="str">
        <f t="shared" si="489"/>
        <v/>
      </c>
      <c r="AA4490" s="314" t="str">
        <f t="shared" ca="1" si="486"/>
        <v/>
      </c>
    </row>
    <row r="4491" spans="1:27" x14ac:dyDescent="0.3">
      <c r="A4491" s="238"/>
      <c r="B4491" s="241" t="str">
        <f t="shared" si="490"/>
        <v/>
      </c>
      <c r="C4491" s="239"/>
      <c r="D4491" s="240" t="str">
        <f>IF(C4491&lt;&gt;"",VLOOKUP(C4491,'BASE EQUIPOS'!$G$8:$H$22,2,0),"")</f>
        <v/>
      </c>
      <c r="E4491" s="241" t="str">
        <f>IF(C4491&lt;&gt;"",VLOOKUP(C4491,'BASE EQUIPOS'!$G$8:$I$22,3,0),"")</f>
        <v/>
      </c>
      <c r="F4491" s="241" t="str">
        <f>IF(C4491&lt;&gt;"",VLOOKUP(C4491,'BASE EQUIPOS'!$G$8:$J$22,4,0),"")</f>
        <v/>
      </c>
      <c r="G4491" s="242"/>
      <c r="H4491" s="233"/>
      <c r="I4491" s="241"/>
      <c r="J4491" s="241"/>
      <c r="K4491" s="241"/>
      <c r="L4491" s="239"/>
      <c r="M4491" s="244"/>
      <c r="N4491" s="245" t="str">
        <f t="shared" ca="1" si="484"/>
        <v/>
      </c>
      <c r="O4491" s="239"/>
      <c r="P4491" s="244"/>
      <c r="Q4491" s="245" t="str">
        <f t="shared" si="485"/>
        <v/>
      </c>
      <c r="U4491" s="246" t="str">
        <f>IFERROR(VLOOKUP(C4491,'BASE EQUIPOS'!$G$8:$O$22,9,0)," ")</f>
        <v xml:space="preserve"> </v>
      </c>
      <c r="V4491" s="232" t="str">
        <f t="shared" si="487"/>
        <v/>
      </c>
      <c r="W4491" s="232" t="str">
        <f t="shared" si="488"/>
        <v/>
      </c>
      <c r="X4491" s="232" t="str">
        <f>IFERROR(VLOOKUP(W4491,Datos!$P$4:$Q$18,2,0),"")</f>
        <v/>
      </c>
      <c r="Y4491" s="232" t="str">
        <f t="shared" si="489"/>
        <v/>
      </c>
      <c r="AA4491" s="314" t="str">
        <f t="shared" ca="1" si="486"/>
        <v/>
      </c>
    </row>
    <row r="4492" spans="1:27" x14ac:dyDescent="0.3">
      <c r="A4492" s="238"/>
      <c r="B4492" s="241" t="str">
        <f t="shared" si="490"/>
        <v/>
      </c>
      <c r="C4492" s="239"/>
      <c r="D4492" s="240" t="str">
        <f>IF(C4492&lt;&gt;"",VLOOKUP(C4492,'BASE EQUIPOS'!$G$8:$H$22,2,0),"")</f>
        <v/>
      </c>
      <c r="E4492" s="241" t="str">
        <f>IF(C4492&lt;&gt;"",VLOOKUP(C4492,'BASE EQUIPOS'!$G$8:$I$22,3,0),"")</f>
        <v/>
      </c>
      <c r="F4492" s="241" t="str">
        <f>IF(C4492&lt;&gt;"",VLOOKUP(C4492,'BASE EQUIPOS'!$G$8:$J$22,4,0),"")</f>
        <v/>
      </c>
      <c r="G4492" s="242"/>
      <c r="H4492" s="233"/>
      <c r="I4492" s="241"/>
      <c r="J4492" s="241"/>
      <c r="K4492" s="241"/>
      <c r="L4492" s="239"/>
      <c r="M4492" s="244"/>
      <c r="N4492" s="245" t="str">
        <f t="shared" ca="1" si="484"/>
        <v/>
      </c>
      <c r="O4492" s="239"/>
      <c r="P4492" s="244"/>
      <c r="Q4492" s="245" t="str">
        <f t="shared" si="485"/>
        <v/>
      </c>
      <c r="U4492" s="246" t="str">
        <f>IFERROR(VLOOKUP(C4492,'BASE EQUIPOS'!$G$8:$O$22,9,0)," ")</f>
        <v xml:space="preserve"> </v>
      </c>
      <c r="V4492" s="232" t="str">
        <f t="shared" si="487"/>
        <v/>
      </c>
      <c r="W4492" s="232" t="str">
        <f t="shared" si="488"/>
        <v/>
      </c>
      <c r="X4492" s="232" t="str">
        <f>IFERROR(VLOOKUP(W4492,Datos!$P$4:$Q$18,2,0),"")</f>
        <v/>
      </c>
      <c r="Y4492" s="232" t="str">
        <f t="shared" si="489"/>
        <v/>
      </c>
      <c r="AA4492" s="314" t="str">
        <f t="shared" ca="1" si="486"/>
        <v/>
      </c>
    </row>
    <row r="4493" spans="1:27" x14ac:dyDescent="0.3">
      <c r="A4493" s="238"/>
      <c r="B4493" s="241" t="str">
        <f t="shared" si="490"/>
        <v/>
      </c>
      <c r="C4493" s="239"/>
      <c r="D4493" s="240" t="str">
        <f>IF(C4493&lt;&gt;"",VLOOKUP(C4493,'BASE EQUIPOS'!$G$8:$H$22,2,0),"")</f>
        <v/>
      </c>
      <c r="E4493" s="241" t="str">
        <f>IF(C4493&lt;&gt;"",VLOOKUP(C4493,'BASE EQUIPOS'!$G$8:$I$22,3,0),"")</f>
        <v/>
      </c>
      <c r="F4493" s="241" t="str">
        <f>IF(C4493&lt;&gt;"",VLOOKUP(C4493,'BASE EQUIPOS'!$G$8:$J$22,4,0),"")</f>
        <v/>
      </c>
      <c r="G4493" s="242"/>
      <c r="H4493" s="233"/>
      <c r="I4493" s="241"/>
      <c r="J4493" s="241"/>
      <c r="K4493" s="241"/>
      <c r="L4493" s="239"/>
      <c r="M4493" s="244"/>
      <c r="N4493" s="245" t="str">
        <f t="shared" ca="1" si="484"/>
        <v/>
      </c>
      <c r="O4493" s="239"/>
      <c r="P4493" s="244"/>
      <c r="Q4493" s="245" t="str">
        <f t="shared" si="485"/>
        <v/>
      </c>
      <c r="U4493" s="246" t="str">
        <f>IFERROR(VLOOKUP(C4493,'BASE EQUIPOS'!$G$8:$O$22,9,0)," ")</f>
        <v xml:space="preserve"> </v>
      </c>
      <c r="V4493" s="232" t="str">
        <f t="shared" si="487"/>
        <v/>
      </c>
      <c r="W4493" s="232" t="str">
        <f t="shared" si="488"/>
        <v/>
      </c>
      <c r="X4493" s="232" t="str">
        <f>IFERROR(VLOOKUP(W4493,Datos!$P$4:$Q$18,2,0),"")</f>
        <v/>
      </c>
      <c r="Y4493" s="232" t="str">
        <f t="shared" si="489"/>
        <v/>
      </c>
      <c r="AA4493" s="314" t="str">
        <f t="shared" ca="1" si="486"/>
        <v/>
      </c>
    </row>
    <row r="4494" spans="1:27" x14ac:dyDescent="0.3">
      <c r="A4494" s="238"/>
      <c r="B4494" s="241" t="str">
        <f t="shared" si="490"/>
        <v/>
      </c>
      <c r="C4494" s="239"/>
      <c r="D4494" s="240" t="str">
        <f>IF(C4494&lt;&gt;"",VLOOKUP(C4494,'BASE EQUIPOS'!$G$8:$H$22,2,0),"")</f>
        <v/>
      </c>
      <c r="E4494" s="241" t="str">
        <f>IF(C4494&lt;&gt;"",VLOOKUP(C4494,'BASE EQUIPOS'!$G$8:$I$22,3,0),"")</f>
        <v/>
      </c>
      <c r="F4494" s="241" t="str">
        <f>IF(C4494&lt;&gt;"",VLOOKUP(C4494,'BASE EQUIPOS'!$G$8:$J$22,4,0),"")</f>
        <v/>
      </c>
      <c r="G4494" s="242"/>
      <c r="H4494" s="233"/>
      <c r="I4494" s="241"/>
      <c r="J4494" s="241"/>
      <c r="K4494" s="241"/>
      <c r="L4494" s="239"/>
      <c r="M4494" s="244"/>
      <c r="N4494" s="245" t="str">
        <f t="shared" ca="1" si="484"/>
        <v/>
      </c>
      <c r="O4494" s="239"/>
      <c r="P4494" s="244"/>
      <c r="Q4494" s="245" t="str">
        <f t="shared" si="485"/>
        <v/>
      </c>
      <c r="U4494" s="246" t="str">
        <f>IFERROR(VLOOKUP(C4494,'BASE EQUIPOS'!$G$8:$O$22,9,0)," ")</f>
        <v xml:space="preserve"> </v>
      </c>
      <c r="V4494" s="232" t="str">
        <f t="shared" si="487"/>
        <v/>
      </c>
      <c r="W4494" s="232" t="str">
        <f t="shared" si="488"/>
        <v/>
      </c>
      <c r="X4494" s="232" t="str">
        <f>IFERROR(VLOOKUP(W4494,Datos!$P$4:$Q$18,2,0),"")</f>
        <v/>
      </c>
      <c r="Y4494" s="232" t="str">
        <f t="shared" si="489"/>
        <v/>
      </c>
      <c r="AA4494" s="314" t="str">
        <f t="shared" ca="1" si="486"/>
        <v/>
      </c>
    </row>
    <row r="4495" spans="1:27" x14ac:dyDescent="0.3">
      <c r="A4495" s="238"/>
      <c r="B4495" s="241" t="str">
        <f t="shared" si="490"/>
        <v/>
      </c>
      <c r="C4495" s="239"/>
      <c r="D4495" s="240" t="str">
        <f>IF(C4495&lt;&gt;"",VLOOKUP(C4495,'BASE EQUIPOS'!$G$8:$H$22,2,0),"")</f>
        <v/>
      </c>
      <c r="E4495" s="241" t="str">
        <f>IF(C4495&lt;&gt;"",VLOOKUP(C4495,'BASE EQUIPOS'!$G$8:$I$22,3,0),"")</f>
        <v/>
      </c>
      <c r="F4495" s="241" t="str">
        <f>IF(C4495&lt;&gt;"",VLOOKUP(C4495,'BASE EQUIPOS'!$G$8:$J$22,4,0),"")</f>
        <v/>
      </c>
      <c r="G4495" s="242"/>
      <c r="H4495" s="233"/>
      <c r="I4495" s="241"/>
      <c r="J4495" s="241"/>
      <c r="K4495" s="241"/>
      <c r="L4495" s="239"/>
      <c r="M4495" s="244"/>
      <c r="N4495" s="245" t="str">
        <f t="shared" ca="1" si="484"/>
        <v/>
      </c>
      <c r="O4495" s="239"/>
      <c r="P4495" s="244"/>
      <c r="Q4495" s="245" t="str">
        <f t="shared" si="485"/>
        <v/>
      </c>
      <c r="U4495" s="246" t="str">
        <f>IFERROR(VLOOKUP(C4495,'BASE EQUIPOS'!$G$8:$O$22,9,0)," ")</f>
        <v xml:space="preserve"> </v>
      </c>
      <c r="V4495" s="232" t="str">
        <f t="shared" si="487"/>
        <v/>
      </c>
      <c r="W4495" s="232" t="str">
        <f t="shared" si="488"/>
        <v/>
      </c>
      <c r="X4495" s="232" t="str">
        <f>IFERROR(VLOOKUP(W4495,Datos!$P$4:$Q$18,2,0),"")</f>
        <v/>
      </c>
      <c r="Y4495" s="232" t="str">
        <f t="shared" si="489"/>
        <v/>
      </c>
      <c r="AA4495" s="314" t="str">
        <f t="shared" ca="1" si="486"/>
        <v/>
      </c>
    </row>
    <row r="4496" spans="1:27" x14ac:dyDescent="0.3">
      <c r="A4496" s="238"/>
      <c r="B4496" s="241" t="str">
        <f t="shared" si="490"/>
        <v/>
      </c>
      <c r="C4496" s="239"/>
      <c r="D4496" s="240" t="str">
        <f>IF(C4496&lt;&gt;"",VLOOKUP(C4496,'BASE EQUIPOS'!$G$8:$H$22,2,0),"")</f>
        <v/>
      </c>
      <c r="E4496" s="241" t="str">
        <f>IF(C4496&lt;&gt;"",VLOOKUP(C4496,'BASE EQUIPOS'!$G$8:$I$22,3,0),"")</f>
        <v/>
      </c>
      <c r="F4496" s="241" t="str">
        <f>IF(C4496&lt;&gt;"",VLOOKUP(C4496,'BASE EQUIPOS'!$G$8:$J$22,4,0),"")</f>
        <v/>
      </c>
      <c r="G4496" s="242"/>
      <c r="H4496" s="233"/>
      <c r="I4496" s="241"/>
      <c r="J4496" s="241"/>
      <c r="K4496" s="241"/>
      <c r="L4496" s="239"/>
      <c r="M4496" s="244"/>
      <c r="N4496" s="245" t="str">
        <f t="shared" ref="N4496:N4559" ca="1" si="491">IF(M4496="","",IF(O4496="",NOW()*24-(L4496+M4496)*24,"Mtto. Terminado"))</f>
        <v/>
      </c>
      <c r="O4496" s="239"/>
      <c r="P4496" s="244"/>
      <c r="Q4496" s="245" t="str">
        <f t="shared" ref="Q4496:Q4559" si="492">IF(O4496="","",IF(P4496="","",(O4496+P4496)*24-(L4496+M4496)*24))</f>
        <v/>
      </c>
      <c r="U4496" s="246" t="str">
        <f>IFERROR(VLOOKUP(C4496,'BASE EQUIPOS'!$G$8:$O$22,9,0)," ")</f>
        <v xml:space="preserve"> </v>
      </c>
      <c r="V4496" s="232" t="str">
        <f t="shared" si="487"/>
        <v/>
      </c>
      <c r="W4496" s="232" t="str">
        <f t="shared" si="488"/>
        <v/>
      </c>
      <c r="X4496" s="232" t="str">
        <f>IFERROR(VLOOKUP(W4496,Datos!$P$4:$Q$18,2,0),"")</f>
        <v/>
      </c>
      <c r="Y4496" s="232" t="str">
        <f t="shared" si="489"/>
        <v/>
      </c>
      <c r="AA4496" s="314" t="str">
        <f t="shared" ca="1" si="486"/>
        <v/>
      </c>
    </row>
    <row r="4497" spans="1:27" x14ac:dyDescent="0.3">
      <c r="A4497" s="238"/>
      <c r="B4497" s="241" t="str">
        <f t="shared" si="490"/>
        <v/>
      </c>
      <c r="C4497" s="239"/>
      <c r="D4497" s="240" t="str">
        <f>IF(C4497&lt;&gt;"",VLOOKUP(C4497,'BASE EQUIPOS'!$G$8:$H$22,2,0),"")</f>
        <v/>
      </c>
      <c r="E4497" s="241" t="str">
        <f>IF(C4497&lt;&gt;"",VLOOKUP(C4497,'BASE EQUIPOS'!$G$8:$I$22,3,0),"")</f>
        <v/>
      </c>
      <c r="F4497" s="241" t="str">
        <f>IF(C4497&lt;&gt;"",VLOOKUP(C4497,'BASE EQUIPOS'!$G$8:$J$22,4,0),"")</f>
        <v/>
      </c>
      <c r="G4497" s="242"/>
      <c r="H4497" s="233"/>
      <c r="I4497" s="241"/>
      <c r="J4497" s="241"/>
      <c r="K4497" s="241"/>
      <c r="L4497" s="239"/>
      <c r="M4497" s="244"/>
      <c r="N4497" s="245" t="str">
        <f t="shared" ca="1" si="491"/>
        <v/>
      </c>
      <c r="O4497" s="239"/>
      <c r="P4497" s="244"/>
      <c r="Q4497" s="245" t="str">
        <f t="shared" si="492"/>
        <v/>
      </c>
      <c r="U4497" s="246" t="str">
        <f>IFERROR(VLOOKUP(C4497,'BASE EQUIPOS'!$G$8:$O$22,9,0)," ")</f>
        <v xml:space="preserve"> </v>
      </c>
      <c r="V4497" s="232" t="str">
        <f t="shared" si="487"/>
        <v/>
      </c>
      <c r="W4497" s="232" t="str">
        <f t="shared" si="488"/>
        <v/>
      </c>
      <c r="X4497" s="232" t="str">
        <f>IFERROR(VLOOKUP(W4497,Datos!$P$4:$Q$18,2,0),"")</f>
        <v/>
      </c>
      <c r="Y4497" s="232" t="str">
        <f t="shared" si="489"/>
        <v/>
      </c>
      <c r="AA4497" s="314" t="str">
        <f t="shared" ref="AA4497:AA4560" ca="1" si="493">IF(N4497="Mtto. Terminado",1,"")</f>
        <v/>
      </c>
    </row>
    <row r="4498" spans="1:27" x14ac:dyDescent="0.3">
      <c r="A4498" s="238"/>
      <c r="B4498" s="241" t="str">
        <f t="shared" si="490"/>
        <v/>
      </c>
      <c r="C4498" s="239"/>
      <c r="D4498" s="240" t="str">
        <f>IF(C4498&lt;&gt;"",VLOOKUP(C4498,'BASE EQUIPOS'!$G$8:$H$22,2,0),"")</f>
        <v/>
      </c>
      <c r="E4498" s="241" t="str">
        <f>IF(C4498&lt;&gt;"",VLOOKUP(C4498,'BASE EQUIPOS'!$G$8:$I$22,3,0),"")</f>
        <v/>
      </c>
      <c r="F4498" s="241" t="str">
        <f>IF(C4498&lt;&gt;"",VLOOKUP(C4498,'BASE EQUIPOS'!$G$8:$J$22,4,0),"")</f>
        <v/>
      </c>
      <c r="G4498" s="242"/>
      <c r="H4498" s="233"/>
      <c r="I4498" s="241"/>
      <c r="J4498" s="241"/>
      <c r="K4498" s="241"/>
      <c r="L4498" s="239"/>
      <c r="M4498" s="244"/>
      <c r="N4498" s="245" t="str">
        <f t="shared" ca="1" si="491"/>
        <v/>
      </c>
      <c r="O4498" s="239"/>
      <c r="P4498" s="244"/>
      <c r="Q4498" s="245" t="str">
        <f t="shared" si="492"/>
        <v/>
      </c>
      <c r="U4498" s="246" t="str">
        <f>IFERROR(VLOOKUP(C4498,'BASE EQUIPOS'!$G$8:$O$22,9,0)," ")</f>
        <v xml:space="preserve"> </v>
      </c>
      <c r="V4498" s="232" t="str">
        <f t="shared" si="487"/>
        <v/>
      </c>
      <c r="W4498" s="232" t="str">
        <f t="shared" si="488"/>
        <v/>
      </c>
      <c r="X4498" s="232" t="str">
        <f>IFERROR(VLOOKUP(W4498,Datos!$P$4:$Q$18,2,0),"")</f>
        <v/>
      </c>
      <c r="Y4498" s="232" t="str">
        <f t="shared" si="489"/>
        <v/>
      </c>
      <c r="AA4498" s="314" t="str">
        <f t="shared" ca="1" si="493"/>
        <v/>
      </c>
    </row>
    <row r="4499" spans="1:27" x14ac:dyDescent="0.3">
      <c r="A4499" s="238"/>
      <c r="B4499" s="241" t="str">
        <f t="shared" si="490"/>
        <v/>
      </c>
      <c r="C4499" s="239"/>
      <c r="D4499" s="240" t="str">
        <f>IF(C4499&lt;&gt;"",VLOOKUP(C4499,'BASE EQUIPOS'!$G$8:$H$22,2,0),"")</f>
        <v/>
      </c>
      <c r="E4499" s="241" t="str">
        <f>IF(C4499&lt;&gt;"",VLOOKUP(C4499,'BASE EQUIPOS'!$G$8:$I$22,3,0),"")</f>
        <v/>
      </c>
      <c r="F4499" s="241" t="str">
        <f>IF(C4499&lt;&gt;"",VLOOKUP(C4499,'BASE EQUIPOS'!$G$8:$J$22,4,0),"")</f>
        <v/>
      </c>
      <c r="G4499" s="242"/>
      <c r="H4499" s="233"/>
      <c r="I4499" s="241"/>
      <c r="J4499" s="241"/>
      <c r="K4499" s="241"/>
      <c r="L4499" s="239"/>
      <c r="M4499" s="244"/>
      <c r="N4499" s="245" t="str">
        <f t="shared" ca="1" si="491"/>
        <v/>
      </c>
      <c r="O4499" s="239"/>
      <c r="P4499" s="244"/>
      <c r="Q4499" s="245" t="str">
        <f t="shared" si="492"/>
        <v/>
      </c>
      <c r="U4499" s="246" t="str">
        <f>IFERROR(VLOOKUP(C4499,'BASE EQUIPOS'!$G$8:$O$22,9,0)," ")</f>
        <v xml:space="preserve"> </v>
      </c>
      <c r="V4499" s="232" t="str">
        <f t="shared" si="487"/>
        <v/>
      </c>
      <c r="W4499" s="232" t="str">
        <f t="shared" si="488"/>
        <v/>
      </c>
      <c r="X4499" s="232" t="str">
        <f>IFERROR(VLOOKUP(W4499,Datos!$P$4:$Q$18,2,0),"")</f>
        <v/>
      </c>
      <c r="Y4499" s="232" t="str">
        <f t="shared" si="489"/>
        <v/>
      </c>
      <c r="AA4499" s="314" t="str">
        <f t="shared" ca="1" si="493"/>
        <v/>
      </c>
    </row>
    <row r="4500" spans="1:27" x14ac:dyDescent="0.3">
      <c r="A4500" s="238"/>
      <c r="B4500" s="241" t="str">
        <f t="shared" si="490"/>
        <v/>
      </c>
      <c r="C4500" s="239"/>
      <c r="D4500" s="240" t="str">
        <f>IF(C4500&lt;&gt;"",VLOOKUP(C4500,'BASE EQUIPOS'!$G$8:$H$22,2,0),"")</f>
        <v/>
      </c>
      <c r="E4500" s="241" t="str">
        <f>IF(C4500&lt;&gt;"",VLOOKUP(C4500,'BASE EQUIPOS'!$G$8:$I$22,3,0),"")</f>
        <v/>
      </c>
      <c r="F4500" s="241" t="str">
        <f>IF(C4500&lt;&gt;"",VLOOKUP(C4500,'BASE EQUIPOS'!$G$8:$J$22,4,0),"")</f>
        <v/>
      </c>
      <c r="G4500" s="242"/>
      <c r="H4500" s="233"/>
      <c r="I4500" s="241"/>
      <c r="J4500" s="241"/>
      <c r="K4500" s="241"/>
      <c r="L4500" s="239"/>
      <c r="M4500" s="244"/>
      <c r="N4500" s="245" t="str">
        <f t="shared" ca="1" si="491"/>
        <v/>
      </c>
      <c r="O4500" s="239"/>
      <c r="P4500" s="244"/>
      <c r="Q4500" s="245" t="str">
        <f t="shared" si="492"/>
        <v/>
      </c>
      <c r="U4500" s="246" t="str">
        <f>IFERROR(VLOOKUP(C4500,'BASE EQUIPOS'!$G$8:$O$22,9,0)," ")</f>
        <v xml:space="preserve"> </v>
      </c>
      <c r="V4500" s="232" t="str">
        <f t="shared" si="487"/>
        <v/>
      </c>
      <c r="W4500" s="232" t="str">
        <f t="shared" si="488"/>
        <v/>
      </c>
      <c r="X4500" s="232" t="str">
        <f>IFERROR(VLOOKUP(W4500,Datos!$P$4:$Q$18,2,0),"")</f>
        <v/>
      </c>
      <c r="Y4500" s="232" t="str">
        <f t="shared" si="489"/>
        <v/>
      </c>
      <c r="AA4500" s="314" t="str">
        <f t="shared" ca="1" si="493"/>
        <v/>
      </c>
    </row>
    <row r="4501" spans="1:27" x14ac:dyDescent="0.3">
      <c r="A4501" s="238"/>
      <c r="B4501" s="241" t="str">
        <f t="shared" si="490"/>
        <v/>
      </c>
      <c r="C4501" s="239"/>
      <c r="D4501" s="240" t="str">
        <f>IF(C4501&lt;&gt;"",VLOOKUP(C4501,'BASE EQUIPOS'!$G$8:$H$22,2,0),"")</f>
        <v/>
      </c>
      <c r="E4501" s="241" t="str">
        <f>IF(C4501&lt;&gt;"",VLOOKUP(C4501,'BASE EQUIPOS'!$G$8:$I$22,3,0),"")</f>
        <v/>
      </c>
      <c r="F4501" s="241" t="str">
        <f>IF(C4501&lt;&gt;"",VLOOKUP(C4501,'BASE EQUIPOS'!$G$8:$J$22,4,0),"")</f>
        <v/>
      </c>
      <c r="G4501" s="242"/>
      <c r="H4501" s="233"/>
      <c r="I4501" s="241"/>
      <c r="J4501" s="241"/>
      <c r="K4501" s="241"/>
      <c r="L4501" s="239"/>
      <c r="M4501" s="244"/>
      <c r="N4501" s="245" t="str">
        <f t="shared" ca="1" si="491"/>
        <v/>
      </c>
      <c r="O4501" s="239"/>
      <c r="P4501" s="244"/>
      <c r="Q4501" s="245" t="str">
        <f t="shared" si="492"/>
        <v/>
      </c>
      <c r="U4501" s="246" t="str">
        <f>IFERROR(VLOOKUP(C4501,'BASE EQUIPOS'!$G$8:$O$22,9,0)," ")</f>
        <v xml:space="preserve"> </v>
      </c>
      <c r="V4501" s="232" t="str">
        <f t="shared" ref="V4501:V4564" si="494">IF(G4501="MTTO. SISTEMÁTICO","PREVENTIVA",IF(G4501="MTTO. PREDICTIVO","INSPECCIÓN",""))</f>
        <v/>
      </c>
      <c r="W4501" s="232" t="str">
        <f t="shared" ref="W4501:W4564" si="495">CONCATENATE(D4501,I4501)</f>
        <v/>
      </c>
      <c r="X4501" s="232" t="str">
        <f>IFERROR(VLOOKUP(W4501,Datos!$P$4:$Q$18,2,0),"")</f>
        <v/>
      </c>
      <c r="Y4501" s="232" t="str">
        <f t="shared" ref="Y4501:Y4564" si="496">IF(A4501="OT CORRECTIVA",1,IF(A4501="OT PREVENTIVA",2,IF(A4501="HOJA INSPECCIÓN",3,"")))</f>
        <v/>
      </c>
      <c r="AA4501" s="314" t="str">
        <f t="shared" ca="1" si="493"/>
        <v/>
      </c>
    </row>
    <row r="4502" spans="1:27" x14ac:dyDescent="0.3">
      <c r="A4502" s="238"/>
      <c r="B4502" s="241" t="str">
        <f t="shared" si="490"/>
        <v/>
      </c>
      <c r="C4502" s="239"/>
      <c r="D4502" s="240" t="str">
        <f>IF(C4502&lt;&gt;"",VLOOKUP(C4502,'BASE EQUIPOS'!$G$8:$H$22,2,0),"")</f>
        <v/>
      </c>
      <c r="E4502" s="241" t="str">
        <f>IF(C4502&lt;&gt;"",VLOOKUP(C4502,'BASE EQUIPOS'!$G$8:$I$22,3,0),"")</f>
        <v/>
      </c>
      <c r="F4502" s="241" t="str">
        <f>IF(C4502&lt;&gt;"",VLOOKUP(C4502,'BASE EQUIPOS'!$G$8:$J$22,4,0),"")</f>
        <v/>
      </c>
      <c r="G4502" s="242"/>
      <c r="H4502" s="233"/>
      <c r="I4502" s="241"/>
      <c r="J4502" s="241"/>
      <c r="K4502" s="241"/>
      <c r="L4502" s="239"/>
      <c r="M4502" s="244"/>
      <c r="N4502" s="245" t="str">
        <f t="shared" ca="1" si="491"/>
        <v/>
      </c>
      <c r="O4502" s="239"/>
      <c r="P4502" s="244"/>
      <c r="Q4502" s="245" t="str">
        <f t="shared" si="492"/>
        <v/>
      </c>
      <c r="U4502" s="246" t="str">
        <f>IFERROR(VLOOKUP(C4502,'BASE EQUIPOS'!$G$8:$O$22,9,0)," ")</f>
        <v xml:space="preserve"> </v>
      </c>
      <c r="V4502" s="232" t="str">
        <f t="shared" si="494"/>
        <v/>
      </c>
      <c r="W4502" s="232" t="str">
        <f t="shared" si="495"/>
        <v/>
      </c>
      <c r="X4502" s="232" t="str">
        <f>IFERROR(VLOOKUP(W4502,Datos!$P$4:$Q$18,2,0),"")</f>
        <v/>
      </c>
      <c r="Y4502" s="232" t="str">
        <f t="shared" si="496"/>
        <v/>
      </c>
      <c r="AA4502" s="314" t="str">
        <f t="shared" ca="1" si="493"/>
        <v/>
      </c>
    </row>
    <row r="4503" spans="1:27" x14ac:dyDescent="0.3">
      <c r="A4503" s="238"/>
      <c r="B4503" s="241" t="str">
        <f t="shared" si="490"/>
        <v/>
      </c>
      <c r="C4503" s="239"/>
      <c r="D4503" s="240" t="str">
        <f>IF(C4503&lt;&gt;"",VLOOKUP(C4503,'BASE EQUIPOS'!$G$8:$H$22,2,0),"")</f>
        <v/>
      </c>
      <c r="E4503" s="241" t="str">
        <f>IF(C4503&lt;&gt;"",VLOOKUP(C4503,'BASE EQUIPOS'!$G$8:$I$22,3,0),"")</f>
        <v/>
      </c>
      <c r="F4503" s="241" t="str">
        <f>IF(C4503&lt;&gt;"",VLOOKUP(C4503,'BASE EQUIPOS'!$G$8:$J$22,4,0),"")</f>
        <v/>
      </c>
      <c r="G4503" s="242"/>
      <c r="H4503" s="233"/>
      <c r="I4503" s="241"/>
      <c r="J4503" s="241"/>
      <c r="K4503" s="241"/>
      <c r="L4503" s="239"/>
      <c r="M4503" s="244"/>
      <c r="N4503" s="245" t="str">
        <f t="shared" ca="1" si="491"/>
        <v/>
      </c>
      <c r="O4503" s="239"/>
      <c r="P4503" s="244"/>
      <c r="Q4503" s="245" t="str">
        <f t="shared" si="492"/>
        <v/>
      </c>
      <c r="U4503" s="246" t="str">
        <f>IFERROR(VLOOKUP(C4503,'BASE EQUIPOS'!$G$8:$O$22,9,0)," ")</f>
        <v xml:space="preserve"> </v>
      </c>
      <c r="V4503" s="232" t="str">
        <f t="shared" si="494"/>
        <v/>
      </c>
      <c r="W4503" s="232" t="str">
        <f t="shared" si="495"/>
        <v/>
      </c>
      <c r="X4503" s="232" t="str">
        <f>IFERROR(VLOOKUP(W4503,Datos!$P$4:$Q$18,2,0),"")</f>
        <v/>
      </c>
      <c r="Y4503" s="232" t="str">
        <f t="shared" si="496"/>
        <v/>
      </c>
      <c r="AA4503" s="314" t="str">
        <f t="shared" ca="1" si="493"/>
        <v/>
      </c>
    </row>
    <row r="4504" spans="1:27" x14ac:dyDescent="0.3">
      <c r="A4504" s="238"/>
      <c r="B4504" s="241" t="str">
        <f t="shared" si="490"/>
        <v/>
      </c>
      <c r="C4504" s="239"/>
      <c r="D4504" s="240" t="str">
        <f>IF(C4504&lt;&gt;"",VLOOKUP(C4504,'BASE EQUIPOS'!$G$8:$H$22,2,0),"")</f>
        <v/>
      </c>
      <c r="E4504" s="241" t="str">
        <f>IF(C4504&lt;&gt;"",VLOOKUP(C4504,'BASE EQUIPOS'!$G$8:$I$22,3,0),"")</f>
        <v/>
      </c>
      <c r="F4504" s="241" t="str">
        <f>IF(C4504&lt;&gt;"",VLOOKUP(C4504,'BASE EQUIPOS'!$G$8:$J$22,4,0),"")</f>
        <v/>
      </c>
      <c r="G4504" s="242"/>
      <c r="H4504" s="233"/>
      <c r="I4504" s="241"/>
      <c r="J4504" s="241"/>
      <c r="K4504" s="241"/>
      <c r="L4504" s="239"/>
      <c r="M4504" s="244"/>
      <c r="N4504" s="245" t="str">
        <f t="shared" ca="1" si="491"/>
        <v/>
      </c>
      <c r="O4504" s="239"/>
      <c r="P4504" s="244"/>
      <c r="Q4504" s="245" t="str">
        <f t="shared" si="492"/>
        <v/>
      </c>
      <c r="U4504" s="246" t="str">
        <f>IFERROR(VLOOKUP(C4504,'BASE EQUIPOS'!$G$8:$O$22,9,0)," ")</f>
        <v xml:space="preserve"> </v>
      </c>
      <c r="V4504" s="232" t="str">
        <f t="shared" si="494"/>
        <v/>
      </c>
      <c r="W4504" s="232" t="str">
        <f t="shared" si="495"/>
        <v/>
      </c>
      <c r="X4504" s="232" t="str">
        <f>IFERROR(VLOOKUP(W4504,Datos!$P$4:$Q$18,2,0),"")</f>
        <v/>
      </c>
      <c r="Y4504" s="232" t="str">
        <f t="shared" si="496"/>
        <v/>
      </c>
      <c r="AA4504" s="314" t="str">
        <f t="shared" ca="1" si="493"/>
        <v/>
      </c>
    </row>
    <row r="4505" spans="1:27" x14ac:dyDescent="0.3">
      <c r="A4505" s="238"/>
      <c r="B4505" s="241" t="str">
        <f t="shared" si="490"/>
        <v/>
      </c>
      <c r="C4505" s="239"/>
      <c r="D4505" s="240" t="str">
        <f>IF(C4505&lt;&gt;"",VLOOKUP(C4505,'BASE EQUIPOS'!$G$8:$H$22,2,0),"")</f>
        <v/>
      </c>
      <c r="E4505" s="241" t="str">
        <f>IF(C4505&lt;&gt;"",VLOOKUP(C4505,'BASE EQUIPOS'!$G$8:$I$22,3,0),"")</f>
        <v/>
      </c>
      <c r="F4505" s="241" t="str">
        <f>IF(C4505&lt;&gt;"",VLOOKUP(C4505,'BASE EQUIPOS'!$G$8:$J$22,4,0),"")</f>
        <v/>
      </c>
      <c r="G4505" s="242"/>
      <c r="H4505" s="233"/>
      <c r="I4505" s="241"/>
      <c r="J4505" s="241"/>
      <c r="K4505" s="241"/>
      <c r="L4505" s="239"/>
      <c r="M4505" s="244"/>
      <c r="N4505" s="245" t="str">
        <f t="shared" ca="1" si="491"/>
        <v/>
      </c>
      <c r="O4505" s="239"/>
      <c r="P4505" s="244"/>
      <c r="Q4505" s="245" t="str">
        <f t="shared" si="492"/>
        <v/>
      </c>
      <c r="U4505" s="246" t="str">
        <f>IFERROR(VLOOKUP(C4505,'BASE EQUIPOS'!$G$8:$O$22,9,0)," ")</f>
        <v xml:space="preserve"> </v>
      </c>
      <c r="V4505" s="232" t="str">
        <f t="shared" si="494"/>
        <v/>
      </c>
      <c r="W4505" s="232" t="str">
        <f t="shared" si="495"/>
        <v/>
      </c>
      <c r="X4505" s="232" t="str">
        <f>IFERROR(VLOOKUP(W4505,Datos!$P$4:$Q$18,2,0),"")</f>
        <v/>
      </c>
      <c r="Y4505" s="232" t="str">
        <f t="shared" si="496"/>
        <v/>
      </c>
      <c r="AA4505" s="314" t="str">
        <f t="shared" ca="1" si="493"/>
        <v/>
      </c>
    </row>
    <row r="4506" spans="1:27" x14ac:dyDescent="0.3">
      <c r="A4506" s="238"/>
      <c r="B4506" s="241" t="str">
        <f t="shared" si="490"/>
        <v/>
      </c>
      <c r="C4506" s="239"/>
      <c r="D4506" s="240" t="str">
        <f>IF(C4506&lt;&gt;"",VLOOKUP(C4506,'BASE EQUIPOS'!$G$8:$H$22,2,0),"")</f>
        <v/>
      </c>
      <c r="E4506" s="241" t="str">
        <f>IF(C4506&lt;&gt;"",VLOOKUP(C4506,'BASE EQUIPOS'!$G$8:$I$22,3,0),"")</f>
        <v/>
      </c>
      <c r="F4506" s="241" t="str">
        <f>IF(C4506&lt;&gt;"",VLOOKUP(C4506,'BASE EQUIPOS'!$G$8:$J$22,4,0),"")</f>
        <v/>
      </c>
      <c r="G4506" s="242"/>
      <c r="H4506" s="233"/>
      <c r="I4506" s="241"/>
      <c r="J4506" s="241"/>
      <c r="K4506" s="241"/>
      <c r="L4506" s="239"/>
      <c r="M4506" s="244"/>
      <c r="N4506" s="245" t="str">
        <f t="shared" ca="1" si="491"/>
        <v/>
      </c>
      <c r="O4506" s="239"/>
      <c r="P4506" s="244"/>
      <c r="Q4506" s="245" t="str">
        <f t="shared" si="492"/>
        <v/>
      </c>
      <c r="U4506" s="246" t="str">
        <f>IFERROR(VLOOKUP(C4506,'BASE EQUIPOS'!$G$8:$O$22,9,0)," ")</f>
        <v xml:space="preserve"> </v>
      </c>
      <c r="V4506" s="232" t="str">
        <f t="shared" si="494"/>
        <v/>
      </c>
      <c r="W4506" s="232" t="str">
        <f t="shared" si="495"/>
        <v/>
      </c>
      <c r="X4506" s="232" t="str">
        <f>IFERROR(VLOOKUP(W4506,Datos!$P$4:$Q$18,2,0),"")</f>
        <v/>
      </c>
      <c r="Y4506" s="232" t="str">
        <f t="shared" si="496"/>
        <v/>
      </c>
      <c r="AA4506" s="314" t="str">
        <f t="shared" ca="1" si="493"/>
        <v/>
      </c>
    </row>
    <row r="4507" spans="1:27" x14ac:dyDescent="0.3">
      <c r="A4507" s="238"/>
      <c r="B4507" s="241" t="str">
        <f t="shared" si="490"/>
        <v/>
      </c>
      <c r="C4507" s="239"/>
      <c r="D4507" s="240" t="str">
        <f>IF(C4507&lt;&gt;"",VLOOKUP(C4507,'BASE EQUIPOS'!$G$8:$H$22,2,0),"")</f>
        <v/>
      </c>
      <c r="E4507" s="241" t="str">
        <f>IF(C4507&lt;&gt;"",VLOOKUP(C4507,'BASE EQUIPOS'!$G$8:$I$22,3,0),"")</f>
        <v/>
      </c>
      <c r="F4507" s="241" t="str">
        <f>IF(C4507&lt;&gt;"",VLOOKUP(C4507,'BASE EQUIPOS'!$G$8:$J$22,4,0),"")</f>
        <v/>
      </c>
      <c r="G4507" s="242"/>
      <c r="H4507" s="233"/>
      <c r="I4507" s="241"/>
      <c r="J4507" s="241"/>
      <c r="K4507" s="241"/>
      <c r="L4507" s="239"/>
      <c r="M4507" s="244"/>
      <c r="N4507" s="245" t="str">
        <f t="shared" ca="1" si="491"/>
        <v/>
      </c>
      <c r="O4507" s="239"/>
      <c r="P4507" s="244"/>
      <c r="Q4507" s="245" t="str">
        <f t="shared" si="492"/>
        <v/>
      </c>
      <c r="U4507" s="246" t="str">
        <f>IFERROR(VLOOKUP(C4507,'BASE EQUIPOS'!$G$8:$O$22,9,0)," ")</f>
        <v xml:space="preserve"> </v>
      </c>
      <c r="V4507" s="232" t="str">
        <f t="shared" si="494"/>
        <v/>
      </c>
      <c r="W4507" s="232" t="str">
        <f t="shared" si="495"/>
        <v/>
      </c>
      <c r="X4507" s="232" t="str">
        <f>IFERROR(VLOOKUP(W4507,Datos!$P$4:$Q$18,2,0),"")</f>
        <v/>
      </c>
      <c r="Y4507" s="232" t="str">
        <f t="shared" si="496"/>
        <v/>
      </c>
      <c r="AA4507" s="314" t="str">
        <f t="shared" ca="1" si="493"/>
        <v/>
      </c>
    </row>
    <row r="4508" spans="1:27" x14ac:dyDescent="0.3">
      <c r="A4508" s="238"/>
      <c r="B4508" s="241" t="str">
        <f t="shared" ref="B4508:B4571" si="497">IF(C4508&lt;&gt;"",B4507+1,"")</f>
        <v/>
      </c>
      <c r="C4508" s="239"/>
      <c r="D4508" s="240" t="str">
        <f>IF(C4508&lt;&gt;"",VLOOKUP(C4508,'BASE EQUIPOS'!$G$8:$H$22,2,0),"")</f>
        <v/>
      </c>
      <c r="E4508" s="241" t="str">
        <f>IF(C4508&lt;&gt;"",VLOOKUP(C4508,'BASE EQUIPOS'!$G$8:$I$22,3,0),"")</f>
        <v/>
      </c>
      <c r="F4508" s="241" t="str">
        <f>IF(C4508&lt;&gt;"",VLOOKUP(C4508,'BASE EQUIPOS'!$G$8:$J$22,4,0),"")</f>
        <v/>
      </c>
      <c r="G4508" s="242"/>
      <c r="H4508" s="233"/>
      <c r="I4508" s="241"/>
      <c r="J4508" s="241"/>
      <c r="K4508" s="241"/>
      <c r="L4508" s="239"/>
      <c r="M4508" s="244"/>
      <c r="N4508" s="245" t="str">
        <f t="shared" ca="1" si="491"/>
        <v/>
      </c>
      <c r="O4508" s="239"/>
      <c r="P4508" s="244"/>
      <c r="Q4508" s="245" t="str">
        <f t="shared" si="492"/>
        <v/>
      </c>
      <c r="U4508" s="246" t="str">
        <f>IFERROR(VLOOKUP(C4508,'BASE EQUIPOS'!$G$8:$O$22,9,0)," ")</f>
        <v xml:space="preserve"> </v>
      </c>
      <c r="V4508" s="232" t="str">
        <f t="shared" si="494"/>
        <v/>
      </c>
      <c r="W4508" s="232" t="str">
        <f t="shared" si="495"/>
        <v/>
      </c>
      <c r="X4508" s="232" t="str">
        <f>IFERROR(VLOOKUP(W4508,Datos!$P$4:$Q$18,2,0),"")</f>
        <v/>
      </c>
      <c r="Y4508" s="232" t="str">
        <f t="shared" si="496"/>
        <v/>
      </c>
      <c r="AA4508" s="314" t="str">
        <f t="shared" ca="1" si="493"/>
        <v/>
      </c>
    </row>
    <row r="4509" spans="1:27" x14ac:dyDescent="0.3">
      <c r="A4509" s="238"/>
      <c r="B4509" s="241" t="str">
        <f t="shared" si="497"/>
        <v/>
      </c>
      <c r="C4509" s="239"/>
      <c r="D4509" s="240" t="str">
        <f>IF(C4509&lt;&gt;"",VLOOKUP(C4509,'BASE EQUIPOS'!$G$8:$H$22,2,0),"")</f>
        <v/>
      </c>
      <c r="E4509" s="241" t="str">
        <f>IF(C4509&lt;&gt;"",VLOOKUP(C4509,'BASE EQUIPOS'!$G$8:$I$22,3,0),"")</f>
        <v/>
      </c>
      <c r="F4509" s="241" t="str">
        <f>IF(C4509&lt;&gt;"",VLOOKUP(C4509,'BASE EQUIPOS'!$G$8:$J$22,4,0),"")</f>
        <v/>
      </c>
      <c r="G4509" s="242"/>
      <c r="H4509" s="233"/>
      <c r="I4509" s="241"/>
      <c r="J4509" s="241"/>
      <c r="K4509" s="241"/>
      <c r="L4509" s="239"/>
      <c r="M4509" s="244"/>
      <c r="N4509" s="245" t="str">
        <f t="shared" ca="1" si="491"/>
        <v/>
      </c>
      <c r="O4509" s="239"/>
      <c r="P4509" s="244"/>
      <c r="Q4509" s="245" t="str">
        <f t="shared" si="492"/>
        <v/>
      </c>
      <c r="U4509" s="246" t="str">
        <f>IFERROR(VLOOKUP(C4509,'BASE EQUIPOS'!$G$8:$O$22,9,0)," ")</f>
        <v xml:space="preserve"> </v>
      </c>
      <c r="V4509" s="232" t="str">
        <f t="shared" si="494"/>
        <v/>
      </c>
      <c r="W4509" s="232" t="str">
        <f t="shared" si="495"/>
        <v/>
      </c>
      <c r="X4509" s="232" t="str">
        <f>IFERROR(VLOOKUP(W4509,Datos!$P$4:$Q$18,2,0),"")</f>
        <v/>
      </c>
      <c r="Y4509" s="232" t="str">
        <f t="shared" si="496"/>
        <v/>
      </c>
      <c r="AA4509" s="314" t="str">
        <f t="shared" ca="1" si="493"/>
        <v/>
      </c>
    </row>
    <row r="4510" spans="1:27" x14ac:dyDescent="0.3">
      <c r="A4510" s="238"/>
      <c r="B4510" s="241" t="str">
        <f t="shared" si="497"/>
        <v/>
      </c>
      <c r="C4510" s="239"/>
      <c r="D4510" s="240" t="str">
        <f>IF(C4510&lt;&gt;"",VLOOKUP(C4510,'BASE EQUIPOS'!$G$8:$H$22,2,0),"")</f>
        <v/>
      </c>
      <c r="E4510" s="241" t="str">
        <f>IF(C4510&lt;&gt;"",VLOOKUP(C4510,'BASE EQUIPOS'!$G$8:$I$22,3,0),"")</f>
        <v/>
      </c>
      <c r="F4510" s="241" t="str">
        <f>IF(C4510&lt;&gt;"",VLOOKUP(C4510,'BASE EQUIPOS'!$G$8:$J$22,4,0),"")</f>
        <v/>
      </c>
      <c r="G4510" s="242"/>
      <c r="H4510" s="233"/>
      <c r="I4510" s="241"/>
      <c r="J4510" s="241"/>
      <c r="K4510" s="241"/>
      <c r="L4510" s="239"/>
      <c r="M4510" s="244"/>
      <c r="N4510" s="245" t="str">
        <f t="shared" ca="1" si="491"/>
        <v/>
      </c>
      <c r="O4510" s="239"/>
      <c r="P4510" s="244"/>
      <c r="Q4510" s="245" t="str">
        <f t="shared" si="492"/>
        <v/>
      </c>
      <c r="U4510" s="246" t="str">
        <f>IFERROR(VLOOKUP(C4510,'BASE EQUIPOS'!$G$8:$O$22,9,0)," ")</f>
        <v xml:space="preserve"> </v>
      </c>
      <c r="V4510" s="232" t="str">
        <f t="shared" si="494"/>
        <v/>
      </c>
      <c r="W4510" s="232" t="str">
        <f t="shared" si="495"/>
        <v/>
      </c>
      <c r="X4510" s="232" t="str">
        <f>IFERROR(VLOOKUP(W4510,Datos!$P$4:$Q$18,2,0),"")</f>
        <v/>
      </c>
      <c r="Y4510" s="232" t="str">
        <f t="shared" si="496"/>
        <v/>
      </c>
      <c r="AA4510" s="314" t="str">
        <f t="shared" ca="1" si="493"/>
        <v/>
      </c>
    </row>
    <row r="4511" spans="1:27" x14ac:dyDescent="0.3">
      <c r="A4511" s="238"/>
      <c r="B4511" s="241" t="str">
        <f t="shared" si="497"/>
        <v/>
      </c>
      <c r="C4511" s="239"/>
      <c r="D4511" s="240" t="str">
        <f>IF(C4511&lt;&gt;"",VLOOKUP(C4511,'BASE EQUIPOS'!$G$8:$H$22,2,0),"")</f>
        <v/>
      </c>
      <c r="E4511" s="241" t="str">
        <f>IF(C4511&lt;&gt;"",VLOOKUP(C4511,'BASE EQUIPOS'!$G$8:$I$22,3,0),"")</f>
        <v/>
      </c>
      <c r="F4511" s="241" t="str">
        <f>IF(C4511&lt;&gt;"",VLOOKUP(C4511,'BASE EQUIPOS'!$G$8:$J$22,4,0),"")</f>
        <v/>
      </c>
      <c r="G4511" s="242"/>
      <c r="H4511" s="233"/>
      <c r="I4511" s="241"/>
      <c r="J4511" s="241"/>
      <c r="K4511" s="241"/>
      <c r="L4511" s="239"/>
      <c r="M4511" s="244"/>
      <c r="N4511" s="245" t="str">
        <f t="shared" ca="1" si="491"/>
        <v/>
      </c>
      <c r="O4511" s="239"/>
      <c r="P4511" s="244"/>
      <c r="Q4511" s="245" t="str">
        <f t="shared" si="492"/>
        <v/>
      </c>
      <c r="U4511" s="246" t="str">
        <f>IFERROR(VLOOKUP(C4511,'BASE EQUIPOS'!$G$8:$O$22,9,0)," ")</f>
        <v xml:space="preserve"> </v>
      </c>
      <c r="V4511" s="232" t="str">
        <f t="shared" si="494"/>
        <v/>
      </c>
      <c r="W4511" s="232" t="str">
        <f t="shared" si="495"/>
        <v/>
      </c>
      <c r="X4511" s="232" t="str">
        <f>IFERROR(VLOOKUP(W4511,Datos!$P$4:$Q$18,2,0),"")</f>
        <v/>
      </c>
      <c r="Y4511" s="232" t="str">
        <f t="shared" si="496"/>
        <v/>
      </c>
      <c r="AA4511" s="314" t="str">
        <f t="shared" ca="1" si="493"/>
        <v/>
      </c>
    </row>
    <row r="4512" spans="1:27" x14ac:dyDescent="0.3">
      <c r="A4512" s="238"/>
      <c r="B4512" s="241" t="str">
        <f t="shared" si="497"/>
        <v/>
      </c>
      <c r="C4512" s="239"/>
      <c r="D4512" s="240" t="str">
        <f>IF(C4512&lt;&gt;"",VLOOKUP(C4512,'BASE EQUIPOS'!$G$8:$H$22,2,0),"")</f>
        <v/>
      </c>
      <c r="E4512" s="241" t="str">
        <f>IF(C4512&lt;&gt;"",VLOOKUP(C4512,'BASE EQUIPOS'!$G$8:$I$22,3,0),"")</f>
        <v/>
      </c>
      <c r="F4512" s="241" t="str">
        <f>IF(C4512&lt;&gt;"",VLOOKUP(C4512,'BASE EQUIPOS'!$G$8:$J$22,4,0),"")</f>
        <v/>
      </c>
      <c r="G4512" s="242"/>
      <c r="H4512" s="233"/>
      <c r="I4512" s="241"/>
      <c r="J4512" s="241"/>
      <c r="K4512" s="241"/>
      <c r="L4512" s="239"/>
      <c r="M4512" s="244"/>
      <c r="N4512" s="245" t="str">
        <f t="shared" ca="1" si="491"/>
        <v/>
      </c>
      <c r="O4512" s="239"/>
      <c r="P4512" s="244"/>
      <c r="Q4512" s="245" t="str">
        <f t="shared" si="492"/>
        <v/>
      </c>
      <c r="U4512" s="246" t="str">
        <f>IFERROR(VLOOKUP(C4512,'BASE EQUIPOS'!$G$8:$O$22,9,0)," ")</f>
        <v xml:space="preserve"> </v>
      </c>
      <c r="V4512" s="232" t="str">
        <f t="shared" si="494"/>
        <v/>
      </c>
      <c r="W4512" s="232" t="str">
        <f t="shared" si="495"/>
        <v/>
      </c>
      <c r="X4512" s="232" t="str">
        <f>IFERROR(VLOOKUP(W4512,Datos!$P$4:$Q$18,2,0),"")</f>
        <v/>
      </c>
      <c r="Y4512" s="232" t="str">
        <f t="shared" si="496"/>
        <v/>
      </c>
      <c r="AA4512" s="314" t="str">
        <f t="shared" ca="1" si="493"/>
        <v/>
      </c>
    </row>
    <row r="4513" spans="1:27" x14ac:dyDescent="0.3">
      <c r="A4513" s="238"/>
      <c r="B4513" s="241" t="str">
        <f t="shared" si="497"/>
        <v/>
      </c>
      <c r="C4513" s="239"/>
      <c r="D4513" s="240" t="str">
        <f>IF(C4513&lt;&gt;"",VLOOKUP(C4513,'BASE EQUIPOS'!$G$8:$H$22,2,0),"")</f>
        <v/>
      </c>
      <c r="E4513" s="241" t="str">
        <f>IF(C4513&lt;&gt;"",VLOOKUP(C4513,'BASE EQUIPOS'!$G$8:$I$22,3,0),"")</f>
        <v/>
      </c>
      <c r="F4513" s="241" t="str">
        <f>IF(C4513&lt;&gt;"",VLOOKUP(C4513,'BASE EQUIPOS'!$G$8:$J$22,4,0),"")</f>
        <v/>
      </c>
      <c r="G4513" s="242"/>
      <c r="H4513" s="233"/>
      <c r="I4513" s="241"/>
      <c r="J4513" s="241"/>
      <c r="K4513" s="241"/>
      <c r="L4513" s="239"/>
      <c r="M4513" s="244"/>
      <c r="N4513" s="245" t="str">
        <f t="shared" ca="1" si="491"/>
        <v/>
      </c>
      <c r="O4513" s="239"/>
      <c r="P4513" s="244"/>
      <c r="Q4513" s="245" t="str">
        <f t="shared" si="492"/>
        <v/>
      </c>
      <c r="U4513" s="246" t="str">
        <f>IFERROR(VLOOKUP(C4513,'BASE EQUIPOS'!$G$8:$O$22,9,0)," ")</f>
        <v xml:space="preserve"> </v>
      </c>
      <c r="V4513" s="232" t="str">
        <f t="shared" si="494"/>
        <v/>
      </c>
      <c r="W4513" s="232" t="str">
        <f t="shared" si="495"/>
        <v/>
      </c>
      <c r="X4513" s="232" t="str">
        <f>IFERROR(VLOOKUP(W4513,Datos!$P$4:$Q$18,2,0),"")</f>
        <v/>
      </c>
      <c r="Y4513" s="232" t="str">
        <f t="shared" si="496"/>
        <v/>
      </c>
      <c r="AA4513" s="314" t="str">
        <f t="shared" ca="1" si="493"/>
        <v/>
      </c>
    </row>
    <row r="4514" spans="1:27" x14ac:dyDescent="0.3">
      <c r="A4514" s="238"/>
      <c r="B4514" s="241" t="str">
        <f t="shared" si="497"/>
        <v/>
      </c>
      <c r="C4514" s="239"/>
      <c r="D4514" s="240" t="str">
        <f>IF(C4514&lt;&gt;"",VLOOKUP(C4514,'BASE EQUIPOS'!$G$8:$H$22,2,0),"")</f>
        <v/>
      </c>
      <c r="E4514" s="241" t="str">
        <f>IF(C4514&lt;&gt;"",VLOOKUP(C4514,'BASE EQUIPOS'!$G$8:$I$22,3,0),"")</f>
        <v/>
      </c>
      <c r="F4514" s="241" t="str">
        <f>IF(C4514&lt;&gt;"",VLOOKUP(C4514,'BASE EQUIPOS'!$G$8:$J$22,4,0),"")</f>
        <v/>
      </c>
      <c r="G4514" s="242"/>
      <c r="H4514" s="233"/>
      <c r="I4514" s="241"/>
      <c r="J4514" s="241"/>
      <c r="K4514" s="241"/>
      <c r="L4514" s="239"/>
      <c r="M4514" s="244"/>
      <c r="N4514" s="245" t="str">
        <f t="shared" ca="1" si="491"/>
        <v/>
      </c>
      <c r="O4514" s="239"/>
      <c r="P4514" s="244"/>
      <c r="Q4514" s="245" t="str">
        <f t="shared" si="492"/>
        <v/>
      </c>
      <c r="U4514" s="246" t="str">
        <f>IFERROR(VLOOKUP(C4514,'BASE EQUIPOS'!$G$8:$O$22,9,0)," ")</f>
        <v xml:space="preserve"> </v>
      </c>
      <c r="V4514" s="232" t="str">
        <f t="shared" si="494"/>
        <v/>
      </c>
      <c r="W4514" s="232" t="str">
        <f t="shared" si="495"/>
        <v/>
      </c>
      <c r="X4514" s="232" t="str">
        <f>IFERROR(VLOOKUP(W4514,Datos!$P$4:$Q$18,2,0),"")</f>
        <v/>
      </c>
      <c r="Y4514" s="232" t="str">
        <f t="shared" si="496"/>
        <v/>
      </c>
      <c r="AA4514" s="314" t="str">
        <f t="shared" ca="1" si="493"/>
        <v/>
      </c>
    </row>
    <row r="4515" spans="1:27" x14ac:dyDescent="0.3">
      <c r="A4515" s="238"/>
      <c r="B4515" s="241" t="str">
        <f t="shared" si="497"/>
        <v/>
      </c>
      <c r="C4515" s="239"/>
      <c r="D4515" s="240" t="str">
        <f>IF(C4515&lt;&gt;"",VLOOKUP(C4515,'BASE EQUIPOS'!$G$8:$H$22,2,0),"")</f>
        <v/>
      </c>
      <c r="E4515" s="241" t="str">
        <f>IF(C4515&lt;&gt;"",VLOOKUP(C4515,'BASE EQUIPOS'!$G$8:$I$22,3,0),"")</f>
        <v/>
      </c>
      <c r="F4515" s="241" t="str">
        <f>IF(C4515&lt;&gt;"",VLOOKUP(C4515,'BASE EQUIPOS'!$G$8:$J$22,4,0),"")</f>
        <v/>
      </c>
      <c r="G4515" s="242"/>
      <c r="H4515" s="233"/>
      <c r="I4515" s="241"/>
      <c r="J4515" s="241"/>
      <c r="K4515" s="241"/>
      <c r="L4515" s="239"/>
      <c r="M4515" s="244"/>
      <c r="N4515" s="245" t="str">
        <f t="shared" ca="1" si="491"/>
        <v/>
      </c>
      <c r="O4515" s="239"/>
      <c r="P4515" s="244"/>
      <c r="Q4515" s="245" t="str">
        <f t="shared" si="492"/>
        <v/>
      </c>
      <c r="U4515" s="246" t="str">
        <f>IFERROR(VLOOKUP(C4515,'BASE EQUIPOS'!$G$8:$O$22,9,0)," ")</f>
        <v xml:space="preserve"> </v>
      </c>
      <c r="V4515" s="232" t="str">
        <f t="shared" si="494"/>
        <v/>
      </c>
      <c r="W4515" s="232" t="str">
        <f t="shared" si="495"/>
        <v/>
      </c>
      <c r="X4515" s="232" t="str">
        <f>IFERROR(VLOOKUP(W4515,Datos!$P$4:$Q$18,2,0),"")</f>
        <v/>
      </c>
      <c r="Y4515" s="232" t="str">
        <f t="shared" si="496"/>
        <v/>
      </c>
      <c r="AA4515" s="314" t="str">
        <f t="shared" ca="1" si="493"/>
        <v/>
      </c>
    </row>
    <row r="4516" spans="1:27" x14ac:dyDescent="0.3">
      <c r="A4516" s="238"/>
      <c r="B4516" s="241" t="str">
        <f t="shared" si="497"/>
        <v/>
      </c>
      <c r="C4516" s="239"/>
      <c r="D4516" s="240" t="str">
        <f>IF(C4516&lt;&gt;"",VLOOKUP(C4516,'BASE EQUIPOS'!$G$8:$H$22,2,0),"")</f>
        <v/>
      </c>
      <c r="E4516" s="241" t="str">
        <f>IF(C4516&lt;&gt;"",VLOOKUP(C4516,'BASE EQUIPOS'!$G$8:$I$22,3,0),"")</f>
        <v/>
      </c>
      <c r="F4516" s="241" t="str">
        <f>IF(C4516&lt;&gt;"",VLOOKUP(C4516,'BASE EQUIPOS'!$G$8:$J$22,4,0),"")</f>
        <v/>
      </c>
      <c r="G4516" s="242"/>
      <c r="H4516" s="233"/>
      <c r="I4516" s="241"/>
      <c r="J4516" s="241"/>
      <c r="K4516" s="241"/>
      <c r="L4516" s="239"/>
      <c r="M4516" s="244"/>
      <c r="N4516" s="245" t="str">
        <f t="shared" ca="1" si="491"/>
        <v/>
      </c>
      <c r="O4516" s="239"/>
      <c r="P4516" s="244"/>
      <c r="Q4516" s="245" t="str">
        <f t="shared" si="492"/>
        <v/>
      </c>
      <c r="U4516" s="246" t="str">
        <f>IFERROR(VLOOKUP(C4516,'BASE EQUIPOS'!$G$8:$O$22,9,0)," ")</f>
        <v xml:space="preserve"> </v>
      </c>
      <c r="V4516" s="232" t="str">
        <f t="shared" si="494"/>
        <v/>
      </c>
      <c r="W4516" s="232" t="str">
        <f t="shared" si="495"/>
        <v/>
      </c>
      <c r="X4516" s="232" t="str">
        <f>IFERROR(VLOOKUP(W4516,Datos!$P$4:$Q$18,2,0),"")</f>
        <v/>
      </c>
      <c r="Y4516" s="232" t="str">
        <f t="shared" si="496"/>
        <v/>
      </c>
      <c r="AA4516" s="314" t="str">
        <f t="shared" ca="1" si="493"/>
        <v/>
      </c>
    </row>
    <row r="4517" spans="1:27" x14ac:dyDescent="0.3">
      <c r="A4517" s="238"/>
      <c r="B4517" s="241" t="str">
        <f t="shared" si="497"/>
        <v/>
      </c>
      <c r="C4517" s="239"/>
      <c r="D4517" s="240" t="str">
        <f>IF(C4517&lt;&gt;"",VLOOKUP(C4517,'BASE EQUIPOS'!$G$8:$H$22,2,0),"")</f>
        <v/>
      </c>
      <c r="E4517" s="241" t="str">
        <f>IF(C4517&lt;&gt;"",VLOOKUP(C4517,'BASE EQUIPOS'!$G$8:$I$22,3,0),"")</f>
        <v/>
      </c>
      <c r="F4517" s="241" t="str">
        <f>IF(C4517&lt;&gt;"",VLOOKUP(C4517,'BASE EQUIPOS'!$G$8:$J$22,4,0),"")</f>
        <v/>
      </c>
      <c r="G4517" s="242"/>
      <c r="H4517" s="233"/>
      <c r="I4517" s="241"/>
      <c r="J4517" s="241"/>
      <c r="K4517" s="241"/>
      <c r="L4517" s="239"/>
      <c r="M4517" s="244"/>
      <c r="N4517" s="245" t="str">
        <f t="shared" ca="1" si="491"/>
        <v/>
      </c>
      <c r="O4517" s="239"/>
      <c r="P4517" s="244"/>
      <c r="Q4517" s="245" t="str">
        <f t="shared" si="492"/>
        <v/>
      </c>
      <c r="U4517" s="246" t="str">
        <f>IFERROR(VLOOKUP(C4517,'BASE EQUIPOS'!$G$8:$O$22,9,0)," ")</f>
        <v xml:space="preserve"> </v>
      </c>
      <c r="V4517" s="232" t="str">
        <f t="shared" si="494"/>
        <v/>
      </c>
      <c r="W4517" s="232" t="str">
        <f t="shared" si="495"/>
        <v/>
      </c>
      <c r="X4517" s="232" t="str">
        <f>IFERROR(VLOOKUP(W4517,Datos!$P$4:$Q$18,2,0),"")</f>
        <v/>
      </c>
      <c r="Y4517" s="232" t="str">
        <f t="shared" si="496"/>
        <v/>
      </c>
      <c r="AA4517" s="314" t="str">
        <f t="shared" ca="1" si="493"/>
        <v/>
      </c>
    </row>
    <row r="4518" spans="1:27" x14ac:dyDescent="0.3">
      <c r="A4518" s="238"/>
      <c r="B4518" s="241" t="str">
        <f t="shared" si="497"/>
        <v/>
      </c>
      <c r="C4518" s="239"/>
      <c r="D4518" s="240" t="str">
        <f>IF(C4518&lt;&gt;"",VLOOKUP(C4518,'BASE EQUIPOS'!$G$8:$H$22,2,0),"")</f>
        <v/>
      </c>
      <c r="E4518" s="241" t="str">
        <f>IF(C4518&lt;&gt;"",VLOOKUP(C4518,'BASE EQUIPOS'!$G$8:$I$22,3,0),"")</f>
        <v/>
      </c>
      <c r="F4518" s="241" t="str">
        <f>IF(C4518&lt;&gt;"",VLOOKUP(C4518,'BASE EQUIPOS'!$G$8:$J$22,4,0),"")</f>
        <v/>
      </c>
      <c r="G4518" s="242"/>
      <c r="H4518" s="233"/>
      <c r="I4518" s="241"/>
      <c r="J4518" s="241"/>
      <c r="K4518" s="241"/>
      <c r="L4518" s="239"/>
      <c r="M4518" s="244"/>
      <c r="N4518" s="245" t="str">
        <f t="shared" ca="1" si="491"/>
        <v/>
      </c>
      <c r="O4518" s="239"/>
      <c r="P4518" s="244"/>
      <c r="Q4518" s="245" t="str">
        <f t="shared" si="492"/>
        <v/>
      </c>
      <c r="U4518" s="246" t="str">
        <f>IFERROR(VLOOKUP(C4518,'BASE EQUIPOS'!$G$8:$O$22,9,0)," ")</f>
        <v xml:space="preserve"> </v>
      </c>
      <c r="V4518" s="232" t="str">
        <f t="shared" si="494"/>
        <v/>
      </c>
      <c r="W4518" s="232" t="str">
        <f t="shared" si="495"/>
        <v/>
      </c>
      <c r="X4518" s="232" t="str">
        <f>IFERROR(VLOOKUP(W4518,Datos!$P$4:$Q$18,2,0),"")</f>
        <v/>
      </c>
      <c r="Y4518" s="232" t="str">
        <f t="shared" si="496"/>
        <v/>
      </c>
      <c r="AA4518" s="314" t="str">
        <f t="shared" ca="1" si="493"/>
        <v/>
      </c>
    </row>
    <row r="4519" spans="1:27" x14ac:dyDescent="0.3">
      <c r="A4519" s="238"/>
      <c r="B4519" s="241" t="str">
        <f t="shared" si="497"/>
        <v/>
      </c>
      <c r="C4519" s="239"/>
      <c r="D4519" s="240" t="str">
        <f>IF(C4519&lt;&gt;"",VLOOKUP(C4519,'BASE EQUIPOS'!$G$8:$H$22,2,0),"")</f>
        <v/>
      </c>
      <c r="E4519" s="241" t="str">
        <f>IF(C4519&lt;&gt;"",VLOOKUP(C4519,'BASE EQUIPOS'!$G$8:$I$22,3,0),"")</f>
        <v/>
      </c>
      <c r="F4519" s="241" t="str">
        <f>IF(C4519&lt;&gt;"",VLOOKUP(C4519,'BASE EQUIPOS'!$G$8:$J$22,4,0),"")</f>
        <v/>
      </c>
      <c r="G4519" s="242"/>
      <c r="H4519" s="233"/>
      <c r="I4519" s="241"/>
      <c r="J4519" s="241"/>
      <c r="K4519" s="241"/>
      <c r="L4519" s="239"/>
      <c r="M4519" s="244"/>
      <c r="N4519" s="245" t="str">
        <f t="shared" ca="1" si="491"/>
        <v/>
      </c>
      <c r="O4519" s="239"/>
      <c r="P4519" s="244"/>
      <c r="Q4519" s="245" t="str">
        <f t="shared" si="492"/>
        <v/>
      </c>
      <c r="U4519" s="246" t="str">
        <f>IFERROR(VLOOKUP(C4519,'BASE EQUIPOS'!$G$8:$O$22,9,0)," ")</f>
        <v xml:space="preserve"> </v>
      </c>
      <c r="V4519" s="232" t="str">
        <f t="shared" si="494"/>
        <v/>
      </c>
      <c r="W4519" s="232" t="str">
        <f t="shared" si="495"/>
        <v/>
      </c>
      <c r="X4519" s="232" t="str">
        <f>IFERROR(VLOOKUP(W4519,Datos!$P$4:$Q$18,2,0),"")</f>
        <v/>
      </c>
      <c r="Y4519" s="232" t="str">
        <f t="shared" si="496"/>
        <v/>
      </c>
      <c r="AA4519" s="314" t="str">
        <f t="shared" ca="1" si="493"/>
        <v/>
      </c>
    </row>
    <row r="4520" spans="1:27" x14ac:dyDescent="0.3">
      <c r="A4520" s="238"/>
      <c r="B4520" s="241" t="str">
        <f t="shared" si="497"/>
        <v/>
      </c>
      <c r="C4520" s="239"/>
      <c r="D4520" s="240" t="str">
        <f>IF(C4520&lt;&gt;"",VLOOKUP(C4520,'BASE EQUIPOS'!$G$8:$H$22,2,0),"")</f>
        <v/>
      </c>
      <c r="E4520" s="241" t="str">
        <f>IF(C4520&lt;&gt;"",VLOOKUP(C4520,'BASE EQUIPOS'!$G$8:$I$22,3,0),"")</f>
        <v/>
      </c>
      <c r="F4520" s="241" t="str">
        <f>IF(C4520&lt;&gt;"",VLOOKUP(C4520,'BASE EQUIPOS'!$G$8:$J$22,4,0),"")</f>
        <v/>
      </c>
      <c r="G4520" s="242"/>
      <c r="H4520" s="233"/>
      <c r="I4520" s="241"/>
      <c r="J4520" s="241"/>
      <c r="K4520" s="241"/>
      <c r="L4520" s="239"/>
      <c r="M4520" s="244"/>
      <c r="N4520" s="245" t="str">
        <f t="shared" ca="1" si="491"/>
        <v/>
      </c>
      <c r="O4520" s="239"/>
      <c r="P4520" s="244"/>
      <c r="Q4520" s="245" t="str">
        <f t="shared" si="492"/>
        <v/>
      </c>
      <c r="U4520" s="246" t="str">
        <f>IFERROR(VLOOKUP(C4520,'BASE EQUIPOS'!$G$8:$O$22,9,0)," ")</f>
        <v xml:space="preserve"> </v>
      </c>
      <c r="V4520" s="232" t="str">
        <f t="shared" si="494"/>
        <v/>
      </c>
      <c r="W4520" s="232" t="str">
        <f t="shared" si="495"/>
        <v/>
      </c>
      <c r="X4520" s="232" t="str">
        <f>IFERROR(VLOOKUP(W4520,Datos!$P$4:$Q$18,2,0),"")</f>
        <v/>
      </c>
      <c r="Y4520" s="232" t="str">
        <f t="shared" si="496"/>
        <v/>
      </c>
      <c r="AA4520" s="314" t="str">
        <f t="shared" ca="1" si="493"/>
        <v/>
      </c>
    </row>
    <row r="4521" spans="1:27" x14ac:dyDescent="0.3">
      <c r="A4521" s="238"/>
      <c r="B4521" s="241" t="str">
        <f t="shared" si="497"/>
        <v/>
      </c>
      <c r="C4521" s="239"/>
      <c r="D4521" s="240" t="str">
        <f>IF(C4521&lt;&gt;"",VLOOKUP(C4521,'BASE EQUIPOS'!$G$8:$H$22,2,0),"")</f>
        <v/>
      </c>
      <c r="E4521" s="241" t="str">
        <f>IF(C4521&lt;&gt;"",VLOOKUP(C4521,'BASE EQUIPOS'!$G$8:$I$22,3,0),"")</f>
        <v/>
      </c>
      <c r="F4521" s="241" t="str">
        <f>IF(C4521&lt;&gt;"",VLOOKUP(C4521,'BASE EQUIPOS'!$G$8:$J$22,4,0),"")</f>
        <v/>
      </c>
      <c r="G4521" s="242"/>
      <c r="H4521" s="233"/>
      <c r="I4521" s="241"/>
      <c r="J4521" s="241"/>
      <c r="K4521" s="241"/>
      <c r="L4521" s="239"/>
      <c r="M4521" s="244"/>
      <c r="N4521" s="245" t="str">
        <f t="shared" ca="1" si="491"/>
        <v/>
      </c>
      <c r="O4521" s="239"/>
      <c r="P4521" s="244"/>
      <c r="Q4521" s="245" t="str">
        <f t="shared" si="492"/>
        <v/>
      </c>
      <c r="U4521" s="246" t="str">
        <f>IFERROR(VLOOKUP(C4521,'BASE EQUIPOS'!$G$8:$O$22,9,0)," ")</f>
        <v xml:space="preserve"> </v>
      </c>
      <c r="V4521" s="232" t="str">
        <f t="shared" si="494"/>
        <v/>
      </c>
      <c r="W4521" s="232" t="str">
        <f t="shared" si="495"/>
        <v/>
      </c>
      <c r="X4521" s="232" t="str">
        <f>IFERROR(VLOOKUP(W4521,Datos!$P$4:$Q$18,2,0),"")</f>
        <v/>
      </c>
      <c r="Y4521" s="232" t="str">
        <f t="shared" si="496"/>
        <v/>
      </c>
      <c r="AA4521" s="314" t="str">
        <f t="shared" ca="1" si="493"/>
        <v/>
      </c>
    </row>
    <row r="4522" spans="1:27" x14ac:dyDescent="0.3">
      <c r="A4522" s="238"/>
      <c r="B4522" s="241" t="str">
        <f t="shared" si="497"/>
        <v/>
      </c>
      <c r="C4522" s="239"/>
      <c r="D4522" s="240" t="str">
        <f>IF(C4522&lt;&gt;"",VLOOKUP(C4522,'BASE EQUIPOS'!$G$8:$H$22,2,0),"")</f>
        <v/>
      </c>
      <c r="E4522" s="241" t="str">
        <f>IF(C4522&lt;&gt;"",VLOOKUP(C4522,'BASE EQUIPOS'!$G$8:$I$22,3,0),"")</f>
        <v/>
      </c>
      <c r="F4522" s="241" t="str">
        <f>IF(C4522&lt;&gt;"",VLOOKUP(C4522,'BASE EQUIPOS'!$G$8:$J$22,4,0),"")</f>
        <v/>
      </c>
      <c r="G4522" s="242"/>
      <c r="H4522" s="233"/>
      <c r="I4522" s="241"/>
      <c r="J4522" s="241"/>
      <c r="K4522" s="241"/>
      <c r="L4522" s="239"/>
      <c r="M4522" s="244"/>
      <c r="N4522" s="245" t="str">
        <f t="shared" ca="1" si="491"/>
        <v/>
      </c>
      <c r="O4522" s="239"/>
      <c r="P4522" s="244"/>
      <c r="Q4522" s="245" t="str">
        <f t="shared" si="492"/>
        <v/>
      </c>
      <c r="U4522" s="246" t="str">
        <f>IFERROR(VLOOKUP(C4522,'BASE EQUIPOS'!$G$8:$O$22,9,0)," ")</f>
        <v xml:space="preserve"> </v>
      </c>
      <c r="V4522" s="232" t="str">
        <f t="shared" si="494"/>
        <v/>
      </c>
      <c r="W4522" s="232" t="str">
        <f t="shared" si="495"/>
        <v/>
      </c>
      <c r="X4522" s="232" t="str">
        <f>IFERROR(VLOOKUP(W4522,Datos!$P$4:$Q$18,2,0),"")</f>
        <v/>
      </c>
      <c r="Y4522" s="232" t="str">
        <f t="shared" si="496"/>
        <v/>
      </c>
      <c r="AA4522" s="314" t="str">
        <f t="shared" ca="1" si="493"/>
        <v/>
      </c>
    </row>
    <row r="4523" spans="1:27" x14ac:dyDescent="0.3">
      <c r="A4523" s="238"/>
      <c r="B4523" s="241" t="str">
        <f t="shared" si="497"/>
        <v/>
      </c>
      <c r="C4523" s="239"/>
      <c r="D4523" s="240" t="str">
        <f>IF(C4523&lt;&gt;"",VLOOKUP(C4523,'BASE EQUIPOS'!$G$8:$H$22,2,0),"")</f>
        <v/>
      </c>
      <c r="E4523" s="241" t="str">
        <f>IF(C4523&lt;&gt;"",VLOOKUP(C4523,'BASE EQUIPOS'!$G$8:$I$22,3,0),"")</f>
        <v/>
      </c>
      <c r="F4523" s="241" t="str">
        <f>IF(C4523&lt;&gt;"",VLOOKUP(C4523,'BASE EQUIPOS'!$G$8:$J$22,4,0),"")</f>
        <v/>
      </c>
      <c r="G4523" s="242"/>
      <c r="H4523" s="233"/>
      <c r="I4523" s="241"/>
      <c r="J4523" s="241"/>
      <c r="K4523" s="241"/>
      <c r="L4523" s="239"/>
      <c r="M4523" s="244"/>
      <c r="N4523" s="245" t="str">
        <f t="shared" ca="1" si="491"/>
        <v/>
      </c>
      <c r="O4523" s="239"/>
      <c r="P4523" s="244"/>
      <c r="Q4523" s="245" t="str">
        <f t="shared" si="492"/>
        <v/>
      </c>
      <c r="U4523" s="246" t="str">
        <f>IFERROR(VLOOKUP(C4523,'BASE EQUIPOS'!$G$8:$O$22,9,0)," ")</f>
        <v xml:space="preserve"> </v>
      </c>
      <c r="V4523" s="232" t="str">
        <f t="shared" si="494"/>
        <v/>
      </c>
      <c r="W4523" s="232" t="str">
        <f t="shared" si="495"/>
        <v/>
      </c>
      <c r="X4523" s="232" t="str">
        <f>IFERROR(VLOOKUP(W4523,Datos!$P$4:$Q$18,2,0),"")</f>
        <v/>
      </c>
      <c r="Y4523" s="232" t="str">
        <f t="shared" si="496"/>
        <v/>
      </c>
      <c r="AA4523" s="314" t="str">
        <f t="shared" ca="1" si="493"/>
        <v/>
      </c>
    </row>
    <row r="4524" spans="1:27" x14ac:dyDescent="0.3">
      <c r="A4524" s="238"/>
      <c r="B4524" s="241" t="str">
        <f t="shared" si="497"/>
        <v/>
      </c>
      <c r="C4524" s="239"/>
      <c r="D4524" s="240" t="str">
        <f>IF(C4524&lt;&gt;"",VLOOKUP(C4524,'BASE EQUIPOS'!$G$8:$H$22,2,0),"")</f>
        <v/>
      </c>
      <c r="E4524" s="241" t="str">
        <f>IF(C4524&lt;&gt;"",VLOOKUP(C4524,'BASE EQUIPOS'!$G$8:$I$22,3,0),"")</f>
        <v/>
      </c>
      <c r="F4524" s="241" t="str">
        <f>IF(C4524&lt;&gt;"",VLOOKUP(C4524,'BASE EQUIPOS'!$G$8:$J$22,4,0),"")</f>
        <v/>
      </c>
      <c r="G4524" s="242"/>
      <c r="H4524" s="233"/>
      <c r="I4524" s="241"/>
      <c r="J4524" s="241"/>
      <c r="K4524" s="241"/>
      <c r="L4524" s="239"/>
      <c r="M4524" s="244"/>
      <c r="N4524" s="245" t="str">
        <f t="shared" ca="1" si="491"/>
        <v/>
      </c>
      <c r="O4524" s="239"/>
      <c r="P4524" s="244"/>
      <c r="Q4524" s="245" t="str">
        <f t="shared" si="492"/>
        <v/>
      </c>
      <c r="U4524" s="246" t="str">
        <f>IFERROR(VLOOKUP(C4524,'BASE EQUIPOS'!$G$8:$O$22,9,0)," ")</f>
        <v xml:space="preserve"> </v>
      </c>
      <c r="V4524" s="232" t="str">
        <f t="shared" si="494"/>
        <v/>
      </c>
      <c r="W4524" s="232" t="str">
        <f t="shared" si="495"/>
        <v/>
      </c>
      <c r="X4524" s="232" t="str">
        <f>IFERROR(VLOOKUP(W4524,Datos!$P$4:$Q$18,2,0),"")</f>
        <v/>
      </c>
      <c r="Y4524" s="232" t="str">
        <f t="shared" si="496"/>
        <v/>
      </c>
      <c r="AA4524" s="314" t="str">
        <f t="shared" ca="1" si="493"/>
        <v/>
      </c>
    </row>
    <row r="4525" spans="1:27" x14ac:dyDescent="0.3">
      <c r="A4525" s="238"/>
      <c r="B4525" s="241" t="str">
        <f t="shared" si="497"/>
        <v/>
      </c>
      <c r="C4525" s="239"/>
      <c r="D4525" s="240" t="str">
        <f>IF(C4525&lt;&gt;"",VLOOKUP(C4525,'BASE EQUIPOS'!$G$8:$H$22,2,0),"")</f>
        <v/>
      </c>
      <c r="E4525" s="241" t="str">
        <f>IF(C4525&lt;&gt;"",VLOOKUP(C4525,'BASE EQUIPOS'!$G$8:$I$22,3,0),"")</f>
        <v/>
      </c>
      <c r="F4525" s="241" t="str">
        <f>IF(C4525&lt;&gt;"",VLOOKUP(C4525,'BASE EQUIPOS'!$G$8:$J$22,4,0),"")</f>
        <v/>
      </c>
      <c r="G4525" s="242"/>
      <c r="H4525" s="233"/>
      <c r="I4525" s="241"/>
      <c r="J4525" s="241"/>
      <c r="K4525" s="241"/>
      <c r="L4525" s="239"/>
      <c r="M4525" s="244"/>
      <c r="N4525" s="245" t="str">
        <f t="shared" ca="1" si="491"/>
        <v/>
      </c>
      <c r="O4525" s="239"/>
      <c r="P4525" s="244"/>
      <c r="Q4525" s="245" t="str">
        <f t="shared" si="492"/>
        <v/>
      </c>
      <c r="U4525" s="246" t="str">
        <f>IFERROR(VLOOKUP(C4525,'BASE EQUIPOS'!$G$8:$O$22,9,0)," ")</f>
        <v xml:space="preserve"> </v>
      </c>
      <c r="V4525" s="232" t="str">
        <f t="shared" si="494"/>
        <v/>
      </c>
      <c r="W4525" s="232" t="str">
        <f t="shared" si="495"/>
        <v/>
      </c>
      <c r="X4525" s="232" t="str">
        <f>IFERROR(VLOOKUP(W4525,Datos!$P$4:$Q$18,2,0),"")</f>
        <v/>
      </c>
      <c r="Y4525" s="232" t="str">
        <f t="shared" si="496"/>
        <v/>
      </c>
      <c r="AA4525" s="314" t="str">
        <f t="shared" ca="1" si="493"/>
        <v/>
      </c>
    </row>
    <row r="4526" spans="1:27" x14ac:dyDescent="0.3">
      <c r="A4526" s="238"/>
      <c r="B4526" s="241" t="str">
        <f t="shared" si="497"/>
        <v/>
      </c>
      <c r="C4526" s="239"/>
      <c r="D4526" s="240" t="str">
        <f>IF(C4526&lt;&gt;"",VLOOKUP(C4526,'BASE EQUIPOS'!$G$8:$H$22,2,0),"")</f>
        <v/>
      </c>
      <c r="E4526" s="241" t="str">
        <f>IF(C4526&lt;&gt;"",VLOOKUP(C4526,'BASE EQUIPOS'!$G$8:$I$22,3,0),"")</f>
        <v/>
      </c>
      <c r="F4526" s="241" t="str">
        <f>IF(C4526&lt;&gt;"",VLOOKUP(C4526,'BASE EQUIPOS'!$G$8:$J$22,4,0),"")</f>
        <v/>
      </c>
      <c r="G4526" s="242"/>
      <c r="H4526" s="233"/>
      <c r="I4526" s="241"/>
      <c r="J4526" s="241"/>
      <c r="K4526" s="241"/>
      <c r="L4526" s="239"/>
      <c r="M4526" s="244"/>
      <c r="N4526" s="245" t="str">
        <f t="shared" ca="1" si="491"/>
        <v/>
      </c>
      <c r="O4526" s="239"/>
      <c r="P4526" s="244"/>
      <c r="Q4526" s="245" t="str">
        <f t="shared" si="492"/>
        <v/>
      </c>
      <c r="U4526" s="246" t="str">
        <f>IFERROR(VLOOKUP(C4526,'BASE EQUIPOS'!$G$8:$O$22,9,0)," ")</f>
        <v xml:space="preserve"> </v>
      </c>
      <c r="V4526" s="232" t="str">
        <f t="shared" si="494"/>
        <v/>
      </c>
      <c r="W4526" s="232" t="str">
        <f t="shared" si="495"/>
        <v/>
      </c>
      <c r="X4526" s="232" t="str">
        <f>IFERROR(VLOOKUP(W4526,Datos!$P$4:$Q$18,2,0),"")</f>
        <v/>
      </c>
      <c r="Y4526" s="232" t="str">
        <f t="shared" si="496"/>
        <v/>
      </c>
      <c r="AA4526" s="314" t="str">
        <f t="shared" ca="1" si="493"/>
        <v/>
      </c>
    </row>
    <row r="4527" spans="1:27" x14ac:dyDescent="0.3">
      <c r="A4527" s="238"/>
      <c r="B4527" s="241" t="str">
        <f t="shared" si="497"/>
        <v/>
      </c>
      <c r="C4527" s="239"/>
      <c r="D4527" s="240" t="str">
        <f>IF(C4527&lt;&gt;"",VLOOKUP(C4527,'BASE EQUIPOS'!$G$8:$H$22,2,0),"")</f>
        <v/>
      </c>
      <c r="E4527" s="241" t="str">
        <f>IF(C4527&lt;&gt;"",VLOOKUP(C4527,'BASE EQUIPOS'!$G$8:$I$22,3,0),"")</f>
        <v/>
      </c>
      <c r="F4527" s="241" t="str">
        <f>IF(C4527&lt;&gt;"",VLOOKUP(C4527,'BASE EQUIPOS'!$G$8:$J$22,4,0),"")</f>
        <v/>
      </c>
      <c r="G4527" s="242"/>
      <c r="H4527" s="233"/>
      <c r="I4527" s="241"/>
      <c r="J4527" s="241"/>
      <c r="K4527" s="241"/>
      <c r="L4527" s="239"/>
      <c r="M4527" s="244"/>
      <c r="N4527" s="245" t="str">
        <f t="shared" ca="1" si="491"/>
        <v/>
      </c>
      <c r="O4527" s="239"/>
      <c r="P4527" s="244"/>
      <c r="Q4527" s="245" t="str">
        <f t="shared" si="492"/>
        <v/>
      </c>
      <c r="U4527" s="246" t="str">
        <f>IFERROR(VLOOKUP(C4527,'BASE EQUIPOS'!$G$8:$O$22,9,0)," ")</f>
        <v xml:space="preserve"> </v>
      </c>
      <c r="V4527" s="232" t="str">
        <f t="shared" si="494"/>
        <v/>
      </c>
      <c r="W4527" s="232" t="str">
        <f t="shared" si="495"/>
        <v/>
      </c>
      <c r="X4527" s="232" t="str">
        <f>IFERROR(VLOOKUP(W4527,Datos!$P$4:$Q$18,2,0),"")</f>
        <v/>
      </c>
      <c r="Y4527" s="232" t="str">
        <f t="shared" si="496"/>
        <v/>
      </c>
      <c r="AA4527" s="314" t="str">
        <f t="shared" ca="1" si="493"/>
        <v/>
      </c>
    </row>
    <row r="4528" spans="1:27" x14ac:dyDescent="0.3">
      <c r="A4528" s="238"/>
      <c r="B4528" s="241" t="str">
        <f t="shared" si="497"/>
        <v/>
      </c>
      <c r="C4528" s="239"/>
      <c r="D4528" s="240" t="str">
        <f>IF(C4528&lt;&gt;"",VLOOKUP(C4528,'BASE EQUIPOS'!$G$8:$H$22,2,0),"")</f>
        <v/>
      </c>
      <c r="E4528" s="241" t="str">
        <f>IF(C4528&lt;&gt;"",VLOOKUP(C4528,'BASE EQUIPOS'!$G$8:$I$22,3,0),"")</f>
        <v/>
      </c>
      <c r="F4528" s="241" t="str">
        <f>IF(C4528&lt;&gt;"",VLOOKUP(C4528,'BASE EQUIPOS'!$G$8:$J$22,4,0),"")</f>
        <v/>
      </c>
      <c r="G4528" s="242"/>
      <c r="H4528" s="233"/>
      <c r="I4528" s="241"/>
      <c r="J4528" s="241"/>
      <c r="K4528" s="241"/>
      <c r="L4528" s="239"/>
      <c r="M4528" s="244"/>
      <c r="N4528" s="245" t="str">
        <f t="shared" ca="1" si="491"/>
        <v/>
      </c>
      <c r="O4528" s="239"/>
      <c r="P4528" s="244"/>
      <c r="Q4528" s="245" t="str">
        <f t="shared" si="492"/>
        <v/>
      </c>
      <c r="U4528" s="246" t="str">
        <f>IFERROR(VLOOKUP(C4528,'BASE EQUIPOS'!$G$8:$O$22,9,0)," ")</f>
        <v xml:space="preserve"> </v>
      </c>
      <c r="V4528" s="232" t="str">
        <f t="shared" si="494"/>
        <v/>
      </c>
      <c r="W4528" s="232" t="str">
        <f t="shared" si="495"/>
        <v/>
      </c>
      <c r="X4528" s="232" t="str">
        <f>IFERROR(VLOOKUP(W4528,Datos!$P$4:$Q$18,2,0),"")</f>
        <v/>
      </c>
      <c r="Y4528" s="232" t="str">
        <f t="shared" si="496"/>
        <v/>
      </c>
      <c r="AA4528" s="314" t="str">
        <f t="shared" ca="1" si="493"/>
        <v/>
      </c>
    </row>
    <row r="4529" spans="1:27" x14ac:dyDescent="0.3">
      <c r="A4529" s="238"/>
      <c r="B4529" s="241" t="str">
        <f t="shared" si="497"/>
        <v/>
      </c>
      <c r="C4529" s="239"/>
      <c r="D4529" s="240" t="str">
        <f>IF(C4529&lt;&gt;"",VLOOKUP(C4529,'BASE EQUIPOS'!$G$8:$H$22,2,0),"")</f>
        <v/>
      </c>
      <c r="E4529" s="241" t="str">
        <f>IF(C4529&lt;&gt;"",VLOOKUP(C4529,'BASE EQUIPOS'!$G$8:$I$22,3,0),"")</f>
        <v/>
      </c>
      <c r="F4529" s="241" t="str">
        <f>IF(C4529&lt;&gt;"",VLOOKUP(C4529,'BASE EQUIPOS'!$G$8:$J$22,4,0),"")</f>
        <v/>
      </c>
      <c r="G4529" s="242"/>
      <c r="H4529" s="233"/>
      <c r="I4529" s="241"/>
      <c r="J4529" s="241"/>
      <c r="K4529" s="241"/>
      <c r="L4529" s="239"/>
      <c r="M4529" s="244"/>
      <c r="N4529" s="245" t="str">
        <f t="shared" ca="1" si="491"/>
        <v/>
      </c>
      <c r="O4529" s="239"/>
      <c r="P4529" s="244"/>
      <c r="Q4529" s="245" t="str">
        <f t="shared" si="492"/>
        <v/>
      </c>
      <c r="U4529" s="246" t="str">
        <f>IFERROR(VLOOKUP(C4529,'BASE EQUIPOS'!$G$8:$O$22,9,0)," ")</f>
        <v xml:space="preserve"> </v>
      </c>
      <c r="V4529" s="232" t="str">
        <f t="shared" si="494"/>
        <v/>
      </c>
      <c r="W4529" s="232" t="str">
        <f t="shared" si="495"/>
        <v/>
      </c>
      <c r="X4529" s="232" t="str">
        <f>IFERROR(VLOOKUP(W4529,Datos!$P$4:$Q$18,2,0),"")</f>
        <v/>
      </c>
      <c r="Y4529" s="232" t="str">
        <f t="shared" si="496"/>
        <v/>
      </c>
      <c r="AA4529" s="314" t="str">
        <f t="shared" ca="1" si="493"/>
        <v/>
      </c>
    </row>
    <row r="4530" spans="1:27" x14ac:dyDescent="0.3">
      <c r="A4530" s="238"/>
      <c r="B4530" s="241" t="str">
        <f t="shared" si="497"/>
        <v/>
      </c>
      <c r="C4530" s="239"/>
      <c r="D4530" s="240" t="str">
        <f>IF(C4530&lt;&gt;"",VLOOKUP(C4530,'BASE EQUIPOS'!$G$8:$H$22,2,0),"")</f>
        <v/>
      </c>
      <c r="E4530" s="241" t="str">
        <f>IF(C4530&lt;&gt;"",VLOOKUP(C4530,'BASE EQUIPOS'!$G$8:$I$22,3,0),"")</f>
        <v/>
      </c>
      <c r="F4530" s="241" t="str">
        <f>IF(C4530&lt;&gt;"",VLOOKUP(C4530,'BASE EQUIPOS'!$G$8:$J$22,4,0),"")</f>
        <v/>
      </c>
      <c r="G4530" s="242"/>
      <c r="H4530" s="233"/>
      <c r="I4530" s="241"/>
      <c r="J4530" s="241"/>
      <c r="K4530" s="241"/>
      <c r="L4530" s="239"/>
      <c r="M4530" s="244"/>
      <c r="N4530" s="245" t="str">
        <f t="shared" ca="1" si="491"/>
        <v/>
      </c>
      <c r="O4530" s="239"/>
      <c r="P4530" s="244"/>
      <c r="Q4530" s="245" t="str">
        <f t="shared" si="492"/>
        <v/>
      </c>
      <c r="U4530" s="246" t="str">
        <f>IFERROR(VLOOKUP(C4530,'BASE EQUIPOS'!$G$8:$O$22,9,0)," ")</f>
        <v xml:space="preserve"> </v>
      </c>
      <c r="V4530" s="232" t="str">
        <f t="shared" si="494"/>
        <v/>
      </c>
      <c r="W4530" s="232" t="str">
        <f t="shared" si="495"/>
        <v/>
      </c>
      <c r="X4530" s="232" t="str">
        <f>IFERROR(VLOOKUP(W4530,Datos!$P$4:$Q$18,2,0),"")</f>
        <v/>
      </c>
      <c r="Y4530" s="232" t="str">
        <f t="shared" si="496"/>
        <v/>
      </c>
      <c r="AA4530" s="314" t="str">
        <f t="shared" ca="1" si="493"/>
        <v/>
      </c>
    </row>
    <row r="4531" spans="1:27" x14ac:dyDescent="0.3">
      <c r="A4531" s="238"/>
      <c r="B4531" s="241" t="str">
        <f t="shared" si="497"/>
        <v/>
      </c>
      <c r="C4531" s="239"/>
      <c r="D4531" s="240" t="str">
        <f>IF(C4531&lt;&gt;"",VLOOKUP(C4531,'BASE EQUIPOS'!$G$8:$H$22,2,0),"")</f>
        <v/>
      </c>
      <c r="E4531" s="241" t="str">
        <f>IF(C4531&lt;&gt;"",VLOOKUP(C4531,'BASE EQUIPOS'!$G$8:$I$22,3,0),"")</f>
        <v/>
      </c>
      <c r="F4531" s="241" t="str">
        <f>IF(C4531&lt;&gt;"",VLOOKUP(C4531,'BASE EQUIPOS'!$G$8:$J$22,4,0),"")</f>
        <v/>
      </c>
      <c r="G4531" s="242"/>
      <c r="H4531" s="233"/>
      <c r="I4531" s="241"/>
      <c r="J4531" s="241"/>
      <c r="K4531" s="241"/>
      <c r="L4531" s="239"/>
      <c r="M4531" s="244"/>
      <c r="N4531" s="245" t="str">
        <f t="shared" ca="1" si="491"/>
        <v/>
      </c>
      <c r="O4531" s="239"/>
      <c r="P4531" s="244"/>
      <c r="Q4531" s="245" t="str">
        <f t="shared" si="492"/>
        <v/>
      </c>
      <c r="U4531" s="246" t="str">
        <f>IFERROR(VLOOKUP(C4531,'BASE EQUIPOS'!$G$8:$O$22,9,0)," ")</f>
        <v xml:space="preserve"> </v>
      </c>
      <c r="V4531" s="232" t="str">
        <f t="shared" si="494"/>
        <v/>
      </c>
      <c r="W4531" s="232" t="str">
        <f t="shared" si="495"/>
        <v/>
      </c>
      <c r="X4531" s="232" t="str">
        <f>IFERROR(VLOOKUP(W4531,Datos!$P$4:$Q$18,2,0),"")</f>
        <v/>
      </c>
      <c r="Y4531" s="232" t="str">
        <f t="shared" si="496"/>
        <v/>
      </c>
      <c r="AA4531" s="314" t="str">
        <f t="shared" ca="1" si="493"/>
        <v/>
      </c>
    </row>
    <row r="4532" spans="1:27" x14ac:dyDescent="0.3">
      <c r="A4532" s="238"/>
      <c r="B4532" s="241" t="str">
        <f t="shared" si="497"/>
        <v/>
      </c>
      <c r="C4532" s="239"/>
      <c r="D4532" s="240" t="str">
        <f>IF(C4532&lt;&gt;"",VLOOKUP(C4532,'BASE EQUIPOS'!$G$8:$H$22,2,0),"")</f>
        <v/>
      </c>
      <c r="E4532" s="241" t="str">
        <f>IF(C4532&lt;&gt;"",VLOOKUP(C4532,'BASE EQUIPOS'!$G$8:$I$22,3,0),"")</f>
        <v/>
      </c>
      <c r="F4532" s="241" t="str">
        <f>IF(C4532&lt;&gt;"",VLOOKUP(C4532,'BASE EQUIPOS'!$G$8:$J$22,4,0),"")</f>
        <v/>
      </c>
      <c r="G4532" s="242"/>
      <c r="H4532" s="233"/>
      <c r="I4532" s="241"/>
      <c r="J4532" s="241"/>
      <c r="K4532" s="241"/>
      <c r="L4532" s="239"/>
      <c r="M4532" s="244"/>
      <c r="N4532" s="245" t="str">
        <f t="shared" ca="1" si="491"/>
        <v/>
      </c>
      <c r="O4532" s="239"/>
      <c r="P4532" s="244"/>
      <c r="Q4532" s="245" t="str">
        <f t="shared" si="492"/>
        <v/>
      </c>
      <c r="U4532" s="246" t="str">
        <f>IFERROR(VLOOKUP(C4532,'BASE EQUIPOS'!$G$8:$O$22,9,0)," ")</f>
        <v xml:space="preserve"> </v>
      </c>
      <c r="V4532" s="232" t="str">
        <f t="shared" si="494"/>
        <v/>
      </c>
      <c r="W4532" s="232" t="str">
        <f t="shared" si="495"/>
        <v/>
      </c>
      <c r="X4532" s="232" t="str">
        <f>IFERROR(VLOOKUP(W4532,Datos!$P$4:$Q$18,2,0),"")</f>
        <v/>
      </c>
      <c r="Y4532" s="232" t="str">
        <f t="shared" si="496"/>
        <v/>
      </c>
      <c r="AA4532" s="314" t="str">
        <f t="shared" ca="1" si="493"/>
        <v/>
      </c>
    </row>
    <row r="4533" spans="1:27" x14ac:dyDescent="0.3">
      <c r="A4533" s="238"/>
      <c r="B4533" s="241" t="str">
        <f t="shared" si="497"/>
        <v/>
      </c>
      <c r="C4533" s="239"/>
      <c r="D4533" s="240" t="str">
        <f>IF(C4533&lt;&gt;"",VLOOKUP(C4533,'BASE EQUIPOS'!$G$8:$H$22,2,0),"")</f>
        <v/>
      </c>
      <c r="E4533" s="241" t="str">
        <f>IF(C4533&lt;&gt;"",VLOOKUP(C4533,'BASE EQUIPOS'!$G$8:$I$22,3,0),"")</f>
        <v/>
      </c>
      <c r="F4533" s="241" t="str">
        <f>IF(C4533&lt;&gt;"",VLOOKUP(C4533,'BASE EQUIPOS'!$G$8:$J$22,4,0),"")</f>
        <v/>
      </c>
      <c r="G4533" s="242"/>
      <c r="H4533" s="233"/>
      <c r="I4533" s="241"/>
      <c r="J4533" s="241"/>
      <c r="K4533" s="241"/>
      <c r="L4533" s="239"/>
      <c r="M4533" s="244"/>
      <c r="N4533" s="245" t="str">
        <f t="shared" ca="1" si="491"/>
        <v/>
      </c>
      <c r="O4533" s="239"/>
      <c r="P4533" s="244"/>
      <c r="Q4533" s="245" t="str">
        <f t="shared" si="492"/>
        <v/>
      </c>
      <c r="U4533" s="246" t="str">
        <f>IFERROR(VLOOKUP(C4533,'BASE EQUIPOS'!$G$8:$O$22,9,0)," ")</f>
        <v xml:space="preserve"> </v>
      </c>
      <c r="V4533" s="232" t="str">
        <f t="shared" si="494"/>
        <v/>
      </c>
      <c r="W4533" s="232" t="str">
        <f t="shared" si="495"/>
        <v/>
      </c>
      <c r="X4533" s="232" t="str">
        <f>IFERROR(VLOOKUP(W4533,Datos!$P$4:$Q$18,2,0),"")</f>
        <v/>
      </c>
      <c r="Y4533" s="232" t="str">
        <f t="shared" si="496"/>
        <v/>
      </c>
      <c r="AA4533" s="314" t="str">
        <f t="shared" ca="1" si="493"/>
        <v/>
      </c>
    </row>
    <row r="4534" spans="1:27" x14ac:dyDescent="0.3">
      <c r="A4534" s="238"/>
      <c r="B4534" s="241" t="str">
        <f t="shared" si="497"/>
        <v/>
      </c>
      <c r="C4534" s="239"/>
      <c r="D4534" s="240" t="str">
        <f>IF(C4534&lt;&gt;"",VLOOKUP(C4534,'BASE EQUIPOS'!$G$8:$H$22,2,0),"")</f>
        <v/>
      </c>
      <c r="E4534" s="241" t="str">
        <f>IF(C4534&lt;&gt;"",VLOOKUP(C4534,'BASE EQUIPOS'!$G$8:$I$22,3,0),"")</f>
        <v/>
      </c>
      <c r="F4534" s="241" t="str">
        <f>IF(C4534&lt;&gt;"",VLOOKUP(C4534,'BASE EQUIPOS'!$G$8:$J$22,4,0),"")</f>
        <v/>
      </c>
      <c r="G4534" s="242"/>
      <c r="H4534" s="233"/>
      <c r="I4534" s="241"/>
      <c r="J4534" s="241"/>
      <c r="K4534" s="241"/>
      <c r="L4534" s="239"/>
      <c r="M4534" s="244"/>
      <c r="N4534" s="245" t="str">
        <f t="shared" ca="1" si="491"/>
        <v/>
      </c>
      <c r="O4534" s="239"/>
      <c r="P4534" s="244"/>
      <c r="Q4534" s="245" t="str">
        <f t="shared" si="492"/>
        <v/>
      </c>
      <c r="U4534" s="246" t="str">
        <f>IFERROR(VLOOKUP(C4534,'BASE EQUIPOS'!$G$8:$O$22,9,0)," ")</f>
        <v xml:space="preserve"> </v>
      </c>
      <c r="V4534" s="232" t="str">
        <f t="shared" si="494"/>
        <v/>
      </c>
      <c r="W4534" s="232" t="str">
        <f t="shared" si="495"/>
        <v/>
      </c>
      <c r="X4534" s="232" t="str">
        <f>IFERROR(VLOOKUP(W4534,Datos!$P$4:$Q$18,2,0),"")</f>
        <v/>
      </c>
      <c r="Y4534" s="232" t="str">
        <f t="shared" si="496"/>
        <v/>
      </c>
      <c r="AA4534" s="314" t="str">
        <f t="shared" ca="1" si="493"/>
        <v/>
      </c>
    </row>
    <row r="4535" spans="1:27" x14ac:dyDescent="0.3">
      <c r="A4535" s="238"/>
      <c r="B4535" s="241" t="str">
        <f t="shared" si="497"/>
        <v/>
      </c>
      <c r="C4535" s="239"/>
      <c r="D4535" s="240" t="str">
        <f>IF(C4535&lt;&gt;"",VLOOKUP(C4535,'BASE EQUIPOS'!$G$8:$H$22,2,0),"")</f>
        <v/>
      </c>
      <c r="E4535" s="241" t="str">
        <f>IF(C4535&lt;&gt;"",VLOOKUP(C4535,'BASE EQUIPOS'!$G$8:$I$22,3,0),"")</f>
        <v/>
      </c>
      <c r="F4535" s="241" t="str">
        <f>IF(C4535&lt;&gt;"",VLOOKUP(C4535,'BASE EQUIPOS'!$G$8:$J$22,4,0),"")</f>
        <v/>
      </c>
      <c r="G4535" s="242"/>
      <c r="H4535" s="233"/>
      <c r="I4535" s="241"/>
      <c r="J4535" s="241"/>
      <c r="K4535" s="241"/>
      <c r="L4535" s="239"/>
      <c r="M4535" s="244"/>
      <c r="N4535" s="245" t="str">
        <f t="shared" ca="1" si="491"/>
        <v/>
      </c>
      <c r="O4535" s="239"/>
      <c r="P4535" s="244"/>
      <c r="Q4535" s="245" t="str">
        <f t="shared" si="492"/>
        <v/>
      </c>
      <c r="U4535" s="246" t="str">
        <f>IFERROR(VLOOKUP(C4535,'BASE EQUIPOS'!$G$8:$O$22,9,0)," ")</f>
        <v xml:space="preserve"> </v>
      </c>
      <c r="V4535" s="232" t="str">
        <f t="shared" si="494"/>
        <v/>
      </c>
      <c r="W4535" s="232" t="str">
        <f t="shared" si="495"/>
        <v/>
      </c>
      <c r="X4535" s="232" t="str">
        <f>IFERROR(VLOOKUP(W4535,Datos!$P$4:$Q$18,2,0),"")</f>
        <v/>
      </c>
      <c r="Y4535" s="232" t="str">
        <f t="shared" si="496"/>
        <v/>
      </c>
      <c r="AA4535" s="314" t="str">
        <f t="shared" ca="1" si="493"/>
        <v/>
      </c>
    </row>
    <row r="4536" spans="1:27" x14ac:dyDescent="0.3">
      <c r="A4536" s="238"/>
      <c r="B4536" s="241" t="str">
        <f t="shared" si="497"/>
        <v/>
      </c>
      <c r="C4536" s="239"/>
      <c r="D4536" s="240" t="str">
        <f>IF(C4536&lt;&gt;"",VLOOKUP(C4536,'BASE EQUIPOS'!$G$8:$H$22,2,0),"")</f>
        <v/>
      </c>
      <c r="E4536" s="241" t="str">
        <f>IF(C4536&lt;&gt;"",VLOOKUP(C4536,'BASE EQUIPOS'!$G$8:$I$22,3,0),"")</f>
        <v/>
      </c>
      <c r="F4536" s="241" t="str">
        <f>IF(C4536&lt;&gt;"",VLOOKUP(C4536,'BASE EQUIPOS'!$G$8:$J$22,4,0),"")</f>
        <v/>
      </c>
      <c r="G4536" s="242"/>
      <c r="H4536" s="233"/>
      <c r="I4536" s="241"/>
      <c r="J4536" s="241"/>
      <c r="K4536" s="241"/>
      <c r="L4536" s="239"/>
      <c r="M4536" s="244"/>
      <c r="N4536" s="245" t="str">
        <f t="shared" ca="1" si="491"/>
        <v/>
      </c>
      <c r="O4536" s="239"/>
      <c r="P4536" s="244"/>
      <c r="Q4536" s="245" t="str">
        <f t="shared" si="492"/>
        <v/>
      </c>
      <c r="U4536" s="246" t="str">
        <f>IFERROR(VLOOKUP(C4536,'BASE EQUIPOS'!$G$8:$O$22,9,0)," ")</f>
        <v xml:space="preserve"> </v>
      </c>
      <c r="V4536" s="232" t="str">
        <f t="shared" si="494"/>
        <v/>
      </c>
      <c r="W4536" s="232" t="str">
        <f t="shared" si="495"/>
        <v/>
      </c>
      <c r="X4536" s="232" t="str">
        <f>IFERROR(VLOOKUP(W4536,Datos!$P$4:$Q$18,2,0),"")</f>
        <v/>
      </c>
      <c r="Y4536" s="232" t="str">
        <f t="shared" si="496"/>
        <v/>
      </c>
      <c r="AA4536" s="314" t="str">
        <f t="shared" ca="1" si="493"/>
        <v/>
      </c>
    </row>
    <row r="4537" spans="1:27" x14ac:dyDescent="0.3">
      <c r="A4537" s="238"/>
      <c r="B4537" s="241" t="str">
        <f t="shared" si="497"/>
        <v/>
      </c>
      <c r="C4537" s="239"/>
      <c r="D4537" s="240" t="str">
        <f>IF(C4537&lt;&gt;"",VLOOKUP(C4537,'BASE EQUIPOS'!$G$8:$H$22,2,0),"")</f>
        <v/>
      </c>
      <c r="E4537" s="241" t="str">
        <f>IF(C4537&lt;&gt;"",VLOOKUP(C4537,'BASE EQUIPOS'!$G$8:$I$22,3,0),"")</f>
        <v/>
      </c>
      <c r="F4537" s="241" t="str">
        <f>IF(C4537&lt;&gt;"",VLOOKUP(C4537,'BASE EQUIPOS'!$G$8:$J$22,4,0),"")</f>
        <v/>
      </c>
      <c r="G4537" s="242"/>
      <c r="H4537" s="233"/>
      <c r="I4537" s="241"/>
      <c r="J4537" s="241"/>
      <c r="K4537" s="241"/>
      <c r="L4537" s="239"/>
      <c r="M4537" s="244"/>
      <c r="N4537" s="245" t="str">
        <f t="shared" ca="1" si="491"/>
        <v/>
      </c>
      <c r="O4537" s="239"/>
      <c r="P4537" s="244"/>
      <c r="Q4537" s="245" t="str">
        <f t="shared" si="492"/>
        <v/>
      </c>
      <c r="U4537" s="246" t="str">
        <f>IFERROR(VLOOKUP(C4537,'BASE EQUIPOS'!$G$8:$O$22,9,0)," ")</f>
        <v xml:space="preserve"> </v>
      </c>
      <c r="V4537" s="232" t="str">
        <f t="shared" si="494"/>
        <v/>
      </c>
      <c r="W4537" s="232" t="str">
        <f t="shared" si="495"/>
        <v/>
      </c>
      <c r="X4537" s="232" t="str">
        <f>IFERROR(VLOOKUP(W4537,Datos!$P$4:$Q$18,2,0),"")</f>
        <v/>
      </c>
      <c r="Y4537" s="232" t="str">
        <f t="shared" si="496"/>
        <v/>
      </c>
      <c r="AA4537" s="314" t="str">
        <f t="shared" ca="1" si="493"/>
        <v/>
      </c>
    </row>
    <row r="4538" spans="1:27" x14ac:dyDescent="0.3">
      <c r="A4538" s="238"/>
      <c r="B4538" s="241" t="str">
        <f t="shared" si="497"/>
        <v/>
      </c>
      <c r="C4538" s="239"/>
      <c r="D4538" s="240" t="str">
        <f>IF(C4538&lt;&gt;"",VLOOKUP(C4538,'BASE EQUIPOS'!$G$8:$H$22,2,0),"")</f>
        <v/>
      </c>
      <c r="E4538" s="241" t="str">
        <f>IF(C4538&lt;&gt;"",VLOOKUP(C4538,'BASE EQUIPOS'!$G$8:$I$22,3,0),"")</f>
        <v/>
      </c>
      <c r="F4538" s="241" t="str">
        <f>IF(C4538&lt;&gt;"",VLOOKUP(C4538,'BASE EQUIPOS'!$G$8:$J$22,4,0),"")</f>
        <v/>
      </c>
      <c r="G4538" s="242"/>
      <c r="H4538" s="233"/>
      <c r="I4538" s="241"/>
      <c r="J4538" s="241"/>
      <c r="K4538" s="241"/>
      <c r="L4538" s="239"/>
      <c r="M4538" s="244"/>
      <c r="N4538" s="245" t="str">
        <f t="shared" ca="1" si="491"/>
        <v/>
      </c>
      <c r="O4538" s="239"/>
      <c r="P4538" s="244"/>
      <c r="Q4538" s="245" t="str">
        <f t="shared" si="492"/>
        <v/>
      </c>
      <c r="U4538" s="246" t="str">
        <f>IFERROR(VLOOKUP(C4538,'BASE EQUIPOS'!$G$8:$O$22,9,0)," ")</f>
        <v xml:space="preserve"> </v>
      </c>
      <c r="V4538" s="232" t="str">
        <f t="shared" si="494"/>
        <v/>
      </c>
      <c r="W4538" s="232" t="str">
        <f t="shared" si="495"/>
        <v/>
      </c>
      <c r="X4538" s="232" t="str">
        <f>IFERROR(VLOOKUP(W4538,Datos!$P$4:$Q$18,2,0),"")</f>
        <v/>
      </c>
      <c r="Y4538" s="232" t="str">
        <f t="shared" si="496"/>
        <v/>
      </c>
      <c r="AA4538" s="314" t="str">
        <f t="shared" ca="1" si="493"/>
        <v/>
      </c>
    </row>
    <row r="4539" spans="1:27" x14ac:dyDescent="0.3">
      <c r="A4539" s="238"/>
      <c r="B4539" s="241" t="str">
        <f t="shared" si="497"/>
        <v/>
      </c>
      <c r="C4539" s="239"/>
      <c r="D4539" s="240" t="str">
        <f>IF(C4539&lt;&gt;"",VLOOKUP(C4539,'BASE EQUIPOS'!$G$8:$H$22,2,0),"")</f>
        <v/>
      </c>
      <c r="E4539" s="241" t="str">
        <f>IF(C4539&lt;&gt;"",VLOOKUP(C4539,'BASE EQUIPOS'!$G$8:$I$22,3,0),"")</f>
        <v/>
      </c>
      <c r="F4539" s="241" t="str">
        <f>IF(C4539&lt;&gt;"",VLOOKUP(C4539,'BASE EQUIPOS'!$G$8:$J$22,4,0),"")</f>
        <v/>
      </c>
      <c r="G4539" s="242"/>
      <c r="H4539" s="233"/>
      <c r="I4539" s="241"/>
      <c r="J4539" s="241"/>
      <c r="K4539" s="241"/>
      <c r="L4539" s="239"/>
      <c r="M4539" s="244"/>
      <c r="N4539" s="245" t="str">
        <f t="shared" ca="1" si="491"/>
        <v/>
      </c>
      <c r="O4539" s="239"/>
      <c r="P4539" s="244"/>
      <c r="Q4539" s="245" t="str">
        <f t="shared" si="492"/>
        <v/>
      </c>
      <c r="U4539" s="246" t="str">
        <f>IFERROR(VLOOKUP(C4539,'BASE EQUIPOS'!$G$8:$O$22,9,0)," ")</f>
        <v xml:space="preserve"> </v>
      </c>
      <c r="V4539" s="232" t="str">
        <f t="shared" si="494"/>
        <v/>
      </c>
      <c r="W4539" s="232" t="str">
        <f t="shared" si="495"/>
        <v/>
      </c>
      <c r="X4539" s="232" t="str">
        <f>IFERROR(VLOOKUP(W4539,Datos!$P$4:$Q$18,2,0),"")</f>
        <v/>
      </c>
      <c r="Y4539" s="232" t="str">
        <f t="shared" si="496"/>
        <v/>
      </c>
      <c r="AA4539" s="314" t="str">
        <f t="shared" ca="1" si="493"/>
        <v/>
      </c>
    </row>
    <row r="4540" spans="1:27" x14ac:dyDescent="0.3">
      <c r="A4540" s="238"/>
      <c r="B4540" s="241" t="str">
        <f t="shared" si="497"/>
        <v/>
      </c>
      <c r="C4540" s="239"/>
      <c r="D4540" s="240" t="str">
        <f>IF(C4540&lt;&gt;"",VLOOKUP(C4540,'BASE EQUIPOS'!$G$8:$H$22,2,0),"")</f>
        <v/>
      </c>
      <c r="E4540" s="241" t="str">
        <f>IF(C4540&lt;&gt;"",VLOOKUP(C4540,'BASE EQUIPOS'!$G$8:$I$22,3,0),"")</f>
        <v/>
      </c>
      <c r="F4540" s="241" t="str">
        <f>IF(C4540&lt;&gt;"",VLOOKUP(C4540,'BASE EQUIPOS'!$G$8:$J$22,4,0),"")</f>
        <v/>
      </c>
      <c r="G4540" s="242"/>
      <c r="H4540" s="233"/>
      <c r="I4540" s="241"/>
      <c r="J4540" s="241"/>
      <c r="K4540" s="241"/>
      <c r="L4540" s="239"/>
      <c r="M4540" s="244"/>
      <c r="N4540" s="245" t="str">
        <f t="shared" ca="1" si="491"/>
        <v/>
      </c>
      <c r="O4540" s="239"/>
      <c r="P4540" s="244"/>
      <c r="Q4540" s="245" t="str">
        <f t="shared" si="492"/>
        <v/>
      </c>
      <c r="U4540" s="246" t="str">
        <f>IFERROR(VLOOKUP(C4540,'BASE EQUIPOS'!$G$8:$O$22,9,0)," ")</f>
        <v xml:space="preserve"> </v>
      </c>
      <c r="V4540" s="232" t="str">
        <f t="shared" si="494"/>
        <v/>
      </c>
      <c r="W4540" s="232" t="str">
        <f t="shared" si="495"/>
        <v/>
      </c>
      <c r="X4540" s="232" t="str">
        <f>IFERROR(VLOOKUP(W4540,Datos!$P$4:$Q$18,2,0),"")</f>
        <v/>
      </c>
      <c r="Y4540" s="232" t="str">
        <f t="shared" si="496"/>
        <v/>
      </c>
      <c r="AA4540" s="314" t="str">
        <f t="shared" ca="1" si="493"/>
        <v/>
      </c>
    </row>
    <row r="4541" spans="1:27" x14ac:dyDescent="0.3">
      <c r="A4541" s="238"/>
      <c r="B4541" s="241" t="str">
        <f t="shared" si="497"/>
        <v/>
      </c>
      <c r="C4541" s="239"/>
      <c r="D4541" s="240" t="str">
        <f>IF(C4541&lt;&gt;"",VLOOKUP(C4541,'BASE EQUIPOS'!$G$8:$H$22,2,0),"")</f>
        <v/>
      </c>
      <c r="E4541" s="241" t="str">
        <f>IF(C4541&lt;&gt;"",VLOOKUP(C4541,'BASE EQUIPOS'!$G$8:$I$22,3,0),"")</f>
        <v/>
      </c>
      <c r="F4541" s="241" t="str">
        <f>IF(C4541&lt;&gt;"",VLOOKUP(C4541,'BASE EQUIPOS'!$G$8:$J$22,4,0),"")</f>
        <v/>
      </c>
      <c r="G4541" s="242"/>
      <c r="H4541" s="233"/>
      <c r="I4541" s="241"/>
      <c r="J4541" s="241"/>
      <c r="K4541" s="241"/>
      <c r="L4541" s="239"/>
      <c r="M4541" s="244"/>
      <c r="N4541" s="245" t="str">
        <f t="shared" ca="1" si="491"/>
        <v/>
      </c>
      <c r="O4541" s="239"/>
      <c r="P4541" s="244"/>
      <c r="Q4541" s="245" t="str">
        <f t="shared" si="492"/>
        <v/>
      </c>
      <c r="U4541" s="246" t="str">
        <f>IFERROR(VLOOKUP(C4541,'BASE EQUIPOS'!$G$8:$O$22,9,0)," ")</f>
        <v xml:space="preserve"> </v>
      </c>
      <c r="V4541" s="232" t="str">
        <f t="shared" si="494"/>
        <v/>
      </c>
      <c r="W4541" s="232" t="str">
        <f t="shared" si="495"/>
        <v/>
      </c>
      <c r="X4541" s="232" t="str">
        <f>IFERROR(VLOOKUP(W4541,Datos!$P$4:$Q$18,2,0),"")</f>
        <v/>
      </c>
      <c r="Y4541" s="232" t="str">
        <f t="shared" si="496"/>
        <v/>
      </c>
      <c r="AA4541" s="314" t="str">
        <f t="shared" ca="1" si="493"/>
        <v/>
      </c>
    </row>
    <row r="4542" spans="1:27" x14ac:dyDescent="0.3">
      <c r="A4542" s="238"/>
      <c r="B4542" s="241" t="str">
        <f t="shared" si="497"/>
        <v/>
      </c>
      <c r="C4542" s="239"/>
      <c r="D4542" s="240" t="str">
        <f>IF(C4542&lt;&gt;"",VLOOKUP(C4542,'BASE EQUIPOS'!$G$8:$H$22,2,0),"")</f>
        <v/>
      </c>
      <c r="E4542" s="241" t="str">
        <f>IF(C4542&lt;&gt;"",VLOOKUP(C4542,'BASE EQUIPOS'!$G$8:$I$22,3,0),"")</f>
        <v/>
      </c>
      <c r="F4542" s="241" t="str">
        <f>IF(C4542&lt;&gt;"",VLOOKUP(C4542,'BASE EQUIPOS'!$G$8:$J$22,4,0),"")</f>
        <v/>
      </c>
      <c r="G4542" s="242"/>
      <c r="H4542" s="233"/>
      <c r="I4542" s="241"/>
      <c r="J4542" s="241"/>
      <c r="K4542" s="241"/>
      <c r="L4542" s="239"/>
      <c r="M4542" s="244"/>
      <c r="N4542" s="245" t="str">
        <f t="shared" ca="1" si="491"/>
        <v/>
      </c>
      <c r="O4542" s="239"/>
      <c r="P4542" s="244"/>
      <c r="Q4542" s="245" t="str">
        <f t="shared" si="492"/>
        <v/>
      </c>
      <c r="U4542" s="246" t="str">
        <f>IFERROR(VLOOKUP(C4542,'BASE EQUIPOS'!$G$8:$O$22,9,0)," ")</f>
        <v xml:space="preserve"> </v>
      </c>
      <c r="V4542" s="232" t="str">
        <f t="shared" si="494"/>
        <v/>
      </c>
      <c r="W4542" s="232" t="str">
        <f t="shared" si="495"/>
        <v/>
      </c>
      <c r="X4542" s="232" t="str">
        <f>IFERROR(VLOOKUP(W4542,Datos!$P$4:$Q$18,2,0),"")</f>
        <v/>
      </c>
      <c r="Y4542" s="232" t="str">
        <f t="shared" si="496"/>
        <v/>
      </c>
      <c r="AA4542" s="314" t="str">
        <f t="shared" ca="1" si="493"/>
        <v/>
      </c>
    </row>
    <row r="4543" spans="1:27" x14ac:dyDescent="0.3">
      <c r="A4543" s="238"/>
      <c r="B4543" s="241" t="str">
        <f t="shared" si="497"/>
        <v/>
      </c>
      <c r="C4543" s="239"/>
      <c r="D4543" s="240" t="str">
        <f>IF(C4543&lt;&gt;"",VLOOKUP(C4543,'BASE EQUIPOS'!$G$8:$H$22,2,0),"")</f>
        <v/>
      </c>
      <c r="E4543" s="241" t="str">
        <f>IF(C4543&lt;&gt;"",VLOOKUP(C4543,'BASE EQUIPOS'!$G$8:$I$22,3,0),"")</f>
        <v/>
      </c>
      <c r="F4543" s="241" t="str">
        <f>IF(C4543&lt;&gt;"",VLOOKUP(C4543,'BASE EQUIPOS'!$G$8:$J$22,4,0),"")</f>
        <v/>
      </c>
      <c r="G4543" s="242"/>
      <c r="H4543" s="233"/>
      <c r="I4543" s="241"/>
      <c r="J4543" s="241"/>
      <c r="K4543" s="241"/>
      <c r="L4543" s="239"/>
      <c r="M4543" s="244"/>
      <c r="N4543" s="245" t="str">
        <f t="shared" ca="1" si="491"/>
        <v/>
      </c>
      <c r="O4543" s="239"/>
      <c r="P4543" s="244"/>
      <c r="Q4543" s="245" t="str">
        <f t="shared" si="492"/>
        <v/>
      </c>
      <c r="U4543" s="246" t="str">
        <f>IFERROR(VLOOKUP(C4543,'BASE EQUIPOS'!$G$8:$O$22,9,0)," ")</f>
        <v xml:space="preserve"> </v>
      </c>
      <c r="V4543" s="232" t="str">
        <f t="shared" si="494"/>
        <v/>
      </c>
      <c r="W4543" s="232" t="str">
        <f t="shared" si="495"/>
        <v/>
      </c>
      <c r="X4543" s="232" t="str">
        <f>IFERROR(VLOOKUP(W4543,Datos!$P$4:$Q$18,2,0),"")</f>
        <v/>
      </c>
      <c r="Y4543" s="232" t="str">
        <f t="shared" si="496"/>
        <v/>
      </c>
      <c r="AA4543" s="314" t="str">
        <f t="shared" ca="1" si="493"/>
        <v/>
      </c>
    </row>
    <row r="4544" spans="1:27" x14ac:dyDescent="0.3">
      <c r="A4544" s="238"/>
      <c r="B4544" s="241" t="str">
        <f t="shared" si="497"/>
        <v/>
      </c>
      <c r="C4544" s="239"/>
      <c r="D4544" s="240" t="str">
        <f>IF(C4544&lt;&gt;"",VLOOKUP(C4544,'BASE EQUIPOS'!$G$8:$H$22,2,0),"")</f>
        <v/>
      </c>
      <c r="E4544" s="241" t="str">
        <f>IF(C4544&lt;&gt;"",VLOOKUP(C4544,'BASE EQUIPOS'!$G$8:$I$22,3,0),"")</f>
        <v/>
      </c>
      <c r="F4544" s="241" t="str">
        <f>IF(C4544&lt;&gt;"",VLOOKUP(C4544,'BASE EQUIPOS'!$G$8:$J$22,4,0),"")</f>
        <v/>
      </c>
      <c r="G4544" s="242"/>
      <c r="H4544" s="233"/>
      <c r="I4544" s="241"/>
      <c r="J4544" s="241"/>
      <c r="K4544" s="241"/>
      <c r="L4544" s="239"/>
      <c r="M4544" s="244"/>
      <c r="N4544" s="245" t="str">
        <f t="shared" ca="1" si="491"/>
        <v/>
      </c>
      <c r="O4544" s="239"/>
      <c r="P4544" s="244"/>
      <c r="Q4544" s="245" t="str">
        <f t="shared" si="492"/>
        <v/>
      </c>
      <c r="U4544" s="246" t="str">
        <f>IFERROR(VLOOKUP(C4544,'BASE EQUIPOS'!$G$8:$O$22,9,0)," ")</f>
        <v xml:space="preserve"> </v>
      </c>
      <c r="V4544" s="232" t="str">
        <f t="shared" si="494"/>
        <v/>
      </c>
      <c r="W4544" s="232" t="str">
        <f t="shared" si="495"/>
        <v/>
      </c>
      <c r="X4544" s="232" t="str">
        <f>IFERROR(VLOOKUP(W4544,Datos!$P$4:$Q$18,2,0),"")</f>
        <v/>
      </c>
      <c r="Y4544" s="232" t="str">
        <f t="shared" si="496"/>
        <v/>
      </c>
      <c r="AA4544" s="314" t="str">
        <f t="shared" ca="1" si="493"/>
        <v/>
      </c>
    </row>
    <row r="4545" spans="1:27" x14ac:dyDescent="0.3">
      <c r="A4545" s="238"/>
      <c r="B4545" s="241" t="str">
        <f t="shared" si="497"/>
        <v/>
      </c>
      <c r="C4545" s="239"/>
      <c r="D4545" s="240" t="str">
        <f>IF(C4545&lt;&gt;"",VLOOKUP(C4545,'BASE EQUIPOS'!$G$8:$H$22,2,0),"")</f>
        <v/>
      </c>
      <c r="E4545" s="241" t="str">
        <f>IF(C4545&lt;&gt;"",VLOOKUP(C4545,'BASE EQUIPOS'!$G$8:$I$22,3,0),"")</f>
        <v/>
      </c>
      <c r="F4545" s="241" t="str">
        <f>IF(C4545&lt;&gt;"",VLOOKUP(C4545,'BASE EQUIPOS'!$G$8:$J$22,4,0),"")</f>
        <v/>
      </c>
      <c r="G4545" s="242"/>
      <c r="H4545" s="233"/>
      <c r="I4545" s="241"/>
      <c r="J4545" s="241"/>
      <c r="K4545" s="241"/>
      <c r="L4545" s="239"/>
      <c r="M4545" s="244"/>
      <c r="N4545" s="245" t="str">
        <f t="shared" ca="1" si="491"/>
        <v/>
      </c>
      <c r="O4545" s="239"/>
      <c r="P4545" s="244"/>
      <c r="Q4545" s="245" t="str">
        <f t="shared" si="492"/>
        <v/>
      </c>
      <c r="U4545" s="246" t="str">
        <f>IFERROR(VLOOKUP(C4545,'BASE EQUIPOS'!$G$8:$O$22,9,0)," ")</f>
        <v xml:space="preserve"> </v>
      </c>
      <c r="V4545" s="232" t="str">
        <f t="shared" si="494"/>
        <v/>
      </c>
      <c r="W4545" s="232" t="str">
        <f t="shared" si="495"/>
        <v/>
      </c>
      <c r="X4545" s="232" t="str">
        <f>IFERROR(VLOOKUP(W4545,Datos!$P$4:$Q$18,2,0),"")</f>
        <v/>
      </c>
      <c r="Y4545" s="232" t="str">
        <f t="shared" si="496"/>
        <v/>
      </c>
      <c r="AA4545" s="314" t="str">
        <f t="shared" ca="1" si="493"/>
        <v/>
      </c>
    </row>
    <row r="4546" spans="1:27" x14ac:dyDescent="0.3">
      <c r="A4546" s="238"/>
      <c r="B4546" s="241" t="str">
        <f t="shared" si="497"/>
        <v/>
      </c>
      <c r="C4546" s="239"/>
      <c r="D4546" s="240" t="str">
        <f>IF(C4546&lt;&gt;"",VLOOKUP(C4546,'BASE EQUIPOS'!$G$8:$H$22,2,0),"")</f>
        <v/>
      </c>
      <c r="E4546" s="241" t="str">
        <f>IF(C4546&lt;&gt;"",VLOOKUP(C4546,'BASE EQUIPOS'!$G$8:$I$22,3,0),"")</f>
        <v/>
      </c>
      <c r="F4546" s="241" t="str">
        <f>IF(C4546&lt;&gt;"",VLOOKUP(C4546,'BASE EQUIPOS'!$G$8:$J$22,4,0),"")</f>
        <v/>
      </c>
      <c r="G4546" s="242"/>
      <c r="H4546" s="233"/>
      <c r="I4546" s="241"/>
      <c r="J4546" s="241"/>
      <c r="K4546" s="241"/>
      <c r="L4546" s="239"/>
      <c r="M4546" s="244"/>
      <c r="N4546" s="245" t="str">
        <f t="shared" ca="1" si="491"/>
        <v/>
      </c>
      <c r="O4546" s="239"/>
      <c r="P4546" s="244"/>
      <c r="Q4546" s="245" t="str">
        <f t="shared" si="492"/>
        <v/>
      </c>
      <c r="U4546" s="246" t="str">
        <f>IFERROR(VLOOKUP(C4546,'BASE EQUIPOS'!$G$8:$O$22,9,0)," ")</f>
        <v xml:space="preserve"> </v>
      </c>
      <c r="V4546" s="232" t="str">
        <f t="shared" si="494"/>
        <v/>
      </c>
      <c r="W4546" s="232" t="str">
        <f t="shared" si="495"/>
        <v/>
      </c>
      <c r="X4546" s="232" t="str">
        <f>IFERROR(VLOOKUP(W4546,Datos!$P$4:$Q$18,2,0),"")</f>
        <v/>
      </c>
      <c r="Y4546" s="232" t="str">
        <f t="shared" si="496"/>
        <v/>
      </c>
      <c r="AA4546" s="314" t="str">
        <f t="shared" ca="1" si="493"/>
        <v/>
      </c>
    </row>
    <row r="4547" spans="1:27" x14ac:dyDescent="0.3">
      <c r="A4547" s="238"/>
      <c r="B4547" s="241" t="str">
        <f t="shared" si="497"/>
        <v/>
      </c>
      <c r="C4547" s="239"/>
      <c r="D4547" s="240" t="str">
        <f>IF(C4547&lt;&gt;"",VLOOKUP(C4547,'BASE EQUIPOS'!$G$8:$H$22,2,0),"")</f>
        <v/>
      </c>
      <c r="E4547" s="241" t="str">
        <f>IF(C4547&lt;&gt;"",VLOOKUP(C4547,'BASE EQUIPOS'!$G$8:$I$22,3,0),"")</f>
        <v/>
      </c>
      <c r="F4547" s="241" t="str">
        <f>IF(C4547&lt;&gt;"",VLOOKUP(C4547,'BASE EQUIPOS'!$G$8:$J$22,4,0),"")</f>
        <v/>
      </c>
      <c r="G4547" s="242"/>
      <c r="H4547" s="233"/>
      <c r="I4547" s="241"/>
      <c r="J4547" s="241"/>
      <c r="K4547" s="241"/>
      <c r="L4547" s="239"/>
      <c r="M4547" s="244"/>
      <c r="N4547" s="245" t="str">
        <f t="shared" ca="1" si="491"/>
        <v/>
      </c>
      <c r="O4547" s="239"/>
      <c r="P4547" s="244"/>
      <c r="Q4547" s="245" t="str">
        <f t="shared" si="492"/>
        <v/>
      </c>
      <c r="U4547" s="246" t="str">
        <f>IFERROR(VLOOKUP(C4547,'BASE EQUIPOS'!$G$8:$O$22,9,0)," ")</f>
        <v xml:space="preserve"> </v>
      </c>
      <c r="V4547" s="232" t="str">
        <f t="shared" si="494"/>
        <v/>
      </c>
      <c r="W4547" s="232" t="str">
        <f t="shared" si="495"/>
        <v/>
      </c>
      <c r="X4547" s="232" t="str">
        <f>IFERROR(VLOOKUP(W4547,Datos!$P$4:$Q$18,2,0),"")</f>
        <v/>
      </c>
      <c r="Y4547" s="232" t="str">
        <f t="shared" si="496"/>
        <v/>
      </c>
      <c r="AA4547" s="314" t="str">
        <f t="shared" ca="1" si="493"/>
        <v/>
      </c>
    </row>
    <row r="4548" spans="1:27" x14ac:dyDescent="0.3">
      <c r="A4548" s="238"/>
      <c r="B4548" s="241" t="str">
        <f t="shared" si="497"/>
        <v/>
      </c>
      <c r="C4548" s="239"/>
      <c r="D4548" s="240" t="str">
        <f>IF(C4548&lt;&gt;"",VLOOKUP(C4548,'BASE EQUIPOS'!$G$8:$H$22,2,0),"")</f>
        <v/>
      </c>
      <c r="E4548" s="241" t="str">
        <f>IF(C4548&lt;&gt;"",VLOOKUP(C4548,'BASE EQUIPOS'!$G$8:$I$22,3,0),"")</f>
        <v/>
      </c>
      <c r="F4548" s="241" t="str">
        <f>IF(C4548&lt;&gt;"",VLOOKUP(C4548,'BASE EQUIPOS'!$G$8:$J$22,4,0),"")</f>
        <v/>
      </c>
      <c r="G4548" s="242"/>
      <c r="H4548" s="233"/>
      <c r="I4548" s="241"/>
      <c r="J4548" s="241"/>
      <c r="K4548" s="241"/>
      <c r="L4548" s="239"/>
      <c r="M4548" s="244"/>
      <c r="N4548" s="245" t="str">
        <f t="shared" ca="1" si="491"/>
        <v/>
      </c>
      <c r="O4548" s="239"/>
      <c r="P4548" s="244"/>
      <c r="Q4548" s="245" t="str">
        <f t="shared" si="492"/>
        <v/>
      </c>
      <c r="U4548" s="246" t="str">
        <f>IFERROR(VLOOKUP(C4548,'BASE EQUIPOS'!$G$8:$O$22,9,0)," ")</f>
        <v xml:space="preserve"> </v>
      </c>
      <c r="V4548" s="232" t="str">
        <f t="shared" si="494"/>
        <v/>
      </c>
      <c r="W4548" s="232" t="str">
        <f t="shared" si="495"/>
        <v/>
      </c>
      <c r="X4548" s="232" t="str">
        <f>IFERROR(VLOOKUP(W4548,Datos!$P$4:$Q$18,2,0),"")</f>
        <v/>
      </c>
      <c r="Y4548" s="232" t="str">
        <f t="shared" si="496"/>
        <v/>
      </c>
      <c r="AA4548" s="314" t="str">
        <f t="shared" ca="1" si="493"/>
        <v/>
      </c>
    </row>
    <row r="4549" spans="1:27" x14ac:dyDescent="0.3">
      <c r="A4549" s="238"/>
      <c r="B4549" s="241" t="str">
        <f t="shared" si="497"/>
        <v/>
      </c>
      <c r="C4549" s="239"/>
      <c r="D4549" s="240" t="str">
        <f>IF(C4549&lt;&gt;"",VLOOKUP(C4549,'BASE EQUIPOS'!$G$8:$H$22,2,0),"")</f>
        <v/>
      </c>
      <c r="E4549" s="241" t="str">
        <f>IF(C4549&lt;&gt;"",VLOOKUP(C4549,'BASE EQUIPOS'!$G$8:$I$22,3,0),"")</f>
        <v/>
      </c>
      <c r="F4549" s="241" t="str">
        <f>IF(C4549&lt;&gt;"",VLOOKUP(C4549,'BASE EQUIPOS'!$G$8:$J$22,4,0),"")</f>
        <v/>
      </c>
      <c r="G4549" s="242"/>
      <c r="H4549" s="233"/>
      <c r="I4549" s="241"/>
      <c r="J4549" s="241"/>
      <c r="K4549" s="241"/>
      <c r="L4549" s="239"/>
      <c r="M4549" s="244"/>
      <c r="N4549" s="245" t="str">
        <f t="shared" ca="1" si="491"/>
        <v/>
      </c>
      <c r="O4549" s="239"/>
      <c r="P4549" s="244"/>
      <c r="Q4549" s="245" t="str">
        <f t="shared" si="492"/>
        <v/>
      </c>
      <c r="U4549" s="246" t="str">
        <f>IFERROR(VLOOKUP(C4549,'BASE EQUIPOS'!$G$8:$O$22,9,0)," ")</f>
        <v xml:space="preserve"> </v>
      </c>
      <c r="V4549" s="232" t="str">
        <f t="shared" si="494"/>
        <v/>
      </c>
      <c r="W4549" s="232" t="str">
        <f t="shared" si="495"/>
        <v/>
      </c>
      <c r="X4549" s="232" t="str">
        <f>IFERROR(VLOOKUP(W4549,Datos!$P$4:$Q$18,2,0),"")</f>
        <v/>
      </c>
      <c r="Y4549" s="232" t="str">
        <f t="shared" si="496"/>
        <v/>
      </c>
      <c r="AA4549" s="314" t="str">
        <f t="shared" ca="1" si="493"/>
        <v/>
      </c>
    </row>
    <row r="4550" spans="1:27" x14ac:dyDescent="0.3">
      <c r="A4550" s="238"/>
      <c r="B4550" s="241" t="str">
        <f t="shared" si="497"/>
        <v/>
      </c>
      <c r="C4550" s="239"/>
      <c r="D4550" s="240" t="str">
        <f>IF(C4550&lt;&gt;"",VLOOKUP(C4550,'BASE EQUIPOS'!$G$8:$H$22,2,0),"")</f>
        <v/>
      </c>
      <c r="E4550" s="241" t="str">
        <f>IF(C4550&lt;&gt;"",VLOOKUP(C4550,'BASE EQUIPOS'!$G$8:$I$22,3,0),"")</f>
        <v/>
      </c>
      <c r="F4550" s="241" t="str">
        <f>IF(C4550&lt;&gt;"",VLOOKUP(C4550,'BASE EQUIPOS'!$G$8:$J$22,4,0),"")</f>
        <v/>
      </c>
      <c r="G4550" s="242"/>
      <c r="H4550" s="233"/>
      <c r="I4550" s="241"/>
      <c r="J4550" s="241"/>
      <c r="K4550" s="241"/>
      <c r="L4550" s="239"/>
      <c r="M4550" s="244"/>
      <c r="N4550" s="245" t="str">
        <f t="shared" ca="1" si="491"/>
        <v/>
      </c>
      <c r="O4550" s="239"/>
      <c r="P4550" s="244"/>
      <c r="Q4550" s="245" t="str">
        <f t="shared" si="492"/>
        <v/>
      </c>
      <c r="U4550" s="246" t="str">
        <f>IFERROR(VLOOKUP(C4550,'BASE EQUIPOS'!$G$8:$O$22,9,0)," ")</f>
        <v xml:space="preserve"> </v>
      </c>
      <c r="V4550" s="232" t="str">
        <f t="shared" si="494"/>
        <v/>
      </c>
      <c r="W4550" s="232" t="str">
        <f t="shared" si="495"/>
        <v/>
      </c>
      <c r="X4550" s="232" t="str">
        <f>IFERROR(VLOOKUP(W4550,Datos!$P$4:$Q$18,2,0),"")</f>
        <v/>
      </c>
      <c r="Y4550" s="232" t="str">
        <f t="shared" si="496"/>
        <v/>
      </c>
      <c r="AA4550" s="314" t="str">
        <f t="shared" ca="1" si="493"/>
        <v/>
      </c>
    </row>
    <row r="4551" spans="1:27" x14ac:dyDescent="0.3">
      <c r="A4551" s="238"/>
      <c r="B4551" s="241" t="str">
        <f t="shared" si="497"/>
        <v/>
      </c>
      <c r="C4551" s="239"/>
      <c r="D4551" s="240" t="str">
        <f>IF(C4551&lt;&gt;"",VLOOKUP(C4551,'BASE EQUIPOS'!$G$8:$H$22,2,0),"")</f>
        <v/>
      </c>
      <c r="E4551" s="241" t="str">
        <f>IF(C4551&lt;&gt;"",VLOOKUP(C4551,'BASE EQUIPOS'!$G$8:$I$22,3,0),"")</f>
        <v/>
      </c>
      <c r="F4551" s="241" t="str">
        <f>IF(C4551&lt;&gt;"",VLOOKUP(C4551,'BASE EQUIPOS'!$G$8:$J$22,4,0),"")</f>
        <v/>
      </c>
      <c r="G4551" s="242"/>
      <c r="H4551" s="233"/>
      <c r="I4551" s="241"/>
      <c r="J4551" s="241"/>
      <c r="K4551" s="241"/>
      <c r="L4551" s="239"/>
      <c r="M4551" s="244"/>
      <c r="N4551" s="245" t="str">
        <f t="shared" ca="1" si="491"/>
        <v/>
      </c>
      <c r="O4551" s="239"/>
      <c r="P4551" s="244"/>
      <c r="Q4551" s="245" t="str">
        <f t="shared" si="492"/>
        <v/>
      </c>
      <c r="U4551" s="246" t="str">
        <f>IFERROR(VLOOKUP(C4551,'BASE EQUIPOS'!$G$8:$O$22,9,0)," ")</f>
        <v xml:space="preserve"> </v>
      </c>
      <c r="V4551" s="232" t="str">
        <f t="shared" si="494"/>
        <v/>
      </c>
      <c r="W4551" s="232" t="str">
        <f t="shared" si="495"/>
        <v/>
      </c>
      <c r="X4551" s="232" t="str">
        <f>IFERROR(VLOOKUP(W4551,Datos!$P$4:$Q$18,2,0),"")</f>
        <v/>
      </c>
      <c r="Y4551" s="232" t="str">
        <f t="shared" si="496"/>
        <v/>
      </c>
      <c r="AA4551" s="314" t="str">
        <f t="shared" ca="1" si="493"/>
        <v/>
      </c>
    </row>
    <row r="4552" spans="1:27" x14ac:dyDescent="0.3">
      <c r="A4552" s="238"/>
      <c r="B4552" s="241" t="str">
        <f t="shared" si="497"/>
        <v/>
      </c>
      <c r="C4552" s="239"/>
      <c r="D4552" s="240" t="str">
        <f>IF(C4552&lt;&gt;"",VLOOKUP(C4552,'BASE EQUIPOS'!$G$8:$H$22,2,0),"")</f>
        <v/>
      </c>
      <c r="E4552" s="241" t="str">
        <f>IF(C4552&lt;&gt;"",VLOOKUP(C4552,'BASE EQUIPOS'!$G$8:$I$22,3,0),"")</f>
        <v/>
      </c>
      <c r="F4552" s="241" t="str">
        <f>IF(C4552&lt;&gt;"",VLOOKUP(C4552,'BASE EQUIPOS'!$G$8:$J$22,4,0),"")</f>
        <v/>
      </c>
      <c r="G4552" s="242"/>
      <c r="H4552" s="233"/>
      <c r="I4552" s="241"/>
      <c r="J4552" s="241"/>
      <c r="K4552" s="241"/>
      <c r="L4552" s="239"/>
      <c r="M4552" s="244"/>
      <c r="N4552" s="245" t="str">
        <f t="shared" ca="1" si="491"/>
        <v/>
      </c>
      <c r="O4552" s="239"/>
      <c r="P4552" s="244"/>
      <c r="Q4552" s="245" t="str">
        <f t="shared" si="492"/>
        <v/>
      </c>
      <c r="U4552" s="246" t="str">
        <f>IFERROR(VLOOKUP(C4552,'BASE EQUIPOS'!$G$8:$O$22,9,0)," ")</f>
        <v xml:space="preserve"> </v>
      </c>
      <c r="V4552" s="232" t="str">
        <f t="shared" si="494"/>
        <v/>
      </c>
      <c r="W4552" s="232" t="str">
        <f t="shared" si="495"/>
        <v/>
      </c>
      <c r="X4552" s="232" t="str">
        <f>IFERROR(VLOOKUP(W4552,Datos!$P$4:$Q$18,2,0),"")</f>
        <v/>
      </c>
      <c r="Y4552" s="232" t="str">
        <f t="shared" si="496"/>
        <v/>
      </c>
      <c r="AA4552" s="314" t="str">
        <f t="shared" ca="1" si="493"/>
        <v/>
      </c>
    </row>
    <row r="4553" spans="1:27" x14ac:dyDescent="0.3">
      <c r="A4553" s="238"/>
      <c r="B4553" s="241" t="str">
        <f t="shared" si="497"/>
        <v/>
      </c>
      <c r="C4553" s="239"/>
      <c r="D4553" s="240" t="str">
        <f>IF(C4553&lt;&gt;"",VLOOKUP(C4553,'BASE EQUIPOS'!$G$8:$H$22,2,0),"")</f>
        <v/>
      </c>
      <c r="E4553" s="241" t="str">
        <f>IF(C4553&lt;&gt;"",VLOOKUP(C4553,'BASE EQUIPOS'!$G$8:$I$22,3,0),"")</f>
        <v/>
      </c>
      <c r="F4553" s="241" t="str">
        <f>IF(C4553&lt;&gt;"",VLOOKUP(C4553,'BASE EQUIPOS'!$G$8:$J$22,4,0),"")</f>
        <v/>
      </c>
      <c r="G4553" s="242"/>
      <c r="H4553" s="233"/>
      <c r="I4553" s="241"/>
      <c r="J4553" s="241"/>
      <c r="K4553" s="241"/>
      <c r="L4553" s="239"/>
      <c r="M4553" s="244"/>
      <c r="N4553" s="245" t="str">
        <f t="shared" ca="1" si="491"/>
        <v/>
      </c>
      <c r="O4553" s="239"/>
      <c r="P4553" s="244"/>
      <c r="Q4553" s="245" t="str">
        <f t="shared" si="492"/>
        <v/>
      </c>
      <c r="U4553" s="246" t="str">
        <f>IFERROR(VLOOKUP(C4553,'BASE EQUIPOS'!$G$8:$O$22,9,0)," ")</f>
        <v xml:space="preserve"> </v>
      </c>
      <c r="V4553" s="232" t="str">
        <f t="shared" si="494"/>
        <v/>
      </c>
      <c r="W4553" s="232" t="str">
        <f t="shared" si="495"/>
        <v/>
      </c>
      <c r="X4553" s="232" t="str">
        <f>IFERROR(VLOOKUP(W4553,Datos!$P$4:$Q$18,2,0),"")</f>
        <v/>
      </c>
      <c r="Y4553" s="232" t="str">
        <f t="shared" si="496"/>
        <v/>
      </c>
      <c r="AA4553" s="314" t="str">
        <f t="shared" ca="1" si="493"/>
        <v/>
      </c>
    </row>
    <row r="4554" spans="1:27" x14ac:dyDescent="0.3">
      <c r="A4554" s="238"/>
      <c r="B4554" s="241" t="str">
        <f t="shared" si="497"/>
        <v/>
      </c>
      <c r="C4554" s="239"/>
      <c r="D4554" s="240" t="str">
        <f>IF(C4554&lt;&gt;"",VLOOKUP(C4554,'BASE EQUIPOS'!$G$8:$H$22,2,0),"")</f>
        <v/>
      </c>
      <c r="E4554" s="241" t="str">
        <f>IF(C4554&lt;&gt;"",VLOOKUP(C4554,'BASE EQUIPOS'!$G$8:$I$22,3,0),"")</f>
        <v/>
      </c>
      <c r="F4554" s="241" t="str">
        <f>IF(C4554&lt;&gt;"",VLOOKUP(C4554,'BASE EQUIPOS'!$G$8:$J$22,4,0),"")</f>
        <v/>
      </c>
      <c r="G4554" s="242"/>
      <c r="H4554" s="233"/>
      <c r="I4554" s="241"/>
      <c r="J4554" s="241"/>
      <c r="K4554" s="241"/>
      <c r="L4554" s="239"/>
      <c r="M4554" s="244"/>
      <c r="N4554" s="245" t="str">
        <f t="shared" ca="1" si="491"/>
        <v/>
      </c>
      <c r="O4554" s="239"/>
      <c r="P4554" s="244"/>
      <c r="Q4554" s="245" t="str">
        <f t="shared" si="492"/>
        <v/>
      </c>
      <c r="U4554" s="246" t="str">
        <f>IFERROR(VLOOKUP(C4554,'BASE EQUIPOS'!$G$8:$O$22,9,0)," ")</f>
        <v xml:space="preserve"> </v>
      </c>
      <c r="V4554" s="232" t="str">
        <f t="shared" si="494"/>
        <v/>
      </c>
      <c r="W4554" s="232" t="str">
        <f t="shared" si="495"/>
        <v/>
      </c>
      <c r="X4554" s="232" t="str">
        <f>IFERROR(VLOOKUP(W4554,Datos!$P$4:$Q$18,2,0),"")</f>
        <v/>
      </c>
      <c r="Y4554" s="232" t="str">
        <f t="shared" si="496"/>
        <v/>
      </c>
      <c r="AA4554" s="314" t="str">
        <f t="shared" ca="1" si="493"/>
        <v/>
      </c>
    </row>
    <row r="4555" spans="1:27" x14ac:dyDescent="0.3">
      <c r="A4555" s="238"/>
      <c r="B4555" s="241" t="str">
        <f t="shared" si="497"/>
        <v/>
      </c>
      <c r="C4555" s="239"/>
      <c r="D4555" s="240" t="str">
        <f>IF(C4555&lt;&gt;"",VLOOKUP(C4555,'BASE EQUIPOS'!$G$8:$H$22,2,0),"")</f>
        <v/>
      </c>
      <c r="E4555" s="241" t="str">
        <f>IF(C4555&lt;&gt;"",VLOOKUP(C4555,'BASE EQUIPOS'!$G$8:$I$22,3,0),"")</f>
        <v/>
      </c>
      <c r="F4555" s="241" t="str">
        <f>IF(C4555&lt;&gt;"",VLOOKUP(C4555,'BASE EQUIPOS'!$G$8:$J$22,4,0),"")</f>
        <v/>
      </c>
      <c r="G4555" s="242"/>
      <c r="H4555" s="233"/>
      <c r="I4555" s="241"/>
      <c r="J4555" s="241"/>
      <c r="K4555" s="241"/>
      <c r="L4555" s="239"/>
      <c r="M4555" s="244"/>
      <c r="N4555" s="245" t="str">
        <f t="shared" ca="1" si="491"/>
        <v/>
      </c>
      <c r="O4555" s="239"/>
      <c r="P4555" s="244"/>
      <c r="Q4555" s="245" t="str">
        <f t="shared" si="492"/>
        <v/>
      </c>
      <c r="U4555" s="246" t="str">
        <f>IFERROR(VLOOKUP(C4555,'BASE EQUIPOS'!$G$8:$O$22,9,0)," ")</f>
        <v xml:space="preserve"> </v>
      </c>
      <c r="V4555" s="232" t="str">
        <f t="shared" si="494"/>
        <v/>
      </c>
      <c r="W4555" s="232" t="str">
        <f t="shared" si="495"/>
        <v/>
      </c>
      <c r="X4555" s="232" t="str">
        <f>IFERROR(VLOOKUP(W4555,Datos!$P$4:$Q$18,2,0),"")</f>
        <v/>
      </c>
      <c r="Y4555" s="232" t="str">
        <f t="shared" si="496"/>
        <v/>
      </c>
      <c r="AA4555" s="314" t="str">
        <f t="shared" ca="1" si="493"/>
        <v/>
      </c>
    </row>
    <row r="4556" spans="1:27" x14ac:dyDescent="0.3">
      <c r="A4556" s="238"/>
      <c r="B4556" s="241" t="str">
        <f t="shared" si="497"/>
        <v/>
      </c>
      <c r="C4556" s="239"/>
      <c r="D4556" s="240" t="str">
        <f>IF(C4556&lt;&gt;"",VLOOKUP(C4556,'BASE EQUIPOS'!$G$8:$H$22,2,0),"")</f>
        <v/>
      </c>
      <c r="E4556" s="241" t="str">
        <f>IF(C4556&lt;&gt;"",VLOOKUP(C4556,'BASE EQUIPOS'!$G$8:$I$22,3,0),"")</f>
        <v/>
      </c>
      <c r="F4556" s="241" t="str">
        <f>IF(C4556&lt;&gt;"",VLOOKUP(C4556,'BASE EQUIPOS'!$G$8:$J$22,4,0),"")</f>
        <v/>
      </c>
      <c r="G4556" s="242"/>
      <c r="H4556" s="233"/>
      <c r="I4556" s="241"/>
      <c r="J4556" s="241"/>
      <c r="K4556" s="241"/>
      <c r="L4556" s="239"/>
      <c r="M4556" s="244"/>
      <c r="N4556" s="245" t="str">
        <f t="shared" ca="1" si="491"/>
        <v/>
      </c>
      <c r="O4556" s="239"/>
      <c r="P4556" s="244"/>
      <c r="Q4556" s="245" t="str">
        <f t="shared" si="492"/>
        <v/>
      </c>
      <c r="U4556" s="246" t="str">
        <f>IFERROR(VLOOKUP(C4556,'BASE EQUIPOS'!$G$8:$O$22,9,0)," ")</f>
        <v xml:space="preserve"> </v>
      </c>
      <c r="V4556" s="232" t="str">
        <f t="shared" si="494"/>
        <v/>
      </c>
      <c r="W4556" s="232" t="str">
        <f t="shared" si="495"/>
        <v/>
      </c>
      <c r="X4556" s="232" t="str">
        <f>IFERROR(VLOOKUP(W4556,Datos!$P$4:$Q$18,2,0),"")</f>
        <v/>
      </c>
      <c r="Y4556" s="232" t="str">
        <f t="shared" si="496"/>
        <v/>
      </c>
      <c r="AA4556" s="314" t="str">
        <f t="shared" ca="1" si="493"/>
        <v/>
      </c>
    </row>
    <row r="4557" spans="1:27" x14ac:dyDescent="0.3">
      <c r="A4557" s="238"/>
      <c r="B4557" s="241" t="str">
        <f t="shared" si="497"/>
        <v/>
      </c>
      <c r="C4557" s="239"/>
      <c r="D4557" s="240" t="str">
        <f>IF(C4557&lt;&gt;"",VLOOKUP(C4557,'BASE EQUIPOS'!$G$8:$H$22,2,0),"")</f>
        <v/>
      </c>
      <c r="E4557" s="241" t="str">
        <f>IF(C4557&lt;&gt;"",VLOOKUP(C4557,'BASE EQUIPOS'!$G$8:$I$22,3,0),"")</f>
        <v/>
      </c>
      <c r="F4557" s="241" t="str">
        <f>IF(C4557&lt;&gt;"",VLOOKUP(C4557,'BASE EQUIPOS'!$G$8:$J$22,4,0),"")</f>
        <v/>
      </c>
      <c r="G4557" s="242"/>
      <c r="H4557" s="233"/>
      <c r="I4557" s="241"/>
      <c r="J4557" s="241"/>
      <c r="K4557" s="241"/>
      <c r="L4557" s="239"/>
      <c r="M4557" s="244"/>
      <c r="N4557" s="245" t="str">
        <f t="shared" ca="1" si="491"/>
        <v/>
      </c>
      <c r="O4557" s="239"/>
      <c r="P4557" s="244"/>
      <c r="Q4557" s="245" t="str">
        <f t="shared" si="492"/>
        <v/>
      </c>
      <c r="U4557" s="246" t="str">
        <f>IFERROR(VLOOKUP(C4557,'BASE EQUIPOS'!$G$8:$O$22,9,0)," ")</f>
        <v xml:space="preserve"> </v>
      </c>
      <c r="V4557" s="232" t="str">
        <f t="shared" si="494"/>
        <v/>
      </c>
      <c r="W4557" s="232" t="str">
        <f t="shared" si="495"/>
        <v/>
      </c>
      <c r="X4557" s="232" t="str">
        <f>IFERROR(VLOOKUP(W4557,Datos!$P$4:$Q$18,2,0),"")</f>
        <v/>
      </c>
      <c r="Y4557" s="232" t="str">
        <f t="shared" si="496"/>
        <v/>
      </c>
      <c r="AA4557" s="314" t="str">
        <f t="shared" ca="1" si="493"/>
        <v/>
      </c>
    </row>
    <row r="4558" spans="1:27" x14ac:dyDescent="0.3">
      <c r="A4558" s="238"/>
      <c r="B4558" s="241" t="str">
        <f t="shared" si="497"/>
        <v/>
      </c>
      <c r="C4558" s="239"/>
      <c r="D4558" s="240" t="str">
        <f>IF(C4558&lt;&gt;"",VLOOKUP(C4558,'BASE EQUIPOS'!$G$8:$H$22,2,0),"")</f>
        <v/>
      </c>
      <c r="E4558" s="241" t="str">
        <f>IF(C4558&lt;&gt;"",VLOOKUP(C4558,'BASE EQUIPOS'!$G$8:$I$22,3,0),"")</f>
        <v/>
      </c>
      <c r="F4558" s="241" t="str">
        <f>IF(C4558&lt;&gt;"",VLOOKUP(C4558,'BASE EQUIPOS'!$G$8:$J$22,4,0),"")</f>
        <v/>
      </c>
      <c r="G4558" s="242"/>
      <c r="H4558" s="233"/>
      <c r="I4558" s="241"/>
      <c r="J4558" s="241"/>
      <c r="K4558" s="241"/>
      <c r="L4558" s="239"/>
      <c r="M4558" s="244"/>
      <c r="N4558" s="245" t="str">
        <f t="shared" ca="1" si="491"/>
        <v/>
      </c>
      <c r="O4558" s="239"/>
      <c r="P4558" s="244"/>
      <c r="Q4558" s="245" t="str">
        <f t="shared" si="492"/>
        <v/>
      </c>
      <c r="U4558" s="246" t="str">
        <f>IFERROR(VLOOKUP(C4558,'BASE EQUIPOS'!$G$8:$O$22,9,0)," ")</f>
        <v xml:space="preserve"> </v>
      </c>
      <c r="V4558" s="232" t="str">
        <f t="shared" si="494"/>
        <v/>
      </c>
      <c r="W4558" s="232" t="str">
        <f t="shared" si="495"/>
        <v/>
      </c>
      <c r="X4558" s="232" t="str">
        <f>IFERROR(VLOOKUP(W4558,Datos!$P$4:$Q$18,2,0),"")</f>
        <v/>
      </c>
      <c r="Y4558" s="232" t="str">
        <f t="shared" si="496"/>
        <v/>
      </c>
      <c r="AA4558" s="314" t="str">
        <f t="shared" ca="1" si="493"/>
        <v/>
      </c>
    </row>
    <row r="4559" spans="1:27" x14ac:dyDescent="0.3">
      <c r="A4559" s="238"/>
      <c r="B4559" s="241" t="str">
        <f t="shared" si="497"/>
        <v/>
      </c>
      <c r="C4559" s="239"/>
      <c r="D4559" s="240" t="str">
        <f>IF(C4559&lt;&gt;"",VLOOKUP(C4559,'BASE EQUIPOS'!$G$8:$H$22,2,0),"")</f>
        <v/>
      </c>
      <c r="E4559" s="241" t="str">
        <f>IF(C4559&lt;&gt;"",VLOOKUP(C4559,'BASE EQUIPOS'!$G$8:$I$22,3,0),"")</f>
        <v/>
      </c>
      <c r="F4559" s="241" t="str">
        <f>IF(C4559&lt;&gt;"",VLOOKUP(C4559,'BASE EQUIPOS'!$G$8:$J$22,4,0),"")</f>
        <v/>
      </c>
      <c r="G4559" s="242"/>
      <c r="H4559" s="233"/>
      <c r="I4559" s="241"/>
      <c r="J4559" s="241"/>
      <c r="K4559" s="241"/>
      <c r="L4559" s="239"/>
      <c r="M4559" s="244"/>
      <c r="N4559" s="245" t="str">
        <f t="shared" ca="1" si="491"/>
        <v/>
      </c>
      <c r="O4559" s="239"/>
      <c r="P4559" s="244"/>
      <c r="Q4559" s="245" t="str">
        <f t="shared" si="492"/>
        <v/>
      </c>
      <c r="U4559" s="246" t="str">
        <f>IFERROR(VLOOKUP(C4559,'BASE EQUIPOS'!$G$8:$O$22,9,0)," ")</f>
        <v xml:space="preserve"> </v>
      </c>
      <c r="V4559" s="232" t="str">
        <f t="shared" si="494"/>
        <v/>
      </c>
      <c r="W4559" s="232" t="str">
        <f t="shared" si="495"/>
        <v/>
      </c>
      <c r="X4559" s="232" t="str">
        <f>IFERROR(VLOOKUP(W4559,Datos!$P$4:$Q$18,2,0),"")</f>
        <v/>
      </c>
      <c r="Y4559" s="232" t="str">
        <f t="shared" si="496"/>
        <v/>
      </c>
      <c r="AA4559" s="314" t="str">
        <f t="shared" ca="1" si="493"/>
        <v/>
      </c>
    </row>
    <row r="4560" spans="1:27" x14ac:dyDescent="0.3">
      <c r="A4560" s="238"/>
      <c r="B4560" s="241" t="str">
        <f t="shared" si="497"/>
        <v/>
      </c>
      <c r="C4560" s="239"/>
      <c r="D4560" s="240" t="str">
        <f>IF(C4560&lt;&gt;"",VLOOKUP(C4560,'BASE EQUIPOS'!$G$8:$H$22,2,0),"")</f>
        <v/>
      </c>
      <c r="E4560" s="241" t="str">
        <f>IF(C4560&lt;&gt;"",VLOOKUP(C4560,'BASE EQUIPOS'!$G$8:$I$22,3,0),"")</f>
        <v/>
      </c>
      <c r="F4560" s="241" t="str">
        <f>IF(C4560&lt;&gt;"",VLOOKUP(C4560,'BASE EQUIPOS'!$G$8:$J$22,4,0),"")</f>
        <v/>
      </c>
      <c r="G4560" s="242"/>
      <c r="H4560" s="233"/>
      <c r="I4560" s="241"/>
      <c r="J4560" s="241"/>
      <c r="K4560" s="241"/>
      <c r="L4560" s="239"/>
      <c r="M4560" s="244"/>
      <c r="N4560" s="245" t="str">
        <f t="shared" ref="N4560:N4623" ca="1" si="498">IF(M4560="","",IF(O4560="",NOW()*24-(L4560+M4560)*24,"Mtto. Terminado"))</f>
        <v/>
      </c>
      <c r="O4560" s="239"/>
      <c r="P4560" s="244"/>
      <c r="Q4560" s="245" t="str">
        <f t="shared" ref="Q4560:Q4623" si="499">IF(O4560="","",IF(P4560="","",(O4560+P4560)*24-(L4560+M4560)*24))</f>
        <v/>
      </c>
      <c r="U4560" s="246" t="str">
        <f>IFERROR(VLOOKUP(C4560,'BASE EQUIPOS'!$G$8:$O$22,9,0)," ")</f>
        <v xml:space="preserve"> </v>
      </c>
      <c r="V4560" s="232" t="str">
        <f t="shared" si="494"/>
        <v/>
      </c>
      <c r="W4560" s="232" t="str">
        <f t="shared" si="495"/>
        <v/>
      </c>
      <c r="X4560" s="232" t="str">
        <f>IFERROR(VLOOKUP(W4560,Datos!$P$4:$Q$18,2,0),"")</f>
        <v/>
      </c>
      <c r="Y4560" s="232" t="str">
        <f t="shared" si="496"/>
        <v/>
      </c>
      <c r="AA4560" s="314" t="str">
        <f t="shared" ca="1" si="493"/>
        <v/>
      </c>
    </row>
    <row r="4561" spans="1:27" x14ac:dyDescent="0.3">
      <c r="A4561" s="238"/>
      <c r="B4561" s="241" t="str">
        <f t="shared" si="497"/>
        <v/>
      </c>
      <c r="C4561" s="239"/>
      <c r="D4561" s="240" t="str">
        <f>IF(C4561&lt;&gt;"",VLOOKUP(C4561,'BASE EQUIPOS'!$G$8:$H$22,2,0),"")</f>
        <v/>
      </c>
      <c r="E4561" s="241" t="str">
        <f>IF(C4561&lt;&gt;"",VLOOKUP(C4561,'BASE EQUIPOS'!$G$8:$I$22,3,0),"")</f>
        <v/>
      </c>
      <c r="F4561" s="241" t="str">
        <f>IF(C4561&lt;&gt;"",VLOOKUP(C4561,'BASE EQUIPOS'!$G$8:$J$22,4,0),"")</f>
        <v/>
      </c>
      <c r="G4561" s="242"/>
      <c r="H4561" s="233"/>
      <c r="I4561" s="241"/>
      <c r="J4561" s="241"/>
      <c r="K4561" s="241"/>
      <c r="L4561" s="239"/>
      <c r="M4561" s="244"/>
      <c r="N4561" s="245" t="str">
        <f t="shared" ca="1" si="498"/>
        <v/>
      </c>
      <c r="O4561" s="239"/>
      <c r="P4561" s="244"/>
      <c r="Q4561" s="245" t="str">
        <f t="shared" si="499"/>
        <v/>
      </c>
      <c r="U4561" s="246" t="str">
        <f>IFERROR(VLOOKUP(C4561,'BASE EQUIPOS'!$G$8:$O$22,9,0)," ")</f>
        <v xml:space="preserve"> </v>
      </c>
      <c r="V4561" s="232" t="str">
        <f t="shared" si="494"/>
        <v/>
      </c>
      <c r="W4561" s="232" t="str">
        <f t="shared" si="495"/>
        <v/>
      </c>
      <c r="X4561" s="232" t="str">
        <f>IFERROR(VLOOKUP(W4561,Datos!$P$4:$Q$18,2,0),"")</f>
        <v/>
      </c>
      <c r="Y4561" s="232" t="str">
        <f t="shared" si="496"/>
        <v/>
      </c>
      <c r="AA4561" s="314" t="str">
        <f t="shared" ref="AA4561:AA4624" ca="1" si="500">IF(N4561="Mtto. Terminado",1,"")</f>
        <v/>
      </c>
    </row>
    <row r="4562" spans="1:27" x14ac:dyDescent="0.3">
      <c r="A4562" s="238"/>
      <c r="B4562" s="241" t="str">
        <f t="shared" si="497"/>
        <v/>
      </c>
      <c r="C4562" s="239"/>
      <c r="D4562" s="240" t="str">
        <f>IF(C4562&lt;&gt;"",VLOOKUP(C4562,'BASE EQUIPOS'!$G$8:$H$22,2,0),"")</f>
        <v/>
      </c>
      <c r="E4562" s="241" t="str">
        <f>IF(C4562&lt;&gt;"",VLOOKUP(C4562,'BASE EQUIPOS'!$G$8:$I$22,3,0),"")</f>
        <v/>
      </c>
      <c r="F4562" s="241" t="str">
        <f>IF(C4562&lt;&gt;"",VLOOKUP(C4562,'BASE EQUIPOS'!$G$8:$J$22,4,0),"")</f>
        <v/>
      </c>
      <c r="G4562" s="242"/>
      <c r="H4562" s="233"/>
      <c r="I4562" s="241"/>
      <c r="J4562" s="241"/>
      <c r="K4562" s="241"/>
      <c r="L4562" s="239"/>
      <c r="M4562" s="244"/>
      <c r="N4562" s="245" t="str">
        <f t="shared" ca="1" si="498"/>
        <v/>
      </c>
      <c r="O4562" s="239"/>
      <c r="P4562" s="244"/>
      <c r="Q4562" s="245" t="str">
        <f t="shared" si="499"/>
        <v/>
      </c>
      <c r="U4562" s="246" t="str">
        <f>IFERROR(VLOOKUP(C4562,'BASE EQUIPOS'!$G$8:$O$22,9,0)," ")</f>
        <v xml:space="preserve"> </v>
      </c>
      <c r="V4562" s="232" t="str">
        <f t="shared" si="494"/>
        <v/>
      </c>
      <c r="W4562" s="232" t="str">
        <f t="shared" si="495"/>
        <v/>
      </c>
      <c r="X4562" s="232" t="str">
        <f>IFERROR(VLOOKUP(W4562,Datos!$P$4:$Q$18,2,0),"")</f>
        <v/>
      </c>
      <c r="Y4562" s="232" t="str">
        <f t="shared" si="496"/>
        <v/>
      </c>
      <c r="AA4562" s="314" t="str">
        <f t="shared" ca="1" si="500"/>
        <v/>
      </c>
    </row>
    <row r="4563" spans="1:27" x14ac:dyDescent="0.3">
      <c r="A4563" s="238"/>
      <c r="B4563" s="241" t="str">
        <f t="shared" si="497"/>
        <v/>
      </c>
      <c r="C4563" s="239"/>
      <c r="D4563" s="240" t="str">
        <f>IF(C4563&lt;&gt;"",VLOOKUP(C4563,'BASE EQUIPOS'!$G$8:$H$22,2,0),"")</f>
        <v/>
      </c>
      <c r="E4563" s="241" t="str">
        <f>IF(C4563&lt;&gt;"",VLOOKUP(C4563,'BASE EQUIPOS'!$G$8:$I$22,3,0),"")</f>
        <v/>
      </c>
      <c r="F4563" s="241" t="str">
        <f>IF(C4563&lt;&gt;"",VLOOKUP(C4563,'BASE EQUIPOS'!$G$8:$J$22,4,0),"")</f>
        <v/>
      </c>
      <c r="G4563" s="242"/>
      <c r="H4563" s="233"/>
      <c r="I4563" s="241"/>
      <c r="J4563" s="241"/>
      <c r="K4563" s="241"/>
      <c r="L4563" s="239"/>
      <c r="M4563" s="244"/>
      <c r="N4563" s="245" t="str">
        <f t="shared" ca="1" si="498"/>
        <v/>
      </c>
      <c r="O4563" s="239"/>
      <c r="P4563" s="244"/>
      <c r="Q4563" s="245" t="str">
        <f t="shared" si="499"/>
        <v/>
      </c>
      <c r="U4563" s="246" t="str">
        <f>IFERROR(VLOOKUP(C4563,'BASE EQUIPOS'!$G$8:$O$22,9,0)," ")</f>
        <v xml:space="preserve"> </v>
      </c>
      <c r="V4563" s="232" t="str">
        <f t="shared" si="494"/>
        <v/>
      </c>
      <c r="W4563" s="232" t="str">
        <f t="shared" si="495"/>
        <v/>
      </c>
      <c r="X4563" s="232" t="str">
        <f>IFERROR(VLOOKUP(W4563,Datos!$P$4:$Q$18,2,0),"")</f>
        <v/>
      </c>
      <c r="Y4563" s="232" t="str">
        <f t="shared" si="496"/>
        <v/>
      </c>
      <c r="AA4563" s="314" t="str">
        <f t="shared" ca="1" si="500"/>
        <v/>
      </c>
    </row>
    <row r="4564" spans="1:27" x14ac:dyDescent="0.3">
      <c r="A4564" s="238"/>
      <c r="B4564" s="241" t="str">
        <f t="shared" si="497"/>
        <v/>
      </c>
      <c r="C4564" s="239"/>
      <c r="D4564" s="240" t="str">
        <f>IF(C4564&lt;&gt;"",VLOOKUP(C4564,'BASE EQUIPOS'!$G$8:$H$22,2,0),"")</f>
        <v/>
      </c>
      <c r="E4564" s="241" t="str">
        <f>IF(C4564&lt;&gt;"",VLOOKUP(C4564,'BASE EQUIPOS'!$G$8:$I$22,3,0),"")</f>
        <v/>
      </c>
      <c r="F4564" s="241" t="str">
        <f>IF(C4564&lt;&gt;"",VLOOKUP(C4564,'BASE EQUIPOS'!$G$8:$J$22,4,0),"")</f>
        <v/>
      </c>
      <c r="G4564" s="242"/>
      <c r="H4564" s="233"/>
      <c r="I4564" s="241"/>
      <c r="J4564" s="241"/>
      <c r="K4564" s="241"/>
      <c r="L4564" s="239"/>
      <c r="M4564" s="244"/>
      <c r="N4564" s="245" t="str">
        <f t="shared" ca="1" si="498"/>
        <v/>
      </c>
      <c r="O4564" s="239"/>
      <c r="P4564" s="244"/>
      <c r="Q4564" s="245" t="str">
        <f t="shared" si="499"/>
        <v/>
      </c>
      <c r="U4564" s="246" t="str">
        <f>IFERROR(VLOOKUP(C4564,'BASE EQUIPOS'!$G$8:$O$22,9,0)," ")</f>
        <v xml:space="preserve"> </v>
      </c>
      <c r="V4564" s="232" t="str">
        <f t="shared" si="494"/>
        <v/>
      </c>
      <c r="W4564" s="232" t="str">
        <f t="shared" si="495"/>
        <v/>
      </c>
      <c r="X4564" s="232" t="str">
        <f>IFERROR(VLOOKUP(W4564,Datos!$P$4:$Q$18,2,0),"")</f>
        <v/>
      </c>
      <c r="Y4564" s="232" t="str">
        <f t="shared" si="496"/>
        <v/>
      </c>
      <c r="AA4564" s="314" t="str">
        <f t="shared" ca="1" si="500"/>
        <v/>
      </c>
    </row>
    <row r="4565" spans="1:27" x14ac:dyDescent="0.3">
      <c r="A4565" s="238"/>
      <c r="B4565" s="241" t="str">
        <f t="shared" si="497"/>
        <v/>
      </c>
      <c r="C4565" s="239"/>
      <c r="D4565" s="240" t="str">
        <f>IF(C4565&lt;&gt;"",VLOOKUP(C4565,'BASE EQUIPOS'!$G$8:$H$22,2,0),"")</f>
        <v/>
      </c>
      <c r="E4565" s="241" t="str">
        <f>IF(C4565&lt;&gt;"",VLOOKUP(C4565,'BASE EQUIPOS'!$G$8:$I$22,3,0),"")</f>
        <v/>
      </c>
      <c r="F4565" s="241" t="str">
        <f>IF(C4565&lt;&gt;"",VLOOKUP(C4565,'BASE EQUIPOS'!$G$8:$J$22,4,0),"")</f>
        <v/>
      </c>
      <c r="G4565" s="242"/>
      <c r="H4565" s="233"/>
      <c r="I4565" s="241"/>
      <c r="J4565" s="241"/>
      <c r="K4565" s="241"/>
      <c r="L4565" s="239"/>
      <c r="M4565" s="244"/>
      <c r="N4565" s="245" t="str">
        <f t="shared" ca="1" si="498"/>
        <v/>
      </c>
      <c r="O4565" s="239"/>
      <c r="P4565" s="244"/>
      <c r="Q4565" s="245" t="str">
        <f t="shared" si="499"/>
        <v/>
      </c>
      <c r="U4565" s="246" t="str">
        <f>IFERROR(VLOOKUP(C4565,'BASE EQUIPOS'!$G$8:$O$22,9,0)," ")</f>
        <v xml:space="preserve"> </v>
      </c>
      <c r="V4565" s="232" t="str">
        <f t="shared" ref="V4565:V4628" si="501">IF(G4565="MTTO. SISTEMÁTICO","PREVENTIVA",IF(G4565="MTTO. PREDICTIVO","INSPECCIÓN",""))</f>
        <v/>
      </c>
      <c r="W4565" s="232" t="str">
        <f t="shared" ref="W4565:W4628" si="502">CONCATENATE(D4565,I4565)</f>
        <v/>
      </c>
      <c r="X4565" s="232" t="str">
        <f>IFERROR(VLOOKUP(W4565,Datos!$P$4:$Q$18,2,0),"")</f>
        <v/>
      </c>
      <c r="Y4565" s="232" t="str">
        <f t="shared" ref="Y4565:Y4628" si="503">IF(A4565="OT CORRECTIVA",1,IF(A4565="OT PREVENTIVA",2,IF(A4565="HOJA INSPECCIÓN",3,"")))</f>
        <v/>
      </c>
      <c r="AA4565" s="314" t="str">
        <f t="shared" ca="1" si="500"/>
        <v/>
      </c>
    </row>
    <row r="4566" spans="1:27" x14ac:dyDescent="0.3">
      <c r="A4566" s="238"/>
      <c r="B4566" s="241" t="str">
        <f t="shared" si="497"/>
        <v/>
      </c>
      <c r="C4566" s="239"/>
      <c r="D4566" s="240" t="str">
        <f>IF(C4566&lt;&gt;"",VLOOKUP(C4566,'BASE EQUIPOS'!$G$8:$H$22,2,0),"")</f>
        <v/>
      </c>
      <c r="E4566" s="241" t="str">
        <f>IF(C4566&lt;&gt;"",VLOOKUP(C4566,'BASE EQUIPOS'!$G$8:$I$22,3,0),"")</f>
        <v/>
      </c>
      <c r="F4566" s="241" t="str">
        <f>IF(C4566&lt;&gt;"",VLOOKUP(C4566,'BASE EQUIPOS'!$G$8:$J$22,4,0),"")</f>
        <v/>
      </c>
      <c r="G4566" s="242"/>
      <c r="H4566" s="233"/>
      <c r="I4566" s="241"/>
      <c r="J4566" s="241"/>
      <c r="K4566" s="241"/>
      <c r="L4566" s="239"/>
      <c r="M4566" s="244"/>
      <c r="N4566" s="245" t="str">
        <f t="shared" ca="1" si="498"/>
        <v/>
      </c>
      <c r="O4566" s="239"/>
      <c r="P4566" s="244"/>
      <c r="Q4566" s="245" t="str">
        <f t="shared" si="499"/>
        <v/>
      </c>
      <c r="U4566" s="246" t="str">
        <f>IFERROR(VLOOKUP(C4566,'BASE EQUIPOS'!$G$8:$O$22,9,0)," ")</f>
        <v xml:space="preserve"> </v>
      </c>
      <c r="V4566" s="232" t="str">
        <f t="shared" si="501"/>
        <v/>
      </c>
      <c r="W4566" s="232" t="str">
        <f t="shared" si="502"/>
        <v/>
      </c>
      <c r="X4566" s="232" t="str">
        <f>IFERROR(VLOOKUP(W4566,Datos!$P$4:$Q$18,2,0),"")</f>
        <v/>
      </c>
      <c r="Y4566" s="232" t="str">
        <f t="shared" si="503"/>
        <v/>
      </c>
      <c r="AA4566" s="314" t="str">
        <f t="shared" ca="1" si="500"/>
        <v/>
      </c>
    </row>
    <row r="4567" spans="1:27" x14ac:dyDescent="0.3">
      <c r="A4567" s="238"/>
      <c r="B4567" s="241" t="str">
        <f t="shared" si="497"/>
        <v/>
      </c>
      <c r="C4567" s="239"/>
      <c r="D4567" s="240" t="str">
        <f>IF(C4567&lt;&gt;"",VLOOKUP(C4567,'BASE EQUIPOS'!$G$8:$H$22,2,0),"")</f>
        <v/>
      </c>
      <c r="E4567" s="241" t="str">
        <f>IF(C4567&lt;&gt;"",VLOOKUP(C4567,'BASE EQUIPOS'!$G$8:$I$22,3,0),"")</f>
        <v/>
      </c>
      <c r="F4567" s="241" t="str">
        <f>IF(C4567&lt;&gt;"",VLOOKUP(C4567,'BASE EQUIPOS'!$G$8:$J$22,4,0),"")</f>
        <v/>
      </c>
      <c r="G4567" s="242"/>
      <c r="H4567" s="233"/>
      <c r="I4567" s="241"/>
      <c r="J4567" s="241"/>
      <c r="K4567" s="241"/>
      <c r="L4567" s="239"/>
      <c r="M4567" s="244"/>
      <c r="N4567" s="245" t="str">
        <f t="shared" ca="1" si="498"/>
        <v/>
      </c>
      <c r="O4567" s="239"/>
      <c r="P4567" s="244"/>
      <c r="Q4567" s="245" t="str">
        <f t="shared" si="499"/>
        <v/>
      </c>
      <c r="U4567" s="246" t="str">
        <f>IFERROR(VLOOKUP(C4567,'BASE EQUIPOS'!$G$8:$O$22,9,0)," ")</f>
        <v xml:space="preserve"> </v>
      </c>
      <c r="V4567" s="232" t="str">
        <f t="shared" si="501"/>
        <v/>
      </c>
      <c r="W4567" s="232" t="str">
        <f t="shared" si="502"/>
        <v/>
      </c>
      <c r="X4567" s="232" t="str">
        <f>IFERROR(VLOOKUP(W4567,Datos!$P$4:$Q$18,2,0),"")</f>
        <v/>
      </c>
      <c r="Y4567" s="232" t="str">
        <f t="shared" si="503"/>
        <v/>
      </c>
      <c r="AA4567" s="314" t="str">
        <f t="shared" ca="1" si="500"/>
        <v/>
      </c>
    </row>
    <row r="4568" spans="1:27" x14ac:dyDescent="0.3">
      <c r="A4568" s="238"/>
      <c r="B4568" s="241" t="str">
        <f t="shared" si="497"/>
        <v/>
      </c>
      <c r="C4568" s="239"/>
      <c r="D4568" s="240" t="str">
        <f>IF(C4568&lt;&gt;"",VLOOKUP(C4568,'BASE EQUIPOS'!$G$8:$H$22,2,0),"")</f>
        <v/>
      </c>
      <c r="E4568" s="241" t="str">
        <f>IF(C4568&lt;&gt;"",VLOOKUP(C4568,'BASE EQUIPOS'!$G$8:$I$22,3,0),"")</f>
        <v/>
      </c>
      <c r="F4568" s="241" t="str">
        <f>IF(C4568&lt;&gt;"",VLOOKUP(C4568,'BASE EQUIPOS'!$G$8:$J$22,4,0),"")</f>
        <v/>
      </c>
      <c r="G4568" s="242"/>
      <c r="H4568" s="233"/>
      <c r="I4568" s="241"/>
      <c r="J4568" s="241"/>
      <c r="K4568" s="241"/>
      <c r="L4568" s="239"/>
      <c r="M4568" s="244"/>
      <c r="N4568" s="245" t="str">
        <f t="shared" ca="1" si="498"/>
        <v/>
      </c>
      <c r="O4568" s="239"/>
      <c r="P4568" s="244"/>
      <c r="Q4568" s="245" t="str">
        <f t="shared" si="499"/>
        <v/>
      </c>
      <c r="U4568" s="246" t="str">
        <f>IFERROR(VLOOKUP(C4568,'BASE EQUIPOS'!$G$8:$O$22,9,0)," ")</f>
        <v xml:space="preserve"> </v>
      </c>
      <c r="V4568" s="232" t="str">
        <f t="shared" si="501"/>
        <v/>
      </c>
      <c r="W4568" s="232" t="str">
        <f t="shared" si="502"/>
        <v/>
      </c>
      <c r="X4568" s="232" t="str">
        <f>IFERROR(VLOOKUP(W4568,Datos!$P$4:$Q$18,2,0),"")</f>
        <v/>
      </c>
      <c r="Y4568" s="232" t="str">
        <f t="shared" si="503"/>
        <v/>
      </c>
      <c r="AA4568" s="314" t="str">
        <f t="shared" ca="1" si="500"/>
        <v/>
      </c>
    </row>
    <row r="4569" spans="1:27" x14ac:dyDescent="0.3">
      <c r="A4569" s="238"/>
      <c r="B4569" s="241" t="str">
        <f t="shared" si="497"/>
        <v/>
      </c>
      <c r="C4569" s="239"/>
      <c r="D4569" s="240" t="str">
        <f>IF(C4569&lt;&gt;"",VLOOKUP(C4569,'BASE EQUIPOS'!$G$8:$H$22,2,0),"")</f>
        <v/>
      </c>
      <c r="E4569" s="241" t="str">
        <f>IF(C4569&lt;&gt;"",VLOOKUP(C4569,'BASE EQUIPOS'!$G$8:$I$22,3,0),"")</f>
        <v/>
      </c>
      <c r="F4569" s="241" t="str">
        <f>IF(C4569&lt;&gt;"",VLOOKUP(C4569,'BASE EQUIPOS'!$G$8:$J$22,4,0),"")</f>
        <v/>
      </c>
      <c r="G4569" s="242"/>
      <c r="H4569" s="233"/>
      <c r="I4569" s="241"/>
      <c r="J4569" s="241"/>
      <c r="K4569" s="241"/>
      <c r="L4569" s="239"/>
      <c r="M4569" s="244"/>
      <c r="N4569" s="245" t="str">
        <f t="shared" ca="1" si="498"/>
        <v/>
      </c>
      <c r="O4569" s="239"/>
      <c r="P4569" s="244"/>
      <c r="Q4569" s="245" t="str">
        <f t="shared" si="499"/>
        <v/>
      </c>
      <c r="U4569" s="246" t="str">
        <f>IFERROR(VLOOKUP(C4569,'BASE EQUIPOS'!$G$8:$O$22,9,0)," ")</f>
        <v xml:space="preserve"> </v>
      </c>
      <c r="V4569" s="232" t="str">
        <f t="shared" si="501"/>
        <v/>
      </c>
      <c r="W4569" s="232" t="str">
        <f t="shared" si="502"/>
        <v/>
      </c>
      <c r="X4569" s="232" t="str">
        <f>IFERROR(VLOOKUP(W4569,Datos!$P$4:$Q$18,2,0),"")</f>
        <v/>
      </c>
      <c r="Y4569" s="232" t="str">
        <f t="shared" si="503"/>
        <v/>
      </c>
      <c r="AA4569" s="314" t="str">
        <f t="shared" ca="1" si="500"/>
        <v/>
      </c>
    </row>
    <row r="4570" spans="1:27" x14ac:dyDescent="0.3">
      <c r="A4570" s="238"/>
      <c r="B4570" s="241" t="str">
        <f t="shared" si="497"/>
        <v/>
      </c>
      <c r="C4570" s="239"/>
      <c r="D4570" s="240" t="str">
        <f>IF(C4570&lt;&gt;"",VLOOKUP(C4570,'BASE EQUIPOS'!$G$8:$H$22,2,0),"")</f>
        <v/>
      </c>
      <c r="E4570" s="241" t="str">
        <f>IF(C4570&lt;&gt;"",VLOOKUP(C4570,'BASE EQUIPOS'!$G$8:$I$22,3,0),"")</f>
        <v/>
      </c>
      <c r="F4570" s="241" t="str">
        <f>IF(C4570&lt;&gt;"",VLOOKUP(C4570,'BASE EQUIPOS'!$G$8:$J$22,4,0),"")</f>
        <v/>
      </c>
      <c r="G4570" s="242"/>
      <c r="H4570" s="233"/>
      <c r="I4570" s="241"/>
      <c r="J4570" s="241"/>
      <c r="K4570" s="241"/>
      <c r="L4570" s="239"/>
      <c r="M4570" s="244"/>
      <c r="N4570" s="245" t="str">
        <f t="shared" ca="1" si="498"/>
        <v/>
      </c>
      <c r="O4570" s="239"/>
      <c r="P4570" s="244"/>
      <c r="Q4570" s="245" t="str">
        <f t="shared" si="499"/>
        <v/>
      </c>
      <c r="U4570" s="246" t="str">
        <f>IFERROR(VLOOKUP(C4570,'BASE EQUIPOS'!$G$8:$O$22,9,0)," ")</f>
        <v xml:space="preserve"> </v>
      </c>
      <c r="V4570" s="232" t="str">
        <f t="shared" si="501"/>
        <v/>
      </c>
      <c r="W4570" s="232" t="str">
        <f t="shared" si="502"/>
        <v/>
      </c>
      <c r="X4570" s="232" t="str">
        <f>IFERROR(VLOOKUP(W4570,Datos!$P$4:$Q$18,2,0),"")</f>
        <v/>
      </c>
      <c r="Y4570" s="232" t="str">
        <f t="shared" si="503"/>
        <v/>
      </c>
      <c r="AA4570" s="314" t="str">
        <f t="shared" ca="1" si="500"/>
        <v/>
      </c>
    </row>
    <row r="4571" spans="1:27" x14ac:dyDescent="0.3">
      <c r="A4571" s="238"/>
      <c r="B4571" s="241" t="str">
        <f t="shared" si="497"/>
        <v/>
      </c>
      <c r="C4571" s="239"/>
      <c r="D4571" s="240" t="str">
        <f>IF(C4571&lt;&gt;"",VLOOKUP(C4571,'BASE EQUIPOS'!$G$8:$H$22,2,0),"")</f>
        <v/>
      </c>
      <c r="E4571" s="241" t="str">
        <f>IF(C4571&lt;&gt;"",VLOOKUP(C4571,'BASE EQUIPOS'!$G$8:$I$22,3,0),"")</f>
        <v/>
      </c>
      <c r="F4571" s="241" t="str">
        <f>IF(C4571&lt;&gt;"",VLOOKUP(C4571,'BASE EQUIPOS'!$G$8:$J$22,4,0),"")</f>
        <v/>
      </c>
      <c r="G4571" s="242"/>
      <c r="H4571" s="233"/>
      <c r="I4571" s="241"/>
      <c r="J4571" s="241"/>
      <c r="K4571" s="241"/>
      <c r="L4571" s="239"/>
      <c r="M4571" s="244"/>
      <c r="N4571" s="245" t="str">
        <f t="shared" ca="1" si="498"/>
        <v/>
      </c>
      <c r="O4571" s="239"/>
      <c r="P4571" s="244"/>
      <c r="Q4571" s="245" t="str">
        <f t="shared" si="499"/>
        <v/>
      </c>
      <c r="U4571" s="246" t="str">
        <f>IFERROR(VLOOKUP(C4571,'BASE EQUIPOS'!$G$8:$O$22,9,0)," ")</f>
        <v xml:space="preserve"> </v>
      </c>
      <c r="V4571" s="232" t="str">
        <f t="shared" si="501"/>
        <v/>
      </c>
      <c r="W4571" s="232" t="str">
        <f t="shared" si="502"/>
        <v/>
      </c>
      <c r="X4571" s="232" t="str">
        <f>IFERROR(VLOOKUP(W4571,Datos!$P$4:$Q$18,2,0),"")</f>
        <v/>
      </c>
      <c r="Y4571" s="232" t="str">
        <f t="shared" si="503"/>
        <v/>
      </c>
      <c r="AA4571" s="314" t="str">
        <f t="shared" ca="1" si="500"/>
        <v/>
      </c>
    </row>
    <row r="4572" spans="1:27" x14ac:dyDescent="0.3">
      <c r="A4572" s="238"/>
      <c r="B4572" s="241" t="str">
        <f t="shared" ref="B4572:B4635" si="504">IF(C4572&lt;&gt;"",B4571+1,"")</f>
        <v/>
      </c>
      <c r="C4572" s="239"/>
      <c r="D4572" s="240" t="str">
        <f>IF(C4572&lt;&gt;"",VLOOKUP(C4572,'BASE EQUIPOS'!$G$8:$H$22,2,0),"")</f>
        <v/>
      </c>
      <c r="E4572" s="241" t="str">
        <f>IF(C4572&lt;&gt;"",VLOOKUP(C4572,'BASE EQUIPOS'!$G$8:$I$22,3,0),"")</f>
        <v/>
      </c>
      <c r="F4572" s="241" t="str">
        <f>IF(C4572&lt;&gt;"",VLOOKUP(C4572,'BASE EQUIPOS'!$G$8:$J$22,4,0),"")</f>
        <v/>
      </c>
      <c r="G4572" s="242"/>
      <c r="H4572" s="233"/>
      <c r="I4572" s="241"/>
      <c r="J4572" s="241"/>
      <c r="K4572" s="241"/>
      <c r="L4572" s="239"/>
      <c r="M4572" s="244"/>
      <c r="N4572" s="245" t="str">
        <f t="shared" ca="1" si="498"/>
        <v/>
      </c>
      <c r="O4572" s="239"/>
      <c r="P4572" s="244"/>
      <c r="Q4572" s="245" t="str">
        <f t="shared" si="499"/>
        <v/>
      </c>
      <c r="U4572" s="246" t="str">
        <f>IFERROR(VLOOKUP(C4572,'BASE EQUIPOS'!$G$8:$O$22,9,0)," ")</f>
        <v xml:space="preserve"> </v>
      </c>
      <c r="V4572" s="232" t="str">
        <f t="shared" si="501"/>
        <v/>
      </c>
      <c r="W4572" s="232" t="str">
        <f t="shared" si="502"/>
        <v/>
      </c>
      <c r="X4572" s="232" t="str">
        <f>IFERROR(VLOOKUP(W4572,Datos!$P$4:$Q$18,2,0),"")</f>
        <v/>
      </c>
      <c r="Y4572" s="232" t="str">
        <f t="shared" si="503"/>
        <v/>
      </c>
      <c r="AA4572" s="314" t="str">
        <f t="shared" ca="1" si="500"/>
        <v/>
      </c>
    </row>
    <row r="4573" spans="1:27" x14ac:dyDescent="0.3">
      <c r="A4573" s="238"/>
      <c r="B4573" s="241" t="str">
        <f t="shared" si="504"/>
        <v/>
      </c>
      <c r="C4573" s="239"/>
      <c r="D4573" s="240" t="str">
        <f>IF(C4573&lt;&gt;"",VLOOKUP(C4573,'BASE EQUIPOS'!$G$8:$H$22,2,0),"")</f>
        <v/>
      </c>
      <c r="E4573" s="241" t="str">
        <f>IF(C4573&lt;&gt;"",VLOOKUP(C4573,'BASE EQUIPOS'!$G$8:$I$22,3,0),"")</f>
        <v/>
      </c>
      <c r="F4573" s="241" t="str">
        <f>IF(C4573&lt;&gt;"",VLOOKUP(C4573,'BASE EQUIPOS'!$G$8:$J$22,4,0),"")</f>
        <v/>
      </c>
      <c r="G4573" s="242"/>
      <c r="H4573" s="233"/>
      <c r="I4573" s="241"/>
      <c r="J4573" s="241"/>
      <c r="K4573" s="241"/>
      <c r="L4573" s="239"/>
      <c r="M4573" s="244"/>
      <c r="N4573" s="245" t="str">
        <f t="shared" ca="1" si="498"/>
        <v/>
      </c>
      <c r="O4573" s="239"/>
      <c r="P4573" s="244"/>
      <c r="Q4573" s="245" t="str">
        <f t="shared" si="499"/>
        <v/>
      </c>
      <c r="U4573" s="246" t="str">
        <f>IFERROR(VLOOKUP(C4573,'BASE EQUIPOS'!$G$8:$O$22,9,0)," ")</f>
        <v xml:space="preserve"> </v>
      </c>
      <c r="V4573" s="232" t="str">
        <f t="shared" si="501"/>
        <v/>
      </c>
      <c r="W4573" s="232" t="str">
        <f t="shared" si="502"/>
        <v/>
      </c>
      <c r="X4573" s="232" t="str">
        <f>IFERROR(VLOOKUP(W4573,Datos!$P$4:$Q$18,2,0),"")</f>
        <v/>
      </c>
      <c r="Y4573" s="232" t="str">
        <f t="shared" si="503"/>
        <v/>
      </c>
      <c r="AA4573" s="314" t="str">
        <f t="shared" ca="1" si="500"/>
        <v/>
      </c>
    </row>
    <row r="4574" spans="1:27" x14ac:dyDescent="0.3">
      <c r="A4574" s="238"/>
      <c r="B4574" s="241" t="str">
        <f t="shared" si="504"/>
        <v/>
      </c>
      <c r="C4574" s="239"/>
      <c r="D4574" s="240" t="str">
        <f>IF(C4574&lt;&gt;"",VLOOKUP(C4574,'BASE EQUIPOS'!$G$8:$H$22,2,0),"")</f>
        <v/>
      </c>
      <c r="E4574" s="241" t="str">
        <f>IF(C4574&lt;&gt;"",VLOOKUP(C4574,'BASE EQUIPOS'!$G$8:$I$22,3,0),"")</f>
        <v/>
      </c>
      <c r="F4574" s="241" t="str">
        <f>IF(C4574&lt;&gt;"",VLOOKUP(C4574,'BASE EQUIPOS'!$G$8:$J$22,4,0),"")</f>
        <v/>
      </c>
      <c r="G4574" s="242"/>
      <c r="H4574" s="233"/>
      <c r="I4574" s="241"/>
      <c r="J4574" s="241"/>
      <c r="K4574" s="241"/>
      <c r="L4574" s="239"/>
      <c r="M4574" s="244"/>
      <c r="N4574" s="245" t="str">
        <f t="shared" ca="1" si="498"/>
        <v/>
      </c>
      <c r="O4574" s="239"/>
      <c r="P4574" s="244"/>
      <c r="Q4574" s="245" t="str">
        <f t="shared" si="499"/>
        <v/>
      </c>
      <c r="U4574" s="246" t="str">
        <f>IFERROR(VLOOKUP(C4574,'BASE EQUIPOS'!$G$8:$O$22,9,0)," ")</f>
        <v xml:space="preserve"> </v>
      </c>
      <c r="V4574" s="232" t="str">
        <f t="shared" si="501"/>
        <v/>
      </c>
      <c r="W4574" s="232" t="str">
        <f t="shared" si="502"/>
        <v/>
      </c>
      <c r="X4574" s="232" t="str">
        <f>IFERROR(VLOOKUP(W4574,Datos!$P$4:$Q$18,2,0),"")</f>
        <v/>
      </c>
      <c r="Y4574" s="232" t="str">
        <f t="shared" si="503"/>
        <v/>
      </c>
      <c r="AA4574" s="314" t="str">
        <f t="shared" ca="1" si="500"/>
        <v/>
      </c>
    </row>
    <row r="4575" spans="1:27" x14ac:dyDescent="0.3">
      <c r="A4575" s="238"/>
      <c r="B4575" s="241" t="str">
        <f t="shared" si="504"/>
        <v/>
      </c>
      <c r="C4575" s="239"/>
      <c r="D4575" s="240" t="str">
        <f>IF(C4575&lt;&gt;"",VLOOKUP(C4575,'BASE EQUIPOS'!$G$8:$H$22,2,0),"")</f>
        <v/>
      </c>
      <c r="E4575" s="241" t="str">
        <f>IF(C4575&lt;&gt;"",VLOOKUP(C4575,'BASE EQUIPOS'!$G$8:$I$22,3,0),"")</f>
        <v/>
      </c>
      <c r="F4575" s="241" t="str">
        <f>IF(C4575&lt;&gt;"",VLOOKUP(C4575,'BASE EQUIPOS'!$G$8:$J$22,4,0),"")</f>
        <v/>
      </c>
      <c r="G4575" s="242"/>
      <c r="H4575" s="233"/>
      <c r="I4575" s="241"/>
      <c r="J4575" s="241"/>
      <c r="K4575" s="241"/>
      <c r="L4575" s="239"/>
      <c r="M4575" s="244"/>
      <c r="N4575" s="245" t="str">
        <f t="shared" ca="1" si="498"/>
        <v/>
      </c>
      <c r="O4575" s="239"/>
      <c r="P4575" s="244"/>
      <c r="Q4575" s="245" t="str">
        <f t="shared" si="499"/>
        <v/>
      </c>
      <c r="U4575" s="246" t="str">
        <f>IFERROR(VLOOKUP(C4575,'BASE EQUIPOS'!$G$8:$O$22,9,0)," ")</f>
        <v xml:space="preserve"> </v>
      </c>
      <c r="V4575" s="232" t="str">
        <f t="shared" si="501"/>
        <v/>
      </c>
      <c r="W4575" s="232" t="str">
        <f t="shared" si="502"/>
        <v/>
      </c>
      <c r="X4575" s="232" t="str">
        <f>IFERROR(VLOOKUP(W4575,Datos!$P$4:$Q$18,2,0),"")</f>
        <v/>
      </c>
      <c r="Y4575" s="232" t="str">
        <f t="shared" si="503"/>
        <v/>
      </c>
      <c r="AA4575" s="314" t="str">
        <f t="shared" ca="1" si="500"/>
        <v/>
      </c>
    </row>
    <row r="4576" spans="1:27" x14ac:dyDescent="0.3">
      <c r="A4576" s="238"/>
      <c r="B4576" s="241" t="str">
        <f t="shared" si="504"/>
        <v/>
      </c>
      <c r="C4576" s="239"/>
      <c r="D4576" s="240" t="str">
        <f>IF(C4576&lt;&gt;"",VLOOKUP(C4576,'BASE EQUIPOS'!$G$8:$H$22,2,0),"")</f>
        <v/>
      </c>
      <c r="E4576" s="241" t="str">
        <f>IF(C4576&lt;&gt;"",VLOOKUP(C4576,'BASE EQUIPOS'!$G$8:$I$22,3,0),"")</f>
        <v/>
      </c>
      <c r="F4576" s="241" t="str">
        <f>IF(C4576&lt;&gt;"",VLOOKUP(C4576,'BASE EQUIPOS'!$G$8:$J$22,4,0),"")</f>
        <v/>
      </c>
      <c r="G4576" s="242"/>
      <c r="H4576" s="233"/>
      <c r="I4576" s="241"/>
      <c r="J4576" s="241"/>
      <c r="K4576" s="241"/>
      <c r="L4576" s="239"/>
      <c r="M4576" s="244"/>
      <c r="N4576" s="245" t="str">
        <f t="shared" ca="1" si="498"/>
        <v/>
      </c>
      <c r="O4576" s="239"/>
      <c r="P4576" s="244"/>
      <c r="Q4576" s="245" t="str">
        <f t="shared" si="499"/>
        <v/>
      </c>
      <c r="U4576" s="246" t="str">
        <f>IFERROR(VLOOKUP(C4576,'BASE EQUIPOS'!$G$8:$O$22,9,0)," ")</f>
        <v xml:space="preserve"> </v>
      </c>
      <c r="V4576" s="232" t="str">
        <f t="shared" si="501"/>
        <v/>
      </c>
      <c r="W4576" s="232" t="str">
        <f t="shared" si="502"/>
        <v/>
      </c>
      <c r="X4576" s="232" t="str">
        <f>IFERROR(VLOOKUP(W4576,Datos!$P$4:$Q$18,2,0),"")</f>
        <v/>
      </c>
      <c r="Y4576" s="232" t="str">
        <f t="shared" si="503"/>
        <v/>
      </c>
      <c r="AA4576" s="314" t="str">
        <f t="shared" ca="1" si="500"/>
        <v/>
      </c>
    </row>
    <row r="4577" spans="1:27" x14ac:dyDescent="0.3">
      <c r="A4577" s="238"/>
      <c r="B4577" s="241" t="str">
        <f t="shared" si="504"/>
        <v/>
      </c>
      <c r="C4577" s="239"/>
      <c r="D4577" s="240" t="str">
        <f>IF(C4577&lt;&gt;"",VLOOKUP(C4577,'BASE EQUIPOS'!$G$8:$H$22,2,0),"")</f>
        <v/>
      </c>
      <c r="E4577" s="241" t="str">
        <f>IF(C4577&lt;&gt;"",VLOOKUP(C4577,'BASE EQUIPOS'!$G$8:$I$22,3,0),"")</f>
        <v/>
      </c>
      <c r="F4577" s="241" t="str">
        <f>IF(C4577&lt;&gt;"",VLOOKUP(C4577,'BASE EQUIPOS'!$G$8:$J$22,4,0),"")</f>
        <v/>
      </c>
      <c r="G4577" s="242"/>
      <c r="H4577" s="233"/>
      <c r="I4577" s="241"/>
      <c r="J4577" s="241"/>
      <c r="K4577" s="241"/>
      <c r="L4577" s="239"/>
      <c r="M4577" s="244"/>
      <c r="N4577" s="245" t="str">
        <f t="shared" ca="1" si="498"/>
        <v/>
      </c>
      <c r="O4577" s="239"/>
      <c r="P4577" s="244"/>
      <c r="Q4577" s="245" t="str">
        <f t="shared" si="499"/>
        <v/>
      </c>
      <c r="U4577" s="246" t="str">
        <f>IFERROR(VLOOKUP(C4577,'BASE EQUIPOS'!$G$8:$O$22,9,0)," ")</f>
        <v xml:space="preserve"> </v>
      </c>
      <c r="V4577" s="232" t="str">
        <f t="shared" si="501"/>
        <v/>
      </c>
      <c r="W4577" s="232" t="str">
        <f t="shared" si="502"/>
        <v/>
      </c>
      <c r="X4577" s="232" t="str">
        <f>IFERROR(VLOOKUP(W4577,Datos!$P$4:$Q$18,2,0),"")</f>
        <v/>
      </c>
      <c r="Y4577" s="232" t="str">
        <f t="shared" si="503"/>
        <v/>
      </c>
      <c r="AA4577" s="314" t="str">
        <f t="shared" ca="1" si="500"/>
        <v/>
      </c>
    </row>
    <row r="4578" spans="1:27" x14ac:dyDescent="0.3">
      <c r="A4578" s="238"/>
      <c r="B4578" s="241" t="str">
        <f t="shared" si="504"/>
        <v/>
      </c>
      <c r="C4578" s="239"/>
      <c r="D4578" s="240" t="str">
        <f>IF(C4578&lt;&gt;"",VLOOKUP(C4578,'BASE EQUIPOS'!$G$8:$H$22,2,0),"")</f>
        <v/>
      </c>
      <c r="E4578" s="241" t="str">
        <f>IF(C4578&lt;&gt;"",VLOOKUP(C4578,'BASE EQUIPOS'!$G$8:$I$22,3,0),"")</f>
        <v/>
      </c>
      <c r="F4578" s="241" t="str">
        <f>IF(C4578&lt;&gt;"",VLOOKUP(C4578,'BASE EQUIPOS'!$G$8:$J$22,4,0),"")</f>
        <v/>
      </c>
      <c r="G4578" s="242"/>
      <c r="H4578" s="233"/>
      <c r="I4578" s="241"/>
      <c r="J4578" s="241"/>
      <c r="K4578" s="241"/>
      <c r="L4578" s="239"/>
      <c r="M4578" s="244"/>
      <c r="N4578" s="245" t="str">
        <f t="shared" ca="1" si="498"/>
        <v/>
      </c>
      <c r="O4578" s="239"/>
      <c r="P4578" s="244"/>
      <c r="Q4578" s="245" t="str">
        <f t="shared" si="499"/>
        <v/>
      </c>
      <c r="U4578" s="246" t="str">
        <f>IFERROR(VLOOKUP(C4578,'BASE EQUIPOS'!$G$8:$O$22,9,0)," ")</f>
        <v xml:space="preserve"> </v>
      </c>
      <c r="V4578" s="232" t="str">
        <f t="shared" si="501"/>
        <v/>
      </c>
      <c r="W4578" s="232" t="str">
        <f t="shared" si="502"/>
        <v/>
      </c>
      <c r="X4578" s="232" t="str">
        <f>IFERROR(VLOOKUP(W4578,Datos!$P$4:$Q$18,2,0),"")</f>
        <v/>
      </c>
      <c r="Y4578" s="232" t="str">
        <f t="shared" si="503"/>
        <v/>
      </c>
      <c r="AA4578" s="314" t="str">
        <f t="shared" ca="1" si="500"/>
        <v/>
      </c>
    </row>
    <row r="4579" spans="1:27" x14ac:dyDescent="0.3">
      <c r="A4579" s="238"/>
      <c r="B4579" s="241" t="str">
        <f t="shared" si="504"/>
        <v/>
      </c>
      <c r="C4579" s="239"/>
      <c r="D4579" s="240" t="str">
        <f>IF(C4579&lt;&gt;"",VLOOKUP(C4579,'BASE EQUIPOS'!$G$8:$H$22,2,0),"")</f>
        <v/>
      </c>
      <c r="E4579" s="241" t="str">
        <f>IF(C4579&lt;&gt;"",VLOOKUP(C4579,'BASE EQUIPOS'!$G$8:$I$22,3,0),"")</f>
        <v/>
      </c>
      <c r="F4579" s="241" t="str">
        <f>IF(C4579&lt;&gt;"",VLOOKUP(C4579,'BASE EQUIPOS'!$G$8:$J$22,4,0),"")</f>
        <v/>
      </c>
      <c r="G4579" s="242"/>
      <c r="H4579" s="233"/>
      <c r="I4579" s="241"/>
      <c r="J4579" s="241"/>
      <c r="K4579" s="241"/>
      <c r="L4579" s="239"/>
      <c r="M4579" s="244"/>
      <c r="N4579" s="245" t="str">
        <f t="shared" ca="1" si="498"/>
        <v/>
      </c>
      <c r="O4579" s="239"/>
      <c r="P4579" s="244"/>
      <c r="Q4579" s="245" t="str">
        <f t="shared" si="499"/>
        <v/>
      </c>
      <c r="U4579" s="246" t="str">
        <f>IFERROR(VLOOKUP(C4579,'BASE EQUIPOS'!$G$8:$O$22,9,0)," ")</f>
        <v xml:space="preserve"> </v>
      </c>
      <c r="V4579" s="232" t="str">
        <f t="shared" si="501"/>
        <v/>
      </c>
      <c r="W4579" s="232" t="str">
        <f t="shared" si="502"/>
        <v/>
      </c>
      <c r="X4579" s="232" t="str">
        <f>IFERROR(VLOOKUP(W4579,Datos!$P$4:$Q$18,2,0),"")</f>
        <v/>
      </c>
      <c r="Y4579" s="232" t="str">
        <f t="shared" si="503"/>
        <v/>
      </c>
      <c r="AA4579" s="314" t="str">
        <f t="shared" ca="1" si="500"/>
        <v/>
      </c>
    </row>
    <row r="4580" spans="1:27" x14ac:dyDescent="0.3">
      <c r="A4580" s="238"/>
      <c r="B4580" s="241" t="str">
        <f t="shared" si="504"/>
        <v/>
      </c>
      <c r="C4580" s="239"/>
      <c r="D4580" s="240" t="str">
        <f>IF(C4580&lt;&gt;"",VLOOKUP(C4580,'BASE EQUIPOS'!$G$8:$H$22,2,0),"")</f>
        <v/>
      </c>
      <c r="E4580" s="241" t="str">
        <f>IF(C4580&lt;&gt;"",VLOOKUP(C4580,'BASE EQUIPOS'!$G$8:$I$22,3,0),"")</f>
        <v/>
      </c>
      <c r="F4580" s="241" t="str">
        <f>IF(C4580&lt;&gt;"",VLOOKUP(C4580,'BASE EQUIPOS'!$G$8:$J$22,4,0),"")</f>
        <v/>
      </c>
      <c r="G4580" s="242"/>
      <c r="H4580" s="233"/>
      <c r="I4580" s="241"/>
      <c r="J4580" s="241"/>
      <c r="K4580" s="241"/>
      <c r="L4580" s="239"/>
      <c r="M4580" s="244"/>
      <c r="N4580" s="245" t="str">
        <f t="shared" ca="1" si="498"/>
        <v/>
      </c>
      <c r="O4580" s="239"/>
      <c r="P4580" s="244"/>
      <c r="Q4580" s="245" t="str">
        <f t="shared" si="499"/>
        <v/>
      </c>
      <c r="U4580" s="246" t="str">
        <f>IFERROR(VLOOKUP(C4580,'BASE EQUIPOS'!$G$8:$O$22,9,0)," ")</f>
        <v xml:space="preserve"> </v>
      </c>
      <c r="V4580" s="232" t="str">
        <f t="shared" si="501"/>
        <v/>
      </c>
      <c r="W4580" s="232" t="str">
        <f t="shared" si="502"/>
        <v/>
      </c>
      <c r="X4580" s="232" t="str">
        <f>IFERROR(VLOOKUP(W4580,Datos!$P$4:$Q$18,2,0),"")</f>
        <v/>
      </c>
      <c r="Y4580" s="232" t="str">
        <f t="shared" si="503"/>
        <v/>
      </c>
      <c r="AA4580" s="314" t="str">
        <f t="shared" ca="1" si="500"/>
        <v/>
      </c>
    </row>
    <row r="4581" spans="1:27" x14ac:dyDescent="0.3">
      <c r="A4581" s="238"/>
      <c r="B4581" s="241" t="str">
        <f t="shared" si="504"/>
        <v/>
      </c>
      <c r="C4581" s="239"/>
      <c r="D4581" s="240" t="str">
        <f>IF(C4581&lt;&gt;"",VLOOKUP(C4581,'BASE EQUIPOS'!$G$8:$H$22,2,0),"")</f>
        <v/>
      </c>
      <c r="E4581" s="241" t="str">
        <f>IF(C4581&lt;&gt;"",VLOOKUP(C4581,'BASE EQUIPOS'!$G$8:$I$22,3,0),"")</f>
        <v/>
      </c>
      <c r="F4581" s="241" t="str">
        <f>IF(C4581&lt;&gt;"",VLOOKUP(C4581,'BASE EQUIPOS'!$G$8:$J$22,4,0),"")</f>
        <v/>
      </c>
      <c r="G4581" s="242"/>
      <c r="H4581" s="233"/>
      <c r="I4581" s="241"/>
      <c r="J4581" s="241"/>
      <c r="K4581" s="241"/>
      <c r="L4581" s="239"/>
      <c r="M4581" s="244"/>
      <c r="N4581" s="245" t="str">
        <f t="shared" ca="1" si="498"/>
        <v/>
      </c>
      <c r="O4581" s="239"/>
      <c r="P4581" s="244"/>
      <c r="Q4581" s="245" t="str">
        <f t="shared" si="499"/>
        <v/>
      </c>
      <c r="U4581" s="246" t="str">
        <f>IFERROR(VLOOKUP(C4581,'BASE EQUIPOS'!$G$8:$O$22,9,0)," ")</f>
        <v xml:space="preserve"> </v>
      </c>
      <c r="V4581" s="232" t="str">
        <f t="shared" si="501"/>
        <v/>
      </c>
      <c r="W4581" s="232" t="str">
        <f t="shared" si="502"/>
        <v/>
      </c>
      <c r="X4581" s="232" t="str">
        <f>IFERROR(VLOOKUP(W4581,Datos!$P$4:$Q$18,2,0),"")</f>
        <v/>
      </c>
      <c r="Y4581" s="232" t="str">
        <f t="shared" si="503"/>
        <v/>
      </c>
      <c r="AA4581" s="314" t="str">
        <f t="shared" ca="1" si="500"/>
        <v/>
      </c>
    </row>
    <row r="4582" spans="1:27" x14ac:dyDescent="0.3">
      <c r="A4582" s="238"/>
      <c r="B4582" s="241" t="str">
        <f t="shared" si="504"/>
        <v/>
      </c>
      <c r="C4582" s="239"/>
      <c r="D4582" s="240" t="str">
        <f>IF(C4582&lt;&gt;"",VLOOKUP(C4582,'BASE EQUIPOS'!$G$8:$H$22,2,0),"")</f>
        <v/>
      </c>
      <c r="E4582" s="241" t="str">
        <f>IF(C4582&lt;&gt;"",VLOOKUP(C4582,'BASE EQUIPOS'!$G$8:$I$22,3,0),"")</f>
        <v/>
      </c>
      <c r="F4582" s="241" t="str">
        <f>IF(C4582&lt;&gt;"",VLOOKUP(C4582,'BASE EQUIPOS'!$G$8:$J$22,4,0),"")</f>
        <v/>
      </c>
      <c r="G4582" s="242"/>
      <c r="H4582" s="233"/>
      <c r="I4582" s="241"/>
      <c r="J4582" s="241"/>
      <c r="K4582" s="241"/>
      <c r="L4582" s="239"/>
      <c r="M4582" s="244"/>
      <c r="N4582" s="245" t="str">
        <f t="shared" ca="1" si="498"/>
        <v/>
      </c>
      <c r="O4582" s="239"/>
      <c r="P4582" s="244"/>
      <c r="Q4582" s="245" t="str">
        <f t="shared" si="499"/>
        <v/>
      </c>
      <c r="U4582" s="246" t="str">
        <f>IFERROR(VLOOKUP(C4582,'BASE EQUIPOS'!$G$8:$O$22,9,0)," ")</f>
        <v xml:space="preserve"> </v>
      </c>
      <c r="V4582" s="232" t="str">
        <f t="shared" si="501"/>
        <v/>
      </c>
      <c r="W4582" s="232" t="str">
        <f t="shared" si="502"/>
        <v/>
      </c>
      <c r="X4582" s="232" t="str">
        <f>IFERROR(VLOOKUP(W4582,Datos!$P$4:$Q$18,2,0),"")</f>
        <v/>
      </c>
      <c r="Y4582" s="232" t="str">
        <f t="shared" si="503"/>
        <v/>
      </c>
      <c r="AA4582" s="314" t="str">
        <f t="shared" ca="1" si="500"/>
        <v/>
      </c>
    </row>
    <row r="4583" spans="1:27" x14ac:dyDescent="0.3">
      <c r="A4583" s="238"/>
      <c r="B4583" s="241" t="str">
        <f t="shared" si="504"/>
        <v/>
      </c>
      <c r="C4583" s="239"/>
      <c r="D4583" s="240" t="str">
        <f>IF(C4583&lt;&gt;"",VLOOKUP(C4583,'BASE EQUIPOS'!$G$8:$H$22,2,0),"")</f>
        <v/>
      </c>
      <c r="E4583" s="241" t="str">
        <f>IF(C4583&lt;&gt;"",VLOOKUP(C4583,'BASE EQUIPOS'!$G$8:$I$22,3,0),"")</f>
        <v/>
      </c>
      <c r="F4583" s="241" t="str">
        <f>IF(C4583&lt;&gt;"",VLOOKUP(C4583,'BASE EQUIPOS'!$G$8:$J$22,4,0),"")</f>
        <v/>
      </c>
      <c r="G4583" s="242"/>
      <c r="H4583" s="233"/>
      <c r="I4583" s="241"/>
      <c r="J4583" s="241"/>
      <c r="K4583" s="241"/>
      <c r="L4583" s="239"/>
      <c r="M4583" s="244"/>
      <c r="N4583" s="245" t="str">
        <f t="shared" ca="1" si="498"/>
        <v/>
      </c>
      <c r="O4583" s="239"/>
      <c r="P4583" s="244"/>
      <c r="Q4583" s="245" t="str">
        <f t="shared" si="499"/>
        <v/>
      </c>
      <c r="U4583" s="246" t="str">
        <f>IFERROR(VLOOKUP(C4583,'BASE EQUIPOS'!$G$8:$O$22,9,0)," ")</f>
        <v xml:space="preserve"> </v>
      </c>
      <c r="V4583" s="232" t="str">
        <f t="shared" si="501"/>
        <v/>
      </c>
      <c r="W4583" s="232" t="str">
        <f t="shared" si="502"/>
        <v/>
      </c>
      <c r="X4583" s="232" t="str">
        <f>IFERROR(VLOOKUP(W4583,Datos!$P$4:$Q$18,2,0),"")</f>
        <v/>
      </c>
      <c r="Y4583" s="232" t="str">
        <f t="shared" si="503"/>
        <v/>
      </c>
      <c r="AA4583" s="314" t="str">
        <f t="shared" ca="1" si="500"/>
        <v/>
      </c>
    </row>
    <row r="4584" spans="1:27" x14ac:dyDescent="0.3">
      <c r="A4584" s="238"/>
      <c r="B4584" s="241" t="str">
        <f t="shared" si="504"/>
        <v/>
      </c>
      <c r="C4584" s="239"/>
      <c r="D4584" s="240" t="str">
        <f>IF(C4584&lt;&gt;"",VLOOKUP(C4584,'BASE EQUIPOS'!$G$8:$H$22,2,0),"")</f>
        <v/>
      </c>
      <c r="E4584" s="241" t="str">
        <f>IF(C4584&lt;&gt;"",VLOOKUP(C4584,'BASE EQUIPOS'!$G$8:$I$22,3,0),"")</f>
        <v/>
      </c>
      <c r="F4584" s="241" t="str">
        <f>IF(C4584&lt;&gt;"",VLOOKUP(C4584,'BASE EQUIPOS'!$G$8:$J$22,4,0),"")</f>
        <v/>
      </c>
      <c r="G4584" s="242"/>
      <c r="H4584" s="233"/>
      <c r="I4584" s="241"/>
      <c r="J4584" s="241"/>
      <c r="K4584" s="241"/>
      <c r="L4584" s="239"/>
      <c r="M4584" s="244"/>
      <c r="N4584" s="245" t="str">
        <f t="shared" ca="1" si="498"/>
        <v/>
      </c>
      <c r="O4584" s="239"/>
      <c r="P4584" s="244"/>
      <c r="Q4584" s="245" t="str">
        <f t="shared" si="499"/>
        <v/>
      </c>
      <c r="U4584" s="246" t="str">
        <f>IFERROR(VLOOKUP(C4584,'BASE EQUIPOS'!$G$8:$O$22,9,0)," ")</f>
        <v xml:space="preserve"> </v>
      </c>
      <c r="V4584" s="232" t="str">
        <f t="shared" si="501"/>
        <v/>
      </c>
      <c r="W4584" s="232" t="str">
        <f t="shared" si="502"/>
        <v/>
      </c>
      <c r="X4584" s="232" t="str">
        <f>IFERROR(VLOOKUP(W4584,Datos!$P$4:$Q$18,2,0),"")</f>
        <v/>
      </c>
      <c r="Y4584" s="232" t="str">
        <f t="shared" si="503"/>
        <v/>
      </c>
      <c r="AA4584" s="314" t="str">
        <f t="shared" ca="1" si="500"/>
        <v/>
      </c>
    </row>
    <row r="4585" spans="1:27" x14ac:dyDescent="0.3">
      <c r="A4585" s="238"/>
      <c r="B4585" s="241" t="str">
        <f t="shared" si="504"/>
        <v/>
      </c>
      <c r="C4585" s="239"/>
      <c r="D4585" s="240" t="str">
        <f>IF(C4585&lt;&gt;"",VLOOKUP(C4585,'BASE EQUIPOS'!$G$8:$H$22,2,0),"")</f>
        <v/>
      </c>
      <c r="E4585" s="241" t="str">
        <f>IF(C4585&lt;&gt;"",VLOOKUP(C4585,'BASE EQUIPOS'!$G$8:$I$22,3,0),"")</f>
        <v/>
      </c>
      <c r="F4585" s="241" t="str">
        <f>IF(C4585&lt;&gt;"",VLOOKUP(C4585,'BASE EQUIPOS'!$G$8:$J$22,4,0),"")</f>
        <v/>
      </c>
      <c r="G4585" s="242"/>
      <c r="H4585" s="233"/>
      <c r="I4585" s="241"/>
      <c r="J4585" s="241"/>
      <c r="K4585" s="241"/>
      <c r="L4585" s="239"/>
      <c r="M4585" s="244"/>
      <c r="N4585" s="245" t="str">
        <f t="shared" ca="1" si="498"/>
        <v/>
      </c>
      <c r="O4585" s="239"/>
      <c r="P4585" s="244"/>
      <c r="Q4585" s="245" t="str">
        <f t="shared" si="499"/>
        <v/>
      </c>
      <c r="U4585" s="246" t="str">
        <f>IFERROR(VLOOKUP(C4585,'BASE EQUIPOS'!$G$8:$O$22,9,0)," ")</f>
        <v xml:space="preserve"> </v>
      </c>
      <c r="V4585" s="232" t="str">
        <f t="shared" si="501"/>
        <v/>
      </c>
      <c r="W4585" s="232" t="str">
        <f t="shared" si="502"/>
        <v/>
      </c>
      <c r="X4585" s="232" t="str">
        <f>IFERROR(VLOOKUP(W4585,Datos!$P$4:$Q$18,2,0),"")</f>
        <v/>
      </c>
      <c r="Y4585" s="232" t="str">
        <f t="shared" si="503"/>
        <v/>
      </c>
      <c r="AA4585" s="314" t="str">
        <f t="shared" ca="1" si="500"/>
        <v/>
      </c>
    </row>
    <row r="4586" spans="1:27" x14ac:dyDescent="0.3">
      <c r="A4586" s="238"/>
      <c r="B4586" s="241" t="str">
        <f t="shared" si="504"/>
        <v/>
      </c>
      <c r="C4586" s="239"/>
      <c r="D4586" s="240" t="str">
        <f>IF(C4586&lt;&gt;"",VLOOKUP(C4586,'BASE EQUIPOS'!$G$8:$H$22,2,0),"")</f>
        <v/>
      </c>
      <c r="E4586" s="241" t="str">
        <f>IF(C4586&lt;&gt;"",VLOOKUP(C4586,'BASE EQUIPOS'!$G$8:$I$22,3,0),"")</f>
        <v/>
      </c>
      <c r="F4586" s="241" t="str">
        <f>IF(C4586&lt;&gt;"",VLOOKUP(C4586,'BASE EQUIPOS'!$G$8:$J$22,4,0),"")</f>
        <v/>
      </c>
      <c r="G4586" s="242"/>
      <c r="H4586" s="233"/>
      <c r="I4586" s="241"/>
      <c r="J4586" s="241"/>
      <c r="K4586" s="241"/>
      <c r="L4586" s="239"/>
      <c r="M4586" s="244"/>
      <c r="N4586" s="245" t="str">
        <f t="shared" ca="1" si="498"/>
        <v/>
      </c>
      <c r="O4586" s="239"/>
      <c r="P4586" s="244"/>
      <c r="Q4586" s="245" t="str">
        <f t="shared" si="499"/>
        <v/>
      </c>
      <c r="U4586" s="246" t="str">
        <f>IFERROR(VLOOKUP(C4586,'BASE EQUIPOS'!$G$8:$O$22,9,0)," ")</f>
        <v xml:space="preserve"> </v>
      </c>
      <c r="V4586" s="232" t="str">
        <f t="shared" si="501"/>
        <v/>
      </c>
      <c r="W4586" s="232" t="str">
        <f t="shared" si="502"/>
        <v/>
      </c>
      <c r="X4586" s="232" t="str">
        <f>IFERROR(VLOOKUP(W4586,Datos!$P$4:$Q$18,2,0),"")</f>
        <v/>
      </c>
      <c r="Y4586" s="232" t="str">
        <f t="shared" si="503"/>
        <v/>
      </c>
      <c r="AA4586" s="314" t="str">
        <f t="shared" ca="1" si="500"/>
        <v/>
      </c>
    </row>
    <row r="4587" spans="1:27" x14ac:dyDescent="0.3">
      <c r="A4587" s="238"/>
      <c r="B4587" s="241" t="str">
        <f t="shared" si="504"/>
        <v/>
      </c>
      <c r="C4587" s="239"/>
      <c r="D4587" s="240" t="str">
        <f>IF(C4587&lt;&gt;"",VLOOKUP(C4587,'BASE EQUIPOS'!$G$8:$H$22,2,0),"")</f>
        <v/>
      </c>
      <c r="E4587" s="241" t="str">
        <f>IF(C4587&lt;&gt;"",VLOOKUP(C4587,'BASE EQUIPOS'!$G$8:$I$22,3,0),"")</f>
        <v/>
      </c>
      <c r="F4587" s="241" t="str">
        <f>IF(C4587&lt;&gt;"",VLOOKUP(C4587,'BASE EQUIPOS'!$G$8:$J$22,4,0),"")</f>
        <v/>
      </c>
      <c r="G4587" s="242"/>
      <c r="H4587" s="233"/>
      <c r="I4587" s="241"/>
      <c r="J4587" s="241"/>
      <c r="K4587" s="241"/>
      <c r="L4587" s="239"/>
      <c r="M4587" s="244"/>
      <c r="N4587" s="245" t="str">
        <f t="shared" ca="1" si="498"/>
        <v/>
      </c>
      <c r="O4587" s="239"/>
      <c r="P4587" s="244"/>
      <c r="Q4587" s="245" t="str">
        <f t="shared" si="499"/>
        <v/>
      </c>
      <c r="U4587" s="246" t="str">
        <f>IFERROR(VLOOKUP(C4587,'BASE EQUIPOS'!$G$8:$O$22,9,0)," ")</f>
        <v xml:space="preserve"> </v>
      </c>
      <c r="V4587" s="232" t="str">
        <f t="shared" si="501"/>
        <v/>
      </c>
      <c r="W4587" s="232" t="str">
        <f t="shared" si="502"/>
        <v/>
      </c>
      <c r="X4587" s="232" t="str">
        <f>IFERROR(VLOOKUP(W4587,Datos!$P$4:$Q$18,2,0),"")</f>
        <v/>
      </c>
      <c r="Y4587" s="232" t="str">
        <f t="shared" si="503"/>
        <v/>
      </c>
      <c r="AA4587" s="314" t="str">
        <f t="shared" ca="1" si="500"/>
        <v/>
      </c>
    </row>
    <row r="4588" spans="1:27" x14ac:dyDescent="0.3">
      <c r="A4588" s="238"/>
      <c r="B4588" s="241" t="str">
        <f t="shared" si="504"/>
        <v/>
      </c>
      <c r="C4588" s="239"/>
      <c r="D4588" s="240" t="str">
        <f>IF(C4588&lt;&gt;"",VLOOKUP(C4588,'BASE EQUIPOS'!$G$8:$H$22,2,0),"")</f>
        <v/>
      </c>
      <c r="E4588" s="241" t="str">
        <f>IF(C4588&lt;&gt;"",VLOOKUP(C4588,'BASE EQUIPOS'!$G$8:$I$22,3,0),"")</f>
        <v/>
      </c>
      <c r="F4588" s="241" t="str">
        <f>IF(C4588&lt;&gt;"",VLOOKUP(C4588,'BASE EQUIPOS'!$G$8:$J$22,4,0),"")</f>
        <v/>
      </c>
      <c r="G4588" s="242"/>
      <c r="H4588" s="233"/>
      <c r="I4588" s="241"/>
      <c r="J4588" s="241"/>
      <c r="K4588" s="241"/>
      <c r="L4588" s="239"/>
      <c r="M4588" s="244"/>
      <c r="N4588" s="245" t="str">
        <f t="shared" ca="1" si="498"/>
        <v/>
      </c>
      <c r="O4588" s="239"/>
      <c r="P4588" s="244"/>
      <c r="Q4588" s="245" t="str">
        <f t="shared" si="499"/>
        <v/>
      </c>
      <c r="U4588" s="246" t="str">
        <f>IFERROR(VLOOKUP(C4588,'BASE EQUIPOS'!$G$8:$O$22,9,0)," ")</f>
        <v xml:space="preserve"> </v>
      </c>
      <c r="V4588" s="232" t="str">
        <f t="shared" si="501"/>
        <v/>
      </c>
      <c r="W4588" s="232" t="str">
        <f t="shared" si="502"/>
        <v/>
      </c>
      <c r="X4588" s="232" t="str">
        <f>IFERROR(VLOOKUP(W4588,Datos!$P$4:$Q$18,2,0),"")</f>
        <v/>
      </c>
      <c r="Y4588" s="232" t="str">
        <f t="shared" si="503"/>
        <v/>
      </c>
      <c r="AA4588" s="314" t="str">
        <f t="shared" ca="1" si="500"/>
        <v/>
      </c>
    </row>
    <row r="4589" spans="1:27" x14ac:dyDescent="0.3">
      <c r="A4589" s="238"/>
      <c r="B4589" s="241" t="str">
        <f t="shared" si="504"/>
        <v/>
      </c>
      <c r="C4589" s="239"/>
      <c r="D4589" s="240" t="str">
        <f>IF(C4589&lt;&gt;"",VLOOKUP(C4589,'BASE EQUIPOS'!$G$8:$H$22,2,0),"")</f>
        <v/>
      </c>
      <c r="E4589" s="241" t="str">
        <f>IF(C4589&lt;&gt;"",VLOOKUP(C4589,'BASE EQUIPOS'!$G$8:$I$22,3,0),"")</f>
        <v/>
      </c>
      <c r="F4589" s="241" t="str">
        <f>IF(C4589&lt;&gt;"",VLOOKUP(C4589,'BASE EQUIPOS'!$G$8:$J$22,4,0),"")</f>
        <v/>
      </c>
      <c r="G4589" s="242"/>
      <c r="H4589" s="233"/>
      <c r="I4589" s="241"/>
      <c r="J4589" s="241"/>
      <c r="K4589" s="241"/>
      <c r="L4589" s="239"/>
      <c r="M4589" s="244"/>
      <c r="N4589" s="245" t="str">
        <f t="shared" ca="1" si="498"/>
        <v/>
      </c>
      <c r="O4589" s="239"/>
      <c r="P4589" s="244"/>
      <c r="Q4589" s="245" t="str">
        <f t="shared" si="499"/>
        <v/>
      </c>
      <c r="U4589" s="246" t="str">
        <f>IFERROR(VLOOKUP(C4589,'BASE EQUIPOS'!$G$8:$O$22,9,0)," ")</f>
        <v xml:space="preserve"> </v>
      </c>
      <c r="V4589" s="232" t="str">
        <f t="shared" si="501"/>
        <v/>
      </c>
      <c r="W4589" s="232" t="str">
        <f t="shared" si="502"/>
        <v/>
      </c>
      <c r="X4589" s="232" t="str">
        <f>IFERROR(VLOOKUP(W4589,Datos!$P$4:$Q$18,2,0),"")</f>
        <v/>
      </c>
      <c r="Y4589" s="232" t="str">
        <f t="shared" si="503"/>
        <v/>
      </c>
      <c r="AA4589" s="314" t="str">
        <f t="shared" ca="1" si="500"/>
        <v/>
      </c>
    </row>
    <row r="4590" spans="1:27" x14ac:dyDescent="0.3">
      <c r="A4590" s="238"/>
      <c r="B4590" s="241" t="str">
        <f t="shared" si="504"/>
        <v/>
      </c>
      <c r="C4590" s="239"/>
      <c r="D4590" s="240" t="str">
        <f>IF(C4590&lt;&gt;"",VLOOKUP(C4590,'BASE EQUIPOS'!$G$8:$H$22,2,0),"")</f>
        <v/>
      </c>
      <c r="E4590" s="241" t="str">
        <f>IF(C4590&lt;&gt;"",VLOOKUP(C4590,'BASE EQUIPOS'!$G$8:$I$22,3,0),"")</f>
        <v/>
      </c>
      <c r="F4590" s="241" t="str">
        <f>IF(C4590&lt;&gt;"",VLOOKUP(C4590,'BASE EQUIPOS'!$G$8:$J$22,4,0),"")</f>
        <v/>
      </c>
      <c r="G4590" s="242"/>
      <c r="H4590" s="233"/>
      <c r="I4590" s="241"/>
      <c r="J4590" s="241"/>
      <c r="K4590" s="241"/>
      <c r="L4590" s="239"/>
      <c r="M4590" s="244"/>
      <c r="N4590" s="245" t="str">
        <f t="shared" ca="1" si="498"/>
        <v/>
      </c>
      <c r="O4590" s="239"/>
      <c r="P4590" s="244"/>
      <c r="Q4590" s="245" t="str">
        <f t="shared" si="499"/>
        <v/>
      </c>
      <c r="U4590" s="246" t="str">
        <f>IFERROR(VLOOKUP(C4590,'BASE EQUIPOS'!$G$8:$O$22,9,0)," ")</f>
        <v xml:space="preserve"> </v>
      </c>
      <c r="V4590" s="232" t="str">
        <f t="shared" si="501"/>
        <v/>
      </c>
      <c r="W4590" s="232" t="str">
        <f t="shared" si="502"/>
        <v/>
      </c>
      <c r="X4590" s="232" t="str">
        <f>IFERROR(VLOOKUP(W4590,Datos!$P$4:$Q$18,2,0),"")</f>
        <v/>
      </c>
      <c r="Y4590" s="232" t="str">
        <f t="shared" si="503"/>
        <v/>
      </c>
      <c r="AA4590" s="314" t="str">
        <f t="shared" ca="1" si="500"/>
        <v/>
      </c>
    </row>
    <row r="4591" spans="1:27" x14ac:dyDescent="0.3">
      <c r="A4591" s="238"/>
      <c r="B4591" s="241" t="str">
        <f t="shared" si="504"/>
        <v/>
      </c>
      <c r="C4591" s="239"/>
      <c r="D4591" s="240" t="str">
        <f>IF(C4591&lt;&gt;"",VLOOKUP(C4591,'BASE EQUIPOS'!$G$8:$H$22,2,0),"")</f>
        <v/>
      </c>
      <c r="E4591" s="241" t="str">
        <f>IF(C4591&lt;&gt;"",VLOOKUP(C4591,'BASE EQUIPOS'!$G$8:$I$22,3,0),"")</f>
        <v/>
      </c>
      <c r="F4591" s="241" t="str">
        <f>IF(C4591&lt;&gt;"",VLOOKUP(C4591,'BASE EQUIPOS'!$G$8:$J$22,4,0),"")</f>
        <v/>
      </c>
      <c r="G4591" s="242"/>
      <c r="H4591" s="233"/>
      <c r="I4591" s="241"/>
      <c r="J4591" s="241"/>
      <c r="K4591" s="241"/>
      <c r="L4591" s="239"/>
      <c r="M4591" s="244"/>
      <c r="N4591" s="245" t="str">
        <f t="shared" ca="1" si="498"/>
        <v/>
      </c>
      <c r="O4591" s="239"/>
      <c r="P4591" s="244"/>
      <c r="Q4591" s="245" t="str">
        <f t="shared" si="499"/>
        <v/>
      </c>
      <c r="U4591" s="246" t="str">
        <f>IFERROR(VLOOKUP(C4591,'BASE EQUIPOS'!$G$8:$O$22,9,0)," ")</f>
        <v xml:space="preserve"> </v>
      </c>
      <c r="V4591" s="232" t="str">
        <f t="shared" si="501"/>
        <v/>
      </c>
      <c r="W4591" s="232" t="str">
        <f t="shared" si="502"/>
        <v/>
      </c>
      <c r="X4591" s="232" t="str">
        <f>IFERROR(VLOOKUP(W4591,Datos!$P$4:$Q$18,2,0),"")</f>
        <v/>
      </c>
      <c r="Y4591" s="232" t="str">
        <f t="shared" si="503"/>
        <v/>
      </c>
      <c r="AA4591" s="314" t="str">
        <f t="shared" ca="1" si="500"/>
        <v/>
      </c>
    </row>
    <row r="4592" spans="1:27" x14ac:dyDescent="0.3">
      <c r="A4592" s="238"/>
      <c r="B4592" s="241" t="str">
        <f t="shared" si="504"/>
        <v/>
      </c>
      <c r="C4592" s="239"/>
      <c r="D4592" s="240" t="str">
        <f>IF(C4592&lt;&gt;"",VLOOKUP(C4592,'BASE EQUIPOS'!$G$8:$H$22,2,0),"")</f>
        <v/>
      </c>
      <c r="E4592" s="241" t="str">
        <f>IF(C4592&lt;&gt;"",VLOOKUP(C4592,'BASE EQUIPOS'!$G$8:$I$22,3,0),"")</f>
        <v/>
      </c>
      <c r="F4592" s="241" t="str">
        <f>IF(C4592&lt;&gt;"",VLOOKUP(C4592,'BASE EQUIPOS'!$G$8:$J$22,4,0),"")</f>
        <v/>
      </c>
      <c r="G4592" s="242"/>
      <c r="H4592" s="233"/>
      <c r="I4592" s="241"/>
      <c r="J4592" s="241"/>
      <c r="K4592" s="241"/>
      <c r="L4592" s="239"/>
      <c r="M4592" s="244"/>
      <c r="N4592" s="245" t="str">
        <f t="shared" ca="1" si="498"/>
        <v/>
      </c>
      <c r="O4592" s="239"/>
      <c r="P4592" s="244"/>
      <c r="Q4592" s="245" t="str">
        <f t="shared" si="499"/>
        <v/>
      </c>
      <c r="U4592" s="246" t="str">
        <f>IFERROR(VLOOKUP(C4592,'BASE EQUIPOS'!$G$8:$O$22,9,0)," ")</f>
        <v xml:space="preserve"> </v>
      </c>
      <c r="V4592" s="232" t="str">
        <f t="shared" si="501"/>
        <v/>
      </c>
      <c r="W4592" s="232" t="str">
        <f t="shared" si="502"/>
        <v/>
      </c>
      <c r="X4592" s="232" t="str">
        <f>IFERROR(VLOOKUP(W4592,Datos!$P$4:$Q$18,2,0),"")</f>
        <v/>
      </c>
      <c r="Y4592" s="232" t="str">
        <f t="shared" si="503"/>
        <v/>
      </c>
      <c r="AA4592" s="314" t="str">
        <f t="shared" ca="1" si="500"/>
        <v/>
      </c>
    </row>
    <row r="4593" spans="1:27" x14ac:dyDescent="0.3">
      <c r="A4593" s="238"/>
      <c r="B4593" s="241" t="str">
        <f t="shared" si="504"/>
        <v/>
      </c>
      <c r="C4593" s="239"/>
      <c r="D4593" s="240" t="str">
        <f>IF(C4593&lt;&gt;"",VLOOKUP(C4593,'BASE EQUIPOS'!$G$8:$H$22,2,0),"")</f>
        <v/>
      </c>
      <c r="E4593" s="241" t="str">
        <f>IF(C4593&lt;&gt;"",VLOOKUP(C4593,'BASE EQUIPOS'!$G$8:$I$22,3,0),"")</f>
        <v/>
      </c>
      <c r="F4593" s="241" t="str">
        <f>IF(C4593&lt;&gt;"",VLOOKUP(C4593,'BASE EQUIPOS'!$G$8:$J$22,4,0),"")</f>
        <v/>
      </c>
      <c r="G4593" s="242"/>
      <c r="H4593" s="233"/>
      <c r="I4593" s="241"/>
      <c r="J4593" s="241"/>
      <c r="K4593" s="241"/>
      <c r="L4593" s="239"/>
      <c r="M4593" s="244"/>
      <c r="N4593" s="245" t="str">
        <f t="shared" ca="1" si="498"/>
        <v/>
      </c>
      <c r="O4593" s="239"/>
      <c r="P4593" s="244"/>
      <c r="Q4593" s="245" t="str">
        <f t="shared" si="499"/>
        <v/>
      </c>
      <c r="U4593" s="246" t="str">
        <f>IFERROR(VLOOKUP(C4593,'BASE EQUIPOS'!$G$8:$O$22,9,0)," ")</f>
        <v xml:space="preserve"> </v>
      </c>
      <c r="V4593" s="232" t="str">
        <f t="shared" si="501"/>
        <v/>
      </c>
      <c r="W4593" s="232" t="str">
        <f t="shared" si="502"/>
        <v/>
      </c>
      <c r="X4593" s="232" t="str">
        <f>IFERROR(VLOOKUP(W4593,Datos!$P$4:$Q$18,2,0),"")</f>
        <v/>
      </c>
      <c r="Y4593" s="232" t="str">
        <f t="shared" si="503"/>
        <v/>
      </c>
      <c r="AA4593" s="314" t="str">
        <f t="shared" ca="1" si="500"/>
        <v/>
      </c>
    </row>
    <row r="4594" spans="1:27" x14ac:dyDescent="0.3">
      <c r="A4594" s="238"/>
      <c r="B4594" s="241" t="str">
        <f t="shared" si="504"/>
        <v/>
      </c>
      <c r="C4594" s="239"/>
      <c r="D4594" s="240" t="str">
        <f>IF(C4594&lt;&gt;"",VLOOKUP(C4594,'BASE EQUIPOS'!$G$8:$H$22,2,0),"")</f>
        <v/>
      </c>
      <c r="E4594" s="241" t="str">
        <f>IF(C4594&lt;&gt;"",VLOOKUP(C4594,'BASE EQUIPOS'!$G$8:$I$22,3,0),"")</f>
        <v/>
      </c>
      <c r="F4594" s="241" t="str">
        <f>IF(C4594&lt;&gt;"",VLOOKUP(C4594,'BASE EQUIPOS'!$G$8:$J$22,4,0),"")</f>
        <v/>
      </c>
      <c r="G4594" s="242"/>
      <c r="H4594" s="233"/>
      <c r="I4594" s="241"/>
      <c r="J4594" s="241"/>
      <c r="K4594" s="241"/>
      <c r="L4594" s="239"/>
      <c r="M4594" s="244"/>
      <c r="N4594" s="245" t="str">
        <f t="shared" ca="1" si="498"/>
        <v/>
      </c>
      <c r="O4594" s="239"/>
      <c r="P4594" s="244"/>
      <c r="Q4594" s="245" t="str">
        <f t="shared" si="499"/>
        <v/>
      </c>
      <c r="U4594" s="246" t="str">
        <f>IFERROR(VLOOKUP(C4594,'BASE EQUIPOS'!$G$8:$O$22,9,0)," ")</f>
        <v xml:space="preserve"> </v>
      </c>
      <c r="V4594" s="232" t="str">
        <f t="shared" si="501"/>
        <v/>
      </c>
      <c r="W4594" s="232" t="str">
        <f t="shared" si="502"/>
        <v/>
      </c>
      <c r="X4594" s="232" t="str">
        <f>IFERROR(VLOOKUP(W4594,Datos!$P$4:$Q$18,2,0),"")</f>
        <v/>
      </c>
      <c r="Y4594" s="232" t="str">
        <f t="shared" si="503"/>
        <v/>
      </c>
      <c r="AA4594" s="314" t="str">
        <f t="shared" ca="1" si="500"/>
        <v/>
      </c>
    </row>
    <row r="4595" spans="1:27" x14ac:dyDescent="0.3">
      <c r="A4595" s="238"/>
      <c r="B4595" s="241" t="str">
        <f t="shared" si="504"/>
        <v/>
      </c>
      <c r="C4595" s="239"/>
      <c r="D4595" s="240" t="str">
        <f>IF(C4595&lt;&gt;"",VLOOKUP(C4595,'BASE EQUIPOS'!$G$8:$H$22,2,0),"")</f>
        <v/>
      </c>
      <c r="E4595" s="241" t="str">
        <f>IF(C4595&lt;&gt;"",VLOOKUP(C4595,'BASE EQUIPOS'!$G$8:$I$22,3,0),"")</f>
        <v/>
      </c>
      <c r="F4595" s="241" t="str">
        <f>IF(C4595&lt;&gt;"",VLOOKUP(C4595,'BASE EQUIPOS'!$G$8:$J$22,4,0),"")</f>
        <v/>
      </c>
      <c r="G4595" s="242"/>
      <c r="H4595" s="233"/>
      <c r="I4595" s="241"/>
      <c r="J4595" s="241"/>
      <c r="K4595" s="241"/>
      <c r="L4595" s="239"/>
      <c r="M4595" s="244"/>
      <c r="N4595" s="245" t="str">
        <f t="shared" ca="1" si="498"/>
        <v/>
      </c>
      <c r="O4595" s="239"/>
      <c r="P4595" s="244"/>
      <c r="Q4595" s="245" t="str">
        <f t="shared" si="499"/>
        <v/>
      </c>
      <c r="U4595" s="246" t="str">
        <f>IFERROR(VLOOKUP(C4595,'BASE EQUIPOS'!$G$8:$O$22,9,0)," ")</f>
        <v xml:space="preserve"> </v>
      </c>
      <c r="V4595" s="232" t="str">
        <f t="shared" si="501"/>
        <v/>
      </c>
      <c r="W4595" s="232" t="str">
        <f t="shared" si="502"/>
        <v/>
      </c>
      <c r="X4595" s="232" t="str">
        <f>IFERROR(VLOOKUP(W4595,Datos!$P$4:$Q$18,2,0),"")</f>
        <v/>
      </c>
      <c r="Y4595" s="232" t="str">
        <f t="shared" si="503"/>
        <v/>
      </c>
      <c r="AA4595" s="314" t="str">
        <f t="shared" ca="1" si="500"/>
        <v/>
      </c>
    </row>
    <row r="4596" spans="1:27" x14ac:dyDescent="0.3">
      <c r="A4596" s="238"/>
      <c r="B4596" s="241" t="str">
        <f t="shared" si="504"/>
        <v/>
      </c>
      <c r="C4596" s="239"/>
      <c r="D4596" s="240" t="str">
        <f>IF(C4596&lt;&gt;"",VLOOKUP(C4596,'BASE EQUIPOS'!$G$8:$H$22,2,0),"")</f>
        <v/>
      </c>
      <c r="E4596" s="241" t="str">
        <f>IF(C4596&lt;&gt;"",VLOOKUP(C4596,'BASE EQUIPOS'!$G$8:$I$22,3,0),"")</f>
        <v/>
      </c>
      <c r="F4596" s="241" t="str">
        <f>IF(C4596&lt;&gt;"",VLOOKUP(C4596,'BASE EQUIPOS'!$G$8:$J$22,4,0),"")</f>
        <v/>
      </c>
      <c r="G4596" s="242"/>
      <c r="H4596" s="233"/>
      <c r="I4596" s="241"/>
      <c r="J4596" s="241"/>
      <c r="K4596" s="241"/>
      <c r="L4596" s="239"/>
      <c r="M4596" s="244"/>
      <c r="N4596" s="245" t="str">
        <f t="shared" ca="1" si="498"/>
        <v/>
      </c>
      <c r="O4596" s="239"/>
      <c r="P4596" s="244"/>
      <c r="Q4596" s="245" t="str">
        <f t="shared" si="499"/>
        <v/>
      </c>
      <c r="U4596" s="246" t="str">
        <f>IFERROR(VLOOKUP(C4596,'BASE EQUIPOS'!$G$8:$O$22,9,0)," ")</f>
        <v xml:space="preserve"> </v>
      </c>
      <c r="V4596" s="232" t="str">
        <f t="shared" si="501"/>
        <v/>
      </c>
      <c r="W4596" s="232" t="str">
        <f t="shared" si="502"/>
        <v/>
      </c>
      <c r="X4596" s="232" t="str">
        <f>IFERROR(VLOOKUP(W4596,Datos!$P$4:$Q$18,2,0),"")</f>
        <v/>
      </c>
      <c r="Y4596" s="232" t="str">
        <f t="shared" si="503"/>
        <v/>
      </c>
      <c r="AA4596" s="314" t="str">
        <f t="shared" ca="1" si="500"/>
        <v/>
      </c>
    </row>
    <row r="4597" spans="1:27" x14ac:dyDescent="0.3">
      <c r="A4597" s="238"/>
      <c r="B4597" s="241" t="str">
        <f t="shared" si="504"/>
        <v/>
      </c>
      <c r="C4597" s="239"/>
      <c r="D4597" s="240" t="str">
        <f>IF(C4597&lt;&gt;"",VLOOKUP(C4597,'BASE EQUIPOS'!$G$8:$H$22,2,0),"")</f>
        <v/>
      </c>
      <c r="E4597" s="241" t="str">
        <f>IF(C4597&lt;&gt;"",VLOOKUP(C4597,'BASE EQUIPOS'!$G$8:$I$22,3,0),"")</f>
        <v/>
      </c>
      <c r="F4597" s="241" t="str">
        <f>IF(C4597&lt;&gt;"",VLOOKUP(C4597,'BASE EQUIPOS'!$G$8:$J$22,4,0),"")</f>
        <v/>
      </c>
      <c r="G4597" s="242"/>
      <c r="H4597" s="233"/>
      <c r="I4597" s="241"/>
      <c r="J4597" s="241"/>
      <c r="K4597" s="241"/>
      <c r="L4597" s="239"/>
      <c r="M4597" s="244"/>
      <c r="N4597" s="245" t="str">
        <f t="shared" ca="1" si="498"/>
        <v/>
      </c>
      <c r="O4597" s="239"/>
      <c r="P4597" s="244"/>
      <c r="Q4597" s="245" t="str">
        <f t="shared" si="499"/>
        <v/>
      </c>
      <c r="U4597" s="246" t="str">
        <f>IFERROR(VLOOKUP(C4597,'BASE EQUIPOS'!$G$8:$O$22,9,0)," ")</f>
        <v xml:space="preserve"> </v>
      </c>
      <c r="V4597" s="232" t="str">
        <f t="shared" si="501"/>
        <v/>
      </c>
      <c r="W4597" s="232" t="str">
        <f t="shared" si="502"/>
        <v/>
      </c>
      <c r="X4597" s="232" t="str">
        <f>IFERROR(VLOOKUP(W4597,Datos!$P$4:$Q$18,2,0),"")</f>
        <v/>
      </c>
      <c r="Y4597" s="232" t="str">
        <f t="shared" si="503"/>
        <v/>
      </c>
      <c r="AA4597" s="314" t="str">
        <f t="shared" ca="1" si="500"/>
        <v/>
      </c>
    </row>
    <row r="4598" spans="1:27" x14ac:dyDescent="0.3">
      <c r="A4598" s="238"/>
      <c r="B4598" s="241" t="str">
        <f t="shared" si="504"/>
        <v/>
      </c>
      <c r="C4598" s="239"/>
      <c r="D4598" s="240" t="str">
        <f>IF(C4598&lt;&gt;"",VLOOKUP(C4598,'BASE EQUIPOS'!$G$8:$H$22,2,0),"")</f>
        <v/>
      </c>
      <c r="E4598" s="241" t="str">
        <f>IF(C4598&lt;&gt;"",VLOOKUP(C4598,'BASE EQUIPOS'!$G$8:$I$22,3,0),"")</f>
        <v/>
      </c>
      <c r="F4598" s="241" t="str">
        <f>IF(C4598&lt;&gt;"",VLOOKUP(C4598,'BASE EQUIPOS'!$G$8:$J$22,4,0),"")</f>
        <v/>
      </c>
      <c r="G4598" s="242"/>
      <c r="H4598" s="233"/>
      <c r="I4598" s="241"/>
      <c r="J4598" s="241"/>
      <c r="K4598" s="241"/>
      <c r="L4598" s="239"/>
      <c r="M4598" s="244"/>
      <c r="N4598" s="245" t="str">
        <f t="shared" ca="1" si="498"/>
        <v/>
      </c>
      <c r="O4598" s="239"/>
      <c r="P4598" s="244"/>
      <c r="Q4598" s="245" t="str">
        <f t="shared" si="499"/>
        <v/>
      </c>
      <c r="U4598" s="246" t="str">
        <f>IFERROR(VLOOKUP(C4598,'BASE EQUIPOS'!$G$8:$O$22,9,0)," ")</f>
        <v xml:space="preserve"> </v>
      </c>
      <c r="V4598" s="232" t="str">
        <f t="shared" si="501"/>
        <v/>
      </c>
      <c r="W4598" s="232" t="str">
        <f t="shared" si="502"/>
        <v/>
      </c>
      <c r="X4598" s="232" t="str">
        <f>IFERROR(VLOOKUP(W4598,Datos!$P$4:$Q$18,2,0),"")</f>
        <v/>
      </c>
      <c r="Y4598" s="232" t="str">
        <f t="shared" si="503"/>
        <v/>
      </c>
      <c r="AA4598" s="314" t="str">
        <f t="shared" ca="1" si="500"/>
        <v/>
      </c>
    </row>
    <row r="4599" spans="1:27" x14ac:dyDescent="0.3">
      <c r="A4599" s="238"/>
      <c r="B4599" s="241" t="str">
        <f t="shared" si="504"/>
        <v/>
      </c>
      <c r="C4599" s="239"/>
      <c r="D4599" s="240" t="str">
        <f>IF(C4599&lt;&gt;"",VLOOKUP(C4599,'BASE EQUIPOS'!$G$8:$H$22,2,0),"")</f>
        <v/>
      </c>
      <c r="E4599" s="241" t="str">
        <f>IF(C4599&lt;&gt;"",VLOOKUP(C4599,'BASE EQUIPOS'!$G$8:$I$22,3,0),"")</f>
        <v/>
      </c>
      <c r="F4599" s="241" t="str">
        <f>IF(C4599&lt;&gt;"",VLOOKUP(C4599,'BASE EQUIPOS'!$G$8:$J$22,4,0),"")</f>
        <v/>
      </c>
      <c r="G4599" s="242"/>
      <c r="H4599" s="233"/>
      <c r="I4599" s="241"/>
      <c r="J4599" s="241"/>
      <c r="K4599" s="241"/>
      <c r="L4599" s="239"/>
      <c r="M4599" s="244"/>
      <c r="N4599" s="245" t="str">
        <f t="shared" ca="1" si="498"/>
        <v/>
      </c>
      <c r="O4599" s="239"/>
      <c r="P4599" s="244"/>
      <c r="Q4599" s="245" t="str">
        <f t="shared" si="499"/>
        <v/>
      </c>
      <c r="U4599" s="246" t="str">
        <f>IFERROR(VLOOKUP(C4599,'BASE EQUIPOS'!$G$8:$O$22,9,0)," ")</f>
        <v xml:space="preserve"> </v>
      </c>
      <c r="V4599" s="232" t="str">
        <f t="shared" si="501"/>
        <v/>
      </c>
      <c r="W4599" s="232" t="str">
        <f t="shared" si="502"/>
        <v/>
      </c>
      <c r="X4599" s="232" t="str">
        <f>IFERROR(VLOOKUP(W4599,Datos!$P$4:$Q$18,2,0),"")</f>
        <v/>
      </c>
      <c r="Y4599" s="232" t="str">
        <f t="shared" si="503"/>
        <v/>
      </c>
      <c r="AA4599" s="314" t="str">
        <f t="shared" ca="1" si="500"/>
        <v/>
      </c>
    </row>
    <row r="4600" spans="1:27" x14ac:dyDescent="0.3">
      <c r="A4600" s="238"/>
      <c r="B4600" s="241" t="str">
        <f t="shared" si="504"/>
        <v/>
      </c>
      <c r="C4600" s="239"/>
      <c r="D4600" s="240" t="str">
        <f>IF(C4600&lt;&gt;"",VLOOKUP(C4600,'BASE EQUIPOS'!$G$8:$H$22,2,0),"")</f>
        <v/>
      </c>
      <c r="E4600" s="241" t="str">
        <f>IF(C4600&lt;&gt;"",VLOOKUP(C4600,'BASE EQUIPOS'!$G$8:$I$22,3,0),"")</f>
        <v/>
      </c>
      <c r="F4600" s="241" t="str">
        <f>IF(C4600&lt;&gt;"",VLOOKUP(C4600,'BASE EQUIPOS'!$G$8:$J$22,4,0),"")</f>
        <v/>
      </c>
      <c r="G4600" s="242"/>
      <c r="H4600" s="233"/>
      <c r="I4600" s="241"/>
      <c r="J4600" s="241"/>
      <c r="K4600" s="241"/>
      <c r="L4600" s="239"/>
      <c r="M4600" s="244"/>
      <c r="N4600" s="245" t="str">
        <f t="shared" ca="1" si="498"/>
        <v/>
      </c>
      <c r="O4600" s="239"/>
      <c r="P4600" s="244"/>
      <c r="Q4600" s="245" t="str">
        <f t="shared" si="499"/>
        <v/>
      </c>
      <c r="U4600" s="246" t="str">
        <f>IFERROR(VLOOKUP(C4600,'BASE EQUIPOS'!$G$8:$O$22,9,0)," ")</f>
        <v xml:space="preserve"> </v>
      </c>
      <c r="V4600" s="232" t="str">
        <f t="shared" si="501"/>
        <v/>
      </c>
      <c r="W4600" s="232" t="str">
        <f t="shared" si="502"/>
        <v/>
      </c>
      <c r="X4600" s="232" t="str">
        <f>IFERROR(VLOOKUP(W4600,Datos!$P$4:$Q$18,2,0),"")</f>
        <v/>
      </c>
      <c r="Y4600" s="232" t="str">
        <f t="shared" si="503"/>
        <v/>
      </c>
      <c r="AA4600" s="314" t="str">
        <f t="shared" ca="1" si="500"/>
        <v/>
      </c>
    </row>
    <row r="4601" spans="1:27" x14ac:dyDescent="0.3">
      <c r="A4601" s="238"/>
      <c r="B4601" s="241" t="str">
        <f t="shared" si="504"/>
        <v/>
      </c>
      <c r="C4601" s="239"/>
      <c r="D4601" s="240" t="str">
        <f>IF(C4601&lt;&gt;"",VLOOKUP(C4601,'BASE EQUIPOS'!$G$8:$H$22,2,0),"")</f>
        <v/>
      </c>
      <c r="E4601" s="241" t="str">
        <f>IF(C4601&lt;&gt;"",VLOOKUP(C4601,'BASE EQUIPOS'!$G$8:$I$22,3,0),"")</f>
        <v/>
      </c>
      <c r="F4601" s="241" t="str">
        <f>IF(C4601&lt;&gt;"",VLOOKUP(C4601,'BASE EQUIPOS'!$G$8:$J$22,4,0),"")</f>
        <v/>
      </c>
      <c r="G4601" s="242"/>
      <c r="H4601" s="233"/>
      <c r="I4601" s="241"/>
      <c r="J4601" s="241"/>
      <c r="K4601" s="241"/>
      <c r="L4601" s="239"/>
      <c r="M4601" s="244"/>
      <c r="N4601" s="245" t="str">
        <f t="shared" ca="1" si="498"/>
        <v/>
      </c>
      <c r="O4601" s="239"/>
      <c r="P4601" s="244"/>
      <c r="Q4601" s="245" t="str">
        <f t="shared" si="499"/>
        <v/>
      </c>
      <c r="U4601" s="246" t="str">
        <f>IFERROR(VLOOKUP(C4601,'BASE EQUIPOS'!$G$8:$O$22,9,0)," ")</f>
        <v xml:space="preserve"> </v>
      </c>
      <c r="V4601" s="232" t="str">
        <f t="shared" si="501"/>
        <v/>
      </c>
      <c r="W4601" s="232" t="str">
        <f t="shared" si="502"/>
        <v/>
      </c>
      <c r="X4601" s="232" t="str">
        <f>IFERROR(VLOOKUP(W4601,Datos!$P$4:$Q$18,2,0),"")</f>
        <v/>
      </c>
      <c r="Y4601" s="232" t="str">
        <f t="shared" si="503"/>
        <v/>
      </c>
      <c r="AA4601" s="314" t="str">
        <f t="shared" ca="1" si="500"/>
        <v/>
      </c>
    </row>
    <row r="4602" spans="1:27" x14ac:dyDescent="0.3">
      <c r="A4602" s="238"/>
      <c r="B4602" s="241" t="str">
        <f t="shared" si="504"/>
        <v/>
      </c>
      <c r="C4602" s="239"/>
      <c r="D4602" s="240" t="str">
        <f>IF(C4602&lt;&gt;"",VLOOKUP(C4602,'BASE EQUIPOS'!$G$8:$H$22,2,0),"")</f>
        <v/>
      </c>
      <c r="E4602" s="241" t="str">
        <f>IF(C4602&lt;&gt;"",VLOOKUP(C4602,'BASE EQUIPOS'!$G$8:$I$22,3,0),"")</f>
        <v/>
      </c>
      <c r="F4602" s="241" t="str">
        <f>IF(C4602&lt;&gt;"",VLOOKUP(C4602,'BASE EQUIPOS'!$G$8:$J$22,4,0),"")</f>
        <v/>
      </c>
      <c r="G4602" s="242"/>
      <c r="H4602" s="233"/>
      <c r="I4602" s="241"/>
      <c r="J4602" s="241"/>
      <c r="K4602" s="241"/>
      <c r="L4602" s="239"/>
      <c r="M4602" s="244"/>
      <c r="N4602" s="245" t="str">
        <f t="shared" ca="1" si="498"/>
        <v/>
      </c>
      <c r="O4602" s="239"/>
      <c r="P4602" s="244"/>
      <c r="Q4602" s="245" t="str">
        <f t="shared" si="499"/>
        <v/>
      </c>
      <c r="U4602" s="246" t="str">
        <f>IFERROR(VLOOKUP(C4602,'BASE EQUIPOS'!$G$8:$O$22,9,0)," ")</f>
        <v xml:space="preserve"> </v>
      </c>
      <c r="V4602" s="232" t="str">
        <f t="shared" si="501"/>
        <v/>
      </c>
      <c r="W4602" s="232" t="str">
        <f t="shared" si="502"/>
        <v/>
      </c>
      <c r="X4602" s="232" t="str">
        <f>IFERROR(VLOOKUP(W4602,Datos!$P$4:$Q$18,2,0),"")</f>
        <v/>
      </c>
      <c r="Y4602" s="232" t="str">
        <f t="shared" si="503"/>
        <v/>
      </c>
      <c r="AA4602" s="314" t="str">
        <f t="shared" ca="1" si="500"/>
        <v/>
      </c>
    </row>
    <row r="4603" spans="1:27" x14ac:dyDescent="0.3">
      <c r="A4603" s="238"/>
      <c r="B4603" s="241" t="str">
        <f t="shared" si="504"/>
        <v/>
      </c>
      <c r="C4603" s="239"/>
      <c r="D4603" s="240" t="str">
        <f>IF(C4603&lt;&gt;"",VLOOKUP(C4603,'BASE EQUIPOS'!$G$8:$H$22,2,0),"")</f>
        <v/>
      </c>
      <c r="E4603" s="241" t="str">
        <f>IF(C4603&lt;&gt;"",VLOOKUP(C4603,'BASE EQUIPOS'!$G$8:$I$22,3,0),"")</f>
        <v/>
      </c>
      <c r="F4603" s="241" t="str">
        <f>IF(C4603&lt;&gt;"",VLOOKUP(C4603,'BASE EQUIPOS'!$G$8:$J$22,4,0),"")</f>
        <v/>
      </c>
      <c r="G4603" s="242"/>
      <c r="H4603" s="233"/>
      <c r="I4603" s="241"/>
      <c r="J4603" s="241"/>
      <c r="K4603" s="241"/>
      <c r="L4603" s="239"/>
      <c r="M4603" s="244"/>
      <c r="N4603" s="245" t="str">
        <f t="shared" ca="1" si="498"/>
        <v/>
      </c>
      <c r="O4603" s="239"/>
      <c r="P4603" s="244"/>
      <c r="Q4603" s="245" t="str">
        <f t="shared" si="499"/>
        <v/>
      </c>
      <c r="U4603" s="246" t="str">
        <f>IFERROR(VLOOKUP(C4603,'BASE EQUIPOS'!$G$8:$O$22,9,0)," ")</f>
        <v xml:space="preserve"> </v>
      </c>
      <c r="V4603" s="232" t="str">
        <f t="shared" si="501"/>
        <v/>
      </c>
      <c r="W4603" s="232" t="str">
        <f t="shared" si="502"/>
        <v/>
      </c>
      <c r="X4603" s="232" t="str">
        <f>IFERROR(VLOOKUP(W4603,Datos!$P$4:$Q$18,2,0),"")</f>
        <v/>
      </c>
      <c r="Y4603" s="232" t="str">
        <f t="shared" si="503"/>
        <v/>
      </c>
      <c r="AA4603" s="314" t="str">
        <f t="shared" ca="1" si="500"/>
        <v/>
      </c>
    </row>
    <row r="4604" spans="1:27" x14ac:dyDescent="0.3">
      <c r="A4604" s="238"/>
      <c r="B4604" s="241" t="str">
        <f t="shared" si="504"/>
        <v/>
      </c>
      <c r="C4604" s="239"/>
      <c r="D4604" s="240" t="str">
        <f>IF(C4604&lt;&gt;"",VLOOKUP(C4604,'BASE EQUIPOS'!$G$8:$H$22,2,0),"")</f>
        <v/>
      </c>
      <c r="E4604" s="241" t="str">
        <f>IF(C4604&lt;&gt;"",VLOOKUP(C4604,'BASE EQUIPOS'!$G$8:$I$22,3,0),"")</f>
        <v/>
      </c>
      <c r="F4604" s="241" t="str">
        <f>IF(C4604&lt;&gt;"",VLOOKUP(C4604,'BASE EQUIPOS'!$G$8:$J$22,4,0),"")</f>
        <v/>
      </c>
      <c r="G4604" s="242"/>
      <c r="H4604" s="233"/>
      <c r="I4604" s="241"/>
      <c r="J4604" s="241"/>
      <c r="K4604" s="241"/>
      <c r="L4604" s="239"/>
      <c r="M4604" s="244"/>
      <c r="N4604" s="245" t="str">
        <f t="shared" ca="1" si="498"/>
        <v/>
      </c>
      <c r="O4604" s="239"/>
      <c r="P4604" s="244"/>
      <c r="Q4604" s="245" t="str">
        <f t="shared" si="499"/>
        <v/>
      </c>
      <c r="U4604" s="246" t="str">
        <f>IFERROR(VLOOKUP(C4604,'BASE EQUIPOS'!$G$8:$O$22,9,0)," ")</f>
        <v xml:space="preserve"> </v>
      </c>
      <c r="V4604" s="232" t="str">
        <f t="shared" si="501"/>
        <v/>
      </c>
      <c r="W4604" s="232" t="str">
        <f t="shared" si="502"/>
        <v/>
      </c>
      <c r="X4604" s="232" t="str">
        <f>IFERROR(VLOOKUP(W4604,Datos!$P$4:$Q$18,2,0),"")</f>
        <v/>
      </c>
      <c r="Y4604" s="232" t="str">
        <f t="shared" si="503"/>
        <v/>
      </c>
      <c r="AA4604" s="314" t="str">
        <f t="shared" ca="1" si="500"/>
        <v/>
      </c>
    </row>
    <row r="4605" spans="1:27" x14ac:dyDescent="0.3">
      <c r="A4605" s="238"/>
      <c r="B4605" s="241" t="str">
        <f t="shared" si="504"/>
        <v/>
      </c>
      <c r="C4605" s="239"/>
      <c r="D4605" s="240" t="str">
        <f>IF(C4605&lt;&gt;"",VLOOKUP(C4605,'BASE EQUIPOS'!$G$8:$H$22,2,0),"")</f>
        <v/>
      </c>
      <c r="E4605" s="241" t="str">
        <f>IF(C4605&lt;&gt;"",VLOOKUP(C4605,'BASE EQUIPOS'!$G$8:$I$22,3,0),"")</f>
        <v/>
      </c>
      <c r="F4605" s="241" t="str">
        <f>IF(C4605&lt;&gt;"",VLOOKUP(C4605,'BASE EQUIPOS'!$G$8:$J$22,4,0),"")</f>
        <v/>
      </c>
      <c r="G4605" s="242"/>
      <c r="H4605" s="233"/>
      <c r="I4605" s="241"/>
      <c r="J4605" s="241"/>
      <c r="K4605" s="241"/>
      <c r="L4605" s="239"/>
      <c r="M4605" s="244"/>
      <c r="N4605" s="245" t="str">
        <f t="shared" ca="1" si="498"/>
        <v/>
      </c>
      <c r="O4605" s="239"/>
      <c r="P4605" s="244"/>
      <c r="Q4605" s="245" t="str">
        <f t="shared" si="499"/>
        <v/>
      </c>
      <c r="U4605" s="246" t="str">
        <f>IFERROR(VLOOKUP(C4605,'BASE EQUIPOS'!$G$8:$O$22,9,0)," ")</f>
        <v xml:space="preserve"> </v>
      </c>
      <c r="V4605" s="232" t="str">
        <f t="shared" si="501"/>
        <v/>
      </c>
      <c r="W4605" s="232" t="str">
        <f t="shared" si="502"/>
        <v/>
      </c>
      <c r="X4605" s="232" t="str">
        <f>IFERROR(VLOOKUP(W4605,Datos!$P$4:$Q$18,2,0),"")</f>
        <v/>
      </c>
      <c r="Y4605" s="232" t="str">
        <f t="shared" si="503"/>
        <v/>
      </c>
      <c r="AA4605" s="314" t="str">
        <f t="shared" ca="1" si="500"/>
        <v/>
      </c>
    </row>
    <row r="4606" spans="1:27" x14ac:dyDescent="0.3">
      <c r="A4606" s="238"/>
      <c r="B4606" s="241" t="str">
        <f t="shared" si="504"/>
        <v/>
      </c>
      <c r="C4606" s="239"/>
      <c r="D4606" s="240" t="str">
        <f>IF(C4606&lt;&gt;"",VLOOKUP(C4606,'BASE EQUIPOS'!$G$8:$H$22,2,0),"")</f>
        <v/>
      </c>
      <c r="E4606" s="241" t="str">
        <f>IF(C4606&lt;&gt;"",VLOOKUP(C4606,'BASE EQUIPOS'!$G$8:$I$22,3,0),"")</f>
        <v/>
      </c>
      <c r="F4606" s="241" t="str">
        <f>IF(C4606&lt;&gt;"",VLOOKUP(C4606,'BASE EQUIPOS'!$G$8:$J$22,4,0),"")</f>
        <v/>
      </c>
      <c r="G4606" s="242"/>
      <c r="H4606" s="233"/>
      <c r="I4606" s="241"/>
      <c r="J4606" s="241"/>
      <c r="K4606" s="241"/>
      <c r="L4606" s="239"/>
      <c r="M4606" s="244"/>
      <c r="N4606" s="245" t="str">
        <f t="shared" ca="1" si="498"/>
        <v/>
      </c>
      <c r="O4606" s="239"/>
      <c r="P4606" s="244"/>
      <c r="Q4606" s="245" t="str">
        <f t="shared" si="499"/>
        <v/>
      </c>
      <c r="U4606" s="246" t="str">
        <f>IFERROR(VLOOKUP(C4606,'BASE EQUIPOS'!$G$8:$O$22,9,0)," ")</f>
        <v xml:space="preserve"> </v>
      </c>
      <c r="V4606" s="232" t="str">
        <f t="shared" si="501"/>
        <v/>
      </c>
      <c r="W4606" s="232" t="str">
        <f t="shared" si="502"/>
        <v/>
      </c>
      <c r="X4606" s="232" t="str">
        <f>IFERROR(VLOOKUP(W4606,Datos!$P$4:$Q$18,2,0),"")</f>
        <v/>
      </c>
      <c r="Y4606" s="232" t="str">
        <f t="shared" si="503"/>
        <v/>
      </c>
      <c r="AA4606" s="314" t="str">
        <f t="shared" ca="1" si="500"/>
        <v/>
      </c>
    </row>
    <row r="4607" spans="1:27" x14ac:dyDescent="0.3">
      <c r="A4607" s="238"/>
      <c r="B4607" s="241" t="str">
        <f t="shared" si="504"/>
        <v/>
      </c>
      <c r="C4607" s="239"/>
      <c r="D4607" s="240" t="str">
        <f>IF(C4607&lt;&gt;"",VLOOKUP(C4607,'BASE EQUIPOS'!$G$8:$H$22,2,0),"")</f>
        <v/>
      </c>
      <c r="E4607" s="241" t="str">
        <f>IF(C4607&lt;&gt;"",VLOOKUP(C4607,'BASE EQUIPOS'!$G$8:$I$22,3,0),"")</f>
        <v/>
      </c>
      <c r="F4607" s="241" t="str">
        <f>IF(C4607&lt;&gt;"",VLOOKUP(C4607,'BASE EQUIPOS'!$G$8:$J$22,4,0),"")</f>
        <v/>
      </c>
      <c r="G4607" s="242"/>
      <c r="H4607" s="233"/>
      <c r="I4607" s="241"/>
      <c r="J4607" s="241"/>
      <c r="K4607" s="241"/>
      <c r="L4607" s="239"/>
      <c r="M4607" s="244"/>
      <c r="N4607" s="245" t="str">
        <f t="shared" ca="1" si="498"/>
        <v/>
      </c>
      <c r="O4607" s="239"/>
      <c r="P4607" s="244"/>
      <c r="Q4607" s="245" t="str">
        <f t="shared" si="499"/>
        <v/>
      </c>
      <c r="U4607" s="246" t="str">
        <f>IFERROR(VLOOKUP(C4607,'BASE EQUIPOS'!$G$8:$O$22,9,0)," ")</f>
        <v xml:space="preserve"> </v>
      </c>
      <c r="V4607" s="232" t="str">
        <f t="shared" si="501"/>
        <v/>
      </c>
      <c r="W4607" s="232" t="str">
        <f t="shared" si="502"/>
        <v/>
      </c>
      <c r="X4607" s="232" t="str">
        <f>IFERROR(VLOOKUP(W4607,Datos!$P$4:$Q$18,2,0),"")</f>
        <v/>
      </c>
      <c r="Y4607" s="232" t="str">
        <f t="shared" si="503"/>
        <v/>
      </c>
      <c r="AA4607" s="314" t="str">
        <f t="shared" ca="1" si="500"/>
        <v/>
      </c>
    </row>
    <row r="4608" spans="1:27" x14ac:dyDescent="0.3">
      <c r="A4608" s="238"/>
      <c r="B4608" s="241" t="str">
        <f t="shared" si="504"/>
        <v/>
      </c>
      <c r="C4608" s="239"/>
      <c r="D4608" s="240" t="str">
        <f>IF(C4608&lt;&gt;"",VLOOKUP(C4608,'BASE EQUIPOS'!$G$8:$H$22,2,0),"")</f>
        <v/>
      </c>
      <c r="E4608" s="241" t="str">
        <f>IF(C4608&lt;&gt;"",VLOOKUP(C4608,'BASE EQUIPOS'!$G$8:$I$22,3,0),"")</f>
        <v/>
      </c>
      <c r="F4608" s="241" t="str">
        <f>IF(C4608&lt;&gt;"",VLOOKUP(C4608,'BASE EQUIPOS'!$G$8:$J$22,4,0),"")</f>
        <v/>
      </c>
      <c r="G4608" s="242"/>
      <c r="H4608" s="233"/>
      <c r="I4608" s="241"/>
      <c r="J4608" s="241"/>
      <c r="K4608" s="241"/>
      <c r="L4608" s="239"/>
      <c r="M4608" s="244"/>
      <c r="N4608" s="245" t="str">
        <f t="shared" ca="1" si="498"/>
        <v/>
      </c>
      <c r="O4608" s="239"/>
      <c r="P4608" s="244"/>
      <c r="Q4608" s="245" t="str">
        <f t="shared" si="499"/>
        <v/>
      </c>
      <c r="U4608" s="246" t="str">
        <f>IFERROR(VLOOKUP(C4608,'BASE EQUIPOS'!$G$8:$O$22,9,0)," ")</f>
        <v xml:space="preserve"> </v>
      </c>
      <c r="V4608" s="232" t="str">
        <f t="shared" si="501"/>
        <v/>
      </c>
      <c r="W4608" s="232" t="str">
        <f t="shared" si="502"/>
        <v/>
      </c>
      <c r="X4608" s="232" t="str">
        <f>IFERROR(VLOOKUP(W4608,Datos!$P$4:$Q$18,2,0),"")</f>
        <v/>
      </c>
      <c r="Y4608" s="232" t="str">
        <f t="shared" si="503"/>
        <v/>
      </c>
      <c r="AA4608" s="314" t="str">
        <f t="shared" ca="1" si="500"/>
        <v/>
      </c>
    </row>
    <row r="4609" spans="1:27" x14ac:dyDescent="0.3">
      <c r="A4609" s="238"/>
      <c r="B4609" s="241" t="str">
        <f t="shared" si="504"/>
        <v/>
      </c>
      <c r="C4609" s="239"/>
      <c r="D4609" s="240" t="str">
        <f>IF(C4609&lt;&gt;"",VLOOKUP(C4609,'BASE EQUIPOS'!$G$8:$H$22,2,0),"")</f>
        <v/>
      </c>
      <c r="E4609" s="241" t="str">
        <f>IF(C4609&lt;&gt;"",VLOOKUP(C4609,'BASE EQUIPOS'!$G$8:$I$22,3,0),"")</f>
        <v/>
      </c>
      <c r="F4609" s="241" t="str">
        <f>IF(C4609&lt;&gt;"",VLOOKUP(C4609,'BASE EQUIPOS'!$G$8:$J$22,4,0),"")</f>
        <v/>
      </c>
      <c r="G4609" s="242"/>
      <c r="H4609" s="233"/>
      <c r="I4609" s="241"/>
      <c r="J4609" s="241"/>
      <c r="K4609" s="241"/>
      <c r="L4609" s="239"/>
      <c r="M4609" s="244"/>
      <c r="N4609" s="245" t="str">
        <f t="shared" ca="1" si="498"/>
        <v/>
      </c>
      <c r="O4609" s="239"/>
      <c r="P4609" s="244"/>
      <c r="Q4609" s="245" t="str">
        <f t="shared" si="499"/>
        <v/>
      </c>
      <c r="U4609" s="246" t="str">
        <f>IFERROR(VLOOKUP(C4609,'BASE EQUIPOS'!$G$8:$O$22,9,0)," ")</f>
        <v xml:space="preserve"> </v>
      </c>
      <c r="V4609" s="232" t="str">
        <f t="shared" si="501"/>
        <v/>
      </c>
      <c r="W4609" s="232" t="str">
        <f t="shared" si="502"/>
        <v/>
      </c>
      <c r="X4609" s="232" t="str">
        <f>IFERROR(VLOOKUP(W4609,Datos!$P$4:$Q$18,2,0),"")</f>
        <v/>
      </c>
      <c r="Y4609" s="232" t="str">
        <f t="shared" si="503"/>
        <v/>
      </c>
      <c r="AA4609" s="314" t="str">
        <f t="shared" ca="1" si="500"/>
        <v/>
      </c>
    </row>
    <row r="4610" spans="1:27" x14ac:dyDescent="0.3">
      <c r="A4610" s="238"/>
      <c r="B4610" s="241" t="str">
        <f t="shared" si="504"/>
        <v/>
      </c>
      <c r="C4610" s="239"/>
      <c r="D4610" s="240" t="str">
        <f>IF(C4610&lt;&gt;"",VLOOKUP(C4610,'BASE EQUIPOS'!$G$8:$H$22,2,0),"")</f>
        <v/>
      </c>
      <c r="E4610" s="241" t="str">
        <f>IF(C4610&lt;&gt;"",VLOOKUP(C4610,'BASE EQUIPOS'!$G$8:$I$22,3,0),"")</f>
        <v/>
      </c>
      <c r="F4610" s="241" t="str">
        <f>IF(C4610&lt;&gt;"",VLOOKUP(C4610,'BASE EQUIPOS'!$G$8:$J$22,4,0),"")</f>
        <v/>
      </c>
      <c r="G4610" s="242"/>
      <c r="H4610" s="233"/>
      <c r="I4610" s="241"/>
      <c r="J4610" s="241"/>
      <c r="K4610" s="241"/>
      <c r="L4610" s="239"/>
      <c r="M4610" s="244"/>
      <c r="N4610" s="245" t="str">
        <f t="shared" ca="1" si="498"/>
        <v/>
      </c>
      <c r="O4610" s="239"/>
      <c r="P4610" s="244"/>
      <c r="Q4610" s="245" t="str">
        <f t="shared" si="499"/>
        <v/>
      </c>
      <c r="U4610" s="246" t="str">
        <f>IFERROR(VLOOKUP(C4610,'BASE EQUIPOS'!$G$8:$O$22,9,0)," ")</f>
        <v xml:space="preserve"> </v>
      </c>
      <c r="V4610" s="232" t="str">
        <f t="shared" si="501"/>
        <v/>
      </c>
      <c r="W4610" s="232" t="str">
        <f t="shared" si="502"/>
        <v/>
      </c>
      <c r="X4610" s="232" t="str">
        <f>IFERROR(VLOOKUP(W4610,Datos!$P$4:$Q$18,2,0),"")</f>
        <v/>
      </c>
      <c r="Y4610" s="232" t="str">
        <f t="shared" si="503"/>
        <v/>
      </c>
      <c r="AA4610" s="314" t="str">
        <f t="shared" ca="1" si="500"/>
        <v/>
      </c>
    </row>
    <row r="4611" spans="1:27" x14ac:dyDescent="0.3">
      <c r="A4611" s="238"/>
      <c r="B4611" s="241" t="str">
        <f t="shared" si="504"/>
        <v/>
      </c>
      <c r="C4611" s="239"/>
      <c r="D4611" s="240" t="str">
        <f>IF(C4611&lt;&gt;"",VLOOKUP(C4611,'BASE EQUIPOS'!$G$8:$H$22,2,0),"")</f>
        <v/>
      </c>
      <c r="E4611" s="241" t="str">
        <f>IF(C4611&lt;&gt;"",VLOOKUP(C4611,'BASE EQUIPOS'!$G$8:$I$22,3,0),"")</f>
        <v/>
      </c>
      <c r="F4611" s="241" t="str">
        <f>IF(C4611&lt;&gt;"",VLOOKUP(C4611,'BASE EQUIPOS'!$G$8:$J$22,4,0),"")</f>
        <v/>
      </c>
      <c r="G4611" s="242"/>
      <c r="H4611" s="233"/>
      <c r="I4611" s="241"/>
      <c r="J4611" s="241"/>
      <c r="K4611" s="241"/>
      <c r="L4611" s="239"/>
      <c r="M4611" s="244"/>
      <c r="N4611" s="245" t="str">
        <f t="shared" ca="1" si="498"/>
        <v/>
      </c>
      <c r="O4611" s="239"/>
      <c r="P4611" s="244"/>
      <c r="Q4611" s="245" t="str">
        <f t="shared" si="499"/>
        <v/>
      </c>
      <c r="U4611" s="246" t="str">
        <f>IFERROR(VLOOKUP(C4611,'BASE EQUIPOS'!$G$8:$O$22,9,0)," ")</f>
        <v xml:space="preserve"> </v>
      </c>
      <c r="V4611" s="232" t="str">
        <f t="shared" si="501"/>
        <v/>
      </c>
      <c r="W4611" s="232" t="str">
        <f t="shared" si="502"/>
        <v/>
      </c>
      <c r="X4611" s="232" t="str">
        <f>IFERROR(VLOOKUP(W4611,Datos!$P$4:$Q$18,2,0),"")</f>
        <v/>
      </c>
      <c r="Y4611" s="232" t="str">
        <f t="shared" si="503"/>
        <v/>
      </c>
      <c r="AA4611" s="314" t="str">
        <f t="shared" ca="1" si="500"/>
        <v/>
      </c>
    </row>
    <row r="4612" spans="1:27" x14ac:dyDescent="0.3">
      <c r="A4612" s="238"/>
      <c r="B4612" s="241" t="str">
        <f t="shared" si="504"/>
        <v/>
      </c>
      <c r="C4612" s="239"/>
      <c r="D4612" s="240" t="str">
        <f>IF(C4612&lt;&gt;"",VLOOKUP(C4612,'BASE EQUIPOS'!$G$8:$H$22,2,0),"")</f>
        <v/>
      </c>
      <c r="E4612" s="241" t="str">
        <f>IF(C4612&lt;&gt;"",VLOOKUP(C4612,'BASE EQUIPOS'!$G$8:$I$22,3,0),"")</f>
        <v/>
      </c>
      <c r="F4612" s="241" t="str">
        <f>IF(C4612&lt;&gt;"",VLOOKUP(C4612,'BASE EQUIPOS'!$G$8:$J$22,4,0),"")</f>
        <v/>
      </c>
      <c r="G4612" s="242"/>
      <c r="H4612" s="233"/>
      <c r="I4612" s="241"/>
      <c r="J4612" s="241"/>
      <c r="K4612" s="241"/>
      <c r="L4612" s="239"/>
      <c r="M4612" s="244"/>
      <c r="N4612" s="245" t="str">
        <f t="shared" ca="1" si="498"/>
        <v/>
      </c>
      <c r="O4612" s="239"/>
      <c r="P4612" s="244"/>
      <c r="Q4612" s="245" t="str">
        <f t="shared" si="499"/>
        <v/>
      </c>
      <c r="U4612" s="246" t="str">
        <f>IFERROR(VLOOKUP(C4612,'BASE EQUIPOS'!$G$8:$O$22,9,0)," ")</f>
        <v xml:space="preserve"> </v>
      </c>
      <c r="V4612" s="232" t="str">
        <f t="shared" si="501"/>
        <v/>
      </c>
      <c r="W4612" s="232" t="str">
        <f t="shared" si="502"/>
        <v/>
      </c>
      <c r="X4612" s="232" t="str">
        <f>IFERROR(VLOOKUP(W4612,Datos!$P$4:$Q$18,2,0),"")</f>
        <v/>
      </c>
      <c r="Y4612" s="232" t="str">
        <f t="shared" si="503"/>
        <v/>
      </c>
      <c r="AA4612" s="314" t="str">
        <f t="shared" ca="1" si="500"/>
        <v/>
      </c>
    </row>
    <row r="4613" spans="1:27" x14ac:dyDescent="0.3">
      <c r="A4613" s="238"/>
      <c r="B4613" s="241" t="str">
        <f t="shared" si="504"/>
        <v/>
      </c>
      <c r="C4613" s="239"/>
      <c r="D4613" s="240" t="str">
        <f>IF(C4613&lt;&gt;"",VLOOKUP(C4613,'BASE EQUIPOS'!$G$8:$H$22,2,0),"")</f>
        <v/>
      </c>
      <c r="E4613" s="241" t="str">
        <f>IF(C4613&lt;&gt;"",VLOOKUP(C4613,'BASE EQUIPOS'!$G$8:$I$22,3,0),"")</f>
        <v/>
      </c>
      <c r="F4613" s="241" t="str">
        <f>IF(C4613&lt;&gt;"",VLOOKUP(C4613,'BASE EQUIPOS'!$G$8:$J$22,4,0),"")</f>
        <v/>
      </c>
      <c r="G4613" s="242"/>
      <c r="H4613" s="233"/>
      <c r="I4613" s="241"/>
      <c r="J4613" s="241"/>
      <c r="K4613" s="241"/>
      <c r="L4613" s="239"/>
      <c r="M4613" s="244"/>
      <c r="N4613" s="245" t="str">
        <f t="shared" ca="1" si="498"/>
        <v/>
      </c>
      <c r="O4613" s="239"/>
      <c r="P4613" s="244"/>
      <c r="Q4613" s="245" t="str">
        <f t="shared" si="499"/>
        <v/>
      </c>
      <c r="U4613" s="246" t="str">
        <f>IFERROR(VLOOKUP(C4613,'BASE EQUIPOS'!$G$8:$O$22,9,0)," ")</f>
        <v xml:space="preserve"> </v>
      </c>
      <c r="V4613" s="232" t="str">
        <f t="shared" si="501"/>
        <v/>
      </c>
      <c r="W4613" s="232" t="str">
        <f t="shared" si="502"/>
        <v/>
      </c>
      <c r="X4613" s="232" t="str">
        <f>IFERROR(VLOOKUP(W4613,Datos!$P$4:$Q$18,2,0),"")</f>
        <v/>
      </c>
      <c r="Y4613" s="232" t="str">
        <f t="shared" si="503"/>
        <v/>
      </c>
      <c r="AA4613" s="314" t="str">
        <f t="shared" ca="1" si="500"/>
        <v/>
      </c>
    </row>
    <row r="4614" spans="1:27" x14ac:dyDescent="0.3">
      <c r="A4614" s="238"/>
      <c r="B4614" s="241" t="str">
        <f t="shared" si="504"/>
        <v/>
      </c>
      <c r="C4614" s="239"/>
      <c r="D4614" s="240" t="str">
        <f>IF(C4614&lt;&gt;"",VLOOKUP(C4614,'BASE EQUIPOS'!$G$8:$H$22,2,0),"")</f>
        <v/>
      </c>
      <c r="E4614" s="241" t="str">
        <f>IF(C4614&lt;&gt;"",VLOOKUP(C4614,'BASE EQUIPOS'!$G$8:$I$22,3,0),"")</f>
        <v/>
      </c>
      <c r="F4614" s="241" t="str">
        <f>IF(C4614&lt;&gt;"",VLOOKUP(C4614,'BASE EQUIPOS'!$G$8:$J$22,4,0),"")</f>
        <v/>
      </c>
      <c r="G4614" s="242"/>
      <c r="H4614" s="233"/>
      <c r="I4614" s="241"/>
      <c r="J4614" s="241"/>
      <c r="K4614" s="241"/>
      <c r="L4614" s="239"/>
      <c r="M4614" s="244"/>
      <c r="N4614" s="245" t="str">
        <f t="shared" ca="1" si="498"/>
        <v/>
      </c>
      <c r="O4614" s="239"/>
      <c r="P4614" s="244"/>
      <c r="Q4614" s="245" t="str">
        <f t="shared" si="499"/>
        <v/>
      </c>
      <c r="U4614" s="246" t="str">
        <f>IFERROR(VLOOKUP(C4614,'BASE EQUIPOS'!$G$8:$O$22,9,0)," ")</f>
        <v xml:space="preserve"> </v>
      </c>
      <c r="V4614" s="232" t="str">
        <f t="shared" si="501"/>
        <v/>
      </c>
      <c r="W4614" s="232" t="str">
        <f t="shared" si="502"/>
        <v/>
      </c>
      <c r="X4614" s="232" t="str">
        <f>IFERROR(VLOOKUP(W4614,Datos!$P$4:$Q$18,2,0),"")</f>
        <v/>
      </c>
      <c r="Y4614" s="232" t="str">
        <f t="shared" si="503"/>
        <v/>
      </c>
      <c r="AA4614" s="314" t="str">
        <f t="shared" ca="1" si="500"/>
        <v/>
      </c>
    </row>
    <row r="4615" spans="1:27" x14ac:dyDescent="0.3">
      <c r="A4615" s="238"/>
      <c r="B4615" s="241" t="str">
        <f t="shared" si="504"/>
        <v/>
      </c>
      <c r="C4615" s="239"/>
      <c r="D4615" s="240" t="str">
        <f>IF(C4615&lt;&gt;"",VLOOKUP(C4615,'BASE EQUIPOS'!$G$8:$H$22,2,0),"")</f>
        <v/>
      </c>
      <c r="E4615" s="241" t="str">
        <f>IF(C4615&lt;&gt;"",VLOOKUP(C4615,'BASE EQUIPOS'!$G$8:$I$22,3,0),"")</f>
        <v/>
      </c>
      <c r="F4615" s="241" t="str">
        <f>IF(C4615&lt;&gt;"",VLOOKUP(C4615,'BASE EQUIPOS'!$G$8:$J$22,4,0),"")</f>
        <v/>
      </c>
      <c r="G4615" s="242"/>
      <c r="H4615" s="233"/>
      <c r="I4615" s="241"/>
      <c r="J4615" s="241"/>
      <c r="K4615" s="241"/>
      <c r="L4615" s="239"/>
      <c r="M4615" s="244"/>
      <c r="N4615" s="245" t="str">
        <f t="shared" ca="1" si="498"/>
        <v/>
      </c>
      <c r="O4615" s="239"/>
      <c r="P4615" s="244"/>
      <c r="Q4615" s="245" t="str">
        <f t="shared" si="499"/>
        <v/>
      </c>
      <c r="U4615" s="246" t="str">
        <f>IFERROR(VLOOKUP(C4615,'BASE EQUIPOS'!$G$8:$O$22,9,0)," ")</f>
        <v xml:space="preserve"> </v>
      </c>
      <c r="V4615" s="232" t="str">
        <f t="shared" si="501"/>
        <v/>
      </c>
      <c r="W4615" s="232" t="str">
        <f t="shared" si="502"/>
        <v/>
      </c>
      <c r="X4615" s="232" t="str">
        <f>IFERROR(VLOOKUP(W4615,Datos!$P$4:$Q$18,2,0),"")</f>
        <v/>
      </c>
      <c r="Y4615" s="232" t="str">
        <f t="shared" si="503"/>
        <v/>
      </c>
      <c r="AA4615" s="314" t="str">
        <f t="shared" ca="1" si="500"/>
        <v/>
      </c>
    </row>
    <row r="4616" spans="1:27" x14ac:dyDescent="0.3">
      <c r="A4616" s="238"/>
      <c r="B4616" s="241" t="str">
        <f t="shared" si="504"/>
        <v/>
      </c>
      <c r="C4616" s="239"/>
      <c r="D4616" s="240" t="str">
        <f>IF(C4616&lt;&gt;"",VLOOKUP(C4616,'BASE EQUIPOS'!$G$8:$H$22,2,0),"")</f>
        <v/>
      </c>
      <c r="E4616" s="241" t="str">
        <f>IF(C4616&lt;&gt;"",VLOOKUP(C4616,'BASE EQUIPOS'!$G$8:$I$22,3,0),"")</f>
        <v/>
      </c>
      <c r="F4616" s="241" t="str">
        <f>IF(C4616&lt;&gt;"",VLOOKUP(C4616,'BASE EQUIPOS'!$G$8:$J$22,4,0),"")</f>
        <v/>
      </c>
      <c r="G4616" s="242"/>
      <c r="H4616" s="233"/>
      <c r="I4616" s="241"/>
      <c r="J4616" s="241"/>
      <c r="K4616" s="241"/>
      <c r="L4616" s="239"/>
      <c r="M4616" s="244"/>
      <c r="N4616" s="245" t="str">
        <f t="shared" ca="1" si="498"/>
        <v/>
      </c>
      <c r="O4616" s="239"/>
      <c r="P4616" s="244"/>
      <c r="Q4616" s="245" t="str">
        <f t="shared" si="499"/>
        <v/>
      </c>
      <c r="U4616" s="246" t="str">
        <f>IFERROR(VLOOKUP(C4616,'BASE EQUIPOS'!$G$8:$O$22,9,0)," ")</f>
        <v xml:space="preserve"> </v>
      </c>
      <c r="V4616" s="232" t="str">
        <f t="shared" si="501"/>
        <v/>
      </c>
      <c r="W4616" s="232" t="str">
        <f t="shared" si="502"/>
        <v/>
      </c>
      <c r="X4616" s="232" t="str">
        <f>IFERROR(VLOOKUP(W4616,Datos!$P$4:$Q$18,2,0),"")</f>
        <v/>
      </c>
      <c r="Y4616" s="232" t="str">
        <f t="shared" si="503"/>
        <v/>
      </c>
      <c r="AA4616" s="314" t="str">
        <f t="shared" ca="1" si="500"/>
        <v/>
      </c>
    </row>
    <row r="4617" spans="1:27" x14ac:dyDescent="0.3">
      <c r="A4617" s="238"/>
      <c r="B4617" s="241" t="str">
        <f t="shared" si="504"/>
        <v/>
      </c>
      <c r="C4617" s="239"/>
      <c r="D4617" s="240" t="str">
        <f>IF(C4617&lt;&gt;"",VLOOKUP(C4617,'BASE EQUIPOS'!$G$8:$H$22,2,0),"")</f>
        <v/>
      </c>
      <c r="E4617" s="241" t="str">
        <f>IF(C4617&lt;&gt;"",VLOOKUP(C4617,'BASE EQUIPOS'!$G$8:$I$22,3,0),"")</f>
        <v/>
      </c>
      <c r="F4617" s="241" t="str">
        <f>IF(C4617&lt;&gt;"",VLOOKUP(C4617,'BASE EQUIPOS'!$G$8:$J$22,4,0),"")</f>
        <v/>
      </c>
      <c r="G4617" s="242"/>
      <c r="H4617" s="233"/>
      <c r="I4617" s="241"/>
      <c r="J4617" s="241"/>
      <c r="K4617" s="241"/>
      <c r="L4617" s="239"/>
      <c r="M4617" s="244"/>
      <c r="N4617" s="245" t="str">
        <f t="shared" ca="1" si="498"/>
        <v/>
      </c>
      <c r="O4617" s="239"/>
      <c r="P4617" s="244"/>
      <c r="Q4617" s="245" t="str">
        <f t="shared" si="499"/>
        <v/>
      </c>
      <c r="U4617" s="246" t="str">
        <f>IFERROR(VLOOKUP(C4617,'BASE EQUIPOS'!$G$8:$O$22,9,0)," ")</f>
        <v xml:space="preserve"> </v>
      </c>
      <c r="V4617" s="232" t="str">
        <f t="shared" si="501"/>
        <v/>
      </c>
      <c r="W4617" s="232" t="str">
        <f t="shared" si="502"/>
        <v/>
      </c>
      <c r="X4617" s="232" t="str">
        <f>IFERROR(VLOOKUP(W4617,Datos!$P$4:$Q$18,2,0),"")</f>
        <v/>
      </c>
      <c r="Y4617" s="232" t="str">
        <f t="shared" si="503"/>
        <v/>
      </c>
      <c r="AA4617" s="314" t="str">
        <f t="shared" ca="1" si="500"/>
        <v/>
      </c>
    </row>
    <row r="4618" spans="1:27" x14ac:dyDescent="0.3">
      <c r="A4618" s="238"/>
      <c r="B4618" s="241" t="str">
        <f t="shared" si="504"/>
        <v/>
      </c>
      <c r="C4618" s="239"/>
      <c r="D4618" s="240" t="str">
        <f>IF(C4618&lt;&gt;"",VLOOKUP(C4618,'BASE EQUIPOS'!$G$8:$H$22,2,0),"")</f>
        <v/>
      </c>
      <c r="E4618" s="241" t="str">
        <f>IF(C4618&lt;&gt;"",VLOOKUP(C4618,'BASE EQUIPOS'!$G$8:$I$22,3,0),"")</f>
        <v/>
      </c>
      <c r="F4618" s="241" t="str">
        <f>IF(C4618&lt;&gt;"",VLOOKUP(C4618,'BASE EQUIPOS'!$G$8:$J$22,4,0),"")</f>
        <v/>
      </c>
      <c r="G4618" s="242"/>
      <c r="H4618" s="233"/>
      <c r="I4618" s="241"/>
      <c r="J4618" s="241"/>
      <c r="K4618" s="241"/>
      <c r="L4618" s="239"/>
      <c r="M4618" s="244"/>
      <c r="N4618" s="245" t="str">
        <f t="shared" ca="1" si="498"/>
        <v/>
      </c>
      <c r="O4618" s="239"/>
      <c r="P4618" s="244"/>
      <c r="Q4618" s="245" t="str">
        <f t="shared" si="499"/>
        <v/>
      </c>
      <c r="U4618" s="246" t="str">
        <f>IFERROR(VLOOKUP(C4618,'BASE EQUIPOS'!$G$8:$O$22,9,0)," ")</f>
        <v xml:space="preserve"> </v>
      </c>
      <c r="V4618" s="232" t="str">
        <f t="shared" si="501"/>
        <v/>
      </c>
      <c r="W4618" s="232" t="str">
        <f t="shared" si="502"/>
        <v/>
      </c>
      <c r="X4618" s="232" t="str">
        <f>IFERROR(VLOOKUP(W4618,Datos!$P$4:$Q$18,2,0),"")</f>
        <v/>
      </c>
      <c r="Y4618" s="232" t="str">
        <f t="shared" si="503"/>
        <v/>
      </c>
      <c r="AA4618" s="314" t="str">
        <f t="shared" ca="1" si="500"/>
        <v/>
      </c>
    </row>
    <row r="4619" spans="1:27" x14ac:dyDescent="0.3">
      <c r="A4619" s="238"/>
      <c r="B4619" s="241" t="str">
        <f t="shared" si="504"/>
        <v/>
      </c>
      <c r="C4619" s="239"/>
      <c r="D4619" s="240" t="str">
        <f>IF(C4619&lt;&gt;"",VLOOKUP(C4619,'BASE EQUIPOS'!$G$8:$H$22,2,0),"")</f>
        <v/>
      </c>
      <c r="E4619" s="241" t="str">
        <f>IF(C4619&lt;&gt;"",VLOOKUP(C4619,'BASE EQUIPOS'!$G$8:$I$22,3,0),"")</f>
        <v/>
      </c>
      <c r="F4619" s="241" t="str">
        <f>IF(C4619&lt;&gt;"",VLOOKUP(C4619,'BASE EQUIPOS'!$G$8:$J$22,4,0),"")</f>
        <v/>
      </c>
      <c r="G4619" s="242"/>
      <c r="H4619" s="233"/>
      <c r="I4619" s="241"/>
      <c r="J4619" s="241"/>
      <c r="K4619" s="241"/>
      <c r="L4619" s="239"/>
      <c r="M4619" s="244"/>
      <c r="N4619" s="245" t="str">
        <f t="shared" ca="1" si="498"/>
        <v/>
      </c>
      <c r="O4619" s="239"/>
      <c r="P4619" s="244"/>
      <c r="Q4619" s="245" t="str">
        <f t="shared" si="499"/>
        <v/>
      </c>
      <c r="U4619" s="246" t="str">
        <f>IFERROR(VLOOKUP(C4619,'BASE EQUIPOS'!$G$8:$O$22,9,0)," ")</f>
        <v xml:space="preserve"> </v>
      </c>
      <c r="V4619" s="232" t="str">
        <f t="shared" si="501"/>
        <v/>
      </c>
      <c r="W4619" s="232" t="str">
        <f t="shared" si="502"/>
        <v/>
      </c>
      <c r="X4619" s="232" t="str">
        <f>IFERROR(VLOOKUP(W4619,Datos!$P$4:$Q$18,2,0),"")</f>
        <v/>
      </c>
      <c r="Y4619" s="232" t="str">
        <f t="shared" si="503"/>
        <v/>
      </c>
      <c r="AA4619" s="314" t="str">
        <f t="shared" ca="1" si="500"/>
        <v/>
      </c>
    </row>
    <row r="4620" spans="1:27" x14ac:dyDescent="0.3">
      <c r="A4620" s="238"/>
      <c r="B4620" s="241" t="str">
        <f t="shared" si="504"/>
        <v/>
      </c>
      <c r="C4620" s="239"/>
      <c r="D4620" s="240" t="str">
        <f>IF(C4620&lt;&gt;"",VLOOKUP(C4620,'BASE EQUIPOS'!$G$8:$H$22,2,0),"")</f>
        <v/>
      </c>
      <c r="E4620" s="241" t="str">
        <f>IF(C4620&lt;&gt;"",VLOOKUP(C4620,'BASE EQUIPOS'!$G$8:$I$22,3,0),"")</f>
        <v/>
      </c>
      <c r="F4620" s="241" t="str">
        <f>IF(C4620&lt;&gt;"",VLOOKUP(C4620,'BASE EQUIPOS'!$G$8:$J$22,4,0),"")</f>
        <v/>
      </c>
      <c r="G4620" s="242"/>
      <c r="H4620" s="233"/>
      <c r="I4620" s="241"/>
      <c r="J4620" s="241"/>
      <c r="K4620" s="241"/>
      <c r="L4620" s="239"/>
      <c r="M4620" s="244"/>
      <c r="N4620" s="245" t="str">
        <f t="shared" ca="1" si="498"/>
        <v/>
      </c>
      <c r="O4620" s="239"/>
      <c r="P4620" s="244"/>
      <c r="Q4620" s="245" t="str">
        <f t="shared" si="499"/>
        <v/>
      </c>
      <c r="U4620" s="246" t="str">
        <f>IFERROR(VLOOKUP(C4620,'BASE EQUIPOS'!$G$8:$O$22,9,0)," ")</f>
        <v xml:space="preserve"> </v>
      </c>
      <c r="V4620" s="232" t="str">
        <f t="shared" si="501"/>
        <v/>
      </c>
      <c r="W4620" s="232" t="str">
        <f t="shared" si="502"/>
        <v/>
      </c>
      <c r="X4620" s="232" t="str">
        <f>IFERROR(VLOOKUP(W4620,Datos!$P$4:$Q$18,2,0),"")</f>
        <v/>
      </c>
      <c r="Y4620" s="232" t="str">
        <f t="shared" si="503"/>
        <v/>
      </c>
      <c r="AA4620" s="314" t="str">
        <f t="shared" ca="1" si="500"/>
        <v/>
      </c>
    </row>
    <row r="4621" spans="1:27" x14ac:dyDescent="0.3">
      <c r="A4621" s="238"/>
      <c r="B4621" s="241" t="str">
        <f t="shared" si="504"/>
        <v/>
      </c>
      <c r="C4621" s="239"/>
      <c r="D4621" s="240" t="str">
        <f>IF(C4621&lt;&gt;"",VLOOKUP(C4621,'BASE EQUIPOS'!$G$8:$H$22,2,0),"")</f>
        <v/>
      </c>
      <c r="E4621" s="241" t="str">
        <f>IF(C4621&lt;&gt;"",VLOOKUP(C4621,'BASE EQUIPOS'!$G$8:$I$22,3,0),"")</f>
        <v/>
      </c>
      <c r="F4621" s="241" t="str">
        <f>IF(C4621&lt;&gt;"",VLOOKUP(C4621,'BASE EQUIPOS'!$G$8:$J$22,4,0),"")</f>
        <v/>
      </c>
      <c r="G4621" s="242"/>
      <c r="H4621" s="233"/>
      <c r="I4621" s="241"/>
      <c r="J4621" s="241"/>
      <c r="K4621" s="241"/>
      <c r="L4621" s="239"/>
      <c r="M4621" s="244"/>
      <c r="N4621" s="245" t="str">
        <f t="shared" ca="1" si="498"/>
        <v/>
      </c>
      <c r="O4621" s="239"/>
      <c r="P4621" s="244"/>
      <c r="Q4621" s="245" t="str">
        <f t="shared" si="499"/>
        <v/>
      </c>
      <c r="U4621" s="246" t="str">
        <f>IFERROR(VLOOKUP(C4621,'BASE EQUIPOS'!$G$8:$O$22,9,0)," ")</f>
        <v xml:space="preserve"> </v>
      </c>
      <c r="V4621" s="232" t="str">
        <f t="shared" si="501"/>
        <v/>
      </c>
      <c r="W4621" s="232" t="str">
        <f t="shared" si="502"/>
        <v/>
      </c>
      <c r="X4621" s="232" t="str">
        <f>IFERROR(VLOOKUP(W4621,Datos!$P$4:$Q$18,2,0),"")</f>
        <v/>
      </c>
      <c r="Y4621" s="232" t="str">
        <f t="shared" si="503"/>
        <v/>
      </c>
      <c r="AA4621" s="314" t="str">
        <f t="shared" ca="1" si="500"/>
        <v/>
      </c>
    </row>
    <row r="4622" spans="1:27" x14ac:dyDescent="0.3">
      <c r="A4622" s="238"/>
      <c r="B4622" s="241" t="str">
        <f t="shared" si="504"/>
        <v/>
      </c>
      <c r="C4622" s="239"/>
      <c r="D4622" s="240" t="str">
        <f>IF(C4622&lt;&gt;"",VLOOKUP(C4622,'BASE EQUIPOS'!$G$8:$H$22,2,0),"")</f>
        <v/>
      </c>
      <c r="E4622" s="241" t="str">
        <f>IF(C4622&lt;&gt;"",VLOOKUP(C4622,'BASE EQUIPOS'!$G$8:$I$22,3,0),"")</f>
        <v/>
      </c>
      <c r="F4622" s="241" t="str">
        <f>IF(C4622&lt;&gt;"",VLOOKUP(C4622,'BASE EQUIPOS'!$G$8:$J$22,4,0),"")</f>
        <v/>
      </c>
      <c r="G4622" s="242"/>
      <c r="H4622" s="233"/>
      <c r="I4622" s="241"/>
      <c r="J4622" s="241"/>
      <c r="K4622" s="241"/>
      <c r="L4622" s="239"/>
      <c r="M4622" s="244"/>
      <c r="N4622" s="245" t="str">
        <f t="shared" ca="1" si="498"/>
        <v/>
      </c>
      <c r="O4622" s="239"/>
      <c r="P4622" s="244"/>
      <c r="Q4622" s="245" t="str">
        <f t="shared" si="499"/>
        <v/>
      </c>
      <c r="U4622" s="246" t="str">
        <f>IFERROR(VLOOKUP(C4622,'BASE EQUIPOS'!$G$8:$O$22,9,0)," ")</f>
        <v xml:space="preserve"> </v>
      </c>
      <c r="V4622" s="232" t="str">
        <f t="shared" si="501"/>
        <v/>
      </c>
      <c r="W4622" s="232" t="str">
        <f t="shared" si="502"/>
        <v/>
      </c>
      <c r="X4622" s="232" t="str">
        <f>IFERROR(VLOOKUP(W4622,Datos!$P$4:$Q$18,2,0),"")</f>
        <v/>
      </c>
      <c r="Y4622" s="232" t="str">
        <f t="shared" si="503"/>
        <v/>
      </c>
      <c r="AA4622" s="314" t="str">
        <f t="shared" ca="1" si="500"/>
        <v/>
      </c>
    </row>
    <row r="4623" spans="1:27" x14ac:dyDescent="0.3">
      <c r="A4623" s="238"/>
      <c r="B4623" s="241" t="str">
        <f t="shared" si="504"/>
        <v/>
      </c>
      <c r="C4623" s="239"/>
      <c r="D4623" s="240" t="str">
        <f>IF(C4623&lt;&gt;"",VLOOKUP(C4623,'BASE EQUIPOS'!$G$8:$H$22,2,0),"")</f>
        <v/>
      </c>
      <c r="E4623" s="241" t="str">
        <f>IF(C4623&lt;&gt;"",VLOOKUP(C4623,'BASE EQUIPOS'!$G$8:$I$22,3,0),"")</f>
        <v/>
      </c>
      <c r="F4623" s="241" t="str">
        <f>IF(C4623&lt;&gt;"",VLOOKUP(C4623,'BASE EQUIPOS'!$G$8:$J$22,4,0),"")</f>
        <v/>
      </c>
      <c r="G4623" s="242"/>
      <c r="H4623" s="233"/>
      <c r="I4623" s="241"/>
      <c r="J4623" s="241"/>
      <c r="K4623" s="241"/>
      <c r="L4623" s="239"/>
      <c r="M4623" s="244"/>
      <c r="N4623" s="245" t="str">
        <f t="shared" ca="1" si="498"/>
        <v/>
      </c>
      <c r="O4623" s="239"/>
      <c r="P4623" s="244"/>
      <c r="Q4623" s="245" t="str">
        <f t="shared" si="499"/>
        <v/>
      </c>
      <c r="U4623" s="246" t="str">
        <f>IFERROR(VLOOKUP(C4623,'BASE EQUIPOS'!$G$8:$O$22,9,0)," ")</f>
        <v xml:space="preserve"> </v>
      </c>
      <c r="V4623" s="232" t="str">
        <f t="shared" si="501"/>
        <v/>
      </c>
      <c r="W4623" s="232" t="str">
        <f t="shared" si="502"/>
        <v/>
      </c>
      <c r="X4623" s="232" t="str">
        <f>IFERROR(VLOOKUP(W4623,Datos!$P$4:$Q$18,2,0),"")</f>
        <v/>
      </c>
      <c r="Y4623" s="232" t="str">
        <f t="shared" si="503"/>
        <v/>
      </c>
      <c r="AA4623" s="314" t="str">
        <f t="shared" ca="1" si="500"/>
        <v/>
      </c>
    </row>
    <row r="4624" spans="1:27" x14ac:dyDescent="0.3">
      <c r="A4624" s="238"/>
      <c r="B4624" s="241" t="str">
        <f t="shared" si="504"/>
        <v/>
      </c>
      <c r="C4624" s="239"/>
      <c r="D4624" s="240" t="str">
        <f>IF(C4624&lt;&gt;"",VLOOKUP(C4624,'BASE EQUIPOS'!$G$8:$H$22,2,0),"")</f>
        <v/>
      </c>
      <c r="E4624" s="241" t="str">
        <f>IF(C4624&lt;&gt;"",VLOOKUP(C4624,'BASE EQUIPOS'!$G$8:$I$22,3,0),"")</f>
        <v/>
      </c>
      <c r="F4624" s="241" t="str">
        <f>IF(C4624&lt;&gt;"",VLOOKUP(C4624,'BASE EQUIPOS'!$G$8:$J$22,4,0),"")</f>
        <v/>
      </c>
      <c r="G4624" s="242"/>
      <c r="H4624" s="233"/>
      <c r="I4624" s="241"/>
      <c r="J4624" s="241"/>
      <c r="K4624" s="241"/>
      <c r="L4624" s="239"/>
      <c r="M4624" s="244"/>
      <c r="N4624" s="245" t="str">
        <f t="shared" ref="N4624:N4687" ca="1" si="505">IF(M4624="","",IF(O4624="",NOW()*24-(L4624+M4624)*24,"Mtto. Terminado"))</f>
        <v/>
      </c>
      <c r="O4624" s="239"/>
      <c r="P4624" s="244"/>
      <c r="Q4624" s="245" t="str">
        <f t="shared" ref="Q4624:Q4687" si="506">IF(O4624="","",IF(P4624="","",(O4624+P4624)*24-(L4624+M4624)*24))</f>
        <v/>
      </c>
      <c r="U4624" s="246" t="str">
        <f>IFERROR(VLOOKUP(C4624,'BASE EQUIPOS'!$G$8:$O$22,9,0)," ")</f>
        <v xml:space="preserve"> </v>
      </c>
      <c r="V4624" s="232" t="str">
        <f t="shared" si="501"/>
        <v/>
      </c>
      <c r="W4624" s="232" t="str">
        <f t="shared" si="502"/>
        <v/>
      </c>
      <c r="X4624" s="232" t="str">
        <f>IFERROR(VLOOKUP(W4624,Datos!$P$4:$Q$18,2,0),"")</f>
        <v/>
      </c>
      <c r="Y4624" s="232" t="str">
        <f t="shared" si="503"/>
        <v/>
      </c>
      <c r="AA4624" s="314" t="str">
        <f t="shared" ca="1" si="500"/>
        <v/>
      </c>
    </row>
    <row r="4625" spans="1:27" x14ac:dyDescent="0.3">
      <c r="A4625" s="238"/>
      <c r="B4625" s="241" t="str">
        <f t="shared" si="504"/>
        <v/>
      </c>
      <c r="C4625" s="239"/>
      <c r="D4625" s="240" t="str">
        <f>IF(C4625&lt;&gt;"",VLOOKUP(C4625,'BASE EQUIPOS'!$G$8:$H$22,2,0),"")</f>
        <v/>
      </c>
      <c r="E4625" s="241" t="str">
        <f>IF(C4625&lt;&gt;"",VLOOKUP(C4625,'BASE EQUIPOS'!$G$8:$I$22,3,0),"")</f>
        <v/>
      </c>
      <c r="F4625" s="241" t="str">
        <f>IF(C4625&lt;&gt;"",VLOOKUP(C4625,'BASE EQUIPOS'!$G$8:$J$22,4,0),"")</f>
        <v/>
      </c>
      <c r="G4625" s="242"/>
      <c r="H4625" s="233"/>
      <c r="I4625" s="241"/>
      <c r="J4625" s="241"/>
      <c r="K4625" s="241"/>
      <c r="L4625" s="239"/>
      <c r="M4625" s="244"/>
      <c r="N4625" s="245" t="str">
        <f t="shared" ca="1" si="505"/>
        <v/>
      </c>
      <c r="O4625" s="239"/>
      <c r="P4625" s="244"/>
      <c r="Q4625" s="245" t="str">
        <f t="shared" si="506"/>
        <v/>
      </c>
      <c r="U4625" s="246" t="str">
        <f>IFERROR(VLOOKUP(C4625,'BASE EQUIPOS'!$G$8:$O$22,9,0)," ")</f>
        <v xml:space="preserve"> </v>
      </c>
      <c r="V4625" s="232" t="str">
        <f t="shared" si="501"/>
        <v/>
      </c>
      <c r="W4625" s="232" t="str">
        <f t="shared" si="502"/>
        <v/>
      </c>
      <c r="X4625" s="232" t="str">
        <f>IFERROR(VLOOKUP(W4625,Datos!$P$4:$Q$18,2,0),"")</f>
        <v/>
      </c>
      <c r="Y4625" s="232" t="str">
        <f t="shared" si="503"/>
        <v/>
      </c>
      <c r="AA4625" s="314" t="str">
        <f t="shared" ref="AA4625:AA4688" ca="1" si="507">IF(N4625="Mtto. Terminado",1,"")</f>
        <v/>
      </c>
    </row>
    <row r="4626" spans="1:27" x14ac:dyDescent="0.3">
      <c r="A4626" s="238"/>
      <c r="B4626" s="241" t="str">
        <f t="shared" si="504"/>
        <v/>
      </c>
      <c r="C4626" s="239"/>
      <c r="D4626" s="240" t="str">
        <f>IF(C4626&lt;&gt;"",VLOOKUP(C4626,'BASE EQUIPOS'!$G$8:$H$22,2,0),"")</f>
        <v/>
      </c>
      <c r="E4626" s="241" t="str">
        <f>IF(C4626&lt;&gt;"",VLOOKUP(C4626,'BASE EQUIPOS'!$G$8:$I$22,3,0),"")</f>
        <v/>
      </c>
      <c r="F4626" s="241" t="str">
        <f>IF(C4626&lt;&gt;"",VLOOKUP(C4626,'BASE EQUIPOS'!$G$8:$J$22,4,0),"")</f>
        <v/>
      </c>
      <c r="G4626" s="242"/>
      <c r="H4626" s="233"/>
      <c r="I4626" s="241"/>
      <c r="J4626" s="241"/>
      <c r="K4626" s="241"/>
      <c r="L4626" s="239"/>
      <c r="M4626" s="244"/>
      <c r="N4626" s="245" t="str">
        <f t="shared" ca="1" si="505"/>
        <v/>
      </c>
      <c r="O4626" s="239"/>
      <c r="P4626" s="244"/>
      <c r="Q4626" s="245" t="str">
        <f t="shared" si="506"/>
        <v/>
      </c>
      <c r="U4626" s="246" t="str">
        <f>IFERROR(VLOOKUP(C4626,'BASE EQUIPOS'!$G$8:$O$22,9,0)," ")</f>
        <v xml:space="preserve"> </v>
      </c>
      <c r="V4626" s="232" t="str">
        <f t="shared" si="501"/>
        <v/>
      </c>
      <c r="W4626" s="232" t="str">
        <f t="shared" si="502"/>
        <v/>
      </c>
      <c r="X4626" s="232" t="str">
        <f>IFERROR(VLOOKUP(W4626,Datos!$P$4:$Q$18,2,0),"")</f>
        <v/>
      </c>
      <c r="Y4626" s="232" t="str">
        <f t="shared" si="503"/>
        <v/>
      </c>
      <c r="AA4626" s="314" t="str">
        <f t="shared" ca="1" si="507"/>
        <v/>
      </c>
    </row>
    <row r="4627" spans="1:27" x14ac:dyDescent="0.3">
      <c r="A4627" s="238"/>
      <c r="B4627" s="241" t="str">
        <f t="shared" si="504"/>
        <v/>
      </c>
      <c r="C4627" s="239"/>
      <c r="D4627" s="240" t="str">
        <f>IF(C4627&lt;&gt;"",VLOOKUP(C4627,'BASE EQUIPOS'!$G$8:$H$22,2,0),"")</f>
        <v/>
      </c>
      <c r="E4627" s="241" t="str">
        <f>IF(C4627&lt;&gt;"",VLOOKUP(C4627,'BASE EQUIPOS'!$G$8:$I$22,3,0),"")</f>
        <v/>
      </c>
      <c r="F4627" s="241" t="str">
        <f>IF(C4627&lt;&gt;"",VLOOKUP(C4627,'BASE EQUIPOS'!$G$8:$J$22,4,0),"")</f>
        <v/>
      </c>
      <c r="G4627" s="242"/>
      <c r="H4627" s="233"/>
      <c r="I4627" s="241"/>
      <c r="J4627" s="241"/>
      <c r="K4627" s="241"/>
      <c r="L4627" s="239"/>
      <c r="M4627" s="244"/>
      <c r="N4627" s="245" t="str">
        <f t="shared" ca="1" si="505"/>
        <v/>
      </c>
      <c r="O4627" s="239"/>
      <c r="P4627" s="244"/>
      <c r="Q4627" s="245" t="str">
        <f t="shared" si="506"/>
        <v/>
      </c>
      <c r="U4627" s="246" t="str">
        <f>IFERROR(VLOOKUP(C4627,'BASE EQUIPOS'!$G$8:$O$22,9,0)," ")</f>
        <v xml:space="preserve"> </v>
      </c>
      <c r="V4627" s="232" t="str">
        <f t="shared" si="501"/>
        <v/>
      </c>
      <c r="W4627" s="232" t="str">
        <f t="shared" si="502"/>
        <v/>
      </c>
      <c r="X4627" s="232" t="str">
        <f>IFERROR(VLOOKUP(W4627,Datos!$P$4:$Q$18,2,0),"")</f>
        <v/>
      </c>
      <c r="Y4627" s="232" t="str">
        <f t="shared" si="503"/>
        <v/>
      </c>
      <c r="AA4627" s="314" t="str">
        <f t="shared" ca="1" si="507"/>
        <v/>
      </c>
    </row>
    <row r="4628" spans="1:27" x14ac:dyDescent="0.3">
      <c r="A4628" s="238"/>
      <c r="B4628" s="241" t="str">
        <f t="shared" si="504"/>
        <v/>
      </c>
      <c r="C4628" s="239"/>
      <c r="D4628" s="240" t="str">
        <f>IF(C4628&lt;&gt;"",VLOOKUP(C4628,'BASE EQUIPOS'!$G$8:$H$22,2,0),"")</f>
        <v/>
      </c>
      <c r="E4628" s="241" t="str">
        <f>IF(C4628&lt;&gt;"",VLOOKUP(C4628,'BASE EQUIPOS'!$G$8:$I$22,3,0),"")</f>
        <v/>
      </c>
      <c r="F4628" s="241" t="str">
        <f>IF(C4628&lt;&gt;"",VLOOKUP(C4628,'BASE EQUIPOS'!$G$8:$J$22,4,0),"")</f>
        <v/>
      </c>
      <c r="G4628" s="242"/>
      <c r="H4628" s="233"/>
      <c r="I4628" s="241"/>
      <c r="J4628" s="241"/>
      <c r="K4628" s="241"/>
      <c r="L4628" s="239"/>
      <c r="M4628" s="244"/>
      <c r="N4628" s="245" t="str">
        <f t="shared" ca="1" si="505"/>
        <v/>
      </c>
      <c r="O4628" s="239"/>
      <c r="P4628" s="244"/>
      <c r="Q4628" s="245" t="str">
        <f t="shared" si="506"/>
        <v/>
      </c>
      <c r="U4628" s="246" t="str">
        <f>IFERROR(VLOOKUP(C4628,'BASE EQUIPOS'!$G$8:$O$22,9,0)," ")</f>
        <v xml:space="preserve"> </v>
      </c>
      <c r="V4628" s="232" t="str">
        <f t="shared" si="501"/>
        <v/>
      </c>
      <c r="W4628" s="232" t="str">
        <f t="shared" si="502"/>
        <v/>
      </c>
      <c r="X4628" s="232" t="str">
        <f>IFERROR(VLOOKUP(W4628,Datos!$P$4:$Q$18,2,0),"")</f>
        <v/>
      </c>
      <c r="Y4628" s="232" t="str">
        <f t="shared" si="503"/>
        <v/>
      </c>
      <c r="AA4628" s="314" t="str">
        <f t="shared" ca="1" si="507"/>
        <v/>
      </c>
    </row>
    <row r="4629" spans="1:27" x14ac:dyDescent="0.3">
      <c r="A4629" s="238"/>
      <c r="B4629" s="241" t="str">
        <f t="shared" si="504"/>
        <v/>
      </c>
      <c r="C4629" s="239"/>
      <c r="D4629" s="240" t="str">
        <f>IF(C4629&lt;&gt;"",VLOOKUP(C4629,'BASE EQUIPOS'!$G$8:$H$22,2,0),"")</f>
        <v/>
      </c>
      <c r="E4629" s="241" t="str">
        <f>IF(C4629&lt;&gt;"",VLOOKUP(C4629,'BASE EQUIPOS'!$G$8:$I$22,3,0),"")</f>
        <v/>
      </c>
      <c r="F4629" s="241" t="str">
        <f>IF(C4629&lt;&gt;"",VLOOKUP(C4629,'BASE EQUIPOS'!$G$8:$J$22,4,0),"")</f>
        <v/>
      </c>
      <c r="G4629" s="242"/>
      <c r="H4629" s="233"/>
      <c r="I4629" s="241"/>
      <c r="J4629" s="241"/>
      <c r="K4629" s="241"/>
      <c r="L4629" s="239"/>
      <c r="M4629" s="244"/>
      <c r="N4629" s="245" t="str">
        <f t="shared" ca="1" si="505"/>
        <v/>
      </c>
      <c r="O4629" s="239"/>
      <c r="P4629" s="244"/>
      <c r="Q4629" s="245" t="str">
        <f t="shared" si="506"/>
        <v/>
      </c>
      <c r="U4629" s="246" t="str">
        <f>IFERROR(VLOOKUP(C4629,'BASE EQUIPOS'!$G$8:$O$22,9,0)," ")</f>
        <v xml:space="preserve"> </v>
      </c>
      <c r="V4629" s="232" t="str">
        <f t="shared" ref="V4629:V4692" si="508">IF(G4629="MTTO. SISTEMÁTICO","PREVENTIVA",IF(G4629="MTTO. PREDICTIVO","INSPECCIÓN",""))</f>
        <v/>
      </c>
      <c r="W4629" s="232" t="str">
        <f t="shared" ref="W4629:W4692" si="509">CONCATENATE(D4629,I4629)</f>
        <v/>
      </c>
      <c r="X4629" s="232" t="str">
        <f>IFERROR(VLOOKUP(W4629,Datos!$P$4:$Q$18,2,0),"")</f>
        <v/>
      </c>
      <c r="Y4629" s="232" t="str">
        <f t="shared" ref="Y4629:Y4692" si="510">IF(A4629="OT CORRECTIVA",1,IF(A4629="OT PREVENTIVA",2,IF(A4629="HOJA INSPECCIÓN",3,"")))</f>
        <v/>
      </c>
      <c r="AA4629" s="314" t="str">
        <f t="shared" ca="1" si="507"/>
        <v/>
      </c>
    </row>
    <row r="4630" spans="1:27" x14ac:dyDescent="0.3">
      <c r="A4630" s="238"/>
      <c r="B4630" s="241" t="str">
        <f t="shared" si="504"/>
        <v/>
      </c>
      <c r="C4630" s="239"/>
      <c r="D4630" s="240" t="str">
        <f>IF(C4630&lt;&gt;"",VLOOKUP(C4630,'BASE EQUIPOS'!$G$8:$H$22,2,0),"")</f>
        <v/>
      </c>
      <c r="E4630" s="241" t="str">
        <f>IF(C4630&lt;&gt;"",VLOOKUP(C4630,'BASE EQUIPOS'!$G$8:$I$22,3,0),"")</f>
        <v/>
      </c>
      <c r="F4630" s="241" t="str">
        <f>IF(C4630&lt;&gt;"",VLOOKUP(C4630,'BASE EQUIPOS'!$G$8:$J$22,4,0),"")</f>
        <v/>
      </c>
      <c r="G4630" s="242"/>
      <c r="H4630" s="233"/>
      <c r="I4630" s="241"/>
      <c r="J4630" s="241"/>
      <c r="K4630" s="241"/>
      <c r="L4630" s="239"/>
      <c r="M4630" s="244"/>
      <c r="N4630" s="245" t="str">
        <f t="shared" ca="1" si="505"/>
        <v/>
      </c>
      <c r="O4630" s="239"/>
      <c r="P4630" s="244"/>
      <c r="Q4630" s="245" t="str">
        <f t="shared" si="506"/>
        <v/>
      </c>
      <c r="U4630" s="246" t="str">
        <f>IFERROR(VLOOKUP(C4630,'BASE EQUIPOS'!$G$8:$O$22,9,0)," ")</f>
        <v xml:space="preserve"> </v>
      </c>
      <c r="V4630" s="232" t="str">
        <f t="shared" si="508"/>
        <v/>
      </c>
      <c r="W4630" s="232" t="str">
        <f t="shared" si="509"/>
        <v/>
      </c>
      <c r="X4630" s="232" t="str">
        <f>IFERROR(VLOOKUP(W4630,Datos!$P$4:$Q$18,2,0),"")</f>
        <v/>
      </c>
      <c r="Y4630" s="232" t="str">
        <f t="shared" si="510"/>
        <v/>
      </c>
      <c r="AA4630" s="314" t="str">
        <f t="shared" ca="1" si="507"/>
        <v/>
      </c>
    </row>
    <row r="4631" spans="1:27" x14ac:dyDescent="0.3">
      <c r="A4631" s="238"/>
      <c r="B4631" s="241" t="str">
        <f t="shared" si="504"/>
        <v/>
      </c>
      <c r="C4631" s="239"/>
      <c r="D4631" s="240" t="str">
        <f>IF(C4631&lt;&gt;"",VLOOKUP(C4631,'BASE EQUIPOS'!$G$8:$H$22,2,0),"")</f>
        <v/>
      </c>
      <c r="E4631" s="241" t="str">
        <f>IF(C4631&lt;&gt;"",VLOOKUP(C4631,'BASE EQUIPOS'!$G$8:$I$22,3,0),"")</f>
        <v/>
      </c>
      <c r="F4631" s="241" t="str">
        <f>IF(C4631&lt;&gt;"",VLOOKUP(C4631,'BASE EQUIPOS'!$G$8:$J$22,4,0),"")</f>
        <v/>
      </c>
      <c r="G4631" s="242"/>
      <c r="H4631" s="233"/>
      <c r="I4631" s="241"/>
      <c r="J4631" s="241"/>
      <c r="K4631" s="241"/>
      <c r="L4631" s="239"/>
      <c r="M4631" s="244"/>
      <c r="N4631" s="245" t="str">
        <f t="shared" ca="1" si="505"/>
        <v/>
      </c>
      <c r="O4631" s="239"/>
      <c r="P4631" s="244"/>
      <c r="Q4631" s="245" t="str">
        <f t="shared" si="506"/>
        <v/>
      </c>
      <c r="U4631" s="246" t="str">
        <f>IFERROR(VLOOKUP(C4631,'BASE EQUIPOS'!$G$8:$O$22,9,0)," ")</f>
        <v xml:space="preserve"> </v>
      </c>
      <c r="V4631" s="232" t="str">
        <f t="shared" si="508"/>
        <v/>
      </c>
      <c r="W4631" s="232" t="str">
        <f t="shared" si="509"/>
        <v/>
      </c>
      <c r="X4631" s="232" t="str">
        <f>IFERROR(VLOOKUP(W4631,Datos!$P$4:$Q$18,2,0),"")</f>
        <v/>
      </c>
      <c r="Y4631" s="232" t="str">
        <f t="shared" si="510"/>
        <v/>
      </c>
      <c r="AA4631" s="314" t="str">
        <f t="shared" ca="1" si="507"/>
        <v/>
      </c>
    </row>
    <row r="4632" spans="1:27" x14ac:dyDescent="0.3">
      <c r="A4632" s="238"/>
      <c r="B4632" s="241" t="str">
        <f t="shared" si="504"/>
        <v/>
      </c>
      <c r="C4632" s="239"/>
      <c r="D4632" s="240" t="str">
        <f>IF(C4632&lt;&gt;"",VLOOKUP(C4632,'BASE EQUIPOS'!$G$8:$H$22,2,0),"")</f>
        <v/>
      </c>
      <c r="E4632" s="241" t="str">
        <f>IF(C4632&lt;&gt;"",VLOOKUP(C4632,'BASE EQUIPOS'!$G$8:$I$22,3,0),"")</f>
        <v/>
      </c>
      <c r="F4632" s="241" t="str">
        <f>IF(C4632&lt;&gt;"",VLOOKUP(C4632,'BASE EQUIPOS'!$G$8:$J$22,4,0),"")</f>
        <v/>
      </c>
      <c r="G4632" s="242"/>
      <c r="H4632" s="233"/>
      <c r="I4632" s="241"/>
      <c r="J4632" s="241"/>
      <c r="K4632" s="241"/>
      <c r="L4632" s="239"/>
      <c r="M4632" s="244"/>
      <c r="N4632" s="245" t="str">
        <f t="shared" ca="1" si="505"/>
        <v/>
      </c>
      <c r="O4632" s="239"/>
      <c r="P4632" s="244"/>
      <c r="Q4632" s="245" t="str">
        <f t="shared" si="506"/>
        <v/>
      </c>
      <c r="U4632" s="246" t="str">
        <f>IFERROR(VLOOKUP(C4632,'BASE EQUIPOS'!$G$8:$O$22,9,0)," ")</f>
        <v xml:space="preserve"> </v>
      </c>
      <c r="V4632" s="232" t="str">
        <f t="shared" si="508"/>
        <v/>
      </c>
      <c r="W4632" s="232" t="str">
        <f t="shared" si="509"/>
        <v/>
      </c>
      <c r="X4632" s="232" t="str">
        <f>IFERROR(VLOOKUP(W4632,Datos!$P$4:$Q$18,2,0),"")</f>
        <v/>
      </c>
      <c r="Y4632" s="232" t="str">
        <f t="shared" si="510"/>
        <v/>
      </c>
      <c r="AA4632" s="314" t="str">
        <f t="shared" ca="1" si="507"/>
        <v/>
      </c>
    </row>
    <row r="4633" spans="1:27" x14ac:dyDescent="0.3">
      <c r="A4633" s="238"/>
      <c r="B4633" s="241" t="str">
        <f t="shared" si="504"/>
        <v/>
      </c>
      <c r="C4633" s="239"/>
      <c r="D4633" s="240" t="str">
        <f>IF(C4633&lt;&gt;"",VLOOKUP(C4633,'BASE EQUIPOS'!$G$8:$H$22,2,0),"")</f>
        <v/>
      </c>
      <c r="E4633" s="241" t="str">
        <f>IF(C4633&lt;&gt;"",VLOOKUP(C4633,'BASE EQUIPOS'!$G$8:$I$22,3,0),"")</f>
        <v/>
      </c>
      <c r="F4633" s="241" t="str">
        <f>IF(C4633&lt;&gt;"",VLOOKUP(C4633,'BASE EQUIPOS'!$G$8:$J$22,4,0),"")</f>
        <v/>
      </c>
      <c r="G4633" s="242"/>
      <c r="H4633" s="233"/>
      <c r="I4633" s="241"/>
      <c r="J4633" s="241"/>
      <c r="K4633" s="241"/>
      <c r="L4633" s="239"/>
      <c r="M4633" s="244"/>
      <c r="N4633" s="245" t="str">
        <f t="shared" ca="1" si="505"/>
        <v/>
      </c>
      <c r="O4633" s="239"/>
      <c r="P4633" s="244"/>
      <c r="Q4633" s="245" t="str">
        <f t="shared" si="506"/>
        <v/>
      </c>
      <c r="U4633" s="246" t="str">
        <f>IFERROR(VLOOKUP(C4633,'BASE EQUIPOS'!$G$8:$O$22,9,0)," ")</f>
        <v xml:space="preserve"> </v>
      </c>
      <c r="V4633" s="232" t="str">
        <f t="shared" si="508"/>
        <v/>
      </c>
      <c r="W4633" s="232" t="str">
        <f t="shared" si="509"/>
        <v/>
      </c>
      <c r="X4633" s="232" t="str">
        <f>IFERROR(VLOOKUP(W4633,Datos!$P$4:$Q$18,2,0),"")</f>
        <v/>
      </c>
      <c r="Y4633" s="232" t="str">
        <f t="shared" si="510"/>
        <v/>
      </c>
      <c r="AA4633" s="314" t="str">
        <f t="shared" ca="1" si="507"/>
        <v/>
      </c>
    </row>
    <row r="4634" spans="1:27" x14ac:dyDescent="0.3">
      <c r="A4634" s="238"/>
      <c r="B4634" s="241" t="str">
        <f t="shared" si="504"/>
        <v/>
      </c>
      <c r="C4634" s="239"/>
      <c r="D4634" s="240" t="str">
        <f>IF(C4634&lt;&gt;"",VLOOKUP(C4634,'BASE EQUIPOS'!$G$8:$H$22,2,0),"")</f>
        <v/>
      </c>
      <c r="E4634" s="241" t="str">
        <f>IF(C4634&lt;&gt;"",VLOOKUP(C4634,'BASE EQUIPOS'!$G$8:$I$22,3,0),"")</f>
        <v/>
      </c>
      <c r="F4634" s="241" t="str">
        <f>IF(C4634&lt;&gt;"",VLOOKUP(C4634,'BASE EQUIPOS'!$G$8:$J$22,4,0),"")</f>
        <v/>
      </c>
      <c r="G4634" s="242"/>
      <c r="H4634" s="233"/>
      <c r="I4634" s="241"/>
      <c r="J4634" s="241"/>
      <c r="K4634" s="241"/>
      <c r="L4634" s="239"/>
      <c r="M4634" s="244"/>
      <c r="N4634" s="245" t="str">
        <f t="shared" ca="1" si="505"/>
        <v/>
      </c>
      <c r="O4634" s="239"/>
      <c r="P4634" s="244"/>
      <c r="Q4634" s="245" t="str">
        <f t="shared" si="506"/>
        <v/>
      </c>
      <c r="U4634" s="246" t="str">
        <f>IFERROR(VLOOKUP(C4634,'BASE EQUIPOS'!$G$8:$O$22,9,0)," ")</f>
        <v xml:space="preserve"> </v>
      </c>
      <c r="V4634" s="232" t="str">
        <f t="shared" si="508"/>
        <v/>
      </c>
      <c r="W4634" s="232" t="str">
        <f t="shared" si="509"/>
        <v/>
      </c>
      <c r="X4634" s="232" t="str">
        <f>IFERROR(VLOOKUP(W4634,Datos!$P$4:$Q$18,2,0),"")</f>
        <v/>
      </c>
      <c r="Y4634" s="232" t="str">
        <f t="shared" si="510"/>
        <v/>
      </c>
      <c r="AA4634" s="314" t="str">
        <f t="shared" ca="1" si="507"/>
        <v/>
      </c>
    </row>
    <row r="4635" spans="1:27" x14ac:dyDescent="0.3">
      <c r="A4635" s="238"/>
      <c r="B4635" s="241" t="str">
        <f t="shared" si="504"/>
        <v/>
      </c>
      <c r="C4635" s="239"/>
      <c r="D4635" s="240" t="str">
        <f>IF(C4635&lt;&gt;"",VLOOKUP(C4635,'BASE EQUIPOS'!$G$8:$H$22,2,0),"")</f>
        <v/>
      </c>
      <c r="E4635" s="241" t="str">
        <f>IF(C4635&lt;&gt;"",VLOOKUP(C4635,'BASE EQUIPOS'!$G$8:$I$22,3,0),"")</f>
        <v/>
      </c>
      <c r="F4635" s="241" t="str">
        <f>IF(C4635&lt;&gt;"",VLOOKUP(C4635,'BASE EQUIPOS'!$G$8:$J$22,4,0),"")</f>
        <v/>
      </c>
      <c r="G4635" s="242"/>
      <c r="H4635" s="233"/>
      <c r="I4635" s="241"/>
      <c r="J4635" s="241"/>
      <c r="K4635" s="241"/>
      <c r="L4635" s="239"/>
      <c r="M4635" s="244"/>
      <c r="N4635" s="245" t="str">
        <f t="shared" ca="1" si="505"/>
        <v/>
      </c>
      <c r="O4635" s="239"/>
      <c r="P4635" s="244"/>
      <c r="Q4635" s="245" t="str">
        <f t="shared" si="506"/>
        <v/>
      </c>
      <c r="U4635" s="246" t="str">
        <f>IFERROR(VLOOKUP(C4635,'BASE EQUIPOS'!$G$8:$O$22,9,0)," ")</f>
        <v xml:space="preserve"> </v>
      </c>
      <c r="V4635" s="232" t="str">
        <f t="shared" si="508"/>
        <v/>
      </c>
      <c r="W4635" s="232" t="str">
        <f t="shared" si="509"/>
        <v/>
      </c>
      <c r="X4635" s="232" t="str">
        <f>IFERROR(VLOOKUP(W4635,Datos!$P$4:$Q$18,2,0),"")</f>
        <v/>
      </c>
      <c r="Y4635" s="232" t="str">
        <f t="shared" si="510"/>
        <v/>
      </c>
      <c r="AA4635" s="314" t="str">
        <f t="shared" ca="1" si="507"/>
        <v/>
      </c>
    </row>
    <row r="4636" spans="1:27" x14ac:dyDescent="0.3">
      <c r="A4636" s="238"/>
      <c r="B4636" s="241" t="str">
        <f t="shared" ref="B4636:B4699" si="511">IF(C4636&lt;&gt;"",B4635+1,"")</f>
        <v/>
      </c>
      <c r="C4636" s="239"/>
      <c r="D4636" s="240" t="str">
        <f>IF(C4636&lt;&gt;"",VLOOKUP(C4636,'BASE EQUIPOS'!$G$8:$H$22,2,0),"")</f>
        <v/>
      </c>
      <c r="E4636" s="241" t="str">
        <f>IF(C4636&lt;&gt;"",VLOOKUP(C4636,'BASE EQUIPOS'!$G$8:$I$22,3,0),"")</f>
        <v/>
      </c>
      <c r="F4636" s="241" t="str">
        <f>IF(C4636&lt;&gt;"",VLOOKUP(C4636,'BASE EQUIPOS'!$G$8:$J$22,4,0),"")</f>
        <v/>
      </c>
      <c r="G4636" s="242"/>
      <c r="H4636" s="233"/>
      <c r="I4636" s="241"/>
      <c r="J4636" s="241"/>
      <c r="K4636" s="241"/>
      <c r="L4636" s="239"/>
      <c r="M4636" s="244"/>
      <c r="N4636" s="245" t="str">
        <f t="shared" ca="1" si="505"/>
        <v/>
      </c>
      <c r="O4636" s="239"/>
      <c r="P4636" s="244"/>
      <c r="Q4636" s="245" t="str">
        <f t="shared" si="506"/>
        <v/>
      </c>
      <c r="U4636" s="246" t="str">
        <f>IFERROR(VLOOKUP(C4636,'BASE EQUIPOS'!$G$8:$O$22,9,0)," ")</f>
        <v xml:space="preserve"> </v>
      </c>
      <c r="V4636" s="232" t="str">
        <f t="shared" si="508"/>
        <v/>
      </c>
      <c r="W4636" s="232" t="str">
        <f t="shared" si="509"/>
        <v/>
      </c>
      <c r="X4636" s="232" t="str">
        <f>IFERROR(VLOOKUP(W4636,Datos!$P$4:$Q$18,2,0),"")</f>
        <v/>
      </c>
      <c r="Y4636" s="232" t="str">
        <f t="shared" si="510"/>
        <v/>
      </c>
      <c r="AA4636" s="314" t="str">
        <f t="shared" ca="1" si="507"/>
        <v/>
      </c>
    </row>
    <row r="4637" spans="1:27" x14ac:dyDescent="0.3">
      <c r="A4637" s="238"/>
      <c r="B4637" s="241" t="str">
        <f t="shared" si="511"/>
        <v/>
      </c>
      <c r="C4637" s="239"/>
      <c r="D4637" s="240" t="str">
        <f>IF(C4637&lt;&gt;"",VLOOKUP(C4637,'BASE EQUIPOS'!$G$8:$H$22,2,0),"")</f>
        <v/>
      </c>
      <c r="E4637" s="241" t="str">
        <f>IF(C4637&lt;&gt;"",VLOOKUP(C4637,'BASE EQUIPOS'!$G$8:$I$22,3,0),"")</f>
        <v/>
      </c>
      <c r="F4637" s="241" t="str">
        <f>IF(C4637&lt;&gt;"",VLOOKUP(C4637,'BASE EQUIPOS'!$G$8:$J$22,4,0),"")</f>
        <v/>
      </c>
      <c r="G4637" s="242"/>
      <c r="H4637" s="233"/>
      <c r="I4637" s="241"/>
      <c r="J4637" s="241"/>
      <c r="K4637" s="241"/>
      <c r="L4637" s="239"/>
      <c r="M4637" s="244"/>
      <c r="N4637" s="245" t="str">
        <f t="shared" ca="1" si="505"/>
        <v/>
      </c>
      <c r="O4637" s="239"/>
      <c r="P4637" s="244"/>
      <c r="Q4637" s="245" t="str">
        <f t="shared" si="506"/>
        <v/>
      </c>
      <c r="U4637" s="246" t="str">
        <f>IFERROR(VLOOKUP(C4637,'BASE EQUIPOS'!$G$8:$O$22,9,0)," ")</f>
        <v xml:space="preserve"> </v>
      </c>
      <c r="V4637" s="232" t="str">
        <f t="shared" si="508"/>
        <v/>
      </c>
      <c r="W4637" s="232" t="str">
        <f t="shared" si="509"/>
        <v/>
      </c>
      <c r="X4637" s="232" t="str">
        <f>IFERROR(VLOOKUP(W4637,Datos!$P$4:$Q$18,2,0),"")</f>
        <v/>
      </c>
      <c r="Y4637" s="232" t="str">
        <f t="shared" si="510"/>
        <v/>
      </c>
      <c r="AA4637" s="314" t="str">
        <f t="shared" ca="1" si="507"/>
        <v/>
      </c>
    </row>
    <row r="4638" spans="1:27" x14ac:dyDescent="0.3">
      <c r="A4638" s="238"/>
      <c r="B4638" s="241" t="str">
        <f t="shared" si="511"/>
        <v/>
      </c>
      <c r="C4638" s="239"/>
      <c r="D4638" s="240" t="str">
        <f>IF(C4638&lt;&gt;"",VLOOKUP(C4638,'BASE EQUIPOS'!$G$8:$H$22,2,0),"")</f>
        <v/>
      </c>
      <c r="E4638" s="241" t="str">
        <f>IF(C4638&lt;&gt;"",VLOOKUP(C4638,'BASE EQUIPOS'!$G$8:$I$22,3,0),"")</f>
        <v/>
      </c>
      <c r="F4638" s="241" t="str">
        <f>IF(C4638&lt;&gt;"",VLOOKUP(C4638,'BASE EQUIPOS'!$G$8:$J$22,4,0),"")</f>
        <v/>
      </c>
      <c r="G4638" s="242"/>
      <c r="H4638" s="233"/>
      <c r="I4638" s="241"/>
      <c r="J4638" s="241"/>
      <c r="K4638" s="241"/>
      <c r="L4638" s="239"/>
      <c r="M4638" s="244"/>
      <c r="N4638" s="245" t="str">
        <f t="shared" ca="1" si="505"/>
        <v/>
      </c>
      <c r="O4638" s="239"/>
      <c r="P4638" s="244"/>
      <c r="Q4638" s="245" t="str">
        <f t="shared" si="506"/>
        <v/>
      </c>
      <c r="U4638" s="246" t="str">
        <f>IFERROR(VLOOKUP(C4638,'BASE EQUIPOS'!$G$8:$O$22,9,0)," ")</f>
        <v xml:space="preserve"> </v>
      </c>
      <c r="V4638" s="232" t="str">
        <f t="shared" si="508"/>
        <v/>
      </c>
      <c r="W4638" s="232" t="str">
        <f t="shared" si="509"/>
        <v/>
      </c>
      <c r="X4638" s="232" t="str">
        <f>IFERROR(VLOOKUP(W4638,Datos!$P$4:$Q$18,2,0),"")</f>
        <v/>
      </c>
      <c r="Y4638" s="232" t="str">
        <f t="shared" si="510"/>
        <v/>
      </c>
      <c r="AA4638" s="314" t="str">
        <f t="shared" ca="1" si="507"/>
        <v/>
      </c>
    </row>
    <row r="4639" spans="1:27" x14ac:dyDescent="0.3">
      <c r="A4639" s="238"/>
      <c r="B4639" s="241" t="str">
        <f t="shared" si="511"/>
        <v/>
      </c>
      <c r="C4639" s="239"/>
      <c r="D4639" s="240" t="str">
        <f>IF(C4639&lt;&gt;"",VLOOKUP(C4639,'BASE EQUIPOS'!$G$8:$H$22,2,0),"")</f>
        <v/>
      </c>
      <c r="E4639" s="241" t="str">
        <f>IF(C4639&lt;&gt;"",VLOOKUP(C4639,'BASE EQUIPOS'!$G$8:$I$22,3,0),"")</f>
        <v/>
      </c>
      <c r="F4639" s="241" t="str">
        <f>IF(C4639&lt;&gt;"",VLOOKUP(C4639,'BASE EQUIPOS'!$G$8:$J$22,4,0),"")</f>
        <v/>
      </c>
      <c r="G4639" s="242"/>
      <c r="H4639" s="233"/>
      <c r="I4639" s="241"/>
      <c r="J4639" s="241"/>
      <c r="K4639" s="241"/>
      <c r="L4639" s="239"/>
      <c r="M4639" s="244"/>
      <c r="N4639" s="245" t="str">
        <f t="shared" ca="1" si="505"/>
        <v/>
      </c>
      <c r="O4639" s="239"/>
      <c r="P4639" s="244"/>
      <c r="Q4639" s="245" t="str">
        <f t="shared" si="506"/>
        <v/>
      </c>
      <c r="U4639" s="246" t="str">
        <f>IFERROR(VLOOKUP(C4639,'BASE EQUIPOS'!$G$8:$O$22,9,0)," ")</f>
        <v xml:space="preserve"> </v>
      </c>
      <c r="V4639" s="232" t="str">
        <f t="shared" si="508"/>
        <v/>
      </c>
      <c r="W4639" s="232" t="str">
        <f t="shared" si="509"/>
        <v/>
      </c>
      <c r="X4639" s="232" t="str">
        <f>IFERROR(VLOOKUP(W4639,Datos!$P$4:$Q$18,2,0),"")</f>
        <v/>
      </c>
      <c r="Y4639" s="232" t="str">
        <f t="shared" si="510"/>
        <v/>
      </c>
      <c r="AA4639" s="314" t="str">
        <f t="shared" ca="1" si="507"/>
        <v/>
      </c>
    </row>
    <row r="4640" spans="1:27" x14ac:dyDescent="0.3">
      <c r="A4640" s="238"/>
      <c r="B4640" s="241" t="str">
        <f t="shared" si="511"/>
        <v/>
      </c>
      <c r="C4640" s="239"/>
      <c r="D4640" s="240" t="str">
        <f>IF(C4640&lt;&gt;"",VLOOKUP(C4640,'BASE EQUIPOS'!$G$8:$H$22,2,0),"")</f>
        <v/>
      </c>
      <c r="E4640" s="241" t="str">
        <f>IF(C4640&lt;&gt;"",VLOOKUP(C4640,'BASE EQUIPOS'!$G$8:$I$22,3,0),"")</f>
        <v/>
      </c>
      <c r="F4640" s="241" t="str">
        <f>IF(C4640&lt;&gt;"",VLOOKUP(C4640,'BASE EQUIPOS'!$G$8:$J$22,4,0),"")</f>
        <v/>
      </c>
      <c r="G4640" s="242"/>
      <c r="H4640" s="233"/>
      <c r="I4640" s="241"/>
      <c r="J4640" s="241"/>
      <c r="K4640" s="241"/>
      <c r="L4640" s="239"/>
      <c r="M4640" s="244"/>
      <c r="N4640" s="245" t="str">
        <f t="shared" ca="1" si="505"/>
        <v/>
      </c>
      <c r="O4640" s="239"/>
      <c r="P4640" s="244"/>
      <c r="Q4640" s="245" t="str">
        <f t="shared" si="506"/>
        <v/>
      </c>
      <c r="U4640" s="246" t="str">
        <f>IFERROR(VLOOKUP(C4640,'BASE EQUIPOS'!$G$8:$O$22,9,0)," ")</f>
        <v xml:space="preserve"> </v>
      </c>
      <c r="V4640" s="232" t="str">
        <f t="shared" si="508"/>
        <v/>
      </c>
      <c r="W4640" s="232" t="str">
        <f t="shared" si="509"/>
        <v/>
      </c>
      <c r="X4640" s="232" t="str">
        <f>IFERROR(VLOOKUP(W4640,Datos!$P$4:$Q$18,2,0),"")</f>
        <v/>
      </c>
      <c r="Y4640" s="232" t="str">
        <f t="shared" si="510"/>
        <v/>
      </c>
      <c r="AA4640" s="314" t="str">
        <f t="shared" ca="1" si="507"/>
        <v/>
      </c>
    </row>
    <row r="4641" spans="1:27" x14ac:dyDescent="0.3">
      <c r="A4641" s="238"/>
      <c r="B4641" s="241" t="str">
        <f t="shared" si="511"/>
        <v/>
      </c>
      <c r="C4641" s="239"/>
      <c r="D4641" s="240" t="str">
        <f>IF(C4641&lt;&gt;"",VLOOKUP(C4641,'BASE EQUIPOS'!$G$8:$H$22,2,0),"")</f>
        <v/>
      </c>
      <c r="E4641" s="241" t="str">
        <f>IF(C4641&lt;&gt;"",VLOOKUP(C4641,'BASE EQUIPOS'!$G$8:$I$22,3,0),"")</f>
        <v/>
      </c>
      <c r="F4641" s="241" t="str">
        <f>IF(C4641&lt;&gt;"",VLOOKUP(C4641,'BASE EQUIPOS'!$G$8:$J$22,4,0),"")</f>
        <v/>
      </c>
      <c r="G4641" s="242"/>
      <c r="H4641" s="233"/>
      <c r="I4641" s="241"/>
      <c r="J4641" s="241"/>
      <c r="K4641" s="241"/>
      <c r="L4641" s="239"/>
      <c r="M4641" s="244"/>
      <c r="N4641" s="245" t="str">
        <f t="shared" ca="1" si="505"/>
        <v/>
      </c>
      <c r="O4641" s="239"/>
      <c r="P4641" s="244"/>
      <c r="Q4641" s="245" t="str">
        <f t="shared" si="506"/>
        <v/>
      </c>
      <c r="U4641" s="246" t="str">
        <f>IFERROR(VLOOKUP(C4641,'BASE EQUIPOS'!$G$8:$O$22,9,0)," ")</f>
        <v xml:space="preserve"> </v>
      </c>
      <c r="V4641" s="232" t="str">
        <f t="shared" si="508"/>
        <v/>
      </c>
      <c r="W4641" s="232" t="str">
        <f t="shared" si="509"/>
        <v/>
      </c>
      <c r="X4641" s="232" t="str">
        <f>IFERROR(VLOOKUP(W4641,Datos!$P$4:$Q$18,2,0),"")</f>
        <v/>
      </c>
      <c r="Y4641" s="232" t="str">
        <f t="shared" si="510"/>
        <v/>
      </c>
      <c r="AA4641" s="314" t="str">
        <f t="shared" ca="1" si="507"/>
        <v/>
      </c>
    </row>
    <row r="4642" spans="1:27" x14ac:dyDescent="0.3">
      <c r="A4642" s="238"/>
      <c r="B4642" s="241" t="str">
        <f t="shared" si="511"/>
        <v/>
      </c>
      <c r="C4642" s="239"/>
      <c r="D4642" s="240" t="str">
        <f>IF(C4642&lt;&gt;"",VLOOKUP(C4642,'BASE EQUIPOS'!$G$8:$H$22,2,0),"")</f>
        <v/>
      </c>
      <c r="E4642" s="241" t="str">
        <f>IF(C4642&lt;&gt;"",VLOOKUP(C4642,'BASE EQUIPOS'!$G$8:$I$22,3,0),"")</f>
        <v/>
      </c>
      <c r="F4642" s="241" t="str">
        <f>IF(C4642&lt;&gt;"",VLOOKUP(C4642,'BASE EQUIPOS'!$G$8:$J$22,4,0),"")</f>
        <v/>
      </c>
      <c r="G4642" s="242"/>
      <c r="H4642" s="233"/>
      <c r="I4642" s="241"/>
      <c r="J4642" s="241"/>
      <c r="K4642" s="241"/>
      <c r="L4642" s="239"/>
      <c r="M4642" s="244"/>
      <c r="N4642" s="245" t="str">
        <f t="shared" ca="1" si="505"/>
        <v/>
      </c>
      <c r="O4642" s="239"/>
      <c r="P4642" s="244"/>
      <c r="Q4642" s="245" t="str">
        <f t="shared" si="506"/>
        <v/>
      </c>
      <c r="U4642" s="246" t="str">
        <f>IFERROR(VLOOKUP(C4642,'BASE EQUIPOS'!$G$8:$O$22,9,0)," ")</f>
        <v xml:space="preserve"> </v>
      </c>
      <c r="V4642" s="232" t="str">
        <f t="shared" si="508"/>
        <v/>
      </c>
      <c r="W4642" s="232" t="str">
        <f t="shared" si="509"/>
        <v/>
      </c>
      <c r="X4642" s="232" t="str">
        <f>IFERROR(VLOOKUP(W4642,Datos!$P$4:$Q$18,2,0),"")</f>
        <v/>
      </c>
      <c r="Y4642" s="232" t="str">
        <f t="shared" si="510"/>
        <v/>
      </c>
      <c r="AA4642" s="314" t="str">
        <f t="shared" ca="1" si="507"/>
        <v/>
      </c>
    </row>
    <row r="4643" spans="1:27" x14ac:dyDescent="0.3">
      <c r="A4643" s="238"/>
      <c r="B4643" s="241" t="str">
        <f t="shared" si="511"/>
        <v/>
      </c>
      <c r="C4643" s="239"/>
      <c r="D4643" s="240" t="str">
        <f>IF(C4643&lt;&gt;"",VLOOKUP(C4643,'BASE EQUIPOS'!$G$8:$H$22,2,0),"")</f>
        <v/>
      </c>
      <c r="E4643" s="241" t="str">
        <f>IF(C4643&lt;&gt;"",VLOOKUP(C4643,'BASE EQUIPOS'!$G$8:$I$22,3,0),"")</f>
        <v/>
      </c>
      <c r="F4643" s="241" t="str">
        <f>IF(C4643&lt;&gt;"",VLOOKUP(C4643,'BASE EQUIPOS'!$G$8:$J$22,4,0),"")</f>
        <v/>
      </c>
      <c r="G4643" s="242"/>
      <c r="H4643" s="233"/>
      <c r="I4643" s="241"/>
      <c r="J4643" s="241"/>
      <c r="K4643" s="241"/>
      <c r="L4643" s="239"/>
      <c r="M4643" s="244"/>
      <c r="N4643" s="245" t="str">
        <f t="shared" ca="1" si="505"/>
        <v/>
      </c>
      <c r="O4643" s="239"/>
      <c r="P4643" s="244"/>
      <c r="Q4643" s="245" t="str">
        <f t="shared" si="506"/>
        <v/>
      </c>
      <c r="U4643" s="246" t="str">
        <f>IFERROR(VLOOKUP(C4643,'BASE EQUIPOS'!$G$8:$O$22,9,0)," ")</f>
        <v xml:space="preserve"> </v>
      </c>
      <c r="V4643" s="232" t="str">
        <f t="shared" si="508"/>
        <v/>
      </c>
      <c r="W4643" s="232" t="str">
        <f t="shared" si="509"/>
        <v/>
      </c>
      <c r="X4643" s="232" t="str">
        <f>IFERROR(VLOOKUP(W4643,Datos!$P$4:$Q$18,2,0),"")</f>
        <v/>
      </c>
      <c r="Y4643" s="232" t="str">
        <f t="shared" si="510"/>
        <v/>
      </c>
      <c r="AA4643" s="314" t="str">
        <f t="shared" ca="1" si="507"/>
        <v/>
      </c>
    </row>
    <row r="4644" spans="1:27" x14ac:dyDescent="0.3">
      <c r="A4644" s="238"/>
      <c r="B4644" s="241" t="str">
        <f t="shared" si="511"/>
        <v/>
      </c>
      <c r="C4644" s="239"/>
      <c r="D4644" s="240" t="str">
        <f>IF(C4644&lt;&gt;"",VLOOKUP(C4644,'BASE EQUIPOS'!$G$8:$H$22,2,0),"")</f>
        <v/>
      </c>
      <c r="E4644" s="241" t="str">
        <f>IF(C4644&lt;&gt;"",VLOOKUP(C4644,'BASE EQUIPOS'!$G$8:$I$22,3,0),"")</f>
        <v/>
      </c>
      <c r="F4644" s="241" t="str">
        <f>IF(C4644&lt;&gt;"",VLOOKUP(C4644,'BASE EQUIPOS'!$G$8:$J$22,4,0),"")</f>
        <v/>
      </c>
      <c r="G4644" s="242"/>
      <c r="H4644" s="233"/>
      <c r="I4644" s="241"/>
      <c r="J4644" s="241"/>
      <c r="K4644" s="241"/>
      <c r="L4644" s="239"/>
      <c r="M4644" s="244"/>
      <c r="N4644" s="245" t="str">
        <f t="shared" ca="1" si="505"/>
        <v/>
      </c>
      <c r="O4644" s="239"/>
      <c r="P4644" s="244"/>
      <c r="Q4644" s="245" t="str">
        <f t="shared" si="506"/>
        <v/>
      </c>
      <c r="U4644" s="246" t="str">
        <f>IFERROR(VLOOKUP(C4644,'BASE EQUIPOS'!$G$8:$O$22,9,0)," ")</f>
        <v xml:space="preserve"> </v>
      </c>
      <c r="V4644" s="232" t="str">
        <f t="shared" si="508"/>
        <v/>
      </c>
      <c r="W4644" s="232" t="str">
        <f t="shared" si="509"/>
        <v/>
      </c>
      <c r="X4644" s="232" t="str">
        <f>IFERROR(VLOOKUP(W4644,Datos!$P$4:$Q$18,2,0),"")</f>
        <v/>
      </c>
      <c r="Y4644" s="232" t="str">
        <f t="shared" si="510"/>
        <v/>
      </c>
      <c r="AA4644" s="314" t="str">
        <f t="shared" ca="1" si="507"/>
        <v/>
      </c>
    </row>
    <row r="4645" spans="1:27" x14ac:dyDescent="0.3">
      <c r="A4645" s="238"/>
      <c r="B4645" s="241" t="str">
        <f t="shared" si="511"/>
        <v/>
      </c>
      <c r="C4645" s="239"/>
      <c r="D4645" s="240" t="str">
        <f>IF(C4645&lt;&gt;"",VLOOKUP(C4645,'BASE EQUIPOS'!$G$8:$H$22,2,0),"")</f>
        <v/>
      </c>
      <c r="E4645" s="241" t="str">
        <f>IF(C4645&lt;&gt;"",VLOOKUP(C4645,'BASE EQUIPOS'!$G$8:$I$22,3,0),"")</f>
        <v/>
      </c>
      <c r="F4645" s="241" t="str">
        <f>IF(C4645&lt;&gt;"",VLOOKUP(C4645,'BASE EQUIPOS'!$G$8:$J$22,4,0),"")</f>
        <v/>
      </c>
      <c r="G4645" s="242"/>
      <c r="H4645" s="233"/>
      <c r="I4645" s="241"/>
      <c r="J4645" s="241"/>
      <c r="K4645" s="241"/>
      <c r="L4645" s="239"/>
      <c r="M4645" s="244"/>
      <c r="N4645" s="245" t="str">
        <f t="shared" ca="1" si="505"/>
        <v/>
      </c>
      <c r="O4645" s="239"/>
      <c r="P4645" s="244"/>
      <c r="Q4645" s="245" t="str">
        <f t="shared" si="506"/>
        <v/>
      </c>
      <c r="U4645" s="246" t="str">
        <f>IFERROR(VLOOKUP(C4645,'BASE EQUIPOS'!$G$8:$O$22,9,0)," ")</f>
        <v xml:space="preserve"> </v>
      </c>
      <c r="V4645" s="232" t="str">
        <f t="shared" si="508"/>
        <v/>
      </c>
      <c r="W4645" s="232" t="str">
        <f t="shared" si="509"/>
        <v/>
      </c>
      <c r="X4645" s="232" t="str">
        <f>IFERROR(VLOOKUP(W4645,Datos!$P$4:$Q$18,2,0),"")</f>
        <v/>
      </c>
      <c r="Y4645" s="232" t="str">
        <f t="shared" si="510"/>
        <v/>
      </c>
      <c r="AA4645" s="314" t="str">
        <f t="shared" ca="1" si="507"/>
        <v/>
      </c>
    </row>
    <row r="4646" spans="1:27" x14ac:dyDescent="0.3">
      <c r="A4646" s="238"/>
      <c r="B4646" s="241" t="str">
        <f t="shared" si="511"/>
        <v/>
      </c>
      <c r="C4646" s="239"/>
      <c r="D4646" s="240" t="str">
        <f>IF(C4646&lt;&gt;"",VLOOKUP(C4646,'BASE EQUIPOS'!$G$8:$H$22,2,0),"")</f>
        <v/>
      </c>
      <c r="E4646" s="241" t="str">
        <f>IF(C4646&lt;&gt;"",VLOOKUP(C4646,'BASE EQUIPOS'!$G$8:$I$22,3,0),"")</f>
        <v/>
      </c>
      <c r="F4646" s="241" t="str">
        <f>IF(C4646&lt;&gt;"",VLOOKUP(C4646,'BASE EQUIPOS'!$G$8:$J$22,4,0),"")</f>
        <v/>
      </c>
      <c r="G4646" s="242"/>
      <c r="H4646" s="233"/>
      <c r="I4646" s="241"/>
      <c r="J4646" s="241"/>
      <c r="K4646" s="241"/>
      <c r="L4646" s="239"/>
      <c r="M4646" s="244"/>
      <c r="N4646" s="245" t="str">
        <f t="shared" ca="1" si="505"/>
        <v/>
      </c>
      <c r="O4646" s="239"/>
      <c r="P4646" s="244"/>
      <c r="Q4646" s="245" t="str">
        <f t="shared" si="506"/>
        <v/>
      </c>
      <c r="U4646" s="246" t="str">
        <f>IFERROR(VLOOKUP(C4646,'BASE EQUIPOS'!$G$8:$O$22,9,0)," ")</f>
        <v xml:space="preserve"> </v>
      </c>
      <c r="V4646" s="232" t="str">
        <f t="shared" si="508"/>
        <v/>
      </c>
      <c r="W4646" s="232" t="str">
        <f t="shared" si="509"/>
        <v/>
      </c>
      <c r="X4646" s="232" t="str">
        <f>IFERROR(VLOOKUP(W4646,Datos!$P$4:$Q$18,2,0),"")</f>
        <v/>
      </c>
      <c r="Y4646" s="232" t="str">
        <f t="shared" si="510"/>
        <v/>
      </c>
      <c r="AA4646" s="314" t="str">
        <f t="shared" ca="1" si="507"/>
        <v/>
      </c>
    </row>
    <row r="4647" spans="1:27" x14ac:dyDescent="0.3">
      <c r="A4647" s="238"/>
      <c r="B4647" s="241" t="str">
        <f t="shared" si="511"/>
        <v/>
      </c>
      <c r="C4647" s="239"/>
      <c r="D4647" s="240" t="str">
        <f>IF(C4647&lt;&gt;"",VLOOKUP(C4647,'BASE EQUIPOS'!$G$8:$H$22,2,0),"")</f>
        <v/>
      </c>
      <c r="E4647" s="241" t="str">
        <f>IF(C4647&lt;&gt;"",VLOOKUP(C4647,'BASE EQUIPOS'!$G$8:$I$22,3,0),"")</f>
        <v/>
      </c>
      <c r="F4647" s="241" t="str">
        <f>IF(C4647&lt;&gt;"",VLOOKUP(C4647,'BASE EQUIPOS'!$G$8:$J$22,4,0),"")</f>
        <v/>
      </c>
      <c r="G4647" s="242"/>
      <c r="H4647" s="233"/>
      <c r="I4647" s="241"/>
      <c r="J4647" s="241"/>
      <c r="K4647" s="241"/>
      <c r="L4647" s="239"/>
      <c r="M4647" s="244"/>
      <c r="N4647" s="245" t="str">
        <f t="shared" ca="1" si="505"/>
        <v/>
      </c>
      <c r="O4647" s="239"/>
      <c r="P4647" s="244"/>
      <c r="Q4647" s="245" t="str">
        <f t="shared" si="506"/>
        <v/>
      </c>
      <c r="U4647" s="246" t="str">
        <f>IFERROR(VLOOKUP(C4647,'BASE EQUIPOS'!$G$8:$O$22,9,0)," ")</f>
        <v xml:space="preserve"> </v>
      </c>
      <c r="V4647" s="232" t="str">
        <f t="shared" si="508"/>
        <v/>
      </c>
      <c r="W4647" s="232" t="str">
        <f t="shared" si="509"/>
        <v/>
      </c>
      <c r="X4647" s="232" t="str">
        <f>IFERROR(VLOOKUP(W4647,Datos!$P$4:$Q$18,2,0),"")</f>
        <v/>
      </c>
      <c r="Y4647" s="232" t="str">
        <f t="shared" si="510"/>
        <v/>
      </c>
      <c r="AA4647" s="314" t="str">
        <f t="shared" ca="1" si="507"/>
        <v/>
      </c>
    </row>
    <row r="4648" spans="1:27" x14ac:dyDescent="0.3">
      <c r="A4648" s="238"/>
      <c r="B4648" s="241" t="str">
        <f t="shared" si="511"/>
        <v/>
      </c>
      <c r="C4648" s="239"/>
      <c r="D4648" s="240" t="str">
        <f>IF(C4648&lt;&gt;"",VLOOKUP(C4648,'BASE EQUIPOS'!$G$8:$H$22,2,0),"")</f>
        <v/>
      </c>
      <c r="E4648" s="241" t="str">
        <f>IF(C4648&lt;&gt;"",VLOOKUP(C4648,'BASE EQUIPOS'!$G$8:$I$22,3,0),"")</f>
        <v/>
      </c>
      <c r="F4648" s="241" t="str">
        <f>IF(C4648&lt;&gt;"",VLOOKUP(C4648,'BASE EQUIPOS'!$G$8:$J$22,4,0),"")</f>
        <v/>
      </c>
      <c r="G4648" s="242"/>
      <c r="H4648" s="233"/>
      <c r="I4648" s="241"/>
      <c r="J4648" s="241"/>
      <c r="K4648" s="241"/>
      <c r="L4648" s="239"/>
      <c r="M4648" s="244"/>
      <c r="N4648" s="245" t="str">
        <f t="shared" ca="1" si="505"/>
        <v/>
      </c>
      <c r="O4648" s="239"/>
      <c r="P4648" s="244"/>
      <c r="Q4648" s="245" t="str">
        <f t="shared" si="506"/>
        <v/>
      </c>
      <c r="U4648" s="246" t="str">
        <f>IFERROR(VLOOKUP(C4648,'BASE EQUIPOS'!$G$8:$O$22,9,0)," ")</f>
        <v xml:space="preserve"> </v>
      </c>
      <c r="V4648" s="232" t="str">
        <f t="shared" si="508"/>
        <v/>
      </c>
      <c r="W4648" s="232" t="str">
        <f t="shared" si="509"/>
        <v/>
      </c>
      <c r="X4648" s="232" t="str">
        <f>IFERROR(VLOOKUP(W4648,Datos!$P$4:$Q$18,2,0),"")</f>
        <v/>
      </c>
      <c r="Y4648" s="232" t="str">
        <f t="shared" si="510"/>
        <v/>
      </c>
      <c r="AA4648" s="314" t="str">
        <f t="shared" ca="1" si="507"/>
        <v/>
      </c>
    </row>
    <row r="4649" spans="1:27" x14ac:dyDescent="0.3">
      <c r="A4649" s="238"/>
      <c r="B4649" s="241" t="str">
        <f t="shared" si="511"/>
        <v/>
      </c>
      <c r="C4649" s="239"/>
      <c r="D4649" s="240" t="str">
        <f>IF(C4649&lt;&gt;"",VLOOKUP(C4649,'BASE EQUIPOS'!$G$8:$H$22,2,0),"")</f>
        <v/>
      </c>
      <c r="E4649" s="241" t="str">
        <f>IF(C4649&lt;&gt;"",VLOOKUP(C4649,'BASE EQUIPOS'!$G$8:$I$22,3,0),"")</f>
        <v/>
      </c>
      <c r="F4649" s="241" t="str">
        <f>IF(C4649&lt;&gt;"",VLOOKUP(C4649,'BASE EQUIPOS'!$G$8:$J$22,4,0),"")</f>
        <v/>
      </c>
      <c r="G4649" s="242"/>
      <c r="H4649" s="233"/>
      <c r="I4649" s="241"/>
      <c r="J4649" s="241"/>
      <c r="K4649" s="241"/>
      <c r="L4649" s="239"/>
      <c r="M4649" s="244"/>
      <c r="N4649" s="245" t="str">
        <f t="shared" ca="1" si="505"/>
        <v/>
      </c>
      <c r="O4649" s="239"/>
      <c r="P4649" s="244"/>
      <c r="Q4649" s="245" t="str">
        <f t="shared" si="506"/>
        <v/>
      </c>
      <c r="U4649" s="246" t="str">
        <f>IFERROR(VLOOKUP(C4649,'BASE EQUIPOS'!$G$8:$O$22,9,0)," ")</f>
        <v xml:space="preserve"> </v>
      </c>
      <c r="V4649" s="232" t="str">
        <f t="shared" si="508"/>
        <v/>
      </c>
      <c r="W4649" s="232" t="str">
        <f t="shared" si="509"/>
        <v/>
      </c>
      <c r="X4649" s="232" t="str">
        <f>IFERROR(VLOOKUP(W4649,Datos!$P$4:$Q$18,2,0),"")</f>
        <v/>
      </c>
      <c r="Y4649" s="232" t="str">
        <f t="shared" si="510"/>
        <v/>
      </c>
      <c r="AA4649" s="314" t="str">
        <f t="shared" ca="1" si="507"/>
        <v/>
      </c>
    </row>
    <row r="4650" spans="1:27" x14ac:dyDescent="0.3">
      <c r="A4650" s="238"/>
      <c r="B4650" s="241" t="str">
        <f t="shared" si="511"/>
        <v/>
      </c>
      <c r="C4650" s="239"/>
      <c r="D4650" s="240" t="str">
        <f>IF(C4650&lt;&gt;"",VLOOKUP(C4650,'BASE EQUIPOS'!$G$8:$H$22,2,0),"")</f>
        <v/>
      </c>
      <c r="E4650" s="241" t="str">
        <f>IF(C4650&lt;&gt;"",VLOOKUP(C4650,'BASE EQUIPOS'!$G$8:$I$22,3,0),"")</f>
        <v/>
      </c>
      <c r="F4650" s="241" t="str">
        <f>IF(C4650&lt;&gt;"",VLOOKUP(C4650,'BASE EQUIPOS'!$G$8:$J$22,4,0),"")</f>
        <v/>
      </c>
      <c r="G4650" s="242"/>
      <c r="H4650" s="233"/>
      <c r="I4650" s="241"/>
      <c r="J4650" s="241"/>
      <c r="K4650" s="241"/>
      <c r="L4650" s="239"/>
      <c r="M4650" s="244"/>
      <c r="N4650" s="245" t="str">
        <f t="shared" ca="1" si="505"/>
        <v/>
      </c>
      <c r="O4650" s="239"/>
      <c r="P4650" s="244"/>
      <c r="Q4650" s="245" t="str">
        <f t="shared" si="506"/>
        <v/>
      </c>
      <c r="U4650" s="246" t="str">
        <f>IFERROR(VLOOKUP(C4650,'BASE EQUIPOS'!$G$8:$O$22,9,0)," ")</f>
        <v xml:space="preserve"> </v>
      </c>
      <c r="V4650" s="232" t="str">
        <f t="shared" si="508"/>
        <v/>
      </c>
      <c r="W4650" s="232" t="str">
        <f t="shared" si="509"/>
        <v/>
      </c>
      <c r="X4650" s="232" t="str">
        <f>IFERROR(VLOOKUP(W4650,Datos!$P$4:$Q$18,2,0),"")</f>
        <v/>
      </c>
      <c r="Y4650" s="232" t="str">
        <f t="shared" si="510"/>
        <v/>
      </c>
      <c r="AA4650" s="314" t="str">
        <f t="shared" ca="1" si="507"/>
        <v/>
      </c>
    </row>
    <row r="4651" spans="1:27" x14ac:dyDescent="0.3">
      <c r="A4651" s="238"/>
      <c r="B4651" s="241" t="str">
        <f t="shared" si="511"/>
        <v/>
      </c>
      <c r="C4651" s="239"/>
      <c r="D4651" s="240" t="str">
        <f>IF(C4651&lt;&gt;"",VLOOKUP(C4651,'BASE EQUIPOS'!$G$8:$H$22,2,0),"")</f>
        <v/>
      </c>
      <c r="E4651" s="241" t="str">
        <f>IF(C4651&lt;&gt;"",VLOOKUP(C4651,'BASE EQUIPOS'!$G$8:$I$22,3,0),"")</f>
        <v/>
      </c>
      <c r="F4651" s="241" t="str">
        <f>IF(C4651&lt;&gt;"",VLOOKUP(C4651,'BASE EQUIPOS'!$G$8:$J$22,4,0),"")</f>
        <v/>
      </c>
      <c r="G4651" s="242"/>
      <c r="H4651" s="233"/>
      <c r="I4651" s="241"/>
      <c r="J4651" s="241"/>
      <c r="K4651" s="241"/>
      <c r="L4651" s="239"/>
      <c r="M4651" s="244"/>
      <c r="N4651" s="245" t="str">
        <f t="shared" ca="1" si="505"/>
        <v/>
      </c>
      <c r="O4651" s="239"/>
      <c r="P4651" s="244"/>
      <c r="Q4651" s="245" t="str">
        <f t="shared" si="506"/>
        <v/>
      </c>
      <c r="U4651" s="246" t="str">
        <f>IFERROR(VLOOKUP(C4651,'BASE EQUIPOS'!$G$8:$O$22,9,0)," ")</f>
        <v xml:space="preserve"> </v>
      </c>
      <c r="V4651" s="232" t="str">
        <f t="shared" si="508"/>
        <v/>
      </c>
      <c r="W4651" s="232" t="str">
        <f t="shared" si="509"/>
        <v/>
      </c>
      <c r="X4651" s="232" t="str">
        <f>IFERROR(VLOOKUP(W4651,Datos!$P$4:$Q$18,2,0),"")</f>
        <v/>
      </c>
      <c r="Y4651" s="232" t="str">
        <f t="shared" si="510"/>
        <v/>
      </c>
      <c r="AA4651" s="314" t="str">
        <f t="shared" ca="1" si="507"/>
        <v/>
      </c>
    </row>
    <row r="4652" spans="1:27" x14ac:dyDescent="0.3">
      <c r="A4652" s="238"/>
      <c r="B4652" s="241" t="str">
        <f t="shared" si="511"/>
        <v/>
      </c>
      <c r="C4652" s="239"/>
      <c r="D4652" s="240" t="str">
        <f>IF(C4652&lt;&gt;"",VLOOKUP(C4652,'BASE EQUIPOS'!$G$8:$H$22,2,0),"")</f>
        <v/>
      </c>
      <c r="E4652" s="241" t="str">
        <f>IF(C4652&lt;&gt;"",VLOOKUP(C4652,'BASE EQUIPOS'!$G$8:$I$22,3,0),"")</f>
        <v/>
      </c>
      <c r="F4652" s="241" t="str">
        <f>IF(C4652&lt;&gt;"",VLOOKUP(C4652,'BASE EQUIPOS'!$G$8:$J$22,4,0),"")</f>
        <v/>
      </c>
      <c r="G4652" s="242"/>
      <c r="H4652" s="233"/>
      <c r="I4652" s="241"/>
      <c r="J4652" s="241"/>
      <c r="K4652" s="241"/>
      <c r="L4652" s="239"/>
      <c r="M4652" s="244"/>
      <c r="N4652" s="245" t="str">
        <f t="shared" ca="1" si="505"/>
        <v/>
      </c>
      <c r="O4652" s="239"/>
      <c r="P4652" s="244"/>
      <c r="Q4652" s="245" t="str">
        <f t="shared" si="506"/>
        <v/>
      </c>
      <c r="U4652" s="246" t="str">
        <f>IFERROR(VLOOKUP(C4652,'BASE EQUIPOS'!$G$8:$O$22,9,0)," ")</f>
        <v xml:space="preserve"> </v>
      </c>
      <c r="V4652" s="232" t="str">
        <f t="shared" si="508"/>
        <v/>
      </c>
      <c r="W4652" s="232" t="str">
        <f t="shared" si="509"/>
        <v/>
      </c>
      <c r="X4652" s="232" t="str">
        <f>IFERROR(VLOOKUP(W4652,Datos!$P$4:$Q$18,2,0),"")</f>
        <v/>
      </c>
      <c r="Y4652" s="232" t="str">
        <f t="shared" si="510"/>
        <v/>
      </c>
      <c r="AA4652" s="314" t="str">
        <f t="shared" ca="1" si="507"/>
        <v/>
      </c>
    </row>
    <row r="4653" spans="1:27" x14ac:dyDescent="0.3">
      <c r="A4653" s="238"/>
      <c r="B4653" s="241" t="str">
        <f t="shared" si="511"/>
        <v/>
      </c>
      <c r="C4653" s="239"/>
      <c r="D4653" s="240" t="str">
        <f>IF(C4653&lt;&gt;"",VLOOKUP(C4653,'BASE EQUIPOS'!$G$8:$H$22,2,0),"")</f>
        <v/>
      </c>
      <c r="E4653" s="241" t="str">
        <f>IF(C4653&lt;&gt;"",VLOOKUP(C4653,'BASE EQUIPOS'!$G$8:$I$22,3,0),"")</f>
        <v/>
      </c>
      <c r="F4653" s="241" t="str">
        <f>IF(C4653&lt;&gt;"",VLOOKUP(C4653,'BASE EQUIPOS'!$G$8:$J$22,4,0),"")</f>
        <v/>
      </c>
      <c r="G4653" s="242"/>
      <c r="H4653" s="233"/>
      <c r="I4653" s="241"/>
      <c r="J4653" s="241"/>
      <c r="K4653" s="241"/>
      <c r="L4653" s="239"/>
      <c r="M4653" s="244"/>
      <c r="N4653" s="245" t="str">
        <f t="shared" ca="1" si="505"/>
        <v/>
      </c>
      <c r="O4653" s="239"/>
      <c r="P4653" s="244"/>
      <c r="Q4653" s="245" t="str">
        <f t="shared" si="506"/>
        <v/>
      </c>
      <c r="U4653" s="246" t="str">
        <f>IFERROR(VLOOKUP(C4653,'BASE EQUIPOS'!$G$8:$O$22,9,0)," ")</f>
        <v xml:space="preserve"> </v>
      </c>
      <c r="V4653" s="232" t="str">
        <f t="shared" si="508"/>
        <v/>
      </c>
      <c r="W4653" s="232" t="str">
        <f t="shared" si="509"/>
        <v/>
      </c>
      <c r="X4653" s="232" t="str">
        <f>IFERROR(VLOOKUP(W4653,Datos!$P$4:$Q$18,2,0),"")</f>
        <v/>
      </c>
      <c r="Y4653" s="232" t="str">
        <f t="shared" si="510"/>
        <v/>
      </c>
      <c r="AA4653" s="314" t="str">
        <f t="shared" ca="1" si="507"/>
        <v/>
      </c>
    </row>
    <row r="4654" spans="1:27" x14ac:dyDescent="0.3">
      <c r="A4654" s="238"/>
      <c r="B4654" s="241" t="str">
        <f t="shared" si="511"/>
        <v/>
      </c>
      <c r="C4654" s="239"/>
      <c r="D4654" s="240" t="str">
        <f>IF(C4654&lt;&gt;"",VLOOKUP(C4654,'BASE EQUIPOS'!$G$8:$H$22,2,0),"")</f>
        <v/>
      </c>
      <c r="E4654" s="241" t="str">
        <f>IF(C4654&lt;&gt;"",VLOOKUP(C4654,'BASE EQUIPOS'!$G$8:$I$22,3,0),"")</f>
        <v/>
      </c>
      <c r="F4654" s="241" t="str">
        <f>IF(C4654&lt;&gt;"",VLOOKUP(C4654,'BASE EQUIPOS'!$G$8:$J$22,4,0),"")</f>
        <v/>
      </c>
      <c r="G4654" s="242"/>
      <c r="H4654" s="233"/>
      <c r="I4654" s="241"/>
      <c r="J4654" s="241"/>
      <c r="K4654" s="241"/>
      <c r="L4654" s="239"/>
      <c r="M4654" s="244"/>
      <c r="N4654" s="245" t="str">
        <f t="shared" ca="1" si="505"/>
        <v/>
      </c>
      <c r="O4654" s="239"/>
      <c r="P4654" s="244"/>
      <c r="Q4654" s="245" t="str">
        <f t="shared" si="506"/>
        <v/>
      </c>
      <c r="U4654" s="246" t="str">
        <f>IFERROR(VLOOKUP(C4654,'BASE EQUIPOS'!$G$8:$O$22,9,0)," ")</f>
        <v xml:space="preserve"> </v>
      </c>
      <c r="V4654" s="232" t="str">
        <f t="shared" si="508"/>
        <v/>
      </c>
      <c r="W4654" s="232" t="str">
        <f t="shared" si="509"/>
        <v/>
      </c>
      <c r="X4654" s="232" t="str">
        <f>IFERROR(VLOOKUP(W4654,Datos!$P$4:$Q$18,2,0),"")</f>
        <v/>
      </c>
      <c r="Y4654" s="232" t="str">
        <f t="shared" si="510"/>
        <v/>
      </c>
      <c r="AA4654" s="314" t="str">
        <f t="shared" ca="1" si="507"/>
        <v/>
      </c>
    </row>
    <row r="4655" spans="1:27" x14ac:dyDescent="0.3">
      <c r="A4655" s="238"/>
      <c r="B4655" s="241" t="str">
        <f t="shared" si="511"/>
        <v/>
      </c>
      <c r="C4655" s="239"/>
      <c r="D4655" s="240" t="str">
        <f>IF(C4655&lt;&gt;"",VLOOKUP(C4655,'BASE EQUIPOS'!$G$8:$H$22,2,0),"")</f>
        <v/>
      </c>
      <c r="E4655" s="241" t="str">
        <f>IF(C4655&lt;&gt;"",VLOOKUP(C4655,'BASE EQUIPOS'!$G$8:$I$22,3,0),"")</f>
        <v/>
      </c>
      <c r="F4655" s="241" t="str">
        <f>IF(C4655&lt;&gt;"",VLOOKUP(C4655,'BASE EQUIPOS'!$G$8:$J$22,4,0),"")</f>
        <v/>
      </c>
      <c r="G4655" s="242"/>
      <c r="H4655" s="233"/>
      <c r="I4655" s="241"/>
      <c r="J4655" s="241"/>
      <c r="K4655" s="241"/>
      <c r="L4655" s="239"/>
      <c r="M4655" s="244"/>
      <c r="N4655" s="245" t="str">
        <f t="shared" ca="1" si="505"/>
        <v/>
      </c>
      <c r="O4655" s="239"/>
      <c r="P4655" s="244"/>
      <c r="Q4655" s="245" t="str">
        <f t="shared" si="506"/>
        <v/>
      </c>
      <c r="U4655" s="246" t="str">
        <f>IFERROR(VLOOKUP(C4655,'BASE EQUIPOS'!$G$8:$O$22,9,0)," ")</f>
        <v xml:space="preserve"> </v>
      </c>
      <c r="V4655" s="232" t="str">
        <f t="shared" si="508"/>
        <v/>
      </c>
      <c r="W4655" s="232" t="str">
        <f t="shared" si="509"/>
        <v/>
      </c>
      <c r="X4655" s="232" t="str">
        <f>IFERROR(VLOOKUP(W4655,Datos!$P$4:$Q$18,2,0),"")</f>
        <v/>
      </c>
      <c r="Y4655" s="232" t="str">
        <f t="shared" si="510"/>
        <v/>
      </c>
      <c r="AA4655" s="314" t="str">
        <f t="shared" ca="1" si="507"/>
        <v/>
      </c>
    </row>
    <row r="4656" spans="1:27" x14ac:dyDescent="0.3">
      <c r="A4656" s="238"/>
      <c r="B4656" s="241" t="str">
        <f t="shared" si="511"/>
        <v/>
      </c>
      <c r="C4656" s="239"/>
      <c r="D4656" s="240" t="str">
        <f>IF(C4656&lt;&gt;"",VLOOKUP(C4656,'BASE EQUIPOS'!$G$8:$H$22,2,0),"")</f>
        <v/>
      </c>
      <c r="E4656" s="241" t="str">
        <f>IF(C4656&lt;&gt;"",VLOOKUP(C4656,'BASE EQUIPOS'!$G$8:$I$22,3,0),"")</f>
        <v/>
      </c>
      <c r="F4656" s="241" t="str">
        <f>IF(C4656&lt;&gt;"",VLOOKUP(C4656,'BASE EQUIPOS'!$G$8:$J$22,4,0),"")</f>
        <v/>
      </c>
      <c r="G4656" s="242"/>
      <c r="H4656" s="233"/>
      <c r="I4656" s="241"/>
      <c r="J4656" s="241"/>
      <c r="K4656" s="241"/>
      <c r="L4656" s="239"/>
      <c r="M4656" s="244"/>
      <c r="N4656" s="245" t="str">
        <f t="shared" ca="1" si="505"/>
        <v/>
      </c>
      <c r="O4656" s="239"/>
      <c r="P4656" s="244"/>
      <c r="Q4656" s="245" t="str">
        <f t="shared" si="506"/>
        <v/>
      </c>
      <c r="U4656" s="246" t="str">
        <f>IFERROR(VLOOKUP(C4656,'BASE EQUIPOS'!$G$8:$O$22,9,0)," ")</f>
        <v xml:space="preserve"> </v>
      </c>
      <c r="V4656" s="232" t="str">
        <f t="shared" si="508"/>
        <v/>
      </c>
      <c r="W4656" s="232" t="str">
        <f t="shared" si="509"/>
        <v/>
      </c>
      <c r="X4656" s="232" t="str">
        <f>IFERROR(VLOOKUP(W4656,Datos!$P$4:$Q$18,2,0),"")</f>
        <v/>
      </c>
      <c r="Y4656" s="232" t="str">
        <f t="shared" si="510"/>
        <v/>
      </c>
      <c r="AA4656" s="314" t="str">
        <f t="shared" ca="1" si="507"/>
        <v/>
      </c>
    </row>
    <row r="4657" spans="1:27" x14ac:dyDescent="0.3">
      <c r="A4657" s="238"/>
      <c r="B4657" s="241" t="str">
        <f t="shared" si="511"/>
        <v/>
      </c>
      <c r="C4657" s="239"/>
      <c r="D4657" s="240" t="str">
        <f>IF(C4657&lt;&gt;"",VLOOKUP(C4657,'BASE EQUIPOS'!$G$8:$H$22,2,0),"")</f>
        <v/>
      </c>
      <c r="E4657" s="241" t="str">
        <f>IF(C4657&lt;&gt;"",VLOOKUP(C4657,'BASE EQUIPOS'!$G$8:$I$22,3,0),"")</f>
        <v/>
      </c>
      <c r="F4657" s="241" t="str">
        <f>IF(C4657&lt;&gt;"",VLOOKUP(C4657,'BASE EQUIPOS'!$G$8:$J$22,4,0),"")</f>
        <v/>
      </c>
      <c r="G4657" s="242"/>
      <c r="H4657" s="233"/>
      <c r="I4657" s="241"/>
      <c r="J4657" s="241"/>
      <c r="K4657" s="241"/>
      <c r="L4657" s="239"/>
      <c r="M4657" s="244"/>
      <c r="N4657" s="245" t="str">
        <f t="shared" ca="1" si="505"/>
        <v/>
      </c>
      <c r="O4657" s="239"/>
      <c r="P4657" s="244"/>
      <c r="Q4657" s="245" t="str">
        <f t="shared" si="506"/>
        <v/>
      </c>
      <c r="U4657" s="246" t="str">
        <f>IFERROR(VLOOKUP(C4657,'BASE EQUIPOS'!$G$8:$O$22,9,0)," ")</f>
        <v xml:space="preserve"> </v>
      </c>
      <c r="V4657" s="232" t="str">
        <f t="shared" si="508"/>
        <v/>
      </c>
      <c r="W4657" s="232" t="str">
        <f t="shared" si="509"/>
        <v/>
      </c>
      <c r="X4657" s="232" t="str">
        <f>IFERROR(VLOOKUP(W4657,Datos!$P$4:$Q$18,2,0),"")</f>
        <v/>
      </c>
      <c r="Y4657" s="232" t="str">
        <f t="shared" si="510"/>
        <v/>
      </c>
      <c r="AA4657" s="314" t="str">
        <f t="shared" ca="1" si="507"/>
        <v/>
      </c>
    </row>
    <row r="4658" spans="1:27" x14ac:dyDescent="0.3">
      <c r="A4658" s="238"/>
      <c r="B4658" s="241" t="str">
        <f t="shared" si="511"/>
        <v/>
      </c>
      <c r="C4658" s="239"/>
      <c r="D4658" s="240" t="str">
        <f>IF(C4658&lt;&gt;"",VLOOKUP(C4658,'BASE EQUIPOS'!$G$8:$H$22,2,0),"")</f>
        <v/>
      </c>
      <c r="E4658" s="241" t="str">
        <f>IF(C4658&lt;&gt;"",VLOOKUP(C4658,'BASE EQUIPOS'!$G$8:$I$22,3,0),"")</f>
        <v/>
      </c>
      <c r="F4658" s="241" t="str">
        <f>IF(C4658&lt;&gt;"",VLOOKUP(C4658,'BASE EQUIPOS'!$G$8:$J$22,4,0),"")</f>
        <v/>
      </c>
      <c r="G4658" s="242"/>
      <c r="H4658" s="233"/>
      <c r="I4658" s="241"/>
      <c r="J4658" s="241"/>
      <c r="K4658" s="241"/>
      <c r="L4658" s="239"/>
      <c r="M4658" s="244"/>
      <c r="N4658" s="245" t="str">
        <f t="shared" ca="1" si="505"/>
        <v/>
      </c>
      <c r="O4658" s="239"/>
      <c r="P4658" s="244"/>
      <c r="Q4658" s="245" t="str">
        <f t="shared" si="506"/>
        <v/>
      </c>
      <c r="U4658" s="246" t="str">
        <f>IFERROR(VLOOKUP(C4658,'BASE EQUIPOS'!$G$8:$O$22,9,0)," ")</f>
        <v xml:space="preserve"> </v>
      </c>
      <c r="V4658" s="232" t="str">
        <f t="shared" si="508"/>
        <v/>
      </c>
      <c r="W4658" s="232" t="str">
        <f t="shared" si="509"/>
        <v/>
      </c>
      <c r="X4658" s="232" t="str">
        <f>IFERROR(VLOOKUP(W4658,Datos!$P$4:$Q$18,2,0),"")</f>
        <v/>
      </c>
      <c r="Y4658" s="232" t="str">
        <f t="shared" si="510"/>
        <v/>
      </c>
      <c r="AA4658" s="314" t="str">
        <f t="shared" ca="1" si="507"/>
        <v/>
      </c>
    </row>
    <row r="4659" spans="1:27" x14ac:dyDescent="0.3">
      <c r="A4659" s="238"/>
      <c r="B4659" s="241" t="str">
        <f t="shared" si="511"/>
        <v/>
      </c>
      <c r="C4659" s="239"/>
      <c r="D4659" s="240" t="str">
        <f>IF(C4659&lt;&gt;"",VLOOKUP(C4659,'BASE EQUIPOS'!$G$8:$H$22,2,0),"")</f>
        <v/>
      </c>
      <c r="E4659" s="241" t="str">
        <f>IF(C4659&lt;&gt;"",VLOOKUP(C4659,'BASE EQUIPOS'!$G$8:$I$22,3,0),"")</f>
        <v/>
      </c>
      <c r="F4659" s="241" t="str">
        <f>IF(C4659&lt;&gt;"",VLOOKUP(C4659,'BASE EQUIPOS'!$G$8:$J$22,4,0),"")</f>
        <v/>
      </c>
      <c r="G4659" s="242"/>
      <c r="H4659" s="233"/>
      <c r="I4659" s="241"/>
      <c r="J4659" s="241"/>
      <c r="K4659" s="241"/>
      <c r="L4659" s="239"/>
      <c r="M4659" s="244"/>
      <c r="N4659" s="245" t="str">
        <f t="shared" ca="1" si="505"/>
        <v/>
      </c>
      <c r="O4659" s="239"/>
      <c r="P4659" s="244"/>
      <c r="Q4659" s="245" t="str">
        <f t="shared" si="506"/>
        <v/>
      </c>
      <c r="U4659" s="246" t="str">
        <f>IFERROR(VLOOKUP(C4659,'BASE EQUIPOS'!$G$8:$O$22,9,0)," ")</f>
        <v xml:space="preserve"> </v>
      </c>
      <c r="V4659" s="232" t="str">
        <f t="shared" si="508"/>
        <v/>
      </c>
      <c r="W4659" s="232" t="str">
        <f t="shared" si="509"/>
        <v/>
      </c>
      <c r="X4659" s="232" t="str">
        <f>IFERROR(VLOOKUP(W4659,Datos!$P$4:$Q$18,2,0),"")</f>
        <v/>
      </c>
      <c r="Y4659" s="232" t="str">
        <f t="shared" si="510"/>
        <v/>
      </c>
      <c r="AA4659" s="314" t="str">
        <f t="shared" ca="1" si="507"/>
        <v/>
      </c>
    </row>
    <row r="4660" spans="1:27" x14ac:dyDescent="0.3">
      <c r="A4660" s="238"/>
      <c r="B4660" s="241" t="str">
        <f t="shared" si="511"/>
        <v/>
      </c>
      <c r="C4660" s="239"/>
      <c r="D4660" s="240" t="str">
        <f>IF(C4660&lt;&gt;"",VLOOKUP(C4660,'BASE EQUIPOS'!$G$8:$H$22,2,0),"")</f>
        <v/>
      </c>
      <c r="E4660" s="241" t="str">
        <f>IF(C4660&lt;&gt;"",VLOOKUP(C4660,'BASE EQUIPOS'!$G$8:$I$22,3,0),"")</f>
        <v/>
      </c>
      <c r="F4660" s="241" t="str">
        <f>IF(C4660&lt;&gt;"",VLOOKUP(C4660,'BASE EQUIPOS'!$G$8:$J$22,4,0),"")</f>
        <v/>
      </c>
      <c r="G4660" s="242"/>
      <c r="H4660" s="233"/>
      <c r="I4660" s="241"/>
      <c r="J4660" s="241"/>
      <c r="K4660" s="241"/>
      <c r="L4660" s="239"/>
      <c r="M4660" s="244"/>
      <c r="N4660" s="245" t="str">
        <f t="shared" ca="1" si="505"/>
        <v/>
      </c>
      <c r="O4660" s="239"/>
      <c r="P4660" s="244"/>
      <c r="Q4660" s="245" t="str">
        <f t="shared" si="506"/>
        <v/>
      </c>
      <c r="U4660" s="246" t="str">
        <f>IFERROR(VLOOKUP(C4660,'BASE EQUIPOS'!$G$8:$O$22,9,0)," ")</f>
        <v xml:space="preserve"> </v>
      </c>
      <c r="V4660" s="232" t="str">
        <f t="shared" si="508"/>
        <v/>
      </c>
      <c r="W4660" s="232" t="str">
        <f t="shared" si="509"/>
        <v/>
      </c>
      <c r="X4660" s="232" t="str">
        <f>IFERROR(VLOOKUP(W4660,Datos!$P$4:$Q$18,2,0),"")</f>
        <v/>
      </c>
      <c r="Y4660" s="232" t="str">
        <f t="shared" si="510"/>
        <v/>
      </c>
      <c r="AA4660" s="314" t="str">
        <f t="shared" ca="1" si="507"/>
        <v/>
      </c>
    </row>
    <row r="4661" spans="1:27" x14ac:dyDescent="0.3">
      <c r="A4661" s="238"/>
      <c r="B4661" s="241" t="str">
        <f t="shared" si="511"/>
        <v/>
      </c>
      <c r="C4661" s="239"/>
      <c r="D4661" s="240" t="str">
        <f>IF(C4661&lt;&gt;"",VLOOKUP(C4661,'BASE EQUIPOS'!$G$8:$H$22,2,0),"")</f>
        <v/>
      </c>
      <c r="E4661" s="241" t="str">
        <f>IF(C4661&lt;&gt;"",VLOOKUP(C4661,'BASE EQUIPOS'!$G$8:$I$22,3,0),"")</f>
        <v/>
      </c>
      <c r="F4661" s="241" t="str">
        <f>IF(C4661&lt;&gt;"",VLOOKUP(C4661,'BASE EQUIPOS'!$G$8:$J$22,4,0),"")</f>
        <v/>
      </c>
      <c r="G4661" s="242"/>
      <c r="H4661" s="233"/>
      <c r="I4661" s="241"/>
      <c r="J4661" s="241"/>
      <c r="K4661" s="241"/>
      <c r="L4661" s="239"/>
      <c r="M4661" s="244"/>
      <c r="N4661" s="245" t="str">
        <f t="shared" ca="1" si="505"/>
        <v/>
      </c>
      <c r="O4661" s="239"/>
      <c r="P4661" s="244"/>
      <c r="Q4661" s="245" t="str">
        <f t="shared" si="506"/>
        <v/>
      </c>
      <c r="U4661" s="246" t="str">
        <f>IFERROR(VLOOKUP(C4661,'BASE EQUIPOS'!$G$8:$O$22,9,0)," ")</f>
        <v xml:space="preserve"> </v>
      </c>
      <c r="V4661" s="232" t="str">
        <f t="shared" si="508"/>
        <v/>
      </c>
      <c r="W4661" s="232" t="str">
        <f t="shared" si="509"/>
        <v/>
      </c>
      <c r="X4661" s="232" t="str">
        <f>IFERROR(VLOOKUP(W4661,Datos!$P$4:$Q$18,2,0),"")</f>
        <v/>
      </c>
      <c r="Y4661" s="232" t="str">
        <f t="shared" si="510"/>
        <v/>
      </c>
      <c r="AA4661" s="314" t="str">
        <f t="shared" ca="1" si="507"/>
        <v/>
      </c>
    </row>
    <row r="4662" spans="1:27" x14ac:dyDescent="0.3">
      <c r="A4662" s="238"/>
      <c r="B4662" s="241" t="str">
        <f t="shared" si="511"/>
        <v/>
      </c>
      <c r="C4662" s="239"/>
      <c r="D4662" s="240" t="str">
        <f>IF(C4662&lt;&gt;"",VLOOKUP(C4662,'BASE EQUIPOS'!$G$8:$H$22,2,0),"")</f>
        <v/>
      </c>
      <c r="E4662" s="241" t="str">
        <f>IF(C4662&lt;&gt;"",VLOOKUP(C4662,'BASE EQUIPOS'!$G$8:$I$22,3,0),"")</f>
        <v/>
      </c>
      <c r="F4662" s="241" t="str">
        <f>IF(C4662&lt;&gt;"",VLOOKUP(C4662,'BASE EQUIPOS'!$G$8:$J$22,4,0),"")</f>
        <v/>
      </c>
      <c r="G4662" s="242"/>
      <c r="H4662" s="233"/>
      <c r="I4662" s="241"/>
      <c r="J4662" s="241"/>
      <c r="K4662" s="241"/>
      <c r="L4662" s="239"/>
      <c r="M4662" s="244"/>
      <c r="N4662" s="245" t="str">
        <f t="shared" ca="1" si="505"/>
        <v/>
      </c>
      <c r="O4662" s="239"/>
      <c r="P4662" s="244"/>
      <c r="Q4662" s="245" t="str">
        <f t="shared" si="506"/>
        <v/>
      </c>
      <c r="U4662" s="246" t="str">
        <f>IFERROR(VLOOKUP(C4662,'BASE EQUIPOS'!$G$8:$O$22,9,0)," ")</f>
        <v xml:space="preserve"> </v>
      </c>
      <c r="V4662" s="232" t="str">
        <f t="shared" si="508"/>
        <v/>
      </c>
      <c r="W4662" s="232" t="str">
        <f t="shared" si="509"/>
        <v/>
      </c>
      <c r="X4662" s="232" t="str">
        <f>IFERROR(VLOOKUP(W4662,Datos!$P$4:$Q$18,2,0),"")</f>
        <v/>
      </c>
      <c r="Y4662" s="232" t="str">
        <f t="shared" si="510"/>
        <v/>
      </c>
      <c r="AA4662" s="314" t="str">
        <f t="shared" ca="1" si="507"/>
        <v/>
      </c>
    </row>
    <row r="4663" spans="1:27" x14ac:dyDescent="0.3">
      <c r="A4663" s="238"/>
      <c r="B4663" s="241" t="str">
        <f t="shared" si="511"/>
        <v/>
      </c>
      <c r="C4663" s="239"/>
      <c r="D4663" s="240" t="str">
        <f>IF(C4663&lt;&gt;"",VLOOKUP(C4663,'BASE EQUIPOS'!$G$8:$H$22,2,0),"")</f>
        <v/>
      </c>
      <c r="E4663" s="241" t="str">
        <f>IF(C4663&lt;&gt;"",VLOOKUP(C4663,'BASE EQUIPOS'!$G$8:$I$22,3,0),"")</f>
        <v/>
      </c>
      <c r="F4663" s="241" t="str">
        <f>IF(C4663&lt;&gt;"",VLOOKUP(C4663,'BASE EQUIPOS'!$G$8:$J$22,4,0),"")</f>
        <v/>
      </c>
      <c r="G4663" s="242"/>
      <c r="H4663" s="233"/>
      <c r="I4663" s="241"/>
      <c r="J4663" s="241"/>
      <c r="K4663" s="241"/>
      <c r="L4663" s="239"/>
      <c r="M4663" s="244"/>
      <c r="N4663" s="245" t="str">
        <f t="shared" ca="1" si="505"/>
        <v/>
      </c>
      <c r="O4663" s="239"/>
      <c r="P4663" s="244"/>
      <c r="Q4663" s="245" t="str">
        <f t="shared" si="506"/>
        <v/>
      </c>
      <c r="U4663" s="246" t="str">
        <f>IFERROR(VLOOKUP(C4663,'BASE EQUIPOS'!$G$8:$O$22,9,0)," ")</f>
        <v xml:space="preserve"> </v>
      </c>
      <c r="V4663" s="232" t="str">
        <f t="shared" si="508"/>
        <v/>
      </c>
      <c r="W4663" s="232" t="str">
        <f t="shared" si="509"/>
        <v/>
      </c>
      <c r="X4663" s="232" t="str">
        <f>IFERROR(VLOOKUP(W4663,Datos!$P$4:$Q$18,2,0),"")</f>
        <v/>
      </c>
      <c r="Y4663" s="232" t="str">
        <f t="shared" si="510"/>
        <v/>
      </c>
      <c r="AA4663" s="314" t="str">
        <f t="shared" ca="1" si="507"/>
        <v/>
      </c>
    </row>
    <row r="4664" spans="1:27" x14ac:dyDescent="0.3">
      <c r="A4664" s="238"/>
      <c r="B4664" s="241" t="str">
        <f t="shared" si="511"/>
        <v/>
      </c>
      <c r="C4664" s="239"/>
      <c r="D4664" s="240" t="str">
        <f>IF(C4664&lt;&gt;"",VLOOKUP(C4664,'BASE EQUIPOS'!$G$8:$H$22,2,0),"")</f>
        <v/>
      </c>
      <c r="E4664" s="241" t="str">
        <f>IF(C4664&lt;&gt;"",VLOOKUP(C4664,'BASE EQUIPOS'!$G$8:$I$22,3,0),"")</f>
        <v/>
      </c>
      <c r="F4664" s="241" t="str">
        <f>IF(C4664&lt;&gt;"",VLOOKUP(C4664,'BASE EQUIPOS'!$G$8:$J$22,4,0),"")</f>
        <v/>
      </c>
      <c r="G4664" s="242"/>
      <c r="H4664" s="233"/>
      <c r="I4664" s="241"/>
      <c r="J4664" s="241"/>
      <c r="K4664" s="241"/>
      <c r="L4664" s="239"/>
      <c r="M4664" s="244"/>
      <c r="N4664" s="245" t="str">
        <f t="shared" ca="1" si="505"/>
        <v/>
      </c>
      <c r="O4664" s="239"/>
      <c r="P4664" s="244"/>
      <c r="Q4664" s="245" t="str">
        <f t="shared" si="506"/>
        <v/>
      </c>
      <c r="U4664" s="246" t="str">
        <f>IFERROR(VLOOKUP(C4664,'BASE EQUIPOS'!$G$8:$O$22,9,0)," ")</f>
        <v xml:space="preserve"> </v>
      </c>
      <c r="V4664" s="232" t="str">
        <f t="shared" si="508"/>
        <v/>
      </c>
      <c r="W4664" s="232" t="str">
        <f t="shared" si="509"/>
        <v/>
      </c>
      <c r="X4664" s="232" t="str">
        <f>IFERROR(VLOOKUP(W4664,Datos!$P$4:$Q$18,2,0),"")</f>
        <v/>
      </c>
      <c r="Y4664" s="232" t="str">
        <f t="shared" si="510"/>
        <v/>
      </c>
      <c r="AA4664" s="314" t="str">
        <f t="shared" ca="1" si="507"/>
        <v/>
      </c>
    </row>
    <row r="4665" spans="1:27" x14ac:dyDescent="0.3">
      <c r="A4665" s="238"/>
      <c r="B4665" s="241" t="str">
        <f t="shared" si="511"/>
        <v/>
      </c>
      <c r="C4665" s="239"/>
      <c r="D4665" s="240" t="str">
        <f>IF(C4665&lt;&gt;"",VLOOKUP(C4665,'BASE EQUIPOS'!$G$8:$H$22,2,0),"")</f>
        <v/>
      </c>
      <c r="E4665" s="241" t="str">
        <f>IF(C4665&lt;&gt;"",VLOOKUP(C4665,'BASE EQUIPOS'!$G$8:$I$22,3,0),"")</f>
        <v/>
      </c>
      <c r="F4665" s="241" t="str">
        <f>IF(C4665&lt;&gt;"",VLOOKUP(C4665,'BASE EQUIPOS'!$G$8:$J$22,4,0),"")</f>
        <v/>
      </c>
      <c r="G4665" s="242"/>
      <c r="H4665" s="233"/>
      <c r="I4665" s="241"/>
      <c r="J4665" s="241"/>
      <c r="K4665" s="241"/>
      <c r="L4665" s="239"/>
      <c r="M4665" s="244"/>
      <c r="N4665" s="245" t="str">
        <f t="shared" ca="1" si="505"/>
        <v/>
      </c>
      <c r="O4665" s="239"/>
      <c r="P4665" s="244"/>
      <c r="Q4665" s="245" t="str">
        <f t="shared" si="506"/>
        <v/>
      </c>
      <c r="U4665" s="246" t="str">
        <f>IFERROR(VLOOKUP(C4665,'BASE EQUIPOS'!$G$8:$O$22,9,0)," ")</f>
        <v xml:space="preserve"> </v>
      </c>
      <c r="V4665" s="232" t="str">
        <f t="shared" si="508"/>
        <v/>
      </c>
      <c r="W4665" s="232" t="str">
        <f t="shared" si="509"/>
        <v/>
      </c>
      <c r="X4665" s="232" t="str">
        <f>IFERROR(VLOOKUP(W4665,Datos!$P$4:$Q$18,2,0),"")</f>
        <v/>
      </c>
      <c r="Y4665" s="232" t="str">
        <f t="shared" si="510"/>
        <v/>
      </c>
      <c r="AA4665" s="314" t="str">
        <f t="shared" ca="1" si="507"/>
        <v/>
      </c>
    </row>
    <row r="4666" spans="1:27" x14ac:dyDescent="0.3">
      <c r="A4666" s="238"/>
      <c r="B4666" s="241" t="str">
        <f t="shared" si="511"/>
        <v/>
      </c>
      <c r="C4666" s="239"/>
      <c r="D4666" s="240" t="str">
        <f>IF(C4666&lt;&gt;"",VLOOKUP(C4666,'BASE EQUIPOS'!$G$8:$H$22,2,0),"")</f>
        <v/>
      </c>
      <c r="E4666" s="241" t="str">
        <f>IF(C4666&lt;&gt;"",VLOOKUP(C4666,'BASE EQUIPOS'!$G$8:$I$22,3,0),"")</f>
        <v/>
      </c>
      <c r="F4666" s="241" t="str">
        <f>IF(C4666&lt;&gt;"",VLOOKUP(C4666,'BASE EQUIPOS'!$G$8:$J$22,4,0),"")</f>
        <v/>
      </c>
      <c r="G4666" s="242"/>
      <c r="H4666" s="233"/>
      <c r="I4666" s="241"/>
      <c r="J4666" s="241"/>
      <c r="K4666" s="241"/>
      <c r="L4666" s="239"/>
      <c r="M4666" s="244"/>
      <c r="N4666" s="245" t="str">
        <f t="shared" ca="1" si="505"/>
        <v/>
      </c>
      <c r="O4666" s="239"/>
      <c r="P4666" s="244"/>
      <c r="Q4666" s="245" t="str">
        <f t="shared" si="506"/>
        <v/>
      </c>
      <c r="U4666" s="246" t="str">
        <f>IFERROR(VLOOKUP(C4666,'BASE EQUIPOS'!$G$8:$O$22,9,0)," ")</f>
        <v xml:space="preserve"> </v>
      </c>
      <c r="V4666" s="232" t="str">
        <f t="shared" si="508"/>
        <v/>
      </c>
      <c r="W4666" s="232" t="str">
        <f t="shared" si="509"/>
        <v/>
      </c>
      <c r="X4666" s="232" t="str">
        <f>IFERROR(VLOOKUP(W4666,Datos!$P$4:$Q$18,2,0),"")</f>
        <v/>
      </c>
      <c r="Y4666" s="232" t="str">
        <f t="shared" si="510"/>
        <v/>
      </c>
      <c r="AA4666" s="314" t="str">
        <f t="shared" ca="1" si="507"/>
        <v/>
      </c>
    </row>
    <row r="4667" spans="1:27" x14ac:dyDescent="0.3">
      <c r="A4667" s="238"/>
      <c r="B4667" s="241" t="str">
        <f t="shared" si="511"/>
        <v/>
      </c>
      <c r="C4667" s="239"/>
      <c r="D4667" s="240" t="str">
        <f>IF(C4667&lt;&gt;"",VLOOKUP(C4667,'BASE EQUIPOS'!$G$8:$H$22,2,0),"")</f>
        <v/>
      </c>
      <c r="E4667" s="241" t="str">
        <f>IF(C4667&lt;&gt;"",VLOOKUP(C4667,'BASE EQUIPOS'!$G$8:$I$22,3,0),"")</f>
        <v/>
      </c>
      <c r="F4667" s="241" t="str">
        <f>IF(C4667&lt;&gt;"",VLOOKUP(C4667,'BASE EQUIPOS'!$G$8:$J$22,4,0),"")</f>
        <v/>
      </c>
      <c r="G4667" s="242"/>
      <c r="H4667" s="233"/>
      <c r="I4667" s="241"/>
      <c r="J4667" s="241"/>
      <c r="K4667" s="241"/>
      <c r="L4667" s="239"/>
      <c r="M4667" s="244"/>
      <c r="N4667" s="245" t="str">
        <f t="shared" ca="1" si="505"/>
        <v/>
      </c>
      <c r="O4667" s="239"/>
      <c r="P4667" s="244"/>
      <c r="Q4667" s="245" t="str">
        <f t="shared" si="506"/>
        <v/>
      </c>
      <c r="U4667" s="246" t="str">
        <f>IFERROR(VLOOKUP(C4667,'BASE EQUIPOS'!$G$8:$O$22,9,0)," ")</f>
        <v xml:space="preserve"> </v>
      </c>
      <c r="V4667" s="232" t="str">
        <f t="shared" si="508"/>
        <v/>
      </c>
      <c r="W4667" s="232" t="str">
        <f t="shared" si="509"/>
        <v/>
      </c>
      <c r="X4667" s="232" t="str">
        <f>IFERROR(VLOOKUP(W4667,Datos!$P$4:$Q$18,2,0),"")</f>
        <v/>
      </c>
      <c r="Y4667" s="232" t="str">
        <f t="shared" si="510"/>
        <v/>
      </c>
      <c r="AA4667" s="314" t="str">
        <f t="shared" ca="1" si="507"/>
        <v/>
      </c>
    </row>
    <row r="4668" spans="1:27" x14ac:dyDescent="0.3">
      <c r="A4668" s="238"/>
      <c r="B4668" s="241" t="str">
        <f t="shared" si="511"/>
        <v/>
      </c>
      <c r="C4668" s="239"/>
      <c r="D4668" s="240" t="str">
        <f>IF(C4668&lt;&gt;"",VLOOKUP(C4668,'BASE EQUIPOS'!$G$8:$H$22,2,0),"")</f>
        <v/>
      </c>
      <c r="E4668" s="241" t="str">
        <f>IF(C4668&lt;&gt;"",VLOOKUP(C4668,'BASE EQUIPOS'!$G$8:$I$22,3,0),"")</f>
        <v/>
      </c>
      <c r="F4668" s="241" t="str">
        <f>IF(C4668&lt;&gt;"",VLOOKUP(C4668,'BASE EQUIPOS'!$G$8:$J$22,4,0),"")</f>
        <v/>
      </c>
      <c r="G4668" s="242"/>
      <c r="H4668" s="233"/>
      <c r="I4668" s="241"/>
      <c r="J4668" s="241"/>
      <c r="K4668" s="241"/>
      <c r="L4668" s="239"/>
      <c r="M4668" s="244"/>
      <c r="N4668" s="245" t="str">
        <f t="shared" ca="1" si="505"/>
        <v/>
      </c>
      <c r="O4668" s="239"/>
      <c r="P4668" s="244"/>
      <c r="Q4668" s="245" t="str">
        <f t="shared" si="506"/>
        <v/>
      </c>
      <c r="U4668" s="246" t="str">
        <f>IFERROR(VLOOKUP(C4668,'BASE EQUIPOS'!$G$8:$O$22,9,0)," ")</f>
        <v xml:space="preserve"> </v>
      </c>
      <c r="V4668" s="232" t="str">
        <f t="shared" si="508"/>
        <v/>
      </c>
      <c r="W4668" s="232" t="str">
        <f t="shared" si="509"/>
        <v/>
      </c>
      <c r="X4668" s="232" t="str">
        <f>IFERROR(VLOOKUP(W4668,Datos!$P$4:$Q$18,2,0),"")</f>
        <v/>
      </c>
      <c r="Y4668" s="232" t="str">
        <f t="shared" si="510"/>
        <v/>
      </c>
      <c r="AA4668" s="314" t="str">
        <f t="shared" ca="1" si="507"/>
        <v/>
      </c>
    </row>
    <row r="4669" spans="1:27" x14ac:dyDescent="0.3">
      <c r="A4669" s="238"/>
      <c r="B4669" s="241" t="str">
        <f t="shared" si="511"/>
        <v/>
      </c>
      <c r="C4669" s="239"/>
      <c r="D4669" s="240" t="str">
        <f>IF(C4669&lt;&gt;"",VLOOKUP(C4669,'BASE EQUIPOS'!$G$8:$H$22,2,0),"")</f>
        <v/>
      </c>
      <c r="E4669" s="241" t="str">
        <f>IF(C4669&lt;&gt;"",VLOOKUP(C4669,'BASE EQUIPOS'!$G$8:$I$22,3,0),"")</f>
        <v/>
      </c>
      <c r="F4669" s="241" t="str">
        <f>IF(C4669&lt;&gt;"",VLOOKUP(C4669,'BASE EQUIPOS'!$G$8:$J$22,4,0),"")</f>
        <v/>
      </c>
      <c r="G4669" s="242"/>
      <c r="H4669" s="233"/>
      <c r="I4669" s="241"/>
      <c r="J4669" s="241"/>
      <c r="K4669" s="241"/>
      <c r="L4669" s="239"/>
      <c r="M4669" s="244"/>
      <c r="N4669" s="245" t="str">
        <f t="shared" ca="1" si="505"/>
        <v/>
      </c>
      <c r="O4669" s="239"/>
      <c r="P4669" s="244"/>
      <c r="Q4669" s="245" t="str">
        <f t="shared" si="506"/>
        <v/>
      </c>
      <c r="U4669" s="246" t="str">
        <f>IFERROR(VLOOKUP(C4669,'BASE EQUIPOS'!$G$8:$O$22,9,0)," ")</f>
        <v xml:space="preserve"> </v>
      </c>
      <c r="V4669" s="232" t="str">
        <f t="shared" si="508"/>
        <v/>
      </c>
      <c r="W4669" s="232" t="str">
        <f t="shared" si="509"/>
        <v/>
      </c>
      <c r="X4669" s="232" t="str">
        <f>IFERROR(VLOOKUP(W4669,Datos!$P$4:$Q$18,2,0),"")</f>
        <v/>
      </c>
      <c r="Y4669" s="232" t="str">
        <f t="shared" si="510"/>
        <v/>
      </c>
      <c r="AA4669" s="314" t="str">
        <f t="shared" ca="1" si="507"/>
        <v/>
      </c>
    </row>
    <row r="4670" spans="1:27" x14ac:dyDescent="0.3">
      <c r="A4670" s="238"/>
      <c r="B4670" s="241" t="str">
        <f t="shared" si="511"/>
        <v/>
      </c>
      <c r="C4670" s="239"/>
      <c r="D4670" s="240" t="str">
        <f>IF(C4670&lt;&gt;"",VLOOKUP(C4670,'BASE EQUIPOS'!$G$8:$H$22,2,0),"")</f>
        <v/>
      </c>
      <c r="E4670" s="241" t="str">
        <f>IF(C4670&lt;&gt;"",VLOOKUP(C4670,'BASE EQUIPOS'!$G$8:$I$22,3,0),"")</f>
        <v/>
      </c>
      <c r="F4670" s="241" t="str">
        <f>IF(C4670&lt;&gt;"",VLOOKUP(C4670,'BASE EQUIPOS'!$G$8:$J$22,4,0),"")</f>
        <v/>
      </c>
      <c r="G4670" s="242"/>
      <c r="H4670" s="233"/>
      <c r="I4670" s="241"/>
      <c r="J4670" s="241"/>
      <c r="K4670" s="241"/>
      <c r="L4670" s="239"/>
      <c r="M4670" s="244"/>
      <c r="N4670" s="245" t="str">
        <f t="shared" ca="1" si="505"/>
        <v/>
      </c>
      <c r="O4670" s="239"/>
      <c r="P4670" s="244"/>
      <c r="Q4670" s="245" t="str">
        <f t="shared" si="506"/>
        <v/>
      </c>
      <c r="U4670" s="246" t="str">
        <f>IFERROR(VLOOKUP(C4670,'BASE EQUIPOS'!$G$8:$O$22,9,0)," ")</f>
        <v xml:space="preserve"> </v>
      </c>
      <c r="V4670" s="232" t="str">
        <f t="shared" si="508"/>
        <v/>
      </c>
      <c r="W4670" s="232" t="str">
        <f t="shared" si="509"/>
        <v/>
      </c>
      <c r="X4670" s="232" t="str">
        <f>IFERROR(VLOOKUP(W4670,Datos!$P$4:$Q$18,2,0),"")</f>
        <v/>
      </c>
      <c r="Y4670" s="232" t="str">
        <f t="shared" si="510"/>
        <v/>
      </c>
      <c r="AA4670" s="314" t="str">
        <f t="shared" ca="1" si="507"/>
        <v/>
      </c>
    </row>
    <row r="4671" spans="1:27" x14ac:dyDescent="0.3">
      <c r="A4671" s="238"/>
      <c r="B4671" s="241" t="str">
        <f t="shared" si="511"/>
        <v/>
      </c>
      <c r="C4671" s="239"/>
      <c r="D4671" s="240" t="str">
        <f>IF(C4671&lt;&gt;"",VLOOKUP(C4671,'BASE EQUIPOS'!$G$8:$H$22,2,0),"")</f>
        <v/>
      </c>
      <c r="E4671" s="241" t="str">
        <f>IF(C4671&lt;&gt;"",VLOOKUP(C4671,'BASE EQUIPOS'!$G$8:$I$22,3,0),"")</f>
        <v/>
      </c>
      <c r="F4671" s="241" t="str">
        <f>IF(C4671&lt;&gt;"",VLOOKUP(C4671,'BASE EQUIPOS'!$G$8:$J$22,4,0),"")</f>
        <v/>
      </c>
      <c r="G4671" s="242"/>
      <c r="H4671" s="233"/>
      <c r="I4671" s="241"/>
      <c r="J4671" s="241"/>
      <c r="K4671" s="241"/>
      <c r="L4671" s="239"/>
      <c r="M4671" s="244"/>
      <c r="N4671" s="245" t="str">
        <f t="shared" ca="1" si="505"/>
        <v/>
      </c>
      <c r="O4671" s="239"/>
      <c r="P4671" s="244"/>
      <c r="Q4671" s="245" t="str">
        <f t="shared" si="506"/>
        <v/>
      </c>
      <c r="U4671" s="246" t="str">
        <f>IFERROR(VLOOKUP(C4671,'BASE EQUIPOS'!$G$8:$O$22,9,0)," ")</f>
        <v xml:space="preserve"> </v>
      </c>
      <c r="V4671" s="232" t="str">
        <f t="shared" si="508"/>
        <v/>
      </c>
      <c r="W4671" s="232" t="str">
        <f t="shared" si="509"/>
        <v/>
      </c>
      <c r="X4671" s="232" t="str">
        <f>IFERROR(VLOOKUP(W4671,Datos!$P$4:$Q$18,2,0),"")</f>
        <v/>
      </c>
      <c r="Y4671" s="232" t="str">
        <f t="shared" si="510"/>
        <v/>
      </c>
      <c r="AA4671" s="314" t="str">
        <f t="shared" ca="1" si="507"/>
        <v/>
      </c>
    </row>
    <row r="4672" spans="1:27" x14ac:dyDescent="0.3">
      <c r="A4672" s="238"/>
      <c r="B4672" s="241" t="str">
        <f t="shared" si="511"/>
        <v/>
      </c>
      <c r="C4672" s="239"/>
      <c r="D4672" s="240" t="str">
        <f>IF(C4672&lt;&gt;"",VLOOKUP(C4672,'BASE EQUIPOS'!$G$8:$H$22,2,0),"")</f>
        <v/>
      </c>
      <c r="E4672" s="241" t="str">
        <f>IF(C4672&lt;&gt;"",VLOOKUP(C4672,'BASE EQUIPOS'!$G$8:$I$22,3,0),"")</f>
        <v/>
      </c>
      <c r="F4672" s="241" t="str">
        <f>IF(C4672&lt;&gt;"",VLOOKUP(C4672,'BASE EQUIPOS'!$G$8:$J$22,4,0),"")</f>
        <v/>
      </c>
      <c r="G4672" s="242"/>
      <c r="H4672" s="233"/>
      <c r="I4672" s="241"/>
      <c r="J4672" s="241"/>
      <c r="K4672" s="241"/>
      <c r="L4672" s="239"/>
      <c r="M4672" s="244"/>
      <c r="N4672" s="245" t="str">
        <f t="shared" ca="1" si="505"/>
        <v/>
      </c>
      <c r="O4672" s="239"/>
      <c r="P4672" s="244"/>
      <c r="Q4672" s="245" t="str">
        <f t="shared" si="506"/>
        <v/>
      </c>
      <c r="U4672" s="246" t="str">
        <f>IFERROR(VLOOKUP(C4672,'BASE EQUIPOS'!$G$8:$O$22,9,0)," ")</f>
        <v xml:space="preserve"> </v>
      </c>
      <c r="V4672" s="232" t="str">
        <f t="shared" si="508"/>
        <v/>
      </c>
      <c r="W4672" s="232" t="str">
        <f t="shared" si="509"/>
        <v/>
      </c>
      <c r="X4672" s="232" t="str">
        <f>IFERROR(VLOOKUP(W4672,Datos!$P$4:$Q$18,2,0),"")</f>
        <v/>
      </c>
      <c r="Y4672" s="232" t="str">
        <f t="shared" si="510"/>
        <v/>
      </c>
      <c r="AA4672" s="314" t="str">
        <f t="shared" ca="1" si="507"/>
        <v/>
      </c>
    </row>
    <row r="4673" spans="1:27" x14ac:dyDescent="0.3">
      <c r="A4673" s="238"/>
      <c r="B4673" s="241" t="str">
        <f t="shared" si="511"/>
        <v/>
      </c>
      <c r="C4673" s="239"/>
      <c r="D4673" s="240" t="str">
        <f>IF(C4673&lt;&gt;"",VLOOKUP(C4673,'BASE EQUIPOS'!$G$8:$H$22,2,0),"")</f>
        <v/>
      </c>
      <c r="E4673" s="241" t="str">
        <f>IF(C4673&lt;&gt;"",VLOOKUP(C4673,'BASE EQUIPOS'!$G$8:$I$22,3,0),"")</f>
        <v/>
      </c>
      <c r="F4673" s="241" t="str">
        <f>IF(C4673&lt;&gt;"",VLOOKUP(C4673,'BASE EQUIPOS'!$G$8:$J$22,4,0),"")</f>
        <v/>
      </c>
      <c r="G4673" s="242"/>
      <c r="H4673" s="233"/>
      <c r="I4673" s="241"/>
      <c r="J4673" s="241"/>
      <c r="K4673" s="241"/>
      <c r="L4673" s="239"/>
      <c r="M4673" s="244"/>
      <c r="N4673" s="245" t="str">
        <f t="shared" ca="1" si="505"/>
        <v/>
      </c>
      <c r="O4673" s="239"/>
      <c r="P4673" s="244"/>
      <c r="Q4673" s="245" t="str">
        <f t="shared" si="506"/>
        <v/>
      </c>
      <c r="U4673" s="246" t="str">
        <f>IFERROR(VLOOKUP(C4673,'BASE EQUIPOS'!$G$8:$O$22,9,0)," ")</f>
        <v xml:space="preserve"> </v>
      </c>
      <c r="V4673" s="232" t="str">
        <f t="shared" si="508"/>
        <v/>
      </c>
      <c r="W4673" s="232" t="str">
        <f t="shared" si="509"/>
        <v/>
      </c>
      <c r="X4673" s="232" t="str">
        <f>IFERROR(VLOOKUP(W4673,Datos!$P$4:$Q$18,2,0),"")</f>
        <v/>
      </c>
      <c r="Y4673" s="232" t="str">
        <f t="shared" si="510"/>
        <v/>
      </c>
      <c r="AA4673" s="314" t="str">
        <f t="shared" ca="1" si="507"/>
        <v/>
      </c>
    </row>
    <row r="4674" spans="1:27" x14ac:dyDescent="0.3">
      <c r="A4674" s="238"/>
      <c r="B4674" s="241" t="str">
        <f t="shared" si="511"/>
        <v/>
      </c>
      <c r="C4674" s="239"/>
      <c r="D4674" s="240" t="str">
        <f>IF(C4674&lt;&gt;"",VLOOKUP(C4674,'BASE EQUIPOS'!$G$8:$H$22,2,0),"")</f>
        <v/>
      </c>
      <c r="E4674" s="241" t="str">
        <f>IF(C4674&lt;&gt;"",VLOOKUP(C4674,'BASE EQUIPOS'!$G$8:$I$22,3,0),"")</f>
        <v/>
      </c>
      <c r="F4674" s="241" t="str">
        <f>IF(C4674&lt;&gt;"",VLOOKUP(C4674,'BASE EQUIPOS'!$G$8:$J$22,4,0),"")</f>
        <v/>
      </c>
      <c r="G4674" s="242"/>
      <c r="H4674" s="233"/>
      <c r="I4674" s="241"/>
      <c r="J4674" s="241"/>
      <c r="K4674" s="241"/>
      <c r="L4674" s="239"/>
      <c r="M4674" s="244"/>
      <c r="N4674" s="245" t="str">
        <f t="shared" ca="1" si="505"/>
        <v/>
      </c>
      <c r="O4674" s="239"/>
      <c r="P4674" s="244"/>
      <c r="Q4674" s="245" t="str">
        <f t="shared" si="506"/>
        <v/>
      </c>
      <c r="U4674" s="246" t="str">
        <f>IFERROR(VLOOKUP(C4674,'BASE EQUIPOS'!$G$8:$O$22,9,0)," ")</f>
        <v xml:space="preserve"> </v>
      </c>
      <c r="V4674" s="232" t="str">
        <f t="shared" si="508"/>
        <v/>
      </c>
      <c r="W4674" s="232" t="str">
        <f t="shared" si="509"/>
        <v/>
      </c>
      <c r="X4674" s="232" t="str">
        <f>IFERROR(VLOOKUP(W4674,Datos!$P$4:$Q$18,2,0),"")</f>
        <v/>
      </c>
      <c r="Y4674" s="232" t="str">
        <f t="shared" si="510"/>
        <v/>
      </c>
      <c r="AA4674" s="314" t="str">
        <f t="shared" ca="1" si="507"/>
        <v/>
      </c>
    </row>
    <row r="4675" spans="1:27" x14ac:dyDescent="0.3">
      <c r="A4675" s="238"/>
      <c r="B4675" s="241" t="str">
        <f t="shared" si="511"/>
        <v/>
      </c>
      <c r="C4675" s="239"/>
      <c r="D4675" s="240" t="str">
        <f>IF(C4675&lt;&gt;"",VLOOKUP(C4675,'BASE EQUIPOS'!$G$8:$H$22,2,0),"")</f>
        <v/>
      </c>
      <c r="E4675" s="241" t="str">
        <f>IF(C4675&lt;&gt;"",VLOOKUP(C4675,'BASE EQUIPOS'!$G$8:$I$22,3,0),"")</f>
        <v/>
      </c>
      <c r="F4675" s="241" t="str">
        <f>IF(C4675&lt;&gt;"",VLOOKUP(C4675,'BASE EQUIPOS'!$G$8:$J$22,4,0),"")</f>
        <v/>
      </c>
      <c r="G4675" s="242"/>
      <c r="H4675" s="233"/>
      <c r="I4675" s="241"/>
      <c r="J4675" s="241"/>
      <c r="K4675" s="241"/>
      <c r="L4675" s="239"/>
      <c r="M4675" s="244"/>
      <c r="N4675" s="245" t="str">
        <f t="shared" ca="1" si="505"/>
        <v/>
      </c>
      <c r="O4675" s="239"/>
      <c r="P4675" s="244"/>
      <c r="Q4675" s="245" t="str">
        <f t="shared" si="506"/>
        <v/>
      </c>
      <c r="U4675" s="246" t="str">
        <f>IFERROR(VLOOKUP(C4675,'BASE EQUIPOS'!$G$8:$O$22,9,0)," ")</f>
        <v xml:space="preserve"> </v>
      </c>
      <c r="V4675" s="232" t="str">
        <f t="shared" si="508"/>
        <v/>
      </c>
      <c r="W4675" s="232" t="str">
        <f t="shared" si="509"/>
        <v/>
      </c>
      <c r="X4675" s="232" t="str">
        <f>IFERROR(VLOOKUP(W4675,Datos!$P$4:$Q$18,2,0),"")</f>
        <v/>
      </c>
      <c r="Y4675" s="232" t="str">
        <f t="shared" si="510"/>
        <v/>
      </c>
      <c r="AA4675" s="314" t="str">
        <f t="shared" ca="1" si="507"/>
        <v/>
      </c>
    </row>
    <row r="4676" spans="1:27" x14ac:dyDescent="0.3">
      <c r="A4676" s="238"/>
      <c r="B4676" s="241" t="str">
        <f t="shared" si="511"/>
        <v/>
      </c>
      <c r="C4676" s="239"/>
      <c r="D4676" s="240" t="str">
        <f>IF(C4676&lt;&gt;"",VLOOKUP(C4676,'BASE EQUIPOS'!$G$8:$H$22,2,0),"")</f>
        <v/>
      </c>
      <c r="E4676" s="241" t="str">
        <f>IF(C4676&lt;&gt;"",VLOOKUP(C4676,'BASE EQUIPOS'!$G$8:$I$22,3,0),"")</f>
        <v/>
      </c>
      <c r="F4676" s="241" t="str">
        <f>IF(C4676&lt;&gt;"",VLOOKUP(C4676,'BASE EQUIPOS'!$G$8:$J$22,4,0),"")</f>
        <v/>
      </c>
      <c r="G4676" s="242"/>
      <c r="H4676" s="233"/>
      <c r="I4676" s="241"/>
      <c r="J4676" s="241"/>
      <c r="K4676" s="241"/>
      <c r="L4676" s="239"/>
      <c r="M4676" s="244"/>
      <c r="N4676" s="245" t="str">
        <f t="shared" ca="1" si="505"/>
        <v/>
      </c>
      <c r="O4676" s="239"/>
      <c r="P4676" s="244"/>
      <c r="Q4676" s="245" t="str">
        <f t="shared" si="506"/>
        <v/>
      </c>
      <c r="U4676" s="246" t="str">
        <f>IFERROR(VLOOKUP(C4676,'BASE EQUIPOS'!$G$8:$O$22,9,0)," ")</f>
        <v xml:space="preserve"> </v>
      </c>
      <c r="V4676" s="232" t="str">
        <f t="shared" si="508"/>
        <v/>
      </c>
      <c r="W4676" s="232" t="str">
        <f t="shared" si="509"/>
        <v/>
      </c>
      <c r="X4676" s="232" t="str">
        <f>IFERROR(VLOOKUP(W4676,Datos!$P$4:$Q$18,2,0),"")</f>
        <v/>
      </c>
      <c r="Y4676" s="232" t="str">
        <f t="shared" si="510"/>
        <v/>
      </c>
      <c r="AA4676" s="314" t="str">
        <f t="shared" ca="1" si="507"/>
        <v/>
      </c>
    </row>
    <row r="4677" spans="1:27" x14ac:dyDescent="0.3">
      <c r="A4677" s="238"/>
      <c r="B4677" s="241" t="str">
        <f t="shared" si="511"/>
        <v/>
      </c>
      <c r="C4677" s="239"/>
      <c r="D4677" s="240" t="str">
        <f>IF(C4677&lt;&gt;"",VLOOKUP(C4677,'BASE EQUIPOS'!$G$8:$H$22,2,0),"")</f>
        <v/>
      </c>
      <c r="E4677" s="241" t="str">
        <f>IF(C4677&lt;&gt;"",VLOOKUP(C4677,'BASE EQUIPOS'!$G$8:$I$22,3,0),"")</f>
        <v/>
      </c>
      <c r="F4677" s="241" t="str">
        <f>IF(C4677&lt;&gt;"",VLOOKUP(C4677,'BASE EQUIPOS'!$G$8:$J$22,4,0),"")</f>
        <v/>
      </c>
      <c r="G4677" s="242"/>
      <c r="H4677" s="233"/>
      <c r="I4677" s="241"/>
      <c r="J4677" s="241"/>
      <c r="K4677" s="241"/>
      <c r="L4677" s="239"/>
      <c r="M4677" s="244"/>
      <c r="N4677" s="245" t="str">
        <f t="shared" ca="1" si="505"/>
        <v/>
      </c>
      <c r="O4677" s="239"/>
      <c r="P4677" s="244"/>
      <c r="Q4677" s="245" t="str">
        <f t="shared" si="506"/>
        <v/>
      </c>
      <c r="U4677" s="246" t="str">
        <f>IFERROR(VLOOKUP(C4677,'BASE EQUIPOS'!$G$8:$O$22,9,0)," ")</f>
        <v xml:space="preserve"> </v>
      </c>
      <c r="V4677" s="232" t="str">
        <f t="shared" si="508"/>
        <v/>
      </c>
      <c r="W4677" s="232" t="str">
        <f t="shared" si="509"/>
        <v/>
      </c>
      <c r="X4677" s="232" t="str">
        <f>IFERROR(VLOOKUP(W4677,Datos!$P$4:$Q$18,2,0),"")</f>
        <v/>
      </c>
      <c r="Y4677" s="232" t="str">
        <f t="shared" si="510"/>
        <v/>
      </c>
      <c r="AA4677" s="314" t="str">
        <f t="shared" ca="1" si="507"/>
        <v/>
      </c>
    </row>
    <row r="4678" spans="1:27" x14ac:dyDescent="0.3">
      <c r="A4678" s="238"/>
      <c r="B4678" s="241" t="str">
        <f t="shared" si="511"/>
        <v/>
      </c>
      <c r="C4678" s="239"/>
      <c r="D4678" s="240" t="str">
        <f>IF(C4678&lt;&gt;"",VLOOKUP(C4678,'BASE EQUIPOS'!$G$8:$H$22,2,0),"")</f>
        <v/>
      </c>
      <c r="E4678" s="241" t="str">
        <f>IF(C4678&lt;&gt;"",VLOOKUP(C4678,'BASE EQUIPOS'!$G$8:$I$22,3,0),"")</f>
        <v/>
      </c>
      <c r="F4678" s="241" t="str">
        <f>IF(C4678&lt;&gt;"",VLOOKUP(C4678,'BASE EQUIPOS'!$G$8:$J$22,4,0),"")</f>
        <v/>
      </c>
      <c r="G4678" s="242"/>
      <c r="H4678" s="233"/>
      <c r="I4678" s="241"/>
      <c r="J4678" s="241"/>
      <c r="K4678" s="241"/>
      <c r="L4678" s="239"/>
      <c r="M4678" s="244"/>
      <c r="N4678" s="245" t="str">
        <f t="shared" ca="1" si="505"/>
        <v/>
      </c>
      <c r="O4678" s="239"/>
      <c r="P4678" s="244"/>
      <c r="Q4678" s="245" t="str">
        <f t="shared" si="506"/>
        <v/>
      </c>
      <c r="U4678" s="246" t="str">
        <f>IFERROR(VLOOKUP(C4678,'BASE EQUIPOS'!$G$8:$O$22,9,0)," ")</f>
        <v xml:space="preserve"> </v>
      </c>
      <c r="V4678" s="232" t="str">
        <f t="shared" si="508"/>
        <v/>
      </c>
      <c r="W4678" s="232" t="str">
        <f t="shared" si="509"/>
        <v/>
      </c>
      <c r="X4678" s="232" t="str">
        <f>IFERROR(VLOOKUP(W4678,Datos!$P$4:$Q$18,2,0),"")</f>
        <v/>
      </c>
      <c r="Y4678" s="232" t="str">
        <f t="shared" si="510"/>
        <v/>
      </c>
      <c r="AA4678" s="314" t="str">
        <f t="shared" ca="1" si="507"/>
        <v/>
      </c>
    </row>
    <row r="4679" spans="1:27" x14ac:dyDescent="0.3">
      <c r="A4679" s="238"/>
      <c r="B4679" s="241" t="str">
        <f t="shared" si="511"/>
        <v/>
      </c>
      <c r="C4679" s="239"/>
      <c r="D4679" s="240" t="str">
        <f>IF(C4679&lt;&gt;"",VLOOKUP(C4679,'BASE EQUIPOS'!$G$8:$H$22,2,0),"")</f>
        <v/>
      </c>
      <c r="E4679" s="241" t="str">
        <f>IF(C4679&lt;&gt;"",VLOOKUP(C4679,'BASE EQUIPOS'!$G$8:$I$22,3,0),"")</f>
        <v/>
      </c>
      <c r="F4679" s="241" t="str">
        <f>IF(C4679&lt;&gt;"",VLOOKUP(C4679,'BASE EQUIPOS'!$G$8:$J$22,4,0),"")</f>
        <v/>
      </c>
      <c r="G4679" s="242"/>
      <c r="H4679" s="233"/>
      <c r="I4679" s="241"/>
      <c r="J4679" s="241"/>
      <c r="K4679" s="241"/>
      <c r="L4679" s="239"/>
      <c r="M4679" s="244"/>
      <c r="N4679" s="245" t="str">
        <f t="shared" ca="1" si="505"/>
        <v/>
      </c>
      <c r="O4679" s="239"/>
      <c r="P4679" s="244"/>
      <c r="Q4679" s="245" t="str">
        <f t="shared" si="506"/>
        <v/>
      </c>
      <c r="U4679" s="246" t="str">
        <f>IFERROR(VLOOKUP(C4679,'BASE EQUIPOS'!$G$8:$O$22,9,0)," ")</f>
        <v xml:space="preserve"> </v>
      </c>
      <c r="V4679" s="232" t="str">
        <f t="shared" si="508"/>
        <v/>
      </c>
      <c r="W4679" s="232" t="str">
        <f t="shared" si="509"/>
        <v/>
      </c>
      <c r="X4679" s="232" t="str">
        <f>IFERROR(VLOOKUP(W4679,Datos!$P$4:$Q$18,2,0),"")</f>
        <v/>
      </c>
      <c r="Y4679" s="232" t="str">
        <f t="shared" si="510"/>
        <v/>
      </c>
      <c r="AA4679" s="314" t="str">
        <f t="shared" ca="1" si="507"/>
        <v/>
      </c>
    </row>
    <row r="4680" spans="1:27" x14ac:dyDescent="0.3">
      <c r="A4680" s="238"/>
      <c r="B4680" s="241" t="str">
        <f t="shared" si="511"/>
        <v/>
      </c>
      <c r="C4680" s="239"/>
      <c r="D4680" s="240" t="str">
        <f>IF(C4680&lt;&gt;"",VLOOKUP(C4680,'BASE EQUIPOS'!$G$8:$H$22,2,0),"")</f>
        <v/>
      </c>
      <c r="E4680" s="241" t="str">
        <f>IF(C4680&lt;&gt;"",VLOOKUP(C4680,'BASE EQUIPOS'!$G$8:$I$22,3,0),"")</f>
        <v/>
      </c>
      <c r="F4680" s="241" t="str">
        <f>IF(C4680&lt;&gt;"",VLOOKUP(C4680,'BASE EQUIPOS'!$G$8:$J$22,4,0),"")</f>
        <v/>
      </c>
      <c r="G4680" s="242"/>
      <c r="H4680" s="233"/>
      <c r="I4680" s="241"/>
      <c r="J4680" s="241"/>
      <c r="K4680" s="241"/>
      <c r="L4680" s="239"/>
      <c r="M4680" s="244"/>
      <c r="N4680" s="245" t="str">
        <f t="shared" ca="1" si="505"/>
        <v/>
      </c>
      <c r="O4680" s="239"/>
      <c r="P4680" s="244"/>
      <c r="Q4680" s="245" t="str">
        <f t="shared" si="506"/>
        <v/>
      </c>
      <c r="U4680" s="246" t="str">
        <f>IFERROR(VLOOKUP(C4680,'BASE EQUIPOS'!$G$8:$O$22,9,0)," ")</f>
        <v xml:space="preserve"> </v>
      </c>
      <c r="V4680" s="232" t="str">
        <f t="shared" si="508"/>
        <v/>
      </c>
      <c r="W4680" s="232" t="str">
        <f t="shared" si="509"/>
        <v/>
      </c>
      <c r="X4680" s="232" t="str">
        <f>IFERROR(VLOOKUP(W4680,Datos!$P$4:$Q$18,2,0),"")</f>
        <v/>
      </c>
      <c r="Y4680" s="232" t="str">
        <f t="shared" si="510"/>
        <v/>
      </c>
      <c r="AA4680" s="314" t="str">
        <f t="shared" ca="1" si="507"/>
        <v/>
      </c>
    </row>
    <row r="4681" spans="1:27" x14ac:dyDescent="0.3">
      <c r="A4681" s="238"/>
      <c r="B4681" s="241" t="str">
        <f t="shared" si="511"/>
        <v/>
      </c>
      <c r="C4681" s="239"/>
      <c r="D4681" s="240" t="str">
        <f>IF(C4681&lt;&gt;"",VLOOKUP(C4681,'BASE EQUIPOS'!$G$8:$H$22,2,0),"")</f>
        <v/>
      </c>
      <c r="E4681" s="241" t="str">
        <f>IF(C4681&lt;&gt;"",VLOOKUP(C4681,'BASE EQUIPOS'!$G$8:$I$22,3,0),"")</f>
        <v/>
      </c>
      <c r="F4681" s="241" t="str">
        <f>IF(C4681&lt;&gt;"",VLOOKUP(C4681,'BASE EQUIPOS'!$G$8:$J$22,4,0),"")</f>
        <v/>
      </c>
      <c r="G4681" s="242"/>
      <c r="H4681" s="233"/>
      <c r="I4681" s="241"/>
      <c r="J4681" s="241"/>
      <c r="K4681" s="241"/>
      <c r="L4681" s="239"/>
      <c r="M4681" s="244"/>
      <c r="N4681" s="245" t="str">
        <f t="shared" ca="1" si="505"/>
        <v/>
      </c>
      <c r="O4681" s="239"/>
      <c r="P4681" s="244"/>
      <c r="Q4681" s="245" t="str">
        <f t="shared" si="506"/>
        <v/>
      </c>
      <c r="U4681" s="246" t="str">
        <f>IFERROR(VLOOKUP(C4681,'BASE EQUIPOS'!$G$8:$O$22,9,0)," ")</f>
        <v xml:space="preserve"> </v>
      </c>
      <c r="V4681" s="232" t="str">
        <f t="shared" si="508"/>
        <v/>
      </c>
      <c r="W4681" s="232" t="str">
        <f t="shared" si="509"/>
        <v/>
      </c>
      <c r="X4681" s="232" t="str">
        <f>IFERROR(VLOOKUP(W4681,Datos!$P$4:$Q$18,2,0),"")</f>
        <v/>
      </c>
      <c r="Y4681" s="232" t="str">
        <f t="shared" si="510"/>
        <v/>
      </c>
      <c r="AA4681" s="314" t="str">
        <f t="shared" ca="1" si="507"/>
        <v/>
      </c>
    </row>
    <row r="4682" spans="1:27" x14ac:dyDescent="0.3">
      <c r="A4682" s="238"/>
      <c r="B4682" s="241" t="str">
        <f t="shared" si="511"/>
        <v/>
      </c>
      <c r="C4682" s="239"/>
      <c r="D4682" s="240" t="str">
        <f>IF(C4682&lt;&gt;"",VLOOKUP(C4682,'BASE EQUIPOS'!$G$8:$H$22,2,0),"")</f>
        <v/>
      </c>
      <c r="E4682" s="241" t="str">
        <f>IF(C4682&lt;&gt;"",VLOOKUP(C4682,'BASE EQUIPOS'!$G$8:$I$22,3,0),"")</f>
        <v/>
      </c>
      <c r="F4682" s="241" t="str">
        <f>IF(C4682&lt;&gt;"",VLOOKUP(C4682,'BASE EQUIPOS'!$G$8:$J$22,4,0),"")</f>
        <v/>
      </c>
      <c r="G4682" s="242"/>
      <c r="H4682" s="233"/>
      <c r="I4682" s="241"/>
      <c r="J4682" s="241"/>
      <c r="K4682" s="241"/>
      <c r="L4682" s="239"/>
      <c r="M4682" s="244"/>
      <c r="N4682" s="245" t="str">
        <f t="shared" ca="1" si="505"/>
        <v/>
      </c>
      <c r="O4682" s="239"/>
      <c r="P4682" s="244"/>
      <c r="Q4682" s="245" t="str">
        <f t="shared" si="506"/>
        <v/>
      </c>
      <c r="U4682" s="246" t="str">
        <f>IFERROR(VLOOKUP(C4682,'BASE EQUIPOS'!$G$8:$O$22,9,0)," ")</f>
        <v xml:space="preserve"> </v>
      </c>
      <c r="V4682" s="232" t="str">
        <f t="shared" si="508"/>
        <v/>
      </c>
      <c r="W4682" s="232" t="str">
        <f t="shared" si="509"/>
        <v/>
      </c>
      <c r="X4682" s="232" t="str">
        <f>IFERROR(VLOOKUP(W4682,Datos!$P$4:$Q$18,2,0),"")</f>
        <v/>
      </c>
      <c r="Y4682" s="232" t="str">
        <f t="shared" si="510"/>
        <v/>
      </c>
      <c r="AA4682" s="314" t="str">
        <f t="shared" ca="1" si="507"/>
        <v/>
      </c>
    </row>
    <row r="4683" spans="1:27" x14ac:dyDescent="0.3">
      <c r="A4683" s="238"/>
      <c r="B4683" s="241" t="str">
        <f t="shared" si="511"/>
        <v/>
      </c>
      <c r="C4683" s="239"/>
      <c r="D4683" s="240" t="str">
        <f>IF(C4683&lt;&gt;"",VLOOKUP(C4683,'BASE EQUIPOS'!$G$8:$H$22,2,0),"")</f>
        <v/>
      </c>
      <c r="E4683" s="241" t="str">
        <f>IF(C4683&lt;&gt;"",VLOOKUP(C4683,'BASE EQUIPOS'!$G$8:$I$22,3,0),"")</f>
        <v/>
      </c>
      <c r="F4683" s="241" t="str">
        <f>IF(C4683&lt;&gt;"",VLOOKUP(C4683,'BASE EQUIPOS'!$G$8:$J$22,4,0),"")</f>
        <v/>
      </c>
      <c r="G4683" s="242"/>
      <c r="H4683" s="233"/>
      <c r="I4683" s="241"/>
      <c r="J4683" s="241"/>
      <c r="K4683" s="241"/>
      <c r="L4683" s="239"/>
      <c r="M4683" s="244"/>
      <c r="N4683" s="245" t="str">
        <f t="shared" ca="1" si="505"/>
        <v/>
      </c>
      <c r="O4683" s="239"/>
      <c r="P4683" s="244"/>
      <c r="Q4683" s="245" t="str">
        <f t="shared" si="506"/>
        <v/>
      </c>
      <c r="U4683" s="246" t="str">
        <f>IFERROR(VLOOKUP(C4683,'BASE EQUIPOS'!$G$8:$O$22,9,0)," ")</f>
        <v xml:space="preserve"> </v>
      </c>
      <c r="V4683" s="232" t="str">
        <f t="shared" si="508"/>
        <v/>
      </c>
      <c r="W4683" s="232" t="str">
        <f t="shared" si="509"/>
        <v/>
      </c>
      <c r="X4683" s="232" t="str">
        <f>IFERROR(VLOOKUP(W4683,Datos!$P$4:$Q$18,2,0),"")</f>
        <v/>
      </c>
      <c r="Y4683" s="232" t="str">
        <f t="shared" si="510"/>
        <v/>
      </c>
      <c r="AA4683" s="314" t="str">
        <f t="shared" ca="1" si="507"/>
        <v/>
      </c>
    </row>
    <row r="4684" spans="1:27" x14ac:dyDescent="0.3">
      <c r="A4684" s="238"/>
      <c r="B4684" s="241" t="str">
        <f t="shared" si="511"/>
        <v/>
      </c>
      <c r="C4684" s="239"/>
      <c r="D4684" s="240" t="str">
        <f>IF(C4684&lt;&gt;"",VLOOKUP(C4684,'BASE EQUIPOS'!$G$8:$H$22,2,0),"")</f>
        <v/>
      </c>
      <c r="E4684" s="241" t="str">
        <f>IF(C4684&lt;&gt;"",VLOOKUP(C4684,'BASE EQUIPOS'!$G$8:$I$22,3,0),"")</f>
        <v/>
      </c>
      <c r="F4684" s="241" t="str">
        <f>IF(C4684&lt;&gt;"",VLOOKUP(C4684,'BASE EQUIPOS'!$G$8:$J$22,4,0),"")</f>
        <v/>
      </c>
      <c r="G4684" s="242"/>
      <c r="H4684" s="233"/>
      <c r="I4684" s="241"/>
      <c r="J4684" s="241"/>
      <c r="K4684" s="241"/>
      <c r="L4684" s="239"/>
      <c r="M4684" s="244"/>
      <c r="N4684" s="245" t="str">
        <f t="shared" ca="1" si="505"/>
        <v/>
      </c>
      <c r="O4684" s="239"/>
      <c r="P4684" s="244"/>
      <c r="Q4684" s="245" t="str">
        <f t="shared" si="506"/>
        <v/>
      </c>
      <c r="U4684" s="246" t="str">
        <f>IFERROR(VLOOKUP(C4684,'BASE EQUIPOS'!$G$8:$O$22,9,0)," ")</f>
        <v xml:space="preserve"> </v>
      </c>
      <c r="V4684" s="232" t="str">
        <f t="shared" si="508"/>
        <v/>
      </c>
      <c r="W4684" s="232" t="str">
        <f t="shared" si="509"/>
        <v/>
      </c>
      <c r="X4684" s="232" t="str">
        <f>IFERROR(VLOOKUP(W4684,Datos!$P$4:$Q$18,2,0),"")</f>
        <v/>
      </c>
      <c r="Y4684" s="232" t="str">
        <f t="shared" si="510"/>
        <v/>
      </c>
      <c r="AA4684" s="314" t="str">
        <f t="shared" ca="1" si="507"/>
        <v/>
      </c>
    </row>
    <row r="4685" spans="1:27" x14ac:dyDescent="0.3">
      <c r="A4685" s="238"/>
      <c r="B4685" s="241" t="str">
        <f t="shared" si="511"/>
        <v/>
      </c>
      <c r="C4685" s="239"/>
      <c r="D4685" s="240" t="str">
        <f>IF(C4685&lt;&gt;"",VLOOKUP(C4685,'BASE EQUIPOS'!$G$8:$H$22,2,0),"")</f>
        <v/>
      </c>
      <c r="E4685" s="241" t="str">
        <f>IF(C4685&lt;&gt;"",VLOOKUP(C4685,'BASE EQUIPOS'!$G$8:$I$22,3,0),"")</f>
        <v/>
      </c>
      <c r="F4685" s="241" t="str">
        <f>IF(C4685&lt;&gt;"",VLOOKUP(C4685,'BASE EQUIPOS'!$G$8:$J$22,4,0),"")</f>
        <v/>
      </c>
      <c r="G4685" s="242"/>
      <c r="H4685" s="233"/>
      <c r="I4685" s="241"/>
      <c r="J4685" s="241"/>
      <c r="K4685" s="241"/>
      <c r="L4685" s="239"/>
      <c r="M4685" s="244"/>
      <c r="N4685" s="245" t="str">
        <f t="shared" ca="1" si="505"/>
        <v/>
      </c>
      <c r="O4685" s="239"/>
      <c r="P4685" s="244"/>
      <c r="Q4685" s="245" t="str">
        <f t="shared" si="506"/>
        <v/>
      </c>
      <c r="U4685" s="246" t="str">
        <f>IFERROR(VLOOKUP(C4685,'BASE EQUIPOS'!$G$8:$O$22,9,0)," ")</f>
        <v xml:space="preserve"> </v>
      </c>
      <c r="V4685" s="232" t="str">
        <f t="shared" si="508"/>
        <v/>
      </c>
      <c r="W4685" s="232" t="str">
        <f t="shared" si="509"/>
        <v/>
      </c>
      <c r="X4685" s="232" t="str">
        <f>IFERROR(VLOOKUP(W4685,Datos!$P$4:$Q$18,2,0),"")</f>
        <v/>
      </c>
      <c r="Y4685" s="232" t="str">
        <f t="shared" si="510"/>
        <v/>
      </c>
      <c r="AA4685" s="314" t="str">
        <f t="shared" ca="1" si="507"/>
        <v/>
      </c>
    </row>
    <row r="4686" spans="1:27" x14ac:dyDescent="0.3">
      <c r="A4686" s="238"/>
      <c r="B4686" s="241" t="str">
        <f t="shared" si="511"/>
        <v/>
      </c>
      <c r="C4686" s="239"/>
      <c r="D4686" s="240" t="str">
        <f>IF(C4686&lt;&gt;"",VLOOKUP(C4686,'BASE EQUIPOS'!$G$8:$H$22,2,0),"")</f>
        <v/>
      </c>
      <c r="E4686" s="241" t="str">
        <f>IF(C4686&lt;&gt;"",VLOOKUP(C4686,'BASE EQUIPOS'!$G$8:$I$22,3,0),"")</f>
        <v/>
      </c>
      <c r="F4686" s="241" t="str">
        <f>IF(C4686&lt;&gt;"",VLOOKUP(C4686,'BASE EQUIPOS'!$G$8:$J$22,4,0),"")</f>
        <v/>
      </c>
      <c r="G4686" s="242"/>
      <c r="H4686" s="233"/>
      <c r="I4686" s="241"/>
      <c r="J4686" s="241"/>
      <c r="K4686" s="241"/>
      <c r="L4686" s="239"/>
      <c r="M4686" s="244"/>
      <c r="N4686" s="245" t="str">
        <f t="shared" ca="1" si="505"/>
        <v/>
      </c>
      <c r="O4686" s="239"/>
      <c r="P4686" s="244"/>
      <c r="Q4686" s="245" t="str">
        <f t="shared" si="506"/>
        <v/>
      </c>
      <c r="U4686" s="246" t="str">
        <f>IFERROR(VLOOKUP(C4686,'BASE EQUIPOS'!$G$8:$O$22,9,0)," ")</f>
        <v xml:space="preserve"> </v>
      </c>
      <c r="V4686" s="232" t="str">
        <f t="shared" si="508"/>
        <v/>
      </c>
      <c r="W4686" s="232" t="str">
        <f t="shared" si="509"/>
        <v/>
      </c>
      <c r="X4686" s="232" t="str">
        <f>IFERROR(VLOOKUP(W4686,Datos!$P$4:$Q$18,2,0),"")</f>
        <v/>
      </c>
      <c r="Y4686" s="232" t="str">
        <f t="shared" si="510"/>
        <v/>
      </c>
      <c r="AA4686" s="314" t="str">
        <f t="shared" ca="1" si="507"/>
        <v/>
      </c>
    </row>
    <row r="4687" spans="1:27" x14ac:dyDescent="0.3">
      <c r="A4687" s="238"/>
      <c r="B4687" s="241" t="str">
        <f t="shared" si="511"/>
        <v/>
      </c>
      <c r="C4687" s="239"/>
      <c r="D4687" s="240" t="str">
        <f>IF(C4687&lt;&gt;"",VLOOKUP(C4687,'BASE EQUIPOS'!$G$8:$H$22,2,0),"")</f>
        <v/>
      </c>
      <c r="E4687" s="241" t="str">
        <f>IF(C4687&lt;&gt;"",VLOOKUP(C4687,'BASE EQUIPOS'!$G$8:$I$22,3,0),"")</f>
        <v/>
      </c>
      <c r="F4687" s="241" t="str">
        <f>IF(C4687&lt;&gt;"",VLOOKUP(C4687,'BASE EQUIPOS'!$G$8:$J$22,4,0),"")</f>
        <v/>
      </c>
      <c r="G4687" s="242"/>
      <c r="H4687" s="233"/>
      <c r="I4687" s="241"/>
      <c r="J4687" s="241"/>
      <c r="K4687" s="241"/>
      <c r="L4687" s="239"/>
      <c r="M4687" s="244"/>
      <c r="N4687" s="245" t="str">
        <f t="shared" ca="1" si="505"/>
        <v/>
      </c>
      <c r="O4687" s="239"/>
      <c r="P4687" s="244"/>
      <c r="Q4687" s="245" t="str">
        <f t="shared" si="506"/>
        <v/>
      </c>
      <c r="U4687" s="246" t="str">
        <f>IFERROR(VLOOKUP(C4687,'BASE EQUIPOS'!$G$8:$O$22,9,0)," ")</f>
        <v xml:space="preserve"> </v>
      </c>
      <c r="V4687" s="232" t="str">
        <f t="shared" si="508"/>
        <v/>
      </c>
      <c r="W4687" s="232" t="str">
        <f t="shared" si="509"/>
        <v/>
      </c>
      <c r="X4687" s="232" t="str">
        <f>IFERROR(VLOOKUP(W4687,Datos!$P$4:$Q$18,2,0),"")</f>
        <v/>
      </c>
      <c r="Y4687" s="232" t="str">
        <f t="shared" si="510"/>
        <v/>
      </c>
      <c r="AA4687" s="314" t="str">
        <f t="shared" ca="1" si="507"/>
        <v/>
      </c>
    </row>
    <row r="4688" spans="1:27" x14ac:dyDescent="0.3">
      <c r="A4688" s="238"/>
      <c r="B4688" s="241" t="str">
        <f t="shared" si="511"/>
        <v/>
      </c>
      <c r="C4688" s="239"/>
      <c r="D4688" s="240" t="str">
        <f>IF(C4688&lt;&gt;"",VLOOKUP(C4688,'BASE EQUIPOS'!$G$8:$H$22,2,0),"")</f>
        <v/>
      </c>
      <c r="E4688" s="241" t="str">
        <f>IF(C4688&lt;&gt;"",VLOOKUP(C4688,'BASE EQUIPOS'!$G$8:$I$22,3,0),"")</f>
        <v/>
      </c>
      <c r="F4688" s="241" t="str">
        <f>IF(C4688&lt;&gt;"",VLOOKUP(C4688,'BASE EQUIPOS'!$G$8:$J$22,4,0),"")</f>
        <v/>
      </c>
      <c r="G4688" s="242"/>
      <c r="H4688" s="233"/>
      <c r="I4688" s="241"/>
      <c r="J4688" s="241"/>
      <c r="K4688" s="241"/>
      <c r="L4688" s="239"/>
      <c r="M4688" s="244"/>
      <c r="N4688" s="245" t="str">
        <f t="shared" ref="N4688:N4751" ca="1" si="512">IF(M4688="","",IF(O4688="",NOW()*24-(L4688+M4688)*24,"Mtto. Terminado"))</f>
        <v/>
      </c>
      <c r="O4688" s="239"/>
      <c r="P4688" s="244"/>
      <c r="Q4688" s="245" t="str">
        <f t="shared" ref="Q4688:Q4751" si="513">IF(O4688="","",IF(P4688="","",(O4688+P4688)*24-(L4688+M4688)*24))</f>
        <v/>
      </c>
      <c r="U4688" s="246" t="str">
        <f>IFERROR(VLOOKUP(C4688,'BASE EQUIPOS'!$G$8:$O$22,9,0)," ")</f>
        <v xml:space="preserve"> </v>
      </c>
      <c r="V4688" s="232" t="str">
        <f t="shared" si="508"/>
        <v/>
      </c>
      <c r="W4688" s="232" t="str">
        <f t="shared" si="509"/>
        <v/>
      </c>
      <c r="X4688" s="232" t="str">
        <f>IFERROR(VLOOKUP(W4688,Datos!$P$4:$Q$18,2,0),"")</f>
        <v/>
      </c>
      <c r="Y4688" s="232" t="str">
        <f t="shared" si="510"/>
        <v/>
      </c>
      <c r="AA4688" s="314" t="str">
        <f t="shared" ca="1" si="507"/>
        <v/>
      </c>
    </row>
    <row r="4689" spans="1:27" x14ac:dyDescent="0.3">
      <c r="A4689" s="238"/>
      <c r="B4689" s="241" t="str">
        <f t="shared" si="511"/>
        <v/>
      </c>
      <c r="C4689" s="239"/>
      <c r="D4689" s="240" t="str">
        <f>IF(C4689&lt;&gt;"",VLOOKUP(C4689,'BASE EQUIPOS'!$G$8:$H$22,2,0),"")</f>
        <v/>
      </c>
      <c r="E4689" s="241" t="str">
        <f>IF(C4689&lt;&gt;"",VLOOKUP(C4689,'BASE EQUIPOS'!$G$8:$I$22,3,0),"")</f>
        <v/>
      </c>
      <c r="F4689" s="241" t="str">
        <f>IF(C4689&lt;&gt;"",VLOOKUP(C4689,'BASE EQUIPOS'!$G$8:$J$22,4,0),"")</f>
        <v/>
      </c>
      <c r="G4689" s="242"/>
      <c r="H4689" s="233"/>
      <c r="I4689" s="241"/>
      <c r="J4689" s="241"/>
      <c r="K4689" s="241"/>
      <c r="L4689" s="239"/>
      <c r="M4689" s="244"/>
      <c r="N4689" s="245" t="str">
        <f t="shared" ca="1" si="512"/>
        <v/>
      </c>
      <c r="O4689" s="239"/>
      <c r="P4689" s="244"/>
      <c r="Q4689" s="245" t="str">
        <f t="shared" si="513"/>
        <v/>
      </c>
      <c r="U4689" s="246" t="str">
        <f>IFERROR(VLOOKUP(C4689,'BASE EQUIPOS'!$G$8:$O$22,9,0)," ")</f>
        <v xml:space="preserve"> </v>
      </c>
      <c r="V4689" s="232" t="str">
        <f t="shared" si="508"/>
        <v/>
      </c>
      <c r="W4689" s="232" t="str">
        <f t="shared" si="509"/>
        <v/>
      </c>
      <c r="X4689" s="232" t="str">
        <f>IFERROR(VLOOKUP(W4689,Datos!$P$4:$Q$18,2,0),"")</f>
        <v/>
      </c>
      <c r="Y4689" s="232" t="str">
        <f t="shared" si="510"/>
        <v/>
      </c>
      <c r="AA4689" s="314" t="str">
        <f t="shared" ref="AA4689:AA4752" ca="1" si="514">IF(N4689="Mtto. Terminado",1,"")</f>
        <v/>
      </c>
    </row>
    <row r="4690" spans="1:27" x14ac:dyDescent="0.3">
      <c r="A4690" s="238"/>
      <c r="B4690" s="241" t="str">
        <f t="shared" si="511"/>
        <v/>
      </c>
      <c r="C4690" s="239"/>
      <c r="D4690" s="240" t="str">
        <f>IF(C4690&lt;&gt;"",VLOOKUP(C4690,'BASE EQUIPOS'!$G$8:$H$22,2,0),"")</f>
        <v/>
      </c>
      <c r="E4690" s="241" t="str">
        <f>IF(C4690&lt;&gt;"",VLOOKUP(C4690,'BASE EQUIPOS'!$G$8:$I$22,3,0),"")</f>
        <v/>
      </c>
      <c r="F4690" s="241" t="str">
        <f>IF(C4690&lt;&gt;"",VLOOKUP(C4690,'BASE EQUIPOS'!$G$8:$J$22,4,0),"")</f>
        <v/>
      </c>
      <c r="G4690" s="242"/>
      <c r="H4690" s="233"/>
      <c r="I4690" s="241"/>
      <c r="J4690" s="241"/>
      <c r="K4690" s="241"/>
      <c r="L4690" s="239"/>
      <c r="M4690" s="244"/>
      <c r="N4690" s="245" t="str">
        <f t="shared" ca="1" si="512"/>
        <v/>
      </c>
      <c r="O4690" s="239"/>
      <c r="P4690" s="244"/>
      <c r="Q4690" s="245" t="str">
        <f t="shared" si="513"/>
        <v/>
      </c>
      <c r="U4690" s="246" t="str">
        <f>IFERROR(VLOOKUP(C4690,'BASE EQUIPOS'!$G$8:$O$22,9,0)," ")</f>
        <v xml:space="preserve"> </v>
      </c>
      <c r="V4690" s="232" t="str">
        <f t="shared" si="508"/>
        <v/>
      </c>
      <c r="W4690" s="232" t="str">
        <f t="shared" si="509"/>
        <v/>
      </c>
      <c r="X4690" s="232" t="str">
        <f>IFERROR(VLOOKUP(W4690,Datos!$P$4:$Q$18,2,0),"")</f>
        <v/>
      </c>
      <c r="Y4690" s="232" t="str">
        <f t="shared" si="510"/>
        <v/>
      </c>
      <c r="AA4690" s="314" t="str">
        <f t="shared" ca="1" si="514"/>
        <v/>
      </c>
    </row>
    <row r="4691" spans="1:27" x14ac:dyDescent="0.3">
      <c r="A4691" s="238"/>
      <c r="B4691" s="241" t="str">
        <f t="shared" si="511"/>
        <v/>
      </c>
      <c r="C4691" s="239"/>
      <c r="D4691" s="240" t="str">
        <f>IF(C4691&lt;&gt;"",VLOOKUP(C4691,'BASE EQUIPOS'!$G$8:$H$22,2,0),"")</f>
        <v/>
      </c>
      <c r="E4691" s="241" t="str">
        <f>IF(C4691&lt;&gt;"",VLOOKUP(C4691,'BASE EQUIPOS'!$G$8:$I$22,3,0),"")</f>
        <v/>
      </c>
      <c r="F4691" s="241" t="str">
        <f>IF(C4691&lt;&gt;"",VLOOKUP(C4691,'BASE EQUIPOS'!$G$8:$J$22,4,0),"")</f>
        <v/>
      </c>
      <c r="G4691" s="242"/>
      <c r="H4691" s="233"/>
      <c r="I4691" s="241"/>
      <c r="J4691" s="241"/>
      <c r="K4691" s="241"/>
      <c r="L4691" s="239"/>
      <c r="M4691" s="244"/>
      <c r="N4691" s="245" t="str">
        <f t="shared" ca="1" si="512"/>
        <v/>
      </c>
      <c r="O4691" s="239"/>
      <c r="P4691" s="244"/>
      <c r="Q4691" s="245" t="str">
        <f t="shared" si="513"/>
        <v/>
      </c>
      <c r="U4691" s="246" t="str">
        <f>IFERROR(VLOOKUP(C4691,'BASE EQUIPOS'!$G$8:$O$22,9,0)," ")</f>
        <v xml:space="preserve"> </v>
      </c>
      <c r="V4691" s="232" t="str">
        <f t="shared" si="508"/>
        <v/>
      </c>
      <c r="W4691" s="232" t="str">
        <f t="shared" si="509"/>
        <v/>
      </c>
      <c r="X4691" s="232" t="str">
        <f>IFERROR(VLOOKUP(W4691,Datos!$P$4:$Q$18,2,0),"")</f>
        <v/>
      </c>
      <c r="Y4691" s="232" t="str">
        <f t="shared" si="510"/>
        <v/>
      </c>
      <c r="AA4691" s="314" t="str">
        <f t="shared" ca="1" si="514"/>
        <v/>
      </c>
    </row>
    <row r="4692" spans="1:27" x14ac:dyDescent="0.3">
      <c r="A4692" s="238"/>
      <c r="B4692" s="241" t="str">
        <f t="shared" si="511"/>
        <v/>
      </c>
      <c r="C4692" s="239"/>
      <c r="D4692" s="240" t="str">
        <f>IF(C4692&lt;&gt;"",VLOOKUP(C4692,'BASE EQUIPOS'!$G$8:$H$22,2,0),"")</f>
        <v/>
      </c>
      <c r="E4692" s="241" t="str">
        <f>IF(C4692&lt;&gt;"",VLOOKUP(C4692,'BASE EQUIPOS'!$G$8:$I$22,3,0),"")</f>
        <v/>
      </c>
      <c r="F4692" s="241" t="str">
        <f>IF(C4692&lt;&gt;"",VLOOKUP(C4692,'BASE EQUIPOS'!$G$8:$J$22,4,0),"")</f>
        <v/>
      </c>
      <c r="G4692" s="242"/>
      <c r="H4692" s="233"/>
      <c r="I4692" s="241"/>
      <c r="J4692" s="241"/>
      <c r="K4692" s="241"/>
      <c r="L4692" s="239"/>
      <c r="M4692" s="244"/>
      <c r="N4692" s="245" t="str">
        <f t="shared" ca="1" si="512"/>
        <v/>
      </c>
      <c r="O4692" s="239"/>
      <c r="P4692" s="244"/>
      <c r="Q4692" s="245" t="str">
        <f t="shared" si="513"/>
        <v/>
      </c>
      <c r="U4692" s="246" t="str">
        <f>IFERROR(VLOOKUP(C4692,'BASE EQUIPOS'!$G$8:$O$22,9,0)," ")</f>
        <v xml:space="preserve"> </v>
      </c>
      <c r="V4692" s="232" t="str">
        <f t="shared" si="508"/>
        <v/>
      </c>
      <c r="W4692" s="232" t="str">
        <f t="shared" si="509"/>
        <v/>
      </c>
      <c r="X4692" s="232" t="str">
        <f>IFERROR(VLOOKUP(W4692,Datos!$P$4:$Q$18,2,0),"")</f>
        <v/>
      </c>
      <c r="Y4692" s="232" t="str">
        <f t="shared" si="510"/>
        <v/>
      </c>
      <c r="AA4692" s="314" t="str">
        <f t="shared" ca="1" si="514"/>
        <v/>
      </c>
    </row>
    <row r="4693" spans="1:27" x14ac:dyDescent="0.3">
      <c r="A4693" s="238"/>
      <c r="B4693" s="241" t="str">
        <f t="shared" si="511"/>
        <v/>
      </c>
      <c r="C4693" s="239"/>
      <c r="D4693" s="240" t="str">
        <f>IF(C4693&lt;&gt;"",VLOOKUP(C4693,'BASE EQUIPOS'!$G$8:$H$22,2,0),"")</f>
        <v/>
      </c>
      <c r="E4693" s="241" t="str">
        <f>IF(C4693&lt;&gt;"",VLOOKUP(C4693,'BASE EQUIPOS'!$G$8:$I$22,3,0),"")</f>
        <v/>
      </c>
      <c r="F4693" s="241" t="str">
        <f>IF(C4693&lt;&gt;"",VLOOKUP(C4693,'BASE EQUIPOS'!$G$8:$J$22,4,0),"")</f>
        <v/>
      </c>
      <c r="G4693" s="242"/>
      <c r="H4693" s="233"/>
      <c r="I4693" s="241"/>
      <c r="J4693" s="241"/>
      <c r="K4693" s="241"/>
      <c r="L4693" s="239"/>
      <c r="M4693" s="244"/>
      <c r="N4693" s="245" t="str">
        <f t="shared" ca="1" si="512"/>
        <v/>
      </c>
      <c r="O4693" s="239"/>
      <c r="P4693" s="244"/>
      <c r="Q4693" s="245" t="str">
        <f t="shared" si="513"/>
        <v/>
      </c>
      <c r="U4693" s="246" t="str">
        <f>IFERROR(VLOOKUP(C4693,'BASE EQUIPOS'!$G$8:$O$22,9,0)," ")</f>
        <v xml:space="preserve"> </v>
      </c>
      <c r="V4693" s="232" t="str">
        <f t="shared" ref="V4693:V4756" si="515">IF(G4693="MTTO. SISTEMÁTICO","PREVENTIVA",IF(G4693="MTTO. PREDICTIVO","INSPECCIÓN",""))</f>
        <v/>
      </c>
      <c r="W4693" s="232" t="str">
        <f t="shared" ref="W4693:W4756" si="516">CONCATENATE(D4693,I4693)</f>
        <v/>
      </c>
      <c r="X4693" s="232" t="str">
        <f>IFERROR(VLOOKUP(W4693,Datos!$P$4:$Q$18,2,0),"")</f>
        <v/>
      </c>
      <c r="Y4693" s="232" t="str">
        <f t="shared" ref="Y4693:Y4756" si="517">IF(A4693="OT CORRECTIVA",1,IF(A4693="OT PREVENTIVA",2,IF(A4693="HOJA INSPECCIÓN",3,"")))</f>
        <v/>
      </c>
      <c r="AA4693" s="314" t="str">
        <f t="shared" ca="1" si="514"/>
        <v/>
      </c>
    </row>
    <row r="4694" spans="1:27" x14ac:dyDescent="0.3">
      <c r="A4694" s="238"/>
      <c r="B4694" s="241" t="str">
        <f t="shared" si="511"/>
        <v/>
      </c>
      <c r="C4694" s="239"/>
      <c r="D4694" s="240" t="str">
        <f>IF(C4694&lt;&gt;"",VLOOKUP(C4694,'BASE EQUIPOS'!$G$8:$H$22,2,0),"")</f>
        <v/>
      </c>
      <c r="E4694" s="241" t="str">
        <f>IF(C4694&lt;&gt;"",VLOOKUP(C4694,'BASE EQUIPOS'!$G$8:$I$22,3,0),"")</f>
        <v/>
      </c>
      <c r="F4694" s="241" t="str">
        <f>IF(C4694&lt;&gt;"",VLOOKUP(C4694,'BASE EQUIPOS'!$G$8:$J$22,4,0),"")</f>
        <v/>
      </c>
      <c r="G4694" s="242"/>
      <c r="H4694" s="233"/>
      <c r="I4694" s="241"/>
      <c r="J4694" s="241"/>
      <c r="K4694" s="241"/>
      <c r="L4694" s="239"/>
      <c r="M4694" s="244"/>
      <c r="N4694" s="245" t="str">
        <f t="shared" ca="1" si="512"/>
        <v/>
      </c>
      <c r="O4694" s="239"/>
      <c r="P4694" s="244"/>
      <c r="Q4694" s="245" t="str">
        <f t="shared" si="513"/>
        <v/>
      </c>
      <c r="U4694" s="246" t="str">
        <f>IFERROR(VLOOKUP(C4694,'BASE EQUIPOS'!$G$8:$O$22,9,0)," ")</f>
        <v xml:space="preserve"> </v>
      </c>
      <c r="V4694" s="232" t="str">
        <f t="shared" si="515"/>
        <v/>
      </c>
      <c r="W4694" s="232" t="str">
        <f t="shared" si="516"/>
        <v/>
      </c>
      <c r="X4694" s="232" t="str">
        <f>IFERROR(VLOOKUP(W4694,Datos!$P$4:$Q$18,2,0),"")</f>
        <v/>
      </c>
      <c r="Y4694" s="232" t="str">
        <f t="shared" si="517"/>
        <v/>
      </c>
      <c r="AA4694" s="314" t="str">
        <f t="shared" ca="1" si="514"/>
        <v/>
      </c>
    </row>
    <row r="4695" spans="1:27" x14ac:dyDescent="0.3">
      <c r="A4695" s="238"/>
      <c r="B4695" s="241" t="str">
        <f t="shared" si="511"/>
        <v/>
      </c>
      <c r="C4695" s="239"/>
      <c r="D4695" s="240" t="str">
        <f>IF(C4695&lt;&gt;"",VLOOKUP(C4695,'BASE EQUIPOS'!$G$8:$H$22,2,0),"")</f>
        <v/>
      </c>
      <c r="E4695" s="241" t="str">
        <f>IF(C4695&lt;&gt;"",VLOOKUP(C4695,'BASE EQUIPOS'!$G$8:$I$22,3,0),"")</f>
        <v/>
      </c>
      <c r="F4695" s="241" t="str">
        <f>IF(C4695&lt;&gt;"",VLOOKUP(C4695,'BASE EQUIPOS'!$G$8:$J$22,4,0),"")</f>
        <v/>
      </c>
      <c r="G4695" s="242"/>
      <c r="H4695" s="233"/>
      <c r="I4695" s="241"/>
      <c r="J4695" s="241"/>
      <c r="K4695" s="241"/>
      <c r="L4695" s="239"/>
      <c r="M4695" s="244"/>
      <c r="N4695" s="245" t="str">
        <f t="shared" ca="1" si="512"/>
        <v/>
      </c>
      <c r="O4695" s="239"/>
      <c r="P4695" s="244"/>
      <c r="Q4695" s="245" t="str">
        <f t="shared" si="513"/>
        <v/>
      </c>
      <c r="U4695" s="246" t="str">
        <f>IFERROR(VLOOKUP(C4695,'BASE EQUIPOS'!$G$8:$O$22,9,0)," ")</f>
        <v xml:space="preserve"> </v>
      </c>
      <c r="V4695" s="232" t="str">
        <f t="shared" si="515"/>
        <v/>
      </c>
      <c r="W4695" s="232" t="str">
        <f t="shared" si="516"/>
        <v/>
      </c>
      <c r="X4695" s="232" t="str">
        <f>IFERROR(VLOOKUP(W4695,Datos!$P$4:$Q$18,2,0),"")</f>
        <v/>
      </c>
      <c r="Y4695" s="232" t="str">
        <f t="shared" si="517"/>
        <v/>
      </c>
      <c r="AA4695" s="314" t="str">
        <f t="shared" ca="1" si="514"/>
        <v/>
      </c>
    </row>
    <row r="4696" spans="1:27" x14ac:dyDescent="0.3">
      <c r="A4696" s="238"/>
      <c r="B4696" s="241" t="str">
        <f t="shared" si="511"/>
        <v/>
      </c>
      <c r="C4696" s="239"/>
      <c r="D4696" s="240" t="str">
        <f>IF(C4696&lt;&gt;"",VLOOKUP(C4696,'BASE EQUIPOS'!$G$8:$H$22,2,0),"")</f>
        <v/>
      </c>
      <c r="E4696" s="241" t="str">
        <f>IF(C4696&lt;&gt;"",VLOOKUP(C4696,'BASE EQUIPOS'!$G$8:$I$22,3,0),"")</f>
        <v/>
      </c>
      <c r="F4696" s="241" t="str">
        <f>IF(C4696&lt;&gt;"",VLOOKUP(C4696,'BASE EQUIPOS'!$G$8:$J$22,4,0),"")</f>
        <v/>
      </c>
      <c r="G4696" s="242"/>
      <c r="H4696" s="233"/>
      <c r="I4696" s="241"/>
      <c r="J4696" s="241"/>
      <c r="K4696" s="241"/>
      <c r="L4696" s="239"/>
      <c r="M4696" s="244"/>
      <c r="N4696" s="245" t="str">
        <f t="shared" ca="1" si="512"/>
        <v/>
      </c>
      <c r="O4696" s="239"/>
      <c r="P4696" s="244"/>
      <c r="Q4696" s="245" t="str">
        <f t="shared" si="513"/>
        <v/>
      </c>
      <c r="U4696" s="246" t="str">
        <f>IFERROR(VLOOKUP(C4696,'BASE EQUIPOS'!$G$8:$O$22,9,0)," ")</f>
        <v xml:space="preserve"> </v>
      </c>
      <c r="V4696" s="232" t="str">
        <f t="shared" si="515"/>
        <v/>
      </c>
      <c r="W4696" s="232" t="str">
        <f t="shared" si="516"/>
        <v/>
      </c>
      <c r="X4696" s="232" t="str">
        <f>IFERROR(VLOOKUP(W4696,Datos!$P$4:$Q$18,2,0),"")</f>
        <v/>
      </c>
      <c r="Y4696" s="232" t="str">
        <f t="shared" si="517"/>
        <v/>
      </c>
      <c r="AA4696" s="314" t="str">
        <f t="shared" ca="1" si="514"/>
        <v/>
      </c>
    </row>
    <row r="4697" spans="1:27" x14ac:dyDescent="0.3">
      <c r="A4697" s="238"/>
      <c r="B4697" s="241" t="str">
        <f t="shared" si="511"/>
        <v/>
      </c>
      <c r="C4697" s="239"/>
      <c r="D4697" s="240" t="str">
        <f>IF(C4697&lt;&gt;"",VLOOKUP(C4697,'BASE EQUIPOS'!$G$8:$H$22,2,0),"")</f>
        <v/>
      </c>
      <c r="E4697" s="241" t="str">
        <f>IF(C4697&lt;&gt;"",VLOOKUP(C4697,'BASE EQUIPOS'!$G$8:$I$22,3,0),"")</f>
        <v/>
      </c>
      <c r="F4697" s="241" t="str">
        <f>IF(C4697&lt;&gt;"",VLOOKUP(C4697,'BASE EQUIPOS'!$G$8:$J$22,4,0),"")</f>
        <v/>
      </c>
      <c r="G4697" s="242"/>
      <c r="H4697" s="233"/>
      <c r="I4697" s="241"/>
      <c r="J4697" s="241"/>
      <c r="K4697" s="241"/>
      <c r="L4697" s="239"/>
      <c r="M4697" s="244"/>
      <c r="N4697" s="245" t="str">
        <f t="shared" ca="1" si="512"/>
        <v/>
      </c>
      <c r="O4697" s="239"/>
      <c r="P4697" s="244"/>
      <c r="Q4697" s="245" t="str">
        <f t="shared" si="513"/>
        <v/>
      </c>
      <c r="U4697" s="246" t="str">
        <f>IFERROR(VLOOKUP(C4697,'BASE EQUIPOS'!$G$8:$O$22,9,0)," ")</f>
        <v xml:space="preserve"> </v>
      </c>
      <c r="V4697" s="232" t="str">
        <f t="shared" si="515"/>
        <v/>
      </c>
      <c r="W4697" s="232" t="str">
        <f t="shared" si="516"/>
        <v/>
      </c>
      <c r="X4697" s="232" t="str">
        <f>IFERROR(VLOOKUP(W4697,Datos!$P$4:$Q$18,2,0),"")</f>
        <v/>
      </c>
      <c r="Y4697" s="232" t="str">
        <f t="shared" si="517"/>
        <v/>
      </c>
      <c r="AA4697" s="314" t="str">
        <f t="shared" ca="1" si="514"/>
        <v/>
      </c>
    </row>
    <row r="4698" spans="1:27" x14ac:dyDescent="0.3">
      <c r="A4698" s="238"/>
      <c r="B4698" s="241" t="str">
        <f t="shared" si="511"/>
        <v/>
      </c>
      <c r="C4698" s="239"/>
      <c r="D4698" s="240" t="str">
        <f>IF(C4698&lt;&gt;"",VLOOKUP(C4698,'BASE EQUIPOS'!$G$8:$H$22,2,0),"")</f>
        <v/>
      </c>
      <c r="E4698" s="241" t="str">
        <f>IF(C4698&lt;&gt;"",VLOOKUP(C4698,'BASE EQUIPOS'!$G$8:$I$22,3,0),"")</f>
        <v/>
      </c>
      <c r="F4698" s="241" t="str">
        <f>IF(C4698&lt;&gt;"",VLOOKUP(C4698,'BASE EQUIPOS'!$G$8:$J$22,4,0),"")</f>
        <v/>
      </c>
      <c r="G4698" s="242"/>
      <c r="H4698" s="233"/>
      <c r="I4698" s="241"/>
      <c r="J4698" s="241"/>
      <c r="K4698" s="241"/>
      <c r="L4698" s="239"/>
      <c r="M4698" s="244"/>
      <c r="N4698" s="245" t="str">
        <f t="shared" ca="1" si="512"/>
        <v/>
      </c>
      <c r="O4698" s="239"/>
      <c r="P4698" s="244"/>
      <c r="Q4698" s="245" t="str">
        <f t="shared" si="513"/>
        <v/>
      </c>
      <c r="U4698" s="246" t="str">
        <f>IFERROR(VLOOKUP(C4698,'BASE EQUIPOS'!$G$8:$O$22,9,0)," ")</f>
        <v xml:space="preserve"> </v>
      </c>
      <c r="V4698" s="232" t="str">
        <f t="shared" si="515"/>
        <v/>
      </c>
      <c r="W4698" s="232" t="str">
        <f t="shared" si="516"/>
        <v/>
      </c>
      <c r="X4698" s="232" t="str">
        <f>IFERROR(VLOOKUP(W4698,Datos!$P$4:$Q$18,2,0),"")</f>
        <v/>
      </c>
      <c r="Y4698" s="232" t="str">
        <f t="shared" si="517"/>
        <v/>
      </c>
      <c r="AA4698" s="314" t="str">
        <f t="shared" ca="1" si="514"/>
        <v/>
      </c>
    </row>
    <row r="4699" spans="1:27" x14ac:dyDescent="0.3">
      <c r="A4699" s="238"/>
      <c r="B4699" s="241" t="str">
        <f t="shared" si="511"/>
        <v/>
      </c>
      <c r="C4699" s="239"/>
      <c r="D4699" s="240" t="str">
        <f>IF(C4699&lt;&gt;"",VLOOKUP(C4699,'BASE EQUIPOS'!$G$8:$H$22,2,0),"")</f>
        <v/>
      </c>
      <c r="E4699" s="241" t="str">
        <f>IF(C4699&lt;&gt;"",VLOOKUP(C4699,'BASE EQUIPOS'!$G$8:$I$22,3,0),"")</f>
        <v/>
      </c>
      <c r="F4699" s="241" t="str">
        <f>IF(C4699&lt;&gt;"",VLOOKUP(C4699,'BASE EQUIPOS'!$G$8:$J$22,4,0),"")</f>
        <v/>
      </c>
      <c r="G4699" s="242"/>
      <c r="H4699" s="233"/>
      <c r="I4699" s="241"/>
      <c r="J4699" s="241"/>
      <c r="K4699" s="241"/>
      <c r="L4699" s="239"/>
      <c r="M4699" s="244"/>
      <c r="N4699" s="245" t="str">
        <f t="shared" ca="1" si="512"/>
        <v/>
      </c>
      <c r="O4699" s="239"/>
      <c r="P4699" s="244"/>
      <c r="Q4699" s="245" t="str">
        <f t="shared" si="513"/>
        <v/>
      </c>
      <c r="U4699" s="246" t="str">
        <f>IFERROR(VLOOKUP(C4699,'BASE EQUIPOS'!$G$8:$O$22,9,0)," ")</f>
        <v xml:space="preserve"> </v>
      </c>
      <c r="V4699" s="232" t="str">
        <f t="shared" si="515"/>
        <v/>
      </c>
      <c r="W4699" s="232" t="str">
        <f t="shared" si="516"/>
        <v/>
      </c>
      <c r="X4699" s="232" t="str">
        <f>IFERROR(VLOOKUP(W4699,Datos!$P$4:$Q$18,2,0),"")</f>
        <v/>
      </c>
      <c r="Y4699" s="232" t="str">
        <f t="shared" si="517"/>
        <v/>
      </c>
      <c r="AA4699" s="314" t="str">
        <f t="shared" ca="1" si="514"/>
        <v/>
      </c>
    </row>
    <row r="4700" spans="1:27" x14ac:dyDescent="0.3">
      <c r="A4700" s="238"/>
      <c r="B4700" s="241" t="str">
        <f t="shared" ref="B4700:B4763" si="518">IF(C4700&lt;&gt;"",B4699+1,"")</f>
        <v/>
      </c>
      <c r="C4700" s="239"/>
      <c r="D4700" s="240" t="str">
        <f>IF(C4700&lt;&gt;"",VLOOKUP(C4700,'BASE EQUIPOS'!$G$8:$H$22,2,0),"")</f>
        <v/>
      </c>
      <c r="E4700" s="241" t="str">
        <f>IF(C4700&lt;&gt;"",VLOOKUP(C4700,'BASE EQUIPOS'!$G$8:$I$22,3,0),"")</f>
        <v/>
      </c>
      <c r="F4700" s="241" t="str">
        <f>IF(C4700&lt;&gt;"",VLOOKUP(C4700,'BASE EQUIPOS'!$G$8:$J$22,4,0),"")</f>
        <v/>
      </c>
      <c r="G4700" s="242"/>
      <c r="H4700" s="233"/>
      <c r="I4700" s="241"/>
      <c r="J4700" s="241"/>
      <c r="K4700" s="241"/>
      <c r="L4700" s="239"/>
      <c r="M4700" s="244"/>
      <c r="N4700" s="245" t="str">
        <f t="shared" ca="1" si="512"/>
        <v/>
      </c>
      <c r="O4700" s="239"/>
      <c r="P4700" s="244"/>
      <c r="Q4700" s="245" t="str">
        <f t="shared" si="513"/>
        <v/>
      </c>
      <c r="U4700" s="246" t="str">
        <f>IFERROR(VLOOKUP(C4700,'BASE EQUIPOS'!$G$8:$O$22,9,0)," ")</f>
        <v xml:space="preserve"> </v>
      </c>
      <c r="V4700" s="232" t="str">
        <f t="shared" si="515"/>
        <v/>
      </c>
      <c r="W4700" s="232" t="str">
        <f t="shared" si="516"/>
        <v/>
      </c>
      <c r="X4700" s="232" t="str">
        <f>IFERROR(VLOOKUP(W4700,Datos!$P$4:$Q$18,2,0),"")</f>
        <v/>
      </c>
      <c r="Y4700" s="232" t="str">
        <f t="shared" si="517"/>
        <v/>
      </c>
      <c r="AA4700" s="314" t="str">
        <f t="shared" ca="1" si="514"/>
        <v/>
      </c>
    </row>
    <row r="4701" spans="1:27" x14ac:dyDescent="0.3">
      <c r="A4701" s="238"/>
      <c r="B4701" s="241" t="str">
        <f t="shared" si="518"/>
        <v/>
      </c>
      <c r="C4701" s="239"/>
      <c r="D4701" s="240" t="str">
        <f>IF(C4701&lt;&gt;"",VLOOKUP(C4701,'BASE EQUIPOS'!$G$8:$H$22,2,0),"")</f>
        <v/>
      </c>
      <c r="E4701" s="241" t="str">
        <f>IF(C4701&lt;&gt;"",VLOOKUP(C4701,'BASE EQUIPOS'!$G$8:$I$22,3,0),"")</f>
        <v/>
      </c>
      <c r="F4701" s="241" t="str">
        <f>IF(C4701&lt;&gt;"",VLOOKUP(C4701,'BASE EQUIPOS'!$G$8:$J$22,4,0),"")</f>
        <v/>
      </c>
      <c r="G4701" s="242"/>
      <c r="H4701" s="233"/>
      <c r="I4701" s="241"/>
      <c r="J4701" s="241"/>
      <c r="K4701" s="241"/>
      <c r="L4701" s="239"/>
      <c r="M4701" s="244"/>
      <c r="N4701" s="245" t="str">
        <f t="shared" ca="1" si="512"/>
        <v/>
      </c>
      <c r="O4701" s="239"/>
      <c r="P4701" s="244"/>
      <c r="Q4701" s="245" t="str">
        <f t="shared" si="513"/>
        <v/>
      </c>
      <c r="U4701" s="246" t="str">
        <f>IFERROR(VLOOKUP(C4701,'BASE EQUIPOS'!$G$8:$O$22,9,0)," ")</f>
        <v xml:space="preserve"> </v>
      </c>
      <c r="V4701" s="232" t="str">
        <f t="shared" si="515"/>
        <v/>
      </c>
      <c r="W4701" s="232" t="str">
        <f t="shared" si="516"/>
        <v/>
      </c>
      <c r="X4701" s="232" t="str">
        <f>IFERROR(VLOOKUP(W4701,Datos!$P$4:$Q$18,2,0),"")</f>
        <v/>
      </c>
      <c r="Y4701" s="232" t="str">
        <f t="shared" si="517"/>
        <v/>
      </c>
      <c r="AA4701" s="314" t="str">
        <f t="shared" ca="1" si="514"/>
        <v/>
      </c>
    </row>
    <row r="4702" spans="1:27" x14ac:dyDescent="0.3">
      <c r="A4702" s="238"/>
      <c r="B4702" s="241" t="str">
        <f t="shared" si="518"/>
        <v/>
      </c>
      <c r="C4702" s="239"/>
      <c r="D4702" s="240" t="str">
        <f>IF(C4702&lt;&gt;"",VLOOKUP(C4702,'BASE EQUIPOS'!$G$8:$H$22,2,0),"")</f>
        <v/>
      </c>
      <c r="E4702" s="241" t="str">
        <f>IF(C4702&lt;&gt;"",VLOOKUP(C4702,'BASE EQUIPOS'!$G$8:$I$22,3,0),"")</f>
        <v/>
      </c>
      <c r="F4702" s="241" t="str">
        <f>IF(C4702&lt;&gt;"",VLOOKUP(C4702,'BASE EQUIPOS'!$G$8:$J$22,4,0),"")</f>
        <v/>
      </c>
      <c r="G4702" s="242"/>
      <c r="H4702" s="233"/>
      <c r="I4702" s="241"/>
      <c r="J4702" s="241"/>
      <c r="K4702" s="241"/>
      <c r="L4702" s="239"/>
      <c r="M4702" s="244"/>
      <c r="N4702" s="245" t="str">
        <f t="shared" ca="1" si="512"/>
        <v/>
      </c>
      <c r="O4702" s="239"/>
      <c r="P4702" s="244"/>
      <c r="Q4702" s="245" t="str">
        <f t="shared" si="513"/>
        <v/>
      </c>
      <c r="U4702" s="246" t="str">
        <f>IFERROR(VLOOKUP(C4702,'BASE EQUIPOS'!$G$8:$O$22,9,0)," ")</f>
        <v xml:space="preserve"> </v>
      </c>
      <c r="V4702" s="232" t="str">
        <f t="shared" si="515"/>
        <v/>
      </c>
      <c r="W4702" s="232" t="str">
        <f t="shared" si="516"/>
        <v/>
      </c>
      <c r="X4702" s="232" t="str">
        <f>IFERROR(VLOOKUP(W4702,Datos!$P$4:$Q$18,2,0),"")</f>
        <v/>
      </c>
      <c r="Y4702" s="232" t="str">
        <f t="shared" si="517"/>
        <v/>
      </c>
      <c r="AA4702" s="314" t="str">
        <f t="shared" ca="1" si="514"/>
        <v/>
      </c>
    </row>
    <row r="4703" spans="1:27" x14ac:dyDescent="0.3">
      <c r="A4703" s="238"/>
      <c r="B4703" s="241" t="str">
        <f t="shared" si="518"/>
        <v/>
      </c>
      <c r="C4703" s="239"/>
      <c r="D4703" s="240" t="str">
        <f>IF(C4703&lt;&gt;"",VLOOKUP(C4703,'BASE EQUIPOS'!$G$8:$H$22,2,0),"")</f>
        <v/>
      </c>
      <c r="E4703" s="241" t="str">
        <f>IF(C4703&lt;&gt;"",VLOOKUP(C4703,'BASE EQUIPOS'!$G$8:$I$22,3,0),"")</f>
        <v/>
      </c>
      <c r="F4703" s="241" t="str">
        <f>IF(C4703&lt;&gt;"",VLOOKUP(C4703,'BASE EQUIPOS'!$G$8:$J$22,4,0),"")</f>
        <v/>
      </c>
      <c r="G4703" s="242"/>
      <c r="H4703" s="233"/>
      <c r="I4703" s="241"/>
      <c r="J4703" s="241"/>
      <c r="K4703" s="241"/>
      <c r="L4703" s="239"/>
      <c r="M4703" s="244"/>
      <c r="N4703" s="245" t="str">
        <f t="shared" ca="1" si="512"/>
        <v/>
      </c>
      <c r="O4703" s="239"/>
      <c r="P4703" s="244"/>
      <c r="Q4703" s="245" t="str">
        <f t="shared" si="513"/>
        <v/>
      </c>
      <c r="U4703" s="246" t="str">
        <f>IFERROR(VLOOKUP(C4703,'BASE EQUIPOS'!$G$8:$O$22,9,0)," ")</f>
        <v xml:space="preserve"> </v>
      </c>
      <c r="V4703" s="232" t="str">
        <f t="shared" si="515"/>
        <v/>
      </c>
      <c r="W4703" s="232" t="str">
        <f t="shared" si="516"/>
        <v/>
      </c>
      <c r="X4703" s="232" t="str">
        <f>IFERROR(VLOOKUP(W4703,Datos!$P$4:$Q$18,2,0),"")</f>
        <v/>
      </c>
      <c r="Y4703" s="232" t="str">
        <f t="shared" si="517"/>
        <v/>
      </c>
      <c r="AA4703" s="314" t="str">
        <f t="shared" ca="1" si="514"/>
        <v/>
      </c>
    </row>
    <row r="4704" spans="1:27" x14ac:dyDescent="0.3">
      <c r="A4704" s="238"/>
      <c r="B4704" s="241" t="str">
        <f t="shared" si="518"/>
        <v/>
      </c>
      <c r="C4704" s="239"/>
      <c r="D4704" s="240" t="str">
        <f>IF(C4704&lt;&gt;"",VLOOKUP(C4704,'BASE EQUIPOS'!$G$8:$H$22,2,0),"")</f>
        <v/>
      </c>
      <c r="E4704" s="241" t="str">
        <f>IF(C4704&lt;&gt;"",VLOOKUP(C4704,'BASE EQUIPOS'!$G$8:$I$22,3,0),"")</f>
        <v/>
      </c>
      <c r="F4704" s="241" t="str">
        <f>IF(C4704&lt;&gt;"",VLOOKUP(C4704,'BASE EQUIPOS'!$G$8:$J$22,4,0),"")</f>
        <v/>
      </c>
      <c r="G4704" s="242"/>
      <c r="H4704" s="233"/>
      <c r="I4704" s="241"/>
      <c r="J4704" s="241"/>
      <c r="K4704" s="241"/>
      <c r="L4704" s="239"/>
      <c r="M4704" s="244"/>
      <c r="N4704" s="245" t="str">
        <f t="shared" ca="1" si="512"/>
        <v/>
      </c>
      <c r="O4704" s="239"/>
      <c r="P4704" s="244"/>
      <c r="Q4704" s="245" t="str">
        <f t="shared" si="513"/>
        <v/>
      </c>
      <c r="U4704" s="246" t="str">
        <f>IFERROR(VLOOKUP(C4704,'BASE EQUIPOS'!$G$8:$O$22,9,0)," ")</f>
        <v xml:space="preserve"> </v>
      </c>
      <c r="V4704" s="232" t="str">
        <f t="shared" si="515"/>
        <v/>
      </c>
      <c r="W4704" s="232" t="str">
        <f t="shared" si="516"/>
        <v/>
      </c>
      <c r="X4704" s="232" t="str">
        <f>IFERROR(VLOOKUP(W4704,Datos!$P$4:$Q$18,2,0),"")</f>
        <v/>
      </c>
      <c r="Y4704" s="232" t="str">
        <f t="shared" si="517"/>
        <v/>
      </c>
      <c r="AA4704" s="314" t="str">
        <f t="shared" ca="1" si="514"/>
        <v/>
      </c>
    </row>
    <row r="4705" spans="1:27" x14ac:dyDescent="0.3">
      <c r="A4705" s="238"/>
      <c r="B4705" s="241" t="str">
        <f t="shared" si="518"/>
        <v/>
      </c>
      <c r="C4705" s="239"/>
      <c r="D4705" s="240" t="str">
        <f>IF(C4705&lt;&gt;"",VLOOKUP(C4705,'BASE EQUIPOS'!$G$8:$H$22,2,0),"")</f>
        <v/>
      </c>
      <c r="E4705" s="241" t="str">
        <f>IF(C4705&lt;&gt;"",VLOOKUP(C4705,'BASE EQUIPOS'!$G$8:$I$22,3,0),"")</f>
        <v/>
      </c>
      <c r="F4705" s="241" t="str">
        <f>IF(C4705&lt;&gt;"",VLOOKUP(C4705,'BASE EQUIPOS'!$G$8:$J$22,4,0),"")</f>
        <v/>
      </c>
      <c r="G4705" s="242"/>
      <c r="H4705" s="233"/>
      <c r="I4705" s="241"/>
      <c r="J4705" s="241"/>
      <c r="K4705" s="241"/>
      <c r="L4705" s="239"/>
      <c r="M4705" s="244"/>
      <c r="N4705" s="245" t="str">
        <f t="shared" ca="1" si="512"/>
        <v/>
      </c>
      <c r="O4705" s="239"/>
      <c r="P4705" s="244"/>
      <c r="Q4705" s="245" t="str">
        <f t="shared" si="513"/>
        <v/>
      </c>
      <c r="U4705" s="246" t="str">
        <f>IFERROR(VLOOKUP(C4705,'BASE EQUIPOS'!$G$8:$O$22,9,0)," ")</f>
        <v xml:space="preserve"> </v>
      </c>
      <c r="V4705" s="232" t="str">
        <f t="shared" si="515"/>
        <v/>
      </c>
      <c r="W4705" s="232" t="str">
        <f t="shared" si="516"/>
        <v/>
      </c>
      <c r="X4705" s="232" t="str">
        <f>IFERROR(VLOOKUP(W4705,Datos!$P$4:$Q$18,2,0),"")</f>
        <v/>
      </c>
      <c r="Y4705" s="232" t="str">
        <f t="shared" si="517"/>
        <v/>
      </c>
      <c r="AA4705" s="314" t="str">
        <f t="shared" ca="1" si="514"/>
        <v/>
      </c>
    </row>
    <row r="4706" spans="1:27" x14ac:dyDescent="0.3">
      <c r="A4706" s="238"/>
      <c r="B4706" s="241" t="str">
        <f t="shared" si="518"/>
        <v/>
      </c>
      <c r="C4706" s="239"/>
      <c r="D4706" s="240" t="str">
        <f>IF(C4706&lt;&gt;"",VLOOKUP(C4706,'BASE EQUIPOS'!$G$8:$H$22,2,0),"")</f>
        <v/>
      </c>
      <c r="E4706" s="241" t="str">
        <f>IF(C4706&lt;&gt;"",VLOOKUP(C4706,'BASE EQUIPOS'!$G$8:$I$22,3,0),"")</f>
        <v/>
      </c>
      <c r="F4706" s="241" t="str">
        <f>IF(C4706&lt;&gt;"",VLOOKUP(C4706,'BASE EQUIPOS'!$G$8:$J$22,4,0),"")</f>
        <v/>
      </c>
      <c r="G4706" s="242"/>
      <c r="H4706" s="233"/>
      <c r="I4706" s="241"/>
      <c r="J4706" s="241"/>
      <c r="K4706" s="241"/>
      <c r="L4706" s="239"/>
      <c r="M4706" s="244"/>
      <c r="N4706" s="245" t="str">
        <f t="shared" ca="1" si="512"/>
        <v/>
      </c>
      <c r="O4706" s="239"/>
      <c r="P4706" s="244"/>
      <c r="Q4706" s="245" t="str">
        <f t="shared" si="513"/>
        <v/>
      </c>
      <c r="U4706" s="246" t="str">
        <f>IFERROR(VLOOKUP(C4706,'BASE EQUIPOS'!$G$8:$O$22,9,0)," ")</f>
        <v xml:space="preserve"> </v>
      </c>
      <c r="V4706" s="232" t="str">
        <f t="shared" si="515"/>
        <v/>
      </c>
      <c r="W4706" s="232" t="str">
        <f t="shared" si="516"/>
        <v/>
      </c>
      <c r="X4706" s="232" t="str">
        <f>IFERROR(VLOOKUP(W4706,Datos!$P$4:$Q$18,2,0),"")</f>
        <v/>
      </c>
      <c r="Y4706" s="232" t="str">
        <f t="shared" si="517"/>
        <v/>
      </c>
      <c r="AA4706" s="314" t="str">
        <f t="shared" ca="1" si="514"/>
        <v/>
      </c>
    </row>
    <row r="4707" spans="1:27" x14ac:dyDescent="0.3">
      <c r="A4707" s="238"/>
      <c r="B4707" s="241" t="str">
        <f t="shared" si="518"/>
        <v/>
      </c>
      <c r="C4707" s="239"/>
      <c r="D4707" s="240" t="str">
        <f>IF(C4707&lt;&gt;"",VLOOKUP(C4707,'BASE EQUIPOS'!$G$8:$H$22,2,0),"")</f>
        <v/>
      </c>
      <c r="E4707" s="241" t="str">
        <f>IF(C4707&lt;&gt;"",VLOOKUP(C4707,'BASE EQUIPOS'!$G$8:$I$22,3,0),"")</f>
        <v/>
      </c>
      <c r="F4707" s="241" t="str">
        <f>IF(C4707&lt;&gt;"",VLOOKUP(C4707,'BASE EQUIPOS'!$G$8:$J$22,4,0),"")</f>
        <v/>
      </c>
      <c r="G4707" s="242"/>
      <c r="H4707" s="233"/>
      <c r="I4707" s="241"/>
      <c r="J4707" s="241"/>
      <c r="K4707" s="241"/>
      <c r="L4707" s="239"/>
      <c r="M4707" s="244"/>
      <c r="N4707" s="245" t="str">
        <f t="shared" ca="1" si="512"/>
        <v/>
      </c>
      <c r="O4707" s="239"/>
      <c r="P4707" s="244"/>
      <c r="Q4707" s="245" t="str">
        <f t="shared" si="513"/>
        <v/>
      </c>
      <c r="U4707" s="246" t="str">
        <f>IFERROR(VLOOKUP(C4707,'BASE EQUIPOS'!$G$8:$O$22,9,0)," ")</f>
        <v xml:space="preserve"> </v>
      </c>
      <c r="V4707" s="232" t="str">
        <f t="shared" si="515"/>
        <v/>
      </c>
      <c r="W4707" s="232" t="str">
        <f t="shared" si="516"/>
        <v/>
      </c>
      <c r="X4707" s="232" t="str">
        <f>IFERROR(VLOOKUP(W4707,Datos!$P$4:$Q$18,2,0),"")</f>
        <v/>
      </c>
      <c r="Y4707" s="232" t="str">
        <f t="shared" si="517"/>
        <v/>
      </c>
      <c r="AA4707" s="314" t="str">
        <f t="shared" ca="1" si="514"/>
        <v/>
      </c>
    </row>
    <row r="4708" spans="1:27" x14ac:dyDescent="0.3">
      <c r="A4708" s="238"/>
      <c r="B4708" s="241" t="str">
        <f t="shared" si="518"/>
        <v/>
      </c>
      <c r="C4708" s="239"/>
      <c r="D4708" s="240" t="str">
        <f>IF(C4708&lt;&gt;"",VLOOKUP(C4708,'BASE EQUIPOS'!$G$8:$H$22,2,0),"")</f>
        <v/>
      </c>
      <c r="E4708" s="241" t="str">
        <f>IF(C4708&lt;&gt;"",VLOOKUP(C4708,'BASE EQUIPOS'!$G$8:$I$22,3,0),"")</f>
        <v/>
      </c>
      <c r="F4708" s="241" t="str">
        <f>IF(C4708&lt;&gt;"",VLOOKUP(C4708,'BASE EQUIPOS'!$G$8:$J$22,4,0),"")</f>
        <v/>
      </c>
      <c r="G4708" s="242"/>
      <c r="H4708" s="233"/>
      <c r="I4708" s="241"/>
      <c r="J4708" s="241"/>
      <c r="K4708" s="241"/>
      <c r="L4708" s="239"/>
      <c r="M4708" s="244"/>
      <c r="N4708" s="245" t="str">
        <f t="shared" ca="1" si="512"/>
        <v/>
      </c>
      <c r="O4708" s="239"/>
      <c r="P4708" s="244"/>
      <c r="Q4708" s="245" t="str">
        <f t="shared" si="513"/>
        <v/>
      </c>
      <c r="U4708" s="246" t="str">
        <f>IFERROR(VLOOKUP(C4708,'BASE EQUIPOS'!$G$8:$O$22,9,0)," ")</f>
        <v xml:space="preserve"> </v>
      </c>
      <c r="V4708" s="232" t="str">
        <f t="shared" si="515"/>
        <v/>
      </c>
      <c r="W4708" s="232" t="str">
        <f t="shared" si="516"/>
        <v/>
      </c>
      <c r="X4708" s="232" t="str">
        <f>IFERROR(VLOOKUP(W4708,Datos!$P$4:$Q$18,2,0),"")</f>
        <v/>
      </c>
      <c r="Y4708" s="232" t="str">
        <f t="shared" si="517"/>
        <v/>
      </c>
      <c r="AA4708" s="314" t="str">
        <f t="shared" ca="1" si="514"/>
        <v/>
      </c>
    </row>
    <row r="4709" spans="1:27" x14ac:dyDescent="0.3">
      <c r="A4709" s="238"/>
      <c r="B4709" s="241" t="str">
        <f t="shared" si="518"/>
        <v/>
      </c>
      <c r="C4709" s="239"/>
      <c r="D4709" s="240" t="str">
        <f>IF(C4709&lt;&gt;"",VLOOKUP(C4709,'BASE EQUIPOS'!$G$8:$H$22,2,0),"")</f>
        <v/>
      </c>
      <c r="E4709" s="241" t="str">
        <f>IF(C4709&lt;&gt;"",VLOOKUP(C4709,'BASE EQUIPOS'!$G$8:$I$22,3,0),"")</f>
        <v/>
      </c>
      <c r="F4709" s="241" t="str">
        <f>IF(C4709&lt;&gt;"",VLOOKUP(C4709,'BASE EQUIPOS'!$G$8:$J$22,4,0),"")</f>
        <v/>
      </c>
      <c r="G4709" s="242"/>
      <c r="H4709" s="233"/>
      <c r="I4709" s="241"/>
      <c r="J4709" s="241"/>
      <c r="K4709" s="241"/>
      <c r="L4709" s="239"/>
      <c r="M4709" s="244"/>
      <c r="N4709" s="245" t="str">
        <f t="shared" ca="1" si="512"/>
        <v/>
      </c>
      <c r="O4709" s="239"/>
      <c r="P4709" s="244"/>
      <c r="Q4709" s="245" t="str">
        <f t="shared" si="513"/>
        <v/>
      </c>
      <c r="U4709" s="246" t="str">
        <f>IFERROR(VLOOKUP(C4709,'BASE EQUIPOS'!$G$8:$O$22,9,0)," ")</f>
        <v xml:space="preserve"> </v>
      </c>
      <c r="V4709" s="232" t="str">
        <f t="shared" si="515"/>
        <v/>
      </c>
      <c r="W4709" s="232" t="str">
        <f t="shared" si="516"/>
        <v/>
      </c>
      <c r="X4709" s="232" t="str">
        <f>IFERROR(VLOOKUP(W4709,Datos!$P$4:$Q$18,2,0),"")</f>
        <v/>
      </c>
      <c r="Y4709" s="232" t="str">
        <f t="shared" si="517"/>
        <v/>
      </c>
      <c r="AA4709" s="314" t="str">
        <f t="shared" ca="1" si="514"/>
        <v/>
      </c>
    </row>
    <row r="4710" spans="1:27" x14ac:dyDescent="0.3">
      <c r="A4710" s="238"/>
      <c r="B4710" s="241" t="str">
        <f t="shared" si="518"/>
        <v/>
      </c>
      <c r="C4710" s="239"/>
      <c r="D4710" s="240" t="str">
        <f>IF(C4710&lt;&gt;"",VLOOKUP(C4710,'BASE EQUIPOS'!$G$8:$H$22,2,0),"")</f>
        <v/>
      </c>
      <c r="E4710" s="241" t="str">
        <f>IF(C4710&lt;&gt;"",VLOOKUP(C4710,'BASE EQUIPOS'!$G$8:$I$22,3,0),"")</f>
        <v/>
      </c>
      <c r="F4710" s="241" t="str">
        <f>IF(C4710&lt;&gt;"",VLOOKUP(C4710,'BASE EQUIPOS'!$G$8:$J$22,4,0),"")</f>
        <v/>
      </c>
      <c r="G4710" s="242"/>
      <c r="H4710" s="233"/>
      <c r="I4710" s="241"/>
      <c r="J4710" s="241"/>
      <c r="K4710" s="241"/>
      <c r="L4710" s="239"/>
      <c r="M4710" s="244"/>
      <c r="N4710" s="245" t="str">
        <f t="shared" ca="1" si="512"/>
        <v/>
      </c>
      <c r="O4710" s="239"/>
      <c r="P4710" s="244"/>
      <c r="Q4710" s="245" t="str">
        <f t="shared" si="513"/>
        <v/>
      </c>
      <c r="U4710" s="246" t="str">
        <f>IFERROR(VLOOKUP(C4710,'BASE EQUIPOS'!$G$8:$O$22,9,0)," ")</f>
        <v xml:space="preserve"> </v>
      </c>
      <c r="V4710" s="232" t="str">
        <f t="shared" si="515"/>
        <v/>
      </c>
      <c r="W4710" s="232" t="str">
        <f t="shared" si="516"/>
        <v/>
      </c>
      <c r="X4710" s="232" t="str">
        <f>IFERROR(VLOOKUP(W4710,Datos!$P$4:$Q$18,2,0),"")</f>
        <v/>
      </c>
      <c r="Y4710" s="232" t="str">
        <f t="shared" si="517"/>
        <v/>
      </c>
      <c r="AA4710" s="314" t="str">
        <f t="shared" ca="1" si="514"/>
        <v/>
      </c>
    </row>
    <row r="4711" spans="1:27" x14ac:dyDescent="0.3">
      <c r="A4711" s="238"/>
      <c r="B4711" s="241" t="str">
        <f t="shared" si="518"/>
        <v/>
      </c>
      <c r="C4711" s="239"/>
      <c r="D4711" s="240" t="str">
        <f>IF(C4711&lt;&gt;"",VLOOKUP(C4711,'BASE EQUIPOS'!$G$8:$H$22,2,0),"")</f>
        <v/>
      </c>
      <c r="E4711" s="241" t="str">
        <f>IF(C4711&lt;&gt;"",VLOOKUP(C4711,'BASE EQUIPOS'!$G$8:$I$22,3,0),"")</f>
        <v/>
      </c>
      <c r="F4711" s="241" t="str">
        <f>IF(C4711&lt;&gt;"",VLOOKUP(C4711,'BASE EQUIPOS'!$G$8:$J$22,4,0),"")</f>
        <v/>
      </c>
      <c r="G4711" s="242"/>
      <c r="H4711" s="233"/>
      <c r="I4711" s="241"/>
      <c r="J4711" s="241"/>
      <c r="K4711" s="241"/>
      <c r="L4711" s="239"/>
      <c r="M4711" s="244"/>
      <c r="N4711" s="245" t="str">
        <f t="shared" ca="1" si="512"/>
        <v/>
      </c>
      <c r="O4711" s="239"/>
      <c r="P4711" s="244"/>
      <c r="Q4711" s="245" t="str">
        <f t="shared" si="513"/>
        <v/>
      </c>
      <c r="U4711" s="246" t="str">
        <f>IFERROR(VLOOKUP(C4711,'BASE EQUIPOS'!$G$8:$O$22,9,0)," ")</f>
        <v xml:space="preserve"> </v>
      </c>
      <c r="V4711" s="232" t="str">
        <f t="shared" si="515"/>
        <v/>
      </c>
      <c r="W4711" s="232" t="str">
        <f t="shared" si="516"/>
        <v/>
      </c>
      <c r="X4711" s="232" t="str">
        <f>IFERROR(VLOOKUP(W4711,Datos!$P$4:$Q$18,2,0),"")</f>
        <v/>
      </c>
      <c r="Y4711" s="232" t="str">
        <f t="shared" si="517"/>
        <v/>
      </c>
      <c r="AA4711" s="314" t="str">
        <f t="shared" ca="1" si="514"/>
        <v/>
      </c>
    </row>
    <row r="4712" spans="1:27" x14ac:dyDescent="0.3">
      <c r="A4712" s="238"/>
      <c r="B4712" s="241" t="str">
        <f t="shared" si="518"/>
        <v/>
      </c>
      <c r="C4712" s="239"/>
      <c r="D4712" s="240" t="str">
        <f>IF(C4712&lt;&gt;"",VLOOKUP(C4712,'BASE EQUIPOS'!$G$8:$H$22,2,0),"")</f>
        <v/>
      </c>
      <c r="E4712" s="241" t="str">
        <f>IF(C4712&lt;&gt;"",VLOOKUP(C4712,'BASE EQUIPOS'!$G$8:$I$22,3,0),"")</f>
        <v/>
      </c>
      <c r="F4712" s="241" t="str">
        <f>IF(C4712&lt;&gt;"",VLOOKUP(C4712,'BASE EQUIPOS'!$G$8:$J$22,4,0),"")</f>
        <v/>
      </c>
      <c r="G4712" s="242"/>
      <c r="H4712" s="233"/>
      <c r="I4712" s="241"/>
      <c r="J4712" s="241"/>
      <c r="K4712" s="241"/>
      <c r="L4712" s="239"/>
      <c r="M4712" s="244"/>
      <c r="N4712" s="245" t="str">
        <f t="shared" ca="1" si="512"/>
        <v/>
      </c>
      <c r="O4712" s="239"/>
      <c r="P4712" s="244"/>
      <c r="Q4712" s="245" t="str">
        <f t="shared" si="513"/>
        <v/>
      </c>
      <c r="U4712" s="246" t="str">
        <f>IFERROR(VLOOKUP(C4712,'BASE EQUIPOS'!$G$8:$O$22,9,0)," ")</f>
        <v xml:space="preserve"> </v>
      </c>
      <c r="V4712" s="232" t="str">
        <f t="shared" si="515"/>
        <v/>
      </c>
      <c r="W4712" s="232" t="str">
        <f t="shared" si="516"/>
        <v/>
      </c>
      <c r="X4712" s="232" t="str">
        <f>IFERROR(VLOOKUP(W4712,Datos!$P$4:$Q$18,2,0),"")</f>
        <v/>
      </c>
      <c r="Y4712" s="232" t="str">
        <f t="shared" si="517"/>
        <v/>
      </c>
      <c r="AA4712" s="314" t="str">
        <f t="shared" ca="1" si="514"/>
        <v/>
      </c>
    </row>
    <row r="4713" spans="1:27" x14ac:dyDescent="0.3">
      <c r="A4713" s="238"/>
      <c r="B4713" s="241" t="str">
        <f t="shared" si="518"/>
        <v/>
      </c>
      <c r="C4713" s="239"/>
      <c r="D4713" s="240" t="str">
        <f>IF(C4713&lt;&gt;"",VLOOKUP(C4713,'BASE EQUIPOS'!$G$8:$H$22,2,0),"")</f>
        <v/>
      </c>
      <c r="E4713" s="241" t="str">
        <f>IF(C4713&lt;&gt;"",VLOOKUP(C4713,'BASE EQUIPOS'!$G$8:$I$22,3,0),"")</f>
        <v/>
      </c>
      <c r="F4713" s="241" t="str">
        <f>IF(C4713&lt;&gt;"",VLOOKUP(C4713,'BASE EQUIPOS'!$G$8:$J$22,4,0),"")</f>
        <v/>
      </c>
      <c r="G4713" s="242"/>
      <c r="H4713" s="233"/>
      <c r="I4713" s="241"/>
      <c r="J4713" s="241"/>
      <c r="K4713" s="241"/>
      <c r="L4713" s="239"/>
      <c r="M4713" s="244"/>
      <c r="N4713" s="245" t="str">
        <f t="shared" ca="1" si="512"/>
        <v/>
      </c>
      <c r="O4713" s="239"/>
      <c r="P4713" s="244"/>
      <c r="Q4713" s="245" t="str">
        <f t="shared" si="513"/>
        <v/>
      </c>
      <c r="U4713" s="246" t="str">
        <f>IFERROR(VLOOKUP(C4713,'BASE EQUIPOS'!$G$8:$O$22,9,0)," ")</f>
        <v xml:space="preserve"> </v>
      </c>
      <c r="V4713" s="232" t="str">
        <f t="shared" si="515"/>
        <v/>
      </c>
      <c r="W4713" s="232" t="str">
        <f t="shared" si="516"/>
        <v/>
      </c>
      <c r="X4713" s="232" t="str">
        <f>IFERROR(VLOOKUP(W4713,Datos!$P$4:$Q$18,2,0),"")</f>
        <v/>
      </c>
      <c r="Y4713" s="232" t="str">
        <f t="shared" si="517"/>
        <v/>
      </c>
      <c r="AA4713" s="314" t="str">
        <f t="shared" ca="1" si="514"/>
        <v/>
      </c>
    </row>
    <row r="4714" spans="1:27" x14ac:dyDescent="0.3">
      <c r="A4714" s="238"/>
      <c r="B4714" s="241" t="str">
        <f t="shared" si="518"/>
        <v/>
      </c>
      <c r="C4714" s="239"/>
      <c r="D4714" s="240" t="str">
        <f>IF(C4714&lt;&gt;"",VLOOKUP(C4714,'BASE EQUIPOS'!$G$8:$H$22,2,0),"")</f>
        <v/>
      </c>
      <c r="E4714" s="241" t="str">
        <f>IF(C4714&lt;&gt;"",VLOOKUP(C4714,'BASE EQUIPOS'!$G$8:$I$22,3,0),"")</f>
        <v/>
      </c>
      <c r="F4714" s="241" t="str">
        <f>IF(C4714&lt;&gt;"",VLOOKUP(C4714,'BASE EQUIPOS'!$G$8:$J$22,4,0),"")</f>
        <v/>
      </c>
      <c r="G4714" s="242"/>
      <c r="H4714" s="233"/>
      <c r="I4714" s="241"/>
      <c r="J4714" s="241"/>
      <c r="K4714" s="241"/>
      <c r="L4714" s="239"/>
      <c r="M4714" s="244"/>
      <c r="N4714" s="245" t="str">
        <f t="shared" ca="1" si="512"/>
        <v/>
      </c>
      <c r="O4714" s="239"/>
      <c r="P4714" s="244"/>
      <c r="Q4714" s="245" t="str">
        <f t="shared" si="513"/>
        <v/>
      </c>
      <c r="U4714" s="246" t="str">
        <f>IFERROR(VLOOKUP(C4714,'BASE EQUIPOS'!$G$8:$O$22,9,0)," ")</f>
        <v xml:space="preserve"> </v>
      </c>
      <c r="V4714" s="232" t="str">
        <f t="shared" si="515"/>
        <v/>
      </c>
      <c r="W4714" s="232" t="str">
        <f t="shared" si="516"/>
        <v/>
      </c>
      <c r="X4714" s="232" t="str">
        <f>IFERROR(VLOOKUP(W4714,Datos!$P$4:$Q$18,2,0),"")</f>
        <v/>
      </c>
      <c r="Y4714" s="232" t="str">
        <f t="shared" si="517"/>
        <v/>
      </c>
      <c r="AA4714" s="314" t="str">
        <f t="shared" ca="1" si="514"/>
        <v/>
      </c>
    </row>
    <row r="4715" spans="1:27" x14ac:dyDescent="0.3">
      <c r="A4715" s="238"/>
      <c r="B4715" s="241" t="str">
        <f t="shared" si="518"/>
        <v/>
      </c>
      <c r="C4715" s="239"/>
      <c r="D4715" s="240" t="str">
        <f>IF(C4715&lt;&gt;"",VLOOKUP(C4715,'BASE EQUIPOS'!$G$8:$H$22,2,0),"")</f>
        <v/>
      </c>
      <c r="E4715" s="241" t="str">
        <f>IF(C4715&lt;&gt;"",VLOOKUP(C4715,'BASE EQUIPOS'!$G$8:$I$22,3,0),"")</f>
        <v/>
      </c>
      <c r="F4715" s="241" t="str">
        <f>IF(C4715&lt;&gt;"",VLOOKUP(C4715,'BASE EQUIPOS'!$G$8:$J$22,4,0),"")</f>
        <v/>
      </c>
      <c r="G4715" s="242"/>
      <c r="H4715" s="233"/>
      <c r="I4715" s="241"/>
      <c r="J4715" s="241"/>
      <c r="K4715" s="241"/>
      <c r="L4715" s="239"/>
      <c r="M4715" s="244"/>
      <c r="N4715" s="245" t="str">
        <f t="shared" ca="1" si="512"/>
        <v/>
      </c>
      <c r="O4715" s="239"/>
      <c r="P4715" s="244"/>
      <c r="Q4715" s="245" t="str">
        <f t="shared" si="513"/>
        <v/>
      </c>
      <c r="U4715" s="246" t="str">
        <f>IFERROR(VLOOKUP(C4715,'BASE EQUIPOS'!$G$8:$O$22,9,0)," ")</f>
        <v xml:space="preserve"> </v>
      </c>
      <c r="V4715" s="232" t="str">
        <f t="shared" si="515"/>
        <v/>
      </c>
      <c r="W4715" s="232" t="str">
        <f t="shared" si="516"/>
        <v/>
      </c>
      <c r="X4715" s="232" t="str">
        <f>IFERROR(VLOOKUP(W4715,Datos!$P$4:$Q$18,2,0),"")</f>
        <v/>
      </c>
      <c r="Y4715" s="232" t="str">
        <f t="shared" si="517"/>
        <v/>
      </c>
      <c r="AA4715" s="314" t="str">
        <f t="shared" ca="1" si="514"/>
        <v/>
      </c>
    </row>
    <row r="4716" spans="1:27" x14ac:dyDescent="0.3">
      <c r="A4716" s="238"/>
      <c r="B4716" s="241" t="str">
        <f t="shared" si="518"/>
        <v/>
      </c>
      <c r="C4716" s="239"/>
      <c r="D4716" s="240" t="str">
        <f>IF(C4716&lt;&gt;"",VLOOKUP(C4716,'BASE EQUIPOS'!$G$8:$H$22,2,0),"")</f>
        <v/>
      </c>
      <c r="E4716" s="241" t="str">
        <f>IF(C4716&lt;&gt;"",VLOOKUP(C4716,'BASE EQUIPOS'!$G$8:$I$22,3,0),"")</f>
        <v/>
      </c>
      <c r="F4716" s="241" t="str">
        <f>IF(C4716&lt;&gt;"",VLOOKUP(C4716,'BASE EQUIPOS'!$G$8:$J$22,4,0),"")</f>
        <v/>
      </c>
      <c r="G4716" s="242"/>
      <c r="H4716" s="233"/>
      <c r="I4716" s="241"/>
      <c r="J4716" s="241"/>
      <c r="K4716" s="241"/>
      <c r="L4716" s="239"/>
      <c r="M4716" s="244"/>
      <c r="N4716" s="245" t="str">
        <f t="shared" ca="1" si="512"/>
        <v/>
      </c>
      <c r="O4716" s="239"/>
      <c r="P4716" s="244"/>
      <c r="Q4716" s="245" t="str">
        <f t="shared" si="513"/>
        <v/>
      </c>
      <c r="U4716" s="246" t="str">
        <f>IFERROR(VLOOKUP(C4716,'BASE EQUIPOS'!$G$8:$O$22,9,0)," ")</f>
        <v xml:space="preserve"> </v>
      </c>
      <c r="V4716" s="232" t="str">
        <f t="shared" si="515"/>
        <v/>
      </c>
      <c r="W4716" s="232" t="str">
        <f t="shared" si="516"/>
        <v/>
      </c>
      <c r="X4716" s="232" t="str">
        <f>IFERROR(VLOOKUP(W4716,Datos!$P$4:$Q$18,2,0),"")</f>
        <v/>
      </c>
      <c r="Y4716" s="232" t="str">
        <f t="shared" si="517"/>
        <v/>
      </c>
      <c r="AA4716" s="314" t="str">
        <f t="shared" ca="1" si="514"/>
        <v/>
      </c>
    </row>
    <row r="4717" spans="1:27" x14ac:dyDescent="0.3">
      <c r="A4717" s="238"/>
      <c r="B4717" s="241" t="str">
        <f t="shared" si="518"/>
        <v/>
      </c>
      <c r="C4717" s="239"/>
      <c r="D4717" s="240" t="str">
        <f>IF(C4717&lt;&gt;"",VLOOKUP(C4717,'BASE EQUIPOS'!$G$8:$H$22,2,0),"")</f>
        <v/>
      </c>
      <c r="E4717" s="241" t="str">
        <f>IF(C4717&lt;&gt;"",VLOOKUP(C4717,'BASE EQUIPOS'!$G$8:$I$22,3,0),"")</f>
        <v/>
      </c>
      <c r="F4717" s="241" t="str">
        <f>IF(C4717&lt;&gt;"",VLOOKUP(C4717,'BASE EQUIPOS'!$G$8:$J$22,4,0),"")</f>
        <v/>
      </c>
      <c r="G4717" s="242"/>
      <c r="H4717" s="233"/>
      <c r="I4717" s="241"/>
      <c r="J4717" s="241"/>
      <c r="K4717" s="241"/>
      <c r="L4717" s="239"/>
      <c r="M4717" s="244"/>
      <c r="N4717" s="245" t="str">
        <f t="shared" ca="1" si="512"/>
        <v/>
      </c>
      <c r="O4717" s="239"/>
      <c r="P4717" s="244"/>
      <c r="Q4717" s="245" t="str">
        <f t="shared" si="513"/>
        <v/>
      </c>
      <c r="U4717" s="246" t="str">
        <f>IFERROR(VLOOKUP(C4717,'BASE EQUIPOS'!$G$8:$O$22,9,0)," ")</f>
        <v xml:space="preserve"> </v>
      </c>
      <c r="V4717" s="232" t="str">
        <f t="shared" si="515"/>
        <v/>
      </c>
      <c r="W4717" s="232" t="str">
        <f t="shared" si="516"/>
        <v/>
      </c>
      <c r="X4717" s="232" t="str">
        <f>IFERROR(VLOOKUP(W4717,Datos!$P$4:$Q$18,2,0),"")</f>
        <v/>
      </c>
      <c r="Y4717" s="232" t="str">
        <f t="shared" si="517"/>
        <v/>
      </c>
      <c r="AA4717" s="314" t="str">
        <f t="shared" ca="1" si="514"/>
        <v/>
      </c>
    </row>
    <row r="4718" spans="1:27" x14ac:dyDescent="0.3">
      <c r="A4718" s="238"/>
      <c r="B4718" s="241" t="str">
        <f t="shared" si="518"/>
        <v/>
      </c>
      <c r="C4718" s="239"/>
      <c r="D4718" s="240" t="str">
        <f>IF(C4718&lt;&gt;"",VLOOKUP(C4718,'BASE EQUIPOS'!$G$8:$H$22,2,0),"")</f>
        <v/>
      </c>
      <c r="E4718" s="241" t="str">
        <f>IF(C4718&lt;&gt;"",VLOOKUP(C4718,'BASE EQUIPOS'!$G$8:$I$22,3,0),"")</f>
        <v/>
      </c>
      <c r="F4718" s="241" t="str">
        <f>IF(C4718&lt;&gt;"",VLOOKUP(C4718,'BASE EQUIPOS'!$G$8:$J$22,4,0),"")</f>
        <v/>
      </c>
      <c r="G4718" s="242"/>
      <c r="H4718" s="233"/>
      <c r="I4718" s="241"/>
      <c r="J4718" s="241"/>
      <c r="K4718" s="241"/>
      <c r="L4718" s="239"/>
      <c r="M4718" s="244"/>
      <c r="N4718" s="245" t="str">
        <f t="shared" ca="1" si="512"/>
        <v/>
      </c>
      <c r="O4718" s="239"/>
      <c r="P4718" s="244"/>
      <c r="Q4718" s="245" t="str">
        <f t="shared" si="513"/>
        <v/>
      </c>
      <c r="U4718" s="246" t="str">
        <f>IFERROR(VLOOKUP(C4718,'BASE EQUIPOS'!$G$8:$O$22,9,0)," ")</f>
        <v xml:space="preserve"> </v>
      </c>
      <c r="V4718" s="232" t="str">
        <f t="shared" si="515"/>
        <v/>
      </c>
      <c r="W4718" s="232" t="str">
        <f t="shared" si="516"/>
        <v/>
      </c>
      <c r="X4718" s="232" t="str">
        <f>IFERROR(VLOOKUP(W4718,Datos!$P$4:$Q$18,2,0),"")</f>
        <v/>
      </c>
      <c r="Y4718" s="232" t="str">
        <f t="shared" si="517"/>
        <v/>
      </c>
      <c r="AA4718" s="314" t="str">
        <f t="shared" ca="1" si="514"/>
        <v/>
      </c>
    </row>
    <row r="4719" spans="1:27" x14ac:dyDescent="0.3">
      <c r="A4719" s="238"/>
      <c r="B4719" s="241" t="str">
        <f t="shared" si="518"/>
        <v/>
      </c>
      <c r="C4719" s="239"/>
      <c r="D4719" s="240" t="str">
        <f>IF(C4719&lt;&gt;"",VLOOKUP(C4719,'BASE EQUIPOS'!$G$8:$H$22,2,0),"")</f>
        <v/>
      </c>
      <c r="E4719" s="241" t="str">
        <f>IF(C4719&lt;&gt;"",VLOOKUP(C4719,'BASE EQUIPOS'!$G$8:$I$22,3,0),"")</f>
        <v/>
      </c>
      <c r="F4719" s="241" t="str">
        <f>IF(C4719&lt;&gt;"",VLOOKUP(C4719,'BASE EQUIPOS'!$G$8:$J$22,4,0),"")</f>
        <v/>
      </c>
      <c r="G4719" s="242"/>
      <c r="H4719" s="233"/>
      <c r="I4719" s="241"/>
      <c r="J4719" s="241"/>
      <c r="K4719" s="241"/>
      <c r="L4719" s="239"/>
      <c r="M4719" s="244"/>
      <c r="N4719" s="245" t="str">
        <f t="shared" ca="1" si="512"/>
        <v/>
      </c>
      <c r="O4719" s="239"/>
      <c r="P4719" s="244"/>
      <c r="Q4719" s="245" t="str">
        <f t="shared" si="513"/>
        <v/>
      </c>
      <c r="U4719" s="246" t="str">
        <f>IFERROR(VLOOKUP(C4719,'BASE EQUIPOS'!$G$8:$O$22,9,0)," ")</f>
        <v xml:space="preserve"> </v>
      </c>
      <c r="V4719" s="232" t="str">
        <f t="shared" si="515"/>
        <v/>
      </c>
      <c r="W4719" s="232" t="str">
        <f t="shared" si="516"/>
        <v/>
      </c>
      <c r="X4719" s="232" t="str">
        <f>IFERROR(VLOOKUP(W4719,Datos!$P$4:$Q$18,2,0),"")</f>
        <v/>
      </c>
      <c r="Y4719" s="232" t="str">
        <f t="shared" si="517"/>
        <v/>
      </c>
      <c r="AA4719" s="314" t="str">
        <f t="shared" ca="1" si="514"/>
        <v/>
      </c>
    </row>
    <row r="4720" spans="1:27" x14ac:dyDescent="0.3">
      <c r="A4720" s="238"/>
      <c r="B4720" s="241" t="str">
        <f t="shared" si="518"/>
        <v/>
      </c>
      <c r="C4720" s="239"/>
      <c r="D4720" s="240" t="str">
        <f>IF(C4720&lt;&gt;"",VLOOKUP(C4720,'BASE EQUIPOS'!$G$8:$H$22,2,0),"")</f>
        <v/>
      </c>
      <c r="E4720" s="241" t="str">
        <f>IF(C4720&lt;&gt;"",VLOOKUP(C4720,'BASE EQUIPOS'!$G$8:$I$22,3,0),"")</f>
        <v/>
      </c>
      <c r="F4720" s="241" t="str">
        <f>IF(C4720&lt;&gt;"",VLOOKUP(C4720,'BASE EQUIPOS'!$G$8:$J$22,4,0),"")</f>
        <v/>
      </c>
      <c r="G4720" s="242"/>
      <c r="H4720" s="233"/>
      <c r="I4720" s="241"/>
      <c r="J4720" s="241"/>
      <c r="K4720" s="241"/>
      <c r="L4720" s="239"/>
      <c r="M4720" s="244"/>
      <c r="N4720" s="245" t="str">
        <f t="shared" ca="1" si="512"/>
        <v/>
      </c>
      <c r="O4720" s="239"/>
      <c r="P4720" s="244"/>
      <c r="Q4720" s="245" t="str">
        <f t="shared" si="513"/>
        <v/>
      </c>
      <c r="U4720" s="246" t="str">
        <f>IFERROR(VLOOKUP(C4720,'BASE EQUIPOS'!$G$8:$O$22,9,0)," ")</f>
        <v xml:space="preserve"> </v>
      </c>
      <c r="V4720" s="232" t="str">
        <f t="shared" si="515"/>
        <v/>
      </c>
      <c r="W4720" s="232" t="str">
        <f t="shared" si="516"/>
        <v/>
      </c>
      <c r="X4720" s="232" t="str">
        <f>IFERROR(VLOOKUP(W4720,Datos!$P$4:$Q$18,2,0),"")</f>
        <v/>
      </c>
      <c r="Y4720" s="232" t="str">
        <f t="shared" si="517"/>
        <v/>
      </c>
      <c r="AA4720" s="314" t="str">
        <f t="shared" ca="1" si="514"/>
        <v/>
      </c>
    </row>
    <row r="4721" spans="1:27" x14ac:dyDescent="0.3">
      <c r="A4721" s="238"/>
      <c r="B4721" s="241" t="str">
        <f t="shared" si="518"/>
        <v/>
      </c>
      <c r="C4721" s="239"/>
      <c r="D4721" s="240" t="str">
        <f>IF(C4721&lt;&gt;"",VLOOKUP(C4721,'BASE EQUIPOS'!$G$8:$H$22,2,0),"")</f>
        <v/>
      </c>
      <c r="E4721" s="241" t="str">
        <f>IF(C4721&lt;&gt;"",VLOOKUP(C4721,'BASE EQUIPOS'!$G$8:$I$22,3,0),"")</f>
        <v/>
      </c>
      <c r="F4721" s="241" t="str">
        <f>IF(C4721&lt;&gt;"",VLOOKUP(C4721,'BASE EQUIPOS'!$G$8:$J$22,4,0),"")</f>
        <v/>
      </c>
      <c r="G4721" s="242"/>
      <c r="H4721" s="233"/>
      <c r="I4721" s="241"/>
      <c r="J4721" s="241"/>
      <c r="K4721" s="241"/>
      <c r="L4721" s="239"/>
      <c r="M4721" s="244"/>
      <c r="N4721" s="245" t="str">
        <f t="shared" ca="1" si="512"/>
        <v/>
      </c>
      <c r="O4721" s="239"/>
      <c r="P4721" s="244"/>
      <c r="Q4721" s="245" t="str">
        <f t="shared" si="513"/>
        <v/>
      </c>
      <c r="U4721" s="246" t="str">
        <f>IFERROR(VLOOKUP(C4721,'BASE EQUIPOS'!$G$8:$O$22,9,0)," ")</f>
        <v xml:space="preserve"> </v>
      </c>
      <c r="V4721" s="232" t="str">
        <f t="shared" si="515"/>
        <v/>
      </c>
      <c r="W4721" s="232" t="str">
        <f t="shared" si="516"/>
        <v/>
      </c>
      <c r="X4721" s="232" t="str">
        <f>IFERROR(VLOOKUP(W4721,Datos!$P$4:$Q$18,2,0),"")</f>
        <v/>
      </c>
      <c r="Y4721" s="232" t="str">
        <f t="shared" si="517"/>
        <v/>
      </c>
      <c r="AA4721" s="314" t="str">
        <f t="shared" ca="1" si="514"/>
        <v/>
      </c>
    </row>
    <row r="4722" spans="1:27" x14ac:dyDescent="0.3">
      <c r="A4722" s="238"/>
      <c r="B4722" s="241" t="str">
        <f t="shared" si="518"/>
        <v/>
      </c>
      <c r="C4722" s="239"/>
      <c r="D4722" s="240" t="str">
        <f>IF(C4722&lt;&gt;"",VLOOKUP(C4722,'BASE EQUIPOS'!$G$8:$H$22,2,0),"")</f>
        <v/>
      </c>
      <c r="E4722" s="241" t="str">
        <f>IF(C4722&lt;&gt;"",VLOOKUP(C4722,'BASE EQUIPOS'!$G$8:$I$22,3,0),"")</f>
        <v/>
      </c>
      <c r="F4722" s="241" t="str">
        <f>IF(C4722&lt;&gt;"",VLOOKUP(C4722,'BASE EQUIPOS'!$G$8:$J$22,4,0),"")</f>
        <v/>
      </c>
      <c r="G4722" s="242"/>
      <c r="H4722" s="233"/>
      <c r="I4722" s="241"/>
      <c r="J4722" s="241"/>
      <c r="K4722" s="241"/>
      <c r="L4722" s="239"/>
      <c r="M4722" s="244"/>
      <c r="N4722" s="245" t="str">
        <f t="shared" ca="1" si="512"/>
        <v/>
      </c>
      <c r="O4722" s="239"/>
      <c r="P4722" s="244"/>
      <c r="Q4722" s="245" t="str">
        <f t="shared" si="513"/>
        <v/>
      </c>
      <c r="U4722" s="246" t="str">
        <f>IFERROR(VLOOKUP(C4722,'BASE EQUIPOS'!$G$8:$O$22,9,0)," ")</f>
        <v xml:space="preserve"> </v>
      </c>
      <c r="V4722" s="232" t="str">
        <f t="shared" si="515"/>
        <v/>
      </c>
      <c r="W4722" s="232" t="str">
        <f t="shared" si="516"/>
        <v/>
      </c>
      <c r="X4722" s="232" t="str">
        <f>IFERROR(VLOOKUP(W4722,Datos!$P$4:$Q$18,2,0),"")</f>
        <v/>
      </c>
      <c r="Y4722" s="232" t="str">
        <f t="shared" si="517"/>
        <v/>
      </c>
      <c r="AA4722" s="314" t="str">
        <f t="shared" ca="1" si="514"/>
        <v/>
      </c>
    </row>
    <row r="4723" spans="1:27" x14ac:dyDescent="0.3">
      <c r="A4723" s="238"/>
      <c r="B4723" s="241" t="str">
        <f t="shared" si="518"/>
        <v/>
      </c>
      <c r="C4723" s="239"/>
      <c r="D4723" s="240" t="str">
        <f>IF(C4723&lt;&gt;"",VLOOKUP(C4723,'BASE EQUIPOS'!$G$8:$H$22,2,0),"")</f>
        <v/>
      </c>
      <c r="E4723" s="241" t="str">
        <f>IF(C4723&lt;&gt;"",VLOOKUP(C4723,'BASE EQUIPOS'!$G$8:$I$22,3,0),"")</f>
        <v/>
      </c>
      <c r="F4723" s="241" t="str">
        <f>IF(C4723&lt;&gt;"",VLOOKUP(C4723,'BASE EQUIPOS'!$G$8:$J$22,4,0),"")</f>
        <v/>
      </c>
      <c r="G4723" s="242"/>
      <c r="H4723" s="233"/>
      <c r="I4723" s="241"/>
      <c r="J4723" s="241"/>
      <c r="K4723" s="241"/>
      <c r="L4723" s="239"/>
      <c r="M4723" s="244"/>
      <c r="N4723" s="245" t="str">
        <f t="shared" ca="1" si="512"/>
        <v/>
      </c>
      <c r="O4723" s="239"/>
      <c r="P4723" s="244"/>
      <c r="Q4723" s="245" t="str">
        <f t="shared" si="513"/>
        <v/>
      </c>
      <c r="U4723" s="246" t="str">
        <f>IFERROR(VLOOKUP(C4723,'BASE EQUIPOS'!$G$8:$O$22,9,0)," ")</f>
        <v xml:space="preserve"> </v>
      </c>
      <c r="V4723" s="232" t="str">
        <f t="shared" si="515"/>
        <v/>
      </c>
      <c r="W4723" s="232" t="str">
        <f t="shared" si="516"/>
        <v/>
      </c>
      <c r="X4723" s="232" t="str">
        <f>IFERROR(VLOOKUP(W4723,Datos!$P$4:$Q$18,2,0),"")</f>
        <v/>
      </c>
      <c r="Y4723" s="232" t="str">
        <f t="shared" si="517"/>
        <v/>
      </c>
      <c r="AA4723" s="314" t="str">
        <f t="shared" ca="1" si="514"/>
        <v/>
      </c>
    </row>
    <row r="4724" spans="1:27" x14ac:dyDescent="0.3">
      <c r="A4724" s="238"/>
      <c r="B4724" s="241" t="str">
        <f t="shared" si="518"/>
        <v/>
      </c>
      <c r="C4724" s="239"/>
      <c r="D4724" s="240" t="str">
        <f>IF(C4724&lt;&gt;"",VLOOKUP(C4724,'BASE EQUIPOS'!$G$8:$H$22,2,0),"")</f>
        <v/>
      </c>
      <c r="E4724" s="241" t="str">
        <f>IF(C4724&lt;&gt;"",VLOOKUP(C4724,'BASE EQUIPOS'!$G$8:$I$22,3,0),"")</f>
        <v/>
      </c>
      <c r="F4724" s="241" t="str">
        <f>IF(C4724&lt;&gt;"",VLOOKUP(C4724,'BASE EQUIPOS'!$G$8:$J$22,4,0),"")</f>
        <v/>
      </c>
      <c r="G4724" s="242"/>
      <c r="H4724" s="233"/>
      <c r="I4724" s="241"/>
      <c r="J4724" s="241"/>
      <c r="K4724" s="241"/>
      <c r="L4724" s="239"/>
      <c r="M4724" s="244"/>
      <c r="N4724" s="245" t="str">
        <f t="shared" ca="1" si="512"/>
        <v/>
      </c>
      <c r="O4724" s="239"/>
      <c r="P4724" s="244"/>
      <c r="Q4724" s="245" t="str">
        <f t="shared" si="513"/>
        <v/>
      </c>
      <c r="U4724" s="246" t="str">
        <f>IFERROR(VLOOKUP(C4724,'BASE EQUIPOS'!$G$8:$O$22,9,0)," ")</f>
        <v xml:space="preserve"> </v>
      </c>
      <c r="V4724" s="232" t="str">
        <f t="shared" si="515"/>
        <v/>
      </c>
      <c r="W4724" s="232" t="str">
        <f t="shared" si="516"/>
        <v/>
      </c>
      <c r="X4724" s="232" t="str">
        <f>IFERROR(VLOOKUP(W4724,Datos!$P$4:$Q$18,2,0),"")</f>
        <v/>
      </c>
      <c r="Y4724" s="232" t="str">
        <f t="shared" si="517"/>
        <v/>
      </c>
      <c r="AA4724" s="314" t="str">
        <f t="shared" ca="1" si="514"/>
        <v/>
      </c>
    </row>
    <row r="4725" spans="1:27" x14ac:dyDescent="0.3">
      <c r="A4725" s="238"/>
      <c r="B4725" s="241" t="str">
        <f t="shared" si="518"/>
        <v/>
      </c>
      <c r="C4725" s="239"/>
      <c r="D4725" s="240" t="str">
        <f>IF(C4725&lt;&gt;"",VLOOKUP(C4725,'BASE EQUIPOS'!$G$8:$H$22,2,0),"")</f>
        <v/>
      </c>
      <c r="E4725" s="241" t="str">
        <f>IF(C4725&lt;&gt;"",VLOOKUP(C4725,'BASE EQUIPOS'!$G$8:$I$22,3,0),"")</f>
        <v/>
      </c>
      <c r="F4725" s="241" t="str">
        <f>IF(C4725&lt;&gt;"",VLOOKUP(C4725,'BASE EQUIPOS'!$G$8:$J$22,4,0),"")</f>
        <v/>
      </c>
      <c r="G4725" s="242"/>
      <c r="H4725" s="233"/>
      <c r="I4725" s="241"/>
      <c r="J4725" s="241"/>
      <c r="K4725" s="241"/>
      <c r="L4725" s="239"/>
      <c r="M4725" s="244"/>
      <c r="N4725" s="245" t="str">
        <f t="shared" ca="1" si="512"/>
        <v/>
      </c>
      <c r="O4725" s="239"/>
      <c r="P4725" s="244"/>
      <c r="Q4725" s="245" t="str">
        <f t="shared" si="513"/>
        <v/>
      </c>
      <c r="U4725" s="246" t="str">
        <f>IFERROR(VLOOKUP(C4725,'BASE EQUIPOS'!$G$8:$O$22,9,0)," ")</f>
        <v xml:space="preserve"> </v>
      </c>
      <c r="V4725" s="232" t="str">
        <f t="shared" si="515"/>
        <v/>
      </c>
      <c r="W4725" s="232" t="str">
        <f t="shared" si="516"/>
        <v/>
      </c>
      <c r="X4725" s="232" t="str">
        <f>IFERROR(VLOOKUP(W4725,Datos!$P$4:$Q$18,2,0),"")</f>
        <v/>
      </c>
      <c r="Y4725" s="232" t="str">
        <f t="shared" si="517"/>
        <v/>
      </c>
      <c r="AA4725" s="314" t="str">
        <f t="shared" ca="1" si="514"/>
        <v/>
      </c>
    </row>
    <row r="4726" spans="1:27" x14ac:dyDescent="0.3">
      <c r="A4726" s="238"/>
      <c r="B4726" s="241" t="str">
        <f t="shared" si="518"/>
        <v/>
      </c>
      <c r="C4726" s="239"/>
      <c r="D4726" s="240" t="str">
        <f>IF(C4726&lt;&gt;"",VLOOKUP(C4726,'BASE EQUIPOS'!$G$8:$H$22,2,0),"")</f>
        <v/>
      </c>
      <c r="E4726" s="241" t="str">
        <f>IF(C4726&lt;&gt;"",VLOOKUP(C4726,'BASE EQUIPOS'!$G$8:$I$22,3,0),"")</f>
        <v/>
      </c>
      <c r="F4726" s="241" t="str">
        <f>IF(C4726&lt;&gt;"",VLOOKUP(C4726,'BASE EQUIPOS'!$G$8:$J$22,4,0),"")</f>
        <v/>
      </c>
      <c r="G4726" s="242"/>
      <c r="H4726" s="233"/>
      <c r="I4726" s="241"/>
      <c r="J4726" s="241"/>
      <c r="K4726" s="241"/>
      <c r="L4726" s="239"/>
      <c r="M4726" s="244"/>
      <c r="N4726" s="245" t="str">
        <f t="shared" ca="1" si="512"/>
        <v/>
      </c>
      <c r="O4726" s="239"/>
      <c r="P4726" s="244"/>
      <c r="Q4726" s="245" t="str">
        <f t="shared" si="513"/>
        <v/>
      </c>
      <c r="U4726" s="246" t="str">
        <f>IFERROR(VLOOKUP(C4726,'BASE EQUIPOS'!$G$8:$O$22,9,0)," ")</f>
        <v xml:space="preserve"> </v>
      </c>
      <c r="V4726" s="232" t="str">
        <f t="shared" si="515"/>
        <v/>
      </c>
      <c r="W4726" s="232" t="str">
        <f t="shared" si="516"/>
        <v/>
      </c>
      <c r="X4726" s="232" t="str">
        <f>IFERROR(VLOOKUP(W4726,Datos!$P$4:$Q$18,2,0),"")</f>
        <v/>
      </c>
      <c r="Y4726" s="232" t="str">
        <f t="shared" si="517"/>
        <v/>
      </c>
      <c r="AA4726" s="314" t="str">
        <f t="shared" ca="1" si="514"/>
        <v/>
      </c>
    </row>
    <row r="4727" spans="1:27" x14ac:dyDescent="0.3">
      <c r="A4727" s="238"/>
      <c r="B4727" s="241" t="str">
        <f t="shared" si="518"/>
        <v/>
      </c>
      <c r="C4727" s="239"/>
      <c r="D4727" s="240" t="str">
        <f>IF(C4727&lt;&gt;"",VLOOKUP(C4727,'BASE EQUIPOS'!$G$8:$H$22,2,0),"")</f>
        <v/>
      </c>
      <c r="E4727" s="241" t="str">
        <f>IF(C4727&lt;&gt;"",VLOOKUP(C4727,'BASE EQUIPOS'!$G$8:$I$22,3,0),"")</f>
        <v/>
      </c>
      <c r="F4727" s="241" t="str">
        <f>IF(C4727&lt;&gt;"",VLOOKUP(C4727,'BASE EQUIPOS'!$G$8:$J$22,4,0),"")</f>
        <v/>
      </c>
      <c r="G4727" s="242"/>
      <c r="H4727" s="233"/>
      <c r="I4727" s="241"/>
      <c r="J4727" s="241"/>
      <c r="K4727" s="241"/>
      <c r="L4727" s="239"/>
      <c r="M4727" s="244"/>
      <c r="N4727" s="245" t="str">
        <f t="shared" ca="1" si="512"/>
        <v/>
      </c>
      <c r="O4727" s="239"/>
      <c r="P4727" s="244"/>
      <c r="Q4727" s="245" t="str">
        <f t="shared" si="513"/>
        <v/>
      </c>
      <c r="U4727" s="246" t="str">
        <f>IFERROR(VLOOKUP(C4727,'BASE EQUIPOS'!$G$8:$O$22,9,0)," ")</f>
        <v xml:space="preserve"> </v>
      </c>
      <c r="V4727" s="232" t="str">
        <f t="shared" si="515"/>
        <v/>
      </c>
      <c r="W4727" s="232" t="str">
        <f t="shared" si="516"/>
        <v/>
      </c>
      <c r="X4727" s="232" t="str">
        <f>IFERROR(VLOOKUP(W4727,Datos!$P$4:$Q$18,2,0),"")</f>
        <v/>
      </c>
      <c r="Y4727" s="232" t="str">
        <f t="shared" si="517"/>
        <v/>
      </c>
      <c r="AA4727" s="314" t="str">
        <f t="shared" ca="1" si="514"/>
        <v/>
      </c>
    </row>
    <row r="4728" spans="1:27" x14ac:dyDescent="0.3">
      <c r="A4728" s="238"/>
      <c r="B4728" s="241" t="str">
        <f t="shared" si="518"/>
        <v/>
      </c>
      <c r="C4728" s="239"/>
      <c r="D4728" s="240" t="str">
        <f>IF(C4728&lt;&gt;"",VLOOKUP(C4728,'BASE EQUIPOS'!$G$8:$H$22,2,0),"")</f>
        <v/>
      </c>
      <c r="E4728" s="241" t="str">
        <f>IF(C4728&lt;&gt;"",VLOOKUP(C4728,'BASE EQUIPOS'!$G$8:$I$22,3,0),"")</f>
        <v/>
      </c>
      <c r="F4728" s="241" t="str">
        <f>IF(C4728&lt;&gt;"",VLOOKUP(C4728,'BASE EQUIPOS'!$G$8:$J$22,4,0),"")</f>
        <v/>
      </c>
      <c r="G4728" s="242"/>
      <c r="H4728" s="233"/>
      <c r="I4728" s="241"/>
      <c r="J4728" s="241"/>
      <c r="K4728" s="241"/>
      <c r="L4728" s="239"/>
      <c r="M4728" s="244"/>
      <c r="N4728" s="245" t="str">
        <f t="shared" ca="1" si="512"/>
        <v/>
      </c>
      <c r="O4728" s="239"/>
      <c r="P4728" s="244"/>
      <c r="Q4728" s="245" t="str">
        <f t="shared" si="513"/>
        <v/>
      </c>
      <c r="U4728" s="246" t="str">
        <f>IFERROR(VLOOKUP(C4728,'BASE EQUIPOS'!$G$8:$O$22,9,0)," ")</f>
        <v xml:space="preserve"> </v>
      </c>
      <c r="V4728" s="232" t="str">
        <f t="shared" si="515"/>
        <v/>
      </c>
      <c r="W4728" s="232" t="str">
        <f t="shared" si="516"/>
        <v/>
      </c>
      <c r="X4728" s="232" t="str">
        <f>IFERROR(VLOOKUP(W4728,Datos!$P$4:$Q$18,2,0),"")</f>
        <v/>
      </c>
      <c r="Y4728" s="232" t="str">
        <f t="shared" si="517"/>
        <v/>
      </c>
      <c r="AA4728" s="314" t="str">
        <f t="shared" ca="1" si="514"/>
        <v/>
      </c>
    </row>
    <row r="4729" spans="1:27" x14ac:dyDescent="0.3">
      <c r="A4729" s="238"/>
      <c r="B4729" s="241" t="str">
        <f t="shared" si="518"/>
        <v/>
      </c>
      <c r="C4729" s="239"/>
      <c r="D4729" s="240" t="str">
        <f>IF(C4729&lt;&gt;"",VLOOKUP(C4729,'BASE EQUIPOS'!$G$8:$H$22,2,0),"")</f>
        <v/>
      </c>
      <c r="E4729" s="241" t="str">
        <f>IF(C4729&lt;&gt;"",VLOOKUP(C4729,'BASE EQUIPOS'!$G$8:$I$22,3,0),"")</f>
        <v/>
      </c>
      <c r="F4729" s="241" t="str">
        <f>IF(C4729&lt;&gt;"",VLOOKUP(C4729,'BASE EQUIPOS'!$G$8:$J$22,4,0),"")</f>
        <v/>
      </c>
      <c r="G4729" s="242"/>
      <c r="H4729" s="233"/>
      <c r="I4729" s="241"/>
      <c r="J4729" s="241"/>
      <c r="K4729" s="241"/>
      <c r="L4729" s="239"/>
      <c r="M4729" s="244"/>
      <c r="N4729" s="245" t="str">
        <f t="shared" ca="1" si="512"/>
        <v/>
      </c>
      <c r="O4729" s="239"/>
      <c r="P4729" s="244"/>
      <c r="Q4729" s="245" t="str">
        <f t="shared" si="513"/>
        <v/>
      </c>
      <c r="U4729" s="246" t="str">
        <f>IFERROR(VLOOKUP(C4729,'BASE EQUIPOS'!$G$8:$O$22,9,0)," ")</f>
        <v xml:space="preserve"> </v>
      </c>
      <c r="V4729" s="232" t="str">
        <f t="shared" si="515"/>
        <v/>
      </c>
      <c r="W4729" s="232" t="str">
        <f t="shared" si="516"/>
        <v/>
      </c>
      <c r="X4729" s="232" t="str">
        <f>IFERROR(VLOOKUP(W4729,Datos!$P$4:$Q$18,2,0),"")</f>
        <v/>
      </c>
      <c r="Y4729" s="232" t="str">
        <f t="shared" si="517"/>
        <v/>
      </c>
      <c r="AA4729" s="314" t="str">
        <f t="shared" ca="1" si="514"/>
        <v/>
      </c>
    </row>
    <row r="4730" spans="1:27" x14ac:dyDescent="0.3">
      <c r="A4730" s="238"/>
      <c r="B4730" s="241" t="str">
        <f t="shared" si="518"/>
        <v/>
      </c>
      <c r="C4730" s="239"/>
      <c r="D4730" s="240" t="str">
        <f>IF(C4730&lt;&gt;"",VLOOKUP(C4730,'BASE EQUIPOS'!$G$8:$H$22,2,0),"")</f>
        <v/>
      </c>
      <c r="E4730" s="241" t="str">
        <f>IF(C4730&lt;&gt;"",VLOOKUP(C4730,'BASE EQUIPOS'!$G$8:$I$22,3,0),"")</f>
        <v/>
      </c>
      <c r="F4730" s="241" t="str">
        <f>IF(C4730&lt;&gt;"",VLOOKUP(C4730,'BASE EQUIPOS'!$G$8:$J$22,4,0),"")</f>
        <v/>
      </c>
      <c r="G4730" s="242"/>
      <c r="H4730" s="233"/>
      <c r="I4730" s="241"/>
      <c r="J4730" s="241"/>
      <c r="K4730" s="241"/>
      <c r="L4730" s="239"/>
      <c r="M4730" s="244"/>
      <c r="N4730" s="245" t="str">
        <f t="shared" ca="1" si="512"/>
        <v/>
      </c>
      <c r="O4730" s="239"/>
      <c r="P4730" s="244"/>
      <c r="Q4730" s="245" t="str">
        <f t="shared" si="513"/>
        <v/>
      </c>
      <c r="U4730" s="246" t="str">
        <f>IFERROR(VLOOKUP(C4730,'BASE EQUIPOS'!$G$8:$O$22,9,0)," ")</f>
        <v xml:space="preserve"> </v>
      </c>
      <c r="V4730" s="232" t="str">
        <f t="shared" si="515"/>
        <v/>
      </c>
      <c r="W4730" s="232" t="str">
        <f t="shared" si="516"/>
        <v/>
      </c>
      <c r="X4730" s="232" t="str">
        <f>IFERROR(VLOOKUP(W4730,Datos!$P$4:$Q$18,2,0),"")</f>
        <v/>
      </c>
      <c r="Y4730" s="232" t="str">
        <f t="shared" si="517"/>
        <v/>
      </c>
      <c r="AA4730" s="314" t="str">
        <f t="shared" ca="1" si="514"/>
        <v/>
      </c>
    </row>
    <row r="4731" spans="1:27" x14ac:dyDescent="0.3">
      <c r="A4731" s="238"/>
      <c r="B4731" s="241" t="str">
        <f t="shared" si="518"/>
        <v/>
      </c>
      <c r="C4731" s="239"/>
      <c r="D4731" s="240" t="str">
        <f>IF(C4731&lt;&gt;"",VLOOKUP(C4731,'BASE EQUIPOS'!$G$8:$H$22,2,0),"")</f>
        <v/>
      </c>
      <c r="E4731" s="241" t="str">
        <f>IF(C4731&lt;&gt;"",VLOOKUP(C4731,'BASE EQUIPOS'!$G$8:$I$22,3,0),"")</f>
        <v/>
      </c>
      <c r="F4731" s="241" t="str">
        <f>IF(C4731&lt;&gt;"",VLOOKUP(C4731,'BASE EQUIPOS'!$G$8:$J$22,4,0),"")</f>
        <v/>
      </c>
      <c r="G4731" s="242"/>
      <c r="H4731" s="233"/>
      <c r="I4731" s="241"/>
      <c r="J4731" s="241"/>
      <c r="K4731" s="241"/>
      <c r="L4731" s="239"/>
      <c r="M4731" s="244"/>
      <c r="N4731" s="245" t="str">
        <f t="shared" ca="1" si="512"/>
        <v/>
      </c>
      <c r="O4731" s="239"/>
      <c r="P4731" s="244"/>
      <c r="Q4731" s="245" t="str">
        <f t="shared" si="513"/>
        <v/>
      </c>
      <c r="U4731" s="246" t="str">
        <f>IFERROR(VLOOKUP(C4731,'BASE EQUIPOS'!$G$8:$O$22,9,0)," ")</f>
        <v xml:space="preserve"> </v>
      </c>
      <c r="V4731" s="232" t="str">
        <f t="shared" si="515"/>
        <v/>
      </c>
      <c r="W4731" s="232" t="str">
        <f t="shared" si="516"/>
        <v/>
      </c>
      <c r="X4731" s="232" t="str">
        <f>IFERROR(VLOOKUP(W4731,Datos!$P$4:$Q$18,2,0),"")</f>
        <v/>
      </c>
      <c r="Y4731" s="232" t="str">
        <f t="shared" si="517"/>
        <v/>
      </c>
      <c r="AA4731" s="314" t="str">
        <f t="shared" ca="1" si="514"/>
        <v/>
      </c>
    </row>
    <row r="4732" spans="1:27" x14ac:dyDescent="0.3">
      <c r="A4732" s="238"/>
      <c r="B4732" s="241" t="str">
        <f t="shared" si="518"/>
        <v/>
      </c>
      <c r="C4732" s="239"/>
      <c r="D4732" s="240" t="str">
        <f>IF(C4732&lt;&gt;"",VLOOKUP(C4732,'BASE EQUIPOS'!$G$8:$H$22,2,0),"")</f>
        <v/>
      </c>
      <c r="E4732" s="241" t="str">
        <f>IF(C4732&lt;&gt;"",VLOOKUP(C4732,'BASE EQUIPOS'!$G$8:$I$22,3,0),"")</f>
        <v/>
      </c>
      <c r="F4732" s="241" t="str">
        <f>IF(C4732&lt;&gt;"",VLOOKUP(C4732,'BASE EQUIPOS'!$G$8:$J$22,4,0),"")</f>
        <v/>
      </c>
      <c r="G4732" s="242"/>
      <c r="H4732" s="233"/>
      <c r="I4732" s="241"/>
      <c r="J4732" s="241"/>
      <c r="K4732" s="241"/>
      <c r="L4732" s="239"/>
      <c r="M4732" s="244"/>
      <c r="N4732" s="245" t="str">
        <f t="shared" ca="1" si="512"/>
        <v/>
      </c>
      <c r="O4732" s="239"/>
      <c r="P4732" s="244"/>
      <c r="Q4732" s="245" t="str">
        <f t="shared" si="513"/>
        <v/>
      </c>
      <c r="U4732" s="246" t="str">
        <f>IFERROR(VLOOKUP(C4732,'BASE EQUIPOS'!$G$8:$O$22,9,0)," ")</f>
        <v xml:space="preserve"> </v>
      </c>
      <c r="V4732" s="232" t="str">
        <f t="shared" si="515"/>
        <v/>
      </c>
      <c r="W4732" s="232" t="str">
        <f t="shared" si="516"/>
        <v/>
      </c>
      <c r="X4732" s="232" t="str">
        <f>IFERROR(VLOOKUP(W4732,Datos!$P$4:$Q$18,2,0),"")</f>
        <v/>
      </c>
      <c r="Y4732" s="232" t="str">
        <f t="shared" si="517"/>
        <v/>
      </c>
      <c r="AA4732" s="314" t="str">
        <f t="shared" ca="1" si="514"/>
        <v/>
      </c>
    </row>
    <row r="4733" spans="1:27" x14ac:dyDescent="0.3">
      <c r="A4733" s="238"/>
      <c r="B4733" s="241" t="str">
        <f t="shared" si="518"/>
        <v/>
      </c>
      <c r="C4733" s="239"/>
      <c r="D4733" s="240" t="str">
        <f>IF(C4733&lt;&gt;"",VLOOKUP(C4733,'BASE EQUIPOS'!$G$8:$H$22,2,0),"")</f>
        <v/>
      </c>
      <c r="E4733" s="241" t="str">
        <f>IF(C4733&lt;&gt;"",VLOOKUP(C4733,'BASE EQUIPOS'!$G$8:$I$22,3,0),"")</f>
        <v/>
      </c>
      <c r="F4733" s="241" t="str">
        <f>IF(C4733&lt;&gt;"",VLOOKUP(C4733,'BASE EQUIPOS'!$G$8:$J$22,4,0),"")</f>
        <v/>
      </c>
      <c r="G4733" s="242"/>
      <c r="H4733" s="233"/>
      <c r="I4733" s="241"/>
      <c r="J4733" s="241"/>
      <c r="K4733" s="241"/>
      <c r="L4733" s="239"/>
      <c r="M4733" s="244"/>
      <c r="N4733" s="245" t="str">
        <f t="shared" ca="1" si="512"/>
        <v/>
      </c>
      <c r="O4733" s="239"/>
      <c r="P4733" s="244"/>
      <c r="Q4733" s="245" t="str">
        <f t="shared" si="513"/>
        <v/>
      </c>
      <c r="U4733" s="246" t="str">
        <f>IFERROR(VLOOKUP(C4733,'BASE EQUIPOS'!$G$8:$O$22,9,0)," ")</f>
        <v xml:space="preserve"> </v>
      </c>
      <c r="V4733" s="232" t="str">
        <f t="shared" si="515"/>
        <v/>
      </c>
      <c r="W4733" s="232" t="str">
        <f t="shared" si="516"/>
        <v/>
      </c>
      <c r="X4733" s="232" t="str">
        <f>IFERROR(VLOOKUP(W4733,Datos!$P$4:$Q$18,2,0),"")</f>
        <v/>
      </c>
      <c r="Y4733" s="232" t="str">
        <f t="shared" si="517"/>
        <v/>
      </c>
      <c r="AA4733" s="314" t="str">
        <f t="shared" ca="1" si="514"/>
        <v/>
      </c>
    </row>
    <row r="4734" spans="1:27" x14ac:dyDescent="0.3">
      <c r="A4734" s="238"/>
      <c r="B4734" s="241" t="str">
        <f t="shared" si="518"/>
        <v/>
      </c>
      <c r="C4734" s="239"/>
      <c r="D4734" s="240" t="str">
        <f>IF(C4734&lt;&gt;"",VLOOKUP(C4734,'BASE EQUIPOS'!$G$8:$H$22,2,0),"")</f>
        <v/>
      </c>
      <c r="E4734" s="241" t="str">
        <f>IF(C4734&lt;&gt;"",VLOOKUP(C4734,'BASE EQUIPOS'!$G$8:$I$22,3,0),"")</f>
        <v/>
      </c>
      <c r="F4734" s="241" t="str">
        <f>IF(C4734&lt;&gt;"",VLOOKUP(C4734,'BASE EQUIPOS'!$G$8:$J$22,4,0),"")</f>
        <v/>
      </c>
      <c r="G4734" s="242"/>
      <c r="H4734" s="233"/>
      <c r="I4734" s="241"/>
      <c r="J4734" s="241"/>
      <c r="K4734" s="241"/>
      <c r="L4734" s="239"/>
      <c r="M4734" s="244"/>
      <c r="N4734" s="245" t="str">
        <f t="shared" ca="1" si="512"/>
        <v/>
      </c>
      <c r="O4734" s="239"/>
      <c r="P4734" s="244"/>
      <c r="Q4734" s="245" t="str">
        <f t="shared" si="513"/>
        <v/>
      </c>
      <c r="U4734" s="246" t="str">
        <f>IFERROR(VLOOKUP(C4734,'BASE EQUIPOS'!$G$8:$O$22,9,0)," ")</f>
        <v xml:space="preserve"> </v>
      </c>
      <c r="V4734" s="232" t="str">
        <f t="shared" si="515"/>
        <v/>
      </c>
      <c r="W4734" s="232" t="str">
        <f t="shared" si="516"/>
        <v/>
      </c>
      <c r="X4734" s="232" t="str">
        <f>IFERROR(VLOOKUP(W4734,Datos!$P$4:$Q$18,2,0),"")</f>
        <v/>
      </c>
      <c r="Y4734" s="232" t="str">
        <f t="shared" si="517"/>
        <v/>
      </c>
      <c r="AA4734" s="314" t="str">
        <f t="shared" ca="1" si="514"/>
        <v/>
      </c>
    </row>
    <row r="4735" spans="1:27" x14ac:dyDescent="0.3">
      <c r="A4735" s="238"/>
      <c r="B4735" s="241" t="str">
        <f t="shared" si="518"/>
        <v/>
      </c>
      <c r="C4735" s="239"/>
      <c r="D4735" s="240" t="str">
        <f>IF(C4735&lt;&gt;"",VLOOKUP(C4735,'BASE EQUIPOS'!$G$8:$H$22,2,0),"")</f>
        <v/>
      </c>
      <c r="E4735" s="241" t="str">
        <f>IF(C4735&lt;&gt;"",VLOOKUP(C4735,'BASE EQUIPOS'!$G$8:$I$22,3,0),"")</f>
        <v/>
      </c>
      <c r="F4735" s="241" t="str">
        <f>IF(C4735&lt;&gt;"",VLOOKUP(C4735,'BASE EQUIPOS'!$G$8:$J$22,4,0),"")</f>
        <v/>
      </c>
      <c r="G4735" s="242"/>
      <c r="H4735" s="233"/>
      <c r="I4735" s="241"/>
      <c r="J4735" s="241"/>
      <c r="K4735" s="241"/>
      <c r="L4735" s="239"/>
      <c r="M4735" s="244"/>
      <c r="N4735" s="245" t="str">
        <f t="shared" ca="1" si="512"/>
        <v/>
      </c>
      <c r="O4735" s="239"/>
      <c r="P4735" s="244"/>
      <c r="Q4735" s="245" t="str">
        <f t="shared" si="513"/>
        <v/>
      </c>
      <c r="U4735" s="246" t="str">
        <f>IFERROR(VLOOKUP(C4735,'BASE EQUIPOS'!$G$8:$O$22,9,0)," ")</f>
        <v xml:space="preserve"> </v>
      </c>
      <c r="V4735" s="232" t="str">
        <f t="shared" si="515"/>
        <v/>
      </c>
      <c r="W4735" s="232" t="str">
        <f t="shared" si="516"/>
        <v/>
      </c>
      <c r="X4735" s="232" t="str">
        <f>IFERROR(VLOOKUP(W4735,Datos!$P$4:$Q$18,2,0),"")</f>
        <v/>
      </c>
      <c r="Y4735" s="232" t="str">
        <f t="shared" si="517"/>
        <v/>
      </c>
      <c r="AA4735" s="314" t="str">
        <f t="shared" ca="1" si="514"/>
        <v/>
      </c>
    </row>
    <row r="4736" spans="1:27" x14ac:dyDescent="0.3">
      <c r="A4736" s="238"/>
      <c r="B4736" s="241" t="str">
        <f t="shared" si="518"/>
        <v/>
      </c>
      <c r="C4736" s="239"/>
      <c r="D4736" s="240" t="str">
        <f>IF(C4736&lt;&gt;"",VLOOKUP(C4736,'BASE EQUIPOS'!$G$8:$H$22,2,0),"")</f>
        <v/>
      </c>
      <c r="E4736" s="241" t="str">
        <f>IF(C4736&lt;&gt;"",VLOOKUP(C4736,'BASE EQUIPOS'!$G$8:$I$22,3,0),"")</f>
        <v/>
      </c>
      <c r="F4736" s="241" t="str">
        <f>IF(C4736&lt;&gt;"",VLOOKUP(C4736,'BASE EQUIPOS'!$G$8:$J$22,4,0),"")</f>
        <v/>
      </c>
      <c r="G4736" s="242"/>
      <c r="H4736" s="233"/>
      <c r="I4736" s="241"/>
      <c r="J4736" s="241"/>
      <c r="K4736" s="241"/>
      <c r="L4736" s="239"/>
      <c r="M4736" s="244"/>
      <c r="N4736" s="245" t="str">
        <f t="shared" ca="1" si="512"/>
        <v/>
      </c>
      <c r="O4736" s="239"/>
      <c r="P4736" s="244"/>
      <c r="Q4736" s="245" t="str">
        <f t="shared" si="513"/>
        <v/>
      </c>
      <c r="U4736" s="246" t="str">
        <f>IFERROR(VLOOKUP(C4736,'BASE EQUIPOS'!$G$8:$O$22,9,0)," ")</f>
        <v xml:space="preserve"> </v>
      </c>
      <c r="V4736" s="232" t="str">
        <f t="shared" si="515"/>
        <v/>
      </c>
      <c r="W4736" s="232" t="str">
        <f t="shared" si="516"/>
        <v/>
      </c>
      <c r="X4736" s="232" t="str">
        <f>IFERROR(VLOOKUP(W4736,Datos!$P$4:$Q$18,2,0),"")</f>
        <v/>
      </c>
      <c r="Y4736" s="232" t="str">
        <f t="shared" si="517"/>
        <v/>
      </c>
      <c r="AA4736" s="314" t="str">
        <f t="shared" ca="1" si="514"/>
        <v/>
      </c>
    </row>
    <row r="4737" spans="1:27" x14ac:dyDescent="0.3">
      <c r="A4737" s="238"/>
      <c r="B4737" s="241" t="str">
        <f t="shared" si="518"/>
        <v/>
      </c>
      <c r="C4737" s="239"/>
      <c r="D4737" s="240" t="str">
        <f>IF(C4737&lt;&gt;"",VLOOKUP(C4737,'BASE EQUIPOS'!$G$8:$H$22,2,0),"")</f>
        <v/>
      </c>
      <c r="E4737" s="241" t="str">
        <f>IF(C4737&lt;&gt;"",VLOOKUP(C4737,'BASE EQUIPOS'!$G$8:$I$22,3,0),"")</f>
        <v/>
      </c>
      <c r="F4737" s="241" t="str">
        <f>IF(C4737&lt;&gt;"",VLOOKUP(C4737,'BASE EQUIPOS'!$G$8:$J$22,4,0),"")</f>
        <v/>
      </c>
      <c r="G4737" s="242"/>
      <c r="H4737" s="233"/>
      <c r="I4737" s="241"/>
      <c r="J4737" s="241"/>
      <c r="K4737" s="241"/>
      <c r="L4737" s="239"/>
      <c r="M4737" s="244"/>
      <c r="N4737" s="245" t="str">
        <f t="shared" ca="1" si="512"/>
        <v/>
      </c>
      <c r="O4737" s="239"/>
      <c r="P4737" s="244"/>
      <c r="Q4737" s="245" t="str">
        <f t="shared" si="513"/>
        <v/>
      </c>
      <c r="U4737" s="246" t="str">
        <f>IFERROR(VLOOKUP(C4737,'BASE EQUIPOS'!$G$8:$O$22,9,0)," ")</f>
        <v xml:space="preserve"> </v>
      </c>
      <c r="V4737" s="232" t="str">
        <f t="shared" si="515"/>
        <v/>
      </c>
      <c r="W4737" s="232" t="str">
        <f t="shared" si="516"/>
        <v/>
      </c>
      <c r="X4737" s="232" t="str">
        <f>IFERROR(VLOOKUP(W4737,Datos!$P$4:$Q$18,2,0),"")</f>
        <v/>
      </c>
      <c r="Y4737" s="232" t="str">
        <f t="shared" si="517"/>
        <v/>
      </c>
      <c r="AA4737" s="314" t="str">
        <f t="shared" ca="1" si="514"/>
        <v/>
      </c>
    </row>
    <row r="4738" spans="1:27" x14ac:dyDescent="0.3">
      <c r="A4738" s="238"/>
      <c r="B4738" s="241" t="str">
        <f t="shared" si="518"/>
        <v/>
      </c>
      <c r="C4738" s="239"/>
      <c r="D4738" s="240" t="str">
        <f>IF(C4738&lt;&gt;"",VLOOKUP(C4738,'BASE EQUIPOS'!$G$8:$H$22,2,0),"")</f>
        <v/>
      </c>
      <c r="E4738" s="241" t="str">
        <f>IF(C4738&lt;&gt;"",VLOOKUP(C4738,'BASE EQUIPOS'!$G$8:$I$22,3,0),"")</f>
        <v/>
      </c>
      <c r="F4738" s="241" t="str">
        <f>IF(C4738&lt;&gt;"",VLOOKUP(C4738,'BASE EQUIPOS'!$G$8:$J$22,4,0),"")</f>
        <v/>
      </c>
      <c r="G4738" s="242"/>
      <c r="H4738" s="233"/>
      <c r="I4738" s="241"/>
      <c r="J4738" s="241"/>
      <c r="K4738" s="241"/>
      <c r="L4738" s="239"/>
      <c r="M4738" s="244"/>
      <c r="N4738" s="245" t="str">
        <f t="shared" ca="1" si="512"/>
        <v/>
      </c>
      <c r="O4738" s="239"/>
      <c r="P4738" s="244"/>
      <c r="Q4738" s="245" t="str">
        <f t="shared" si="513"/>
        <v/>
      </c>
      <c r="U4738" s="246" t="str">
        <f>IFERROR(VLOOKUP(C4738,'BASE EQUIPOS'!$G$8:$O$22,9,0)," ")</f>
        <v xml:space="preserve"> </v>
      </c>
      <c r="V4738" s="232" t="str">
        <f t="shared" si="515"/>
        <v/>
      </c>
      <c r="W4738" s="232" t="str">
        <f t="shared" si="516"/>
        <v/>
      </c>
      <c r="X4738" s="232" t="str">
        <f>IFERROR(VLOOKUP(W4738,Datos!$P$4:$Q$18,2,0),"")</f>
        <v/>
      </c>
      <c r="Y4738" s="232" t="str">
        <f t="shared" si="517"/>
        <v/>
      </c>
      <c r="AA4738" s="314" t="str">
        <f t="shared" ca="1" si="514"/>
        <v/>
      </c>
    </row>
    <row r="4739" spans="1:27" x14ac:dyDescent="0.3">
      <c r="A4739" s="238"/>
      <c r="B4739" s="241" t="str">
        <f t="shared" si="518"/>
        <v/>
      </c>
      <c r="C4739" s="239"/>
      <c r="D4739" s="240" t="str">
        <f>IF(C4739&lt;&gt;"",VLOOKUP(C4739,'BASE EQUIPOS'!$G$8:$H$22,2,0),"")</f>
        <v/>
      </c>
      <c r="E4739" s="241" t="str">
        <f>IF(C4739&lt;&gt;"",VLOOKUP(C4739,'BASE EQUIPOS'!$G$8:$I$22,3,0),"")</f>
        <v/>
      </c>
      <c r="F4739" s="241" t="str">
        <f>IF(C4739&lt;&gt;"",VLOOKUP(C4739,'BASE EQUIPOS'!$G$8:$J$22,4,0),"")</f>
        <v/>
      </c>
      <c r="G4739" s="242"/>
      <c r="H4739" s="233"/>
      <c r="I4739" s="241"/>
      <c r="J4739" s="241"/>
      <c r="K4739" s="241"/>
      <c r="L4739" s="239"/>
      <c r="M4739" s="244"/>
      <c r="N4739" s="245" t="str">
        <f t="shared" ca="1" si="512"/>
        <v/>
      </c>
      <c r="O4739" s="239"/>
      <c r="P4739" s="244"/>
      <c r="Q4739" s="245" t="str">
        <f t="shared" si="513"/>
        <v/>
      </c>
      <c r="U4739" s="246" t="str">
        <f>IFERROR(VLOOKUP(C4739,'BASE EQUIPOS'!$G$8:$O$22,9,0)," ")</f>
        <v xml:space="preserve"> </v>
      </c>
      <c r="V4739" s="232" t="str">
        <f t="shared" si="515"/>
        <v/>
      </c>
      <c r="W4739" s="232" t="str">
        <f t="shared" si="516"/>
        <v/>
      </c>
      <c r="X4739" s="232" t="str">
        <f>IFERROR(VLOOKUP(W4739,Datos!$P$4:$Q$18,2,0),"")</f>
        <v/>
      </c>
      <c r="Y4739" s="232" t="str">
        <f t="shared" si="517"/>
        <v/>
      </c>
      <c r="AA4739" s="314" t="str">
        <f t="shared" ca="1" si="514"/>
        <v/>
      </c>
    </row>
    <row r="4740" spans="1:27" x14ac:dyDescent="0.3">
      <c r="A4740" s="238"/>
      <c r="B4740" s="241" t="str">
        <f t="shared" si="518"/>
        <v/>
      </c>
      <c r="C4740" s="239"/>
      <c r="D4740" s="240" t="str">
        <f>IF(C4740&lt;&gt;"",VLOOKUP(C4740,'BASE EQUIPOS'!$G$8:$H$22,2,0),"")</f>
        <v/>
      </c>
      <c r="E4740" s="241" t="str">
        <f>IF(C4740&lt;&gt;"",VLOOKUP(C4740,'BASE EQUIPOS'!$G$8:$I$22,3,0),"")</f>
        <v/>
      </c>
      <c r="F4740" s="241" t="str">
        <f>IF(C4740&lt;&gt;"",VLOOKUP(C4740,'BASE EQUIPOS'!$G$8:$J$22,4,0),"")</f>
        <v/>
      </c>
      <c r="G4740" s="242"/>
      <c r="H4740" s="233"/>
      <c r="I4740" s="241"/>
      <c r="J4740" s="241"/>
      <c r="K4740" s="241"/>
      <c r="L4740" s="239"/>
      <c r="M4740" s="244"/>
      <c r="N4740" s="245" t="str">
        <f t="shared" ca="1" si="512"/>
        <v/>
      </c>
      <c r="O4740" s="239"/>
      <c r="P4740" s="244"/>
      <c r="Q4740" s="245" t="str">
        <f t="shared" si="513"/>
        <v/>
      </c>
      <c r="U4740" s="246" t="str">
        <f>IFERROR(VLOOKUP(C4740,'BASE EQUIPOS'!$G$8:$O$22,9,0)," ")</f>
        <v xml:space="preserve"> </v>
      </c>
      <c r="V4740" s="232" t="str">
        <f t="shared" si="515"/>
        <v/>
      </c>
      <c r="W4740" s="232" t="str">
        <f t="shared" si="516"/>
        <v/>
      </c>
      <c r="X4740" s="232" t="str">
        <f>IFERROR(VLOOKUP(W4740,Datos!$P$4:$Q$18,2,0),"")</f>
        <v/>
      </c>
      <c r="Y4740" s="232" t="str">
        <f t="shared" si="517"/>
        <v/>
      </c>
      <c r="AA4740" s="314" t="str">
        <f t="shared" ca="1" si="514"/>
        <v/>
      </c>
    </row>
    <row r="4741" spans="1:27" x14ac:dyDescent="0.3">
      <c r="A4741" s="238"/>
      <c r="B4741" s="241" t="str">
        <f t="shared" si="518"/>
        <v/>
      </c>
      <c r="C4741" s="239"/>
      <c r="D4741" s="240" t="str">
        <f>IF(C4741&lt;&gt;"",VLOOKUP(C4741,'BASE EQUIPOS'!$G$8:$H$22,2,0),"")</f>
        <v/>
      </c>
      <c r="E4741" s="241" t="str">
        <f>IF(C4741&lt;&gt;"",VLOOKUP(C4741,'BASE EQUIPOS'!$G$8:$I$22,3,0),"")</f>
        <v/>
      </c>
      <c r="F4741" s="241" t="str">
        <f>IF(C4741&lt;&gt;"",VLOOKUP(C4741,'BASE EQUIPOS'!$G$8:$J$22,4,0),"")</f>
        <v/>
      </c>
      <c r="G4741" s="242"/>
      <c r="H4741" s="233"/>
      <c r="I4741" s="241"/>
      <c r="J4741" s="241"/>
      <c r="K4741" s="241"/>
      <c r="L4741" s="239"/>
      <c r="M4741" s="244"/>
      <c r="N4741" s="245" t="str">
        <f t="shared" ca="1" si="512"/>
        <v/>
      </c>
      <c r="O4741" s="239"/>
      <c r="P4741" s="244"/>
      <c r="Q4741" s="245" t="str">
        <f t="shared" si="513"/>
        <v/>
      </c>
      <c r="U4741" s="246" t="str">
        <f>IFERROR(VLOOKUP(C4741,'BASE EQUIPOS'!$G$8:$O$22,9,0)," ")</f>
        <v xml:space="preserve"> </v>
      </c>
      <c r="V4741" s="232" t="str">
        <f t="shared" si="515"/>
        <v/>
      </c>
      <c r="W4741" s="232" t="str">
        <f t="shared" si="516"/>
        <v/>
      </c>
      <c r="X4741" s="232" t="str">
        <f>IFERROR(VLOOKUP(W4741,Datos!$P$4:$Q$18,2,0),"")</f>
        <v/>
      </c>
      <c r="Y4741" s="232" t="str">
        <f t="shared" si="517"/>
        <v/>
      </c>
      <c r="AA4741" s="314" t="str">
        <f t="shared" ca="1" si="514"/>
        <v/>
      </c>
    </row>
    <row r="4742" spans="1:27" x14ac:dyDescent="0.3">
      <c r="A4742" s="238"/>
      <c r="B4742" s="241" t="str">
        <f t="shared" si="518"/>
        <v/>
      </c>
      <c r="C4742" s="239"/>
      <c r="D4742" s="240" t="str">
        <f>IF(C4742&lt;&gt;"",VLOOKUP(C4742,'BASE EQUIPOS'!$G$8:$H$22,2,0),"")</f>
        <v/>
      </c>
      <c r="E4742" s="241" t="str">
        <f>IF(C4742&lt;&gt;"",VLOOKUP(C4742,'BASE EQUIPOS'!$G$8:$I$22,3,0),"")</f>
        <v/>
      </c>
      <c r="F4742" s="241" t="str">
        <f>IF(C4742&lt;&gt;"",VLOOKUP(C4742,'BASE EQUIPOS'!$G$8:$J$22,4,0),"")</f>
        <v/>
      </c>
      <c r="G4742" s="242"/>
      <c r="H4742" s="233"/>
      <c r="I4742" s="241"/>
      <c r="J4742" s="241"/>
      <c r="K4742" s="241"/>
      <c r="L4742" s="239"/>
      <c r="M4742" s="244"/>
      <c r="N4742" s="245" t="str">
        <f t="shared" ca="1" si="512"/>
        <v/>
      </c>
      <c r="O4742" s="239"/>
      <c r="P4742" s="244"/>
      <c r="Q4742" s="245" t="str">
        <f t="shared" si="513"/>
        <v/>
      </c>
      <c r="U4742" s="246" t="str">
        <f>IFERROR(VLOOKUP(C4742,'BASE EQUIPOS'!$G$8:$O$22,9,0)," ")</f>
        <v xml:space="preserve"> </v>
      </c>
      <c r="V4742" s="232" t="str">
        <f t="shared" si="515"/>
        <v/>
      </c>
      <c r="W4742" s="232" t="str">
        <f t="shared" si="516"/>
        <v/>
      </c>
      <c r="X4742" s="232" t="str">
        <f>IFERROR(VLOOKUP(W4742,Datos!$P$4:$Q$18,2,0),"")</f>
        <v/>
      </c>
      <c r="Y4742" s="232" t="str">
        <f t="shared" si="517"/>
        <v/>
      </c>
      <c r="AA4742" s="314" t="str">
        <f t="shared" ca="1" si="514"/>
        <v/>
      </c>
    </row>
    <row r="4743" spans="1:27" x14ac:dyDescent="0.3">
      <c r="A4743" s="238"/>
      <c r="B4743" s="241" t="str">
        <f t="shared" si="518"/>
        <v/>
      </c>
      <c r="C4743" s="239"/>
      <c r="D4743" s="240" t="str">
        <f>IF(C4743&lt;&gt;"",VLOOKUP(C4743,'BASE EQUIPOS'!$G$8:$H$22,2,0),"")</f>
        <v/>
      </c>
      <c r="E4743" s="241" t="str">
        <f>IF(C4743&lt;&gt;"",VLOOKUP(C4743,'BASE EQUIPOS'!$G$8:$I$22,3,0),"")</f>
        <v/>
      </c>
      <c r="F4743" s="241" t="str">
        <f>IF(C4743&lt;&gt;"",VLOOKUP(C4743,'BASE EQUIPOS'!$G$8:$J$22,4,0),"")</f>
        <v/>
      </c>
      <c r="G4743" s="242"/>
      <c r="H4743" s="233"/>
      <c r="I4743" s="241"/>
      <c r="J4743" s="241"/>
      <c r="K4743" s="241"/>
      <c r="L4743" s="239"/>
      <c r="M4743" s="244"/>
      <c r="N4743" s="245" t="str">
        <f t="shared" ca="1" si="512"/>
        <v/>
      </c>
      <c r="O4743" s="239"/>
      <c r="P4743" s="244"/>
      <c r="Q4743" s="245" t="str">
        <f t="shared" si="513"/>
        <v/>
      </c>
      <c r="U4743" s="246" t="str">
        <f>IFERROR(VLOOKUP(C4743,'BASE EQUIPOS'!$G$8:$O$22,9,0)," ")</f>
        <v xml:space="preserve"> </v>
      </c>
      <c r="V4743" s="232" t="str">
        <f t="shared" si="515"/>
        <v/>
      </c>
      <c r="W4743" s="232" t="str">
        <f t="shared" si="516"/>
        <v/>
      </c>
      <c r="X4743" s="232" t="str">
        <f>IFERROR(VLOOKUP(W4743,Datos!$P$4:$Q$18,2,0),"")</f>
        <v/>
      </c>
      <c r="Y4743" s="232" t="str">
        <f t="shared" si="517"/>
        <v/>
      </c>
      <c r="AA4743" s="314" t="str">
        <f t="shared" ca="1" si="514"/>
        <v/>
      </c>
    </row>
    <row r="4744" spans="1:27" x14ac:dyDescent="0.3">
      <c r="A4744" s="238"/>
      <c r="B4744" s="241" t="str">
        <f t="shared" si="518"/>
        <v/>
      </c>
      <c r="C4744" s="239"/>
      <c r="D4744" s="240" t="str">
        <f>IF(C4744&lt;&gt;"",VLOOKUP(C4744,'BASE EQUIPOS'!$G$8:$H$22,2,0),"")</f>
        <v/>
      </c>
      <c r="E4744" s="241" t="str">
        <f>IF(C4744&lt;&gt;"",VLOOKUP(C4744,'BASE EQUIPOS'!$G$8:$I$22,3,0),"")</f>
        <v/>
      </c>
      <c r="F4744" s="241" t="str">
        <f>IF(C4744&lt;&gt;"",VLOOKUP(C4744,'BASE EQUIPOS'!$G$8:$J$22,4,0),"")</f>
        <v/>
      </c>
      <c r="G4744" s="242"/>
      <c r="H4744" s="233"/>
      <c r="I4744" s="241"/>
      <c r="J4744" s="241"/>
      <c r="K4744" s="241"/>
      <c r="L4744" s="239"/>
      <c r="M4744" s="244"/>
      <c r="N4744" s="245" t="str">
        <f t="shared" ca="1" si="512"/>
        <v/>
      </c>
      <c r="O4744" s="239"/>
      <c r="P4744" s="244"/>
      <c r="Q4744" s="245" t="str">
        <f t="shared" si="513"/>
        <v/>
      </c>
      <c r="U4744" s="246" t="str">
        <f>IFERROR(VLOOKUP(C4744,'BASE EQUIPOS'!$G$8:$O$22,9,0)," ")</f>
        <v xml:space="preserve"> </v>
      </c>
      <c r="V4744" s="232" t="str">
        <f t="shared" si="515"/>
        <v/>
      </c>
      <c r="W4744" s="232" t="str">
        <f t="shared" si="516"/>
        <v/>
      </c>
      <c r="X4744" s="232" t="str">
        <f>IFERROR(VLOOKUP(W4744,Datos!$P$4:$Q$18,2,0),"")</f>
        <v/>
      </c>
      <c r="Y4744" s="232" t="str">
        <f t="shared" si="517"/>
        <v/>
      </c>
      <c r="AA4744" s="314" t="str">
        <f t="shared" ca="1" si="514"/>
        <v/>
      </c>
    </row>
    <row r="4745" spans="1:27" x14ac:dyDescent="0.3">
      <c r="A4745" s="238"/>
      <c r="B4745" s="241" t="str">
        <f t="shared" si="518"/>
        <v/>
      </c>
      <c r="C4745" s="239"/>
      <c r="D4745" s="240" t="str">
        <f>IF(C4745&lt;&gt;"",VLOOKUP(C4745,'BASE EQUIPOS'!$G$8:$H$22,2,0),"")</f>
        <v/>
      </c>
      <c r="E4745" s="241" t="str">
        <f>IF(C4745&lt;&gt;"",VLOOKUP(C4745,'BASE EQUIPOS'!$G$8:$I$22,3,0),"")</f>
        <v/>
      </c>
      <c r="F4745" s="241" t="str">
        <f>IF(C4745&lt;&gt;"",VLOOKUP(C4745,'BASE EQUIPOS'!$G$8:$J$22,4,0),"")</f>
        <v/>
      </c>
      <c r="G4745" s="242"/>
      <c r="H4745" s="233"/>
      <c r="I4745" s="241"/>
      <c r="J4745" s="241"/>
      <c r="K4745" s="241"/>
      <c r="L4745" s="239"/>
      <c r="M4745" s="244"/>
      <c r="N4745" s="245" t="str">
        <f t="shared" ca="1" si="512"/>
        <v/>
      </c>
      <c r="O4745" s="239"/>
      <c r="P4745" s="244"/>
      <c r="Q4745" s="245" t="str">
        <f t="shared" si="513"/>
        <v/>
      </c>
      <c r="U4745" s="246" t="str">
        <f>IFERROR(VLOOKUP(C4745,'BASE EQUIPOS'!$G$8:$O$22,9,0)," ")</f>
        <v xml:space="preserve"> </v>
      </c>
      <c r="V4745" s="232" t="str">
        <f t="shared" si="515"/>
        <v/>
      </c>
      <c r="W4745" s="232" t="str">
        <f t="shared" si="516"/>
        <v/>
      </c>
      <c r="X4745" s="232" t="str">
        <f>IFERROR(VLOOKUP(W4745,Datos!$P$4:$Q$18,2,0),"")</f>
        <v/>
      </c>
      <c r="Y4745" s="232" t="str">
        <f t="shared" si="517"/>
        <v/>
      </c>
      <c r="AA4745" s="314" t="str">
        <f t="shared" ca="1" si="514"/>
        <v/>
      </c>
    </row>
    <row r="4746" spans="1:27" x14ac:dyDescent="0.3">
      <c r="A4746" s="238"/>
      <c r="B4746" s="241" t="str">
        <f t="shared" si="518"/>
        <v/>
      </c>
      <c r="C4746" s="239"/>
      <c r="D4746" s="240" t="str">
        <f>IF(C4746&lt;&gt;"",VLOOKUP(C4746,'BASE EQUIPOS'!$G$8:$H$22,2,0),"")</f>
        <v/>
      </c>
      <c r="E4746" s="241" t="str">
        <f>IF(C4746&lt;&gt;"",VLOOKUP(C4746,'BASE EQUIPOS'!$G$8:$I$22,3,0),"")</f>
        <v/>
      </c>
      <c r="F4746" s="241" t="str">
        <f>IF(C4746&lt;&gt;"",VLOOKUP(C4746,'BASE EQUIPOS'!$G$8:$J$22,4,0),"")</f>
        <v/>
      </c>
      <c r="G4746" s="242"/>
      <c r="H4746" s="233"/>
      <c r="I4746" s="241"/>
      <c r="J4746" s="241"/>
      <c r="K4746" s="241"/>
      <c r="L4746" s="239"/>
      <c r="M4746" s="244"/>
      <c r="N4746" s="245" t="str">
        <f t="shared" ca="1" si="512"/>
        <v/>
      </c>
      <c r="O4746" s="239"/>
      <c r="P4746" s="244"/>
      <c r="Q4746" s="245" t="str">
        <f t="shared" si="513"/>
        <v/>
      </c>
      <c r="U4746" s="246" t="str">
        <f>IFERROR(VLOOKUP(C4746,'BASE EQUIPOS'!$G$8:$O$22,9,0)," ")</f>
        <v xml:space="preserve"> </v>
      </c>
      <c r="V4746" s="232" t="str">
        <f t="shared" si="515"/>
        <v/>
      </c>
      <c r="W4746" s="232" t="str">
        <f t="shared" si="516"/>
        <v/>
      </c>
      <c r="X4746" s="232" t="str">
        <f>IFERROR(VLOOKUP(W4746,Datos!$P$4:$Q$18,2,0),"")</f>
        <v/>
      </c>
      <c r="Y4746" s="232" t="str">
        <f t="shared" si="517"/>
        <v/>
      </c>
      <c r="AA4746" s="314" t="str">
        <f t="shared" ca="1" si="514"/>
        <v/>
      </c>
    </row>
    <row r="4747" spans="1:27" x14ac:dyDescent="0.3">
      <c r="A4747" s="238"/>
      <c r="B4747" s="241" t="str">
        <f t="shared" si="518"/>
        <v/>
      </c>
      <c r="C4747" s="239"/>
      <c r="D4747" s="240" t="str">
        <f>IF(C4747&lt;&gt;"",VLOOKUP(C4747,'BASE EQUIPOS'!$G$8:$H$22,2,0),"")</f>
        <v/>
      </c>
      <c r="E4747" s="241" t="str">
        <f>IF(C4747&lt;&gt;"",VLOOKUP(C4747,'BASE EQUIPOS'!$G$8:$I$22,3,0),"")</f>
        <v/>
      </c>
      <c r="F4747" s="241" t="str">
        <f>IF(C4747&lt;&gt;"",VLOOKUP(C4747,'BASE EQUIPOS'!$G$8:$J$22,4,0),"")</f>
        <v/>
      </c>
      <c r="G4747" s="242"/>
      <c r="H4747" s="233"/>
      <c r="I4747" s="241"/>
      <c r="J4747" s="241"/>
      <c r="K4747" s="241"/>
      <c r="L4747" s="239"/>
      <c r="M4747" s="244"/>
      <c r="N4747" s="245" t="str">
        <f t="shared" ca="1" si="512"/>
        <v/>
      </c>
      <c r="O4747" s="239"/>
      <c r="P4747" s="244"/>
      <c r="Q4747" s="245" t="str">
        <f t="shared" si="513"/>
        <v/>
      </c>
      <c r="U4747" s="246" t="str">
        <f>IFERROR(VLOOKUP(C4747,'BASE EQUIPOS'!$G$8:$O$22,9,0)," ")</f>
        <v xml:space="preserve"> </v>
      </c>
      <c r="V4747" s="232" t="str">
        <f t="shared" si="515"/>
        <v/>
      </c>
      <c r="W4747" s="232" t="str">
        <f t="shared" si="516"/>
        <v/>
      </c>
      <c r="X4747" s="232" t="str">
        <f>IFERROR(VLOOKUP(W4747,Datos!$P$4:$Q$18,2,0),"")</f>
        <v/>
      </c>
      <c r="Y4747" s="232" t="str">
        <f t="shared" si="517"/>
        <v/>
      </c>
      <c r="AA4747" s="314" t="str">
        <f t="shared" ca="1" si="514"/>
        <v/>
      </c>
    </row>
    <row r="4748" spans="1:27" x14ac:dyDescent="0.3">
      <c r="A4748" s="238"/>
      <c r="B4748" s="241" t="str">
        <f t="shared" si="518"/>
        <v/>
      </c>
      <c r="C4748" s="239"/>
      <c r="D4748" s="240" t="str">
        <f>IF(C4748&lt;&gt;"",VLOOKUP(C4748,'BASE EQUIPOS'!$G$8:$H$22,2,0),"")</f>
        <v/>
      </c>
      <c r="E4748" s="241" t="str">
        <f>IF(C4748&lt;&gt;"",VLOOKUP(C4748,'BASE EQUIPOS'!$G$8:$I$22,3,0),"")</f>
        <v/>
      </c>
      <c r="F4748" s="241" t="str">
        <f>IF(C4748&lt;&gt;"",VLOOKUP(C4748,'BASE EQUIPOS'!$G$8:$J$22,4,0),"")</f>
        <v/>
      </c>
      <c r="G4748" s="242"/>
      <c r="H4748" s="233"/>
      <c r="I4748" s="241"/>
      <c r="J4748" s="241"/>
      <c r="K4748" s="241"/>
      <c r="L4748" s="239"/>
      <c r="M4748" s="244"/>
      <c r="N4748" s="245" t="str">
        <f t="shared" ca="1" si="512"/>
        <v/>
      </c>
      <c r="O4748" s="239"/>
      <c r="P4748" s="244"/>
      <c r="Q4748" s="245" t="str">
        <f t="shared" si="513"/>
        <v/>
      </c>
      <c r="U4748" s="246" t="str">
        <f>IFERROR(VLOOKUP(C4748,'BASE EQUIPOS'!$G$8:$O$22,9,0)," ")</f>
        <v xml:space="preserve"> </v>
      </c>
      <c r="V4748" s="232" t="str">
        <f t="shared" si="515"/>
        <v/>
      </c>
      <c r="W4748" s="232" t="str">
        <f t="shared" si="516"/>
        <v/>
      </c>
      <c r="X4748" s="232" t="str">
        <f>IFERROR(VLOOKUP(W4748,Datos!$P$4:$Q$18,2,0),"")</f>
        <v/>
      </c>
      <c r="Y4748" s="232" t="str">
        <f t="shared" si="517"/>
        <v/>
      </c>
      <c r="AA4748" s="314" t="str">
        <f t="shared" ca="1" si="514"/>
        <v/>
      </c>
    </row>
    <row r="4749" spans="1:27" x14ac:dyDescent="0.3">
      <c r="A4749" s="238"/>
      <c r="B4749" s="241" t="str">
        <f t="shared" si="518"/>
        <v/>
      </c>
      <c r="C4749" s="239"/>
      <c r="D4749" s="240" t="str">
        <f>IF(C4749&lt;&gt;"",VLOOKUP(C4749,'BASE EQUIPOS'!$G$8:$H$22,2,0),"")</f>
        <v/>
      </c>
      <c r="E4749" s="241" t="str">
        <f>IF(C4749&lt;&gt;"",VLOOKUP(C4749,'BASE EQUIPOS'!$G$8:$I$22,3,0),"")</f>
        <v/>
      </c>
      <c r="F4749" s="241" t="str">
        <f>IF(C4749&lt;&gt;"",VLOOKUP(C4749,'BASE EQUIPOS'!$G$8:$J$22,4,0),"")</f>
        <v/>
      </c>
      <c r="G4749" s="242"/>
      <c r="H4749" s="233"/>
      <c r="I4749" s="241"/>
      <c r="J4749" s="241"/>
      <c r="K4749" s="241"/>
      <c r="L4749" s="239"/>
      <c r="M4749" s="244"/>
      <c r="N4749" s="245" t="str">
        <f t="shared" ca="1" si="512"/>
        <v/>
      </c>
      <c r="O4749" s="239"/>
      <c r="P4749" s="244"/>
      <c r="Q4749" s="245" t="str">
        <f t="shared" si="513"/>
        <v/>
      </c>
      <c r="U4749" s="246" t="str">
        <f>IFERROR(VLOOKUP(C4749,'BASE EQUIPOS'!$G$8:$O$22,9,0)," ")</f>
        <v xml:space="preserve"> </v>
      </c>
      <c r="V4749" s="232" t="str">
        <f t="shared" si="515"/>
        <v/>
      </c>
      <c r="W4749" s="232" t="str">
        <f t="shared" si="516"/>
        <v/>
      </c>
      <c r="X4749" s="232" t="str">
        <f>IFERROR(VLOOKUP(W4749,Datos!$P$4:$Q$18,2,0),"")</f>
        <v/>
      </c>
      <c r="Y4749" s="232" t="str">
        <f t="shared" si="517"/>
        <v/>
      </c>
      <c r="AA4749" s="314" t="str">
        <f t="shared" ca="1" si="514"/>
        <v/>
      </c>
    </row>
    <row r="4750" spans="1:27" x14ac:dyDescent="0.3">
      <c r="A4750" s="238"/>
      <c r="B4750" s="241" t="str">
        <f t="shared" si="518"/>
        <v/>
      </c>
      <c r="C4750" s="239"/>
      <c r="D4750" s="240" t="str">
        <f>IF(C4750&lt;&gt;"",VLOOKUP(C4750,'BASE EQUIPOS'!$G$8:$H$22,2,0),"")</f>
        <v/>
      </c>
      <c r="E4750" s="241" t="str">
        <f>IF(C4750&lt;&gt;"",VLOOKUP(C4750,'BASE EQUIPOS'!$G$8:$I$22,3,0),"")</f>
        <v/>
      </c>
      <c r="F4750" s="241" t="str">
        <f>IF(C4750&lt;&gt;"",VLOOKUP(C4750,'BASE EQUIPOS'!$G$8:$J$22,4,0),"")</f>
        <v/>
      </c>
      <c r="G4750" s="242"/>
      <c r="H4750" s="233"/>
      <c r="I4750" s="241"/>
      <c r="J4750" s="241"/>
      <c r="K4750" s="241"/>
      <c r="L4750" s="239"/>
      <c r="M4750" s="244"/>
      <c r="N4750" s="245" t="str">
        <f t="shared" ca="1" si="512"/>
        <v/>
      </c>
      <c r="O4750" s="239"/>
      <c r="P4750" s="244"/>
      <c r="Q4750" s="245" t="str">
        <f t="shared" si="513"/>
        <v/>
      </c>
      <c r="U4750" s="246" t="str">
        <f>IFERROR(VLOOKUP(C4750,'BASE EQUIPOS'!$G$8:$O$22,9,0)," ")</f>
        <v xml:space="preserve"> </v>
      </c>
      <c r="V4750" s="232" t="str">
        <f t="shared" si="515"/>
        <v/>
      </c>
      <c r="W4750" s="232" t="str">
        <f t="shared" si="516"/>
        <v/>
      </c>
      <c r="X4750" s="232" t="str">
        <f>IFERROR(VLOOKUP(W4750,Datos!$P$4:$Q$18,2,0),"")</f>
        <v/>
      </c>
      <c r="Y4750" s="232" t="str">
        <f t="shared" si="517"/>
        <v/>
      </c>
      <c r="AA4750" s="314" t="str">
        <f t="shared" ca="1" si="514"/>
        <v/>
      </c>
    </row>
    <row r="4751" spans="1:27" x14ac:dyDescent="0.3">
      <c r="A4751" s="238"/>
      <c r="B4751" s="241" t="str">
        <f t="shared" si="518"/>
        <v/>
      </c>
      <c r="C4751" s="239"/>
      <c r="D4751" s="240" t="str">
        <f>IF(C4751&lt;&gt;"",VLOOKUP(C4751,'BASE EQUIPOS'!$G$8:$H$22,2,0),"")</f>
        <v/>
      </c>
      <c r="E4751" s="241" t="str">
        <f>IF(C4751&lt;&gt;"",VLOOKUP(C4751,'BASE EQUIPOS'!$G$8:$I$22,3,0),"")</f>
        <v/>
      </c>
      <c r="F4751" s="241" t="str">
        <f>IF(C4751&lt;&gt;"",VLOOKUP(C4751,'BASE EQUIPOS'!$G$8:$J$22,4,0),"")</f>
        <v/>
      </c>
      <c r="G4751" s="242"/>
      <c r="H4751" s="233"/>
      <c r="I4751" s="241"/>
      <c r="J4751" s="241"/>
      <c r="K4751" s="241"/>
      <c r="L4751" s="239"/>
      <c r="M4751" s="244"/>
      <c r="N4751" s="245" t="str">
        <f t="shared" ca="1" si="512"/>
        <v/>
      </c>
      <c r="O4751" s="239"/>
      <c r="P4751" s="244"/>
      <c r="Q4751" s="245" t="str">
        <f t="shared" si="513"/>
        <v/>
      </c>
      <c r="U4751" s="246" t="str">
        <f>IFERROR(VLOOKUP(C4751,'BASE EQUIPOS'!$G$8:$O$22,9,0)," ")</f>
        <v xml:space="preserve"> </v>
      </c>
      <c r="V4751" s="232" t="str">
        <f t="shared" si="515"/>
        <v/>
      </c>
      <c r="W4751" s="232" t="str">
        <f t="shared" si="516"/>
        <v/>
      </c>
      <c r="X4751" s="232" t="str">
        <f>IFERROR(VLOOKUP(W4751,Datos!$P$4:$Q$18,2,0),"")</f>
        <v/>
      </c>
      <c r="Y4751" s="232" t="str">
        <f t="shared" si="517"/>
        <v/>
      </c>
      <c r="AA4751" s="314" t="str">
        <f t="shared" ca="1" si="514"/>
        <v/>
      </c>
    </row>
    <row r="4752" spans="1:27" x14ac:dyDescent="0.3">
      <c r="A4752" s="238"/>
      <c r="B4752" s="241" t="str">
        <f t="shared" si="518"/>
        <v/>
      </c>
      <c r="C4752" s="239"/>
      <c r="D4752" s="240" t="str">
        <f>IF(C4752&lt;&gt;"",VLOOKUP(C4752,'BASE EQUIPOS'!$G$8:$H$22,2,0),"")</f>
        <v/>
      </c>
      <c r="E4752" s="241" t="str">
        <f>IF(C4752&lt;&gt;"",VLOOKUP(C4752,'BASE EQUIPOS'!$G$8:$I$22,3,0),"")</f>
        <v/>
      </c>
      <c r="F4752" s="241" t="str">
        <f>IF(C4752&lt;&gt;"",VLOOKUP(C4752,'BASE EQUIPOS'!$G$8:$J$22,4,0),"")</f>
        <v/>
      </c>
      <c r="G4752" s="242"/>
      <c r="H4752" s="233"/>
      <c r="I4752" s="241"/>
      <c r="J4752" s="241"/>
      <c r="K4752" s="241"/>
      <c r="L4752" s="239"/>
      <c r="M4752" s="244"/>
      <c r="N4752" s="245" t="str">
        <f t="shared" ref="N4752:N4815" ca="1" si="519">IF(M4752="","",IF(O4752="",NOW()*24-(L4752+M4752)*24,"Mtto. Terminado"))</f>
        <v/>
      </c>
      <c r="O4752" s="239"/>
      <c r="P4752" s="244"/>
      <c r="Q4752" s="245" t="str">
        <f t="shared" ref="Q4752:Q4815" si="520">IF(O4752="","",IF(P4752="","",(O4752+P4752)*24-(L4752+M4752)*24))</f>
        <v/>
      </c>
      <c r="U4752" s="246" t="str">
        <f>IFERROR(VLOOKUP(C4752,'BASE EQUIPOS'!$G$8:$O$22,9,0)," ")</f>
        <v xml:space="preserve"> </v>
      </c>
      <c r="V4752" s="232" t="str">
        <f t="shared" si="515"/>
        <v/>
      </c>
      <c r="W4752" s="232" t="str">
        <f t="shared" si="516"/>
        <v/>
      </c>
      <c r="X4752" s="232" t="str">
        <f>IFERROR(VLOOKUP(W4752,Datos!$P$4:$Q$18,2,0),"")</f>
        <v/>
      </c>
      <c r="Y4752" s="232" t="str">
        <f t="shared" si="517"/>
        <v/>
      </c>
      <c r="AA4752" s="314" t="str">
        <f t="shared" ca="1" si="514"/>
        <v/>
      </c>
    </row>
    <row r="4753" spans="1:27" x14ac:dyDescent="0.3">
      <c r="A4753" s="238"/>
      <c r="B4753" s="241" t="str">
        <f t="shared" si="518"/>
        <v/>
      </c>
      <c r="C4753" s="239"/>
      <c r="D4753" s="240" t="str">
        <f>IF(C4753&lt;&gt;"",VLOOKUP(C4753,'BASE EQUIPOS'!$G$8:$H$22,2,0),"")</f>
        <v/>
      </c>
      <c r="E4753" s="241" t="str">
        <f>IF(C4753&lt;&gt;"",VLOOKUP(C4753,'BASE EQUIPOS'!$G$8:$I$22,3,0),"")</f>
        <v/>
      </c>
      <c r="F4753" s="241" t="str">
        <f>IF(C4753&lt;&gt;"",VLOOKUP(C4753,'BASE EQUIPOS'!$G$8:$J$22,4,0),"")</f>
        <v/>
      </c>
      <c r="G4753" s="242"/>
      <c r="H4753" s="233"/>
      <c r="I4753" s="241"/>
      <c r="J4753" s="241"/>
      <c r="K4753" s="241"/>
      <c r="L4753" s="239"/>
      <c r="M4753" s="244"/>
      <c r="N4753" s="245" t="str">
        <f t="shared" ca="1" si="519"/>
        <v/>
      </c>
      <c r="O4753" s="239"/>
      <c r="P4753" s="244"/>
      <c r="Q4753" s="245" t="str">
        <f t="shared" si="520"/>
        <v/>
      </c>
      <c r="U4753" s="246" t="str">
        <f>IFERROR(VLOOKUP(C4753,'BASE EQUIPOS'!$G$8:$O$22,9,0)," ")</f>
        <v xml:space="preserve"> </v>
      </c>
      <c r="V4753" s="232" t="str">
        <f t="shared" si="515"/>
        <v/>
      </c>
      <c r="W4753" s="232" t="str">
        <f t="shared" si="516"/>
        <v/>
      </c>
      <c r="X4753" s="232" t="str">
        <f>IFERROR(VLOOKUP(W4753,Datos!$P$4:$Q$18,2,0),"")</f>
        <v/>
      </c>
      <c r="Y4753" s="232" t="str">
        <f t="shared" si="517"/>
        <v/>
      </c>
      <c r="AA4753" s="314" t="str">
        <f t="shared" ref="AA4753:AA4816" ca="1" si="521">IF(N4753="Mtto. Terminado",1,"")</f>
        <v/>
      </c>
    </row>
    <row r="4754" spans="1:27" x14ac:dyDescent="0.3">
      <c r="A4754" s="238"/>
      <c r="B4754" s="241" t="str">
        <f t="shared" si="518"/>
        <v/>
      </c>
      <c r="C4754" s="239"/>
      <c r="D4754" s="240" t="str">
        <f>IF(C4754&lt;&gt;"",VLOOKUP(C4754,'BASE EQUIPOS'!$G$8:$H$22,2,0),"")</f>
        <v/>
      </c>
      <c r="E4754" s="241" t="str">
        <f>IF(C4754&lt;&gt;"",VLOOKUP(C4754,'BASE EQUIPOS'!$G$8:$I$22,3,0),"")</f>
        <v/>
      </c>
      <c r="F4754" s="241" t="str">
        <f>IF(C4754&lt;&gt;"",VLOOKUP(C4754,'BASE EQUIPOS'!$G$8:$J$22,4,0),"")</f>
        <v/>
      </c>
      <c r="G4754" s="242"/>
      <c r="H4754" s="233"/>
      <c r="I4754" s="241"/>
      <c r="J4754" s="241"/>
      <c r="K4754" s="241"/>
      <c r="L4754" s="239"/>
      <c r="M4754" s="244"/>
      <c r="N4754" s="245" t="str">
        <f t="shared" ca="1" si="519"/>
        <v/>
      </c>
      <c r="O4754" s="239"/>
      <c r="P4754" s="244"/>
      <c r="Q4754" s="245" t="str">
        <f t="shared" si="520"/>
        <v/>
      </c>
      <c r="U4754" s="246" t="str">
        <f>IFERROR(VLOOKUP(C4754,'BASE EQUIPOS'!$G$8:$O$22,9,0)," ")</f>
        <v xml:space="preserve"> </v>
      </c>
      <c r="V4754" s="232" t="str">
        <f t="shared" si="515"/>
        <v/>
      </c>
      <c r="W4754" s="232" t="str">
        <f t="shared" si="516"/>
        <v/>
      </c>
      <c r="X4754" s="232" t="str">
        <f>IFERROR(VLOOKUP(W4754,Datos!$P$4:$Q$18,2,0),"")</f>
        <v/>
      </c>
      <c r="Y4754" s="232" t="str">
        <f t="shared" si="517"/>
        <v/>
      </c>
      <c r="AA4754" s="314" t="str">
        <f t="shared" ca="1" si="521"/>
        <v/>
      </c>
    </row>
    <row r="4755" spans="1:27" x14ac:dyDescent="0.3">
      <c r="A4755" s="238"/>
      <c r="B4755" s="241" t="str">
        <f t="shared" si="518"/>
        <v/>
      </c>
      <c r="C4755" s="239"/>
      <c r="D4755" s="240" t="str">
        <f>IF(C4755&lt;&gt;"",VLOOKUP(C4755,'BASE EQUIPOS'!$G$8:$H$22,2,0),"")</f>
        <v/>
      </c>
      <c r="E4755" s="241" t="str">
        <f>IF(C4755&lt;&gt;"",VLOOKUP(C4755,'BASE EQUIPOS'!$G$8:$I$22,3,0),"")</f>
        <v/>
      </c>
      <c r="F4755" s="241" t="str">
        <f>IF(C4755&lt;&gt;"",VLOOKUP(C4755,'BASE EQUIPOS'!$G$8:$J$22,4,0),"")</f>
        <v/>
      </c>
      <c r="G4755" s="242"/>
      <c r="H4755" s="233"/>
      <c r="I4755" s="241"/>
      <c r="J4755" s="241"/>
      <c r="K4755" s="241"/>
      <c r="L4755" s="239"/>
      <c r="M4755" s="244"/>
      <c r="N4755" s="245" t="str">
        <f t="shared" ca="1" si="519"/>
        <v/>
      </c>
      <c r="O4755" s="239"/>
      <c r="P4755" s="244"/>
      <c r="Q4755" s="245" t="str">
        <f t="shared" si="520"/>
        <v/>
      </c>
      <c r="U4755" s="246" t="str">
        <f>IFERROR(VLOOKUP(C4755,'BASE EQUIPOS'!$G$8:$O$22,9,0)," ")</f>
        <v xml:space="preserve"> </v>
      </c>
      <c r="V4755" s="232" t="str">
        <f t="shared" si="515"/>
        <v/>
      </c>
      <c r="W4755" s="232" t="str">
        <f t="shared" si="516"/>
        <v/>
      </c>
      <c r="X4755" s="232" t="str">
        <f>IFERROR(VLOOKUP(W4755,Datos!$P$4:$Q$18,2,0),"")</f>
        <v/>
      </c>
      <c r="Y4755" s="232" t="str">
        <f t="shared" si="517"/>
        <v/>
      </c>
      <c r="AA4755" s="314" t="str">
        <f t="shared" ca="1" si="521"/>
        <v/>
      </c>
    </row>
    <row r="4756" spans="1:27" x14ac:dyDescent="0.3">
      <c r="A4756" s="238"/>
      <c r="B4756" s="241" t="str">
        <f t="shared" si="518"/>
        <v/>
      </c>
      <c r="C4756" s="239"/>
      <c r="D4756" s="240" t="str">
        <f>IF(C4756&lt;&gt;"",VLOOKUP(C4756,'BASE EQUIPOS'!$G$8:$H$22,2,0),"")</f>
        <v/>
      </c>
      <c r="E4756" s="241" t="str">
        <f>IF(C4756&lt;&gt;"",VLOOKUP(C4756,'BASE EQUIPOS'!$G$8:$I$22,3,0),"")</f>
        <v/>
      </c>
      <c r="F4756" s="241" t="str">
        <f>IF(C4756&lt;&gt;"",VLOOKUP(C4756,'BASE EQUIPOS'!$G$8:$J$22,4,0),"")</f>
        <v/>
      </c>
      <c r="G4756" s="242"/>
      <c r="H4756" s="233"/>
      <c r="I4756" s="241"/>
      <c r="J4756" s="241"/>
      <c r="K4756" s="241"/>
      <c r="L4756" s="239"/>
      <c r="M4756" s="244"/>
      <c r="N4756" s="245" t="str">
        <f t="shared" ca="1" si="519"/>
        <v/>
      </c>
      <c r="O4756" s="239"/>
      <c r="P4756" s="244"/>
      <c r="Q4756" s="245" t="str">
        <f t="shared" si="520"/>
        <v/>
      </c>
      <c r="U4756" s="246" t="str">
        <f>IFERROR(VLOOKUP(C4756,'BASE EQUIPOS'!$G$8:$O$22,9,0)," ")</f>
        <v xml:space="preserve"> </v>
      </c>
      <c r="V4756" s="232" t="str">
        <f t="shared" si="515"/>
        <v/>
      </c>
      <c r="W4756" s="232" t="str">
        <f t="shared" si="516"/>
        <v/>
      </c>
      <c r="X4756" s="232" t="str">
        <f>IFERROR(VLOOKUP(W4756,Datos!$P$4:$Q$18,2,0),"")</f>
        <v/>
      </c>
      <c r="Y4756" s="232" t="str">
        <f t="shared" si="517"/>
        <v/>
      </c>
      <c r="AA4756" s="314" t="str">
        <f t="shared" ca="1" si="521"/>
        <v/>
      </c>
    </row>
    <row r="4757" spans="1:27" x14ac:dyDescent="0.3">
      <c r="A4757" s="238"/>
      <c r="B4757" s="241" t="str">
        <f t="shared" si="518"/>
        <v/>
      </c>
      <c r="C4757" s="239"/>
      <c r="D4757" s="240" t="str">
        <f>IF(C4757&lt;&gt;"",VLOOKUP(C4757,'BASE EQUIPOS'!$G$8:$H$22,2,0),"")</f>
        <v/>
      </c>
      <c r="E4757" s="241" t="str">
        <f>IF(C4757&lt;&gt;"",VLOOKUP(C4757,'BASE EQUIPOS'!$G$8:$I$22,3,0),"")</f>
        <v/>
      </c>
      <c r="F4757" s="241" t="str">
        <f>IF(C4757&lt;&gt;"",VLOOKUP(C4757,'BASE EQUIPOS'!$G$8:$J$22,4,0),"")</f>
        <v/>
      </c>
      <c r="G4757" s="242"/>
      <c r="H4757" s="233"/>
      <c r="I4757" s="241"/>
      <c r="J4757" s="241"/>
      <c r="K4757" s="241"/>
      <c r="L4757" s="239"/>
      <c r="M4757" s="244"/>
      <c r="N4757" s="245" t="str">
        <f t="shared" ca="1" si="519"/>
        <v/>
      </c>
      <c r="O4757" s="239"/>
      <c r="P4757" s="244"/>
      <c r="Q4757" s="245" t="str">
        <f t="shared" si="520"/>
        <v/>
      </c>
      <c r="U4757" s="246" t="str">
        <f>IFERROR(VLOOKUP(C4757,'BASE EQUIPOS'!$G$8:$O$22,9,0)," ")</f>
        <v xml:space="preserve"> </v>
      </c>
      <c r="V4757" s="232" t="str">
        <f t="shared" ref="V4757:V4820" si="522">IF(G4757="MTTO. SISTEMÁTICO","PREVENTIVA",IF(G4757="MTTO. PREDICTIVO","INSPECCIÓN",""))</f>
        <v/>
      </c>
      <c r="W4757" s="232" t="str">
        <f t="shared" ref="W4757:W4820" si="523">CONCATENATE(D4757,I4757)</f>
        <v/>
      </c>
      <c r="X4757" s="232" t="str">
        <f>IFERROR(VLOOKUP(W4757,Datos!$P$4:$Q$18,2,0),"")</f>
        <v/>
      </c>
      <c r="Y4757" s="232" t="str">
        <f t="shared" ref="Y4757:Y4820" si="524">IF(A4757="OT CORRECTIVA",1,IF(A4757="OT PREVENTIVA",2,IF(A4757="HOJA INSPECCIÓN",3,"")))</f>
        <v/>
      </c>
      <c r="AA4757" s="314" t="str">
        <f t="shared" ca="1" si="521"/>
        <v/>
      </c>
    </row>
    <row r="4758" spans="1:27" x14ac:dyDescent="0.3">
      <c r="A4758" s="238"/>
      <c r="B4758" s="241" t="str">
        <f t="shared" si="518"/>
        <v/>
      </c>
      <c r="C4758" s="239"/>
      <c r="D4758" s="240" t="str">
        <f>IF(C4758&lt;&gt;"",VLOOKUP(C4758,'BASE EQUIPOS'!$G$8:$H$22,2,0),"")</f>
        <v/>
      </c>
      <c r="E4758" s="241" t="str">
        <f>IF(C4758&lt;&gt;"",VLOOKUP(C4758,'BASE EQUIPOS'!$G$8:$I$22,3,0),"")</f>
        <v/>
      </c>
      <c r="F4758" s="241" t="str">
        <f>IF(C4758&lt;&gt;"",VLOOKUP(C4758,'BASE EQUIPOS'!$G$8:$J$22,4,0),"")</f>
        <v/>
      </c>
      <c r="G4758" s="242"/>
      <c r="H4758" s="233"/>
      <c r="I4758" s="241"/>
      <c r="J4758" s="241"/>
      <c r="K4758" s="241"/>
      <c r="L4758" s="239"/>
      <c r="M4758" s="244"/>
      <c r="N4758" s="245" t="str">
        <f t="shared" ca="1" si="519"/>
        <v/>
      </c>
      <c r="O4758" s="239"/>
      <c r="P4758" s="244"/>
      <c r="Q4758" s="245" t="str">
        <f t="shared" si="520"/>
        <v/>
      </c>
      <c r="U4758" s="246" t="str">
        <f>IFERROR(VLOOKUP(C4758,'BASE EQUIPOS'!$G$8:$O$22,9,0)," ")</f>
        <v xml:space="preserve"> </v>
      </c>
      <c r="V4758" s="232" t="str">
        <f t="shared" si="522"/>
        <v/>
      </c>
      <c r="W4758" s="232" t="str">
        <f t="shared" si="523"/>
        <v/>
      </c>
      <c r="X4758" s="232" t="str">
        <f>IFERROR(VLOOKUP(W4758,Datos!$P$4:$Q$18,2,0),"")</f>
        <v/>
      </c>
      <c r="Y4758" s="232" t="str">
        <f t="shared" si="524"/>
        <v/>
      </c>
      <c r="AA4758" s="314" t="str">
        <f t="shared" ca="1" si="521"/>
        <v/>
      </c>
    </row>
    <row r="4759" spans="1:27" x14ac:dyDescent="0.3">
      <c r="A4759" s="238"/>
      <c r="B4759" s="241" t="str">
        <f t="shared" si="518"/>
        <v/>
      </c>
      <c r="C4759" s="239"/>
      <c r="D4759" s="240" t="str">
        <f>IF(C4759&lt;&gt;"",VLOOKUP(C4759,'BASE EQUIPOS'!$G$8:$H$22,2,0),"")</f>
        <v/>
      </c>
      <c r="E4759" s="241" t="str">
        <f>IF(C4759&lt;&gt;"",VLOOKUP(C4759,'BASE EQUIPOS'!$G$8:$I$22,3,0),"")</f>
        <v/>
      </c>
      <c r="F4759" s="241" t="str">
        <f>IF(C4759&lt;&gt;"",VLOOKUP(C4759,'BASE EQUIPOS'!$G$8:$J$22,4,0),"")</f>
        <v/>
      </c>
      <c r="G4759" s="242"/>
      <c r="H4759" s="233"/>
      <c r="I4759" s="241"/>
      <c r="J4759" s="241"/>
      <c r="K4759" s="241"/>
      <c r="L4759" s="239"/>
      <c r="M4759" s="244"/>
      <c r="N4759" s="245" t="str">
        <f t="shared" ca="1" si="519"/>
        <v/>
      </c>
      <c r="O4759" s="239"/>
      <c r="P4759" s="244"/>
      <c r="Q4759" s="245" t="str">
        <f t="shared" si="520"/>
        <v/>
      </c>
      <c r="U4759" s="246" t="str">
        <f>IFERROR(VLOOKUP(C4759,'BASE EQUIPOS'!$G$8:$O$22,9,0)," ")</f>
        <v xml:space="preserve"> </v>
      </c>
      <c r="V4759" s="232" t="str">
        <f t="shared" si="522"/>
        <v/>
      </c>
      <c r="W4759" s="232" t="str">
        <f t="shared" si="523"/>
        <v/>
      </c>
      <c r="X4759" s="232" t="str">
        <f>IFERROR(VLOOKUP(W4759,Datos!$P$4:$Q$18,2,0),"")</f>
        <v/>
      </c>
      <c r="Y4759" s="232" t="str">
        <f t="shared" si="524"/>
        <v/>
      </c>
      <c r="AA4759" s="314" t="str">
        <f t="shared" ca="1" si="521"/>
        <v/>
      </c>
    </row>
    <row r="4760" spans="1:27" x14ac:dyDescent="0.3">
      <c r="A4760" s="238"/>
      <c r="B4760" s="241" t="str">
        <f t="shared" si="518"/>
        <v/>
      </c>
      <c r="C4760" s="239"/>
      <c r="D4760" s="240" t="str">
        <f>IF(C4760&lt;&gt;"",VLOOKUP(C4760,'BASE EQUIPOS'!$G$8:$H$22,2,0),"")</f>
        <v/>
      </c>
      <c r="E4760" s="241" t="str">
        <f>IF(C4760&lt;&gt;"",VLOOKUP(C4760,'BASE EQUIPOS'!$G$8:$I$22,3,0),"")</f>
        <v/>
      </c>
      <c r="F4760" s="241" t="str">
        <f>IF(C4760&lt;&gt;"",VLOOKUP(C4760,'BASE EQUIPOS'!$G$8:$J$22,4,0),"")</f>
        <v/>
      </c>
      <c r="G4760" s="242"/>
      <c r="H4760" s="233"/>
      <c r="I4760" s="241"/>
      <c r="J4760" s="241"/>
      <c r="K4760" s="241"/>
      <c r="L4760" s="239"/>
      <c r="M4760" s="244"/>
      <c r="N4760" s="245" t="str">
        <f t="shared" ca="1" si="519"/>
        <v/>
      </c>
      <c r="O4760" s="239"/>
      <c r="P4760" s="244"/>
      <c r="Q4760" s="245" t="str">
        <f t="shared" si="520"/>
        <v/>
      </c>
      <c r="U4760" s="246" t="str">
        <f>IFERROR(VLOOKUP(C4760,'BASE EQUIPOS'!$G$8:$O$22,9,0)," ")</f>
        <v xml:space="preserve"> </v>
      </c>
      <c r="V4760" s="232" t="str">
        <f t="shared" si="522"/>
        <v/>
      </c>
      <c r="W4760" s="232" t="str">
        <f t="shared" si="523"/>
        <v/>
      </c>
      <c r="X4760" s="232" t="str">
        <f>IFERROR(VLOOKUP(W4760,Datos!$P$4:$Q$18,2,0),"")</f>
        <v/>
      </c>
      <c r="Y4760" s="232" t="str">
        <f t="shared" si="524"/>
        <v/>
      </c>
      <c r="AA4760" s="314" t="str">
        <f t="shared" ca="1" si="521"/>
        <v/>
      </c>
    </row>
    <row r="4761" spans="1:27" x14ac:dyDescent="0.3">
      <c r="A4761" s="238"/>
      <c r="B4761" s="241" t="str">
        <f t="shared" si="518"/>
        <v/>
      </c>
      <c r="C4761" s="239"/>
      <c r="D4761" s="240" t="str">
        <f>IF(C4761&lt;&gt;"",VLOOKUP(C4761,'BASE EQUIPOS'!$G$8:$H$22,2,0),"")</f>
        <v/>
      </c>
      <c r="E4761" s="241" t="str">
        <f>IF(C4761&lt;&gt;"",VLOOKUP(C4761,'BASE EQUIPOS'!$G$8:$I$22,3,0),"")</f>
        <v/>
      </c>
      <c r="F4761" s="241" t="str">
        <f>IF(C4761&lt;&gt;"",VLOOKUP(C4761,'BASE EQUIPOS'!$G$8:$J$22,4,0),"")</f>
        <v/>
      </c>
      <c r="G4761" s="242"/>
      <c r="H4761" s="233"/>
      <c r="I4761" s="241"/>
      <c r="J4761" s="241"/>
      <c r="K4761" s="241"/>
      <c r="L4761" s="239"/>
      <c r="M4761" s="244"/>
      <c r="N4761" s="245" t="str">
        <f t="shared" ca="1" si="519"/>
        <v/>
      </c>
      <c r="O4761" s="239"/>
      <c r="P4761" s="244"/>
      <c r="Q4761" s="245" t="str">
        <f t="shared" si="520"/>
        <v/>
      </c>
      <c r="U4761" s="246" t="str">
        <f>IFERROR(VLOOKUP(C4761,'BASE EQUIPOS'!$G$8:$O$22,9,0)," ")</f>
        <v xml:space="preserve"> </v>
      </c>
      <c r="V4761" s="232" t="str">
        <f t="shared" si="522"/>
        <v/>
      </c>
      <c r="W4761" s="232" t="str">
        <f t="shared" si="523"/>
        <v/>
      </c>
      <c r="X4761" s="232" t="str">
        <f>IFERROR(VLOOKUP(W4761,Datos!$P$4:$Q$18,2,0),"")</f>
        <v/>
      </c>
      <c r="Y4761" s="232" t="str">
        <f t="shared" si="524"/>
        <v/>
      </c>
      <c r="AA4761" s="314" t="str">
        <f t="shared" ca="1" si="521"/>
        <v/>
      </c>
    </row>
    <row r="4762" spans="1:27" x14ac:dyDescent="0.3">
      <c r="A4762" s="238"/>
      <c r="B4762" s="241" t="str">
        <f t="shared" si="518"/>
        <v/>
      </c>
      <c r="C4762" s="239"/>
      <c r="D4762" s="240" t="str">
        <f>IF(C4762&lt;&gt;"",VLOOKUP(C4762,'BASE EQUIPOS'!$G$8:$H$22,2,0),"")</f>
        <v/>
      </c>
      <c r="E4762" s="241" t="str">
        <f>IF(C4762&lt;&gt;"",VLOOKUP(C4762,'BASE EQUIPOS'!$G$8:$I$22,3,0),"")</f>
        <v/>
      </c>
      <c r="F4762" s="241" t="str">
        <f>IF(C4762&lt;&gt;"",VLOOKUP(C4762,'BASE EQUIPOS'!$G$8:$J$22,4,0),"")</f>
        <v/>
      </c>
      <c r="G4762" s="242"/>
      <c r="H4762" s="233"/>
      <c r="I4762" s="241"/>
      <c r="J4762" s="241"/>
      <c r="K4762" s="241"/>
      <c r="L4762" s="239"/>
      <c r="M4762" s="244"/>
      <c r="N4762" s="245" t="str">
        <f t="shared" ca="1" si="519"/>
        <v/>
      </c>
      <c r="O4762" s="239"/>
      <c r="P4762" s="244"/>
      <c r="Q4762" s="245" t="str">
        <f t="shared" si="520"/>
        <v/>
      </c>
      <c r="U4762" s="246" t="str">
        <f>IFERROR(VLOOKUP(C4762,'BASE EQUIPOS'!$G$8:$O$22,9,0)," ")</f>
        <v xml:space="preserve"> </v>
      </c>
      <c r="V4762" s="232" t="str">
        <f t="shared" si="522"/>
        <v/>
      </c>
      <c r="W4762" s="232" t="str">
        <f t="shared" si="523"/>
        <v/>
      </c>
      <c r="X4762" s="232" t="str">
        <f>IFERROR(VLOOKUP(W4762,Datos!$P$4:$Q$18,2,0),"")</f>
        <v/>
      </c>
      <c r="Y4762" s="232" t="str">
        <f t="shared" si="524"/>
        <v/>
      </c>
      <c r="AA4762" s="314" t="str">
        <f t="shared" ca="1" si="521"/>
        <v/>
      </c>
    </row>
    <row r="4763" spans="1:27" x14ac:dyDescent="0.3">
      <c r="A4763" s="238"/>
      <c r="B4763" s="241" t="str">
        <f t="shared" si="518"/>
        <v/>
      </c>
      <c r="C4763" s="239"/>
      <c r="D4763" s="240" t="str">
        <f>IF(C4763&lt;&gt;"",VLOOKUP(C4763,'BASE EQUIPOS'!$G$8:$H$22,2,0),"")</f>
        <v/>
      </c>
      <c r="E4763" s="241" t="str">
        <f>IF(C4763&lt;&gt;"",VLOOKUP(C4763,'BASE EQUIPOS'!$G$8:$I$22,3,0),"")</f>
        <v/>
      </c>
      <c r="F4763" s="241" t="str">
        <f>IF(C4763&lt;&gt;"",VLOOKUP(C4763,'BASE EQUIPOS'!$G$8:$J$22,4,0),"")</f>
        <v/>
      </c>
      <c r="G4763" s="242"/>
      <c r="H4763" s="233"/>
      <c r="I4763" s="241"/>
      <c r="J4763" s="241"/>
      <c r="K4763" s="241"/>
      <c r="L4763" s="239"/>
      <c r="M4763" s="244"/>
      <c r="N4763" s="245" t="str">
        <f t="shared" ca="1" si="519"/>
        <v/>
      </c>
      <c r="O4763" s="239"/>
      <c r="P4763" s="244"/>
      <c r="Q4763" s="245" t="str">
        <f t="shared" si="520"/>
        <v/>
      </c>
      <c r="U4763" s="246" t="str">
        <f>IFERROR(VLOOKUP(C4763,'BASE EQUIPOS'!$G$8:$O$22,9,0)," ")</f>
        <v xml:space="preserve"> </v>
      </c>
      <c r="V4763" s="232" t="str">
        <f t="shared" si="522"/>
        <v/>
      </c>
      <c r="W4763" s="232" t="str">
        <f t="shared" si="523"/>
        <v/>
      </c>
      <c r="X4763" s="232" t="str">
        <f>IFERROR(VLOOKUP(W4763,Datos!$P$4:$Q$18,2,0),"")</f>
        <v/>
      </c>
      <c r="Y4763" s="232" t="str">
        <f t="shared" si="524"/>
        <v/>
      </c>
      <c r="AA4763" s="314" t="str">
        <f t="shared" ca="1" si="521"/>
        <v/>
      </c>
    </row>
    <row r="4764" spans="1:27" x14ac:dyDescent="0.3">
      <c r="A4764" s="238"/>
      <c r="B4764" s="241" t="str">
        <f t="shared" ref="B4764:B4827" si="525">IF(C4764&lt;&gt;"",B4763+1,"")</f>
        <v/>
      </c>
      <c r="C4764" s="239"/>
      <c r="D4764" s="240" t="str">
        <f>IF(C4764&lt;&gt;"",VLOOKUP(C4764,'BASE EQUIPOS'!$G$8:$H$22,2,0),"")</f>
        <v/>
      </c>
      <c r="E4764" s="241" t="str">
        <f>IF(C4764&lt;&gt;"",VLOOKUP(C4764,'BASE EQUIPOS'!$G$8:$I$22,3,0),"")</f>
        <v/>
      </c>
      <c r="F4764" s="241" t="str">
        <f>IF(C4764&lt;&gt;"",VLOOKUP(C4764,'BASE EQUIPOS'!$G$8:$J$22,4,0),"")</f>
        <v/>
      </c>
      <c r="G4764" s="242"/>
      <c r="H4764" s="233"/>
      <c r="I4764" s="241"/>
      <c r="J4764" s="241"/>
      <c r="K4764" s="241"/>
      <c r="L4764" s="239"/>
      <c r="M4764" s="244"/>
      <c r="N4764" s="245" t="str">
        <f t="shared" ca="1" si="519"/>
        <v/>
      </c>
      <c r="O4764" s="239"/>
      <c r="P4764" s="244"/>
      <c r="Q4764" s="245" t="str">
        <f t="shared" si="520"/>
        <v/>
      </c>
      <c r="U4764" s="246" t="str">
        <f>IFERROR(VLOOKUP(C4764,'BASE EQUIPOS'!$G$8:$O$22,9,0)," ")</f>
        <v xml:space="preserve"> </v>
      </c>
      <c r="V4764" s="232" t="str">
        <f t="shared" si="522"/>
        <v/>
      </c>
      <c r="W4764" s="232" t="str">
        <f t="shared" si="523"/>
        <v/>
      </c>
      <c r="X4764" s="232" t="str">
        <f>IFERROR(VLOOKUP(W4764,Datos!$P$4:$Q$18,2,0),"")</f>
        <v/>
      </c>
      <c r="Y4764" s="232" t="str">
        <f t="shared" si="524"/>
        <v/>
      </c>
      <c r="AA4764" s="314" t="str">
        <f t="shared" ca="1" si="521"/>
        <v/>
      </c>
    </row>
    <row r="4765" spans="1:27" x14ac:dyDescent="0.3">
      <c r="A4765" s="238"/>
      <c r="B4765" s="241" t="str">
        <f t="shared" si="525"/>
        <v/>
      </c>
      <c r="C4765" s="239"/>
      <c r="D4765" s="240" t="str">
        <f>IF(C4765&lt;&gt;"",VLOOKUP(C4765,'BASE EQUIPOS'!$G$8:$H$22,2,0),"")</f>
        <v/>
      </c>
      <c r="E4765" s="241" t="str">
        <f>IF(C4765&lt;&gt;"",VLOOKUP(C4765,'BASE EQUIPOS'!$G$8:$I$22,3,0),"")</f>
        <v/>
      </c>
      <c r="F4765" s="241" t="str">
        <f>IF(C4765&lt;&gt;"",VLOOKUP(C4765,'BASE EQUIPOS'!$G$8:$J$22,4,0),"")</f>
        <v/>
      </c>
      <c r="G4765" s="242"/>
      <c r="H4765" s="233"/>
      <c r="I4765" s="241"/>
      <c r="J4765" s="241"/>
      <c r="K4765" s="241"/>
      <c r="L4765" s="239"/>
      <c r="M4765" s="244"/>
      <c r="N4765" s="245" t="str">
        <f t="shared" ca="1" si="519"/>
        <v/>
      </c>
      <c r="O4765" s="239"/>
      <c r="P4765" s="244"/>
      <c r="Q4765" s="245" t="str">
        <f t="shared" si="520"/>
        <v/>
      </c>
      <c r="U4765" s="246" t="str">
        <f>IFERROR(VLOOKUP(C4765,'BASE EQUIPOS'!$G$8:$O$22,9,0)," ")</f>
        <v xml:space="preserve"> </v>
      </c>
      <c r="V4765" s="232" t="str">
        <f t="shared" si="522"/>
        <v/>
      </c>
      <c r="W4765" s="232" t="str">
        <f t="shared" si="523"/>
        <v/>
      </c>
      <c r="X4765" s="232" t="str">
        <f>IFERROR(VLOOKUP(W4765,Datos!$P$4:$Q$18,2,0),"")</f>
        <v/>
      </c>
      <c r="Y4765" s="232" t="str">
        <f t="shared" si="524"/>
        <v/>
      </c>
      <c r="AA4765" s="314" t="str">
        <f t="shared" ca="1" si="521"/>
        <v/>
      </c>
    </row>
    <row r="4766" spans="1:27" x14ac:dyDescent="0.3">
      <c r="A4766" s="238"/>
      <c r="B4766" s="241" t="str">
        <f t="shared" si="525"/>
        <v/>
      </c>
      <c r="C4766" s="239"/>
      <c r="D4766" s="240" t="str">
        <f>IF(C4766&lt;&gt;"",VLOOKUP(C4766,'BASE EQUIPOS'!$G$8:$H$22,2,0),"")</f>
        <v/>
      </c>
      <c r="E4766" s="241" t="str">
        <f>IF(C4766&lt;&gt;"",VLOOKUP(C4766,'BASE EQUIPOS'!$G$8:$I$22,3,0),"")</f>
        <v/>
      </c>
      <c r="F4766" s="241" t="str">
        <f>IF(C4766&lt;&gt;"",VLOOKUP(C4766,'BASE EQUIPOS'!$G$8:$J$22,4,0),"")</f>
        <v/>
      </c>
      <c r="G4766" s="242"/>
      <c r="H4766" s="233"/>
      <c r="I4766" s="241"/>
      <c r="J4766" s="241"/>
      <c r="K4766" s="241"/>
      <c r="L4766" s="239"/>
      <c r="M4766" s="244"/>
      <c r="N4766" s="245" t="str">
        <f t="shared" ca="1" si="519"/>
        <v/>
      </c>
      <c r="O4766" s="239"/>
      <c r="P4766" s="244"/>
      <c r="Q4766" s="245" t="str">
        <f t="shared" si="520"/>
        <v/>
      </c>
      <c r="U4766" s="246" t="str">
        <f>IFERROR(VLOOKUP(C4766,'BASE EQUIPOS'!$G$8:$O$22,9,0)," ")</f>
        <v xml:space="preserve"> </v>
      </c>
      <c r="V4766" s="232" t="str">
        <f t="shared" si="522"/>
        <v/>
      </c>
      <c r="W4766" s="232" t="str">
        <f t="shared" si="523"/>
        <v/>
      </c>
      <c r="X4766" s="232" t="str">
        <f>IFERROR(VLOOKUP(W4766,Datos!$P$4:$Q$18,2,0),"")</f>
        <v/>
      </c>
      <c r="Y4766" s="232" t="str">
        <f t="shared" si="524"/>
        <v/>
      </c>
      <c r="AA4766" s="314" t="str">
        <f t="shared" ca="1" si="521"/>
        <v/>
      </c>
    </row>
    <row r="4767" spans="1:27" x14ac:dyDescent="0.3">
      <c r="A4767" s="238"/>
      <c r="B4767" s="241" t="str">
        <f t="shared" si="525"/>
        <v/>
      </c>
      <c r="C4767" s="239"/>
      <c r="D4767" s="240" t="str">
        <f>IF(C4767&lt;&gt;"",VLOOKUP(C4767,'BASE EQUIPOS'!$G$8:$H$22,2,0),"")</f>
        <v/>
      </c>
      <c r="E4767" s="241" t="str">
        <f>IF(C4767&lt;&gt;"",VLOOKUP(C4767,'BASE EQUIPOS'!$G$8:$I$22,3,0),"")</f>
        <v/>
      </c>
      <c r="F4767" s="241" t="str">
        <f>IF(C4767&lt;&gt;"",VLOOKUP(C4767,'BASE EQUIPOS'!$G$8:$J$22,4,0),"")</f>
        <v/>
      </c>
      <c r="G4767" s="242"/>
      <c r="H4767" s="233"/>
      <c r="I4767" s="241"/>
      <c r="J4767" s="241"/>
      <c r="K4767" s="241"/>
      <c r="L4767" s="239"/>
      <c r="M4767" s="244"/>
      <c r="N4767" s="245" t="str">
        <f t="shared" ca="1" si="519"/>
        <v/>
      </c>
      <c r="O4767" s="239"/>
      <c r="P4767" s="244"/>
      <c r="Q4767" s="245" t="str">
        <f t="shared" si="520"/>
        <v/>
      </c>
      <c r="U4767" s="246" t="str">
        <f>IFERROR(VLOOKUP(C4767,'BASE EQUIPOS'!$G$8:$O$22,9,0)," ")</f>
        <v xml:space="preserve"> </v>
      </c>
      <c r="V4767" s="232" t="str">
        <f t="shared" si="522"/>
        <v/>
      </c>
      <c r="W4767" s="232" t="str">
        <f t="shared" si="523"/>
        <v/>
      </c>
      <c r="X4767" s="232" t="str">
        <f>IFERROR(VLOOKUP(W4767,Datos!$P$4:$Q$18,2,0),"")</f>
        <v/>
      </c>
      <c r="Y4767" s="232" t="str">
        <f t="shared" si="524"/>
        <v/>
      </c>
      <c r="AA4767" s="314" t="str">
        <f t="shared" ca="1" si="521"/>
        <v/>
      </c>
    </row>
    <row r="4768" spans="1:27" x14ac:dyDescent="0.3">
      <c r="A4768" s="238"/>
      <c r="B4768" s="241" t="str">
        <f t="shared" si="525"/>
        <v/>
      </c>
      <c r="C4768" s="239"/>
      <c r="D4768" s="240" t="str">
        <f>IF(C4768&lt;&gt;"",VLOOKUP(C4768,'BASE EQUIPOS'!$G$8:$H$22,2,0),"")</f>
        <v/>
      </c>
      <c r="E4768" s="241" t="str">
        <f>IF(C4768&lt;&gt;"",VLOOKUP(C4768,'BASE EQUIPOS'!$G$8:$I$22,3,0),"")</f>
        <v/>
      </c>
      <c r="F4768" s="241" t="str">
        <f>IF(C4768&lt;&gt;"",VLOOKUP(C4768,'BASE EQUIPOS'!$G$8:$J$22,4,0),"")</f>
        <v/>
      </c>
      <c r="G4768" s="242"/>
      <c r="H4768" s="233"/>
      <c r="I4768" s="241"/>
      <c r="J4768" s="241"/>
      <c r="K4768" s="241"/>
      <c r="L4768" s="239"/>
      <c r="M4768" s="244"/>
      <c r="N4768" s="245" t="str">
        <f t="shared" ca="1" si="519"/>
        <v/>
      </c>
      <c r="O4768" s="239"/>
      <c r="P4768" s="244"/>
      <c r="Q4768" s="245" t="str">
        <f t="shared" si="520"/>
        <v/>
      </c>
      <c r="U4768" s="246" t="str">
        <f>IFERROR(VLOOKUP(C4768,'BASE EQUIPOS'!$G$8:$O$22,9,0)," ")</f>
        <v xml:space="preserve"> </v>
      </c>
      <c r="V4768" s="232" t="str">
        <f t="shared" si="522"/>
        <v/>
      </c>
      <c r="W4768" s="232" t="str">
        <f t="shared" si="523"/>
        <v/>
      </c>
      <c r="X4768" s="232" t="str">
        <f>IFERROR(VLOOKUP(W4768,Datos!$P$4:$Q$18,2,0),"")</f>
        <v/>
      </c>
      <c r="Y4768" s="232" t="str">
        <f t="shared" si="524"/>
        <v/>
      </c>
      <c r="AA4768" s="314" t="str">
        <f t="shared" ca="1" si="521"/>
        <v/>
      </c>
    </row>
    <row r="4769" spans="1:27" x14ac:dyDescent="0.3">
      <c r="A4769" s="238"/>
      <c r="B4769" s="241" t="str">
        <f t="shared" si="525"/>
        <v/>
      </c>
      <c r="C4769" s="239"/>
      <c r="D4769" s="240" t="str">
        <f>IF(C4769&lt;&gt;"",VLOOKUP(C4769,'BASE EQUIPOS'!$G$8:$H$22,2,0),"")</f>
        <v/>
      </c>
      <c r="E4769" s="241" t="str">
        <f>IF(C4769&lt;&gt;"",VLOOKUP(C4769,'BASE EQUIPOS'!$G$8:$I$22,3,0),"")</f>
        <v/>
      </c>
      <c r="F4769" s="241" t="str">
        <f>IF(C4769&lt;&gt;"",VLOOKUP(C4769,'BASE EQUIPOS'!$G$8:$J$22,4,0),"")</f>
        <v/>
      </c>
      <c r="G4769" s="242"/>
      <c r="H4769" s="233"/>
      <c r="I4769" s="241"/>
      <c r="J4769" s="241"/>
      <c r="K4769" s="241"/>
      <c r="L4769" s="239"/>
      <c r="M4769" s="244"/>
      <c r="N4769" s="245" t="str">
        <f t="shared" ca="1" si="519"/>
        <v/>
      </c>
      <c r="O4769" s="239"/>
      <c r="P4769" s="244"/>
      <c r="Q4769" s="245" t="str">
        <f t="shared" si="520"/>
        <v/>
      </c>
      <c r="U4769" s="246" t="str">
        <f>IFERROR(VLOOKUP(C4769,'BASE EQUIPOS'!$G$8:$O$22,9,0)," ")</f>
        <v xml:space="preserve"> </v>
      </c>
      <c r="V4769" s="232" t="str">
        <f t="shared" si="522"/>
        <v/>
      </c>
      <c r="W4769" s="232" t="str">
        <f t="shared" si="523"/>
        <v/>
      </c>
      <c r="X4769" s="232" t="str">
        <f>IFERROR(VLOOKUP(W4769,Datos!$P$4:$Q$18,2,0),"")</f>
        <v/>
      </c>
      <c r="Y4769" s="232" t="str">
        <f t="shared" si="524"/>
        <v/>
      </c>
      <c r="AA4769" s="314" t="str">
        <f t="shared" ca="1" si="521"/>
        <v/>
      </c>
    </row>
    <row r="4770" spans="1:27" x14ac:dyDescent="0.3">
      <c r="A4770" s="238"/>
      <c r="B4770" s="241" t="str">
        <f t="shared" si="525"/>
        <v/>
      </c>
      <c r="C4770" s="239"/>
      <c r="D4770" s="240" t="str">
        <f>IF(C4770&lt;&gt;"",VLOOKUP(C4770,'BASE EQUIPOS'!$G$8:$H$22,2,0),"")</f>
        <v/>
      </c>
      <c r="E4770" s="241" t="str">
        <f>IF(C4770&lt;&gt;"",VLOOKUP(C4770,'BASE EQUIPOS'!$G$8:$I$22,3,0),"")</f>
        <v/>
      </c>
      <c r="F4770" s="241" t="str">
        <f>IF(C4770&lt;&gt;"",VLOOKUP(C4770,'BASE EQUIPOS'!$G$8:$J$22,4,0),"")</f>
        <v/>
      </c>
      <c r="G4770" s="242"/>
      <c r="H4770" s="233"/>
      <c r="I4770" s="241"/>
      <c r="J4770" s="241"/>
      <c r="K4770" s="241"/>
      <c r="L4770" s="239"/>
      <c r="M4770" s="244"/>
      <c r="N4770" s="245" t="str">
        <f t="shared" ca="1" si="519"/>
        <v/>
      </c>
      <c r="O4770" s="239"/>
      <c r="P4770" s="244"/>
      <c r="Q4770" s="245" t="str">
        <f t="shared" si="520"/>
        <v/>
      </c>
      <c r="U4770" s="246" t="str">
        <f>IFERROR(VLOOKUP(C4770,'BASE EQUIPOS'!$G$8:$O$22,9,0)," ")</f>
        <v xml:space="preserve"> </v>
      </c>
      <c r="V4770" s="232" t="str">
        <f t="shared" si="522"/>
        <v/>
      </c>
      <c r="W4770" s="232" t="str">
        <f t="shared" si="523"/>
        <v/>
      </c>
      <c r="X4770" s="232" t="str">
        <f>IFERROR(VLOOKUP(W4770,Datos!$P$4:$Q$18,2,0),"")</f>
        <v/>
      </c>
      <c r="Y4770" s="232" t="str">
        <f t="shared" si="524"/>
        <v/>
      </c>
      <c r="AA4770" s="314" t="str">
        <f t="shared" ca="1" si="521"/>
        <v/>
      </c>
    </row>
    <row r="4771" spans="1:27" x14ac:dyDescent="0.3">
      <c r="A4771" s="238"/>
      <c r="B4771" s="241" t="str">
        <f t="shared" si="525"/>
        <v/>
      </c>
      <c r="C4771" s="239"/>
      <c r="D4771" s="240" t="str">
        <f>IF(C4771&lt;&gt;"",VLOOKUP(C4771,'BASE EQUIPOS'!$G$8:$H$22,2,0),"")</f>
        <v/>
      </c>
      <c r="E4771" s="241" t="str">
        <f>IF(C4771&lt;&gt;"",VLOOKUP(C4771,'BASE EQUIPOS'!$G$8:$I$22,3,0),"")</f>
        <v/>
      </c>
      <c r="F4771" s="241" t="str">
        <f>IF(C4771&lt;&gt;"",VLOOKUP(C4771,'BASE EQUIPOS'!$G$8:$J$22,4,0),"")</f>
        <v/>
      </c>
      <c r="G4771" s="242"/>
      <c r="H4771" s="233"/>
      <c r="I4771" s="241"/>
      <c r="J4771" s="241"/>
      <c r="K4771" s="241"/>
      <c r="L4771" s="239"/>
      <c r="M4771" s="244"/>
      <c r="N4771" s="245" t="str">
        <f t="shared" ca="1" si="519"/>
        <v/>
      </c>
      <c r="O4771" s="239"/>
      <c r="P4771" s="244"/>
      <c r="Q4771" s="245" t="str">
        <f t="shared" si="520"/>
        <v/>
      </c>
      <c r="U4771" s="246" t="str">
        <f>IFERROR(VLOOKUP(C4771,'BASE EQUIPOS'!$G$8:$O$22,9,0)," ")</f>
        <v xml:space="preserve"> </v>
      </c>
      <c r="V4771" s="232" t="str">
        <f t="shared" si="522"/>
        <v/>
      </c>
      <c r="W4771" s="232" t="str">
        <f t="shared" si="523"/>
        <v/>
      </c>
      <c r="X4771" s="232" t="str">
        <f>IFERROR(VLOOKUP(W4771,Datos!$P$4:$Q$18,2,0),"")</f>
        <v/>
      </c>
      <c r="Y4771" s="232" t="str">
        <f t="shared" si="524"/>
        <v/>
      </c>
      <c r="AA4771" s="314" t="str">
        <f t="shared" ca="1" si="521"/>
        <v/>
      </c>
    </row>
    <row r="4772" spans="1:27" x14ac:dyDescent="0.3">
      <c r="A4772" s="238"/>
      <c r="B4772" s="241" t="str">
        <f t="shared" si="525"/>
        <v/>
      </c>
      <c r="C4772" s="239"/>
      <c r="D4772" s="240" t="str">
        <f>IF(C4772&lt;&gt;"",VLOOKUP(C4772,'BASE EQUIPOS'!$G$8:$H$22,2,0),"")</f>
        <v/>
      </c>
      <c r="E4772" s="241" t="str">
        <f>IF(C4772&lt;&gt;"",VLOOKUP(C4772,'BASE EQUIPOS'!$G$8:$I$22,3,0),"")</f>
        <v/>
      </c>
      <c r="F4772" s="241" t="str">
        <f>IF(C4772&lt;&gt;"",VLOOKUP(C4772,'BASE EQUIPOS'!$G$8:$J$22,4,0),"")</f>
        <v/>
      </c>
      <c r="G4772" s="242"/>
      <c r="H4772" s="233"/>
      <c r="I4772" s="241"/>
      <c r="J4772" s="241"/>
      <c r="K4772" s="241"/>
      <c r="L4772" s="239"/>
      <c r="M4772" s="244"/>
      <c r="N4772" s="245" t="str">
        <f t="shared" ca="1" si="519"/>
        <v/>
      </c>
      <c r="O4772" s="239"/>
      <c r="P4772" s="244"/>
      <c r="Q4772" s="245" t="str">
        <f t="shared" si="520"/>
        <v/>
      </c>
      <c r="U4772" s="246" t="str">
        <f>IFERROR(VLOOKUP(C4772,'BASE EQUIPOS'!$G$8:$O$22,9,0)," ")</f>
        <v xml:space="preserve"> </v>
      </c>
      <c r="V4772" s="232" t="str">
        <f t="shared" si="522"/>
        <v/>
      </c>
      <c r="W4772" s="232" t="str">
        <f t="shared" si="523"/>
        <v/>
      </c>
      <c r="X4772" s="232" t="str">
        <f>IFERROR(VLOOKUP(W4772,Datos!$P$4:$Q$18,2,0),"")</f>
        <v/>
      </c>
      <c r="Y4772" s="232" t="str">
        <f t="shared" si="524"/>
        <v/>
      </c>
      <c r="AA4772" s="314" t="str">
        <f t="shared" ca="1" si="521"/>
        <v/>
      </c>
    </row>
    <row r="4773" spans="1:27" x14ac:dyDescent="0.3">
      <c r="A4773" s="238"/>
      <c r="B4773" s="241" t="str">
        <f t="shared" si="525"/>
        <v/>
      </c>
      <c r="C4773" s="239"/>
      <c r="D4773" s="240" t="str">
        <f>IF(C4773&lt;&gt;"",VLOOKUP(C4773,'BASE EQUIPOS'!$G$8:$H$22,2,0),"")</f>
        <v/>
      </c>
      <c r="E4773" s="241" t="str">
        <f>IF(C4773&lt;&gt;"",VLOOKUP(C4773,'BASE EQUIPOS'!$G$8:$I$22,3,0),"")</f>
        <v/>
      </c>
      <c r="F4773" s="241" t="str">
        <f>IF(C4773&lt;&gt;"",VLOOKUP(C4773,'BASE EQUIPOS'!$G$8:$J$22,4,0),"")</f>
        <v/>
      </c>
      <c r="G4773" s="242"/>
      <c r="H4773" s="233"/>
      <c r="I4773" s="241"/>
      <c r="J4773" s="241"/>
      <c r="K4773" s="241"/>
      <c r="L4773" s="239"/>
      <c r="M4773" s="244"/>
      <c r="N4773" s="245" t="str">
        <f t="shared" ca="1" si="519"/>
        <v/>
      </c>
      <c r="O4773" s="239"/>
      <c r="P4773" s="244"/>
      <c r="Q4773" s="245" t="str">
        <f t="shared" si="520"/>
        <v/>
      </c>
      <c r="U4773" s="246" t="str">
        <f>IFERROR(VLOOKUP(C4773,'BASE EQUIPOS'!$G$8:$O$22,9,0)," ")</f>
        <v xml:space="preserve"> </v>
      </c>
      <c r="V4773" s="232" t="str">
        <f t="shared" si="522"/>
        <v/>
      </c>
      <c r="W4773" s="232" t="str">
        <f t="shared" si="523"/>
        <v/>
      </c>
      <c r="X4773" s="232" t="str">
        <f>IFERROR(VLOOKUP(W4773,Datos!$P$4:$Q$18,2,0),"")</f>
        <v/>
      </c>
      <c r="Y4773" s="232" t="str">
        <f t="shared" si="524"/>
        <v/>
      </c>
      <c r="AA4773" s="314" t="str">
        <f t="shared" ca="1" si="521"/>
        <v/>
      </c>
    </row>
    <row r="4774" spans="1:27" x14ac:dyDescent="0.3">
      <c r="A4774" s="238"/>
      <c r="B4774" s="241" t="str">
        <f t="shared" si="525"/>
        <v/>
      </c>
      <c r="C4774" s="239"/>
      <c r="D4774" s="240" t="str">
        <f>IF(C4774&lt;&gt;"",VLOOKUP(C4774,'BASE EQUIPOS'!$G$8:$H$22,2,0),"")</f>
        <v/>
      </c>
      <c r="E4774" s="241" t="str">
        <f>IF(C4774&lt;&gt;"",VLOOKUP(C4774,'BASE EQUIPOS'!$G$8:$I$22,3,0),"")</f>
        <v/>
      </c>
      <c r="F4774" s="241" t="str">
        <f>IF(C4774&lt;&gt;"",VLOOKUP(C4774,'BASE EQUIPOS'!$G$8:$J$22,4,0),"")</f>
        <v/>
      </c>
      <c r="G4774" s="242"/>
      <c r="H4774" s="233"/>
      <c r="I4774" s="241"/>
      <c r="J4774" s="241"/>
      <c r="K4774" s="241"/>
      <c r="L4774" s="239"/>
      <c r="M4774" s="244"/>
      <c r="N4774" s="245" t="str">
        <f t="shared" ca="1" si="519"/>
        <v/>
      </c>
      <c r="O4774" s="239"/>
      <c r="P4774" s="244"/>
      <c r="Q4774" s="245" t="str">
        <f t="shared" si="520"/>
        <v/>
      </c>
      <c r="U4774" s="246" t="str">
        <f>IFERROR(VLOOKUP(C4774,'BASE EQUIPOS'!$G$8:$O$22,9,0)," ")</f>
        <v xml:space="preserve"> </v>
      </c>
      <c r="V4774" s="232" t="str">
        <f t="shared" si="522"/>
        <v/>
      </c>
      <c r="W4774" s="232" t="str">
        <f t="shared" si="523"/>
        <v/>
      </c>
      <c r="X4774" s="232" t="str">
        <f>IFERROR(VLOOKUP(W4774,Datos!$P$4:$Q$18,2,0),"")</f>
        <v/>
      </c>
      <c r="Y4774" s="232" t="str">
        <f t="shared" si="524"/>
        <v/>
      </c>
      <c r="AA4774" s="314" t="str">
        <f t="shared" ca="1" si="521"/>
        <v/>
      </c>
    </row>
    <row r="4775" spans="1:27" x14ac:dyDescent="0.3">
      <c r="A4775" s="238"/>
      <c r="B4775" s="241" t="str">
        <f t="shared" si="525"/>
        <v/>
      </c>
      <c r="C4775" s="239"/>
      <c r="D4775" s="240" t="str">
        <f>IF(C4775&lt;&gt;"",VLOOKUP(C4775,'BASE EQUIPOS'!$G$8:$H$22,2,0),"")</f>
        <v/>
      </c>
      <c r="E4775" s="241" t="str">
        <f>IF(C4775&lt;&gt;"",VLOOKUP(C4775,'BASE EQUIPOS'!$G$8:$I$22,3,0),"")</f>
        <v/>
      </c>
      <c r="F4775" s="241" t="str">
        <f>IF(C4775&lt;&gt;"",VLOOKUP(C4775,'BASE EQUIPOS'!$G$8:$J$22,4,0),"")</f>
        <v/>
      </c>
      <c r="G4775" s="242"/>
      <c r="H4775" s="233"/>
      <c r="I4775" s="241"/>
      <c r="J4775" s="241"/>
      <c r="K4775" s="241"/>
      <c r="L4775" s="239"/>
      <c r="M4775" s="244"/>
      <c r="N4775" s="245" t="str">
        <f t="shared" ca="1" si="519"/>
        <v/>
      </c>
      <c r="O4775" s="239"/>
      <c r="P4775" s="244"/>
      <c r="Q4775" s="245" t="str">
        <f t="shared" si="520"/>
        <v/>
      </c>
      <c r="U4775" s="246" t="str">
        <f>IFERROR(VLOOKUP(C4775,'BASE EQUIPOS'!$G$8:$O$22,9,0)," ")</f>
        <v xml:space="preserve"> </v>
      </c>
      <c r="V4775" s="232" t="str">
        <f t="shared" si="522"/>
        <v/>
      </c>
      <c r="W4775" s="232" t="str">
        <f t="shared" si="523"/>
        <v/>
      </c>
      <c r="X4775" s="232" t="str">
        <f>IFERROR(VLOOKUP(W4775,Datos!$P$4:$Q$18,2,0),"")</f>
        <v/>
      </c>
      <c r="Y4775" s="232" t="str">
        <f t="shared" si="524"/>
        <v/>
      </c>
      <c r="AA4775" s="314" t="str">
        <f t="shared" ca="1" si="521"/>
        <v/>
      </c>
    </row>
    <row r="4776" spans="1:27" x14ac:dyDescent="0.3">
      <c r="A4776" s="238"/>
      <c r="B4776" s="241" t="str">
        <f t="shared" si="525"/>
        <v/>
      </c>
      <c r="C4776" s="239"/>
      <c r="D4776" s="240" t="str">
        <f>IF(C4776&lt;&gt;"",VLOOKUP(C4776,'BASE EQUIPOS'!$G$8:$H$22,2,0),"")</f>
        <v/>
      </c>
      <c r="E4776" s="241" t="str">
        <f>IF(C4776&lt;&gt;"",VLOOKUP(C4776,'BASE EQUIPOS'!$G$8:$I$22,3,0),"")</f>
        <v/>
      </c>
      <c r="F4776" s="241" t="str">
        <f>IF(C4776&lt;&gt;"",VLOOKUP(C4776,'BASE EQUIPOS'!$G$8:$J$22,4,0),"")</f>
        <v/>
      </c>
      <c r="G4776" s="242"/>
      <c r="H4776" s="233"/>
      <c r="I4776" s="241"/>
      <c r="J4776" s="241"/>
      <c r="K4776" s="241"/>
      <c r="L4776" s="239"/>
      <c r="M4776" s="244"/>
      <c r="N4776" s="245" t="str">
        <f t="shared" ca="1" si="519"/>
        <v/>
      </c>
      <c r="O4776" s="239"/>
      <c r="P4776" s="244"/>
      <c r="Q4776" s="245" t="str">
        <f t="shared" si="520"/>
        <v/>
      </c>
      <c r="U4776" s="246" t="str">
        <f>IFERROR(VLOOKUP(C4776,'BASE EQUIPOS'!$G$8:$O$22,9,0)," ")</f>
        <v xml:space="preserve"> </v>
      </c>
      <c r="V4776" s="232" t="str">
        <f t="shared" si="522"/>
        <v/>
      </c>
      <c r="W4776" s="232" t="str">
        <f t="shared" si="523"/>
        <v/>
      </c>
      <c r="X4776" s="232" t="str">
        <f>IFERROR(VLOOKUP(W4776,Datos!$P$4:$Q$18,2,0),"")</f>
        <v/>
      </c>
      <c r="Y4776" s="232" t="str">
        <f t="shared" si="524"/>
        <v/>
      </c>
      <c r="AA4776" s="314" t="str">
        <f t="shared" ca="1" si="521"/>
        <v/>
      </c>
    </row>
    <row r="4777" spans="1:27" x14ac:dyDescent="0.3">
      <c r="A4777" s="238"/>
      <c r="B4777" s="241" t="str">
        <f t="shared" si="525"/>
        <v/>
      </c>
      <c r="C4777" s="239"/>
      <c r="D4777" s="240" t="str">
        <f>IF(C4777&lt;&gt;"",VLOOKUP(C4777,'BASE EQUIPOS'!$G$8:$H$22,2,0),"")</f>
        <v/>
      </c>
      <c r="E4777" s="241" t="str">
        <f>IF(C4777&lt;&gt;"",VLOOKUP(C4777,'BASE EQUIPOS'!$G$8:$I$22,3,0),"")</f>
        <v/>
      </c>
      <c r="F4777" s="241" t="str">
        <f>IF(C4777&lt;&gt;"",VLOOKUP(C4777,'BASE EQUIPOS'!$G$8:$J$22,4,0),"")</f>
        <v/>
      </c>
      <c r="G4777" s="242"/>
      <c r="H4777" s="233"/>
      <c r="I4777" s="241"/>
      <c r="J4777" s="241"/>
      <c r="K4777" s="241"/>
      <c r="L4777" s="239"/>
      <c r="M4777" s="244"/>
      <c r="N4777" s="245" t="str">
        <f t="shared" ca="1" si="519"/>
        <v/>
      </c>
      <c r="O4777" s="239"/>
      <c r="P4777" s="244"/>
      <c r="Q4777" s="245" t="str">
        <f t="shared" si="520"/>
        <v/>
      </c>
      <c r="U4777" s="246" t="str">
        <f>IFERROR(VLOOKUP(C4777,'BASE EQUIPOS'!$G$8:$O$22,9,0)," ")</f>
        <v xml:space="preserve"> </v>
      </c>
      <c r="V4777" s="232" t="str">
        <f t="shared" si="522"/>
        <v/>
      </c>
      <c r="W4777" s="232" t="str">
        <f t="shared" si="523"/>
        <v/>
      </c>
      <c r="X4777" s="232" t="str">
        <f>IFERROR(VLOOKUP(W4777,Datos!$P$4:$Q$18,2,0),"")</f>
        <v/>
      </c>
      <c r="Y4777" s="232" t="str">
        <f t="shared" si="524"/>
        <v/>
      </c>
      <c r="AA4777" s="314" t="str">
        <f t="shared" ca="1" si="521"/>
        <v/>
      </c>
    </row>
    <row r="4778" spans="1:27" x14ac:dyDescent="0.3">
      <c r="A4778" s="238"/>
      <c r="B4778" s="241" t="str">
        <f t="shared" si="525"/>
        <v/>
      </c>
      <c r="C4778" s="239"/>
      <c r="D4778" s="240" t="str">
        <f>IF(C4778&lt;&gt;"",VLOOKUP(C4778,'BASE EQUIPOS'!$G$8:$H$22,2,0),"")</f>
        <v/>
      </c>
      <c r="E4778" s="241" t="str">
        <f>IF(C4778&lt;&gt;"",VLOOKUP(C4778,'BASE EQUIPOS'!$G$8:$I$22,3,0),"")</f>
        <v/>
      </c>
      <c r="F4778" s="241" t="str">
        <f>IF(C4778&lt;&gt;"",VLOOKUP(C4778,'BASE EQUIPOS'!$G$8:$J$22,4,0),"")</f>
        <v/>
      </c>
      <c r="G4778" s="242"/>
      <c r="H4778" s="233"/>
      <c r="I4778" s="241"/>
      <c r="J4778" s="241"/>
      <c r="K4778" s="241"/>
      <c r="L4778" s="239"/>
      <c r="M4778" s="244"/>
      <c r="N4778" s="245" t="str">
        <f t="shared" ca="1" si="519"/>
        <v/>
      </c>
      <c r="O4778" s="239"/>
      <c r="P4778" s="244"/>
      <c r="Q4778" s="245" t="str">
        <f t="shared" si="520"/>
        <v/>
      </c>
      <c r="U4778" s="246" t="str">
        <f>IFERROR(VLOOKUP(C4778,'BASE EQUIPOS'!$G$8:$O$22,9,0)," ")</f>
        <v xml:space="preserve"> </v>
      </c>
      <c r="V4778" s="232" t="str">
        <f t="shared" si="522"/>
        <v/>
      </c>
      <c r="W4778" s="232" t="str">
        <f t="shared" si="523"/>
        <v/>
      </c>
      <c r="X4778" s="232" t="str">
        <f>IFERROR(VLOOKUP(W4778,Datos!$P$4:$Q$18,2,0),"")</f>
        <v/>
      </c>
      <c r="Y4778" s="232" t="str">
        <f t="shared" si="524"/>
        <v/>
      </c>
      <c r="AA4778" s="314" t="str">
        <f t="shared" ca="1" si="521"/>
        <v/>
      </c>
    </row>
    <row r="4779" spans="1:27" x14ac:dyDescent="0.3">
      <c r="A4779" s="238"/>
      <c r="B4779" s="241" t="str">
        <f t="shared" si="525"/>
        <v/>
      </c>
      <c r="C4779" s="239"/>
      <c r="D4779" s="240" t="str">
        <f>IF(C4779&lt;&gt;"",VLOOKUP(C4779,'BASE EQUIPOS'!$G$8:$H$22,2,0),"")</f>
        <v/>
      </c>
      <c r="E4779" s="241" t="str">
        <f>IF(C4779&lt;&gt;"",VLOOKUP(C4779,'BASE EQUIPOS'!$G$8:$I$22,3,0),"")</f>
        <v/>
      </c>
      <c r="F4779" s="241" t="str">
        <f>IF(C4779&lt;&gt;"",VLOOKUP(C4779,'BASE EQUIPOS'!$G$8:$J$22,4,0),"")</f>
        <v/>
      </c>
      <c r="G4779" s="242"/>
      <c r="H4779" s="233"/>
      <c r="I4779" s="241"/>
      <c r="J4779" s="241"/>
      <c r="K4779" s="241"/>
      <c r="L4779" s="239"/>
      <c r="M4779" s="244"/>
      <c r="N4779" s="245" t="str">
        <f t="shared" ca="1" si="519"/>
        <v/>
      </c>
      <c r="O4779" s="239"/>
      <c r="P4779" s="244"/>
      <c r="Q4779" s="245" t="str">
        <f t="shared" si="520"/>
        <v/>
      </c>
      <c r="U4779" s="246" t="str">
        <f>IFERROR(VLOOKUP(C4779,'BASE EQUIPOS'!$G$8:$O$22,9,0)," ")</f>
        <v xml:space="preserve"> </v>
      </c>
      <c r="V4779" s="232" t="str">
        <f t="shared" si="522"/>
        <v/>
      </c>
      <c r="W4779" s="232" t="str">
        <f t="shared" si="523"/>
        <v/>
      </c>
      <c r="X4779" s="232" t="str">
        <f>IFERROR(VLOOKUP(W4779,Datos!$P$4:$Q$18,2,0),"")</f>
        <v/>
      </c>
      <c r="Y4779" s="232" t="str">
        <f t="shared" si="524"/>
        <v/>
      </c>
      <c r="AA4779" s="314" t="str">
        <f t="shared" ca="1" si="521"/>
        <v/>
      </c>
    </row>
    <row r="4780" spans="1:27" x14ac:dyDescent="0.3">
      <c r="A4780" s="238"/>
      <c r="B4780" s="241" t="str">
        <f t="shared" si="525"/>
        <v/>
      </c>
      <c r="C4780" s="239"/>
      <c r="D4780" s="240" t="str">
        <f>IF(C4780&lt;&gt;"",VLOOKUP(C4780,'BASE EQUIPOS'!$G$8:$H$22,2,0),"")</f>
        <v/>
      </c>
      <c r="E4780" s="241" t="str">
        <f>IF(C4780&lt;&gt;"",VLOOKUP(C4780,'BASE EQUIPOS'!$G$8:$I$22,3,0),"")</f>
        <v/>
      </c>
      <c r="F4780" s="241" t="str">
        <f>IF(C4780&lt;&gt;"",VLOOKUP(C4780,'BASE EQUIPOS'!$G$8:$J$22,4,0),"")</f>
        <v/>
      </c>
      <c r="G4780" s="242"/>
      <c r="H4780" s="233"/>
      <c r="I4780" s="241"/>
      <c r="J4780" s="241"/>
      <c r="K4780" s="241"/>
      <c r="L4780" s="239"/>
      <c r="M4780" s="244"/>
      <c r="N4780" s="245" t="str">
        <f t="shared" ca="1" si="519"/>
        <v/>
      </c>
      <c r="O4780" s="239"/>
      <c r="P4780" s="244"/>
      <c r="Q4780" s="245" t="str">
        <f t="shared" si="520"/>
        <v/>
      </c>
      <c r="U4780" s="246" t="str">
        <f>IFERROR(VLOOKUP(C4780,'BASE EQUIPOS'!$G$8:$O$22,9,0)," ")</f>
        <v xml:space="preserve"> </v>
      </c>
      <c r="V4780" s="232" t="str">
        <f t="shared" si="522"/>
        <v/>
      </c>
      <c r="W4780" s="232" t="str">
        <f t="shared" si="523"/>
        <v/>
      </c>
      <c r="X4780" s="232" t="str">
        <f>IFERROR(VLOOKUP(W4780,Datos!$P$4:$Q$18,2,0),"")</f>
        <v/>
      </c>
      <c r="Y4780" s="232" t="str">
        <f t="shared" si="524"/>
        <v/>
      </c>
      <c r="AA4780" s="314" t="str">
        <f t="shared" ca="1" si="521"/>
        <v/>
      </c>
    </row>
    <row r="4781" spans="1:27" x14ac:dyDescent="0.3">
      <c r="A4781" s="238"/>
      <c r="B4781" s="241" t="str">
        <f t="shared" si="525"/>
        <v/>
      </c>
      <c r="C4781" s="239"/>
      <c r="D4781" s="240" t="str">
        <f>IF(C4781&lt;&gt;"",VLOOKUP(C4781,'BASE EQUIPOS'!$G$8:$H$22,2,0),"")</f>
        <v/>
      </c>
      <c r="E4781" s="241" t="str">
        <f>IF(C4781&lt;&gt;"",VLOOKUP(C4781,'BASE EQUIPOS'!$G$8:$I$22,3,0),"")</f>
        <v/>
      </c>
      <c r="F4781" s="241" t="str">
        <f>IF(C4781&lt;&gt;"",VLOOKUP(C4781,'BASE EQUIPOS'!$G$8:$J$22,4,0),"")</f>
        <v/>
      </c>
      <c r="G4781" s="242"/>
      <c r="H4781" s="233"/>
      <c r="I4781" s="241"/>
      <c r="J4781" s="241"/>
      <c r="K4781" s="241"/>
      <c r="L4781" s="239"/>
      <c r="M4781" s="244"/>
      <c r="N4781" s="245" t="str">
        <f t="shared" ca="1" si="519"/>
        <v/>
      </c>
      <c r="O4781" s="239"/>
      <c r="P4781" s="244"/>
      <c r="Q4781" s="245" t="str">
        <f t="shared" si="520"/>
        <v/>
      </c>
      <c r="U4781" s="246" t="str">
        <f>IFERROR(VLOOKUP(C4781,'BASE EQUIPOS'!$G$8:$O$22,9,0)," ")</f>
        <v xml:space="preserve"> </v>
      </c>
      <c r="V4781" s="232" t="str">
        <f t="shared" si="522"/>
        <v/>
      </c>
      <c r="W4781" s="232" t="str">
        <f t="shared" si="523"/>
        <v/>
      </c>
      <c r="X4781" s="232" t="str">
        <f>IFERROR(VLOOKUP(W4781,Datos!$P$4:$Q$18,2,0),"")</f>
        <v/>
      </c>
      <c r="Y4781" s="232" t="str">
        <f t="shared" si="524"/>
        <v/>
      </c>
      <c r="AA4781" s="314" t="str">
        <f t="shared" ca="1" si="521"/>
        <v/>
      </c>
    </row>
    <row r="4782" spans="1:27" x14ac:dyDescent="0.3">
      <c r="A4782" s="238"/>
      <c r="B4782" s="241" t="str">
        <f t="shared" si="525"/>
        <v/>
      </c>
      <c r="C4782" s="239"/>
      <c r="D4782" s="240" t="str">
        <f>IF(C4782&lt;&gt;"",VLOOKUP(C4782,'BASE EQUIPOS'!$G$8:$H$22,2,0),"")</f>
        <v/>
      </c>
      <c r="E4782" s="241" t="str">
        <f>IF(C4782&lt;&gt;"",VLOOKUP(C4782,'BASE EQUIPOS'!$G$8:$I$22,3,0),"")</f>
        <v/>
      </c>
      <c r="F4782" s="241" t="str">
        <f>IF(C4782&lt;&gt;"",VLOOKUP(C4782,'BASE EQUIPOS'!$G$8:$J$22,4,0),"")</f>
        <v/>
      </c>
      <c r="G4782" s="242"/>
      <c r="H4782" s="233"/>
      <c r="I4782" s="241"/>
      <c r="J4782" s="241"/>
      <c r="K4782" s="241"/>
      <c r="L4782" s="239"/>
      <c r="M4782" s="244"/>
      <c r="N4782" s="245" t="str">
        <f t="shared" ca="1" si="519"/>
        <v/>
      </c>
      <c r="O4782" s="239"/>
      <c r="P4782" s="244"/>
      <c r="Q4782" s="245" t="str">
        <f t="shared" si="520"/>
        <v/>
      </c>
      <c r="U4782" s="246" t="str">
        <f>IFERROR(VLOOKUP(C4782,'BASE EQUIPOS'!$G$8:$O$22,9,0)," ")</f>
        <v xml:space="preserve"> </v>
      </c>
      <c r="V4782" s="232" t="str">
        <f t="shared" si="522"/>
        <v/>
      </c>
      <c r="W4782" s="232" t="str">
        <f t="shared" si="523"/>
        <v/>
      </c>
      <c r="X4782" s="232" t="str">
        <f>IFERROR(VLOOKUP(W4782,Datos!$P$4:$Q$18,2,0),"")</f>
        <v/>
      </c>
      <c r="Y4782" s="232" t="str">
        <f t="shared" si="524"/>
        <v/>
      </c>
      <c r="AA4782" s="314" t="str">
        <f t="shared" ca="1" si="521"/>
        <v/>
      </c>
    </row>
    <row r="4783" spans="1:27" x14ac:dyDescent="0.3">
      <c r="A4783" s="238"/>
      <c r="B4783" s="241" t="str">
        <f t="shared" si="525"/>
        <v/>
      </c>
      <c r="C4783" s="239"/>
      <c r="D4783" s="240" t="str">
        <f>IF(C4783&lt;&gt;"",VLOOKUP(C4783,'BASE EQUIPOS'!$G$8:$H$22,2,0),"")</f>
        <v/>
      </c>
      <c r="E4783" s="241" t="str">
        <f>IF(C4783&lt;&gt;"",VLOOKUP(C4783,'BASE EQUIPOS'!$G$8:$I$22,3,0),"")</f>
        <v/>
      </c>
      <c r="F4783" s="241" t="str">
        <f>IF(C4783&lt;&gt;"",VLOOKUP(C4783,'BASE EQUIPOS'!$G$8:$J$22,4,0),"")</f>
        <v/>
      </c>
      <c r="G4783" s="242"/>
      <c r="H4783" s="233"/>
      <c r="I4783" s="241"/>
      <c r="J4783" s="241"/>
      <c r="K4783" s="241"/>
      <c r="L4783" s="239"/>
      <c r="M4783" s="244"/>
      <c r="N4783" s="245" t="str">
        <f t="shared" ca="1" si="519"/>
        <v/>
      </c>
      <c r="O4783" s="239"/>
      <c r="P4783" s="244"/>
      <c r="Q4783" s="245" t="str">
        <f t="shared" si="520"/>
        <v/>
      </c>
      <c r="U4783" s="246" t="str">
        <f>IFERROR(VLOOKUP(C4783,'BASE EQUIPOS'!$G$8:$O$22,9,0)," ")</f>
        <v xml:space="preserve"> </v>
      </c>
      <c r="V4783" s="232" t="str">
        <f t="shared" si="522"/>
        <v/>
      </c>
      <c r="W4783" s="232" t="str">
        <f t="shared" si="523"/>
        <v/>
      </c>
      <c r="X4783" s="232" t="str">
        <f>IFERROR(VLOOKUP(W4783,Datos!$P$4:$Q$18,2,0),"")</f>
        <v/>
      </c>
      <c r="Y4783" s="232" t="str">
        <f t="shared" si="524"/>
        <v/>
      </c>
      <c r="AA4783" s="314" t="str">
        <f t="shared" ca="1" si="521"/>
        <v/>
      </c>
    </row>
    <row r="4784" spans="1:27" x14ac:dyDescent="0.3">
      <c r="A4784" s="238"/>
      <c r="B4784" s="241" t="str">
        <f t="shared" si="525"/>
        <v/>
      </c>
      <c r="C4784" s="239"/>
      <c r="D4784" s="240" t="str">
        <f>IF(C4784&lt;&gt;"",VLOOKUP(C4784,'BASE EQUIPOS'!$G$8:$H$22,2,0),"")</f>
        <v/>
      </c>
      <c r="E4784" s="241" t="str">
        <f>IF(C4784&lt;&gt;"",VLOOKUP(C4784,'BASE EQUIPOS'!$G$8:$I$22,3,0),"")</f>
        <v/>
      </c>
      <c r="F4784" s="241" t="str">
        <f>IF(C4784&lt;&gt;"",VLOOKUP(C4784,'BASE EQUIPOS'!$G$8:$J$22,4,0),"")</f>
        <v/>
      </c>
      <c r="G4784" s="242"/>
      <c r="H4784" s="233"/>
      <c r="I4784" s="241"/>
      <c r="J4784" s="241"/>
      <c r="K4784" s="241"/>
      <c r="L4784" s="239"/>
      <c r="M4784" s="244"/>
      <c r="N4784" s="245" t="str">
        <f t="shared" ca="1" si="519"/>
        <v/>
      </c>
      <c r="O4784" s="239"/>
      <c r="P4784" s="244"/>
      <c r="Q4784" s="245" t="str">
        <f t="shared" si="520"/>
        <v/>
      </c>
      <c r="U4784" s="246" t="str">
        <f>IFERROR(VLOOKUP(C4784,'BASE EQUIPOS'!$G$8:$O$22,9,0)," ")</f>
        <v xml:space="preserve"> </v>
      </c>
      <c r="V4784" s="232" t="str">
        <f t="shared" si="522"/>
        <v/>
      </c>
      <c r="W4784" s="232" t="str">
        <f t="shared" si="523"/>
        <v/>
      </c>
      <c r="X4784" s="232" t="str">
        <f>IFERROR(VLOOKUP(W4784,Datos!$P$4:$Q$18,2,0),"")</f>
        <v/>
      </c>
      <c r="Y4784" s="232" t="str">
        <f t="shared" si="524"/>
        <v/>
      </c>
      <c r="AA4784" s="314" t="str">
        <f t="shared" ca="1" si="521"/>
        <v/>
      </c>
    </row>
    <row r="4785" spans="1:27" x14ac:dyDescent="0.3">
      <c r="A4785" s="238"/>
      <c r="B4785" s="241" t="str">
        <f t="shared" si="525"/>
        <v/>
      </c>
      <c r="C4785" s="239"/>
      <c r="D4785" s="240" t="str">
        <f>IF(C4785&lt;&gt;"",VLOOKUP(C4785,'BASE EQUIPOS'!$G$8:$H$22,2,0),"")</f>
        <v/>
      </c>
      <c r="E4785" s="241" t="str">
        <f>IF(C4785&lt;&gt;"",VLOOKUP(C4785,'BASE EQUIPOS'!$G$8:$I$22,3,0),"")</f>
        <v/>
      </c>
      <c r="F4785" s="241" t="str">
        <f>IF(C4785&lt;&gt;"",VLOOKUP(C4785,'BASE EQUIPOS'!$G$8:$J$22,4,0),"")</f>
        <v/>
      </c>
      <c r="G4785" s="242"/>
      <c r="H4785" s="233"/>
      <c r="I4785" s="241"/>
      <c r="J4785" s="241"/>
      <c r="K4785" s="241"/>
      <c r="L4785" s="239"/>
      <c r="M4785" s="244"/>
      <c r="N4785" s="245" t="str">
        <f t="shared" ca="1" si="519"/>
        <v/>
      </c>
      <c r="O4785" s="239"/>
      <c r="P4785" s="244"/>
      <c r="Q4785" s="245" t="str">
        <f t="shared" si="520"/>
        <v/>
      </c>
      <c r="U4785" s="246" t="str">
        <f>IFERROR(VLOOKUP(C4785,'BASE EQUIPOS'!$G$8:$O$22,9,0)," ")</f>
        <v xml:space="preserve"> </v>
      </c>
      <c r="V4785" s="232" t="str">
        <f t="shared" si="522"/>
        <v/>
      </c>
      <c r="W4785" s="232" t="str">
        <f t="shared" si="523"/>
        <v/>
      </c>
      <c r="X4785" s="232" t="str">
        <f>IFERROR(VLOOKUP(W4785,Datos!$P$4:$Q$18,2,0),"")</f>
        <v/>
      </c>
      <c r="Y4785" s="232" t="str">
        <f t="shared" si="524"/>
        <v/>
      </c>
      <c r="AA4785" s="314" t="str">
        <f t="shared" ca="1" si="521"/>
        <v/>
      </c>
    </row>
    <row r="4786" spans="1:27" x14ac:dyDescent="0.3">
      <c r="A4786" s="238"/>
      <c r="B4786" s="241" t="str">
        <f t="shared" si="525"/>
        <v/>
      </c>
      <c r="C4786" s="239"/>
      <c r="D4786" s="240" t="str">
        <f>IF(C4786&lt;&gt;"",VLOOKUP(C4786,'BASE EQUIPOS'!$G$8:$H$22,2,0),"")</f>
        <v/>
      </c>
      <c r="E4786" s="241" t="str">
        <f>IF(C4786&lt;&gt;"",VLOOKUP(C4786,'BASE EQUIPOS'!$G$8:$I$22,3,0),"")</f>
        <v/>
      </c>
      <c r="F4786" s="241" t="str">
        <f>IF(C4786&lt;&gt;"",VLOOKUP(C4786,'BASE EQUIPOS'!$G$8:$J$22,4,0),"")</f>
        <v/>
      </c>
      <c r="G4786" s="242"/>
      <c r="H4786" s="233"/>
      <c r="I4786" s="241"/>
      <c r="J4786" s="241"/>
      <c r="K4786" s="241"/>
      <c r="L4786" s="239"/>
      <c r="M4786" s="244"/>
      <c r="N4786" s="245" t="str">
        <f t="shared" ca="1" si="519"/>
        <v/>
      </c>
      <c r="O4786" s="239"/>
      <c r="P4786" s="244"/>
      <c r="Q4786" s="245" t="str">
        <f t="shared" si="520"/>
        <v/>
      </c>
      <c r="U4786" s="246" t="str">
        <f>IFERROR(VLOOKUP(C4786,'BASE EQUIPOS'!$G$8:$O$22,9,0)," ")</f>
        <v xml:space="preserve"> </v>
      </c>
      <c r="V4786" s="232" t="str">
        <f t="shared" si="522"/>
        <v/>
      </c>
      <c r="W4786" s="232" t="str">
        <f t="shared" si="523"/>
        <v/>
      </c>
      <c r="X4786" s="232" t="str">
        <f>IFERROR(VLOOKUP(W4786,Datos!$P$4:$Q$18,2,0),"")</f>
        <v/>
      </c>
      <c r="Y4786" s="232" t="str">
        <f t="shared" si="524"/>
        <v/>
      </c>
      <c r="AA4786" s="314" t="str">
        <f t="shared" ca="1" si="521"/>
        <v/>
      </c>
    </row>
    <row r="4787" spans="1:27" x14ac:dyDescent="0.3">
      <c r="A4787" s="238"/>
      <c r="B4787" s="241" t="str">
        <f t="shared" si="525"/>
        <v/>
      </c>
      <c r="C4787" s="239"/>
      <c r="D4787" s="240" t="str">
        <f>IF(C4787&lt;&gt;"",VLOOKUP(C4787,'BASE EQUIPOS'!$G$8:$H$22,2,0),"")</f>
        <v/>
      </c>
      <c r="E4787" s="241" t="str">
        <f>IF(C4787&lt;&gt;"",VLOOKUP(C4787,'BASE EQUIPOS'!$G$8:$I$22,3,0),"")</f>
        <v/>
      </c>
      <c r="F4787" s="241" t="str">
        <f>IF(C4787&lt;&gt;"",VLOOKUP(C4787,'BASE EQUIPOS'!$G$8:$J$22,4,0),"")</f>
        <v/>
      </c>
      <c r="G4787" s="242"/>
      <c r="H4787" s="233"/>
      <c r="I4787" s="241"/>
      <c r="J4787" s="241"/>
      <c r="K4787" s="241"/>
      <c r="L4787" s="239"/>
      <c r="M4787" s="244"/>
      <c r="N4787" s="245" t="str">
        <f t="shared" ca="1" si="519"/>
        <v/>
      </c>
      <c r="O4787" s="239"/>
      <c r="P4787" s="244"/>
      <c r="Q4787" s="245" t="str">
        <f t="shared" si="520"/>
        <v/>
      </c>
      <c r="U4787" s="246" t="str">
        <f>IFERROR(VLOOKUP(C4787,'BASE EQUIPOS'!$G$8:$O$22,9,0)," ")</f>
        <v xml:space="preserve"> </v>
      </c>
      <c r="V4787" s="232" t="str">
        <f t="shared" si="522"/>
        <v/>
      </c>
      <c r="W4787" s="232" t="str">
        <f t="shared" si="523"/>
        <v/>
      </c>
      <c r="X4787" s="232" t="str">
        <f>IFERROR(VLOOKUP(W4787,Datos!$P$4:$Q$18,2,0),"")</f>
        <v/>
      </c>
      <c r="Y4787" s="232" t="str">
        <f t="shared" si="524"/>
        <v/>
      </c>
      <c r="AA4787" s="314" t="str">
        <f t="shared" ca="1" si="521"/>
        <v/>
      </c>
    </row>
    <row r="4788" spans="1:27" x14ac:dyDescent="0.3">
      <c r="A4788" s="238"/>
      <c r="B4788" s="241" t="str">
        <f t="shared" si="525"/>
        <v/>
      </c>
      <c r="C4788" s="239"/>
      <c r="D4788" s="240" t="str">
        <f>IF(C4788&lt;&gt;"",VLOOKUP(C4788,'BASE EQUIPOS'!$G$8:$H$22,2,0),"")</f>
        <v/>
      </c>
      <c r="E4788" s="241" t="str">
        <f>IF(C4788&lt;&gt;"",VLOOKUP(C4788,'BASE EQUIPOS'!$G$8:$I$22,3,0),"")</f>
        <v/>
      </c>
      <c r="F4788" s="241" t="str">
        <f>IF(C4788&lt;&gt;"",VLOOKUP(C4788,'BASE EQUIPOS'!$G$8:$J$22,4,0),"")</f>
        <v/>
      </c>
      <c r="G4788" s="242"/>
      <c r="H4788" s="233"/>
      <c r="I4788" s="241"/>
      <c r="J4788" s="241"/>
      <c r="K4788" s="241"/>
      <c r="L4788" s="239"/>
      <c r="M4788" s="244"/>
      <c r="N4788" s="245" t="str">
        <f t="shared" ca="1" si="519"/>
        <v/>
      </c>
      <c r="O4788" s="239"/>
      <c r="P4788" s="244"/>
      <c r="Q4788" s="245" t="str">
        <f t="shared" si="520"/>
        <v/>
      </c>
      <c r="U4788" s="246" t="str">
        <f>IFERROR(VLOOKUP(C4788,'BASE EQUIPOS'!$G$8:$O$22,9,0)," ")</f>
        <v xml:space="preserve"> </v>
      </c>
      <c r="V4788" s="232" t="str">
        <f t="shared" si="522"/>
        <v/>
      </c>
      <c r="W4788" s="232" t="str">
        <f t="shared" si="523"/>
        <v/>
      </c>
      <c r="X4788" s="232" t="str">
        <f>IFERROR(VLOOKUP(W4788,Datos!$P$4:$Q$18,2,0),"")</f>
        <v/>
      </c>
      <c r="Y4788" s="232" t="str">
        <f t="shared" si="524"/>
        <v/>
      </c>
      <c r="AA4788" s="314" t="str">
        <f t="shared" ca="1" si="521"/>
        <v/>
      </c>
    </row>
    <row r="4789" spans="1:27" x14ac:dyDescent="0.3">
      <c r="A4789" s="238"/>
      <c r="B4789" s="241" t="str">
        <f t="shared" si="525"/>
        <v/>
      </c>
      <c r="C4789" s="239"/>
      <c r="D4789" s="240" t="str">
        <f>IF(C4789&lt;&gt;"",VLOOKUP(C4789,'BASE EQUIPOS'!$G$8:$H$22,2,0),"")</f>
        <v/>
      </c>
      <c r="E4789" s="241" t="str">
        <f>IF(C4789&lt;&gt;"",VLOOKUP(C4789,'BASE EQUIPOS'!$G$8:$I$22,3,0),"")</f>
        <v/>
      </c>
      <c r="F4789" s="241" t="str">
        <f>IF(C4789&lt;&gt;"",VLOOKUP(C4789,'BASE EQUIPOS'!$G$8:$J$22,4,0),"")</f>
        <v/>
      </c>
      <c r="G4789" s="242"/>
      <c r="H4789" s="233"/>
      <c r="I4789" s="241"/>
      <c r="J4789" s="241"/>
      <c r="K4789" s="241"/>
      <c r="L4789" s="239"/>
      <c r="M4789" s="244"/>
      <c r="N4789" s="245" t="str">
        <f t="shared" ca="1" si="519"/>
        <v/>
      </c>
      <c r="O4789" s="239"/>
      <c r="P4789" s="244"/>
      <c r="Q4789" s="245" t="str">
        <f t="shared" si="520"/>
        <v/>
      </c>
      <c r="U4789" s="246" t="str">
        <f>IFERROR(VLOOKUP(C4789,'BASE EQUIPOS'!$G$8:$O$22,9,0)," ")</f>
        <v xml:space="preserve"> </v>
      </c>
      <c r="V4789" s="232" t="str">
        <f t="shared" si="522"/>
        <v/>
      </c>
      <c r="W4789" s="232" t="str">
        <f t="shared" si="523"/>
        <v/>
      </c>
      <c r="X4789" s="232" t="str">
        <f>IFERROR(VLOOKUP(W4789,Datos!$P$4:$Q$18,2,0),"")</f>
        <v/>
      </c>
      <c r="Y4789" s="232" t="str">
        <f t="shared" si="524"/>
        <v/>
      </c>
      <c r="AA4789" s="314" t="str">
        <f t="shared" ca="1" si="521"/>
        <v/>
      </c>
    </row>
    <row r="4790" spans="1:27" x14ac:dyDescent="0.3">
      <c r="A4790" s="238"/>
      <c r="B4790" s="241" t="str">
        <f t="shared" si="525"/>
        <v/>
      </c>
      <c r="C4790" s="239"/>
      <c r="D4790" s="240" t="str">
        <f>IF(C4790&lt;&gt;"",VLOOKUP(C4790,'BASE EQUIPOS'!$G$8:$H$22,2,0),"")</f>
        <v/>
      </c>
      <c r="E4790" s="241" t="str">
        <f>IF(C4790&lt;&gt;"",VLOOKUP(C4790,'BASE EQUIPOS'!$G$8:$I$22,3,0),"")</f>
        <v/>
      </c>
      <c r="F4790" s="241" t="str">
        <f>IF(C4790&lt;&gt;"",VLOOKUP(C4790,'BASE EQUIPOS'!$G$8:$J$22,4,0),"")</f>
        <v/>
      </c>
      <c r="G4790" s="242"/>
      <c r="H4790" s="233"/>
      <c r="I4790" s="241"/>
      <c r="J4790" s="241"/>
      <c r="K4790" s="241"/>
      <c r="L4790" s="239"/>
      <c r="M4790" s="244"/>
      <c r="N4790" s="245" t="str">
        <f t="shared" ca="1" si="519"/>
        <v/>
      </c>
      <c r="O4790" s="239"/>
      <c r="P4790" s="244"/>
      <c r="Q4790" s="245" t="str">
        <f t="shared" si="520"/>
        <v/>
      </c>
      <c r="U4790" s="246" t="str">
        <f>IFERROR(VLOOKUP(C4790,'BASE EQUIPOS'!$G$8:$O$22,9,0)," ")</f>
        <v xml:space="preserve"> </v>
      </c>
      <c r="V4790" s="232" t="str">
        <f t="shared" si="522"/>
        <v/>
      </c>
      <c r="W4790" s="232" t="str">
        <f t="shared" si="523"/>
        <v/>
      </c>
      <c r="X4790" s="232" t="str">
        <f>IFERROR(VLOOKUP(W4790,Datos!$P$4:$Q$18,2,0),"")</f>
        <v/>
      </c>
      <c r="Y4790" s="232" t="str">
        <f t="shared" si="524"/>
        <v/>
      </c>
      <c r="AA4790" s="314" t="str">
        <f t="shared" ca="1" si="521"/>
        <v/>
      </c>
    </row>
    <row r="4791" spans="1:27" x14ac:dyDescent="0.3">
      <c r="A4791" s="238"/>
      <c r="B4791" s="241" t="str">
        <f t="shared" si="525"/>
        <v/>
      </c>
      <c r="C4791" s="239"/>
      <c r="D4791" s="240" t="str">
        <f>IF(C4791&lt;&gt;"",VLOOKUP(C4791,'BASE EQUIPOS'!$G$8:$H$22,2,0),"")</f>
        <v/>
      </c>
      <c r="E4791" s="241" t="str">
        <f>IF(C4791&lt;&gt;"",VLOOKUP(C4791,'BASE EQUIPOS'!$G$8:$I$22,3,0),"")</f>
        <v/>
      </c>
      <c r="F4791" s="241" t="str">
        <f>IF(C4791&lt;&gt;"",VLOOKUP(C4791,'BASE EQUIPOS'!$G$8:$J$22,4,0),"")</f>
        <v/>
      </c>
      <c r="G4791" s="242"/>
      <c r="H4791" s="233"/>
      <c r="I4791" s="241"/>
      <c r="J4791" s="241"/>
      <c r="K4791" s="241"/>
      <c r="L4791" s="239"/>
      <c r="M4791" s="244"/>
      <c r="N4791" s="245" t="str">
        <f t="shared" ca="1" si="519"/>
        <v/>
      </c>
      <c r="O4791" s="239"/>
      <c r="P4791" s="244"/>
      <c r="Q4791" s="245" t="str">
        <f t="shared" si="520"/>
        <v/>
      </c>
      <c r="U4791" s="246" t="str">
        <f>IFERROR(VLOOKUP(C4791,'BASE EQUIPOS'!$G$8:$O$22,9,0)," ")</f>
        <v xml:space="preserve"> </v>
      </c>
      <c r="V4791" s="232" t="str">
        <f t="shared" si="522"/>
        <v/>
      </c>
      <c r="W4791" s="232" t="str">
        <f t="shared" si="523"/>
        <v/>
      </c>
      <c r="X4791" s="232" t="str">
        <f>IFERROR(VLOOKUP(W4791,Datos!$P$4:$Q$18,2,0),"")</f>
        <v/>
      </c>
      <c r="Y4791" s="232" t="str">
        <f t="shared" si="524"/>
        <v/>
      </c>
      <c r="AA4791" s="314" t="str">
        <f t="shared" ca="1" si="521"/>
        <v/>
      </c>
    </row>
    <row r="4792" spans="1:27" x14ac:dyDescent="0.3">
      <c r="A4792" s="238"/>
      <c r="B4792" s="241" t="str">
        <f t="shared" si="525"/>
        <v/>
      </c>
      <c r="C4792" s="239"/>
      <c r="D4792" s="240" t="str">
        <f>IF(C4792&lt;&gt;"",VLOOKUP(C4792,'BASE EQUIPOS'!$G$8:$H$22,2,0),"")</f>
        <v/>
      </c>
      <c r="E4792" s="241" t="str">
        <f>IF(C4792&lt;&gt;"",VLOOKUP(C4792,'BASE EQUIPOS'!$G$8:$I$22,3,0),"")</f>
        <v/>
      </c>
      <c r="F4792" s="241" t="str">
        <f>IF(C4792&lt;&gt;"",VLOOKUP(C4792,'BASE EQUIPOS'!$G$8:$J$22,4,0),"")</f>
        <v/>
      </c>
      <c r="G4792" s="242"/>
      <c r="H4792" s="233"/>
      <c r="I4792" s="241"/>
      <c r="J4792" s="241"/>
      <c r="K4792" s="241"/>
      <c r="L4792" s="239"/>
      <c r="M4792" s="244"/>
      <c r="N4792" s="245" t="str">
        <f t="shared" ca="1" si="519"/>
        <v/>
      </c>
      <c r="O4792" s="239"/>
      <c r="P4792" s="244"/>
      <c r="Q4792" s="245" t="str">
        <f t="shared" si="520"/>
        <v/>
      </c>
      <c r="U4792" s="246" t="str">
        <f>IFERROR(VLOOKUP(C4792,'BASE EQUIPOS'!$G$8:$O$22,9,0)," ")</f>
        <v xml:space="preserve"> </v>
      </c>
      <c r="V4792" s="232" t="str">
        <f t="shared" si="522"/>
        <v/>
      </c>
      <c r="W4792" s="232" t="str">
        <f t="shared" si="523"/>
        <v/>
      </c>
      <c r="X4792" s="232" t="str">
        <f>IFERROR(VLOOKUP(W4792,Datos!$P$4:$Q$18,2,0),"")</f>
        <v/>
      </c>
      <c r="Y4792" s="232" t="str">
        <f t="shared" si="524"/>
        <v/>
      </c>
      <c r="AA4792" s="314" t="str">
        <f t="shared" ca="1" si="521"/>
        <v/>
      </c>
    </row>
    <row r="4793" spans="1:27" x14ac:dyDescent="0.3">
      <c r="A4793" s="238"/>
      <c r="B4793" s="241" t="str">
        <f t="shared" si="525"/>
        <v/>
      </c>
      <c r="C4793" s="239"/>
      <c r="D4793" s="240" t="str">
        <f>IF(C4793&lt;&gt;"",VLOOKUP(C4793,'BASE EQUIPOS'!$G$8:$H$22,2,0),"")</f>
        <v/>
      </c>
      <c r="E4793" s="241" t="str">
        <f>IF(C4793&lt;&gt;"",VLOOKUP(C4793,'BASE EQUIPOS'!$G$8:$I$22,3,0),"")</f>
        <v/>
      </c>
      <c r="F4793" s="241" t="str">
        <f>IF(C4793&lt;&gt;"",VLOOKUP(C4793,'BASE EQUIPOS'!$G$8:$J$22,4,0),"")</f>
        <v/>
      </c>
      <c r="G4793" s="242"/>
      <c r="H4793" s="233"/>
      <c r="I4793" s="241"/>
      <c r="J4793" s="241"/>
      <c r="K4793" s="241"/>
      <c r="L4793" s="239"/>
      <c r="M4793" s="244"/>
      <c r="N4793" s="245" t="str">
        <f t="shared" ca="1" si="519"/>
        <v/>
      </c>
      <c r="O4793" s="239"/>
      <c r="P4793" s="244"/>
      <c r="Q4793" s="245" t="str">
        <f t="shared" si="520"/>
        <v/>
      </c>
      <c r="U4793" s="246" t="str">
        <f>IFERROR(VLOOKUP(C4793,'BASE EQUIPOS'!$G$8:$O$22,9,0)," ")</f>
        <v xml:space="preserve"> </v>
      </c>
      <c r="V4793" s="232" t="str">
        <f t="shared" si="522"/>
        <v/>
      </c>
      <c r="W4793" s="232" t="str">
        <f t="shared" si="523"/>
        <v/>
      </c>
      <c r="X4793" s="232" t="str">
        <f>IFERROR(VLOOKUP(W4793,Datos!$P$4:$Q$18,2,0),"")</f>
        <v/>
      </c>
      <c r="Y4793" s="232" t="str">
        <f t="shared" si="524"/>
        <v/>
      </c>
      <c r="AA4793" s="314" t="str">
        <f t="shared" ca="1" si="521"/>
        <v/>
      </c>
    </row>
    <row r="4794" spans="1:27" x14ac:dyDescent="0.3">
      <c r="A4794" s="238"/>
      <c r="B4794" s="241" t="str">
        <f t="shared" si="525"/>
        <v/>
      </c>
      <c r="C4794" s="239"/>
      <c r="D4794" s="240" t="str">
        <f>IF(C4794&lt;&gt;"",VLOOKUP(C4794,'BASE EQUIPOS'!$G$8:$H$22,2,0),"")</f>
        <v/>
      </c>
      <c r="E4794" s="241" t="str">
        <f>IF(C4794&lt;&gt;"",VLOOKUP(C4794,'BASE EQUIPOS'!$G$8:$I$22,3,0),"")</f>
        <v/>
      </c>
      <c r="F4794" s="241" t="str">
        <f>IF(C4794&lt;&gt;"",VLOOKUP(C4794,'BASE EQUIPOS'!$G$8:$J$22,4,0),"")</f>
        <v/>
      </c>
      <c r="G4794" s="242"/>
      <c r="H4794" s="233"/>
      <c r="I4794" s="241"/>
      <c r="J4794" s="241"/>
      <c r="K4794" s="241"/>
      <c r="L4794" s="239"/>
      <c r="M4794" s="244"/>
      <c r="N4794" s="245" t="str">
        <f t="shared" ca="1" si="519"/>
        <v/>
      </c>
      <c r="O4794" s="239"/>
      <c r="P4794" s="244"/>
      <c r="Q4794" s="245" t="str">
        <f t="shared" si="520"/>
        <v/>
      </c>
      <c r="U4794" s="246" t="str">
        <f>IFERROR(VLOOKUP(C4794,'BASE EQUIPOS'!$G$8:$O$22,9,0)," ")</f>
        <v xml:space="preserve"> </v>
      </c>
      <c r="V4794" s="232" t="str">
        <f t="shared" si="522"/>
        <v/>
      </c>
      <c r="W4794" s="232" t="str">
        <f t="shared" si="523"/>
        <v/>
      </c>
      <c r="X4794" s="232" t="str">
        <f>IFERROR(VLOOKUP(W4794,Datos!$P$4:$Q$18,2,0),"")</f>
        <v/>
      </c>
      <c r="Y4794" s="232" t="str">
        <f t="shared" si="524"/>
        <v/>
      </c>
      <c r="AA4794" s="314" t="str">
        <f t="shared" ca="1" si="521"/>
        <v/>
      </c>
    </row>
    <row r="4795" spans="1:27" x14ac:dyDescent="0.3">
      <c r="A4795" s="238"/>
      <c r="B4795" s="241" t="str">
        <f t="shared" si="525"/>
        <v/>
      </c>
      <c r="C4795" s="239"/>
      <c r="D4795" s="240" t="str">
        <f>IF(C4795&lt;&gt;"",VLOOKUP(C4795,'BASE EQUIPOS'!$G$8:$H$22,2,0),"")</f>
        <v/>
      </c>
      <c r="E4795" s="241" t="str">
        <f>IF(C4795&lt;&gt;"",VLOOKUP(C4795,'BASE EQUIPOS'!$G$8:$I$22,3,0),"")</f>
        <v/>
      </c>
      <c r="F4795" s="241" t="str">
        <f>IF(C4795&lt;&gt;"",VLOOKUP(C4795,'BASE EQUIPOS'!$G$8:$J$22,4,0),"")</f>
        <v/>
      </c>
      <c r="G4795" s="242"/>
      <c r="H4795" s="233"/>
      <c r="I4795" s="241"/>
      <c r="J4795" s="241"/>
      <c r="K4795" s="241"/>
      <c r="L4795" s="239"/>
      <c r="M4795" s="244"/>
      <c r="N4795" s="245" t="str">
        <f t="shared" ca="1" si="519"/>
        <v/>
      </c>
      <c r="O4795" s="239"/>
      <c r="P4795" s="244"/>
      <c r="Q4795" s="245" t="str">
        <f t="shared" si="520"/>
        <v/>
      </c>
      <c r="U4795" s="246" t="str">
        <f>IFERROR(VLOOKUP(C4795,'BASE EQUIPOS'!$G$8:$O$22,9,0)," ")</f>
        <v xml:space="preserve"> </v>
      </c>
      <c r="V4795" s="232" t="str">
        <f t="shared" si="522"/>
        <v/>
      </c>
      <c r="W4795" s="232" t="str">
        <f t="shared" si="523"/>
        <v/>
      </c>
      <c r="X4795" s="232" t="str">
        <f>IFERROR(VLOOKUP(W4795,Datos!$P$4:$Q$18,2,0),"")</f>
        <v/>
      </c>
      <c r="Y4795" s="232" t="str">
        <f t="shared" si="524"/>
        <v/>
      </c>
      <c r="AA4795" s="314" t="str">
        <f t="shared" ca="1" si="521"/>
        <v/>
      </c>
    </row>
    <row r="4796" spans="1:27" x14ac:dyDescent="0.3">
      <c r="A4796" s="238"/>
      <c r="B4796" s="241" t="str">
        <f t="shared" si="525"/>
        <v/>
      </c>
      <c r="C4796" s="239"/>
      <c r="D4796" s="240" t="str">
        <f>IF(C4796&lt;&gt;"",VLOOKUP(C4796,'BASE EQUIPOS'!$G$8:$H$22,2,0),"")</f>
        <v/>
      </c>
      <c r="E4796" s="241" t="str">
        <f>IF(C4796&lt;&gt;"",VLOOKUP(C4796,'BASE EQUIPOS'!$G$8:$I$22,3,0),"")</f>
        <v/>
      </c>
      <c r="F4796" s="241" t="str">
        <f>IF(C4796&lt;&gt;"",VLOOKUP(C4796,'BASE EQUIPOS'!$G$8:$J$22,4,0),"")</f>
        <v/>
      </c>
      <c r="G4796" s="242"/>
      <c r="H4796" s="233"/>
      <c r="I4796" s="241"/>
      <c r="J4796" s="241"/>
      <c r="K4796" s="241"/>
      <c r="L4796" s="239"/>
      <c r="M4796" s="244"/>
      <c r="N4796" s="245" t="str">
        <f t="shared" ca="1" si="519"/>
        <v/>
      </c>
      <c r="O4796" s="239"/>
      <c r="P4796" s="244"/>
      <c r="Q4796" s="245" t="str">
        <f t="shared" si="520"/>
        <v/>
      </c>
      <c r="U4796" s="246" t="str">
        <f>IFERROR(VLOOKUP(C4796,'BASE EQUIPOS'!$G$8:$O$22,9,0)," ")</f>
        <v xml:space="preserve"> </v>
      </c>
      <c r="V4796" s="232" t="str">
        <f t="shared" si="522"/>
        <v/>
      </c>
      <c r="W4796" s="232" t="str">
        <f t="shared" si="523"/>
        <v/>
      </c>
      <c r="X4796" s="232" t="str">
        <f>IFERROR(VLOOKUP(W4796,Datos!$P$4:$Q$18,2,0),"")</f>
        <v/>
      </c>
      <c r="Y4796" s="232" t="str">
        <f t="shared" si="524"/>
        <v/>
      </c>
      <c r="AA4796" s="314" t="str">
        <f t="shared" ca="1" si="521"/>
        <v/>
      </c>
    </row>
    <row r="4797" spans="1:27" x14ac:dyDescent="0.3">
      <c r="A4797" s="238"/>
      <c r="B4797" s="241" t="str">
        <f t="shared" si="525"/>
        <v/>
      </c>
      <c r="C4797" s="239"/>
      <c r="D4797" s="240" t="str">
        <f>IF(C4797&lt;&gt;"",VLOOKUP(C4797,'BASE EQUIPOS'!$G$8:$H$22,2,0),"")</f>
        <v/>
      </c>
      <c r="E4797" s="241" t="str">
        <f>IF(C4797&lt;&gt;"",VLOOKUP(C4797,'BASE EQUIPOS'!$G$8:$I$22,3,0),"")</f>
        <v/>
      </c>
      <c r="F4797" s="241" t="str">
        <f>IF(C4797&lt;&gt;"",VLOOKUP(C4797,'BASE EQUIPOS'!$G$8:$J$22,4,0),"")</f>
        <v/>
      </c>
      <c r="G4797" s="242"/>
      <c r="H4797" s="233"/>
      <c r="I4797" s="241"/>
      <c r="J4797" s="241"/>
      <c r="K4797" s="241"/>
      <c r="L4797" s="239"/>
      <c r="M4797" s="244"/>
      <c r="N4797" s="245" t="str">
        <f t="shared" ca="1" si="519"/>
        <v/>
      </c>
      <c r="O4797" s="239"/>
      <c r="P4797" s="244"/>
      <c r="Q4797" s="245" t="str">
        <f t="shared" si="520"/>
        <v/>
      </c>
      <c r="U4797" s="246" t="str">
        <f>IFERROR(VLOOKUP(C4797,'BASE EQUIPOS'!$G$8:$O$22,9,0)," ")</f>
        <v xml:space="preserve"> </v>
      </c>
      <c r="V4797" s="232" t="str">
        <f t="shared" si="522"/>
        <v/>
      </c>
      <c r="W4797" s="232" t="str">
        <f t="shared" si="523"/>
        <v/>
      </c>
      <c r="X4797" s="232" t="str">
        <f>IFERROR(VLOOKUP(W4797,Datos!$P$4:$Q$18,2,0),"")</f>
        <v/>
      </c>
      <c r="Y4797" s="232" t="str">
        <f t="shared" si="524"/>
        <v/>
      </c>
      <c r="AA4797" s="314" t="str">
        <f t="shared" ca="1" si="521"/>
        <v/>
      </c>
    </row>
    <row r="4798" spans="1:27" x14ac:dyDescent="0.3">
      <c r="A4798" s="238"/>
      <c r="B4798" s="241" t="str">
        <f t="shared" si="525"/>
        <v/>
      </c>
      <c r="C4798" s="239"/>
      <c r="D4798" s="240" t="str">
        <f>IF(C4798&lt;&gt;"",VLOOKUP(C4798,'BASE EQUIPOS'!$G$8:$H$22,2,0),"")</f>
        <v/>
      </c>
      <c r="E4798" s="241" t="str">
        <f>IF(C4798&lt;&gt;"",VLOOKUP(C4798,'BASE EQUIPOS'!$G$8:$I$22,3,0),"")</f>
        <v/>
      </c>
      <c r="F4798" s="241" t="str">
        <f>IF(C4798&lt;&gt;"",VLOOKUP(C4798,'BASE EQUIPOS'!$G$8:$J$22,4,0),"")</f>
        <v/>
      </c>
      <c r="G4798" s="242"/>
      <c r="H4798" s="233"/>
      <c r="I4798" s="241"/>
      <c r="J4798" s="241"/>
      <c r="K4798" s="241"/>
      <c r="L4798" s="239"/>
      <c r="M4798" s="244"/>
      <c r="N4798" s="245" t="str">
        <f t="shared" ca="1" si="519"/>
        <v/>
      </c>
      <c r="O4798" s="239"/>
      <c r="P4798" s="244"/>
      <c r="Q4798" s="245" t="str">
        <f t="shared" si="520"/>
        <v/>
      </c>
      <c r="U4798" s="246" t="str">
        <f>IFERROR(VLOOKUP(C4798,'BASE EQUIPOS'!$G$8:$O$22,9,0)," ")</f>
        <v xml:space="preserve"> </v>
      </c>
      <c r="V4798" s="232" t="str">
        <f t="shared" si="522"/>
        <v/>
      </c>
      <c r="W4798" s="232" t="str">
        <f t="shared" si="523"/>
        <v/>
      </c>
      <c r="X4798" s="232" t="str">
        <f>IFERROR(VLOOKUP(W4798,Datos!$P$4:$Q$18,2,0),"")</f>
        <v/>
      </c>
      <c r="Y4798" s="232" t="str">
        <f t="shared" si="524"/>
        <v/>
      </c>
      <c r="AA4798" s="314" t="str">
        <f t="shared" ca="1" si="521"/>
        <v/>
      </c>
    </row>
    <row r="4799" spans="1:27" x14ac:dyDescent="0.3">
      <c r="A4799" s="238"/>
      <c r="B4799" s="241" t="str">
        <f t="shared" si="525"/>
        <v/>
      </c>
      <c r="C4799" s="239"/>
      <c r="D4799" s="240" t="str">
        <f>IF(C4799&lt;&gt;"",VLOOKUP(C4799,'BASE EQUIPOS'!$G$8:$H$22,2,0),"")</f>
        <v/>
      </c>
      <c r="E4799" s="241" t="str">
        <f>IF(C4799&lt;&gt;"",VLOOKUP(C4799,'BASE EQUIPOS'!$G$8:$I$22,3,0),"")</f>
        <v/>
      </c>
      <c r="F4799" s="241" t="str">
        <f>IF(C4799&lt;&gt;"",VLOOKUP(C4799,'BASE EQUIPOS'!$G$8:$J$22,4,0),"")</f>
        <v/>
      </c>
      <c r="G4799" s="242"/>
      <c r="H4799" s="233"/>
      <c r="I4799" s="241"/>
      <c r="J4799" s="241"/>
      <c r="K4799" s="241"/>
      <c r="L4799" s="239"/>
      <c r="M4799" s="244"/>
      <c r="N4799" s="245" t="str">
        <f t="shared" ca="1" si="519"/>
        <v/>
      </c>
      <c r="O4799" s="239"/>
      <c r="P4799" s="244"/>
      <c r="Q4799" s="245" t="str">
        <f t="shared" si="520"/>
        <v/>
      </c>
      <c r="U4799" s="246" t="str">
        <f>IFERROR(VLOOKUP(C4799,'BASE EQUIPOS'!$G$8:$O$22,9,0)," ")</f>
        <v xml:space="preserve"> </v>
      </c>
      <c r="V4799" s="232" t="str">
        <f t="shared" si="522"/>
        <v/>
      </c>
      <c r="W4799" s="232" t="str">
        <f t="shared" si="523"/>
        <v/>
      </c>
      <c r="X4799" s="232" t="str">
        <f>IFERROR(VLOOKUP(W4799,Datos!$P$4:$Q$18,2,0),"")</f>
        <v/>
      </c>
      <c r="Y4799" s="232" t="str">
        <f t="shared" si="524"/>
        <v/>
      </c>
      <c r="AA4799" s="314" t="str">
        <f t="shared" ca="1" si="521"/>
        <v/>
      </c>
    </row>
    <row r="4800" spans="1:27" x14ac:dyDescent="0.3">
      <c r="A4800" s="238"/>
      <c r="B4800" s="241" t="str">
        <f t="shared" si="525"/>
        <v/>
      </c>
      <c r="C4800" s="239"/>
      <c r="D4800" s="240" t="str">
        <f>IF(C4800&lt;&gt;"",VLOOKUP(C4800,'BASE EQUIPOS'!$G$8:$H$22,2,0),"")</f>
        <v/>
      </c>
      <c r="E4800" s="241" t="str">
        <f>IF(C4800&lt;&gt;"",VLOOKUP(C4800,'BASE EQUIPOS'!$G$8:$I$22,3,0),"")</f>
        <v/>
      </c>
      <c r="F4800" s="241" t="str">
        <f>IF(C4800&lt;&gt;"",VLOOKUP(C4800,'BASE EQUIPOS'!$G$8:$J$22,4,0),"")</f>
        <v/>
      </c>
      <c r="G4800" s="242"/>
      <c r="H4800" s="233"/>
      <c r="I4800" s="241"/>
      <c r="J4800" s="241"/>
      <c r="K4800" s="241"/>
      <c r="L4800" s="239"/>
      <c r="M4800" s="244"/>
      <c r="N4800" s="245" t="str">
        <f t="shared" ca="1" si="519"/>
        <v/>
      </c>
      <c r="O4800" s="239"/>
      <c r="P4800" s="244"/>
      <c r="Q4800" s="245" t="str">
        <f t="shared" si="520"/>
        <v/>
      </c>
      <c r="U4800" s="246" t="str">
        <f>IFERROR(VLOOKUP(C4800,'BASE EQUIPOS'!$G$8:$O$22,9,0)," ")</f>
        <v xml:space="preserve"> </v>
      </c>
      <c r="V4800" s="232" t="str">
        <f t="shared" si="522"/>
        <v/>
      </c>
      <c r="W4800" s="232" t="str">
        <f t="shared" si="523"/>
        <v/>
      </c>
      <c r="X4800" s="232" t="str">
        <f>IFERROR(VLOOKUP(W4800,Datos!$P$4:$Q$18,2,0),"")</f>
        <v/>
      </c>
      <c r="Y4800" s="232" t="str">
        <f t="shared" si="524"/>
        <v/>
      </c>
      <c r="AA4800" s="314" t="str">
        <f t="shared" ca="1" si="521"/>
        <v/>
      </c>
    </row>
    <row r="4801" spans="1:27" x14ac:dyDescent="0.3">
      <c r="A4801" s="238"/>
      <c r="B4801" s="241" t="str">
        <f t="shared" si="525"/>
        <v/>
      </c>
      <c r="C4801" s="239"/>
      <c r="D4801" s="240" t="str">
        <f>IF(C4801&lt;&gt;"",VLOOKUP(C4801,'BASE EQUIPOS'!$G$8:$H$22,2,0),"")</f>
        <v/>
      </c>
      <c r="E4801" s="241" t="str">
        <f>IF(C4801&lt;&gt;"",VLOOKUP(C4801,'BASE EQUIPOS'!$G$8:$I$22,3,0),"")</f>
        <v/>
      </c>
      <c r="F4801" s="241" t="str">
        <f>IF(C4801&lt;&gt;"",VLOOKUP(C4801,'BASE EQUIPOS'!$G$8:$J$22,4,0),"")</f>
        <v/>
      </c>
      <c r="G4801" s="242"/>
      <c r="H4801" s="233"/>
      <c r="I4801" s="241"/>
      <c r="J4801" s="241"/>
      <c r="K4801" s="241"/>
      <c r="L4801" s="239"/>
      <c r="M4801" s="244"/>
      <c r="N4801" s="245" t="str">
        <f t="shared" ca="1" si="519"/>
        <v/>
      </c>
      <c r="O4801" s="239"/>
      <c r="P4801" s="244"/>
      <c r="Q4801" s="245" t="str">
        <f t="shared" si="520"/>
        <v/>
      </c>
      <c r="U4801" s="246" t="str">
        <f>IFERROR(VLOOKUP(C4801,'BASE EQUIPOS'!$G$8:$O$22,9,0)," ")</f>
        <v xml:space="preserve"> </v>
      </c>
      <c r="V4801" s="232" t="str">
        <f t="shared" si="522"/>
        <v/>
      </c>
      <c r="W4801" s="232" t="str">
        <f t="shared" si="523"/>
        <v/>
      </c>
      <c r="X4801" s="232" t="str">
        <f>IFERROR(VLOOKUP(W4801,Datos!$P$4:$Q$18,2,0),"")</f>
        <v/>
      </c>
      <c r="Y4801" s="232" t="str">
        <f t="shared" si="524"/>
        <v/>
      </c>
      <c r="AA4801" s="314" t="str">
        <f t="shared" ca="1" si="521"/>
        <v/>
      </c>
    </row>
    <row r="4802" spans="1:27" x14ac:dyDescent="0.3">
      <c r="A4802" s="238"/>
      <c r="B4802" s="241" t="str">
        <f t="shared" si="525"/>
        <v/>
      </c>
      <c r="C4802" s="239"/>
      <c r="D4802" s="240" t="str">
        <f>IF(C4802&lt;&gt;"",VLOOKUP(C4802,'BASE EQUIPOS'!$G$8:$H$22,2,0),"")</f>
        <v/>
      </c>
      <c r="E4802" s="241" t="str">
        <f>IF(C4802&lt;&gt;"",VLOOKUP(C4802,'BASE EQUIPOS'!$G$8:$I$22,3,0),"")</f>
        <v/>
      </c>
      <c r="F4802" s="241" t="str">
        <f>IF(C4802&lt;&gt;"",VLOOKUP(C4802,'BASE EQUIPOS'!$G$8:$J$22,4,0),"")</f>
        <v/>
      </c>
      <c r="G4802" s="242"/>
      <c r="H4802" s="233"/>
      <c r="I4802" s="241"/>
      <c r="J4802" s="241"/>
      <c r="K4802" s="241"/>
      <c r="L4802" s="239"/>
      <c r="M4802" s="244"/>
      <c r="N4802" s="245" t="str">
        <f t="shared" ca="1" si="519"/>
        <v/>
      </c>
      <c r="O4802" s="239"/>
      <c r="P4802" s="244"/>
      <c r="Q4802" s="245" t="str">
        <f t="shared" si="520"/>
        <v/>
      </c>
      <c r="U4802" s="246" t="str">
        <f>IFERROR(VLOOKUP(C4802,'BASE EQUIPOS'!$G$8:$O$22,9,0)," ")</f>
        <v xml:space="preserve"> </v>
      </c>
      <c r="V4802" s="232" t="str">
        <f t="shared" si="522"/>
        <v/>
      </c>
      <c r="W4802" s="232" t="str">
        <f t="shared" si="523"/>
        <v/>
      </c>
      <c r="X4802" s="232" t="str">
        <f>IFERROR(VLOOKUP(W4802,Datos!$P$4:$Q$18,2,0),"")</f>
        <v/>
      </c>
      <c r="Y4802" s="232" t="str">
        <f t="shared" si="524"/>
        <v/>
      </c>
      <c r="AA4802" s="314" t="str">
        <f t="shared" ca="1" si="521"/>
        <v/>
      </c>
    </row>
    <row r="4803" spans="1:27" x14ac:dyDescent="0.3">
      <c r="A4803" s="238"/>
      <c r="B4803" s="241" t="str">
        <f t="shared" si="525"/>
        <v/>
      </c>
      <c r="C4803" s="239"/>
      <c r="D4803" s="240" t="str">
        <f>IF(C4803&lt;&gt;"",VLOOKUP(C4803,'BASE EQUIPOS'!$G$8:$H$22,2,0),"")</f>
        <v/>
      </c>
      <c r="E4803" s="241" t="str">
        <f>IF(C4803&lt;&gt;"",VLOOKUP(C4803,'BASE EQUIPOS'!$G$8:$I$22,3,0),"")</f>
        <v/>
      </c>
      <c r="F4803" s="241" t="str">
        <f>IF(C4803&lt;&gt;"",VLOOKUP(C4803,'BASE EQUIPOS'!$G$8:$J$22,4,0),"")</f>
        <v/>
      </c>
      <c r="G4803" s="242"/>
      <c r="H4803" s="233"/>
      <c r="I4803" s="241"/>
      <c r="J4803" s="241"/>
      <c r="K4803" s="241"/>
      <c r="L4803" s="239"/>
      <c r="M4803" s="244"/>
      <c r="N4803" s="245" t="str">
        <f t="shared" ca="1" si="519"/>
        <v/>
      </c>
      <c r="O4803" s="239"/>
      <c r="P4803" s="244"/>
      <c r="Q4803" s="245" t="str">
        <f t="shared" si="520"/>
        <v/>
      </c>
      <c r="U4803" s="246" t="str">
        <f>IFERROR(VLOOKUP(C4803,'BASE EQUIPOS'!$G$8:$O$22,9,0)," ")</f>
        <v xml:space="preserve"> </v>
      </c>
      <c r="V4803" s="232" t="str">
        <f t="shared" si="522"/>
        <v/>
      </c>
      <c r="W4803" s="232" t="str">
        <f t="shared" si="523"/>
        <v/>
      </c>
      <c r="X4803" s="232" t="str">
        <f>IFERROR(VLOOKUP(W4803,Datos!$P$4:$Q$18,2,0),"")</f>
        <v/>
      </c>
      <c r="Y4803" s="232" t="str">
        <f t="shared" si="524"/>
        <v/>
      </c>
      <c r="AA4803" s="314" t="str">
        <f t="shared" ca="1" si="521"/>
        <v/>
      </c>
    </row>
    <row r="4804" spans="1:27" x14ac:dyDescent="0.3">
      <c r="A4804" s="238"/>
      <c r="B4804" s="241" t="str">
        <f t="shared" si="525"/>
        <v/>
      </c>
      <c r="C4804" s="239"/>
      <c r="D4804" s="240" t="str">
        <f>IF(C4804&lt;&gt;"",VLOOKUP(C4804,'BASE EQUIPOS'!$G$8:$H$22,2,0),"")</f>
        <v/>
      </c>
      <c r="E4804" s="241" t="str">
        <f>IF(C4804&lt;&gt;"",VLOOKUP(C4804,'BASE EQUIPOS'!$G$8:$I$22,3,0),"")</f>
        <v/>
      </c>
      <c r="F4804" s="241" t="str">
        <f>IF(C4804&lt;&gt;"",VLOOKUP(C4804,'BASE EQUIPOS'!$G$8:$J$22,4,0),"")</f>
        <v/>
      </c>
      <c r="G4804" s="242"/>
      <c r="H4804" s="233"/>
      <c r="I4804" s="241"/>
      <c r="J4804" s="241"/>
      <c r="K4804" s="241"/>
      <c r="L4804" s="239"/>
      <c r="M4804" s="244"/>
      <c r="N4804" s="245" t="str">
        <f t="shared" ca="1" si="519"/>
        <v/>
      </c>
      <c r="O4804" s="239"/>
      <c r="P4804" s="244"/>
      <c r="Q4804" s="245" t="str">
        <f t="shared" si="520"/>
        <v/>
      </c>
      <c r="U4804" s="246" t="str">
        <f>IFERROR(VLOOKUP(C4804,'BASE EQUIPOS'!$G$8:$O$22,9,0)," ")</f>
        <v xml:space="preserve"> </v>
      </c>
      <c r="V4804" s="232" t="str">
        <f t="shared" si="522"/>
        <v/>
      </c>
      <c r="W4804" s="232" t="str">
        <f t="shared" si="523"/>
        <v/>
      </c>
      <c r="X4804" s="232" t="str">
        <f>IFERROR(VLOOKUP(W4804,Datos!$P$4:$Q$18,2,0),"")</f>
        <v/>
      </c>
      <c r="Y4804" s="232" t="str">
        <f t="shared" si="524"/>
        <v/>
      </c>
      <c r="AA4804" s="314" t="str">
        <f t="shared" ca="1" si="521"/>
        <v/>
      </c>
    </row>
    <row r="4805" spans="1:27" x14ac:dyDescent="0.3">
      <c r="A4805" s="238"/>
      <c r="B4805" s="241" t="str">
        <f t="shared" si="525"/>
        <v/>
      </c>
      <c r="C4805" s="239"/>
      <c r="D4805" s="240" t="str">
        <f>IF(C4805&lt;&gt;"",VLOOKUP(C4805,'BASE EQUIPOS'!$G$8:$H$22,2,0),"")</f>
        <v/>
      </c>
      <c r="E4805" s="241" t="str">
        <f>IF(C4805&lt;&gt;"",VLOOKUP(C4805,'BASE EQUIPOS'!$G$8:$I$22,3,0),"")</f>
        <v/>
      </c>
      <c r="F4805" s="241" t="str">
        <f>IF(C4805&lt;&gt;"",VLOOKUP(C4805,'BASE EQUIPOS'!$G$8:$J$22,4,0),"")</f>
        <v/>
      </c>
      <c r="G4805" s="242"/>
      <c r="H4805" s="233"/>
      <c r="I4805" s="241"/>
      <c r="J4805" s="241"/>
      <c r="K4805" s="241"/>
      <c r="L4805" s="239"/>
      <c r="M4805" s="244"/>
      <c r="N4805" s="245" t="str">
        <f t="shared" ca="1" si="519"/>
        <v/>
      </c>
      <c r="O4805" s="239"/>
      <c r="P4805" s="244"/>
      <c r="Q4805" s="245" t="str">
        <f t="shared" si="520"/>
        <v/>
      </c>
      <c r="U4805" s="246" t="str">
        <f>IFERROR(VLOOKUP(C4805,'BASE EQUIPOS'!$G$8:$O$22,9,0)," ")</f>
        <v xml:space="preserve"> </v>
      </c>
      <c r="V4805" s="232" t="str">
        <f t="shared" si="522"/>
        <v/>
      </c>
      <c r="W4805" s="232" t="str">
        <f t="shared" si="523"/>
        <v/>
      </c>
      <c r="X4805" s="232" t="str">
        <f>IFERROR(VLOOKUP(W4805,Datos!$P$4:$Q$18,2,0),"")</f>
        <v/>
      </c>
      <c r="Y4805" s="232" t="str">
        <f t="shared" si="524"/>
        <v/>
      </c>
      <c r="AA4805" s="314" t="str">
        <f t="shared" ca="1" si="521"/>
        <v/>
      </c>
    </row>
    <row r="4806" spans="1:27" x14ac:dyDescent="0.3">
      <c r="A4806" s="238"/>
      <c r="B4806" s="241" t="str">
        <f t="shared" si="525"/>
        <v/>
      </c>
      <c r="C4806" s="239"/>
      <c r="D4806" s="240" t="str">
        <f>IF(C4806&lt;&gt;"",VLOOKUP(C4806,'BASE EQUIPOS'!$G$8:$H$22,2,0),"")</f>
        <v/>
      </c>
      <c r="E4806" s="241" t="str">
        <f>IF(C4806&lt;&gt;"",VLOOKUP(C4806,'BASE EQUIPOS'!$G$8:$I$22,3,0),"")</f>
        <v/>
      </c>
      <c r="F4806" s="241" t="str">
        <f>IF(C4806&lt;&gt;"",VLOOKUP(C4806,'BASE EQUIPOS'!$G$8:$J$22,4,0),"")</f>
        <v/>
      </c>
      <c r="G4806" s="242"/>
      <c r="H4806" s="233"/>
      <c r="I4806" s="241"/>
      <c r="J4806" s="241"/>
      <c r="K4806" s="241"/>
      <c r="L4806" s="239"/>
      <c r="M4806" s="244"/>
      <c r="N4806" s="245" t="str">
        <f t="shared" ca="1" si="519"/>
        <v/>
      </c>
      <c r="O4806" s="239"/>
      <c r="P4806" s="244"/>
      <c r="Q4806" s="245" t="str">
        <f t="shared" si="520"/>
        <v/>
      </c>
      <c r="U4806" s="246" t="str">
        <f>IFERROR(VLOOKUP(C4806,'BASE EQUIPOS'!$G$8:$O$22,9,0)," ")</f>
        <v xml:space="preserve"> </v>
      </c>
      <c r="V4806" s="232" t="str">
        <f t="shared" si="522"/>
        <v/>
      </c>
      <c r="W4806" s="232" t="str">
        <f t="shared" si="523"/>
        <v/>
      </c>
      <c r="X4806" s="232" t="str">
        <f>IFERROR(VLOOKUP(W4806,Datos!$P$4:$Q$18,2,0),"")</f>
        <v/>
      </c>
      <c r="Y4806" s="232" t="str">
        <f t="shared" si="524"/>
        <v/>
      </c>
      <c r="AA4806" s="314" t="str">
        <f t="shared" ca="1" si="521"/>
        <v/>
      </c>
    </row>
    <row r="4807" spans="1:27" x14ac:dyDescent="0.3">
      <c r="A4807" s="238"/>
      <c r="B4807" s="241" t="str">
        <f t="shared" si="525"/>
        <v/>
      </c>
      <c r="C4807" s="239"/>
      <c r="D4807" s="240" t="str">
        <f>IF(C4807&lt;&gt;"",VLOOKUP(C4807,'BASE EQUIPOS'!$G$8:$H$22,2,0),"")</f>
        <v/>
      </c>
      <c r="E4807" s="241" t="str">
        <f>IF(C4807&lt;&gt;"",VLOOKUP(C4807,'BASE EQUIPOS'!$G$8:$I$22,3,0),"")</f>
        <v/>
      </c>
      <c r="F4807" s="241" t="str">
        <f>IF(C4807&lt;&gt;"",VLOOKUP(C4807,'BASE EQUIPOS'!$G$8:$J$22,4,0),"")</f>
        <v/>
      </c>
      <c r="G4807" s="242"/>
      <c r="H4807" s="233"/>
      <c r="I4807" s="241"/>
      <c r="J4807" s="241"/>
      <c r="K4807" s="241"/>
      <c r="L4807" s="239"/>
      <c r="M4807" s="244"/>
      <c r="N4807" s="245" t="str">
        <f t="shared" ca="1" si="519"/>
        <v/>
      </c>
      <c r="O4807" s="239"/>
      <c r="P4807" s="244"/>
      <c r="Q4807" s="245" t="str">
        <f t="shared" si="520"/>
        <v/>
      </c>
      <c r="U4807" s="246" t="str">
        <f>IFERROR(VLOOKUP(C4807,'BASE EQUIPOS'!$G$8:$O$22,9,0)," ")</f>
        <v xml:space="preserve"> </v>
      </c>
      <c r="V4807" s="232" t="str">
        <f t="shared" si="522"/>
        <v/>
      </c>
      <c r="W4807" s="232" t="str">
        <f t="shared" si="523"/>
        <v/>
      </c>
      <c r="X4807" s="232" t="str">
        <f>IFERROR(VLOOKUP(W4807,Datos!$P$4:$Q$18,2,0),"")</f>
        <v/>
      </c>
      <c r="Y4807" s="232" t="str">
        <f t="shared" si="524"/>
        <v/>
      </c>
      <c r="AA4807" s="314" t="str">
        <f t="shared" ca="1" si="521"/>
        <v/>
      </c>
    </row>
    <row r="4808" spans="1:27" x14ac:dyDescent="0.3">
      <c r="A4808" s="238"/>
      <c r="B4808" s="241" t="str">
        <f t="shared" si="525"/>
        <v/>
      </c>
      <c r="C4808" s="239"/>
      <c r="D4808" s="240" t="str">
        <f>IF(C4808&lt;&gt;"",VLOOKUP(C4808,'BASE EQUIPOS'!$G$8:$H$22,2,0),"")</f>
        <v/>
      </c>
      <c r="E4808" s="241" t="str">
        <f>IF(C4808&lt;&gt;"",VLOOKUP(C4808,'BASE EQUIPOS'!$G$8:$I$22,3,0),"")</f>
        <v/>
      </c>
      <c r="F4808" s="241" t="str">
        <f>IF(C4808&lt;&gt;"",VLOOKUP(C4808,'BASE EQUIPOS'!$G$8:$J$22,4,0),"")</f>
        <v/>
      </c>
      <c r="G4808" s="242"/>
      <c r="H4808" s="233"/>
      <c r="I4808" s="241"/>
      <c r="J4808" s="241"/>
      <c r="K4808" s="241"/>
      <c r="L4808" s="239"/>
      <c r="M4808" s="244"/>
      <c r="N4808" s="245" t="str">
        <f t="shared" ca="1" si="519"/>
        <v/>
      </c>
      <c r="O4808" s="239"/>
      <c r="P4808" s="244"/>
      <c r="Q4808" s="245" t="str">
        <f t="shared" si="520"/>
        <v/>
      </c>
      <c r="U4808" s="246" t="str">
        <f>IFERROR(VLOOKUP(C4808,'BASE EQUIPOS'!$G$8:$O$22,9,0)," ")</f>
        <v xml:space="preserve"> </v>
      </c>
      <c r="V4808" s="232" t="str">
        <f t="shared" si="522"/>
        <v/>
      </c>
      <c r="W4808" s="232" t="str">
        <f t="shared" si="523"/>
        <v/>
      </c>
      <c r="X4808" s="232" t="str">
        <f>IFERROR(VLOOKUP(W4808,Datos!$P$4:$Q$18,2,0),"")</f>
        <v/>
      </c>
      <c r="Y4808" s="232" t="str">
        <f t="shared" si="524"/>
        <v/>
      </c>
      <c r="AA4808" s="314" t="str">
        <f t="shared" ca="1" si="521"/>
        <v/>
      </c>
    </row>
    <row r="4809" spans="1:27" x14ac:dyDescent="0.3">
      <c r="A4809" s="238"/>
      <c r="B4809" s="241" t="str">
        <f t="shared" si="525"/>
        <v/>
      </c>
      <c r="C4809" s="239"/>
      <c r="D4809" s="240" t="str">
        <f>IF(C4809&lt;&gt;"",VLOOKUP(C4809,'BASE EQUIPOS'!$G$8:$H$22,2,0),"")</f>
        <v/>
      </c>
      <c r="E4809" s="241" t="str">
        <f>IF(C4809&lt;&gt;"",VLOOKUP(C4809,'BASE EQUIPOS'!$G$8:$I$22,3,0),"")</f>
        <v/>
      </c>
      <c r="F4809" s="241" t="str">
        <f>IF(C4809&lt;&gt;"",VLOOKUP(C4809,'BASE EQUIPOS'!$G$8:$J$22,4,0),"")</f>
        <v/>
      </c>
      <c r="G4809" s="242"/>
      <c r="H4809" s="233"/>
      <c r="I4809" s="241"/>
      <c r="J4809" s="241"/>
      <c r="K4809" s="241"/>
      <c r="L4809" s="239"/>
      <c r="M4809" s="244"/>
      <c r="N4809" s="245" t="str">
        <f t="shared" ca="1" si="519"/>
        <v/>
      </c>
      <c r="O4809" s="239"/>
      <c r="P4809" s="244"/>
      <c r="Q4809" s="245" t="str">
        <f t="shared" si="520"/>
        <v/>
      </c>
      <c r="U4809" s="246" t="str">
        <f>IFERROR(VLOOKUP(C4809,'BASE EQUIPOS'!$G$8:$O$22,9,0)," ")</f>
        <v xml:space="preserve"> </v>
      </c>
      <c r="V4809" s="232" t="str">
        <f t="shared" si="522"/>
        <v/>
      </c>
      <c r="W4809" s="232" t="str">
        <f t="shared" si="523"/>
        <v/>
      </c>
      <c r="X4809" s="232" t="str">
        <f>IFERROR(VLOOKUP(W4809,Datos!$P$4:$Q$18,2,0),"")</f>
        <v/>
      </c>
      <c r="Y4809" s="232" t="str">
        <f t="shared" si="524"/>
        <v/>
      </c>
      <c r="AA4809" s="314" t="str">
        <f t="shared" ca="1" si="521"/>
        <v/>
      </c>
    </row>
    <row r="4810" spans="1:27" x14ac:dyDescent="0.3">
      <c r="A4810" s="238"/>
      <c r="B4810" s="241" t="str">
        <f t="shared" si="525"/>
        <v/>
      </c>
      <c r="C4810" s="239"/>
      <c r="D4810" s="240" t="str">
        <f>IF(C4810&lt;&gt;"",VLOOKUP(C4810,'BASE EQUIPOS'!$G$8:$H$22,2,0),"")</f>
        <v/>
      </c>
      <c r="E4810" s="241" t="str">
        <f>IF(C4810&lt;&gt;"",VLOOKUP(C4810,'BASE EQUIPOS'!$G$8:$I$22,3,0),"")</f>
        <v/>
      </c>
      <c r="F4810" s="241" t="str">
        <f>IF(C4810&lt;&gt;"",VLOOKUP(C4810,'BASE EQUIPOS'!$G$8:$J$22,4,0),"")</f>
        <v/>
      </c>
      <c r="G4810" s="242"/>
      <c r="H4810" s="233"/>
      <c r="I4810" s="241"/>
      <c r="J4810" s="241"/>
      <c r="K4810" s="241"/>
      <c r="L4810" s="239"/>
      <c r="M4810" s="244"/>
      <c r="N4810" s="245" t="str">
        <f t="shared" ca="1" si="519"/>
        <v/>
      </c>
      <c r="O4810" s="239"/>
      <c r="P4810" s="244"/>
      <c r="Q4810" s="245" t="str">
        <f t="shared" si="520"/>
        <v/>
      </c>
      <c r="U4810" s="246" t="str">
        <f>IFERROR(VLOOKUP(C4810,'BASE EQUIPOS'!$G$8:$O$22,9,0)," ")</f>
        <v xml:space="preserve"> </v>
      </c>
      <c r="V4810" s="232" t="str">
        <f t="shared" si="522"/>
        <v/>
      </c>
      <c r="W4810" s="232" t="str">
        <f t="shared" si="523"/>
        <v/>
      </c>
      <c r="X4810" s="232" t="str">
        <f>IFERROR(VLOOKUP(W4810,Datos!$P$4:$Q$18,2,0),"")</f>
        <v/>
      </c>
      <c r="Y4810" s="232" t="str">
        <f t="shared" si="524"/>
        <v/>
      </c>
      <c r="AA4810" s="314" t="str">
        <f t="shared" ca="1" si="521"/>
        <v/>
      </c>
    </row>
    <row r="4811" spans="1:27" x14ac:dyDescent="0.3">
      <c r="A4811" s="238"/>
      <c r="B4811" s="241" t="str">
        <f t="shared" si="525"/>
        <v/>
      </c>
      <c r="C4811" s="239"/>
      <c r="D4811" s="240" t="str">
        <f>IF(C4811&lt;&gt;"",VLOOKUP(C4811,'BASE EQUIPOS'!$G$8:$H$22,2,0),"")</f>
        <v/>
      </c>
      <c r="E4811" s="241" t="str">
        <f>IF(C4811&lt;&gt;"",VLOOKUP(C4811,'BASE EQUIPOS'!$G$8:$I$22,3,0),"")</f>
        <v/>
      </c>
      <c r="F4811" s="241" t="str">
        <f>IF(C4811&lt;&gt;"",VLOOKUP(C4811,'BASE EQUIPOS'!$G$8:$J$22,4,0),"")</f>
        <v/>
      </c>
      <c r="G4811" s="242"/>
      <c r="H4811" s="233"/>
      <c r="I4811" s="241"/>
      <c r="J4811" s="241"/>
      <c r="K4811" s="241"/>
      <c r="L4811" s="239"/>
      <c r="M4811" s="244"/>
      <c r="N4811" s="245" t="str">
        <f t="shared" ca="1" si="519"/>
        <v/>
      </c>
      <c r="O4811" s="239"/>
      <c r="P4811" s="244"/>
      <c r="Q4811" s="245" t="str">
        <f t="shared" si="520"/>
        <v/>
      </c>
      <c r="U4811" s="246" t="str">
        <f>IFERROR(VLOOKUP(C4811,'BASE EQUIPOS'!$G$8:$O$22,9,0)," ")</f>
        <v xml:space="preserve"> </v>
      </c>
      <c r="V4811" s="232" t="str">
        <f t="shared" si="522"/>
        <v/>
      </c>
      <c r="W4811" s="232" t="str">
        <f t="shared" si="523"/>
        <v/>
      </c>
      <c r="X4811" s="232" t="str">
        <f>IFERROR(VLOOKUP(W4811,Datos!$P$4:$Q$18,2,0),"")</f>
        <v/>
      </c>
      <c r="Y4811" s="232" t="str">
        <f t="shared" si="524"/>
        <v/>
      </c>
      <c r="AA4811" s="314" t="str">
        <f t="shared" ca="1" si="521"/>
        <v/>
      </c>
    </row>
    <row r="4812" spans="1:27" x14ac:dyDescent="0.3">
      <c r="A4812" s="238"/>
      <c r="B4812" s="241" t="str">
        <f t="shared" si="525"/>
        <v/>
      </c>
      <c r="C4812" s="239"/>
      <c r="D4812" s="240" t="str">
        <f>IF(C4812&lt;&gt;"",VLOOKUP(C4812,'BASE EQUIPOS'!$G$8:$H$22,2,0),"")</f>
        <v/>
      </c>
      <c r="E4812" s="241" t="str">
        <f>IF(C4812&lt;&gt;"",VLOOKUP(C4812,'BASE EQUIPOS'!$G$8:$I$22,3,0),"")</f>
        <v/>
      </c>
      <c r="F4812" s="241" t="str">
        <f>IF(C4812&lt;&gt;"",VLOOKUP(C4812,'BASE EQUIPOS'!$G$8:$J$22,4,0),"")</f>
        <v/>
      </c>
      <c r="G4812" s="242"/>
      <c r="H4812" s="233"/>
      <c r="I4812" s="241"/>
      <c r="J4812" s="241"/>
      <c r="K4812" s="241"/>
      <c r="L4812" s="239"/>
      <c r="M4812" s="244"/>
      <c r="N4812" s="245" t="str">
        <f t="shared" ca="1" si="519"/>
        <v/>
      </c>
      <c r="O4812" s="239"/>
      <c r="P4812" s="244"/>
      <c r="Q4812" s="245" t="str">
        <f t="shared" si="520"/>
        <v/>
      </c>
      <c r="U4812" s="246" t="str">
        <f>IFERROR(VLOOKUP(C4812,'BASE EQUIPOS'!$G$8:$O$22,9,0)," ")</f>
        <v xml:space="preserve"> </v>
      </c>
      <c r="V4812" s="232" t="str">
        <f t="shared" si="522"/>
        <v/>
      </c>
      <c r="W4812" s="232" t="str">
        <f t="shared" si="523"/>
        <v/>
      </c>
      <c r="X4812" s="232" t="str">
        <f>IFERROR(VLOOKUP(W4812,Datos!$P$4:$Q$18,2,0),"")</f>
        <v/>
      </c>
      <c r="Y4812" s="232" t="str">
        <f t="shared" si="524"/>
        <v/>
      </c>
      <c r="AA4812" s="314" t="str">
        <f t="shared" ca="1" si="521"/>
        <v/>
      </c>
    </row>
    <row r="4813" spans="1:27" x14ac:dyDescent="0.3">
      <c r="A4813" s="238"/>
      <c r="B4813" s="241" t="str">
        <f t="shared" si="525"/>
        <v/>
      </c>
      <c r="C4813" s="239"/>
      <c r="D4813" s="240" t="str">
        <f>IF(C4813&lt;&gt;"",VLOOKUP(C4813,'BASE EQUIPOS'!$G$8:$H$22,2,0),"")</f>
        <v/>
      </c>
      <c r="E4813" s="241" t="str">
        <f>IF(C4813&lt;&gt;"",VLOOKUP(C4813,'BASE EQUIPOS'!$G$8:$I$22,3,0),"")</f>
        <v/>
      </c>
      <c r="F4813" s="241" t="str">
        <f>IF(C4813&lt;&gt;"",VLOOKUP(C4813,'BASE EQUIPOS'!$G$8:$J$22,4,0),"")</f>
        <v/>
      </c>
      <c r="G4813" s="242"/>
      <c r="H4813" s="233"/>
      <c r="I4813" s="241"/>
      <c r="J4813" s="241"/>
      <c r="K4813" s="241"/>
      <c r="L4813" s="239"/>
      <c r="M4813" s="244"/>
      <c r="N4813" s="245" t="str">
        <f t="shared" ca="1" si="519"/>
        <v/>
      </c>
      <c r="O4813" s="239"/>
      <c r="P4813" s="244"/>
      <c r="Q4813" s="245" t="str">
        <f t="shared" si="520"/>
        <v/>
      </c>
      <c r="U4813" s="246" t="str">
        <f>IFERROR(VLOOKUP(C4813,'BASE EQUIPOS'!$G$8:$O$22,9,0)," ")</f>
        <v xml:space="preserve"> </v>
      </c>
      <c r="V4813" s="232" t="str">
        <f t="shared" si="522"/>
        <v/>
      </c>
      <c r="W4813" s="232" t="str">
        <f t="shared" si="523"/>
        <v/>
      </c>
      <c r="X4813" s="232" t="str">
        <f>IFERROR(VLOOKUP(W4813,Datos!$P$4:$Q$18,2,0),"")</f>
        <v/>
      </c>
      <c r="Y4813" s="232" t="str">
        <f t="shared" si="524"/>
        <v/>
      </c>
      <c r="AA4813" s="314" t="str">
        <f t="shared" ca="1" si="521"/>
        <v/>
      </c>
    </row>
    <row r="4814" spans="1:27" x14ac:dyDescent="0.3">
      <c r="A4814" s="238"/>
      <c r="B4814" s="241" t="str">
        <f t="shared" si="525"/>
        <v/>
      </c>
      <c r="C4814" s="239"/>
      <c r="D4814" s="240" t="str">
        <f>IF(C4814&lt;&gt;"",VLOOKUP(C4814,'BASE EQUIPOS'!$G$8:$H$22,2,0),"")</f>
        <v/>
      </c>
      <c r="E4814" s="241" t="str">
        <f>IF(C4814&lt;&gt;"",VLOOKUP(C4814,'BASE EQUIPOS'!$G$8:$I$22,3,0),"")</f>
        <v/>
      </c>
      <c r="F4814" s="241" t="str">
        <f>IF(C4814&lt;&gt;"",VLOOKUP(C4814,'BASE EQUIPOS'!$G$8:$J$22,4,0),"")</f>
        <v/>
      </c>
      <c r="G4814" s="242"/>
      <c r="H4814" s="233"/>
      <c r="I4814" s="241"/>
      <c r="J4814" s="241"/>
      <c r="K4814" s="241"/>
      <c r="L4814" s="239"/>
      <c r="M4814" s="244"/>
      <c r="N4814" s="245" t="str">
        <f t="shared" ca="1" si="519"/>
        <v/>
      </c>
      <c r="O4814" s="239"/>
      <c r="P4814" s="244"/>
      <c r="Q4814" s="245" t="str">
        <f t="shared" si="520"/>
        <v/>
      </c>
      <c r="U4814" s="246" t="str">
        <f>IFERROR(VLOOKUP(C4814,'BASE EQUIPOS'!$G$8:$O$22,9,0)," ")</f>
        <v xml:space="preserve"> </v>
      </c>
      <c r="V4814" s="232" t="str">
        <f t="shared" si="522"/>
        <v/>
      </c>
      <c r="W4814" s="232" t="str">
        <f t="shared" si="523"/>
        <v/>
      </c>
      <c r="X4814" s="232" t="str">
        <f>IFERROR(VLOOKUP(W4814,Datos!$P$4:$Q$18,2,0),"")</f>
        <v/>
      </c>
      <c r="Y4814" s="232" t="str">
        <f t="shared" si="524"/>
        <v/>
      </c>
      <c r="AA4814" s="314" t="str">
        <f t="shared" ca="1" si="521"/>
        <v/>
      </c>
    </row>
    <row r="4815" spans="1:27" x14ac:dyDescent="0.3">
      <c r="A4815" s="238"/>
      <c r="B4815" s="241" t="str">
        <f t="shared" si="525"/>
        <v/>
      </c>
      <c r="C4815" s="239"/>
      <c r="D4815" s="240" t="str">
        <f>IF(C4815&lt;&gt;"",VLOOKUP(C4815,'BASE EQUIPOS'!$G$8:$H$22,2,0),"")</f>
        <v/>
      </c>
      <c r="E4815" s="241" t="str">
        <f>IF(C4815&lt;&gt;"",VLOOKUP(C4815,'BASE EQUIPOS'!$G$8:$I$22,3,0),"")</f>
        <v/>
      </c>
      <c r="F4815" s="241" t="str">
        <f>IF(C4815&lt;&gt;"",VLOOKUP(C4815,'BASE EQUIPOS'!$G$8:$J$22,4,0),"")</f>
        <v/>
      </c>
      <c r="G4815" s="242"/>
      <c r="H4815" s="233"/>
      <c r="I4815" s="241"/>
      <c r="J4815" s="241"/>
      <c r="K4815" s="241"/>
      <c r="L4815" s="239"/>
      <c r="M4815" s="244"/>
      <c r="N4815" s="245" t="str">
        <f t="shared" ca="1" si="519"/>
        <v/>
      </c>
      <c r="O4815" s="239"/>
      <c r="P4815" s="244"/>
      <c r="Q4815" s="245" t="str">
        <f t="shared" si="520"/>
        <v/>
      </c>
      <c r="U4815" s="246" t="str">
        <f>IFERROR(VLOOKUP(C4815,'BASE EQUIPOS'!$G$8:$O$22,9,0)," ")</f>
        <v xml:space="preserve"> </v>
      </c>
      <c r="V4815" s="232" t="str">
        <f t="shared" si="522"/>
        <v/>
      </c>
      <c r="W4815" s="232" t="str">
        <f t="shared" si="523"/>
        <v/>
      </c>
      <c r="X4815" s="232" t="str">
        <f>IFERROR(VLOOKUP(W4815,Datos!$P$4:$Q$18,2,0),"")</f>
        <v/>
      </c>
      <c r="Y4815" s="232" t="str">
        <f t="shared" si="524"/>
        <v/>
      </c>
      <c r="AA4815" s="314" t="str">
        <f t="shared" ca="1" si="521"/>
        <v/>
      </c>
    </row>
    <row r="4816" spans="1:27" x14ac:dyDescent="0.3">
      <c r="A4816" s="238"/>
      <c r="B4816" s="241" t="str">
        <f t="shared" si="525"/>
        <v/>
      </c>
      <c r="C4816" s="239"/>
      <c r="D4816" s="240" t="str">
        <f>IF(C4816&lt;&gt;"",VLOOKUP(C4816,'BASE EQUIPOS'!$G$8:$H$22,2,0),"")</f>
        <v/>
      </c>
      <c r="E4816" s="241" t="str">
        <f>IF(C4816&lt;&gt;"",VLOOKUP(C4816,'BASE EQUIPOS'!$G$8:$I$22,3,0),"")</f>
        <v/>
      </c>
      <c r="F4816" s="241" t="str">
        <f>IF(C4816&lt;&gt;"",VLOOKUP(C4816,'BASE EQUIPOS'!$G$8:$J$22,4,0),"")</f>
        <v/>
      </c>
      <c r="G4816" s="242"/>
      <c r="H4816" s="233"/>
      <c r="I4816" s="241"/>
      <c r="J4816" s="241"/>
      <c r="K4816" s="241"/>
      <c r="L4816" s="239"/>
      <c r="M4816" s="244"/>
      <c r="N4816" s="245" t="str">
        <f t="shared" ref="N4816:N4879" ca="1" si="526">IF(M4816="","",IF(O4816="",NOW()*24-(L4816+M4816)*24,"Mtto. Terminado"))</f>
        <v/>
      </c>
      <c r="O4816" s="239"/>
      <c r="P4816" s="244"/>
      <c r="Q4816" s="245" t="str">
        <f t="shared" ref="Q4816:Q4879" si="527">IF(O4816="","",IF(P4816="","",(O4816+P4816)*24-(L4816+M4816)*24))</f>
        <v/>
      </c>
      <c r="U4816" s="246" t="str">
        <f>IFERROR(VLOOKUP(C4816,'BASE EQUIPOS'!$G$8:$O$22,9,0)," ")</f>
        <v xml:space="preserve"> </v>
      </c>
      <c r="V4816" s="232" t="str">
        <f t="shared" si="522"/>
        <v/>
      </c>
      <c r="W4816" s="232" t="str">
        <f t="shared" si="523"/>
        <v/>
      </c>
      <c r="X4816" s="232" t="str">
        <f>IFERROR(VLOOKUP(W4816,Datos!$P$4:$Q$18,2,0),"")</f>
        <v/>
      </c>
      <c r="Y4816" s="232" t="str">
        <f t="shared" si="524"/>
        <v/>
      </c>
      <c r="AA4816" s="314" t="str">
        <f t="shared" ca="1" si="521"/>
        <v/>
      </c>
    </row>
    <row r="4817" spans="1:27" x14ac:dyDescent="0.3">
      <c r="A4817" s="238"/>
      <c r="B4817" s="241" t="str">
        <f t="shared" si="525"/>
        <v/>
      </c>
      <c r="C4817" s="239"/>
      <c r="D4817" s="240" t="str">
        <f>IF(C4817&lt;&gt;"",VLOOKUP(C4817,'BASE EQUIPOS'!$G$8:$H$22,2,0),"")</f>
        <v/>
      </c>
      <c r="E4817" s="241" t="str">
        <f>IF(C4817&lt;&gt;"",VLOOKUP(C4817,'BASE EQUIPOS'!$G$8:$I$22,3,0),"")</f>
        <v/>
      </c>
      <c r="F4817" s="241" t="str">
        <f>IF(C4817&lt;&gt;"",VLOOKUP(C4817,'BASE EQUIPOS'!$G$8:$J$22,4,0),"")</f>
        <v/>
      </c>
      <c r="G4817" s="242"/>
      <c r="H4817" s="233"/>
      <c r="I4817" s="241"/>
      <c r="J4817" s="241"/>
      <c r="K4817" s="241"/>
      <c r="L4817" s="239"/>
      <c r="M4817" s="244"/>
      <c r="N4817" s="245" t="str">
        <f t="shared" ca="1" si="526"/>
        <v/>
      </c>
      <c r="O4817" s="239"/>
      <c r="P4817" s="244"/>
      <c r="Q4817" s="245" t="str">
        <f t="shared" si="527"/>
        <v/>
      </c>
      <c r="U4817" s="246" t="str">
        <f>IFERROR(VLOOKUP(C4817,'BASE EQUIPOS'!$G$8:$O$22,9,0)," ")</f>
        <v xml:space="preserve"> </v>
      </c>
      <c r="V4817" s="232" t="str">
        <f t="shared" si="522"/>
        <v/>
      </c>
      <c r="W4817" s="232" t="str">
        <f t="shared" si="523"/>
        <v/>
      </c>
      <c r="X4817" s="232" t="str">
        <f>IFERROR(VLOOKUP(W4817,Datos!$P$4:$Q$18,2,0),"")</f>
        <v/>
      </c>
      <c r="Y4817" s="232" t="str">
        <f t="shared" si="524"/>
        <v/>
      </c>
      <c r="AA4817" s="314" t="str">
        <f t="shared" ref="AA4817:AA4880" ca="1" si="528">IF(N4817="Mtto. Terminado",1,"")</f>
        <v/>
      </c>
    </row>
    <row r="4818" spans="1:27" x14ac:dyDescent="0.3">
      <c r="A4818" s="238"/>
      <c r="B4818" s="241" t="str">
        <f t="shared" si="525"/>
        <v/>
      </c>
      <c r="C4818" s="239"/>
      <c r="D4818" s="240" t="str">
        <f>IF(C4818&lt;&gt;"",VLOOKUP(C4818,'BASE EQUIPOS'!$G$8:$H$22,2,0),"")</f>
        <v/>
      </c>
      <c r="E4818" s="241" t="str">
        <f>IF(C4818&lt;&gt;"",VLOOKUP(C4818,'BASE EQUIPOS'!$G$8:$I$22,3,0),"")</f>
        <v/>
      </c>
      <c r="F4818" s="241" t="str">
        <f>IF(C4818&lt;&gt;"",VLOOKUP(C4818,'BASE EQUIPOS'!$G$8:$J$22,4,0),"")</f>
        <v/>
      </c>
      <c r="G4818" s="242"/>
      <c r="H4818" s="233"/>
      <c r="I4818" s="241"/>
      <c r="J4818" s="241"/>
      <c r="K4818" s="241"/>
      <c r="L4818" s="239"/>
      <c r="M4818" s="244"/>
      <c r="N4818" s="245" t="str">
        <f t="shared" ca="1" si="526"/>
        <v/>
      </c>
      <c r="O4818" s="239"/>
      <c r="P4818" s="244"/>
      <c r="Q4818" s="245" t="str">
        <f t="shared" si="527"/>
        <v/>
      </c>
      <c r="U4818" s="246" t="str">
        <f>IFERROR(VLOOKUP(C4818,'BASE EQUIPOS'!$G$8:$O$22,9,0)," ")</f>
        <v xml:space="preserve"> </v>
      </c>
      <c r="V4818" s="232" t="str">
        <f t="shared" si="522"/>
        <v/>
      </c>
      <c r="W4818" s="232" t="str">
        <f t="shared" si="523"/>
        <v/>
      </c>
      <c r="X4818" s="232" t="str">
        <f>IFERROR(VLOOKUP(W4818,Datos!$P$4:$Q$18,2,0),"")</f>
        <v/>
      </c>
      <c r="Y4818" s="232" t="str">
        <f t="shared" si="524"/>
        <v/>
      </c>
      <c r="AA4818" s="314" t="str">
        <f t="shared" ca="1" si="528"/>
        <v/>
      </c>
    </row>
    <row r="4819" spans="1:27" x14ac:dyDescent="0.3">
      <c r="A4819" s="238"/>
      <c r="B4819" s="241" t="str">
        <f t="shared" si="525"/>
        <v/>
      </c>
      <c r="C4819" s="239"/>
      <c r="D4819" s="240" t="str">
        <f>IF(C4819&lt;&gt;"",VLOOKUP(C4819,'BASE EQUIPOS'!$G$8:$H$22,2,0),"")</f>
        <v/>
      </c>
      <c r="E4819" s="241" t="str">
        <f>IF(C4819&lt;&gt;"",VLOOKUP(C4819,'BASE EQUIPOS'!$G$8:$I$22,3,0),"")</f>
        <v/>
      </c>
      <c r="F4819" s="241" t="str">
        <f>IF(C4819&lt;&gt;"",VLOOKUP(C4819,'BASE EQUIPOS'!$G$8:$J$22,4,0),"")</f>
        <v/>
      </c>
      <c r="G4819" s="242"/>
      <c r="H4819" s="233"/>
      <c r="I4819" s="241"/>
      <c r="J4819" s="241"/>
      <c r="K4819" s="241"/>
      <c r="L4819" s="239"/>
      <c r="M4819" s="244"/>
      <c r="N4819" s="245" t="str">
        <f t="shared" ca="1" si="526"/>
        <v/>
      </c>
      <c r="O4819" s="239"/>
      <c r="P4819" s="244"/>
      <c r="Q4819" s="245" t="str">
        <f t="shared" si="527"/>
        <v/>
      </c>
      <c r="U4819" s="246" t="str">
        <f>IFERROR(VLOOKUP(C4819,'BASE EQUIPOS'!$G$8:$O$22,9,0)," ")</f>
        <v xml:space="preserve"> </v>
      </c>
      <c r="V4819" s="232" t="str">
        <f t="shared" si="522"/>
        <v/>
      </c>
      <c r="W4819" s="232" t="str">
        <f t="shared" si="523"/>
        <v/>
      </c>
      <c r="X4819" s="232" t="str">
        <f>IFERROR(VLOOKUP(W4819,Datos!$P$4:$Q$18,2,0),"")</f>
        <v/>
      </c>
      <c r="Y4819" s="232" t="str">
        <f t="shared" si="524"/>
        <v/>
      </c>
      <c r="AA4819" s="314" t="str">
        <f t="shared" ca="1" si="528"/>
        <v/>
      </c>
    </row>
    <row r="4820" spans="1:27" x14ac:dyDescent="0.3">
      <c r="A4820" s="238"/>
      <c r="B4820" s="241" t="str">
        <f t="shared" si="525"/>
        <v/>
      </c>
      <c r="C4820" s="239"/>
      <c r="D4820" s="240" t="str">
        <f>IF(C4820&lt;&gt;"",VLOOKUP(C4820,'BASE EQUIPOS'!$G$8:$H$22,2,0),"")</f>
        <v/>
      </c>
      <c r="E4820" s="241" t="str">
        <f>IF(C4820&lt;&gt;"",VLOOKUP(C4820,'BASE EQUIPOS'!$G$8:$I$22,3,0),"")</f>
        <v/>
      </c>
      <c r="F4820" s="241" t="str">
        <f>IF(C4820&lt;&gt;"",VLOOKUP(C4820,'BASE EQUIPOS'!$G$8:$J$22,4,0),"")</f>
        <v/>
      </c>
      <c r="G4820" s="242"/>
      <c r="H4820" s="233"/>
      <c r="I4820" s="241"/>
      <c r="J4820" s="241"/>
      <c r="K4820" s="241"/>
      <c r="L4820" s="239"/>
      <c r="M4820" s="244"/>
      <c r="N4820" s="245" t="str">
        <f t="shared" ca="1" si="526"/>
        <v/>
      </c>
      <c r="O4820" s="239"/>
      <c r="P4820" s="244"/>
      <c r="Q4820" s="245" t="str">
        <f t="shared" si="527"/>
        <v/>
      </c>
      <c r="U4820" s="246" t="str">
        <f>IFERROR(VLOOKUP(C4820,'BASE EQUIPOS'!$G$8:$O$22,9,0)," ")</f>
        <v xml:space="preserve"> </v>
      </c>
      <c r="V4820" s="232" t="str">
        <f t="shared" si="522"/>
        <v/>
      </c>
      <c r="W4820" s="232" t="str">
        <f t="shared" si="523"/>
        <v/>
      </c>
      <c r="X4820" s="232" t="str">
        <f>IFERROR(VLOOKUP(W4820,Datos!$P$4:$Q$18,2,0),"")</f>
        <v/>
      </c>
      <c r="Y4820" s="232" t="str">
        <f t="shared" si="524"/>
        <v/>
      </c>
      <c r="AA4820" s="314" t="str">
        <f t="shared" ca="1" si="528"/>
        <v/>
      </c>
    </row>
    <row r="4821" spans="1:27" x14ac:dyDescent="0.3">
      <c r="A4821" s="238"/>
      <c r="B4821" s="241" t="str">
        <f t="shared" si="525"/>
        <v/>
      </c>
      <c r="C4821" s="239"/>
      <c r="D4821" s="240" t="str">
        <f>IF(C4821&lt;&gt;"",VLOOKUP(C4821,'BASE EQUIPOS'!$G$8:$H$22,2,0),"")</f>
        <v/>
      </c>
      <c r="E4821" s="241" t="str">
        <f>IF(C4821&lt;&gt;"",VLOOKUP(C4821,'BASE EQUIPOS'!$G$8:$I$22,3,0),"")</f>
        <v/>
      </c>
      <c r="F4821" s="241" t="str">
        <f>IF(C4821&lt;&gt;"",VLOOKUP(C4821,'BASE EQUIPOS'!$G$8:$J$22,4,0),"")</f>
        <v/>
      </c>
      <c r="G4821" s="242"/>
      <c r="H4821" s="233"/>
      <c r="I4821" s="241"/>
      <c r="J4821" s="241"/>
      <c r="K4821" s="241"/>
      <c r="L4821" s="239"/>
      <c r="M4821" s="244"/>
      <c r="N4821" s="245" t="str">
        <f t="shared" ca="1" si="526"/>
        <v/>
      </c>
      <c r="O4821" s="239"/>
      <c r="P4821" s="244"/>
      <c r="Q4821" s="245" t="str">
        <f t="shared" si="527"/>
        <v/>
      </c>
      <c r="U4821" s="246" t="str">
        <f>IFERROR(VLOOKUP(C4821,'BASE EQUIPOS'!$G$8:$O$22,9,0)," ")</f>
        <v xml:space="preserve"> </v>
      </c>
      <c r="V4821" s="232" t="str">
        <f t="shared" ref="V4821:V4884" si="529">IF(G4821="MTTO. SISTEMÁTICO","PREVENTIVA",IF(G4821="MTTO. PREDICTIVO","INSPECCIÓN",""))</f>
        <v/>
      </c>
      <c r="W4821" s="232" t="str">
        <f t="shared" ref="W4821:W4884" si="530">CONCATENATE(D4821,I4821)</f>
        <v/>
      </c>
      <c r="X4821" s="232" t="str">
        <f>IFERROR(VLOOKUP(W4821,Datos!$P$4:$Q$18,2,0),"")</f>
        <v/>
      </c>
      <c r="Y4821" s="232" t="str">
        <f t="shared" ref="Y4821:Y4884" si="531">IF(A4821="OT CORRECTIVA",1,IF(A4821="OT PREVENTIVA",2,IF(A4821="HOJA INSPECCIÓN",3,"")))</f>
        <v/>
      </c>
      <c r="AA4821" s="314" t="str">
        <f t="shared" ca="1" si="528"/>
        <v/>
      </c>
    </row>
    <row r="4822" spans="1:27" x14ac:dyDescent="0.3">
      <c r="A4822" s="238"/>
      <c r="B4822" s="241" t="str">
        <f t="shared" si="525"/>
        <v/>
      </c>
      <c r="C4822" s="239"/>
      <c r="D4822" s="240" t="str">
        <f>IF(C4822&lt;&gt;"",VLOOKUP(C4822,'BASE EQUIPOS'!$G$8:$H$22,2,0),"")</f>
        <v/>
      </c>
      <c r="E4822" s="241" t="str">
        <f>IF(C4822&lt;&gt;"",VLOOKUP(C4822,'BASE EQUIPOS'!$G$8:$I$22,3,0),"")</f>
        <v/>
      </c>
      <c r="F4822" s="241" t="str">
        <f>IF(C4822&lt;&gt;"",VLOOKUP(C4822,'BASE EQUIPOS'!$G$8:$J$22,4,0),"")</f>
        <v/>
      </c>
      <c r="G4822" s="242"/>
      <c r="H4822" s="233"/>
      <c r="I4822" s="241"/>
      <c r="J4822" s="241"/>
      <c r="K4822" s="241"/>
      <c r="L4822" s="239"/>
      <c r="M4822" s="244"/>
      <c r="N4822" s="245" t="str">
        <f t="shared" ca="1" si="526"/>
        <v/>
      </c>
      <c r="O4822" s="239"/>
      <c r="P4822" s="244"/>
      <c r="Q4822" s="245" t="str">
        <f t="shared" si="527"/>
        <v/>
      </c>
      <c r="U4822" s="246" t="str">
        <f>IFERROR(VLOOKUP(C4822,'BASE EQUIPOS'!$G$8:$O$22,9,0)," ")</f>
        <v xml:space="preserve"> </v>
      </c>
      <c r="V4822" s="232" t="str">
        <f t="shared" si="529"/>
        <v/>
      </c>
      <c r="W4822" s="232" t="str">
        <f t="shared" si="530"/>
        <v/>
      </c>
      <c r="X4822" s="232" t="str">
        <f>IFERROR(VLOOKUP(W4822,Datos!$P$4:$Q$18,2,0),"")</f>
        <v/>
      </c>
      <c r="Y4822" s="232" t="str">
        <f t="shared" si="531"/>
        <v/>
      </c>
      <c r="AA4822" s="314" t="str">
        <f t="shared" ca="1" si="528"/>
        <v/>
      </c>
    </row>
    <row r="4823" spans="1:27" x14ac:dyDescent="0.3">
      <c r="A4823" s="238"/>
      <c r="B4823" s="241" t="str">
        <f t="shared" si="525"/>
        <v/>
      </c>
      <c r="C4823" s="239"/>
      <c r="D4823" s="240" t="str">
        <f>IF(C4823&lt;&gt;"",VLOOKUP(C4823,'BASE EQUIPOS'!$G$8:$H$22,2,0),"")</f>
        <v/>
      </c>
      <c r="E4823" s="241" t="str">
        <f>IF(C4823&lt;&gt;"",VLOOKUP(C4823,'BASE EQUIPOS'!$G$8:$I$22,3,0),"")</f>
        <v/>
      </c>
      <c r="F4823" s="241" t="str">
        <f>IF(C4823&lt;&gt;"",VLOOKUP(C4823,'BASE EQUIPOS'!$G$8:$J$22,4,0),"")</f>
        <v/>
      </c>
      <c r="G4823" s="242"/>
      <c r="H4823" s="233"/>
      <c r="I4823" s="241"/>
      <c r="J4823" s="241"/>
      <c r="K4823" s="241"/>
      <c r="L4823" s="239"/>
      <c r="M4823" s="244"/>
      <c r="N4823" s="245" t="str">
        <f t="shared" ca="1" si="526"/>
        <v/>
      </c>
      <c r="O4823" s="239"/>
      <c r="P4823" s="244"/>
      <c r="Q4823" s="245" t="str">
        <f t="shared" si="527"/>
        <v/>
      </c>
      <c r="U4823" s="246" t="str">
        <f>IFERROR(VLOOKUP(C4823,'BASE EQUIPOS'!$G$8:$O$22,9,0)," ")</f>
        <v xml:space="preserve"> </v>
      </c>
      <c r="V4823" s="232" t="str">
        <f t="shared" si="529"/>
        <v/>
      </c>
      <c r="W4823" s="232" t="str">
        <f t="shared" si="530"/>
        <v/>
      </c>
      <c r="X4823" s="232" t="str">
        <f>IFERROR(VLOOKUP(W4823,Datos!$P$4:$Q$18,2,0),"")</f>
        <v/>
      </c>
      <c r="Y4823" s="232" t="str">
        <f t="shared" si="531"/>
        <v/>
      </c>
      <c r="AA4823" s="314" t="str">
        <f t="shared" ca="1" si="528"/>
        <v/>
      </c>
    </row>
    <row r="4824" spans="1:27" x14ac:dyDescent="0.3">
      <c r="A4824" s="238"/>
      <c r="B4824" s="241" t="str">
        <f t="shared" si="525"/>
        <v/>
      </c>
      <c r="C4824" s="239"/>
      <c r="D4824" s="240" t="str">
        <f>IF(C4824&lt;&gt;"",VLOOKUP(C4824,'BASE EQUIPOS'!$G$8:$H$22,2,0),"")</f>
        <v/>
      </c>
      <c r="E4824" s="241" t="str">
        <f>IF(C4824&lt;&gt;"",VLOOKUP(C4824,'BASE EQUIPOS'!$G$8:$I$22,3,0),"")</f>
        <v/>
      </c>
      <c r="F4824" s="241" t="str">
        <f>IF(C4824&lt;&gt;"",VLOOKUP(C4824,'BASE EQUIPOS'!$G$8:$J$22,4,0),"")</f>
        <v/>
      </c>
      <c r="G4824" s="242"/>
      <c r="H4824" s="233"/>
      <c r="I4824" s="241"/>
      <c r="J4824" s="241"/>
      <c r="K4824" s="241"/>
      <c r="L4824" s="239"/>
      <c r="M4824" s="244"/>
      <c r="N4824" s="245" t="str">
        <f t="shared" ca="1" si="526"/>
        <v/>
      </c>
      <c r="O4824" s="239"/>
      <c r="P4824" s="244"/>
      <c r="Q4824" s="245" t="str">
        <f t="shared" si="527"/>
        <v/>
      </c>
      <c r="U4824" s="246" t="str">
        <f>IFERROR(VLOOKUP(C4824,'BASE EQUIPOS'!$G$8:$O$22,9,0)," ")</f>
        <v xml:space="preserve"> </v>
      </c>
      <c r="V4824" s="232" t="str">
        <f t="shared" si="529"/>
        <v/>
      </c>
      <c r="W4824" s="232" t="str">
        <f t="shared" si="530"/>
        <v/>
      </c>
      <c r="X4824" s="232" t="str">
        <f>IFERROR(VLOOKUP(W4824,Datos!$P$4:$Q$18,2,0),"")</f>
        <v/>
      </c>
      <c r="Y4824" s="232" t="str">
        <f t="shared" si="531"/>
        <v/>
      </c>
      <c r="AA4824" s="314" t="str">
        <f t="shared" ca="1" si="528"/>
        <v/>
      </c>
    </row>
    <row r="4825" spans="1:27" x14ac:dyDescent="0.3">
      <c r="A4825" s="238"/>
      <c r="B4825" s="241" t="str">
        <f t="shared" si="525"/>
        <v/>
      </c>
      <c r="C4825" s="239"/>
      <c r="D4825" s="240" t="str">
        <f>IF(C4825&lt;&gt;"",VLOOKUP(C4825,'BASE EQUIPOS'!$G$8:$H$22,2,0),"")</f>
        <v/>
      </c>
      <c r="E4825" s="241" t="str">
        <f>IF(C4825&lt;&gt;"",VLOOKUP(C4825,'BASE EQUIPOS'!$G$8:$I$22,3,0),"")</f>
        <v/>
      </c>
      <c r="F4825" s="241" t="str">
        <f>IF(C4825&lt;&gt;"",VLOOKUP(C4825,'BASE EQUIPOS'!$G$8:$J$22,4,0),"")</f>
        <v/>
      </c>
      <c r="G4825" s="242"/>
      <c r="H4825" s="233"/>
      <c r="I4825" s="241"/>
      <c r="J4825" s="241"/>
      <c r="K4825" s="241"/>
      <c r="L4825" s="239"/>
      <c r="M4825" s="244"/>
      <c r="N4825" s="245" t="str">
        <f t="shared" ca="1" si="526"/>
        <v/>
      </c>
      <c r="O4825" s="239"/>
      <c r="P4825" s="244"/>
      <c r="Q4825" s="245" t="str">
        <f t="shared" si="527"/>
        <v/>
      </c>
      <c r="U4825" s="246" t="str">
        <f>IFERROR(VLOOKUP(C4825,'BASE EQUIPOS'!$G$8:$O$22,9,0)," ")</f>
        <v xml:space="preserve"> </v>
      </c>
      <c r="V4825" s="232" t="str">
        <f t="shared" si="529"/>
        <v/>
      </c>
      <c r="W4825" s="232" t="str">
        <f t="shared" si="530"/>
        <v/>
      </c>
      <c r="X4825" s="232" t="str">
        <f>IFERROR(VLOOKUP(W4825,Datos!$P$4:$Q$18,2,0),"")</f>
        <v/>
      </c>
      <c r="Y4825" s="232" t="str">
        <f t="shared" si="531"/>
        <v/>
      </c>
      <c r="AA4825" s="314" t="str">
        <f t="shared" ca="1" si="528"/>
        <v/>
      </c>
    </row>
    <row r="4826" spans="1:27" x14ac:dyDescent="0.3">
      <c r="A4826" s="238"/>
      <c r="B4826" s="241" t="str">
        <f t="shared" si="525"/>
        <v/>
      </c>
      <c r="C4826" s="239"/>
      <c r="D4826" s="240" t="str">
        <f>IF(C4826&lt;&gt;"",VLOOKUP(C4826,'BASE EQUIPOS'!$G$8:$H$22,2,0),"")</f>
        <v/>
      </c>
      <c r="E4826" s="241" t="str">
        <f>IF(C4826&lt;&gt;"",VLOOKUP(C4826,'BASE EQUIPOS'!$G$8:$I$22,3,0),"")</f>
        <v/>
      </c>
      <c r="F4826" s="241" t="str">
        <f>IF(C4826&lt;&gt;"",VLOOKUP(C4826,'BASE EQUIPOS'!$G$8:$J$22,4,0),"")</f>
        <v/>
      </c>
      <c r="G4826" s="242"/>
      <c r="H4826" s="233"/>
      <c r="I4826" s="241"/>
      <c r="J4826" s="241"/>
      <c r="K4826" s="241"/>
      <c r="L4826" s="239"/>
      <c r="M4826" s="244"/>
      <c r="N4826" s="245" t="str">
        <f t="shared" ca="1" si="526"/>
        <v/>
      </c>
      <c r="O4826" s="239"/>
      <c r="P4826" s="244"/>
      <c r="Q4826" s="245" t="str">
        <f t="shared" si="527"/>
        <v/>
      </c>
      <c r="U4826" s="246" t="str">
        <f>IFERROR(VLOOKUP(C4826,'BASE EQUIPOS'!$G$8:$O$22,9,0)," ")</f>
        <v xml:space="preserve"> </v>
      </c>
      <c r="V4826" s="232" t="str">
        <f t="shared" si="529"/>
        <v/>
      </c>
      <c r="W4826" s="232" t="str">
        <f t="shared" si="530"/>
        <v/>
      </c>
      <c r="X4826" s="232" t="str">
        <f>IFERROR(VLOOKUP(W4826,Datos!$P$4:$Q$18,2,0),"")</f>
        <v/>
      </c>
      <c r="Y4826" s="232" t="str">
        <f t="shared" si="531"/>
        <v/>
      </c>
      <c r="AA4826" s="314" t="str">
        <f t="shared" ca="1" si="528"/>
        <v/>
      </c>
    </row>
    <row r="4827" spans="1:27" x14ac:dyDescent="0.3">
      <c r="A4827" s="238"/>
      <c r="B4827" s="241" t="str">
        <f t="shared" si="525"/>
        <v/>
      </c>
      <c r="C4827" s="239"/>
      <c r="D4827" s="240" t="str">
        <f>IF(C4827&lt;&gt;"",VLOOKUP(C4827,'BASE EQUIPOS'!$G$8:$H$22,2,0),"")</f>
        <v/>
      </c>
      <c r="E4827" s="241" t="str">
        <f>IF(C4827&lt;&gt;"",VLOOKUP(C4827,'BASE EQUIPOS'!$G$8:$I$22,3,0),"")</f>
        <v/>
      </c>
      <c r="F4827" s="241" t="str">
        <f>IF(C4827&lt;&gt;"",VLOOKUP(C4827,'BASE EQUIPOS'!$G$8:$J$22,4,0),"")</f>
        <v/>
      </c>
      <c r="G4827" s="242"/>
      <c r="H4827" s="233"/>
      <c r="I4827" s="241"/>
      <c r="J4827" s="241"/>
      <c r="K4827" s="241"/>
      <c r="L4827" s="239"/>
      <c r="M4827" s="244"/>
      <c r="N4827" s="245" t="str">
        <f t="shared" ca="1" si="526"/>
        <v/>
      </c>
      <c r="O4827" s="239"/>
      <c r="P4827" s="244"/>
      <c r="Q4827" s="245" t="str">
        <f t="shared" si="527"/>
        <v/>
      </c>
      <c r="U4827" s="246" t="str">
        <f>IFERROR(VLOOKUP(C4827,'BASE EQUIPOS'!$G$8:$O$22,9,0)," ")</f>
        <v xml:space="preserve"> </v>
      </c>
      <c r="V4827" s="232" t="str">
        <f t="shared" si="529"/>
        <v/>
      </c>
      <c r="W4827" s="232" t="str">
        <f t="shared" si="530"/>
        <v/>
      </c>
      <c r="X4827" s="232" t="str">
        <f>IFERROR(VLOOKUP(W4827,Datos!$P$4:$Q$18,2,0),"")</f>
        <v/>
      </c>
      <c r="Y4827" s="232" t="str">
        <f t="shared" si="531"/>
        <v/>
      </c>
      <c r="AA4827" s="314" t="str">
        <f t="shared" ca="1" si="528"/>
        <v/>
      </c>
    </row>
    <row r="4828" spans="1:27" x14ac:dyDescent="0.3">
      <c r="A4828" s="238"/>
      <c r="B4828" s="241" t="str">
        <f t="shared" ref="B4828:B4891" si="532">IF(C4828&lt;&gt;"",B4827+1,"")</f>
        <v/>
      </c>
      <c r="C4828" s="239"/>
      <c r="D4828" s="240" t="str">
        <f>IF(C4828&lt;&gt;"",VLOOKUP(C4828,'BASE EQUIPOS'!$G$8:$H$22,2,0),"")</f>
        <v/>
      </c>
      <c r="E4828" s="241" t="str">
        <f>IF(C4828&lt;&gt;"",VLOOKUP(C4828,'BASE EQUIPOS'!$G$8:$I$22,3,0),"")</f>
        <v/>
      </c>
      <c r="F4828" s="241" t="str">
        <f>IF(C4828&lt;&gt;"",VLOOKUP(C4828,'BASE EQUIPOS'!$G$8:$J$22,4,0),"")</f>
        <v/>
      </c>
      <c r="G4828" s="242"/>
      <c r="H4828" s="233"/>
      <c r="I4828" s="241"/>
      <c r="J4828" s="241"/>
      <c r="K4828" s="241"/>
      <c r="L4828" s="239"/>
      <c r="M4828" s="244"/>
      <c r="N4828" s="245" t="str">
        <f t="shared" ca="1" si="526"/>
        <v/>
      </c>
      <c r="O4828" s="239"/>
      <c r="P4828" s="244"/>
      <c r="Q4828" s="245" t="str">
        <f t="shared" si="527"/>
        <v/>
      </c>
      <c r="U4828" s="246" t="str">
        <f>IFERROR(VLOOKUP(C4828,'BASE EQUIPOS'!$G$8:$O$22,9,0)," ")</f>
        <v xml:space="preserve"> </v>
      </c>
      <c r="V4828" s="232" t="str">
        <f t="shared" si="529"/>
        <v/>
      </c>
      <c r="W4828" s="232" t="str">
        <f t="shared" si="530"/>
        <v/>
      </c>
      <c r="X4828" s="232" t="str">
        <f>IFERROR(VLOOKUP(W4828,Datos!$P$4:$Q$18,2,0),"")</f>
        <v/>
      </c>
      <c r="Y4828" s="232" t="str">
        <f t="shared" si="531"/>
        <v/>
      </c>
      <c r="AA4828" s="314" t="str">
        <f t="shared" ca="1" si="528"/>
        <v/>
      </c>
    </row>
    <row r="4829" spans="1:27" x14ac:dyDescent="0.3">
      <c r="A4829" s="238"/>
      <c r="B4829" s="241" t="str">
        <f t="shared" si="532"/>
        <v/>
      </c>
      <c r="C4829" s="239"/>
      <c r="D4829" s="240" t="str">
        <f>IF(C4829&lt;&gt;"",VLOOKUP(C4829,'BASE EQUIPOS'!$G$8:$H$22,2,0),"")</f>
        <v/>
      </c>
      <c r="E4829" s="241" t="str">
        <f>IF(C4829&lt;&gt;"",VLOOKUP(C4829,'BASE EQUIPOS'!$G$8:$I$22,3,0),"")</f>
        <v/>
      </c>
      <c r="F4829" s="241" t="str">
        <f>IF(C4829&lt;&gt;"",VLOOKUP(C4829,'BASE EQUIPOS'!$G$8:$J$22,4,0),"")</f>
        <v/>
      </c>
      <c r="G4829" s="242"/>
      <c r="H4829" s="233"/>
      <c r="I4829" s="241"/>
      <c r="J4829" s="241"/>
      <c r="K4829" s="241"/>
      <c r="L4829" s="239"/>
      <c r="M4829" s="244"/>
      <c r="N4829" s="245" t="str">
        <f t="shared" ca="1" si="526"/>
        <v/>
      </c>
      <c r="O4829" s="239"/>
      <c r="P4829" s="244"/>
      <c r="Q4829" s="245" t="str">
        <f t="shared" si="527"/>
        <v/>
      </c>
      <c r="U4829" s="246" t="str">
        <f>IFERROR(VLOOKUP(C4829,'BASE EQUIPOS'!$G$8:$O$22,9,0)," ")</f>
        <v xml:space="preserve"> </v>
      </c>
      <c r="V4829" s="232" t="str">
        <f t="shared" si="529"/>
        <v/>
      </c>
      <c r="W4829" s="232" t="str">
        <f t="shared" si="530"/>
        <v/>
      </c>
      <c r="X4829" s="232" t="str">
        <f>IFERROR(VLOOKUP(W4829,Datos!$P$4:$Q$18,2,0),"")</f>
        <v/>
      </c>
      <c r="Y4829" s="232" t="str">
        <f t="shared" si="531"/>
        <v/>
      </c>
      <c r="AA4829" s="314" t="str">
        <f t="shared" ca="1" si="528"/>
        <v/>
      </c>
    </row>
    <row r="4830" spans="1:27" x14ac:dyDescent="0.3">
      <c r="A4830" s="238"/>
      <c r="B4830" s="241" t="str">
        <f t="shared" si="532"/>
        <v/>
      </c>
      <c r="C4830" s="239"/>
      <c r="D4830" s="240" t="str">
        <f>IF(C4830&lt;&gt;"",VLOOKUP(C4830,'BASE EQUIPOS'!$G$8:$H$22,2,0),"")</f>
        <v/>
      </c>
      <c r="E4830" s="241" t="str">
        <f>IF(C4830&lt;&gt;"",VLOOKUP(C4830,'BASE EQUIPOS'!$G$8:$I$22,3,0),"")</f>
        <v/>
      </c>
      <c r="F4830" s="241" t="str">
        <f>IF(C4830&lt;&gt;"",VLOOKUP(C4830,'BASE EQUIPOS'!$G$8:$J$22,4,0),"")</f>
        <v/>
      </c>
      <c r="G4830" s="242"/>
      <c r="H4830" s="233"/>
      <c r="I4830" s="241"/>
      <c r="J4830" s="241"/>
      <c r="K4830" s="241"/>
      <c r="L4830" s="239"/>
      <c r="M4830" s="244"/>
      <c r="N4830" s="245" t="str">
        <f t="shared" ca="1" si="526"/>
        <v/>
      </c>
      <c r="O4830" s="239"/>
      <c r="P4830" s="244"/>
      <c r="Q4830" s="245" t="str">
        <f t="shared" si="527"/>
        <v/>
      </c>
      <c r="U4830" s="246" t="str">
        <f>IFERROR(VLOOKUP(C4830,'BASE EQUIPOS'!$G$8:$O$22,9,0)," ")</f>
        <v xml:space="preserve"> </v>
      </c>
      <c r="V4830" s="232" t="str">
        <f t="shared" si="529"/>
        <v/>
      </c>
      <c r="W4830" s="232" t="str">
        <f t="shared" si="530"/>
        <v/>
      </c>
      <c r="X4830" s="232" t="str">
        <f>IFERROR(VLOOKUP(W4830,Datos!$P$4:$Q$18,2,0),"")</f>
        <v/>
      </c>
      <c r="Y4830" s="232" t="str">
        <f t="shared" si="531"/>
        <v/>
      </c>
      <c r="AA4830" s="314" t="str">
        <f t="shared" ca="1" si="528"/>
        <v/>
      </c>
    </row>
    <row r="4831" spans="1:27" x14ac:dyDescent="0.3">
      <c r="A4831" s="238"/>
      <c r="B4831" s="241" t="str">
        <f t="shared" si="532"/>
        <v/>
      </c>
      <c r="C4831" s="239"/>
      <c r="D4831" s="240" t="str">
        <f>IF(C4831&lt;&gt;"",VLOOKUP(C4831,'BASE EQUIPOS'!$G$8:$H$22,2,0),"")</f>
        <v/>
      </c>
      <c r="E4831" s="241" t="str">
        <f>IF(C4831&lt;&gt;"",VLOOKUP(C4831,'BASE EQUIPOS'!$G$8:$I$22,3,0),"")</f>
        <v/>
      </c>
      <c r="F4831" s="241" t="str">
        <f>IF(C4831&lt;&gt;"",VLOOKUP(C4831,'BASE EQUIPOS'!$G$8:$J$22,4,0),"")</f>
        <v/>
      </c>
      <c r="G4831" s="242"/>
      <c r="H4831" s="233"/>
      <c r="I4831" s="241"/>
      <c r="J4831" s="241"/>
      <c r="K4831" s="241"/>
      <c r="L4831" s="239"/>
      <c r="M4831" s="244"/>
      <c r="N4831" s="245" t="str">
        <f t="shared" ca="1" si="526"/>
        <v/>
      </c>
      <c r="O4831" s="239"/>
      <c r="P4831" s="244"/>
      <c r="Q4831" s="245" t="str">
        <f t="shared" si="527"/>
        <v/>
      </c>
      <c r="U4831" s="246" t="str">
        <f>IFERROR(VLOOKUP(C4831,'BASE EQUIPOS'!$G$8:$O$22,9,0)," ")</f>
        <v xml:space="preserve"> </v>
      </c>
      <c r="V4831" s="232" t="str">
        <f t="shared" si="529"/>
        <v/>
      </c>
      <c r="W4831" s="232" t="str">
        <f t="shared" si="530"/>
        <v/>
      </c>
      <c r="X4831" s="232" t="str">
        <f>IFERROR(VLOOKUP(W4831,Datos!$P$4:$Q$18,2,0),"")</f>
        <v/>
      </c>
      <c r="Y4831" s="232" t="str">
        <f t="shared" si="531"/>
        <v/>
      </c>
      <c r="AA4831" s="314" t="str">
        <f t="shared" ca="1" si="528"/>
        <v/>
      </c>
    </row>
    <row r="4832" spans="1:27" x14ac:dyDescent="0.3">
      <c r="A4832" s="238"/>
      <c r="B4832" s="241" t="str">
        <f t="shared" si="532"/>
        <v/>
      </c>
      <c r="C4832" s="239"/>
      <c r="D4832" s="240" t="str">
        <f>IF(C4832&lt;&gt;"",VLOOKUP(C4832,'BASE EQUIPOS'!$G$8:$H$22,2,0),"")</f>
        <v/>
      </c>
      <c r="E4832" s="241" t="str">
        <f>IF(C4832&lt;&gt;"",VLOOKUP(C4832,'BASE EQUIPOS'!$G$8:$I$22,3,0),"")</f>
        <v/>
      </c>
      <c r="F4832" s="241" t="str">
        <f>IF(C4832&lt;&gt;"",VLOOKUP(C4832,'BASE EQUIPOS'!$G$8:$J$22,4,0),"")</f>
        <v/>
      </c>
      <c r="G4832" s="242"/>
      <c r="H4832" s="233"/>
      <c r="I4832" s="241"/>
      <c r="J4832" s="241"/>
      <c r="K4832" s="241"/>
      <c r="L4832" s="239"/>
      <c r="M4832" s="244"/>
      <c r="N4832" s="245" t="str">
        <f t="shared" ca="1" si="526"/>
        <v/>
      </c>
      <c r="O4832" s="239"/>
      <c r="P4832" s="244"/>
      <c r="Q4832" s="245" t="str">
        <f t="shared" si="527"/>
        <v/>
      </c>
      <c r="U4832" s="246" t="str">
        <f>IFERROR(VLOOKUP(C4832,'BASE EQUIPOS'!$G$8:$O$22,9,0)," ")</f>
        <v xml:space="preserve"> </v>
      </c>
      <c r="V4832" s="232" t="str">
        <f t="shared" si="529"/>
        <v/>
      </c>
      <c r="W4832" s="232" t="str">
        <f t="shared" si="530"/>
        <v/>
      </c>
      <c r="X4832" s="232" t="str">
        <f>IFERROR(VLOOKUP(W4832,Datos!$P$4:$Q$18,2,0),"")</f>
        <v/>
      </c>
      <c r="Y4832" s="232" t="str">
        <f t="shared" si="531"/>
        <v/>
      </c>
      <c r="AA4832" s="314" t="str">
        <f t="shared" ca="1" si="528"/>
        <v/>
      </c>
    </row>
    <row r="4833" spans="1:27" x14ac:dyDescent="0.3">
      <c r="A4833" s="238"/>
      <c r="B4833" s="241" t="str">
        <f t="shared" si="532"/>
        <v/>
      </c>
      <c r="C4833" s="239"/>
      <c r="D4833" s="240" t="str">
        <f>IF(C4833&lt;&gt;"",VLOOKUP(C4833,'BASE EQUIPOS'!$G$8:$H$22,2,0),"")</f>
        <v/>
      </c>
      <c r="E4833" s="241" t="str">
        <f>IF(C4833&lt;&gt;"",VLOOKUP(C4833,'BASE EQUIPOS'!$G$8:$I$22,3,0),"")</f>
        <v/>
      </c>
      <c r="F4833" s="241" t="str">
        <f>IF(C4833&lt;&gt;"",VLOOKUP(C4833,'BASE EQUIPOS'!$G$8:$J$22,4,0),"")</f>
        <v/>
      </c>
      <c r="G4833" s="242"/>
      <c r="H4833" s="233"/>
      <c r="I4833" s="241"/>
      <c r="J4833" s="241"/>
      <c r="K4833" s="241"/>
      <c r="L4833" s="239"/>
      <c r="M4833" s="244"/>
      <c r="N4833" s="245" t="str">
        <f t="shared" ca="1" si="526"/>
        <v/>
      </c>
      <c r="O4833" s="239"/>
      <c r="P4833" s="244"/>
      <c r="Q4833" s="245" t="str">
        <f t="shared" si="527"/>
        <v/>
      </c>
      <c r="U4833" s="246" t="str">
        <f>IFERROR(VLOOKUP(C4833,'BASE EQUIPOS'!$G$8:$O$22,9,0)," ")</f>
        <v xml:space="preserve"> </v>
      </c>
      <c r="V4833" s="232" t="str">
        <f t="shared" si="529"/>
        <v/>
      </c>
      <c r="W4833" s="232" t="str">
        <f t="shared" si="530"/>
        <v/>
      </c>
      <c r="X4833" s="232" t="str">
        <f>IFERROR(VLOOKUP(W4833,Datos!$P$4:$Q$18,2,0),"")</f>
        <v/>
      </c>
      <c r="Y4833" s="232" t="str">
        <f t="shared" si="531"/>
        <v/>
      </c>
      <c r="AA4833" s="314" t="str">
        <f t="shared" ca="1" si="528"/>
        <v/>
      </c>
    </row>
    <row r="4834" spans="1:27" x14ac:dyDescent="0.3">
      <c r="A4834" s="238"/>
      <c r="B4834" s="241" t="str">
        <f t="shared" si="532"/>
        <v/>
      </c>
      <c r="C4834" s="239"/>
      <c r="D4834" s="240" t="str">
        <f>IF(C4834&lt;&gt;"",VLOOKUP(C4834,'BASE EQUIPOS'!$G$8:$H$22,2,0),"")</f>
        <v/>
      </c>
      <c r="E4834" s="241" t="str">
        <f>IF(C4834&lt;&gt;"",VLOOKUP(C4834,'BASE EQUIPOS'!$G$8:$I$22,3,0),"")</f>
        <v/>
      </c>
      <c r="F4834" s="241" t="str">
        <f>IF(C4834&lt;&gt;"",VLOOKUP(C4834,'BASE EQUIPOS'!$G$8:$J$22,4,0),"")</f>
        <v/>
      </c>
      <c r="G4834" s="242"/>
      <c r="H4834" s="233"/>
      <c r="I4834" s="241"/>
      <c r="J4834" s="241"/>
      <c r="K4834" s="241"/>
      <c r="L4834" s="239"/>
      <c r="M4834" s="244"/>
      <c r="N4834" s="245" t="str">
        <f t="shared" ca="1" si="526"/>
        <v/>
      </c>
      <c r="O4834" s="239"/>
      <c r="P4834" s="244"/>
      <c r="Q4834" s="245" t="str">
        <f t="shared" si="527"/>
        <v/>
      </c>
      <c r="U4834" s="246" t="str">
        <f>IFERROR(VLOOKUP(C4834,'BASE EQUIPOS'!$G$8:$O$22,9,0)," ")</f>
        <v xml:space="preserve"> </v>
      </c>
      <c r="V4834" s="232" t="str">
        <f t="shared" si="529"/>
        <v/>
      </c>
      <c r="W4834" s="232" t="str">
        <f t="shared" si="530"/>
        <v/>
      </c>
      <c r="X4834" s="232" t="str">
        <f>IFERROR(VLOOKUP(W4834,Datos!$P$4:$Q$18,2,0),"")</f>
        <v/>
      </c>
      <c r="Y4834" s="232" t="str">
        <f t="shared" si="531"/>
        <v/>
      </c>
      <c r="AA4834" s="314" t="str">
        <f t="shared" ca="1" si="528"/>
        <v/>
      </c>
    </row>
    <row r="4835" spans="1:27" x14ac:dyDescent="0.3">
      <c r="A4835" s="238"/>
      <c r="B4835" s="241" t="str">
        <f t="shared" si="532"/>
        <v/>
      </c>
      <c r="C4835" s="239"/>
      <c r="D4835" s="240" t="str">
        <f>IF(C4835&lt;&gt;"",VLOOKUP(C4835,'BASE EQUIPOS'!$G$8:$H$22,2,0),"")</f>
        <v/>
      </c>
      <c r="E4835" s="241" t="str">
        <f>IF(C4835&lt;&gt;"",VLOOKUP(C4835,'BASE EQUIPOS'!$G$8:$I$22,3,0),"")</f>
        <v/>
      </c>
      <c r="F4835" s="241" t="str">
        <f>IF(C4835&lt;&gt;"",VLOOKUP(C4835,'BASE EQUIPOS'!$G$8:$J$22,4,0),"")</f>
        <v/>
      </c>
      <c r="G4835" s="242"/>
      <c r="H4835" s="233"/>
      <c r="I4835" s="241"/>
      <c r="J4835" s="241"/>
      <c r="K4835" s="241"/>
      <c r="L4835" s="239"/>
      <c r="M4835" s="244"/>
      <c r="N4835" s="245" t="str">
        <f t="shared" ca="1" si="526"/>
        <v/>
      </c>
      <c r="O4835" s="239"/>
      <c r="P4835" s="244"/>
      <c r="Q4835" s="245" t="str">
        <f t="shared" si="527"/>
        <v/>
      </c>
      <c r="U4835" s="246" t="str">
        <f>IFERROR(VLOOKUP(C4835,'BASE EQUIPOS'!$G$8:$O$22,9,0)," ")</f>
        <v xml:space="preserve"> </v>
      </c>
      <c r="V4835" s="232" t="str">
        <f t="shared" si="529"/>
        <v/>
      </c>
      <c r="W4835" s="232" t="str">
        <f t="shared" si="530"/>
        <v/>
      </c>
      <c r="X4835" s="232" t="str">
        <f>IFERROR(VLOOKUP(W4835,Datos!$P$4:$Q$18,2,0),"")</f>
        <v/>
      </c>
      <c r="Y4835" s="232" t="str">
        <f t="shared" si="531"/>
        <v/>
      </c>
      <c r="AA4835" s="314" t="str">
        <f t="shared" ca="1" si="528"/>
        <v/>
      </c>
    </row>
    <row r="4836" spans="1:27" x14ac:dyDescent="0.3">
      <c r="A4836" s="238"/>
      <c r="B4836" s="241" t="str">
        <f t="shared" si="532"/>
        <v/>
      </c>
      <c r="C4836" s="239"/>
      <c r="D4836" s="240" t="str">
        <f>IF(C4836&lt;&gt;"",VLOOKUP(C4836,'BASE EQUIPOS'!$G$8:$H$22,2,0),"")</f>
        <v/>
      </c>
      <c r="E4836" s="241" t="str">
        <f>IF(C4836&lt;&gt;"",VLOOKUP(C4836,'BASE EQUIPOS'!$G$8:$I$22,3,0),"")</f>
        <v/>
      </c>
      <c r="F4836" s="241" t="str">
        <f>IF(C4836&lt;&gt;"",VLOOKUP(C4836,'BASE EQUIPOS'!$G$8:$J$22,4,0),"")</f>
        <v/>
      </c>
      <c r="G4836" s="242"/>
      <c r="H4836" s="233"/>
      <c r="I4836" s="241"/>
      <c r="J4836" s="241"/>
      <c r="K4836" s="241"/>
      <c r="L4836" s="239"/>
      <c r="M4836" s="244"/>
      <c r="N4836" s="245" t="str">
        <f t="shared" ca="1" si="526"/>
        <v/>
      </c>
      <c r="O4836" s="239"/>
      <c r="P4836" s="244"/>
      <c r="Q4836" s="245" t="str">
        <f t="shared" si="527"/>
        <v/>
      </c>
      <c r="U4836" s="246" t="str">
        <f>IFERROR(VLOOKUP(C4836,'BASE EQUIPOS'!$G$8:$O$22,9,0)," ")</f>
        <v xml:space="preserve"> </v>
      </c>
      <c r="V4836" s="232" t="str">
        <f t="shared" si="529"/>
        <v/>
      </c>
      <c r="W4836" s="232" t="str">
        <f t="shared" si="530"/>
        <v/>
      </c>
      <c r="X4836" s="232" t="str">
        <f>IFERROR(VLOOKUP(W4836,Datos!$P$4:$Q$18,2,0),"")</f>
        <v/>
      </c>
      <c r="Y4836" s="232" t="str">
        <f t="shared" si="531"/>
        <v/>
      </c>
      <c r="AA4836" s="314" t="str">
        <f t="shared" ca="1" si="528"/>
        <v/>
      </c>
    </row>
    <row r="4837" spans="1:27" x14ac:dyDescent="0.3">
      <c r="A4837" s="238"/>
      <c r="B4837" s="241" t="str">
        <f t="shared" si="532"/>
        <v/>
      </c>
      <c r="C4837" s="239"/>
      <c r="D4837" s="240" t="str">
        <f>IF(C4837&lt;&gt;"",VLOOKUP(C4837,'BASE EQUIPOS'!$G$8:$H$22,2,0),"")</f>
        <v/>
      </c>
      <c r="E4837" s="241" t="str">
        <f>IF(C4837&lt;&gt;"",VLOOKUP(C4837,'BASE EQUIPOS'!$G$8:$I$22,3,0),"")</f>
        <v/>
      </c>
      <c r="F4837" s="241" t="str">
        <f>IF(C4837&lt;&gt;"",VLOOKUP(C4837,'BASE EQUIPOS'!$G$8:$J$22,4,0),"")</f>
        <v/>
      </c>
      <c r="G4837" s="242"/>
      <c r="H4837" s="233"/>
      <c r="I4837" s="241"/>
      <c r="J4837" s="241"/>
      <c r="K4837" s="241"/>
      <c r="L4837" s="239"/>
      <c r="M4837" s="244"/>
      <c r="N4837" s="245" t="str">
        <f t="shared" ca="1" si="526"/>
        <v/>
      </c>
      <c r="O4837" s="239"/>
      <c r="P4837" s="244"/>
      <c r="Q4837" s="245" t="str">
        <f t="shared" si="527"/>
        <v/>
      </c>
      <c r="U4837" s="246" t="str">
        <f>IFERROR(VLOOKUP(C4837,'BASE EQUIPOS'!$G$8:$O$22,9,0)," ")</f>
        <v xml:space="preserve"> </v>
      </c>
      <c r="V4837" s="232" t="str">
        <f t="shared" si="529"/>
        <v/>
      </c>
      <c r="W4837" s="232" t="str">
        <f t="shared" si="530"/>
        <v/>
      </c>
      <c r="X4837" s="232" t="str">
        <f>IFERROR(VLOOKUP(W4837,Datos!$P$4:$Q$18,2,0),"")</f>
        <v/>
      </c>
      <c r="Y4837" s="232" t="str">
        <f t="shared" si="531"/>
        <v/>
      </c>
      <c r="AA4837" s="314" t="str">
        <f t="shared" ca="1" si="528"/>
        <v/>
      </c>
    </row>
    <row r="4838" spans="1:27" x14ac:dyDescent="0.3">
      <c r="A4838" s="238"/>
      <c r="B4838" s="241" t="str">
        <f t="shared" si="532"/>
        <v/>
      </c>
      <c r="C4838" s="239"/>
      <c r="D4838" s="240" t="str">
        <f>IF(C4838&lt;&gt;"",VLOOKUP(C4838,'BASE EQUIPOS'!$G$8:$H$22,2,0),"")</f>
        <v/>
      </c>
      <c r="E4838" s="241" t="str">
        <f>IF(C4838&lt;&gt;"",VLOOKUP(C4838,'BASE EQUIPOS'!$G$8:$I$22,3,0),"")</f>
        <v/>
      </c>
      <c r="F4838" s="241" t="str">
        <f>IF(C4838&lt;&gt;"",VLOOKUP(C4838,'BASE EQUIPOS'!$G$8:$J$22,4,0),"")</f>
        <v/>
      </c>
      <c r="G4838" s="242"/>
      <c r="H4838" s="233"/>
      <c r="I4838" s="241"/>
      <c r="J4838" s="241"/>
      <c r="K4838" s="241"/>
      <c r="L4838" s="239"/>
      <c r="M4838" s="244"/>
      <c r="N4838" s="245" t="str">
        <f t="shared" ca="1" si="526"/>
        <v/>
      </c>
      <c r="O4838" s="239"/>
      <c r="P4838" s="244"/>
      <c r="Q4838" s="245" t="str">
        <f t="shared" si="527"/>
        <v/>
      </c>
      <c r="U4838" s="246" t="str">
        <f>IFERROR(VLOOKUP(C4838,'BASE EQUIPOS'!$G$8:$O$22,9,0)," ")</f>
        <v xml:space="preserve"> </v>
      </c>
      <c r="V4838" s="232" t="str">
        <f t="shared" si="529"/>
        <v/>
      </c>
      <c r="W4838" s="232" t="str">
        <f t="shared" si="530"/>
        <v/>
      </c>
      <c r="X4838" s="232" t="str">
        <f>IFERROR(VLOOKUP(W4838,Datos!$P$4:$Q$18,2,0),"")</f>
        <v/>
      </c>
      <c r="Y4838" s="232" t="str">
        <f t="shared" si="531"/>
        <v/>
      </c>
      <c r="AA4838" s="314" t="str">
        <f t="shared" ca="1" si="528"/>
        <v/>
      </c>
    </row>
    <row r="4839" spans="1:27" x14ac:dyDescent="0.3">
      <c r="A4839" s="238"/>
      <c r="B4839" s="241" t="str">
        <f t="shared" si="532"/>
        <v/>
      </c>
      <c r="C4839" s="239"/>
      <c r="D4839" s="240" t="str">
        <f>IF(C4839&lt;&gt;"",VLOOKUP(C4839,'BASE EQUIPOS'!$G$8:$H$22,2,0),"")</f>
        <v/>
      </c>
      <c r="E4839" s="241" t="str">
        <f>IF(C4839&lt;&gt;"",VLOOKUP(C4839,'BASE EQUIPOS'!$G$8:$I$22,3,0),"")</f>
        <v/>
      </c>
      <c r="F4839" s="241" t="str">
        <f>IF(C4839&lt;&gt;"",VLOOKUP(C4839,'BASE EQUIPOS'!$G$8:$J$22,4,0),"")</f>
        <v/>
      </c>
      <c r="G4839" s="242"/>
      <c r="H4839" s="233"/>
      <c r="I4839" s="241"/>
      <c r="J4839" s="241"/>
      <c r="K4839" s="241"/>
      <c r="L4839" s="239"/>
      <c r="M4839" s="244"/>
      <c r="N4839" s="245" t="str">
        <f t="shared" ca="1" si="526"/>
        <v/>
      </c>
      <c r="O4839" s="239"/>
      <c r="P4839" s="244"/>
      <c r="Q4839" s="245" t="str">
        <f t="shared" si="527"/>
        <v/>
      </c>
      <c r="U4839" s="246" t="str">
        <f>IFERROR(VLOOKUP(C4839,'BASE EQUIPOS'!$G$8:$O$22,9,0)," ")</f>
        <v xml:space="preserve"> </v>
      </c>
      <c r="V4839" s="232" t="str">
        <f t="shared" si="529"/>
        <v/>
      </c>
      <c r="W4839" s="232" t="str">
        <f t="shared" si="530"/>
        <v/>
      </c>
      <c r="X4839" s="232" t="str">
        <f>IFERROR(VLOOKUP(W4839,Datos!$P$4:$Q$18,2,0),"")</f>
        <v/>
      </c>
      <c r="Y4839" s="232" t="str">
        <f t="shared" si="531"/>
        <v/>
      </c>
      <c r="AA4839" s="314" t="str">
        <f t="shared" ca="1" si="528"/>
        <v/>
      </c>
    </row>
    <row r="4840" spans="1:27" x14ac:dyDescent="0.3">
      <c r="A4840" s="238"/>
      <c r="B4840" s="241" t="str">
        <f t="shared" si="532"/>
        <v/>
      </c>
      <c r="C4840" s="239"/>
      <c r="D4840" s="240" t="str">
        <f>IF(C4840&lt;&gt;"",VLOOKUP(C4840,'BASE EQUIPOS'!$G$8:$H$22,2,0),"")</f>
        <v/>
      </c>
      <c r="E4840" s="241" t="str">
        <f>IF(C4840&lt;&gt;"",VLOOKUP(C4840,'BASE EQUIPOS'!$G$8:$I$22,3,0),"")</f>
        <v/>
      </c>
      <c r="F4840" s="241" t="str">
        <f>IF(C4840&lt;&gt;"",VLOOKUP(C4840,'BASE EQUIPOS'!$G$8:$J$22,4,0),"")</f>
        <v/>
      </c>
      <c r="G4840" s="242"/>
      <c r="H4840" s="233"/>
      <c r="I4840" s="241"/>
      <c r="J4840" s="241"/>
      <c r="K4840" s="241"/>
      <c r="L4840" s="239"/>
      <c r="M4840" s="244"/>
      <c r="N4840" s="245" t="str">
        <f t="shared" ca="1" si="526"/>
        <v/>
      </c>
      <c r="O4840" s="239"/>
      <c r="P4840" s="244"/>
      <c r="Q4840" s="245" t="str">
        <f t="shared" si="527"/>
        <v/>
      </c>
      <c r="U4840" s="246" t="str">
        <f>IFERROR(VLOOKUP(C4840,'BASE EQUIPOS'!$G$8:$O$22,9,0)," ")</f>
        <v xml:space="preserve"> </v>
      </c>
      <c r="V4840" s="232" t="str">
        <f t="shared" si="529"/>
        <v/>
      </c>
      <c r="W4840" s="232" t="str">
        <f t="shared" si="530"/>
        <v/>
      </c>
      <c r="X4840" s="232" t="str">
        <f>IFERROR(VLOOKUP(W4840,Datos!$P$4:$Q$18,2,0),"")</f>
        <v/>
      </c>
      <c r="Y4840" s="232" t="str">
        <f t="shared" si="531"/>
        <v/>
      </c>
      <c r="AA4840" s="314" t="str">
        <f t="shared" ca="1" si="528"/>
        <v/>
      </c>
    </row>
    <row r="4841" spans="1:27" x14ac:dyDescent="0.3">
      <c r="A4841" s="238"/>
      <c r="B4841" s="241" t="str">
        <f t="shared" si="532"/>
        <v/>
      </c>
      <c r="C4841" s="239"/>
      <c r="D4841" s="240" t="str">
        <f>IF(C4841&lt;&gt;"",VLOOKUP(C4841,'BASE EQUIPOS'!$G$8:$H$22,2,0),"")</f>
        <v/>
      </c>
      <c r="E4841" s="241" t="str">
        <f>IF(C4841&lt;&gt;"",VLOOKUP(C4841,'BASE EQUIPOS'!$G$8:$I$22,3,0),"")</f>
        <v/>
      </c>
      <c r="F4841" s="241" t="str">
        <f>IF(C4841&lt;&gt;"",VLOOKUP(C4841,'BASE EQUIPOS'!$G$8:$J$22,4,0),"")</f>
        <v/>
      </c>
      <c r="G4841" s="242"/>
      <c r="H4841" s="233"/>
      <c r="I4841" s="241"/>
      <c r="J4841" s="241"/>
      <c r="K4841" s="241"/>
      <c r="L4841" s="239"/>
      <c r="M4841" s="244"/>
      <c r="N4841" s="245" t="str">
        <f t="shared" ca="1" si="526"/>
        <v/>
      </c>
      <c r="O4841" s="239"/>
      <c r="P4841" s="244"/>
      <c r="Q4841" s="245" t="str">
        <f t="shared" si="527"/>
        <v/>
      </c>
      <c r="U4841" s="246" t="str">
        <f>IFERROR(VLOOKUP(C4841,'BASE EQUIPOS'!$G$8:$O$22,9,0)," ")</f>
        <v xml:space="preserve"> </v>
      </c>
      <c r="V4841" s="232" t="str">
        <f t="shared" si="529"/>
        <v/>
      </c>
      <c r="W4841" s="232" t="str">
        <f t="shared" si="530"/>
        <v/>
      </c>
      <c r="X4841" s="232" t="str">
        <f>IFERROR(VLOOKUP(W4841,Datos!$P$4:$Q$18,2,0),"")</f>
        <v/>
      </c>
      <c r="Y4841" s="232" t="str">
        <f t="shared" si="531"/>
        <v/>
      </c>
      <c r="AA4841" s="314" t="str">
        <f t="shared" ca="1" si="528"/>
        <v/>
      </c>
    </row>
    <row r="4842" spans="1:27" x14ac:dyDescent="0.3">
      <c r="A4842" s="238"/>
      <c r="B4842" s="241" t="str">
        <f t="shared" si="532"/>
        <v/>
      </c>
      <c r="C4842" s="239"/>
      <c r="D4842" s="240" t="str">
        <f>IF(C4842&lt;&gt;"",VLOOKUP(C4842,'BASE EQUIPOS'!$G$8:$H$22,2,0),"")</f>
        <v/>
      </c>
      <c r="E4842" s="241" t="str">
        <f>IF(C4842&lt;&gt;"",VLOOKUP(C4842,'BASE EQUIPOS'!$G$8:$I$22,3,0),"")</f>
        <v/>
      </c>
      <c r="F4842" s="241" t="str">
        <f>IF(C4842&lt;&gt;"",VLOOKUP(C4842,'BASE EQUIPOS'!$G$8:$J$22,4,0),"")</f>
        <v/>
      </c>
      <c r="G4842" s="242"/>
      <c r="H4842" s="233"/>
      <c r="I4842" s="241"/>
      <c r="J4842" s="241"/>
      <c r="K4842" s="241"/>
      <c r="L4842" s="239"/>
      <c r="M4842" s="244"/>
      <c r="N4842" s="245" t="str">
        <f t="shared" ca="1" si="526"/>
        <v/>
      </c>
      <c r="O4842" s="239"/>
      <c r="P4842" s="244"/>
      <c r="Q4842" s="245" t="str">
        <f t="shared" si="527"/>
        <v/>
      </c>
      <c r="U4842" s="246" t="str">
        <f>IFERROR(VLOOKUP(C4842,'BASE EQUIPOS'!$G$8:$O$22,9,0)," ")</f>
        <v xml:space="preserve"> </v>
      </c>
      <c r="V4842" s="232" t="str">
        <f t="shared" si="529"/>
        <v/>
      </c>
      <c r="W4842" s="232" t="str">
        <f t="shared" si="530"/>
        <v/>
      </c>
      <c r="X4842" s="232" t="str">
        <f>IFERROR(VLOOKUP(W4842,Datos!$P$4:$Q$18,2,0),"")</f>
        <v/>
      </c>
      <c r="Y4842" s="232" t="str">
        <f t="shared" si="531"/>
        <v/>
      </c>
      <c r="AA4842" s="314" t="str">
        <f t="shared" ca="1" si="528"/>
        <v/>
      </c>
    </row>
    <row r="4843" spans="1:27" x14ac:dyDescent="0.3">
      <c r="A4843" s="238"/>
      <c r="B4843" s="241" t="str">
        <f t="shared" si="532"/>
        <v/>
      </c>
      <c r="C4843" s="239"/>
      <c r="D4843" s="240" t="str">
        <f>IF(C4843&lt;&gt;"",VLOOKUP(C4843,'BASE EQUIPOS'!$G$8:$H$22,2,0),"")</f>
        <v/>
      </c>
      <c r="E4843" s="241" t="str">
        <f>IF(C4843&lt;&gt;"",VLOOKUP(C4843,'BASE EQUIPOS'!$G$8:$I$22,3,0),"")</f>
        <v/>
      </c>
      <c r="F4843" s="241" t="str">
        <f>IF(C4843&lt;&gt;"",VLOOKUP(C4843,'BASE EQUIPOS'!$G$8:$J$22,4,0),"")</f>
        <v/>
      </c>
      <c r="G4843" s="242"/>
      <c r="H4843" s="233"/>
      <c r="I4843" s="241"/>
      <c r="J4843" s="241"/>
      <c r="K4843" s="241"/>
      <c r="L4843" s="239"/>
      <c r="M4843" s="244"/>
      <c r="N4843" s="245" t="str">
        <f t="shared" ca="1" si="526"/>
        <v/>
      </c>
      <c r="O4843" s="239"/>
      <c r="P4843" s="244"/>
      <c r="Q4843" s="245" t="str">
        <f t="shared" si="527"/>
        <v/>
      </c>
      <c r="U4843" s="246" t="str">
        <f>IFERROR(VLOOKUP(C4843,'BASE EQUIPOS'!$G$8:$O$22,9,0)," ")</f>
        <v xml:space="preserve"> </v>
      </c>
      <c r="V4843" s="232" t="str">
        <f t="shared" si="529"/>
        <v/>
      </c>
      <c r="W4843" s="232" t="str">
        <f t="shared" si="530"/>
        <v/>
      </c>
      <c r="X4843" s="232" t="str">
        <f>IFERROR(VLOOKUP(W4843,Datos!$P$4:$Q$18,2,0),"")</f>
        <v/>
      </c>
      <c r="Y4843" s="232" t="str">
        <f t="shared" si="531"/>
        <v/>
      </c>
      <c r="AA4843" s="314" t="str">
        <f t="shared" ca="1" si="528"/>
        <v/>
      </c>
    </row>
    <row r="4844" spans="1:27" x14ac:dyDescent="0.3">
      <c r="A4844" s="238"/>
      <c r="B4844" s="241" t="str">
        <f t="shared" si="532"/>
        <v/>
      </c>
      <c r="C4844" s="239"/>
      <c r="D4844" s="240" t="str">
        <f>IF(C4844&lt;&gt;"",VLOOKUP(C4844,'BASE EQUIPOS'!$G$8:$H$22,2,0),"")</f>
        <v/>
      </c>
      <c r="E4844" s="241" t="str">
        <f>IF(C4844&lt;&gt;"",VLOOKUP(C4844,'BASE EQUIPOS'!$G$8:$I$22,3,0),"")</f>
        <v/>
      </c>
      <c r="F4844" s="241" t="str">
        <f>IF(C4844&lt;&gt;"",VLOOKUP(C4844,'BASE EQUIPOS'!$G$8:$J$22,4,0),"")</f>
        <v/>
      </c>
      <c r="G4844" s="242"/>
      <c r="H4844" s="233"/>
      <c r="I4844" s="241"/>
      <c r="J4844" s="241"/>
      <c r="K4844" s="241"/>
      <c r="L4844" s="239"/>
      <c r="M4844" s="244"/>
      <c r="N4844" s="245" t="str">
        <f t="shared" ca="1" si="526"/>
        <v/>
      </c>
      <c r="O4844" s="239"/>
      <c r="P4844" s="244"/>
      <c r="Q4844" s="245" t="str">
        <f t="shared" si="527"/>
        <v/>
      </c>
      <c r="U4844" s="246" t="str">
        <f>IFERROR(VLOOKUP(C4844,'BASE EQUIPOS'!$G$8:$O$22,9,0)," ")</f>
        <v xml:space="preserve"> </v>
      </c>
      <c r="V4844" s="232" t="str">
        <f t="shared" si="529"/>
        <v/>
      </c>
      <c r="W4844" s="232" t="str">
        <f t="shared" si="530"/>
        <v/>
      </c>
      <c r="X4844" s="232" t="str">
        <f>IFERROR(VLOOKUP(W4844,Datos!$P$4:$Q$18,2,0),"")</f>
        <v/>
      </c>
      <c r="Y4844" s="232" t="str">
        <f t="shared" si="531"/>
        <v/>
      </c>
      <c r="AA4844" s="314" t="str">
        <f t="shared" ca="1" si="528"/>
        <v/>
      </c>
    </row>
    <row r="4845" spans="1:27" x14ac:dyDescent="0.3">
      <c r="A4845" s="238"/>
      <c r="B4845" s="241" t="str">
        <f t="shared" si="532"/>
        <v/>
      </c>
      <c r="C4845" s="239"/>
      <c r="D4845" s="240" t="str">
        <f>IF(C4845&lt;&gt;"",VLOOKUP(C4845,'BASE EQUIPOS'!$G$8:$H$22,2,0),"")</f>
        <v/>
      </c>
      <c r="E4845" s="241" t="str">
        <f>IF(C4845&lt;&gt;"",VLOOKUP(C4845,'BASE EQUIPOS'!$G$8:$I$22,3,0),"")</f>
        <v/>
      </c>
      <c r="F4845" s="241" t="str">
        <f>IF(C4845&lt;&gt;"",VLOOKUP(C4845,'BASE EQUIPOS'!$G$8:$J$22,4,0),"")</f>
        <v/>
      </c>
      <c r="G4845" s="242"/>
      <c r="H4845" s="233"/>
      <c r="I4845" s="241"/>
      <c r="J4845" s="241"/>
      <c r="K4845" s="241"/>
      <c r="L4845" s="239"/>
      <c r="M4845" s="244"/>
      <c r="N4845" s="245" t="str">
        <f t="shared" ca="1" si="526"/>
        <v/>
      </c>
      <c r="O4845" s="239"/>
      <c r="P4845" s="244"/>
      <c r="Q4845" s="245" t="str">
        <f t="shared" si="527"/>
        <v/>
      </c>
      <c r="U4845" s="246" t="str">
        <f>IFERROR(VLOOKUP(C4845,'BASE EQUIPOS'!$G$8:$O$22,9,0)," ")</f>
        <v xml:space="preserve"> </v>
      </c>
      <c r="V4845" s="232" t="str">
        <f t="shared" si="529"/>
        <v/>
      </c>
      <c r="W4845" s="232" t="str">
        <f t="shared" si="530"/>
        <v/>
      </c>
      <c r="X4845" s="232" t="str">
        <f>IFERROR(VLOOKUP(W4845,Datos!$P$4:$Q$18,2,0),"")</f>
        <v/>
      </c>
      <c r="Y4845" s="232" t="str">
        <f t="shared" si="531"/>
        <v/>
      </c>
      <c r="AA4845" s="314" t="str">
        <f t="shared" ca="1" si="528"/>
        <v/>
      </c>
    </row>
    <row r="4846" spans="1:27" x14ac:dyDescent="0.3">
      <c r="A4846" s="238"/>
      <c r="B4846" s="241" t="str">
        <f t="shared" si="532"/>
        <v/>
      </c>
      <c r="C4846" s="239"/>
      <c r="D4846" s="240" t="str">
        <f>IF(C4846&lt;&gt;"",VLOOKUP(C4846,'BASE EQUIPOS'!$G$8:$H$22,2,0),"")</f>
        <v/>
      </c>
      <c r="E4846" s="241" t="str">
        <f>IF(C4846&lt;&gt;"",VLOOKUP(C4846,'BASE EQUIPOS'!$G$8:$I$22,3,0),"")</f>
        <v/>
      </c>
      <c r="F4846" s="241" t="str">
        <f>IF(C4846&lt;&gt;"",VLOOKUP(C4846,'BASE EQUIPOS'!$G$8:$J$22,4,0),"")</f>
        <v/>
      </c>
      <c r="G4846" s="242"/>
      <c r="H4846" s="233"/>
      <c r="I4846" s="241"/>
      <c r="J4846" s="241"/>
      <c r="K4846" s="241"/>
      <c r="L4846" s="239"/>
      <c r="M4846" s="244"/>
      <c r="N4846" s="245" t="str">
        <f t="shared" ca="1" si="526"/>
        <v/>
      </c>
      <c r="O4846" s="239"/>
      <c r="P4846" s="244"/>
      <c r="Q4846" s="245" t="str">
        <f t="shared" si="527"/>
        <v/>
      </c>
      <c r="U4846" s="246" t="str">
        <f>IFERROR(VLOOKUP(C4846,'BASE EQUIPOS'!$G$8:$O$22,9,0)," ")</f>
        <v xml:space="preserve"> </v>
      </c>
      <c r="V4846" s="232" t="str">
        <f t="shared" si="529"/>
        <v/>
      </c>
      <c r="W4846" s="232" t="str">
        <f t="shared" si="530"/>
        <v/>
      </c>
      <c r="X4846" s="232" t="str">
        <f>IFERROR(VLOOKUP(W4846,Datos!$P$4:$Q$18,2,0),"")</f>
        <v/>
      </c>
      <c r="Y4846" s="232" t="str">
        <f t="shared" si="531"/>
        <v/>
      </c>
      <c r="AA4846" s="314" t="str">
        <f t="shared" ca="1" si="528"/>
        <v/>
      </c>
    </row>
    <row r="4847" spans="1:27" x14ac:dyDescent="0.3">
      <c r="A4847" s="238"/>
      <c r="B4847" s="241" t="str">
        <f t="shared" si="532"/>
        <v/>
      </c>
      <c r="C4847" s="239"/>
      <c r="D4847" s="240" t="str">
        <f>IF(C4847&lt;&gt;"",VLOOKUP(C4847,'BASE EQUIPOS'!$G$8:$H$22,2,0),"")</f>
        <v/>
      </c>
      <c r="E4847" s="241" t="str">
        <f>IF(C4847&lt;&gt;"",VLOOKUP(C4847,'BASE EQUIPOS'!$G$8:$I$22,3,0),"")</f>
        <v/>
      </c>
      <c r="F4847" s="241" t="str">
        <f>IF(C4847&lt;&gt;"",VLOOKUP(C4847,'BASE EQUIPOS'!$G$8:$J$22,4,0),"")</f>
        <v/>
      </c>
      <c r="G4847" s="242"/>
      <c r="H4847" s="233"/>
      <c r="I4847" s="241"/>
      <c r="J4847" s="241"/>
      <c r="K4847" s="241"/>
      <c r="L4847" s="239"/>
      <c r="M4847" s="244"/>
      <c r="N4847" s="245" t="str">
        <f t="shared" ca="1" si="526"/>
        <v/>
      </c>
      <c r="O4847" s="239"/>
      <c r="P4847" s="244"/>
      <c r="Q4847" s="245" t="str">
        <f t="shared" si="527"/>
        <v/>
      </c>
      <c r="U4847" s="246" t="str">
        <f>IFERROR(VLOOKUP(C4847,'BASE EQUIPOS'!$G$8:$O$22,9,0)," ")</f>
        <v xml:space="preserve"> </v>
      </c>
      <c r="V4847" s="232" t="str">
        <f t="shared" si="529"/>
        <v/>
      </c>
      <c r="W4847" s="232" t="str">
        <f t="shared" si="530"/>
        <v/>
      </c>
      <c r="X4847" s="232" t="str">
        <f>IFERROR(VLOOKUP(W4847,Datos!$P$4:$Q$18,2,0),"")</f>
        <v/>
      </c>
      <c r="Y4847" s="232" t="str">
        <f t="shared" si="531"/>
        <v/>
      </c>
      <c r="AA4847" s="314" t="str">
        <f t="shared" ca="1" si="528"/>
        <v/>
      </c>
    </row>
    <row r="4848" spans="1:27" x14ac:dyDescent="0.3">
      <c r="A4848" s="238"/>
      <c r="B4848" s="241" t="str">
        <f t="shared" si="532"/>
        <v/>
      </c>
      <c r="C4848" s="239"/>
      <c r="D4848" s="240" t="str">
        <f>IF(C4848&lt;&gt;"",VLOOKUP(C4848,'BASE EQUIPOS'!$G$8:$H$22,2,0),"")</f>
        <v/>
      </c>
      <c r="E4848" s="241" t="str">
        <f>IF(C4848&lt;&gt;"",VLOOKUP(C4848,'BASE EQUIPOS'!$G$8:$I$22,3,0),"")</f>
        <v/>
      </c>
      <c r="F4848" s="241" t="str">
        <f>IF(C4848&lt;&gt;"",VLOOKUP(C4848,'BASE EQUIPOS'!$G$8:$J$22,4,0),"")</f>
        <v/>
      </c>
      <c r="G4848" s="242"/>
      <c r="H4848" s="233"/>
      <c r="I4848" s="241"/>
      <c r="J4848" s="241"/>
      <c r="K4848" s="241"/>
      <c r="L4848" s="239"/>
      <c r="M4848" s="244"/>
      <c r="N4848" s="245" t="str">
        <f t="shared" ca="1" si="526"/>
        <v/>
      </c>
      <c r="O4848" s="239"/>
      <c r="P4848" s="244"/>
      <c r="Q4848" s="245" t="str">
        <f t="shared" si="527"/>
        <v/>
      </c>
      <c r="U4848" s="246" t="str">
        <f>IFERROR(VLOOKUP(C4848,'BASE EQUIPOS'!$G$8:$O$22,9,0)," ")</f>
        <v xml:space="preserve"> </v>
      </c>
      <c r="V4848" s="232" t="str">
        <f t="shared" si="529"/>
        <v/>
      </c>
      <c r="W4848" s="232" t="str">
        <f t="shared" si="530"/>
        <v/>
      </c>
      <c r="X4848" s="232" t="str">
        <f>IFERROR(VLOOKUP(W4848,Datos!$P$4:$Q$18,2,0),"")</f>
        <v/>
      </c>
      <c r="Y4848" s="232" t="str">
        <f t="shared" si="531"/>
        <v/>
      </c>
      <c r="AA4848" s="314" t="str">
        <f t="shared" ca="1" si="528"/>
        <v/>
      </c>
    </row>
    <row r="4849" spans="1:27" x14ac:dyDescent="0.3">
      <c r="A4849" s="238"/>
      <c r="B4849" s="241" t="str">
        <f t="shared" si="532"/>
        <v/>
      </c>
      <c r="C4849" s="239"/>
      <c r="D4849" s="240" t="str">
        <f>IF(C4849&lt;&gt;"",VLOOKUP(C4849,'BASE EQUIPOS'!$G$8:$H$22,2,0),"")</f>
        <v/>
      </c>
      <c r="E4849" s="241" t="str">
        <f>IF(C4849&lt;&gt;"",VLOOKUP(C4849,'BASE EQUIPOS'!$G$8:$I$22,3,0),"")</f>
        <v/>
      </c>
      <c r="F4849" s="241" t="str">
        <f>IF(C4849&lt;&gt;"",VLOOKUP(C4849,'BASE EQUIPOS'!$G$8:$J$22,4,0),"")</f>
        <v/>
      </c>
      <c r="G4849" s="242"/>
      <c r="H4849" s="233"/>
      <c r="I4849" s="241"/>
      <c r="J4849" s="241"/>
      <c r="K4849" s="241"/>
      <c r="L4849" s="239"/>
      <c r="M4849" s="244"/>
      <c r="N4849" s="245" t="str">
        <f t="shared" ca="1" si="526"/>
        <v/>
      </c>
      <c r="O4849" s="239"/>
      <c r="P4849" s="244"/>
      <c r="Q4849" s="245" t="str">
        <f t="shared" si="527"/>
        <v/>
      </c>
      <c r="U4849" s="246" t="str">
        <f>IFERROR(VLOOKUP(C4849,'BASE EQUIPOS'!$G$8:$O$22,9,0)," ")</f>
        <v xml:space="preserve"> </v>
      </c>
      <c r="V4849" s="232" t="str">
        <f t="shared" si="529"/>
        <v/>
      </c>
      <c r="W4849" s="232" t="str">
        <f t="shared" si="530"/>
        <v/>
      </c>
      <c r="X4849" s="232" t="str">
        <f>IFERROR(VLOOKUP(W4849,Datos!$P$4:$Q$18,2,0),"")</f>
        <v/>
      </c>
      <c r="Y4849" s="232" t="str">
        <f t="shared" si="531"/>
        <v/>
      </c>
      <c r="AA4849" s="314" t="str">
        <f t="shared" ca="1" si="528"/>
        <v/>
      </c>
    </row>
    <row r="4850" spans="1:27" x14ac:dyDescent="0.3">
      <c r="A4850" s="238"/>
      <c r="B4850" s="241" t="str">
        <f t="shared" si="532"/>
        <v/>
      </c>
      <c r="C4850" s="239"/>
      <c r="D4850" s="240" t="str">
        <f>IF(C4850&lt;&gt;"",VLOOKUP(C4850,'BASE EQUIPOS'!$G$8:$H$22,2,0),"")</f>
        <v/>
      </c>
      <c r="E4850" s="241" t="str">
        <f>IF(C4850&lt;&gt;"",VLOOKUP(C4850,'BASE EQUIPOS'!$G$8:$I$22,3,0),"")</f>
        <v/>
      </c>
      <c r="F4850" s="241" t="str">
        <f>IF(C4850&lt;&gt;"",VLOOKUP(C4850,'BASE EQUIPOS'!$G$8:$J$22,4,0),"")</f>
        <v/>
      </c>
      <c r="G4850" s="242"/>
      <c r="H4850" s="233"/>
      <c r="I4850" s="241"/>
      <c r="J4850" s="241"/>
      <c r="K4850" s="241"/>
      <c r="L4850" s="239"/>
      <c r="M4850" s="244"/>
      <c r="N4850" s="245" t="str">
        <f t="shared" ca="1" si="526"/>
        <v/>
      </c>
      <c r="O4850" s="239"/>
      <c r="P4850" s="244"/>
      <c r="Q4850" s="245" t="str">
        <f t="shared" si="527"/>
        <v/>
      </c>
      <c r="U4850" s="246" t="str">
        <f>IFERROR(VLOOKUP(C4850,'BASE EQUIPOS'!$G$8:$O$22,9,0)," ")</f>
        <v xml:space="preserve"> </v>
      </c>
      <c r="V4850" s="232" t="str">
        <f t="shared" si="529"/>
        <v/>
      </c>
      <c r="W4850" s="232" t="str">
        <f t="shared" si="530"/>
        <v/>
      </c>
      <c r="X4850" s="232" t="str">
        <f>IFERROR(VLOOKUP(W4850,Datos!$P$4:$Q$18,2,0),"")</f>
        <v/>
      </c>
      <c r="Y4850" s="232" t="str">
        <f t="shared" si="531"/>
        <v/>
      </c>
      <c r="AA4850" s="314" t="str">
        <f t="shared" ca="1" si="528"/>
        <v/>
      </c>
    </row>
    <row r="4851" spans="1:27" x14ac:dyDescent="0.3">
      <c r="A4851" s="238"/>
      <c r="B4851" s="241" t="str">
        <f t="shared" si="532"/>
        <v/>
      </c>
      <c r="C4851" s="239"/>
      <c r="D4851" s="240" t="str">
        <f>IF(C4851&lt;&gt;"",VLOOKUP(C4851,'BASE EQUIPOS'!$G$8:$H$22,2,0),"")</f>
        <v/>
      </c>
      <c r="E4851" s="241" t="str">
        <f>IF(C4851&lt;&gt;"",VLOOKUP(C4851,'BASE EQUIPOS'!$G$8:$I$22,3,0),"")</f>
        <v/>
      </c>
      <c r="F4851" s="241" t="str">
        <f>IF(C4851&lt;&gt;"",VLOOKUP(C4851,'BASE EQUIPOS'!$G$8:$J$22,4,0),"")</f>
        <v/>
      </c>
      <c r="G4851" s="242"/>
      <c r="H4851" s="233"/>
      <c r="I4851" s="241"/>
      <c r="J4851" s="241"/>
      <c r="K4851" s="241"/>
      <c r="L4851" s="239"/>
      <c r="M4851" s="244"/>
      <c r="N4851" s="245" t="str">
        <f t="shared" ca="1" si="526"/>
        <v/>
      </c>
      <c r="O4851" s="239"/>
      <c r="P4851" s="244"/>
      <c r="Q4851" s="245" t="str">
        <f t="shared" si="527"/>
        <v/>
      </c>
      <c r="U4851" s="246" t="str">
        <f>IFERROR(VLOOKUP(C4851,'BASE EQUIPOS'!$G$8:$O$22,9,0)," ")</f>
        <v xml:space="preserve"> </v>
      </c>
      <c r="V4851" s="232" t="str">
        <f t="shared" si="529"/>
        <v/>
      </c>
      <c r="W4851" s="232" t="str">
        <f t="shared" si="530"/>
        <v/>
      </c>
      <c r="X4851" s="232" t="str">
        <f>IFERROR(VLOOKUP(W4851,Datos!$P$4:$Q$18,2,0),"")</f>
        <v/>
      </c>
      <c r="Y4851" s="232" t="str">
        <f t="shared" si="531"/>
        <v/>
      </c>
      <c r="AA4851" s="314" t="str">
        <f t="shared" ca="1" si="528"/>
        <v/>
      </c>
    </row>
    <row r="4852" spans="1:27" x14ac:dyDescent="0.3">
      <c r="A4852" s="238"/>
      <c r="B4852" s="241" t="str">
        <f t="shared" si="532"/>
        <v/>
      </c>
      <c r="C4852" s="239"/>
      <c r="D4852" s="240" t="str">
        <f>IF(C4852&lt;&gt;"",VLOOKUP(C4852,'BASE EQUIPOS'!$G$8:$H$22,2,0),"")</f>
        <v/>
      </c>
      <c r="E4852" s="241" t="str">
        <f>IF(C4852&lt;&gt;"",VLOOKUP(C4852,'BASE EQUIPOS'!$G$8:$I$22,3,0),"")</f>
        <v/>
      </c>
      <c r="F4852" s="241" t="str">
        <f>IF(C4852&lt;&gt;"",VLOOKUP(C4852,'BASE EQUIPOS'!$G$8:$J$22,4,0),"")</f>
        <v/>
      </c>
      <c r="G4852" s="242"/>
      <c r="H4852" s="233"/>
      <c r="I4852" s="241"/>
      <c r="J4852" s="241"/>
      <c r="K4852" s="241"/>
      <c r="L4852" s="239"/>
      <c r="M4852" s="244"/>
      <c r="N4852" s="245" t="str">
        <f t="shared" ca="1" si="526"/>
        <v/>
      </c>
      <c r="O4852" s="239"/>
      <c r="P4852" s="244"/>
      <c r="Q4852" s="245" t="str">
        <f t="shared" si="527"/>
        <v/>
      </c>
      <c r="U4852" s="246" t="str">
        <f>IFERROR(VLOOKUP(C4852,'BASE EQUIPOS'!$G$8:$O$22,9,0)," ")</f>
        <v xml:space="preserve"> </v>
      </c>
      <c r="V4852" s="232" t="str">
        <f t="shared" si="529"/>
        <v/>
      </c>
      <c r="W4852" s="232" t="str">
        <f t="shared" si="530"/>
        <v/>
      </c>
      <c r="X4852" s="232" t="str">
        <f>IFERROR(VLOOKUP(W4852,Datos!$P$4:$Q$18,2,0),"")</f>
        <v/>
      </c>
      <c r="Y4852" s="232" t="str">
        <f t="shared" si="531"/>
        <v/>
      </c>
      <c r="AA4852" s="314" t="str">
        <f t="shared" ca="1" si="528"/>
        <v/>
      </c>
    </row>
    <row r="4853" spans="1:27" x14ac:dyDescent="0.3">
      <c r="A4853" s="238"/>
      <c r="B4853" s="241" t="str">
        <f t="shared" si="532"/>
        <v/>
      </c>
      <c r="C4853" s="239"/>
      <c r="D4853" s="240" t="str">
        <f>IF(C4853&lt;&gt;"",VLOOKUP(C4853,'BASE EQUIPOS'!$G$8:$H$22,2,0),"")</f>
        <v/>
      </c>
      <c r="E4853" s="241" t="str">
        <f>IF(C4853&lt;&gt;"",VLOOKUP(C4853,'BASE EQUIPOS'!$G$8:$I$22,3,0),"")</f>
        <v/>
      </c>
      <c r="F4853" s="241" t="str">
        <f>IF(C4853&lt;&gt;"",VLOOKUP(C4853,'BASE EQUIPOS'!$G$8:$J$22,4,0),"")</f>
        <v/>
      </c>
      <c r="G4853" s="242"/>
      <c r="H4853" s="233"/>
      <c r="I4853" s="241"/>
      <c r="J4853" s="241"/>
      <c r="K4853" s="241"/>
      <c r="L4853" s="239"/>
      <c r="M4853" s="244"/>
      <c r="N4853" s="245" t="str">
        <f t="shared" ca="1" si="526"/>
        <v/>
      </c>
      <c r="O4853" s="239"/>
      <c r="P4853" s="244"/>
      <c r="Q4853" s="245" t="str">
        <f t="shared" si="527"/>
        <v/>
      </c>
      <c r="U4853" s="246" t="str">
        <f>IFERROR(VLOOKUP(C4853,'BASE EQUIPOS'!$G$8:$O$22,9,0)," ")</f>
        <v xml:space="preserve"> </v>
      </c>
      <c r="V4853" s="232" t="str">
        <f t="shared" si="529"/>
        <v/>
      </c>
      <c r="W4853" s="232" t="str">
        <f t="shared" si="530"/>
        <v/>
      </c>
      <c r="X4853" s="232" t="str">
        <f>IFERROR(VLOOKUP(W4853,Datos!$P$4:$Q$18,2,0),"")</f>
        <v/>
      </c>
      <c r="Y4853" s="232" t="str">
        <f t="shared" si="531"/>
        <v/>
      </c>
      <c r="AA4853" s="314" t="str">
        <f t="shared" ca="1" si="528"/>
        <v/>
      </c>
    </row>
    <row r="4854" spans="1:27" x14ac:dyDescent="0.3">
      <c r="A4854" s="238"/>
      <c r="B4854" s="241" t="str">
        <f t="shared" si="532"/>
        <v/>
      </c>
      <c r="C4854" s="239"/>
      <c r="D4854" s="240" t="str">
        <f>IF(C4854&lt;&gt;"",VLOOKUP(C4854,'BASE EQUIPOS'!$G$8:$H$22,2,0),"")</f>
        <v/>
      </c>
      <c r="E4854" s="241" t="str">
        <f>IF(C4854&lt;&gt;"",VLOOKUP(C4854,'BASE EQUIPOS'!$G$8:$I$22,3,0),"")</f>
        <v/>
      </c>
      <c r="F4854" s="241" t="str">
        <f>IF(C4854&lt;&gt;"",VLOOKUP(C4854,'BASE EQUIPOS'!$G$8:$J$22,4,0),"")</f>
        <v/>
      </c>
      <c r="G4854" s="242"/>
      <c r="H4854" s="233"/>
      <c r="I4854" s="241"/>
      <c r="J4854" s="241"/>
      <c r="K4854" s="241"/>
      <c r="L4854" s="239"/>
      <c r="M4854" s="244"/>
      <c r="N4854" s="245" t="str">
        <f t="shared" ca="1" si="526"/>
        <v/>
      </c>
      <c r="O4854" s="239"/>
      <c r="P4854" s="244"/>
      <c r="Q4854" s="245" t="str">
        <f t="shared" si="527"/>
        <v/>
      </c>
      <c r="U4854" s="246" t="str">
        <f>IFERROR(VLOOKUP(C4854,'BASE EQUIPOS'!$G$8:$O$22,9,0)," ")</f>
        <v xml:space="preserve"> </v>
      </c>
      <c r="V4854" s="232" t="str">
        <f t="shared" si="529"/>
        <v/>
      </c>
      <c r="W4854" s="232" t="str">
        <f t="shared" si="530"/>
        <v/>
      </c>
      <c r="X4854" s="232" t="str">
        <f>IFERROR(VLOOKUP(W4854,Datos!$P$4:$Q$18,2,0),"")</f>
        <v/>
      </c>
      <c r="Y4854" s="232" t="str">
        <f t="shared" si="531"/>
        <v/>
      </c>
      <c r="AA4854" s="314" t="str">
        <f t="shared" ca="1" si="528"/>
        <v/>
      </c>
    </row>
    <row r="4855" spans="1:27" x14ac:dyDescent="0.3">
      <c r="A4855" s="238"/>
      <c r="B4855" s="241" t="str">
        <f t="shared" si="532"/>
        <v/>
      </c>
      <c r="C4855" s="239"/>
      <c r="D4855" s="240" t="str">
        <f>IF(C4855&lt;&gt;"",VLOOKUP(C4855,'BASE EQUIPOS'!$G$8:$H$22,2,0),"")</f>
        <v/>
      </c>
      <c r="E4855" s="241" t="str">
        <f>IF(C4855&lt;&gt;"",VLOOKUP(C4855,'BASE EQUIPOS'!$G$8:$I$22,3,0),"")</f>
        <v/>
      </c>
      <c r="F4855" s="241" t="str">
        <f>IF(C4855&lt;&gt;"",VLOOKUP(C4855,'BASE EQUIPOS'!$G$8:$J$22,4,0),"")</f>
        <v/>
      </c>
      <c r="G4855" s="242"/>
      <c r="H4855" s="233"/>
      <c r="I4855" s="241"/>
      <c r="J4855" s="241"/>
      <c r="K4855" s="241"/>
      <c r="L4855" s="239"/>
      <c r="M4855" s="244"/>
      <c r="N4855" s="245" t="str">
        <f t="shared" ca="1" si="526"/>
        <v/>
      </c>
      <c r="O4855" s="239"/>
      <c r="P4855" s="244"/>
      <c r="Q4855" s="245" t="str">
        <f t="shared" si="527"/>
        <v/>
      </c>
      <c r="U4855" s="246" t="str">
        <f>IFERROR(VLOOKUP(C4855,'BASE EQUIPOS'!$G$8:$O$22,9,0)," ")</f>
        <v xml:space="preserve"> </v>
      </c>
      <c r="V4855" s="232" t="str">
        <f t="shared" si="529"/>
        <v/>
      </c>
      <c r="W4855" s="232" t="str">
        <f t="shared" si="530"/>
        <v/>
      </c>
      <c r="X4855" s="232" t="str">
        <f>IFERROR(VLOOKUP(W4855,Datos!$P$4:$Q$18,2,0),"")</f>
        <v/>
      </c>
      <c r="Y4855" s="232" t="str">
        <f t="shared" si="531"/>
        <v/>
      </c>
      <c r="AA4855" s="314" t="str">
        <f t="shared" ca="1" si="528"/>
        <v/>
      </c>
    </row>
    <row r="4856" spans="1:27" x14ac:dyDescent="0.3">
      <c r="A4856" s="238"/>
      <c r="B4856" s="241" t="str">
        <f t="shared" si="532"/>
        <v/>
      </c>
      <c r="C4856" s="239"/>
      <c r="D4856" s="240" t="str">
        <f>IF(C4856&lt;&gt;"",VLOOKUP(C4856,'BASE EQUIPOS'!$G$8:$H$22,2,0),"")</f>
        <v/>
      </c>
      <c r="E4856" s="241" t="str">
        <f>IF(C4856&lt;&gt;"",VLOOKUP(C4856,'BASE EQUIPOS'!$G$8:$I$22,3,0),"")</f>
        <v/>
      </c>
      <c r="F4856" s="241" t="str">
        <f>IF(C4856&lt;&gt;"",VLOOKUP(C4856,'BASE EQUIPOS'!$G$8:$J$22,4,0),"")</f>
        <v/>
      </c>
      <c r="G4856" s="242"/>
      <c r="H4856" s="233"/>
      <c r="I4856" s="241"/>
      <c r="J4856" s="241"/>
      <c r="K4856" s="241"/>
      <c r="L4856" s="239"/>
      <c r="M4856" s="244"/>
      <c r="N4856" s="245" t="str">
        <f t="shared" ca="1" si="526"/>
        <v/>
      </c>
      <c r="O4856" s="239"/>
      <c r="P4856" s="244"/>
      <c r="Q4856" s="245" t="str">
        <f t="shared" si="527"/>
        <v/>
      </c>
      <c r="U4856" s="246" t="str">
        <f>IFERROR(VLOOKUP(C4856,'BASE EQUIPOS'!$G$8:$O$22,9,0)," ")</f>
        <v xml:space="preserve"> </v>
      </c>
      <c r="V4856" s="232" t="str">
        <f t="shared" si="529"/>
        <v/>
      </c>
      <c r="W4856" s="232" t="str">
        <f t="shared" si="530"/>
        <v/>
      </c>
      <c r="X4856" s="232" t="str">
        <f>IFERROR(VLOOKUP(W4856,Datos!$P$4:$Q$18,2,0),"")</f>
        <v/>
      </c>
      <c r="Y4856" s="232" t="str">
        <f t="shared" si="531"/>
        <v/>
      </c>
      <c r="AA4856" s="314" t="str">
        <f t="shared" ca="1" si="528"/>
        <v/>
      </c>
    </row>
    <row r="4857" spans="1:27" x14ac:dyDescent="0.3">
      <c r="A4857" s="238"/>
      <c r="B4857" s="241" t="str">
        <f t="shared" si="532"/>
        <v/>
      </c>
      <c r="C4857" s="239"/>
      <c r="D4857" s="240" t="str">
        <f>IF(C4857&lt;&gt;"",VLOOKUP(C4857,'BASE EQUIPOS'!$G$8:$H$22,2,0),"")</f>
        <v/>
      </c>
      <c r="E4857" s="241" t="str">
        <f>IF(C4857&lt;&gt;"",VLOOKUP(C4857,'BASE EQUIPOS'!$G$8:$I$22,3,0),"")</f>
        <v/>
      </c>
      <c r="F4857" s="241" t="str">
        <f>IF(C4857&lt;&gt;"",VLOOKUP(C4857,'BASE EQUIPOS'!$G$8:$J$22,4,0),"")</f>
        <v/>
      </c>
      <c r="G4857" s="242"/>
      <c r="H4857" s="233"/>
      <c r="I4857" s="241"/>
      <c r="J4857" s="241"/>
      <c r="K4857" s="241"/>
      <c r="L4857" s="239"/>
      <c r="M4857" s="244"/>
      <c r="N4857" s="245" t="str">
        <f t="shared" ca="1" si="526"/>
        <v/>
      </c>
      <c r="O4857" s="239"/>
      <c r="P4857" s="244"/>
      <c r="Q4857" s="245" t="str">
        <f t="shared" si="527"/>
        <v/>
      </c>
      <c r="U4857" s="246" t="str">
        <f>IFERROR(VLOOKUP(C4857,'BASE EQUIPOS'!$G$8:$O$22,9,0)," ")</f>
        <v xml:space="preserve"> </v>
      </c>
      <c r="V4857" s="232" t="str">
        <f t="shared" si="529"/>
        <v/>
      </c>
      <c r="W4857" s="232" t="str">
        <f t="shared" si="530"/>
        <v/>
      </c>
      <c r="X4857" s="232" t="str">
        <f>IFERROR(VLOOKUP(W4857,Datos!$P$4:$Q$18,2,0),"")</f>
        <v/>
      </c>
      <c r="Y4857" s="232" t="str">
        <f t="shared" si="531"/>
        <v/>
      </c>
      <c r="AA4857" s="314" t="str">
        <f t="shared" ca="1" si="528"/>
        <v/>
      </c>
    </row>
    <row r="4858" spans="1:27" x14ac:dyDescent="0.3">
      <c r="A4858" s="238"/>
      <c r="B4858" s="241" t="str">
        <f t="shared" si="532"/>
        <v/>
      </c>
      <c r="C4858" s="239"/>
      <c r="D4858" s="240" t="str">
        <f>IF(C4858&lt;&gt;"",VLOOKUP(C4858,'BASE EQUIPOS'!$G$8:$H$22,2,0),"")</f>
        <v/>
      </c>
      <c r="E4858" s="241" t="str">
        <f>IF(C4858&lt;&gt;"",VLOOKUP(C4858,'BASE EQUIPOS'!$G$8:$I$22,3,0),"")</f>
        <v/>
      </c>
      <c r="F4858" s="241" t="str">
        <f>IF(C4858&lt;&gt;"",VLOOKUP(C4858,'BASE EQUIPOS'!$G$8:$J$22,4,0),"")</f>
        <v/>
      </c>
      <c r="G4858" s="242"/>
      <c r="H4858" s="233"/>
      <c r="I4858" s="241"/>
      <c r="J4858" s="241"/>
      <c r="K4858" s="241"/>
      <c r="L4858" s="239"/>
      <c r="M4858" s="244"/>
      <c r="N4858" s="245" t="str">
        <f t="shared" ca="1" si="526"/>
        <v/>
      </c>
      <c r="O4858" s="239"/>
      <c r="P4858" s="244"/>
      <c r="Q4858" s="245" t="str">
        <f t="shared" si="527"/>
        <v/>
      </c>
      <c r="U4858" s="246" t="str">
        <f>IFERROR(VLOOKUP(C4858,'BASE EQUIPOS'!$G$8:$O$22,9,0)," ")</f>
        <v xml:space="preserve"> </v>
      </c>
      <c r="V4858" s="232" t="str">
        <f t="shared" si="529"/>
        <v/>
      </c>
      <c r="W4858" s="232" t="str">
        <f t="shared" si="530"/>
        <v/>
      </c>
      <c r="X4858" s="232" t="str">
        <f>IFERROR(VLOOKUP(W4858,Datos!$P$4:$Q$18,2,0),"")</f>
        <v/>
      </c>
      <c r="Y4858" s="232" t="str">
        <f t="shared" si="531"/>
        <v/>
      </c>
      <c r="AA4858" s="314" t="str">
        <f t="shared" ca="1" si="528"/>
        <v/>
      </c>
    </row>
    <row r="4859" spans="1:27" x14ac:dyDescent="0.3">
      <c r="A4859" s="238"/>
      <c r="B4859" s="241" t="str">
        <f t="shared" si="532"/>
        <v/>
      </c>
      <c r="C4859" s="239"/>
      <c r="D4859" s="240" t="str">
        <f>IF(C4859&lt;&gt;"",VLOOKUP(C4859,'BASE EQUIPOS'!$G$8:$H$22,2,0),"")</f>
        <v/>
      </c>
      <c r="E4859" s="241" t="str">
        <f>IF(C4859&lt;&gt;"",VLOOKUP(C4859,'BASE EQUIPOS'!$G$8:$I$22,3,0),"")</f>
        <v/>
      </c>
      <c r="F4859" s="241" t="str">
        <f>IF(C4859&lt;&gt;"",VLOOKUP(C4859,'BASE EQUIPOS'!$G$8:$J$22,4,0),"")</f>
        <v/>
      </c>
      <c r="G4859" s="242"/>
      <c r="H4859" s="233"/>
      <c r="I4859" s="241"/>
      <c r="J4859" s="241"/>
      <c r="K4859" s="241"/>
      <c r="L4859" s="239"/>
      <c r="M4859" s="244"/>
      <c r="N4859" s="245" t="str">
        <f t="shared" ca="1" si="526"/>
        <v/>
      </c>
      <c r="O4859" s="239"/>
      <c r="P4859" s="244"/>
      <c r="Q4859" s="245" t="str">
        <f t="shared" si="527"/>
        <v/>
      </c>
      <c r="U4859" s="246" t="str">
        <f>IFERROR(VLOOKUP(C4859,'BASE EQUIPOS'!$G$8:$O$22,9,0)," ")</f>
        <v xml:space="preserve"> </v>
      </c>
      <c r="V4859" s="232" t="str">
        <f t="shared" si="529"/>
        <v/>
      </c>
      <c r="W4859" s="232" t="str">
        <f t="shared" si="530"/>
        <v/>
      </c>
      <c r="X4859" s="232" t="str">
        <f>IFERROR(VLOOKUP(W4859,Datos!$P$4:$Q$18,2,0),"")</f>
        <v/>
      </c>
      <c r="Y4859" s="232" t="str">
        <f t="shared" si="531"/>
        <v/>
      </c>
      <c r="AA4859" s="314" t="str">
        <f t="shared" ca="1" si="528"/>
        <v/>
      </c>
    </row>
    <row r="4860" spans="1:27" x14ac:dyDescent="0.3">
      <c r="A4860" s="238"/>
      <c r="B4860" s="241" t="str">
        <f t="shared" si="532"/>
        <v/>
      </c>
      <c r="C4860" s="239"/>
      <c r="D4860" s="240" t="str">
        <f>IF(C4860&lt;&gt;"",VLOOKUP(C4860,'BASE EQUIPOS'!$G$8:$H$22,2,0),"")</f>
        <v/>
      </c>
      <c r="E4860" s="241" t="str">
        <f>IF(C4860&lt;&gt;"",VLOOKUP(C4860,'BASE EQUIPOS'!$G$8:$I$22,3,0),"")</f>
        <v/>
      </c>
      <c r="F4860" s="241" t="str">
        <f>IF(C4860&lt;&gt;"",VLOOKUP(C4860,'BASE EQUIPOS'!$G$8:$J$22,4,0),"")</f>
        <v/>
      </c>
      <c r="G4860" s="242"/>
      <c r="H4860" s="233"/>
      <c r="I4860" s="241"/>
      <c r="J4860" s="241"/>
      <c r="K4860" s="241"/>
      <c r="L4860" s="239"/>
      <c r="M4860" s="244"/>
      <c r="N4860" s="245" t="str">
        <f t="shared" ca="1" si="526"/>
        <v/>
      </c>
      <c r="O4860" s="239"/>
      <c r="P4860" s="244"/>
      <c r="Q4860" s="245" t="str">
        <f t="shared" si="527"/>
        <v/>
      </c>
      <c r="U4860" s="246" t="str">
        <f>IFERROR(VLOOKUP(C4860,'BASE EQUIPOS'!$G$8:$O$22,9,0)," ")</f>
        <v xml:space="preserve"> </v>
      </c>
      <c r="V4860" s="232" t="str">
        <f t="shared" si="529"/>
        <v/>
      </c>
      <c r="W4860" s="232" t="str">
        <f t="shared" si="530"/>
        <v/>
      </c>
      <c r="X4860" s="232" t="str">
        <f>IFERROR(VLOOKUP(W4860,Datos!$P$4:$Q$18,2,0),"")</f>
        <v/>
      </c>
      <c r="Y4860" s="232" t="str">
        <f t="shared" si="531"/>
        <v/>
      </c>
      <c r="AA4860" s="314" t="str">
        <f t="shared" ca="1" si="528"/>
        <v/>
      </c>
    </row>
    <row r="4861" spans="1:27" x14ac:dyDescent="0.3">
      <c r="A4861" s="238"/>
      <c r="B4861" s="241" t="str">
        <f t="shared" si="532"/>
        <v/>
      </c>
      <c r="C4861" s="239"/>
      <c r="D4861" s="240" t="str">
        <f>IF(C4861&lt;&gt;"",VLOOKUP(C4861,'BASE EQUIPOS'!$G$8:$H$22,2,0),"")</f>
        <v/>
      </c>
      <c r="E4861" s="241" t="str">
        <f>IF(C4861&lt;&gt;"",VLOOKUP(C4861,'BASE EQUIPOS'!$G$8:$I$22,3,0),"")</f>
        <v/>
      </c>
      <c r="F4861" s="241" t="str">
        <f>IF(C4861&lt;&gt;"",VLOOKUP(C4861,'BASE EQUIPOS'!$G$8:$J$22,4,0),"")</f>
        <v/>
      </c>
      <c r="G4861" s="242"/>
      <c r="H4861" s="233"/>
      <c r="I4861" s="241"/>
      <c r="J4861" s="241"/>
      <c r="K4861" s="241"/>
      <c r="L4861" s="239"/>
      <c r="M4861" s="244"/>
      <c r="N4861" s="245" t="str">
        <f t="shared" ca="1" si="526"/>
        <v/>
      </c>
      <c r="O4861" s="239"/>
      <c r="P4861" s="244"/>
      <c r="Q4861" s="245" t="str">
        <f t="shared" si="527"/>
        <v/>
      </c>
      <c r="U4861" s="246" t="str">
        <f>IFERROR(VLOOKUP(C4861,'BASE EQUIPOS'!$G$8:$O$22,9,0)," ")</f>
        <v xml:space="preserve"> </v>
      </c>
      <c r="V4861" s="232" t="str">
        <f t="shared" si="529"/>
        <v/>
      </c>
      <c r="W4861" s="232" t="str">
        <f t="shared" si="530"/>
        <v/>
      </c>
      <c r="X4861" s="232" t="str">
        <f>IFERROR(VLOOKUP(W4861,Datos!$P$4:$Q$18,2,0),"")</f>
        <v/>
      </c>
      <c r="Y4861" s="232" t="str">
        <f t="shared" si="531"/>
        <v/>
      </c>
      <c r="AA4861" s="314" t="str">
        <f t="shared" ca="1" si="528"/>
        <v/>
      </c>
    </row>
    <row r="4862" spans="1:27" x14ac:dyDescent="0.3">
      <c r="A4862" s="238"/>
      <c r="B4862" s="241" t="str">
        <f t="shared" si="532"/>
        <v/>
      </c>
      <c r="C4862" s="239"/>
      <c r="D4862" s="240" t="str">
        <f>IF(C4862&lt;&gt;"",VLOOKUP(C4862,'BASE EQUIPOS'!$G$8:$H$22,2,0),"")</f>
        <v/>
      </c>
      <c r="E4862" s="241" t="str">
        <f>IF(C4862&lt;&gt;"",VLOOKUP(C4862,'BASE EQUIPOS'!$G$8:$I$22,3,0),"")</f>
        <v/>
      </c>
      <c r="F4862" s="241" t="str">
        <f>IF(C4862&lt;&gt;"",VLOOKUP(C4862,'BASE EQUIPOS'!$G$8:$J$22,4,0),"")</f>
        <v/>
      </c>
      <c r="G4862" s="242"/>
      <c r="H4862" s="233"/>
      <c r="I4862" s="241"/>
      <c r="J4862" s="241"/>
      <c r="K4862" s="241"/>
      <c r="L4862" s="239"/>
      <c r="M4862" s="244"/>
      <c r="N4862" s="245" t="str">
        <f t="shared" ca="1" si="526"/>
        <v/>
      </c>
      <c r="O4862" s="239"/>
      <c r="P4862" s="244"/>
      <c r="Q4862" s="245" t="str">
        <f t="shared" si="527"/>
        <v/>
      </c>
      <c r="U4862" s="246" t="str">
        <f>IFERROR(VLOOKUP(C4862,'BASE EQUIPOS'!$G$8:$O$22,9,0)," ")</f>
        <v xml:space="preserve"> </v>
      </c>
      <c r="V4862" s="232" t="str">
        <f t="shared" si="529"/>
        <v/>
      </c>
      <c r="W4862" s="232" t="str">
        <f t="shared" si="530"/>
        <v/>
      </c>
      <c r="X4862" s="232" t="str">
        <f>IFERROR(VLOOKUP(W4862,Datos!$P$4:$Q$18,2,0),"")</f>
        <v/>
      </c>
      <c r="Y4862" s="232" t="str">
        <f t="shared" si="531"/>
        <v/>
      </c>
      <c r="AA4862" s="314" t="str">
        <f t="shared" ca="1" si="528"/>
        <v/>
      </c>
    </row>
    <row r="4863" spans="1:27" x14ac:dyDescent="0.3">
      <c r="A4863" s="238"/>
      <c r="B4863" s="241" t="str">
        <f t="shared" si="532"/>
        <v/>
      </c>
      <c r="C4863" s="239"/>
      <c r="D4863" s="240" t="str">
        <f>IF(C4863&lt;&gt;"",VLOOKUP(C4863,'BASE EQUIPOS'!$G$8:$H$22,2,0),"")</f>
        <v/>
      </c>
      <c r="E4863" s="241" t="str">
        <f>IF(C4863&lt;&gt;"",VLOOKUP(C4863,'BASE EQUIPOS'!$G$8:$I$22,3,0),"")</f>
        <v/>
      </c>
      <c r="F4863" s="241" t="str">
        <f>IF(C4863&lt;&gt;"",VLOOKUP(C4863,'BASE EQUIPOS'!$G$8:$J$22,4,0),"")</f>
        <v/>
      </c>
      <c r="G4863" s="242"/>
      <c r="H4863" s="233"/>
      <c r="I4863" s="241"/>
      <c r="J4863" s="241"/>
      <c r="K4863" s="241"/>
      <c r="L4863" s="239"/>
      <c r="M4863" s="244"/>
      <c r="N4863" s="245" t="str">
        <f t="shared" ca="1" si="526"/>
        <v/>
      </c>
      <c r="O4863" s="239"/>
      <c r="P4863" s="244"/>
      <c r="Q4863" s="245" t="str">
        <f t="shared" si="527"/>
        <v/>
      </c>
      <c r="U4863" s="246" t="str">
        <f>IFERROR(VLOOKUP(C4863,'BASE EQUIPOS'!$G$8:$O$22,9,0)," ")</f>
        <v xml:space="preserve"> </v>
      </c>
      <c r="V4863" s="232" t="str">
        <f t="shared" si="529"/>
        <v/>
      </c>
      <c r="W4863" s="232" t="str">
        <f t="shared" si="530"/>
        <v/>
      </c>
      <c r="X4863" s="232" t="str">
        <f>IFERROR(VLOOKUP(W4863,Datos!$P$4:$Q$18,2,0),"")</f>
        <v/>
      </c>
      <c r="Y4863" s="232" t="str">
        <f t="shared" si="531"/>
        <v/>
      </c>
      <c r="AA4863" s="314" t="str">
        <f t="shared" ca="1" si="528"/>
        <v/>
      </c>
    </row>
    <row r="4864" spans="1:27" x14ac:dyDescent="0.3">
      <c r="A4864" s="238"/>
      <c r="B4864" s="241" t="str">
        <f t="shared" si="532"/>
        <v/>
      </c>
      <c r="C4864" s="239"/>
      <c r="D4864" s="240" t="str">
        <f>IF(C4864&lt;&gt;"",VLOOKUP(C4864,'BASE EQUIPOS'!$G$8:$H$22,2,0),"")</f>
        <v/>
      </c>
      <c r="E4864" s="241" t="str">
        <f>IF(C4864&lt;&gt;"",VLOOKUP(C4864,'BASE EQUIPOS'!$G$8:$I$22,3,0),"")</f>
        <v/>
      </c>
      <c r="F4864" s="241" t="str">
        <f>IF(C4864&lt;&gt;"",VLOOKUP(C4864,'BASE EQUIPOS'!$G$8:$J$22,4,0),"")</f>
        <v/>
      </c>
      <c r="G4864" s="242"/>
      <c r="H4864" s="233"/>
      <c r="I4864" s="241"/>
      <c r="J4864" s="241"/>
      <c r="K4864" s="241"/>
      <c r="L4864" s="239"/>
      <c r="M4864" s="244"/>
      <c r="N4864" s="245" t="str">
        <f t="shared" ca="1" si="526"/>
        <v/>
      </c>
      <c r="O4864" s="239"/>
      <c r="P4864" s="244"/>
      <c r="Q4864" s="245" t="str">
        <f t="shared" si="527"/>
        <v/>
      </c>
      <c r="U4864" s="246" t="str">
        <f>IFERROR(VLOOKUP(C4864,'BASE EQUIPOS'!$G$8:$O$22,9,0)," ")</f>
        <v xml:space="preserve"> </v>
      </c>
      <c r="V4864" s="232" t="str">
        <f t="shared" si="529"/>
        <v/>
      </c>
      <c r="W4864" s="232" t="str">
        <f t="shared" si="530"/>
        <v/>
      </c>
      <c r="X4864" s="232" t="str">
        <f>IFERROR(VLOOKUP(W4864,Datos!$P$4:$Q$18,2,0),"")</f>
        <v/>
      </c>
      <c r="Y4864" s="232" t="str">
        <f t="shared" si="531"/>
        <v/>
      </c>
      <c r="AA4864" s="314" t="str">
        <f t="shared" ca="1" si="528"/>
        <v/>
      </c>
    </row>
    <row r="4865" spans="1:27" x14ac:dyDescent="0.3">
      <c r="A4865" s="238"/>
      <c r="B4865" s="241" t="str">
        <f t="shared" si="532"/>
        <v/>
      </c>
      <c r="C4865" s="239"/>
      <c r="D4865" s="240" t="str">
        <f>IF(C4865&lt;&gt;"",VLOOKUP(C4865,'BASE EQUIPOS'!$G$8:$H$22,2,0),"")</f>
        <v/>
      </c>
      <c r="E4865" s="241" t="str">
        <f>IF(C4865&lt;&gt;"",VLOOKUP(C4865,'BASE EQUIPOS'!$G$8:$I$22,3,0),"")</f>
        <v/>
      </c>
      <c r="F4865" s="241" t="str">
        <f>IF(C4865&lt;&gt;"",VLOOKUP(C4865,'BASE EQUIPOS'!$G$8:$J$22,4,0),"")</f>
        <v/>
      </c>
      <c r="G4865" s="242"/>
      <c r="H4865" s="233"/>
      <c r="I4865" s="241"/>
      <c r="J4865" s="241"/>
      <c r="K4865" s="241"/>
      <c r="L4865" s="239"/>
      <c r="M4865" s="244"/>
      <c r="N4865" s="245" t="str">
        <f t="shared" ca="1" si="526"/>
        <v/>
      </c>
      <c r="O4865" s="239"/>
      <c r="P4865" s="244"/>
      <c r="Q4865" s="245" t="str">
        <f t="shared" si="527"/>
        <v/>
      </c>
      <c r="U4865" s="246" t="str">
        <f>IFERROR(VLOOKUP(C4865,'BASE EQUIPOS'!$G$8:$O$22,9,0)," ")</f>
        <v xml:space="preserve"> </v>
      </c>
      <c r="V4865" s="232" t="str">
        <f t="shared" si="529"/>
        <v/>
      </c>
      <c r="W4865" s="232" t="str">
        <f t="shared" si="530"/>
        <v/>
      </c>
      <c r="X4865" s="232" t="str">
        <f>IFERROR(VLOOKUP(W4865,Datos!$P$4:$Q$18,2,0),"")</f>
        <v/>
      </c>
      <c r="Y4865" s="232" t="str">
        <f t="shared" si="531"/>
        <v/>
      </c>
      <c r="AA4865" s="314" t="str">
        <f t="shared" ca="1" si="528"/>
        <v/>
      </c>
    </row>
    <row r="4866" spans="1:27" x14ac:dyDescent="0.3">
      <c r="A4866" s="238"/>
      <c r="B4866" s="241" t="str">
        <f t="shared" si="532"/>
        <v/>
      </c>
      <c r="C4866" s="239"/>
      <c r="D4866" s="240" t="str">
        <f>IF(C4866&lt;&gt;"",VLOOKUP(C4866,'BASE EQUIPOS'!$G$8:$H$22,2,0),"")</f>
        <v/>
      </c>
      <c r="E4866" s="241" t="str">
        <f>IF(C4866&lt;&gt;"",VLOOKUP(C4866,'BASE EQUIPOS'!$G$8:$I$22,3,0),"")</f>
        <v/>
      </c>
      <c r="F4866" s="241" t="str">
        <f>IF(C4866&lt;&gt;"",VLOOKUP(C4866,'BASE EQUIPOS'!$G$8:$J$22,4,0),"")</f>
        <v/>
      </c>
      <c r="G4866" s="242"/>
      <c r="H4866" s="233"/>
      <c r="I4866" s="241"/>
      <c r="J4866" s="241"/>
      <c r="K4866" s="241"/>
      <c r="L4866" s="239"/>
      <c r="M4866" s="244"/>
      <c r="N4866" s="245" t="str">
        <f t="shared" ca="1" si="526"/>
        <v/>
      </c>
      <c r="O4866" s="239"/>
      <c r="P4866" s="244"/>
      <c r="Q4866" s="245" t="str">
        <f t="shared" si="527"/>
        <v/>
      </c>
      <c r="U4866" s="246" t="str">
        <f>IFERROR(VLOOKUP(C4866,'BASE EQUIPOS'!$G$8:$O$22,9,0)," ")</f>
        <v xml:space="preserve"> </v>
      </c>
      <c r="V4866" s="232" t="str">
        <f t="shared" si="529"/>
        <v/>
      </c>
      <c r="W4866" s="232" t="str">
        <f t="shared" si="530"/>
        <v/>
      </c>
      <c r="X4866" s="232" t="str">
        <f>IFERROR(VLOOKUP(W4866,Datos!$P$4:$Q$18,2,0),"")</f>
        <v/>
      </c>
      <c r="Y4866" s="232" t="str">
        <f t="shared" si="531"/>
        <v/>
      </c>
      <c r="AA4866" s="314" t="str">
        <f t="shared" ca="1" si="528"/>
        <v/>
      </c>
    </row>
    <row r="4867" spans="1:27" x14ac:dyDescent="0.3">
      <c r="A4867" s="238"/>
      <c r="B4867" s="241" t="str">
        <f t="shared" si="532"/>
        <v/>
      </c>
      <c r="C4867" s="239"/>
      <c r="D4867" s="240" t="str">
        <f>IF(C4867&lt;&gt;"",VLOOKUP(C4867,'BASE EQUIPOS'!$G$8:$H$22,2,0),"")</f>
        <v/>
      </c>
      <c r="E4867" s="241" t="str">
        <f>IF(C4867&lt;&gt;"",VLOOKUP(C4867,'BASE EQUIPOS'!$G$8:$I$22,3,0),"")</f>
        <v/>
      </c>
      <c r="F4867" s="241" t="str">
        <f>IF(C4867&lt;&gt;"",VLOOKUP(C4867,'BASE EQUIPOS'!$G$8:$J$22,4,0),"")</f>
        <v/>
      </c>
      <c r="G4867" s="242"/>
      <c r="H4867" s="233"/>
      <c r="I4867" s="241"/>
      <c r="J4867" s="241"/>
      <c r="K4867" s="241"/>
      <c r="L4867" s="239"/>
      <c r="M4867" s="244"/>
      <c r="N4867" s="245" t="str">
        <f t="shared" ca="1" si="526"/>
        <v/>
      </c>
      <c r="O4867" s="239"/>
      <c r="P4867" s="244"/>
      <c r="Q4867" s="245" t="str">
        <f t="shared" si="527"/>
        <v/>
      </c>
      <c r="U4867" s="246" t="str">
        <f>IFERROR(VLOOKUP(C4867,'BASE EQUIPOS'!$G$8:$O$22,9,0)," ")</f>
        <v xml:space="preserve"> </v>
      </c>
      <c r="V4867" s="232" t="str">
        <f t="shared" si="529"/>
        <v/>
      </c>
      <c r="W4867" s="232" t="str">
        <f t="shared" si="530"/>
        <v/>
      </c>
      <c r="X4867" s="232" t="str">
        <f>IFERROR(VLOOKUP(W4867,Datos!$P$4:$Q$18,2,0),"")</f>
        <v/>
      </c>
      <c r="Y4867" s="232" t="str">
        <f t="shared" si="531"/>
        <v/>
      </c>
      <c r="AA4867" s="314" t="str">
        <f t="shared" ca="1" si="528"/>
        <v/>
      </c>
    </row>
    <row r="4868" spans="1:27" x14ac:dyDescent="0.3">
      <c r="A4868" s="238"/>
      <c r="B4868" s="241" t="str">
        <f t="shared" si="532"/>
        <v/>
      </c>
      <c r="C4868" s="239"/>
      <c r="D4868" s="240" t="str">
        <f>IF(C4868&lt;&gt;"",VLOOKUP(C4868,'BASE EQUIPOS'!$G$8:$H$22,2,0),"")</f>
        <v/>
      </c>
      <c r="E4868" s="241" t="str">
        <f>IF(C4868&lt;&gt;"",VLOOKUP(C4868,'BASE EQUIPOS'!$G$8:$I$22,3,0),"")</f>
        <v/>
      </c>
      <c r="F4868" s="241" t="str">
        <f>IF(C4868&lt;&gt;"",VLOOKUP(C4868,'BASE EQUIPOS'!$G$8:$J$22,4,0),"")</f>
        <v/>
      </c>
      <c r="G4868" s="242"/>
      <c r="H4868" s="233"/>
      <c r="I4868" s="241"/>
      <c r="J4868" s="241"/>
      <c r="K4868" s="241"/>
      <c r="L4868" s="239"/>
      <c r="M4868" s="244"/>
      <c r="N4868" s="245" t="str">
        <f t="shared" ca="1" si="526"/>
        <v/>
      </c>
      <c r="O4868" s="239"/>
      <c r="P4868" s="244"/>
      <c r="Q4868" s="245" t="str">
        <f t="shared" si="527"/>
        <v/>
      </c>
      <c r="U4868" s="246" t="str">
        <f>IFERROR(VLOOKUP(C4868,'BASE EQUIPOS'!$G$8:$O$22,9,0)," ")</f>
        <v xml:space="preserve"> </v>
      </c>
      <c r="V4868" s="232" t="str">
        <f t="shared" si="529"/>
        <v/>
      </c>
      <c r="W4868" s="232" t="str">
        <f t="shared" si="530"/>
        <v/>
      </c>
      <c r="X4868" s="232" t="str">
        <f>IFERROR(VLOOKUP(W4868,Datos!$P$4:$Q$18,2,0),"")</f>
        <v/>
      </c>
      <c r="Y4868" s="232" t="str">
        <f t="shared" si="531"/>
        <v/>
      </c>
      <c r="AA4868" s="314" t="str">
        <f t="shared" ca="1" si="528"/>
        <v/>
      </c>
    </row>
    <row r="4869" spans="1:27" x14ac:dyDescent="0.3">
      <c r="A4869" s="238"/>
      <c r="B4869" s="241" t="str">
        <f t="shared" si="532"/>
        <v/>
      </c>
      <c r="C4869" s="239"/>
      <c r="D4869" s="240" t="str">
        <f>IF(C4869&lt;&gt;"",VLOOKUP(C4869,'BASE EQUIPOS'!$G$8:$H$22,2,0),"")</f>
        <v/>
      </c>
      <c r="E4869" s="241" t="str">
        <f>IF(C4869&lt;&gt;"",VLOOKUP(C4869,'BASE EQUIPOS'!$G$8:$I$22,3,0),"")</f>
        <v/>
      </c>
      <c r="F4869" s="241" t="str">
        <f>IF(C4869&lt;&gt;"",VLOOKUP(C4869,'BASE EQUIPOS'!$G$8:$J$22,4,0),"")</f>
        <v/>
      </c>
      <c r="G4869" s="242"/>
      <c r="H4869" s="233"/>
      <c r="I4869" s="241"/>
      <c r="J4869" s="241"/>
      <c r="K4869" s="241"/>
      <c r="L4869" s="239"/>
      <c r="M4869" s="244"/>
      <c r="N4869" s="245" t="str">
        <f t="shared" ca="1" si="526"/>
        <v/>
      </c>
      <c r="O4869" s="239"/>
      <c r="P4869" s="244"/>
      <c r="Q4869" s="245" t="str">
        <f t="shared" si="527"/>
        <v/>
      </c>
      <c r="U4869" s="246" t="str">
        <f>IFERROR(VLOOKUP(C4869,'BASE EQUIPOS'!$G$8:$O$22,9,0)," ")</f>
        <v xml:space="preserve"> </v>
      </c>
      <c r="V4869" s="232" t="str">
        <f t="shared" si="529"/>
        <v/>
      </c>
      <c r="W4869" s="232" t="str">
        <f t="shared" si="530"/>
        <v/>
      </c>
      <c r="X4869" s="232" t="str">
        <f>IFERROR(VLOOKUP(W4869,Datos!$P$4:$Q$18,2,0),"")</f>
        <v/>
      </c>
      <c r="Y4869" s="232" t="str">
        <f t="shared" si="531"/>
        <v/>
      </c>
      <c r="AA4869" s="314" t="str">
        <f t="shared" ca="1" si="528"/>
        <v/>
      </c>
    </row>
    <row r="4870" spans="1:27" x14ac:dyDescent="0.3">
      <c r="A4870" s="238"/>
      <c r="B4870" s="241" t="str">
        <f t="shared" si="532"/>
        <v/>
      </c>
      <c r="C4870" s="239"/>
      <c r="D4870" s="240" t="str">
        <f>IF(C4870&lt;&gt;"",VLOOKUP(C4870,'BASE EQUIPOS'!$G$8:$H$22,2,0),"")</f>
        <v/>
      </c>
      <c r="E4870" s="241" t="str">
        <f>IF(C4870&lt;&gt;"",VLOOKUP(C4870,'BASE EQUIPOS'!$G$8:$I$22,3,0),"")</f>
        <v/>
      </c>
      <c r="F4870" s="241" t="str">
        <f>IF(C4870&lt;&gt;"",VLOOKUP(C4870,'BASE EQUIPOS'!$G$8:$J$22,4,0),"")</f>
        <v/>
      </c>
      <c r="G4870" s="242"/>
      <c r="H4870" s="233"/>
      <c r="I4870" s="241"/>
      <c r="J4870" s="241"/>
      <c r="K4870" s="241"/>
      <c r="L4870" s="239"/>
      <c r="M4870" s="244"/>
      <c r="N4870" s="245" t="str">
        <f t="shared" ca="1" si="526"/>
        <v/>
      </c>
      <c r="O4870" s="239"/>
      <c r="P4870" s="244"/>
      <c r="Q4870" s="245" t="str">
        <f t="shared" si="527"/>
        <v/>
      </c>
      <c r="U4870" s="246" t="str">
        <f>IFERROR(VLOOKUP(C4870,'BASE EQUIPOS'!$G$8:$O$22,9,0)," ")</f>
        <v xml:space="preserve"> </v>
      </c>
      <c r="V4870" s="232" t="str">
        <f t="shared" si="529"/>
        <v/>
      </c>
      <c r="W4870" s="232" t="str">
        <f t="shared" si="530"/>
        <v/>
      </c>
      <c r="X4870" s="232" t="str">
        <f>IFERROR(VLOOKUP(W4870,Datos!$P$4:$Q$18,2,0),"")</f>
        <v/>
      </c>
      <c r="Y4870" s="232" t="str">
        <f t="shared" si="531"/>
        <v/>
      </c>
      <c r="AA4870" s="314" t="str">
        <f t="shared" ca="1" si="528"/>
        <v/>
      </c>
    </row>
    <row r="4871" spans="1:27" x14ac:dyDescent="0.3">
      <c r="A4871" s="238"/>
      <c r="B4871" s="241" t="str">
        <f t="shared" si="532"/>
        <v/>
      </c>
      <c r="C4871" s="239"/>
      <c r="D4871" s="240" t="str">
        <f>IF(C4871&lt;&gt;"",VLOOKUP(C4871,'BASE EQUIPOS'!$G$8:$H$22,2,0),"")</f>
        <v/>
      </c>
      <c r="E4871" s="241" t="str">
        <f>IF(C4871&lt;&gt;"",VLOOKUP(C4871,'BASE EQUIPOS'!$G$8:$I$22,3,0),"")</f>
        <v/>
      </c>
      <c r="F4871" s="241" t="str">
        <f>IF(C4871&lt;&gt;"",VLOOKUP(C4871,'BASE EQUIPOS'!$G$8:$J$22,4,0),"")</f>
        <v/>
      </c>
      <c r="G4871" s="242"/>
      <c r="H4871" s="233"/>
      <c r="I4871" s="241"/>
      <c r="J4871" s="241"/>
      <c r="K4871" s="241"/>
      <c r="L4871" s="239"/>
      <c r="M4871" s="244"/>
      <c r="N4871" s="245" t="str">
        <f t="shared" ca="1" si="526"/>
        <v/>
      </c>
      <c r="O4871" s="239"/>
      <c r="P4871" s="244"/>
      <c r="Q4871" s="245" t="str">
        <f t="shared" si="527"/>
        <v/>
      </c>
      <c r="U4871" s="246" t="str">
        <f>IFERROR(VLOOKUP(C4871,'BASE EQUIPOS'!$G$8:$O$22,9,0)," ")</f>
        <v xml:space="preserve"> </v>
      </c>
      <c r="V4871" s="232" t="str">
        <f t="shared" si="529"/>
        <v/>
      </c>
      <c r="W4871" s="232" t="str">
        <f t="shared" si="530"/>
        <v/>
      </c>
      <c r="X4871" s="232" t="str">
        <f>IFERROR(VLOOKUP(W4871,Datos!$P$4:$Q$18,2,0),"")</f>
        <v/>
      </c>
      <c r="Y4871" s="232" t="str">
        <f t="shared" si="531"/>
        <v/>
      </c>
      <c r="AA4871" s="314" t="str">
        <f t="shared" ca="1" si="528"/>
        <v/>
      </c>
    </row>
    <row r="4872" spans="1:27" x14ac:dyDescent="0.3">
      <c r="A4872" s="238"/>
      <c r="B4872" s="241" t="str">
        <f t="shared" si="532"/>
        <v/>
      </c>
      <c r="C4872" s="239"/>
      <c r="D4872" s="240" t="str">
        <f>IF(C4872&lt;&gt;"",VLOOKUP(C4872,'BASE EQUIPOS'!$G$8:$H$22,2,0),"")</f>
        <v/>
      </c>
      <c r="E4872" s="241" t="str">
        <f>IF(C4872&lt;&gt;"",VLOOKUP(C4872,'BASE EQUIPOS'!$G$8:$I$22,3,0),"")</f>
        <v/>
      </c>
      <c r="F4872" s="241" t="str">
        <f>IF(C4872&lt;&gt;"",VLOOKUP(C4872,'BASE EQUIPOS'!$G$8:$J$22,4,0),"")</f>
        <v/>
      </c>
      <c r="G4872" s="242"/>
      <c r="H4872" s="233"/>
      <c r="I4872" s="241"/>
      <c r="J4872" s="241"/>
      <c r="K4872" s="241"/>
      <c r="L4872" s="239"/>
      <c r="M4872" s="244"/>
      <c r="N4872" s="245" t="str">
        <f t="shared" ca="1" si="526"/>
        <v/>
      </c>
      <c r="O4872" s="239"/>
      <c r="P4872" s="244"/>
      <c r="Q4872" s="245" t="str">
        <f t="shared" si="527"/>
        <v/>
      </c>
      <c r="U4872" s="246" t="str">
        <f>IFERROR(VLOOKUP(C4872,'BASE EQUIPOS'!$G$8:$O$22,9,0)," ")</f>
        <v xml:space="preserve"> </v>
      </c>
      <c r="V4872" s="232" t="str">
        <f t="shared" si="529"/>
        <v/>
      </c>
      <c r="W4872" s="232" t="str">
        <f t="shared" si="530"/>
        <v/>
      </c>
      <c r="X4872" s="232" t="str">
        <f>IFERROR(VLOOKUP(W4872,Datos!$P$4:$Q$18,2,0),"")</f>
        <v/>
      </c>
      <c r="Y4872" s="232" t="str">
        <f t="shared" si="531"/>
        <v/>
      </c>
      <c r="AA4872" s="314" t="str">
        <f t="shared" ca="1" si="528"/>
        <v/>
      </c>
    </row>
    <row r="4873" spans="1:27" x14ac:dyDescent="0.3">
      <c r="A4873" s="238"/>
      <c r="B4873" s="241" t="str">
        <f t="shared" si="532"/>
        <v/>
      </c>
      <c r="C4873" s="239"/>
      <c r="D4873" s="240" t="str">
        <f>IF(C4873&lt;&gt;"",VLOOKUP(C4873,'BASE EQUIPOS'!$G$8:$H$22,2,0),"")</f>
        <v/>
      </c>
      <c r="E4873" s="241" t="str">
        <f>IF(C4873&lt;&gt;"",VLOOKUP(C4873,'BASE EQUIPOS'!$G$8:$I$22,3,0),"")</f>
        <v/>
      </c>
      <c r="F4873" s="241" t="str">
        <f>IF(C4873&lt;&gt;"",VLOOKUP(C4873,'BASE EQUIPOS'!$G$8:$J$22,4,0),"")</f>
        <v/>
      </c>
      <c r="G4873" s="242"/>
      <c r="H4873" s="233"/>
      <c r="I4873" s="241"/>
      <c r="J4873" s="241"/>
      <c r="K4873" s="241"/>
      <c r="L4873" s="239"/>
      <c r="M4873" s="244"/>
      <c r="N4873" s="245" t="str">
        <f t="shared" ca="1" si="526"/>
        <v/>
      </c>
      <c r="O4873" s="239"/>
      <c r="P4873" s="244"/>
      <c r="Q4873" s="245" t="str">
        <f t="shared" si="527"/>
        <v/>
      </c>
      <c r="U4873" s="246" t="str">
        <f>IFERROR(VLOOKUP(C4873,'BASE EQUIPOS'!$G$8:$O$22,9,0)," ")</f>
        <v xml:space="preserve"> </v>
      </c>
      <c r="V4873" s="232" t="str">
        <f t="shared" si="529"/>
        <v/>
      </c>
      <c r="W4873" s="232" t="str">
        <f t="shared" si="530"/>
        <v/>
      </c>
      <c r="X4873" s="232" t="str">
        <f>IFERROR(VLOOKUP(W4873,Datos!$P$4:$Q$18,2,0),"")</f>
        <v/>
      </c>
      <c r="Y4873" s="232" t="str">
        <f t="shared" si="531"/>
        <v/>
      </c>
      <c r="AA4873" s="314" t="str">
        <f t="shared" ca="1" si="528"/>
        <v/>
      </c>
    </row>
    <row r="4874" spans="1:27" x14ac:dyDescent="0.3">
      <c r="A4874" s="238"/>
      <c r="B4874" s="241" t="str">
        <f t="shared" si="532"/>
        <v/>
      </c>
      <c r="C4874" s="239"/>
      <c r="D4874" s="240" t="str">
        <f>IF(C4874&lt;&gt;"",VLOOKUP(C4874,'BASE EQUIPOS'!$G$8:$H$22,2,0),"")</f>
        <v/>
      </c>
      <c r="E4874" s="241" t="str">
        <f>IF(C4874&lt;&gt;"",VLOOKUP(C4874,'BASE EQUIPOS'!$G$8:$I$22,3,0),"")</f>
        <v/>
      </c>
      <c r="F4874" s="241" t="str">
        <f>IF(C4874&lt;&gt;"",VLOOKUP(C4874,'BASE EQUIPOS'!$G$8:$J$22,4,0),"")</f>
        <v/>
      </c>
      <c r="G4874" s="242"/>
      <c r="H4874" s="233"/>
      <c r="I4874" s="241"/>
      <c r="J4874" s="241"/>
      <c r="K4874" s="241"/>
      <c r="L4874" s="239"/>
      <c r="M4874" s="244"/>
      <c r="N4874" s="245" t="str">
        <f t="shared" ca="1" si="526"/>
        <v/>
      </c>
      <c r="O4874" s="239"/>
      <c r="P4874" s="244"/>
      <c r="Q4874" s="245" t="str">
        <f t="shared" si="527"/>
        <v/>
      </c>
      <c r="U4874" s="246" t="str">
        <f>IFERROR(VLOOKUP(C4874,'BASE EQUIPOS'!$G$8:$O$22,9,0)," ")</f>
        <v xml:space="preserve"> </v>
      </c>
      <c r="V4874" s="232" t="str">
        <f t="shared" si="529"/>
        <v/>
      </c>
      <c r="W4874" s="232" t="str">
        <f t="shared" si="530"/>
        <v/>
      </c>
      <c r="X4874" s="232" t="str">
        <f>IFERROR(VLOOKUP(W4874,Datos!$P$4:$Q$18,2,0),"")</f>
        <v/>
      </c>
      <c r="Y4874" s="232" t="str">
        <f t="shared" si="531"/>
        <v/>
      </c>
      <c r="AA4874" s="314" t="str">
        <f t="shared" ca="1" si="528"/>
        <v/>
      </c>
    </row>
    <row r="4875" spans="1:27" x14ac:dyDescent="0.3">
      <c r="A4875" s="238"/>
      <c r="B4875" s="241" t="str">
        <f t="shared" si="532"/>
        <v/>
      </c>
      <c r="C4875" s="239"/>
      <c r="D4875" s="240" t="str">
        <f>IF(C4875&lt;&gt;"",VLOOKUP(C4875,'BASE EQUIPOS'!$G$8:$H$22,2,0),"")</f>
        <v/>
      </c>
      <c r="E4875" s="241" t="str">
        <f>IF(C4875&lt;&gt;"",VLOOKUP(C4875,'BASE EQUIPOS'!$G$8:$I$22,3,0),"")</f>
        <v/>
      </c>
      <c r="F4875" s="241" t="str">
        <f>IF(C4875&lt;&gt;"",VLOOKUP(C4875,'BASE EQUIPOS'!$G$8:$J$22,4,0),"")</f>
        <v/>
      </c>
      <c r="G4875" s="242"/>
      <c r="H4875" s="233"/>
      <c r="I4875" s="241"/>
      <c r="J4875" s="241"/>
      <c r="K4875" s="241"/>
      <c r="L4875" s="239"/>
      <c r="M4875" s="244"/>
      <c r="N4875" s="245" t="str">
        <f t="shared" ca="1" si="526"/>
        <v/>
      </c>
      <c r="O4875" s="239"/>
      <c r="P4875" s="244"/>
      <c r="Q4875" s="245" t="str">
        <f t="shared" si="527"/>
        <v/>
      </c>
      <c r="U4875" s="246" t="str">
        <f>IFERROR(VLOOKUP(C4875,'BASE EQUIPOS'!$G$8:$O$22,9,0)," ")</f>
        <v xml:space="preserve"> </v>
      </c>
      <c r="V4875" s="232" t="str">
        <f t="shared" si="529"/>
        <v/>
      </c>
      <c r="W4875" s="232" t="str">
        <f t="shared" si="530"/>
        <v/>
      </c>
      <c r="X4875" s="232" t="str">
        <f>IFERROR(VLOOKUP(W4875,Datos!$P$4:$Q$18,2,0),"")</f>
        <v/>
      </c>
      <c r="Y4875" s="232" t="str">
        <f t="shared" si="531"/>
        <v/>
      </c>
      <c r="AA4875" s="314" t="str">
        <f t="shared" ca="1" si="528"/>
        <v/>
      </c>
    </row>
    <row r="4876" spans="1:27" x14ac:dyDescent="0.3">
      <c r="A4876" s="238"/>
      <c r="B4876" s="241" t="str">
        <f t="shared" si="532"/>
        <v/>
      </c>
      <c r="C4876" s="239"/>
      <c r="D4876" s="240" t="str">
        <f>IF(C4876&lt;&gt;"",VLOOKUP(C4876,'BASE EQUIPOS'!$G$8:$H$22,2,0),"")</f>
        <v/>
      </c>
      <c r="E4876" s="241" t="str">
        <f>IF(C4876&lt;&gt;"",VLOOKUP(C4876,'BASE EQUIPOS'!$G$8:$I$22,3,0),"")</f>
        <v/>
      </c>
      <c r="F4876" s="241" t="str">
        <f>IF(C4876&lt;&gt;"",VLOOKUP(C4876,'BASE EQUIPOS'!$G$8:$J$22,4,0),"")</f>
        <v/>
      </c>
      <c r="G4876" s="242"/>
      <c r="H4876" s="233"/>
      <c r="I4876" s="241"/>
      <c r="J4876" s="241"/>
      <c r="K4876" s="241"/>
      <c r="L4876" s="239"/>
      <c r="M4876" s="244"/>
      <c r="N4876" s="245" t="str">
        <f t="shared" ca="1" si="526"/>
        <v/>
      </c>
      <c r="O4876" s="239"/>
      <c r="P4876" s="244"/>
      <c r="Q4876" s="245" t="str">
        <f t="shared" si="527"/>
        <v/>
      </c>
      <c r="U4876" s="246" t="str">
        <f>IFERROR(VLOOKUP(C4876,'BASE EQUIPOS'!$G$8:$O$22,9,0)," ")</f>
        <v xml:space="preserve"> </v>
      </c>
      <c r="V4876" s="232" t="str">
        <f t="shared" si="529"/>
        <v/>
      </c>
      <c r="W4876" s="232" t="str">
        <f t="shared" si="530"/>
        <v/>
      </c>
      <c r="X4876" s="232" t="str">
        <f>IFERROR(VLOOKUP(W4876,Datos!$P$4:$Q$18,2,0),"")</f>
        <v/>
      </c>
      <c r="Y4876" s="232" t="str">
        <f t="shared" si="531"/>
        <v/>
      </c>
      <c r="AA4876" s="314" t="str">
        <f t="shared" ca="1" si="528"/>
        <v/>
      </c>
    </row>
    <row r="4877" spans="1:27" x14ac:dyDescent="0.3">
      <c r="A4877" s="238"/>
      <c r="B4877" s="241" t="str">
        <f t="shared" si="532"/>
        <v/>
      </c>
      <c r="C4877" s="239"/>
      <c r="D4877" s="240" t="str">
        <f>IF(C4877&lt;&gt;"",VLOOKUP(C4877,'BASE EQUIPOS'!$G$8:$H$22,2,0),"")</f>
        <v/>
      </c>
      <c r="E4877" s="241" t="str">
        <f>IF(C4877&lt;&gt;"",VLOOKUP(C4877,'BASE EQUIPOS'!$G$8:$I$22,3,0),"")</f>
        <v/>
      </c>
      <c r="F4877" s="241" t="str">
        <f>IF(C4877&lt;&gt;"",VLOOKUP(C4877,'BASE EQUIPOS'!$G$8:$J$22,4,0),"")</f>
        <v/>
      </c>
      <c r="G4877" s="242"/>
      <c r="H4877" s="233"/>
      <c r="I4877" s="241"/>
      <c r="J4877" s="241"/>
      <c r="K4877" s="241"/>
      <c r="L4877" s="239"/>
      <c r="M4877" s="244"/>
      <c r="N4877" s="245" t="str">
        <f t="shared" ca="1" si="526"/>
        <v/>
      </c>
      <c r="O4877" s="239"/>
      <c r="P4877" s="244"/>
      <c r="Q4877" s="245" t="str">
        <f t="shared" si="527"/>
        <v/>
      </c>
      <c r="U4877" s="246" t="str">
        <f>IFERROR(VLOOKUP(C4877,'BASE EQUIPOS'!$G$8:$O$22,9,0)," ")</f>
        <v xml:space="preserve"> </v>
      </c>
      <c r="V4877" s="232" t="str">
        <f t="shared" si="529"/>
        <v/>
      </c>
      <c r="W4877" s="232" t="str">
        <f t="shared" si="530"/>
        <v/>
      </c>
      <c r="X4877" s="232" t="str">
        <f>IFERROR(VLOOKUP(W4877,Datos!$P$4:$Q$18,2,0),"")</f>
        <v/>
      </c>
      <c r="Y4877" s="232" t="str">
        <f t="shared" si="531"/>
        <v/>
      </c>
      <c r="AA4877" s="314" t="str">
        <f t="shared" ca="1" si="528"/>
        <v/>
      </c>
    </row>
    <row r="4878" spans="1:27" x14ac:dyDescent="0.3">
      <c r="A4878" s="238"/>
      <c r="B4878" s="241" t="str">
        <f t="shared" si="532"/>
        <v/>
      </c>
      <c r="C4878" s="239"/>
      <c r="D4878" s="240" t="str">
        <f>IF(C4878&lt;&gt;"",VLOOKUP(C4878,'BASE EQUIPOS'!$G$8:$H$22,2,0),"")</f>
        <v/>
      </c>
      <c r="E4878" s="241" t="str">
        <f>IF(C4878&lt;&gt;"",VLOOKUP(C4878,'BASE EQUIPOS'!$G$8:$I$22,3,0),"")</f>
        <v/>
      </c>
      <c r="F4878" s="241" t="str">
        <f>IF(C4878&lt;&gt;"",VLOOKUP(C4878,'BASE EQUIPOS'!$G$8:$J$22,4,0),"")</f>
        <v/>
      </c>
      <c r="G4878" s="242"/>
      <c r="H4878" s="233"/>
      <c r="I4878" s="241"/>
      <c r="J4878" s="241"/>
      <c r="K4878" s="241"/>
      <c r="L4878" s="239"/>
      <c r="M4878" s="244"/>
      <c r="N4878" s="245" t="str">
        <f t="shared" ca="1" si="526"/>
        <v/>
      </c>
      <c r="O4878" s="239"/>
      <c r="P4878" s="244"/>
      <c r="Q4878" s="245" t="str">
        <f t="shared" si="527"/>
        <v/>
      </c>
      <c r="U4878" s="246" t="str">
        <f>IFERROR(VLOOKUP(C4878,'BASE EQUIPOS'!$G$8:$O$22,9,0)," ")</f>
        <v xml:space="preserve"> </v>
      </c>
      <c r="V4878" s="232" t="str">
        <f t="shared" si="529"/>
        <v/>
      </c>
      <c r="W4878" s="232" t="str">
        <f t="shared" si="530"/>
        <v/>
      </c>
      <c r="X4878" s="232" t="str">
        <f>IFERROR(VLOOKUP(W4878,Datos!$P$4:$Q$18,2,0),"")</f>
        <v/>
      </c>
      <c r="Y4878" s="232" t="str">
        <f t="shared" si="531"/>
        <v/>
      </c>
      <c r="AA4878" s="314" t="str">
        <f t="shared" ca="1" si="528"/>
        <v/>
      </c>
    </row>
    <row r="4879" spans="1:27" x14ac:dyDescent="0.3">
      <c r="A4879" s="238"/>
      <c r="B4879" s="241" t="str">
        <f t="shared" si="532"/>
        <v/>
      </c>
      <c r="C4879" s="239"/>
      <c r="D4879" s="240" t="str">
        <f>IF(C4879&lt;&gt;"",VLOOKUP(C4879,'BASE EQUIPOS'!$G$8:$H$22,2,0),"")</f>
        <v/>
      </c>
      <c r="E4879" s="241" t="str">
        <f>IF(C4879&lt;&gt;"",VLOOKUP(C4879,'BASE EQUIPOS'!$G$8:$I$22,3,0),"")</f>
        <v/>
      </c>
      <c r="F4879" s="241" t="str">
        <f>IF(C4879&lt;&gt;"",VLOOKUP(C4879,'BASE EQUIPOS'!$G$8:$J$22,4,0),"")</f>
        <v/>
      </c>
      <c r="G4879" s="242"/>
      <c r="H4879" s="233"/>
      <c r="I4879" s="241"/>
      <c r="J4879" s="241"/>
      <c r="K4879" s="241"/>
      <c r="L4879" s="239"/>
      <c r="M4879" s="244"/>
      <c r="N4879" s="245" t="str">
        <f t="shared" ca="1" si="526"/>
        <v/>
      </c>
      <c r="O4879" s="239"/>
      <c r="P4879" s="244"/>
      <c r="Q4879" s="245" t="str">
        <f t="shared" si="527"/>
        <v/>
      </c>
      <c r="U4879" s="246" t="str">
        <f>IFERROR(VLOOKUP(C4879,'BASE EQUIPOS'!$G$8:$O$22,9,0)," ")</f>
        <v xml:space="preserve"> </v>
      </c>
      <c r="V4879" s="232" t="str">
        <f t="shared" si="529"/>
        <v/>
      </c>
      <c r="W4879" s="232" t="str">
        <f t="shared" si="530"/>
        <v/>
      </c>
      <c r="X4879" s="232" t="str">
        <f>IFERROR(VLOOKUP(W4879,Datos!$P$4:$Q$18,2,0),"")</f>
        <v/>
      </c>
      <c r="Y4879" s="232" t="str">
        <f t="shared" si="531"/>
        <v/>
      </c>
      <c r="AA4879" s="314" t="str">
        <f t="shared" ca="1" si="528"/>
        <v/>
      </c>
    </row>
    <row r="4880" spans="1:27" x14ac:dyDescent="0.3">
      <c r="A4880" s="238"/>
      <c r="B4880" s="241" t="str">
        <f t="shared" si="532"/>
        <v/>
      </c>
      <c r="C4880" s="239"/>
      <c r="D4880" s="240" t="str">
        <f>IF(C4880&lt;&gt;"",VLOOKUP(C4880,'BASE EQUIPOS'!$G$8:$H$22,2,0),"")</f>
        <v/>
      </c>
      <c r="E4880" s="241" t="str">
        <f>IF(C4880&lt;&gt;"",VLOOKUP(C4880,'BASE EQUIPOS'!$G$8:$I$22,3,0),"")</f>
        <v/>
      </c>
      <c r="F4880" s="241" t="str">
        <f>IF(C4880&lt;&gt;"",VLOOKUP(C4880,'BASE EQUIPOS'!$G$8:$J$22,4,0),"")</f>
        <v/>
      </c>
      <c r="G4880" s="242"/>
      <c r="H4880" s="233"/>
      <c r="I4880" s="241"/>
      <c r="J4880" s="241"/>
      <c r="K4880" s="241"/>
      <c r="L4880" s="239"/>
      <c r="M4880" s="244"/>
      <c r="N4880" s="245" t="str">
        <f t="shared" ref="N4880:N4943" ca="1" si="533">IF(M4880="","",IF(O4880="",NOW()*24-(L4880+M4880)*24,"Mtto. Terminado"))</f>
        <v/>
      </c>
      <c r="O4880" s="239"/>
      <c r="P4880" s="244"/>
      <c r="Q4880" s="245" t="str">
        <f t="shared" ref="Q4880:Q4943" si="534">IF(O4880="","",IF(P4880="","",(O4880+P4880)*24-(L4880+M4880)*24))</f>
        <v/>
      </c>
      <c r="U4880" s="246" t="str">
        <f>IFERROR(VLOOKUP(C4880,'BASE EQUIPOS'!$G$8:$O$22,9,0)," ")</f>
        <v xml:space="preserve"> </v>
      </c>
      <c r="V4880" s="232" t="str">
        <f t="shared" si="529"/>
        <v/>
      </c>
      <c r="W4880" s="232" t="str">
        <f t="shared" si="530"/>
        <v/>
      </c>
      <c r="X4880" s="232" t="str">
        <f>IFERROR(VLOOKUP(W4880,Datos!$P$4:$Q$18,2,0),"")</f>
        <v/>
      </c>
      <c r="Y4880" s="232" t="str">
        <f t="shared" si="531"/>
        <v/>
      </c>
      <c r="AA4880" s="314" t="str">
        <f t="shared" ca="1" si="528"/>
        <v/>
      </c>
    </row>
    <row r="4881" spans="1:27" x14ac:dyDescent="0.3">
      <c r="A4881" s="238"/>
      <c r="B4881" s="241" t="str">
        <f t="shared" si="532"/>
        <v/>
      </c>
      <c r="C4881" s="239"/>
      <c r="D4881" s="240" t="str">
        <f>IF(C4881&lt;&gt;"",VLOOKUP(C4881,'BASE EQUIPOS'!$G$8:$H$22,2,0),"")</f>
        <v/>
      </c>
      <c r="E4881" s="241" t="str">
        <f>IF(C4881&lt;&gt;"",VLOOKUP(C4881,'BASE EQUIPOS'!$G$8:$I$22,3,0),"")</f>
        <v/>
      </c>
      <c r="F4881" s="241" t="str">
        <f>IF(C4881&lt;&gt;"",VLOOKUP(C4881,'BASE EQUIPOS'!$G$8:$J$22,4,0),"")</f>
        <v/>
      </c>
      <c r="G4881" s="242"/>
      <c r="H4881" s="233"/>
      <c r="I4881" s="241"/>
      <c r="J4881" s="241"/>
      <c r="K4881" s="241"/>
      <c r="L4881" s="239"/>
      <c r="M4881" s="244"/>
      <c r="N4881" s="245" t="str">
        <f t="shared" ca="1" si="533"/>
        <v/>
      </c>
      <c r="O4881" s="239"/>
      <c r="P4881" s="244"/>
      <c r="Q4881" s="245" t="str">
        <f t="shared" si="534"/>
        <v/>
      </c>
      <c r="U4881" s="246" t="str">
        <f>IFERROR(VLOOKUP(C4881,'BASE EQUIPOS'!$G$8:$O$22,9,0)," ")</f>
        <v xml:space="preserve"> </v>
      </c>
      <c r="V4881" s="232" t="str">
        <f t="shared" si="529"/>
        <v/>
      </c>
      <c r="W4881" s="232" t="str">
        <f t="shared" si="530"/>
        <v/>
      </c>
      <c r="X4881" s="232" t="str">
        <f>IFERROR(VLOOKUP(W4881,Datos!$P$4:$Q$18,2,0),"")</f>
        <v/>
      </c>
      <c r="Y4881" s="232" t="str">
        <f t="shared" si="531"/>
        <v/>
      </c>
      <c r="AA4881" s="314" t="str">
        <f t="shared" ref="AA4881:AA4944" ca="1" si="535">IF(N4881="Mtto. Terminado",1,"")</f>
        <v/>
      </c>
    </row>
    <row r="4882" spans="1:27" x14ac:dyDescent="0.3">
      <c r="A4882" s="238"/>
      <c r="B4882" s="241" t="str">
        <f t="shared" si="532"/>
        <v/>
      </c>
      <c r="C4882" s="239"/>
      <c r="D4882" s="240" t="str">
        <f>IF(C4882&lt;&gt;"",VLOOKUP(C4882,'BASE EQUIPOS'!$G$8:$H$22,2,0),"")</f>
        <v/>
      </c>
      <c r="E4882" s="241" t="str">
        <f>IF(C4882&lt;&gt;"",VLOOKUP(C4882,'BASE EQUIPOS'!$G$8:$I$22,3,0),"")</f>
        <v/>
      </c>
      <c r="F4882" s="241" t="str">
        <f>IF(C4882&lt;&gt;"",VLOOKUP(C4882,'BASE EQUIPOS'!$G$8:$J$22,4,0),"")</f>
        <v/>
      </c>
      <c r="G4882" s="242"/>
      <c r="H4882" s="233"/>
      <c r="I4882" s="241"/>
      <c r="J4882" s="241"/>
      <c r="K4882" s="241"/>
      <c r="L4882" s="239"/>
      <c r="M4882" s="244"/>
      <c r="N4882" s="245" t="str">
        <f t="shared" ca="1" si="533"/>
        <v/>
      </c>
      <c r="O4882" s="239"/>
      <c r="P4882" s="244"/>
      <c r="Q4882" s="245" t="str">
        <f t="shared" si="534"/>
        <v/>
      </c>
      <c r="U4882" s="246" t="str">
        <f>IFERROR(VLOOKUP(C4882,'BASE EQUIPOS'!$G$8:$O$22,9,0)," ")</f>
        <v xml:space="preserve"> </v>
      </c>
      <c r="V4882" s="232" t="str">
        <f t="shared" si="529"/>
        <v/>
      </c>
      <c r="W4882" s="232" t="str">
        <f t="shared" si="530"/>
        <v/>
      </c>
      <c r="X4882" s="232" t="str">
        <f>IFERROR(VLOOKUP(W4882,Datos!$P$4:$Q$18,2,0),"")</f>
        <v/>
      </c>
      <c r="Y4882" s="232" t="str">
        <f t="shared" si="531"/>
        <v/>
      </c>
      <c r="AA4882" s="314" t="str">
        <f t="shared" ca="1" si="535"/>
        <v/>
      </c>
    </row>
    <row r="4883" spans="1:27" x14ac:dyDescent="0.3">
      <c r="A4883" s="238"/>
      <c r="B4883" s="241" t="str">
        <f t="shared" si="532"/>
        <v/>
      </c>
      <c r="C4883" s="239"/>
      <c r="D4883" s="240" t="str">
        <f>IF(C4883&lt;&gt;"",VLOOKUP(C4883,'BASE EQUIPOS'!$G$8:$H$22,2,0),"")</f>
        <v/>
      </c>
      <c r="E4883" s="241" t="str">
        <f>IF(C4883&lt;&gt;"",VLOOKUP(C4883,'BASE EQUIPOS'!$G$8:$I$22,3,0),"")</f>
        <v/>
      </c>
      <c r="F4883" s="241" t="str">
        <f>IF(C4883&lt;&gt;"",VLOOKUP(C4883,'BASE EQUIPOS'!$G$8:$J$22,4,0),"")</f>
        <v/>
      </c>
      <c r="G4883" s="242"/>
      <c r="H4883" s="233"/>
      <c r="I4883" s="241"/>
      <c r="J4883" s="241"/>
      <c r="K4883" s="241"/>
      <c r="L4883" s="239"/>
      <c r="M4883" s="244"/>
      <c r="N4883" s="245" t="str">
        <f t="shared" ca="1" si="533"/>
        <v/>
      </c>
      <c r="O4883" s="239"/>
      <c r="P4883" s="244"/>
      <c r="Q4883" s="245" t="str">
        <f t="shared" si="534"/>
        <v/>
      </c>
      <c r="U4883" s="246" t="str">
        <f>IFERROR(VLOOKUP(C4883,'BASE EQUIPOS'!$G$8:$O$22,9,0)," ")</f>
        <v xml:space="preserve"> </v>
      </c>
      <c r="V4883" s="232" t="str">
        <f t="shared" si="529"/>
        <v/>
      </c>
      <c r="W4883" s="232" t="str">
        <f t="shared" si="530"/>
        <v/>
      </c>
      <c r="X4883" s="232" t="str">
        <f>IFERROR(VLOOKUP(W4883,Datos!$P$4:$Q$18,2,0),"")</f>
        <v/>
      </c>
      <c r="Y4883" s="232" t="str">
        <f t="shared" si="531"/>
        <v/>
      </c>
      <c r="AA4883" s="314" t="str">
        <f t="shared" ca="1" si="535"/>
        <v/>
      </c>
    </row>
    <row r="4884" spans="1:27" x14ac:dyDescent="0.3">
      <c r="A4884" s="238"/>
      <c r="B4884" s="241" t="str">
        <f t="shared" si="532"/>
        <v/>
      </c>
      <c r="C4884" s="239"/>
      <c r="D4884" s="240" t="str">
        <f>IF(C4884&lt;&gt;"",VLOOKUP(C4884,'BASE EQUIPOS'!$G$8:$H$22,2,0),"")</f>
        <v/>
      </c>
      <c r="E4884" s="241" t="str">
        <f>IF(C4884&lt;&gt;"",VLOOKUP(C4884,'BASE EQUIPOS'!$G$8:$I$22,3,0),"")</f>
        <v/>
      </c>
      <c r="F4884" s="241" t="str">
        <f>IF(C4884&lt;&gt;"",VLOOKUP(C4884,'BASE EQUIPOS'!$G$8:$J$22,4,0),"")</f>
        <v/>
      </c>
      <c r="G4884" s="242"/>
      <c r="H4884" s="233"/>
      <c r="I4884" s="241"/>
      <c r="J4884" s="241"/>
      <c r="K4884" s="241"/>
      <c r="L4884" s="239"/>
      <c r="M4884" s="244"/>
      <c r="N4884" s="245" t="str">
        <f t="shared" ca="1" si="533"/>
        <v/>
      </c>
      <c r="O4884" s="239"/>
      <c r="P4884" s="244"/>
      <c r="Q4884" s="245" t="str">
        <f t="shared" si="534"/>
        <v/>
      </c>
      <c r="U4884" s="246" t="str">
        <f>IFERROR(VLOOKUP(C4884,'BASE EQUIPOS'!$G$8:$O$22,9,0)," ")</f>
        <v xml:space="preserve"> </v>
      </c>
      <c r="V4884" s="232" t="str">
        <f t="shared" si="529"/>
        <v/>
      </c>
      <c r="W4884" s="232" t="str">
        <f t="shared" si="530"/>
        <v/>
      </c>
      <c r="X4884" s="232" t="str">
        <f>IFERROR(VLOOKUP(W4884,Datos!$P$4:$Q$18,2,0),"")</f>
        <v/>
      </c>
      <c r="Y4884" s="232" t="str">
        <f t="shared" si="531"/>
        <v/>
      </c>
      <c r="AA4884" s="314" t="str">
        <f t="shared" ca="1" si="535"/>
        <v/>
      </c>
    </row>
    <row r="4885" spans="1:27" x14ac:dyDescent="0.3">
      <c r="A4885" s="238"/>
      <c r="B4885" s="241" t="str">
        <f t="shared" si="532"/>
        <v/>
      </c>
      <c r="C4885" s="239"/>
      <c r="D4885" s="240" t="str">
        <f>IF(C4885&lt;&gt;"",VLOOKUP(C4885,'BASE EQUIPOS'!$G$8:$H$22,2,0),"")</f>
        <v/>
      </c>
      <c r="E4885" s="241" t="str">
        <f>IF(C4885&lt;&gt;"",VLOOKUP(C4885,'BASE EQUIPOS'!$G$8:$I$22,3,0),"")</f>
        <v/>
      </c>
      <c r="F4885" s="241" t="str">
        <f>IF(C4885&lt;&gt;"",VLOOKUP(C4885,'BASE EQUIPOS'!$G$8:$J$22,4,0),"")</f>
        <v/>
      </c>
      <c r="G4885" s="242"/>
      <c r="H4885" s="233"/>
      <c r="I4885" s="241"/>
      <c r="J4885" s="241"/>
      <c r="K4885" s="241"/>
      <c r="L4885" s="239"/>
      <c r="M4885" s="244"/>
      <c r="N4885" s="245" t="str">
        <f t="shared" ca="1" si="533"/>
        <v/>
      </c>
      <c r="O4885" s="239"/>
      <c r="P4885" s="244"/>
      <c r="Q4885" s="245" t="str">
        <f t="shared" si="534"/>
        <v/>
      </c>
      <c r="U4885" s="246" t="str">
        <f>IFERROR(VLOOKUP(C4885,'BASE EQUIPOS'!$G$8:$O$22,9,0)," ")</f>
        <v xml:space="preserve"> </v>
      </c>
      <c r="V4885" s="232" t="str">
        <f t="shared" ref="V4885:V4948" si="536">IF(G4885="MTTO. SISTEMÁTICO","PREVENTIVA",IF(G4885="MTTO. PREDICTIVO","INSPECCIÓN",""))</f>
        <v/>
      </c>
      <c r="W4885" s="232" t="str">
        <f t="shared" ref="W4885:W4948" si="537">CONCATENATE(D4885,I4885)</f>
        <v/>
      </c>
      <c r="X4885" s="232" t="str">
        <f>IFERROR(VLOOKUP(W4885,Datos!$P$4:$Q$18,2,0),"")</f>
        <v/>
      </c>
      <c r="Y4885" s="232" t="str">
        <f t="shared" ref="Y4885:Y4948" si="538">IF(A4885="OT CORRECTIVA",1,IF(A4885="OT PREVENTIVA",2,IF(A4885="HOJA INSPECCIÓN",3,"")))</f>
        <v/>
      </c>
      <c r="AA4885" s="314" t="str">
        <f t="shared" ca="1" si="535"/>
        <v/>
      </c>
    </row>
    <row r="4886" spans="1:27" x14ac:dyDescent="0.3">
      <c r="A4886" s="238"/>
      <c r="B4886" s="241" t="str">
        <f t="shared" si="532"/>
        <v/>
      </c>
      <c r="C4886" s="239"/>
      <c r="D4886" s="240" t="str">
        <f>IF(C4886&lt;&gt;"",VLOOKUP(C4886,'BASE EQUIPOS'!$G$8:$H$22,2,0),"")</f>
        <v/>
      </c>
      <c r="E4886" s="241" t="str">
        <f>IF(C4886&lt;&gt;"",VLOOKUP(C4886,'BASE EQUIPOS'!$G$8:$I$22,3,0),"")</f>
        <v/>
      </c>
      <c r="F4886" s="241" t="str">
        <f>IF(C4886&lt;&gt;"",VLOOKUP(C4886,'BASE EQUIPOS'!$G$8:$J$22,4,0),"")</f>
        <v/>
      </c>
      <c r="G4886" s="242"/>
      <c r="H4886" s="233"/>
      <c r="I4886" s="241"/>
      <c r="J4886" s="241"/>
      <c r="K4886" s="241"/>
      <c r="L4886" s="239"/>
      <c r="M4886" s="244"/>
      <c r="N4886" s="245" t="str">
        <f t="shared" ca="1" si="533"/>
        <v/>
      </c>
      <c r="O4886" s="239"/>
      <c r="P4886" s="244"/>
      <c r="Q4886" s="245" t="str">
        <f t="shared" si="534"/>
        <v/>
      </c>
      <c r="U4886" s="246" t="str">
        <f>IFERROR(VLOOKUP(C4886,'BASE EQUIPOS'!$G$8:$O$22,9,0)," ")</f>
        <v xml:space="preserve"> </v>
      </c>
      <c r="V4886" s="232" t="str">
        <f t="shared" si="536"/>
        <v/>
      </c>
      <c r="W4886" s="232" t="str">
        <f t="shared" si="537"/>
        <v/>
      </c>
      <c r="X4886" s="232" t="str">
        <f>IFERROR(VLOOKUP(W4886,Datos!$P$4:$Q$18,2,0),"")</f>
        <v/>
      </c>
      <c r="Y4886" s="232" t="str">
        <f t="shared" si="538"/>
        <v/>
      </c>
      <c r="AA4886" s="314" t="str">
        <f t="shared" ca="1" si="535"/>
        <v/>
      </c>
    </row>
    <row r="4887" spans="1:27" x14ac:dyDescent="0.3">
      <c r="A4887" s="238"/>
      <c r="B4887" s="241" t="str">
        <f t="shared" si="532"/>
        <v/>
      </c>
      <c r="C4887" s="239"/>
      <c r="D4887" s="240" t="str">
        <f>IF(C4887&lt;&gt;"",VLOOKUP(C4887,'BASE EQUIPOS'!$G$8:$H$22,2,0),"")</f>
        <v/>
      </c>
      <c r="E4887" s="241" t="str">
        <f>IF(C4887&lt;&gt;"",VLOOKUP(C4887,'BASE EQUIPOS'!$G$8:$I$22,3,0),"")</f>
        <v/>
      </c>
      <c r="F4887" s="241" t="str">
        <f>IF(C4887&lt;&gt;"",VLOOKUP(C4887,'BASE EQUIPOS'!$G$8:$J$22,4,0),"")</f>
        <v/>
      </c>
      <c r="G4887" s="242"/>
      <c r="H4887" s="233"/>
      <c r="I4887" s="241"/>
      <c r="J4887" s="241"/>
      <c r="K4887" s="241"/>
      <c r="L4887" s="239"/>
      <c r="M4887" s="244"/>
      <c r="N4887" s="245" t="str">
        <f t="shared" ca="1" si="533"/>
        <v/>
      </c>
      <c r="O4887" s="239"/>
      <c r="P4887" s="244"/>
      <c r="Q4887" s="245" t="str">
        <f t="shared" si="534"/>
        <v/>
      </c>
      <c r="U4887" s="246" t="str">
        <f>IFERROR(VLOOKUP(C4887,'BASE EQUIPOS'!$G$8:$O$22,9,0)," ")</f>
        <v xml:space="preserve"> </v>
      </c>
      <c r="V4887" s="232" t="str">
        <f t="shared" si="536"/>
        <v/>
      </c>
      <c r="W4887" s="232" t="str">
        <f t="shared" si="537"/>
        <v/>
      </c>
      <c r="X4887" s="232" t="str">
        <f>IFERROR(VLOOKUP(W4887,Datos!$P$4:$Q$18,2,0),"")</f>
        <v/>
      </c>
      <c r="Y4887" s="232" t="str">
        <f t="shared" si="538"/>
        <v/>
      </c>
      <c r="AA4887" s="314" t="str">
        <f t="shared" ca="1" si="535"/>
        <v/>
      </c>
    </row>
    <row r="4888" spans="1:27" x14ac:dyDescent="0.3">
      <c r="A4888" s="238"/>
      <c r="B4888" s="241" t="str">
        <f t="shared" si="532"/>
        <v/>
      </c>
      <c r="C4888" s="239"/>
      <c r="D4888" s="240" t="str">
        <f>IF(C4888&lt;&gt;"",VLOOKUP(C4888,'BASE EQUIPOS'!$G$8:$H$22,2,0),"")</f>
        <v/>
      </c>
      <c r="E4888" s="241" t="str">
        <f>IF(C4888&lt;&gt;"",VLOOKUP(C4888,'BASE EQUIPOS'!$G$8:$I$22,3,0),"")</f>
        <v/>
      </c>
      <c r="F4888" s="241" t="str">
        <f>IF(C4888&lt;&gt;"",VLOOKUP(C4888,'BASE EQUIPOS'!$G$8:$J$22,4,0),"")</f>
        <v/>
      </c>
      <c r="G4888" s="242"/>
      <c r="H4888" s="233"/>
      <c r="I4888" s="241"/>
      <c r="J4888" s="241"/>
      <c r="K4888" s="241"/>
      <c r="L4888" s="239"/>
      <c r="M4888" s="244"/>
      <c r="N4888" s="245" t="str">
        <f t="shared" ca="1" si="533"/>
        <v/>
      </c>
      <c r="O4888" s="239"/>
      <c r="P4888" s="244"/>
      <c r="Q4888" s="245" t="str">
        <f t="shared" si="534"/>
        <v/>
      </c>
      <c r="U4888" s="246" t="str">
        <f>IFERROR(VLOOKUP(C4888,'BASE EQUIPOS'!$G$8:$O$22,9,0)," ")</f>
        <v xml:space="preserve"> </v>
      </c>
      <c r="V4888" s="232" t="str">
        <f t="shared" si="536"/>
        <v/>
      </c>
      <c r="W4888" s="232" t="str">
        <f t="shared" si="537"/>
        <v/>
      </c>
      <c r="X4888" s="232" t="str">
        <f>IFERROR(VLOOKUP(W4888,Datos!$P$4:$Q$18,2,0),"")</f>
        <v/>
      </c>
      <c r="Y4888" s="232" t="str">
        <f t="shared" si="538"/>
        <v/>
      </c>
      <c r="AA4888" s="314" t="str">
        <f t="shared" ca="1" si="535"/>
        <v/>
      </c>
    </row>
    <row r="4889" spans="1:27" x14ac:dyDescent="0.3">
      <c r="A4889" s="238"/>
      <c r="B4889" s="241" t="str">
        <f t="shared" si="532"/>
        <v/>
      </c>
      <c r="C4889" s="239"/>
      <c r="D4889" s="240" t="str">
        <f>IF(C4889&lt;&gt;"",VLOOKUP(C4889,'BASE EQUIPOS'!$G$8:$H$22,2,0),"")</f>
        <v/>
      </c>
      <c r="E4889" s="241" t="str">
        <f>IF(C4889&lt;&gt;"",VLOOKUP(C4889,'BASE EQUIPOS'!$G$8:$I$22,3,0),"")</f>
        <v/>
      </c>
      <c r="F4889" s="241" t="str">
        <f>IF(C4889&lt;&gt;"",VLOOKUP(C4889,'BASE EQUIPOS'!$G$8:$J$22,4,0),"")</f>
        <v/>
      </c>
      <c r="G4889" s="242"/>
      <c r="H4889" s="233"/>
      <c r="I4889" s="241"/>
      <c r="J4889" s="241"/>
      <c r="K4889" s="241"/>
      <c r="L4889" s="239"/>
      <c r="M4889" s="244"/>
      <c r="N4889" s="245" t="str">
        <f t="shared" ca="1" si="533"/>
        <v/>
      </c>
      <c r="O4889" s="239"/>
      <c r="P4889" s="244"/>
      <c r="Q4889" s="245" t="str">
        <f t="shared" si="534"/>
        <v/>
      </c>
      <c r="U4889" s="246" t="str">
        <f>IFERROR(VLOOKUP(C4889,'BASE EQUIPOS'!$G$8:$O$22,9,0)," ")</f>
        <v xml:space="preserve"> </v>
      </c>
      <c r="V4889" s="232" t="str">
        <f t="shared" si="536"/>
        <v/>
      </c>
      <c r="W4889" s="232" t="str">
        <f t="shared" si="537"/>
        <v/>
      </c>
      <c r="X4889" s="232" t="str">
        <f>IFERROR(VLOOKUP(W4889,Datos!$P$4:$Q$18,2,0),"")</f>
        <v/>
      </c>
      <c r="Y4889" s="232" t="str">
        <f t="shared" si="538"/>
        <v/>
      </c>
      <c r="AA4889" s="314" t="str">
        <f t="shared" ca="1" si="535"/>
        <v/>
      </c>
    </row>
    <row r="4890" spans="1:27" x14ac:dyDescent="0.3">
      <c r="A4890" s="238"/>
      <c r="B4890" s="241" t="str">
        <f t="shared" si="532"/>
        <v/>
      </c>
      <c r="C4890" s="239"/>
      <c r="D4890" s="240" t="str">
        <f>IF(C4890&lt;&gt;"",VLOOKUP(C4890,'BASE EQUIPOS'!$G$8:$H$22,2,0),"")</f>
        <v/>
      </c>
      <c r="E4890" s="241" t="str">
        <f>IF(C4890&lt;&gt;"",VLOOKUP(C4890,'BASE EQUIPOS'!$G$8:$I$22,3,0),"")</f>
        <v/>
      </c>
      <c r="F4890" s="241" t="str">
        <f>IF(C4890&lt;&gt;"",VLOOKUP(C4890,'BASE EQUIPOS'!$G$8:$J$22,4,0),"")</f>
        <v/>
      </c>
      <c r="G4890" s="242"/>
      <c r="H4890" s="233"/>
      <c r="I4890" s="241"/>
      <c r="J4890" s="241"/>
      <c r="K4890" s="241"/>
      <c r="L4890" s="239"/>
      <c r="M4890" s="244"/>
      <c r="N4890" s="245" t="str">
        <f t="shared" ca="1" si="533"/>
        <v/>
      </c>
      <c r="O4890" s="239"/>
      <c r="P4890" s="244"/>
      <c r="Q4890" s="245" t="str">
        <f t="shared" si="534"/>
        <v/>
      </c>
      <c r="U4890" s="246" t="str">
        <f>IFERROR(VLOOKUP(C4890,'BASE EQUIPOS'!$G$8:$O$22,9,0)," ")</f>
        <v xml:space="preserve"> </v>
      </c>
      <c r="V4890" s="232" t="str">
        <f t="shared" si="536"/>
        <v/>
      </c>
      <c r="W4890" s="232" t="str">
        <f t="shared" si="537"/>
        <v/>
      </c>
      <c r="X4890" s="232" t="str">
        <f>IFERROR(VLOOKUP(W4890,Datos!$P$4:$Q$18,2,0),"")</f>
        <v/>
      </c>
      <c r="Y4890" s="232" t="str">
        <f t="shared" si="538"/>
        <v/>
      </c>
      <c r="AA4890" s="314" t="str">
        <f t="shared" ca="1" si="535"/>
        <v/>
      </c>
    </row>
    <row r="4891" spans="1:27" x14ac:dyDescent="0.3">
      <c r="A4891" s="238"/>
      <c r="B4891" s="241" t="str">
        <f t="shared" si="532"/>
        <v/>
      </c>
      <c r="C4891" s="239"/>
      <c r="D4891" s="240" t="str">
        <f>IF(C4891&lt;&gt;"",VLOOKUP(C4891,'BASE EQUIPOS'!$G$8:$H$22,2,0),"")</f>
        <v/>
      </c>
      <c r="E4891" s="241" t="str">
        <f>IF(C4891&lt;&gt;"",VLOOKUP(C4891,'BASE EQUIPOS'!$G$8:$I$22,3,0),"")</f>
        <v/>
      </c>
      <c r="F4891" s="241" t="str">
        <f>IF(C4891&lt;&gt;"",VLOOKUP(C4891,'BASE EQUIPOS'!$G$8:$J$22,4,0),"")</f>
        <v/>
      </c>
      <c r="G4891" s="242"/>
      <c r="H4891" s="233"/>
      <c r="I4891" s="241"/>
      <c r="J4891" s="241"/>
      <c r="K4891" s="241"/>
      <c r="L4891" s="239"/>
      <c r="M4891" s="244"/>
      <c r="N4891" s="245" t="str">
        <f t="shared" ca="1" si="533"/>
        <v/>
      </c>
      <c r="O4891" s="239"/>
      <c r="P4891" s="244"/>
      <c r="Q4891" s="245" t="str">
        <f t="shared" si="534"/>
        <v/>
      </c>
      <c r="U4891" s="246" t="str">
        <f>IFERROR(VLOOKUP(C4891,'BASE EQUIPOS'!$G$8:$O$22,9,0)," ")</f>
        <v xml:space="preserve"> </v>
      </c>
      <c r="V4891" s="232" t="str">
        <f t="shared" si="536"/>
        <v/>
      </c>
      <c r="W4891" s="232" t="str">
        <f t="shared" si="537"/>
        <v/>
      </c>
      <c r="X4891" s="232" t="str">
        <f>IFERROR(VLOOKUP(W4891,Datos!$P$4:$Q$18,2,0),"")</f>
        <v/>
      </c>
      <c r="Y4891" s="232" t="str">
        <f t="shared" si="538"/>
        <v/>
      </c>
      <c r="AA4891" s="314" t="str">
        <f t="shared" ca="1" si="535"/>
        <v/>
      </c>
    </row>
    <row r="4892" spans="1:27" x14ac:dyDescent="0.3">
      <c r="A4892" s="238"/>
      <c r="B4892" s="241" t="str">
        <f t="shared" ref="B4892:B4955" si="539">IF(C4892&lt;&gt;"",B4891+1,"")</f>
        <v/>
      </c>
      <c r="C4892" s="239"/>
      <c r="D4892" s="240" t="str">
        <f>IF(C4892&lt;&gt;"",VLOOKUP(C4892,'BASE EQUIPOS'!$G$8:$H$22,2,0),"")</f>
        <v/>
      </c>
      <c r="E4892" s="241" t="str">
        <f>IF(C4892&lt;&gt;"",VLOOKUP(C4892,'BASE EQUIPOS'!$G$8:$I$22,3,0),"")</f>
        <v/>
      </c>
      <c r="F4892" s="241" t="str">
        <f>IF(C4892&lt;&gt;"",VLOOKUP(C4892,'BASE EQUIPOS'!$G$8:$J$22,4,0),"")</f>
        <v/>
      </c>
      <c r="G4892" s="242"/>
      <c r="H4892" s="233"/>
      <c r="I4892" s="241"/>
      <c r="J4892" s="241"/>
      <c r="K4892" s="241"/>
      <c r="L4892" s="239"/>
      <c r="M4892" s="244"/>
      <c r="N4892" s="245" t="str">
        <f t="shared" ca="1" si="533"/>
        <v/>
      </c>
      <c r="O4892" s="239"/>
      <c r="P4892" s="244"/>
      <c r="Q4892" s="245" t="str">
        <f t="shared" si="534"/>
        <v/>
      </c>
      <c r="U4892" s="246" t="str">
        <f>IFERROR(VLOOKUP(C4892,'BASE EQUIPOS'!$G$8:$O$22,9,0)," ")</f>
        <v xml:space="preserve"> </v>
      </c>
      <c r="V4892" s="232" t="str">
        <f t="shared" si="536"/>
        <v/>
      </c>
      <c r="W4892" s="232" t="str">
        <f t="shared" si="537"/>
        <v/>
      </c>
      <c r="X4892" s="232" t="str">
        <f>IFERROR(VLOOKUP(W4892,Datos!$P$4:$Q$18,2,0),"")</f>
        <v/>
      </c>
      <c r="Y4892" s="232" t="str">
        <f t="shared" si="538"/>
        <v/>
      </c>
      <c r="AA4892" s="314" t="str">
        <f t="shared" ca="1" si="535"/>
        <v/>
      </c>
    </row>
    <row r="4893" spans="1:27" x14ac:dyDescent="0.3">
      <c r="A4893" s="238"/>
      <c r="B4893" s="241" t="str">
        <f t="shared" si="539"/>
        <v/>
      </c>
      <c r="C4893" s="239"/>
      <c r="D4893" s="240" t="str">
        <f>IF(C4893&lt;&gt;"",VLOOKUP(C4893,'BASE EQUIPOS'!$G$8:$H$22,2,0),"")</f>
        <v/>
      </c>
      <c r="E4893" s="241" t="str">
        <f>IF(C4893&lt;&gt;"",VLOOKUP(C4893,'BASE EQUIPOS'!$G$8:$I$22,3,0),"")</f>
        <v/>
      </c>
      <c r="F4893" s="241" t="str">
        <f>IF(C4893&lt;&gt;"",VLOOKUP(C4893,'BASE EQUIPOS'!$G$8:$J$22,4,0),"")</f>
        <v/>
      </c>
      <c r="G4893" s="242"/>
      <c r="H4893" s="233"/>
      <c r="I4893" s="241"/>
      <c r="J4893" s="241"/>
      <c r="K4893" s="241"/>
      <c r="L4893" s="239"/>
      <c r="M4893" s="244"/>
      <c r="N4893" s="245" t="str">
        <f t="shared" ca="1" si="533"/>
        <v/>
      </c>
      <c r="O4893" s="239"/>
      <c r="P4893" s="244"/>
      <c r="Q4893" s="245" t="str">
        <f t="shared" si="534"/>
        <v/>
      </c>
      <c r="U4893" s="246" t="str">
        <f>IFERROR(VLOOKUP(C4893,'BASE EQUIPOS'!$G$8:$O$22,9,0)," ")</f>
        <v xml:space="preserve"> </v>
      </c>
      <c r="V4893" s="232" t="str">
        <f t="shared" si="536"/>
        <v/>
      </c>
      <c r="W4893" s="232" t="str">
        <f t="shared" si="537"/>
        <v/>
      </c>
      <c r="X4893" s="232" t="str">
        <f>IFERROR(VLOOKUP(W4893,Datos!$P$4:$Q$18,2,0),"")</f>
        <v/>
      </c>
      <c r="Y4893" s="232" t="str">
        <f t="shared" si="538"/>
        <v/>
      </c>
      <c r="AA4893" s="314" t="str">
        <f t="shared" ca="1" si="535"/>
        <v/>
      </c>
    </row>
    <row r="4894" spans="1:27" x14ac:dyDescent="0.3">
      <c r="A4894" s="238"/>
      <c r="B4894" s="241" t="str">
        <f t="shared" si="539"/>
        <v/>
      </c>
      <c r="C4894" s="239"/>
      <c r="D4894" s="240" t="str">
        <f>IF(C4894&lt;&gt;"",VLOOKUP(C4894,'BASE EQUIPOS'!$G$8:$H$22,2,0),"")</f>
        <v/>
      </c>
      <c r="E4894" s="241" t="str">
        <f>IF(C4894&lt;&gt;"",VLOOKUP(C4894,'BASE EQUIPOS'!$G$8:$I$22,3,0),"")</f>
        <v/>
      </c>
      <c r="F4894" s="241" t="str">
        <f>IF(C4894&lt;&gt;"",VLOOKUP(C4894,'BASE EQUIPOS'!$G$8:$J$22,4,0),"")</f>
        <v/>
      </c>
      <c r="G4894" s="242"/>
      <c r="H4894" s="233"/>
      <c r="I4894" s="241"/>
      <c r="J4894" s="241"/>
      <c r="K4894" s="241"/>
      <c r="L4894" s="239"/>
      <c r="M4894" s="244"/>
      <c r="N4894" s="245" t="str">
        <f t="shared" ca="1" si="533"/>
        <v/>
      </c>
      <c r="O4894" s="239"/>
      <c r="P4894" s="244"/>
      <c r="Q4894" s="245" t="str">
        <f t="shared" si="534"/>
        <v/>
      </c>
      <c r="U4894" s="246" t="str">
        <f>IFERROR(VLOOKUP(C4894,'BASE EQUIPOS'!$G$8:$O$22,9,0)," ")</f>
        <v xml:space="preserve"> </v>
      </c>
      <c r="V4894" s="232" t="str">
        <f t="shared" si="536"/>
        <v/>
      </c>
      <c r="W4894" s="232" t="str">
        <f t="shared" si="537"/>
        <v/>
      </c>
      <c r="X4894" s="232" t="str">
        <f>IFERROR(VLOOKUP(W4894,Datos!$P$4:$Q$18,2,0),"")</f>
        <v/>
      </c>
      <c r="Y4894" s="232" t="str">
        <f t="shared" si="538"/>
        <v/>
      </c>
      <c r="AA4894" s="314" t="str">
        <f t="shared" ca="1" si="535"/>
        <v/>
      </c>
    </row>
    <row r="4895" spans="1:27" x14ac:dyDescent="0.3">
      <c r="A4895" s="238"/>
      <c r="B4895" s="241" t="str">
        <f t="shared" si="539"/>
        <v/>
      </c>
      <c r="C4895" s="239"/>
      <c r="D4895" s="240" t="str">
        <f>IF(C4895&lt;&gt;"",VLOOKUP(C4895,'BASE EQUIPOS'!$G$8:$H$22,2,0),"")</f>
        <v/>
      </c>
      <c r="E4895" s="241" t="str">
        <f>IF(C4895&lt;&gt;"",VLOOKUP(C4895,'BASE EQUIPOS'!$G$8:$I$22,3,0),"")</f>
        <v/>
      </c>
      <c r="F4895" s="241" t="str">
        <f>IF(C4895&lt;&gt;"",VLOOKUP(C4895,'BASE EQUIPOS'!$G$8:$J$22,4,0),"")</f>
        <v/>
      </c>
      <c r="G4895" s="242"/>
      <c r="H4895" s="233"/>
      <c r="I4895" s="241"/>
      <c r="J4895" s="241"/>
      <c r="K4895" s="241"/>
      <c r="L4895" s="239"/>
      <c r="M4895" s="244"/>
      <c r="N4895" s="245" t="str">
        <f t="shared" ca="1" si="533"/>
        <v/>
      </c>
      <c r="O4895" s="239"/>
      <c r="P4895" s="244"/>
      <c r="Q4895" s="245" t="str">
        <f t="shared" si="534"/>
        <v/>
      </c>
      <c r="U4895" s="246" t="str">
        <f>IFERROR(VLOOKUP(C4895,'BASE EQUIPOS'!$G$8:$O$22,9,0)," ")</f>
        <v xml:space="preserve"> </v>
      </c>
      <c r="V4895" s="232" t="str">
        <f t="shared" si="536"/>
        <v/>
      </c>
      <c r="W4895" s="232" t="str">
        <f t="shared" si="537"/>
        <v/>
      </c>
      <c r="X4895" s="232" t="str">
        <f>IFERROR(VLOOKUP(W4895,Datos!$P$4:$Q$18,2,0),"")</f>
        <v/>
      </c>
      <c r="Y4895" s="232" t="str">
        <f t="shared" si="538"/>
        <v/>
      </c>
      <c r="AA4895" s="314" t="str">
        <f t="shared" ca="1" si="535"/>
        <v/>
      </c>
    </row>
    <row r="4896" spans="1:27" x14ac:dyDescent="0.3">
      <c r="A4896" s="238"/>
      <c r="B4896" s="241" t="str">
        <f t="shared" si="539"/>
        <v/>
      </c>
      <c r="C4896" s="239"/>
      <c r="D4896" s="240" t="str">
        <f>IF(C4896&lt;&gt;"",VLOOKUP(C4896,'BASE EQUIPOS'!$G$8:$H$22,2,0),"")</f>
        <v/>
      </c>
      <c r="E4896" s="241" t="str">
        <f>IF(C4896&lt;&gt;"",VLOOKUP(C4896,'BASE EQUIPOS'!$G$8:$I$22,3,0),"")</f>
        <v/>
      </c>
      <c r="F4896" s="241" t="str">
        <f>IF(C4896&lt;&gt;"",VLOOKUP(C4896,'BASE EQUIPOS'!$G$8:$J$22,4,0),"")</f>
        <v/>
      </c>
      <c r="G4896" s="242"/>
      <c r="H4896" s="233"/>
      <c r="I4896" s="241"/>
      <c r="J4896" s="241"/>
      <c r="K4896" s="241"/>
      <c r="L4896" s="239"/>
      <c r="M4896" s="244"/>
      <c r="N4896" s="245" t="str">
        <f t="shared" ca="1" si="533"/>
        <v/>
      </c>
      <c r="O4896" s="239"/>
      <c r="P4896" s="244"/>
      <c r="Q4896" s="245" t="str">
        <f t="shared" si="534"/>
        <v/>
      </c>
      <c r="U4896" s="246" t="str">
        <f>IFERROR(VLOOKUP(C4896,'BASE EQUIPOS'!$G$8:$O$22,9,0)," ")</f>
        <v xml:space="preserve"> </v>
      </c>
      <c r="V4896" s="232" t="str">
        <f t="shared" si="536"/>
        <v/>
      </c>
      <c r="W4896" s="232" t="str">
        <f t="shared" si="537"/>
        <v/>
      </c>
      <c r="X4896" s="232" t="str">
        <f>IFERROR(VLOOKUP(W4896,Datos!$P$4:$Q$18,2,0),"")</f>
        <v/>
      </c>
      <c r="Y4896" s="232" t="str">
        <f t="shared" si="538"/>
        <v/>
      </c>
      <c r="AA4896" s="314" t="str">
        <f t="shared" ca="1" si="535"/>
        <v/>
      </c>
    </row>
    <row r="4897" spans="1:27" x14ac:dyDescent="0.3">
      <c r="A4897" s="238"/>
      <c r="B4897" s="241" t="str">
        <f t="shared" si="539"/>
        <v/>
      </c>
      <c r="C4897" s="239"/>
      <c r="D4897" s="240" t="str">
        <f>IF(C4897&lt;&gt;"",VLOOKUP(C4897,'BASE EQUIPOS'!$G$8:$H$22,2,0),"")</f>
        <v/>
      </c>
      <c r="E4897" s="241" t="str">
        <f>IF(C4897&lt;&gt;"",VLOOKUP(C4897,'BASE EQUIPOS'!$G$8:$I$22,3,0),"")</f>
        <v/>
      </c>
      <c r="F4897" s="241" t="str">
        <f>IF(C4897&lt;&gt;"",VLOOKUP(C4897,'BASE EQUIPOS'!$G$8:$J$22,4,0),"")</f>
        <v/>
      </c>
      <c r="G4897" s="242"/>
      <c r="H4897" s="233"/>
      <c r="I4897" s="241"/>
      <c r="J4897" s="241"/>
      <c r="K4897" s="241"/>
      <c r="L4897" s="239"/>
      <c r="M4897" s="244"/>
      <c r="N4897" s="245" t="str">
        <f t="shared" ca="1" si="533"/>
        <v/>
      </c>
      <c r="O4897" s="239"/>
      <c r="P4897" s="244"/>
      <c r="Q4897" s="245" t="str">
        <f t="shared" si="534"/>
        <v/>
      </c>
      <c r="U4897" s="246" t="str">
        <f>IFERROR(VLOOKUP(C4897,'BASE EQUIPOS'!$G$8:$O$22,9,0)," ")</f>
        <v xml:space="preserve"> </v>
      </c>
      <c r="V4897" s="232" t="str">
        <f t="shared" si="536"/>
        <v/>
      </c>
      <c r="W4897" s="232" t="str">
        <f t="shared" si="537"/>
        <v/>
      </c>
      <c r="X4897" s="232" t="str">
        <f>IFERROR(VLOOKUP(W4897,Datos!$P$4:$Q$18,2,0),"")</f>
        <v/>
      </c>
      <c r="Y4897" s="232" t="str">
        <f t="shared" si="538"/>
        <v/>
      </c>
      <c r="AA4897" s="314" t="str">
        <f t="shared" ca="1" si="535"/>
        <v/>
      </c>
    </row>
    <row r="4898" spans="1:27" x14ac:dyDescent="0.3">
      <c r="A4898" s="238"/>
      <c r="B4898" s="241" t="str">
        <f t="shared" si="539"/>
        <v/>
      </c>
      <c r="C4898" s="239"/>
      <c r="D4898" s="240" t="str">
        <f>IF(C4898&lt;&gt;"",VLOOKUP(C4898,'BASE EQUIPOS'!$G$8:$H$22,2,0),"")</f>
        <v/>
      </c>
      <c r="E4898" s="241" t="str">
        <f>IF(C4898&lt;&gt;"",VLOOKUP(C4898,'BASE EQUIPOS'!$G$8:$I$22,3,0),"")</f>
        <v/>
      </c>
      <c r="F4898" s="241" t="str">
        <f>IF(C4898&lt;&gt;"",VLOOKUP(C4898,'BASE EQUIPOS'!$G$8:$J$22,4,0),"")</f>
        <v/>
      </c>
      <c r="G4898" s="242"/>
      <c r="H4898" s="233"/>
      <c r="I4898" s="241"/>
      <c r="J4898" s="241"/>
      <c r="K4898" s="241"/>
      <c r="L4898" s="239"/>
      <c r="M4898" s="244"/>
      <c r="N4898" s="245" t="str">
        <f t="shared" ca="1" si="533"/>
        <v/>
      </c>
      <c r="O4898" s="239"/>
      <c r="P4898" s="244"/>
      <c r="Q4898" s="245" t="str">
        <f t="shared" si="534"/>
        <v/>
      </c>
      <c r="U4898" s="246" t="str">
        <f>IFERROR(VLOOKUP(C4898,'BASE EQUIPOS'!$G$8:$O$22,9,0)," ")</f>
        <v xml:space="preserve"> </v>
      </c>
      <c r="V4898" s="232" t="str">
        <f t="shared" si="536"/>
        <v/>
      </c>
      <c r="W4898" s="232" t="str">
        <f t="shared" si="537"/>
        <v/>
      </c>
      <c r="X4898" s="232" t="str">
        <f>IFERROR(VLOOKUP(W4898,Datos!$P$4:$Q$18,2,0),"")</f>
        <v/>
      </c>
      <c r="Y4898" s="232" t="str">
        <f t="shared" si="538"/>
        <v/>
      </c>
      <c r="AA4898" s="314" t="str">
        <f t="shared" ca="1" si="535"/>
        <v/>
      </c>
    </row>
    <row r="4899" spans="1:27" x14ac:dyDescent="0.3">
      <c r="A4899" s="238"/>
      <c r="B4899" s="241" t="str">
        <f t="shared" si="539"/>
        <v/>
      </c>
      <c r="C4899" s="239"/>
      <c r="D4899" s="240" t="str">
        <f>IF(C4899&lt;&gt;"",VLOOKUP(C4899,'BASE EQUIPOS'!$G$8:$H$22,2,0),"")</f>
        <v/>
      </c>
      <c r="E4899" s="241" t="str">
        <f>IF(C4899&lt;&gt;"",VLOOKUP(C4899,'BASE EQUIPOS'!$G$8:$I$22,3,0),"")</f>
        <v/>
      </c>
      <c r="F4899" s="241" t="str">
        <f>IF(C4899&lt;&gt;"",VLOOKUP(C4899,'BASE EQUIPOS'!$G$8:$J$22,4,0),"")</f>
        <v/>
      </c>
      <c r="G4899" s="242"/>
      <c r="H4899" s="233"/>
      <c r="I4899" s="241"/>
      <c r="J4899" s="241"/>
      <c r="K4899" s="241"/>
      <c r="L4899" s="239"/>
      <c r="M4899" s="244"/>
      <c r="N4899" s="245" t="str">
        <f t="shared" ca="1" si="533"/>
        <v/>
      </c>
      <c r="O4899" s="239"/>
      <c r="P4899" s="244"/>
      <c r="Q4899" s="245" t="str">
        <f t="shared" si="534"/>
        <v/>
      </c>
      <c r="U4899" s="246" t="str">
        <f>IFERROR(VLOOKUP(C4899,'BASE EQUIPOS'!$G$8:$O$22,9,0)," ")</f>
        <v xml:space="preserve"> </v>
      </c>
      <c r="V4899" s="232" t="str">
        <f t="shared" si="536"/>
        <v/>
      </c>
      <c r="W4899" s="232" t="str">
        <f t="shared" si="537"/>
        <v/>
      </c>
      <c r="X4899" s="232" t="str">
        <f>IFERROR(VLOOKUP(W4899,Datos!$P$4:$Q$18,2,0),"")</f>
        <v/>
      </c>
      <c r="Y4899" s="232" t="str">
        <f t="shared" si="538"/>
        <v/>
      </c>
      <c r="AA4899" s="314" t="str">
        <f t="shared" ca="1" si="535"/>
        <v/>
      </c>
    </row>
    <row r="4900" spans="1:27" x14ac:dyDescent="0.3">
      <c r="A4900" s="238"/>
      <c r="B4900" s="241" t="str">
        <f t="shared" si="539"/>
        <v/>
      </c>
      <c r="C4900" s="239"/>
      <c r="D4900" s="240" t="str">
        <f>IF(C4900&lt;&gt;"",VLOOKUP(C4900,'BASE EQUIPOS'!$G$8:$H$22,2,0),"")</f>
        <v/>
      </c>
      <c r="E4900" s="241" t="str">
        <f>IF(C4900&lt;&gt;"",VLOOKUP(C4900,'BASE EQUIPOS'!$G$8:$I$22,3,0),"")</f>
        <v/>
      </c>
      <c r="F4900" s="241" t="str">
        <f>IF(C4900&lt;&gt;"",VLOOKUP(C4900,'BASE EQUIPOS'!$G$8:$J$22,4,0),"")</f>
        <v/>
      </c>
      <c r="G4900" s="242"/>
      <c r="H4900" s="233"/>
      <c r="I4900" s="241"/>
      <c r="J4900" s="241"/>
      <c r="K4900" s="241"/>
      <c r="L4900" s="239"/>
      <c r="M4900" s="244"/>
      <c r="N4900" s="245" t="str">
        <f t="shared" ca="1" si="533"/>
        <v/>
      </c>
      <c r="O4900" s="239"/>
      <c r="P4900" s="244"/>
      <c r="Q4900" s="245" t="str">
        <f t="shared" si="534"/>
        <v/>
      </c>
      <c r="U4900" s="246" t="str">
        <f>IFERROR(VLOOKUP(C4900,'BASE EQUIPOS'!$G$8:$O$22,9,0)," ")</f>
        <v xml:space="preserve"> </v>
      </c>
      <c r="V4900" s="232" t="str">
        <f t="shared" si="536"/>
        <v/>
      </c>
      <c r="W4900" s="232" t="str">
        <f t="shared" si="537"/>
        <v/>
      </c>
      <c r="X4900" s="232" t="str">
        <f>IFERROR(VLOOKUP(W4900,Datos!$P$4:$Q$18,2,0),"")</f>
        <v/>
      </c>
      <c r="Y4900" s="232" t="str">
        <f t="shared" si="538"/>
        <v/>
      </c>
      <c r="AA4900" s="314" t="str">
        <f t="shared" ca="1" si="535"/>
        <v/>
      </c>
    </row>
    <row r="4901" spans="1:27" x14ac:dyDescent="0.3">
      <c r="A4901" s="238"/>
      <c r="B4901" s="241" t="str">
        <f t="shared" si="539"/>
        <v/>
      </c>
      <c r="C4901" s="239"/>
      <c r="D4901" s="240" t="str">
        <f>IF(C4901&lt;&gt;"",VLOOKUP(C4901,'BASE EQUIPOS'!$G$8:$H$22,2,0),"")</f>
        <v/>
      </c>
      <c r="E4901" s="241" t="str">
        <f>IF(C4901&lt;&gt;"",VLOOKUP(C4901,'BASE EQUIPOS'!$G$8:$I$22,3,0),"")</f>
        <v/>
      </c>
      <c r="F4901" s="241" t="str">
        <f>IF(C4901&lt;&gt;"",VLOOKUP(C4901,'BASE EQUIPOS'!$G$8:$J$22,4,0),"")</f>
        <v/>
      </c>
      <c r="G4901" s="242"/>
      <c r="H4901" s="233"/>
      <c r="I4901" s="241"/>
      <c r="J4901" s="241"/>
      <c r="K4901" s="241"/>
      <c r="L4901" s="239"/>
      <c r="M4901" s="244"/>
      <c r="N4901" s="245" t="str">
        <f t="shared" ca="1" si="533"/>
        <v/>
      </c>
      <c r="O4901" s="239"/>
      <c r="P4901" s="244"/>
      <c r="Q4901" s="245" t="str">
        <f t="shared" si="534"/>
        <v/>
      </c>
      <c r="U4901" s="246" t="str">
        <f>IFERROR(VLOOKUP(C4901,'BASE EQUIPOS'!$G$8:$O$22,9,0)," ")</f>
        <v xml:space="preserve"> </v>
      </c>
      <c r="V4901" s="232" t="str">
        <f t="shared" si="536"/>
        <v/>
      </c>
      <c r="W4901" s="232" t="str">
        <f t="shared" si="537"/>
        <v/>
      </c>
      <c r="X4901" s="232" t="str">
        <f>IFERROR(VLOOKUP(W4901,Datos!$P$4:$Q$18,2,0),"")</f>
        <v/>
      </c>
      <c r="Y4901" s="232" t="str">
        <f t="shared" si="538"/>
        <v/>
      </c>
      <c r="AA4901" s="314" t="str">
        <f t="shared" ca="1" si="535"/>
        <v/>
      </c>
    </row>
    <row r="4902" spans="1:27" x14ac:dyDescent="0.3">
      <c r="A4902" s="238"/>
      <c r="B4902" s="241" t="str">
        <f t="shared" si="539"/>
        <v/>
      </c>
      <c r="C4902" s="239"/>
      <c r="D4902" s="240" t="str">
        <f>IF(C4902&lt;&gt;"",VLOOKUP(C4902,'BASE EQUIPOS'!$G$8:$H$22,2,0),"")</f>
        <v/>
      </c>
      <c r="E4902" s="241" t="str">
        <f>IF(C4902&lt;&gt;"",VLOOKUP(C4902,'BASE EQUIPOS'!$G$8:$I$22,3,0),"")</f>
        <v/>
      </c>
      <c r="F4902" s="241" t="str">
        <f>IF(C4902&lt;&gt;"",VLOOKUP(C4902,'BASE EQUIPOS'!$G$8:$J$22,4,0),"")</f>
        <v/>
      </c>
      <c r="G4902" s="242"/>
      <c r="H4902" s="233"/>
      <c r="I4902" s="241"/>
      <c r="J4902" s="241"/>
      <c r="K4902" s="241"/>
      <c r="L4902" s="239"/>
      <c r="M4902" s="244"/>
      <c r="N4902" s="245" t="str">
        <f t="shared" ca="1" si="533"/>
        <v/>
      </c>
      <c r="O4902" s="239"/>
      <c r="P4902" s="244"/>
      <c r="Q4902" s="245" t="str">
        <f t="shared" si="534"/>
        <v/>
      </c>
      <c r="U4902" s="246" t="str">
        <f>IFERROR(VLOOKUP(C4902,'BASE EQUIPOS'!$G$8:$O$22,9,0)," ")</f>
        <v xml:space="preserve"> </v>
      </c>
      <c r="V4902" s="232" t="str">
        <f t="shared" si="536"/>
        <v/>
      </c>
      <c r="W4902" s="232" t="str">
        <f t="shared" si="537"/>
        <v/>
      </c>
      <c r="X4902" s="232" t="str">
        <f>IFERROR(VLOOKUP(W4902,Datos!$P$4:$Q$18,2,0),"")</f>
        <v/>
      </c>
      <c r="Y4902" s="232" t="str">
        <f t="shared" si="538"/>
        <v/>
      </c>
      <c r="AA4902" s="314" t="str">
        <f t="shared" ca="1" si="535"/>
        <v/>
      </c>
    </row>
    <row r="4903" spans="1:27" x14ac:dyDescent="0.3">
      <c r="A4903" s="238"/>
      <c r="B4903" s="241" t="str">
        <f t="shared" si="539"/>
        <v/>
      </c>
      <c r="C4903" s="239"/>
      <c r="D4903" s="240" t="str">
        <f>IF(C4903&lt;&gt;"",VLOOKUP(C4903,'BASE EQUIPOS'!$G$8:$H$22,2,0),"")</f>
        <v/>
      </c>
      <c r="E4903" s="241" t="str">
        <f>IF(C4903&lt;&gt;"",VLOOKUP(C4903,'BASE EQUIPOS'!$G$8:$I$22,3,0),"")</f>
        <v/>
      </c>
      <c r="F4903" s="241" t="str">
        <f>IF(C4903&lt;&gt;"",VLOOKUP(C4903,'BASE EQUIPOS'!$G$8:$J$22,4,0),"")</f>
        <v/>
      </c>
      <c r="G4903" s="242"/>
      <c r="H4903" s="233"/>
      <c r="I4903" s="241"/>
      <c r="J4903" s="241"/>
      <c r="K4903" s="241"/>
      <c r="L4903" s="239"/>
      <c r="M4903" s="244"/>
      <c r="N4903" s="245" t="str">
        <f t="shared" ca="1" si="533"/>
        <v/>
      </c>
      <c r="O4903" s="239"/>
      <c r="P4903" s="244"/>
      <c r="Q4903" s="245" t="str">
        <f t="shared" si="534"/>
        <v/>
      </c>
      <c r="U4903" s="246" t="str">
        <f>IFERROR(VLOOKUP(C4903,'BASE EQUIPOS'!$G$8:$O$22,9,0)," ")</f>
        <v xml:space="preserve"> </v>
      </c>
      <c r="V4903" s="232" t="str">
        <f t="shared" si="536"/>
        <v/>
      </c>
      <c r="W4903" s="232" t="str">
        <f t="shared" si="537"/>
        <v/>
      </c>
      <c r="X4903" s="232" t="str">
        <f>IFERROR(VLOOKUP(W4903,Datos!$P$4:$Q$18,2,0),"")</f>
        <v/>
      </c>
      <c r="Y4903" s="232" t="str">
        <f t="shared" si="538"/>
        <v/>
      </c>
      <c r="AA4903" s="314" t="str">
        <f t="shared" ca="1" si="535"/>
        <v/>
      </c>
    </row>
    <row r="4904" spans="1:27" x14ac:dyDescent="0.3">
      <c r="A4904" s="238"/>
      <c r="B4904" s="241" t="str">
        <f t="shared" si="539"/>
        <v/>
      </c>
      <c r="C4904" s="239"/>
      <c r="D4904" s="240" t="str">
        <f>IF(C4904&lt;&gt;"",VLOOKUP(C4904,'BASE EQUIPOS'!$G$8:$H$22,2,0),"")</f>
        <v/>
      </c>
      <c r="E4904" s="241" t="str">
        <f>IF(C4904&lt;&gt;"",VLOOKUP(C4904,'BASE EQUIPOS'!$G$8:$I$22,3,0),"")</f>
        <v/>
      </c>
      <c r="F4904" s="241" t="str">
        <f>IF(C4904&lt;&gt;"",VLOOKUP(C4904,'BASE EQUIPOS'!$G$8:$J$22,4,0),"")</f>
        <v/>
      </c>
      <c r="G4904" s="242"/>
      <c r="H4904" s="233"/>
      <c r="I4904" s="241"/>
      <c r="J4904" s="241"/>
      <c r="K4904" s="241"/>
      <c r="L4904" s="239"/>
      <c r="M4904" s="244"/>
      <c r="N4904" s="245" t="str">
        <f t="shared" ca="1" si="533"/>
        <v/>
      </c>
      <c r="O4904" s="239"/>
      <c r="P4904" s="244"/>
      <c r="Q4904" s="245" t="str">
        <f t="shared" si="534"/>
        <v/>
      </c>
      <c r="U4904" s="246" t="str">
        <f>IFERROR(VLOOKUP(C4904,'BASE EQUIPOS'!$G$8:$O$22,9,0)," ")</f>
        <v xml:space="preserve"> </v>
      </c>
      <c r="V4904" s="232" t="str">
        <f t="shared" si="536"/>
        <v/>
      </c>
      <c r="W4904" s="232" t="str">
        <f t="shared" si="537"/>
        <v/>
      </c>
      <c r="X4904" s="232" t="str">
        <f>IFERROR(VLOOKUP(W4904,Datos!$P$4:$Q$18,2,0),"")</f>
        <v/>
      </c>
      <c r="Y4904" s="232" t="str">
        <f t="shared" si="538"/>
        <v/>
      </c>
      <c r="AA4904" s="314" t="str">
        <f t="shared" ca="1" si="535"/>
        <v/>
      </c>
    </row>
    <row r="4905" spans="1:27" x14ac:dyDescent="0.3">
      <c r="A4905" s="238"/>
      <c r="B4905" s="241" t="str">
        <f t="shared" si="539"/>
        <v/>
      </c>
      <c r="C4905" s="239"/>
      <c r="D4905" s="240" t="str">
        <f>IF(C4905&lt;&gt;"",VLOOKUP(C4905,'BASE EQUIPOS'!$G$8:$H$22,2,0),"")</f>
        <v/>
      </c>
      <c r="E4905" s="241" t="str">
        <f>IF(C4905&lt;&gt;"",VLOOKUP(C4905,'BASE EQUIPOS'!$G$8:$I$22,3,0),"")</f>
        <v/>
      </c>
      <c r="F4905" s="241" t="str">
        <f>IF(C4905&lt;&gt;"",VLOOKUP(C4905,'BASE EQUIPOS'!$G$8:$J$22,4,0),"")</f>
        <v/>
      </c>
      <c r="G4905" s="242"/>
      <c r="H4905" s="233"/>
      <c r="I4905" s="241"/>
      <c r="J4905" s="241"/>
      <c r="K4905" s="241"/>
      <c r="L4905" s="239"/>
      <c r="M4905" s="244"/>
      <c r="N4905" s="245" t="str">
        <f t="shared" ca="1" si="533"/>
        <v/>
      </c>
      <c r="O4905" s="239"/>
      <c r="P4905" s="244"/>
      <c r="Q4905" s="245" t="str">
        <f t="shared" si="534"/>
        <v/>
      </c>
      <c r="U4905" s="246" t="str">
        <f>IFERROR(VLOOKUP(C4905,'BASE EQUIPOS'!$G$8:$O$22,9,0)," ")</f>
        <v xml:space="preserve"> </v>
      </c>
      <c r="V4905" s="232" t="str">
        <f t="shared" si="536"/>
        <v/>
      </c>
      <c r="W4905" s="232" t="str">
        <f t="shared" si="537"/>
        <v/>
      </c>
      <c r="X4905" s="232" t="str">
        <f>IFERROR(VLOOKUP(W4905,Datos!$P$4:$Q$18,2,0),"")</f>
        <v/>
      </c>
      <c r="Y4905" s="232" t="str">
        <f t="shared" si="538"/>
        <v/>
      </c>
      <c r="AA4905" s="314" t="str">
        <f t="shared" ca="1" si="535"/>
        <v/>
      </c>
    </row>
    <row r="4906" spans="1:27" x14ac:dyDescent="0.3">
      <c r="A4906" s="238"/>
      <c r="B4906" s="241" t="str">
        <f t="shared" si="539"/>
        <v/>
      </c>
      <c r="C4906" s="239"/>
      <c r="D4906" s="240" t="str">
        <f>IF(C4906&lt;&gt;"",VLOOKUP(C4906,'BASE EQUIPOS'!$G$8:$H$22,2,0),"")</f>
        <v/>
      </c>
      <c r="E4906" s="241" t="str">
        <f>IF(C4906&lt;&gt;"",VLOOKUP(C4906,'BASE EQUIPOS'!$G$8:$I$22,3,0),"")</f>
        <v/>
      </c>
      <c r="F4906" s="241" t="str">
        <f>IF(C4906&lt;&gt;"",VLOOKUP(C4906,'BASE EQUIPOS'!$G$8:$J$22,4,0),"")</f>
        <v/>
      </c>
      <c r="G4906" s="242"/>
      <c r="H4906" s="233"/>
      <c r="I4906" s="241"/>
      <c r="J4906" s="241"/>
      <c r="K4906" s="241"/>
      <c r="L4906" s="239"/>
      <c r="M4906" s="244"/>
      <c r="N4906" s="245" t="str">
        <f t="shared" ca="1" si="533"/>
        <v/>
      </c>
      <c r="O4906" s="239"/>
      <c r="P4906" s="244"/>
      <c r="Q4906" s="245" t="str">
        <f t="shared" si="534"/>
        <v/>
      </c>
      <c r="U4906" s="246" t="str">
        <f>IFERROR(VLOOKUP(C4906,'BASE EQUIPOS'!$G$8:$O$22,9,0)," ")</f>
        <v xml:space="preserve"> </v>
      </c>
      <c r="V4906" s="232" t="str">
        <f t="shared" si="536"/>
        <v/>
      </c>
      <c r="W4906" s="232" t="str">
        <f t="shared" si="537"/>
        <v/>
      </c>
      <c r="X4906" s="232" t="str">
        <f>IFERROR(VLOOKUP(W4906,Datos!$P$4:$Q$18,2,0),"")</f>
        <v/>
      </c>
      <c r="Y4906" s="232" t="str">
        <f t="shared" si="538"/>
        <v/>
      </c>
      <c r="AA4906" s="314" t="str">
        <f t="shared" ca="1" si="535"/>
        <v/>
      </c>
    </row>
    <row r="4907" spans="1:27" x14ac:dyDescent="0.3">
      <c r="A4907" s="238"/>
      <c r="B4907" s="241" t="str">
        <f t="shared" si="539"/>
        <v/>
      </c>
      <c r="C4907" s="239"/>
      <c r="D4907" s="240" t="str">
        <f>IF(C4907&lt;&gt;"",VLOOKUP(C4907,'BASE EQUIPOS'!$G$8:$H$22,2,0),"")</f>
        <v/>
      </c>
      <c r="E4907" s="241" t="str">
        <f>IF(C4907&lt;&gt;"",VLOOKUP(C4907,'BASE EQUIPOS'!$G$8:$I$22,3,0),"")</f>
        <v/>
      </c>
      <c r="F4907" s="241" t="str">
        <f>IF(C4907&lt;&gt;"",VLOOKUP(C4907,'BASE EQUIPOS'!$G$8:$J$22,4,0),"")</f>
        <v/>
      </c>
      <c r="G4907" s="242"/>
      <c r="H4907" s="233"/>
      <c r="I4907" s="241"/>
      <c r="J4907" s="241"/>
      <c r="K4907" s="241"/>
      <c r="L4907" s="239"/>
      <c r="M4907" s="244"/>
      <c r="N4907" s="245" t="str">
        <f t="shared" ca="1" si="533"/>
        <v/>
      </c>
      <c r="O4907" s="239"/>
      <c r="P4907" s="244"/>
      <c r="Q4907" s="245" t="str">
        <f t="shared" si="534"/>
        <v/>
      </c>
      <c r="U4907" s="246" t="str">
        <f>IFERROR(VLOOKUP(C4907,'BASE EQUIPOS'!$G$8:$O$22,9,0)," ")</f>
        <v xml:space="preserve"> </v>
      </c>
      <c r="V4907" s="232" t="str">
        <f t="shared" si="536"/>
        <v/>
      </c>
      <c r="W4907" s="232" t="str">
        <f t="shared" si="537"/>
        <v/>
      </c>
      <c r="X4907" s="232" t="str">
        <f>IFERROR(VLOOKUP(W4907,Datos!$P$4:$Q$18,2,0),"")</f>
        <v/>
      </c>
      <c r="Y4907" s="232" t="str">
        <f t="shared" si="538"/>
        <v/>
      </c>
      <c r="AA4907" s="314" t="str">
        <f t="shared" ca="1" si="535"/>
        <v/>
      </c>
    </row>
    <row r="4908" spans="1:27" x14ac:dyDescent="0.3">
      <c r="A4908" s="238"/>
      <c r="B4908" s="241" t="str">
        <f t="shared" si="539"/>
        <v/>
      </c>
      <c r="C4908" s="239"/>
      <c r="D4908" s="240" t="str">
        <f>IF(C4908&lt;&gt;"",VLOOKUP(C4908,'BASE EQUIPOS'!$G$8:$H$22,2,0),"")</f>
        <v/>
      </c>
      <c r="E4908" s="241" t="str">
        <f>IF(C4908&lt;&gt;"",VLOOKUP(C4908,'BASE EQUIPOS'!$G$8:$I$22,3,0),"")</f>
        <v/>
      </c>
      <c r="F4908" s="241" t="str">
        <f>IF(C4908&lt;&gt;"",VLOOKUP(C4908,'BASE EQUIPOS'!$G$8:$J$22,4,0),"")</f>
        <v/>
      </c>
      <c r="G4908" s="242"/>
      <c r="H4908" s="233"/>
      <c r="I4908" s="241"/>
      <c r="J4908" s="241"/>
      <c r="K4908" s="241"/>
      <c r="L4908" s="239"/>
      <c r="M4908" s="244"/>
      <c r="N4908" s="245" t="str">
        <f t="shared" ca="1" si="533"/>
        <v/>
      </c>
      <c r="O4908" s="239"/>
      <c r="P4908" s="244"/>
      <c r="Q4908" s="245" t="str">
        <f t="shared" si="534"/>
        <v/>
      </c>
      <c r="U4908" s="246" t="str">
        <f>IFERROR(VLOOKUP(C4908,'BASE EQUIPOS'!$G$8:$O$22,9,0)," ")</f>
        <v xml:space="preserve"> </v>
      </c>
      <c r="V4908" s="232" t="str">
        <f t="shared" si="536"/>
        <v/>
      </c>
      <c r="W4908" s="232" t="str">
        <f t="shared" si="537"/>
        <v/>
      </c>
      <c r="X4908" s="232" t="str">
        <f>IFERROR(VLOOKUP(W4908,Datos!$P$4:$Q$18,2,0),"")</f>
        <v/>
      </c>
      <c r="Y4908" s="232" t="str">
        <f t="shared" si="538"/>
        <v/>
      </c>
      <c r="AA4908" s="314" t="str">
        <f t="shared" ca="1" si="535"/>
        <v/>
      </c>
    </row>
    <row r="4909" spans="1:27" x14ac:dyDescent="0.3">
      <c r="A4909" s="238"/>
      <c r="B4909" s="241" t="str">
        <f t="shared" si="539"/>
        <v/>
      </c>
      <c r="C4909" s="239"/>
      <c r="D4909" s="240" t="str">
        <f>IF(C4909&lt;&gt;"",VLOOKUP(C4909,'BASE EQUIPOS'!$G$8:$H$22,2,0),"")</f>
        <v/>
      </c>
      <c r="E4909" s="241" t="str">
        <f>IF(C4909&lt;&gt;"",VLOOKUP(C4909,'BASE EQUIPOS'!$G$8:$I$22,3,0),"")</f>
        <v/>
      </c>
      <c r="F4909" s="241" t="str">
        <f>IF(C4909&lt;&gt;"",VLOOKUP(C4909,'BASE EQUIPOS'!$G$8:$J$22,4,0),"")</f>
        <v/>
      </c>
      <c r="G4909" s="242"/>
      <c r="H4909" s="233"/>
      <c r="I4909" s="241"/>
      <c r="J4909" s="241"/>
      <c r="K4909" s="241"/>
      <c r="L4909" s="239"/>
      <c r="M4909" s="244"/>
      <c r="N4909" s="245" t="str">
        <f t="shared" ca="1" si="533"/>
        <v/>
      </c>
      <c r="O4909" s="239"/>
      <c r="P4909" s="244"/>
      <c r="Q4909" s="245" t="str">
        <f t="shared" si="534"/>
        <v/>
      </c>
      <c r="U4909" s="246" t="str">
        <f>IFERROR(VLOOKUP(C4909,'BASE EQUIPOS'!$G$8:$O$22,9,0)," ")</f>
        <v xml:space="preserve"> </v>
      </c>
      <c r="V4909" s="232" t="str">
        <f t="shared" si="536"/>
        <v/>
      </c>
      <c r="W4909" s="232" t="str">
        <f t="shared" si="537"/>
        <v/>
      </c>
      <c r="X4909" s="232" t="str">
        <f>IFERROR(VLOOKUP(W4909,Datos!$P$4:$Q$18,2,0),"")</f>
        <v/>
      </c>
      <c r="Y4909" s="232" t="str">
        <f t="shared" si="538"/>
        <v/>
      </c>
      <c r="AA4909" s="314" t="str">
        <f t="shared" ca="1" si="535"/>
        <v/>
      </c>
    </row>
    <row r="4910" spans="1:27" x14ac:dyDescent="0.3">
      <c r="A4910" s="238"/>
      <c r="B4910" s="241" t="str">
        <f t="shared" si="539"/>
        <v/>
      </c>
      <c r="C4910" s="239"/>
      <c r="D4910" s="240" t="str">
        <f>IF(C4910&lt;&gt;"",VLOOKUP(C4910,'BASE EQUIPOS'!$G$8:$H$22,2,0),"")</f>
        <v/>
      </c>
      <c r="E4910" s="241" t="str">
        <f>IF(C4910&lt;&gt;"",VLOOKUP(C4910,'BASE EQUIPOS'!$G$8:$I$22,3,0),"")</f>
        <v/>
      </c>
      <c r="F4910" s="241" t="str">
        <f>IF(C4910&lt;&gt;"",VLOOKUP(C4910,'BASE EQUIPOS'!$G$8:$J$22,4,0),"")</f>
        <v/>
      </c>
      <c r="G4910" s="242"/>
      <c r="H4910" s="233"/>
      <c r="I4910" s="241"/>
      <c r="J4910" s="241"/>
      <c r="K4910" s="241"/>
      <c r="L4910" s="239"/>
      <c r="M4910" s="244"/>
      <c r="N4910" s="245" t="str">
        <f t="shared" ca="1" si="533"/>
        <v/>
      </c>
      <c r="O4910" s="239"/>
      <c r="P4910" s="244"/>
      <c r="Q4910" s="245" t="str">
        <f t="shared" si="534"/>
        <v/>
      </c>
      <c r="U4910" s="246" t="str">
        <f>IFERROR(VLOOKUP(C4910,'BASE EQUIPOS'!$G$8:$O$22,9,0)," ")</f>
        <v xml:space="preserve"> </v>
      </c>
      <c r="V4910" s="232" t="str">
        <f t="shared" si="536"/>
        <v/>
      </c>
      <c r="W4910" s="232" t="str">
        <f t="shared" si="537"/>
        <v/>
      </c>
      <c r="X4910" s="232" t="str">
        <f>IFERROR(VLOOKUP(W4910,Datos!$P$4:$Q$18,2,0),"")</f>
        <v/>
      </c>
      <c r="Y4910" s="232" t="str">
        <f t="shared" si="538"/>
        <v/>
      </c>
      <c r="AA4910" s="314" t="str">
        <f t="shared" ca="1" si="535"/>
        <v/>
      </c>
    </row>
    <row r="4911" spans="1:27" x14ac:dyDescent="0.3">
      <c r="A4911" s="238"/>
      <c r="B4911" s="241" t="str">
        <f t="shared" si="539"/>
        <v/>
      </c>
      <c r="C4911" s="239"/>
      <c r="D4911" s="240" t="str">
        <f>IF(C4911&lt;&gt;"",VLOOKUP(C4911,'BASE EQUIPOS'!$G$8:$H$22,2,0),"")</f>
        <v/>
      </c>
      <c r="E4911" s="241" t="str">
        <f>IF(C4911&lt;&gt;"",VLOOKUP(C4911,'BASE EQUIPOS'!$G$8:$I$22,3,0),"")</f>
        <v/>
      </c>
      <c r="F4911" s="241" t="str">
        <f>IF(C4911&lt;&gt;"",VLOOKUP(C4911,'BASE EQUIPOS'!$G$8:$J$22,4,0),"")</f>
        <v/>
      </c>
      <c r="G4911" s="242"/>
      <c r="H4911" s="233"/>
      <c r="I4911" s="241"/>
      <c r="J4911" s="241"/>
      <c r="K4911" s="241"/>
      <c r="L4911" s="239"/>
      <c r="M4911" s="244"/>
      <c r="N4911" s="245" t="str">
        <f t="shared" ca="1" si="533"/>
        <v/>
      </c>
      <c r="O4911" s="239"/>
      <c r="P4911" s="244"/>
      <c r="Q4911" s="245" t="str">
        <f t="shared" si="534"/>
        <v/>
      </c>
      <c r="U4911" s="246" t="str">
        <f>IFERROR(VLOOKUP(C4911,'BASE EQUIPOS'!$G$8:$O$22,9,0)," ")</f>
        <v xml:space="preserve"> </v>
      </c>
      <c r="V4911" s="232" t="str">
        <f t="shared" si="536"/>
        <v/>
      </c>
      <c r="W4911" s="232" t="str">
        <f t="shared" si="537"/>
        <v/>
      </c>
      <c r="X4911" s="232" t="str">
        <f>IFERROR(VLOOKUP(W4911,Datos!$P$4:$Q$18,2,0),"")</f>
        <v/>
      </c>
      <c r="Y4911" s="232" t="str">
        <f t="shared" si="538"/>
        <v/>
      </c>
      <c r="AA4911" s="314" t="str">
        <f t="shared" ca="1" si="535"/>
        <v/>
      </c>
    </row>
    <row r="4912" spans="1:27" x14ac:dyDescent="0.3">
      <c r="A4912" s="238"/>
      <c r="B4912" s="241" t="str">
        <f t="shared" si="539"/>
        <v/>
      </c>
      <c r="C4912" s="239"/>
      <c r="D4912" s="240" t="str">
        <f>IF(C4912&lt;&gt;"",VLOOKUP(C4912,'BASE EQUIPOS'!$G$8:$H$22,2,0),"")</f>
        <v/>
      </c>
      <c r="E4912" s="241" t="str">
        <f>IF(C4912&lt;&gt;"",VLOOKUP(C4912,'BASE EQUIPOS'!$G$8:$I$22,3,0),"")</f>
        <v/>
      </c>
      <c r="F4912" s="241" t="str">
        <f>IF(C4912&lt;&gt;"",VLOOKUP(C4912,'BASE EQUIPOS'!$G$8:$J$22,4,0),"")</f>
        <v/>
      </c>
      <c r="G4912" s="242"/>
      <c r="H4912" s="233"/>
      <c r="I4912" s="241"/>
      <c r="J4912" s="241"/>
      <c r="K4912" s="241"/>
      <c r="L4912" s="239"/>
      <c r="M4912" s="244"/>
      <c r="N4912" s="245" t="str">
        <f t="shared" ca="1" si="533"/>
        <v/>
      </c>
      <c r="O4912" s="239"/>
      <c r="P4912" s="244"/>
      <c r="Q4912" s="245" t="str">
        <f t="shared" si="534"/>
        <v/>
      </c>
      <c r="U4912" s="246" t="str">
        <f>IFERROR(VLOOKUP(C4912,'BASE EQUIPOS'!$G$8:$O$22,9,0)," ")</f>
        <v xml:space="preserve"> </v>
      </c>
      <c r="V4912" s="232" t="str">
        <f t="shared" si="536"/>
        <v/>
      </c>
      <c r="W4912" s="232" t="str">
        <f t="shared" si="537"/>
        <v/>
      </c>
      <c r="X4912" s="232" t="str">
        <f>IFERROR(VLOOKUP(W4912,Datos!$P$4:$Q$18,2,0),"")</f>
        <v/>
      </c>
      <c r="Y4912" s="232" t="str">
        <f t="shared" si="538"/>
        <v/>
      </c>
      <c r="AA4912" s="314" t="str">
        <f t="shared" ca="1" si="535"/>
        <v/>
      </c>
    </row>
    <row r="4913" spans="1:27" x14ac:dyDescent="0.3">
      <c r="A4913" s="238"/>
      <c r="B4913" s="241" t="str">
        <f t="shared" si="539"/>
        <v/>
      </c>
      <c r="C4913" s="239"/>
      <c r="D4913" s="240" t="str">
        <f>IF(C4913&lt;&gt;"",VLOOKUP(C4913,'BASE EQUIPOS'!$G$8:$H$22,2,0),"")</f>
        <v/>
      </c>
      <c r="E4913" s="241" t="str">
        <f>IF(C4913&lt;&gt;"",VLOOKUP(C4913,'BASE EQUIPOS'!$G$8:$I$22,3,0),"")</f>
        <v/>
      </c>
      <c r="F4913" s="241" t="str">
        <f>IF(C4913&lt;&gt;"",VLOOKUP(C4913,'BASE EQUIPOS'!$G$8:$J$22,4,0),"")</f>
        <v/>
      </c>
      <c r="G4913" s="242"/>
      <c r="H4913" s="233"/>
      <c r="I4913" s="241"/>
      <c r="J4913" s="241"/>
      <c r="K4913" s="241"/>
      <c r="L4913" s="239"/>
      <c r="M4913" s="244"/>
      <c r="N4913" s="245" t="str">
        <f t="shared" ca="1" si="533"/>
        <v/>
      </c>
      <c r="O4913" s="239"/>
      <c r="P4913" s="244"/>
      <c r="Q4913" s="245" t="str">
        <f t="shared" si="534"/>
        <v/>
      </c>
      <c r="U4913" s="246" t="str">
        <f>IFERROR(VLOOKUP(C4913,'BASE EQUIPOS'!$G$8:$O$22,9,0)," ")</f>
        <v xml:space="preserve"> </v>
      </c>
      <c r="V4913" s="232" t="str">
        <f t="shared" si="536"/>
        <v/>
      </c>
      <c r="W4913" s="232" t="str">
        <f t="shared" si="537"/>
        <v/>
      </c>
      <c r="X4913" s="232" t="str">
        <f>IFERROR(VLOOKUP(W4913,Datos!$P$4:$Q$18,2,0),"")</f>
        <v/>
      </c>
      <c r="Y4913" s="232" t="str">
        <f t="shared" si="538"/>
        <v/>
      </c>
      <c r="AA4913" s="314" t="str">
        <f t="shared" ca="1" si="535"/>
        <v/>
      </c>
    </row>
    <row r="4914" spans="1:27" x14ac:dyDescent="0.3">
      <c r="A4914" s="238"/>
      <c r="B4914" s="241" t="str">
        <f t="shared" si="539"/>
        <v/>
      </c>
      <c r="C4914" s="239"/>
      <c r="D4914" s="240" t="str">
        <f>IF(C4914&lt;&gt;"",VLOOKUP(C4914,'BASE EQUIPOS'!$G$8:$H$22,2,0),"")</f>
        <v/>
      </c>
      <c r="E4914" s="241" t="str">
        <f>IF(C4914&lt;&gt;"",VLOOKUP(C4914,'BASE EQUIPOS'!$G$8:$I$22,3,0),"")</f>
        <v/>
      </c>
      <c r="F4914" s="241" t="str">
        <f>IF(C4914&lt;&gt;"",VLOOKUP(C4914,'BASE EQUIPOS'!$G$8:$J$22,4,0),"")</f>
        <v/>
      </c>
      <c r="G4914" s="242"/>
      <c r="H4914" s="233"/>
      <c r="I4914" s="241"/>
      <c r="J4914" s="241"/>
      <c r="K4914" s="241"/>
      <c r="L4914" s="239"/>
      <c r="M4914" s="244"/>
      <c r="N4914" s="245" t="str">
        <f t="shared" ca="1" si="533"/>
        <v/>
      </c>
      <c r="O4914" s="239"/>
      <c r="P4914" s="244"/>
      <c r="Q4914" s="245" t="str">
        <f t="shared" si="534"/>
        <v/>
      </c>
      <c r="U4914" s="246" t="str">
        <f>IFERROR(VLOOKUP(C4914,'BASE EQUIPOS'!$G$8:$O$22,9,0)," ")</f>
        <v xml:space="preserve"> </v>
      </c>
      <c r="V4914" s="232" t="str">
        <f t="shared" si="536"/>
        <v/>
      </c>
      <c r="W4914" s="232" t="str">
        <f t="shared" si="537"/>
        <v/>
      </c>
      <c r="X4914" s="232" t="str">
        <f>IFERROR(VLOOKUP(W4914,Datos!$P$4:$Q$18,2,0),"")</f>
        <v/>
      </c>
      <c r="Y4914" s="232" t="str">
        <f t="shared" si="538"/>
        <v/>
      </c>
      <c r="AA4914" s="314" t="str">
        <f t="shared" ca="1" si="535"/>
        <v/>
      </c>
    </row>
    <row r="4915" spans="1:27" x14ac:dyDescent="0.3">
      <c r="A4915" s="238"/>
      <c r="B4915" s="241" t="str">
        <f t="shared" si="539"/>
        <v/>
      </c>
      <c r="C4915" s="239"/>
      <c r="D4915" s="240" t="str">
        <f>IF(C4915&lt;&gt;"",VLOOKUP(C4915,'BASE EQUIPOS'!$G$8:$H$22,2,0),"")</f>
        <v/>
      </c>
      <c r="E4915" s="241" t="str">
        <f>IF(C4915&lt;&gt;"",VLOOKUP(C4915,'BASE EQUIPOS'!$G$8:$I$22,3,0),"")</f>
        <v/>
      </c>
      <c r="F4915" s="241" t="str">
        <f>IF(C4915&lt;&gt;"",VLOOKUP(C4915,'BASE EQUIPOS'!$G$8:$J$22,4,0),"")</f>
        <v/>
      </c>
      <c r="G4915" s="242"/>
      <c r="H4915" s="233"/>
      <c r="I4915" s="241"/>
      <c r="J4915" s="241"/>
      <c r="K4915" s="241"/>
      <c r="L4915" s="239"/>
      <c r="M4915" s="244"/>
      <c r="N4915" s="245" t="str">
        <f t="shared" ca="1" si="533"/>
        <v/>
      </c>
      <c r="O4915" s="239"/>
      <c r="P4915" s="244"/>
      <c r="Q4915" s="245" t="str">
        <f t="shared" si="534"/>
        <v/>
      </c>
      <c r="U4915" s="246" t="str">
        <f>IFERROR(VLOOKUP(C4915,'BASE EQUIPOS'!$G$8:$O$22,9,0)," ")</f>
        <v xml:space="preserve"> </v>
      </c>
      <c r="V4915" s="232" t="str">
        <f t="shared" si="536"/>
        <v/>
      </c>
      <c r="W4915" s="232" t="str">
        <f t="shared" si="537"/>
        <v/>
      </c>
      <c r="X4915" s="232" t="str">
        <f>IFERROR(VLOOKUP(W4915,Datos!$P$4:$Q$18,2,0),"")</f>
        <v/>
      </c>
      <c r="Y4915" s="232" t="str">
        <f t="shared" si="538"/>
        <v/>
      </c>
      <c r="AA4915" s="314" t="str">
        <f t="shared" ca="1" si="535"/>
        <v/>
      </c>
    </row>
    <row r="4916" spans="1:27" x14ac:dyDescent="0.3">
      <c r="A4916" s="238"/>
      <c r="B4916" s="241" t="str">
        <f t="shared" si="539"/>
        <v/>
      </c>
      <c r="C4916" s="239"/>
      <c r="D4916" s="240" t="str">
        <f>IF(C4916&lt;&gt;"",VLOOKUP(C4916,'BASE EQUIPOS'!$G$8:$H$22,2,0),"")</f>
        <v/>
      </c>
      <c r="E4916" s="241" t="str">
        <f>IF(C4916&lt;&gt;"",VLOOKUP(C4916,'BASE EQUIPOS'!$G$8:$I$22,3,0),"")</f>
        <v/>
      </c>
      <c r="F4916" s="241" t="str">
        <f>IF(C4916&lt;&gt;"",VLOOKUP(C4916,'BASE EQUIPOS'!$G$8:$J$22,4,0),"")</f>
        <v/>
      </c>
      <c r="G4916" s="242"/>
      <c r="H4916" s="233"/>
      <c r="I4916" s="241"/>
      <c r="J4916" s="241"/>
      <c r="K4916" s="241"/>
      <c r="L4916" s="239"/>
      <c r="M4916" s="244"/>
      <c r="N4916" s="245" t="str">
        <f t="shared" ca="1" si="533"/>
        <v/>
      </c>
      <c r="O4916" s="239"/>
      <c r="P4916" s="244"/>
      <c r="Q4916" s="245" t="str">
        <f t="shared" si="534"/>
        <v/>
      </c>
      <c r="U4916" s="246" t="str">
        <f>IFERROR(VLOOKUP(C4916,'BASE EQUIPOS'!$G$8:$O$22,9,0)," ")</f>
        <v xml:space="preserve"> </v>
      </c>
      <c r="V4916" s="232" t="str">
        <f t="shared" si="536"/>
        <v/>
      </c>
      <c r="W4916" s="232" t="str">
        <f t="shared" si="537"/>
        <v/>
      </c>
      <c r="X4916" s="232" t="str">
        <f>IFERROR(VLOOKUP(W4916,Datos!$P$4:$Q$18,2,0),"")</f>
        <v/>
      </c>
      <c r="Y4916" s="232" t="str">
        <f t="shared" si="538"/>
        <v/>
      </c>
      <c r="AA4916" s="314" t="str">
        <f t="shared" ca="1" si="535"/>
        <v/>
      </c>
    </row>
    <row r="4917" spans="1:27" x14ac:dyDescent="0.3">
      <c r="A4917" s="238"/>
      <c r="B4917" s="241" t="str">
        <f t="shared" si="539"/>
        <v/>
      </c>
      <c r="C4917" s="239"/>
      <c r="D4917" s="240" t="str">
        <f>IF(C4917&lt;&gt;"",VLOOKUP(C4917,'BASE EQUIPOS'!$G$8:$H$22,2,0),"")</f>
        <v/>
      </c>
      <c r="E4917" s="241" t="str">
        <f>IF(C4917&lt;&gt;"",VLOOKUP(C4917,'BASE EQUIPOS'!$G$8:$I$22,3,0),"")</f>
        <v/>
      </c>
      <c r="F4917" s="241" t="str">
        <f>IF(C4917&lt;&gt;"",VLOOKUP(C4917,'BASE EQUIPOS'!$G$8:$J$22,4,0),"")</f>
        <v/>
      </c>
      <c r="G4917" s="242"/>
      <c r="H4917" s="233"/>
      <c r="I4917" s="241"/>
      <c r="J4917" s="241"/>
      <c r="K4917" s="241"/>
      <c r="L4917" s="239"/>
      <c r="M4917" s="244"/>
      <c r="N4917" s="245" t="str">
        <f t="shared" ca="1" si="533"/>
        <v/>
      </c>
      <c r="O4917" s="239"/>
      <c r="P4917" s="244"/>
      <c r="Q4917" s="245" t="str">
        <f t="shared" si="534"/>
        <v/>
      </c>
      <c r="U4917" s="246" t="str">
        <f>IFERROR(VLOOKUP(C4917,'BASE EQUIPOS'!$G$8:$O$22,9,0)," ")</f>
        <v xml:space="preserve"> </v>
      </c>
      <c r="V4917" s="232" t="str">
        <f t="shared" si="536"/>
        <v/>
      </c>
      <c r="W4917" s="232" t="str">
        <f t="shared" si="537"/>
        <v/>
      </c>
      <c r="X4917" s="232" t="str">
        <f>IFERROR(VLOOKUP(W4917,Datos!$P$4:$Q$18,2,0),"")</f>
        <v/>
      </c>
      <c r="Y4917" s="232" t="str">
        <f t="shared" si="538"/>
        <v/>
      </c>
      <c r="AA4917" s="314" t="str">
        <f t="shared" ca="1" si="535"/>
        <v/>
      </c>
    </row>
    <row r="4918" spans="1:27" x14ac:dyDescent="0.3">
      <c r="A4918" s="238"/>
      <c r="B4918" s="241" t="str">
        <f t="shared" si="539"/>
        <v/>
      </c>
      <c r="C4918" s="239"/>
      <c r="D4918" s="240" t="str">
        <f>IF(C4918&lt;&gt;"",VLOOKUP(C4918,'BASE EQUIPOS'!$G$8:$H$22,2,0),"")</f>
        <v/>
      </c>
      <c r="E4918" s="241" t="str">
        <f>IF(C4918&lt;&gt;"",VLOOKUP(C4918,'BASE EQUIPOS'!$G$8:$I$22,3,0),"")</f>
        <v/>
      </c>
      <c r="F4918" s="241" t="str">
        <f>IF(C4918&lt;&gt;"",VLOOKUP(C4918,'BASE EQUIPOS'!$G$8:$J$22,4,0),"")</f>
        <v/>
      </c>
      <c r="G4918" s="242"/>
      <c r="H4918" s="233"/>
      <c r="I4918" s="241"/>
      <c r="J4918" s="241"/>
      <c r="K4918" s="241"/>
      <c r="L4918" s="239"/>
      <c r="M4918" s="244"/>
      <c r="N4918" s="245" t="str">
        <f t="shared" ca="1" si="533"/>
        <v/>
      </c>
      <c r="O4918" s="239"/>
      <c r="P4918" s="244"/>
      <c r="Q4918" s="245" t="str">
        <f t="shared" si="534"/>
        <v/>
      </c>
      <c r="U4918" s="246" t="str">
        <f>IFERROR(VLOOKUP(C4918,'BASE EQUIPOS'!$G$8:$O$22,9,0)," ")</f>
        <v xml:space="preserve"> </v>
      </c>
      <c r="V4918" s="232" t="str">
        <f t="shared" si="536"/>
        <v/>
      </c>
      <c r="W4918" s="232" t="str">
        <f t="shared" si="537"/>
        <v/>
      </c>
      <c r="X4918" s="232" t="str">
        <f>IFERROR(VLOOKUP(W4918,Datos!$P$4:$Q$18,2,0),"")</f>
        <v/>
      </c>
      <c r="Y4918" s="232" t="str">
        <f t="shared" si="538"/>
        <v/>
      </c>
      <c r="AA4918" s="314" t="str">
        <f t="shared" ca="1" si="535"/>
        <v/>
      </c>
    </row>
    <row r="4919" spans="1:27" x14ac:dyDescent="0.3">
      <c r="A4919" s="238"/>
      <c r="B4919" s="241" t="str">
        <f t="shared" si="539"/>
        <v/>
      </c>
      <c r="C4919" s="239"/>
      <c r="D4919" s="240" t="str">
        <f>IF(C4919&lt;&gt;"",VLOOKUP(C4919,'BASE EQUIPOS'!$G$8:$H$22,2,0),"")</f>
        <v/>
      </c>
      <c r="E4919" s="241" t="str">
        <f>IF(C4919&lt;&gt;"",VLOOKUP(C4919,'BASE EQUIPOS'!$G$8:$I$22,3,0),"")</f>
        <v/>
      </c>
      <c r="F4919" s="241" t="str">
        <f>IF(C4919&lt;&gt;"",VLOOKUP(C4919,'BASE EQUIPOS'!$G$8:$J$22,4,0),"")</f>
        <v/>
      </c>
      <c r="G4919" s="242"/>
      <c r="H4919" s="233"/>
      <c r="I4919" s="241"/>
      <c r="J4919" s="241"/>
      <c r="K4919" s="241"/>
      <c r="L4919" s="239"/>
      <c r="M4919" s="244"/>
      <c r="N4919" s="245" t="str">
        <f t="shared" ca="1" si="533"/>
        <v/>
      </c>
      <c r="O4919" s="239"/>
      <c r="P4919" s="244"/>
      <c r="Q4919" s="245" t="str">
        <f t="shared" si="534"/>
        <v/>
      </c>
      <c r="U4919" s="246" t="str">
        <f>IFERROR(VLOOKUP(C4919,'BASE EQUIPOS'!$G$8:$O$22,9,0)," ")</f>
        <v xml:space="preserve"> </v>
      </c>
      <c r="V4919" s="232" t="str">
        <f t="shared" si="536"/>
        <v/>
      </c>
      <c r="W4919" s="232" t="str">
        <f t="shared" si="537"/>
        <v/>
      </c>
      <c r="X4919" s="232" t="str">
        <f>IFERROR(VLOOKUP(W4919,Datos!$P$4:$Q$18,2,0),"")</f>
        <v/>
      </c>
      <c r="Y4919" s="232" t="str">
        <f t="shared" si="538"/>
        <v/>
      </c>
      <c r="AA4919" s="314" t="str">
        <f t="shared" ca="1" si="535"/>
        <v/>
      </c>
    </row>
    <row r="4920" spans="1:27" x14ac:dyDescent="0.3">
      <c r="A4920" s="238"/>
      <c r="B4920" s="241" t="str">
        <f t="shared" si="539"/>
        <v/>
      </c>
      <c r="C4920" s="239"/>
      <c r="D4920" s="240" t="str">
        <f>IF(C4920&lt;&gt;"",VLOOKUP(C4920,'BASE EQUIPOS'!$G$8:$H$22,2,0),"")</f>
        <v/>
      </c>
      <c r="E4920" s="241" t="str">
        <f>IF(C4920&lt;&gt;"",VLOOKUP(C4920,'BASE EQUIPOS'!$G$8:$I$22,3,0),"")</f>
        <v/>
      </c>
      <c r="F4920" s="241" t="str">
        <f>IF(C4920&lt;&gt;"",VLOOKUP(C4920,'BASE EQUIPOS'!$G$8:$J$22,4,0),"")</f>
        <v/>
      </c>
      <c r="G4920" s="242"/>
      <c r="H4920" s="233"/>
      <c r="I4920" s="241"/>
      <c r="J4920" s="241"/>
      <c r="K4920" s="241"/>
      <c r="L4920" s="239"/>
      <c r="M4920" s="244"/>
      <c r="N4920" s="245" t="str">
        <f t="shared" ca="1" si="533"/>
        <v/>
      </c>
      <c r="O4920" s="239"/>
      <c r="P4920" s="244"/>
      <c r="Q4920" s="245" t="str">
        <f t="shared" si="534"/>
        <v/>
      </c>
      <c r="U4920" s="246" t="str">
        <f>IFERROR(VLOOKUP(C4920,'BASE EQUIPOS'!$G$8:$O$22,9,0)," ")</f>
        <v xml:space="preserve"> </v>
      </c>
      <c r="V4920" s="232" t="str">
        <f t="shared" si="536"/>
        <v/>
      </c>
      <c r="W4920" s="232" t="str">
        <f t="shared" si="537"/>
        <v/>
      </c>
      <c r="X4920" s="232" t="str">
        <f>IFERROR(VLOOKUP(W4920,Datos!$P$4:$Q$18,2,0),"")</f>
        <v/>
      </c>
      <c r="Y4920" s="232" t="str">
        <f t="shared" si="538"/>
        <v/>
      </c>
      <c r="AA4920" s="314" t="str">
        <f t="shared" ca="1" si="535"/>
        <v/>
      </c>
    </row>
    <row r="4921" spans="1:27" x14ac:dyDescent="0.3">
      <c r="A4921" s="238"/>
      <c r="B4921" s="241" t="str">
        <f t="shared" si="539"/>
        <v/>
      </c>
      <c r="C4921" s="239"/>
      <c r="D4921" s="240" t="str">
        <f>IF(C4921&lt;&gt;"",VLOOKUP(C4921,'BASE EQUIPOS'!$G$8:$H$22,2,0),"")</f>
        <v/>
      </c>
      <c r="E4921" s="241" t="str">
        <f>IF(C4921&lt;&gt;"",VLOOKUP(C4921,'BASE EQUIPOS'!$G$8:$I$22,3,0),"")</f>
        <v/>
      </c>
      <c r="F4921" s="241" t="str">
        <f>IF(C4921&lt;&gt;"",VLOOKUP(C4921,'BASE EQUIPOS'!$G$8:$J$22,4,0),"")</f>
        <v/>
      </c>
      <c r="G4921" s="242"/>
      <c r="H4921" s="233"/>
      <c r="I4921" s="241"/>
      <c r="J4921" s="241"/>
      <c r="K4921" s="241"/>
      <c r="L4921" s="239"/>
      <c r="M4921" s="244"/>
      <c r="N4921" s="245" t="str">
        <f t="shared" ca="1" si="533"/>
        <v/>
      </c>
      <c r="O4921" s="239"/>
      <c r="P4921" s="244"/>
      <c r="Q4921" s="245" t="str">
        <f t="shared" si="534"/>
        <v/>
      </c>
      <c r="U4921" s="246" t="str">
        <f>IFERROR(VLOOKUP(C4921,'BASE EQUIPOS'!$G$8:$O$22,9,0)," ")</f>
        <v xml:space="preserve"> </v>
      </c>
      <c r="V4921" s="232" t="str">
        <f t="shared" si="536"/>
        <v/>
      </c>
      <c r="W4921" s="232" t="str">
        <f t="shared" si="537"/>
        <v/>
      </c>
      <c r="X4921" s="232" t="str">
        <f>IFERROR(VLOOKUP(W4921,Datos!$P$4:$Q$18,2,0),"")</f>
        <v/>
      </c>
      <c r="Y4921" s="232" t="str">
        <f t="shared" si="538"/>
        <v/>
      </c>
      <c r="AA4921" s="314" t="str">
        <f t="shared" ca="1" si="535"/>
        <v/>
      </c>
    </row>
    <row r="4922" spans="1:27" x14ac:dyDescent="0.3">
      <c r="A4922" s="238"/>
      <c r="B4922" s="241" t="str">
        <f t="shared" si="539"/>
        <v/>
      </c>
      <c r="C4922" s="239"/>
      <c r="D4922" s="240" t="str">
        <f>IF(C4922&lt;&gt;"",VLOOKUP(C4922,'BASE EQUIPOS'!$G$8:$H$22,2,0),"")</f>
        <v/>
      </c>
      <c r="E4922" s="241" t="str">
        <f>IF(C4922&lt;&gt;"",VLOOKUP(C4922,'BASE EQUIPOS'!$G$8:$I$22,3,0),"")</f>
        <v/>
      </c>
      <c r="F4922" s="241" t="str">
        <f>IF(C4922&lt;&gt;"",VLOOKUP(C4922,'BASE EQUIPOS'!$G$8:$J$22,4,0),"")</f>
        <v/>
      </c>
      <c r="G4922" s="242"/>
      <c r="H4922" s="233"/>
      <c r="I4922" s="241"/>
      <c r="J4922" s="241"/>
      <c r="K4922" s="241"/>
      <c r="L4922" s="239"/>
      <c r="M4922" s="244"/>
      <c r="N4922" s="245" t="str">
        <f t="shared" ca="1" si="533"/>
        <v/>
      </c>
      <c r="O4922" s="239"/>
      <c r="P4922" s="244"/>
      <c r="Q4922" s="245" t="str">
        <f t="shared" si="534"/>
        <v/>
      </c>
      <c r="U4922" s="246" t="str">
        <f>IFERROR(VLOOKUP(C4922,'BASE EQUIPOS'!$G$8:$O$22,9,0)," ")</f>
        <v xml:space="preserve"> </v>
      </c>
      <c r="V4922" s="232" t="str">
        <f t="shared" si="536"/>
        <v/>
      </c>
      <c r="W4922" s="232" t="str">
        <f t="shared" si="537"/>
        <v/>
      </c>
      <c r="X4922" s="232" t="str">
        <f>IFERROR(VLOOKUP(W4922,Datos!$P$4:$Q$18,2,0),"")</f>
        <v/>
      </c>
      <c r="Y4922" s="232" t="str">
        <f t="shared" si="538"/>
        <v/>
      </c>
      <c r="AA4922" s="314" t="str">
        <f t="shared" ca="1" si="535"/>
        <v/>
      </c>
    </row>
    <row r="4923" spans="1:27" x14ac:dyDescent="0.3">
      <c r="A4923" s="238"/>
      <c r="B4923" s="241" t="str">
        <f t="shared" si="539"/>
        <v/>
      </c>
      <c r="C4923" s="239"/>
      <c r="D4923" s="240" t="str">
        <f>IF(C4923&lt;&gt;"",VLOOKUP(C4923,'BASE EQUIPOS'!$G$8:$H$22,2,0),"")</f>
        <v/>
      </c>
      <c r="E4923" s="241" t="str">
        <f>IF(C4923&lt;&gt;"",VLOOKUP(C4923,'BASE EQUIPOS'!$G$8:$I$22,3,0),"")</f>
        <v/>
      </c>
      <c r="F4923" s="241" t="str">
        <f>IF(C4923&lt;&gt;"",VLOOKUP(C4923,'BASE EQUIPOS'!$G$8:$J$22,4,0),"")</f>
        <v/>
      </c>
      <c r="G4923" s="242"/>
      <c r="H4923" s="233"/>
      <c r="I4923" s="241"/>
      <c r="J4923" s="241"/>
      <c r="K4923" s="241"/>
      <c r="L4923" s="239"/>
      <c r="M4923" s="244"/>
      <c r="N4923" s="245" t="str">
        <f t="shared" ca="1" si="533"/>
        <v/>
      </c>
      <c r="O4923" s="239"/>
      <c r="P4923" s="244"/>
      <c r="Q4923" s="245" t="str">
        <f t="shared" si="534"/>
        <v/>
      </c>
      <c r="U4923" s="246" t="str">
        <f>IFERROR(VLOOKUP(C4923,'BASE EQUIPOS'!$G$8:$O$22,9,0)," ")</f>
        <v xml:space="preserve"> </v>
      </c>
      <c r="V4923" s="232" t="str">
        <f t="shared" si="536"/>
        <v/>
      </c>
      <c r="W4923" s="232" t="str">
        <f t="shared" si="537"/>
        <v/>
      </c>
      <c r="X4923" s="232" t="str">
        <f>IFERROR(VLOOKUP(W4923,Datos!$P$4:$Q$18,2,0),"")</f>
        <v/>
      </c>
      <c r="Y4923" s="232" t="str">
        <f t="shared" si="538"/>
        <v/>
      </c>
      <c r="AA4923" s="314" t="str">
        <f t="shared" ca="1" si="535"/>
        <v/>
      </c>
    </row>
    <row r="4924" spans="1:27" x14ac:dyDescent="0.3">
      <c r="A4924" s="238"/>
      <c r="B4924" s="241" t="str">
        <f t="shared" si="539"/>
        <v/>
      </c>
      <c r="C4924" s="239"/>
      <c r="D4924" s="240" t="str">
        <f>IF(C4924&lt;&gt;"",VLOOKUP(C4924,'BASE EQUIPOS'!$G$8:$H$22,2,0),"")</f>
        <v/>
      </c>
      <c r="E4924" s="241" t="str">
        <f>IF(C4924&lt;&gt;"",VLOOKUP(C4924,'BASE EQUIPOS'!$G$8:$I$22,3,0),"")</f>
        <v/>
      </c>
      <c r="F4924" s="241" t="str">
        <f>IF(C4924&lt;&gt;"",VLOOKUP(C4924,'BASE EQUIPOS'!$G$8:$J$22,4,0),"")</f>
        <v/>
      </c>
      <c r="G4924" s="242"/>
      <c r="H4924" s="233"/>
      <c r="I4924" s="241"/>
      <c r="J4924" s="241"/>
      <c r="K4924" s="241"/>
      <c r="L4924" s="239"/>
      <c r="M4924" s="244"/>
      <c r="N4924" s="245" t="str">
        <f t="shared" ca="1" si="533"/>
        <v/>
      </c>
      <c r="O4924" s="239"/>
      <c r="P4924" s="244"/>
      <c r="Q4924" s="245" t="str">
        <f t="shared" si="534"/>
        <v/>
      </c>
      <c r="U4924" s="246" t="str">
        <f>IFERROR(VLOOKUP(C4924,'BASE EQUIPOS'!$G$8:$O$22,9,0)," ")</f>
        <v xml:space="preserve"> </v>
      </c>
      <c r="V4924" s="232" t="str">
        <f t="shared" si="536"/>
        <v/>
      </c>
      <c r="W4924" s="232" t="str">
        <f t="shared" si="537"/>
        <v/>
      </c>
      <c r="X4924" s="232" t="str">
        <f>IFERROR(VLOOKUP(W4924,Datos!$P$4:$Q$18,2,0),"")</f>
        <v/>
      </c>
      <c r="Y4924" s="232" t="str">
        <f t="shared" si="538"/>
        <v/>
      </c>
      <c r="AA4924" s="314" t="str">
        <f t="shared" ca="1" si="535"/>
        <v/>
      </c>
    </row>
    <row r="4925" spans="1:27" x14ac:dyDescent="0.3">
      <c r="A4925" s="238"/>
      <c r="B4925" s="241" t="str">
        <f t="shared" si="539"/>
        <v/>
      </c>
      <c r="C4925" s="239"/>
      <c r="D4925" s="240" t="str">
        <f>IF(C4925&lt;&gt;"",VLOOKUP(C4925,'BASE EQUIPOS'!$G$8:$H$22,2,0),"")</f>
        <v/>
      </c>
      <c r="E4925" s="241" t="str">
        <f>IF(C4925&lt;&gt;"",VLOOKUP(C4925,'BASE EQUIPOS'!$G$8:$I$22,3,0),"")</f>
        <v/>
      </c>
      <c r="F4925" s="241" t="str">
        <f>IF(C4925&lt;&gt;"",VLOOKUP(C4925,'BASE EQUIPOS'!$G$8:$J$22,4,0),"")</f>
        <v/>
      </c>
      <c r="G4925" s="242"/>
      <c r="H4925" s="233"/>
      <c r="I4925" s="241"/>
      <c r="J4925" s="241"/>
      <c r="K4925" s="241"/>
      <c r="L4925" s="239"/>
      <c r="M4925" s="244"/>
      <c r="N4925" s="245" t="str">
        <f t="shared" ca="1" si="533"/>
        <v/>
      </c>
      <c r="O4925" s="239"/>
      <c r="P4925" s="244"/>
      <c r="Q4925" s="245" t="str">
        <f t="shared" si="534"/>
        <v/>
      </c>
      <c r="U4925" s="246" t="str">
        <f>IFERROR(VLOOKUP(C4925,'BASE EQUIPOS'!$G$8:$O$22,9,0)," ")</f>
        <v xml:space="preserve"> </v>
      </c>
      <c r="V4925" s="232" t="str">
        <f t="shared" si="536"/>
        <v/>
      </c>
      <c r="W4925" s="232" t="str">
        <f t="shared" si="537"/>
        <v/>
      </c>
      <c r="X4925" s="232" t="str">
        <f>IFERROR(VLOOKUP(W4925,Datos!$P$4:$Q$18,2,0),"")</f>
        <v/>
      </c>
      <c r="Y4925" s="232" t="str">
        <f t="shared" si="538"/>
        <v/>
      </c>
      <c r="AA4925" s="314" t="str">
        <f t="shared" ca="1" si="535"/>
        <v/>
      </c>
    </row>
    <row r="4926" spans="1:27" x14ac:dyDescent="0.3">
      <c r="A4926" s="238"/>
      <c r="B4926" s="241" t="str">
        <f t="shared" si="539"/>
        <v/>
      </c>
      <c r="C4926" s="239"/>
      <c r="D4926" s="240" t="str">
        <f>IF(C4926&lt;&gt;"",VLOOKUP(C4926,'BASE EQUIPOS'!$G$8:$H$22,2,0),"")</f>
        <v/>
      </c>
      <c r="E4926" s="241" t="str">
        <f>IF(C4926&lt;&gt;"",VLOOKUP(C4926,'BASE EQUIPOS'!$G$8:$I$22,3,0),"")</f>
        <v/>
      </c>
      <c r="F4926" s="241" t="str">
        <f>IF(C4926&lt;&gt;"",VLOOKUP(C4926,'BASE EQUIPOS'!$G$8:$J$22,4,0),"")</f>
        <v/>
      </c>
      <c r="G4926" s="242"/>
      <c r="H4926" s="233"/>
      <c r="I4926" s="241"/>
      <c r="J4926" s="241"/>
      <c r="K4926" s="241"/>
      <c r="L4926" s="239"/>
      <c r="M4926" s="244"/>
      <c r="N4926" s="245" t="str">
        <f t="shared" ca="1" si="533"/>
        <v/>
      </c>
      <c r="O4926" s="239"/>
      <c r="P4926" s="244"/>
      <c r="Q4926" s="245" t="str">
        <f t="shared" si="534"/>
        <v/>
      </c>
      <c r="U4926" s="246" t="str">
        <f>IFERROR(VLOOKUP(C4926,'BASE EQUIPOS'!$G$8:$O$22,9,0)," ")</f>
        <v xml:space="preserve"> </v>
      </c>
      <c r="V4926" s="232" t="str">
        <f t="shared" si="536"/>
        <v/>
      </c>
      <c r="W4926" s="232" t="str">
        <f t="shared" si="537"/>
        <v/>
      </c>
      <c r="X4926" s="232" t="str">
        <f>IFERROR(VLOOKUP(W4926,Datos!$P$4:$Q$18,2,0),"")</f>
        <v/>
      </c>
      <c r="Y4926" s="232" t="str">
        <f t="shared" si="538"/>
        <v/>
      </c>
      <c r="AA4926" s="314" t="str">
        <f t="shared" ca="1" si="535"/>
        <v/>
      </c>
    </row>
    <row r="4927" spans="1:27" x14ac:dyDescent="0.3">
      <c r="A4927" s="238"/>
      <c r="B4927" s="241" t="str">
        <f t="shared" si="539"/>
        <v/>
      </c>
      <c r="C4927" s="239"/>
      <c r="D4927" s="240" t="str">
        <f>IF(C4927&lt;&gt;"",VLOOKUP(C4927,'BASE EQUIPOS'!$G$8:$H$22,2,0),"")</f>
        <v/>
      </c>
      <c r="E4927" s="241" t="str">
        <f>IF(C4927&lt;&gt;"",VLOOKUP(C4927,'BASE EQUIPOS'!$G$8:$I$22,3,0),"")</f>
        <v/>
      </c>
      <c r="F4927" s="241" t="str">
        <f>IF(C4927&lt;&gt;"",VLOOKUP(C4927,'BASE EQUIPOS'!$G$8:$J$22,4,0),"")</f>
        <v/>
      </c>
      <c r="G4927" s="242"/>
      <c r="H4927" s="233"/>
      <c r="I4927" s="241"/>
      <c r="J4927" s="241"/>
      <c r="K4927" s="241"/>
      <c r="L4927" s="239"/>
      <c r="M4927" s="244"/>
      <c r="N4927" s="245" t="str">
        <f t="shared" ca="1" si="533"/>
        <v/>
      </c>
      <c r="O4927" s="239"/>
      <c r="P4927" s="244"/>
      <c r="Q4927" s="245" t="str">
        <f t="shared" si="534"/>
        <v/>
      </c>
      <c r="U4927" s="246" t="str">
        <f>IFERROR(VLOOKUP(C4927,'BASE EQUIPOS'!$G$8:$O$22,9,0)," ")</f>
        <v xml:space="preserve"> </v>
      </c>
      <c r="V4927" s="232" t="str">
        <f t="shared" si="536"/>
        <v/>
      </c>
      <c r="W4927" s="232" t="str">
        <f t="shared" si="537"/>
        <v/>
      </c>
      <c r="X4927" s="232" t="str">
        <f>IFERROR(VLOOKUP(W4927,Datos!$P$4:$Q$18,2,0),"")</f>
        <v/>
      </c>
      <c r="Y4927" s="232" t="str">
        <f t="shared" si="538"/>
        <v/>
      </c>
      <c r="AA4927" s="314" t="str">
        <f t="shared" ca="1" si="535"/>
        <v/>
      </c>
    </row>
    <row r="4928" spans="1:27" x14ac:dyDescent="0.3">
      <c r="A4928" s="238"/>
      <c r="B4928" s="241" t="str">
        <f t="shared" si="539"/>
        <v/>
      </c>
      <c r="C4928" s="239"/>
      <c r="D4928" s="240" t="str">
        <f>IF(C4928&lt;&gt;"",VLOOKUP(C4928,'BASE EQUIPOS'!$G$8:$H$22,2,0),"")</f>
        <v/>
      </c>
      <c r="E4928" s="241" t="str">
        <f>IF(C4928&lt;&gt;"",VLOOKUP(C4928,'BASE EQUIPOS'!$G$8:$I$22,3,0),"")</f>
        <v/>
      </c>
      <c r="F4928" s="241" t="str">
        <f>IF(C4928&lt;&gt;"",VLOOKUP(C4928,'BASE EQUIPOS'!$G$8:$J$22,4,0),"")</f>
        <v/>
      </c>
      <c r="G4928" s="242"/>
      <c r="H4928" s="233"/>
      <c r="I4928" s="241"/>
      <c r="J4928" s="241"/>
      <c r="K4928" s="241"/>
      <c r="L4928" s="239"/>
      <c r="M4928" s="244"/>
      <c r="N4928" s="245" t="str">
        <f t="shared" ca="1" si="533"/>
        <v/>
      </c>
      <c r="O4928" s="239"/>
      <c r="P4928" s="244"/>
      <c r="Q4928" s="245" t="str">
        <f t="shared" si="534"/>
        <v/>
      </c>
      <c r="U4928" s="246" t="str">
        <f>IFERROR(VLOOKUP(C4928,'BASE EQUIPOS'!$G$8:$O$22,9,0)," ")</f>
        <v xml:space="preserve"> </v>
      </c>
      <c r="V4928" s="232" t="str">
        <f t="shared" si="536"/>
        <v/>
      </c>
      <c r="W4928" s="232" t="str">
        <f t="shared" si="537"/>
        <v/>
      </c>
      <c r="X4928" s="232" t="str">
        <f>IFERROR(VLOOKUP(W4928,Datos!$P$4:$Q$18,2,0),"")</f>
        <v/>
      </c>
      <c r="Y4928" s="232" t="str">
        <f t="shared" si="538"/>
        <v/>
      </c>
      <c r="AA4928" s="314" t="str">
        <f t="shared" ca="1" si="535"/>
        <v/>
      </c>
    </row>
    <row r="4929" spans="1:27" x14ac:dyDescent="0.3">
      <c r="A4929" s="238"/>
      <c r="B4929" s="241" t="str">
        <f t="shared" si="539"/>
        <v/>
      </c>
      <c r="C4929" s="239"/>
      <c r="D4929" s="240" t="str">
        <f>IF(C4929&lt;&gt;"",VLOOKUP(C4929,'BASE EQUIPOS'!$G$8:$H$22,2,0),"")</f>
        <v/>
      </c>
      <c r="E4929" s="241" t="str">
        <f>IF(C4929&lt;&gt;"",VLOOKUP(C4929,'BASE EQUIPOS'!$G$8:$I$22,3,0),"")</f>
        <v/>
      </c>
      <c r="F4929" s="241" t="str">
        <f>IF(C4929&lt;&gt;"",VLOOKUP(C4929,'BASE EQUIPOS'!$G$8:$J$22,4,0),"")</f>
        <v/>
      </c>
      <c r="G4929" s="242"/>
      <c r="H4929" s="233"/>
      <c r="I4929" s="241"/>
      <c r="J4929" s="241"/>
      <c r="K4929" s="241"/>
      <c r="L4929" s="239"/>
      <c r="M4929" s="244"/>
      <c r="N4929" s="245" t="str">
        <f t="shared" ca="1" si="533"/>
        <v/>
      </c>
      <c r="O4929" s="239"/>
      <c r="P4929" s="244"/>
      <c r="Q4929" s="245" t="str">
        <f t="shared" si="534"/>
        <v/>
      </c>
      <c r="U4929" s="246" t="str">
        <f>IFERROR(VLOOKUP(C4929,'BASE EQUIPOS'!$G$8:$O$22,9,0)," ")</f>
        <v xml:space="preserve"> </v>
      </c>
      <c r="V4929" s="232" t="str">
        <f t="shared" si="536"/>
        <v/>
      </c>
      <c r="W4929" s="232" t="str">
        <f t="shared" si="537"/>
        <v/>
      </c>
      <c r="X4929" s="232" t="str">
        <f>IFERROR(VLOOKUP(W4929,Datos!$P$4:$Q$18,2,0),"")</f>
        <v/>
      </c>
      <c r="Y4929" s="232" t="str">
        <f t="shared" si="538"/>
        <v/>
      </c>
      <c r="AA4929" s="314" t="str">
        <f t="shared" ca="1" si="535"/>
        <v/>
      </c>
    </row>
    <row r="4930" spans="1:27" x14ac:dyDescent="0.3">
      <c r="A4930" s="238"/>
      <c r="B4930" s="241" t="str">
        <f t="shared" si="539"/>
        <v/>
      </c>
      <c r="C4930" s="239"/>
      <c r="D4930" s="240" t="str">
        <f>IF(C4930&lt;&gt;"",VLOOKUP(C4930,'BASE EQUIPOS'!$G$8:$H$22,2,0),"")</f>
        <v/>
      </c>
      <c r="E4930" s="241" t="str">
        <f>IF(C4930&lt;&gt;"",VLOOKUP(C4930,'BASE EQUIPOS'!$G$8:$I$22,3,0),"")</f>
        <v/>
      </c>
      <c r="F4930" s="241" t="str">
        <f>IF(C4930&lt;&gt;"",VLOOKUP(C4930,'BASE EQUIPOS'!$G$8:$J$22,4,0),"")</f>
        <v/>
      </c>
      <c r="G4930" s="242"/>
      <c r="H4930" s="233"/>
      <c r="I4930" s="241"/>
      <c r="J4930" s="241"/>
      <c r="K4930" s="241"/>
      <c r="L4930" s="239"/>
      <c r="M4930" s="244"/>
      <c r="N4930" s="245" t="str">
        <f t="shared" ca="1" si="533"/>
        <v/>
      </c>
      <c r="O4930" s="239"/>
      <c r="P4930" s="244"/>
      <c r="Q4930" s="245" t="str">
        <f t="shared" si="534"/>
        <v/>
      </c>
      <c r="U4930" s="246" t="str">
        <f>IFERROR(VLOOKUP(C4930,'BASE EQUIPOS'!$G$8:$O$22,9,0)," ")</f>
        <v xml:space="preserve"> </v>
      </c>
      <c r="V4930" s="232" t="str">
        <f t="shared" si="536"/>
        <v/>
      </c>
      <c r="W4930" s="232" t="str">
        <f t="shared" si="537"/>
        <v/>
      </c>
      <c r="X4930" s="232" t="str">
        <f>IFERROR(VLOOKUP(W4930,Datos!$P$4:$Q$18,2,0),"")</f>
        <v/>
      </c>
      <c r="Y4930" s="232" t="str">
        <f t="shared" si="538"/>
        <v/>
      </c>
      <c r="AA4930" s="314" t="str">
        <f t="shared" ca="1" si="535"/>
        <v/>
      </c>
    </row>
    <row r="4931" spans="1:27" x14ac:dyDescent="0.3">
      <c r="A4931" s="238"/>
      <c r="B4931" s="241" t="str">
        <f t="shared" si="539"/>
        <v/>
      </c>
      <c r="C4931" s="239"/>
      <c r="D4931" s="240" t="str">
        <f>IF(C4931&lt;&gt;"",VLOOKUP(C4931,'BASE EQUIPOS'!$G$8:$H$22,2,0),"")</f>
        <v/>
      </c>
      <c r="E4931" s="241" t="str">
        <f>IF(C4931&lt;&gt;"",VLOOKUP(C4931,'BASE EQUIPOS'!$G$8:$I$22,3,0),"")</f>
        <v/>
      </c>
      <c r="F4931" s="241" t="str">
        <f>IF(C4931&lt;&gt;"",VLOOKUP(C4931,'BASE EQUIPOS'!$G$8:$J$22,4,0),"")</f>
        <v/>
      </c>
      <c r="G4931" s="242"/>
      <c r="H4931" s="233"/>
      <c r="I4931" s="241"/>
      <c r="J4931" s="241"/>
      <c r="K4931" s="241"/>
      <c r="L4931" s="239"/>
      <c r="M4931" s="244"/>
      <c r="N4931" s="245" t="str">
        <f t="shared" ca="1" si="533"/>
        <v/>
      </c>
      <c r="O4931" s="239"/>
      <c r="P4931" s="244"/>
      <c r="Q4931" s="245" t="str">
        <f t="shared" si="534"/>
        <v/>
      </c>
      <c r="U4931" s="246" t="str">
        <f>IFERROR(VLOOKUP(C4931,'BASE EQUIPOS'!$G$8:$O$22,9,0)," ")</f>
        <v xml:space="preserve"> </v>
      </c>
      <c r="V4931" s="232" t="str">
        <f t="shared" si="536"/>
        <v/>
      </c>
      <c r="W4931" s="232" t="str">
        <f t="shared" si="537"/>
        <v/>
      </c>
      <c r="X4931" s="232" t="str">
        <f>IFERROR(VLOOKUP(W4931,Datos!$P$4:$Q$18,2,0),"")</f>
        <v/>
      </c>
      <c r="Y4931" s="232" t="str">
        <f t="shared" si="538"/>
        <v/>
      </c>
      <c r="AA4931" s="314" t="str">
        <f t="shared" ca="1" si="535"/>
        <v/>
      </c>
    </row>
    <row r="4932" spans="1:27" x14ac:dyDescent="0.3">
      <c r="A4932" s="238"/>
      <c r="B4932" s="241" t="str">
        <f t="shared" si="539"/>
        <v/>
      </c>
      <c r="C4932" s="239"/>
      <c r="D4932" s="240" t="str">
        <f>IF(C4932&lt;&gt;"",VLOOKUP(C4932,'BASE EQUIPOS'!$G$8:$H$22,2,0),"")</f>
        <v/>
      </c>
      <c r="E4932" s="241" t="str">
        <f>IF(C4932&lt;&gt;"",VLOOKUP(C4932,'BASE EQUIPOS'!$G$8:$I$22,3,0),"")</f>
        <v/>
      </c>
      <c r="F4932" s="241" t="str">
        <f>IF(C4932&lt;&gt;"",VLOOKUP(C4932,'BASE EQUIPOS'!$G$8:$J$22,4,0),"")</f>
        <v/>
      </c>
      <c r="G4932" s="242"/>
      <c r="H4932" s="233"/>
      <c r="I4932" s="241"/>
      <c r="J4932" s="241"/>
      <c r="K4932" s="241"/>
      <c r="L4932" s="239"/>
      <c r="M4932" s="244"/>
      <c r="N4932" s="245" t="str">
        <f t="shared" ca="1" si="533"/>
        <v/>
      </c>
      <c r="O4932" s="239"/>
      <c r="P4932" s="244"/>
      <c r="Q4932" s="245" t="str">
        <f t="shared" si="534"/>
        <v/>
      </c>
      <c r="U4932" s="246" t="str">
        <f>IFERROR(VLOOKUP(C4932,'BASE EQUIPOS'!$G$8:$O$22,9,0)," ")</f>
        <v xml:space="preserve"> </v>
      </c>
      <c r="V4932" s="232" t="str">
        <f t="shared" si="536"/>
        <v/>
      </c>
      <c r="W4932" s="232" t="str">
        <f t="shared" si="537"/>
        <v/>
      </c>
      <c r="X4932" s="232" t="str">
        <f>IFERROR(VLOOKUP(W4932,Datos!$P$4:$Q$18,2,0),"")</f>
        <v/>
      </c>
      <c r="Y4932" s="232" t="str">
        <f t="shared" si="538"/>
        <v/>
      </c>
      <c r="AA4932" s="314" t="str">
        <f t="shared" ca="1" si="535"/>
        <v/>
      </c>
    </row>
    <row r="4933" spans="1:27" x14ac:dyDescent="0.3">
      <c r="A4933" s="238"/>
      <c r="B4933" s="241" t="str">
        <f t="shared" si="539"/>
        <v/>
      </c>
      <c r="C4933" s="239"/>
      <c r="D4933" s="240" t="str">
        <f>IF(C4933&lt;&gt;"",VLOOKUP(C4933,'BASE EQUIPOS'!$G$8:$H$22,2,0),"")</f>
        <v/>
      </c>
      <c r="E4933" s="241" t="str">
        <f>IF(C4933&lt;&gt;"",VLOOKUP(C4933,'BASE EQUIPOS'!$G$8:$I$22,3,0),"")</f>
        <v/>
      </c>
      <c r="F4933" s="241" t="str">
        <f>IF(C4933&lt;&gt;"",VLOOKUP(C4933,'BASE EQUIPOS'!$G$8:$J$22,4,0),"")</f>
        <v/>
      </c>
      <c r="G4933" s="242"/>
      <c r="H4933" s="233"/>
      <c r="I4933" s="241"/>
      <c r="J4933" s="241"/>
      <c r="K4933" s="241"/>
      <c r="L4933" s="239"/>
      <c r="M4933" s="244"/>
      <c r="N4933" s="245" t="str">
        <f t="shared" ca="1" si="533"/>
        <v/>
      </c>
      <c r="O4933" s="239"/>
      <c r="P4933" s="244"/>
      <c r="Q4933" s="245" t="str">
        <f t="shared" si="534"/>
        <v/>
      </c>
      <c r="U4933" s="246" t="str">
        <f>IFERROR(VLOOKUP(C4933,'BASE EQUIPOS'!$G$8:$O$22,9,0)," ")</f>
        <v xml:space="preserve"> </v>
      </c>
      <c r="V4933" s="232" t="str">
        <f t="shared" si="536"/>
        <v/>
      </c>
      <c r="W4933" s="232" t="str">
        <f t="shared" si="537"/>
        <v/>
      </c>
      <c r="X4933" s="232" t="str">
        <f>IFERROR(VLOOKUP(W4933,Datos!$P$4:$Q$18,2,0),"")</f>
        <v/>
      </c>
      <c r="Y4933" s="232" t="str">
        <f t="shared" si="538"/>
        <v/>
      </c>
      <c r="AA4933" s="314" t="str">
        <f t="shared" ca="1" si="535"/>
        <v/>
      </c>
    </row>
    <row r="4934" spans="1:27" x14ac:dyDescent="0.3">
      <c r="A4934" s="238"/>
      <c r="B4934" s="241" t="str">
        <f t="shared" si="539"/>
        <v/>
      </c>
      <c r="C4934" s="239"/>
      <c r="D4934" s="240" t="str">
        <f>IF(C4934&lt;&gt;"",VLOOKUP(C4934,'BASE EQUIPOS'!$G$8:$H$22,2,0),"")</f>
        <v/>
      </c>
      <c r="E4934" s="241" t="str">
        <f>IF(C4934&lt;&gt;"",VLOOKUP(C4934,'BASE EQUIPOS'!$G$8:$I$22,3,0),"")</f>
        <v/>
      </c>
      <c r="F4934" s="241" t="str">
        <f>IF(C4934&lt;&gt;"",VLOOKUP(C4934,'BASE EQUIPOS'!$G$8:$J$22,4,0),"")</f>
        <v/>
      </c>
      <c r="G4934" s="242"/>
      <c r="H4934" s="233"/>
      <c r="I4934" s="241"/>
      <c r="J4934" s="241"/>
      <c r="K4934" s="241"/>
      <c r="L4934" s="239"/>
      <c r="M4934" s="244"/>
      <c r="N4934" s="245" t="str">
        <f t="shared" ca="1" si="533"/>
        <v/>
      </c>
      <c r="O4934" s="239"/>
      <c r="P4934" s="244"/>
      <c r="Q4934" s="245" t="str">
        <f t="shared" si="534"/>
        <v/>
      </c>
      <c r="U4934" s="246" t="str">
        <f>IFERROR(VLOOKUP(C4934,'BASE EQUIPOS'!$G$8:$O$22,9,0)," ")</f>
        <v xml:space="preserve"> </v>
      </c>
      <c r="V4934" s="232" t="str">
        <f t="shared" si="536"/>
        <v/>
      </c>
      <c r="W4934" s="232" t="str">
        <f t="shared" si="537"/>
        <v/>
      </c>
      <c r="X4934" s="232" t="str">
        <f>IFERROR(VLOOKUP(W4934,Datos!$P$4:$Q$18,2,0),"")</f>
        <v/>
      </c>
      <c r="Y4934" s="232" t="str">
        <f t="shared" si="538"/>
        <v/>
      </c>
      <c r="AA4934" s="314" t="str">
        <f t="shared" ca="1" si="535"/>
        <v/>
      </c>
    </row>
    <row r="4935" spans="1:27" x14ac:dyDescent="0.3">
      <c r="A4935" s="238"/>
      <c r="B4935" s="241" t="str">
        <f t="shared" si="539"/>
        <v/>
      </c>
      <c r="C4935" s="239"/>
      <c r="D4935" s="240" t="str">
        <f>IF(C4935&lt;&gt;"",VLOOKUP(C4935,'BASE EQUIPOS'!$G$8:$H$22,2,0),"")</f>
        <v/>
      </c>
      <c r="E4935" s="241" t="str">
        <f>IF(C4935&lt;&gt;"",VLOOKUP(C4935,'BASE EQUIPOS'!$G$8:$I$22,3,0),"")</f>
        <v/>
      </c>
      <c r="F4935" s="241" t="str">
        <f>IF(C4935&lt;&gt;"",VLOOKUP(C4935,'BASE EQUIPOS'!$G$8:$J$22,4,0),"")</f>
        <v/>
      </c>
      <c r="G4935" s="242"/>
      <c r="H4935" s="233"/>
      <c r="I4935" s="241"/>
      <c r="J4935" s="241"/>
      <c r="K4935" s="241"/>
      <c r="L4935" s="239"/>
      <c r="M4935" s="244"/>
      <c r="N4935" s="245" t="str">
        <f t="shared" ca="1" si="533"/>
        <v/>
      </c>
      <c r="O4935" s="239"/>
      <c r="P4935" s="244"/>
      <c r="Q4935" s="245" t="str">
        <f t="shared" si="534"/>
        <v/>
      </c>
      <c r="U4935" s="246" t="str">
        <f>IFERROR(VLOOKUP(C4935,'BASE EQUIPOS'!$G$8:$O$22,9,0)," ")</f>
        <v xml:space="preserve"> </v>
      </c>
      <c r="V4935" s="232" t="str">
        <f t="shared" si="536"/>
        <v/>
      </c>
      <c r="W4935" s="232" t="str">
        <f t="shared" si="537"/>
        <v/>
      </c>
      <c r="X4935" s="232" t="str">
        <f>IFERROR(VLOOKUP(W4935,Datos!$P$4:$Q$18,2,0),"")</f>
        <v/>
      </c>
      <c r="Y4935" s="232" t="str">
        <f t="shared" si="538"/>
        <v/>
      </c>
      <c r="AA4935" s="314" t="str">
        <f t="shared" ca="1" si="535"/>
        <v/>
      </c>
    </row>
    <row r="4936" spans="1:27" x14ac:dyDescent="0.3">
      <c r="A4936" s="238"/>
      <c r="B4936" s="241" t="str">
        <f t="shared" si="539"/>
        <v/>
      </c>
      <c r="C4936" s="239"/>
      <c r="D4936" s="240" t="str">
        <f>IF(C4936&lt;&gt;"",VLOOKUP(C4936,'BASE EQUIPOS'!$G$8:$H$22,2,0),"")</f>
        <v/>
      </c>
      <c r="E4936" s="241" t="str">
        <f>IF(C4936&lt;&gt;"",VLOOKUP(C4936,'BASE EQUIPOS'!$G$8:$I$22,3,0),"")</f>
        <v/>
      </c>
      <c r="F4936" s="241" t="str">
        <f>IF(C4936&lt;&gt;"",VLOOKUP(C4936,'BASE EQUIPOS'!$G$8:$J$22,4,0),"")</f>
        <v/>
      </c>
      <c r="G4936" s="242"/>
      <c r="H4936" s="233"/>
      <c r="I4936" s="241"/>
      <c r="J4936" s="241"/>
      <c r="K4936" s="241"/>
      <c r="L4936" s="239"/>
      <c r="M4936" s="244"/>
      <c r="N4936" s="245" t="str">
        <f t="shared" ca="1" si="533"/>
        <v/>
      </c>
      <c r="O4936" s="239"/>
      <c r="P4936" s="244"/>
      <c r="Q4936" s="245" t="str">
        <f t="shared" si="534"/>
        <v/>
      </c>
      <c r="U4936" s="246" t="str">
        <f>IFERROR(VLOOKUP(C4936,'BASE EQUIPOS'!$G$8:$O$22,9,0)," ")</f>
        <v xml:space="preserve"> </v>
      </c>
      <c r="V4936" s="232" t="str">
        <f t="shared" si="536"/>
        <v/>
      </c>
      <c r="W4936" s="232" t="str">
        <f t="shared" si="537"/>
        <v/>
      </c>
      <c r="X4936" s="232" t="str">
        <f>IFERROR(VLOOKUP(W4936,Datos!$P$4:$Q$18,2,0),"")</f>
        <v/>
      </c>
      <c r="Y4936" s="232" t="str">
        <f t="shared" si="538"/>
        <v/>
      </c>
      <c r="AA4936" s="314" t="str">
        <f t="shared" ca="1" si="535"/>
        <v/>
      </c>
    </row>
    <row r="4937" spans="1:27" x14ac:dyDescent="0.3">
      <c r="A4937" s="238"/>
      <c r="B4937" s="241" t="str">
        <f t="shared" si="539"/>
        <v/>
      </c>
      <c r="C4937" s="239"/>
      <c r="D4937" s="240" t="str">
        <f>IF(C4937&lt;&gt;"",VLOOKUP(C4937,'BASE EQUIPOS'!$G$8:$H$22,2,0),"")</f>
        <v/>
      </c>
      <c r="E4937" s="241" t="str">
        <f>IF(C4937&lt;&gt;"",VLOOKUP(C4937,'BASE EQUIPOS'!$G$8:$I$22,3,0),"")</f>
        <v/>
      </c>
      <c r="F4937" s="241" t="str">
        <f>IF(C4937&lt;&gt;"",VLOOKUP(C4937,'BASE EQUIPOS'!$G$8:$J$22,4,0),"")</f>
        <v/>
      </c>
      <c r="G4937" s="242"/>
      <c r="H4937" s="233"/>
      <c r="I4937" s="241"/>
      <c r="J4937" s="241"/>
      <c r="K4937" s="241"/>
      <c r="L4937" s="239"/>
      <c r="M4937" s="244"/>
      <c r="N4937" s="245" t="str">
        <f t="shared" ca="1" si="533"/>
        <v/>
      </c>
      <c r="O4937" s="239"/>
      <c r="P4937" s="244"/>
      <c r="Q4937" s="245" t="str">
        <f t="shared" si="534"/>
        <v/>
      </c>
      <c r="U4937" s="246" t="str">
        <f>IFERROR(VLOOKUP(C4937,'BASE EQUIPOS'!$G$8:$O$22,9,0)," ")</f>
        <v xml:space="preserve"> </v>
      </c>
      <c r="V4937" s="232" t="str">
        <f t="shared" si="536"/>
        <v/>
      </c>
      <c r="W4937" s="232" t="str">
        <f t="shared" si="537"/>
        <v/>
      </c>
      <c r="X4937" s="232" t="str">
        <f>IFERROR(VLOOKUP(W4937,Datos!$P$4:$Q$18,2,0),"")</f>
        <v/>
      </c>
      <c r="Y4937" s="232" t="str">
        <f t="shared" si="538"/>
        <v/>
      </c>
      <c r="AA4937" s="314" t="str">
        <f t="shared" ca="1" si="535"/>
        <v/>
      </c>
    </row>
    <row r="4938" spans="1:27" x14ac:dyDescent="0.3">
      <c r="A4938" s="238"/>
      <c r="B4938" s="241" t="str">
        <f t="shared" si="539"/>
        <v/>
      </c>
      <c r="C4938" s="239"/>
      <c r="D4938" s="240" t="str">
        <f>IF(C4938&lt;&gt;"",VLOOKUP(C4938,'BASE EQUIPOS'!$G$8:$H$22,2,0),"")</f>
        <v/>
      </c>
      <c r="E4938" s="241" t="str">
        <f>IF(C4938&lt;&gt;"",VLOOKUP(C4938,'BASE EQUIPOS'!$G$8:$I$22,3,0),"")</f>
        <v/>
      </c>
      <c r="F4938" s="241" t="str">
        <f>IF(C4938&lt;&gt;"",VLOOKUP(C4938,'BASE EQUIPOS'!$G$8:$J$22,4,0),"")</f>
        <v/>
      </c>
      <c r="G4938" s="242"/>
      <c r="H4938" s="233"/>
      <c r="I4938" s="241"/>
      <c r="J4938" s="241"/>
      <c r="K4938" s="241"/>
      <c r="L4938" s="239"/>
      <c r="M4938" s="244"/>
      <c r="N4938" s="245" t="str">
        <f t="shared" ca="1" si="533"/>
        <v/>
      </c>
      <c r="O4938" s="239"/>
      <c r="P4938" s="244"/>
      <c r="Q4938" s="245" t="str">
        <f t="shared" si="534"/>
        <v/>
      </c>
      <c r="U4938" s="246" t="str">
        <f>IFERROR(VLOOKUP(C4938,'BASE EQUIPOS'!$G$8:$O$22,9,0)," ")</f>
        <v xml:space="preserve"> </v>
      </c>
      <c r="V4938" s="232" t="str">
        <f t="shared" si="536"/>
        <v/>
      </c>
      <c r="W4938" s="232" t="str">
        <f t="shared" si="537"/>
        <v/>
      </c>
      <c r="X4938" s="232" t="str">
        <f>IFERROR(VLOOKUP(W4938,Datos!$P$4:$Q$18,2,0),"")</f>
        <v/>
      </c>
      <c r="Y4938" s="232" t="str">
        <f t="shared" si="538"/>
        <v/>
      </c>
      <c r="AA4938" s="314" t="str">
        <f t="shared" ca="1" si="535"/>
        <v/>
      </c>
    </row>
    <row r="4939" spans="1:27" x14ac:dyDescent="0.3">
      <c r="A4939" s="238"/>
      <c r="B4939" s="241" t="str">
        <f t="shared" si="539"/>
        <v/>
      </c>
      <c r="C4939" s="239"/>
      <c r="D4939" s="240" t="str">
        <f>IF(C4939&lt;&gt;"",VLOOKUP(C4939,'BASE EQUIPOS'!$G$8:$H$22,2,0),"")</f>
        <v/>
      </c>
      <c r="E4939" s="241" t="str">
        <f>IF(C4939&lt;&gt;"",VLOOKUP(C4939,'BASE EQUIPOS'!$G$8:$I$22,3,0),"")</f>
        <v/>
      </c>
      <c r="F4939" s="241" t="str">
        <f>IF(C4939&lt;&gt;"",VLOOKUP(C4939,'BASE EQUIPOS'!$G$8:$J$22,4,0),"")</f>
        <v/>
      </c>
      <c r="G4939" s="242"/>
      <c r="H4939" s="233"/>
      <c r="I4939" s="241"/>
      <c r="J4939" s="241"/>
      <c r="K4939" s="241"/>
      <c r="L4939" s="239"/>
      <c r="M4939" s="244"/>
      <c r="N4939" s="245" t="str">
        <f t="shared" ca="1" si="533"/>
        <v/>
      </c>
      <c r="O4939" s="239"/>
      <c r="P4939" s="244"/>
      <c r="Q4939" s="245" t="str">
        <f t="shared" si="534"/>
        <v/>
      </c>
      <c r="U4939" s="246" t="str">
        <f>IFERROR(VLOOKUP(C4939,'BASE EQUIPOS'!$G$8:$O$22,9,0)," ")</f>
        <v xml:space="preserve"> </v>
      </c>
      <c r="V4939" s="232" t="str">
        <f t="shared" si="536"/>
        <v/>
      </c>
      <c r="W4939" s="232" t="str">
        <f t="shared" si="537"/>
        <v/>
      </c>
      <c r="X4939" s="232" t="str">
        <f>IFERROR(VLOOKUP(W4939,Datos!$P$4:$Q$18,2,0),"")</f>
        <v/>
      </c>
      <c r="Y4939" s="232" t="str">
        <f t="shared" si="538"/>
        <v/>
      </c>
      <c r="AA4939" s="314" t="str">
        <f t="shared" ca="1" si="535"/>
        <v/>
      </c>
    </row>
    <row r="4940" spans="1:27" x14ac:dyDescent="0.3">
      <c r="A4940" s="238"/>
      <c r="B4940" s="241" t="str">
        <f t="shared" si="539"/>
        <v/>
      </c>
      <c r="C4940" s="239"/>
      <c r="D4940" s="240" t="str">
        <f>IF(C4940&lt;&gt;"",VLOOKUP(C4940,'BASE EQUIPOS'!$G$8:$H$22,2,0),"")</f>
        <v/>
      </c>
      <c r="E4940" s="241" t="str">
        <f>IF(C4940&lt;&gt;"",VLOOKUP(C4940,'BASE EQUIPOS'!$G$8:$I$22,3,0),"")</f>
        <v/>
      </c>
      <c r="F4940" s="241" t="str">
        <f>IF(C4940&lt;&gt;"",VLOOKUP(C4940,'BASE EQUIPOS'!$G$8:$J$22,4,0),"")</f>
        <v/>
      </c>
      <c r="G4940" s="242"/>
      <c r="H4940" s="233"/>
      <c r="I4940" s="241"/>
      <c r="J4940" s="241"/>
      <c r="K4940" s="241"/>
      <c r="L4940" s="239"/>
      <c r="M4940" s="244"/>
      <c r="N4940" s="245" t="str">
        <f t="shared" ca="1" si="533"/>
        <v/>
      </c>
      <c r="O4940" s="239"/>
      <c r="P4940" s="244"/>
      <c r="Q4940" s="245" t="str">
        <f t="shared" si="534"/>
        <v/>
      </c>
      <c r="U4940" s="246" t="str">
        <f>IFERROR(VLOOKUP(C4940,'BASE EQUIPOS'!$G$8:$O$22,9,0)," ")</f>
        <v xml:space="preserve"> </v>
      </c>
      <c r="V4940" s="232" t="str">
        <f t="shared" si="536"/>
        <v/>
      </c>
      <c r="W4940" s="232" t="str">
        <f t="shared" si="537"/>
        <v/>
      </c>
      <c r="X4940" s="232" t="str">
        <f>IFERROR(VLOOKUP(W4940,Datos!$P$4:$Q$18,2,0),"")</f>
        <v/>
      </c>
      <c r="Y4940" s="232" t="str">
        <f t="shared" si="538"/>
        <v/>
      </c>
      <c r="AA4940" s="314" t="str">
        <f t="shared" ca="1" si="535"/>
        <v/>
      </c>
    </row>
    <row r="4941" spans="1:27" x14ac:dyDescent="0.3">
      <c r="A4941" s="238"/>
      <c r="B4941" s="241" t="str">
        <f t="shared" si="539"/>
        <v/>
      </c>
      <c r="C4941" s="239"/>
      <c r="D4941" s="240" t="str">
        <f>IF(C4941&lt;&gt;"",VLOOKUP(C4941,'BASE EQUIPOS'!$G$8:$H$22,2,0),"")</f>
        <v/>
      </c>
      <c r="E4941" s="241" t="str">
        <f>IF(C4941&lt;&gt;"",VLOOKUP(C4941,'BASE EQUIPOS'!$G$8:$I$22,3,0),"")</f>
        <v/>
      </c>
      <c r="F4941" s="241" t="str">
        <f>IF(C4941&lt;&gt;"",VLOOKUP(C4941,'BASE EQUIPOS'!$G$8:$J$22,4,0),"")</f>
        <v/>
      </c>
      <c r="G4941" s="242"/>
      <c r="H4941" s="233"/>
      <c r="I4941" s="241"/>
      <c r="J4941" s="241"/>
      <c r="K4941" s="241"/>
      <c r="L4941" s="239"/>
      <c r="M4941" s="244"/>
      <c r="N4941" s="245" t="str">
        <f t="shared" ca="1" si="533"/>
        <v/>
      </c>
      <c r="O4941" s="239"/>
      <c r="P4941" s="244"/>
      <c r="Q4941" s="245" t="str">
        <f t="shared" si="534"/>
        <v/>
      </c>
      <c r="U4941" s="246" t="str">
        <f>IFERROR(VLOOKUP(C4941,'BASE EQUIPOS'!$G$8:$O$22,9,0)," ")</f>
        <v xml:space="preserve"> </v>
      </c>
      <c r="V4941" s="232" t="str">
        <f t="shared" si="536"/>
        <v/>
      </c>
      <c r="W4941" s="232" t="str">
        <f t="shared" si="537"/>
        <v/>
      </c>
      <c r="X4941" s="232" t="str">
        <f>IFERROR(VLOOKUP(W4941,Datos!$P$4:$Q$18,2,0),"")</f>
        <v/>
      </c>
      <c r="Y4941" s="232" t="str">
        <f t="shared" si="538"/>
        <v/>
      </c>
      <c r="AA4941" s="314" t="str">
        <f t="shared" ca="1" si="535"/>
        <v/>
      </c>
    </row>
    <row r="4942" spans="1:27" x14ac:dyDescent="0.3">
      <c r="A4942" s="238"/>
      <c r="B4942" s="241" t="str">
        <f t="shared" si="539"/>
        <v/>
      </c>
      <c r="C4942" s="239"/>
      <c r="D4942" s="240" t="str">
        <f>IF(C4942&lt;&gt;"",VLOOKUP(C4942,'BASE EQUIPOS'!$G$8:$H$22,2,0),"")</f>
        <v/>
      </c>
      <c r="E4942" s="241" t="str">
        <f>IF(C4942&lt;&gt;"",VLOOKUP(C4942,'BASE EQUIPOS'!$G$8:$I$22,3,0),"")</f>
        <v/>
      </c>
      <c r="F4942" s="241" t="str">
        <f>IF(C4942&lt;&gt;"",VLOOKUP(C4942,'BASE EQUIPOS'!$G$8:$J$22,4,0),"")</f>
        <v/>
      </c>
      <c r="G4942" s="242"/>
      <c r="H4942" s="233"/>
      <c r="I4942" s="241"/>
      <c r="J4942" s="241"/>
      <c r="K4942" s="241"/>
      <c r="L4942" s="239"/>
      <c r="M4942" s="244"/>
      <c r="N4942" s="245" t="str">
        <f t="shared" ca="1" si="533"/>
        <v/>
      </c>
      <c r="O4942" s="239"/>
      <c r="P4942" s="244"/>
      <c r="Q4942" s="245" t="str">
        <f t="shared" si="534"/>
        <v/>
      </c>
      <c r="U4942" s="246" t="str">
        <f>IFERROR(VLOOKUP(C4942,'BASE EQUIPOS'!$G$8:$O$22,9,0)," ")</f>
        <v xml:space="preserve"> </v>
      </c>
      <c r="V4942" s="232" t="str">
        <f t="shared" si="536"/>
        <v/>
      </c>
      <c r="W4942" s="232" t="str">
        <f t="shared" si="537"/>
        <v/>
      </c>
      <c r="X4942" s="232" t="str">
        <f>IFERROR(VLOOKUP(W4942,Datos!$P$4:$Q$18,2,0),"")</f>
        <v/>
      </c>
      <c r="Y4942" s="232" t="str">
        <f t="shared" si="538"/>
        <v/>
      </c>
      <c r="AA4942" s="314" t="str">
        <f t="shared" ca="1" si="535"/>
        <v/>
      </c>
    </row>
    <row r="4943" spans="1:27" x14ac:dyDescent="0.3">
      <c r="A4943" s="238"/>
      <c r="B4943" s="241" t="str">
        <f t="shared" si="539"/>
        <v/>
      </c>
      <c r="C4943" s="239"/>
      <c r="D4943" s="240" t="str">
        <f>IF(C4943&lt;&gt;"",VLOOKUP(C4943,'BASE EQUIPOS'!$G$8:$H$22,2,0),"")</f>
        <v/>
      </c>
      <c r="E4943" s="241" t="str">
        <f>IF(C4943&lt;&gt;"",VLOOKUP(C4943,'BASE EQUIPOS'!$G$8:$I$22,3,0),"")</f>
        <v/>
      </c>
      <c r="F4943" s="241" t="str">
        <f>IF(C4943&lt;&gt;"",VLOOKUP(C4943,'BASE EQUIPOS'!$G$8:$J$22,4,0),"")</f>
        <v/>
      </c>
      <c r="G4943" s="242"/>
      <c r="H4943" s="233"/>
      <c r="I4943" s="241"/>
      <c r="J4943" s="241"/>
      <c r="K4943" s="241"/>
      <c r="L4943" s="239"/>
      <c r="M4943" s="244"/>
      <c r="N4943" s="245" t="str">
        <f t="shared" ca="1" si="533"/>
        <v/>
      </c>
      <c r="O4943" s="239"/>
      <c r="P4943" s="244"/>
      <c r="Q4943" s="245" t="str">
        <f t="shared" si="534"/>
        <v/>
      </c>
      <c r="U4943" s="246" t="str">
        <f>IFERROR(VLOOKUP(C4943,'BASE EQUIPOS'!$G$8:$O$22,9,0)," ")</f>
        <v xml:space="preserve"> </v>
      </c>
      <c r="V4943" s="232" t="str">
        <f t="shared" si="536"/>
        <v/>
      </c>
      <c r="W4943" s="232" t="str">
        <f t="shared" si="537"/>
        <v/>
      </c>
      <c r="X4943" s="232" t="str">
        <f>IFERROR(VLOOKUP(W4943,Datos!$P$4:$Q$18,2,0),"")</f>
        <v/>
      </c>
      <c r="Y4943" s="232" t="str">
        <f t="shared" si="538"/>
        <v/>
      </c>
      <c r="AA4943" s="314" t="str">
        <f t="shared" ca="1" si="535"/>
        <v/>
      </c>
    </row>
    <row r="4944" spans="1:27" x14ac:dyDescent="0.3">
      <c r="A4944" s="238"/>
      <c r="B4944" s="241" t="str">
        <f t="shared" si="539"/>
        <v/>
      </c>
      <c r="C4944" s="239"/>
      <c r="D4944" s="240" t="str">
        <f>IF(C4944&lt;&gt;"",VLOOKUP(C4944,'BASE EQUIPOS'!$G$8:$H$22,2,0),"")</f>
        <v/>
      </c>
      <c r="E4944" s="241" t="str">
        <f>IF(C4944&lt;&gt;"",VLOOKUP(C4944,'BASE EQUIPOS'!$G$8:$I$22,3,0),"")</f>
        <v/>
      </c>
      <c r="F4944" s="241" t="str">
        <f>IF(C4944&lt;&gt;"",VLOOKUP(C4944,'BASE EQUIPOS'!$G$8:$J$22,4,0),"")</f>
        <v/>
      </c>
      <c r="G4944" s="242"/>
      <c r="H4944" s="233"/>
      <c r="I4944" s="241"/>
      <c r="J4944" s="241"/>
      <c r="K4944" s="241"/>
      <c r="L4944" s="239"/>
      <c r="M4944" s="244"/>
      <c r="N4944" s="245" t="str">
        <f t="shared" ref="N4944:N5007" ca="1" si="540">IF(M4944="","",IF(O4944="",NOW()*24-(L4944+M4944)*24,"Mtto. Terminado"))</f>
        <v/>
      </c>
      <c r="O4944" s="239"/>
      <c r="P4944" s="244"/>
      <c r="Q4944" s="245" t="str">
        <f t="shared" ref="Q4944:Q5007" si="541">IF(O4944="","",IF(P4944="","",(O4944+P4944)*24-(L4944+M4944)*24))</f>
        <v/>
      </c>
      <c r="U4944" s="246" t="str">
        <f>IFERROR(VLOOKUP(C4944,'BASE EQUIPOS'!$G$8:$O$22,9,0)," ")</f>
        <v xml:space="preserve"> </v>
      </c>
      <c r="V4944" s="232" t="str">
        <f t="shared" si="536"/>
        <v/>
      </c>
      <c r="W4944" s="232" t="str">
        <f t="shared" si="537"/>
        <v/>
      </c>
      <c r="X4944" s="232" t="str">
        <f>IFERROR(VLOOKUP(W4944,Datos!$P$4:$Q$18,2,0),"")</f>
        <v/>
      </c>
      <c r="Y4944" s="232" t="str">
        <f t="shared" si="538"/>
        <v/>
      </c>
      <c r="AA4944" s="314" t="str">
        <f t="shared" ca="1" si="535"/>
        <v/>
      </c>
    </row>
    <row r="4945" spans="1:27" x14ac:dyDescent="0.3">
      <c r="A4945" s="238"/>
      <c r="B4945" s="241" t="str">
        <f t="shared" si="539"/>
        <v/>
      </c>
      <c r="C4945" s="239"/>
      <c r="D4945" s="240" t="str">
        <f>IF(C4945&lt;&gt;"",VLOOKUP(C4945,'BASE EQUIPOS'!$G$8:$H$22,2,0),"")</f>
        <v/>
      </c>
      <c r="E4945" s="241" t="str">
        <f>IF(C4945&lt;&gt;"",VLOOKUP(C4945,'BASE EQUIPOS'!$G$8:$I$22,3,0),"")</f>
        <v/>
      </c>
      <c r="F4945" s="241" t="str">
        <f>IF(C4945&lt;&gt;"",VLOOKUP(C4945,'BASE EQUIPOS'!$G$8:$J$22,4,0),"")</f>
        <v/>
      </c>
      <c r="G4945" s="242"/>
      <c r="H4945" s="233"/>
      <c r="I4945" s="241"/>
      <c r="J4945" s="241"/>
      <c r="K4945" s="241"/>
      <c r="L4945" s="239"/>
      <c r="M4945" s="244"/>
      <c r="N4945" s="245" t="str">
        <f t="shared" ca="1" si="540"/>
        <v/>
      </c>
      <c r="O4945" s="239"/>
      <c r="P4945" s="244"/>
      <c r="Q4945" s="245" t="str">
        <f t="shared" si="541"/>
        <v/>
      </c>
      <c r="U4945" s="246" t="str">
        <f>IFERROR(VLOOKUP(C4945,'BASE EQUIPOS'!$G$8:$O$22,9,0)," ")</f>
        <v xml:space="preserve"> </v>
      </c>
      <c r="V4945" s="232" t="str">
        <f t="shared" si="536"/>
        <v/>
      </c>
      <c r="W4945" s="232" t="str">
        <f t="shared" si="537"/>
        <v/>
      </c>
      <c r="X4945" s="232" t="str">
        <f>IFERROR(VLOOKUP(W4945,Datos!$P$4:$Q$18,2,0),"")</f>
        <v/>
      </c>
      <c r="Y4945" s="232" t="str">
        <f t="shared" si="538"/>
        <v/>
      </c>
      <c r="AA4945" s="314" t="str">
        <f t="shared" ref="AA4945:AA5008" ca="1" si="542">IF(N4945="Mtto. Terminado",1,"")</f>
        <v/>
      </c>
    </row>
    <row r="4946" spans="1:27" x14ac:dyDescent="0.3">
      <c r="A4946" s="238"/>
      <c r="B4946" s="241" t="str">
        <f t="shared" si="539"/>
        <v/>
      </c>
      <c r="C4946" s="239"/>
      <c r="D4946" s="240" t="str">
        <f>IF(C4946&lt;&gt;"",VLOOKUP(C4946,'BASE EQUIPOS'!$G$8:$H$22,2,0),"")</f>
        <v/>
      </c>
      <c r="E4946" s="241" t="str">
        <f>IF(C4946&lt;&gt;"",VLOOKUP(C4946,'BASE EQUIPOS'!$G$8:$I$22,3,0),"")</f>
        <v/>
      </c>
      <c r="F4946" s="241" t="str">
        <f>IF(C4946&lt;&gt;"",VLOOKUP(C4946,'BASE EQUIPOS'!$G$8:$J$22,4,0),"")</f>
        <v/>
      </c>
      <c r="G4946" s="242"/>
      <c r="H4946" s="233"/>
      <c r="I4946" s="241"/>
      <c r="J4946" s="241"/>
      <c r="K4946" s="241"/>
      <c r="L4946" s="239"/>
      <c r="M4946" s="244"/>
      <c r="N4946" s="245" t="str">
        <f t="shared" ca="1" si="540"/>
        <v/>
      </c>
      <c r="O4946" s="239"/>
      <c r="P4946" s="244"/>
      <c r="Q4946" s="245" t="str">
        <f t="shared" si="541"/>
        <v/>
      </c>
      <c r="U4946" s="246" t="str">
        <f>IFERROR(VLOOKUP(C4946,'BASE EQUIPOS'!$G$8:$O$22,9,0)," ")</f>
        <v xml:space="preserve"> </v>
      </c>
      <c r="V4946" s="232" t="str">
        <f t="shared" si="536"/>
        <v/>
      </c>
      <c r="W4946" s="232" t="str">
        <f t="shared" si="537"/>
        <v/>
      </c>
      <c r="X4946" s="232" t="str">
        <f>IFERROR(VLOOKUP(W4946,Datos!$P$4:$Q$18,2,0),"")</f>
        <v/>
      </c>
      <c r="Y4946" s="232" t="str">
        <f t="shared" si="538"/>
        <v/>
      </c>
      <c r="AA4946" s="314" t="str">
        <f t="shared" ca="1" si="542"/>
        <v/>
      </c>
    </row>
    <row r="4947" spans="1:27" x14ac:dyDescent="0.3">
      <c r="A4947" s="238"/>
      <c r="B4947" s="241" t="str">
        <f t="shared" si="539"/>
        <v/>
      </c>
      <c r="C4947" s="239"/>
      <c r="D4947" s="240" t="str">
        <f>IF(C4947&lt;&gt;"",VLOOKUP(C4947,'BASE EQUIPOS'!$G$8:$H$22,2,0),"")</f>
        <v/>
      </c>
      <c r="E4947" s="241" t="str">
        <f>IF(C4947&lt;&gt;"",VLOOKUP(C4947,'BASE EQUIPOS'!$G$8:$I$22,3,0),"")</f>
        <v/>
      </c>
      <c r="F4947" s="241" t="str">
        <f>IF(C4947&lt;&gt;"",VLOOKUP(C4947,'BASE EQUIPOS'!$G$8:$J$22,4,0),"")</f>
        <v/>
      </c>
      <c r="G4947" s="242"/>
      <c r="H4947" s="233"/>
      <c r="I4947" s="241"/>
      <c r="J4947" s="241"/>
      <c r="K4947" s="241"/>
      <c r="L4947" s="239"/>
      <c r="M4947" s="244"/>
      <c r="N4947" s="245" t="str">
        <f t="shared" ca="1" si="540"/>
        <v/>
      </c>
      <c r="O4947" s="239"/>
      <c r="P4947" s="244"/>
      <c r="Q4947" s="245" t="str">
        <f t="shared" si="541"/>
        <v/>
      </c>
      <c r="U4947" s="246" t="str">
        <f>IFERROR(VLOOKUP(C4947,'BASE EQUIPOS'!$G$8:$O$22,9,0)," ")</f>
        <v xml:space="preserve"> </v>
      </c>
      <c r="V4947" s="232" t="str">
        <f t="shared" si="536"/>
        <v/>
      </c>
      <c r="W4947" s="232" t="str">
        <f t="shared" si="537"/>
        <v/>
      </c>
      <c r="X4947" s="232" t="str">
        <f>IFERROR(VLOOKUP(W4947,Datos!$P$4:$Q$18,2,0),"")</f>
        <v/>
      </c>
      <c r="Y4947" s="232" t="str">
        <f t="shared" si="538"/>
        <v/>
      </c>
      <c r="AA4947" s="314" t="str">
        <f t="shared" ca="1" si="542"/>
        <v/>
      </c>
    </row>
    <row r="4948" spans="1:27" x14ac:dyDescent="0.3">
      <c r="A4948" s="238"/>
      <c r="B4948" s="241" t="str">
        <f t="shared" si="539"/>
        <v/>
      </c>
      <c r="C4948" s="239"/>
      <c r="D4948" s="240" t="str">
        <f>IF(C4948&lt;&gt;"",VLOOKUP(C4948,'BASE EQUIPOS'!$G$8:$H$22,2,0),"")</f>
        <v/>
      </c>
      <c r="E4948" s="241" t="str">
        <f>IF(C4948&lt;&gt;"",VLOOKUP(C4948,'BASE EQUIPOS'!$G$8:$I$22,3,0),"")</f>
        <v/>
      </c>
      <c r="F4948" s="241" t="str">
        <f>IF(C4948&lt;&gt;"",VLOOKUP(C4948,'BASE EQUIPOS'!$G$8:$J$22,4,0),"")</f>
        <v/>
      </c>
      <c r="G4948" s="242"/>
      <c r="H4948" s="233"/>
      <c r="I4948" s="241"/>
      <c r="J4948" s="241"/>
      <c r="K4948" s="241"/>
      <c r="L4948" s="239"/>
      <c r="M4948" s="244"/>
      <c r="N4948" s="245" t="str">
        <f t="shared" ca="1" si="540"/>
        <v/>
      </c>
      <c r="O4948" s="239"/>
      <c r="P4948" s="244"/>
      <c r="Q4948" s="245" t="str">
        <f t="shared" si="541"/>
        <v/>
      </c>
      <c r="U4948" s="246" t="str">
        <f>IFERROR(VLOOKUP(C4948,'BASE EQUIPOS'!$G$8:$O$22,9,0)," ")</f>
        <v xml:space="preserve"> </v>
      </c>
      <c r="V4948" s="232" t="str">
        <f t="shared" si="536"/>
        <v/>
      </c>
      <c r="W4948" s="232" t="str">
        <f t="shared" si="537"/>
        <v/>
      </c>
      <c r="X4948" s="232" t="str">
        <f>IFERROR(VLOOKUP(W4948,Datos!$P$4:$Q$18,2,0),"")</f>
        <v/>
      </c>
      <c r="Y4948" s="232" t="str">
        <f t="shared" si="538"/>
        <v/>
      </c>
      <c r="AA4948" s="314" t="str">
        <f t="shared" ca="1" si="542"/>
        <v/>
      </c>
    </row>
    <row r="4949" spans="1:27" x14ac:dyDescent="0.3">
      <c r="A4949" s="238"/>
      <c r="B4949" s="241" t="str">
        <f t="shared" si="539"/>
        <v/>
      </c>
      <c r="C4949" s="239"/>
      <c r="D4949" s="240" t="str">
        <f>IF(C4949&lt;&gt;"",VLOOKUP(C4949,'BASE EQUIPOS'!$G$8:$H$22,2,0),"")</f>
        <v/>
      </c>
      <c r="E4949" s="241" t="str">
        <f>IF(C4949&lt;&gt;"",VLOOKUP(C4949,'BASE EQUIPOS'!$G$8:$I$22,3,0),"")</f>
        <v/>
      </c>
      <c r="F4949" s="241" t="str">
        <f>IF(C4949&lt;&gt;"",VLOOKUP(C4949,'BASE EQUIPOS'!$G$8:$J$22,4,0),"")</f>
        <v/>
      </c>
      <c r="G4949" s="242"/>
      <c r="H4949" s="233"/>
      <c r="I4949" s="241"/>
      <c r="J4949" s="241"/>
      <c r="K4949" s="241"/>
      <c r="L4949" s="239"/>
      <c r="M4949" s="244"/>
      <c r="N4949" s="245" t="str">
        <f t="shared" ca="1" si="540"/>
        <v/>
      </c>
      <c r="O4949" s="239"/>
      <c r="P4949" s="244"/>
      <c r="Q4949" s="245" t="str">
        <f t="shared" si="541"/>
        <v/>
      </c>
      <c r="U4949" s="246" t="str">
        <f>IFERROR(VLOOKUP(C4949,'BASE EQUIPOS'!$G$8:$O$22,9,0)," ")</f>
        <v xml:space="preserve"> </v>
      </c>
      <c r="V4949" s="232" t="str">
        <f t="shared" ref="V4949:V5012" si="543">IF(G4949="MTTO. SISTEMÁTICO","PREVENTIVA",IF(G4949="MTTO. PREDICTIVO","INSPECCIÓN",""))</f>
        <v/>
      </c>
      <c r="W4949" s="232" t="str">
        <f t="shared" ref="W4949:W5012" si="544">CONCATENATE(D4949,I4949)</f>
        <v/>
      </c>
      <c r="X4949" s="232" t="str">
        <f>IFERROR(VLOOKUP(W4949,Datos!$P$4:$Q$18,2,0),"")</f>
        <v/>
      </c>
      <c r="Y4949" s="232" t="str">
        <f t="shared" ref="Y4949:Y5012" si="545">IF(A4949="OT CORRECTIVA",1,IF(A4949="OT PREVENTIVA",2,IF(A4949="HOJA INSPECCIÓN",3,"")))</f>
        <v/>
      </c>
      <c r="AA4949" s="314" t="str">
        <f t="shared" ca="1" si="542"/>
        <v/>
      </c>
    </row>
    <row r="4950" spans="1:27" x14ac:dyDescent="0.3">
      <c r="A4950" s="238"/>
      <c r="B4950" s="241" t="str">
        <f t="shared" si="539"/>
        <v/>
      </c>
      <c r="C4950" s="239"/>
      <c r="D4950" s="240" t="str">
        <f>IF(C4950&lt;&gt;"",VLOOKUP(C4950,'BASE EQUIPOS'!$G$8:$H$22,2,0),"")</f>
        <v/>
      </c>
      <c r="E4950" s="241" t="str">
        <f>IF(C4950&lt;&gt;"",VLOOKUP(C4950,'BASE EQUIPOS'!$G$8:$I$22,3,0),"")</f>
        <v/>
      </c>
      <c r="F4950" s="241" t="str">
        <f>IF(C4950&lt;&gt;"",VLOOKUP(C4950,'BASE EQUIPOS'!$G$8:$J$22,4,0),"")</f>
        <v/>
      </c>
      <c r="G4950" s="242"/>
      <c r="H4950" s="233"/>
      <c r="I4950" s="241"/>
      <c r="J4950" s="241"/>
      <c r="K4950" s="241"/>
      <c r="L4950" s="239"/>
      <c r="M4950" s="244"/>
      <c r="N4950" s="245" t="str">
        <f t="shared" ca="1" si="540"/>
        <v/>
      </c>
      <c r="O4950" s="239"/>
      <c r="P4950" s="244"/>
      <c r="Q4950" s="245" t="str">
        <f t="shared" si="541"/>
        <v/>
      </c>
      <c r="U4950" s="246" t="str">
        <f>IFERROR(VLOOKUP(C4950,'BASE EQUIPOS'!$G$8:$O$22,9,0)," ")</f>
        <v xml:space="preserve"> </v>
      </c>
      <c r="V4950" s="232" t="str">
        <f t="shared" si="543"/>
        <v/>
      </c>
      <c r="W4950" s="232" t="str">
        <f t="shared" si="544"/>
        <v/>
      </c>
      <c r="X4950" s="232" t="str">
        <f>IFERROR(VLOOKUP(W4950,Datos!$P$4:$Q$18,2,0),"")</f>
        <v/>
      </c>
      <c r="Y4950" s="232" t="str">
        <f t="shared" si="545"/>
        <v/>
      </c>
      <c r="AA4950" s="314" t="str">
        <f t="shared" ca="1" si="542"/>
        <v/>
      </c>
    </row>
    <row r="4951" spans="1:27" x14ac:dyDescent="0.3">
      <c r="A4951" s="238"/>
      <c r="B4951" s="241" t="str">
        <f t="shared" si="539"/>
        <v/>
      </c>
      <c r="C4951" s="239"/>
      <c r="D4951" s="240" t="str">
        <f>IF(C4951&lt;&gt;"",VLOOKUP(C4951,'BASE EQUIPOS'!$G$8:$H$22,2,0),"")</f>
        <v/>
      </c>
      <c r="E4951" s="241" t="str">
        <f>IF(C4951&lt;&gt;"",VLOOKUP(C4951,'BASE EQUIPOS'!$G$8:$I$22,3,0),"")</f>
        <v/>
      </c>
      <c r="F4951" s="241" t="str">
        <f>IF(C4951&lt;&gt;"",VLOOKUP(C4951,'BASE EQUIPOS'!$G$8:$J$22,4,0),"")</f>
        <v/>
      </c>
      <c r="G4951" s="242"/>
      <c r="H4951" s="233"/>
      <c r="I4951" s="241"/>
      <c r="J4951" s="241"/>
      <c r="K4951" s="241"/>
      <c r="L4951" s="239"/>
      <c r="M4951" s="244"/>
      <c r="N4951" s="245" t="str">
        <f t="shared" ca="1" si="540"/>
        <v/>
      </c>
      <c r="O4951" s="239"/>
      <c r="P4951" s="244"/>
      <c r="Q4951" s="245" t="str">
        <f t="shared" si="541"/>
        <v/>
      </c>
      <c r="U4951" s="246" t="str">
        <f>IFERROR(VLOOKUP(C4951,'BASE EQUIPOS'!$G$8:$O$22,9,0)," ")</f>
        <v xml:space="preserve"> </v>
      </c>
      <c r="V4951" s="232" t="str">
        <f t="shared" si="543"/>
        <v/>
      </c>
      <c r="W4951" s="232" t="str">
        <f t="shared" si="544"/>
        <v/>
      </c>
      <c r="X4951" s="232" t="str">
        <f>IFERROR(VLOOKUP(W4951,Datos!$P$4:$Q$18,2,0),"")</f>
        <v/>
      </c>
      <c r="Y4951" s="232" t="str">
        <f t="shared" si="545"/>
        <v/>
      </c>
      <c r="AA4951" s="314" t="str">
        <f t="shared" ca="1" si="542"/>
        <v/>
      </c>
    </row>
    <row r="4952" spans="1:27" x14ac:dyDescent="0.3">
      <c r="A4952" s="238"/>
      <c r="B4952" s="241" t="str">
        <f t="shared" si="539"/>
        <v/>
      </c>
      <c r="C4952" s="239"/>
      <c r="D4952" s="240" t="str">
        <f>IF(C4952&lt;&gt;"",VLOOKUP(C4952,'BASE EQUIPOS'!$G$8:$H$22,2,0),"")</f>
        <v/>
      </c>
      <c r="E4952" s="241" t="str">
        <f>IF(C4952&lt;&gt;"",VLOOKUP(C4952,'BASE EQUIPOS'!$G$8:$I$22,3,0),"")</f>
        <v/>
      </c>
      <c r="F4952" s="241" t="str">
        <f>IF(C4952&lt;&gt;"",VLOOKUP(C4952,'BASE EQUIPOS'!$G$8:$J$22,4,0),"")</f>
        <v/>
      </c>
      <c r="G4952" s="242"/>
      <c r="H4952" s="233"/>
      <c r="I4952" s="241"/>
      <c r="J4952" s="241"/>
      <c r="K4952" s="241"/>
      <c r="L4952" s="239"/>
      <c r="M4952" s="244"/>
      <c r="N4952" s="245" t="str">
        <f t="shared" ca="1" si="540"/>
        <v/>
      </c>
      <c r="O4952" s="239"/>
      <c r="P4952" s="244"/>
      <c r="Q4952" s="245" t="str">
        <f t="shared" si="541"/>
        <v/>
      </c>
      <c r="U4952" s="246" t="str">
        <f>IFERROR(VLOOKUP(C4952,'BASE EQUIPOS'!$G$8:$O$22,9,0)," ")</f>
        <v xml:space="preserve"> </v>
      </c>
      <c r="V4952" s="232" t="str">
        <f t="shared" si="543"/>
        <v/>
      </c>
      <c r="W4952" s="232" t="str">
        <f t="shared" si="544"/>
        <v/>
      </c>
      <c r="X4952" s="232" t="str">
        <f>IFERROR(VLOOKUP(W4952,Datos!$P$4:$Q$18,2,0),"")</f>
        <v/>
      </c>
      <c r="Y4952" s="232" t="str">
        <f t="shared" si="545"/>
        <v/>
      </c>
      <c r="AA4952" s="314" t="str">
        <f t="shared" ca="1" si="542"/>
        <v/>
      </c>
    </row>
    <row r="4953" spans="1:27" x14ac:dyDescent="0.3">
      <c r="A4953" s="238"/>
      <c r="B4953" s="241" t="str">
        <f t="shared" si="539"/>
        <v/>
      </c>
      <c r="C4953" s="239"/>
      <c r="D4953" s="240" t="str">
        <f>IF(C4953&lt;&gt;"",VLOOKUP(C4953,'BASE EQUIPOS'!$G$8:$H$22,2,0),"")</f>
        <v/>
      </c>
      <c r="E4953" s="241" t="str">
        <f>IF(C4953&lt;&gt;"",VLOOKUP(C4953,'BASE EQUIPOS'!$G$8:$I$22,3,0),"")</f>
        <v/>
      </c>
      <c r="F4953" s="241" t="str">
        <f>IF(C4953&lt;&gt;"",VLOOKUP(C4953,'BASE EQUIPOS'!$G$8:$J$22,4,0),"")</f>
        <v/>
      </c>
      <c r="G4953" s="242"/>
      <c r="H4953" s="233"/>
      <c r="I4953" s="241"/>
      <c r="J4953" s="241"/>
      <c r="K4953" s="241"/>
      <c r="L4953" s="239"/>
      <c r="M4953" s="244"/>
      <c r="N4953" s="245" t="str">
        <f t="shared" ca="1" si="540"/>
        <v/>
      </c>
      <c r="O4953" s="239"/>
      <c r="P4953" s="244"/>
      <c r="Q4953" s="245" t="str">
        <f t="shared" si="541"/>
        <v/>
      </c>
      <c r="U4953" s="246" t="str">
        <f>IFERROR(VLOOKUP(C4953,'BASE EQUIPOS'!$G$8:$O$22,9,0)," ")</f>
        <v xml:space="preserve"> </v>
      </c>
      <c r="V4953" s="232" t="str">
        <f t="shared" si="543"/>
        <v/>
      </c>
      <c r="W4953" s="232" t="str">
        <f t="shared" si="544"/>
        <v/>
      </c>
      <c r="X4953" s="232" t="str">
        <f>IFERROR(VLOOKUP(W4953,Datos!$P$4:$Q$18,2,0),"")</f>
        <v/>
      </c>
      <c r="Y4953" s="232" t="str">
        <f t="shared" si="545"/>
        <v/>
      </c>
      <c r="AA4953" s="314" t="str">
        <f t="shared" ca="1" si="542"/>
        <v/>
      </c>
    </row>
    <row r="4954" spans="1:27" x14ac:dyDescent="0.3">
      <c r="A4954" s="238"/>
      <c r="B4954" s="241" t="str">
        <f t="shared" si="539"/>
        <v/>
      </c>
      <c r="C4954" s="239"/>
      <c r="D4954" s="240" t="str">
        <f>IF(C4954&lt;&gt;"",VLOOKUP(C4954,'BASE EQUIPOS'!$G$8:$H$22,2,0),"")</f>
        <v/>
      </c>
      <c r="E4954" s="241" t="str">
        <f>IF(C4954&lt;&gt;"",VLOOKUP(C4954,'BASE EQUIPOS'!$G$8:$I$22,3,0),"")</f>
        <v/>
      </c>
      <c r="F4954" s="241" t="str">
        <f>IF(C4954&lt;&gt;"",VLOOKUP(C4954,'BASE EQUIPOS'!$G$8:$J$22,4,0),"")</f>
        <v/>
      </c>
      <c r="G4954" s="242"/>
      <c r="H4954" s="233"/>
      <c r="I4954" s="241"/>
      <c r="J4954" s="241"/>
      <c r="K4954" s="241"/>
      <c r="L4954" s="239"/>
      <c r="M4954" s="244"/>
      <c r="N4954" s="245" t="str">
        <f t="shared" ca="1" si="540"/>
        <v/>
      </c>
      <c r="O4954" s="239"/>
      <c r="P4954" s="244"/>
      <c r="Q4954" s="245" t="str">
        <f t="shared" si="541"/>
        <v/>
      </c>
      <c r="U4954" s="246" t="str">
        <f>IFERROR(VLOOKUP(C4954,'BASE EQUIPOS'!$G$8:$O$22,9,0)," ")</f>
        <v xml:space="preserve"> </v>
      </c>
      <c r="V4954" s="232" t="str">
        <f t="shared" si="543"/>
        <v/>
      </c>
      <c r="W4954" s="232" t="str">
        <f t="shared" si="544"/>
        <v/>
      </c>
      <c r="X4954" s="232" t="str">
        <f>IFERROR(VLOOKUP(W4954,Datos!$P$4:$Q$18,2,0),"")</f>
        <v/>
      </c>
      <c r="Y4954" s="232" t="str">
        <f t="shared" si="545"/>
        <v/>
      </c>
      <c r="AA4954" s="314" t="str">
        <f t="shared" ca="1" si="542"/>
        <v/>
      </c>
    </row>
    <row r="4955" spans="1:27" x14ac:dyDescent="0.3">
      <c r="A4955" s="238"/>
      <c r="B4955" s="241" t="str">
        <f t="shared" si="539"/>
        <v/>
      </c>
      <c r="C4955" s="239"/>
      <c r="D4955" s="240" t="str">
        <f>IF(C4955&lt;&gt;"",VLOOKUP(C4955,'BASE EQUIPOS'!$G$8:$H$22,2,0),"")</f>
        <v/>
      </c>
      <c r="E4955" s="241" t="str">
        <f>IF(C4955&lt;&gt;"",VLOOKUP(C4955,'BASE EQUIPOS'!$G$8:$I$22,3,0),"")</f>
        <v/>
      </c>
      <c r="F4955" s="241" t="str">
        <f>IF(C4955&lt;&gt;"",VLOOKUP(C4955,'BASE EQUIPOS'!$G$8:$J$22,4,0),"")</f>
        <v/>
      </c>
      <c r="G4955" s="242"/>
      <c r="H4955" s="233"/>
      <c r="I4955" s="241"/>
      <c r="J4955" s="241"/>
      <c r="K4955" s="241"/>
      <c r="L4955" s="239"/>
      <c r="M4955" s="244"/>
      <c r="N4955" s="245" t="str">
        <f t="shared" ca="1" si="540"/>
        <v/>
      </c>
      <c r="O4955" s="239"/>
      <c r="P4955" s="244"/>
      <c r="Q4955" s="245" t="str">
        <f t="shared" si="541"/>
        <v/>
      </c>
      <c r="U4955" s="246" t="str">
        <f>IFERROR(VLOOKUP(C4955,'BASE EQUIPOS'!$G$8:$O$22,9,0)," ")</f>
        <v xml:space="preserve"> </v>
      </c>
      <c r="V4955" s="232" t="str">
        <f t="shared" si="543"/>
        <v/>
      </c>
      <c r="W4955" s="232" t="str">
        <f t="shared" si="544"/>
        <v/>
      </c>
      <c r="X4955" s="232" t="str">
        <f>IFERROR(VLOOKUP(W4955,Datos!$P$4:$Q$18,2,0),"")</f>
        <v/>
      </c>
      <c r="Y4955" s="232" t="str">
        <f t="shared" si="545"/>
        <v/>
      </c>
      <c r="AA4955" s="314" t="str">
        <f t="shared" ca="1" si="542"/>
        <v/>
      </c>
    </row>
    <row r="4956" spans="1:27" x14ac:dyDescent="0.3">
      <c r="A4956" s="238"/>
      <c r="B4956" s="241" t="str">
        <f t="shared" ref="B4956:B5014" si="546">IF(C4956&lt;&gt;"",B4955+1,"")</f>
        <v/>
      </c>
      <c r="C4956" s="239"/>
      <c r="D4956" s="240" t="str">
        <f>IF(C4956&lt;&gt;"",VLOOKUP(C4956,'BASE EQUIPOS'!$G$8:$H$22,2,0),"")</f>
        <v/>
      </c>
      <c r="E4956" s="241" t="str">
        <f>IF(C4956&lt;&gt;"",VLOOKUP(C4956,'BASE EQUIPOS'!$G$8:$I$22,3,0),"")</f>
        <v/>
      </c>
      <c r="F4956" s="241" t="str">
        <f>IF(C4956&lt;&gt;"",VLOOKUP(C4956,'BASE EQUIPOS'!$G$8:$J$22,4,0),"")</f>
        <v/>
      </c>
      <c r="G4956" s="242"/>
      <c r="H4956" s="233"/>
      <c r="I4956" s="241"/>
      <c r="J4956" s="241"/>
      <c r="K4956" s="241"/>
      <c r="L4956" s="239"/>
      <c r="M4956" s="244"/>
      <c r="N4956" s="245" t="str">
        <f t="shared" ca="1" si="540"/>
        <v/>
      </c>
      <c r="O4956" s="239"/>
      <c r="P4956" s="244"/>
      <c r="Q4956" s="245" t="str">
        <f t="shared" si="541"/>
        <v/>
      </c>
      <c r="U4956" s="246" t="str">
        <f>IFERROR(VLOOKUP(C4956,'BASE EQUIPOS'!$G$8:$O$22,9,0)," ")</f>
        <v xml:space="preserve"> </v>
      </c>
      <c r="V4956" s="232" t="str">
        <f t="shared" si="543"/>
        <v/>
      </c>
      <c r="W4956" s="232" t="str">
        <f t="shared" si="544"/>
        <v/>
      </c>
      <c r="X4956" s="232" t="str">
        <f>IFERROR(VLOOKUP(W4956,Datos!$P$4:$Q$18,2,0),"")</f>
        <v/>
      </c>
      <c r="Y4956" s="232" t="str">
        <f t="shared" si="545"/>
        <v/>
      </c>
      <c r="AA4956" s="314" t="str">
        <f t="shared" ca="1" si="542"/>
        <v/>
      </c>
    </row>
    <row r="4957" spans="1:27" x14ac:dyDescent="0.3">
      <c r="A4957" s="238"/>
      <c r="B4957" s="241" t="str">
        <f t="shared" si="546"/>
        <v/>
      </c>
      <c r="C4957" s="239"/>
      <c r="D4957" s="240" t="str">
        <f>IF(C4957&lt;&gt;"",VLOOKUP(C4957,'BASE EQUIPOS'!$G$8:$H$22,2,0),"")</f>
        <v/>
      </c>
      <c r="E4957" s="241" t="str">
        <f>IF(C4957&lt;&gt;"",VLOOKUP(C4957,'BASE EQUIPOS'!$G$8:$I$22,3,0),"")</f>
        <v/>
      </c>
      <c r="F4957" s="241" t="str">
        <f>IF(C4957&lt;&gt;"",VLOOKUP(C4957,'BASE EQUIPOS'!$G$8:$J$22,4,0),"")</f>
        <v/>
      </c>
      <c r="G4957" s="242"/>
      <c r="H4957" s="233"/>
      <c r="I4957" s="241"/>
      <c r="J4957" s="241"/>
      <c r="K4957" s="241"/>
      <c r="L4957" s="239"/>
      <c r="M4957" s="244"/>
      <c r="N4957" s="245" t="str">
        <f t="shared" ca="1" si="540"/>
        <v/>
      </c>
      <c r="O4957" s="239"/>
      <c r="P4957" s="244"/>
      <c r="Q4957" s="245" t="str">
        <f t="shared" si="541"/>
        <v/>
      </c>
      <c r="U4957" s="246" t="str">
        <f>IFERROR(VLOOKUP(C4957,'BASE EQUIPOS'!$G$8:$O$22,9,0)," ")</f>
        <v xml:space="preserve"> </v>
      </c>
      <c r="V4957" s="232" t="str">
        <f t="shared" si="543"/>
        <v/>
      </c>
      <c r="W4957" s="232" t="str">
        <f t="shared" si="544"/>
        <v/>
      </c>
      <c r="X4957" s="232" t="str">
        <f>IFERROR(VLOOKUP(W4957,Datos!$P$4:$Q$18,2,0),"")</f>
        <v/>
      </c>
      <c r="Y4957" s="232" t="str">
        <f t="shared" si="545"/>
        <v/>
      </c>
      <c r="AA4957" s="314" t="str">
        <f t="shared" ca="1" si="542"/>
        <v/>
      </c>
    </row>
    <row r="4958" spans="1:27" x14ac:dyDescent="0.3">
      <c r="A4958" s="238"/>
      <c r="B4958" s="241" t="str">
        <f t="shared" si="546"/>
        <v/>
      </c>
      <c r="C4958" s="239"/>
      <c r="D4958" s="240" t="str">
        <f>IF(C4958&lt;&gt;"",VLOOKUP(C4958,'BASE EQUIPOS'!$G$8:$H$22,2,0),"")</f>
        <v/>
      </c>
      <c r="E4958" s="241" t="str">
        <f>IF(C4958&lt;&gt;"",VLOOKUP(C4958,'BASE EQUIPOS'!$G$8:$I$22,3,0),"")</f>
        <v/>
      </c>
      <c r="F4958" s="241" t="str">
        <f>IF(C4958&lt;&gt;"",VLOOKUP(C4958,'BASE EQUIPOS'!$G$8:$J$22,4,0),"")</f>
        <v/>
      </c>
      <c r="G4958" s="242"/>
      <c r="H4958" s="233"/>
      <c r="I4958" s="241"/>
      <c r="J4958" s="241"/>
      <c r="K4958" s="241"/>
      <c r="L4958" s="239"/>
      <c r="M4958" s="244"/>
      <c r="N4958" s="245" t="str">
        <f t="shared" ca="1" si="540"/>
        <v/>
      </c>
      <c r="O4958" s="239"/>
      <c r="P4958" s="244"/>
      <c r="Q4958" s="245" t="str">
        <f t="shared" si="541"/>
        <v/>
      </c>
      <c r="U4958" s="246" t="str">
        <f>IFERROR(VLOOKUP(C4958,'BASE EQUIPOS'!$G$8:$O$22,9,0)," ")</f>
        <v xml:space="preserve"> </v>
      </c>
      <c r="V4958" s="232" t="str">
        <f t="shared" si="543"/>
        <v/>
      </c>
      <c r="W4958" s="232" t="str">
        <f t="shared" si="544"/>
        <v/>
      </c>
      <c r="X4958" s="232" t="str">
        <f>IFERROR(VLOOKUP(W4958,Datos!$P$4:$Q$18,2,0),"")</f>
        <v/>
      </c>
      <c r="Y4958" s="232" t="str">
        <f t="shared" si="545"/>
        <v/>
      </c>
      <c r="AA4958" s="314" t="str">
        <f t="shared" ca="1" si="542"/>
        <v/>
      </c>
    </row>
    <row r="4959" spans="1:27" x14ac:dyDescent="0.3">
      <c r="A4959" s="238"/>
      <c r="B4959" s="241" t="str">
        <f t="shared" si="546"/>
        <v/>
      </c>
      <c r="C4959" s="239"/>
      <c r="D4959" s="240" t="str">
        <f>IF(C4959&lt;&gt;"",VLOOKUP(C4959,'BASE EQUIPOS'!$G$8:$H$22,2,0),"")</f>
        <v/>
      </c>
      <c r="E4959" s="241" t="str">
        <f>IF(C4959&lt;&gt;"",VLOOKUP(C4959,'BASE EQUIPOS'!$G$8:$I$22,3,0),"")</f>
        <v/>
      </c>
      <c r="F4959" s="241" t="str">
        <f>IF(C4959&lt;&gt;"",VLOOKUP(C4959,'BASE EQUIPOS'!$G$8:$J$22,4,0),"")</f>
        <v/>
      </c>
      <c r="G4959" s="242"/>
      <c r="H4959" s="233"/>
      <c r="I4959" s="241"/>
      <c r="J4959" s="241"/>
      <c r="K4959" s="241"/>
      <c r="L4959" s="239"/>
      <c r="M4959" s="244"/>
      <c r="N4959" s="245" t="str">
        <f t="shared" ca="1" si="540"/>
        <v/>
      </c>
      <c r="O4959" s="239"/>
      <c r="P4959" s="244"/>
      <c r="Q4959" s="245" t="str">
        <f t="shared" si="541"/>
        <v/>
      </c>
      <c r="U4959" s="246" t="str">
        <f>IFERROR(VLOOKUP(C4959,'BASE EQUIPOS'!$G$8:$O$22,9,0)," ")</f>
        <v xml:space="preserve"> </v>
      </c>
      <c r="V4959" s="232" t="str">
        <f t="shared" si="543"/>
        <v/>
      </c>
      <c r="W4959" s="232" t="str">
        <f t="shared" si="544"/>
        <v/>
      </c>
      <c r="X4959" s="232" t="str">
        <f>IFERROR(VLOOKUP(W4959,Datos!$P$4:$Q$18,2,0),"")</f>
        <v/>
      </c>
      <c r="Y4959" s="232" t="str">
        <f t="shared" si="545"/>
        <v/>
      </c>
      <c r="AA4959" s="314" t="str">
        <f t="shared" ca="1" si="542"/>
        <v/>
      </c>
    </row>
    <row r="4960" spans="1:27" x14ac:dyDescent="0.3">
      <c r="A4960" s="238"/>
      <c r="B4960" s="241" t="str">
        <f t="shared" si="546"/>
        <v/>
      </c>
      <c r="C4960" s="239"/>
      <c r="D4960" s="240" t="str">
        <f>IF(C4960&lt;&gt;"",VLOOKUP(C4960,'BASE EQUIPOS'!$G$8:$H$22,2,0),"")</f>
        <v/>
      </c>
      <c r="E4960" s="241" t="str">
        <f>IF(C4960&lt;&gt;"",VLOOKUP(C4960,'BASE EQUIPOS'!$G$8:$I$22,3,0),"")</f>
        <v/>
      </c>
      <c r="F4960" s="241" t="str">
        <f>IF(C4960&lt;&gt;"",VLOOKUP(C4960,'BASE EQUIPOS'!$G$8:$J$22,4,0),"")</f>
        <v/>
      </c>
      <c r="G4960" s="242"/>
      <c r="H4960" s="233"/>
      <c r="I4960" s="241"/>
      <c r="J4960" s="241"/>
      <c r="K4960" s="241"/>
      <c r="L4960" s="239"/>
      <c r="M4960" s="244"/>
      <c r="N4960" s="245" t="str">
        <f t="shared" ca="1" si="540"/>
        <v/>
      </c>
      <c r="O4960" s="239"/>
      <c r="P4960" s="244"/>
      <c r="Q4960" s="245" t="str">
        <f t="shared" si="541"/>
        <v/>
      </c>
      <c r="U4960" s="246" t="str">
        <f>IFERROR(VLOOKUP(C4960,'BASE EQUIPOS'!$G$8:$O$22,9,0)," ")</f>
        <v xml:space="preserve"> </v>
      </c>
      <c r="V4960" s="232" t="str">
        <f t="shared" si="543"/>
        <v/>
      </c>
      <c r="W4960" s="232" t="str">
        <f t="shared" si="544"/>
        <v/>
      </c>
      <c r="X4960" s="232" t="str">
        <f>IFERROR(VLOOKUP(W4960,Datos!$P$4:$Q$18,2,0),"")</f>
        <v/>
      </c>
      <c r="Y4960" s="232" t="str">
        <f t="shared" si="545"/>
        <v/>
      </c>
      <c r="AA4960" s="314" t="str">
        <f t="shared" ca="1" si="542"/>
        <v/>
      </c>
    </row>
    <row r="4961" spans="1:27" x14ac:dyDescent="0.3">
      <c r="A4961" s="238"/>
      <c r="B4961" s="241" t="str">
        <f t="shared" si="546"/>
        <v/>
      </c>
      <c r="C4961" s="239"/>
      <c r="D4961" s="240" t="str">
        <f>IF(C4961&lt;&gt;"",VLOOKUP(C4961,'BASE EQUIPOS'!$G$8:$H$22,2,0),"")</f>
        <v/>
      </c>
      <c r="E4961" s="241" t="str">
        <f>IF(C4961&lt;&gt;"",VLOOKUP(C4961,'BASE EQUIPOS'!$G$8:$I$22,3,0),"")</f>
        <v/>
      </c>
      <c r="F4961" s="241" t="str">
        <f>IF(C4961&lt;&gt;"",VLOOKUP(C4961,'BASE EQUIPOS'!$G$8:$J$22,4,0),"")</f>
        <v/>
      </c>
      <c r="G4961" s="242"/>
      <c r="H4961" s="233"/>
      <c r="I4961" s="241"/>
      <c r="J4961" s="241"/>
      <c r="K4961" s="241"/>
      <c r="L4961" s="239"/>
      <c r="M4961" s="244"/>
      <c r="N4961" s="245" t="str">
        <f t="shared" ca="1" si="540"/>
        <v/>
      </c>
      <c r="O4961" s="239"/>
      <c r="P4961" s="244"/>
      <c r="Q4961" s="245" t="str">
        <f t="shared" si="541"/>
        <v/>
      </c>
      <c r="U4961" s="246" t="str">
        <f>IFERROR(VLOOKUP(C4961,'BASE EQUIPOS'!$G$8:$O$22,9,0)," ")</f>
        <v xml:space="preserve"> </v>
      </c>
      <c r="V4961" s="232" t="str">
        <f t="shared" si="543"/>
        <v/>
      </c>
      <c r="W4961" s="232" t="str">
        <f t="shared" si="544"/>
        <v/>
      </c>
      <c r="X4961" s="232" t="str">
        <f>IFERROR(VLOOKUP(W4961,Datos!$P$4:$Q$18,2,0),"")</f>
        <v/>
      </c>
      <c r="Y4961" s="232" t="str">
        <f t="shared" si="545"/>
        <v/>
      </c>
      <c r="AA4961" s="314" t="str">
        <f t="shared" ca="1" si="542"/>
        <v/>
      </c>
    </row>
    <row r="4962" spans="1:27" x14ac:dyDescent="0.3">
      <c r="A4962" s="238"/>
      <c r="B4962" s="241" t="str">
        <f t="shared" si="546"/>
        <v/>
      </c>
      <c r="C4962" s="239"/>
      <c r="D4962" s="240" t="str">
        <f>IF(C4962&lt;&gt;"",VLOOKUP(C4962,'BASE EQUIPOS'!$G$8:$H$22,2,0),"")</f>
        <v/>
      </c>
      <c r="E4962" s="241" t="str">
        <f>IF(C4962&lt;&gt;"",VLOOKUP(C4962,'BASE EQUIPOS'!$G$8:$I$22,3,0),"")</f>
        <v/>
      </c>
      <c r="F4962" s="241" t="str">
        <f>IF(C4962&lt;&gt;"",VLOOKUP(C4962,'BASE EQUIPOS'!$G$8:$J$22,4,0),"")</f>
        <v/>
      </c>
      <c r="G4962" s="242"/>
      <c r="H4962" s="233"/>
      <c r="I4962" s="241"/>
      <c r="J4962" s="241"/>
      <c r="K4962" s="241"/>
      <c r="L4962" s="239"/>
      <c r="M4962" s="244"/>
      <c r="N4962" s="245" t="str">
        <f t="shared" ca="1" si="540"/>
        <v/>
      </c>
      <c r="O4962" s="239"/>
      <c r="P4962" s="244"/>
      <c r="Q4962" s="245" t="str">
        <f t="shared" si="541"/>
        <v/>
      </c>
      <c r="U4962" s="246" t="str">
        <f>IFERROR(VLOOKUP(C4962,'BASE EQUIPOS'!$G$8:$O$22,9,0)," ")</f>
        <v xml:space="preserve"> </v>
      </c>
      <c r="V4962" s="232" t="str">
        <f t="shared" si="543"/>
        <v/>
      </c>
      <c r="W4962" s="232" t="str">
        <f t="shared" si="544"/>
        <v/>
      </c>
      <c r="X4962" s="232" t="str">
        <f>IFERROR(VLOOKUP(W4962,Datos!$P$4:$Q$18,2,0),"")</f>
        <v/>
      </c>
      <c r="Y4962" s="232" t="str">
        <f t="shared" si="545"/>
        <v/>
      </c>
      <c r="AA4962" s="314" t="str">
        <f t="shared" ca="1" si="542"/>
        <v/>
      </c>
    </row>
    <row r="4963" spans="1:27" x14ac:dyDescent="0.3">
      <c r="A4963" s="238"/>
      <c r="B4963" s="241" t="str">
        <f t="shared" si="546"/>
        <v/>
      </c>
      <c r="C4963" s="239"/>
      <c r="D4963" s="240" t="str">
        <f>IF(C4963&lt;&gt;"",VLOOKUP(C4963,'BASE EQUIPOS'!$G$8:$H$22,2,0),"")</f>
        <v/>
      </c>
      <c r="E4963" s="241" t="str">
        <f>IF(C4963&lt;&gt;"",VLOOKUP(C4963,'BASE EQUIPOS'!$G$8:$I$22,3,0),"")</f>
        <v/>
      </c>
      <c r="F4963" s="241" t="str">
        <f>IF(C4963&lt;&gt;"",VLOOKUP(C4963,'BASE EQUIPOS'!$G$8:$J$22,4,0),"")</f>
        <v/>
      </c>
      <c r="G4963" s="242"/>
      <c r="H4963" s="233"/>
      <c r="I4963" s="241"/>
      <c r="J4963" s="241"/>
      <c r="K4963" s="241"/>
      <c r="L4963" s="239"/>
      <c r="M4963" s="244"/>
      <c r="N4963" s="245" t="str">
        <f t="shared" ca="1" si="540"/>
        <v/>
      </c>
      <c r="O4963" s="239"/>
      <c r="P4963" s="244"/>
      <c r="Q4963" s="245" t="str">
        <f t="shared" si="541"/>
        <v/>
      </c>
      <c r="U4963" s="246" t="str">
        <f>IFERROR(VLOOKUP(C4963,'BASE EQUIPOS'!$G$8:$O$22,9,0)," ")</f>
        <v xml:space="preserve"> </v>
      </c>
      <c r="V4963" s="232" t="str">
        <f t="shared" si="543"/>
        <v/>
      </c>
      <c r="W4963" s="232" t="str">
        <f t="shared" si="544"/>
        <v/>
      </c>
      <c r="X4963" s="232" t="str">
        <f>IFERROR(VLOOKUP(W4963,Datos!$P$4:$Q$18,2,0),"")</f>
        <v/>
      </c>
      <c r="Y4963" s="232" t="str">
        <f t="shared" si="545"/>
        <v/>
      </c>
      <c r="AA4963" s="314" t="str">
        <f t="shared" ca="1" si="542"/>
        <v/>
      </c>
    </row>
    <row r="4964" spans="1:27" x14ac:dyDescent="0.3">
      <c r="A4964" s="238"/>
      <c r="B4964" s="241" t="str">
        <f t="shared" si="546"/>
        <v/>
      </c>
      <c r="C4964" s="239"/>
      <c r="D4964" s="240" t="str">
        <f>IF(C4964&lt;&gt;"",VLOOKUP(C4964,'BASE EQUIPOS'!$G$8:$H$22,2,0),"")</f>
        <v/>
      </c>
      <c r="E4964" s="241" t="str">
        <f>IF(C4964&lt;&gt;"",VLOOKUP(C4964,'BASE EQUIPOS'!$G$8:$I$22,3,0),"")</f>
        <v/>
      </c>
      <c r="F4964" s="241" t="str">
        <f>IF(C4964&lt;&gt;"",VLOOKUP(C4964,'BASE EQUIPOS'!$G$8:$J$22,4,0),"")</f>
        <v/>
      </c>
      <c r="G4964" s="242"/>
      <c r="H4964" s="233"/>
      <c r="I4964" s="241"/>
      <c r="J4964" s="241"/>
      <c r="K4964" s="241"/>
      <c r="L4964" s="239"/>
      <c r="M4964" s="244"/>
      <c r="N4964" s="245" t="str">
        <f t="shared" ca="1" si="540"/>
        <v/>
      </c>
      <c r="O4964" s="239"/>
      <c r="P4964" s="244"/>
      <c r="Q4964" s="245" t="str">
        <f t="shared" si="541"/>
        <v/>
      </c>
      <c r="U4964" s="246" t="str">
        <f>IFERROR(VLOOKUP(C4964,'BASE EQUIPOS'!$G$8:$O$22,9,0)," ")</f>
        <v xml:space="preserve"> </v>
      </c>
      <c r="V4964" s="232" t="str">
        <f t="shared" si="543"/>
        <v/>
      </c>
      <c r="W4964" s="232" t="str">
        <f t="shared" si="544"/>
        <v/>
      </c>
      <c r="X4964" s="232" t="str">
        <f>IFERROR(VLOOKUP(W4964,Datos!$P$4:$Q$18,2,0),"")</f>
        <v/>
      </c>
      <c r="Y4964" s="232" t="str">
        <f t="shared" si="545"/>
        <v/>
      </c>
      <c r="AA4964" s="314" t="str">
        <f t="shared" ca="1" si="542"/>
        <v/>
      </c>
    </row>
    <row r="4965" spans="1:27" x14ac:dyDescent="0.3">
      <c r="A4965" s="238"/>
      <c r="B4965" s="241" t="str">
        <f t="shared" si="546"/>
        <v/>
      </c>
      <c r="C4965" s="239"/>
      <c r="D4965" s="240" t="str">
        <f>IF(C4965&lt;&gt;"",VLOOKUP(C4965,'BASE EQUIPOS'!$G$8:$H$22,2,0),"")</f>
        <v/>
      </c>
      <c r="E4965" s="241" t="str">
        <f>IF(C4965&lt;&gt;"",VLOOKUP(C4965,'BASE EQUIPOS'!$G$8:$I$22,3,0),"")</f>
        <v/>
      </c>
      <c r="F4965" s="241" t="str">
        <f>IF(C4965&lt;&gt;"",VLOOKUP(C4965,'BASE EQUIPOS'!$G$8:$J$22,4,0),"")</f>
        <v/>
      </c>
      <c r="G4965" s="242"/>
      <c r="H4965" s="233"/>
      <c r="I4965" s="241"/>
      <c r="J4965" s="241"/>
      <c r="K4965" s="241"/>
      <c r="L4965" s="239"/>
      <c r="M4965" s="244"/>
      <c r="N4965" s="245" t="str">
        <f t="shared" ca="1" si="540"/>
        <v/>
      </c>
      <c r="O4965" s="239"/>
      <c r="P4965" s="244"/>
      <c r="Q4965" s="245" t="str">
        <f t="shared" si="541"/>
        <v/>
      </c>
      <c r="U4965" s="246" t="str">
        <f>IFERROR(VLOOKUP(C4965,'BASE EQUIPOS'!$G$8:$O$22,9,0)," ")</f>
        <v xml:space="preserve"> </v>
      </c>
      <c r="V4965" s="232" t="str">
        <f t="shared" si="543"/>
        <v/>
      </c>
      <c r="W4965" s="232" t="str">
        <f t="shared" si="544"/>
        <v/>
      </c>
      <c r="X4965" s="232" t="str">
        <f>IFERROR(VLOOKUP(W4965,Datos!$P$4:$Q$18,2,0),"")</f>
        <v/>
      </c>
      <c r="Y4965" s="232" t="str">
        <f t="shared" si="545"/>
        <v/>
      </c>
      <c r="AA4965" s="314" t="str">
        <f t="shared" ca="1" si="542"/>
        <v/>
      </c>
    </row>
    <row r="4966" spans="1:27" x14ac:dyDescent="0.3">
      <c r="A4966" s="238"/>
      <c r="B4966" s="241" t="str">
        <f t="shared" si="546"/>
        <v/>
      </c>
      <c r="C4966" s="239"/>
      <c r="D4966" s="240" t="str">
        <f>IF(C4966&lt;&gt;"",VLOOKUP(C4966,'BASE EQUIPOS'!$G$8:$H$22,2,0),"")</f>
        <v/>
      </c>
      <c r="E4966" s="241" t="str">
        <f>IF(C4966&lt;&gt;"",VLOOKUP(C4966,'BASE EQUIPOS'!$G$8:$I$22,3,0),"")</f>
        <v/>
      </c>
      <c r="F4966" s="241" t="str">
        <f>IF(C4966&lt;&gt;"",VLOOKUP(C4966,'BASE EQUIPOS'!$G$8:$J$22,4,0),"")</f>
        <v/>
      </c>
      <c r="G4966" s="242"/>
      <c r="H4966" s="233"/>
      <c r="I4966" s="241"/>
      <c r="J4966" s="241"/>
      <c r="K4966" s="241"/>
      <c r="L4966" s="239"/>
      <c r="M4966" s="244"/>
      <c r="N4966" s="245" t="str">
        <f t="shared" ca="1" si="540"/>
        <v/>
      </c>
      <c r="O4966" s="239"/>
      <c r="P4966" s="244"/>
      <c r="Q4966" s="245" t="str">
        <f t="shared" si="541"/>
        <v/>
      </c>
      <c r="U4966" s="246" t="str">
        <f>IFERROR(VLOOKUP(C4966,'BASE EQUIPOS'!$G$8:$O$22,9,0)," ")</f>
        <v xml:space="preserve"> </v>
      </c>
      <c r="V4966" s="232" t="str">
        <f t="shared" si="543"/>
        <v/>
      </c>
      <c r="W4966" s="232" t="str">
        <f t="shared" si="544"/>
        <v/>
      </c>
      <c r="X4966" s="232" t="str">
        <f>IFERROR(VLOOKUP(W4966,Datos!$P$4:$Q$18,2,0),"")</f>
        <v/>
      </c>
      <c r="Y4966" s="232" t="str">
        <f t="shared" si="545"/>
        <v/>
      </c>
      <c r="AA4966" s="314" t="str">
        <f t="shared" ca="1" si="542"/>
        <v/>
      </c>
    </row>
    <row r="4967" spans="1:27" x14ac:dyDescent="0.3">
      <c r="A4967" s="238"/>
      <c r="B4967" s="241" t="str">
        <f t="shared" si="546"/>
        <v/>
      </c>
      <c r="C4967" s="239"/>
      <c r="D4967" s="240" t="str">
        <f>IF(C4967&lt;&gt;"",VLOOKUP(C4967,'BASE EQUIPOS'!$G$8:$H$22,2,0),"")</f>
        <v/>
      </c>
      <c r="E4967" s="241" t="str">
        <f>IF(C4967&lt;&gt;"",VLOOKUP(C4967,'BASE EQUIPOS'!$G$8:$I$22,3,0),"")</f>
        <v/>
      </c>
      <c r="F4967" s="241" t="str">
        <f>IF(C4967&lt;&gt;"",VLOOKUP(C4967,'BASE EQUIPOS'!$G$8:$J$22,4,0),"")</f>
        <v/>
      </c>
      <c r="G4967" s="242"/>
      <c r="H4967" s="233"/>
      <c r="I4967" s="241"/>
      <c r="J4967" s="241"/>
      <c r="K4967" s="241"/>
      <c r="L4967" s="239"/>
      <c r="M4967" s="244"/>
      <c r="N4967" s="245" t="str">
        <f t="shared" ca="1" si="540"/>
        <v/>
      </c>
      <c r="O4967" s="239"/>
      <c r="P4967" s="244"/>
      <c r="Q4967" s="245" t="str">
        <f t="shared" si="541"/>
        <v/>
      </c>
      <c r="U4967" s="246" t="str">
        <f>IFERROR(VLOOKUP(C4967,'BASE EQUIPOS'!$G$8:$O$22,9,0)," ")</f>
        <v xml:space="preserve"> </v>
      </c>
      <c r="V4967" s="232" t="str">
        <f t="shared" si="543"/>
        <v/>
      </c>
      <c r="W4967" s="232" t="str">
        <f t="shared" si="544"/>
        <v/>
      </c>
      <c r="X4967" s="232" t="str">
        <f>IFERROR(VLOOKUP(W4967,Datos!$P$4:$Q$18,2,0),"")</f>
        <v/>
      </c>
      <c r="Y4967" s="232" t="str">
        <f t="shared" si="545"/>
        <v/>
      </c>
      <c r="AA4967" s="314" t="str">
        <f t="shared" ca="1" si="542"/>
        <v/>
      </c>
    </row>
    <row r="4968" spans="1:27" x14ac:dyDescent="0.3">
      <c r="A4968" s="238"/>
      <c r="B4968" s="241" t="str">
        <f t="shared" si="546"/>
        <v/>
      </c>
      <c r="C4968" s="239"/>
      <c r="D4968" s="240" t="str">
        <f>IF(C4968&lt;&gt;"",VLOOKUP(C4968,'BASE EQUIPOS'!$G$8:$H$22,2,0),"")</f>
        <v/>
      </c>
      <c r="E4968" s="241" t="str">
        <f>IF(C4968&lt;&gt;"",VLOOKUP(C4968,'BASE EQUIPOS'!$G$8:$I$22,3,0),"")</f>
        <v/>
      </c>
      <c r="F4968" s="241" t="str">
        <f>IF(C4968&lt;&gt;"",VLOOKUP(C4968,'BASE EQUIPOS'!$G$8:$J$22,4,0),"")</f>
        <v/>
      </c>
      <c r="G4968" s="242"/>
      <c r="H4968" s="233"/>
      <c r="I4968" s="241"/>
      <c r="J4968" s="241"/>
      <c r="K4968" s="241"/>
      <c r="L4968" s="239"/>
      <c r="M4968" s="244"/>
      <c r="N4968" s="245" t="str">
        <f t="shared" ca="1" si="540"/>
        <v/>
      </c>
      <c r="O4968" s="239"/>
      <c r="P4968" s="244"/>
      <c r="Q4968" s="245" t="str">
        <f t="shared" si="541"/>
        <v/>
      </c>
      <c r="U4968" s="246" t="str">
        <f>IFERROR(VLOOKUP(C4968,'BASE EQUIPOS'!$G$8:$O$22,9,0)," ")</f>
        <v xml:space="preserve"> </v>
      </c>
      <c r="V4968" s="232" t="str">
        <f t="shared" si="543"/>
        <v/>
      </c>
      <c r="W4968" s="232" t="str">
        <f t="shared" si="544"/>
        <v/>
      </c>
      <c r="X4968" s="232" t="str">
        <f>IFERROR(VLOOKUP(W4968,Datos!$P$4:$Q$18,2,0),"")</f>
        <v/>
      </c>
      <c r="Y4968" s="232" t="str">
        <f t="shared" si="545"/>
        <v/>
      </c>
      <c r="AA4968" s="314" t="str">
        <f t="shared" ca="1" si="542"/>
        <v/>
      </c>
    </row>
    <row r="4969" spans="1:27" x14ac:dyDescent="0.3">
      <c r="A4969" s="238"/>
      <c r="B4969" s="241" t="str">
        <f t="shared" si="546"/>
        <v/>
      </c>
      <c r="C4969" s="239"/>
      <c r="D4969" s="240" t="str">
        <f>IF(C4969&lt;&gt;"",VLOOKUP(C4969,'BASE EQUIPOS'!$G$8:$H$22,2,0),"")</f>
        <v/>
      </c>
      <c r="E4969" s="241" t="str">
        <f>IF(C4969&lt;&gt;"",VLOOKUP(C4969,'BASE EQUIPOS'!$G$8:$I$22,3,0),"")</f>
        <v/>
      </c>
      <c r="F4969" s="241" t="str">
        <f>IF(C4969&lt;&gt;"",VLOOKUP(C4969,'BASE EQUIPOS'!$G$8:$J$22,4,0),"")</f>
        <v/>
      </c>
      <c r="G4969" s="242"/>
      <c r="H4969" s="233"/>
      <c r="I4969" s="241"/>
      <c r="J4969" s="241"/>
      <c r="K4969" s="241"/>
      <c r="L4969" s="239"/>
      <c r="M4969" s="244"/>
      <c r="N4969" s="245" t="str">
        <f t="shared" ca="1" si="540"/>
        <v/>
      </c>
      <c r="O4969" s="239"/>
      <c r="P4969" s="244"/>
      <c r="Q4969" s="245" t="str">
        <f t="shared" si="541"/>
        <v/>
      </c>
      <c r="U4969" s="246" t="str">
        <f>IFERROR(VLOOKUP(C4969,'BASE EQUIPOS'!$G$8:$O$22,9,0)," ")</f>
        <v xml:space="preserve"> </v>
      </c>
      <c r="V4969" s="232" t="str">
        <f t="shared" si="543"/>
        <v/>
      </c>
      <c r="W4969" s="232" t="str">
        <f t="shared" si="544"/>
        <v/>
      </c>
      <c r="X4969" s="232" t="str">
        <f>IFERROR(VLOOKUP(W4969,Datos!$P$4:$Q$18,2,0),"")</f>
        <v/>
      </c>
      <c r="Y4969" s="232" t="str">
        <f t="shared" si="545"/>
        <v/>
      </c>
      <c r="AA4969" s="314" t="str">
        <f t="shared" ca="1" si="542"/>
        <v/>
      </c>
    </row>
    <row r="4970" spans="1:27" x14ac:dyDescent="0.3">
      <c r="A4970" s="238"/>
      <c r="B4970" s="241" t="str">
        <f t="shared" si="546"/>
        <v/>
      </c>
      <c r="C4970" s="239"/>
      <c r="D4970" s="240" t="str">
        <f>IF(C4970&lt;&gt;"",VLOOKUP(C4970,'BASE EQUIPOS'!$G$8:$H$22,2,0),"")</f>
        <v/>
      </c>
      <c r="E4970" s="241" t="str">
        <f>IF(C4970&lt;&gt;"",VLOOKUP(C4970,'BASE EQUIPOS'!$G$8:$I$22,3,0),"")</f>
        <v/>
      </c>
      <c r="F4970" s="241" t="str">
        <f>IF(C4970&lt;&gt;"",VLOOKUP(C4970,'BASE EQUIPOS'!$G$8:$J$22,4,0),"")</f>
        <v/>
      </c>
      <c r="G4970" s="242"/>
      <c r="H4970" s="233"/>
      <c r="I4970" s="241"/>
      <c r="J4970" s="241"/>
      <c r="K4970" s="241"/>
      <c r="L4970" s="239"/>
      <c r="M4970" s="244"/>
      <c r="N4970" s="245" t="str">
        <f t="shared" ca="1" si="540"/>
        <v/>
      </c>
      <c r="O4970" s="239"/>
      <c r="P4970" s="244"/>
      <c r="Q4970" s="245" t="str">
        <f t="shared" si="541"/>
        <v/>
      </c>
      <c r="U4970" s="246" t="str">
        <f>IFERROR(VLOOKUP(C4970,'BASE EQUIPOS'!$G$8:$O$22,9,0)," ")</f>
        <v xml:space="preserve"> </v>
      </c>
      <c r="V4970" s="232" t="str">
        <f t="shared" si="543"/>
        <v/>
      </c>
      <c r="W4970" s="232" t="str">
        <f t="shared" si="544"/>
        <v/>
      </c>
      <c r="X4970" s="232" t="str">
        <f>IFERROR(VLOOKUP(W4970,Datos!$P$4:$Q$18,2,0),"")</f>
        <v/>
      </c>
      <c r="Y4970" s="232" t="str">
        <f t="shared" si="545"/>
        <v/>
      </c>
      <c r="AA4970" s="314" t="str">
        <f t="shared" ca="1" si="542"/>
        <v/>
      </c>
    </row>
    <row r="4971" spans="1:27" x14ac:dyDescent="0.3">
      <c r="A4971" s="238"/>
      <c r="B4971" s="241" t="str">
        <f t="shared" si="546"/>
        <v/>
      </c>
      <c r="C4971" s="239"/>
      <c r="D4971" s="240" t="str">
        <f>IF(C4971&lt;&gt;"",VLOOKUP(C4971,'BASE EQUIPOS'!$G$8:$H$22,2,0),"")</f>
        <v/>
      </c>
      <c r="E4971" s="241" t="str">
        <f>IF(C4971&lt;&gt;"",VLOOKUP(C4971,'BASE EQUIPOS'!$G$8:$I$22,3,0),"")</f>
        <v/>
      </c>
      <c r="F4971" s="241" t="str">
        <f>IF(C4971&lt;&gt;"",VLOOKUP(C4971,'BASE EQUIPOS'!$G$8:$J$22,4,0),"")</f>
        <v/>
      </c>
      <c r="G4971" s="242"/>
      <c r="H4971" s="233"/>
      <c r="I4971" s="241"/>
      <c r="J4971" s="241"/>
      <c r="K4971" s="241"/>
      <c r="L4971" s="239"/>
      <c r="M4971" s="244"/>
      <c r="N4971" s="245" t="str">
        <f t="shared" ca="1" si="540"/>
        <v/>
      </c>
      <c r="O4971" s="239"/>
      <c r="P4971" s="244"/>
      <c r="Q4971" s="245" t="str">
        <f t="shared" si="541"/>
        <v/>
      </c>
      <c r="U4971" s="246" t="str">
        <f>IFERROR(VLOOKUP(C4971,'BASE EQUIPOS'!$G$8:$O$22,9,0)," ")</f>
        <v xml:space="preserve"> </v>
      </c>
      <c r="V4971" s="232" t="str">
        <f t="shared" si="543"/>
        <v/>
      </c>
      <c r="W4971" s="232" t="str">
        <f t="shared" si="544"/>
        <v/>
      </c>
      <c r="X4971" s="232" t="str">
        <f>IFERROR(VLOOKUP(W4971,Datos!$P$4:$Q$18,2,0),"")</f>
        <v/>
      </c>
      <c r="Y4971" s="232" t="str">
        <f t="shared" si="545"/>
        <v/>
      </c>
      <c r="AA4971" s="314" t="str">
        <f t="shared" ca="1" si="542"/>
        <v/>
      </c>
    </row>
    <row r="4972" spans="1:27" x14ac:dyDescent="0.3">
      <c r="A4972" s="238"/>
      <c r="B4972" s="241" t="str">
        <f t="shared" si="546"/>
        <v/>
      </c>
      <c r="C4972" s="239"/>
      <c r="D4972" s="240" t="str">
        <f>IF(C4972&lt;&gt;"",VLOOKUP(C4972,'BASE EQUIPOS'!$G$8:$H$22,2,0),"")</f>
        <v/>
      </c>
      <c r="E4972" s="241" t="str">
        <f>IF(C4972&lt;&gt;"",VLOOKUP(C4972,'BASE EQUIPOS'!$G$8:$I$22,3,0),"")</f>
        <v/>
      </c>
      <c r="F4972" s="241" t="str">
        <f>IF(C4972&lt;&gt;"",VLOOKUP(C4972,'BASE EQUIPOS'!$G$8:$J$22,4,0),"")</f>
        <v/>
      </c>
      <c r="G4972" s="242"/>
      <c r="H4972" s="233"/>
      <c r="I4972" s="241"/>
      <c r="J4972" s="241"/>
      <c r="K4972" s="241"/>
      <c r="L4972" s="239"/>
      <c r="M4972" s="244"/>
      <c r="N4972" s="245" t="str">
        <f t="shared" ca="1" si="540"/>
        <v/>
      </c>
      <c r="O4972" s="239"/>
      <c r="P4972" s="244"/>
      <c r="Q4972" s="245" t="str">
        <f t="shared" si="541"/>
        <v/>
      </c>
      <c r="U4972" s="246" t="str">
        <f>IFERROR(VLOOKUP(C4972,'BASE EQUIPOS'!$G$8:$O$22,9,0)," ")</f>
        <v xml:space="preserve"> </v>
      </c>
      <c r="V4972" s="232" t="str">
        <f t="shared" si="543"/>
        <v/>
      </c>
      <c r="W4972" s="232" t="str">
        <f t="shared" si="544"/>
        <v/>
      </c>
      <c r="X4972" s="232" t="str">
        <f>IFERROR(VLOOKUP(W4972,Datos!$P$4:$Q$18,2,0),"")</f>
        <v/>
      </c>
      <c r="Y4972" s="232" t="str">
        <f t="shared" si="545"/>
        <v/>
      </c>
      <c r="AA4972" s="314" t="str">
        <f t="shared" ca="1" si="542"/>
        <v/>
      </c>
    </row>
    <row r="4973" spans="1:27" x14ac:dyDescent="0.3">
      <c r="A4973" s="238"/>
      <c r="B4973" s="241" t="str">
        <f t="shared" si="546"/>
        <v/>
      </c>
      <c r="C4973" s="239"/>
      <c r="D4973" s="240" t="str">
        <f>IF(C4973&lt;&gt;"",VLOOKUP(C4973,'BASE EQUIPOS'!$G$8:$H$22,2,0),"")</f>
        <v/>
      </c>
      <c r="E4973" s="241" t="str">
        <f>IF(C4973&lt;&gt;"",VLOOKUP(C4973,'BASE EQUIPOS'!$G$8:$I$22,3,0),"")</f>
        <v/>
      </c>
      <c r="F4973" s="241" t="str">
        <f>IF(C4973&lt;&gt;"",VLOOKUP(C4973,'BASE EQUIPOS'!$G$8:$J$22,4,0),"")</f>
        <v/>
      </c>
      <c r="G4973" s="242"/>
      <c r="H4973" s="233"/>
      <c r="I4973" s="241"/>
      <c r="J4973" s="241"/>
      <c r="K4973" s="241"/>
      <c r="L4973" s="239"/>
      <c r="M4973" s="244"/>
      <c r="N4973" s="245" t="str">
        <f t="shared" ca="1" si="540"/>
        <v/>
      </c>
      <c r="O4973" s="239"/>
      <c r="P4973" s="244"/>
      <c r="Q4973" s="245" t="str">
        <f t="shared" si="541"/>
        <v/>
      </c>
      <c r="U4973" s="246" t="str">
        <f>IFERROR(VLOOKUP(C4973,'BASE EQUIPOS'!$G$8:$O$22,9,0)," ")</f>
        <v xml:space="preserve"> </v>
      </c>
      <c r="V4973" s="232" t="str">
        <f t="shared" si="543"/>
        <v/>
      </c>
      <c r="W4973" s="232" t="str">
        <f t="shared" si="544"/>
        <v/>
      </c>
      <c r="X4973" s="232" t="str">
        <f>IFERROR(VLOOKUP(W4973,Datos!$P$4:$Q$18,2,0),"")</f>
        <v/>
      </c>
      <c r="Y4973" s="232" t="str">
        <f t="shared" si="545"/>
        <v/>
      </c>
      <c r="AA4973" s="314" t="str">
        <f t="shared" ca="1" si="542"/>
        <v/>
      </c>
    </row>
    <row r="4974" spans="1:27" x14ac:dyDescent="0.3">
      <c r="A4974" s="238"/>
      <c r="B4974" s="241" t="str">
        <f t="shared" si="546"/>
        <v/>
      </c>
      <c r="C4974" s="239"/>
      <c r="D4974" s="240" t="str">
        <f>IF(C4974&lt;&gt;"",VLOOKUP(C4974,'BASE EQUIPOS'!$G$8:$H$22,2,0),"")</f>
        <v/>
      </c>
      <c r="E4974" s="241" t="str">
        <f>IF(C4974&lt;&gt;"",VLOOKUP(C4974,'BASE EQUIPOS'!$G$8:$I$22,3,0),"")</f>
        <v/>
      </c>
      <c r="F4974" s="241" t="str">
        <f>IF(C4974&lt;&gt;"",VLOOKUP(C4974,'BASE EQUIPOS'!$G$8:$J$22,4,0),"")</f>
        <v/>
      </c>
      <c r="G4974" s="242"/>
      <c r="H4974" s="233"/>
      <c r="I4974" s="241"/>
      <c r="J4974" s="241"/>
      <c r="K4974" s="241"/>
      <c r="L4974" s="239"/>
      <c r="M4974" s="244"/>
      <c r="N4974" s="245" t="str">
        <f t="shared" ca="1" si="540"/>
        <v/>
      </c>
      <c r="O4974" s="239"/>
      <c r="P4974" s="244"/>
      <c r="Q4974" s="245" t="str">
        <f t="shared" si="541"/>
        <v/>
      </c>
      <c r="U4974" s="246" t="str">
        <f>IFERROR(VLOOKUP(C4974,'BASE EQUIPOS'!$G$8:$O$22,9,0)," ")</f>
        <v xml:space="preserve"> </v>
      </c>
      <c r="V4974" s="232" t="str">
        <f t="shared" si="543"/>
        <v/>
      </c>
      <c r="W4974" s="232" t="str">
        <f t="shared" si="544"/>
        <v/>
      </c>
      <c r="X4974" s="232" t="str">
        <f>IFERROR(VLOOKUP(W4974,Datos!$P$4:$Q$18,2,0),"")</f>
        <v/>
      </c>
      <c r="Y4974" s="232" t="str">
        <f t="shared" si="545"/>
        <v/>
      </c>
      <c r="AA4974" s="314" t="str">
        <f t="shared" ca="1" si="542"/>
        <v/>
      </c>
    </row>
    <row r="4975" spans="1:27" x14ac:dyDescent="0.3">
      <c r="A4975" s="238"/>
      <c r="B4975" s="241" t="str">
        <f t="shared" si="546"/>
        <v/>
      </c>
      <c r="C4975" s="239"/>
      <c r="D4975" s="240" t="str">
        <f>IF(C4975&lt;&gt;"",VLOOKUP(C4975,'BASE EQUIPOS'!$G$8:$H$22,2,0),"")</f>
        <v/>
      </c>
      <c r="E4975" s="241" t="str">
        <f>IF(C4975&lt;&gt;"",VLOOKUP(C4975,'BASE EQUIPOS'!$G$8:$I$22,3,0),"")</f>
        <v/>
      </c>
      <c r="F4975" s="241" t="str">
        <f>IF(C4975&lt;&gt;"",VLOOKUP(C4975,'BASE EQUIPOS'!$G$8:$J$22,4,0),"")</f>
        <v/>
      </c>
      <c r="G4975" s="242"/>
      <c r="H4975" s="233"/>
      <c r="I4975" s="241"/>
      <c r="J4975" s="241"/>
      <c r="K4975" s="241"/>
      <c r="L4975" s="239"/>
      <c r="M4975" s="244"/>
      <c r="N4975" s="245" t="str">
        <f t="shared" ca="1" si="540"/>
        <v/>
      </c>
      <c r="O4975" s="239"/>
      <c r="P4975" s="244"/>
      <c r="Q4975" s="245" t="str">
        <f t="shared" si="541"/>
        <v/>
      </c>
      <c r="U4975" s="246" t="str">
        <f>IFERROR(VLOOKUP(C4975,'BASE EQUIPOS'!$G$8:$O$22,9,0)," ")</f>
        <v xml:space="preserve"> </v>
      </c>
      <c r="V4975" s="232" t="str">
        <f t="shared" si="543"/>
        <v/>
      </c>
      <c r="W4975" s="232" t="str">
        <f t="shared" si="544"/>
        <v/>
      </c>
      <c r="X4975" s="232" t="str">
        <f>IFERROR(VLOOKUP(W4975,Datos!$P$4:$Q$18,2,0),"")</f>
        <v/>
      </c>
      <c r="Y4975" s="232" t="str">
        <f t="shared" si="545"/>
        <v/>
      </c>
      <c r="AA4975" s="314" t="str">
        <f t="shared" ca="1" si="542"/>
        <v/>
      </c>
    </row>
    <row r="4976" spans="1:27" x14ac:dyDescent="0.3">
      <c r="A4976" s="238"/>
      <c r="B4976" s="241" t="str">
        <f t="shared" si="546"/>
        <v/>
      </c>
      <c r="C4976" s="239"/>
      <c r="D4976" s="240" t="str">
        <f>IF(C4976&lt;&gt;"",VLOOKUP(C4976,'BASE EQUIPOS'!$G$8:$H$22,2,0),"")</f>
        <v/>
      </c>
      <c r="E4976" s="241" t="str">
        <f>IF(C4976&lt;&gt;"",VLOOKUP(C4976,'BASE EQUIPOS'!$G$8:$I$22,3,0),"")</f>
        <v/>
      </c>
      <c r="F4976" s="241" t="str">
        <f>IF(C4976&lt;&gt;"",VLOOKUP(C4976,'BASE EQUIPOS'!$G$8:$J$22,4,0),"")</f>
        <v/>
      </c>
      <c r="G4976" s="242"/>
      <c r="H4976" s="233"/>
      <c r="I4976" s="241"/>
      <c r="J4976" s="241"/>
      <c r="K4976" s="241"/>
      <c r="L4976" s="239"/>
      <c r="M4976" s="244"/>
      <c r="N4976" s="245" t="str">
        <f t="shared" ca="1" si="540"/>
        <v/>
      </c>
      <c r="O4976" s="239"/>
      <c r="P4976" s="244"/>
      <c r="Q4976" s="245" t="str">
        <f t="shared" si="541"/>
        <v/>
      </c>
      <c r="U4976" s="246" t="str">
        <f>IFERROR(VLOOKUP(C4976,'BASE EQUIPOS'!$G$8:$O$22,9,0)," ")</f>
        <v xml:space="preserve"> </v>
      </c>
      <c r="V4976" s="232" t="str">
        <f t="shared" si="543"/>
        <v/>
      </c>
      <c r="W4976" s="232" t="str">
        <f t="shared" si="544"/>
        <v/>
      </c>
      <c r="X4976" s="232" t="str">
        <f>IFERROR(VLOOKUP(W4976,Datos!$P$4:$Q$18,2,0),"")</f>
        <v/>
      </c>
      <c r="Y4976" s="232" t="str">
        <f t="shared" si="545"/>
        <v/>
      </c>
      <c r="AA4976" s="314" t="str">
        <f t="shared" ca="1" si="542"/>
        <v/>
      </c>
    </row>
    <row r="4977" spans="1:27" x14ac:dyDescent="0.3">
      <c r="A4977" s="238"/>
      <c r="B4977" s="241" t="str">
        <f t="shared" si="546"/>
        <v/>
      </c>
      <c r="C4977" s="239"/>
      <c r="D4977" s="240" t="str">
        <f>IF(C4977&lt;&gt;"",VLOOKUP(C4977,'BASE EQUIPOS'!$G$8:$H$22,2,0),"")</f>
        <v/>
      </c>
      <c r="E4977" s="241" t="str">
        <f>IF(C4977&lt;&gt;"",VLOOKUP(C4977,'BASE EQUIPOS'!$G$8:$I$22,3,0),"")</f>
        <v/>
      </c>
      <c r="F4977" s="241" t="str">
        <f>IF(C4977&lt;&gt;"",VLOOKUP(C4977,'BASE EQUIPOS'!$G$8:$J$22,4,0),"")</f>
        <v/>
      </c>
      <c r="G4977" s="242"/>
      <c r="H4977" s="233"/>
      <c r="I4977" s="241"/>
      <c r="J4977" s="241"/>
      <c r="K4977" s="241"/>
      <c r="L4977" s="239"/>
      <c r="M4977" s="244"/>
      <c r="N4977" s="245" t="str">
        <f t="shared" ca="1" si="540"/>
        <v/>
      </c>
      <c r="O4977" s="239"/>
      <c r="P4977" s="244"/>
      <c r="Q4977" s="245" t="str">
        <f t="shared" si="541"/>
        <v/>
      </c>
      <c r="U4977" s="246" t="str">
        <f>IFERROR(VLOOKUP(C4977,'BASE EQUIPOS'!$G$8:$O$22,9,0)," ")</f>
        <v xml:space="preserve"> </v>
      </c>
      <c r="V4977" s="232" t="str">
        <f t="shared" si="543"/>
        <v/>
      </c>
      <c r="W4977" s="232" t="str">
        <f t="shared" si="544"/>
        <v/>
      </c>
      <c r="X4977" s="232" t="str">
        <f>IFERROR(VLOOKUP(W4977,Datos!$P$4:$Q$18,2,0),"")</f>
        <v/>
      </c>
      <c r="Y4977" s="232" t="str">
        <f t="shared" si="545"/>
        <v/>
      </c>
      <c r="AA4977" s="314" t="str">
        <f t="shared" ca="1" si="542"/>
        <v/>
      </c>
    </row>
    <row r="4978" spans="1:27" x14ac:dyDescent="0.3">
      <c r="A4978" s="238"/>
      <c r="B4978" s="241" t="str">
        <f t="shared" si="546"/>
        <v/>
      </c>
      <c r="C4978" s="239"/>
      <c r="D4978" s="240" t="str">
        <f>IF(C4978&lt;&gt;"",VLOOKUP(C4978,'BASE EQUIPOS'!$G$8:$H$22,2,0),"")</f>
        <v/>
      </c>
      <c r="E4978" s="241" t="str">
        <f>IF(C4978&lt;&gt;"",VLOOKUP(C4978,'BASE EQUIPOS'!$G$8:$I$22,3,0),"")</f>
        <v/>
      </c>
      <c r="F4978" s="241" t="str">
        <f>IF(C4978&lt;&gt;"",VLOOKUP(C4978,'BASE EQUIPOS'!$G$8:$J$22,4,0),"")</f>
        <v/>
      </c>
      <c r="G4978" s="242"/>
      <c r="H4978" s="233"/>
      <c r="I4978" s="241"/>
      <c r="J4978" s="241"/>
      <c r="K4978" s="241"/>
      <c r="L4978" s="239"/>
      <c r="M4978" s="244"/>
      <c r="N4978" s="245" t="str">
        <f t="shared" ca="1" si="540"/>
        <v/>
      </c>
      <c r="O4978" s="239"/>
      <c r="P4978" s="244"/>
      <c r="Q4978" s="245" t="str">
        <f t="shared" si="541"/>
        <v/>
      </c>
      <c r="U4978" s="246" t="str">
        <f>IFERROR(VLOOKUP(C4978,'BASE EQUIPOS'!$G$8:$O$22,9,0)," ")</f>
        <v xml:space="preserve"> </v>
      </c>
      <c r="V4978" s="232" t="str">
        <f t="shared" si="543"/>
        <v/>
      </c>
      <c r="W4978" s="232" t="str">
        <f t="shared" si="544"/>
        <v/>
      </c>
      <c r="X4978" s="232" t="str">
        <f>IFERROR(VLOOKUP(W4978,Datos!$P$4:$Q$18,2,0),"")</f>
        <v/>
      </c>
      <c r="Y4978" s="232" t="str">
        <f t="shared" si="545"/>
        <v/>
      </c>
      <c r="AA4978" s="314" t="str">
        <f t="shared" ca="1" si="542"/>
        <v/>
      </c>
    </row>
    <row r="4979" spans="1:27" x14ac:dyDescent="0.3">
      <c r="A4979" s="238"/>
      <c r="B4979" s="241" t="str">
        <f t="shared" si="546"/>
        <v/>
      </c>
      <c r="C4979" s="239"/>
      <c r="D4979" s="240" t="str">
        <f>IF(C4979&lt;&gt;"",VLOOKUP(C4979,'BASE EQUIPOS'!$G$8:$H$22,2,0),"")</f>
        <v/>
      </c>
      <c r="E4979" s="241" t="str">
        <f>IF(C4979&lt;&gt;"",VLOOKUP(C4979,'BASE EQUIPOS'!$G$8:$I$22,3,0),"")</f>
        <v/>
      </c>
      <c r="F4979" s="241" t="str">
        <f>IF(C4979&lt;&gt;"",VLOOKUP(C4979,'BASE EQUIPOS'!$G$8:$J$22,4,0),"")</f>
        <v/>
      </c>
      <c r="G4979" s="242"/>
      <c r="H4979" s="233"/>
      <c r="I4979" s="241"/>
      <c r="J4979" s="241"/>
      <c r="K4979" s="241"/>
      <c r="L4979" s="239"/>
      <c r="M4979" s="244"/>
      <c r="N4979" s="245" t="str">
        <f t="shared" ca="1" si="540"/>
        <v/>
      </c>
      <c r="O4979" s="239"/>
      <c r="P4979" s="244"/>
      <c r="Q4979" s="245" t="str">
        <f t="shared" si="541"/>
        <v/>
      </c>
      <c r="U4979" s="246" t="str">
        <f>IFERROR(VLOOKUP(C4979,'BASE EQUIPOS'!$G$8:$O$22,9,0)," ")</f>
        <v xml:space="preserve"> </v>
      </c>
      <c r="V4979" s="232" t="str">
        <f t="shared" si="543"/>
        <v/>
      </c>
      <c r="W4979" s="232" t="str">
        <f t="shared" si="544"/>
        <v/>
      </c>
      <c r="X4979" s="232" t="str">
        <f>IFERROR(VLOOKUP(W4979,Datos!$P$4:$Q$18,2,0),"")</f>
        <v/>
      </c>
      <c r="Y4979" s="232" t="str">
        <f t="shared" si="545"/>
        <v/>
      </c>
      <c r="AA4979" s="314" t="str">
        <f t="shared" ca="1" si="542"/>
        <v/>
      </c>
    </row>
    <row r="4980" spans="1:27" x14ac:dyDescent="0.3">
      <c r="A4980" s="238"/>
      <c r="B4980" s="241" t="str">
        <f t="shared" si="546"/>
        <v/>
      </c>
      <c r="C4980" s="239"/>
      <c r="D4980" s="240" t="str">
        <f>IF(C4980&lt;&gt;"",VLOOKUP(C4980,'BASE EQUIPOS'!$G$8:$H$22,2,0),"")</f>
        <v/>
      </c>
      <c r="E4980" s="241" t="str">
        <f>IF(C4980&lt;&gt;"",VLOOKUP(C4980,'BASE EQUIPOS'!$G$8:$I$22,3,0),"")</f>
        <v/>
      </c>
      <c r="F4980" s="241" t="str">
        <f>IF(C4980&lt;&gt;"",VLOOKUP(C4980,'BASE EQUIPOS'!$G$8:$J$22,4,0),"")</f>
        <v/>
      </c>
      <c r="G4980" s="242"/>
      <c r="H4980" s="233"/>
      <c r="I4980" s="241"/>
      <c r="J4980" s="241"/>
      <c r="K4980" s="241"/>
      <c r="L4980" s="239"/>
      <c r="M4980" s="244"/>
      <c r="N4980" s="245" t="str">
        <f t="shared" ca="1" si="540"/>
        <v/>
      </c>
      <c r="O4980" s="239"/>
      <c r="P4980" s="244"/>
      <c r="Q4980" s="245" t="str">
        <f t="shared" si="541"/>
        <v/>
      </c>
      <c r="U4980" s="246" t="str">
        <f>IFERROR(VLOOKUP(C4980,'BASE EQUIPOS'!$G$8:$O$22,9,0)," ")</f>
        <v xml:space="preserve"> </v>
      </c>
      <c r="V4980" s="232" t="str">
        <f t="shared" si="543"/>
        <v/>
      </c>
      <c r="W4980" s="232" t="str">
        <f t="shared" si="544"/>
        <v/>
      </c>
      <c r="X4980" s="232" t="str">
        <f>IFERROR(VLOOKUP(W4980,Datos!$P$4:$Q$18,2,0),"")</f>
        <v/>
      </c>
      <c r="Y4980" s="232" t="str">
        <f t="shared" si="545"/>
        <v/>
      </c>
      <c r="AA4980" s="314" t="str">
        <f t="shared" ca="1" si="542"/>
        <v/>
      </c>
    </row>
    <row r="4981" spans="1:27" x14ac:dyDescent="0.3">
      <c r="A4981" s="238"/>
      <c r="B4981" s="241" t="str">
        <f t="shared" si="546"/>
        <v/>
      </c>
      <c r="C4981" s="239"/>
      <c r="D4981" s="240" t="str">
        <f>IF(C4981&lt;&gt;"",VLOOKUP(C4981,'BASE EQUIPOS'!$G$8:$H$22,2,0),"")</f>
        <v/>
      </c>
      <c r="E4981" s="241" t="str">
        <f>IF(C4981&lt;&gt;"",VLOOKUP(C4981,'BASE EQUIPOS'!$G$8:$I$22,3,0),"")</f>
        <v/>
      </c>
      <c r="F4981" s="241" t="str">
        <f>IF(C4981&lt;&gt;"",VLOOKUP(C4981,'BASE EQUIPOS'!$G$8:$J$22,4,0),"")</f>
        <v/>
      </c>
      <c r="G4981" s="242"/>
      <c r="H4981" s="233"/>
      <c r="I4981" s="241"/>
      <c r="J4981" s="241"/>
      <c r="K4981" s="241"/>
      <c r="L4981" s="239"/>
      <c r="M4981" s="244"/>
      <c r="N4981" s="245" t="str">
        <f t="shared" ca="1" si="540"/>
        <v/>
      </c>
      <c r="O4981" s="239"/>
      <c r="P4981" s="244"/>
      <c r="Q4981" s="245" t="str">
        <f t="shared" si="541"/>
        <v/>
      </c>
      <c r="U4981" s="246" t="str">
        <f>IFERROR(VLOOKUP(C4981,'BASE EQUIPOS'!$G$8:$O$22,9,0)," ")</f>
        <v xml:space="preserve"> </v>
      </c>
      <c r="V4981" s="232" t="str">
        <f t="shared" si="543"/>
        <v/>
      </c>
      <c r="W4981" s="232" t="str">
        <f t="shared" si="544"/>
        <v/>
      </c>
      <c r="X4981" s="232" t="str">
        <f>IFERROR(VLOOKUP(W4981,Datos!$P$4:$Q$18,2,0),"")</f>
        <v/>
      </c>
      <c r="Y4981" s="232" t="str">
        <f t="shared" si="545"/>
        <v/>
      </c>
      <c r="AA4981" s="314" t="str">
        <f t="shared" ca="1" si="542"/>
        <v/>
      </c>
    </row>
    <row r="4982" spans="1:27" x14ac:dyDescent="0.3">
      <c r="A4982" s="238"/>
      <c r="B4982" s="241" t="str">
        <f t="shared" si="546"/>
        <v/>
      </c>
      <c r="C4982" s="239"/>
      <c r="D4982" s="240" t="str">
        <f>IF(C4982&lt;&gt;"",VLOOKUP(C4982,'BASE EQUIPOS'!$G$8:$H$22,2,0),"")</f>
        <v/>
      </c>
      <c r="E4982" s="241" t="str">
        <f>IF(C4982&lt;&gt;"",VLOOKUP(C4982,'BASE EQUIPOS'!$G$8:$I$22,3,0),"")</f>
        <v/>
      </c>
      <c r="F4982" s="241" t="str">
        <f>IF(C4982&lt;&gt;"",VLOOKUP(C4982,'BASE EQUIPOS'!$G$8:$J$22,4,0),"")</f>
        <v/>
      </c>
      <c r="G4982" s="242"/>
      <c r="H4982" s="233"/>
      <c r="I4982" s="241"/>
      <c r="J4982" s="241"/>
      <c r="K4982" s="241"/>
      <c r="L4982" s="239"/>
      <c r="M4982" s="244"/>
      <c r="N4982" s="245" t="str">
        <f t="shared" ca="1" si="540"/>
        <v/>
      </c>
      <c r="O4982" s="239"/>
      <c r="P4982" s="244"/>
      <c r="Q4982" s="245" t="str">
        <f t="shared" si="541"/>
        <v/>
      </c>
      <c r="U4982" s="246" t="str">
        <f>IFERROR(VLOOKUP(C4982,'BASE EQUIPOS'!$G$8:$O$22,9,0)," ")</f>
        <v xml:space="preserve"> </v>
      </c>
      <c r="V4982" s="232" t="str">
        <f t="shared" si="543"/>
        <v/>
      </c>
      <c r="W4982" s="232" t="str">
        <f t="shared" si="544"/>
        <v/>
      </c>
      <c r="X4982" s="232" t="str">
        <f>IFERROR(VLOOKUP(W4982,Datos!$P$4:$Q$18,2,0),"")</f>
        <v/>
      </c>
      <c r="Y4982" s="232" t="str">
        <f t="shared" si="545"/>
        <v/>
      </c>
      <c r="AA4982" s="314" t="str">
        <f t="shared" ca="1" si="542"/>
        <v/>
      </c>
    </row>
    <row r="4983" spans="1:27" x14ac:dyDescent="0.3">
      <c r="A4983" s="238"/>
      <c r="B4983" s="241" t="str">
        <f t="shared" si="546"/>
        <v/>
      </c>
      <c r="C4983" s="239"/>
      <c r="D4983" s="240" t="str">
        <f>IF(C4983&lt;&gt;"",VLOOKUP(C4983,'BASE EQUIPOS'!$G$8:$H$22,2,0),"")</f>
        <v/>
      </c>
      <c r="E4983" s="241" t="str">
        <f>IF(C4983&lt;&gt;"",VLOOKUP(C4983,'BASE EQUIPOS'!$G$8:$I$22,3,0),"")</f>
        <v/>
      </c>
      <c r="F4983" s="241" t="str">
        <f>IF(C4983&lt;&gt;"",VLOOKUP(C4983,'BASE EQUIPOS'!$G$8:$J$22,4,0),"")</f>
        <v/>
      </c>
      <c r="G4983" s="242"/>
      <c r="H4983" s="233"/>
      <c r="I4983" s="241"/>
      <c r="J4983" s="241"/>
      <c r="K4983" s="241"/>
      <c r="L4983" s="239"/>
      <c r="M4983" s="244"/>
      <c r="N4983" s="245" t="str">
        <f t="shared" ca="1" si="540"/>
        <v/>
      </c>
      <c r="O4983" s="239"/>
      <c r="P4983" s="244"/>
      <c r="Q4983" s="245" t="str">
        <f t="shared" si="541"/>
        <v/>
      </c>
      <c r="U4983" s="246" t="str">
        <f>IFERROR(VLOOKUP(C4983,'BASE EQUIPOS'!$G$8:$O$22,9,0)," ")</f>
        <v xml:space="preserve"> </v>
      </c>
      <c r="V4983" s="232" t="str">
        <f t="shared" si="543"/>
        <v/>
      </c>
      <c r="W4983" s="232" t="str">
        <f t="shared" si="544"/>
        <v/>
      </c>
      <c r="X4983" s="232" t="str">
        <f>IFERROR(VLOOKUP(W4983,Datos!$P$4:$Q$18,2,0),"")</f>
        <v/>
      </c>
      <c r="Y4983" s="232" t="str">
        <f t="shared" si="545"/>
        <v/>
      </c>
      <c r="AA4983" s="314" t="str">
        <f t="shared" ca="1" si="542"/>
        <v/>
      </c>
    </row>
    <row r="4984" spans="1:27" x14ac:dyDescent="0.3">
      <c r="A4984" s="238"/>
      <c r="B4984" s="241" t="str">
        <f t="shared" si="546"/>
        <v/>
      </c>
      <c r="C4984" s="239"/>
      <c r="D4984" s="240" t="str">
        <f>IF(C4984&lt;&gt;"",VLOOKUP(C4984,'BASE EQUIPOS'!$G$8:$H$22,2,0),"")</f>
        <v/>
      </c>
      <c r="E4984" s="241" t="str">
        <f>IF(C4984&lt;&gt;"",VLOOKUP(C4984,'BASE EQUIPOS'!$G$8:$I$22,3,0),"")</f>
        <v/>
      </c>
      <c r="F4984" s="241" t="str">
        <f>IF(C4984&lt;&gt;"",VLOOKUP(C4984,'BASE EQUIPOS'!$G$8:$J$22,4,0),"")</f>
        <v/>
      </c>
      <c r="G4984" s="242"/>
      <c r="H4984" s="233"/>
      <c r="I4984" s="241"/>
      <c r="J4984" s="241"/>
      <c r="K4984" s="241"/>
      <c r="L4984" s="239"/>
      <c r="M4984" s="244"/>
      <c r="N4984" s="245" t="str">
        <f t="shared" ca="1" si="540"/>
        <v/>
      </c>
      <c r="O4984" s="239"/>
      <c r="P4984" s="244"/>
      <c r="Q4984" s="245" t="str">
        <f t="shared" si="541"/>
        <v/>
      </c>
      <c r="U4984" s="246" t="str">
        <f>IFERROR(VLOOKUP(C4984,'BASE EQUIPOS'!$G$8:$O$22,9,0)," ")</f>
        <v xml:space="preserve"> </v>
      </c>
      <c r="V4984" s="232" t="str">
        <f t="shared" si="543"/>
        <v/>
      </c>
      <c r="W4984" s="232" t="str">
        <f t="shared" si="544"/>
        <v/>
      </c>
      <c r="X4984" s="232" t="str">
        <f>IFERROR(VLOOKUP(W4984,Datos!$P$4:$Q$18,2,0),"")</f>
        <v/>
      </c>
      <c r="Y4984" s="232" t="str">
        <f t="shared" si="545"/>
        <v/>
      </c>
      <c r="AA4984" s="314" t="str">
        <f t="shared" ca="1" si="542"/>
        <v/>
      </c>
    </row>
    <row r="4985" spans="1:27" x14ac:dyDescent="0.3">
      <c r="A4985" s="238"/>
      <c r="B4985" s="241" t="str">
        <f t="shared" si="546"/>
        <v/>
      </c>
      <c r="C4985" s="239"/>
      <c r="D4985" s="240" t="str">
        <f>IF(C4985&lt;&gt;"",VLOOKUP(C4985,'BASE EQUIPOS'!$G$8:$H$22,2,0),"")</f>
        <v/>
      </c>
      <c r="E4985" s="241" t="str">
        <f>IF(C4985&lt;&gt;"",VLOOKUP(C4985,'BASE EQUIPOS'!$G$8:$I$22,3,0),"")</f>
        <v/>
      </c>
      <c r="F4985" s="241" t="str">
        <f>IF(C4985&lt;&gt;"",VLOOKUP(C4985,'BASE EQUIPOS'!$G$8:$J$22,4,0),"")</f>
        <v/>
      </c>
      <c r="G4985" s="242"/>
      <c r="H4985" s="233"/>
      <c r="I4985" s="241"/>
      <c r="J4985" s="241"/>
      <c r="K4985" s="241"/>
      <c r="L4985" s="239"/>
      <c r="M4985" s="244"/>
      <c r="N4985" s="245" t="str">
        <f t="shared" ca="1" si="540"/>
        <v/>
      </c>
      <c r="O4985" s="239"/>
      <c r="P4985" s="244"/>
      <c r="Q4985" s="245" t="str">
        <f t="shared" si="541"/>
        <v/>
      </c>
      <c r="U4985" s="246" t="str">
        <f>IFERROR(VLOOKUP(C4985,'BASE EQUIPOS'!$G$8:$O$22,9,0)," ")</f>
        <v xml:space="preserve"> </v>
      </c>
      <c r="V4985" s="232" t="str">
        <f t="shared" si="543"/>
        <v/>
      </c>
      <c r="W4985" s="232" t="str">
        <f t="shared" si="544"/>
        <v/>
      </c>
      <c r="X4985" s="232" t="str">
        <f>IFERROR(VLOOKUP(W4985,Datos!$P$4:$Q$18,2,0),"")</f>
        <v/>
      </c>
      <c r="Y4985" s="232" t="str">
        <f t="shared" si="545"/>
        <v/>
      </c>
      <c r="AA4985" s="314" t="str">
        <f t="shared" ca="1" si="542"/>
        <v/>
      </c>
    </row>
    <row r="4986" spans="1:27" x14ac:dyDescent="0.3">
      <c r="A4986" s="238"/>
      <c r="B4986" s="241" t="str">
        <f t="shared" si="546"/>
        <v/>
      </c>
      <c r="C4986" s="239"/>
      <c r="D4986" s="240" t="str">
        <f>IF(C4986&lt;&gt;"",VLOOKUP(C4986,'BASE EQUIPOS'!$G$8:$H$22,2,0),"")</f>
        <v/>
      </c>
      <c r="E4986" s="241" t="str">
        <f>IF(C4986&lt;&gt;"",VLOOKUP(C4986,'BASE EQUIPOS'!$G$8:$I$22,3,0),"")</f>
        <v/>
      </c>
      <c r="F4986" s="241" t="str">
        <f>IF(C4986&lt;&gt;"",VLOOKUP(C4986,'BASE EQUIPOS'!$G$8:$J$22,4,0),"")</f>
        <v/>
      </c>
      <c r="G4986" s="242"/>
      <c r="H4986" s="233"/>
      <c r="I4986" s="241"/>
      <c r="J4986" s="241"/>
      <c r="K4986" s="241"/>
      <c r="L4986" s="239"/>
      <c r="M4986" s="244"/>
      <c r="N4986" s="245" t="str">
        <f t="shared" ca="1" si="540"/>
        <v/>
      </c>
      <c r="O4986" s="239"/>
      <c r="P4986" s="244"/>
      <c r="Q4986" s="245" t="str">
        <f t="shared" si="541"/>
        <v/>
      </c>
      <c r="U4986" s="246" t="str">
        <f>IFERROR(VLOOKUP(C4986,'BASE EQUIPOS'!$G$8:$O$22,9,0)," ")</f>
        <v xml:space="preserve"> </v>
      </c>
      <c r="V4986" s="232" t="str">
        <f t="shared" si="543"/>
        <v/>
      </c>
      <c r="W4986" s="232" t="str">
        <f t="shared" si="544"/>
        <v/>
      </c>
      <c r="X4986" s="232" t="str">
        <f>IFERROR(VLOOKUP(W4986,Datos!$P$4:$Q$18,2,0),"")</f>
        <v/>
      </c>
      <c r="Y4986" s="232" t="str">
        <f t="shared" si="545"/>
        <v/>
      </c>
      <c r="AA4986" s="314" t="str">
        <f t="shared" ca="1" si="542"/>
        <v/>
      </c>
    </row>
    <row r="4987" spans="1:27" x14ac:dyDescent="0.3">
      <c r="A4987" s="238"/>
      <c r="B4987" s="241" t="str">
        <f t="shared" si="546"/>
        <v/>
      </c>
      <c r="C4987" s="239"/>
      <c r="D4987" s="240" t="str">
        <f>IF(C4987&lt;&gt;"",VLOOKUP(C4987,'BASE EQUIPOS'!$G$8:$H$22,2,0),"")</f>
        <v/>
      </c>
      <c r="E4987" s="241" t="str">
        <f>IF(C4987&lt;&gt;"",VLOOKUP(C4987,'BASE EQUIPOS'!$G$8:$I$22,3,0),"")</f>
        <v/>
      </c>
      <c r="F4987" s="241" t="str">
        <f>IF(C4987&lt;&gt;"",VLOOKUP(C4987,'BASE EQUIPOS'!$G$8:$J$22,4,0),"")</f>
        <v/>
      </c>
      <c r="G4987" s="242"/>
      <c r="H4987" s="233"/>
      <c r="I4987" s="241"/>
      <c r="J4987" s="241"/>
      <c r="K4987" s="241"/>
      <c r="L4987" s="239"/>
      <c r="M4987" s="244"/>
      <c r="N4987" s="245" t="str">
        <f t="shared" ca="1" si="540"/>
        <v/>
      </c>
      <c r="O4987" s="239"/>
      <c r="P4987" s="244"/>
      <c r="Q4987" s="245" t="str">
        <f t="shared" si="541"/>
        <v/>
      </c>
      <c r="U4987" s="246" t="str">
        <f>IFERROR(VLOOKUP(C4987,'BASE EQUIPOS'!$G$8:$O$22,9,0)," ")</f>
        <v xml:space="preserve"> </v>
      </c>
      <c r="V4987" s="232" t="str">
        <f t="shared" si="543"/>
        <v/>
      </c>
      <c r="W4987" s="232" t="str">
        <f t="shared" si="544"/>
        <v/>
      </c>
      <c r="X4987" s="232" t="str">
        <f>IFERROR(VLOOKUP(W4987,Datos!$P$4:$Q$18,2,0),"")</f>
        <v/>
      </c>
      <c r="Y4987" s="232" t="str">
        <f t="shared" si="545"/>
        <v/>
      </c>
      <c r="AA4987" s="314" t="str">
        <f t="shared" ca="1" si="542"/>
        <v/>
      </c>
    </row>
    <row r="4988" spans="1:27" x14ac:dyDescent="0.3">
      <c r="A4988" s="238"/>
      <c r="B4988" s="241" t="str">
        <f t="shared" si="546"/>
        <v/>
      </c>
      <c r="C4988" s="239"/>
      <c r="D4988" s="240" t="str">
        <f>IF(C4988&lt;&gt;"",VLOOKUP(C4988,'BASE EQUIPOS'!$G$8:$H$22,2,0),"")</f>
        <v/>
      </c>
      <c r="E4988" s="241" t="str">
        <f>IF(C4988&lt;&gt;"",VLOOKUP(C4988,'BASE EQUIPOS'!$G$8:$I$22,3,0),"")</f>
        <v/>
      </c>
      <c r="F4988" s="241" t="str">
        <f>IF(C4988&lt;&gt;"",VLOOKUP(C4988,'BASE EQUIPOS'!$G$8:$J$22,4,0),"")</f>
        <v/>
      </c>
      <c r="G4988" s="242"/>
      <c r="H4988" s="233"/>
      <c r="I4988" s="241"/>
      <c r="J4988" s="241"/>
      <c r="K4988" s="241"/>
      <c r="L4988" s="239"/>
      <c r="M4988" s="244"/>
      <c r="N4988" s="245" t="str">
        <f t="shared" ca="1" si="540"/>
        <v/>
      </c>
      <c r="O4988" s="239"/>
      <c r="P4988" s="244"/>
      <c r="Q4988" s="245" t="str">
        <f t="shared" si="541"/>
        <v/>
      </c>
      <c r="U4988" s="246" t="str">
        <f>IFERROR(VLOOKUP(C4988,'BASE EQUIPOS'!$G$8:$O$22,9,0)," ")</f>
        <v xml:space="preserve"> </v>
      </c>
      <c r="V4988" s="232" t="str">
        <f t="shared" si="543"/>
        <v/>
      </c>
      <c r="W4988" s="232" t="str">
        <f t="shared" si="544"/>
        <v/>
      </c>
      <c r="X4988" s="232" t="str">
        <f>IFERROR(VLOOKUP(W4988,Datos!$P$4:$Q$18,2,0),"")</f>
        <v/>
      </c>
      <c r="Y4988" s="232" t="str">
        <f t="shared" si="545"/>
        <v/>
      </c>
      <c r="AA4988" s="314" t="str">
        <f t="shared" ca="1" si="542"/>
        <v/>
      </c>
    </row>
    <row r="4989" spans="1:27" x14ac:dyDescent="0.3">
      <c r="A4989" s="238"/>
      <c r="B4989" s="241" t="str">
        <f t="shared" si="546"/>
        <v/>
      </c>
      <c r="C4989" s="239"/>
      <c r="D4989" s="240" t="str">
        <f>IF(C4989&lt;&gt;"",VLOOKUP(C4989,'BASE EQUIPOS'!$G$8:$H$22,2,0),"")</f>
        <v/>
      </c>
      <c r="E4989" s="241" t="str">
        <f>IF(C4989&lt;&gt;"",VLOOKUP(C4989,'BASE EQUIPOS'!$G$8:$I$22,3,0),"")</f>
        <v/>
      </c>
      <c r="F4989" s="241" t="str">
        <f>IF(C4989&lt;&gt;"",VLOOKUP(C4989,'BASE EQUIPOS'!$G$8:$J$22,4,0),"")</f>
        <v/>
      </c>
      <c r="G4989" s="242"/>
      <c r="H4989" s="233"/>
      <c r="I4989" s="241"/>
      <c r="J4989" s="241"/>
      <c r="K4989" s="241"/>
      <c r="L4989" s="239"/>
      <c r="M4989" s="244"/>
      <c r="N4989" s="245" t="str">
        <f t="shared" ca="1" si="540"/>
        <v/>
      </c>
      <c r="O4989" s="239"/>
      <c r="P4989" s="244"/>
      <c r="Q4989" s="245" t="str">
        <f t="shared" si="541"/>
        <v/>
      </c>
      <c r="U4989" s="246" t="str">
        <f>IFERROR(VLOOKUP(C4989,'BASE EQUIPOS'!$G$8:$O$22,9,0)," ")</f>
        <v xml:space="preserve"> </v>
      </c>
      <c r="V4989" s="232" t="str">
        <f t="shared" si="543"/>
        <v/>
      </c>
      <c r="W4989" s="232" t="str">
        <f t="shared" si="544"/>
        <v/>
      </c>
      <c r="X4989" s="232" t="str">
        <f>IFERROR(VLOOKUP(W4989,Datos!$P$4:$Q$18,2,0),"")</f>
        <v/>
      </c>
      <c r="Y4989" s="232" t="str">
        <f t="shared" si="545"/>
        <v/>
      </c>
      <c r="AA4989" s="314" t="str">
        <f t="shared" ca="1" si="542"/>
        <v/>
      </c>
    </row>
    <row r="4990" spans="1:27" x14ac:dyDescent="0.3">
      <c r="A4990" s="238"/>
      <c r="B4990" s="241" t="str">
        <f t="shared" si="546"/>
        <v/>
      </c>
      <c r="C4990" s="239"/>
      <c r="D4990" s="240" t="str">
        <f>IF(C4990&lt;&gt;"",VLOOKUP(C4990,'BASE EQUIPOS'!$G$8:$H$22,2,0),"")</f>
        <v/>
      </c>
      <c r="E4990" s="241" t="str">
        <f>IF(C4990&lt;&gt;"",VLOOKUP(C4990,'BASE EQUIPOS'!$G$8:$I$22,3,0),"")</f>
        <v/>
      </c>
      <c r="F4990" s="241" t="str">
        <f>IF(C4990&lt;&gt;"",VLOOKUP(C4990,'BASE EQUIPOS'!$G$8:$J$22,4,0),"")</f>
        <v/>
      </c>
      <c r="G4990" s="242"/>
      <c r="H4990" s="233"/>
      <c r="I4990" s="241"/>
      <c r="J4990" s="241"/>
      <c r="K4990" s="241"/>
      <c r="L4990" s="239"/>
      <c r="M4990" s="244"/>
      <c r="N4990" s="245" t="str">
        <f t="shared" ca="1" si="540"/>
        <v/>
      </c>
      <c r="O4990" s="239"/>
      <c r="P4990" s="244"/>
      <c r="Q4990" s="245" t="str">
        <f t="shared" si="541"/>
        <v/>
      </c>
      <c r="U4990" s="246" t="str">
        <f>IFERROR(VLOOKUP(C4990,'BASE EQUIPOS'!$G$8:$O$22,9,0)," ")</f>
        <v xml:space="preserve"> </v>
      </c>
      <c r="V4990" s="232" t="str">
        <f t="shared" si="543"/>
        <v/>
      </c>
      <c r="W4990" s="232" t="str">
        <f t="shared" si="544"/>
        <v/>
      </c>
      <c r="X4990" s="232" t="str">
        <f>IFERROR(VLOOKUP(W4990,Datos!$P$4:$Q$18,2,0),"")</f>
        <v/>
      </c>
      <c r="Y4990" s="232" t="str">
        <f t="shared" si="545"/>
        <v/>
      </c>
      <c r="AA4990" s="314" t="str">
        <f t="shared" ca="1" si="542"/>
        <v/>
      </c>
    </row>
    <row r="4991" spans="1:27" x14ac:dyDescent="0.3">
      <c r="A4991" s="238"/>
      <c r="B4991" s="241" t="str">
        <f t="shared" si="546"/>
        <v/>
      </c>
      <c r="C4991" s="239"/>
      <c r="D4991" s="240" t="str">
        <f>IF(C4991&lt;&gt;"",VLOOKUP(C4991,'BASE EQUIPOS'!$G$8:$H$22,2,0),"")</f>
        <v/>
      </c>
      <c r="E4991" s="241" t="str">
        <f>IF(C4991&lt;&gt;"",VLOOKUP(C4991,'BASE EQUIPOS'!$G$8:$I$22,3,0),"")</f>
        <v/>
      </c>
      <c r="F4991" s="241" t="str">
        <f>IF(C4991&lt;&gt;"",VLOOKUP(C4991,'BASE EQUIPOS'!$G$8:$J$22,4,0),"")</f>
        <v/>
      </c>
      <c r="G4991" s="242"/>
      <c r="H4991" s="233"/>
      <c r="I4991" s="241"/>
      <c r="J4991" s="241"/>
      <c r="K4991" s="241"/>
      <c r="L4991" s="239"/>
      <c r="M4991" s="244"/>
      <c r="N4991" s="245" t="str">
        <f t="shared" ca="1" si="540"/>
        <v/>
      </c>
      <c r="O4991" s="239"/>
      <c r="P4991" s="244"/>
      <c r="Q4991" s="245" t="str">
        <f t="shared" si="541"/>
        <v/>
      </c>
      <c r="U4991" s="246" t="str">
        <f>IFERROR(VLOOKUP(C4991,'BASE EQUIPOS'!$G$8:$O$22,9,0)," ")</f>
        <v xml:space="preserve"> </v>
      </c>
      <c r="V4991" s="232" t="str">
        <f t="shared" si="543"/>
        <v/>
      </c>
      <c r="W4991" s="232" t="str">
        <f t="shared" si="544"/>
        <v/>
      </c>
      <c r="X4991" s="232" t="str">
        <f>IFERROR(VLOOKUP(W4991,Datos!$P$4:$Q$18,2,0),"")</f>
        <v/>
      </c>
      <c r="Y4991" s="232" t="str">
        <f t="shared" si="545"/>
        <v/>
      </c>
      <c r="AA4991" s="314" t="str">
        <f t="shared" ca="1" si="542"/>
        <v/>
      </c>
    </row>
    <row r="4992" spans="1:27" x14ac:dyDescent="0.3">
      <c r="A4992" s="238"/>
      <c r="B4992" s="241" t="str">
        <f t="shared" si="546"/>
        <v/>
      </c>
      <c r="C4992" s="239"/>
      <c r="D4992" s="240" t="str">
        <f>IF(C4992&lt;&gt;"",VLOOKUP(C4992,'BASE EQUIPOS'!$G$8:$H$22,2,0),"")</f>
        <v/>
      </c>
      <c r="E4992" s="241" t="str">
        <f>IF(C4992&lt;&gt;"",VLOOKUP(C4992,'BASE EQUIPOS'!$G$8:$I$22,3,0),"")</f>
        <v/>
      </c>
      <c r="F4992" s="241" t="str">
        <f>IF(C4992&lt;&gt;"",VLOOKUP(C4992,'BASE EQUIPOS'!$G$8:$J$22,4,0),"")</f>
        <v/>
      </c>
      <c r="G4992" s="242"/>
      <c r="H4992" s="233"/>
      <c r="I4992" s="241"/>
      <c r="J4992" s="241"/>
      <c r="K4992" s="241"/>
      <c r="L4992" s="239"/>
      <c r="M4992" s="244"/>
      <c r="N4992" s="245" t="str">
        <f t="shared" ca="1" si="540"/>
        <v/>
      </c>
      <c r="O4992" s="239"/>
      <c r="P4992" s="244"/>
      <c r="Q4992" s="245" t="str">
        <f t="shared" si="541"/>
        <v/>
      </c>
      <c r="U4992" s="246" t="str">
        <f>IFERROR(VLOOKUP(C4992,'BASE EQUIPOS'!$G$8:$O$22,9,0)," ")</f>
        <v xml:space="preserve"> </v>
      </c>
      <c r="V4992" s="232" t="str">
        <f t="shared" si="543"/>
        <v/>
      </c>
      <c r="W4992" s="232" t="str">
        <f t="shared" si="544"/>
        <v/>
      </c>
      <c r="X4992" s="232" t="str">
        <f>IFERROR(VLOOKUP(W4992,Datos!$P$4:$Q$18,2,0),"")</f>
        <v/>
      </c>
      <c r="Y4992" s="232" t="str">
        <f t="shared" si="545"/>
        <v/>
      </c>
      <c r="AA4992" s="314" t="str">
        <f t="shared" ca="1" si="542"/>
        <v/>
      </c>
    </row>
    <row r="4993" spans="1:27" x14ac:dyDescent="0.3">
      <c r="A4993" s="238"/>
      <c r="B4993" s="241" t="str">
        <f t="shared" si="546"/>
        <v/>
      </c>
      <c r="C4993" s="239"/>
      <c r="D4993" s="240" t="str">
        <f>IF(C4993&lt;&gt;"",VLOOKUP(C4993,'BASE EQUIPOS'!$G$8:$H$22,2,0),"")</f>
        <v/>
      </c>
      <c r="E4993" s="241" t="str">
        <f>IF(C4993&lt;&gt;"",VLOOKUP(C4993,'BASE EQUIPOS'!$G$8:$I$22,3,0),"")</f>
        <v/>
      </c>
      <c r="F4993" s="241" t="str">
        <f>IF(C4993&lt;&gt;"",VLOOKUP(C4993,'BASE EQUIPOS'!$G$8:$J$22,4,0),"")</f>
        <v/>
      </c>
      <c r="G4993" s="242"/>
      <c r="H4993" s="233"/>
      <c r="I4993" s="241"/>
      <c r="J4993" s="241"/>
      <c r="K4993" s="241"/>
      <c r="L4993" s="239"/>
      <c r="M4993" s="244"/>
      <c r="N4993" s="245" t="str">
        <f t="shared" ca="1" si="540"/>
        <v/>
      </c>
      <c r="O4993" s="239"/>
      <c r="P4993" s="244"/>
      <c r="Q4993" s="245" t="str">
        <f t="shared" si="541"/>
        <v/>
      </c>
      <c r="U4993" s="246" t="str">
        <f>IFERROR(VLOOKUP(C4993,'BASE EQUIPOS'!$G$8:$O$22,9,0)," ")</f>
        <v xml:space="preserve"> </v>
      </c>
      <c r="V4993" s="232" t="str">
        <f t="shared" si="543"/>
        <v/>
      </c>
      <c r="W4993" s="232" t="str">
        <f t="shared" si="544"/>
        <v/>
      </c>
      <c r="X4993" s="232" t="str">
        <f>IFERROR(VLOOKUP(W4993,Datos!$P$4:$Q$18,2,0),"")</f>
        <v/>
      </c>
      <c r="Y4993" s="232" t="str">
        <f t="shared" si="545"/>
        <v/>
      </c>
      <c r="AA4993" s="314" t="str">
        <f t="shared" ca="1" si="542"/>
        <v/>
      </c>
    </row>
    <row r="4994" spans="1:27" x14ac:dyDescent="0.3">
      <c r="A4994" s="238"/>
      <c r="B4994" s="241" t="str">
        <f t="shared" si="546"/>
        <v/>
      </c>
      <c r="C4994" s="239"/>
      <c r="D4994" s="240" t="str">
        <f>IF(C4994&lt;&gt;"",VLOOKUP(C4994,'BASE EQUIPOS'!$G$8:$H$22,2,0),"")</f>
        <v/>
      </c>
      <c r="E4994" s="241" t="str">
        <f>IF(C4994&lt;&gt;"",VLOOKUP(C4994,'BASE EQUIPOS'!$G$8:$I$22,3,0),"")</f>
        <v/>
      </c>
      <c r="F4994" s="241" t="str">
        <f>IF(C4994&lt;&gt;"",VLOOKUP(C4994,'BASE EQUIPOS'!$G$8:$J$22,4,0),"")</f>
        <v/>
      </c>
      <c r="G4994" s="242"/>
      <c r="H4994" s="233"/>
      <c r="I4994" s="241"/>
      <c r="J4994" s="241"/>
      <c r="K4994" s="241"/>
      <c r="L4994" s="239"/>
      <c r="M4994" s="244"/>
      <c r="N4994" s="245" t="str">
        <f t="shared" ca="1" si="540"/>
        <v/>
      </c>
      <c r="O4994" s="239"/>
      <c r="P4994" s="244"/>
      <c r="Q4994" s="245" t="str">
        <f t="shared" si="541"/>
        <v/>
      </c>
      <c r="U4994" s="246" t="str">
        <f>IFERROR(VLOOKUP(C4994,'BASE EQUIPOS'!$G$8:$O$22,9,0)," ")</f>
        <v xml:space="preserve"> </v>
      </c>
      <c r="V4994" s="232" t="str">
        <f t="shared" si="543"/>
        <v/>
      </c>
      <c r="W4994" s="232" t="str">
        <f t="shared" si="544"/>
        <v/>
      </c>
      <c r="X4994" s="232" t="str">
        <f>IFERROR(VLOOKUP(W4994,Datos!$P$4:$Q$18,2,0),"")</f>
        <v/>
      </c>
      <c r="Y4994" s="232" t="str">
        <f t="shared" si="545"/>
        <v/>
      </c>
      <c r="AA4994" s="314" t="str">
        <f t="shared" ca="1" si="542"/>
        <v/>
      </c>
    </row>
    <row r="4995" spans="1:27" x14ac:dyDescent="0.3">
      <c r="A4995" s="238"/>
      <c r="B4995" s="241" t="str">
        <f t="shared" si="546"/>
        <v/>
      </c>
      <c r="C4995" s="239"/>
      <c r="D4995" s="240" t="str">
        <f>IF(C4995&lt;&gt;"",VLOOKUP(C4995,'BASE EQUIPOS'!$G$8:$H$22,2,0),"")</f>
        <v/>
      </c>
      <c r="E4995" s="241" t="str">
        <f>IF(C4995&lt;&gt;"",VLOOKUP(C4995,'BASE EQUIPOS'!$G$8:$I$22,3,0),"")</f>
        <v/>
      </c>
      <c r="F4995" s="241" t="str">
        <f>IF(C4995&lt;&gt;"",VLOOKUP(C4995,'BASE EQUIPOS'!$G$8:$J$22,4,0),"")</f>
        <v/>
      </c>
      <c r="G4995" s="242"/>
      <c r="H4995" s="233"/>
      <c r="I4995" s="241"/>
      <c r="J4995" s="241"/>
      <c r="K4995" s="241"/>
      <c r="L4995" s="239"/>
      <c r="M4995" s="244"/>
      <c r="N4995" s="245" t="str">
        <f t="shared" ca="1" si="540"/>
        <v/>
      </c>
      <c r="O4995" s="239"/>
      <c r="P4995" s="244"/>
      <c r="Q4995" s="245" t="str">
        <f t="shared" si="541"/>
        <v/>
      </c>
      <c r="U4995" s="246" t="str">
        <f>IFERROR(VLOOKUP(C4995,'BASE EQUIPOS'!$G$8:$O$22,9,0)," ")</f>
        <v xml:space="preserve"> </v>
      </c>
      <c r="V4995" s="232" t="str">
        <f t="shared" si="543"/>
        <v/>
      </c>
      <c r="W4995" s="232" t="str">
        <f t="shared" si="544"/>
        <v/>
      </c>
      <c r="X4995" s="232" t="str">
        <f>IFERROR(VLOOKUP(W4995,Datos!$P$4:$Q$18,2,0),"")</f>
        <v/>
      </c>
      <c r="Y4995" s="232" t="str">
        <f t="shared" si="545"/>
        <v/>
      </c>
      <c r="AA4995" s="314" t="str">
        <f t="shared" ca="1" si="542"/>
        <v/>
      </c>
    </row>
    <row r="4996" spans="1:27" x14ac:dyDescent="0.3">
      <c r="A4996" s="238"/>
      <c r="B4996" s="241" t="str">
        <f t="shared" si="546"/>
        <v/>
      </c>
      <c r="C4996" s="239"/>
      <c r="D4996" s="240" t="str">
        <f>IF(C4996&lt;&gt;"",VLOOKUP(C4996,'BASE EQUIPOS'!$G$8:$H$22,2,0),"")</f>
        <v/>
      </c>
      <c r="E4996" s="241" t="str">
        <f>IF(C4996&lt;&gt;"",VLOOKUP(C4996,'BASE EQUIPOS'!$G$8:$I$22,3,0),"")</f>
        <v/>
      </c>
      <c r="F4996" s="241" t="str">
        <f>IF(C4996&lt;&gt;"",VLOOKUP(C4996,'BASE EQUIPOS'!$G$8:$J$22,4,0),"")</f>
        <v/>
      </c>
      <c r="G4996" s="242"/>
      <c r="H4996" s="233"/>
      <c r="I4996" s="241"/>
      <c r="J4996" s="241"/>
      <c r="K4996" s="241"/>
      <c r="L4996" s="239"/>
      <c r="M4996" s="244"/>
      <c r="N4996" s="245" t="str">
        <f t="shared" ca="1" si="540"/>
        <v/>
      </c>
      <c r="O4996" s="239"/>
      <c r="P4996" s="244"/>
      <c r="Q4996" s="245" t="str">
        <f t="shared" si="541"/>
        <v/>
      </c>
      <c r="U4996" s="246" t="str">
        <f>IFERROR(VLOOKUP(C4996,'BASE EQUIPOS'!$G$8:$O$22,9,0)," ")</f>
        <v xml:space="preserve"> </v>
      </c>
      <c r="V4996" s="232" t="str">
        <f t="shared" si="543"/>
        <v/>
      </c>
      <c r="W4996" s="232" t="str">
        <f t="shared" si="544"/>
        <v/>
      </c>
      <c r="X4996" s="232" t="str">
        <f>IFERROR(VLOOKUP(W4996,Datos!$P$4:$Q$18,2,0),"")</f>
        <v/>
      </c>
      <c r="Y4996" s="232" t="str">
        <f t="shared" si="545"/>
        <v/>
      </c>
      <c r="AA4996" s="314" t="str">
        <f t="shared" ca="1" si="542"/>
        <v/>
      </c>
    </row>
    <row r="4997" spans="1:27" x14ac:dyDescent="0.3">
      <c r="A4997" s="238"/>
      <c r="B4997" s="241" t="str">
        <f t="shared" si="546"/>
        <v/>
      </c>
      <c r="C4997" s="239"/>
      <c r="D4997" s="240" t="str">
        <f>IF(C4997&lt;&gt;"",VLOOKUP(C4997,'BASE EQUIPOS'!$G$8:$H$22,2,0),"")</f>
        <v/>
      </c>
      <c r="E4997" s="241" t="str">
        <f>IF(C4997&lt;&gt;"",VLOOKUP(C4997,'BASE EQUIPOS'!$G$8:$I$22,3,0),"")</f>
        <v/>
      </c>
      <c r="F4997" s="241" t="str">
        <f>IF(C4997&lt;&gt;"",VLOOKUP(C4997,'BASE EQUIPOS'!$G$8:$J$22,4,0),"")</f>
        <v/>
      </c>
      <c r="G4997" s="242"/>
      <c r="H4997" s="233"/>
      <c r="I4997" s="241"/>
      <c r="J4997" s="241"/>
      <c r="K4997" s="241"/>
      <c r="L4997" s="239"/>
      <c r="M4997" s="244"/>
      <c r="N4997" s="245" t="str">
        <f t="shared" ca="1" si="540"/>
        <v/>
      </c>
      <c r="O4997" s="239"/>
      <c r="P4997" s="244"/>
      <c r="Q4997" s="245" t="str">
        <f t="shared" si="541"/>
        <v/>
      </c>
      <c r="U4997" s="246" t="str">
        <f>IFERROR(VLOOKUP(C4997,'BASE EQUIPOS'!$G$8:$O$22,9,0)," ")</f>
        <v xml:space="preserve"> </v>
      </c>
      <c r="V4997" s="232" t="str">
        <f t="shared" si="543"/>
        <v/>
      </c>
      <c r="W4997" s="232" t="str">
        <f t="shared" si="544"/>
        <v/>
      </c>
      <c r="X4997" s="232" t="str">
        <f>IFERROR(VLOOKUP(W4997,Datos!$P$4:$Q$18,2,0),"")</f>
        <v/>
      </c>
      <c r="Y4997" s="232" t="str">
        <f t="shared" si="545"/>
        <v/>
      </c>
      <c r="AA4997" s="314" t="str">
        <f t="shared" ca="1" si="542"/>
        <v/>
      </c>
    </row>
    <row r="4998" spans="1:27" x14ac:dyDescent="0.3">
      <c r="A4998" s="238"/>
      <c r="B4998" s="241" t="str">
        <f t="shared" si="546"/>
        <v/>
      </c>
      <c r="C4998" s="239"/>
      <c r="D4998" s="240" t="str">
        <f>IF(C4998&lt;&gt;"",VLOOKUP(C4998,'BASE EQUIPOS'!$G$8:$H$22,2,0),"")</f>
        <v/>
      </c>
      <c r="E4998" s="241" t="str">
        <f>IF(C4998&lt;&gt;"",VLOOKUP(C4998,'BASE EQUIPOS'!$G$8:$I$22,3,0),"")</f>
        <v/>
      </c>
      <c r="F4998" s="241" t="str">
        <f>IF(C4998&lt;&gt;"",VLOOKUP(C4998,'BASE EQUIPOS'!$G$8:$J$22,4,0),"")</f>
        <v/>
      </c>
      <c r="G4998" s="242"/>
      <c r="H4998" s="233"/>
      <c r="I4998" s="241"/>
      <c r="J4998" s="241"/>
      <c r="K4998" s="241"/>
      <c r="L4998" s="239"/>
      <c r="M4998" s="244"/>
      <c r="N4998" s="245" t="str">
        <f t="shared" ca="1" si="540"/>
        <v/>
      </c>
      <c r="O4998" s="239"/>
      <c r="P4998" s="244"/>
      <c r="Q4998" s="245" t="str">
        <f t="shared" si="541"/>
        <v/>
      </c>
      <c r="U4998" s="246" t="str">
        <f>IFERROR(VLOOKUP(C4998,'BASE EQUIPOS'!$G$8:$O$22,9,0)," ")</f>
        <v xml:space="preserve"> </v>
      </c>
      <c r="V4998" s="232" t="str">
        <f t="shared" si="543"/>
        <v/>
      </c>
      <c r="W4998" s="232" t="str">
        <f t="shared" si="544"/>
        <v/>
      </c>
      <c r="X4998" s="232" t="str">
        <f>IFERROR(VLOOKUP(W4998,Datos!$P$4:$Q$18,2,0),"")</f>
        <v/>
      </c>
      <c r="Y4998" s="232" t="str">
        <f t="shared" si="545"/>
        <v/>
      </c>
      <c r="AA4998" s="314" t="str">
        <f t="shared" ca="1" si="542"/>
        <v/>
      </c>
    </row>
    <row r="4999" spans="1:27" x14ac:dyDescent="0.3">
      <c r="A4999" s="238"/>
      <c r="B4999" s="241" t="str">
        <f t="shared" si="546"/>
        <v/>
      </c>
      <c r="C4999" s="239"/>
      <c r="D4999" s="240" t="str">
        <f>IF(C4999&lt;&gt;"",VLOOKUP(C4999,'BASE EQUIPOS'!$G$8:$H$22,2,0),"")</f>
        <v/>
      </c>
      <c r="E4999" s="241" t="str">
        <f>IF(C4999&lt;&gt;"",VLOOKUP(C4999,'BASE EQUIPOS'!$G$8:$I$22,3,0),"")</f>
        <v/>
      </c>
      <c r="F4999" s="241" t="str">
        <f>IF(C4999&lt;&gt;"",VLOOKUP(C4999,'BASE EQUIPOS'!$G$8:$J$22,4,0),"")</f>
        <v/>
      </c>
      <c r="G4999" s="242"/>
      <c r="H4999" s="233"/>
      <c r="I4999" s="241"/>
      <c r="J4999" s="241"/>
      <c r="K4999" s="241"/>
      <c r="L4999" s="239"/>
      <c r="M4999" s="244"/>
      <c r="N4999" s="245" t="str">
        <f t="shared" ca="1" si="540"/>
        <v/>
      </c>
      <c r="O4999" s="239"/>
      <c r="P4999" s="244"/>
      <c r="Q4999" s="245" t="str">
        <f t="shared" si="541"/>
        <v/>
      </c>
      <c r="U4999" s="246" t="str">
        <f>IFERROR(VLOOKUP(C4999,'BASE EQUIPOS'!$G$8:$O$22,9,0)," ")</f>
        <v xml:space="preserve"> </v>
      </c>
      <c r="V4999" s="232" t="str">
        <f t="shared" si="543"/>
        <v/>
      </c>
      <c r="W4999" s="232" t="str">
        <f t="shared" si="544"/>
        <v/>
      </c>
      <c r="X4999" s="232" t="str">
        <f>IFERROR(VLOOKUP(W4999,Datos!$P$4:$Q$18,2,0),"")</f>
        <v/>
      </c>
      <c r="Y4999" s="232" t="str">
        <f t="shared" si="545"/>
        <v/>
      </c>
      <c r="AA4999" s="314" t="str">
        <f t="shared" ca="1" si="542"/>
        <v/>
      </c>
    </row>
    <row r="5000" spans="1:27" x14ac:dyDescent="0.3">
      <c r="A5000" s="238"/>
      <c r="B5000" s="241" t="str">
        <f t="shared" si="546"/>
        <v/>
      </c>
      <c r="C5000" s="239"/>
      <c r="D5000" s="240" t="str">
        <f>IF(C5000&lt;&gt;"",VLOOKUP(C5000,'BASE EQUIPOS'!$G$8:$H$22,2,0),"")</f>
        <v/>
      </c>
      <c r="E5000" s="241" t="str">
        <f>IF(C5000&lt;&gt;"",VLOOKUP(C5000,'BASE EQUIPOS'!$G$8:$I$22,3,0),"")</f>
        <v/>
      </c>
      <c r="F5000" s="241" t="str">
        <f>IF(C5000&lt;&gt;"",VLOOKUP(C5000,'BASE EQUIPOS'!$G$8:$J$22,4,0),"")</f>
        <v/>
      </c>
      <c r="G5000" s="242"/>
      <c r="H5000" s="233"/>
      <c r="I5000" s="241"/>
      <c r="J5000" s="241"/>
      <c r="K5000" s="241"/>
      <c r="L5000" s="239"/>
      <c r="M5000" s="244"/>
      <c r="N5000" s="245" t="str">
        <f t="shared" ca="1" si="540"/>
        <v/>
      </c>
      <c r="O5000" s="239"/>
      <c r="P5000" s="244"/>
      <c r="Q5000" s="245" t="str">
        <f t="shared" si="541"/>
        <v/>
      </c>
      <c r="U5000" s="246" t="str">
        <f>IFERROR(VLOOKUP(C5000,'BASE EQUIPOS'!$G$8:$O$22,9,0)," ")</f>
        <v xml:space="preserve"> </v>
      </c>
      <c r="V5000" s="232" t="str">
        <f t="shared" si="543"/>
        <v/>
      </c>
      <c r="W5000" s="232" t="str">
        <f t="shared" si="544"/>
        <v/>
      </c>
      <c r="X5000" s="232" t="str">
        <f>IFERROR(VLOOKUP(W5000,Datos!$P$4:$Q$18,2,0),"")</f>
        <v/>
      </c>
      <c r="Y5000" s="232" t="str">
        <f t="shared" si="545"/>
        <v/>
      </c>
      <c r="AA5000" s="314" t="str">
        <f t="shared" ca="1" si="542"/>
        <v/>
      </c>
    </row>
    <row r="5001" spans="1:27" x14ac:dyDescent="0.3">
      <c r="A5001" s="238"/>
      <c r="B5001" s="241" t="str">
        <f t="shared" si="546"/>
        <v/>
      </c>
      <c r="C5001" s="239"/>
      <c r="D5001" s="240" t="str">
        <f>IF(C5001&lt;&gt;"",VLOOKUP(C5001,'BASE EQUIPOS'!$G$8:$H$22,2,0),"")</f>
        <v/>
      </c>
      <c r="E5001" s="241" t="str">
        <f>IF(C5001&lt;&gt;"",VLOOKUP(C5001,'BASE EQUIPOS'!$G$8:$I$22,3,0),"")</f>
        <v/>
      </c>
      <c r="F5001" s="241" t="str">
        <f>IF(C5001&lt;&gt;"",VLOOKUP(C5001,'BASE EQUIPOS'!$G$8:$J$22,4,0),"")</f>
        <v/>
      </c>
      <c r="G5001" s="242"/>
      <c r="H5001" s="233"/>
      <c r="I5001" s="241"/>
      <c r="J5001" s="241"/>
      <c r="K5001" s="241"/>
      <c r="L5001" s="239"/>
      <c r="M5001" s="244"/>
      <c r="N5001" s="245" t="str">
        <f t="shared" ca="1" si="540"/>
        <v/>
      </c>
      <c r="O5001" s="239"/>
      <c r="P5001" s="244"/>
      <c r="Q5001" s="245" t="str">
        <f t="shared" si="541"/>
        <v/>
      </c>
      <c r="U5001" s="246" t="str">
        <f>IFERROR(VLOOKUP(C5001,'BASE EQUIPOS'!$G$8:$O$22,9,0)," ")</f>
        <v xml:space="preserve"> </v>
      </c>
      <c r="V5001" s="232" t="str">
        <f t="shared" si="543"/>
        <v/>
      </c>
      <c r="W5001" s="232" t="str">
        <f t="shared" si="544"/>
        <v/>
      </c>
      <c r="X5001" s="232" t="str">
        <f>IFERROR(VLOOKUP(W5001,Datos!$P$4:$Q$18,2,0),"")</f>
        <v/>
      </c>
      <c r="Y5001" s="232" t="str">
        <f t="shared" si="545"/>
        <v/>
      </c>
      <c r="AA5001" s="314" t="str">
        <f t="shared" ca="1" si="542"/>
        <v/>
      </c>
    </row>
    <row r="5002" spans="1:27" x14ac:dyDescent="0.3">
      <c r="A5002" s="238"/>
      <c r="B5002" s="241" t="str">
        <f t="shared" si="546"/>
        <v/>
      </c>
      <c r="C5002" s="239"/>
      <c r="D5002" s="240" t="str">
        <f>IF(C5002&lt;&gt;"",VLOOKUP(C5002,'BASE EQUIPOS'!$G$8:$H$22,2,0),"")</f>
        <v/>
      </c>
      <c r="E5002" s="241" t="str">
        <f>IF(C5002&lt;&gt;"",VLOOKUP(C5002,'BASE EQUIPOS'!$G$8:$I$22,3,0),"")</f>
        <v/>
      </c>
      <c r="F5002" s="241" t="str">
        <f>IF(C5002&lt;&gt;"",VLOOKUP(C5002,'BASE EQUIPOS'!$G$8:$J$22,4,0),"")</f>
        <v/>
      </c>
      <c r="G5002" s="242"/>
      <c r="H5002" s="233"/>
      <c r="I5002" s="241"/>
      <c r="J5002" s="241"/>
      <c r="K5002" s="241"/>
      <c r="L5002" s="239"/>
      <c r="M5002" s="244"/>
      <c r="N5002" s="245" t="str">
        <f t="shared" ca="1" si="540"/>
        <v/>
      </c>
      <c r="O5002" s="239"/>
      <c r="P5002" s="244"/>
      <c r="Q5002" s="245" t="str">
        <f t="shared" si="541"/>
        <v/>
      </c>
      <c r="U5002" s="246" t="str">
        <f>IFERROR(VLOOKUP(C5002,'BASE EQUIPOS'!$G$8:$O$22,9,0)," ")</f>
        <v xml:space="preserve"> </v>
      </c>
      <c r="V5002" s="232" t="str">
        <f t="shared" si="543"/>
        <v/>
      </c>
      <c r="W5002" s="232" t="str">
        <f t="shared" si="544"/>
        <v/>
      </c>
      <c r="X5002" s="232" t="str">
        <f>IFERROR(VLOOKUP(W5002,Datos!$P$4:$Q$18,2,0),"")</f>
        <v/>
      </c>
      <c r="Y5002" s="232" t="str">
        <f t="shared" si="545"/>
        <v/>
      </c>
      <c r="AA5002" s="314" t="str">
        <f t="shared" ca="1" si="542"/>
        <v/>
      </c>
    </row>
    <row r="5003" spans="1:27" x14ac:dyDescent="0.3">
      <c r="A5003" s="238"/>
      <c r="B5003" s="241" t="str">
        <f t="shared" si="546"/>
        <v/>
      </c>
      <c r="C5003" s="239"/>
      <c r="D5003" s="240" t="str">
        <f>IF(C5003&lt;&gt;"",VLOOKUP(C5003,'BASE EQUIPOS'!$G$8:$H$22,2,0),"")</f>
        <v/>
      </c>
      <c r="E5003" s="241" t="str">
        <f>IF(C5003&lt;&gt;"",VLOOKUP(C5003,'BASE EQUIPOS'!$G$8:$I$22,3,0),"")</f>
        <v/>
      </c>
      <c r="F5003" s="241" t="str">
        <f>IF(C5003&lt;&gt;"",VLOOKUP(C5003,'BASE EQUIPOS'!$G$8:$J$22,4,0),"")</f>
        <v/>
      </c>
      <c r="G5003" s="242"/>
      <c r="H5003" s="233"/>
      <c r="I5003" s="241"/>
      <c r="J5003" s="241"/>
      <c r="K5003" s="241"/>
      <c r="L5003" s="239"/>
      <c r="M5003" s="244"/>
      <c r="N5003" s="245" t="str">
        <f t="shared" ca="1" si="540"/>
        <v/>
      </c>
      <c r="O5003" s="239"/>
      <c r="P5003" s="244"/>
      <c r="Q5003" s="245" t="str">
        <f t="shared" si="541"/>
        <v/>
      </c>
      <c r="U5003" s="246" t="str">
        <f>IFERROR(VLOOKUP(C5003,'BASE EQUIPOS'!$G$8:$O$22,9,0)," ")</f>
        <v xml:space="preserve"> </v>
      </c>
      <c r="V5003" s="232" t="str">
        <f t="shared" si="543"/>
        <v/>
      </c>
      <c r="W5003" s="232" t="str">
        <f t="shared" si="544"/>
        <v/>
      </c>
      <c r="X5003" s="232" t="str">
        <f>IFERROR(VLOOKUP(W5003,Datos!$P$4:$Q$18,2,0),"")</f>
        <v/>
      </c>
      <c r="Y5003" s="232" t="str">
        <f t="shared" si="545"/>
        <v/>
      </c>
      <c r="AA5003" s="314" t="str">
        <f t="shared" ca="1" si="542"/>
        <v/>
      </c>
    </row>
    <row r="5004" spans="1:27" x14ac:dyDescent="0.3">
      <c r="A5004" s="238"/>
      <c r="B5004" s="241" t="str">
        <f t="shared" si="546"/>
        <v/>
      </c>
      <c r="C5004" s="239"/>
      <c r="D5004" s="240" t="str">
        <f>IF(C5004&lt;&gt;"",VLOOKUP(C5004,'BASE EQUIPOS'!$G$8:$H$22,2,0),"")</f>
        <v/>
      </c>
      <c r="E5004" s="241" t="str">
        <f>IF(C5004&lt;&gt;"",VLOOKUP(C5004,'BASE EQUIPOS'!$G$8:$I$22,3,0),"")</f>
        <v/>
      </c>
      <c r="F5004" s="241" t="str">
        <f>IF(C5004&lt;&gt;"",VLOOKUP(C5004,'BASE EQUIPOS'!$G$8:$J$22,4,0),"")</f>
        <v/>
      </c>
      <c r="G5004" s="242"/>
      <c r="H5004" s="233"/>
      <c r="I5004" s="241"/>
      <c r="J5004" s="241"/>
      <c r="K5004" s="241"/>
      <c r="L5004" s="239"/>
      <c r="M5004" s="244"/>
      <c r="N5004" s="245" t="str">
        <f t="shared" ca="1" si="540"/>
        <v/>
      </c>
      <c r="O5004" s="239"/>
      <c r="P5004" s="244"/>
      <c r="Q5004" s="245" t="str">
        <f t="shared" si="541"/>
        <v/>
      </c>
      <c r="U5004" s="246" t="str">
        <f>IFERROR(VLOOKUP(C5004,'BASE EQUIPOS'!$G$8:$O$22,9,0)," ")</f>
        <v xml:space="preserve"> </v>
      </c>
      <c r="V5004" s="232" t="str">
        <f t="shared" si="543"/>
        <v/>
      </c>
      <c r="W5004" s="232" t="str">
        <f t="shared" si="544"/>
        <v/>
      </c>
      <c r="X5004" s="232" t="str">
        <f>IFERROR(VLOOKUP(W5004,Datos!$P$4:$Q$18,2,0),"")</f>
        <v/>
      </c>
      <c r="Y5004" s="232" t="str">
        <f t="shared" si="545"/>
        <v/>
      </c>
      <c r="AA5004" s="314" t="str">
        <f t="shared" ca="1" si="542"/>
        <v/>
      </c>
    </row>
    <row r="5005" spans="1:27" x14ac:dyDescent="0.3">
      <c r="A5005" s="238"/>
      <c r="B5005" s="241" t="str">
        <f t="shared" si="546"/>
        <v/>
      </c>
      <c r="C5005" s="239"/>
      <c r="D5005" s="240" t="str">
        <f>IF(C5005&lt;&gt;"",VLOOKUP(C5005,'BASE EQUIPOS'!$G$8:$H$22,2,0),"")</f>
        <v/>
      </c>
      <c r="E5005" s="241" t="str">
        <f>IF(C5005&lt;&gt;"",VLOOKUP(C5005,'BASE EQUIPOS'!$G$8:$I$22,3,0),"")</f>
        <v/>
      </c>
      <c r="F5005" s="241" t="str">
        <f>IF(C5005&lt;&gt;"",VLOOKUP(C5005,'BASE EQUIPOS'!$G$8:$J$22,4,0),"")</f>
        <v/>
      </c>
      <c r="G5005" s="242"/>
      <c r="H5005" s="233"/>
      <c r="I5005" s="241"/>
      <c r="J5005" s="241"/>
      <c r="K5005" s="241"/>
      <c r="L5005" s="239"/>
      <c r="M5005" s="244"/>
      <c r="N5005" s="245" t="str">
        <f t="shared" ca="1" si="540"/>
        <v/>
      </c>
      <c r="O5005" s="239"/>
      <c r="P5005" s="244"/>
      <c r="Q5005" s="245" t="str">
        <f t="shared" si="541"/>
        <v/>
      </c>
      <c r="U5005" s="246" t="str">
        <f>IFERROR(VLOOKUP(C5005,'BASE EQUIPOS'!$G$8:$O$22,9,0)," ")</f>
        <v xml:space="preserve"> </v>
      </c>
      <c r="V5005" s="232" t="str">
        <f t="shared" si="543"/>
        <v/>
      </c>
      <c r="W5005" s="232" t="str">
        <f t="shared" si="544"/>
        <v/>
      </c>
      <c r="X5005" s="232" t="str">
        <f>IFERROR(VLOOKUP(W5005,Datos!$P$4:$Q$18,2,0),"")</f>
        <v/>
      </c>
      <c r="Y5005" s="232" t="str">
        <f t="shared" si="545"/>
        <v/>
      </c>
      <c r="AA5005" s="314" t="str">
        <f t="shared" ca="1" si="542"/>
        <v/>
      </c>
    </row>
    <row r="5006" spans="1:27" x14ac:dyDescent="0.3">
      <c r="A5006" s="238"/>
      <c r="B5006" s="241" t="str">
        <f t="shared" si="546"/>
        <v/>
      </c>
      <c r="C5006" s="239"/>
      <c r="D5006" s="240" t="str">
        <f>IF(C5006&lt;&gt;"",VLOOKUP(C5006,'BASE EQUIPOS'!$G$8:$H$22,2,0),"")</f>
        <v/>
      </c>
      <c r="E5006" s="241" t="str">
        <f>IF(C5006&lt;&gt;"",VLOOKUP(C5006,'BASE EQUIPOS'!$G$8:$I$22,3,0),"")</f>
        <v/>
      </c>
      <c r="F5006" s="241" t="str">
        <f>IF(C5006&lt;&gt;"",VLOOKUP(C5006,'BASE EQUIPOS'!$G$8:$J$22,4,0),"")</f>
        <v/>
      </c>
      <c r="G5006" s="242"/>
      <c r="H5006" s="233"/>
      <c r="I5006" s="241"/>
      <c r="J5006" s="241"/>
      <c r="K5006" s="241"/>
      <c r="L5006" s="239"/>
      <c r="M5006" s="244"/>
      <c r="N5006" s="245" t="str">
        <f t="shared" ca="1" si="540"/>
        <v/>
      </c>
      <c r="O5006" s="239"/>
      <c r="P5006" s="244"/>
      <c r="Q5006" s="245" t="str">
        <f t="shared" si="541"/>
        <v/>
      </c>
      <c r="U5006" s="246" t="str">
        <f>IFERROR(VLOOKUP(C5006,'BASE EQUIPOS'!$G$8:$O$22,9,0)," ")</f>
        <v xml:space="preserve"> </v>
      </c>
      <c r="V5006" s="232" t="str">
        <f t="shared" si="543"/>
        <v/>
      </c>
      <c r="W5006" s="232" t="str">
        <f t="shared" si="544"/>
        <v/>
      </c>
      <c r="X5006" s="232" t="str">
        <f>IFERROR(VLOOKUP(W5006,Datos!$P$4:$Q$18,2,0),"")</f>
        <v/>
      </c>
      <c r="Y5006" s="232" t="str">
        <f t="shared" si="545"/>
        <v/>
      </c>
      <c r="AA5006" s="314" t="str">
        <f t="shared" ca="1" si="542"/>
        <v/>
      </c>
    </row>
    <row r="5007" spans="1:27" x14ac:dyDescent="0.3">
      <c r="A5007" s="238"/>
      <c r="B5007" s="241" t="str">
        <f t="shared" si="546"/>
        <v/>
      </c>
      <c r="C5007" s="239"/>
      <c r="D5007" s="240" t="str">
        <f>IF(C5007&lt;&gt;"",VLOOKUP(C5007,'BASE EQUIPOS'!$G$8:$H$22,2,0),"")</f>
        <v/>
      </c>
      <c r="E5007" s="241" t="str">
        <f>IF(C5007&lt;&gt;"",VLOOKUP(C5007,'BASE EQUIPOS'!$G$8:$I$22,3,0),"")</f>
        <v/>
      </c>
      <c r="F5007" s="241" t="str">
        <f>IF(C5007&lt;&gt;"",VLOOKUP(C5007,'BASE EQUIPOS'!$G$8:$J$22,4,0),"")</f>
        <v/>
      </c>
      <c r="G5007" s="242"/>
      <c r="H5007" s="233"/>
      <c r="I5007" s="241"/>
      <c r="J5007" s="241"/>
      <c r="K5007" s="241"/>
      <c r="L5007" s="239"/>
      <c r="M5007" s="244"/>
      <c r="N5007" s="245" t="str">
        <f t="shared" ca="1" si="540"/>
        <v/>
      </c>
      <c r="O5007" s="239"/>
      <c r="P5007" s="244"/>
      <c r="Q5007" s="245" t="str">
        <f t="shared" si="541"/>
        <v/>
      </c>
      <c r="U5007" s="246" t="str">
        <f>IFERROR(VLOOKUP(C5007,'BASE EQUIPOS'!$G$8:$O$22,9,0)," ")</f>
        <v xml:space="preserve"> </v>
      </c>
      <c r="V5007" s="232" t="str">
        <f t="shared" si="543"/>
        <v/>
      </c>
      <c r="W5007" s="232" t="str">
        <f t="shared" si="544"/>
        <v/>
      </c>
      <c r="X5007" s="232" t="str">
        <f>IFERROR(VLOOKUP(W5007,Datos!$P$4:$Q$18,2,0),"")</f>
        <v/>
      </c>
      <c r="Y5007" s="232" t="str">
        <f t="shared" si="545"/>
        <v/>
      </c>
      <c r="AA5007" s="314" t="str">
        <f t="shared" ca="1" si="542"/>
        <v/>
      </c>
    </row>
    <row r="5008" spans="1:27" x14ac:dyDescent="0.3">
      <c r="A5008" s="238"/>
      <c r="B5008" s="241" t="str">
        <f t="shared" si="546"/>
        <v/>
      </c>
      <c r="C5008" s="239"/>
      <c r="D5008" s="240" t="str">
        <f>IF(C5008&lt;&gt;"",VLOOKUP(C5008,'BASE EQUIPOS'!$G$8:$H$22,2,0),"")</f>
        <v/>
      </c>
      <c r="E5008" s="241" t="str">
        <f>IF(C5008&lt;&gt;"",VLOOKUP(C5008,'BASE EQUIPOS'!$G$8:$I$22,3,0),"")</f>
        <v/>
      </c>
      <c r="F5008" s="241" t="str">
        <f>IF(C5008&lt;&gt;"",VLOOKUP(C5008,'BASE EQUIPOS'!$G$8:$J$22,4,0),"")</f>
        <v/>
      </c>
      <c r="G5008" s="242"/>
      <c r="H5008" s="233"/>
      <c r="I5008" s="241"/>
      <c r="J5008" s="241"/>
      <c r="K5008" s="241"/>
      <c r="L5008" s="239"/>
      <c r="M5008" s="244"/>
      <c r="N5008" s="245" t="str">
        <f t="shared" ref="N5008:N5014" ca="1" si="547">IF(M5008="","",IF(O5008="",NOW()*24-(L5008+M5008)*24,"Mtto. Terminado"))</f>
        <v/>
      </c>
      <c r="O5008" s="239"/>
      <c r="P5008" s="244"/>
      <c r="Q5008" s="245" t="str">
        <f t="shared" ref="Q5008:Q5014" si="548">IF(O5008="","",IF(P5008="","",(O5008+P5008)*24-(L5008+M5008)*24))</f>
        <v/>
      </c>
      <c r="U5008" s="246" t="str">
        <f>IFERROR(VLOOKUP(C5008,'BASE EQUIPOS'!$G$8:$O$22,9,0)," ")</f>
        <v xml:space="preserve"> </v>
      </c>
      <c r="V5008" s="232" t="str">
        <f t="shared" si="543"/>
        <v/>
      </c>
      <c r="W5008" s="232" t="str">
        <f t="shared" si="544"/>
        <v/>
      </c>
      <c r="X5008" s="232" t="str">
        <f>IFERROR(VLOOKUP(W5008,Datos!$P$4:$Q$18,2,0),"")</f>
        <v/>
      </c>
      <c r="Y5008" s="232" t="str">
        <f t="shared" si="545"/>
        <v/>
      </c>
      <c r="AA5008" s="314" t="str">
        <f t="shared" ca="1" si="542"/>
        <v/>
      </c>
    </row>
    <row r="5009" spans="1:27" x14ac:dyDescent="0.3">
      <c r="A5009" s="238"/>
      <c r="B5009" s="241" t="str">
        <f t="shared" si="546"/>
        <v/>
      </c>
      <c r="C5009" s="239"/>
      <c r="D5009" s="240" t="str">
        <f>IF(C5009&lt;&gt;"",VLOOKUP(C5009,'BASE EQUIPOS'!$G$8:$H$22,2,0),"")</f>
        <v/>
      </c>
      <c r="E5009" s="241" t="str">
        <f>IF(C5009&lt;&gt;"",VLOOKUP(C5009,'BASE EQUIPOS'!$G$8:$I$22,3,0),"")</f>
        <v/>
      </c>
      <c r="F5009" s="241" t="str">
        <f>IF(C5009&lt;&gt;"",VLOOKUP(C5009,'BASE EQUIPOS'!$G$8:$J$22,4,0),"")</f>
        <v/>
      </c>
      <c r="G5009" s="242"/>
      <c r="H5009" s="233"/>
      <c r="I5009" s="241"/>
      <c r="J5009" s="241"/>
      <c r="K5009" s="241"/>
      <c r="L5009" s="239"/>
      <c r="M5009" s="244"/>
      <c r="N5009" s="245" t="str">
        <f t="shared" ca="1" si="547"/>
        <v/>
      </c>
      <c r="O5009" s="239"/>
      <c r="P5009" s="244"/>
      <c r="Q5009" s="245" t="str">
        <f t="shared" si="548"/>
        <v/>
      </c>
      <c r="U5009" s="246" t="str">
        <f>IFERROR(VLOOKUP(C5009,'BASE EQUIPOS'!$G$8:$O$22,9,0)," ")</f>
        <v xml:space="preserve"> </v>
      </c>
      <c r="V5009" s="232" t="str">
        <f t="shared" si="543"/>
        <v/>
      </c>
      <c r="W5009" s="232" t="str">
        <f t="shared" si="544"/>
        <v/>
      </c>
      <c r="X5009" s="232" t="str">
        <f>IFERROR(VLOOKUP(W5009,Datos!$P$4:$Q$18,2,0),"")</f>
        <v/>
      </c>
      <c r="Y5009" s="232" t="str">
        <f t="shared" si="545"/>
        <v/>
      </c>
      <c r="AA5009" s="314" t="str">
        <f t="shared" ref="AA5009:AA5014" ca="1" si="549">IF(N5009="Mtto. Terminado",1,"")</f>
        <v/>
      </c>
    </row>
    <row r="5010" spans="1:27" x14ac:dyDescent="0.3">
      <c r="A5010" s="238"/>
      <c r="B5010" s="241" t="str">
        <f t="shared" si="546"/>
        <v/>
      </c>
      <c r="C5010" s="239"/>
      <c r="D5010" s="240" t="str">
        <f>IF(C5010&lt;&gt;"",VLOOKUP(C5010,'BASE EQUIPOS'!$G$8:$H$22,2,0),"")</f>
        <v/>
      </c>
      <c r="E5010" s="241" t="str">
        <f>IF(C5010&lt;&gt;"",VLOOKUP(C5010,'BASE EQUIPOS'!$G$8:$I$22,3,0),"")</f>
        <v/>
      </c>
      <c r="F5010" s="241" t="str">
        <f>IF(C5010&lt;&gt;"",VLOOKUP(C5010,'BASE EQUIPOS'!$G$8:$J$22,4,0),"")</f>
        <v/>
      </c>
      <c r="G5010" s="242"/>
      <c r="H5010" s="233"/>
      <c r="I5010" s="241"/>
      <c r="J5010" s="241"/>
      <c r="K5010" s="241"/>
      <c r="L5010" s="239"/>
      <c r="M5010" s="244"/>
      <c r="N5010" s="245" t="str">
        <f t="shared" ca="1" si="547"/>
        <v/>
      </c>
      <c r="O5010" s="239"/>
      <c r="P5010" s="244"/>
      <c r="Q5010" s="245" t="str">
        <f t="shared" si="548"/>
        <v/>
      </c>
      <c r="U5010" s="246" t="str">
        <f>IFERROR(VLOOKUP(C5010,'BASE EQUIPOS'!$G$8:$O$22,9,0)," ")</f>
        <v xml:space="preserve"> </v>
      </c>
      <c r="V5010" s="232" t="str">
        <f t="shared" si="543"/>
        <v/>
      </c>
      <c r="W5010" s="232" t="str">
        <f t="shared" si="544"/>
        <v/>
      </c>
      <c r="X5010" s="232" t="str">
        <f>IFERROR(VLOOKUP(W5010,Datos!$P$4:$Q$18,2,0),"")</f>
        <v/>
      </c>
      <c r="Y5010" s="232" t="str">
        <f t="shared" si="545"/>
        <v/>
      </c>
      <c r="AA5010" s="314" t="str">
        <f t="shared" ca="1" si="549"/>
        <v/>
      </c>
    </row>
    <row r="5011" spans="1:27" x14ac:dyDescent="0.3">
      <c r="A5011" s="238"/>
      <c r="B5011" s="241" t="str">
        <f t="shared" si="546"/>
        <v/>
      </c>
      <c r="C5011" s="239"/>
      <c r="D5011" s="240" t="str">
        <f>IF(C5011&lt;&gt;"",VLOOKUP(C5011,'BASE EQUIPOS'!$G$8:$H$22,2,0),"")</f>
        <v/>
      </c>
      <c r="E5011" s="241" t="str">
        <f>IF(C5011&lt;&gt;"",VLOOKUP(C5011,'BASE EQUIPOS'!$G$8:$I$22,3,0),"")</f>
        <v/>
      </c>
      <c r="F5011" s="241" t="str">
        <f>IF(C5011&lt;&gt;"",VLOOKUP(C5011,'BASE EQUIPOS'!$G$8:$J$22,4,0),"")</f>
        <v/>
      </c>
      <c r="G5011" s="242"/>
      <c r="H5011" s="233"/>
      <c r="I5011" s="241"/>
      <c r="J5011" s="241"/>
      <c r="K5011" s="241"/>
      <c r="L5011" s="239"/>
      <c r="M5011" s="244"/>
      <c r="N5011" s="245" t="str">
        <f t="shared" ca="1" si="547"/>
        <v/>
      </c>
      <c r="O5011" s="239"/>
      <c r="P5011" s="244"/>
      <c r="Q5011" s="245" t="str">
        <f t="shared" si="548"/>
        <v/>
      </c>
      <c r="U5011" s="246" t="str">
        <f>IFERROR(VLOOKUP(C5011,'BASE EQUIPOS'!$G$8:$O$22,9,0)," ")</f>
        <v xml:space="preserve"> </v>
      </c>
      <c r="V5011" s="232" t="str">
        <f t="shared" si="543"/>
        <v/>
      </c>
      <c r="W5011" s="232" t="str">
        <f t="shared" si="544"/>
        <v/>
      </c>
      <c r="X5011" s="232" t="str">
        <f>IFERROR(VLOOKUP(W5011,Datos!$P$4:$Q$18,2,0),"")</f>
        <v/>
      </c>
      <c r="Y5011" s="232" t="str">
        <f t="shared" si="545"/>
        <v/>
      </c>
      <c r="AA5011" s="314" t="str">
        <f t="shared" ca="1" si="549"/>
        <v/>
      </c>
    </row>
    <row r="5012" spans="1:27" x14ac:dyDescent="0.3">
      <c r="A5012" s="238"/>
      <c r="B5012" s="241" t="str">
        <f t="shared" si="546"/>
        <v/>
      </c>
      <c r="C5012" s="239"/>
      <c r="D5012" s="240" t="str">
        <f>IF(C5012&lt;&gt;"",VLOOKUP(C5012,'BASE EQUIPOS'!$G$8:$H$22,2,0),"")</f>
        <v/>
      </c>
      <c r="E5012" s="241" t="str">
        <f>IF(C5012&lt;&gt;"",VLOOKUP(C5012,'BASE EQUIPOS'!$G$8:$I$22,3,0),"")</f>
        <v/>
      </c>
      <c r="F5012" s="241" t="str">
        <f>IF(C5012&lt;&gt;"",VLOOKUP(C5012,'BASE EQUIPOS'!$G$8:$J$22,4,0),"")</f>
        <v/>
      </c>
      <c r="G5012" s="242"/>
      <c r="H5012" s="233"/>
      <c r="I5012" s="241"/>
      <c r="J5012" s="241"/>
      <c r="K5012" s="241"/>
      <c r="L5012" s="239"/>
      <c r="M5012" s="244"/>
      <c r="N5012" s="245" t="str">
        <f t="shared" ca="1" si="547"/>
        <v/>
      </c>
      <c r="O5012" s="239"/>
      <c r="P5012" s="244"/>
      <c r="Q5012" s="245" t="str">
        <f t="shared" si="548"/>
        <v/>
      </c>
      <c r="U5012" s="246" t="str">
        <f>IFERROR(VLOOKUP(C5012,'BASE EQUIPOS'!$G$8:$O$22,9,0)," ")</f>
        <v xml:space="preserve"> </v>
      </c>
      <c r="V5012" s="232" t="str">
        <f t="shared" si="543"/>
        <v/>
      </c>
      <c r="W5012" s="232" t="str">
        <f t="shared" si="544"/>
        <v/>
      </c>
      <c r="X5012" s="232" t="str">
        <f>IFERROR(VLOOKUP(W5012,Datos!$P$4:$Q$18,2,0),"")</f>
        <v/>
      </c>
      <c r="Y5012" s="232" t="str">
        <f t="shared" si="545"/>
        <v/>
      </c>
      <c r="AA5012" s="314" t="str">
        <f t="shared" ca="1" si="549"/>
        <v/>
      </c>
    </row>
    <row r="5013" spans="1:27" x14ac:dyDescent="0.3">
      <c r="A5013" s="238"/>
      <c r="B5013" s="241" t="str">
        <f t="shared" si="546"/>
        <v/>
      </c>
      <c r="C5013" s="239"/>
      <c r="D5013" s="240" t="str">
        <f>IF(C5013&lt;&gt;"",VLOOKUP(C5013,'BASE EQUIPOS'!$G$8:$H$22,2,0),"")</f>
        <v/>
      </c>
      <c r="E5013" s="241" t="str">
        <f>IF(C5013&lt;&gt;"",VLOOKUP(C5013,'BASE EQUIPOS'!$G$8:$I$22,3,0),"")</f>
        <v/>
      </c>
      <c r="F5013" s="241" t="str">
        <f>IF(C5013&lt;&gt;"",VLOOKUP(C5013,'BASE EQUIPOS'!$G$8:$J$22,4,0),"")</f>
        <v/>
      </c>
      <c r="G5013" s="242"/>
      <c r="H5013" s="233"/>
      <c r="I5013" s="241"/>
      <c r="J5013" s="241"/>
      <c r="K5013" s="241"/>
      <c r="L5013" s="239"/>
      <c r="M5013" s="244"/>
      <c r="N5013" s="245" t="str">
        <f t="shared" ca="1" si="547"/>
        <v/>
      </c>
      <c r="O5013" s="239"/>
      <c r="P5013" s="244"/>
      <c r="Q5013" s="245" t="str">
        <f t="shared" si="548"/>
        <v/>
      </c>
      <c r="U5013" s="246" t="str">
        <f>IFERROR(VLOOKUP(C5013,'BASE EQUIPOS'!$G$8:$O$22,9,0)," ")</f>
        <v xml:space="preserve"> </v>
      </c>
      <c r="V5013" s="232" t="str">
        <f>IF(G5013="MTTO. SISTEMÁTICO","PREVENTIVA",IF(G5013="MTTO. PREDICTIVO","INSPECCIÓN",""))</f>
        <v/>
      </c>
      <c r="W5013" s="232" t="str">
        <f>CONCATENATE(D5013,I5013)</f>
        <v/>
      </c>
      <c r="X5013" s="232" t="str">
        <f>IFERROR(VLOOKUP(W5013,Datos!$P$4:$Q$18,2,0),"")</f>
        <v/>
      </c>
      <c r="Y5013" s="232" t="str">
        <f>IF(A5013="OT CORRECTIVA",1,IF(A5013="OT PREVENTIVA",2,IF(A5013="HOJA INSPECCIÓN",3,"")))</f>
        <v/>
      </c>
      <c r="AA5013" s="314" t="str">
        <f t="shared" ca="1" si="549"/>
        <v/>
      </c>
    </row>
    <row r="5014" spans="1:27" x14ac:dyDescent="0.3">
      <c r="A5014" s="238"/>
      <c r="B5014" s="241" t="str">
        <f t="shared" si="546"/>
        <v/>
      </c>
      <c r="C5014" s="239"/>
      <c r="D5014" s="240" t="str">
        <f>IF(C5014&lt;&gt;"",VLOOKUP(C5014,'BASE EQUIPOS'!$G$8:$H$22,2,0),"")</f>
        <v/>
      </c>
      <c r="E5014" s="241" t="str">
        <f>IF(C5014&lt;&gt;"",VLOOKUP(C5014,'BASE EQUIPOS'!$G$8:$I$22,3,0),"")</f>
        <v/>
      </c>
      <c r="F5014" s="241" t="str">
        <f>IF(C5014&lt;&gt;"",VLOOKUP(C5014,'BASE EQUIPOS'!$G$8:$J$22,4,0),"")</f>
        <v/>
      </c>
      <c r="G5014" s="242"/>
      <c r="H5014" s="233"/>
      <c r="I5014" s="241"/>
      <c r="J5014" s="241"/>
      <c r="K5014" s="241"/>
      <c r="L5014" s="239"/>
      <c r="M5014" s="244"/>
      <c r="N5014" s="245" t="str">
        <f t="shared" ca="1" si="547"/>
        <v/>
      </c>
      <c r="O5014" s="239"/>
      <c r="P5014" s="244"/>
      <c r="Q5014" s="245" t="str">
        <f t="shared" si="548"/>
        <v/>
      </c>
      <c r="U5014" s="246" t="str">
        <f>IFERROR(VLOOKUP(C5014,'BASE EQUIPOS'!$G$8:$O$22,9,0)," ")</f>
        <v xml:space="preserve"> </v>
      </c>
      <c r="V5014" s="232" t="str">
        <f>IF(G5014="MTTO. SISTEMÁTICO","PREVENTIVA",IF(G5014="MTTO. PREDICTIVO","INSPECCIÓN",""))</f>
        <v/>
      </c>
      <c r="W5014" s="232" t="str">
        <f>CONCATENATE(D5014,I5014)</f>
        <v/>
      </c>
      <c r="X5014" s="232" t="str">
        <f>IFERROR(VLOOKUP(W5014,Datos!$P$4:$Q$18,2,0),"")</f>
        <v/>
      </c>
      <c r="Y5014" s="232" t="str">
        <f>IF(A5014="OT CORRECTIVA",1,IF(A5014="OT PREVENTIVA",2,IF(A5014="HOJA INSPECCIÓN",3,"")))</f>
        <v/>
      </c>
      <c r="AA5014" s="314" t="str">
        <f t="shared" ca="1" si="549"/>
        <v/>
      </c>
    </row>
  </sheetData>
  <mergeCells count="5">
    <mergeCell ref="D3:I3"/>
    <mergeCell ref="L14:M14"/>
    <mergeCell ref="O14:P14"/>
    <mergeCell ref="M3:N4"/>
    <mergeCell ref="O3:P4"/>
  </mergeCells>
  <phoneticPr fontId="2" type="noConversion"/>
  <conditionalFormatting sqref="N16:N5014">
    <cfRule type="cellIs" dxfId="99" priority="6" operator="between">
      <formula>0.01</formula>
      <formula>999999</formula>
    </cfRule>
    <cfRule type="cellIs" dxfId="98" priority="7" operator="equal">
      <formula>"Mtto. Terminado"</formula>
    </cfRule>
  </conditionalFormatting>
  <conditionalFormatting sqref="H16:H5014">
    <cfRule type="expression" dxfId="97" priority="5">
      <formula>G16="MTTO. CORRECTIVO"</formula>
    </cfRule>
  </conditionalFormatting>
  <conditionalFormatting sqref="I16:I5014">
    <cfRule type="expression" dxfId="96" priority="4">
      <formula>G16="MTTO. CORRECTIVO"</formula>
    </cfRule>
  </conditionalFormatting>
  <conditionalFormatting sqref="J16:J5014">
    <cfRule type="expression" dxfId="95" priority="3">
      <formula>G16="MTTO. CORRECTIVO"</formula>
    </cfRule>
  </conditionalFormatting>
  <conditionalFormatting sqref="K16:K5014">
    <cfRule type="expression" dxfId="94" priority="1">
      <formula>G16="MTTO. PREDICTIVO"</formula>
    </cfRule>
    <cfRule type="expression" dxfId="93" priority="2">
      <formula>G16="MTTO. SISTEMÁTICO"</formula>
    </cfRule>
  </conditionalFormatting>
  <dataValidations count="4">
    <dataValidation type="list" allowBlank="1" showInputMessage="1" showErrorMessage="1" sqref="A16:A5014" xr:uid="{59A3C8F6-A449-436B-8FA6-51F2E73E8E63}">
      <formula1>"OT CORRECTIVA, OT PREVENTIVA,HOJA INSPECCIÓN"</formula1>
    </dataValidation>
    <dataValidation type="list" allowBlank="1" showInputMessage="1" showErrorMessage="1" sqref="G16:G5014" xr:uid="{1B2F3694-8497-4117-9FBA-446A06AB9B1E}">
      <formula1>"MTTO. CORRECTIVO, MTTO. SISTEMÁTICO, MTTO. PREDICTIVO"</formula1>
    </dataValidation>
    <dataValidation type="list" allowBlank="1" showInputMessage="1" showErrorMessage="1" sqref="I16:I5014" xr:uid="{B40543B3-973D-438E-AECB-D94CE2B975AB}">
      <formula1>INDIRECT(U16)</formula1>
    </dataValidation>
    <dataValidation type="list" allowBlank="1" showInputMessage="1" showErrorMessage="1" sqref="K16:K5014" xr:uid="{8E74884B-4621-46FB-A4F9-DFF1484FF7CC}">
      <formula1>INDIRECT(V16)</formula1>
    </dataValidation>
  </dataValidations>
  <pageMargins left="0.7" right="0.7" top="0.75" bottom="0.75" header="0.3" footer="0.3"/>
  <pageSetup paperSize="9" orientation="portrait" r:id="rId1"/>
  <ignoredErrors>
    <ignoredError sqref="B17:B27" unlockedFormula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6A0136-3F93-4EA9-8FB7-53272D7B5C87}">
  <sheetPr codeName="Hoja3">
    <tabColor rgb="FFFF0000"/>
  </sheetPr>
  <dimension ref="A1:V116"/>
  <sheetViews>
    <sheetView showGridLines="0" showRowColHeaders="0" zoomScale="130" zoomScaleNormal="130" workbookViewId="0">
      <selection activeCell="B24" sqref="B24:R24"/>
    </sheetView>
  </sheetViews>
  <sheetFormatPr baseColWidth="10" defaultColWidth="0" defaultRowHeight="0" customHeight="1" zeroHeight="1" x14ac:dyDescent="0.3"/>
  <cols>
    <col min="1" max="1" width="3.77734375" customWidth="1"/>
    <col min="2" max="2" width="1.21875" customWidth="1"/>
    <col min="3" max="3" width="5.6640625" customWidth="1"/>
    <col min="4" max="4" width="7.77734375" customWidth="1"/>
    <col min="5" max="5" width="10.44140625" customWidth="1"/>
    <col min="6" max="6" width="9.109375" customWidth="1"/>
    <col min="7" max="9" width="1.109375" customWidth="1"/>
    <col min="10" max="10" width="6.109375" customWidth="1"/>
    <col min="11" max="11" width="5.6640625" customWidth="1"/>
    <col min="12" max="12" width="3" customWidth="1"/>
    <col min="13" max="14" width="10" customWidth="1"/>
    <col min="15" max="15" width="11.109375" customWidth="1"/>
    <col min="16" max="16" width="1" customWidth="1"/>
    <col min="17" max="17" width="11.33203125" customWidth="1"/>
    <col min="18" max="18" width="1.5546875" customWidth="1"/>
    <col min="19" max="19" width="3" customWidth="1"/>
    <col min="20" max="20" width="5.21875" hidden="1" customWidth="1"/>
    <col min="21" max="21" width="29" hidden="1" customWidth="1"/>
    <col min="22" max="22" width="19.88671875" hidden="1" customWidth="1"/>
    <col min="23" max="23" width="0" hidden="1" customWidth="1"/>
  </cols>
  <sheetData>
    <row r="1" spans="1:19" ht="7.8" customHeight="1" x14ac:dyDescent="0.3">
      <c r="A1" s="347"/>
    </row>
    <row r="2" spans="1:19" ht="30.6" customHeight="1" x14ac:dyDescent="0.4">
      <c r="A2" s="348" t="s">
        <v>641</v>
      </c>
      <c r="B2" s="390"/>
      <c r="C2" s="389"/>
      <c r="D2" s="389"/>
      <c r="E2" s="177"/>
      <c r="F2" s="389" t="s">
        <v>642</v>
      </c>
      <c r="G2" s="389"/>
      <c r="H2" s="389"/>
      <c r="I2" s="389"/>
      <c r="J2" s="389"/>
      <c r="K2" s="389"/>
      <c r="L2" s="389"/>
      <c r="M2" s="389"/>
      <c r="N2" s="389"/>
      <c r="O2" s="386" t="s">
        <v>692</v>
      </c>
      <c r="P2" s="386"/>
      <c r="Q2" s="185" t="str">
        <f>IFERROR(IF(A2&lt;&gt;"",VLOOKUP($A$2,'GENERACIÓN ÓRDENES'!A16:B5014,2,0),""),"")</f>
        <v/>
      </c>
      <c r="R2" s="178"/>
    </row>
    <row r="3" spans="1:19" ht="16.8" customHeight="1" x14ac:dyDescent="0.4">
      <c r="B3" s="141"/>
      <c r="C3" s="142"/>
      <c r="D3" s="142"/>
      <c r="E3" s="142"/>
      <c r="F3" s="383" t="s">
        <v>643</v>
      </c>
      <c r="G3" s="383"/>
      <c r="H3" s="383"/>
      <c r="I3" s="383"/>
      <c r="J3" s="383"/>
      <c r="K3" s="383"/>
      <c r="L3" s="383"/>
      <c r="M3" s="383"/>
      <c r="N3" s="383"/>
      <c r="O3" s="179"/>
      <c r="P3" s="142"/>
      <c r="Q3" s="142"/>
      <c r="R3" s="143"/>
    </row>
    <row r="4" spans="1:19" ht="7.2" customHeight="1" x14ac:dyDescent="0.3">
      <c r="B4" s="144"/>
      <c r="C4" s="145"/>
      <c r="D4" s="145"/>
      <c r="E4" s="145"/>
      <c r="F4" s="145"/>
      <c r="G4" s="145"/>
      <c r="H4" s="145"/>
      <c r="I4" s="145"/>
      <c r="J4" s="145"/>
      <c r="K4" s="145"/>
      <c r="L4" s="145"/>
      <c r="M4" s="145"/>
      <c r="N4" s="145"/>
      <c r="O4" s="145"/>
      <c r="P4" s="145"/>
      <c r="Q4" s="145"/>
      <c r="R4" s="146"/>
      <c r="S4" s="99"/>
    </row>
    <row r="5" spans="1:19" ht="7.8" customHeight="1" x14ac:dyDescent="0.4">
      <c r="B5" s="338"/>
      <c r="C5" s="99"/>
      <c r="D5" s="99"/>
      <c r="E5" s="99"/>
      <c r="F5" s="99"/>
      <c r="G5" s="99"/>
      <c r="H5" s="339"/>
      <c r="I5" s="339"/>
      <c r="J5" s="339"/>
      <c r="K5" s="99"/>
      <c r="L5" s="99"/>
      <c r="M5" s="340"/>
      <c r="N5" s="103"/>
      <c r="O5" s="99"/>
      <c r="P5" s="341"/>
      <c r="Q5" s="341"/>
      <c r="R5" s="342"/>
      <c r="S5" s="99"/>
    </row>
    <row r="6" spans="1:19" ht="19.8" customHeight="1" x14ac:dyDescent="0.3">
      <c r="B6" s="105"/>
      <c r="C6" s="99"/>
      <c r="D6" s="99"/>
      <c r="E6" s="99"/>
      <c r="F6" s="99"/>
      <c r="G6" s="99"/>
      <c r="H6" s="139"/>
      <c r="I6" s="139"/>
      <c r="J6" s="139"/>
      <c r="K6" s="99"/>
      <c r="L6" s="99"/>
      <c r="M6" s="100"/>
      <c r="N6" s="100"/>
      <c r="O6" s="138" t="s">
        <v>633</v>
      </c>
      <c r="P6" s="99"/>
      <c r="Q6" s="140" t="s">
        <v>607</v>
      </c>
      <c r="R6" s="157"/>
      <c r="S6" s="99"/>
    </row>
    <row r="7" spans="1:19" ht="19.8" customHeight="1" x14ac:dyDescent="0.3">
      <c r="B7" s="105"/>
      <c r="C7" s="132"/>
      <c r="D7" s="132"/>
      <c r="E7" s="137" t="s">
        <v>671</v>
      </c>
      <c r="F7" s="151" t="str">
        <f>IFERROR(VLOOKUP($A$2,'GENERACIÓN ÓRDENES'!A16:C5014,3,0),"")</f>
        <v/>
      </c>
      <c r="G7" s="136"/>
      <c r="H7" s="139"/>
      <c r="I7" s="139"/>
      <c r="J7" s="139"/>
      <c r="K7" s="99"/>
      <c r="L7" s="99"/>
      <c r="M7" s="385" t="s">
        <v>672</v>
      </c>
      <c r="N7" s="385"/>
      <c r="O7" s="166" t="str">
        <f>IFERROR(VLOOKUP($A$2,'GENERACIÓN ÓRDENES'!A16:L5014,12,FALSE),"")</f>
        <v/>
      </c>
      <c r="P7" s="99"/>
      <c r="Q7" s="136" t="str">
        <f>IFERROR(VLOOKUP($A$2,'GENERACIÓN ÓRDENES'!A16:M5014,13,FALSE),"")</f>
        <v/>
      </c>
      <c r="R7" s="157"/>
      <c r="S7" s="99"/>
    </row>
    <row r="8" spans="1:19" ht="3" customHeight="1" x14ac:dyDescent="0.3">
      <c r="B8" s="105"/>
      <c r="C8" s="99"/>
      <c r="D8" s="99"/>
      <c r="E8" s="99"/>
      <c r="F8" s="136"/>
      <c r="G8" s="136"/>
      <c r="H8" s="139"/>
      <c r="I8" s="139"/>
      <c r="J8" s="139"/>
      <c r="K8" s="99"/>
      <c r="L8" s="99"/>
      <c r="M8" s="137"/>
      <c r="N8" s="137"/>
      <c r="O8" s="139"/>
      <c r="P8" s="99"/>
      <c r="Q8" s="136"/>
      <c r="R8" s="157"/>
      <c r="S8" s="99"/>
    </row>
    <row r="9" spans="1:19" ht="19.8" customHeight="1" x14ac:dyDescent="0.3">
      <c r="B9" s="158"/>
      <c r="C9" s="103"/>
      <c r="D9" s="99"/>
      <c r="E9" s="137" t="s">
        <v>670</v>
      </c>
      <c r="F9" s="384" t="str">
        <f>IFERROR(VLOOKUP($A$2,'GENERACIÓN ÓRDENES'!A16:D5014,4,0),"")</f>
        <v/>
      </c>
      <c r="G9" s="384"/>
      <c r="H9" s="384"/>
      <c r="I9" s="384"/>
      <c r="J9" s="384"/>
      <c r="K9" s="384"/>
      <c r="L9" s="150"/>
      <c r="M9" s="101"/>
      <c r="N9" s="137" t="s">
        <v>669</v>
      </c>
      <c r="O9" s="384" t="str">
        <f>IFERROR(VLOOKUP($A$2,'GENERACIÓN ÓRDENES'!A16:J5014,10,0),"")</f>
        <v/>
      </c>
      <c r="P9" s="384"/>
      <c r="Q9" s="384"/>
      <c r="R9" s="157"/>
      <c r="S9" s="99"/>
    </row>
    <row r="10" spans="1:19" ht="3" customHeight="1" x14ac:dyDescent="0.3">
      <c r="B10" s="158"/>
      <c r="C10" s="103"/>
      <c r="D10" s="99"/>
      <c r="E10" s="103"/>
      <c r="F10" s="136"/>
      <c r="G10" s="136"/>
      <c r="H10" s="139"/>
      <c r="I10" s="139"/>
      <c r="J10" s="139"/>
      <c r="K10" s="99"/>
      <c r="L10" s="99"/>
      <c r="M10" s="101"/>
      <c r="N10" s="137"/>
      <c r="O10" s="147"/>
      <c r="P10" s="147"/>
      <c r="Q10" s="147"/>
      <c r="R10" s="157"/>
      <c r="S10" s="99"/>
    </row>
    <row r="11" spans="1:19" ht="19.8" customHeight="1" x14ac:dyDescent="0.3">
      <c r="B11" s="105"/>
      <c r="C11" s="137"/>
      <c r="D11" s="99"/>
      <c r="E11" s="137" t="s">
        <v>673</v>
      </c>
      <c r="F11" s="384" t="str">
        <f>IFERROR(VLOOKUP($A$2,'GENERACIÓN ÓRDENES'!A16:I5014,9,0),"")</f>
        <v/>
      </c>
      <c r="G11" s="384"/>
      <c r="H11" s="384"/>
      <c r="I11" s="384"/>
      <c r="J11" s="384"/>
      <c r="K11" s="384"/>
      <c r="L11" s="99"/>
      <c r="M11" s="101"/>
      <c r="N11" s="137"/>
      <c r="O11" s="147"/>
      <c r="P11" s="147"/>
      <c r="Q11" s="147"/>
      <c r="R11" s="157"/>
      <c r="S11" s="99"/>
    </row>
    <row r="12" spans="1:19" ht="3" customHeight="1" x14ac:dyDescent="0.3">
      <c r="B12" s="105"/>
      <c r="C12" s="99"/>
      <c r="D12" s="99"/>
      <c r="E12" s="99"/>
      <c r="F12" s="148"/>
      <c r="G12" s="148"/>
      <c r="H12" s="102" t="e">
        <f>VLOOKUP($A$2,'[1]Control de Equipos'!$A$12:$V$10287,14,FALSE)</f>
        <v>#N/A</v>
      </c>
      <c r="I12" s="102"/>
      <c r="J12" s="102"/>
      <c r="K12" s="102"/>
      <c r="L12" s="102"/>
      <c r="M12" s="102"/>
      <c r="N12" s="99"/>
      <c r="O12" s="99"/>
      <c r="P12" s="99"/>
      <c r="Q12" s="99"/>
      <c r="R12" s="159"/>
      <c r="S12" s="99"/>
    </row>
    <row r="13" spans="1:19" ht="19.8" customHeight="1" x14ac:dyDescent="0.3">
      <c r="B13" s="105"/>
      <c r="C13" s="99"/>
      <c r="D13" s="99"/>
      <c r="E13" s="137" t="s">
        <v>674</v>
      </c>
      <c r="F13" s="167" t="str">
        <f>IFERROR(VLOOKUP($A$2,'GENERACIÓN ÓRDENES'!A16:X5014,24,0),"")</f>
        <v/>
      </c>
      <c r="G13" s="99"/>
      <c r="H13" s="99"/>
      <c r="I13" s="99"/>
      <c r="J13" s="99"/>
      <c r="K13" s="99"/>
      <c r="L13" s="99"/>
      <c r="M13" s="99"/>
      <c r="N13" s="137"/>
      <c r="O13" s="99"/>
      <c r="P13" s="99"/>
      <c r="Q13" s="99"/>
      <c r="R13" s="107"/>
      <c r="S13" s="99"/>
    </row>
    <row r="14" spans="1:19" ht="8.4" customHeight="1" x14ac:dyDescent="0.3">
      <c r="B14" s="108"/>
      <c r="C14" s="109"/>
      <c r="D14" s="109"/>
      <c r="E14" s="109"/>
      <c r="F14" s="109"/>
      <c r="G14" s="109"/>
      <c r="H14" s="109"/>
      <c r="I14" s="109"/>
      <c r="J14" s="109"/>
      <c r="K14" s="109"/>
      <c r="L14" s="109"/>
      <c r="M14" s="109"/>
      <c r="N14" s="109"/>
      <c r="O14" s="109"/>
      <c r="P14" s="109"/>
      <c r="Q14" s="109"/>
      <c r="R14" s="118"/>
      <c r="S14" s="99"/>
    </row>
    <row r="15" spans="1:19" ht="19.8" customHeight="1" x14ac:dyDescent="0.3">
      <c r="B15" s="373" t="s">
        <v>644</v>
      </c>
      <c r="C15" s="374"/>
      <c r="D15" s="374"/>
      <c r="E15" s="374"/>
      <c r="F15" s="374"/>
      <c r="G15" s="374"/>
      <c r="H15" s="374"/>
      <c r="I15" s="374"/>
      <c r="J15" s="374"/>
      <c r="K15" s="374"/>
      <c r="L15" s="374"/>
      <c r="M15" s="374"/>
      <c r="N15" s="374"/>
      <c r="O15" s="374"/>
      <c r="P15" s="374"/>
      <c r="Q15" s="374"/>
      <c r="R15" s="375"/>
      <c r="S15" s="99"/>
    </row>
    <row r="16" spans="1:19" ht="19.8" customHeight="1" x14ac:dyDescent="0.3">
      <c r="B16" s="105"/>
      <c r="C16" s="387" t="str">
        <f>IFERROR(VLOOKUP($A$2,'GENERACIÓN ÓRDENES'!A16:H5014,8,0),"")</f>
        <v/>
      </c>
      <c r="D16" s="387"/>
      <c r="E16" s="387"/>
      <c r="F16" s="387"/>
      <c r="G16" s="387"/>
      <c r="H16" s="387"/>
      <c r="I16" s="387"/>
      <c r="J16" s="387"/>
      <c r="K16" s="387"/>
      <c r="L16" s="387"/>
      <c r="M16" s="387"/>
      <c r="N16" s="387"/>
      <c r="O16" s="387"/>
      <c r="P16" s="387"/>
      <c r="Q16" s="387"/>
      <c r="R16" s="120"/>
    </row>
    <row r="17" spans="1:19" ht="19.8" customHeight="1" x14ac:dyDescent="0.3">
      <c r="B17" s="125"/>
      <c r="C17" s="387"/>
      <c r="D17" s="387"/>
      <c r="E17" s="387"/>
      <c r="F17" s="387"/>
      <c r="G17" s="387"/>
      <c r="H17" s="387"/>
      <c r="I17" s="387"/>
      <c r="J17" s="387"/>
      <c r="K17" s="387"/>
      <c r="L17" s="387"/>
      <c r="M17" s="387"/>
      <c r="N17" s="387"/>
      <c r="O17" s="387"/>
      <c r="P17" s="387"/>
      <c r="Q17" s="387"/>
      <c r="R17" s="120"/>
    </row>
    <row r="18" spans="1:19" ht="19.8" customHeight="1" x14ac:dyDescent="0.3">
      <c r="B18" s="126"/>
      <c r="C18" s="388"/>
      <c r="D18" s="388"/>
      <c r="E18" s="388"/>
      <c r="F18" s="388"/>
      <c r="G18" s="388"/>
      <c r="H18" s="388"/>
      <c r="I18" s="388"/>
      <c r="J18" s="388"/>
      <c r="K18" s="388"/>
      <c r="L18" s="388"/>
      <c r="M18" s="388"/>
      <c r="N18" s="388"/>
      <c r="O18" s="388"/>
      <c r="P18" s="388"/>
      <c r="Q18" s="388"/>
      <c r="R18" s="121"/>
    </row>
    <row r="19" spans="1:19" ht="19.8" customHeight="1" x14ac:dyDescent="0.3">
      <c r="A19" s="99"/>
      <c r="B19" s="373" t="s">
        <v>661</v>
      </c>
      <c r="C19" s="374"/>
      <c r="D19" s="374"/>
      <c r="E19" s="374"/>
      <c r="F19" s="374"/>
      <c r="G19" s="374"/>
      <c r="H19" s="374"/>
      <c r="I19" s="374"/>
      <c r="J19" s="374"/>
      <c r="K19" s="374"/>
      <c r="L19" s="374"/>
      <c r="M19" s="374"/>
      <c r="N19" s="374"/>
      <c r="O19" s="374"/>
      <c r="P19" s="374"/>
      <c r="Q19" s="374"/>
      <c r="R19" s="375"/>
      <c r="S19" s="99"/>
    </row>
    <row r="20" spans="1:19" ht="19.2" customHeight="1" x14ac:dyDescent="0.3">
      <c r="A20" s="99"/>
      <c r="B20" s="105"/>
      <c r="C20" s="207"/>
      <c r="D20" s="207"/>
      <c r="E20" s="207"/>
      <c r="F20" s="207"/>
      <c r="G20" s="207"/>
      <c r="H20" s="207"/>
      <c r="I20" s="207"/>
      <c r="J20" s="207"/>
      <c r="K20" s="207"/>
      <c r="L20" s="207"/>
      <c r="M20" s="207"/>
      <c r="N20" s="207"/>
      <c r="O20" s="207"/>
      <c r="P20" s="207"/>
      <c r="Q20" s="207"/>
      <c r="R20" s="120"/>
      <c r="S20" s="99"/>
    </row>
    <row r="21" spans="1:19" ht="19.2" customHeight="1" x14ac:dyDescent="0.3">
      <c r="A21" s="99"/>
      <c r="B21" s="105"/>
      <c r="C21" s="207"/>
      <c r="D21" s="207"/>
      <c r="E21" s="207"/>
      <c r="F21" s="207"/>
      <c r="G21" s="207"/>
      <c r="H21" s="207"/>
      <c r="I21" s="207"/>
      <c r="J21" s="207"/>
      <c r="K21" s="207"/>
      <c r="L21" s="207"/>
      <c r="M21" s="207"/>
      <c r="N21" s="207"/>
      <c r="O21" s="207"/>
      <c r="P21" s="207"/>
      <c r="Q21" s="207"/>
      <c r="R21" s="120"/>
      <c r="S21" s="99"/>
    </row>
    <row r="22" spans="1:19" ht="19.2" customHeight="1" x14ac:dyDescent="0.3">
      <c r="A22" s="99"/>
      <c r="B22" s="125"/>
      <c r="C22" s="207"/>
      <c r="D22" s="207"/>
      <c r="E22" s="207"/>
      <c r="F22" s="207"/>
      <c r="G22" s="207"/>
      <c r="H22" s="207"/>
      <c r="I22" s="207"/>
      <c r="J22" s="207"/>
      <c r="K22" s="207"/>
      <c r="L22" s="207"/>
      <c r="M22" s="207"/>
      <c r="N22" s="207"/>
      <c r="O22" s="207"/>
      <c r="P22" s="207"/>
      <c r="Q22" s="207"/>
      <c r="R22" s="120"/>
      <c r="S22" s="99"/>
    </row>
    <row r="23" spans="1:19" ht="4.8" customHeight="1" x14ac:dyDescent="0.3">
      <c r="A23" s="99"/>
      <c r="B23" s="126"/>
      <c r="C23" s="176"/>
      <c r="D23" s="176"/>
      <c r="E23" s="176"/>
      <c r="F23" s="176"/>
      <c r="G23" s="176"/>
      <c r="H23" s="176"/>
      <c r="I23" s="176"/>
      <c r="J23" s="176"/>
      <c r="K23" s="176"/>
      <c r="L23" s="176"/>
      <c r="M23" s="176"/>
      <c r="N23" s="176"/>
      <c r="O23" s="176"/>
      <c r="P23" s="176"/>
      <c r="Q23" s="176"/>
      <c r="R23" s="121"/>
      <c r="S23" s="99"/>
    </row>
    <row r="24" spans="1:19" ht="19.8" customHeight="1" x14ac:dyDescent="0.3">
      <c r="A24" s="99"/>
      <c r="B24" s="373" t="s">
        <v>1004</v>
      </c>
      <c r="C24" s="374"/>
      <c r="D24" s="374"/>
      <c r="E24" s="374"/>
      <c r="F24" s="374"/>
      <c r="G24" s="374"/>
      <c r="H24" s="374"/>
      <c r="I24" s="374"/>
      <c r="J24" s="374"/>
      <c r="K24" s="374"/>
      <c r="L24" s="374"/>
      <c r="M24" s="374"/>
      <c r="N24" s="374"/>
      <c r="O24" s="374"/>
      <c r="P24" s="374"/>
      <c r="Q24" s="374"/>
      <c r="R24" s="375"/>
      <c r="S24" s="99"/>
    </row>
    <row r="25" spans="1:19" ht="19.8" customHeight="1" x14ac:dyDescent="0.3">
      <c r="A25" s="99"/>
      <c r="B25" s="378" t="s">
        <v>662</v>
      </c>
      <c r="C25" s="379"/>
      <c r="D25" s="370" t="s">
        <v>20</v>
      </c>
      <c r="E25" s="377"/>
      <c r="F25" s="377"/>
      <c r="G25" s="377"/>
      <c r="H25" s="377"/>
      <c r="I25" s="377"/>
      <c r="J25" s="377"/>
      <c r="K25" s="377"/>
      <c r="L25" s="377"/>
      <c r="M25" s="377"/>
      <c r="N25" s="371"/>
      <c r="O25" s="223" t="s">
        <v>663</v>
      </c>
      <c r="P25" s="281"/>
      <c r="Q25" s="370" t="s">
        <v>664</v>
      </c>
      <c r="R25" s="371"/>
      <c r="S25" s="99"/>
    </row>
    <row r="26" spans="1:19" ht="19.8" customHeight="1" x14ac:dyDescent="0.3">
      <c r="A26" s="99"/>
      <c r="B26" s="105"/>
      <c r="C26" s="128">
        <v>1</v>
      </c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7"/>
      <c r="S26" s="99"/>
    </row>
    <row r="27" spans="1:19" ht="19.8" customHeight="1" x14ac:dyDescent="0.3">
      <c r="A27" s="99"/>
      <c r="B27" s="105"/>
      <c r="C27" s="129">
        <v>2</v>
      </c>
      <c r="D27" s="130"/>
      <c r="E27" s="130"/>
      <c r="F27" s="130"/>
      <c r="G27" s="130"/>
      <c r="H27" s="130"/>
      <c r="I27" s="130"/>
      <c r="J27" s="130"/>
      <c r="K27" s="130"/>
      <c r="L27" s="130"/>
      <c r="M27" s="130"/>
      <c r="N27" s="130"/>
      <c r="O27" s="130"/>
      <c r="P27" s="130"/>
      <c r="Q27" s="130"/>
      <c r="R27" s="107"/>
      <c r="S27" s="99"/>
    </row>
    <row r="28" spans="1:19" ht="19.8" customHeight="1" x14ac:dyDescent="0.3">
      <c r="A28" s="99"/>
      <c r="B28" s="105"/>
      <c r="C28" s="129">
        <v>3</v>
      </c>
      <c r="D28" s="130"/>
      <c r="E28" s="130"/>
      <c r="F28" s="130"/>
      <c r="G28" s="130"/>
      <c r="H28" s="130"/>
      <c r="I28" s="130"/>
      <c r="J28" s="130"/>
      <c r="K28" s="130"/>
      <c r="L28" s="130"/>
      <c r="M28" s="130"/>
      <c r="N28" s="130"/>
      <c r="O28" s="130"/>
      <c r="P28" s="130"/>
      <c r="Q28" s="130"/>
      <c r="R28" s="107"/>
      <c r="S28" s="99"/>
    </row>
    <row r="29" spans="1:19" ht="19.8" customHeight="1" x14ac:dyDescent="0.3">
      <c r="A29" s="99"/>
      <c r="B29" s="105"/>
      <c r="C29" s="131">
        <v>4</v>
      </c>
      <c r="D29" s="130"/>
      <c r="E29" s="130"/>
      <c r="F29" s="130"/>
      <c r="G29" s="130"/>
      <c r="H29" s="130"/>
      <c r="I29" s="130"/>
      <c r="J29" s="130"/>
      <c r="K29" s="130"/>
      <c r="L29" s="130"/>
      <c r="M29" s="130"/>
      <c r="N29" s="130"/>
      <c r="O29" s="130"/>
      <c r="P29" s="130"/>
      <c r="Q29" s="130"/>
      <c r="R29" s="107"/>
      <c r="S29" s="99"/>
    </row>
    <row r="30" spans="1:19" ht="19.8" customHeight="1" x14ac:dyDescent="0.3">
      <c r="A30" s="99"/>
      <c r="B30" s="105"/>
      <c r="C30" s="131">
        <v>5</v>
      </c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07"/>
      <c r="S30" s="99"/>
    </row>
    <row r="31" spans="1:19" ht="7.2" customHeight="1" x14ac:dyDescent="0.3">
      <c r="A31" s="99"/>
      <c r="B31" s="108"/>
      <c r="C31" s="135"/>
      <c r="D31" s="109"/>
      <c r="E31" s="109"/>
      <c r="F31" s="109"/>
      <c r="G31" s="109"/>
      <c r="H31" s="109"/>
      <c r="I31" s="109"/>
      <c r="J31" s="109"/>
      <c r="K31" s="109"/>
      <c r="L31" s="109"/>
      <c r="M31" s="109"/>
      <c r="N31" s="109"/>
      <c r="O31" s="109"/>
      <c r="P31" s="109"/>
      <c r="Q31" s="109"/>
      <c r="R31" s="118"/>
      <c r="S31" s="99"/>
    </row>
    <row r="32" spans="1:19" ht="19.8" customHeight="1" x14ac:dyDescent="0.3">
      <c r="A32" s="99"/>
      <c r="B32" s="373" t="s">
        <v>665</v>
      </c>
      <c r="C32" s="374"/>
      <c r="D32" s="374"/>
      <c r="E32" s="374"/>
      <c r="F32" s="374"/>
      <c r="G32" s="374"/>
      <c r="H32" s="374"/>
      <c r="I32" s="374"/>
      <c r="J32" s="374"/>
      <c r="K32" s="374"/>
      <c r="L32" s="374"/>
      <c r="M32" s="374"/>
      <c r="N32" s="374"/>
      <c r="O32" s="374"/>
      <c r="P32" s="374"/>
      <c r="Q32" s="374"/>
      <c r="R32" s="375"/>
      <c r="S32" s="99"/>
    </row>
    <row r="33" spans="1:20" ht="19.8" customHeight="1" x14ac:dyDescent="0.3">
      <c r="A33" s="99"/>
      <c r="B33" s="378" t="s">
        <v>662</v>
      </c>
      <c r="C33" s="379"/>
      <c r="D33" s="370" t="s">
        <v>667</v>
      </c>
      <c r="E33" s="371"/>
      <c r="F33" s="370" t="s">
        <v>668</v>
      </c>
      <c r="G33" s="377"/>
      <c r="H33" s="377"/>
      <c r="I33" s="377"/>
      <c r="J33" s="377"/>
      <c r="K33" s="377"/>
      <c r="L33" s="371"/>
      <c r="M33" s="370" t="s">
        <v>936</v>
      </c>
      <c r="N33" s="371"/>
      <c r="O33" s="370" t="s">
        <v>941</v>
      </c>
      <c r="P33" s="377"/>
      <c r="Q33" s="377"/>
      <c r="R33" s="371"/>
      <c r="S33" s="99"/>
      <c r="T33" s="99"/>
    </row>
    <row r="34" spans="1:20" ht="19.2" customHeight="1" x14ac:dyDescent="0.3">
      <c r="B34" s="105"/>
      <c r="C34" s="128">
        <v>1</v>
      </c>
      <c r="D34" s="109"/>
      <c r="E34" s="109"/>
      <c r="F34" s="109"/>
      <c r="G34" s="109"/>
      <c r="H34" s="109"/>
      <c r="I34" s="109"/>
      <c r="J34" s="109"/>
      <c r="K34" s="109"/>
      <c r="L34" s="109"/>
      <c r="M34" s="109"/>
      <c r="N34" s="109"/>
      <c r="O34" s="109"/>
      <c r="P34" s="109"/>
      <c r="Q34" s="109"/>
      <c r="R34" s="107"/>
    </row>
    <row r="35" spans="1:20" ht="19.2" customHeight="1" x14ac:dyDescent="0.3">
      <c r="B35" s="105"/>
      <c r="C35" s="128">
        <v>2</v>
      </c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7"/>
    </row>
    <row r="36" spans="1:20" ht="19.2" customHeight="1" x14ac:dyDescent="0.3">
      <c r="B36" s="105"/>
      <c r="C36" s="282"/>
      <c r="D36" s="104"/>
      <c r="E36" s="104"/>
      <c r="F36" s="104"/>
      <c r="G36" s="104"/>
      <c r="H36" s="104"/>
      <c r="I36" s="104"/>
      <c r="J36" s="104"/>
      <c r="K36" s="104"/>
      <c r="L36" s="104"/>
      <c r="M36" s="104"/>
      <c r="N36" s="104"/>
      <c r="O36" s="380" t="s">
        <v>940</v>
      </c>
      <c r="P36" s="381"/>
      <c r="Q36" s="382"/>
      <c r="R36" s="107"/>
    </row>
    <row r="37" spans="1:20" ht="5.4" customHeight="1" x14ac:dyDescent="0.3">
      <c r="B37" s="108"/>
      <c r="C37" s="109"/>
      <c r="D37" s="109"/>
      <c r="E37" s="109"/>
      <c r="F37" s="109"/>
      <c r="G37" s="109"/>
      <c r="H37" s="109"/>
      <c r="I37" s="109"/>
      <c r="J37" s="109"/>
      <c r="K37" s="109"/>
      <c r="L37" s="109"/>
      <c r="M37" s="109"/>
      <c r="N37" s="109"/>
      <c r="O37" s="109"/>
      <c r="P37" s="109"/>
      <c r="Q37" s="109"/>
      <c r="R37" s="118"/>
    </row>
    <row r="38" spans="1:20" ht="19.8" customHeight="1" x14ac:dyDescent="0.3">
      <c r="B38" s="373" t="s">
        <v>653</v>
      </c>
      <c r="C38" s="374"/>
      <c r="D38" s="374"/>
      <c r="E38" s="374"/>
      <c r="F38" s="374"/>
      <c r="G38" s="374"/>
      <c r="H38" s="374"/>
      <c r="I38" s="374"/>
      <c r="J38" s="374"/>
      <c r="K38" s="374"/>
      <c r="L38" s="374"/>
      <c r="M38" s="374"/>
      <c r="N38" s="374"/>
      <c r="O38" s="374"/>
      <c r="P38" s="374"/>
      <c r="Q38" s="374"/>
      <c r="R38" s="375"/>
    </row>
    <row r="39" spans="1:20" ht="3" customHeight="1" x14ac:dyDescent="0.3">
      <c r="B39" s="201"/>
      <c r="C39" s="202"/>
      <c r="D39" s="202"/>
      <c r="E39" s="202"/>
      <c r="F39" s="202"/>
      <c r="G39" s="202"/>
      <c r="H39" s="202"/>
      <c r="I39" s="202"/>
      <c r="J39" s="202"/>
      <c r="K39" s="202"/>
      <c r="L39" s="202"/>
      <c r="M39" s="202"/>
      <c r="N39" s="202"/>
      <c r="O39" s="202"/>
      <c r="P39" s="202"/>
      <c r="Q39" s="202"/>
      <c r="R39" s="203"/>
    </row>
    <row r="40" spans="1:20" ht="19.8" customHeight="1" x14ac:dyDescent="0.3">
      <c r="B40" s="105"/>
      <c r="C40" s="99"/>
      <c r="D40" s="119"/>
      <c r="E40" s="124" t="s">
        <v>658</v>
      </c>
      <c r="F40" s="99"/>
      <c r="G40" s="99"/>
      <c r="H40" s="372" t="s">
        <v>656</v>
      </c>
      <c r="I40" s="372"/>
      <c r="J40" s="372"/>
      <c r="K40" s="372"/>
      <c r="L40" s="372"/>
      <c r="M40" s="372"/>
      <c r="N40" s="372"/>
      <c r="O40" s="99"/>
      <c r="P40" s="99"/>
      <c r="Q40" s="99"/>
      <c r="R40" s="107"/>
    </row>
    <row r="41" spans="1:20" ht="19.8" customHeight="1" x14ac:dyDescent="0.3">
      <c r="B41" s="105"/>
      <c r="C41" s="99"/>
      <c r="D41" s="119"/>
      <c r="E41" s="124" t="s">
        <v>659</v>
      </c>
      <c r="F41" s="99"/>
      <c r="G41" s="99"/>
      <c r="H41" s="372" t="s">
        <v>657</v>
      </c>
      <c r="I41" s="372"/>
      <c r="J41" s="372"/>
      <c r="K41" s="372"/>
      <c r="L41" s="372"/>
      <c r="M41" s="372"/>
      <c r="N41" s="372"/>
      <c r="O41" s="99"/>
      <c r="P41" s="99"/>
      <c r="Q41" s="99"/>
      <c r="R41" s="107"/>
    </row>
    <row r="42" spans="1:20" ht="19.8" customHeight="1" x14ac:dyDescent="0.3">
      <c r="B42" s="105"/>
      <c r="C42" s="99"/>
      <c r="D42" s="119"/>
      <c r="E42" s="124" t="s">
        <v>654</v>
      </c>
      <c r="F42" s="99"/>
      <c r="G42" s="99"/>
      <c r="H42" s="372" t="s">
        <v>660</v>
      </c>
      <c r="I42" s="372"/>
      <c r="J42" s="372"/>
      <c r="K42" s="372"/>
      <c r="L42" s="372"/>
      <c r="M42" s="372"/>
      <c r="N42" s="372"/>
      <c r="O42" s="99"/>
      <c r="P42" s="99"/>
      <c r="Q42" s="99"/>
      <c r="R42" s="107"/>
    </row>
    <row r="43" spans="1:20" ht="19.8" customHeight="1" x14ac:dyDescent="0.3">
      <c r="B43" s="105"/>
      <c r="C43" s="99"/>
      <c r="D43" s="119"/>
      <c r="E43" s="124" t="s">
        <v>655</v>
      </c>
      <c r="F43" s="99"/>
      <c r="G43" s="99"/>
      <c r="H43" s="99"/>
      <c r="I43" s="99"/>
      <c r="J43" s="99"/>
      <c r="K43" s="99"/>
      <c r="L43" s="99"/>
      <c r="M43" s="99"/>
      <c r="N43" s="99"/>
      <c r="O43" s="109"/>
      <c r="P43" s="109"/>
      <c r="Q43" s="109"/>
      <c r="R43" s="107"/>
    </row>
    <row r="44" spans="1:20" ht="4.8" customHeight="1" thickBot="1" x14ac:dyDescent="0.35">
      <c r="B44" s="160"/>
      <c r="C44" s="96"/>
      <c r="D44" s="98"/>
      <c r="E44" s="161"/>
      <c r="F44" s="96"/>
      <c r="G44" s="96"/>
      <c r="H44" s="96"/>
      <c r="I44" s="96"/>
      <c r="J44" s="96"/>
      <c r="K44" s="96"/>
      <c r="L44" s="96"/>
      <c r="M44" s="96"/>
      <c r="N44" s="96"/>
      <c r="O44" s="96"/>
      <c r="P44" s="96"/>
      <c r="Q44" s="96"/>
      <c r="R44" s="162"/>
    </row>
    <row r="45" spans="1:20" ht="4.8" customHeight="1" thickTop="1" x14ac:dyDescent="0.3">
      <c r="B45" s="105"/>
      <c r="C45" s="99"/>
      <c r="D45" s="99"/>
      <c r="E45" s="99"/>
      <c r="F45" s="99"/>
      <c r="G45" s="107"/>
      <c r="H45" s="105"/>
      <c r="I45" s="99"/>
      <c r="J45" s="99"/>
      <c r="K45" s="99"/>
      <c r="L45" s="99"/>
      <c r="M45" s="99"/>
      <c r="N45" s="99"/>
      <c r="O45" s="99"/>
      <c r="P45" s="99"/>
      <c r="Q45" s="99"/>
      <c r="R45" s="107"/>
    </row>
    <row r="46" spans="1:20" ht="19.8" customHeight="1" x14ac:dyDescent="0.3">
      <c r="B46" s="105"/>
      <c r="C46" s="99"/>
      <c r="D46" s="99"/>
      <c r="E46" s="99"/>
      <c r="F46" s="99"/>
      <c r="G46" s="107"/>
      <c r="H46" s="105"/>
      <c r="I46" s="99"/>
      <c r="J46" s="99"/>
      <c r="K46" s="99"/>
      <c r="L46" s="99"/>
      <c r="M46" s="99"/>
      <c r="N46" s="106"/>
      <c r="O46" s="122" t="s">
        <v>633</v>
      </c>
      <c r="P46" s="106"/>
      <c r="Q46" s="122" t="s">
        <v>607</v>
      </c>
      <c r="R46" s="107"/>
    </row>
    <row r="47" spans="1:20" ht="19.8" customHeight="1" x14ac:dyDescent="0.3">
      <c r="B47" s="105"/>
      <c r="C47" s="109"/>
      <c r="D47" s="109"/>
      <c r="E47" s="109"/>
      <c r="F47" s="109"/>
      <c r="G47" s="107"/>
      <c r="H47" s="105"/>
      <c r="I47" s="99"/>
      <c r="J47" s="372" t="s">
        <v>675</v>
      </c>
      <c r="K47" s="372"/>
      <c r="L47" s="372"/>
      <c r="M47" s="372"/>
      <c r="N47" s="372"/>
      <c r="O47" s="123"/>
      <c r="P47" s="106"/>
      <c r="Q47" s="106"/>
      <c r="R47" s="107"/>
    </row>
    <row r="48" spans="1:20" ht="7.2" customHeight="1" x14ac:dyDescent="0.3">
      <c r="B48" s="105"/>
      <c r="C48" s="376" t="s">
        <v>666</v>
      </c>
      <c r="D48" s="376"/>
      <c r="E48" s="376"/>
      <c r="F48" s="376"/>
      <c r="G48" s="133"/>
      <c r="H48" s="105"/>
      <c r="I48" s="99"/>
      <c r="J48" s="99"/>
      <c r="K48" s="99"/>
      <c r="L48" s="99"/>
      <c r="M48" s="99"/>
      <c r="N48" s="95"/>
      <c r="O48" s="95"/>
      <c r="P48" s="95"/>
      <c r="Q48" s="95"/>
      <c r="R48" s="107"/>
    </row>
    <row r="49" spans="2:18" ht="19.8" customHeight="1" x14ac:dyDescent="0.3">
      <c r="B49" s="134"/>
      <c r="C49" s="376"/>
      <c r="D49" s="376"/>
      <c r="E49" s="376"/>
      <c r="F49" s="376"/>
      <c r="G49" s="133"/>
      <c r="H49" s="105"/>
      <c r="I49" s="99"/>
      <c r="J49" s="372" t="s">
        <v>676</v>
      </c>
      <c r="K49" s="372"/>
      <c r="L49" s="372"/>
      <c r="M49" s="372"/>
      <c r="N49" s="372"/>
      <c r="O49" s="95"/>
      <c r="P49" s="95"/>
      <c r="Q49" s="95"/>
      <c r="R49" s="107"/>
    </row>
    <row r="50" spans="2:18" ht="8.4" customHeight="1" x14ac:dyDescent="0.3">
      <c r="B50" s="112"/>
      <c r="C50" s="113"/>
      <c r="D50" s="113"/>
      <c r="E50" s="113"/>
      <c r="F50" s="113"/>
      <c r="G50" s="114"/>
      <c r="H50" s="108"/>
      <c r="I50" s="109"/>
      <c r="J50" s="109"/>
      <c r="K50" s="109"/>
      <c r="L50" s="109"/>
      <c r="M50" s="109"/>
      <c r="N50" s="109"/>
      <c r="O50" s="109"/>
      <c r="P50" s="110"/>
      <c r="Q50" s="110"/>
      <c r="R50" s="111"/>
    </row>
    <row r="51" spans="2:18" ht="19.8" customHeight="1" x14ac:dyDescent="0.3">
      <c r="P51" s="97"/>
      <c r="Q51" s="97" t="s">
        <v>690</v>
      </c>
      <c r="R51" s="97"/>
    </row>
    <row r="52" spans="2:18" ht="14.4" hidden="1" x14ac:dyDescent="0.3"/>
    <row r="53" spans="2:18" ht="14.4" hidden="1" x14ac:dyDescent="0.3"/>
    <row r="54" spans="2:18" ht="14.4" hidden="1" x14ac:dyDescent="0.3"/>
    <row r="55" spans="2:18" ht="14.4" hidden="1" x14ac:dyDescent="0.3"/>
    <row r="56" spans="2:18" ht="14.4" hidden="1" x14ac:dyDescent="0.3"/>
    <row r="57" spans="2:18" ht="14.4" hidden="1" x14ac:dyDescent="0.3"/>
    <row r="58" spans="2:18" ht="14.4" hidden="1" x14ac:dyDescent="0.3"/>
    <row r="59" spans="2:18" ht="14.4" hidden="1" x14ac:dyDescent="0.3"/>
    <row r="60" spans="2:18" ht="0" hidden="1" customHeight="1" x14ac:dyDescent="0.3"/>
    <row r="61" spans="2:18" ht="0" hidden="1" customHeight="1" x14ac:dyDescent="0.3"/>
    <row r="62" spans="2:18" ht="0" hidden="1" customHeight="1" x14ac:dyDescent="0.3"/>
    <row r="63" spans="2:18" ht="0" hidden="1" customHeight="1" x14ac:dyDescent="0.3"/>
    <row r="64" spans="2:18" ht="0" hidden="1" customHeight="1" x14ac:dyDescent="0.3"/>
    <row r="65" ht="0" hidden="1" customHeight="1" x14ac:dyDescent="0.3"/>
    <row r="66" ht="0" hidden="1" customHeight="1" x14ac:dyDescent="0.3"/>
    <row r="67" ht="0" hidden="1" customHeight="1" x14ac:dyDescent="0.3"/>
    <row r="68" ht="0" hidden="1" customHeight="1" x14ac:dyDescent="0.3"/>
    <row r="69" ht="0" hidden="1" customHeight="1" x14ac:dyDescent="0.3"/>
    <row r="70" ht="0" hidden="1" customHeight="1" x14ac:dyDescent="0.3"/>
    <row r="71" ht="0" hidden="1" customHeight="1" x14ac:dyDescent="0.3"/>
    <row r="72" ht="0" hidden="1" customHeight="1" x14ac:dyDescent="0.3"/>
    <row r="73" ht="0" hidden="1" customHeight="1" x14ac:dyDescent="0.3"/>
    <row r="74" ht="0" hidden="1" customHeight="1" x14ac:dyDescent="0.3"/>
    <row r="75" ht="0" hidden="1" customHeight="1" x14ac:dyDescent="0.3"/>
    <row r="76" ht="0" hidden="1" customHeight="1" x14ac:dyDescent="0.3"/>
    <row r="77" ht="0" hidden="1" customHeight="1" x14ac:dyDescent="0.3"/>
    <row r="78" ht="0" hidden="1" customHeight="1" x14ac:dyDescent="0.3"/>
    <row r="79" ht="0" hidden="1" customHeight="1" x14ac:dyDescent="0.3"/>
    <row r="80" ht="0" hidden="1" customHeight="1" x14ac:dyDescent="0.3"/>
    <row r="81" ht="0" hidden="1" customHeight="1" x14ac:dyDescent="0.3"/>
    <row r="82" ht="0" hidden="1" customHeight="1" x14ac:dyDescent="0.3"/>
    <row r="83" ht="0" hidden="1" customHeight="1" x14ac:dyDescent="0.3"/>
    <row r="84" ht="0" hidden="1" customHeight="1" x14ac:dyDescent="0.3"/>
    <row r="85" ht="0" hidden="1" customHeight="1" x14ac:dyDescent="0.3"/>
    <row r="86" ht="0" hidden="1" customHeight="1" x14ac:dyDescent="0.3"/>
    <row r="87" ht="0" hidden="1" customHeight="1" x14ac:dyDescent="0.3"/>
    <row r="88" ht="0" hidden="1" customHeight="1" x14ac:dyDescent="0.3"/>
    <row r="89" ht="0" hidden="1" customHeight="1" x14ac:dyDescent="0.3"/>
    <row r="90" ht="0" hidden="1" customHeight="1" x14ac:dyDescent="0.3"/>
    <row r="91" ht="0" hidden="1" customHeight="1" x14ac:dyDescent="0.3"/>
    <row r="92" ht="0" hidden="1" customHeight="1" x14ac:dyDescent="0.3"/>
    <row r="93" ht="0" hidden="1" customHeight="1" x14ac:dyDescent="0.3"/>
    <row r="94" ht="0" hidden="1" customHeight="1" x14ac:dyDescent="0.3"/>
    <row r="95" ht="0" hidden="1" customHeight="1" x14ac:dyDescent="0.3"/>
    <row r="96" ht="0" hidden="1" customHeight="1" x14ac:dyDescent="0.3"/>
    <row r="97" ht="0" hidden="1" customHeight="1" x14ac:dyDescent="0.3"/>
    <row r="99" ht="0" hidden="1" customHeight="1" x14ac:dyDescent="0.3"/>
    <row r="100" ht="0" hidden="1" customHeight="1" x14ac:dyDescent="0.3"/>
    <row r="101" ht="0" hidden="1" customHeight="1" x14ac:dyDescent="0.3"/>
    <row r="102" ht="0" hidden="1" customHeight="1" x14ac:dyDescent="0.3"/>
    <row r="103" ht="0" hidden="1" customHeight="1" x14ac:dyDescent="0.3"/>
    <row r="104" ht="0" hidden="1" customHeight="1" x14ac:dyDescent="0.3"/>
    <row r="105" ht="0" hidden="1" customHeight="1" x14ac:dyDescent="0.3"/>
    <row r="106" ht="0" hidden="1" customHeight="1" x14ac:dyDescent="0.3"/>
    <row r="107" ht="0" hidden="1" customHeight="1" x14ac:dyDescent="0.3"/>
    <row r="108" ht="0" hidden="1" customHeight="1" x14ac:dyDescent="0.3"/>
    <row r="109" ht="0" hidden="1" customHeight="1" x14ac:dyDescent="0.3"/>
    <row r="110" ht="0" hidden="1" customHeight="1" x14ac:dyDescent="0.3"/>
    <row r="111" ht="0" hidden="1" customHeight="1" x14ac:dyDescent="0.3"/>
    <row r="112" ht="0" hidden="1" customHeight="1" x14ac:dyDescent="0.3"/>
    <row r="113" ht="0" hidden="1" customHeight="1" x14ac:dyDescent="0.3"/>
    <row r="114" ht="0" hidden="1" customHeight="1" x14ac:dyDescent="0.3"/>
    <row r="115" ht="0" hidden="1" customHeight="1" x14ac:dyDescent="0.3"/>
    <row r="116" ht="0" hidden="1" customHeight="1" x14ac:dyDescent="0.3"/>
  </sheetData>
  <mergeCells count="29">
    <mergeCell ref="O2:P2"/>
    <mergeCell ref="C16:Q18"/>
    <mergeCell ref="F2:N2"/>
    <mergeCell ref="B2:D2"/>
    <mergeCell ref="F11:K11"/>
    <mergeCell ref="F9:K9"/>
    <mergeCell ref="B15:R15"/>
    <mergeCell ref="B32:R32"/>
    <mergeCell ref="F3:N3"/>
    <mergeCell ref="O9:Q9"/>
    <mergeCell ref="M7:N7"/>
    <mergeCell ref="D25:N25"/>
    <mergeCell ref="B19:R19"/>
    <mergeCell ref="B24:R24"/>
    <mergeCell ref="B25:C25"/>
    <mergeCell ref="Q25:R25"/>
    <mergeCell ref="D33:E33"/>
    <mergeCell ref="J49:N49"/>
    <mergeCell ref="J47:N47"/>
    <mergeCell ref="B38:R38"/>
    <mergeCell ref="C48:F49"/>
    <mergeCell ref="H40:N40"/>
    <mergeCell ref="H41:N41"/>
    <mergeCell ref="H42:N42"/>
    <mergeCell ref="F33:L33"/>
    <mergeCell ref="M33:N33"/>
    <mergeCell ref="B33:C33"/>
    <mergeCell ref="O33:R33"/>
    <mergeCell ref="O36:Q36"/>
  </mergeCells>
  <printOptions horizontalCentered="1" verticalCentered="1"/>
  <pageMargins left="0.39370078740157483" right="0" top="0.55118110236220474" bottom="0" header="0.31496062992125984" footer="0.31496062992125984"/>
  <pageSetup paperSize="9" orientation="portrait" r:id="rId1"/>
  <ignoredErrors>
    <ignoredError sqref="H12" evalError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B02D60-00CA-4862-ABCA-E6113C9DCB7B}">
  <sheetPr codeName="Hoja4">
    <tabColor rgb="FF00B050"/>
  </sheetPr>
  <dimension ref="A1:W129"/>
  <sheetViews>
    <sheetView showGridLines="0" showRowColHeaders="0" topLeftCell="A25" zoomScale="130" zoomScaleNormal="130" workbookViewId="0">
      <selection activeCell="B38" sqref="B38:S38"/>
    </sheetView>
  </sheetViews>
  <sheetFormatPr baseColWidth="10" defaultColWidth="0" defaultRowHeight="0" customHeight="1" zeroHeight="1" x14ac:dyDescent="0.3"/>
  <cols>
    <col min="1" max="1" width="3.77734375" customWidth="1"/>
    <col min="2" max="2" width="1" customWidth="1"/>
    <col min="3" max="3" width="7.109375" customWidth="1"/>
    <col min="4" max="4" width="11.21875" customWidth="1"/>
    <col min="5" max="5" width="8.44140625" customWidth="1"/>
    <col min="6" max="6" width="7.77734375" customWidth="1"/>
    <col min="7" max="9" width="1.109375" customWidth="1"/>
    <col min="10" max="11" width="6.109375" customWidth="1"/>
    <col min="12" max="12" width="11.21875" customWidth="1"/>
    <col min="13" max="13" width="10.33203125" customWidth="1"/>
    <col min="14" max="14" width="0.6640625" customWidth="1"/>
    <col min="15" max="15" width="1.109375" customWidth="1"/>
    <col min="16" max="16" width="11" customWidth="1"/>
    <col min="17" max="17" width="1" customWidth="1"/>
    <col min="18" max="18" width="8.6640625" customWidth="1"/>
    <col min="19" max="19" width="1.5546875" customWidth="1"/>
    <col min="20" max="20" width="3" customWidth="1"/>
    <col min="21" max="21" width="5.21875" hidden="1" customWidth="1"/>
    <col min="22" max="22" width="29" hidden="1" customWidth="1"/>
    <col min="23" max="23" width="19.88671875" hidden="1" customWidth="1"/>
    <col min="24" max="24" width="0" hidden="1" customWidth="1"/>
  </cols>
  <sheetData>
    <row r="1" spans="1:20" ht="7.8" customHeight="1" x14ac:dyDescent="0.3"/>
    <row r="2" spans="1:20" ht="29.4" customHeight="1" x14ac:dyDescent="0.4">
      <c r="A2" s="94" t="s">
        <v>691</v>
      </c>
      <c r="B2" s="390"/>
      <c r="C2" s="389"/>
      <c r="D2" s="389"/>
      <c r="E2" s="389" t="s">
        <v>707</v>
      </c>
      <c r="F2" s="389"/>
      <c r="G2" s="389"/>
      <c r="H2" s="389"/>
      <c r="I2" s="389"/>
      <c r="J2" s="389"/>
      <c r="K2" s="389"/>
      <c r="L2" s="389"/>
      <c r="M2" s="389"/>
      <c r="N2" s="389"/>
      <c r="O2" s="389"/>
      <c r="P2" s="386" t="s">
        <v>692</v>
      </c>
      <c r="Q2" s="386"/>
      <c r="R2" s="185" t="str">
        <f>IFERROR(IF(A2&lt;&gt;"",VLOOKUP($A$2,'GENERACIÓN ÓRDENES'!A16:B5014,2,0),""),"")</f>
        <v/>
      </c>
      <c r="S2" s="178"/>
    </row>
    <row r="3" spans="1:20" ht="16.8" customHeight="1" x14ac:dyDescent="0.3">
      <c r="B3" s="141"/>
      <c r="C3" s="142"/>
      <c r="D3" s="142"/>
      <c r="E3" s="383" t="s">
        <v>708</v>
      </c>
      <c r="F3" s="383"/>
      <c r="G3" s="383"/>
      <c r="H3" s="383"/>
      <c r="I3" s="383"/>
      <c r="J3" s="383"/>
      <c r="K3" s="383"/>
      <c r="L3" s="383"/>
      <c r="M3" s="383"/>
      <c r="N3" s="383"/>
      <c r="O3" s="383"/>
      <c r="P3" s="142"/>
      <c r="Q3" s="142"/>
      <c r="R3" s="142"/>
      <c r="S3" s="143"/>
    </row>
    <row r="4" spans="1:20" ht="10.8" customHeight="1" x14ac:dyDescent="0.3">
      <c r="B4" s="144"/>
      <c r="C4" s="142"/>
      <c r="D4" s="142"/>
      <c r="E4" s="145"/>
      <c r="F4" s="145"/>
      <c r="G4" s="145"/>
      <c r="H4" s="145"/>
      <c r="I4" s="145"/>
      <c r="J4" s="397" t="str">
        <f>IFERROR(VLOOKUP(F11,Datos!V9:W13,2,0),"")</f>
        <v/>
      </c>
      <c r="K4" s="397"/>
      <c r="L4" s="397"/>
      <c r="M4" s="145"/>
      <c r="N4" s="145"/>
      <c r="O4" s="181"/>
      <c r="P4" s="180"/>
      <c r="Q4" s="180"/>
      <c r="R4" s="145"/>
      <c r="S4" s="146"/>
      <c r="T4" s="99"/>
    </row>
    <row r="5" spans="1:20" ht="3" customHeight="1" x14ac:dyDescent="0.4">
      <c r="B5" s="152"/>
      <c r="C5" s="104"/>
      <c r="D5" s="104"/>
      <c r="E5" s="104"/>
      <c r="F5" s="104"/>
      <c r="G5" s="104"/>
      <c r="H5" s="153"/>
      <c r="I5" s="153"/>
      <c r="J5" s="153"/>
      <c r="K5" s="104"/>
      <c r="L5" s="104"/>
      <c r="M5" s="104"/>
      <c r="N5" s="154"/>
      <c r="O5" s="155"/>
      <c r="P5" s="104"/>
      <c r="Q5" s="149"/>
      <c r="R5" s="149"/>
      <c r="S5" s="156"/>
      <c r="T5" s="99"/>
    </row>
    <row r="6" spans="1:20" ht="15" customHeight="1" x14ac:dyDescent="0.3">
      <c r="B6" s="105"/>
      <c r="C6" s="99"/>
      <c r="D6" s="99"/>
      <c r="E6" s="99"/>
      <c r="F6" s="99"/>
      <c r="G6" s="99"/>
      <c r="H6" s="139"/>
      <c r="I6" s="139"/>
      <c r="J6" s="139"/>
      <c r="K6" s="99"/>
      <c r="L6" s="99"/>
      <c r="M6" s="99"/>
      <c r="N6" s="100"/>
      <c r="O6" s="100"/>
      <c r="P6" s="138" t="s">
        <v>633</v>
      </c>
      <c r="Q6" s="99"/>
      <c r="R6" s="140" t="s">
        <v>607</v>
      </c>
      <c r="S6" s="157"/>
      <c r="T6" s="99"/>
    </row>
    <row r="7" spans="1:20" ht="14.4" customHeight="1" x14ac:dyDescent="0.3">
      <c r="B7" s="105"/>
      <c r="C7" s="132"/>
      <c r="D7" s="132"/>
      <c r="E7" s="137" t="s">
        <v>671</v>
      </c>
      <c r="F7" s="151" t="str">
        <f>IFERROR(VLOOKUP($A$2,'GENERACIÓN ÓRDENES'!A16:C5014,3,0),"")</f>
        <v/>
      </c>
      <c r="G7" s="136"/>
      <c r="H7" s="139"/>
      <c r="I7" s="139"/>
      <c r="J7" s="139"/>
      <c r="K7" s="99"/>
      <c r="L7" s="99"/>
      <c r="M7" s="385" t="s">
        <v>672</v>
      </c>
      <c r="N7" s="385"/>
      <c r="O7" s="385"/>
      <c r="P7" s="166" t="str">
        <f>IFERROR(VLOOKUP($A$2,'GENERACIÓN ÓRDENES'!A16:L5014,12,FALSE),"")</f>
        <v/>
      </c>
      <c r="Q7" s="99"/>
      <c r="R7" s="136" t="str">
        <f>IFERROR(VLOOKUP($A$2,'GENERACIÓN ÓRDENES'!A16:M5014,13,FALSE),"")</f>
        <v/>
      </c>
      <c r="S7" s="157"/>
      <c r="T7" s="99"/>
    </row>
    <row r="8" spans="1:20" ht="3" customHeight="1" x14ac:dyDescent="0.3">
      <c r="B8" s="105"/>
      <c r="C8" s="99"/>
      <c r="D8" s="99"/>
      <c r="E8" s="99"/>
      <c r="F8" s="136"/>
      <c r="G8" s="136"/>
      <c r="H8" s="139"/>
      <c r="I8" s="139"/>
      <c r="J8" s="139"/>
      <c r="K8" s="99"/>
      <c r="L8" s="99"/>
      <c r="M8" s="99"/>
      <c r="N8" s="137"/>
      <c r="O8" s="137"/>
      <c r="P8" s="139"/>
      <c r="Q8" s="99"/>
      <c r="R8" s="136"/>
      <c r="S8" s="157"/>
      <c r="T8" s="99"/>
    </row>
    <row r="9" spans="1:20" ht="14.4" customHeight="1" x14ac:dyDescent="0.3">
      <c r="B9" s="158"/>
      <c r="C9" s="103"/>
      <c r="D9" s="99"/>
      <c r="E9" s="137" t="s">
        <v>670</v>
      </c>
      <c r="F9" s="384" t="str">
        <f>IFERROR(VLOOKUP($A$2,'GENERACIÓN ÓRDENES'!A16:D5014,4,0),"")</f>
        <v/>
      </c>
      <c r="G9" s="384"/>
      <c r="H9" s="384"/>
      <c r="I9" s="384"/>
      <c r="J9" s="384"/>
      <c r="K9" s="384"/>
      <c r="L9" s="150"/>
      <c r="M9" s="150"/>
      <c r="N9" s="101"/>
      <c r="O9" s="137"/>
      <c r="P9" s="384"/>
      <c r="Q9" s="384"/>
      <c r="R9" s="384"/>
      <c r="S9" s="157"/>
      <c r="T9" s="99"/>
    </row>
    <row r="10" spans="1:20" ht="3" customHeight="1" x14ac:dyDescent="0.3">
      <c r="B10" s="158"/>
      <c r="C10" s="103"/>
      <c r="D10" s="99"/>
      <c r="E10" s="103"/>
      <c r="F10" s="136"/>
      <c r="G10" s="136"/>
      <c r="H10" s="139"/>
      <c r="I10" s="139"/>
      <c r="J10" s="139"/>
      <c r="K10" s="99"/>
      <c r="L10" s="99"/>
      <c r="M10" s="99"/>
      <c r="N10" s="101"/>
      <c r="O10" s="137"/>
      <c r="P10" s="147"/>
      <c r="Q10" s="147"/>
      <c r="R10" s="147"/>
      <c r="S10" s="157"/>
      <c r="T10" s="99"/>
    </row>
    <row r="11" spans="1:20" ht="14.4" customHeight="1" x14ac:dyDescent="0.3">
      <c r="B11" s="105"/>
      <c r="C11" s="137"/>
      <c r="D11" s="99"/>
      <c r="E11" s="137" t="s">
        <v>697</v>
      </c>
      <c r="F11" s="163" t="str">
        <f>IFERROR(VLOOKUP($A$2,'GENERACIÓN ÓRDENES'!A16:K5014,11,0),"")</f>
        <v/>
      </c>
      <c r="G11" s="148"/>
      <c r="H11" s="148"/>
      <c r="I11" s="148"/>
      <c r="J11" s="148"/>
      <c r="K11" s="148"/>
      <c r="L11" s="99"/>
      <c r="M11" s="99"/>
      <c r="N11" s="101"/>
      <c r="O11" s="137"/>
      <c r="P11" s="147"/>
      <c r="Q11" s="147"/>
      <c r="R11" s="147"/>
      <c r="S11" s="157"/>
      <c r="T11" s="94" t="str">
        <f>CONCATENATE(F9,F11)</f>
        <v/>
      </c>
    </row>
    <row r="12" spans="1:20" ht="3.6" customHeight="1" x14ac:dyDescent="0.3">
      <c r="B12" s="108"/>
      <c r="C12" s="109"/>
      <c r="D12" s="109"/>
      <c r="E12" s="109"/>
      <c r="F12" s="109"/>
      <c r="G12" s="109"/>
      <c r="H12" s="109"/>
      <c r="I12" s="109"/>
      <c r="J12" s="109"/>
      <c r="K12" s="109"/>
      <c r="L12" s="109"/>
      <c r="M12" s="109"/>
      <c r="N12" s="109"/>
      <c r="O12" s="109"/>
      <c r="P12" s="109"/>
      <c r="Q12" s="109"/>
      <c r="R12" s="109"/>
      <c r="S12" s="118"/>
      <c r="T12" s="99"/>
    </row>
    <row r="13" spans="1:20" ht="19.8" customHeight="1" x14ac:dyDescent="0.3">
      <c r="B13" s="373" t="s">
        <v>694</v>
      </c>
      <c r="C13" s="374"/>
      <c r="D13" s="374"/>
      <c r="E13" s="374"/>
      <c r="F13" s="374"/>
      <c r="G13" s="374"/>
      <c r="H13" s="374"/>
      <c r="I13" s="374"/>
      <c r="J13" s="374"/>
      <c r="K13" s="374"/>
      <c r="L13" s="374"/>
      <c r="M13" s="374"/>
      <c r="N13" s="374"/>
      <c r="O13" s="374"/>
      <c r="P13" s="374"/>
      <c r="Q13" s="374"/>
      <c r="R13" s="374"/>
      <c r="S13" s="375"/>
      <c r="T13" s="99"/>
    </row>
    <row r="14" spans="1:20" ht="14.4" customHeight="1" x14ac:dyDescent="0.3">
      <c r="B14" s="216"/>
      <c r="C14" s="218" t="s">
        <v>22</v>
      </c>
      <c r="D14" s="404" t="s">
        <v>21</v>
      </c>
      <c r="E14" s="404"/>
      <c r="F14" s="404" t="s">
        <v>695</v>
      </c>
      <c r="G14" s="404"/>
      <c r="H14" s="404"/>
      <c r="I14" s="404"/>
      <c r="J14" s="404"/>
      <c r="K14" s="404"/>
      <c r="L14" s="404"/>
      <c r="M14" s="405"/>
      <c r="N14" s="217"/>
      <c r="O14" s="398" t="s">
        <v>698</v>
      </c>
      <c r="P14" s="399"/>
      <c r="Q14" s="399"/>
      <c r="R14" s="402" t="str">
        <f>IFERROR(IF($T$11="Caldera de agua calienteSemestral",'Plan sistematico'!P5,IF($T$11="Caldera de agua calienteAnual",'Plan sistematico'!P6,IF($T$11="Caldera de agua calienteBienal",'Plan sistematico'!P7,IF($T$11="Caldera de agua calienteCuatrienal",'Plan sistematico'!P8,IF($T$11="Compresor de aireSemestral",'Plan sistematico'!P31,IF($T$11="Compresor de aireAnual",'Plan sistematico'!P32,IF($T$11="Compresor de aireBienal",'Plan sistematico'!P33,IF($T$11="Compresor de aireCuatrienal",'Plan sistematico'!P34,"")))))))),"")</f>
        <v/>
      </c>
      <c r="S14" s="191"/>
    </row>
    <row r="15" spans="1:20" ht="12.6" customHeight="1" x14ac:dyDescent="0.3">
      <c r="B15" s="105"/>
      <c r="C15" s="206" t="str">
        <f>IF($T$11="Caldera de agua calienteSemestral",'Plan sistematico'!E5,IF($T$11="Caldera de agua calienteAnual",'Plan sistematico'!E5,IF($T$11="Caldera de agua calienteBienal",'Plan sistematico'!E5,IF($T$11="Caldera de agua calienteCuatrienal",'Plan sistematico'!E5,IF($T$11="Compresor de aireSemestral",'Plan sistematico'!E31,IF($T$11="Compresor de aireAnual",'Plan sistematico'!E31,IF($T$11="Compresor de aireBienal",'Plan sistematico'!E31,IF($T$11="Compresor de aireCuatrienal",'Plan sistematico'!E31,""))))))))</f>
        <v/>
      </c>
      <c r="D15" s="396" t="str">
        <f>IF($T$11="Caldera de agua calienteSemestral",'Plan sistematico'!C5,IF($T$11="Caldera de agua calienteAnual",'Plan sistematico'!C5,IF($T$11="Caldera de agua calienteBienal",'Plan sistematico'!C5,IF($T$11="Caldera de agua calienteCuatrienal",'Plan sistematico'!C5,IF($T$11="Compresor de aireSemestral",'Plan sistematico'!C31,IF($T$11="Compresor de aireAnual",'Plan sistematico'!C31,IF($T$11="Compresor de aireBienal",'Plan sistematico'!C31,IF($T$11="Compresor de aireCuatrienal",'Plan sistematico'!C31,""))))))))</f>
        <v/>
      </c>
      <c r="E15" s="396"/>
      <c r="F15" s="396" t="str">
        <f>IF($T$11="Caldera de agua calienteSemestral",'Plan sistematico'!D5,IF($T$11="Caldera de agua calienteAnual",'Plan sistematico'!D5,IF($T$11="Caldera de agua calienteBienal",'Plan sistematico'!D5,IF($T$11="Caldera de agua calienteCuatrienal",'Plan sistematico'!D5,IF($T$11="Compresor de aireSemestral",'Plan sistematico'!D31,IF($T$11="Compresor de aireAnual",'Plan sistematico'!D31,IF($T$11="Compresor de aireBienal",'Plan sistematico'!D31,IF($T$11="Compresor de aireCuatrienal",'Plan sistematico'!D31,""))))))))</f>
        <v/>
      </c>
      <c r="G15" s="396"/>
      <c r="H15" s="396"/>
      <c r="I15" s="396"/>
      <c r="J15" s="396"/>
      <c r="K15" s="396"/>
      <c r="L15" s="396"/>
      <c r="M15" s="396"/>
      <c r="N15" s="184"/>
      <c r="O15" s="400"/>
      <c r="P15" s="401"/>
      <c r="Q15" s="401"/>
      <c r="R15" s="403"/>
      <c r="S15" s="121"/>
    </row>
    <row r="16" spans="1:20" ht="12.6" customHeight="1" x14ac:dyDescent="0.3">
      <c r="B16" s="105"/>
      <c r="C16" s="206" t="str">
        <f>IF($T$11="Caldera de agua calienteSemestral",'Plan sistematico'!E6,IF($T$11="Caldera de agua calienteAnual",'Plan sistematico'!E6,IF($T$11="Caldera de agua calienteBienal",'Plan sistematico'!E6,IF($T$11="Caldera de agua calienteCuatrienal",'Plan sistematico'!E6,IF($T$11="Compresor de aireSemestral",'Plan sistematico'!E32,IF($T$11="Compresor de aireAnual",'Plan sistematico'!E32,IF($T$11="Compresor de aireBienal",'Plan sistematico'!E32,IF($T$11="Compresor de aireCuatrienal",'Plan sistematico'!E32,""))))))))</f>
        <v/>
      </c>
      <c r="D16" s="396" t="str">
        <f>IF($T$11="Caldera de agua calienteSemestral",'Plan sistematico'!C6,IF($T$11="Caldera de agua calienteAnual",'Plan sistematico'!C6,IF($T$11="Caldera de agua calienteBienal",'Plan sistematico'!C6,IF($T$11="Caldera de agua calienteCuatrienal",'Plan sistematico'!C6,IF($T$11="Compresor de aireSemestral",'Plan sistematico'!C32,IF($T$11="Compresor de aireAnual",'Plan sistematico'!C32,IF($T$11="Compresor de aireBienal",'Plan sistematico'!C32,IF($T$11="Compresor de aireCuatrienal",'Plan sistematico'!C32,""))))))))</f>
        <v/>
      </c>
      <c r="E16" s="396"/>
      <c r="F16" s="396" t="str">
        <f>IF($T$11="Caldera de agua calienteSemestral",'Plan sistematico'!D6,IF($T$11="Caldera de agua calienteAnual",'Plan sistematico'!D6,IF($T$11="Caldera de agua calienteBienal",'Plan sistematico'!D6,IF($T$11="Caldera de agua calienteCuatrienal",'Plan sistematico'!D6,IF($T$11="Compresor de aireSemestral",'Plan sistematico'!D32,IF($T$11="Compresor de aireAnual",'Plan sistematico'!D32,IF($T$11="Compresor de aireBienal",'Plan sistematico'!D32,IF($T$11="Compresor de aireCuatrienal",'Plan sistematico'!D32,""))))))))</f>
        <v/>
      </c>
      <c r="G16" s="396"/>
      <c r="H16" s="396"/>
      <c r="I16" s="396"/>
      <c r="J16" s="396"/>
      <c r="K16" s="396"/>
      <c r="L16" s="396"/>
      <c r="M16" s="396"/>
      <c r="N16" s="184"/>
      <c r="O16" s="373" t="s">
        <v>946</v>
      </c>
      <c r="P16" s="374"/>
      <c r="Q16" s="374"/>
      <c r="R16" s="374"/>
      <c r="S16" s="375"/>
    </row>
    <row r="17" spans="1:20" ht="12.6" customHeight="1" x14ac:dyDescent="0.3">
      <c r="B17" s="105"/>
      <c r="C17" s="206" t="str">
        <f>IF($T$11="Caldera de agua calienteSemestral",'Plan sistematico'!E7,IF($T$11="Caldera de agua calienteAnual",'Plan sistematico'!E7,IF($T$11="Caldera de agua calienteBienal",'Plan sistematico'!E7,IF($T$11="Caldera de agua calienteCuatrienal",'Plan sistematico'!E7,IF($T$11="Compresor de aireAnual",'Plan sistematico'!E33,IF($T$11="Compresor de aireBienal",'Plan sistematico'!E33,IF($T$11="Compresor de aireCuatrienal",'Plan sistematico'!E33,"")))))))</f>
        <v/>
      </c>
      <c r="D17" s="396" t="str">
        <f>IF($T$11="Caldera de agua calienteSemestral",'Plan sistematico'!C7,IF($T$11="Caldera de agua calienteAnual",'Plan sistematico'!C7,IF($T$11="Caldera de agua calienteBienal",'Plan sistematico'!C7,IF($T$11="Caldera de agua calienteCuatrienal",'Plan sistematico'!C7,IF($T$11="Compresor de aireAnual",'Plan sistematico'!C33,IF($T$11="Compresor de aireBienal",'Plan sistematico'!C33,IF($T$11="Compresor de aireCuatrienal",'Plan sistematico'!C33,"")))))))</f>
        <v/>
      </c>
      <c r="E17" s="396"/>
      <c r="F17" s="396" t="str">
        <f>IF($T$11="Caldera de agua calienteSemestral",'Plan sistematico'!D7,IF($T$11="Caldera de agua calienteAnual",'Plan sistematico'!D7,IF($T$11="Caldera de agua calienteBienal",'Plan sistematico'!D7,IF($T$11="Caldera de agua calienteCuatrienal",'Plan sistematico'!D7,IF($T$11="Compresor de aireAnual",'Plan sistematico'!D33,IF($T$11="Compresor de aireBienal",'Plan sistematico'!D33,IF($T$11="Compresor de aireCuatrienal",'Plan sistematico'!D33,"")))))))</f>
        <v/>
      </c>
      <c r="G17" s="396"/>
      <c r="H17" s="396"/>
      <c r="I17" s="396"/>
      <c r="J17" s="396"/>
      <c r="K17" s="396"/>
      <c r="L17" s="396"/>
      <c r="M17" s="396"/>
      <c r="N17" s="184"/>
      <c r="O17" s="297"/>
      <c r="P17" s="298"/>
      <c r="Q17" s="299"/>
      <c r="R17" s="299"/>
      <c r="S17" s="191"/>
    </row>
    <row r="18" spans="1:20" ht="12.6" customHeight="1" x14ac:dyDescent="0.3">
      <c r="B18" s="105"/>
      <c r="C18" s="206" t="str">
        <f>IF($T$11="Caldera de agua calienteSemestral",'Plan sistematico'!E8,IF($T$11="Caldera de agua calienteAnual",'Plan sistematico'!E8,IF($T$11="Caldera de agua calienteBienal",'Plan sistematico'!E8,IF($T$11="Caldera de agua calienteCuatrienal",'Plan sistematico'!E8,IF($T$11="Compresor de aireAnual",'Plan sistematico'!E34,IF($T$11="Compresor de aireBienal",'Plan sistematico'!E34,IF($T$11="Compresor de aireCuatrienal",'Plan sistematico'!E34,"")))))))</f>
        <v/>
      </c>
      <c r="D18" s="396" t="str">
        <f>IF($T$11="Caldera de agua calienteSemestral",'Plan sistematico'!C8,IF($T$11="Caldera de agua calienteAnual",'Plan sistematico'!C8,IF($T$11="Caldera de agua calienteBienal",'Plan sistematico'!C8,IF($T$11="Caldera de agua calienteCuatrienal",'Plan sistematico'!C8,IF($T$11="Compresor de aireAnual",'Plan sistematico'!C34,IF($T$11="Compresor de aireBienal",'Plan sistematico'!C34,IF($T$11="Compresor de aireCuatrienal",'Plan sistematico'!C34,"")))))))</f>
        <v/>
      </c>
      <c r="E18" s="396"/>
      <c r="F18" s="396" t="str">
        <f>IF($T$11="Caldera de agua calienteSemestral",'Plan sistematico'!D8,IF($T$11="Caldera de agua calienteAnual",'Plan sistematico'!D8,IF($T$11="Caldera de agua calienteBienal",'Plan sistematico'!D8,IF($T$11="Caldera de agua calienteCuatrienal",'Plan sistematico'!D8,IF($T$11="Compresor de aireAnual",'Plan sistematico'!D34,IF($T$11="Compresor de aireBienal",'Plan sistematico'!D34,IF($T$11="Compresor de aireCuatrienal",'Plan sistematico'!D34,"")))))))</f>
        <v/>
      </c>
      <c r="G18" s="396"/>
      <c r="H18" s="396"/>
      <c r="I18" s="396"/>
      <c r="J18" s="396"/>
      <c r="K18" s="396"/>
      <c r="L18" s="396"/>
      <c r="M18" s="396"/>
      <c r="N18" s="184"/>
      <c r="O18" s="194"/>
      <c r="P18" s="298"/>
      <c r="Q18" s="299"/>
      <c r="R18" s="299"/>
      <c r="S18" s="120"/>
    </row>
    <row r="19" spans="1:20" ht="12.6" customHeight="1" x14ac:dyDescent="0.3">
      <c r="B19" s="125"/>
      <c r="C19" s="206" t="str">
        <f>IF($T$11="Caldera de agua calienteSemestral",'Plan sistematico'!E9,IF($T$11="Caldera de agua calienteAnual",'Plan sistematico'!E9,IF($T$11="Caldera de agua calienteBienal",'Plan sistematico'!E9,IF($T$11="Caldera de agua calienteCuatrienal",'Plan sistematico'!E9,IF($T$11="Compresor de aireAnual",'Plan sistematico'!E35,IF($T$11="Compresor de aireBienal",'Plan sistematico'!E35,IF($T$11="Compresor de aireCuatrienal",'Plan sistematico'!E35,"")))))))</f>
        <v/>
      </c>
      <c r="D19" s="396" t="str">
        <f>IF($T$11="Caldera de agua calienteSemestral",'Plan sistematico'!C9,IF($T$11="Caldera de agua calienteAnual",'Plan sistematico'!C9,IF($T$11="Caldera de agua calienteBienal",'Plan sistematico'!C9,IF($T$11="Caldera de agua calienteCuatrienal",'Plan sistematico'!C9,IF($T$11="Compresor de aireAnual",'Plan sistematico'!C35,IF($T$11="Compresor de aireBienal",'Plan sistematico'!C35,IF($T$11="Compresor de aireCuatrienal",'Plan sistematico'!C35,"")))))))</f>
        <v/>
      </c>
      <c r="E19" s="396"/>
      <c r="F19" s="396" t="str">
        <f>IF($T$11="Caldera de agua calienteSemestral",'Plan sistematico'!D9,IF($T$11="Caldera de agua calienteAnual",'Plan sistematico'!D9,IF($T$11="Caldera de agua calienteBienal",'Plan sistematico'!D9,IF($T$11="Caldera de agua calienteCuatrienal",'Plan sistematico'!D9,IF($T$11="Compresor de aireAnual",'Plan sistematico'!D35,IF($T$11="Compresor de aireBienal",'Plan sistematico'!D35,IF($T$11="Compresor de aireCuatrienal",'Plan sistematico'!D35,"")))))))</f>
        <v/>
      </c>
      <c r="G19" s="396"/>
      <c r="H19" s="396"/>
      <c r="I19" s="396"/>
      <c r="J19" s="396"/>
      <c r="K19" s="396"/>
      <c r="L19" s="396"/>
      <c r="M19" s="396"/>
      <c r="N19" s="184"/>
      <c r="O19" s="192"/>
      <c r="P19" s="207"/>
      <c r="Q19" s="207"/>
      <c r="R19" s="207"/>
      <c r="S19" s="120"/>
    </row>
    <row r="20" spans="1:20" ht="12.6" customHeight="1" x14ac:dyDescent="0.3">
      <c r="B20" s="125"/>
      <c r="C20" s="206" t="str">
        <f>IF($T$11="Caldera de agua calienteAnual",'Plan sistematico'!E10,IF($T$11="Caldera de agua calienteBienal",'Plan sistematico'!E10,IF($T$11="Caldera de agua calienteCuatrienal",'Plan sistematico'!E10,IF($T$11="Compresor de aireBienal",'Plan sistematico'!E36,IF($T$11="Compresor de aireCuatrienal",'Plan sistematico'!E36,"")))))</f>
        <v/>
      </c>
      <c r="D20" s="396" t="str">
        <f>IF($T$11="Caldera de agua calienteAnual",'Plan sistematico'!C10,IF($T$11="Caldera de agua calienteBienal",'Plan sistematico'!C10,IF($T$11="Caldera de agua calienteCuatrienal",'Plan sistematico'!C10,IF($T$11="Compresor de aireBienal",'Plan sistematico'!C36,IF($T$11="Compresor de aireCuatrienal",'Plan sistematico'!C36,"")))))</f>
        <v/>
      </c>
      <c r="E20" s="396"/>
      <c r="F20" s="396" t="str">
        <f>IF($T$11="Caldera de agua calienteAnual",'Plan sistematico'!D10,IF($T$11="Caldera de agua calienteBienal",'Plan sistematico'!D10,IF($T$11="Caldera de agua calienteCuatrienal",'Plan sistematico'!D10,IF($T$11="Compresor de aireBienal",'Plan sistematico'!D36,IF($T$11="Compresor de aireCuatrienal",'Plan sistematico'!D36,"")))))</f>
        <v/>
      </c>
      <c r="G20" s="396"/>
      <c r="H20" s="396"/>
      <c r="I20" s="396"/>
      <c r="J20" s="396"/>
      <c r="K20" s="396"/>
      <c r="L20" s="396"/>
      <c r="M20" s="396"/>
      <c r="N20" s="184"/>
      <c r="O20" s="105"/>
      <c r="P20" s="99"/>
      <c r="Q20" s="99"/>
      <c r="R20" s="99"/>
      <c r="S20" s="107"/>
    </row>
    <row r="21" spans="1:20" ht="12.6" customHeight="1" x14ac:dyDescent="0.3">
      <c r="B21" s="125"/>
      <c r="C21" s="206" t="str">
        <f>IF($T$11="Caldera de agua calienteBienal",'Plan sistematico'!E11,IF($T$11="Caldera de agua calienteCuatrienal",'Plan sistematico'!E11,IF($T$11="Compresor de aireBienal",'Plan sistematico'!E37,IF($T$11="Compresor de aireCuatrienal",'Plan sistematico'!E37,""))))</f>
        <v/>
      </c>
      <c r="D21" s="396" t="str">
        <f>IF($T$11="Caldera de agua calienteBienal",'Plan sistematico'!C11,IF($T$11="Caldera de agua calienteCuatrienal",'Plan sistematico'!C11,IF($T$11="Compresor de aireBienal",'Plan sistematico'!C37,IF($T$11="Compresor de aireCuatrienal",'Plan sistematico'!C37,""))))</f>
        <v/>
      </c>
      <c r="E21" s="396"/>
      <c r="F21" s="396" t="str">
        <f>IF($T$11="Caldera de agua calienteBienal",'Plan sistematico'!D11,IF($T$11="Caldera de agua calienteCuatrienal",'Plan sistematico'!D11,IF($T$11="Compresor de aireBienal",'Plan sistematico'!D37,IF($T$11="Compresor de aireCuatrienal",'Plan sistematico'!D37,""))))</f>
        <v/>
      </c>
      <c r="G21" s="396"/>
      <c r="H21" s="396"/>
      <c r="I21" s="396"/>
      <c r="J21" s="396"/>
      <c r="K21" s="396"/>
      <c r="L21" s="396"/>
      <c r="M21" s="396"/>
      <c r="N21" s="184"/>
      <c r="O21" s="192"/>
      <c r="P21" s="207"/>
      <c r="Q21" s="207"/>
      <c r="R21" s="207"/>
      <c r="S21" s="120"/>
    </row>
    <row r="22" spans="1:20" ht="12.6" customHeight="1" x14ac:dyDescent="0.3">
      <c r="B22" s="125"/>
      <c r="C22" s="206" t="str">
        <f>IF($T$11="Caldera de agua calienteBienal",'Plan sistematico'!E12,IF($T$11="Caldera de agua calienteCuatrienal",'Plan sistematico'!E12,IF($T$11="Compresor de aireCuatrienal",'Plan sistematico'!E38,"")))</f>
        <v/>
      </c>
      <c r="D22" s="396" t="str">
        <f>IF($T$11="Caldera de agua calienteBienal",'Plan sistematico'!C12,IF($T$11="Caldera de agua calienteCuatrienal",'Plan sistematico'!C12,IF($T$11="Compresor de aireCuatrienal",'Plan sistematico'!C38,"")))</f>
        <v/>
      </c>
      <c r="E22" s="396"/>
      <c r="F22" s="396" t="str">
        <f>IF($T$11="Caldera de agua calienteBienal",'Plan sistematico'!D12,IF($T$11="Caldera de agua calienteCuatrienal",'Plan sistematico'!D12,IF($T$11="Compresor de aireCuatrienal",'Plan sistematico'!D38,"")))</f>
        <v/>
      </c>
      <c r="G22" s="396"/>
      <c r="H22" s="396"/>
      <c r="I22" s="396"/>
      <c r="J22" s="396"/>
      <c r="K22" s="396"/>
      <c r="L22" s="396"/>
      <c r="M22" s="396"/>
      <c r="N22" s="184"/>
      <c r="O22" s="192"/>
      <c r="P22" s="176"/>
      <c r="Q22" s="176"/>
      <c r="R22" s="176"/>
      <c r="S22" s="120"/>
    </row>
    <row r="23" spans="1:20" ht="12.6" customHeight="1" x14ac:dyDescent="0.3">
      <c r="B23" s="125"/>
      <c r="C23" s="206" t="str">
        <f>IF($T$11="Caldera de agua calienteBienal",'Plan sistematico'!E13,IF($T$11="Caldera de agua calienteCuatrienal",'Plan sistematico'!E13,IF($T$11="Compresor de aireCuatrienal",'Plan sistematico'!E39,"")))</f>
        <v/>
      </c>
      <c r="D23" s="396" t="str">
        <f>IF($T$11="Caldera de agua calienteBienal",'Plan sistematico'!C13,IF($T$11="Caldera de agua calienteCuatrienal",'Plan sistematico'!C13,IF($T$11="Compresor de aireCuatrienal",'Plan sistematico'!C39,"")))</f>
        <v/>
      </c>
      <c r="E23" s="396"/>
      <c r="F23" s="396" t="str">
        <f>IF($T$11="Caldera de agua calienteBienal",'Plan sistematico'!D13,IF($T$11="Caldera de agua calienteCuatrienal",'Plan sistematico'!D13,IF($T$11="Compresor de aireCuatrienal",'Plan sistematico'!D39,"")))</f>
        <v/>
      </c>
      <c r="G23" s="396"/>
      <c r="H23" s="396"/>
      <c r="I23" s="396"/>
      <c r="J23" s="396"/>
      <c r="K23" s="396"/>
      <c r="L23" s="396"/>
      <c r="M23" s="396"/>
      <c r="N23" s="184"/>
      <c r="O23" s="192"/>
      <c r="P23" s="207"/>
      <c r="Q23" s="207"/>
      <c r="R23" s="207"/>
      <c r="S23" s="120"/>
    </row>
    <row r="24" spans="1:20" ht="12.6" customHeight="1" x14ac:dyDescent="0.3">
      <c r="A24" s="99"/>
      <c r="B24" s="125"/>
      <c r="C24" s="206" t="str">
        <f>IF($T$11="Caldera de agua calienteBienal",'Plan sistematico'!E14,IF($T$11="Caldera de agua calienteCuatrienal",'Plan sistematico'!E14,""))</f>
        <v/>
      </c>
      <c r="D24" s="396" t="str">
        <f>IF($T$11="Caldera de agua calienteBienal",'Plan sistematico'!C14,IF($T$11="Caldera de agua calienteCuatrienal",'Plan sistematico'!C14,""))</f>
        <v/>
      </c>
      <c r="E24" s="396"/>
      <c r="F24" s="396" t="str">
        <f>IF($T$11="Caldera de agua calienteBienal",'Plan sistematico'!D14,IF($T$11="Caldera de agua calienteCuatrienal",'Plan sistematico'!D14,""))</f>
        <v/>
      </c>
      <c r="G24" s="396"/>
      <c r="H24" s="396"/>
      <c r="I24" s="396"/>
      <c r="J24" s="396"/>
      <c r="K24" s="396"/>
      <c r="L24" s="396"/>
      <c r="M24" s="396"/>
      <c r="N24" s="184"/>
      <c r="O24" s="192"/>
      <c r="P24" s="176"/>
      <c r="Q24" s="176"/>
      <c r="R24" s="176"/>
      <c r="S24" s="120"/>
      <c r="T24" s="99"/>
    </row>
    <row r="25" spans="1:20" ht="12.6" customHeight="1" x14ac:dyDescent="0.3">
      <c r="A25" s="99"/>
      <c r="B25" s="125"/>
      <c r="C25" s="206" t="str">
        <f>IF($T$11="Caldera de agua calienteBienal",'Plan sistematico'!E15,IF($T$11="Caldera de agua calienteCuatrienal",'Plan sistematico'!E15,""))</f>
        <v/>
      </c>
      <c r="D25" s="396" t="str">
        <f>IF($T$11="Caldera de agua calienteBienal",'Plan sistematico'!C15,IF($T$11="Caldera de agua calienteCuatrienal",'Plan sistematico'!C15,""))</f>
        <v/>
      </c>
      <c r="E25" s="396"/>
      <c r="F25" s="396" t="str">
        <f>IF($T$11="Caldera de agua calienteBienal",'Plan sistematico'!D15,IF($T$11="Caldera de agua calienteCuatrienal",'Plan sistematico'!D15,""))</f>
        <v/>
      </c>
      <c r="G25" s="396"/>
      <c r="H25" s="396"/>
      <c r="I25" s="396"/>
      <c r="J25" s="396"/>
      <c r="K25" s="396"/>
      <c r="L25" s="396"/>
      <c r="M25" s="396"/>
      <c r="N25" s="184"/>
      <c r="O25" s="192"/>
      <c r="P25" s="207"/>
      <c r="Q25" s="207"/>
      <c r="R25" s="207"/>
      <c r="S25" s="120"/>
      <c r="T25" s="99"/>
    </row>
    <row r="26" spans="1:20" ht="12.6" customHeight="1" x14ac:dyDescent="0.3">
      <c r="A26" s="99"/>
      <c r="B26" s="125"/>
      <c r="C26" s="206" t="str">
        <f>IF($T$11="Caldera de agua calienteBienal",'Plan sistematico'!E16,IF($T$11="Caldera de agua calienteCuatrienal",'Plan sistematico'!E16,""))</f>
        <v/>
      </c>
      <c r="D26" s="396" t="str">
        <f>IF($T$11="Caldera de agua calienteBienal",'Plan sistematico'!C16,IF($T$11="Caldera de agua calienteCuatrienal",'Plan sistematico'!C16,""))</f>
        <v/>
      </c>
      <c r="E26" s="396"/>
      <c r="F26" s="396" t="str">
        <f>IF($T$11="Caldera de agua calienteBienal",'Plan sistematico'!D16,IF($T$11="Caldera de agua calienteCuatrienal",'Plan sistematico'!D16,""))</f>
        <v/>
      </c>
      <c r="G26" s="396"/>
      <c r="H26" s="396"/>
      <c r="I26" s="396"/>
      <c r="J26" s="396"/>
      <c r="K26" s="396"/>
      <c r="L26" s="396"/>
      <c r="M26" s="396"/>
      <c r="N26" s="184"/>
      <c r="O26" s="192"/>
      <c r="P26" s="176"/>
      <c r="Q26" s="176"/>
      <c r="R26" s="176"/>
      <c r="S26" s="120"/>
      <c r="T26" s="99"/>
    </row>
    <row r="27" spans="1:20" ht="12.6" customHeight="1" x14ac:dyDescent="0.3">
      <c r="A27" s="99"/>
      <c r="B27" s="125"/>
      <c r="C27" s="206" t="str">
        <f>IF($T$11="Caldera de agua calienteBienal",'Plan sistematico'!E17,IF($T$11="Caldera de agua calienteCuatrienal",'Plan sistematico'!E17,""))</f>
        <v/>
      </c>
      <c r="D27" s="396" t="str">
        <f>IF($T$11="Caldera de agua calienteBienal",'Plan sistematico'!C17,IF($T$11="Caldera de agua calienteCuatrienal",'Plan sistematico'!C17,""))</f>
        <v/>
      </c>
      <c r="E27" s="396"/>
      <c r="F27" s="396" t="str">
        <f>IF($T$11="Caldera de agua calienteBienal",'Plan sistematico'!D17,IF($T$11="Caldera de agua calienteCuatrienal",'Plan sistematico'!D17,""))</f>
        <v/>
      </c>
      <c r="G27" s="396"/>
      <c r="H27" s="396"/>
      <c r="I27" s="396"/>
      <c r="J27" s="396"/>
      <c r="K27" s="396"/>
      <c r="L27" s="396"/>
      <c r="M27" s="396"/>
      <c r="N27" s="184"/>
      <c r="O27" s="192"/>
      <c r="P27" s="207"/>
      <c r="Q27" s="207"/>
      <c r="R27" s="207"/>
      <c r="S27" s="120"/>
      <c r="T27" s="99"/>
    </row>
    <row r="28" spans="1:20" ht="12.6" customHeight="1" x14ac:dyDescent="0.3">
      <c r="A28" s="99"/>
      <c r="B28" s="125"/>
      <c r="C28" s="206" t="str">
        <f>IF($T$11="Caldera de agua calienteBienal",'Plan sistematico'!E18,IF($T$11="Caldera de agua calienteCuatrienal",'Plan sistematico'!E18,""))</f>
        <v/>
      </c>
      <c r="D28" s="396" t="str">
        <f>IF($T$11="Caldera de agua calienteBienal",'Plan sistematico'!C18,IF($T$11="Caldera de agua calienteCuatrienal",'Plan sistematico'!C18,""))</f>
        <v/>
      </c>
      <c r="E28" s="396"/>
      <c r="F28" s="396" t="str">
        <f>IF($T$11="Caldera de agua calienteBienal",'Plan sistematico'!D18,IF($T$11="Caldera de agua calienteCuatrienal",'Plan sistematico'!D18,""))</f>
        <v/>
      </c>
      <c r="G28" s="396"/>
      <c r="H28" s="396"/>
      <c r="I28" s="396"/>
      <c r="J28" s="396"/>
      <c r="K28" s="396"/>
      <c r="L28" s="396"/>
      <c r="M28" s="396"/>
      <c r="N28" s="184"/>
      <c r="O28" s="192"/>
      <c r="P28" s="176"/>
      <c r="Q28" s="176"/>
      <c r="R28" s="176"/>
      <c r="S28" s="120"/>
      <c r="T28" s="99"/>
    </row>
    <row r="29" spans="1:20" ht="12.6" customHeight="1" x14ac:dyDescent="0.3">
      <c r="A29" s="99"/>
      <c r="B29" s="125"/>
      <c r="C29" s="206" t="str">
        <f>IF($T$11="Caldera de agua calienteBienal",'Plan sistematico'!E19,IF($T$11="Caldera de agua calienteCuatrienal",'Plan sistematico'!E19,""))</f>
        <v/>
      </c>
      <c r="D29" s="396" t="str">
        <f>IF($T$11="Caldera de agua calienteBienal",'Plan sistematico'!C19,IF($T$11="Caldera de agua calienteCuatrienal",'Plan sistematico'!C19,""))</f>
        <v/>
      </c>
      <c r="E29" s="396"/>
      <c r="F29" s="396" t="str">
        <f>IF($T$11="Caldera de agua calienteBienal",'Plan sistematico'!D19,IF($T$11="Caldera de agua calienteCuatrienal",'Plan sistematico'!D19,""))</f>
        <v/>
      </c>
      <c r="G29" s="396"/>
      <c r="H29" s="396"/>
      <c r="I29" s="396"/>
      <c r="J29" s="396"/>
      <c r="K29" s="396"/>
      <c r="L29" s="396"/>
      <c r="M29" s="396"/>
      <c r="N29" s="184"/>
      <c r="O29" s="192"/>
      <c r="P29" s="207"/>
      <c r="Q29" s="207"/>
      <c r="R29" s="207"/>
      <c r="S29" s="120"/>
      <c r="T29" s="99"/>
    </row>
    <row r="30" spans="1:20" ht="12.6" customHeight="1" x14ac:dyDescent="0.3">
      <c r="A30" s="99"/>
      <c r="B30" s="125"/>
      <c r="C30" s="206" t="str">
        <f>IF($T$11="Caldera de agua calienteBienal",'Plan sistematico'!E20,IF($T$11="Caldera de agua calienteCuatrienal",'Plan sistematico'!E20,""))</f>
        <v/>
      </c>
      <c r="D30" s="396" t="str">
        <f>IF($T$11="Caldera de agua calienteBienal",'Plan sistematico'!C20,IF($T$11="Caldera de agua calienteCuatrienal",'Plan sistematico'!C20,""))</f>
        <v/>
      </c>
      <c r="E30" s="396"/>
      <c r="F30" s="396" t="str">
        <f>IF($T$11="Caldera de agua calienteBienal",'Plan sistematico'!D20,IF($T$11="Caldera de agua calienteCuatrienal",'Plan sistematico'!D20,""))</f>
        <v/>
      </c>
      <c r="G30" s="396"/>
      <c r="H30" s="396"/>
      <c r="I30" s="396"/>
      <c r="J30" s="396"/>
      <c r="K30" s="396"/>
      <c r="L30" s="396"/>
      <c r="M30" s="396"/>
      <c r="N30" s="184"/>
      <c r="O30" s="192"/>
      <c r="P30" s="176"/>
      <c r="Q30" s="176"/>
      <c r="R30" s="176"/>
      <c r="S30" s="120"/>
      <c r="T30" s="99"/>
    </row>
    <row r="31" spans="1:20" ht="12.6" customHeight="1" x14ac:dyDescent="0.3">
      <c r="A31" s="99"/>
      <c r="B31" s="125"/>
      <c r="C31" s="206" t="str">
        <f>IF($T$11="Caldera de agua calienteCuatrienal",'Plan sistematico'!E21,"")</f>
        <v/>
      </c>
      <c r="D31" s="396" t="str">
        <f>IF($T$11="Caldera de agua calienteCuatrienal",'Plan sistematico'!C21,"")</f>
        <v/>
      </c>
      <c r="E31" s="396"/>
      <c r="F31" s="396" t="str">
        <f>IF($T$11="Caldera de agua calienteCuatrienal",'Plan sistematico'!D21,"")</f>
        <v/>
      </c>
      <c r="G31" s="396"/>
      <c r="H31" s="396"/>
      <c r="I31" s="396"/>
      <c r="J31" s="396"/>
      <c r="K31" s="396"/>
      <c r="L31" s="396"/>
      <c r="M31" s="396"/>
      <c r="N31" s="184"/>
      <c r="O31" s="192"/>
      <c r="P31" s="207"/>
      <c r="Q31" s="207"/>
      <c r="R31" s="207"/>
      <c r="S31" s="120"/>
      <c r="T31" s="99"/>
    </row>
    <row r="32" spans="1:20" ht="12.6" customHeight="1" x14ac:dyDescent="0.3">
      <c r="A32" s="99"/>
      <c r="B32" s="125"/>
      <c r="C32" s="206" t="str">
        <f>IF($T$11="Caldera de agua calienteCuatrienal",'Plan sistematico'!E22,"")</f>
        <v/>
      </c>
      <c r="D32" s="396" t="str">
        <f>IF($T$11="Caldera de agua calienteCuatrienal",'Plan sistematico'!C22,"")</f>
        <v/>
      </c>
      <c r="E32" s="396"/>
      <c r="F32" s="396" t="str">
        <f>IF($T$11="Caldera de agua calienteCuatrienal",'Plan sistematico'!D22,"")</f>
        <v/>
      </c>
      <c r="G32" s="396"/>
      <c r="H32" s="396"/>
      <c r="I32" s="396"/>
      <c r="J32" s="396"/>
      <c r="K32" s="396"/>
      <c r="L32" s="396"/>
      <c r="M32" s="396"/>
      <c r="N32" s="184"/>
      <c r="O32" s="192"/>
      <c r="P32" s="176"/>
      <c r="Q32" s="176"/>
      <c r="R32" s="176"/>
      <c r="S32" s="120"/>
      <c r="T32" s="99"/>
    </row>
    <row r="33" spans="1:20" ht="12.6" customHeight="1" x14ac:dyDescent="0.3">
      <c r="A33" s="99"/>
      <c r="B33" s="125"/>
      <c r="C33" s="206" t="str">
        <f>IF($T$11="Caldera de agua calienteCuatrienal",'Plan sistematico'!E23,"")</f>
        <v/>
      </c>
      <c r="D33" s="396" t="str">
        <f>IF($T$11="Caldera de agua calienteCuatrienal",'Plan sistematico'!C23,"")</f>
        <v/>
      </c>
      <c r="E33" s="396"/>
      <c r="F33" s="396" t="str">
        <f>IF($T$11="Caldera de agua calienteCuatrienal",'Plan sistematico'!D23,"")</f>
        <v/>
      </c>
      <c r="G33" s="396"/>
      <c r="H33" s="396"/>
      <c r="I33" s="396"/>
      <c r="J33" s="396"/>
      <c r="K33" s="396"/>
      <c r="L33" s="396"/>
      <c r="M33" s="396"/>
      <c r="N33" s="184"/>
      <c r="O33" s="192"/>
      <c r="P33" s="207"/>
      <c r="Q33" s="207"/>
      <c r="R33" s="207"/>
      <c r="S33" s="120"/>
      <c r="T33" s="99"/>
    </row>
    <row r="34" spans="1:20" ht="12.6" customHeight="1" x14ac:dyDescent="0.3">
      <c r="A34" s="99"/>
      <c r="B34" s="125"/>
      <c r="C34" s="206" t="str">
        <f>IF($T$11="Caldera de agua calienteCuatrienal",'Plan sistematico'!E24,"")</f>
        <v/>
      </c>
      <c r="D34" s="396" t="str">
        <f>IF($T$11="Caldera de agua calienteCuatrienal",'Plan sistematico'!C24,"")</f>
        <v/>
      </c>
      <c r="E34" s="396"/>
      <c r="F34" s="396" t="str">
        <f>IF($T$11="Caldera de agua calienteCuatrienal",'Plan sistematico'!D24,"")</f>
        <v/>
      </c>
      <c r="G34" s="396"/>
      <c r="H34" s="396"/>
      <c r="I34" s="396"/>
      <c r="J34" s="396"/>
      <c r="K34" s="396"/>
      <c r="L34" s="396"/>
      <c r="M34" s="396"/>
      <c r="N34" s="184"/>
      <c r="O34" s="192"/>
      <c r="P34" s="176"/>
      <c r="Q34" s="176"/>
      <c r="R34" s="176"/>
      <c r="S34" s="120"/>
      <c r="T34" s="99"/>
    </row>
    <row r="35" spans="1:20" ht="12.6" customHeight="1" x14ac:dyDescent="0.3">
      <c r="A35" s="99"/>
      <c r="B35" s="105"/>
      <c r="C35" s="206" t="str">
        <f>IF($T$11="Caldera de agua calienteCuatrienal",'Plan sistematico'!E25,"")</f>
        <v/>
      </c>
      <c r="D35" s="396" t="str">
        <f>IF($T$11="Caldera de agua calienteCuatrienal",'Plan sistematico'!C25,"")</f>
        <v/>
      </c>
      <c r="E35" s="396"/>
      <c r="F35" s="396" t="str">
        <f>IF($T$11="Caldera de agua calienteCuatrienal",'Plan sistematico'!D25,"")</f>
        <v/>
      </c>
      <c r="G35" s="396"/>
      <c r="H35" s="396"/>
      <c r="I35" s="396"/>
      <c r="J35" s="396"/>
      <c r="K35" s="396"/>
      <c r="L35" s="396"/>
      <c r="M35" s="396"/>
      <c r="N35" s="184"/>
      <c r="O35" s="192"/>
      <c r="P35" s="207"/>
      <c r="Q35" s="207"/>
      <c r="R35" s="207"/>
      <c r="S35" s="120"/>
      <c r="T35" s="99"/>
    </row>
    <row r="36" spans="1:20" ht="12.6" customHeight="1" x14ac:dyDescent="0.3">
      <c r="A36" s="99"/>
      <c r="B36" s="125"/>
      <c r="C36" s="206" t="str">
        <f>IF($T$11="Caldera de agua calienteCuatrienal",'Plan sistematico'!E26,"")</f>
        <v/>
      </c>
      <c r="D36" s="396" t="str">
        <f>IF($T$11="Caldera de agua calienteCuatrienal",'Plan sistematico'!C26,"")</f>
        <v/>
      </c>
      <c r="E36" s="396"/>
      <c r="F36" s="396" t="str">
        <f>IF($T$11="Caldera de agua calienteCuatrienal",'Plan sistematico'!D26,"")</f>
        <v/>
      </c>
      <c r="G36" s="396"/>
      <c r="H36" s="396"/>
      <c r="I36" s="396"/>
      <c r="J36" s="396"/>
      <c r="K36" s="396"/>
      <c r="L36" s="396"/>
      <c r="M36" s="396"/>
      <c r="N36" s="184"/>
      <c r="O36" s="192"/>
      <c r="P36" s="176"/>
      <c r="Q36" s="176"/>
      <c r="R36" s="176"/>
      <c r="S36" s="120"/>
      <c r="T36" s="99"/>
    </row>
    <row r="37" spans="1:20" ht="4.2" customHeight="1" x14ac:dyDescent="0.3">
      <c r="A37" s="99"/>
      <c r="B37" s="126"/>
      <c r="C37" s="176"/>
      <c r="D37" s="176"/>
      <c r="E37" s="176"/>
      <c r="F37" s="176"/>
      <c r="G37" s="176"/>
      <c r="H37" s="176"/>
      <c r="I37" s="176"/>
      <c r="J37" s="176"/>
      <c r="K37" s="176"/>
      <c r="L37" s="176"/>
      <c r="M37" s="176"/>
      <c r="N37" s="176"/>
      <c r="O37" s="193"/>
      <c r="P37" s="176"/>
      <c r="Q37" s="176"/>
      <c r="R37" s="176"/>
      <c r="S37" s="121"/>
      <c r="T37" s="99"/>
    </row>
    <row r="38" spans="1:20" ht="18.600000000000001" customHeight="1" x14ac:dyDescent="0.3">
      <c r="A38" s="99"/>
      <c r="B38" s="373" t="s">
        <v>1004</v>
      </c>
      <c r="C38" s="374"/>
      <c r="D38" s="374"/>
      <c r="E38" s="374"/>
      <c r="F38" s="374"/>
      <c r="G38" s="374"/>
      <c r="H38" s="374"/>
      <c r="I38" s="374"/>
      <c r="J38" s="374"/>
      <c r="K38" s="374"/>
      <c r="L38" s="374"/>
      <c r="M38" s="374"/>
      <c r="N38" s="374"/>
      <c r="O38" s="374"/>
      <c r="P38" s="374"/>
      <c r="Q38" s="374"/>
      <c r="R38" s="374"/>
      <c r="S38" s="375"/>
      <c r="T38" s="99"/>
    </row>
    <row r="39" spans="1:20" ht="27" customHeight="1" x14ac:dyDescent="0.3">
      <c r="A39" s="99"/>
      <c r="B39" s="216"/>
      <c r="C39" s="222" t="s">
        <v>662</v>
      </c>
      <c r="D39" s="370" t="s">
        <v>20</v>
      </c>
      <c r="E39" s="377"/>
      <c r="F39" s="377"/>
      <c r="G39" s="377"/>
      <c r="H39" s="377"/>
      <c r="I39" s="377"/>
      <c r="J39" s="377"/>
      <c r="K39" s="377"/>
      <c r="L39" s="371"/>
      <c r="M39" s="370" t="s">
        <v>663</v>
      </c>
      <c r="N39" s="377"/>
      <c r="O39" s="371"/>
      <c r="P39" s="224" t="s">
        <v>717</v>
      </c>
      <c r="Q39" s="391" t="s">
        <v>718</v>
      </c>
      <c r="R39" s="392"/>
      <c r="S39" s="393"/>
      <c r="T39" s="99"/>
    </row>
    <row r="40" spans="1:20" ht="1.8" customHeight="1" x14ac:dyDescent="0.3">
      <c r="A40" s="99"/>
      <c r="B40" s="105"/>
      <c r="C40" s="189"/>
      <c r="D40" s="190"/>
      <c r="E40" s="190"/>
      <c r="F40" s="190"/>
      <c r="G40" s="190"/>
      <c r="H40" s="190"/>
      <c r="I40" s="190"/>
      <c r="J40" s="190"/>
      <c r="K40" s="190"/>
      <c r="L40" s="190"/>
      <c r="M40" s="190"/>
      <c r="N40" s="190"/>
      <c r="O40" s="220"/>
      <c r="P40" s="221"/>
      <c r="Q40" s="221"/>
      <c r="R40" s="221"/>
      <c r="S40" s="107"/>
      <c r="T40" s="99"/>
    </row>
    <row r="41" spans="1:20" ht="13.2" customHeight="1" x14ac:dyDescent="0.3">
      <c r="A41" s="99"/>
      <c r="B41" s="105"/>
      <c r="C41" s="128">
        <v>1</v>
      </c>
      <c r="D41" s="394" t="str">
        <f>IFERROR(IF($T$11="Caldera de agua calienteSemestral",'Plan sistematico'!S12,IF($T$11="Caldera de agua calienteAnual",'Plan sistematico'!S12,IF($T$11="Caldera de agua calienteBienal",'Plan sistematico'!S12,IF($T$11="Caldera de agua calienteCuatrienal",'Plan sistematico'!S12,IF($T$11="Compresor de aireSemestral",'Plan sistematico'!S37,IF($T$11="Compresor de aireAnual",'Plan sistematico'!S37,IF($T$11="Compresor de aireBienal",'Plan sistematico'!S37,IF($T$11="Compresor de aireCuatrienal",'Plan sistematico'!S37,"")))))))),"")</f>
        <v/>
      </c>
      <c r="E41" s="394"/>
      <c r="F41" s="394"/>
      <c r="G41" s="394"/>
      <c r="H41" s="394"/>
      <c r="I41" s="394"/>
      <c r="J41" s="394"/>
      <c r="K41" s="394"/>
      <c r="L41" s="394"/>
      <c r="M41" s="394" t="str">
        <f>IF($T$11="Caldera de agua calienteSemestral",'Plan sistematico'!T12,IF($T$11="Caldera de agua calienteAnual",'Plan sistematico'!T12,IF($T$11="Caldera de agua calienteBienal",'Plan sistematico'!T12,IF($T$11="Caldera de agua calienteCuatrienal",'Plan sistematico'!T12,IF($T$11="Compresor de aireSemestral",'Plan sistematico'!T37,IF($T$11="Compresor de aireAnual",'Plan sistematico'!T37,IF($T$11="Compresor de aireBienal",'Plan sistematico'!T37,IF($T$11="Compresor de aireCuatrienal",'Plan sistematico'!T37,""))))))))</f>
        <v/>
      </c>
      <c r="N41" s="394"/>
      <c r="O41" s="394"/>
      <c r="P41" s="195" t="str">
        <f>IF($T$11="Caldera de agua calienteSemestral",3,IF($T$11="Caldera de agua calienteAnual",3,IF($T$11="Caldera de agua calienteBienal",9,IF($T$11="Caldera de agua calienteCuatrienal",10,IF($T$11="Compresor de aireSemestral",1,IF($T$11="Compresor de aireAnual",2,IF($T$11="Compresor de aireBienal",2,IF($T$11="Compresor de aireCuatrienal",3,""))))))))</f>
        <v/>
      </c>
      <c r="Q41" s="196"/>
      <c r="R41" s="196"/>
      <c r="S41" s="107"/>
      <c r="T41" s="99"/>
    </row>
    <row r="42" spans="1:20" ht="13.2" customHeight="1" x14ac:dyDescent="0.3">
      <c r="A42" s="99"/>
      <c r="B42" s="105"/>
      <c r="C42" s="129">
        <v>2</v>
      </c>
      <c r="D42" s="394" t="str">
        <f>IFERROR(IF($T$11="Caldera de agua calienteBienal",'Plan sistematico'!S13,IF($T$11="Caldera de agua calienteCuatrienal",'Plan sistematico'!S13,IF($T$11="Compresor de aireBienal",'Plan sistematico'!S38,IF($T$11="Compresor de aireCuatrienal",'Plan sistematico'!S38,"")))),"")</f>
        <v/>
      </c>
      <c r="E42" s="394"/>
      <c r="F42" s="394"/>
      <c r="G42" s="394"/>
      <c r="H42" s="394"/>
      <c r="I42" s="394"/>
      <c r="J42" s="394"/>
      <c r="K42" s="394"/>
      <c r="L42" s="394"/>
      <c r="M42" s="395" t="str">
        <f>IF($T$11="Caldera de agua calienteBienal",'Plan sistematico'!T13,IF($T$11="Caldera de agua calienteCuatrienal",'Plan sistematico'!T13,IF($T$11="Compresor de aireBienal",'Plan sistematico'!T38,IF($T$11="Compresor de aireCuatrienal",'Plan sistematico'!T38,""))))</f>
        <v/>
      </c>
      <c r="N42" s="395"/>
      <c r="O42" s="395"/>
      <c r="P42" s="195" t="str">
        <f>IF($T$11="Caldera de agua calienteBienal",1,IF($T$11="Caldera de agua calienteCuatrienal",2,IF($T$11="Compresor de aireBienal",1,IF($T$11="Compresor de aireCuatrienal",1,""))))</f>
        <v/>
      </c>
      <c r="Q42" s="130"/>
      <c r="R42" s="130"/>
      <c r="S42" s="107"/>
      <c r="T42" s="99"/>
    </row>
    <row r="43" spans="1:20" ht="13.2" customHeight="1" x14ac:dyDescent="0.3">
      <c r="A43" s="99"/>
      <c r="B43" s="105"/>
      <c r="C43" s="129">
        <v>3</v>
      </c>
      <c r="D43" s="394" t="str">
        <f>IF($T$11="Caldera de agua calienteBienal",'Plan sistematico'!S14,IF($T$11="Caldera de agua calienteCuatrienal",'Plan sistematico'!S14,IF($T$11="Compresor de aireBienal",'Plan sistematico'!S39,IF($T$11="Compresor de aireCuatrienal",'Plan sistematico'!S39,""))))</f>
        <v/>
      </c>
      <c r="E43" s="394"/>
      <c r="F43" s="394"/>
      <c r="G43" s="394"/>
      <c r="H43" s="394"/>
      <c r="I43" s="394"/>
      <c r="J43" s="394"/>
      <c r="K43" s="394"/>
      <c r="L43" s="394"/>
      <c r="M43" s="395" t="str">
        <f>IF($T$11="Caldera de agua calienteBienal",'Plan sistematico'!T14,IF($T$11="Caldera de agua calienteCuatrienal",'Plan sistematico'!T14,IF($T$11="Compresor de aireBienal",'Plan sistematico'!T39,IF($T$11="Compresor de aireCuatrienal",'Plan sistematico'!T39,""))))</f>
        <v/>
      </c>
      <c r="N43" s="395"/>
      <c r="O43" s="395"/>
      <c r="P43" s="195" t="str">
        <f>IF($T$11="Caldera de agua calienteBienal",1,IF($T$11="Caldera de agua calienteCuatrienal",1,IF($T$11="Compresor de aireBienal",0.5,IF($T$11="Compresor de aireCuatrienal",0.5,""))))</f>
        <v/>
      </c>
      <c r="Q43" s="130"/>
      <c r="R43" s="130"/>
      <c r="S43" s="107"/>
      <c r="T43" s="99"/>
    </row>
    <row r="44" spans="1:20" ht="13.2" customHeight="1" x14ac:dyDescent="0.3">
      <c r="A44" s="99"/>
      <c r="B44" s="105"/>
      <c r="C44" s="131">
        <v>4</v>
      </c>
      <c r="D44" s="394" t="str">
        <f>IF($T$11="Caldera de agua calienteBienal",'Plan sistematico'!S15,IF($T$11="Caldera de agua calienteCuatrienal",'Plan sistematico'!S15,IF($T$11="Compresor de aireCuatrienal",'Plan sistematico'!S40,"")))</f>
        <v/>
      </c>
      <c r="E44" s="394"/>
      <c r="F44" s="394"/>
      <c r="G44" s="394"/>
      <c r="H44" s="394"/>
      <c r="I44" s="394"/>
      <c r="J44" s="394"/>
      <c r="K44" s="394"/>
      <c r="L44" s="394"/>
      <c r="M44" s="395" t="str">
        <f>IF($T$11="Caldera de agua calienteBienal",'Plan sistematico'!T15,IF($T$11="Caldera de agua calienteCuatrienal",'Plan sistematico'!T15,IF($T$11="Compresor de aireCuatrienal",'Plan sistematico'!T40,"")))</f>
        <v/>
      </c>
      <c r="N44" s="395"/>
      <c r="O44" s="395"/>
      <c r="P44" s="195" t="str">
        <f>IF($T$11="Caldera de agua calienteBienal",2,IF($T$11="Caldera de agua calienteCuatrienal",2,IF($T$11="Compresor de aireCuatrienal",1,"")))</f>
        <v/>
      </c>
      <c r="Q44" s="130"/>
      <c r="R44" s="130"/>
      <c r="S44" s="107"/>
      <c r="T44" s="99"/>
    </row>
    <row r="45" spans="1:20" ht="13.2" customHeight="1" x14ac:dyDescent="0.3">
      <c r="A45" s="99"/>
      <c r="B45" s="105"/>
      <c r="C45" s="129">
        <v>5</v>
      </c>
      <c r="D45" s="395" t="str">
        <f>IF($T$11="Caldera de agua calienteCuatrienal",'Plan sistematico'!S16,IF($T$11="Compresor de aireCuatrienal",'Plan sistematico'!S41,""))</f>
        <v/>
      </c>
      <c r="E45" s="395"/>
      <c r="F45" s="395"/>
      <c r="G45" s="395"/>
      <c r="H45" s="395"/>
      <c r="I45" s="395"/>
      <c r="J45" s="395"/>
      <c r="K45" s="395"/>
      <c r="L45" s="395"/>
      <c r="M45" s="395" t="str">
        <f>IF($T$11="Caldera de agua calienteCuatrienal",'Plan sistematico'!T16,IF($T$11="Compresor de aireCuatrienal",'Plan sistematico'!T41,""))</f>
        <v/>
      </c>
      <c r="N45" s="395"/>
      <c r="O45" s="395"/>
      <c r="P45" s="195" t="str">
        <f>IF($T$11="Caldera de agua calienteCuatrienal",3,IF($T$11="Compresor de aireCuatrienal",3,""))</f>
        <v/>
      </c>
      <c r="Q45" s="130"/>
      <c r="R45" s="130"/>
      <c r="S45" s="107"/>
      <c r="T45" s="99"/>
    </row>
    <row r="46" spans="1:20" ht="13.2" customHeight="1" x14ac:dyDescent="0.3">
      <c r="A46" s="99"/>
      <c r="B46" s="105"/>
      <c r="C46" s="131">
        <v>6</v>
      </c>
      <c r="D46" s="395" t="str">
        <f>IF($T$11="Caldera de agua calienteCuatrienal",'Plan sistematico'!S17,"")</f>
        <v/>
      </c>
      <c r="E46" s="395"/>
      <c r="F46" s="395"/>
      <c r="G46" s="395"/>
      <c r="H46" s="395"/>
      <c r="I46" s="395"/>
      <c r="J46" s="395"/>
      <c r="K46" s="395"/>
      <c r="L46" s="395"/>
      <c r="M46" s="395" t="str">
        <f>IF($T$11="Caldera de agua calienteCuatrienal",'Plan sistematico'!T17,"")</f>
        <v/>
      </c>
      <c r="N46" s="395"/>
      <c r="O46" s="395"/>
      <c r="P46" s="195" t="str">
        <f>IF($T$11="Caldera de agua calienteCuatrienal",1,"")</f>
        <v/>
      </c>
      <c r="Q46" s="130"/>
      <c r="R46" s="130"/>
      <c r="S46" s="107"/>
      <c r="T46" s="99"/>
    </row>
    <row r="47" spans="1:20" ht="13.2" customHeight="1" x14ac:dyDescent="0.3">
      <c r="A47" s="99"/>
      <c r="B47" s="105"/>
      <c r="C47" s="129">
        <v>7</v>
      </c>
      <c r="D47" s="395" t="str">
        <f>IF($T$11="Caldera de agua calienteCuatrienal",'Plan sistematico'!S18,"")</f>
        <v/>
      </c>
      <c r="E47" s="395"/>
      <c r="F47" s="395"/>
      <c r="G47" s="395"/>
      <c r="H47" s="395"/>
      <c r="I47" s="395"/>
      <c r="J47" s="395"/>
      <c r="K47" s="395"/>
      <c r="L47" s="395"/>
      <c r="M47" s="395" t="str">
        <f>IF($T$11="Caldera de agua calienteCuatrienal",'Plan sistematico'!T18,"")</f>
        <v/>
      </c>
      <c r="N47" s="395"/>
      <c r="O47" s="395"/>
      <c r="P47" s="195" t="str">
        <f>IF($T$11="Caldera de agua calienteCuatrienal",2,"")</f>
        <v/>
      </c>
      <c r="Q47" s="130"/>
      <c r="R47" s="130"/>
      <c r="S47" s="107"/>
      <c r="T47" s="99"/>
    </row>
    <row r="48" spans="1:20" ht="13.2" customHeight="1" x14ac:dyDescent="0.3">
      <c r="A48" s="99"/>
      <c r="B48" s="105"/>
      <c r="C48" s="131">
        <v>8</v>
      </c>
      <c r="D48" s="395" t="str">
        <f>IF($T$11="Caldera de agua calienteCuatrienal",'Plan sistematico'!S19,"")</f>
        <v/>
      </c>
      <c r="E48" s="395"/>
      <c r="F48" s="395"/>
      <c r="G48" s="395"/>
      <c r="H48" s="395"/>
      <c r="I48" s="395"/>
      <c r="J48" s="395"/>
      <c r="K48" s="395"/>
      <c r="L48" s="395"/>
      <c r="M48" s="395" t="str">
        <f>IF($T$11="Caldera de agua calienteCuatrienal",'Plan sistematico'!T19,"")</f>
        <v/>
      </c>
      <c r="N48" s="395"/>
      <c r="O48" s="395"/>
      <c r="P48" s="195" t="str">
        <f>IF($T$11="Caldera de agua calienteCuatrienal",1,"")</f>
        <v/>
      </c>
      <c r="Q48" s="130"/>
      <c r="R48" s="130"/>
      <c r="S48" s="107"/>
      <c r="T48" s="99"/>
    </row>
    <row r="49" spans="1:20" ht="13.2" customHeight="1" x14ac:dyDescent="0.3">
      <c r="A49" s="99"/>
      <c r="B49" s="105"/>
      <c r="C49" s="129">
        <v>9</v>
      </c>
      <c r="D49" s="408"/>
      <c r="E49" s="408"/>
      <c r="F49" s="408"/>
      <c r="G49" s="408"/>
      <c r="H49" s="408"/>
      <c r="I49" s="408"/>
      <c r="J49" s="408"/>
      <c r="K49" s="408"/>
      <c r="L49" s="408"/>
      <c r="M49" s="186"/>
      <c r="N49" s="188"/>
      <c r="O49" s="188"/>
      <c r="P49" s="197"/>
      <c r="Q49" s="130"/>
      <c r="R49" s="130"/>
      <c r="S49" s="107"/>
      <c r="T49" s="99"/>
    </row>
    <row r="50" spans="1:20" ht="13.2" customHeight="1" x14ac:dyDescent="0.3">
      <c r="A50" s="99"/>
      <c r="B50" s="105"/>
      <c r="C50" s="131">
        <v>10</v>
      </c>
      <c r="D50" s="408"/>
      <c r="E50" s="408"/>
      <c r="F50" s="408"/>
      <c r="G50" s="408"/>
      <c r="H50" s="408"/>
      <c r="I50" s="408"/>
      <c r="J50" s="408"/>
      <c r="K50" s="408"/>
      <c r="L50" s="408"/>
      <c r="M50" s="186"/>
      <c r="N50" s="188"/>
      <c r="O50" s="188"/>
      <c r="P50" s="197"/>
      <c r="Q50" s="130"/>
      <c r="R50" s="130"/>
      <c r="S50" s="107"/>
      <c r="T50" s="99"/>
    </row>
    <row r="51" spans="1:20" ht="4.2" customHeight="1" x14ac:dyDescent="0.3">
      <c r="A51" s="99"/>
      <c r="B51" s="108"/>
      <c r="C51" s="135"/>
      <c r="D51" s="407"/>
      <c r="E51" s="407"/>
      <c r="F51" s="407"/>
      <c r="G51" s="407"/>
      <c r="H51" s="407"/>
      <c r="I51" s="407"/>
      <c r="J51" s="407"/>
      <c r="K51" s="407"/>
      <c r="L51" s="407"/>
      <c r="M51" s="407"/>
      <c r="N51" s="407"/>
      <c r="O51" s="407"/>
      <c r="P51" s="109"/>
      <c r="Q51" s="109"/>
      <c r="R51" s="109"/>
      <c r="S51" s="118"/>
      <c r="T51" s="99"/>
    </row>
    <row r="52" spans="1:20" ht="18.600000000000001" customHeight="1" x14ac:dyDescent="0.3">
      <c r="B52" s="373" t="s">
        <v>665</v>
      </c>
      <c r="C52" s="374"/>
      <c r="D52" s="374"/>
      <c r="E52" s="374"/>
      <c r="F52" s="374"/>
      <c r="G52" s="374"/>
      <c r="H52" s="374"/>
      <c r="I52" s="374"/>
      <c r="J52" s="374"/>
      <c r="K52" s="374"/>
      <c r="L52" s="374"/>
      <c r="M52" s="374"/>
      <c r="N52" s="374"/>
      <c r="O52" s="374"/>
      <c r="P52" s="374"/>
      <c r="Q52" s="374"/>
      <c r="R52" s="374"/>
      <c r="S52" s="375"/>
    </row>
    <row r="53" spans="1:20" ht="16.2" customHeight="1" x14ac:dyDescent="0.3">
      <c r="B53" s="216"/>
      <c r="C53" s="222" t="s">
        <v>662</v>
      </c>
      <c r="D53" s="370" t="s">
        <v>667</v>
      </c>
      <c r="E53" s="371"/>
      <c r="F53" s="370" t="s">
        <v>668</v>
      </c>
      <c r="G53" s="377"/>
      <c r="H53" s="377"/>
      <c r="I53" s="377"/>
      <c r="J53" s="377"/>
      <c r="K53" s="377"/>
      <c r="L53" s="370" t="s">
        <v>936</v>
      </c>
      <c r="M53" s="377"/>
      <c r="N53" s="377"/>
      <c r="O53" s="371"/>
      <c r="P53" s="370" t="s">
        <v>941</v>
      </c>
      <c r="Q53" s="377"/>
      <c r="R53" s="377"/>
      <c r="S53" s="371"/>
    </row>
    <row r="54" spans="1:20" ht="13.2" customHeight="1" x14ac:dyDescent="0.3">
      <c r="B54" s="105"/>
      <c r="C54" s="128">
        <v>1</v>
      </c>
      <c r="D54" s="109"/>
      <c r="E54" s="109"/>
      <c r="F54" s="109"/>
      <c r="G54" s="109"/>
      <c r="H54" s="109"/>
      <c r="I54" s="109"/>
      <c r="J54" s="109"/>
      <c r="K54" s="109"/>
      <c r="L54" s="109"/>
      <c r="M54" s="109"/>
      <c r="N54" s="109"/>
      <c r="O54" s="109"/>
      <c r="P54" s="109"/>
      <c r="Q54" s="109"/>
      <c r="R54" s="109"/>
      <c r="S54" s="107"/>
    </row>
    <row r="55" spans="1:20" ht="13.2" customHeight="1" x14ac:dyDescent="0.3">
      <c r="B55" s="105"/>
      <c r="C55" s="128">
        <v>2</v>
      </c>
      <c r="D55" s="109"/>
      <c r="E55" s="109"/>
      <c r="F55" s="109"/>
      <c r="G55" s="109"/>
      <c r="H55" s="109"/>
      <c r="I55" s="109"/>
      <c r="J55" s="109"/>
      <c r="K55" s="109"/>
      <c r="L55" s="109"/>
      <c r="M55" s="109"/>
      <c r="N55" s="109"/>
      <c r="O55" s="109"/>
      <c r="P55" s="109"/>
      <c r="Q55" s="109"/>
      <c r="R55" s="109"/>
      <c r="S55" s="107"/>
    </row>
    <row r="56" spans="1:20" ht="14.4" customHeight="1" x14ac:dyDescent="0.3">
      <c r="B56" s="105"/>
      <c r="C56" s="282"/>
      <c r="D56" s="104"/>
      <c r="E56" s="104"/>
      <c r="F56" s="99"/>
      <c r="G56" s="99"/>
      <c r="H56" s="99"/>
      <c r="I56" s="99"/>
      <c r="J56" s="99"/>
      <c r="K56" s="99"/>
      <c r="L56" s="99"/>
      <c r="M56" s="99"/>
      <c r="N56" s="99"/>
      <c r="O56" s="99"/>
      <c r="P56" s="380" t="s">
        <v>940</v>
      </c>
      <c r="Q56" s="381"/>
      <c r="R56" s="382"/>
      <c r="S56" s="107"/>
    </row>
    <row r="57" spans="1:20" ht="4.8" customHeight="1" thickBot="1" x14ac:dyDescent="0.35">
      <c r="B57" s="160"/>
      <c r="C57" s="96"/>
      <c r="D57" s="98"/>
      <c r="E57" s="161"/>
      <c r="F57" s="96"/>
      <c r="G57" s="96"/>
      <c r="H57" s="96"/>
      <c r="I57" s="96"/>
      <c r="J57" s="96"/>
      <c r="K57" s="96"/>
      <c r="L57" s="96"/>
      <c r="M57" s="96"/>
      <c r="N57" s="96"/>
      <c r="O57" s="96"/>
      <c r="P57" s="96"/>
      <c r="Q57" s="96"/>
      <c r="R57" s="96"/>
      <c r="S57" s="162"/>
    </row>
    <row r="58" spans="1:20" ht="3" customHeight="1" thickTop="1" x14ac:dyDescent="0.3">
      <c r="B58" s="105"/>
      <c r="C58" s="99"/>
      <c r="D58" s="99"/>
      <c r="E58" s="99"/>
      <c r="F58" s="99"/>
      <c r="G58" s="107"/>
      <c r="H58" s="105"/>
      <c r="I58" s="99"/>
      <c r="J58" s="99"/>
      <c r="K58" s="99"/>
      <c r="L58" s="99"/>
      <c r="M58" s="99"/>
      <c r="N58" s="99"/>
      <c r="O58" s="99"/>
      <c r="P58" s="99"/>
      <c r="Q58" s="99"/>
      <c r="R58" s="99"/>
      <c r="S58" s="107"/>
    </row>
    <row r="59" spans="1:20" ht="15.6" customHeight="1" x14ac:dyDescent="0.3">
      <c r="B59" s="105"/>
      <c r="C59" s="99"/>
      <c r="D59" s="99"/>
      <c r="E59" s="99"/>
      <c r="F59" s="99"/>
      <c r="G59" s="107"/>
      <c r="H59" s="105"/>
      <c r="I59" s="99"/>
      <c r="J59" s="99"/>
      <c r="K59" s="99"/>
      <c r="L59" s="99"/>
      <c r="M59" s="99"/>
      <c r="N59" s="99"/>
      <c r="O59" s="106"/>
      <c r="P59" s="127" t="s">
        <v>633</v>
      </c>
      <c r="Q59" s="106"/>
      <c r="R59" s="127" t="s">
        <v>607</v>
      </c>
      <c r="S59" s="107"/>
    </row>
    <row r="60" spans="1:20" ht="18.600000000000001" customHeight="1" x14ac:dyDescent="0.3">
      <c r="B60" s="105"/>
      <c r="C60" s="109"/>
      <c r="D60" s="109"/>
      <c r="E60" s="109"/>
      <c r="F60" s="109"/>
      <c r="G60" s="107"/>
      <c r="H60" s="105"/>
      <c r="I60" s="99"/>
      <c r="J60" s="372" t="s">
        <v>675</v>
      </c>
      <c r="K60" s="372"/>
      <c r="L60" s="372"/>
      <c r="M60" s="372"/>
      <c r="N60" s="372"/>
      <c r="O60" s="372"/>
      <c r="P60" s="123"/>
      <c r="Q60" s="106"/>
      <c r="R60" s="106"/>
      <c r="S60" s="107"/>
    </row>
    <row r="61" spans="1:20" ht="5.4" customHeight="1" x14ac:dyDescent="0.3">
      <c r="B61" s="105"/>
      <c r="C61" s="406" t="s">
        <v>666</v>
      </c>
      <c r="D61" s="406"/>
      <c r="E61" s="406"/>
      <c r="F61" s="406"/>
      <c r="G61" s="133"/>
      <c r="H61" s="105"/>
      <c r="I61" s="99"/>
      <c r="J61" s="99"/>
      <c r="K61" s="99"/>
      <c r="L61" s="99"/>
      <c r="M61" s="99"/>
      <c r="N61" s="99"/>
      <c r="O61" s="95"/>
      <c r="P61" s="95"/>
      <c r="Q61" s="95"/>
      <c r="R61" s="95"/>
      <c r="S61" s="107"/>
    </row>
    <row r="62" spans="1:20" ht="18.600000000000001" customHeight="1" x14ac:dyDescent="0.3">
      <c r="B62" s="134"/>
      <c r="C62" s="406"/>
      <c r="D62" s="406"/>
      <c r="E62" s="406"/>
      <c r="F62" s="406"/>
      <c r="G62" s="133"/>
      <c r="H62" s="105"/>
      <c r="I62" s="99"/>
      <c r="J62" s="372" t="s">
        <v>676</v>
      </c>
      <c r="K62" s="372"/>
      <c r="L62" s="372"/>
      <c r="M62" s="372"/>
      <c r="N62" s="372"/>
      <c r="O62" s="372"/>
      <c r="P62" s="95"/>
      <c r="Q62" s="95"/>
      <c r="R62" s="95"/>
      <c r="S62" s="107"/>
    </row>
    <row r="63" spans="1:20" ht="5.4" customHeight="1" x14ac:dyDescent="0.3">
      <c r="B63" s="112"/>
      <c r="C63" s="113"/>
      <c r="D63" s="113"/>
      <c r="E63" s="113"/>
      <c r="F63" s="113"/>
      <c r="G63" s="114"/>
      <c r="H63" s="108"/>
      <c r="I63" s="109"/>
      <c r="J63" s="109"/>
      <c r="K63" s="109"/>
      <c r="L63" s="109"/>
      <c r="M63" s="109"/>
      <c r="N63" s="109"/>
      <c r="O63" s="109"/>
      <c r="P63" s="109"/>
      <c r="Q63" s="110"/>
      <c r="R63" s="110"/>
      <c r="S63" s="111"/>
    </row>
    <row r="64" spans="1:20" ht="19.8" customHeight="1" x14ac:dyDescent="0.3">
      <c r="Q64" s="97"/>
      <c r="R64" s="97" t="s">
        <v>690</v>
      </c>
      <c r="S64" s="97"/>
    </row>
    <row r="65" ht="14.4" hidden="1" x14ac:dyDescent="0.3"/>
    <row r="66" ht="14.4" hidden="1" x14ac:dyDescent="0.3"/>
    <row r="67" ht="14.4" hidden="1" x14ac:dyDescent="0.3"/>
    <row r="68" ht="14.4" hidden="1" x14ac:dyDescent="0.3"/>
    <row r="69" ht="14.4" hidden="1" x14ac:dyDescent="0.3"/>
    <row r="70" ht="14.4" hidden="1" x14ac:dyDescent="0.3"/>
    <row r="71" ht="14.4" hidden="1" x14ac:dyDescent="0.3"/>
    <row r="72" ht="14.4" hidden="1" x14ac:dyDescent="0.3"/>
    <row r="73" ht="0" hidden="1" customHeight="1" x14ac:dyDescent="0.3"/>
    <row r="74" ht="0" hidden="1" customHeight="1" x14ac:dyDescent="0.3"/>
    <row r="75" ht="0" hidden="1" customHeight="1" x14ac:dyDescent="0.3"/>
    <row r="76" ht="0" hidden="1" customHeight="1" x14ac:dyDescent="0.3"/>
    <row r="77" ht="0" hidden="1" customHeight="1" x14ac:dyDescent="0.3"/>
    <row r="78" ht="0" hidden="1" customHeight="1" x14ac:dyDescent="0.3"/>
    <row r="79" ht="0" hidden="1" customHeight="1" x14ac:dyDescent="0.3"/>
    <row r="80" ht="0" hidden="1" customHeight="1" x14ac:dyDescent="0.3"/>
    <row r="81" ht="0" hidden="1" customHeight="1" x14ac:dyDescent="0.3"/>
    <row r="82" ht="0" hidden="1" customHeight="1" x14ac:dyDescent="0.3"/>
    <row r="83" ht="0" hidden="1" customHeight="1" x14ac:dyDescent="0.3"/>
    <row r="84" ht="0" hidden="1" customHeight="1" x14ac:dyDescent="0.3"/>
    <row r="85" ht="0" hidden="1" customHeight="1" x14ac:dyDescent="0.3"/>
    <row r="86" ht="0" hidden="1" customHeight="1" x14ac:dyDescent="0.3"/>
    <row r="87" ht="0" hidden="1" customHeight="1" x14ac:dyDescent="0.3"/>
    <row r="88" ht="0" hidden="1" customHeight="1" x14ac:dyDescent="0.3"/>
    <row r="89" ht="0" hidden="1" customHeight="1" x14ac:dyDescent="0.3"/>
    <row r="90" ht="0" hidden="1" customHeight="1" x14ac:dyDescent="0.3"/>
    <row r="91" ht="0" hidden="1" customHeight="1" x14ac:dyDescent="0.3"/>
    <row r="92" ht="0" hidden="1" customHeight="1" x14ac:dyDescent="0.3"/>
    <row r="93" ht="0" hidden="1" customHeight="1" x14ac:dyDescent="0.3"/>
    <row r="94" ht="0" hidden="1" customHeight="1" x14ac:dyDescent="0.3"/>
    <row r="95" ht="0" hidden="1" customHeight="1" x14ac:dyDescent="0.3"/>
    <row r="96" ht="0" hidden="1" customHeight="1" x14ac:dyDescent="0.3"/>
    <row r="97" ht="0" hidden="1" customHeight="1" x14ac:dyDescent="0.3"/>
    <row r="98" ht="0" hidden="1" customHeight="1" x14ac:dyDescent="0.3"/>
    <row r="99" ht="0" hidden="1" customHeight="1" x14ac:dyDescent="0.3"/>
    <row r="100" ht="0" hidden="1" customHeight="1" x14ac:dyDescent="0.3"/>
    <row r="101" ht="0" hidden="1" customHeight="1" x14ac:dyDescent="0.3"/>
    <row r="102" ht="0" hidden="1" customHeight="1" x14ac:dyDescent="0.3"/>
    <row r="103" ht="0" hidden="1" customHeight="1" x14ac:dyDescent="0.3"/>
    <row r="104" ht="0" hidden="1" customHeight="1" x14ac:dyDescent="0.3"/>
    <row r="105" ht="0" hidden="1" customHeight="1" x14ac:dyDescent="0.3"/>
    <row r="106" ht="0" hidden="1" customHeight="1" x14ac:dyDescent="0.3"/>
    <row r="107" ht="0" hidden="1" customHeight="1" x14ac:dyDescent="0.3"/>
    <row r="108" ht="0" hidden="1" customHeight="1" x14ac:dyDescent="0.3"/>
    <row r="109" ht="0" hidden="1" customHeight="1" x14ac:dyDescent="0.3"/>
    <row r="110" ht="0" hidden="1" customHeight="1" x14ac:dyDescent="0.3"/>
    <row r="111" ht="0" hidden="1" customHeight="1" x14ac:dyDescent="0.3"/>
    <row r="112" ht="0" hidden="1" customHeight="1" x14ac:dyDescent="0.3"/>
    <row r="113" ht="0" hidden="1" customHeight="1" x14ac:dyDescent="0.3"/>
    <row r="114" ht="0" hidden="1" customHeight="1" x14ac:dyDescent="0.3"/>
    <row r="115" ht="0" hidden="1" customHeight="1" x14ac:dyDescent="0.3"/>
    <row r="116" ht="0" hidden="1" customHeight="1" x14ac:dyDescent="0.3"/>
    <row r="117" ht="0" hidden="1" customHeight="1" x14ac:dyDescent="0.3"/>
    <row r="118" ht="0" hidden="1" customHeight="1" x14ac:dyDescent="0.3"/>
    <row r="119" ht="0" hidden="1" customHeight="1" x14ac:dyDescent="0.3"/>
    <row r="120" ht="0" hidden="1" customHeight="1" x14ac:dyDescent="0.3"/>
    <row r="121" ht="0" hidden="1" customHeight="1" x14ac:dyDescent="0.3"/>
    <row r="122" ht="0" hidden="1" customHeight="1" x14ac:dyDescent="0.3"/>
    <row r="123" ht="0" hidden="1" customHeight="1" x14ac:dyDescent="0.3"/>
    <row r="124" ht="0" hidden="1" customHeight="1" x14ac:dyDescent="0.3"/>
    <row r="125" ht="0" hidden="1" customHeight="1" x14ac:dyDescent="0.3"/>
    <row r="126" ht="0" hidden="1" customHeight="1" x14ac:dyDescent="0.3"/>
    <row r="127" ht="0" hidden="1" customHeight="1" x14ac:dyDescent="0.3"/>
    <row r="128" ht="0" hidden="1" customHeight="1" x14ac:dyDescent="0.3"/>
    <row r="129" ht="0" hidden="1" customHeight="1" x14ac:dyDescent="0.3"/>
  </sheetData>
  <mergeCells count="90">
    <mergeCell ref="D35:E35"/>
    <mergeCell ref="D36:E36"/>
    <mergeCell ref="D29:E29"/>
    <mergeCell ref="D30:E30"/>
    <mergeCell ref="F35:M35"/>
    <mergeCell ref="F34:M34"/>
    <mergeCell ref="D31:E31"/>
    <mergeCell ref="P56:R56"/>
    <mergeCell ref="J60:O60"/>
    <mergeCell ref="M44:O44"/>
    <mergeCell ref="P53:S53"/>
    <mergeCell ref="M48:O48"/>
    <mergeCell ref="M47:O47"/>
    <mergeCell ref="M46:O46"/>
    <mergeCell ref="M45:O45"/>
    <mergeCell ref="D51:O51"/>
    <mergeCell ref="D46:L46"/>
    <mergeCell ref="D47:L47"/>
    <mergeCell ref="D48:L48"/>
    <mergeCell ref="D49:L49"/>
    <mergeCell ref="D50:L50"/>
    <mergeCell ref="B52:S52"/>
    <mergeCell ref="E2:O2"/>
    <mergeCell ref="C61:F62"/>
    <mergeCell ref="J62:O62"/>
    <mergeCell ref="D53:E53"/>
    <mergeCell ref="F53:K53"/>
    <mergeCell ref="L53:O53"/>
    <mergeCell ref="D43:L43"/>
    <mergeCell ref="D44:L44"/>
    <mergeCell ref="D45:L45"/>
    <mergeCell ref="F28:M28"/>
    <mergeCell ref="D39:L39"/>
    <mergeCell ref="F36:M36"/>
    <mergeCell ref="D41:L41"/>
    <mergeCell ref="D42:L42"/>
    <mergeCell ref="D32:E32"/>
    <mergeCell ref="D33:E33"/>
    <mergeCell ref="O16:S16"/>
    <mergeCell ref="D18:E18"/>
    <mergeCell ref="D19:E19"/>
    <mergeCell ref="B38:S38"/>
    <mergeCell ref="B2:D2"/>
    <mergeCell ref="D14:E14"/>
    <mergeCell ref="D34:E34"/>
    <mergeCell ref="D25:E25"/>
    <mergeCell ref="D26:E26"/>
    <mergeCell ref="D27:E27"/>
    <mergeCell ref="D28:E28"/>
    <mergeCell ref="B13:S13"/>
    <mergeCell ref="D15:E15"/>
    <mergeCell ref="D16:E16"/>
    <mergeCell ref="P2:Q2"/>
    <mergeCell ref="E3:O3"/>
    <mergeCell ref="F9:K9"/>
    <mergeCell ref="P9:R9"/>
    <mergeCell ref="R14:R15"/>
    <mergeCell ref="F14:M14"/>
    <mergeCell ref="F15:M15"/>
    <mergeCell ref="M7:O7"/>
    <mergeCell ref="J4:L4"/>
    <mergeCell ref="D22:E22"/>
    <mergeCell ref="D23:E23"/>
    <mergeCell ref="D24:E24"/>
    <mergeCell ref="D20:E20"/>
    <mergeCell ref="D21:E21"/>
    <mergeCell ref="F22:M22"/>
    <mergeCell ref="F20:M20"/>
    <mergeCell ref="F19:M19"/>
    <mergeCell ref="F18:M18"/>
    <mergeCell ref="F17:M17"/>
    <mergeCell ref="F21:M21"/>
    <mergeCell ref="O14:Q15"/>
    <mergeCell ref="F16:M16"/>
    <mergeCell ref="D17:E17"/>
    <mergeCell ref="F27:M27"/>
    <mergeCell ref="F23:M23"/>
    <mergeCell ref="F33:M33"/>
    <mergeCell ref="F32:M32"/>
    <mergeCell ref="F31:M31"/>
    <mergeCell ref="F30:M30"/>
    <mergeCell ref="F29:M29"/>
    <mergeCell ref="F26:M26"/>
    <mergeCell ref="F25:M25"/>
    <mergeCell ref="F24:M24"/>
    <mergeCell ref="Q39:S39"/>
    <mergeCell ref="M39:O39"/>
    <mergeCell ref="M41:O41"/>
    <mergeCell ref="M42:O42"/>
    <mergeCell ref="M43:O43"/>
  </mergeCells>
  <printOptions horizontalCentered="1" verticalCentered="1"/>
  <pageMargins left="0.39370078740157483" right="0" top="0.55118110236220474" bottom="0" header="0.31496062992125984" footer="0.31496062992125984"/>
  <pageSetup paperSize="9" orientation="portrait" r:id="rId1"/>
  <ignoredErrors>
    <ignoredError sqref="P47" formula="1"/>
  </ignoredError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D77F8B-D026-4424-B8EE-0CE5BBA555D6}">
  <sheetPr codeName="Hoja5">
    <tabColor rgb="FFFFFF00"/>
  </sheetPr>
  <dimension ref="A1:AF134"/>
  <sheetViews>
    <sheetView showGridLines="0" showRowColHeaders="0" zoomScale="130" zoomScaleNormal="130" workbookViewId="0">
      <selection activeCell="U38" sqref="U38"/>
    </sheetView>
  </sheetViews>
  <sheetFormatPr baseColWidth="10" defaultColWidth="0" defaultRowHeight="0" customHeight="1" zeroHeight="1" x14ac:dyDescent="0.3"/>
  <cols>
    <col min="1" max="1" width="3.77734375" customWidth="1"/>
    <col min="2" max="2" width="1" customWidth="1"/>
    <col min="3" max="3" width="7.109375" customWidth="1"/>
    <col min="4" max="4" width="11.21875" customWidth="1"/>
    <col min="5" max="5" width="8.44140625" customWidth="1"/>
    <col min="6" max="6" width="7.77734375" customWidth="1"/>
    <col min="7" max="9" width="1.109375" customWidth="1"/>
    <col min="10" max="11" width="6.109375" customWidth="1"/>
    <col min="12" max="12" width="8.33203125" customWidth="1"/>
    <col min="13" max="13" width="2.109375" customWidth="1"/>
    <col min="14" max="14" width="0.44140625" customWidth="1"/>
    <col min="15" max="15" width="7.33203125" customWidth="1"/>
    <col min="16" max="16" width="0.6640625" customWidth="1"/>
    <col min="17" max="17" width="2.5546875" customWidth="1"/>
    <col min="18" max="18" width="2.44140625" customWidth="1"/>
    <col min="19" max="19" width="2.33203125" customWidth="1"/>
    <col min="20" max="20" width="0.6640625" customWidth="1"/>
    <col min="21" max="21" width="7.33203125" customWidth="1"/>
    <col min="22" max="23" width="0.44140625" customWidth="1"/>
    <col min="24" max="24" width="5.109375" customWidth="1"/>
    <col min="25" max="25" width="2.44140625" customWidth="1"/>
    <col min="26" max="26" width="2.88671875" customWidth="1"/>
    <col min="27" max="27" width="0.5546875" customWidth="1"/>
    <col min="28" max="28" width="3" customWidth="1"/>
    <col min="29" max="29" width="5.21875" hidden="1" customWidth="1"/>
    <col min="30" max="30" width="29" hidden="1" customWidth="1"/>
    <col min="31" max="32" width="19.88671875" hidden="1" customWidth="1"/>
  </cols>
  <sheetData>
    <row r="1" spans="1:28" ht="7.8" customHeight="1" x14ac:dyDescent="0.3"/>
    <row r="2" spans="1:28" ht="30.6" customHeight="1" x14ac:dyDescent="0.4">
      <c r="A2" s="94" t="s">
        <v>724</v>
      </c>
      <c r="B2" s="390"/>
      <c r="C2" s="389"/>
      <c r="D2" s="389"/>
      <c r="E2" s="177"/>
      <c r="F2" s="422" t="s">
        <v>734</v>
      </c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177"/>
      <c r="U2" s="386" t="s">
        <v>692</v>
      </c>
      <c r="V2" s="386"/>
      <c r="W2" s="343"/>
      <c r="X2" s="185">
        <f>IFERROR(IF(A2&lt;&gt;"",VLOOKUP($A$2,'GENERACIÓN ÓRDENES'!A16:B5014,2,0),""),"")</f>
        <v>7</v>
      </c>
      <c r="Y2" s="214"/>
      <c r="Z2" s="214"/>
      <c r="AA2" s="178"/>
    </row>
    <row r="3" spans="1:28" ht="16.8" customHeight="1" x14ac:dyDescent="0.3">
      <c r="B3" s="141"/>
      <c r="C3" s="142"/>
      <c r="D3" s="142"/>
      <c r="E3" s="416" t="s">
        <v>735</v>
      </c>
      <c r="F3" s="416"/>
      <c r="G3" s="416"/>
      <c r="H3" s="416"/>
      <c r="I3" s="416"/>
      <c r="J3" s="416"/>
      <c r="K3" s="416"/>
      <c r="L3" s="416"/>
      <c r="M3" s="416"/>
      <c r="N3" s="416"/>
      <c r="O3" s="416"/>
      <c r="P3" s="416"/>
      <c r="Q3" s="416"/>
      <c r="R3" s="416"/>
      <c r="S3" s="416"/>
      <c r="T3" s="416"/>
      <c r="U3" s="416"/>
      <c r="V3" s="142"/>
      <c r="W3" s="142"/>
      <c r="X3" s="142"/>
      <c r="Y3" s="142"/>
      <c r="Z3" s="142"/>
      <c r="AA3" s="143"/>
    </row>
    <row r="4" spans="1:28" ht="10.8" customHeight="1" x14ac:dyDescent="0.3">
      <c r="B4" s="144"/>
      <c r="C4" s="215"/>
      <c r="D4" s="215"/>
      <c r="E4" s="145"/>
      <c r="F4" s="145"/>
      <c r="G4" s="145"/>
      <c r="H4" s="145"/>
      <c r="I4" s="145"/>
      <c r="J4" s="397" t="str">
        <f>IFERROR(VLOOKUP(F11,Datos!V9:W13,2,0),"")</f>
        <v>Cada: Año</v>
      </c>
      <c r="K4" s="397"/>
      <c r="L4" s="397"/>
      <c r="M4" s="145"/>
      <c r="N4" s="145"/>
      <c r="O4" s="145"/>
      <c r="P4" s="145"/>
      <c r="Q4" s="145"/>
      <c r="R4" s="145"/>
      <c r="S4" s="145"/>
      <c r="T4" s="145"/>
      <c r="U4" s="181"/>
      <c r="V4" s="180"/>
      <c r="W4" s="180"/>
      <c r="X4" s="180"/>
      <c r="Y4" s="145"/>
      <c r="Z4" s="145"/>
      <c r="AA4" s="146"/>
      <c r="AB4" s="99"/>
    </row>
    <row r="5" spans="1:28" ht="3" customHeight="1" x14ac:dyDescent="0.4">
      <c r="B5" s="338"/>
      <c r="C5" s="99"/>
      <c r="D5" s="99"/>
      <c r="E5" s="99"/>
      <c r="F5" s="99"/>
      <c r="G5" s="99"/>
      <c r="H5" s="339"/>
      <c r="I5" s="339"/>
      <c r="J5" s="339"/>
      <c r="K5" s="99"/>
      <c r="L5" s="99"/>
      <c r="M5" s="99"/>
      <c r="N5" s="340"/>
      <c r="O5" s="340"/>
      <c r="P5" s="340"/>
      <c r="Q5" s="340"/>
      <c r="R5" s="340"/>
      <c r="S5" s="340"/>
      <c r="T5" s="340"/>
      <c r="U5" s="103"/>
      <c r="V5" s="99"/>
      <c r="W5" s="99"/>
      <c r="X5" s="341"/>
      <c r="Y5" s="341"/>
      <c r="Z5" s="341"/>
      <c r="AA5" s="342"/>
      <c r="AB5" s="99"/>
    </row>
    <row r="6" spans="1:28" ht="17.399999999999999" customHeight="1" x14ac:dyDescent="0.3">
      <c r="B6" s="105"/>
      <c r="C6" s="99"/>
      <c r="D6" s="99"/>
      <c r="E6" s="99"/>
      <c r="F6" s="99"/>
      <c r="G6" s="99"/>
      <c r="H6" s="139"/>
      <c r="I6" s="139"/>
      <c r="J6" s="139"/>
      <c r="K6" s="99"/>
      <c r="L6" s="99"/>
      <c r="M6" s="99"/>
      <c r="N6" s="100"/>
      <c r="O6" s="100"/>
      <c r="P6" s="100"/>
      <c r="Q6" s="100"/>
      <c r="R6" s="418" t="s">
        <v>732</v>
      </c>
      <c r="S6" s="418"/>
      <c r="T6" s="418"/>
      <c r="U6" s="418"/>
      <c r="V6" s="419" t="s">
        <v>733</v>
      </c>
      <c r="W6" s="419"/>
      <c r="X6" s="419"/>
      <c r="Y6" s="419"/>
      <c r="Z6" s="419"/>
      <c r="AA6" s="157"/>
      <c r="AB6" s="99"/>
    </row>
    <row r="7" spans="1:28" ht="17.399999999999999" customHeight="1" x14ac:dyDescent="0.3">
      <c r="B7" s="105"/>
      <c r="C7" s="132"/>
      <c r="D7" s="132"/>
      <c r="E7" s="164" t="s">
        <v>671</v>
      </c>
      <c r="F7" s="163" t="str">
        <f>IFERROR(VLOOKUP($A$2,'GENERACIÓN ÓRDENES'!A16:C5014,3,0),"")</f>
        <v>CO05</v>
      </c>
      <c r="G7" s="136"/>
      <c r="H7" s="139"/>
      <c r="I7" s="139"/>
      <c r="J7" s="139"/>
      <c r="K7" s="99"/>
      <c r="L7" s="132"/>
      <c r="M7" s="132"/>
      <c r="N7" s="132"/>
      <c r="O7" s="421" t="s">
        <v>672</v>
      </c>
      <c r="P7" s="421"/>
      <c r="Q7" s="421"/>
      <c r="R7" s="417">
        <f>IFERROR(VLOOKUP($A$2,'GENERACIÓN ÓRDENES'!A16:L5014,12,0),"")</f>
        <v>43762</v>
      </c>
      <c r="S7" s="417"/>
      <c r="T7" s="417"/>
      <c r="U7" s="417"/>
      <c r="V7" s="420">
        <f>IFERROR(VLOOKUP($A$2,'GENERACIÓN ÓRDENES'!A16:M5014,13,0),"")</f>
        <v>0.50486111111111109</v>
      </c>
      <c r="W7" s="420"/>
      <c r="X7" s="420"/>
      <c r="Y7" s="420"/>
      <c r="Z7" s="420"/>
      <c r="AA7" s="157"/>
      <c r="AB7" s="99"/>
    </row>
    <row r="8" spans="1:28" ht="3" customHeight="1" x14ac:dyDescent="0.3">
      <c r="B8" s="105"/>
      <c r="C8" s="99"/>
      <c r="D8" s="99"/>
      <c r="E8" s="99"/>
      <c r="F8" s="136"/>
      <c r="G8" s="136"/>
      <c r="H8" s="139"/>
      <c r="I8" s="139"/>
      <c r="J8" s="139"/>
      <c r="K8" s="99"/>
      <c r="L8" s="99"/>
      <c r="M8" s="99"/>
      <c r="N8" s="164"/>
      <c r="O8" s="164"/>
      <c r="P8" s="164"/>
      <c r="Q8" s="164"/>
      <c r="R8" s="164"/>
      <c r="S8" s="164"/>
      <c r="T8" s="164"/>
      <c r="U8" s="164"/>
      <c r="V8" s="139"/>
      <c r="W8" s="139"/>
      <c r="X8" s="99"/>
      <c r="Y8" s="136"/>
      <c r="Z8" s="136"/>
      <c r="AA8" s="157"/>
      <c r="AB8" s="99"/>
    </row>
    <row r="9" spans="1:28" ht="17.399999999999999" customHeight="1" x14ac:dyDescent="0.3">
      <c r="B9" s="158"/>
      <c r="C9" s="103"/>
      <c r="D9" s="99"/>
      <c r="E9" s="164" t="s">
        <v>670</v>
      </c>
      <c r="F9" s="384" t="str">
        <f>IFERROR(VLOOKUP($A$2,'GENERACIÓN ÓRDENES'!A16:D5014,4,0),"")</f>
        <v>Compresor de aire</v>
      </c>
      <c r="G9" s="384"/>
      <c r="H9" s="384"/>
      <c r="I9" s="384"/>
      <c r="J9" s="384"/>
      <c r="K9" s="384"/>
      <c r="L9" s="150"/>
      <c r="M9" s="150"/>
      <c r="N9" s="101"/>
      <c r="O9" s="101"/>
      <c r="P9" s="101"/>
      <c r="Q9" s="101"/>
      <c r="R9" s="101"/>
      <c r="S9" s="101"/>
      <c r="T9" s="101"/>
      <c r="U9" s="164"/>
      <c r="V9" s="384"/>
      <c r="W9" s="384"/>
      <c r="X9" s="384"/>
      <c r="Y9" s="384"/>
      <c r="Z9" s="163"/>
      <c r="AA9" s="157"/>
      <c r="AB9" s="105"/>
    </row>
    <row r="10" spans="1:28" ht="3" customHeight="1" x14ac:dyDescent="0.3">
      <c r="B10" s="158"/>
      <c r="C10" s="103"/>
      <c r="D10" s="99"/>
      <c r="E10" s="103"/>
      <c r="F10" s="136"/>
      <c r="G10" s="136"/>
      <c r="H10" s="139"/>
      <c r="I10" s="139"/>
      <c r="J10" s="139"/>
      <c r="K10" s="99"/>
      <c r="L10" s="99"/>
      <c r="M10" s="99"/>
      <c r="N10" s="101"/>
      <c r="O10" s="424" t="s">
        <v>698</v>
      </c>
      <c r="P10" s="424"/>
      <c r="Q10" s="424"/>
      <c r="R10" s="424"/>
      <c r="S10" s="424"/>
      <c r="T10" s="424"/>
      <c r="U10" s="424"/>
      <c r="V10" s="414" t="str">
        <f>IFERROR(IF($AB$11="Caldera de agua calienteDiaria",'Plan predictivo'!Q4,IF($AB$11="Caldera de agua calienteSemestral",'Plan predictivo'!Q5,IF($AB$11="Caldera de agua calienteAnual",'Plan predictivo'!Q6,IF($AB$11="Compresor de aireDiaria",'Plan predictivo'!Q45,IF($AB$11="Compresor de aireSemestral",'Plan predictivo'!Q46,IF($AB$11="Compresor de aireAnual",'Plan predictivo'!Q47,"")))))),"")</f>
        <v>0,31 h</v>
      </c>
      <c r="W10" s="414"/>
      <c r="X10" s="414"/>
      <c r="Y10" s="414"/>
      <c r="Z10" s="212"/>
      <c r="AA10" s="157"/>
      <c r="AB10" s="105"/>
    </row>
    <row r="11" spans="1:28" ht="17.399999999999999" customHeight="1" x14ac:dyDescent="0.3">
      <c r="B11" s="105"/>
      <c r="C11" s="164"/>
      <c r="D11" s="99"/>
      <c r="E11" s="164" t="s">
        <v>697</v>
      </c>
      <c r="F11" s="163" t="str">
        <f>IFERROR(VLOOKUP($A$2,'GENERACIÓN ÓRDENES'!A16:K5014,11,0),"")</f>
        <v>Anual</v>
      </c>
      <c r="G11" s="148"/>
      <c r="H11" s="148"/>
      <c r="I11" s="148"/>
      <c r="J11" s="148"/>
      <c r="K11" s="148"/>
      <c r="L11" s="99"/>
      <c r="M11" s="99"/>
      <c r="N11" s="101"/>
      <c r="O11" s="424"/>
      <c r="P11" s="424"/>
      <c r="Q11" s="424"/>
      <c r="R11" s="424"/>
      <c r="S11" s="424"/>
      <c r="T11" s="424"/>
      <c r="U11" s="424"/>
      <c r="V11" s="414"/>
      <c r="W11" s="414"/>
      <c r="X11" s="414"/>
      <c r="Y11" s="414"/>
      <c r="Z11" s="212"/>
      <c r="AA11" s="157"/>
      <c r="AB11" s="94" t="str">
        <f>CONCATENATE(F9,F11)</f>
        <v>Compresor de aireAnual</v>
      </c>
    </row>
    <row r="12" spans="1:28" ht="3.6" customHeight="1" x14ac:dyDescent="0.3">
      <c r="B12" s="108"/>
      <c r="C12" s="109"/>
      <c r="D12" s="109"/>
      <c r="E12" s="109"/>
      <c r="F12" s="109"/>
      <c r="G12" s="109"/>
      <c r="H12" s="109"/>
      <c r="I12" s="109"/>
      <c r="J12" s="109"/>
      <c r="K12" s="109"/>
      <c r="L12" s="109"/>
      <c r="M12" s="109"/>
      <c r="N12" s="109"/>
      <c r="O12" s="109"/>
      <c r="P12" s="109"/>
      <c r="Q12" s="109"/>
      <c r="R12" s="213"/>
      <c r="S12" s="213"/>
      <c r="T12" s="213"/>
      <c r="U12" s="213"/>
      <c r="V12" s="109"/>
      <c r="W12" s="109"/>
      <c r="X12" s="109"/>
      <c r="Y12" s="109"/>
      <c r="Z12" s="109"/>
      <c r="AA12" s="118"/>
      <c r="AB12" s="99"/>
    </row>
    <row r="13" spans="1:28" ht="19.8" customHeight="1" x14ac:dyDescent="0.3">
      <c r="B13" s="373" t="s">
        <v>726</v>
      </c>
      <c r="C13" s="374"/>
      <c r="D13" s="374"/>
      <c r="E13" s="374"/>
      <c r="F13" s="374"/>
      <c r="G13" s="374"/>
      <c r="H13" s="374"/>
      <c r="I13" s="374"/>
      <c r="J13" s="374"/>
      <c r="K13" s="374"/>
      <c r="L13" s="374"/>
      <c r="M13" s="374"/>
      <c r="N13" s="374"/>
      <c r="O13" s="374"/>
      <c r="P13" s="374"/>
      <c r="Q13" s="374"/>
      <c r="R13" s="374"/>
      <c r="S13" s="374"/>
      <c r="T13" s="374"/>
      <c r="U13" s="374"/>
      <c r="V13" s="374"/>
      <c r="W13" s="374"/>
      <c r="X13" s="374"/>
      <c r="Y13" s="374"/>
      <c r="Z13" s="374"/>
      <c r="AA13" s="375"/>
      <c r="AB13" s="99"/>
    </row>
    <row r="14" spans="1:28" ht="14.4" customHeight="1" x14ac:dyDescent="0.3">
      <c r="B14" s="216"/>
      <c r="C14" s="218" t="s">
        <v>22</v>
      </c>
      <c r="D14" s="405" t="s">
        <v>21</v>
      </c>
      <c r="E14" s="412"/>
      <c r="F14" s="405" t="s">
        <v>727</v>
      </c>
      <c r="G14" s="413"/>
      <c r="H14" s="413"/>
      <c r="I14" s="413"/>
      <c r="J14" s="413"/>
      <c r="K14" s="413"/>
      <c r="L14" s="413"/>
      <c r="M14" s="412"/>
      <c r="N14" s="228"/>
      <c r="O14" s="229" t="s">
        <v>728</v>
      </c>
      <c r="P14" s="228"/>
      <c r="Q14" s="409" t="s">
        <v>729</v>
      </c>
      <c r="R14" s="409"/>
      <c r="S14" s="409"/>
      <c r="T14" s="228"/>
      <c r="U14" s="229" t="s">
        <v>730</v>
      </c>
      <c r="V14" s="219"/>
      <c r="W14" s="130"/>
      <c r="X14" s="411" t="str">
        <f>IF(F11="Semestral","Valor",IF(F11="Anual","Valor",""))</f>
        <v>Valor</v>
      </c>
      <c r="Y14" s="411"/>
      <c r="Z14" s="411"/>
      <c r="AA14" s="227"/>
    </row>
    <row r="15" spans="1:28" ht="3" customHeight="1" x14ac:dyDescent="0.3">
      <c r="B15" s="105"/>
      <c r="C15" s="205"/>
      <c r="D15" s="205"/>
      <c r="E15" s="205"/>
      <c r="F15" s="205"/>
      <c r="G15" s="205"/>
      <c r="H15" s="205"/>
      <c r="I15" s="205"/>
      <c r="J15" s="205"/>
      <c r="K15" s="205"/>
      <c r="L15" s="205"/>
      <c r="M15" s="205"/>
      <c r="N15" s="204"/>
      <c r="O15" s="209"/>
      <c r="P15" s="204"/>
      <c r="Q15" s="204"/>
      <c r="R15" s="204"/>
      <c r="S15" s="204"/>
      <c r="T15" s="204"/>
      <c r="U15" s="210"/>
      <c r="AA15" s="120"/>
    </row>
    <row r="16" spans="1:28" ht="24" customHeight="1" x14ac:dyDescent="0.3">
      <c r="B16" s="105"/>
      <c r="C16" s="206" t="str">
        <f>IF($AB$11="Caldera de agua calienteDiaria",'Plan predictivo'!E4,IF($AB$11="Caldera de agua calienteSemestral",'Plan predictivo'!E19,IF($AB$11="Caldera de agua calienteAnual",'Plan predictivo'!E19,IF($AB$11="Compresor de aireDiaria",'Plan predictivo'!E45,IF($AB$11="Compresor de aireSemestral",'Plan predictivo'!E60,IF($AB$11="Compresor de aireAnual",'Plan predictivo'!E60,""))))))</f>
        <v>PCO02</v>
      </c>
      <c r="D16" s="396" t="str">
        <f>IF($AB$11="Caldera de agua calienteDiaria",'Plan predictivo'!C4,IF($AB$11="Caldera de agua calienteSemestral",'Plan predictivo'!C19,IF($AB$11="Caldera de agua calienteAnual",'Plan predictivo'!C19,IF($AB$11="Compresor de aireDiaria",'Plan predictivo'!C45,IF($AB$11="Compresor de aireSemestral",'Plan predictivo'!C60,IF($AB$11="Compresor de aireAnual",'Plan predictivo'!C60,""))))))</f>
        <v>Eléctrico</v>
      </c>
      <c r="E16" s="396"/>
      <c r="F16" s="415" t="str">
        <f>IF($AB$11="Caldera de agua calienteDiaria",'Plan predictivo'!D4,IF($AB$11="Caldera de agua calienteSemestral",'Plan predictivo'!D19,IF($AB$11="Caldera de agua calienteAnual",'Plan predictivo'!D19,IF($AB$11="Compresor de aireDiaria",'Plan predictivo'!D45,IF($AB$11="Compresor de aireSemestral",'Plan predictivo'!D60,IF($AB$11="Compresor de aireAnual",'Plan predictivo'!D60,""))))))</f>
        <v>Tensión de alimentación eléctrica</v>
      </c>
      <c r="G16" s="415"/>
      <c r="H16" s="415"/>
      <c r="I16" s="415"/>
      <c r="J16" s="415"/>
      <c r="K16" s="415"/>
      <c r="L16" s="415"/>
      <c r="M16" s="415"/>
      <c r="N16" s="184"/>
      <c r="O16" s="206"/>
      <c r="P16" s="184"/>
      <c r="Q16" s="396"/>
      <c r="R16" s="396"/>
      <c r="S16" s="396"/>
      <c r="T16" s="184"/>
      <c r="U16" s="99"/>
      <c r="X16" s="423" t="str">
        <f>IF(F16="Tensión de alimentación eléctrica","V","")</f>
        <v>V</v>
      </c>
      <c r="Y16" s="423"/>
      <c r="Z16" s="423"/>
      <c r="AA16" s="107"/>
    </row>
    <row r="17" spans="2:27" ht="3" customHeight="1" x14ac:dyDescent="0.3">
      <c r="B17" s="105"/>
      <c r="C17" s="206"/>
      <c r="D17" s="184"/>
      <c r="E17" s="184"/>
      <c r="F17" s="206"/>
      <c r="G17" s="206"/>
      <c r="H17" s="206"/>
      <c r="I17" s="206"/>
      <c r="J17" s="206"/>
      <c r="K17" s="206"/>
      <c r="L17" s="206"/>
      <c r="M17" s="206"/>
      <c r="N17" s="184"/>
      <c r="O17" s="184"/>
      <c r="P17" s="184"/>
      <c r="Q17" s="184"/>
      <c r="R17" s="184"/>
      <c r="S17" s="184"/>
      <c r="T17" s="184"/>
      <c r="AA17" s="120"/>
    </row>
    <row r="18" spans="2:27" ht="24" customHeight="1" x14ac:dyDescent="0.3">
      <c r="B18" s="105"/>
      <c r="C18" s="206" t="str">
        <f>IF($AB$11="Caldera de agua calienteDiaria",'Plan predictivo'!E5,IF($AB$11="Caldera de agua calienteSemestral",'Plan predictivo'!E20,IF($AB$11="Caldera de agua calienteAnual",'Plan predictivo'!E20,IF($AB$11="Compresor de aireDiaria",'Plan predictivo'!E46,IF($AB$11="Compresor de aireSemestral",'Plan predictivo'!E61,IF($AB$11="Compresor de aireAnual",'Plan predictivo'!E61,""))))))</f>
        <v>PCO19</v>
      </c>
      <c r="D18" s="396" t="str">
        <f>IF($AB$11="Caldera de agua calienteDiaria",'Plan predictivo'!C5,IF($AB$11="Caldera de agua calienteSemestral",'Plan predictivo'!C20,IF($AB$11="Caldera de agua calienteAnual",'Plan predictivo'!C20,IF($AB$11="Compresor de aireDiaria",'Plan predictivo'!C46,IF($AB$11="Compresor de aireSemestral",'Plan predictivo'!C61,IF($AB$11="Compresor de aireAnual",'Plan predictivo'!C61,""))))))</f>
        <v>Deposito y salida de aire</v>
      </c>
      <c r="E18" s="396"/>
      <c r="F18" s="415" t="str">
        <f>IF($AB$11="Caldera de agua calienteDiaria",'Plan predictivo'!D5,IF($AB$11="Caldera de agua calienteSemestral",'Plan predictivo'!D20,IF($AB$11="Caldera de agua calienteAnual",'Plan predictivo'!D20,IF($AB$11="Compresor de aireDiaria",'Plan predictivo'!D46,IF($AB$11="Compresor de aireSemestral",'Plan predictivo'!D61,IF($AB$11="Compresor de aireAnual",'Plan predictivo'!D61,""))))))</f>
        <v>Resistencia de termorresistencia a 20º</v>
      </c>
      <c r="G18" s="415"/>
      <c r="H18" s="415"/>
      <c r="I18" s="415"/>
      <c r="J18" s="415"/>
      <c r="K18" s="415"/>
      <c r="L18" s="415"/>
      <c r="M18" s="415"/>
      <c r="N18" s="184"/>
      <c r="O18" s="184"/>
      <c r="P18" s="184"/>
      <c r="Q18" s="396"/>
      <c r="R18" s="396"/>
      <c r="S18" s="396"/>
      <c r="T18" s="184"/>
      <c r="X18" s="410" t="str">
        <f>IF(F18="Resistencia de termorresistencia a 20º","Ω","")</f>
        <v>Ω</v>
      </c>
      <c r="Y18" s="410"/>
      <c r="Z18" s="410"/>
      <c r="AA18" s="120"/>
    </row>
    <row r="19" spans="2:27" ht="3" customHeight="1" x14ac:dyDescent="0.3">
      <c r="B19" s="105"/>
      <c r="C19" s="206"/>
      <c r="D19" s="184"/>
      <c r="E19" s="184"/>
      <c r="F19" s="206"/>
      <c r="G19" s="206"/>
      <c r="H19" s="206"/>
      <c r="I19" s="206"/>
      <c r="J19" s="206"/>
      <c r="K19" s="206"/>
      <c r="L19" s="206"/>
      <c r="M19" s="206"/>
      <c r="N19" s="184"/>
      <c r="O19" s="184"/>
      <c r="P19" s="184"/>
      <c r="Q19" s="184"/>
      <c r="R19" s="184"/>
      <c r="S19" s="184"/>
      <c r="T19" s="184"/>
      <c r="AA19" s="120"/>
    </row>
    <row r="20" spans="2:27" ht="24" customHeight="1" x14ac:dyDescent="0.3">
      <c r="B20" s="105"/>
      <c r="C20" s="206" t="str">
        <f>IF($AB$11="Caldera de agua calienteDiaria",'Plan predictivo'!E6,IF($AB$11="Caldera de agua calienteSemestral",'Plan predictivo'!E21,IF($AB$11="Caldera de agua calienteAnual",'Plan predictivo'!E21,IF($AB$11="Compresor de aireDiaria",'Plan predictivo'!E47,IF($AB$11="Compresor de aireAnual",'Plan predictivo'!E62,"")))))</f>
        <v>PCO08</v>
      </c>
      <c r="D20" s="396" t="str">
        <f>IF($AB$11="Caldera de agua calienteDiaria",'Plan predictivo'!C6,IF($AB$11="Caldera de agua calienteSemestral",'Plan predictivo'!C21,IF($AB$11="Caldera de agua calienteAnual",'Plan predictivo'!C21,IF($AB$11="Compresor de aireDiaria",'Plan predictivo'!C47,IF($AB$11="Compresor de aireAnual",'Plan predictivo'!C62,"")))))</f>
        <v>Grupo compresor</v>
      </c>
      <c r="E20" s="396"/>
      <c r="F20" s="415" t="str">
        <f>IF($AB$11="Caldera de agua calienteDiaria",'Plan predictivo'!D6,IF($AB$11="Caldera de agua calienteSemestral",'Plan predictivo'!D21,IF($AB$11="Caldera de agua calienteAnual",'Plan predictivo'!D21,IF($AB$11="Compresor de aireDiaria",'Plan predictivo'!D47,IF($AB$11="Compresor de aireAnual",'Plan predictivo'!D62,"")))))</f>
        <v>Resistencia de aislamiento a tierra de los devanados del motor eléctrico</v>
      </c>
      <c r="G20" s="415"/>
      <c r="H20" s="415"/>
      <c r="I20" s="415"/>
      <c r="J20" s="415"/>
      <c r="K20" s="415"/>
      <c r="L20" s="415"/>
      <c r="M20" s="415"/>
      <c r="N20" s="184"/>
      <c r="O20" s="184"/>
      <c r="P20" s="184"/>
      <c r="Q20" s="396"/>
      <c r="R20" s="396"/>
      <c r="S20" s="396"/>
      <c r="T20" s="184"/>
      <c r="X20" s="410" t="str">
        <f>IF(F20="Resistencia de aislamiento a tierra de los devanados del motor eléctrico","MΩ","")</f>
        <v>MΩ</v>
      </c>
      <c r="Y20" s="410"/>
      <c r="Z20" s="410"/>
      <c r="AA20" s="120"/>
    </row>
    <row r="21" spans="2:27" ht="3" customHeight="1" x14ac:dyDescent="0.3">
      <c r="B21" s="105"/>
      <c r="C21" s="206"/>
      <c r="D21" s="184"/>
      <c r="E21" s="184"/>
      <c r="F21" s="206"/>
      <c r="G21" s="206"/>
      <c r="H21" s="206"/>
      <c r="I21" s="206"/>
      <c r="J21" s="206"/>
      <c r="K21" s="206"/>
      <c r="L21" s="206"/>
      <c r="M21" s="206"/>
      <c r="N21" s="184"/>
      <c r="O21" s="184"/>
      <c r="P21" s="184"/>
      <c r="Q21" s="184"/>
      <c r="R21" s="184"/>
      <c r="S21" s="184"/>
      <c r="T21" s="184"/>
      <c r="AA21" s="120"/>
    </row>
    <row r="22" spans="2:27" ht="24" customHeight="1" x14ac:dyDescent="0.3">
      <c r="B22" s="105"/>
      <c r="C22" s="206" t="str">
        <f>IF($AB$11="Caldera de agua calienteDiaria",'Plan predictivo'!E7,IF($AB$11="Caldera de agua calienteSemestral",'Plan predictivo'!E22,IF($AB$11="Caldera de agua calienteAnual",'Plan predictivo'!E22,IF($AB$11="Compresor de aireDiaria",'Plan predictivo'!E48,IF($AB$11="Compresor de aireAnual",'Plan predictivo'!E63,"")))))</f>
        <v>PCO09</v>
      </c>
      <c r="D22" s="396" t="str">
        <f>IF($AB$11="Caldera de agua calienteDiaria",'Plan predictivo'!C7,IF($AB$11="Caldera de agua calienteSemestral",'Plan predictivo'!C22,IF($AB$11="Caldera de agua calienteAnual",'Plan predictivo'!C22,IF($AB$11="Compresor de aireDiaria",'Plan predictivo'!C48,IF($AB$11="Compresor de aireAnual",'Plan predictivo'!C63,"")))))</f>
        <v>Grupo compresor</v>
      </c>
      <c r="E22" s="396"/>
      <c r="F22" s="415" t="str">
        <f>IF($AB$11="Caldera de agua calienteDiaria",'Plan predictivo'!D7,IF($AB$11="Caldera de agua calienteSemestral",'Plan predictivo'!D22,IF($AB$11="Caldera de agua calienteAnual",'Plan predictivo'!D22,IF($AB$11="Compresor de aireDiaria",'Plan predictivo'!D48,IF($AB$11="Compresor de aireAnual",'Plan predictivo'!D63,"")))))</f>
        <v>Estado del ventilador</v>
      </c>
      <c r="G22" s="415"/>
      <c r="H22" s="415"/>
      <c r="I22" s="415"/>
      <c r="J22" s="415"/>
      <c r="K22" s="415"/>
      <c r="L22" s="415"/>
      <c r="M22" s="415"/>
      <c r="N22" s="184"/>
      <c r="O22" s="184"/>
      <c r="P22" s="184"/>
      <c r="Q22" s="396"/>
      <c r="R22" s="396"/>
      <c r="S22" s="396"/>
      <c r="T22" s="184"/>
      <c r="X22" s="410"/>
      <c r="Y22" s="410"/>
      <c r="Z22" s="410"/>
      <c r="AA22" s="120"/>
    </row>
    <row r="23" spans="2:27" ht="3" customHeight="1" x14ac:dyDescent="0.3">
      <c r="B23" s="105"/>
      <c r="C23" s="206"/>
      <c r="D23" s="184"/>
      <c r="E23" s="184"/>
      <c r="F23" s="206"/>
      <c r="G23" s="206"/>
      <c r="H23" s="206"/>
      <c r="I23" s="206"/>
      <c r="J23" s="206"/>
      <c r="K23" s="206"/>
      <c r="L23" s="206"/>
      <c r="M23" s="206"/>
      <c r="N23" s="184"/>
      <c r="O23" s="184"/>
      <c r="P23" s="184"/>
      <c r="Q23" s="184"/>
      <c r="R23" s="184"/>
      <c r="S23" s="184"/>
      <c r="T23" s="184"/>
      <c r="AA23" s="120"/>
    </row>
    <row r="24" spans="2:27" ht="24" customHeight="1" x14ac:dyDescent="0.3">
      <c r="B24" s="105"/>
      <c r="C24" s="206" t="str">
        <f>IF($AB$11="Caldera de agua calienteDiaria",'Plan predictivo'!E8,IF($AB$11="Caldera de agua calienteSemestral",'Plan predictivo'!E23,IF($AB$11="Caldera de agua calienteAnual",'Plan predictivo'!E23,IF($AB$11="Compresor de aireDiaria",'Plan predictivo'!E49,IF($AB$11="Compresor de aireAnual",'Plan predictivo'!E64,"")))))</f>
        <v>PCO10</v>
      </c>
      <c r="D24" s="396" t="str">
        <f>IF($AB$11="Caldera de agua calienteDiaria",'Plan predictivo'!C8,IF($AB$11="Caldera de agua calienteSemestral",'Plan predictivo'!C23,IF($AB$11="Caldera de agua calienteAnual",'Plan predictivo'!C23,IF($AB$11="Compresor de aireDiaria",'Plan predictivo'!C49,IF($AB$11="Compresor de aireAnual",'Plan predictivo'!C64,"")))))</f>
        <v>Grupo compresor</v>
      </c>
      <c r="E24" s="396"/>
      <c r="F24" s="415" t="str">
        <f>IF($AB$11="Caldera de agua calienteDiaria",'Plan predictivo'!D8,IF($AB$11="Caldera de agua calienteSemestral",'Plan predictivo'!D23,IF($AB$11="Caldera de agua calienteAnual",'Plan predictivo'!D23,IF($AB$11="Compresor de aireDiaria",'Plan predictivo'!D49,IF($AB$11="Compresor de aireAnual",'Plan predictivo'!D64,"")))))</f>
        <v>Capacitancia del condensador</v>
      </c>
      <c r="G24" s="415"/>
      <c r="H24" s="415"/>
      <c r="I24" s="415"/>
      <c r="J24" s="415"/>
      <c r="K24" s="415"/>
      <c r="L24" s="415"/>
      <c r="M24" s="415"/>
      <c r="N24" s="184"/>
      <c r="O24" s="184"/>
      <c r="P24" s="184"/>
      <c r="Q24" s="396"/>
      <c r="R24" s="396"/>
      <c r="S24" s="396"/>
      <c r="T24" s="184"/>
      <c r="X24" s="410" t="str">
        <f>IF(F24="Resistencia del termopar","Ω",IF(F24="Capacitancia del condensador","µF",""))</f>
        <v>µF</v>
      </c>
      <c r="Y24" s="410"/>
      <c r="Z24" s="410"/>
      <c r="AA24" s="120"/>
    </row>
    <row r="25" spans="2:27" ht="3" customHeight="1" x14ac:dyDescent="0.3">
      <c r="B25" s="105"/>
      <c r="C25" s="206"/>
      <c r="D25" s="184"/>
      <c r="E25" s="184"/>
      <c r="F25" s="206"/>
      <c r="G25" s="206"/>
      <c r="H25" s="206"/>
      <c r="I25" s="206"/>
      <c r="J25" s="206"/>
      <c r="K25" s="206"/>
      <c r="L25" s="206"/>
      <c r="M25" s="206"/>
      <c r="N25" s="184"/>
      <c r="O25" s="184"/>
      <c r="P25" s="184"/>
      <c r="Q25" s="184"/>
      <c r="R25" s="184"/>
      <c r="S25" s="184"/>
      <c r="T25" s="184"/>
      <c r="AA25" s="120"/>
    </row>
    <row r="26" spans="2:27" ht="24" customHeight="1" x14ac:dyDescent="0.3">
      <c r="B26" s="105"/>
      <c r="C26" s="206" t="str">
        <f>IF($AB$11="Caldera de agua calienteDiaria",'Plan predictivo'!E9,IF($AB$11="Caldera de agua calienteSemestral",'Plan predictivo'!E24,IF($AB$11="Caldera de agua calienteAnual",'Plan predictivo'!E24,IF($AB$11="Compresor de aireDiaria",'Plan predictivo'!E50,""))))</f>
        <v/>
      </c>
      <c r="D26" s="396" t="str">
        <f>IF($AB$11="Caldera de agua calienteDiaria",'Plan predictivo'!C9,IF($AB$11="Caldera de agua calienteSemestral",'Plan predictivo'!C24,IF($AB$11="Caldera de agua calienteAnual",'Plan predictivo'!C24,IF($AB$11="Compresor de aireDiaria",'Plan predictivo'!C50,""))))</f>
        <v/>
      </c>
      <c r="E26" s="396"/>
      <c r="F26" s="415" t="str">
        <f>IF($AB$11="Caldera de agua calienteDiaria",'Plan predictivo'!D9,IF($AB$11="Caldera de agua calienteSemestral",'Plan predictivo'!D24,IF($AB$11="Caldera de agua calienteAnual",'Plan predictivo'!D24,IF($AB$11="Compresor de aireDiaria",'Plan predictivo'!D50,""))))</f>
        <v/>
      </c>
      <c r="G26" s="415"/>
      <c r="H26" s="415"/>
      <c r="I26" s="415"/>
      <c r="J26" s="415"/>
      <c r="K26" s="415"/>
      <c r="L26" s="415"/>
      <c r="M26" s="415"/>
      <c r="N26" s="184"/>
      <c r="O26" s="184"/>
      <c r="P26" s="184"/>
      <c r="Q26" s="396"/>
      <c r="R26" s="396"/>
      <c r="S26" s="396"/>
      <c r="T26" s="184"/>
      <c r="X26" s="410"/>
      <c r="Y26" s="410"/>
      <c r="Z26" s="410"/>
      <c r="AA26" s="120"/>
    </row>
    <row r="27" spans="2:27" ht="3" customHeight="1" x14ac:dyDescent="0.3">
      <c r="B27" s="105"/>
      <c r="C27" s="206"/>
      <c r="D27" s="184"/>
      <c r="E27" s="184"/>
      <c r="F27" s="206"/>
      <c r="G27" s="206"/>
      <c r="H27" s="206"/>
      <c r="I27" s="206"/>
      <c r="J27" s="206"/>
      <c r="K27" s="206"/>
      <c r="L27" s="206"/>
      <c r="M27" s="206"/>
      <c r="N27" s="184"/>
      <c r="O27" s="184"/>
      <c r="P27" s="184"/>
      <c r="Q27" s="184"/>
      <c r="R27" s="184"/>
      <c r="S27" s="184"/>
      <c r="T27" s="184"/>
      <c r="AA27" s="120"/>
    </row>
    <row r="28" spans="2:27" ht="24" customHeight="1" x14ac:dyDescent="0.3">
      <c r="B28" s="105"/>
      <c r="C28" s="206" t="str">
        <f>IF($AB$11="Caldera de agua calienteDiaria",'Plan predictivo'!E10,IF($AB$11="Caldera de agua calienteSemestral",'Plan predictivo'!E25,IF($AB$11="Caldera de agua calienteAnual",'Plan predictivo'!E25,IF($AB$11="Compresor de aireDiaria",'Plan predictivo'!E51,""))))</f>
        <v/>
      </c>
      <c r="D28" s="396" t="str">
        <f>IF($AB$11="Caldera de agua calienteDiaria",'Plan predictivo'!C10,IF($AB$11="Caldera de agua calienteSemestral",'Plan predictivo'!C25,IF($AB$11="Caldera de agua calienteAnual",'Plan predictivo'!C25,IF($AB$11="Compresor de aireDiaria",'Plan predictivo'!C51,""))))</f>
        <v/>
      </c>
      <c r="E28" s="396"/>
      <c r="F28" s="415" t="str">
        <f>IF($AB$11="Caldera de agua calienteDiaria",'Plan predictivo'!D10,IF($AB$11="Caldera de agua calienteSemestral",'Plan predictivo'!D25,IF($AB$11="Caldera de agua calienteAnual",'Plan predictivo'!D25,IF($AB$11="Compresor de aireDiaria",'Plan predictivo'!D51,""))))</f>
        <v/>
      </c>
      <c r="G28" s="415"/>
      <c r="H28" s="415"/>
      <c r="I28" s="415"/>
      <c r="J28" s="415"/>
      <c r="K28" s="415"/>
      <c r="L28" s="415"/>
      <c r="M28" s="415"/>
      <c r="N28" s="184"/>
      <c r="O28" s="184"/>
      <c r="P28" s="184"/>
      <c r="Q28" s="396"/>
      <c r="R28" s="396"/>
      <c r="S28" s="396"/>
      <c r="T28" s="184"/>
      <c r="X28" s="410"/>
      <c r="Y28" s="410"/>
      <c r="Z28" s="410"/>
      <c r="AA28" s="120"/>
    </row>
    <row r="29" spans="2:27" ht="3" customHeight="1" x14ac:dyDescent="0.3">
      <c r="B29" s="105"/>
      <c r="C29" s="206"/>
      <c r="D29" s="184"/>
      <c r="E29" s="184"/>
      <c r="F29" s="206"/>
      <c r="G29" s="206"/>
      <c r="H29" s="206"/>
      <c r="I29" s="206"/>
      <c r="J29" s="206"/>
      <c r="K29" s="206"/>
      <c r="L29" s="206"/>
      <c r="M29" s="206"/>
      <c r="N29" s="184"/>
      <c r="O29" s="184"/>
      <c r="P29" s="184"/>
      <c r="Q29" s="184"/>
      <c r="R29" s="184"/>
      <c r="S29" s="184"/>
      <c r="T29" s="184"/>
      <c r="AA29" s="120"/>
    </row>
    <row r="30" spans="2:27" ht="24" customHeight="1" x14ac:dyDescent="0.3">
      <c r="B30" s="105"/>
      <c r="C30" s="206" t="str">
        <f>IF($AB$11="Caldera de agua calienteDiaria",'Plan predictivo'!E11,IF($AB$11="Caldera de agua calienteSemestral",'Plan predictivo'!E26,IF($AB$11="Caldera de agua calienteAnual",'Plan predictivo'!E26,IF($AB$11="Compresor de aireDiaria",'Plan predictivo'!E52,""))))</f>
        <v/>
      </c>
      <c r="D30" s="396" t="str">
        <f>IF($AB$11="Caldera de agua calienteDiaria",'Plan predictivo'!C11,IF($AB$11="Caldera de agua calienteSemestral",'Plan predictivo'!C26,IF($AB$11="Caldera de agua calienteAnual",'Plan predictivo'!C26,IF($AB$11="Compresor de aireDiaria",'Plan predictivo'!C52,""))))</f>
        <v/>
      </c>
      <c r="E30" s="396"/>
      <c r="F30" s="415" t="str">
        <f>IF($AB$11="Caldera de agua calienteDiaria",'Plan predictivo'!D11,IF($AB$11="Caldera de agua calienteSemestral",'Plan predictivo'!D26,IF($AB$11="Caldera de agua calienteAnual",'Plan predictivo'!D26,IF($AB$11="Compresor de aireDiaria",'Plan predictivo'!D52,""))))</f>
        <v/>
      </c>
      <c r="G30" s="415"/>
      <c r="H30" s="415"/>
      <c r="I30" s="415"/>
      <c r="J30" s="415"/>
      <c r="K30" s="415"/>
      <c r="L30" s="415"/>
      <c r="M30" s="415"/>
      <c r="N30" s="184"/>
      <c r="O30" s="184"/>
      <c r="P30" s="184"/>
      <c r="Q30" s="396"/>
      <c r="R30" s="396"/>
      <c r="S30" s="396"/>
      <c r="T30" s="184"/>
      <c r="X30" s="410" t="str">
        <f>IF(F30="Resistencia del termopar","Ω","")</f>
        <v/>
      </c>
      <c r="Y30" s="410"/>
      <c r="Z30" s="410"/>
      <c r="AA30" s="120"/>
    </row>
    <row r="31" spans="2:27" ht="3" customHeight="1" x14ac:dyDescent="0.3">
      <c r="B31" s="105"/>
      <c r="C31" s="206"/>
      <c r="D31" s="184"/>
      <c r="E31" s="184"/>
      <c r="F31" s="206"/>
      <c r="G31" s="206"/>
      <c r="H31" s="206"/>
      <c r="I31" s="206"/>
      <c r="J31" s="206"/>
      <c r="K31" s="206"/>
      <c r="L31" s="206"/>
      <c r="M31" s="206"/>
      <c r="N31" s="184"/>
      <c r="O31" s="184"/>
      <c r="P31" s="184"/>
      <c r="Q31" s="184"/>
      <c r="R31" s="184"/>
      <c r="S31" s="184"/>
      <c r="T31" s="184"/>
      <c r="AA31" s="120"/>
    </row>
    <row r="32" spans="2:27" ht="24" customHeight="1" x14ac:dyDescent="0.3">
      <c r="B32" s="105"/>
      <c r="C32" s="206" t="str">
        <f>IF($AB$11="Caldera de agua calienteDiaria",'Plan predictivo'!E12,IF($AB$11="Caldera de agua calienteSemestral",'Plan predictivo'!E27,IF($AB$11="Caldera de agua calienteAnual",'Plan predictivo'!E27,IF($AB$11="Compresor de aireDiaria",'Plan predictivo'!E53,""))))</f>
        <v/>
      </c>
      <c r="D32" s="396" t="str">
        <f>IF($AB$11="Caldera de agua calienteDiaria",'Plan predictivo'!C12,IF($AB$11="Caldera de agua calienteSemestral",'Plan predictivo'!C27,IF($AB$11="Caldera de agua calienteAnual",'Plan predictivo'!C27,IF($AB$11="Compresor de aireDiaria",'Plan predictivo'!C53,""))))</f>
        <v/>
      </c>
      <c r="E32" s="396"/>
      <c r="F32" s="415" t="str">
        <f>IF($AB$11="Caldera de agua calienteDiaria",'Plan predictivo'!D12,IF($AB$11="Caldera de agua calienteSemestral",'Plan predictivo'!D27,IF($AB$11="Caldera de agua calienteAnual",'Plan predictivo'!D27,IF($AB$11="Compresor de aireDiaria",'Plan predictivo'!D53,""))))</f>
        <v/>
      </c>
      <c r="G32" s="415"/>
      <c r="H32" s="415"/>
      <c r="I32" s="415"/>
      <c r="J32" s="415"/>
      <c r="K32" s="415"/>
      <c r="L32" s="415"/>
      <c r="M32" s="415"/>
      <c r="N32" s="184"/>
      <c r="O32" s="184"/>
      <c r="P32" s="184"/>
      <c r="Q32" s="396"/>
      <c r="R32" s="396"/>
      <c r="S32" s="396"/>
      <c r="T32" s="184"/>
      <c r="U32" s="182"/>
      <c r="V32" s="182"/>
      <c r="W32" s="182"/>
      <c r="X32" s="410"/>
      <c r="Y32" s="410"/>
      <c r="Z32" s="410"/>
      <c r="AA32" s="120"/>
    </row>
    <row r="33" spans="1:28" ht="3" customHeight="1" x14ac:dyDescent="0.3">
      <c r="B33" s="105"/>
      <c r="C33" s="206"/>
      <c r="D33" s="184"/>
      <c r="E33" s="184"/>
      <c r="F33" s="184"/>
      <c r="G33" s="184"/>
      <c r="H33" s="184"/>
      <c r="I33" s="184"/>
      <c r="J33" s="184"/>
      <c r="K33" s="184"/>
      <c r="L33" s="184"/>
      <c r="M33" s="184"/>
      <c r="N33" s="184"/>
      <c r="O33" s="184"/>
      <c r="P33" s="184"/>
      <c r="Q33" s="184"/>
      <c r="R33" s="184"/>
      <c r="S33" s="184"/>
      <c r="T33" s="184"/>
      <c r="U33" s="182"/>
      <c r="V33" s="182"/>
      <c r="W33" s="182"/>
      <c r="X33" s="165"/>
      <c r="Y33" s="165"/>
      <c r="Z33" s="165"/>
      <c r="AA33" s="120"/>
    </row>
    <row r="34" spans="1:28" ht="24" customHeight="1" x14ac:dyDescent="0.3">
      <c r="B34" s="105"/>
      <c r="C34" s="206" t="str">
        <f>IF($AB$11="Caldera de agua calienteDiaria",'Plan predictivo'!E13,IF($AB$11="Caldera de agua calienteSemestral",'Plan predictivo'!E28,IF($AB$11="Caldera de agua calienteAnual",'Plan predictivo'!E28,IF($AB$11="Compresor de aireDiaria",'Plan predictivo'!E54,""))))</f>
        <v/>
      </c>
      <c r="D34" s="396" t="str">
        <f>IF($AB$11="Caldera de agua calienteDiaria",'Plan predictivo'!C13,IF($AB$11="Caldera de agua calienteSemestral",'Plan predictivo'!C28,IF($AB$11="Caldera de agua calienteAnual",'Plan predictivo'!C28,IF($AB$11="Compresor de aireDiaria",'Plan predictivo'!C54,""))))</f>
        <v/>
      </c>
      <c r="E34" s="396"/>
      <c r="F34" s="415" t="str">
        <f>IF($AB$11="Caldera de agua calienteDiaria",'Plan predictivo'!D13,IF($AB$11="Caldera de agua calienteSemestral",'Plan predictivo'!D28,IF($AB$11="Caldera de agua calienteAnual",'Plan predictivo'!D28,IF($AB$11="Compresor de aireDiaria",'Plan predictivo'!D54,""))))</f>
        <v/>
      </c>
      <c r="G34" s="415"/>
      <c r="H34" s="415"/>
      <c r="I34" s="415"/>
      <c r="J34" s="415"/>
      <c r="K34" s="415"/>
      <c r="L34" s="415"/>
      <c r="M34" s="415"/>
      <c r="N34" s="184"/>
      <c r="O34" s="184"/>
      <c r="P34" s="184"/>
      <c r="Q34" s="396"/>
      <c r="R34" s="396"/>
      <c r="S34" s="396"/>
      <c r="T34" s="184"/>
      <c r="U34" s="182"/>
      <c r="V34" s="182"/>
      <c r="W34" s="182"/>
      <c r="X34" s="410"/>
      <c r="Y34" s="410"/>
      <c r="Z34" s="410"/>
      <c r="AA34" s="120"/>
    </row>
    <row r="35" spans="1:28" ht="3" customHeight="1" x14ac:dyDescent="0.3">
      <c r="B35" s="125"/>
      <c r="C35" s="206"/>
      <c r="D35" s="184"/>
      <c r="E35" s="184"/>
      <c r="F35" s="184"/>
      <c r="G35" s="184"/>
      <c r="H35" s="184"/>
      <c r="I35" s="184"/>
      <c r="J35" s="184"/>
      <c r="K35" s="184"/>
      <c r="L35" s="184"/>
      <c r="M35" s="184"/>
      <c r="N35" s="184"/>
      <c r="O35" s="184"/>
      <c r="P35" s="184"/>
      <c r="Q35" s="184"/>
      <c r="R35" s="184"/>
      <c r="S35" s="184"/>
      <c r="T35" s="184"/>
      <c r="U35" s="175"/>
      <c r="V35" s="175"/>
      <c r="W35" s="175"/>
      <c r="X35" s="175"/>
      <c r="Y35" s="175"/>
      <c r="Z35" s="175"/>
      <c r="AA35" s="120"/>
    </row>
    <row r="36" spans="1:28" ht="24" customHeight="1" x14ac:dyDescent="0.3">
      <c r="B36" s="125"/>
      <c r="C36" s="206" t="str">
        <f>IF($AB$11="Caldera de agua calienteDiaria",'Plan predictivo'!E14,IF($AB$11="Caldera de agua calienteSemestral",'Plan predictivo'!E29,IF($AB$11="Caldera de agua calienteAnual",'Plan predictivo'!E29,IF($AB$11="Compresor de aireDiaria",'Plan predictivo'!E55,""))))</f>
        <v/>
      </c>
      <c r="D36" s="396" t="str">
        <f>IF($AB$11="Caldera de agua calienteDiaria",'Plan predictivo'!C14,IF($AB$11="Caldera de agua calienteSemestral",'Plan predictivo'!C29,IF($AB$11="Caldera de agua calienteAnual",'Plan predictivo'!C29,IF($AB$11="Compresor de aireDiaria",'Plan predictivo'!C55,""))))</f>
        <v/>
      </c>
      <c r="E36" s="396"/>
      <c r="F36" s="415" t="str">
        <f>IF($AB$11="Caldera de agua calienteDiaria",'Plan predictivo'!D14,IF($AB$11="Caldera de agua calienteSemestral",'Plan predictivo'!D29,IF($AB$11="Caldera de agua calienteAnual",'Plan predictivo'!D29,IF($AB$11="Compresor de aireDiaria",'Plan predictivo'!D55,""))))</f>
        <v/>
      </c>
      <c r="G36" s="415"/>
      <c r="H36" s="415"/>
      <c r="I36" s="415"/>
      <c r="J36" s="415"/>
      <c r="K36" s="415"/>
      <c r="L36" s="415"/>
      <c r="M36" s="415"/>
      <c r="N36" s="184"/>
      <c r="O36" s="184"/>
      <c r="P36" s="184"/>
      <c r="Q36" s="396"/>
      <c r="R36" s="396"/>
      <c r="S36" s="396"/>
      <c r="T36" s="184"/>
      <c r="U36" s="208"/>
      <c r="V36" s="208"/>
      <c r="W36" s="208"/>
      <c r="X36" s="410" t="str">
        <f>IF(F36="Resistencia del termopar","Ω","")</f>
        <v/>
      </c>
      <c r="Y36" s="410"/>
      <c r="Z36" s="410"/>
      <c r="AA36" s="120"/>
    </row>
    <row r="37" spans="1:28" ht="3" customHeight="1" x14ac:dyDescent="0.3">
      <c r="B37" s="125"/>
      <c r="C37" s="206"/>
      <c r="D37" s="184"/>
      <c r="E37" s="184"/>
      <c r="F37" s="184"/>
      <c r="G37" s="184"/>
      <c r="H37" s="184"/>
      <c r="I37" s="184"/>
      <c r="J37" s="184"/>
      <c r="K37" s="184"/>
      <c r="L37" s="184"/>
      <c r="M37" s="184"/>
      <c r="N37" s="184"/>
      <c r="O37" s="184"/>
      <c r="P37" s="184"/>
      <c r="Q37" s="184"/>
      <c r="R37" s="184"/>
      <c r="S37" s="184"/>
      <c r="T37" s="184"/>
      <c r="U37" s="175"/>
      <c r="V37" s="175"/>
      <c r="W37" s="175"/>
      <c r="X37" s="175"/>
      <c r="Y37" s="175"/>
      <c r="Z37" s="175"/>
      <c r="AA37" s="120"/>
    </row>
    <row r="38" spans="1:28" ht="24" customHeight="1" x14ac:dyDescent="0.3">
      <c r="B38" s="125"/>
      <c r="C38" s="206" t="str">
        <f>IF($AB$11="Caldera de agua calienteDiaria",'Plan predictivo'!E15,IF($AB$11="Caldera de agua calienteSemestral",'Plan predictivo'!E30,IF($AB$11="Caldera de agua calienteAnual",'Plan predictivo'!E30,IF($AB$11="Compresor de aireDiaria",'Plan predictivo'!E56,""))))</f>
        <v/>
      </c>
      <c r="D38" s="396" t="str">
        <f>IF($AB$11="Caldera de agua calienteDiaria",'Plan predictivo'!C15,IF($AB$11="Caldera de agua calienteSemestral",'Plan predictivo'!C30,IF($AB$11="Caldera de agua calienteAnual",'Plan predictivo'!C30,IF($AB$11="Compresor de aireDiaria",'Plan predictivo'!C56,""))))</f>
        <v/>
      </c>
      <c r="E38" s="396"/>
      <c r="F38" s="415" t="str">
        <f>IF($AB$11="Caldera de agua calienteDiaria",'Plan predictivo'!D15,IF($AB$11="Caldera de agua calienteSemestral",'Plan predictivo'!D30,IF($AB$11="Caldera de agua calienteAnual",'Plan predictivo'!D30,IF($AB$11="Compresor de aireDiaria",'Plan predictivo'!D56,""))))</f>
        <v/>
      </c>
      <c r="G38" s="415"/>
      <c r="H38" s="415"/>
      <c r="I38" s="415"/>
      <c r="J38" s="415"/>
      <c r="K38" s="415"/>
      <c r="L38" s="415"/>
      <c r="M38" s="415"/>
      <c r="N38" s="184"/>
      <c r="O38" s="184"/>
      <c r="P38" s="184"/>
      <c r="Q38" s="396"/>
      <c r="R38" s="396"/>
      <c r="S38" s="396"/>
      <c r="T38" s="184"/>
      <c r="U38" s="175"/>
      <c r="V38" s="175"/>
      <c r="W38" s="175"/>
      <c r="X38" s="410"/>
      <c r="Y38" s="410"/>
      <c r="Z38" s="410"/>
      <c r="AA38" s="120"/>
    </row>
    <row r="39" spans="1:28" ht="3" customHeight="1" x14ac:dyDescent="0.3">
      <c r="B39" s="125"/>
      <c r="C39" s="206"/>
      <c r="D39" s="184"/>
      <c r="E39" s="184"/>
      <c r="F39" s="184"/>
      <c r="G39" s="184"/>
      <c r="H39" s="184"/>
      <c r="I39" s="184"/>
      <c r="J39" s="184"/>
      <c r="K39" s="184"/>
      <c r="L39" s="184"/>
      <c r="M39" s="184"/>
      <c r="N39" s="184"/>
      <c r="O39" s="184"/>
      <c r="P39" s="184"/>
      <c r="Q39" s="184"/>
      <c r="R39" s="184"/>
      <c r="S39" s="184"/>
      <c r="T39" s="184"/>
      <c r="U39" s="175"/>
      <c r="V39" s="175"/>
      <c r="W39" s="175"/>
      <c r="X39" s="175"/>
      <c r="Y39" s="175"/>
      <c r="Z39" s="175"/>
      <c r="AA39" s="120"/>
    </row>
    <row r="40" spans="1:28" ht="24" customHeight="1" x14ac:dyDescent="0.3">
      <c r="A40" s="99"/>
      <c r="B40" s="125"/>
      <c r="C40" s="206" t="str">
        <f>IF($AB$11="Caldera de agua calienteDiaria",'Plan predictivo'!E16,IF($AB$11="Caldera de agua calienteSemestral",'Plan predictivo'!E31,IF($AB$11="Caldera de agua calienteAnual",'Plan predictivo'!E31,IF($AB$11="Compresor de aireDiaria",'Plan predictivo'!E57,""))))</f>
        <v/>
      </c>
      <c r="D40" s="396" t="str">
        <f>IF($AB$11="Caldera de agua calienteDiaria",'Plan predictivo'!C16,IF($AB$11="Caldera de agua calienteSemestral",'Plan predictivo'!C31,IF($AB$11="Caldera de agua calienteAnual",'Plan predictivo'!C31,IF($AB$11="Compresor de aireDiaria",'Plan predictivo'!C57,""))))</f>
        <v/>
      </c>
      <c r="E40" s="396"/>
      <c r="F40" s="415" t="str">
        <f>IF($AB$11="Caldera de agua calienteDiaria",'Plan predictivo'!D16,IF($AB$11="Caldera de agua calienteSemestral",'Plan predictivo'!D31,IF($AB$11="Caldera de agua calienteAnual",'Plan predictivo'!D31,IF($AB$11="Compresor de aireDiaria",'Plan predictivo'!D57,""))))</f>
        <v/>
      </c>
      <c r="G40" s="415"/>
      <c r="H40" s="415"/>
      <c r="I40" s="415"/>
      <c r="J40" s="415"/>
      <c r="K40" s="415"/>
      <c r="L40" s="415"/>
      <c r="M40" s="415"/>
      <c r="N40" s="184"/>
      <c r="O40" s="184"/>
      <c r="P40" s="184"/>
      <c r="Q40" s="396"/>
      <c r="R40" s="396"/>
      <c r="S40" s="396"/>
      <c r="T40" s="184"/>
      <c r="U40" s="175"/>
      <c r="V40" s="175"/>
      <c r="W40" s="175"/>
      <c r="X40" s="410" t="str">
        <f>IF(F40="Resistencia del termopar","Ω","")</f>
        <v/>
      </c>
      <c r="Y40" s="410"/>
      <c r="Z40" s="410"/>
      <c r="AA40" s="120"/>
      <c r="AB40" s="99"/>
    </row>
    <row r="41" spans="1:28" ht="3" customHeight="1" x14ac:dyDescent="0.3">
      <c r="A41" s="99"/>
      <c r="B41" s="125"/>
      <c r="C41" s="206"/>
      <c r="D41" s="184"/>
      <c r="E41" s="184"/>
      <c r="F41" s="184"/>
      <c r="G41" s="184"/>
      <c r="H41" s="184"/>
      <c r="I41" s="184"/>
      <c r="J41" s="184"/>
      <c r="K41" s="184"/>
      <c r="L41" s="184"/>
      <c r="M41" s="184"/>
      <c r="N41" s="184"/>
      <c r="O41" s="184"/>
      <c r="P41" s="184"/>
      <c r="Q41" s="184"/>
      <c r="R41" s="184"/>
      <c r="S41" s="184"/>
      <c r="T41" s="184"/>
      <c r="U41" s="175"/>
      <c r="V41" s="175"/>
      <c r="W41" s="175"/>
      <c r="X41" s="175"/>
      <c r="Y41" s="175"/>
      <c r="Z41" s="175"/>
      <c r="AA41" s="120"/>
      <c r="AB41" s="99"/>
    </row>
    <row r="42" spans="1:28" ht="24" customHeight="1" x14ac:dyDescent="0.3">
      <c r="A42" s="99"/>
      <c r="B42" s="125"/>
      <c r="C42" s="206" t="str">
        <f>IF($AB$11="Caldera de agua calienteDiaria",'Plan predictivo'!E17,IF($AB$11="Caldera de agua calienteSemestral",'Plan predictivo'!E32,IF($AB$11="Caldera de agua calienteAnual",'Plan predictivo'!E32,IF($AB$11="Compresor de aireDiaria",'Plan predictivo'!E58,""))))</f>
        <v/>
      </c>
      <c r="D42" s="396" t="str">
        <f>IF($AB$11="Caldera de agua calienteDiaria",'Plan predictivo'!C17,IF($AB$11="Caldera de agua calienteSemestral",'Plan predictivo'!C32,IF($AB$11="Caldera de agua calienteAnual",'Plan predictivo'!C32,IF($AB$11="Compresor de aireDiaria",'Plan predictivo'!C58,""))))</f>
        <v/>
      </c>
      <c r="E42" s="396"/>
      <c r="F42" s="415" t="str">
        <f>IF($AB$11="Caldera de agua calienteDiaria",'Plan predictivo'!D17,IF($AB$11="Caldera de agua calienteSemestral",'Plan predictivo'!D32,IF($AB$11="Caldera de agua calienteAnual",'Plan predictivo'!D32,IF($AB$11="Compresor de aireDiaria",'Plan predictivo'!D58,""))))</f>
        <v/>
      </c>
      <c r="G42" s="415"/>
      <c r="H42" s="415"/>
      <c r="I42" s="415"/>
      <c r="J42" s="415"/>
      <c r="K42" s="415"/>
      <c r="L42" s="415"/>
      <c r="M42" s="415"/>
      <c r="N42" s="184"/>
      <c r="O42" s="184"/>
      <c r="P42" s="184"/>
      <c r="Q42" s="396"/>
      <c r="R42" s="396"/>
      <c r="S42" s="396"/>
      <c r="T42" s="184"/>
      <c r="U42" s="175"/>
      <c r="V42" s="175"/>
      <c r="W42" s="175"/>
      <c r="X42" s="410"/>
      <c r="Y42" s="410"/>
      <c r="Z42" s="410"/>
      <c r="AA42" s="120"/>
      <c r="AB42" s="99"/>
    </row>
    <row r="43" spans="1:28" ht="3" customHeight="1" x14ac:dyDescent="0.3">
      <c r="A43" s="99"/>
      <c r="B43" s="125"/>
      <c r="C43" s="206"/>
      <c r="D43" s="184"/>
      <c r="E43" s="184"/>
      <c r="F43" s="184"/>
      <c r="G43" s="184"/>
      <c r="H43" s="184"/>
      <c r="I43" s="184"/>
      <c r="J43" s="184"/>
      <c r="K43" s="184"/>
      <c r="L43" s="184"/>
      <c r="M43" s="184"/>
      <c r="N43" s="184"/>
      <c r="O43" s="184"/>
      <c r="P43" s="184"/>
      <c r="Q43" s="184"/>
      <c r="R43" s="184"/>
      <c r="S43" s="184"/>
      <c r="T43" s="184"/>
      <c r="U43" s="175"/>
      <c r="V43" s="175"/>
      <c r="W43" s="175"/>
      <c r="X43" s="175"/>
      <c r="Y43" s="175"/>
      <c r="Z43" s="175"/>
      <c r="AA43" s="120"/>
      <c r="AB43" s="99"/>
    </row>
    <row r="44" spans="1:28" ht="24" customHeight="1" x14ac:dyDescent="0.3">
      <c r="A44" s="99"/>
      <c r="B44" s="125"/>
      <c r="C44" s="206" t="str">
        <f>IF($AB$11="Caldera de agua calienteDiaria",'Plan predictivo'!E18,IF($AB$11="Caldera de agua calienteAnual",'Plan predictivo'!E33,IF($AB$11="Compresor de aireDiaria",'Plan predictivo'!E59,"")))</f>
        <v/>
      </c>
      <c r="D44" s="396" t="str">
        <f>IF($AB$11="Caldera de agua calienteDiaria",'Plan predictivo'!C18,IF($AB$11="Caldera de agua calienteAnual",'Plan predictivo'!C33,IF($AB$11="Compresor de aireDiaria",'Plan predictivo'!C59,"")))</f>
        <v/>
      </c>
      <c r="E44" s="396"/>
      <c r="F44" s="415" t="str">
        <f>IF($AB$11="Caldera de agua calienteDiaria",'Plan predictivo'!D18,IF($AB$11="Caldera de agua calienteAnual",'Plan predictivo'!D33,IF($AB$11="Compresor de aireDiaria",'Plan predictivo'!D59,"")))</f>
        <v/>
      </c>
      <c r="G44" s="415"/>
      <c r="H44" s="415"/>
      <c r="I44" s="415"/>
      <c r="J44" s="415"/>
      <c r="K44" s="415"/>
      <c r="L44" s="415"/>
      <c r="M44" s="415"/>
      <c r="N44" s="184"/>
      <c r="O44" s="184"/>
      <c r="P44" s="184"/>
      <c r="Q44" s="396"/>
      <c r="R44" s="396"/>
      <c r="S44" s="396"/>
      <c r="T44" s="184"/>
      <c r="U44" s="175"/>
      <c r="V44" s="175"/>
      <c r="W44" s="175"/>
      <c r="X44" s="410"/>
      <c r="Y44" s="410"/>
      <c r="Z44" s="410"/>
      <c r="AA44" s="120"/>
      <c r="AB44" s="99"/>
    </row>
    <row r="45" spans="1:28" ht="3" customHeight="1" x14ac:dyDescent="0.3">
      <c r="A45" s="99"/>
      <c r="B45" s="125"/>
      <c r="C45" s="206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75"/>
      <c r="V45" s="175"/>
      <c r="W45" s="175"/>
      <c r="X45" s="175"/>
      <c r="Y45" s="175"/>
      <c r="Z45" s="175"/>
      <c r="AA45" s="120"/>
      <c r="AB45" s="99"/>
    </row>
    <row r="46" spans="1:28" ht="24" customHeight="1" x14ac:dyDescent="0.3">
      <c r="A46" s="99"/>
      <c r="B46" s="125"/>
      <c r="C46" s="206" t="str">
        <f>IF($AB$11="Caldera de agua calienteAnual",'Plan predictivo'!E34,"")</f>
        <v/>
      </c>
      <c r="D46" s="396" t="str">
        <f>IF($AB$11="Caldera de agua calienteAnual",'Plan predictivo'!C34,"")</f>
        <v/>
      </c>
      <c r="E46" s="396"/>
      <c r="F46" s="396" t="str">
        <f>IF($AB$11="Caldera de agua calienteAnual",'Plan predictivo'!D34,"")</f>
        <v/>
      </c>
      <c r="G46" s="396"/>
      <c r="H46" s="396"/>
      <c r="I46" s="396"/>
      <c r="J46" s="396"/>
      <c r="K46" s="396"/>
      <c r="L46" s="396"/>
      <c r="M46" s="396"/>
      <c r="N46" s="184"/>
      <c r="O46" s="184"/>
      <c r="P46" s="184"/>
      <c r="Q46" s="396"/>
      <c r="R46" s="396"/>
      <c r="S46" s="396"/>
      <c r="T46" s="184"/>
      <c r="U46" s="175"/>
      <c r="V46" s="175"/>
      <c r="W46" s="175"/>
      <c r="X46" s="410"/>
      <c r="Y46" s="410"/>
      <c r="Z46" s="410"/>
      <c r="AA46" s="120"/>
      <c r="AB46" s="99"/>
    </row>
    <row r="47" spans="1:28" ht="3" customHeight="1" x14ac:dyDescent="0.3">
      <c r="A47" s="99"/>
      <c r="B47" s="125"/>
      <c r="C47" s="206"/>
      <c r="D47" s="184"/>
      <c r="E47" s="184"/>
      <c r="F47" s="184"/>
      <c r="G47" s="184"/>
      <c r="H47" s="184"/>
      <c r="I47" s="184"/>
      <c r="J47" s="184"/>
      <c r="K47" s="184"/>
      <c r="L47" s="184"/>
      <c r="M47" s="184"/>
      <c r="N47" s="184"/>
      <c r="O47" s="184"/>
      <c r="P47" s="184"/>
      <c r="Q47" s="184"/>
      <c r="R47" s="184"/>
      <c r="S47" s="184"/>
      <c r="T47" s="184"/>
      <c r="U47" s="175"/>
      <c r="V47" s="175"/>
      <c r="W47" s="175"/>
      <c r="X47" s="175"/>
      <c r="Y47" s="175"/>
      <c r="Z47" s="175"/>
      <c r="AA47" s="120"/>
      <c r="AB47" s="99"/>
    </row>
    <row r="48" spans="1:28" ht="24" customHeight="1" x14ac:dyDescent="0.3">
      <c r="A48" s="99"/>
      <c r="B48" s="125"/>
      <c r="C48" s="206" t="str">
        <f>IF($AB$11="Caldera de agua calienteAnual",'Plan predictivo'!E35,"")</f>
        <v/>
      </c>
      <c r="D48" s="396" t="str">
        <f>IF($AB$11="Caldera de agua calienteAnual",'Plan predictivo'!C35,"")</f>
        <v/>
      </c>
      <c r="E48" s="396"/>
      <c r="F48" s="396" t="str">
        <f>IF($AB$11="Caldera de agua calienteAnual",'Plan predictivo'!D35,"")</f>
        <v/>
      </c>
      <c r="G48" s="396"/>
      <c r="H48" s="396"/>
      <c r="I48" s="396"/>
      <c r="J48" s="396"/>
      <c r="K48" s="396"/>
      <c r="L48" s="396"/>
      <c r="M48" s="396"/>
      <c r="N48" s="184"/>
      <c r="O48" s="184"/>
      <c r="P48" s="184"/>
      <c r="Q48" s="396"/>
      <c r="R48" s="396"/>
      <c r="S48" s="396"/>
      <c r="T48" s="184"/>
      <c r="U48" s="175"/>
      <c r="V48" s="175"/>
      <c r="W48" s="175"/>
      <c r="X48" s="410"/>
      <c r="Y48" s="410"/>
      <c r="Z48" s="410"/>
      <c r="AA48" s="120"/>
      <c r="AB48" s="99"/>
    </row>
    <row r="49" spans="1:28" ht="3" customHeight="1" x14ac:dyDescent="0.3">
      <c r="A49" s="99"/>
      <c r="B49" s="126"/>
      <c r="C49" s="176"/>
      <c r="D49" s="176"/>
      <c r="E49" s="176"/>
      <c r="F49" s="176"/>
      <c r="G49" s="176"/>
      <c r="H49" s="176"/>
      <c r="I49" s="176"/>
      <c r="J49" s="176"/>
      <c r="K49" s="176"/>
      <c r="L49" s="176"/>
      <c r="M49" s="176"/>
      <c r="N49" s="176"/>
      <c r="O49" s="176"/>
      <c r="P49" s="176"/>
      <c r="Q49" s="176"/>
      <c r="R49" s="176"/>
      <c r="S49" s="176"/>
      <c r="T49" s="176"/>
      <c r="U49" s="176"/>
      <c r="V49" s="176"/>
      <c r="W49" s="176"/>
      <c r="X49" s="176"/>
      <c r="Y49" s="176"/>
      <c r="Z49" s="176"/>
      <c r="AA49" s="121"/>
      <c r="AB49" s="99"/>
    </row>
    <row r="50" spans="1:28" ht="18.600000000000001" customHeight="1" x14ac:dyDescent="0.3">
      <c r="A50" s="99"/>
      <c r="B50" s="373" t="s">
        <v>946</v>
      </c>
      <c r="C50" s="374"/>
      <c r="D50" s="374"/>
      <c r="E50" s="374"/>
      <c r="F50" s="374"/>
      <c r="G50" s="374"/>
      <c r="H50" s="374"/>
      <c r="I50" s="374"/>
      <c r="J50" s="374"/>
      <c r="K50" s="374"/>
      <c r="L50" s="374"/>
      <c r="M50" s="374"/>
      <c r="N50" s="374"/>
      <c r="O50" s="374"/>
      <c r="P50" s="374"/>
      <c r="Q50" s="374"/>
      <c r="R50" s="374"/>
      <c r="S50" s="374"/>
      <c r="T50" s="374"/>
      <c r="U50" s="374"/>
      <c r="V50" s="374"/>
      <c r="W50" s="374"/>
      <c r="X50" s="374"/>
      <c r="Y50" s="374"/>
      <c r="Z50" s="374"/>
      <c r="AA50" s="375"/>
      <c r="AB50" s="99"/>
    </row>
    <row r="51" spans="1:28" ht="17.399999999999999" customHeight="1" x14ac:dyDescent="0.3">
      <c r="A51" s="99"/>
      <c r="B51" s="105"/>
      <c r="C51" s="129"/>
      <c r="D51" s="408"/>
      <c r="E51" s="408"/>
      <c r="F51" s="408"/>
      <c r="G51" s="408"/>
      <c r="H51" s="408"/>
      <c r="I51" s="408"/>
      <c r="J51" s="408"/>
      <c r="K51" s="408"/>
      <c r="L51" s="408"/>
      <c r="M51" s="187"/>
      <c r="N51" s="188"/>
      <c r="O51" s="188"/>
      <c r="P51" s="188"/>
      <c r="Q51" s="188"/>
      <c r="R51" s="188"/>
      <c r="S51" s="188"/>
      <c r="T51" s="188"/>
      <c r="U51" s="188"/>
      <c r="V51" s="197"/>
      <c r="W51" s="197"/>
      <c r="X51" s="130"/>
      <c r="Y51" s="130"/>
      <c r="Z51" s="130"/>
      <c r="AA51" s="107"/>
      <c r="AB51" s="99"/>
    </row>
    <row r="52" spans="1:28" ht="17.399999999999999" customHeight="1" x14ac:dyDescent="0.3">
      <c r="A52" s="99"/>
      <c r="B52" s="105"/>
      <c r="C52" s="129"/>
      <c r="D52" s="199"/>
      <c r="E52" s="199"/>
      <c r="F52" s="199"/>
      <c r="G52" s="199"/>
      <c r="H52" s="199"/>
      <c r="I52" s="199"/>
      <c r="J52" s="199"/>
      <c r="K52" s="199"/>
      <c r="L52" s="199"/>
      <c r="M52" s="200"/>
      <c r="N52" s="188"/>
      <c r="O52" s="188"/>
      <c r="P52" s="188"/>
      <c r="Q52" s="188"/>
      <c r="R52" s="188"/>
      <c r="S52" s="188"/>
      <c r="T52" s="188"/>
      <c r="U52" s="188"/>
      <c r="V52" s="197"/>
      <c r="W52" s="197"/>
      <c r="X52" s="130"/>
      <c r="Y52" s="130"/>
      <c r="Z52" s="130"/>
      <c r="AA52" s="107"/>
      <c r="AB52" s="99"/>
    </row>
    <row r="53" spans="1:28" ht="17.399999999999999" customHeight="1" x14ac:dyDescent="0.3">
      <c r="A53" s="99"/>
      <c r="B53" s="105"/>
      <c r="C53" s="129"/>
      <c r="D53" s="198"/>
      <c r="E53" s="198"/>
      <c r="F53" s="198"/>
      <c r="G53" s="198"/>
      <c r="H53" s="198"/>
      <c r="I53" s="198"/>
      <c r="J53" s="198"/>
      <c r="K53" s="198"/>
      <c r="L53" s="198"/>
      <c r="M53" s="187"/>
      <c r="N53" s="188"/>
      <c r="O53" s="188"/>
      <c r="P53" s="188"/>
      <c r="Q53" s="188"/>
      <c r="R53" s="188"/>
      <c r="S53" s="188"/>
      <c r="T53" s="188"/>
      <c r="U53" s="188"/>
      <c r="V53" s="197"/>
      <c r="W53" s="197"/>
      <c r="X53" s="130"/>
      <c r="Y53" s="130"/>
      <c r="Z53" s="130"/>
      <c r="AA53" s="107"/>
      <c r="AB53" s="99"/>
    </row>
    <row r="54" spans="1:28" ht="3.6" customHeight="1" thickBot="1" x14ac:dyDescent="0.35">
      <c r="B54" s="160"/>
      <c r="C54" s="96"/>
      <c r="D54" s="98"/>
      <c r="E54" s="161"/>
      <c r="F54" s="96"/>
      <c r="G54" s="96"/>
      <c r="H54" s="96"/>
      <c r="I54" s="96"/>
      <c r="J54" s="96"/>
      <c r="K54" s="96"/>
      <c r="L54" s="96"/>
      <c r="M54" s="96"/>
      <c r="N54" s="96"/>
      <c r="O54" s="96"/>
      <c r="P54" s="96"/>
      <c r="Q54" s="96"/>
      <c r="R54" s="96"/>
      <c r="S54" s="96"/>
      <c r="T54" s="96"/>
      <c r="U54" s="96"/>
      <c r="V54" s="96"/>
      <c r="W54" s="96"/>
      <c r="X54" s="96"/>
      <c r="Y54" s="96"/>
      <c r="Z54" s="96"/>
      <c r="AA54" s="162"/>
    </row>
    <row r="55" spans="1:28" ht="1.8" customHeight="1" thickTop="1" x14ac:dyDescent="0.3">
      <c r="B55" s="105"/>
      <c r="C55" s="99"/>
      <c r="D55" s="99"/>
      <c r="E55" s="99"/>
      <c r="F55" s="99"/>
      <c r="G55" s="107"/>
      <c r="H55" s="105"/>
      <c r="I55" s="99"/>
      <c r="J55" s="99"/>
      <c r="K55" s="99"/>
      <c r="L55" s="99"/>
      <c r="M55" s="99"/>
      <c r="N55" s="99"/>
      <c r="O55" s="99"/>
      <c r="P55" s="99"/>
      <c r="Q55" s="99"/>
      <c r="R55" s="99"/>
      <c r="S55" s="99"/>
      <c r="T55" s="99"/>
      <c r="U55" s="99"/>
      <c r="V55" s="99"/>
      <c r="W55" s="99"/>
      <c r="X55" s="99"/>
      <c r="Y55" s="99"/>
      <c r="Z55" s="99"/>
      <c r="AA55" s="107"/>
    </row>
    <row r="56" spans="1:28" ht="15.6" customHeight="1" x14ac:dyDescent="0.3">
      <c r="B56" s="105"/>
      <c r="C56" s="99"/>
      <c r="D56" s="99"/>
      <c r="E56" s="99"/>
      <c r="F56" s="99"/>
      <c r="G56" s="107"/>
      <c r="H56" s="105"/>
      <c r="I56" s="99"/>
      <c r="J56" s="99"/>
      <c r="K56" s="99"/>
      <c r="L56" s="99"/>
      <c r="M56" s="99"/>
      <c r="N56" s="99"/>
      <c r="O56" s="99"/>
      <c r="P56" s="99"/>
      <c r="Q56" s="99"/>
      <c r="R56" s="99"/>
      <c r="S56" s="425" t="s">
        <v>633</v>
      </c>
      <c r="T56" s="425"/>
      <c r="U56" s="425"/>
      <c r="V56" s="123"/>
      <c r="W56" s="123"/>
      <c r="X56" s="425" t="s">
        <v>607</v>
      </c>
      <c r="Y56" s="425"/>
      <c r="Z56" s="425"/>
      <c r="AA56" s="107"/>
    </row>
    <row r="57" spans="1:28" ht="18.600000000000001" customHeight="1" x14ac:dyDescent="0.3">
      <c r="B57" s="105"/>
      <c r="C57" s="109"/>
      <c r="D57" s="109"/>
      <c r="E57" s="109"/>
      <c r="F57" s="109"/>
      <c r="G57" s="107"/>
      <c r="H57" s="105"/>
      <c r="I57" s="99"/>
      <c r="J57" s="123"/>
      <c r="K57" s="372" t="s">
        <v>675</v>
      </c>
      <c r="L57" s="372"/>
      <c r="M57" s="372"/>
      <c r="N57" s="372"/>
      <c r="O57" s="372"/>
      <c r="P57" s="372"/>
      <c r="Q57" s="372"/>
      <c r="R57" s="372"/>
      <c r="S57" s="123"/>
      <c r="T57" s="123"/>
      <c r="U57" s="123"/>
      <c r="V57" s="123"/>
      <c r="W57" s="123"/>
      <c r="X57" s="106"/>
      <c r="Y57" s="106"/>
      <c r="Z57" s="106"/>
      <c r="AA57" s="107"/>
    </row>
    <row r="58" spans="1:28" ht="4.2" customHeight="1" x14ac:dyDescent="0.3">
      <c r="B58" s="105"/>
      <c r="C58" s="406" t="s">
        <v>666</v>
      </c>
      <c r="D58" s="406"/>
      <c r="E58" s="406"/>
      <c r="F58" s="406"/>
      <c r="G58" s="133"/>
      <c r="H58" s="105"/>
      <c r="I58" s="99"/>
      <c r="J58" s="99"/>
      <c r="K58" s="99"/>
      <c r="L58" s="99"/>
      <c r="M58" s="99"/>
      <c r="N58" s="99"/>
      <c r="O58" s="99"/>
      <c r="P58" s="99"/>
      <c r="Q58" s="99"/>
      <c r="R58" s="99"/>
      <c r="S58" s="99"/>
      <c r="T58" s="99"/>
      <c r="U58" s="95"/>
      <c r="V58" s="95"/>
      <c r="W58" s="95"/>
      <c r="X58" s="95"/>
      <c r="Y58" s="95"/>
      <c r="Z58" s="95"/>
      <c r="AA58" s="107"/>
    </row>
    <row r="59" spans="1:28" ht="22.2" customHeight="1" x14ac:dyDescent="0.3">
      <c r="B59" s="134"/>
      <c r="C59" s="406"/>
      <c r="D59" s="406"/>
      <c r="E59" s="406"/>
      <c r="F59" s="406"/>
      <c r="G59" s="133"/>
      <c r="H59" s="105"/>
      <c r="J59" s="123"/>
      <c r="K59" s="425" t="s">
        <v>676</v>
      </c>
      <c r="L59" s="425"/>
      <c r="M59" s="425"/>
      <c r="N59" s="425"/>
      <c r="O59" s="425"/>
      <c r="P59" s="425"/>
      <c r="Q59" s="425"/>
      <c r="R59" s="425"/>
      <c r="S59" s="123"/>
      <c r="T59" s="123"/>
      <c r="U59" s="123"/>
      <c r="V59" s="95"/>
      <c r="W59" s="95"/>
      <c r="X59" s="95"/>
      <c r="Y59" s="95"/>
      <c r="Z59" s="95"/>
      <c r="AA59" s="107"/>
    </row>
    <row r="60" spans="1:28" ht="2.4" customHeight="1" x14ac:dyDescent="0.3">
      <c r="B60" s="112"/>
      <c r="C60" s="113"/>
      <c r="D60" s="113"/>
      <c r="E60" s="113"/>
      <c r="F60" s="113"/>
      <c r="G60" s="114"/>
      <c r="H60" s="108"/>
      <c r="I60" s="109"/>
      <c r="J60" s="109"/>
      <c r="K60" s="109"/>
      <c r="L60" s="109"/>
      <c r="M60" s="109"/>
      <c r="N60" s="109"/>
      <c r="O60" s="109"/>
      <c r="P60" s="109"/>
      <c r="Q60" s="109"/>
      <c r="R60" s="109"/>
      <c r="S60" s="109"/>
      <c r="T60" s="109"/>
      <c r="U60" s="109"/>
      <c r="V60" s="109"/>
      <c r="W60" s="109"/>
      <c r="X60" s="110"/>
      <c r="Y60" s="110"/>
      <c r="Z60" s="110"/>
      <c r="AA60" s="111"/>
    </row>
    <row r="61" spans="1:28" ht="19.8" customHeight="1" x14ac:dyDescent="0.3">
      <c r="X61" s="97"/>
      <c r="Y61" s="97" t="s">
        <v>690</v>
      </c>
      <c r="Z61" s="97"/>
      <c r="AA61" s="97"/>
    </row>
    <row r="62" spans="1:28" ht="14.4" hidden="1" x14ac:dyDescent="0.3"/>
    <row r="63" spans="1:28" ht="14.4" hidden="1" x14ac:dyDescent="0.3"/>
    <row r="64" spans="1:28" ht="14.4" hidden="1" x14ac:dyDescent="0.3"/>
    <row r="65" ht="14.4" hidden="1" x14ac:dyDescent="0.3"/>
    <row r="66" ht="14.4" hidden="1" x14ac:dyDescent="0.3"/>
    <row r="67" ht="14.4" hidden="1" x14ac:dyDescent="0.3"/>
    <row r="68" ht="14.4" hidden="1" x14ac:dyDescent="0.3"/>
    <row r="69" ht="14.4" hidden="1" x14ac:dyDescent="0.3"/>
    <row r="70" ht="0" hidden="1" customHeight="1" x14ac:dyDescent="0.3"/>
    <row r="71" ht="0" hidden="1" customHeight="1" x14ac:dyDescent="0.3"/>
    <row r="72" ht="0" hidden="1" customHeight="1" x14ac:dyDescent="0.3"/>
    <row r="73" ht="0" hidden="1" customHeight="1" x14ac:dyDescent="0.3"/>
    <row r="74" ht="0" hidden="1" customHeight="1" x14ac:dyDescent="0.3"/>
    <row r="75" ht="0" hidden="1" customHeight="1" x14ac:dyDescent="0.3"/>
    <row r="76" ht="0" hidden="1" customHeight="1" x14ac:dyDescent="0.3"/>
    <row r="77" ht="0" hidden="1" customHeight="1" x14ac:dyDescent="0.3"/>
    <row r="78" ht="0" hidden="1" customHeight="1" x14ac:dyDescent="0.3"/>
    <row r="79" ht="0" hidden="1" customHeight="1" x14ac:dyDescent="0.3"/>
    <row r="80" ht="0" hidden="1" customHeight="1" x14ac:dyDescent="0.3"/>
    <row r="81" ht="0" hidden="1" customHeight="1" x14ac:dyDescent="0.3"/>
    <row r="82" ht="0" hidden="1" customHeight="1" x14ac:dyDescent="0.3"/>
    <row r="83" ht="0" hidden="1" customHeight="1" x14ac:dyDescent="0.3"/>
    <row r="84" ht="0" hidden="1" customHeight="1" x14ac:dyDescent="0.3"/>
    <row r="85" ht="0" hidden="1" customHeight="1" x14ac:dyDescent="0.3"/>
    <row r="86" ht="0" hidden="1" customHeight="1" x14ac:dyDescent="0.3"/>
    <row r="87" ht="0" hidden="1" customHeight="1" x14ac:dyDescent="0.3"/>
    <row r="88" ht="0" hidden="1" customHeight="1" x14ac:dyDescent="0.3"/>
    <row r="89" ht="0" hidden="1" customHeight="1" x14ac:dyDescent="0.3"/>
    <row r="90" ht="0" hidden="1" customHeight="1" x14ac:dyDescent="0.3"/>
    <row r="91" ht="0" hidden="1" customHeight="1" x14ac:dyDescent="0.3"/>
    <row r="92" ht="0" hidden="1" customHeight="1" x14ac:dyDescent="0.3"/>
    <row r="93" ht="0" hidden="1" customHeight="1" x14ac:dyDescent="0.3"/>
    <row r="94" ht="0" hidden="1" customHeight="1" x14ac:dyDescent="0.3"/>
    <row r="95" ht="0" hidden="1" customHeight="1" x14ac:dyDescent="0.3"/>
    <row r="96" ht="0" hidden="1" customHeight="1" x14ac:dyDescent="0.3"/>
    <row r="97" ht="0" hidden="1" customHeight="1" x14ac:dyDescent="0.3"/>
    <row r="98" ht="0" hidden="1" customHeight="1" x14ac:dyDescent="0.3"/>
    <row r="99" ht="0" hidden="1" customHeight="1" x14ac:dyDescent="0.3"/>
    <row r="100" ht="0" hidden="1" customHeight="1" x14ac:dyDescent="0.3"/>
    <row r="101" ht="0" hidden="1" customHeight="1" x14ac:dyDescent="0.3"/>
    <row r="102" ht="0" hidden="1" customHeight="1" x14ac:dyDescent="0.3"/>
    <row r="103" ht="0" hidden="1" customHeight="1" x14ac:dyDescent="0.3"/>
    <row r="104" ht="0" hidden="1" customHeight="1" x14ac:dyDescent="0.3"/>
    <row r="105" ht="0" hidden="1" customHeight="1" x14ac:dyDescent="0.3"/>
    <row r="106" ht="0" hidden="1" customHeight="1" x14ac:dyDescent="0.3"/>
    <row r="107" ht="0" hidden="1" customHeight="1" x14ac:dyDescent="0.3"/>
    <row r="108" ht="0" hidden="1" customHeight="1" x14ac:dyDescent="0.3"/>
    <row r="109" ht="0" hidden="1" customHeight="1" x14ac:dyDescent="0.3"/>
    <row r="110" ht="0" hidden="1" customHeight="1" x14ac:dyDescent="0.3"/>
    <row r="111" ht="0" hidden="1" customHeight="1" x14ac:dyDescent="0.3"/>
    <row r="112" ht="0" hidden="1" customHeight="1" x14ac:dyDescent="0.3"/>
    <row r="113" ht="0" hidden="1" customHeight="1" x14ac:dyDescent="0.3"/>
    <row r="114" ht="0" hidden="1" customHeight="1" x14ac:dyDescent="0.3"/>
    <row r="115" ht="0" hidden="1" customHeight="1" x14ac:dyDescent="0.3"/>
    <row r="116" ht="0" hidden="1" customHeight="1" x14ac:dyDescent="0.3"/>
    <row r="117" ht="0" hidden="1" customHeight="1" x14ac:dyDescent="0.3"/>
    <row r="118" ht="0" hidden="1" customHeight="1" x14ac:dyDescent="0.3"/>
    <row r="119" ht="0" hidden="1" customHeight="1" x14ac:dyDescent="0.3"/>
    <row r="120" ht="0" hidden="1" customHeight="1" x14ac:dyDescent="0.3"/>
    <row r="121" ht="0" hidden="1" customHeight="1" x14ac:dyDescent="0.3"/>
    <row r="122" ht="0" hidden="1" customHeight="1" x14ac:dyDescent="0.3"/>
    <row r="123" ht="0" hidden="1" customHeight="1" x14ac:dyDescent="0.3"/>
    <row r="124" ht="0" hidden="1" customHeight="1" x14ac:dyDescent="0.3"/>
    <row r="125" ht="0" hidden="1" customHeight="1" x14ac:dyDescent="0.3"/>
    <row r="126" ht="0" hidden="1" customHeight="1" x14ac:dyDescent="0.3"/>
    <row r="127" ht="0" hidden="1" customHeight="1" x14ac:dyDescent="0.3"/>
    <row r="128" ht="0" hidden="1" customHeight="1" x14ac:dyDescent="0.3"/>
    <row r="129" ht="0" hidden="1" customHeight="1" x14ac:dyDescent="0.3"/>
    <row r="130" ht="0" hidden="1" customHeight="1" x14ac:dyDescent="0.3"/>
    <row r="131" ht="0" hidden="1" customHeight="1" x14ac:dyDescent="0.3"/>
    <row r="132" ht="0" hidden="1" customHeight="1" x14ac:dyDescent="0.3"/>
    <row r="133" ht="0" hidden="1" customHeight="1" x14ac:dyDescent="0.3"/>
    <row r="134" ht="0" hidden="1" customHeight="1" x14ac:dyDescent="0.3"/>
  </sheetData>
  <mergeCells count="94">
    <mergeCell ref="D26:E26"/>
    <mergeCell ref="F26:M26"/>
    <mergeCell ref="Q32:S32"/>
    <mergeCell ref="Q30:S30"/>
    <mergeCell ref="Q18:S18"/>
    <mergeCell ref="Q20:S20"/>
    <mergeCell ref="Q22:S22"/>
    <mergeCell ref="F28:M28"/>
    <mergeCell ref="F30:M30"/>
    <mergeCell ref="D20:E20"/>
    <mergeCell ref="F20:M20"/>
    <mergeCell ref="Q28:S28"/>
    <mergeCell ref="D42:E42"/>
    <mergeCell ref="F42:M42"/>
    <mergeCell ref="D48:E48"/>
    <mergeCell ref="F48:M48"/>
    <mergeCell ref="D46:E46"/>
    <mergeCell ref="F46:M46"/>
    <mergeCell ref="D34:E34"/>
    <mergeCell ref="D36:E36"/>
    <mergeCell ref="D32:E32"/>
    <mergeCell ref="D28:E28"/>
    <mergeCell ref="D30:E30"/>
    <mergeCell ref="C58:F59"/>
    <mergeCell ref="D51:L51"/>
    <mergeCell ref="D38:E38"/>
    <mergeCell ref="F38:M38"/>
    <mergeCell ref="D40:E40"/>
    <mergeCell ref="F40:M40"/>
    <mergeCell ref="B50:AA50"/>
    <mergeCell ref="X48:Z48"/>
    <mergeCell ref="D44:E44"/>
    <mergeCell ref="F44:M44"/>
    <mergeCell ref="Q44:S44"/>
    <mergeCell ref="X44:Z44"/>
    <mergeCell ref="K59:R59"/>
    <mergeCell ref="K57:R57"/>
    <mergeCell ref="Q48:S48"/>
    <mergeCell ref="Q42:S42"/>
    <mergeCell ref="X56:Z56"/>
    <mergeCell ref="S56:U56"/>
    <mergeCell ref="D22:E22"/>
    <mergeCell ref="F22:M22"/>
    <mergeCell ref="D24:E24"/>
    <mergeCell ref="F24:M24"/>
    <mergeCell ref="X24:Z24"/>
    <mergeCell ref="X22:Z22"/>
    <mergeCell ref="Q40:S40"/>
    <mergeCell ref="Q38:S38"/>
    <mergeCell ref="Q36:S36"/>
    <mergeCell ref="Q34:S34"/>
    <mergeCell ref="Q24:S24"/>
    <mergeCell ref="F34:M34"/>
    <mergeCell ref="F36:M36"/>
    <mergeCell ref="F32:M32"/>
    <mergeCell ref="D16:E16"/>
    <mergeCell ref="D18:E18"/>
    <mergeCell ref="F18:M18"/>
    <mergeCell ref="F16:M16"/>
    <mergeCell ref="B2:D2"/>
    <mergeCell ref="E3:U3"/>
    <mergeCell ref="J4:L4"/>
    <mergeCell ref="U2:V2"/>
    <mergeCell ref="R7:U7"/>
    <mergeCell ref="R6:U6"/>
    <mergeCell ref="V6:Z6"/>
    <mergeCell ref="V7:Z7"/>
    <mergeCell ref="O7:Q7"/>
    <mergeCell ref="F2:S2"/>
    <mergeCell ref="X16:Z16"/>
    <mergeCell ref="O10:U11"/>
    <mergeCell ref="X14:Z14"/>
    <mergeCell ref="F9:K9"/>
    <mergeCell ref="V9:Y9"/>
    <mergeCell ref="B13:AA13"/>
    <mergeCell ref="D14:E14"/>
    <mergeCell ref="F14:M14"/>
    <mergeCell ref="V10:Y11"/>
    <mergeCell ref="Q16:S16"/>
    <mergeCell ref="Q14:S14"/>
    <mergeCell ref="X20:Z20"/>
    <mergeCell ref="X18:Z18"/>
    <mergeCell ref="Q46:S46"/>
    <mergeCell ref="X46:Z46"/>
    <mergeCell ref="X34:Z34"/>
    <mergeCell ref="X36:Z36"/>
    <mergeCell ref="X38:Z38"/>
    <mergeCell ref="X40:Z40"/>
    <mergeCell ref="X42:Z42"/>
    <mergeCell ref="X26:Z26"/>
    <mergeCell ref="X28:Z28"/>
    <mergeCell ref="X30:Z30"/>
    <mergeCell ref="X32:Z32"/>
    <mergeCell ref="Q26:S26"/>
  </mergeCells>
  <conditionalFormatting sqref="C33:M33 C17:F17 C19:F19 C16:D16 F16 C21:F21 C23:F23 C25:F25 C27:F27 C29:F29 C31:F31 C35:M35 C37:M37 C39:M39 C41:M41 C47:M47 D48 F48 C18 C20:D20 C22 C24 C26 C28 C30 C32 C34 C36 C38 C40 C42">
    <cfRule type="expression" dxfId="92" priority="77">
      <formula>C16&lt;&gt;""</formula>
    </cfRule>
  </conditionalFormatting>
  <conditionalFormatting sqref="O16:O42 O47:O48">
    <cfRule type="expression" dxfId="91" priority="72">
      <formula>C16&lt;&gt;""</formula>
    </cfRule>
  </conditionalFormatting>
  <conditionalFormatting sqref="Q16:S42 Q47:S48">
    <cfRule type="expression" dxfId="90" priority="71">
      <formula>C16&lt;&gt;""</formula>
    </cfRule>
  </conditionalFormatting>
  <conditionalFormatting sqref="U16:U42 U47:U48">
    <cfRule type="expression" dxfId="89" priority="70">
      <formula>C16&lt;&gt;""</formula>
    </cfRule>
  </conditionalFormatting>
  <conditionalFormatting sqref="D18">
    <cfRule type="expression" dxfId="88" priority="68">
      <formula>D18&lt;&gt;""</formula>
    </cfRule>
  </conditionalFormatting>
  <conditionalFormatting sqref="F18">
    <cfRule type="expression" dxfId="87" priority="67">
      <formula>F18&lt;&gt;""</formula>
    </cfRule>
  </conditionalFormatting>
  <conditionalFormatting sqref="X47:Z48 X16:Z42">
    <cfRule type="expression" dxfId="86" priority="78">
      <formula>X16&lt;&gt;""</formula>
    </cfRule>
  </conditionalFormatting>
  <conditionalFormatting sqref="F20">
    <cfRule type="expression" dxfId="85" priority="66">
      <formula>F20&lt;&gt;""</formula>
    </cfRule>
  </conditionalFormatting>
  <conditionalFormatting sqref="D22">
    <cfRule type="expression" dxfId="84" priority="65">
      <formula>D22&lt;&gt;""</formula>
    </cfRule>
  </conditionalFormatting>
  <conditionalFormatting sqref="F22">
    <cfRule type="expression" dxfId="83" priority="64">
      <formula>F22&lt;&gt;""</formula>
    </cfRule>
  </conditionalFormatting>
  <conditionalFormatting sqref="D24">
    <cfRule type="expression" dxfId="82" priority="63">
      <formula>D24&lt;&gt;""</formula>
    </cfRule>
  </conditionalFormatting>
  <conditionalFormatting sqref="F24">
    <cfRule type="expression" dxfId="81" priority="62">
      <formula>F24&lt;&gt;""</formula>
    </cfRule>
  </conditionalFormatting>
  <conditionalFormatting sqref="X22">
    <cfRule type="expression" dxfId="80" priority="61">
      <formula>X22&lt;&gt;""</formula>
    </cfRule>
  </conditionalFormatting>
  <conditionalFormatting sqref="X20">
    <cfRule type="expression" dxfId="79" priority="60">
      <formula>X20&lt;&gt;""</formula>
    </cfRule>
  </conditionalFormatting>
  <conditionalFormatting sqref="X18">
    <cfRule type="expression" dxfId="78" priority="59">
      <formula>X18&lt;&gt;""</formula>
    </cfRule>
  </conditionalFormatting>
  <conditionalFormatting sqref="X26">
    <cfRule type="expression" dxfId="77" priority="58">
      <formula>X26&lt;&gt;""</formula>
    </cfRule>
  </conditionalFormatting>
  <conditionalFormatting sqref="X28">
    <cfRule type="expression" dxfId="76" priority="57">
      <formula>X28&lt;&gt;""</formula>
    </cfRule>
  </conditionalFormatting>
  <conditionalFormatting sqref="X30">
    <cfRule type="expression" dxfId="75" priority="56">
      <formula>X30&lt;&gt;""</formula>
    </cfRule>
  </conditionalFormatting>
  <conditionalFormatting sqref="X32">
    <cfRule type="expression" dxfId="74" priority="55">
      <formula>X32&lt;&gt;""</formula>
    </cfRule>
  </conditionalFormatting>
  <conditionalFormatting sqref="X34">
    <cfRule type="expression" dxfId="73" priority="54">
      <formula>X34&lt;&gt;""</formula>
    </cfRule>
  </conditionalFormatting>
  <conditionalFormatting sqref="X36">
    <cfRule type="expression" dxfId="72" priority="53">
      <formula>X36&lt;&gt;""</formula>
    </cfRule>
  </conditionalFormatting>
  <conditionalFormatting sqref="X38">
    <cfRule type="expression" dxfId="71" priority="52">
      <formula>X38&lt;&gt;""</formula>
    </cfRule>
  </conditionalFormatting>
  <conditionalFormatting sqref="X40">
    <cfRule type="expression" dxfId="70" priority="51">
      <formula>X40&lt;&gt;""</formula>
    </cfRule>
  </conditionalFormatting>
  <conditionalFormatting sqref="X42">
    <cfRule type="expression" dxfId="69" priority="50">
      <formula>X42&lt;&gt;""</formula>
    </cfRule>
  </conditionalFormatting>
  <conditionalFormatting sqref="X48">
    <cfRule type="expression" dxfId="68" priority="49">
      <formula>X48&lt;&gt;""</formula>
    </cfRule>
  </conditionalFormatting>
  <conditionalFormatting sqref="D26">
    <cfRule type="expression" dxfId="67" priority="47">
      <formula>D26&lt;&gt;""</formula>
    </cfRule>
  </conditionalFormatting>
  <conditionalFormatting sqref="F26">
    <cfRule type="expression" dxfId="66" priority="46">
      <formula>F26&lt;&gt;""</formula>
    </cfRule>
  </conditionalFormatting>
  <conditionalFormatting sqref="D28">
    <cfRule type="expression" dxfId="65" priority="45">
      <formula>D28&lt;&gt;""</formula>
    </cfRule>
  </conditionalFormatting>
  <conditionalFormatting sqref="F28">
    <cfRule type="expression" dxfId="64" priority="44">
      <formula>F28&lt;&gt;""</formula>
    </cfRule>
  </conditionalFormatting>
  <conditionalFormatting sqref="D30">
    <cfRule type="expression" dxfId="63" priority="43">
      <formula>D30&lt;&gt;""</formula>
    </cfRule>
  </conditionalFormatting>
  <conditionalFormatting sqref="F30">
    <cfRule type="expression" dxfId="62" priority="42">
      <formula>F30&lt;&gt;""</formula>
    </cfRule>
  </conditionalFormatting>
  <conditionalFormatting sqref="D32">
    <cfRule type="expression" dxfId="61" priority="41">
      <formula>D32&lt;&gt;""</formula>
    </cfRule>
  </conditionalFormatting>
  <conditionalFormatting sqref="F32">
    <cfRule type="expression" dxfId="60" priority="40">
      <formula>F32&lt;&gt;""</formula>
    </cfRule>
  </conditionalFormatting>
  <conditionalFormatting sqref="D34">
    <cfRule type="expression" dxfId="59" priority="39">
      <formula>D34&lt;&gt;""</formula>
    </cfRule>
  </conditionalFormatting>
  <conditionalFormatting sqref="F34">
    <cfRule type="expression" dxfId="58" priority="38">
      <formula>F34&lt;&gt;""</formula>
    </cfRule>
  </conditionalFormatting>
  <conditionalFormatting sqref="D36">
    <cfRule type="expression" dxfId="57" priority="37">
      <formula>D36&lt;&gt;""</formula>
    </cfRule>
  </conditionalFormatting>
  <conditionalFormatting sqref="F36">
    <cfRule type="expression" dxfId="56" priority="36">
      <formula>F36&lt;&gt;""</formula>
    </cfRule>
  </conditionalFormatting>
  <conditionalFormatting sqref="X36">
    <cfRule type="expression" dxfId="55" priority="35">
      <formula>X36&lt;&gt;""</formula>
    </cfRule>
  </conditionalFormatting>
  <conditionalFormatting sqref="D38">
    <cfRule type="expression" dxfId="54" priority="34">
      <formula>D38&lt;&gt;""</formula>
    </cfRule>
  </conditionalFormatting>
  <conditionalFormatting sqref="F38">
    <cfRule type="expression" dxfId="53" priority="33">
      <formula>F38&lt;&gt;""</formula>
    </cfRule>
  </conditionalFormatting>
  <conditionalFormatting sqref="D40">
    <cfRule type="expression" dxfId="52" priority="32">
      <formula>D40&lt;&gt;""</formula>
    </cfRule>
  </conditionalFormatting>
  <conditionalFormatting sqref="F40">
    <cfRule type="expression" dxfId="51" priority="31">
      <formula>F40&lt;&gt;""</formula>
    </cfRule>
  </conditionalFormatting>
  <conditionalFormatting sqref="X40">
    <cfRule type="expression" dxfId="50" priority="30">
      <formula>X40&lt;&gt;""</formula>
    </cfRule>
  </conditionalFormatting>
  <conditionalFormatting sqref="X40">
    <cfRule type="expression" dxfId="49" priority="29">
      <formula>X40&lt;&gt;""</formula>
    </cfRule>
  </conditionalFormatting>
  <conditionalFormatting sqref="C45:M45">
    <cfRule type="expression" dxfId="48" priority="27">
      <formula>C45&lt;&gt;""</formula>
    </cfRule>
  </conditionalFormatting>
  <conditionalFormatting sqref="O44:O46">
    <cfRule type="expression" dxfId="47" priority="26">
      <formula>C44&lt;&gt;""</formula>
    </cfRule>
  </conditionalFormatting>
  <conditionalFormatting sqref="Q44:S46">
    <cfRule type="expression" dxfId="46" priority="25">
      <formula>C44&lt;&gt;""</formula>
    </cfRule>
  </conditionalFormatting>
  <conditionalFormatting sqref="U44:U46">
    <cfRule type="expression" dxfId="45" priority="24">
      <formula>C44&lt;&gt;""</formula>
    </cfRule>
  </conditionalFormatting>
  <conditionalFormatting sqref="X44:Z46">
    <cfRule type="expression" dxfId="44" priority="28">
      <formula>X44&lt;&gt;""</formula>
    </cfRule>
  </conditionalFormatting>
  <conditionalFormatting sqref="X44">
    <cfRule type="expression" dxfId="43" priority="23">
      <formula>X44&lt;&gt;""</formula>
    </cfRule>
  </conditionalFormatting>
  <conditionalFormatting sqref="X46">
    <cfRule type="expression" dxfId="42" priority="22">
      <formula>X46&lt;&gt;""</formula>
    </cfRule>
  </conditionalFormatting>
  <conditionalFormatting sqref="C43:M43">
    <cfRule type="expression" dxfId="41" priority="20">
      <formula>C43&lt;&gt;""</formula>
    </cfRule>
  </conditionalFormatting>
  <conditionalFormatting sqref="O43">
    <cfRule type="expression" dxfId="40" priority="19">
      <formula>C43&lt;&gt;""</formula>
    </cfRule>
  </conditionalFormatting>
  <conditionalFormatting sqref="Q43:S43">
    <cfRule type="expression" dxfId="39" priority="18">
      <formula>C43&lt;&gt;""</formula>
    </cfRule>
  </conditionalFormatting>
  <conditionalFormatting sqref="U43">
    <cfRule type="expression" dxfId="38" priority="17">
      <formula>C43&lt;&gt;""</formula>
    </cfRule>
  </conditionalFormatting>
  <conditionalFormatting sqref="X43:Z43">
    <cfRule type="expression" dxfId="37" priority="21">
      <formula>X43&lt;&gt;""</formula>
    </cfRule>
  </conditionalFormatting>
  <conditionalFormatting sqref="D42">
    <cfRule type="expression" dxfId="36" priority="16">
      <formula>D42&lt;&gt;""</formula>
    </cfRule>
  </conditionalFormatting>
  <conditionalFormatting sqref="F42">
    <cfRule type="expression" dxfId="35" priority="15">
      <formula>F42&lt;&gt;""</formula>
    </cfRule>
  </conditionalFormatting>
  <conditionalFormatting sqref="C44">
    <cfRule type="expression" dxfId="34" priority="14">
      <formula>C44&lt;&gt;""</formula>
    </cfRule>
  </conditionalFormatting>
  <conditionalFormatting sqref="D44">
    <cfRule type="expression" dxfId="33" priority="13">
      <formula>D44&lt;&gt;""</formula>
    </cfRule>
  </conditionalFormatting>
  <conditionalFormatting sqref="F44">
    <cfRule type="expression" dxfId="32" priority="12">
      <formula>F44&lt;&gt;""</formula>
    </cfRule>
  </conditionalFormatting>
  <conditionalFormatting sqref="C48">
    <cfRule type="expression" dxfId="31" priority="8">
      <formula>C48&lt;&gt;""</formula>
    </cfRule>
  </conditionalFormatting>
  <conditionalFormatting sqref="F46">
    <cfRule type="expression" dxfId="30" priority="7">
      <formula>F46&lt;&gt;""</formula>
    </cfRule>
  </conditionalFormatting>
  <conditionalFormatting sqref="D46">
    <cfRule type="expression" dxfId="29" priority="6">
      <formula>D46&lt;&gt;""</formula>
    </cfRule>
  </conditionalFormatting>
  <conditionalFormatting sqref="C46">
    <cfRule type="expression" dxfId="28" priority="5">
      <formula>C46&lt;&gt;""</formula>
    </cfRule>
  </conditionalFormatting>
  <conditionalFormatting sqref="X20">
    <cfRule type="expression" dxfId="27" priority="4">
      <formula>X20&lt;&gt;""</formula>
    </cfRule>
  </conditionalFormatting>
  <conditionalFormatting sqref="X24">
    <cfRule type="expression" dxfId="26" priority="3">
      <formula>X24&lt;&gt;""</formula>
    </cfRule>
  </conditionalFormatting>
  <conditionalFormatting sqref="X24">
    <cfRule type="expression" dxfId="25" priority="2">
      <formula>X24&lt;&gt;""</formula>
    </cfRule>
  </conditionalFormatting>
  <conditionalFormatting sqref="X24">
    <cfRule type="expression" dxfId="24" priority="1">
      <formula>X24&lt;&gt;""</formula>
    </cfRule>
  </conditionalFormatting>
  <printOptions horizontalCentered="1" verticalCentered="1"/>
  <pageMargins left="0.39370078740157483" right="0" top="0.55118110236220474" bottom="0" header="0.31496062992125984" footer="0.31496062992125984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8E325F-2D58-4A8D-8A5E-917664C21478}">
  <sheetPr codeName="Hoja1">
    <tabColor rgb="FFFF0000"/>
  </sheetPr>
  <dimension ref="A1:U23"/>
  <sheetViews>
    <sheetView showGridLines="0" showRowColHeaders="0" zoomScaleNormal="100" workbookViewId="0">
      <selection activeCell="A24" sqref="A24:XFD1048576"/>
    </sheetView>
  </sheetViews>
  <sheetFormatPr baseColWidth="10" defaultColWidth="0" defaultRowHeight="14.4" zeroHeight="1" x14ac:dyDescent="0.3"/>
  <cols>
    <col min="1" max="1" width="3.77734375" customWidth="1"/>
    <col min="2" max="2" width="8.6640625" customWidth="1"/>
    <col min="3" max="3" width="11.6640625" bestFit="1" customWidth="1"/>
    <col min="4" max="4" width="3.77734375" customWidth="1"/>
    <col min="5" max="6" width="3.109375" customWidth="1"/>
    <col min="7" max="7" width="12.109375" bestFit="1" customWidth="1"/>
    <col min="8" max="8" width="20.109375" customWidth="1"/>
    <col min="9" max="9" width="12.88671875" customWidth="1"/>
    <col min="10" max="10" width="16.5546875" customWidth="1"/>
    <col min="11" max="11" width="15.88671875" customWidth="1"/>
    <col min="12" max="12" width="9" customWidth="1"/>
    <col min="13" max="13" width="14.88671875" customWidth="1"/>
    <col min="14" max="14" width="3.33203125" customWidth="1"/>
    <col min="15" max="15" width="3.109375" customWidth="1"/>
    <col min="16" max="16" width="11.5546875" customWidth="1"/>
    <col min="17" max="17" width="0" hidden="1" customWidth="1"/>
    <col min="18" max="18" width="7.21875" hidden="1" customWidth="1"/>
    <col min="19" max="19" width="25.109375" hidden="1" customWidth="1"/>
    <col min="20" max="20" width="5.6640625" hidden="1" customWidth="1"/>
    <col min="21" max="21" width="0" hidden="1" customWidth="1"/>
    <col min="22" max="16384" width="11.5546875" hidden="1"/>
  </cols>
  <sheetData>
    <row r="1" spans="2:15" ht="14.4" customHeight="1" x14ac:dyDescent="0.3">
      <c r="D1" s="231"/>
      <c r="E1" s="231"/>
      <c r="F1" s="231"/>
    </row>
    <row r="2" spans="2:15" ht="15.6" customHeight="1" x14ac:dyDescent="0.3">
      <c r="D2" s="231"/>
      <c r="E2" s="249"/>
      <c r="F2" s="249"/>
      <c r="G2" s="250"/>
      <c r="H2" s="250"/>
      <c r="I2" s="250"/>
      <c r="J2" s="250"/>
      <c r="K2" s="250"/>
      <c r="L2" s="250"/>
      <c r="M2" s="250"/>
      <c r="N2" s="250"/>
      <c r="O2" s="250"/>
    </row>
    <row r="3" spans="2:15" ht="16.2" customHeight="1" thickBot="1" x14ac:dyDescent="0.35">
      <c r="D3" s="231"/>
      <c r="E3" s="249"/>
      <c r="F3" s="231"/>
      <c r="O3" s="250"/>
    </row>
    <row r="4" spans="2:15" ht="16.2" customHeight="1" thickBot="1" x14ac:dyDescent="0.35">
      <c r="B4" s="439" t="s">
        <v>938</v>
      </c>
      <c r="C4" s="440"/>
      <c r="E4" s="250"/>
      <c r="G4" s="441" t="s">
        <v>943</v>
      </c>
      <c r="H4" s="442"/>
      <c r="I4" s="442"/>
      <c r="J4" s="442"/>
      <c r="K4" s="442"/>
      <c r="L4" s="442"/>
      <c r="M4" s="443"/>
      <c r="O4" s="250"/>
    </row>
    <row r="5" spans="2:15" ht="16.2" customHeight="1" x14ac:dyDescent="0.3">
      <c r="B5" s="257"/>
      <c r="C5" s="265" t="s">
        <v>635</v>
      </c>
      <c r="E5" s="250"/>
      <c r="G5" s="444"/>
      <c r="H5" s="445"/>
      <c r="I5" s="445"/>
      <c r="J5" s="445"/>
      <c r="K5" s="445"/>
      <c r="L5" s="445"/>
      <c r="M5" s="446"/>
      <c r="O5" s="250"/>
    </row>
    <row r="6" spans="2:15" ht="16.2" customHeight="1" x14ac:dyDescent="0.3">
      <c r="B6" s="258"/>
      <c r="C6" s="266" t="s">
        <v>637</v>
      </c>
      <c r="E6" s="250"/>
      <c r="G6" s="447"/>
      <c r="H6" s="448"/>
      <c r="I6" s="448"/>
      <c r="J6" s="448"/>
      <c r="K6" s="448"/>
      <c r="L6" s="448"/>
      <c r="M6" s="449"/>
      <c r="O6" s="250"/>
    </row>
    <row r="7" spans="2:15" ht="16.2" customHeight="1" thickBot="1" x14ac:dyDescent="0.35">
      <c r="B7" s="259"/>
      <c r="C7" s="267" t="s">
        <v>636</v>
      </c>
      <c r="E7" s="250"/>
      <c r="G7" s="283"/>
      <c r="H7" s="283"/>
      <c r="I7" s="283"/>
      <c r="J7" s="283"/>
      <c r="K7" s="283"/>
      <c r="L7" s="283"/>
      <c r="M7" s="283"/>
      <c r="O7" s="250"/>
    </row>
    <row r="8" spans="2:15" ht="15" thickBot="1" x14ac:dyDescent="0.35">
      <c r="E8" s="250"/>
      <c r="H8" s="247" t="s">
        <v>613</v>
      </c>
      <c r="I8" s="251"/>
      <c r="J8" s="254"/>
      <c r="K8" s="57"/>
      <c r="L8" s="57"/>
      <c r="M8" s="57"/>
      <c r="O8" s="250"/>
    </row>
    <row r="9" spans="2:15" ht="15" thickBot="1" x14ac:dyDescent="0.35">
      <c r="E9" s="250"/>
      <c r="H9" s="247" t="s">
        <v>608</v>
      </c>
      <c r="I9" s="252" t="str">
        <f>IFERROR(VLOOKUP(I8,'GENERACIÓN ÓRDENES'!B16:C5014,2,0),"")</f>
        <v/>
      </c>
      <c r="J9" s="254"/>
      <c r="K9" s="57"/>
      <c r="L9" s="57"/>
      <c r="M9" s="57"/>
      <c r="O9" s="250"/>
    </row>
    <row r="10" spans="2:15" ht="15" thickBot="1" x14ac:dyDescent="0.35">
      <c r="E10" s="250"/>
      <c r="G10" s="431" t="s">
        <v>933</v>
      </c>
      <c r="H10" s="247" t="s">
        <v>633</v>
      </c>
      <c r="I10" s="261" t="str">
        <f>IFERROR(VLOOKUP(I8,'GENERACIÓN ÓRDENES'!B16:L5014,11,0),"")</f>
        <v/>
      </c>
      <c r="J10" s="254"/>
      <c r="K10" s="57"/>
      <c r="L10" s="57"/>
      <c r="M10" s="57"/>
      <c r="O10" s="250"/>
    </row>
    <row r="11" spans="2:15" ht="15" thickBot="1" x14ac:dyDescent="0.35">
      <c r="E11" s="250"/>
      <c r="G11" s="432"/>
      <c r="H11" s="247" t="s">
        <v>607</v>
      </c>
      <c r="I11" s="263" t="str">
        <f>IFERROR(VLOOKUP(I8,'GENERACIÓN ÓRDENES'!B16:M27,12,0),"")</f>
        <v/>
      </c>
      <c r="J11" s="254"/>
      <c r="K11" s="57"/>
      <c r="L11" s="57"/>
      <c r="M11" s="57"/>
      <c r="O11" s="250"/>
    </row>
    <row r="12" spans="2:15" ht="15" thickBot="1" x14ac:dyDescent="0.35">
      <c r="E12" s="250"/>
      <c r="G12" s="434" t="s">
        <v>935</v>
      </c>
      <c r="H12" s="247" t="s">
        <v>633</v>
      </c>
      <c r="I12" s="262"/>
      <c r="J12" s="254"/>
      <c r="K12" s="57"/>
      <c r="L12" s="57"/>
      <c r="M12" s="57"/>
      <c r="O12" s="250"/>
    </row>
    <row r="13" spans="2:15" ht="15" thickBot="1" x14ac:dyDescent="0.35">
      <c r="E13" s="250"/>
      <c r="G13" s="435"/>
      <c r="H13" s="247" t="s">
        <v>607</v>
      </c>
      <c r="I13" s="264"/>
      <c r="J13" s="254"/>
      <c r="K13" s="57"/>
      <c r="L13" s="57"/>
      <c r="M13" s="57"/>
      <c r="N13" s="248"/>
      <c r="O13" s="250"/>
    </row>
    <row r="14" spans="2:15" ht="15" thickBot="1" x14ac:dyDescent="0.35">
      <c r="E14" s="250"/>
      <c r="G14" s="433" t="s">
        <v>934</v>
      </c>
      <c r="H14" s="247" t="s">
        <v>633</v>
      </c>
      <c r="I14" s="261" t="str">
        <f>IFERROR(VLOOKUP(I8,'GENERACIÓN ÓRDENES'!B16:O5014,14,0),"")</f>
        <v/>
      </c>
      <c r="J14" s="254"/>
      <c r="K14" s="247" t="s">
        <v>942</v>
      </c>
      <c r="L14" s="251"/>
      <c r="M14" s="57"/>
      <c r="N14" s="248"/>
      <c r="O14" s="250"/>
    </row>
    <row r="15" spans="2:15" ht="15" thickBot="1" x14ac:dyDescent="0.35">
      <c r="E15" s="250"/>
      <c r="G15" s="432"/>
      <c r="H15" s="247" t="s">
        <v>607</v>
      </c>
      <c r="I15" s="263" t="str">
        <f>IFERROR(VLOOKUP(I8,'GENERACIÓN ÓRDENES'!B16:P5014,15,0),"")</f>
        <v/>
      </c>
      <c r="J15" s="255"/>
      <c r="K15" s="256" t="s">
        <v>941</v>
      </c>
      <c r="L15" s="251"/>
      <c r="M15" s="57"/>
      <c r="N15" s="248"/>
      <c r="O15" s="250"/>
    </row>
    <row r="16" spans="2:15" ht="27" thickBot="1" x14ac:dyDescent="0.35">
      <c r="E16" s="250"/>
      <c r="H16" s="247" t="s">
        <v>816</v>
      </c>
      <c r="I16" s="436" t="str">
        <f>IFERROR(VLOOKUP(I8,'GENERACIÓN ÓRDENES'!B16:H5014,7,0),"")</f>
        <v/>
      </c>
      <c r="J16" s="437"/>
      <c r="K16" s="437"/>
      <c r="L16" s="438"/>
      <c r="M16" s="57"/>
      <c r="N16" s="248"/>
      <c r="O16" s="250"/>
    </row>
    <row r="17" spans="5:20" ht="15" thickBot="1" x14ac:dyDescent="0.35">
      <c r="E17" s="250"/>
      <c r="H17" s="247" t="s">
        <v>21</v>
      </c>
      <c r="I17" s="429" t="str">
        <f>IFERROR(VLOOKUP(I8,'GENERACIÓN ÓRDENES'!B16:I5014,8,0),"")</f>
        <v/>
      </c>
      <c r="J17" s="430"/>
      <c r="K17" s="247" t="s">
        <v>22</v>
      </c>
      <c r="L17" s="252" t="str">
        <f>IFERROR(VLOOKUP(I8,'GENERACIÓN ÓRDENES'!B16:X5014,23,0),"")</f>
        <v/>
      </c>
      <c r="M17" s="57"/>
      <c r="N17" s="248"/>
      <c r="O17" s="250"/>
      <c r="R17" t="str">
        <f>IFERROR(VLOOKUP(I9,'BASE EQUIPOS'!G9:O23,9,0),"")</f>
        <v/>
      </c>
      <c r="S17" t="str">
        <f>CONCATENATE(R17,I17)</f>
        <v/>
      </c>
      <c r="T17" t="str">
        <f>IFERROR(VLOOKUP(S17,Datos!S21:T35,2,0),"")</f>
        <v/>
      </c>
    </row>
    <row r="18" spans="5:20" ht="15" thickBot="1" x14ac:dyDescent="0.35">
      <c r="E18" s="250"/>
      <c r="H18" s="247" t="s">
        <v>740</v>
      </c>
      <c r="I18" s="452"/>
      <c r="J18" s="453"/>
      <c r="K18" s="247" t="s">
        <v>22</v>
      </c>
      <c r="L18" s="253" t="str">
        <f>IFERROR(VLOOKUP(S18,Datos!P21:Q108,2,0),"")</f>
        <v/>
      </c>
      <c r="M18" s="57"/>
      <c r="N18" s="248"/>
      <c r="O18" s="250"/>
      <c r="S18" t="str">
        <f>CONCATENATE(R17,I18)</f>
        <v/>
      </c>
    </row>
    <row r="19" spans="5:20" ht="15" thickBot="1" x14ac:dyDescent="0.35">
      <c r="E19" s="250"/>
      <c r="H19" s="247" t="s">
        <v>932</v>
      </c>
      <c r="I19" s="450"/>
      <c r="J19" s="451"/>
      <c r="K19" s="260" t="str">
        <f>IF(I19="Otra","Causa","")</f>
        <v/>
      </c>
      <c r="L19" s="429"/>
      <c r="M19" s="430"/>
      <c r="N19" s="248"/>
      <c r="O19" s="250"/>
    </row>
    <row r="20" spans="5:20" ht="30" customHeight="1" thickBot="1" x14ac:dyDescent="0.35">
      <c r="E20" s="250"/>
      <c r="H20" s="247" t="s">
        <v>937</v>
      </c>
      <c r="I20" s="426"/>
      <c r="J20" s="427"/>
      <c r="K20" s="427"/>
      <c r="L20" s="427"/>
      <c r="M20" s="428"/>
      <c r="N20" s="248"/>
      <c r="O20" s="250"/>
    </row>
    <row r="21" spans="5:20" x14ac:dyDescent="0.3">
      <c r="E21" s="250"/>
      <c r="O21" s="250"/>
    </row>
    <row r="22" spans="5:20" ht="15.6" customHeight="1" x14ac:dyDescent="0.3">
      <c r="E22" s="250"/>
      <c r="F22" s="250"/>
      <c r="G22" s="250"/>
      <c r="H22" s="250"/>
      <c r="I22" s="250"/>
      <c r="J22" s="250"/>
      <c r="K22" s="250"/>
      <c r="L22" s="250"/>
      <c r="M22" s="250"/>
      <c r="N22" s="250"/>
      <c r="O22" s="250"/>
    </row>
    <row r="23" spans="5:20" x14ac:dyDescent="0.3"/>
  </sheetData>
  <mergeCells count="11">
    <mergeCell ref="B4:C4"/>
    <mergeCell ref="G4:M6"/>
    <mergeCell ref="I17:J17"/>
    <mergeCell ref="I19:J19"/>
    <mergeCell ref="I18:J18"/>
    <mergeCell ref="I20:M20"/>
    <mergeCell ref="L19:M19"/>
    <mergeCell ref="G10:G11"/>
    <mergeCell ref="G14:G15"/>
    <mergeCell ref="G12:G13"/>
    <mergeCell ref="I16:L16"/>
  </mergeCells>
  <conditionalFormatting sqref="K19">
    <cfRule type="expression" dxfId="23" priority="5">
      <formula>$I$19="Otra"</formula>
    </cfRule>
  </conditionalFormatting>
  <conditionalFormatting sqref="L19">
    <cfRule type="expression" dxfId="22" priority="4">
      <formula>$I$19="Otra"</formula>
    </cfRule>
  </conditionalFormatting>
  <conditionalFormatting sqref="L14">
    <cfRule type="expression" dxfId="21" priority="3">
      <formula>$I$19="Otro"</formula>
    </cfRule>
  </conditionalFormatting>
  <conditionalFormatting sqref="L15">
    <cfRule type="expression" dxfId="20" priority="2">
      <formula>$I$19="Otro"</formula>
    </cfRule>
  </conditionalFormatting>
  <conditionalFormatting sqref="I20">
    <cfRule type="expression" dxfId="19" priority="1">
      <formula>$I$19="Otro"</formula>
    </cfRule>
  </conditionalFormatting>
  <dataValidations count="1">
    <dataValidation type="list" allowBlank="1" showInputMessage="1" showErrorMessage="1" sqref="I18" xr:uid="{368EFEB7-DD7A-4F71-8403-C8F1637F3700}">
      <formula1>INDIRECT($T$17)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9" r:id="rId3" name="Button 7">
              <controlPr defaultSize="0" print="0" autoFill="0" autoPict="0" macro="[0]!GuardarOTC">
                <anchor moveWithCells="1" sizeWithCells="1">
                  <from>
                    <xdr:col>10</xdr:col>
                    <xdr:colOff>975360</xdr:colOff>
                    <xdr:row>8</xdr:row>
                    <xdr:rowOff>45720</xdr:rowOff>
                  </from>
                  <to>
                    <xdr:col>12</xdr:col>
                    <xdr:colOff>403860</xdr:colOff>
                    <xdr:row>10</xdr:row>
                    <xdr:rowOff>60960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097431E-2017-4D9B-ADEF-B601A3FD7414}">
          <x14:formula1>
            <xm:f>Datos!$W$18:$W$24</xm:f>
          </x14:formula1>
          <xm:sqref>I19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59958F-2319-41ED-A183-172785A70F2C}">
  <sheetPr codeName="Hoja7">
    <tabColor rgb="FF00B050"/>
  </sheetPr>
  <dimension ref="A1:Y21"/>
  <sheetViews>
    <sheetView showGridLines="0" showRowColHeaders="0" zoomScaleNormal="100" workbookViewId="0">
      <selection activeCell="A22" sqref="A22:XFD1048576"/>
    </sheetView>
  </sheetViews>
  <sheetFormatPr baseColWidth="10" defaultColWidth="0" defaultRowHeight="14.4" zeroHeight="1" x14ac:dyDescent="0.3"/>
  <cols>
    <col min="1" max="1" width="3.77734375" customWidth="1"/>
    <col min="2" max="2" width="8.6640625" customWidth="1"/>
    <col min="3" max="3" width="11.6640625" bestFit="1" customWidth="1"/>
    <col min="4" max="4" width="3.77734375" customWidth="1"/>
    <col min="5" max="6" width="3.109375" customWidth="1"/>
    <col min="7" max="7" width="12.109375" bestFit="1" customWidth="1"/>
    <col min="8" max="8" width="20.109375" customWidth="1"/>
    <col min="9" max="9" width="13" customWidth="1"/>
    <col min="10" max="10" width="16.5546875" customWidth="1"/>
    <col min="11" max="11" width="13" customWidth="1"/>
    <col min="12" max="12" width="9" customWidth="1"/>
    <col min="13" max="13" width="14.88671875" customWidth="1"/>
    <col min="14" max="14" width="3.33203125" customWidth="1"/>
    <col min="15" max="15" width="3.109375" customWidth="1"/>
    <col min="16" max="16" width="11.5546875" customWidth="1"/>
    <col min="17" max="17" width="0" hidden="1" customWidth="1"/>
    <col min="18" max="18" width="7.21875" hidden="1" customWidth="1"/>
    <col min="19" max="19" width="25.109375" hidden="1" customWidth="1"/>
    <col min="20" max="20" width="5.6640625" hidden="1" customWidth="1"/>
    <col min="21" max="21" width="0" hidden="1" customWidth="1"/>
    <col min="22" max="23" width="11.5546875" hidden="1" customWidth="1"/>
    <col min="24" max="25" width="0" hidden="1" customWidth="1"/>
    <col min="26" max="16384" width="11.5546875" hidden="1"/>
  </cols>
  <sheetData>
    <row r="1" spans="2:25" ht="13.8" customHeight="1" x14ac:dyDescent="0.3">
      <c r="D1" s="231"/>
      <c r="E1" s="231"/>
      <c r="F1" s="231"/>
    </row>
    <row r="2" spans="2:25" ht="16.8" customHeight="1" x14ac:dyDescent="0.3">
      <c r="D2" s="231"/>
      <c r="E2" s="249"/>
      <c r="F2" s="249"/>
      <c r="G2" s="250"/>
      <c r="H2" s="250"/>
      <c r="I2" s="250"/>
      <c r="J2" s="250"/>
      <c r="K2" s="250"/>
      <c r="L2" s="250"/>
      <c r="M2" s="250"/>
      <c r="N2" s="250"/>
      <c r="O2" s="250"/>
    </row>
    <row r="3" spans="2:25" ht="16.2" customHeight="1" thickBot="1" x14ac:dyDescent="0.35">
      <c r="D3" s="231"/>
      <c r="E3" s="249"/>
      <c r="F3" s="231"/>
      <c r="O3" s="250"/>
    </row>
    <row r="4" spans="2:25" ht="16.2" customHeight="1" thickBot="1" x14ac:dyDescent="0.35">
      <c r="B4" s="439" t="s">
        <v>938</v>
      </c>
      <c r="C4" s="440"/>
      <c r="E4" s="250"/>
      <c r="G4" s="441" t="s">
        <v>945</v>
      </c>
      <c r="H4" s="442"/>
      <c r="I4" s="442"/>
      <c r="J4" s="442"/>
      <c r="K4" s="442"/>
      <c r="L4" s="442"/>
      <c r="M4" s="443"/>
      <c r="O4" s="250"/>
    </row>
    <row r="5" spans="2:25" ht="16.2" customHeight="1" x14ac:dyDescent="0.3">
      <c r="B5" s="257"/>
      <c r="C5" s="265" t="s">
        <v>635</v>
      </c>
      <c r="E5" s="250"/>
      <c r="G5" s="444"/>
      <c r="H5" s="445"/>
      <c r="I5" s="445"/>
      <c r="J5" s="445"/>
      <c r="K5" s="445"/>
      <c r="L5" s="445"/>
      <c r="M5" s="446"/>
      <c r="O5" s="250"/>
    </row>
    <row r="6" spans="2:25" ht="16.2" customHeight="1" x14ac:dyDescent="0.3">
      <c r="B6" s="258"/>
      <c r="C6" s="266" t="s">
        <v>637</v>
      </c>
      <c r="E6" s="250"/>
      <c r="G6" s="447"/>
      <c r="H6" s="448"/>
      <c r="I6" s="448"/>
      <c r="J6" s="448"/>
      <c r="K6" s="448"/>
      <c r="L6" s="448"/>
      <c r="M6" s="449"/>
      <c r="O6" s="250"/>
    </row>
    <row r="7" spans="2:25" ht="16.2" customHeight="1" thickBot="1" x14ac:dyDescent="0.35">
      <c r="B7" s="259"/>
      <c r="C7" s="267" t="s">
        <v>636</v>
      </c>
      <c r="E7" s="250"/>
      <c r="G7" s="283"/>
      <c r="H7" s="283"/>
      <c r="I7" s="283"/>
      <c r="J7" s="283"/>
      <c r="K7" s="283"/>
      <c r="L7" s="283"/>
      <c r="M7" s="283"/>
      <c r="O7" s="250"/>
    </row>
    <row r="8" spans="2:25" ht="15" thickBot="1" x14ac:dyDescent="0.35">
      <c r="E8" s="250"/>
      <c r="H8" s="247" t="s">
        <v>613</v>
      </c>
      <c r="I8" s="251"/>
      <c r="J8" s="254"/>
      <c r="K8" s="57"/>
      <c r="L8" s="57"/>
      <c r="M8" s="57"/>
      <c r="O8" s="250"/>
    </row>
    <row r="9" spans="2:25" ht="15" thickBot="1" x14ac:dyDescent="0.35">
      <c r="E9" s="250"/>
      <c r="H9" s="247" t="s">
        <v>608</v>
      </c>
      <c r="I9" s="252" t="str">
        <f>IFERROR(VLOOKUP(I8,'GENERACIÓN ÓRDENES'!B16:C5014,2,0),"")</f>
        <v/>
      </c>
      <c r="J9" s="254"/>
      <c r="K9" s="57"/>
      <c r="L9" s="57"/>
      <c r="M9" s="57"/>
      <c r="O9" s="250"/>
    </row>
    <row r="10" spans="2:25" ht="15" thickBot="1" x14ac:dyDescent="0.35">
      <c r="E10" s="250"/>
      <c r="H10" s="292" t="s">
        <v>947</v>
      </c>
      <c r="I10" s="252" t="str">
        <f>IFERROR(VLOOKUP(I8,'GENERACIÓN ÓRDENES'!B17:K5015,10,0),"")</f>
        <v/>
      </c>
      <c r="J10" s="254"/>
      <c r="K10" s="57"/>
      <c r="L10" s="57"/>
      <c r="M10" s="57"/>
      <c r="O10" s="250"/>
    </row>
    <row r="11" spans="2:25" ht="15" thickBot="1" x14ac:dyDescent="0.35">
      <c r="E11" s="250"/>
      <c r="G11" s="431" t="s">
        <v>933</v>
      </c>
      <c r="H11" s="247" t="s">
        <v>633</v>
      </c>
      <c r="I11" s="261" t="str">
        <f>IFERROR(VLOOKUP(I8,'GENERACIÓN ÓRDENES'!B16:L5014,11,0),"")</f>
        <v/>
      </c>
      <c r="J11" s="254"/>
      <c r="K11" s="57"/>
      <c r="L11" s="57"/>
      <c r="M11" s="57"/>
      <c r="O11" s="250"/>
      <c r="X11" t="str">
        <f>IFERROR(VLOOKUP(I8,'GENERACIÓN ÓRDENES'!B16:U5014,20,0),"")</f>
        <v/>
      </c>
      <c r="Y11" t="str">
        <f>CONCATENATE(X11,I10)</f>
        <v/>
      </c>
    </row>
    <row r="12" spans="2:25" ht="15" thickBot="1" x14ac:dyDescent="0.35">
      <c r="E12" s="250"/>
      <c r="G12" s="432"/>
      <c r="H12" s="247" t="s">
        <v>607</v>
      </c>
      <c r="I12" s="263" t="str">
        <f>IFERROR(VLOOKUP(I8,'GENERACIÓN ÓRDENES'!B16:M27,12,0),"")</f>
        <v/>
      </c>
      <c r="J12" s="254"/>
      <c r="K12" s="57"/>
      <c r="L12" s="57"/>
      <c r="M12" s="57"/>
      <c r="O12" s="250"/>
    </row>
    <row r="13" spans="2:25" ht="15" thickBot="1" x14ac:dyDescent="0.35">
      <c r="E13" s="250"/>
      <c r="G13" s="434" t="s">
        <v>935</v>
      </c>
      <c r="H13" s="247" t="s">
        <v>633</v>
      </c>
      <c r="I13" s="262"/>
      <c r="J13" s="254"/>
      <c r="M13" s="57"/>
      <c r="O13" s="250"/>
    </row>
    <row r="14" spans="2:25" ht="15" thickBot="1" x14ac:dyDescent="0.35">
      <c r="E14" s="250"/>
      <c r="G14" s="435"/>
      <c r="H14" s="247" t="s">
        <v>607</v>
      </c>
      <c r="I14" s="264"/>
      <c r="J14" s="254"/>
      <c r="M14" s="57"/>
      <c r="N14" s="248"/>
      <c r="O14" s="250"/>
    </row>
    <row r="15" spans="2:25" ht="15" thickBot="1" x14ac:dyDescent="0.35">
      <c r="E15" s="250"/>
      <c r="G15" s="433" t="s">
        <v>934</v>
      </c>
      <c r="H15" s="247" t="s">
        <v>633</v>
      </c>
      <c r="I15" s="261" t="str">
        <f>IFERROR(VLOOKUP(I8,'GENERACIÓN ÓRDENES'!B16:O5014,14,0),"")</f>
        <v/>
      </c>
      <c r="M15" s="57"/>
      <c r="N15" s="248"/>
      <c r="O15" s="250"/>
    </row>
    <row r="16" spans="2:25" ht="15" thickBot="1" x14ac:dyDescent="0.35">
      <c r="E16" s="250"/>
      <c r="G16" s="432"/>
      <c r="H16" s="247" t="s">
        <v>607</v>
      </c>
      <c r="I16" s="296" t="str">
        <f>IFERROR(VLOOKUP(I8,'GENERACIÓN ÓRDENES'!B16:P5014,15,0),"")</f>
        <v/>
      </c>
      <c r="J16" s="247" t="s">
        <v>942</v>
      </c>
      <c r="K16" s="251"/>
      <c r="M16" s="57"/>
      <c r="N16" s="248"/>
      <c r="O16" s="250"/>
    </row>
    <row r="17" spans="5:15" ht="15" thickBot="1" x14ac:dyDescent="0.35">
      <c r="E17" s="250"/>
      <c r="H17" s="292" t="s">
        <v>950</v>
      </c>
      <c r="I17" s="300" t="str">
        <f>IFERROR(VLOOKUP(Y11,Datos!Z4:AA13,2,0),"")</f>
        <v/>
      </c>
      <c r="J17" s="256" t="s">
        <v>941</v>
      </c>
      <c r="K17" s="251"/>
      <c r="L17" s="57"/>
      <c r="M17" s="57"/>
      <c r="N17" s="248"/>
      <c r="O17" s="250"/>
    </row>
    <row r="18" spans="5:15" ht="30" customHeight="1" thickBot="1" x14ac:dyDescent="0.35">
      <c r="E18" s="250"/>
      <c r="H18" s="247" t="s">
        <v>946</v>
      </c>
      <c r="I18" s="426"/>
      <c r="J18" s="427"/>
      <c r="K18" s="427"/>
      <c r="L18" s="427"/>
      <c r="M18" s="428"/>
      <c r="N18" s="248"/>
      <c r="O18" s="250"/>
    </row>
    <row r="19" spans="5:15" x14ac:dyDescent="0.3">
      <c r="E19" s="250"/>
      <c r="O19" s="250"/>
    </row>
    <row r="20" spans="5:15" ht="16.8" customHeight="1" x14ac:dyDescent="0.3">
      <c r="E20" s="250"/>
      <c r="F20" s="250"/>
      <c r="G20" s="250"/>
      <c r="H20" s="250"/>
      <c r="I20" s="250"/>
      <c r="J20" s="250"/>
      <c r="K20" s="250"/>
      <c r="L20" s="250"/>
      <c r="M20" s="250"/>
      <c r="N20" s="250"/>
      <c r="O20" s="250"/>
    </row>
    <row r="21" spans="5:15" x14ac:dyDescent="0.3"/>
  </sheetData>
  <mergeCells count="6">
    <mergeCell ref="I18:M18"/>
    <mergeCell ref="B4:C4"/>
    <mergeCell ref="G4:M6"/>
    <mergeCell ref="G11:G12"/>
    <mergeCell ref="G13:G14"/>
    <mergeCell ref="G15:G16"/>
  </mergeCells>
  <conditionalFormatting sqref="I18 K16:K17">
    <cfRule type="expression" dxfId="18" priority="1">
      <formula>#REF!="Otro"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8" r:id="rId3" name="Button 4">
              <controlPr defaultSize="0" print="0" autoFill="0" autoPict="0" macro="[0]!GuardarOTS">
                <anchor moveWithCells="1" sizeWithCells="1">
                  <from>
                    <xdr:col>10</xdr:col>
                    <xdr:colOff>502920</xdr:colOff>
                    <xdr:row>9</xdr:row>
                    <xdr:rowOff>83820</xdr:rowOff>
                  </from>
                  <to>
                    <xdr:col>12</xdr:col>
                    <xdr:colOff>129540</xdr:colOff>
                    <xdr:row>11</xdr:row>
                    <xdr:rowOff>99060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0749BA-ABE2-4A94-A314-DCFC9FACF200}">
  <sheetPr codeName="Hoja10">
    <tabColor rgb="FFFFFF00"/>
  </sheetPr>
  <dimension ref="A1:AB41"/>
  <sheetViews>
    <sheetView showGridLines="0" zoomScaleNormal="100" workbookViewId="0">
      <selection activeCell="C12" sqref="C12"/>
    </sheetView>
  </sheetViews>
  <sheetFormatPr baseColWidth="10" defaultColWidth="0" defaultRowHeight="14.4" zeroHeight="1" x14ac:dyDescent="0.3"/>
  <cols>
    <col min="1" max="1" width="3.77734375" customWidth="1"/>
    <col min="2" max="2" width="8.6640625" customWidth="1"/>
    <col min="3" max="3" width="11.6640625" bestFit="1" customWidth="1"/>
    <col min="4" max="4" width="3.77734375" customWidth="1"/>
    <col min="5" max="6" width="3.109375" customWidth="1"/>
    <col min="7" max="7" width="12.109375" bestFit="1" customWidth="1"/>
    <col min="8" max="8" width="20.109375" customWidth="1"/>
    <col min="9" max="9" width="13" customWidth="1"/>
    <col min="10" max="10" width="16.5546875" customWidth="1"/>
    <col min="11" max="11" width="17.21875" customWidth="1"/>
    <col min="12" max="12" width="9.77734375" bestFit="1" customWidth="1"/>
    <col min="13" max="13" width="12" style="68" customWidth="1"/>
    <col min="14" max="15" width="3.33203125" customWidth="1"/>
    <col min="16" max="16" width="3.109375" customWidth="1"/>
    <col min="17" max="17" width="11.5546875" customWidth="1"/>
    <col min="18" max="18" width="11.5546875" hidden="1" customWidth="1"/>
    <col min="19" max="19" width="7.21875" hidden="1" customWidth="1"/>
    <col min="20" max="20" width="25.109375" hidden="1" customWidth="1"/>
    <col min="21" max="21" width="5.6640625" hidden="1" customWidth="1"/>
    <col min="22" max="25" width="11.5546875" hidden="1" customWidth="1"/>
    <col min="26" max="28" width="0" hidden="1" customWidth="1"/>
    <col min="29" max="16384" width="11.5546875" hidden="1"/>
  </cols>
  <sheetData>
    <row r="1" spans="2:28" ht="13.8" customHeight="1" x14ac:dyDescent="0.3">
      <c r="D1" s="231"/>
      <c r="E1" s="231"/>
      <c r="F1" s="231"/>
    </row>
    <row r="2" spans="2:28" ht="16.8" customHeight="1" x14ac:dyDescent="0.3">
      <c r="D2" s="231"/>
      <c r="E2" s="249"/>
      <c r="F2" s="249"/>
      <c r="G2" s="250"/>
      <c r="H2" s="250"/>
      <c r="I2" s="250"/>
      <c r="J2" s="250"/>
      <c r="K2" s="250"/>
      <c r="L2" s="250"/>
      <c r="M2" s="311"/>
      <c r="N2" s="250"/>
      <c r="O2" s="250"/>
      <c r="P2" s="250"/>
    </row>
    <row r="3" spans="2:28" ht="16.2" customHeight="1" thickBot="1" x14ac:dyDescent="0.35">
      <c r="D3" s="231"/>
      <c r="E3" s="249"/>
      <c r="F3" s="231"/>
      <c r="P3" s="250"/>
    </row>
    <row r="4" spans="2:28" ht="16.2" customHeight="1" thickBot="1" x14ac:dyDescent="0.35">
      <c r="B4" s="439" t="s">
        <v>938</v>
      </c>
      <c r="C4" s="440"/>
      <c r="E4" s="250"/>
      <c r="G4" s="441" t="s">
        <v>959</v>
      </c>
      <c r="H4" s="442"/>
      <c r="I4" s="442"/>
      <c r="J4" s="442"/>
      <c r="K4" s="442"/>
      <c r="L4" s="442"/>
      <c r="M4" s="442"/>
      <c r="N4" s="443"/>
      <c r="P4" s="250"/>
    </row>
    <row r="5" spans="2:28" ht="16.2" customHeight="1" x14ac:dyDescent="0.3">
      <c r="B5" s="257"/>
      <c r="C5" s="265" t="s">
        <v>635</v>
      </c>
      <c r="E5" s="250"/>
      <c r="G5" s="444"/>
      <c r="H5" s="445"/>
      <c r="I5" s="445"/>
      <c r="J5" s="445"/>
      <c r="K5" s="445"/>
      <c r="L5" s="445"/>
      <c r="M5" s="445"/>
      <c r="N5" s="446"/>
      <c r="P5" s="250"/>
    </row>
    <row r="6" spans="2:28" ht="16.2" customHeight="1" x14ac:dyDescent="0.3">
      <c r="B6" s="258"/>
      <c r="C6" s="266" t="s">
        <v>637</v>
      </c>
      <c r="E6" s="250"/>
      <c r="G6" s="447"/>
      <c r="H6" s="448"/>
      <c r="I6" s="448"/>
      <c r="J6" s="448"/>
      <c r="K6" s="448"/>
      <c r="L6" s="448"/>
      <c r="M6" s="448"/>
      <c r="N6" s="449"/>
      <c r="P6" s="250"/>
    </row>
    <row r="7" spans="2:28" ht="16.2" customHeight="1" thickBot="1" x14ac:dyDescent="0.35">
      <c r="B7" s="259"/>
      <c r="C7" s="267" t="s">
        <v>636</v>
      </c>
      <c r="E7" s="250"/>
      <c r="G7" s="283"/>
      <c r="H7" s="283"/>
      <c r="I7" s="283"/>
      <c r="J7" s="283"/>
      <c r="K7" s="283"/>
      <c r="L7" s="283"/>
      <c r="M7" s="283"/>
      <c r="P7" s="250"/>
    </row>
    <row r="8" spans="2:28" ht="15" thickBot="1" x14ac:dyDescent="0.35">
      <c r="E8" s="250"/>
      <c r="H8" s="247" t="s">
        <v>960</v>
      </c>
      <c r="I8" s="251"/>
      <c r="J8" s="254"/>
      <c r="K8" s="57"/>
      <c r="L8" s="57"/>
      <c r="M8" s="312"/>
      <c r="P8" s="250"/>
    </row>
    <row r="9" spans="2:28" ht="15" thickBot="1" x14ac:dyDescent="0.35">
      <c r="E9" s="250"/>
      <c r="H9" s="247" t="s">
        <v>608</v>
      </c>
      <c r="I9" s="252" t="str">
        <f>IFERROR(VLOOKUP(I8,'GENERACIÓN ÓRDENES'!B16:C5014,2,0),"")</f>
        <v/>
      </c>
      <c r="J9" s="254"/>
      <c r="K9" s="57"/>
      <c r="L9" s="57"/>
      <c r="M9" s="312"/>
      <c r="P9" s="250"/>
    </row>
    <row r="10" spans="2:28" ht="15" thickBot="1" x14ac:dyDescent="0.35">
      <c r="E10" s="250"/>
      <c r="H10" s="292" t="s">
        <v>947</v>
      </c>
      <c r="I10" s="252" t="str">
        <f>IFERROR(VLOOKUP(I8,'GENERACIÓN ÓRDENES'!B17:K5015,10,0),"")</f>
        <v/>
      </c>
      <c r="J10" s="254"/>
      <c r="K10" s="57"/>
      <c r="L10" s="57"/>
      <c r="M10" s="312"/>
      <c r="P10" s="250"/>
    </row>
    <row r="11" spans="2:28" ht="15" thickBot="1" x14ac:dyDescent="0.35">
      <c r="E11" s="250"/>
      <c r="G11" s="431" t="s">
        <v>933</v>
      </c>
      <c r="H11" s="247" t="s">
        <v>633</v>
      </c>
      <c r="I11" s="261" t="str">
        <f>IFERROR(VLOOKUP(I8,'GENERACIÓN ÓRDENES'!B16:L5014,11,0),"")</f>
        <v/>
      </c>
      <c r="J11" s="254"/>
      <c r="K11" s="57"/>
      <c r="L11" s="57"/>
      <c r="M11" s="312"/>
      <c r="P11" s="250"/>
      <c r="X11" t="str">
        <f>IFERROR(VLOOKUP(I8,'GENERACIÓN ÓRDENES'!B16:U5014,20,0),"")</f>
        <v/>
      </c>
      <c r="Y11" t="str">
        <f>CONCATENATE(X11,I10)</f>
        <v/>
      </c>
      <c r="Z11" t="str">
        <f>IFERROR(VLOOKUP(I9,'BASE EQUIPOS'!G9:H23,2,0),"")</f>
        <v/>
      </c>
      <c r="AA11" s="68" t="str">
        <f>IF(AB11="Caldera de agua calienteDiaria",1,IF(AB11="Caldera de agua calienteSemestral",2,IF(AB11="Caldera de agua calienteAnual",3,IF(AB11="Compresor de aireDiaria",4,IF(AB11="Compresor de aireSemestral",5,IF(AB11="Compresor de aireAnual",6,""))))))</f>
        <v/>
      </c>
      <c r="AB11" t="str">
        <f>CONCATENATE(Z11,I10)</f>
        <v/>
      </c>
    </row>
    <row r="12" spans="2:28" ht="15" thickBot="1" x14ac:dyDescent="0.35">
      <c r="E12" s="250"/>
      <c r="G12" s="432"/>
      <c r="H12" s="247" t="s">
        <v>607</v>
      </c>
      <c r="I12" s="263" t="str">
        <f>IFERROR(VLOOKUP(I8,'GENERACIÓN ÓRDENES'!B16:M27,12,0),"")</f>
        <v/>
      </c>
      <c r="J12" s="254"/>
      <c r="K12" s="57"/>
      <c r="L12" s="57"/>
      <c r="M12" s="312"/>
      <c r="P12" s="250"/>
    </row>
    <row r="13" spans="2:28" ht="15" thickBot="1" x14ac:dyDescent="0.35">
      <c r="E13" s="250"/>
      <c r="G13" s="434" t="s">
        <v>935</v>
      </c>
      <c r="H13" s="247" t="s">
        <v>633</v>
      </c>
      <c r="I13" s="262"/>
      <c r="J13" s="254"/>
      <c r="M13" s="312"/>
      <c r="P13" s="250"/>
    </row>
    <row r="14" spans="2:28" ht="15" thickBot="1" x14ac:dyDescent="0.35">
      <c r="E14" s="250"/>
      <c r="G14" s="435"/>
      <c r="H14" s="247" t="s">
        <v>607</v>
      </c>
      <c r="I14" s="264"/>
      <c r="J14" s="254"/>
      <c r="M14" s="312"/>
      <c r="N14" s="248"/>
      <c r="O14" s="248"/>
      <c r="P14" s="250"/>
    </row>
    <row r="15" spans="2:28" ht="15" thickBot="1" x14ac:dyDescent="0.35">
      <c r="E15" s="250"/>
      <c r="G15" s="433" t="s">
        <v>934</v>
      </c>
      <c r="H15" s="247" t="s">
        <v>633</v>
      </c>
      <c r="I15" s="261" t="str">
        <f>IFERROR(VLOOKUP(I8,'GENERACIÓN ÓRDENES'!B16:O5014,14,0),"")</f>
        <v/>
      </c>
      <c r="M15" s="312"/>
      <c r="N15" s="248"/>
      <c r="O15" s="248"/>
      <c r="P15" s="250"/>
    </row>
    <row r="16" spans="2:28" ht="15" thickBot="1" x14ac:dyDescent="0.35">
      <c r="E16" s="250"/>
      <c r="G16" s="432"/>
      <c r="H16" s="247" t="s">
        <v>607</v>
      </c>
      <c r="I16" s="296" t="str">
        <f>IFERROR(VLOOKUP(I8,'GENERACIÓN ÓRDENES'!B16:P5014,15,0),"")</f>
        <v/>
      </c>
      <c r="M16" s="312"/>
      <c r="N16" s="248"/>
      <c r="O16" s="248"/>
      <c r="P16" s="250"/>
    </row>
    <row r="17" spans="5:28" ht="15" thickBot="1" x14ac:dyDescent="0.35">
      <c r="E17" s="250"/>
      <c r="H17" s="292" t="s">
        <v>950</v>
      </c>
      <c r="I17" s="302" t="str">
        <f>IFERROR(VLOOKUP(Y11,Datos!Z16:AA23,2,0),"")</f>
        <v/>
      </c>
      <c r="L17" s="57"/>
      <c r="M17" s="312"/>
      <c r="N17" s="248"/>
      <c r="O17" s="248"/>
      <c r="P17" s="250"/>
    </row>
    <row r="18" spans="5:28" ht="30" customHeight="1" thickBot="1" x14ac:dyDescent="0.35">
      <c r="E18" s="250"/>
      <c r="H18" s="247" t="s">
        <v>946</v>
      </c>
      <c r="I18" s="426"/>
      <c r="J18" s="427"/>
      <c r="K18" s="427"/>
      <c r="L18" s="427"/>
      <c r="M18" s="427"/>
      <c r="N18" s="428"/>
      <c r="O18" s="248"/>
      <c r="P18" s="250"/>
    </row>
    <row r="19" spans="5:28" x14ac:dyDescent="0.3">
      <c r="E19" s="250"/>
      <c r="P19" s="250"/>
    </row>
    <row r="20" spans="5:28" ht="14.4" customHeight="1" x14ac:dyDescent="0.3">
      <c r="E20" s="250"/>
      <c r="G20" s="294" t="str">
        <f>IF(I8&lt;&gt;"","Código","")</f>
        <v/>
      </c>
      <c r="H20" s="456" t="str">
        <f>IF(I8&lt;&gt;"","Inspección","")</f>
        <v/>
      </c>
      <c r="I20" s="456"/>
      <c r="J20" s="456"/>
      <c r="K20" s="456"/>
      <c r="L20" s="304" t="str">
        <f>IF(I8&lt;&gt;"","Resultado","")</f>
        <v/>
      </c>
      <c r="M20" s="457" t="str">
        <f>IF(I10="Anual","Valor",IF(I10="Semestral","Valor",""))</f>
        <v/>
      </c>
      <c r="N20" s="457"/>
      <c r="O20" s="301"/>
      <c r="P20" s="303"/>
      <c r="Q20" s="301"/>
      <c r="R20" s="301"/>
      <c r="S20" s="184"/>
      <c r="U20" s="184"/>
      <c r="W20" s="184"/>
      <c r="X20" s="184"/>
      <c r="Z20" s="226"/>
      <c r="AA20" s="226"/>
      <c r="AB20" s="226"/>
    </row>
    <row r="21" spans="5:28" ht="14.4" customHeight="1" x14ac:dyDescent="0.3">
      <c r="G21" s="212" t="str">
        <f>IF($AB$11="Caldera de agua calienteDiaria",'Plan predictivo'!E4,IF($AB$11="Caldera de agua calienteSemestral",'Plan predictivo'!E19,IF($AB$11="Caldera de agua calienteAnual",'Plan predictivo'!E19,IF($AB$11="Compresor de aireDiaria",'Plan predictivo'!E45,IF($AB$11="Compresor de aireSemestral",'Plan predictivo'!E60,IF($AB$11="Compresor de aireAnual",'Plan predictivo'!E60,""))))))</f>
        <v/>
      </c>
      <c r="H21" s="454" t="str">
        <f>IF($AB$11="Caldera de agua calienteDiaria",'Plan predictivo'!D4,IF($AB$11="Caldera de agua calienteSemestral",'Plan predictivo'!D19,IF($AB$11="Caldera de agua calienteAnual",'Plan predictivo'!D19,IF($AB$11="Compresor de aireDiaria",'Plan predictivo'!D45,IF($AB$11="Compresor de aireSemestral",'Plan predictivo'!D60,IF($AB$11="Compresor de aireAnual",'Plan predictivo'!D60,""))))))</f>
        <v/>
      </c>
      <c r="I21" s="454"/>
      <c r="J21" s="454"/>
      <c r="K21" s="454"/>
      <c r="L21" s="306"/>
      <c r="M21" s="306"/>
      <c r="N21" s="306" t="str">
        <f>IF(H21="Tensión de alimentación eléctrica","V","")</f>
        <v/>
      </c>
      <c r="O21" s="301"/>
      <c r="P21" s="301"/>
      <c r="Q21" s="301"/>
      <c r="R21" s="301"/>
      <c r="S21" s="184"/>
      <c r="U21" s="184"/>
      <c r="V21" s="184"/>
      <c r="W21" s="184"/>
      <c r="X21" s="184"/>
      <c r="Z21" s="226"/>
      <c r="AA21" s="226"/>
      <c r="AB21" s="226"/>
    </row>
    <row r="22" spans="5:28" x14ac:dyDescent="0.3">
      <c r="G22" s="212" t="str">
        <f>IF($AB$11="Caldera de agua calienteDiaria",'Plan predictivo'!E5,IF($AB$11="Caldera de agua calienteSemestral",'Plan predictivo'!E20,IF($AB$11="Caldera de agua calienteAnual",'Plan predictivo'!E20,IF($AB$11="Compresor de aireDiaria",'Plan predictivo'!E46,IF($AB$11="Compresor de aireSemestral",'Plan predictivo'!E61,IF($AB$11="Compresor de aireAnual",'Plan predictivo'!E61,""))))))</f>
        <v/>
      </c>
      <c r="H22" s="454" t="str">
        <f>IF($AB$11="Caldera de agua calienteDiaria",'Plan predictivo'!D5,IF($AB$11="Caldera de agua calienteSemestral",'Plan predictivo'!D20,IF($AB$11="Caldera de agua calienteAnual",'Plan predictivo'!D20,IF($AB$11="Compresor de aireDiaria",'Plan predictivo'!D46,IF($AB$11="Compresor de aireSemestral",'Plan predictivo'!D61,IF($AB$11="Compresor de aireAnual",'Plan predictivo'!D61,""))))))</f>
        <v/>
      </c>
      <c r="I22" s="454"/>
      <c r="J22" s="454"/>
      <c r="K22" s="454"/>
      <c r="L22" s="306"/>
      <c r="M22" s="310"/>
      <c r="N22" s="291" t="str">
        <f>IF(H22="Resistencia de termorresistencia a 20º","Ω","")</f>
        <v/>
      </c>
      <c r="O22" s="301"/>
      <c r="P22" s="301"/>
      <c r="Q22" s="301"/>
      <c r="R22" s="301"/>
      <c r="S22" s="184"/>
      <c r="U22" s="184"/>
      <c r="V22" s="184"/>
      <c r="W22" s="184"/>
      <c r="X22" s="184"/>
      <c r="Z22" s="226"/>
      <c r="AA22" s="226"/>
      <c r="AB22" s="226"/>
    </row>
    <row r="23" spans="5:28" x14ac:dyDescent="0.3">
      <c r="G23" s="212" t="str">
        <f>IF($AB$11="Caldera de agua calienteDiaria",'Plan predictivo'!E6,IF($AB$11="Caldera de agua calienteSemestral",'Plan predictivo'!E21,IF($AB$11="Caldera de agua calienteAnual",'Plan predictivo'!E21,IF($AB$11="Compresor de aireDiaria",'Plan predictivo'!E47,IF($AB$11="Compresor de aireAnual",'Plan predictivo'!E62,"")))))</f>
        <v/>
      </c>
      <c r="H23" s="454" t="str">
        <f>IF($AB$11="Caldera de agua calienteDiaria",'Plan predictivo'!D6,IF($AB$11="Caldera de agua calienteSemestral",'Plan predictivo'!D21,IF($AB$11="Caldera de agua calienteAnual",'Plan predictivo'!D21,IF($AB$11="Compresor de aireDiaria",'Plan predictivo'!D47,IF($AB$11="Compresor de aireAnual",'Plan predictivo'!D62,"")))))</f>
        <v/>
      </c>
      <c r="I23" s="454"/>
      <c r="J23" s="454"/>
      <c r="K23" s="454"/>
      <c r="L23" s="306"/>
      <c r="M23" s="310"/>
      <c r="N23" s="291"/>
      <c r="O23" s="301"/>
      <c r="P23" s="301"/>
      <c r="Q23" s="301"/>
      <c r="R23" s="301"/>
      <c r="S23" s="184"/>
      <c r="T23" s="184"/>
      <c r="U23" s="184"/>
      <c r="V23" s="184"/>
      <c r="W23" s="184"/>
      <c r="X23" s="184"/>
      <c r="Z23" s="226"/>
      <c r="AA23" s="226"/>
      <c r="AB23" s="226"/>
    </row>
    <row r="24" spans="5:28" x14ac:dyDescent="0.3">
      <c r="G24" s="212" t="str">
        <f>IF($AB$11="Caldera de agua calienteDiaria",'Plan predictivo'!E7,IF($AB$11="Caldera de agua calienteSemestral",'Plan predictivo'!E22,IF($AB$11="Caldera de agua calienteAnual",'Plan predictivo'!E22,IF($AB$11="Compresor de aireDiaria",'Plan predictivo'!E48,IF($AB$11="Compresor de aireAnual",'Plan predictivo'!E63,"")))))</f>
        <v/>
      </c>
      <c r="H24" s="454" t="str">
        <f>IF($AB$11="Caldera de agua calienteDiaria",'Plan predictivo'!D7,IF($AB$11="Caldera de agua calienteSemestral",'Plan predictivo'!D22,IF($AB$11="Caldera de agua calienteAnual",'Plan predictivo'!D22,IF($AB$11="Compresor de aireDiaria",'Plan predictivo'!D48,IF($AB$11="Compresor de aireAnual",'Plan predictivo'!D63,"")))))</f>
        <v/>
      </c>
      <c r="I24" s="454"/>
      <c r="J24" s="454"/>
      <c r="K24" s="454"/>
      <c r="L24" s="306"/>
      <c r="M24" s="310"/>
      <c r="N24" s="291" t="str">
        <f>IF(H24="Resistencia de aislamiento a tierra de los devanados del motor eléctrico","MΩ","")</f>
        <v/>
      </c>
      <c r="O24" s="301"/>
      <c r="P24" s="301"/>
      <c r="Q24" s="301"/>
      <c r="R24" s="301"/>
      <c r="S24" s="184"/>
      <c r="T24" s="184"/>
      <c r="U24" s="184"/>
      <c r="V24" s="184"/>
      <c r="W24" s="184"/>
      <c r="X24" s="184"/>
      <c r="Y24" s="182"/>
      <c r="Z24" s="226"/>
      <c r="AA24" s="226"/>
      <c r="AB24" s="226"/>
    </row>
    <row r="25" spans="5:28" x14ac:dyDescent="0.3">
      <c r="G25" s="212" t="str">
        <f>IF($AB$11="Caldera de agua calienteDiaria",'Plan predictivo'!E8,IF($AB$11="Caldera de agua calienteSemestral",'Plan predictivo'!E23,IF($AB$11="Caldera de agua calienteAnual",'Plan predictivo'!E23,IF($AB$11="Compresor de aireDiaria",'Plan predictivo'!E49,IF($AB$11="Compresor de aireAnual",'Plan predictivo'!E64,"")))))</f>
        <v/>
      </c>
      <c r="H25" s="454" t="str">
        <f>IF($AB$11="Caldera de agua calienteDiaria",'Plan predictivo'!D8,IF($AB$11="Caldera de agua calienteSemestral",'Plan predictivo'!D23,IF($AB$11="Caldera de agua calienteAnual",'Plan predictivo'!D23,IF($AB$11="Compresor de aireDiaria",'Plan predictivo'!D49,IF($AB$11="Compresor de aireAnual",'Plan predictivo'!D64,"")))))</f>
        <v/>
      </c>
      <c r="I25" s="454"/>
      <c r="J25" s="454"/>
      <c r="K25" s="454"/>
      <c r="L25" s="306"/>
      <c r="M25" s="310"/>
      <c r="N25" s="291" t="str">
        <f>IF(H25="Resistencia del termopar","Ω",IF(H25="Capacitancia del condensador","µF",""))</f>
        <v/>
      </c>
      <c r="O25" s="301"/>
      <c r="P25" s="301"/>
      <c r="Q25" s="301"/>
      <c r="R25" s="301"/>
      <c r="S25" s="184"/>
      <c r="T25" s="184"/>
      <c r="U25" s="184"/>
      <c r="V25" s="184"/>
      <c r="W25" s="184"/>
      <c r="X25" s="184"/>
      <c r="Y25" s="182"/>
      <c r="Z25" s="226"/>
      <c r="AA25" s="226"/>
      <c r="AB25" s="226"/>
    </row>
    <row r="26" spans="5:28" x14ac:dyDescent="0.3">
      <c r="G26" s="212" t="str">
        <f>IF($AB$11="Caldera de agua calienteDiaria",'Plan predictivo'!E9,IF($AB$11="Caldera de agua calienteSemestral",'Plan predictivo'!E24,IF($AB$11="Caldera de agua calienteAnual",'Plan predictivo'!E24,IF($AB$11="Compresor de aireDiaria",'Plan predictivo'!E50,""))))</f>
        <v/>
      </c>
      <c r="H26" s="454" t="str">
        <f>IF($AB$11="Caldera de agua calienteDiaria",'Plan predictivo'!D9,IF($AB$11="Caldera de agua calienteSemestral",'Plan predictivo'!D24,IF($AB$11="Caldera de agua calienteAnual",'Plan predictivo'!D24,IF($AB$11="Compresor de aireDiaria",'Plan predictivo'!D50,""))))</f>
        <v/>
      </c>
      <c r="I26" s="454"/>
      <c r="J26" s="454"/>
      <c r="K26" s="454"/>
      <c r="L26" s="306"/>
      <c r="M26" s="310"/>
      <c r="N26" s="291"/>
      <c r="O26" s="301"/>
      <c r="P26" s="301"/>
      <c r="Q26" s="301"/>
      <c r="R26" s="301"/>
      <c r="S26" s="184"/>
      <c r="T26" s="184"/>
      <c r="U26" s="184"/>
      <c r="V26" s="184"/>
      <c r="W26" s="184"/>
      <c r="X26" s="184"/>
      <c r="Y26" s="208"/>
      <c r="Z26" s="226"/>
      <c r="AA26" s="226"/>
      <c r="AB26" s="226"/>
    </row>
    <row r="27" spans="5:28" x14ac:dyDescent="0.3">
      <c r="G27" s="212" t="str">
        <f>IF($AB$11="Caldera de agua calienteDiaria",'Plan predictivo'!E10,IF($AB$11="Caldera de agua calienteSemestral",'Plan predictivo'!E25,IF($AB$11="Caldera de agua calienteAnual",'Plan predictivo'!E25,IF($AB$11="Compresor de aireDiaria",'Plan predictivo'!E51,""))))</f>
        <v/>
      </c>
      <c r="H27" s="454" t="str">
        <f>IF($AB$11="Caldera de agua calienteDiaria",'Plan predictivo'!D10,IF($AB$11="Caldera de agua calienteSemestral",'Plan predictivo'!D25,IF($AB$11="Caldera de agua calienteAnual",'Plan predictivo'!D25,IF($AB$11="Compresor de aireDiaria",'Plan predictivo'!D51,""))))</f>
        <v/>
      </c>
      <c r="I27" s="454"/>
      <c r="J27" s="454"/>
      <c r="K27" s="454"/>
      <c r="L27" s="306"/>
      <c r="M27" s="310"/>
      <c r="N27" s="291"/>
      <c r="O27" s="301"/>
      <c r="P27" s="301"/>
      <c r="Q27" s="301"/>
      <c r="R27" s="301"/>
      <c r="S27" s="184"/>
      <c r="T27" s="184"/>
      <c r="U27" s="184"/>
      <c r="V27" s="184"/>
      <c r="W27" s="184"/>
      <c r="X27" s="184"/>
      <c r="Y27" s="175"/>
      <c r="Z27" s="226"/>
      <c r="AA27" s="226"/>
      <c r="AB27" s="226"/>
    </row>
    <row r="28" spans="5:28" x14ac:dyDescent="0.3">
      <c r="G28" s="212" t="str">
        <f>IF($AB$11="Caldera de agua calienteDiaria",'Plan predictivo'!E11,IF($AB$11="Caldera de agua calienteSemestral",'Plan predictivo'!E26,IF($AB$11="Caldera de agua calienteAnual",'Plan predictivo'!E26,IF($AB$11="Compresor de aireDiaria",'Plan predictivo'!E52,""))))</f>
        <v/>
      </c>
      <c r="H28" s="454" t="str">
        <f>IF($AB$11="Caldera de agua calienteDiaria",'Plan predictivo'!D11,IF($AB$11="Caldera de agua calienteSemestral",'Plan predictivo'!D26,IF($AB$11="Caldera de agua calienteAnual",'Plan predictivo'!D26,IF($AB$11="Compresor de aireDiaria",'Plan predictivo'!D52,""))))</f>
        <v/>
      </c>
      <c r="I28" s="454"/>
      <c r="J28" s="454"/>
      <c r="K28" s="454"/>
      <c r="L28" s="306"/>
      <c r="M28" s="310"/>
      <c r="N28" s="291" t="str">
        <f>IF(H28="Resistencia del termopar","Ω","")</f>
        <v/>
      </c>
      <c r="O28" s="301"/>
      <c r="P28" s="301"/>
      <c r="Q28" s="301"/>
      <c r="R28" s="301"/>
      <c r="S28" s="184"/>
      <c r="T28" s="184"/>
      <c r="U28" s="184"/>
      <c r="V28" s="184"/>
      <c r="W28" s="184"/>
      <c r="X28" s="184"/>
      <c r="Y28" s="175"/>
      <c r="Z28" s="226"/>
      <c r="AA28" s="226"/>
      <c r="AB28" s="226"/>
    </row>
    <row r="29" spans="5:28" x14ac:dyDescent="0.3">
      <c r="G29" s="212" t="str">
        <f>IF($AB$11="Caldera de agua calienteDiaria",'Plan predictivo'!E12,IF($AB$11="Caldera de agua calienteSemestral",'Plan predictivo'!E27,IF($AB$11="Caldera de agua calienteAnual",'Plan predictivo'!E27,IF($AB$11="Compresor de aireDiaria",'Plan predictivo'!E53,""))))</f>
        <v/>
      </c>
      <c r="H29" s="454" t="str">
        <f>IF($AB$11="Caldera de agua calienteDiaria",'Plan predictivo'!D12,IF($AB$11="Caldera de agua calienteSemestral",'Plan predictivo'!D27,IF($AB$11="Caldera de agua calienteAnual",'Plan predictivo'!D27,IF($AB$11="Compresor de aireDiaria",'Plan predictivo'!D53,""))))</f>
        <v/>
      </c>
      <c r="I29" s="454"/>
      <c r="J29" s="454"/>
      <c r="K29" s="454"/>
      <c r="L29" s="306"/>
      <c r="M29" s="310"/>
      <c r="N29" s="291"/>
      <c r="O29" s="301"/>
      <c r="P29" s="301"/>
      <c r="Q29" s="301"/>
      <c r="R29" s="301"/>
      <c r="S29" s="184"/>
      <c r="T29" s="184"/>
      <c r="U29" s="184"/>
      <c r="V29" s="184"/>
      <c r="W29" s="184"/>
      <c r="X29" s="184"/>
      <c r="Y29" s="175"/>
      <c r="Z29" s="226"/>
      <c r="AA29" s="226"/>
      <c r="AB29" s="226"/>
    </row>
    <row r="30" spans="5:28" x14ac:dyDescent="0.3">
      <c r="G30" s="212" t="str">
        <f>IF($AB$11="Caldera de agua calienteDiaria",'Plan predictivo'!E13,IF($AB$11="Caldera de agua calienteSemestral",'Plan predictivo'!E28,IF($AB$11="Caldera de agua calienteAnual",'Plan predictivo'!E28,IF($AB$11="Compresor de aireDiaria",'Plan predictivo'!E54,""))))</f>
        <v/>
      </c>
      <c r="H30" s="454" t="str">
        <f>IF($AB$11="Caldera de agua calienteDiaria",'Plan predictivo'!D13,IF($AB$11="Caldera de agua calienteSemestral",'Plan predictivo'!D28,IF($AB$11="Caldera de agua calienteAnual",'Plan predictivo'!D28,IF($AB$11="Compresor de aireDiaria",'Plan predictivo'!D54,""))))</f>
        <v/>
      </c>
      <c r="I30" s="454"/>
      <c r="J30" s="454"/>
      <c r="K30" s="454"/>
      <c r="L30" s="306"/>
      <c r="M30" s="310"/>
      <c r="N30" s="291"/>
      <c r="O30" s="301"/>
      <c r="P30" s="301"/>
      <c r="Q30" s="301"/>
      <c r="R30" s="301"/>
      <c r="S30" s="184"/>
      <c r="T30" s="184"/>
      <c r="U30" s="184"/>
      <c r="V30" s="184"/>
      <c r="W30" s="184"/>
      <c r="X30" s="184"/>
      <c r="Y30" s="175"/>
      <c r="Z30" s="226"/>
      <c r="AA30" s="226"/>
      <c r="AB30" s="226"/>
    </row>
    <row r="31" spans="5:28" x14ac:dyDescent="0.3">
      <c r="G31" s="212" t="str">
        <f>IF($AB$11="Caldera de agua calienteDiaria",'Plan predictivo'!E14,IF($AB$11="Caldera de agua calienteSemestral",'Plan predictivo'!E29,IF($AB$11="Caldera de agua calienteAnual",'Plan predictivo'!E29,IF($AB$11="Compresor de aireDiaria",'Plan predictivo'!E55,""))))</f>
        <v/>
      </c>
      <c r="H31" s="454" t="str">
        <f>IF($AB$11="Caldera de agua calienteDiaria",'Plan predictivo'!D14,IF($AB$11="Caldera de agua calienteSemestral",'Plan predictivo'!D29,IF($AB$11="Caldera de agua calienteAnual",'Plan predictivo'!D29,IF($AB$11="Compresor de aireDiaria",'Plan predictivo'!D55,""))))</f>
        <v/>
      </c>
      <c r="I31" s="454"/>
      <c r="J31" s="454"/>
      <c r="K31" s="454"/>
      <c r="L31" s="306"/>
      <c r="M31" s="309"/>
      <c r="N31" s="291" t="str">
        <f>IF(H31="Resistencia del termopar","Ω","")</f>
        <v/>
      </c>
      <c r="O31" s="184"/>
      <c r="P31" s="184"/>
      <c r="Q31" s="184"/>
      <c r="R31" s="184"/>
      <c r="S31" s="184"/>
      <c r="T31" s="184"/>
      <c r="U31" s="184"/>
      <c r="V31" s="184"/>
      <c r="W31" s="184"/>
      <c r="X31" s="184"/>
      <c r="Y31" s="175"/>
      <c r="Z31" s="226"/>
      <c r="AA31" s="226"/>
      <c r="AB31" s="226"/>
    </row>
    <row r="32" spans="5:28" x14ac:dyDescent="0.3">
      <c r="G32" s="212" t="str">
        <f>IF($AB$11="Caldera de agua calienteDiaria",'Plan predictivo'!E15,IF($AB$11="Caldera de agua calienteSemestral",'Plan predictivo'!E30,IF($AB$11="Caldera de agua calienteAnual",'Plan predictivo'!E30,IF($AB$11="Compresor de aireDiaria",'Plan predictivo'!E56,""))))</f>
        <v/>
      </c>
      <c r="H32" s="454" t="str">
        <f>IF($AB$11="Caldera de agua calienteDiaria",'Plan predictivo'!D15,IF($AB$11="Caldera de agua calienteSemestral",'Plan predictivo'!D30,IF($AB$11="Caldera de agua calienteAnual",'Plan predictivo'!D30,IF($AB$11="Compresor de aireDiaria",'Plan predictivo'!D56,""))))</f>
        <v/>
      </c>
      <c r="I32" s="454"/>
      <c r="J32" s="454"/>
      <c r="K32" s="454"/>
      <c r="L32" s="306"/>
      <c r="M32" s="309"/>
      <c r="N32" s="290"/>
      <c r="O32" s="184"/>
      <c r="P32" s="184"/>
      <c r="Q32" s="184"/>
      <c r="R32" s="184"/>
      <c r="S32" s="184"/>
      <c r="T32" s="184"/>
      <c r="U32" s="184"/>
      <c r="V32" s="184"/>
      <c r="W32" s="184"/>
      <c r="X32" s="184"/>
      <c r="Y32" s="175"/>
      <c r="Z32" s="226"/>
      <c r="AA32" s="226"/>
      <c r="AB32" s="226"/>
    </row>
    <row r="33" spans="7:14" x14ac:dyDescent="0.3">
      <c r="G33" s="305" t="str">
        <f>IF($AB$11="Caldera de agua calienteDiaria",'Plan predictivo'!E16,IF($AB$11="Caldera de agua calienteSemestral",'Plan predictivo'!E31,IF($AB$11="Caldera de agua calienteAnual",'Plan predictivo'!E31,IF($AB$11="Compresor de aireDiaria",'Plan predictivo'!E57,""))))</f>
        <v/>
      </c>
      <c r="H33" s="455" t="str">
        <f>IF($AB$11="Caldera de agua calienteDiaria",'Plan predictivo'!D16,IF($AB$11="Caldera de agua calienteSemestral",'Plan predictivo'!D31,IF($AB$11="Caldera de agua calienteAnual",'Plan predictivo'!D31,IF($AB$11="Compresor de aireDiaria",'Plan predictivo'!D57,""))))</f>
        <v/>
      </c>
      <c r="I33" s="455"/>
      <c r="J33" s="455"/>
      <c r="K33" s="455"/>
      <c r="L33" s="306"/>
      <c r="N33" s="291" t="str">
        <f>IF(H33="Resistencia del termopar","Ω","")</f>
        <v/>
      </c>
    </row>
    <row r="34" spans="7:14" x14ac:dyDescent="0.3">
      <c r="G34" s="305" t="str">
        <f>IF($AB$11="Caldera de agua calienteDiaria",'Plan predictivo'!E17,IF($AB$11="Caldera de agua calienteSemestral",'Plan predictivo'!E32,IF($AB$11="Caldera de agua calienteAnual",'Plan predictivo'!E32,IF($AB$11="Compresor de aireDiaria",'Plan predictivo'!E58,""))))</f>
        <v/>
      </c>
      <c r="H34" s="455" t="str">
        <f>IF($AB$11="Caldera de agua calienteDiaria",'Plan predictivo'!D17,IF($AB$11="Caldera de agua calienteSemestral",'Plan predictivo'!D32,IF($AB$11="Caldera de agua calienteAnual",'Plan predictivo'!D32,IF($AB$11="Compresor de aireDiaria",'Plan predictivo'!D58,""))))</f>
        <v/>
      </c>
      <c r="I34" s="455"/>
      <c r="J34" s="455"/>
      <c r="K34" s="455"/>
      <c r="L34" s="306"/>
      <c r="N34" s="68"/>
    </row>
    <row r="35" spans="7:14" x14ac:dyDescent="0.3">
      <c r="G35" s="305" t="str">
        <f>IF($AB$11="Caldera de agua calienteDiaria",'Plan predictivo'!E18,IF($AB$11="Caldera de agua calienteAnual",'Plan predictivo'!E33,IF($AB$11="Compresor de aireDiaria",'Plan predictivo'!E59,"")))</f>
        <v/>
      </c>
      <c r="H35" s="455" t="str">
        <f>IF($AB$11="Caldera de agua calienteDiaria",'Plan predictivo'!D18,IF($AB$11="Caldera de agua calienteAnual",'Plan predictivo'!D33,IF($AB$11="Compresor de aireDiaria",'Plan predictivo'!D59,"")))</f>
        <v/>
      </c>
      <c r="I35" s="455"/>
      <c r="J35" s="455"/>
      <c r="K35" s="455"/>
      <c r="L35" s="306"/>
      <c r="N35" s="68"/>
    </row>
    <row r="36" spans="7:14" x14ac:dyDescent="0.3">
      <c r="G36" s="305" t="str">
        <f>IF($AB$11="Caldera de agua calienteAnual",'Plan predictivo'!E34,"")</f>
        <v/>
      </c>
      <c r="H36" s="455" t="str">
        <f>IF($AB$11="Caldera de agua calienteAnual",'Plan predictivo'!D34,"")</f>
        <v/>
      </c>
      <c r="I36" s="455"/>
      <c r="J36" s="455"/>
      <c r="K36" s="455"/>
      <c r="L36" s="306"/>
      <c r="N36" s="68"/>
    </row>
    <row r="37" spans="7:14" x14ac:dyDescent="0.3">
      <c r="G37" s="305" t="str">
        <f>IF($AB$11="Caldera de agua calienteAnual",'Plan predictivo'!E35,"")</f>
        <v/>
      </c>
      <c r="H37" s="455" t="str">
        <f>IF($AB$11="Caldera de agua calienteAnual",'Plan predictivo'!D35,"")</f>
        <v/>
      </c>
      <c r="I37" s="455"/>
      <c r="J37" s="455"/>
      <c r="K37" s="455"/>
      <c r="L37" s="306"/>
      <c r="N37" s="68"/>
    </row>
    <row r="38" spans="7:14" x14ac:dyDescent="0.3"/>
    <row r="39" spans="7:14" x14ac:dyDescent="0.3"/>
    <row r="40" spans="7:14" x14ac:dyDescent="0.3"/>
    <row r="41" spans="7:14" x14ac:dyDescent="0.3"/>
  </sheetData>
  <mergeCells count="25">
    <mergeCell ref="H28:K28"/>
    <mergeCell ref="H29:K29"/>
    <mergeCell ref="H26:K26"/>
    <mergeCell ref="H27:K27"/>
    <mergeCell ref="H21:K21"/>
    <mergeCell ref="H23:K23"/>
    <mergeCell ref="H24:K24"/>
    <mergeCell ref="H25:K25"/>
    <mergeCell ref="B4:C4"/>
    <mergeCell ref="G11:G12"/>
    <mergeCell ref="G13:G14"/>
    <mergeCell ref="G15:G16"/>
    <mergeCell ref="H22:K22"/>
    <mergeCell ref="H20:K20"/>
    <mergeCell ref="G4:N6"/>
    <mergeCell ref="I18:N18"/>
    <mergeCell ref="M20:N20"/>
    <mergeCell ref="H30:K30"/>
    <mergeCell ref="H31:K31"/>
    <mergeCell ref="H37:K37"/>
    <mergeCell ref="H34:K34"/>
    <mergeCell ref="H35:K35"/>
    <mergeCell ref="H32:K32"/>
    <mergeCell ref="H33:K33"/>
    <mergeCell ref="H36:K36"/>
  </mergeCells>
  <conditionalFormatting sqref="I18">
    <cfRule type="expression" dxfId="17" priority="89">
      <formula>#REF!="Otro"</formula>
    </cfRule>
  </conditionalFormatting>
  <conditionalFormatting sqref="Z20">
    <cfRule type="expression" dxfId="16" priority="22">
      <formula>Z20&lt;&gt;""</formula>
    </cfRule>
  </conditionalFormatting>
  <conditionalFormatting sqref="Z20">
    <cfRule type="expression" dxfId="15" priority="21">
      <formula>Z20&lt;&gt;""</formula>
    </cfRule>
  </conditionalFormatting>
  <conditionalFormatting sqref="F20:M20 O20">
    <cfRule type="expression" dxfId="14" priority="19">
      <formula>$I$8=""</formula>
    </cfRule>
  </conditionalFormatting>
  <conditionalFormatting sqref="G20:L20">
    <cfRule type="expression" dxfId="13" priority="18">
      <formula>$I$8&lt;&gt;""</formula>
    </cfRule>
  </conditionalFormatting>
  <conditionalFormatting sqref="L21:L37">
    <cfRule type="expression" dxfId="12" priority="16">
      <formula>G21&lt;&gt;""</formula>
    </cfRule>
  </conditionalFormatting>
  <conditionalFormatting sqref="G21:K37">
    <cfRule type="expression" dxfId="11" priority="15">
      <formula>G21&lt;&gt;""</formula>
    </cfRule>
  </conditionalFormatting>
  <conditionalFormatting sqref="E22:E39 E39:P39 P21:P39">
    <cfRule type="expression" dxfId="10" priority="14">
      <formula>$AB$11="Caldera de agua calienteAnual"</formula>
    </cfRule>
  </conditionalFormatting>
  <conditionalFormatting sqref="E22:E36 F36:P36 P21:P35">
    <cfRule type="expression" dxfId="9" priority="12">
      <formula>$AB$11="Caldera de agua calienteSemestral"</formula>
    </cfRule>
  </conditionalFormatting>
  <conditionalFormatting sqref="E21">
    <cfRule type="expression" dxfId="8" priority="11">
      <formula>$AB$11="Caldera de agua calienteAnual"</formula>
    </cfRule>
  </conditionalFormatting>
  <conditionalFormatting sqref="E21">
    <cfRule type="expression" dxfId="7" priority="10">
      <formula>$AB$11="Caldera de agua calienteSemestral"</formula>
    </cfRule>
  </conditionalFormatting>
  <conditionalFormatting sqref="E21:E37 F37:P37 P21:P36">
    <cfRule type="expression" dxfId="6" priority="7">
      <formula>$AB$11="Caldera de agua calienteDiaria"</formula>
    </cfRule>
  </conditionalFormatting>
  <conditionalFormatting sqref="E21:E37 F37:P37 P21:P36">
    <cfRule type="expression" dxfId="5" priority="6">
      <formula>$AB$11="Compresor de aireDiaria"</formula>
    </cfRule>
  </conditionalFormatting>
  <conditionalFormatting sqref="E21:E24 F24:P24 P21:P23">
    <cfRule type="expression" dxfId="4" priority="5">
      <formula>$AB$11="Compresor de aireSemestral"</formula>
    </cfRule>
  </conditionalFormatting>
  <conditionalFormatting sqref="E21:E27 F27:P27 P20:P26">
    <cfRule type="expression" dxfId="3" priority="4">
      <formula>$AB$11="Compresor de aireAnual"</formula>
    </cfRule>
  </conditionalFormatting>
  <conditionalFormatting sqref="M20:N20">
    <cfRule type="expression" dxfId="2" priority="3">
      <formula>$N$21:$N$37&lt;&gt;""</formula>
    </cfRule>
  </conditionalFormatting>
  <conditionalFormatting sqref="N21:N37">
    <cfRule type="expression" dxfId="1" priority="2">
      <formula>N21&lt;&gt;""</formula>
    </cfRule>
  </conditionalFormatting>
  <conditionalFormatting sqref="M21:M37">
    <cfRule type="expression" dxfId="0" priority="1">
      <formula>N21&lt;&gt;""</formula>
    </cfRule>
  </conditionalFormatting>
  <dataValidations count="1">
    <dataValidation type="list" allowBlank="1" showInputMessage="1" showErrorMessage="1" sqref="L21:L37" xr:uid="{D52AC49D-F71D-4108-BC62-752DCCA0F063}">
      <formula1>"Bien, Regular, Mal"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14" r:id="rId3" name="Button 6">
              <controlPr defaultSize="0" print="0" autoFill="0" autoPict="0" macro="[0]!GuardarHI">
                <anchor moveWithCells="1" sizeWithCells="1">
                  <from>
                    <xdr:col>10</xdr:col>
                    <xdr:colOff>571500</xdr:colOff>
                    <xdr:row>10</xdr:row>
                    <xdr:rowOff>7620</xdr:rowOff>
                  </from>
                  <to>
                    <xdr:col>11</xdr:col>
                    <xdr:colOff>525780</xdr:colOff>
                    <xdr:row>12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3FF92A-03E6-43C8-B240-1E9ABFE5B43F}">
  <sheetPr codeName="Hoja6">
    <tabColor rgb="FFFF0000"/>
  </sheetPr>
  <dimension ref="A1:U11"/>
  <sheetViews>
    <sheetView showGridLines="0" showRowColHeaders="0" zoomScaleNormal="100" workbookViewId="0">
      <pane xSplit="2" ySplit="4" topLeftCell="J5" activePane="bottomRight" state="frozen"/>
      <selection pane="topRight" activeCell="C1" sqref="C1"/>
      <selection pane="bottomLeft" activeCell="A5" sqref="A5"/>
      <selection pane="bottomRight" activeCell="T28" sqref="T28"/>
    </sheetView>
  </sheetViews>
  <sheetFormatPr baseColWidth="10" defaultRowHeight="14.4" x14ac:dyDescent="0.3"/>
  <cols>
    <col min="1" max="2" width="11.5546875" style="86"/>
    <col min="3" max="3" width="11.5546875" style="285"/>
    <col min="4" max="4" width="11.5546875" style="286"/>
    <col min="5" max="5" width="11.5546875" style="285"/>
    <col min="6" max="6" width="11.5546875" style="286"/>
    <col min="7" max="7" width="11.5546875" style="285"/>
    <col min="8" max="8" width="11.5546875" style="286"/>
    <col min="9" max="9" width="43.6640625" style="86" customWidth="1"/>
    <col min="10" max="17" width="11.5546875" style="86"/>
    <col min="18" max="18" width="40.6640625" style="86" bestFit="1" customWidth="1"/>
    <col min="19" max="21" width="11.5546875" style="351"/>
  </cols>
  <sheetData>
    <row r="1" spans="1:21" x14ac:dyDescent="0.3">
      <c r="C1" s="86"/>
      <c r="D1" s="86"/>
      <c r="E1" s="86"/>
      <c r="F1" s="86"/>
      <c r="G1" s="86"/>
      <c r="H1" s="86"/>
      <c r="S1"/>
      <c r="T1"/>
      <c r="U1"/>
    </row>
    <row r="2" spans="1:21" ht="15" thickBot="1" x14ac:dyDescent="0.35">
      <c r="C2" s="86"/>
      <c r="D2" s="86"/>
      <c r="E2" s="86"/>
      <c r="F2" s="86"/>
      <c r="G2" s="86"/>
      <c r="H2" s="86"/>
      <c r="S2"/>
      <c r="T2"/>
      <c r="U2"/>
    </row>
    <row r="3" spans="1:21" ht="15" thickBot="1" x14ac:dyDescent="0.35">
      <c r="C3" s="458" t="s">
        <v>933</v>
      </c>
      <c r="D3" s="459"/>
      <c r="E3" s="458" t="s">
        <v>935</v>
      </c>
      <c r="F3" s="459"/>
      <c r="G3" s="458" t="s">
        <v>934</v>
      </c>
      <c r="H3" s="459"/>
      <c r="S3"/>
      <c r="T3"/>
      <c r="U3"/>
    </row>
    <row r="4" spans="1:21" ht="27" thickBot="1" x14ac:dyDescent="0.35">
      <c r="A4" s="247" t="s">
        <v>613</v>
      </c>
      <c r="B4" s="247" t="s">
        <v>608</v>
      </c>
      <c r="C4" s="247" t="s">
        <v>633</v>
      </c>
      <c r="D4" s="247" t="s">
        <v>607</v>
      </c>
      <c r="E4" s="247" t="s">
        <v>633</v>
      </c>
      <c r="F4" s="247" t="s">
        <v>607</v>
      </c>
      <c r="G4" s="247" t="s">
        <v>633</v>
      </c>
      <c r="H4" s="247" t="s">
        <v>607</v>
      </c>
      <c r="I4" s="247" t="s">
        <v>816</v>
      </c>
      <c r="J4" s="247" t="s">
        <v>21</v>
      </c>
      <c r="K4" s="247" t="s">
        <v>22</v>
      </c>
      <c r="L4" s="247" t="s">
        <v>740</v>
      </c>
      <c r="M4" s="247" t="s">
        <v>22</v>
      </c>
      <c r="N4" s="247" t="s">
        <v>942</v>
      </c>
      <c r="O4" s="247" t="s">
        <v>941</v>
      </c>
      <c r="P4" s="247" t="s">
        <v>932</v>
      </c>
      <c r="Q4" s="247" t="s">
        <v>174</v>
      </c>
      <c r="R4" s="247" t="s">
        <v>937</v>
      </c>
      <c r="S4" s="247" t="s">
        <v>964</v>
      </c>
      <c r="T4" s="247" t="s">
        <v>632</v>
      </c>
      <c r="U4" s="247" t="s">
        <v>965</v>
      </c>
    </row>
    <row r="5" spans="1:21" s="295" customFormat="1" x14ac:dyDescent="0.3">
      <c r="A5" s="287"/>
      <c r="B5" s="287"/>
      <c r="C5" s="288"/>
      <c r="D5" s="289"/>
      <c r="E5" s="288"/>
      <c r="F5" s="289"/>
      <c r="G5" s="288"/>
      <c r="H5" s="289"/>
      <c r="I5" s="287"/>
      <c r="J5" s="287"/>
      <c r="K5" s="287"/>
      <c r="L5" s="287"/>
      <c r="M5" s="287"/>
      <c r="N5" s="287"/>
      <c r="O5" s="287"/>
      <c r="P5" s="287"/>
      <c r="Q5" s="287"/>
      <c r="R5" s="287"/>
      <c r="S5" s="349" t="str">
        <f>IF(C5&lt;&gt;"",(E5+F5)*24-(C5+D5)*24,"")</f>
        <v/>
      </c>
      <c r="T5" s="349" t="str">
        <f>IF(C5&lt;&gt;"",(G5+H5)*24-(C5+D5)*24,"")</f>
        <v/>
      </c>
      <c r="U5" s="350" t="str">
        <f>IF(O5&lt;&gt;"",O5*30,"")</f>
        <v/>
      </c>
    </row>
    <row r="6" spans="1:21" s="295" customFormat="1" x14ac:dyDescent="0.3">
      <c r="A6" s="287"/>
      <c r="B6" s="287"/>
      <c r="C6" s="288"/>
      <c r="D6" s="289"/>
      <c r="E6" s="288"/>
      <c r="F6" s="289"/>
      <c r="G6" s="288"/>
      <c r="H6" s="289"/>
      <c r="I6" s="287"/>
      <c r="J6" s="287"/>
      <c r="K6" s="287"/>
      <c r="L6" s="287"/>
      <c r="M6" s="287"/>
      <c r="N6" s="287"/>
      <c r="O6" s="287"/>
      <c r="P6" s="287"/>
      <c r="Q6" s="287"/>
      <c r="R6" s="287"/>
      <c r="S6" s="351"/>
      <c r="T6" s="352"/>
      <c r="U6" s="352"/>
    </row>
    <row r="7" spans="1:21" s="284" customFormat="1" x14ac:dyDescent="0.3">
      <c r="A7" s="287"/>
      <c r="B7" s="287"/>
      <c r="C7" s="288"/>
      <c r="D7" s="289"/>
      <c r="E7" s="288"/>
      <c r="F7" s="289"/>
      <c r="G7" s="288"/>
      <c r="H7" s="289"/>
      <c r="I7" s="287"/>
      <c r="J7" s="287"/>
      <c r="K7" s="287"/>
      <c r="L7" s="287"/>
      <c r="M7" s="287"/>
      <c r="N7" s="287"/>
      <c r="O7" s="287"/>
      <c r="P7" s="287"/>
      <c r="Q7" s="287"/>
      <c r="R7" s="287"/>
      <c r="S7" s="351"/>
      <c r="T7" s="352"/>
      <c r="U7" s="352"/>
    </row>
    <row r="8" spans="1:21" s="284" customFormat="1" x14ac:dyDescent="0.3">
      <c r="A8" s="287"/>
      <c r="B8" s="287"/>
      <c r="C8" s="288"/>
      <c r="D8" s="289"/>
      <c r="E8" s="288"/>
      <c r="F8" s="289"/>
      <c r="G8" s="288"/>
      <c r="H8" s="289"/>
      <c r="I8" s="287"/>
      <c r="J8" s="287"/>
      <c r="K8" s="287"/>
      <c r="L8" s="287"/>
      <c r="M8" s="287"/>
      <c r="N8" s="287"/>
      <c r="O8" s="287"/>
      <c r="P8" s="287"/>
      <c r="Q8" s="287"/>
      <c r="R8" s="287"/>
      <c r="S8" s="351"/>
      <c r="T8" s="352"/>
      <c r="U8" s="352"/>
    </row>
    <row r="9" spans="1:21" s="284" customFormat="1" x14ac:dyDescent="0.3">
      <c r="A9" s="287"/>
      <c r="B9" s="287"/>
      <c r="C9" s="288"/>
      <c r="D9" s="289"/>
      <c r="E9" s="288"/>
      <c r="F9" s="289"/>
      <c r="G9" s="288"/>
      <c r="H9" s="289"/>
      <c r="I9" s="287"/>
      <c r="J9" s="287"/>
      <c r="K9" s="287"/>
      <c r="L9" s="287"/>
      <c r="M9" s="287"/>
      <c r="N9" s="287"/>
      <c r="O9" s="287"/>
      <c r="P9" s="287"/>
      <c r="Q9" s="287"/>
      <c r="R9" s="287"/>
      <c r="S9" s="351"/>
      <c r="T9" s="352"/>
      <c r="U9" s="352"/>
    </row>
    <row r="10" spans="1:21" s="284" customFormat="1" x14ac:dyDescent="0.3">
      <c r="A10" s="287"/>
      <c r="B10" s="287"/>
      <c r="C10" s="288"/>
      <c r="D10" s="289"/>
      <c r="E10" s="288"/>
      <c r="F10" s="289"/>
      <c r="G10" s="288"/>
      <c r="H10" s="289"/>
      <c r="I10" s="287"/>
      <c r="J10" s="287"/>
      <c r="K10" s="287"/>
      <c r="L10" s="287"/>
      <c r="M10" s="287"/>
      <c r="N10" s="287"/>
      <c r="O10" s="287"/>
      <c r="P10" s="287"/>
      <c r="Q10" s="287"/>
      <c r="R10" s="287"/>
      <c r="S10" s="351"/>
      <c r="T10" s="352"/>
      <c r="U10" s="352"/>
    </row>
    <row r="11" spans="1:21" s="284" customFormat="1" x14ac:dyDescent="0.3">
      <c r="A11" s="287"/>
      <c r="B11" s="287"/>
      <c r="C11" s="288"/>
      <c r="D11" s="289"/>
      <c r="E11" s="288"/>
      <c r="F11" s="289"/>
      <c r="G11" s="288"/>
      <c r="H11" s="289"/>
      <c r="I11" s="287"/>
      <c r="J11" s="287"/>
      <c r="K11" s="287"/>
      <c r="L11" s="287"/>
      <c r="M11" s="287"/>
      <c r="N11" s="287"/>
      <c r="O11" s="287"/>
      <c r="P11" s="287"/>
      <c r="Q11" s="287"/>
      <c r="R11" s="287"/>
      <c r="S11" s="351"/>
      <c r="T11" s="352"/>
      <c r="U11" s="352"/>
    </row>
  </sheetData>
  <autoFilter ref="A4:U5" xr:uid="{9D66DF55-0716-45C8-86B2-B412BAF241CE}"/>
  <mergeCells count="3">
    <mergeCell ref="E3:F3"/>
    <mergeCell ref="G3:H3"/>
    <mergeCell ref="C3:D3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BC796B-6CBA-4EDE-AFBE-988C0FB44CEA}">
  <sheetPr codeName="Hoja9">
    <tabColor rgb="FF00B050"/>
  </sheetPr>
  <dimension ref="A1:P23"/>
  <sheetViews>
    <sheetView showGridLines="0" showRowColHeaders="0" zoomScaleNormal="100" workbookViewId="0">
      <pane xSplit="2" ySplit="4" topLeftCell="E1048554" activePane="bottomRight" state="frozen"/>
      <selection pane="topRight" activeCell="C1" sqref="C1"/>
      <selection pane="bottomLeft" activeCell="A5" sqref="A5"/>
      <selection pane="bottomRight" activeCell="P1048554" sqref="P1048554"/>
    </sheetView>
  </sheetViews>
  <sheetFormatPr baseColWidth="10" defaultRowHeight="14.4" x14ac:dyDescent="0.3"/>
  <cols>
    <col min="1" max="3" width="11.5546875" style="86"/>
    <col min="4" max="4" width="11.5546875" style="285"/>
    <col min="5" max="5" width="11.5546875" style="286"/>
    <col min="6" max="6" width="11.5546875" style="285"/>
    <col min="7" max="7" width="11.5546875" style="286"/>
    <col min="8" max="8" width="11.5546875" style="285"/>
    <col min="9" max="9" width="11.5546875" style="286"/>
    <col min="10" max="10" width="12.5546875" style="86" customWidth="1"/>
    <col min="11" max="12" width="11.5546875" style="86"/>
    <col min="13" max="13" width="47.109375" style="86" customWidth="1"/>
    <col min="16" max="16" width="11.5546875" style="354"/>
  </cols>
  <sheetData>
    <row r="1" spans="1:16" x14ac:dyDescent="0.3">
      <c r="D1" s="86"/>
      <c r="E1" s="86"/>
      <c r="F1" s="86"/>
      <c r="G1" s="86"/>
      <c r="H1" s="86"/>
      <c r="I1" s="86"/>
      <c r="P1"/>
    </row>
    <row r="2" spans="1:16" ht="15" thickBot="1" x14ac:dyDescent="0.35">
      <c r="D2" s="86"/>
      <c r="E2" s="86"/>
      <c r="F2" s="86"/>
      <c r="G2" s="86"/>
      <c r="H2" s="86"/>
      <c r="I2" s="86"/>
      <c r="P2"/>
    </row>
    <row r="3" spans="1:16" ht="15" thickBot="1" x14ac:dyDescent="0.35">
      <c r="D3" s="458" t="s">
        <v>933</v>
      </c>
      <c r="E3" s="459"/>
      <c r="F3" s="458" t="s">
        <v>935</v>
      </c>
      <c r="G3" s="459"/>
      <c r="H3" s="458" t="s">
        <v>934</v>
      </c>
      <c r="I3" s="459"/>
      <c r="P3"/>
    </row>
    <row r="4" spans="1:16" ht="27" thickBot="1" x14ac:dyDescent="0.35">
      <c r="A4" s="247" t="s">
        <v>613</v>
      </c>
      <c r="B4" s="247" t="s">
        <v>608</v>
      </c>
      <c r="C4" s="247" t="s">
        <v>947</v>
      </c>
      <c r="D4" s="247" t="s">
        <v>633</v>
      </c>
      <c r="E4" s="247" t="s">
        <v>607</v>
      </c>
      <c r="F4" s="247" t="s">
        <v>633</v>
      </c>
      <c r="G4" s="247" t="s">
        <v>607</v>
      </c>
      <c r="H4" s="247" t="s">
        <v>633</v>
      </c>
      <c r="I4" s="247" t="s">
        <v>607</v>
      </c>
      <c r="J4" s="247" t="s">
        <v>950</v>
      </c>
      <c r="K4" s="247" t="s">
        <v>942</v>
      </c>
      <c r="L4" s="247" t="s">
        <v>941</v>
      </c>
      <c r="M4" s="247" t="s">
        <v>946</v>
      </c>
      <c r="N4" s="247" t="s">
        <v>964</v>
      </c>
      <c r="O4" s="247" t="s">
        <v>632</v>
      </c>
      <c r="P4" s="247" t="s">
        <v>965</v>
      </c>
    </row>
    <row r="5" spans="1:16" s="295" customFormat="1" x14ac:dyDescent="0.3">
      <c r="A5" s="287"/>
      <c r="B5" s="287" t="s">
        <v>944</v>
      </c>
      <c r="C5" s="287" t="s">
        <v>944</v>
      </c>
      <c r="D5" s="288" t="s">
        <v>944</v>
      </c>
      <c r="E5" s="289" t="s">
        <v>944</v>
      </c>
      <c r="F5" s="288"/>
      <c r="G5" s="289"/>
      <c r="H5" s="288" t="s">
        <v>944</v>
      </c>
      <c r="I5" s="289" t="s">
        <v>944</v>
      </c>
      <c r="J5" s="287" t="s">
        <v>944</v>
      </c>
      <c r="K5" s="287"/>
      <c r="L5" s="287"/>
      <c r="M5" s="287"/>
      <c r="N5" s="313" t="str">
        <f>IF(C5&lt;&gt;"",(F5+G5)*24-(D5+E5)*24,"")</f>
        <v/>
      </c>
      <c r="O5" s="313" t="str">
        <f>IF(C5&lt;&gt;"",(H5+I5)*24-(D5+E5)*24,"")</f>
        <v/>
      </c>
      <c r="P5" s="350" t="str">
        <f>IF(L5&lt;&gt;"",L5*30,"")</f>
        <v/>
      </c>
    </row>
    <row r="6" spans="1:16" s="295" customFormat="1" x14ac:dyDescent="0.3">
      <c r="A6" s="287"/>
      <c r="B6" s="287"/>
      <c r="C6" s="287"/>
      <c r="D6" s="288"/>
      <c r="E6" s="289"/>
      <c r="F6" s="288"/>
      <c r="G6" s="289"/>
      <c r="H6" s="288"/>
      <c r="I6" s="289"/>
      <c r="J6" s="287"/>
      <c r="K6" s="287"/>
      <c r="L6" s="287"/>
      <c r="M6" s="287"/>
      <c r="N6" s="287"/>
      <c r="O6" s="287"/>
      <c r="P6" s="353"/>
    </row>
    <row r="7" spans="1:16" s="295" customFormat="1" x14ac:dyDescent="0.3">
      <c r="A7" s="287"/>
      <c r="B7" s="287"/>
      <c r="C7" s="287"/>
      <c r="D7" s="288"/>
      <c r="E7" s="289"/>
      <c r="F7" s="288"/>
      <c r="G7" s="289"/>
      <c r="H7" s="288"/>
      <c r="I7" s="289"/>
      <c r="J7" s="287"/>
      <c r="K7" s="287"/>
      <c r="L7" s="287"/>
      <c r="M7" s="287"/>
      <c r="N7" s="287"/>
      <c r="O7" s="287"/>
      <c r="P7" s="353"/>
    </row>
    <row r="8" spans="1:16" s="295" customFormat="1" x14ac:dyDescent="0.3">
      <c r="A8" s="287"/>
      <c r="B8" s="287"/>
      <c r="C8" s="287"/>
      <c r="D8" s="288"/>
      <c r="E8" s="289"/>
      <c r="F8" s="288"/>
      <c r="G8" s="289"/>
      <c r="H8" s="288"/>
      <c r="I8" s="289"/>
      <c r="J8" s="287"/>
      <c r="K8" s="287"/>
      <c r="L8" s="287"/>
      <c r="M8" s="287"/>
      <c r="N8" s="287"/>
      <c r="O8" s="287"/>
      <c r="P8" s="353"/>
    </row>
    <row r="9" spans="1:16" s="295" customFormat="1" x14ac:dyDescent="0.3">
      <c r="A9" s="287"/>
      <c r="B9" s="287"/>
      <c r="C9" s="287"/>
      <c r="D9" s="288"/>
      <c r="E9" s="289"/>
      <c r="F9" s="288"/>
      <c r="G9" s="289"/>
      <c r="H9" s="288"/>
      <c r="I9" s="289"/>
      <c r="J9" s="287"/>
      <c r="K9" s="287"/>
      <c r="L9" s="287"/>
      <c r="M9" s="287"/>
      <c r="N9" s="287"/>
      <c r="O9" s="287"/>
      <c r="P9" s="353"/>
    </row>
    <row r="10" spans="1:16" s="295" customFormat="1" x14ac:dyDescent="0.3">
      <c r="A10" s="287"/>
      <c r="B10" s="287"/>
      <c r="C10" s="287"/>
      <c r="D10" s="288"/>
      <c r="E10" s="289"/>
      <c r="F10" s="288"/>
      <c r="G10" s="289"/>
      <c r="H10" s="288"/>
      <c r="I10" s="289"/>
      <c r="J10" s="287"/>
      <c r="K10" s="287"/>
      <c r="L10" s="287"/>
      <c r="M10" s="287"/>
      <c r="N10" s="287"/>
      <c r="O10" s="287"/>
      <c r="P10" s="353"/>
    </row>
    <row r="11" spans="1:16" s="295" customFormat="1" x14ac:dyDescent="0.3">
      <c r="A11" s="287"/>
      <c r="B11" s="287"/>
      <c r="C11" s="287"/>
      <c r="D11" s="288"/>
      <c r="E11" s="289"/>
      <c r="F11" s="288"/>
      <c r="G11" s="289"/>
      <c r="H11" s="288"/>
      <c r="I11" s="289"/>
      <c r="J11" s="287"/>
      <c r="K11" s="287"/>
      <c r="L11" s="287"/>
      <c r="M11" s="287"/>
      <c r="N11"/>
      <c r="O11" s="284"/>
      <c r="P11" s="353"/>
    </row>
    <row r="12" spans="1:16" s="295" customFormat="1" x14ac:dyDescent="0.3">
      <c r="A12" s="287"/>
      <c r="B12" s="287"/>
      <c r="C12" s="287"/>
      <c r="D12" s="288"/>
      <c r="E12" s="289"/>
      <c r="F12" s="288"/>
      <c r="G12" s="289"/>
      <c r="H12" s="288"/>
      <c r="I12" s="289"/>
      <c r="J12" s="287"/>
      <c r="K12" s="287"/>
      <c r="L12" s="287"/>
      <c r="M12" s="287"/>
      <c r="N12"/>
      <c r="O12" s="284"/>
      <c r="P12" s="353"/>
    </row>
    <row r="13" spans="1:16" s="284" customFormat="1" x14ac:dyDescent="0.3">
      <c r="A13" s="86"/>
      <c r="B13" s="86"/>
      <c r="C13" s="86"/>
      <c r="D13" s="285"/>
      <c r="E13" s="286"/>
      <c r="F13" s="285"/>
      <c r="G13" s="286"/>
      <c r="H13" s="285"/>
      <c r="I13" s="286"/>
      <c r="J13" s="86"/>
      <c r="K13" s="86"/>
      <c r="L13" s="86"/>
      <c r="M13" s="86"/>
      <c r="N13"/>
      <c r="O13"/>
      <c r="P13" s="353"/>
    </row>
    <row r="14" spans="1:16" s="284" customFormat="1" x14ac:dyDescent="0.3">
      <c r="A14" s="86"/>
      <c r="B14" s="86"/>
      <c r="C14" s="86"/>
      <c r="D14" s="285"/>
      <c r="E14" s="286"/>
      <c r="F14" s="285"/>
      <c r="G14" s="286"/>
      <c r="H14" s="285"/>
      <c r="I14" s="286"/>
      <c r="J14" s="86"/>
      <c r="K14" s="86"/>
      <c r="L14" s="86"/>
      <c r="M14" s="86"/>
      <c r="N14"/>
      <c r="O14"/>
      <c r="P14" s="353"/>
    </row>
    <row r="15" spans="1:16" x14ac:dyDescent="0.3">
      <c r="B15" s="86" t="s">
        <v>944</v>
      </c>
      <c r="C15" s="86" t="s">
        <v>944</v>
      </c>
      <c r="D15" s="285" t="s">
        <v>944</v>
      </c>
      <c r="E15" s="286" t="s">
        <v>944</v>
      </c>
      <c r="H15" s="285" t="s">
        <v>944</v>
      </c>
      <c r="I15" s="286" t="s">
        <v>944</v>
      </c>
      <c r="J15" s="86" t="s">
        <v>944</v>
      </c>
    </row>
    <row r="16" spans="1:16" x14ac:dyDescent="0.3">
      <c r="B16" s="86" t="s">
        <v>944</v>
      </c>
      <c r="C16" s="86" t="s">
        <v>944</v>
      </c>
      <c r="D16" s="285" t="s">
        <v>944</v>
      </c>
      <c r="E16" s="286" t="s">
        <v>944</v>
      </c>
      <c r="H16" s="285" t="s">
        <v>944</v>
      </c>
      <c r="I16" s="286" t="s">
        <v>944</v>
      </c>
      <c r="J16" s="86" t="s">
        <v>944</v>
      </c>
    </row>
    <row r="17" spans="2:10" x14ac:dyDescent="0.3">
      <c r="B17" s="86" t="s">
        <v>944</v>
      </c>
      <c r="C17" s="86" t="s">
        <v>944</v>
      </c>
      <c r="D17" s="285" t="s">
        <v>944</v>
      </c>
      <c r="E17" s="286" t="s">
        <v>944</v>
      </c>
      <c r="H17" s="285" t="s">
        <v>944</v>
      </c>
      <c r="I17" s="286" t="s">
        <v>944</v>
      </c>
      <c r="J17" s="86" t="s">
        <v>944</v>
      </c>
    </row>
    <row r="18" spans="2:10" x14ac:dyDescent="0.3">
      <c r="B18" s="86" t="s">
        <v>944</v>
      </c>
      <c r="C18" s="86" t="s">
        <v>944</v>
      </c>
      <c r="D18" s="285" t="s">
        <v>944</v>
      </c>
      <c r="E18" s="286" t="s">
        <v>944</v>
      </c>
      <c r="H18" s="285" t="s">
        <v>944</v>
      </c>
      <c r="I18" s="286" t="s">
        <v>944</v>
      </c>
      <c r="J18" s="86" t="s">
        <v>944</v>
      </c>
    </row>
    <row r="19" spans="2:10" x14ac:dyDescent="0.3">
      <c r="B19" s="86" t="s">
        <v>944</v>
      </c>
      <c r="C19" s="86" t="s">
        <v>944</v>
      </c>
      <c r="D19" s="285" t="s">
        <v>944</v>
      </c>
      <c r="E19" s="286" t="s">
        <v>944</v>
      </c>
      <c r="H19" s="285" t="s">
        <v>944</v>
      </c>
      <c r="I19" s="286" t="s">
        <v>944</v>
      </c>
      <c r="J19" s="86" t="s">
        <v>944</v>
      </c>
    </row>
    <row r="20" spans="2:10" x14ac:dyDescent="0.3">
      <c r="B20" s="86" t="s">
        <v>944</v>
      </c>
      <c r="C20" s="86" t="s">
        <v>944</v>
      </c>
      <c r="D20" s="285" t="s">
        <v>944</v>
      </c>
      <c r="E20" s="286" t="s">
        <v>944</v>
      </c>
      <c r="H20" s="285" t="s">
        <v>944</v>
      </c>
      <c r="I20" s="286" t="s">
        <v>944</v>
      </c>
      <c r="J20" s="86" t="s">
        <v>944</v>
      </c>
    </row>
    <row r="21" spans="2:10" x14ac:dyDescent="0.3">
      <c r="B21" s="86" t="s">
        <v>944</v>
      </c>
      <c r="C21" s="86" t="s">
        <v>944</v>
      </c>
      <c r="D21" s="285" t="s">
        <v>944</v>
      </c>
      <c r="E21" s="286" t="s">
        <v>944</v>
      </c>
      <c r="H21" s="285" t="s">
        <v>944</v>
      </c>
      <c r="I21" s="286" t="s">
        <v>944</v>
      </c>
      <c r="J21" s="86" t="s">
        <v>944</v>
      </c>
    </row>
    <row r="22" spans="2:10" x14ac:dyDescent="0.3">
      <c r="B22" s="86" t="s">
        <v>944</v>
      </c>
      <c r="C22" s="86" t="s">
        <v>944</v>
      </c>
      <c r="D22" s="285" t="s">
        <v>944</v>
      </c>
      <c r="E22" s="286" t="s">
        <v>944</v>
      </c>
      <c r="H22" s="285" t="s">
        <v>944</v>
      </c>
      <c r="I22" s="286" t="s">
        <v>944</v>
      </c>
      <c r="J22" s="86" t="s">
        <v>944</v>
      </c>
    </row>
    <row r="23" spans="2:10" x14ac:dyDescent="0.3">
      <c r="B23" s="86" t="s">
        <v>944</v>
      </c>
      <c r="C23" s="86" t="s">
        <v>944</v>
      </c>
      <c r="D23" s="285" t="s">
        <v>944</v>
      </c>
      <c r="E23" s="286" t="s">
        <v>944</v>
      </c>
      <c r="H23" s="285" t="s">
        <v>944</v>
      </c>
      <c r="I23" s="286" t="s">
        <v>944</v>
      </c>
      <c r="J23" s="86" t="s">
        <v>944</v>
      </c>
    </row>
  </sheetData>
  <autoFilter ref="A4:P5" xr:uid="{AA44950A-1756-481F-B725-901B152E2DF5}"/>
  <mergeCells count="3">
    <mergeCell ref="D3:E3"/>
    <mergeCell ref="F3:G3"/>
    <mergeCell ref="H3:I3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383EEB-03EA-473B-B304-D0A6A94C694B}">
  <sheetPr codeName="Hoja12">
    <tabColor rgb="FFFFFF00"/>
  </sheetPr>
  <dimension ref="A1:DA44"/>
  <sheetViews>
    <sheetView showGridLines="0" showRowColHeaders="0" zoomScaleNormal="100" workbookViewId="0">
      <pane xSplit="2" ySplit="4" topLeftCell="C1048554" activePane="bottomRight" state="frozen"/>
      <selection pane="topRight" activeCell="C1" sqref="C1"/>
      <selection pane="bottomLeft" activeCell="A5" sqref="A5"/>
      <selection pane="bottomRight" activeCell="C1048554" sqref="C1048554"/>
    </sheetView>
  </sheetViews>
  <sheetFormatPr baseColWidth="10" defaultRowHeight="14.4" x14ac:dyDescent="0.3"/>
  <cols>
    <col min="1" max="3" width="11.5546875" style="86"/>
    <col min="4" max="4" width="11.5546875" style="285"/>
    <col min="5" max="5" width="11.5546875" style="286"/>
    <col min="6" max="6" width="11.5546875" style="285"/>
    <col min="7" max="7" width="11.5546875" style="286"/>
    <col min="8" max="8" width="11.5546875" style="285"/>
    <col min="9" max="9" width="11.5546875" style="286"/>
    <col min="10" max="10" width="12.5546875" style="86" customWidth="1"/>
    <col min="11" max="11" width="11.5546875" style="86"/>
    <col min="12" max="12" width="47.109375" style="86" customWidth="1"/>
    <col min="15" max="28" width="11.5546875" style="86"/>
    <col min="29" max="29" width="7.5546875" style="86" customWidth="1"/>
    <col min="30" max="30" width="4.88671875" style="86" customWidth="1"/>
    <col min="31" max="34" width="11.5546875" style="86"/>
    <col min="35" max="35" width="7.5546875" style="86" customWidth="1"/>
    <col min="36" max="36" width="4.88671875" style="86" customWidth="1"/>
    <col min="37" max="39" width="11.5546875" style="86"/>
    <col min="40" max="40" width="7.5546875" style="86" customWidth="1"/>
    <col min="41" max="41" width="4.88671875" style="86" customWidth="1"/>
    <col min="42" max="44" width="11.5546875" style="86"/>
    <col min="45" max="45" width="7.5546875" style="86" customWidth="1"/>
    <col min="46" max="46" width="4.88671875" style="86" customWidth="1"/>
    <col min="47" max="48" width="11.5546875" style="86"/>
    <col min="49" max="49" width="7.5546875" style="86" customWidth="1"/>
    <col min="50" max="50" width="4.88671875" style="86" customWidth="1"/>
    <col min="51" max="70" width="11.5546875" style="86"/>
    <col min="71" max="71" width="7.5546875" style="86" customWidth="1"/>
    <col min="72" max="72" width="4.88671875" style="86" customWidth="1"/>
    <col min="73" max="73" width="11.5546875" style="86"/>
    <col min="74" max="74" width="7.5546875" style="86" customWidth="1"/>
    <col min="75" max="75" width="4.88671875" style="86" customWidth="1"/>
    <col min="78" max="78" width="11.5546875" style="86"/>
    <col min="79" max="79" width="7.5546875" style="86" customWidth="1"/>
    <col min="80" max="80" width="4.88671875" style="86" customWidth="1"/>
    <col min="81" max="83" width="11.5546875" style="356"/>
  </cols>
  <sheetData>
    <row r="1" spans="1:83" x14ac:dyDescent="0.3">
      <c r="D1" s="86"/>
      <c r="E1" s="86"/>
      <c r="F1" s="86"/>
      <c r="G1" s="86"/>
      <c r="H1" s="86"/>
      <c r="I1" s="86"/>
      <c r="CC1"/>
      <c r="CD1"/>
      <c r="CE1"/>
    </row>
    <row r="2" spans="1:83" ht="15" thickBot="1" x14ac:dyDescent="0.35">
      <c r="D2" s="86"/>
      <c r="E2" s="86"/>
      <c r="F2" s="86"/>
      <c r="G2" s="86"/>
      <c r="H2" s="86"/>
      <c r="I2" s="86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Z2"/>
      <c r="CA2"/>
      <c r="CB2"/>
      <c r="CC2"/>
      <c r="CD2"/>
      <c r="CE2"/>
    </row>
    <row r="3" spans="1:83" ht="15" thickBot="1" x14ac:dyDescent="0.35">
      <c r="D3" s="458" t="s">
        <v>933</v>
      </c>
      <c r="E3" s="459"/>
      <c r="F3" s="458" t="s">
        <v>935</v>
      </c>
      <c r="G3" s="459"/>
      <c r="H3" s="458" t="s">
        <v>934</v>
      </c>
      <c r="I3" s="459"/>
      <c r="CC3"/>
      <c r="CD3"/>
      <c r="CE3"/>
    </row>
    <row r="4" spans="1:83" ht="27" thickBot="1" x14ac:dyDescent="0.35">
      <c r="A4" s="247" t="s">
        <v>960</v>
      </c>
      <c r="B4" s="247" t="s">
        <v>608</v>
      </c>
      <c r="C4" s="247" t="s">
        <v>947</v>
      </c>
      <c r="D4" s="247" t="s">
        <v>633</v>
      </c>
      <c r="E4" s="247" t="s">
        <v>607</v>
      </c>
      <c r="F4" s="247" t="s">
        <v>633</v>
      </c>
      <c r="G4" s="247" t="s">
        <v>607</v>
      </c>
      <c r="H4" s="247" t="s">
        <v>633</v>
      </c>
      <c r="I4" s="247" t="s">
        <v>607</v>
      </c>
      <c r="J4" s="247" t="s">
        <v>950</v>
      </c>
      <c r="K4" s="247" t="s">
        <v>941</v>
      </c>
      <c r="L4" s="247" t="s">
        <v>946</v>
      </c>
      <c r="M4" s="247" t="s">
        <v>375</v>
      </c>
      <c r="N4" s="247" t="s">
        <v>376</v>
      </c>
      <c r="O4" s="247" t="s">
        <v>378</v>
      </c>
      <c r="P4" s="247" t="s">
        <v>380</v>
      </c>
      <c r="Q4" s="247" t="s">
        <v>399</v>
      </c>
      <c r="R4" s="247" t="s">
        <v>400</v>
      </c>
      <c r="S4" s="247" t="s">
        <v>401</v>
      </c>
      <c r="T4" s="247" t="s">
        <v>418</v>
      </c>
      <c r="U4" s="247" t="s">
        <v>419</v>
      </c>
      <c r="V4" s="247" t="s">
        <v>420</v>
      </c>
      <c r="W4" s="247" t="s">
        <v>421</v>
      </c>
      <c r="X4" s="247" t="s">
        <v>428</v>
      </c>
      <c r="Y4" s="247" t="s">
        <v>429</v>
      </c>
      <c r="Z4" s="247" t="s">
        <v>436</v>
      </c>
      <c r="AA4" s="247" t="s">
        <v>440</v>
      </c>
      <c r="AB4" s="247" t="s">
        <v>377</v>
      </c>
      <c r="AC4" s="458" t="s">
        <v>963</v>
      </c>
      <c r="AD4" s="459"/>
      <c r="AE4" s="247" t="s">
        <v>379</v>
      </c>
      <c r="AF4" s="247" t="s">
        <v>397</v>
      </c>
      <c r="AG4" s="247" t="s">
        <v>398</v>
      </c>
      <c r="AH4" s="247" t="s">
        <v>417</v>
      </c>
      <c r="AI4" s="458" t="s">
        <v>963</v>
      </c>
      <c r="AJ4" s="459"/>
      <c r="AK4" s="247" t="s">
        <v>427</v>
      </c>
      <c r="AL4" s="247" t="s">
        <v>430</v>
      </c>
      <c r="AM4" s="247" t="s">
        <v>431</v>
      </c>
      <c r="AN4" s="458" t="s">
        <v>963</v>
      </c>
      <c r="AO4" s="459"/>
      <c r="AP4" s="247" t="s">
        <v>437</v>
      </c>
      <c r="AQ4" s="247" t="s">
        <v>438</v>
      </c>
      <c r="AR4" s="247" t="s">
        <v>439</v>
      </c>
      <c r="AS4" s="458" t="s">
        <v>963</v>
      </c>
      <c r="AT4" s="459"/>
      <c r="AU4" s="247" t="s">
        <v>441</v>
      </c>
      <c r="AV4" s="247" t="s">
        <v>443</v>
      </c>
      <c r="AW4" s="458" t="s">
        <v>963</v>
      </c>
      <c r="AX4" s="459"/>
      <c r="AY4" s="247" t="s">
        <v>451</v>
      </c>
      <c r="AZ4" s="247" t="s">
        <v>422</v>
      </c>
      <c r="BA4" s="247" t="s">
        <v>423</v>
      </c>
      <c r="BB4" s="247" t="s">
        <v>442</v>
      </c>
      <c r="BC4" s="247" t="s">
        <v>522</v>
      </c>
      <c r="BD4" s="247" t="s">
        <v>544</v>
      </c>
      <c r="BE4" s="247" t="s">
        <v>545</v>
      </c>
      <c r="BF4" s="247" t="s">
        <v>546</v>
      </c>
      <c r="BG4" s="247" t="s">
        <v>547</v>
      </c>
      <c r="BH4" s="247" t="s">
        <v>548</v>
      </c>
      <c r="BI4" s="247" t="s">
        <v>551</v>
      </c>
      <c r="BJ4" s="247" t="s">
        <v>552</v>
      </c>
      <c r="BK4" s="247" t="s">
        <v>553</v>
      </c>
      <c r="BL4" s="247" t="s">
        <v>554</v>
      </c>
      <c r="BM4" s="247" t="s">
        <v>555</v>
      </c>
      <c r="BN4" s="247" t="s">
        <v>556</v>
      </c>
      <c r="BO4" s="247" t="s">
        <v>557</v>
      </c>
      <c r="BP4" s="247" t="s">
        <v>572</v>
      </c>
      <c r="BQ4" s="247" t="s">
        <v>575</v>
      </c>
      <c r="BR4" s="247" t="s">
        <v>543</v>
      </c>
      <c r="BS4" s="458" t="s">
        <v>963</v>
      </c>
      <c r="BT4" s="459"/>
      <c r="BU4" s="247" t="s">
        <v>427</v>
      </c>
      <c r="BV4" s="458" t="s">
        <v>963</v>
      </c>
      <c r="BW4" s="459"/>
      <c r="BX4" s="247" t="s">
        <v>549</v>
      </c>
      <c r="BY4" s="247" t="s">
        <v>550</v>
      </c>
      <c r="BZ4" s="247" t="s">
        <v>585</v>
      </c>
      <c r="CA4" s="458" t="s">
        <v>963</v>
      </c>
      <c r="CB4" s="459"/>
      <c r="CC4" s="247" t="s">
        <v>964</v>
      </c>
      <c r="CD4" s="247" t="s">
        <v>632</v>
      </c>
      <c r="CE4" s="247" t="s">
        <v>965</v>
      </c>
    </row>
    <row r="5" spans="1:83" s="295" customFormat="1" x14ac:dyDescent="0.3">
      <c r="A5" s="287"/>
      <c r="B5" s="287"/>
      <c r="C5" s="287"/>
      <c r="D5" s="288"/>
      <c r="E5" s="289"/>
      <c r="F5" s="288"/>
      <c r="G5" s="289"/>
      <c r="H5" s="288"/>
      <c r="I5" s="289"/>
      <c r="J5" s="287"/>
      <c r="K5" s="287" t="str">
        <f>IF(C5&lt;&gt;"",(H5+I5)*24-(F5+G5)*24,"")</f>
        <v/>
      </c>
      <c r="L5" s="287"/>
      <c r="M5" s="287"/>
      <c r="N5" s="287"/>
      <c r="O5" s="287"/>
      <c r="P5" s="287"/>
      <c r="Q5" s="287"/>
      <c r="R5" s="287"/>
      <c r="S5" s="287"/>
      <c r="T5" s="287"/>
      <c r="U5" s="287"/>
      <c r="V5" s="287"/>
      <c r="W5" s="287"/>
      <c r="X5" s="287"/>
      <c r="Y5" s="287"/>
      <c r="Z5" s="287"/>
      <c r="AA5" s="287"/>
      <c r="AB5" s="287"/>
      <c r="AC5" s="287"/>
      <c r="AD5" s="287"/>
      <c r="AE5" s="287"/>
      <c r="AF5" s="287"/>
      <c r="AG5" s="287"/>
      <c r="AH5" s="287"/>
      <c r="AI5" s="287"/>
      <c r="AJ5" s="287"/>
      <c r="AK5" s="287"/>
      <c r="AL5" s="287"/>
      <c r="AM5" s="287"/>
      <c r="AN5" s="287"/>
      <c r="AO5" s="287"/>
      <c r="AP5" s="287"/>
      <c r="AQ5" s="287"/>
      <c r="AR5" s="287"/>
      <c r="AS5" s="287"/>
      <c r="AT5" s="287"/>
      <c r="AU5" s="287"/>
      <c r="AV5" s="287"/>
      <c r="AW5" s="287"/>
      <c r="AX5" s="287"/>
      <c r="AY5" s="287"/>
      <c r="AZ5" s="287"/>
      <c r="BA5" s="287"/>
      <c r="BB5" s="287"/>
      <c r="BC5" s="287"/>
      <c r="BD5" s="287"/>
      <c r="BE5" s="287"/>
      <c r="BF5" s="287"/>
      <c r="BG5" s="287"/>
      <c r="BH5" s="287"/>
      <c r="BI5" s="287"/>
      <c r="BJ5" s="287"/>
      <c r="BK5" s="287"/>
      <c r="BL5" s="287"/>
      <c r="BM5" s="287"/>
      <c r="BN5" s="287"/>
      <c r="BO5" s="287"/>
      <c r="BP5" s="287"/>
      <c r="BQ5" s="287"/>
      <c r="BR5" s="287"/>
      <c r="BS5" s="287"/>
      <c r="BT5" s="287"/>
      <c r="BU5" s="287"/>
      <c r="BV5" s="287"/>
      <c r="BW5" s="287"/>
      <c r="BX5" s="287"/>
      <c r="BY5" s="287"/>
      <c r="BZ5" s="287"/>
      <c r="CA5" s="287"/>
      <c r="CB5" s="287"/>
      <c r="CC5" s="295" t="str">
        <f>IF(C5&lt;&gt;"",(F5+G5)*24-(D5+E5)*24,"")</f>
        <v/>
      </c>
      <c r="CD5" s="295" t="str">
        <f>IF(C5&lt;&gt;"",(H5+I5)*24-(D5+E5)*24,"")</f>
        <v/>
      </c>
      <c r="CE5" s="295" t="str">
        <f>IF(K5&lt;&gt;"",K5*30,"")</f>
        <v/>
      </c>
    </row>
    <row r="6" spans="1:83" s="295" customFormat="1" x14ac:dyDescent="0.3">
      <c r="A6" s="287"/>
      <c r="B6" s="287"/>
      <c r="C6" s="287"/>
      <c r="D6" s="288"/>
      <c r="E6" s="289"/>
      <c r="F6" s="288"/>
      <c r="G6" s="289"/>
      <c r="H6" s="288"/>
      <c r="I6" s="289"/>
      <c r="J6" s="287"/>
      <c r="K6" s="287"/>
      <c r="L6" s="287"/>
      <c r="M6" s="287"/>
      <c r="N6" s="287"/>
      <c r="O6" s="287"/>
      <c r="P6" s="287"/>
      <c r="Q6" s="287"/>
      <c r="R6" s="287"/>
      <c r="S6" s="287"/>
      <c r="T6" s="287"/>
      <c r="U6" s="287"/>
      <c r="V6" s="287"/>
      <c r="W6" s="287"/>
      <c r="X6" s="287"/>
      <c r="Y6" s="287"/>
      <c r="Z6" s="287"/>
      <c r="AA6" s="287"/>
      <c r="AB6" s="287"/>
      <c r="AC6" s="287"/>
      <c r="AD6" s="287"/>
      <c r="AE6" s="287"/>
      <c r="AF6" s="287"/>
      <c r="AG6" s="287"/>
      <c r="AH6" s="287"/>
      <c r="AI6" s="287"/>
      <c r="AJ6" s="287"/>
      <c r="AK6" s="287"/>
      <c r="AL6" s="287"/>
      <c r="AM6" s="287"/>
      <c r="AN6" s="287"/>
      <c r="AO6" s="287"/>
      <c r="AP6" s="287"/>
      <c r="AQ6" s="287"/>
      <c r="AR6" s="287"/>
      <c r="AS6" s="287"/>
      <c r="AT6" s="287"/>
      <c r="AU6" s="287"/>
      <c r="AV6" s="287"/>
      <c r="AW6" s="287"/>
      <c r="AX6" s="287"/>
      <c r="AY6" s="287"/>
      <c r="AZ6" s="287"/>
      <c r="BA6" s="287"/>
      <c r="BB6" s="287"/>
      <c r="BC6" s="287"/>
      <c r="BD6" s="287"/>
      <c r="BE6" s="287"/>
      <c r="BF6" s="287"/>
      <c r="BG6" s="287"/>
      <c r="BH6" s="287"/>
      <c r="BI6" s="287"/>
      <c r="BJ6" s="287"/>
      <c r="BK6" s="287"/>
      <c r="BL6" s="287"/>
      <c r="BM6" s="287"/>
      <c r="BN6" s="287"/>
      <c r="BO6" s="287"/>
      <c r="BP6" s="287"/>
      <c r="BQ6" s="287"/>
      <c r="BR6" s="287"/>
      <c r="BS6" s="287"/>
      <c r="BT6" s="287"/>
      <c r="BU6" s="287"/>
      <c r="BV6" s="287"/>
      <c r="BW6" s="287"/>
      <c r="BX6" s="287"/>
      <c r="BY6" s="287"/>
      <c r="BZ6" s="287"/>
      <c r="CA6" s="287"/>
      <c r="CB6" s="287"/>
    </row>
    <row r="7" spans="1:83" s="295" customFormat="1" x14ac:dyDescent="0.3">
      <c r="A7" s="287"/>
      <c r="B7" s="287"/>
      <c r="C7" s="287"/>
      <c r="D7" s="288"/>
      <c r="E7" s="289"/>
      <c r="F7" s="288"/>
      <c r="G7" s="289"/>
      <c r="H7" s="288"/>
      <c r="I7" s="289"/>
      <c r="J7" s="287"/>
      <c r="K7" s="287"/>
      <c r="L7" s="287"/>
      <c r="M7" s="287"/>
      <c r="N7" s="287"/>
      <c r="O7" s="287"/>
      <c r="P7" s="287"/>
      <c r="Q7" s="287"/>
      <c r="R7" s="287"/>
      <c r="S7" s="287"/>
      <c r="T7" s="287"/>
      <c r="U7" s="287"/>
      <c r="V7" s="287"/>
      <c r="W7" s="287"/>
      <c r="X7" s="287"/>
      <c r="Y7" s="287"/>
      <c r="Z7" s="287"/>
      <c r="AA7" s="287"/>
      <c r="AB7" s="287"/>
      <c r="AC7" s="287"/>
      <c r="AD7" s="287"/>
      <c r="AE7" s="287"/>
      <c r="AF7" s="287"/>
      <c r="AG7" s="287"/>
      <c r="AH7" s="287"/>
      <c r="AI7" s="287"/>
      <c r="AJ7" s="287"/>
      <c r="AK7" s="287"/>
      <c r="AL7" s="287"/>
      <c r="AM7" s="287"/>
      <c r="AN7" s="287"/>
      <c r="AO7" s="287"/>
      <c r="AP7" s="287"/>
      <c r="AQ7" s="287"/>
      <c r="AR7" s="287"/>
      <c r="AS7" s="287"/>
      <c r="AT7" s="287"/>
      <c r="AU7" s="287"/>
      <c r="AV7" s="287"/>
      <c r="AW7" s="287"/>
      <c r="AX7" s="287"/>
      <c r="AY7" s="287"/>
      <c r="AZ7" s="287"/>
      <c r="BA7" s="287"/>
      <c r="BB7" s="287"/>
      <c r="BC7" s="287"/>
      <c r="BD7" s="287"/>
      <c r="BE7" s="287"/>
      <c r="BF7" s="287"/>
      <c r="BG7" s="287"/>
      <c r="BH7" s="287"/>
      <c r="BI7" s="287"/>
      <c r="BJ7" s="287"/>
      <c r="BK7" s="287"/>
      <c r="BL7" s="287"/>
      <c r="BM7" s="287"/>
      <c r="BN7" s="287"/>
      <c r="BO7" s="287"/>
      <c r="BP7" s="287"/>
      <c r="BQ7" s="287"/>
      <c r="BR7" s="287"/>
      <c r="BS7" s="287"/>
      <c r="BT7" s="287"/>
      <c r="BU7" s="287"/>
      <c r="BV7" s="287"/>
      <c r="BW7" s="287"/>
      <c r="BX7" s="287"/>
      <c r="BY7" s="287"/>
      <c r="BZ7" s="287"/>
      <c r="CA7" s="287"/>
      <c r="CB7" s="287"/>
    </row>
    <row r="8" spans="1:83" s="295" customFormat="1" x14ac:dyDescent="0.3">
      <c r="A8" s="287"/>
      <c r="B8" s="287"/>
      <c r="C8" s="287"/>
      <c r="D8" s="288"/>
      <c r="E8" s="289"/>
      <c r="F8" s="288"/>
      <c r="G8" s="289"/>
      <c r="H8" s="288"/>
      <c r="I8" s="289"/>
      <c r="J8" s="287"/>
      <c r="K8" s="287"/>
      <c r="L8" s="287"/>
      <c r="M8" s="287"/>
      <c r="N8" s="287"/>
      <c r="O8" s="287"/>
      <c r="P8" s="287"/>
      <c r="Q8" s="287"/>
      <c r="R8" s="287"/>
      <c r="S8" s="287"/>
      <c r="T8" s="287"/>
      <c r="U8" s="287"/>
      <c r="V8" s="287"/>
      <c r="W8" s="287"/>
      <c r="X8" s="287"/>
      <c r="Y8" s="287"/>
      <c r="Z8" s="287"/>
      <c r="AA8" s="287"/>
      <c r="AB8" s="287"/>
      <c r="AC8" s="287"/>
      <c r="AD8" s="287"/>
      <c r="AE8" s="287"/>
      <c r="AF8" s="287"/>
      <c r="AG8" s="287"/>
      <c r="AH8" s="287"/>
      <c r="AI8" s="287"/>
      <c r="AJ8" s="287"/>
      <c r="AK8" s="287"/>
      <c r="AL8" s="287"/>
      <c r="AM8" s="287"/>
      <c r="AN8" s="287"/>
      <c r="AO8" s="287"/>
      <c r="AP8" s="287"/>
      <c r="AQ8" s="287"/>
      <c r="AR8" s="287"/>
      <c r="AS8" s="287"/>
      <c r="AT8" s="287"/>
      <c r="AU8" s="287"/>
      <c r="AV8" s="287"/>
      <c r="AW8" s="287"/>
      <c r="AX8" s="287"/>
      <c r="AY8" s="287"/>
      <c r="AZ8" s="287"/>
      <c r="BA8" s="287"/>
      <c r="BB8" s="287"/>
      <c r="BC8" s="287"/>
      <c r="BD8" s="287"/>
      <c r="BE8" s="287"/>
      <c r="BF8" s="287"/>
      <c r="BG8" s="287"/>
      <c r="BH8" s="287"/>
      <c r="BI8" s="287"/>
      <c r="BJ8" s="287"/>
      <c r="BK8" s="287"/>
      <c r="BL8" s="287"/>
      <c r="BM8" s="287"/>
      <c r="BN8" s="287"/>
      <c r="BO8" s="287"/>
      <c r="BP8" s="287"/>
      <c r="BQ8" s="287"/>
      <c r="BR8" s="287"/>
      <c r="BS8" s="287"/>
      <c r="BT8" s="287"/>
      <c r="BU8" s="287"/>
      <c r="BV8" s="287"/>
      <c r="BW8" s="287"/>
      <c r="BX8" s="287"/>
      <c r="BY8" s="287"/>
      <c r="BZ8" s="287"/>
      <c r="CA8" s="287"/>
      <c r="CB8" s="287"/>
      <c r="CC8" s="355"/>
      <c r="CD8" s="355"/>
      <c r="CE8" s="355"/>
    </row>
    <row r="9" spans="1:83" s="295" customFormat="1" x14ac:dyDescent="0.3">
      <c r="A9" s="287"/>
      <c r="B9" s="287"/>
      <c r="C9" s="287"/>
      <c r="D9" s="288"/>
      <c r="E9" s="289"/>
      <c r="F9" s="288"/>
      <c r="G9" s="289"/>
      <c r="H9" s="288"/>
      <c r="I9" s="289"/>
      <c r="J9" s="287"/>
      <c r="K9" s="287"/>
      <c r="L9" s="287"/>
      <c r="M9" s="287"/>
      <c r="N9" s="287"/>
      <c r="O9" s="287"/>
      <c r="P9" s="287"/>
      <c r="Q9" s="287"/>
      <c r="R9" s="287"/>
      <c r="S9" s="287"/>
      <c r="T9" s="287"/>
      <c r="U9" s="287"/>
      <c r="V9" s="287"/>
      <c r="W9" s="287"/>
      <c r="X9" s="287"/>
      <c r="Y9" s="287"/>
      <c r="Z9" s="287"/>
      <c r="AA9" s="287"/>
      <c r="AB9" s="287"/>
      <c r="AC9" s="287"/>
      <c r="AD9" s="287"/>
      <c r="AE9" s="287"/>
      <c r="AF9" s="287"/>
      <c r="AG9" s="287"/>
      <c r="AH9" s="287"/>
      <c r="AI9" s="287"/>
      <c r="AJ9" s="287"/>
      <c r="AK9" s="287"/>
      <c r="AL9" s="287"/>
      <c r="AM9" s="287"/>
      <c r="AN9" s="287"/>
      <c r="AO9" s="287"/>
      <c r="AP9" s="287"/>
      <c r="AQ9" s="287"/>
      <c r="AR9" s="287"/>
      <c r="AS9" s="287"/>
      <c r="AT9" s="287"/>
      <c r="AU9" s="287"/>
      <c r="AV9" s="287"/>
      <c r="AW9" s="287"/>
      <c r="AX9" s="287"/>
      <c r="AY9" s="287"/>
      <c r="AZ9" s="287"/>
      <c r="BA9" s="287"/>
      <c r="BB9" s="287"/>
      <c r="BC9" s="287"/>
      <c r="BD9" s="287"/>
      <c r="BE9" s="287"/>
      <c r="BF9" s="287"/>
      <c r="BG9" s="287"/>
      <c r="BH9" s="287"/>
      <c r="BI9" s="287"/>
      <c r="BJ9" s="287"/>
      <c r="BK9" s="287"/>
      <c r="BL9" s="287"/>
      <c r="BM9" s="287"/>
      <c r="BN9" s="287"/>
      <c r="BO9" s="287"/>
      <c r="BP9" s="287"/>
      <c r="BQ9" s="287"/>
      <c r="BR9" s="287"/>
      <c r="BS9" s="287"/>
      <c r="BT9" s="287"/>
      <c r="BU9" s="287"/>
      <c r="BV9" s="287"/>
      <c r="BW9" s="287"/>
      <c r="BX9" s="287"/>
      <c r="BY9" s="287"/>
      <c r="BZ9" s="287"/>
      <c r="CA9" s="287"/>
      <c r="CB9" s="287"/>
      <c r="CC9" s="355"/>
      <c r="CD9" s="355"/>
      <c r="CE9" s="355"/>
    </row>
    <row r="10" spans="1:83" s="295" customFormat="1" x14ac:dyDescent="0.3">
      <c r="A10" s="287"/>
      <c r="B10" s="287"/>
      <c r="C10" s="287"/>
      <c r="D10" s="288"/>
      <c r="E10" s="289"/>
      <c r="F10" s="288"/>
      <c r="G10" s="289"/>
      <c r="H10" s="288"/>
      <c r="I10" s="289"/>
      <c r="J10" s="287"/>
      <c r="K10" s="287"/>
      <c r="L10" s="287"/>
      <c r="M10" s="287"/>
      <c r="N10" s="287"/>
      <c r="O10" s="287"/>
      <c r="P10" s="287"/>
      <c r="Q10" s="287"/>
      <c r="R10" s="287"/>
      <c r="S10" s="287"/>
      <c r="T10" s="287"/>
      <c r="U10" s="287"/>
      <c r="V10" s="287"/>
      <c r="W10" s="287"/>
      <c r="X10" s="287"/>
      <c r="Y10" s="287"/>
      <c r="Z10" s="287"/>
      <c r="AA10" s="287"/>
      <c r="AB10" s="287"/>
      <c r="AC10" s="287"/>
      <c r="AD10" s="287"/>
      <c r="AE10" s="287"/>
      <c r="AF10" s="287"/>
      <c r="AG10" s="287"/>
      <c r="AH10" s="287"/>
      <c r="AI10" s="287"/>
      <c r="AJ10" s="287"/>
      <c r="AK10" s="287"/>
      <c r="AL10" s="287"/>
      <c r="AM10" s="287"/>
      <c r="AN10" s="287"/>
      <c r="AO10" s="287"/>
      <c r="AP10" s="287"/>
      <c r="AQ10" s="287"/>
      <c r="AR10" s="287"/>
      <c r="AS10" s="287"/>
      <c r="AT10" s="287"/>
      <c r="AU10" s="287"/>
      <c r="AV10" s="287"/>
      <c r="AW10" s="287"/>
      <c r="AX10" s="287"/>
      <c r="AY10" s="287"/>
      <c r="AZ10" s="287"/>
      <c r="BA10" s="287"/>
      <c r="BB10" s="287"/>
      <c r="BC10" s="287"/>
      <c r="BD10" s="287"/>
      <c r="BE10" s="287"/>
      <c r="BF10" s="287"/>
      <c r="BG10" s="287"/>
      <c r="BH10" s="287"/>
      <c r="BI10" s="287"/>
      <c r="BJ10" s="287"/>
      <c r="BK10" s="287"/>
      <c r="BL10" s="287"/>
      <c r="BM10" s="287"/>
      <c r="BN10" s="287"/>
      <c r="BO10" s="287"/>
      <c r="BP10" s="287"/>
      <c r="BQ10" s="287"/>
      <c r="BR10" s="287"/>
      <c r="BS10" s="287"/>
      <c r="BT10" s="287"/>
      <c r="BU10" s="287"/>
      <c r="BV10" s="287"/>
      <c r="BW10" s="287"/>
      <c r="BX10" s="287"/>
      <c r="BY10" s="287"/>
      <c r="BZ10" s="287"/>
      <c r="CA10" s="287"/>
      <c r="CB10" s="287"/>
      <c r="CC10" s="355"/>
      <c r="CD10" s="355"/>
      <c r="CE10" s="355"/>
    </row>
    <row r="11" spans="1:83" s="295" customFormat="1" x14ac:dyDescent="0.3">
      <c r="A11" s="287"/>
      <c r="B11" s="287"/>
      <c r="C11" s="287"/>
      <c r="D11" s="288"/>
      <c r="E11" s="289"/>
      <c r="F11" s="288"/>
      <c r="G11" s="289"/>
      <c r="H11" s="288"/>
      <c r="I11" s="289"/>
      <c r="J11" s="287"/>
      <c r="K11" s="287"/>
      <c r="L11" s="287"/>
      <c r="M11" s="287"/>
      <c r="N11" s="287"/>
      <c r="O11" s="287"/>
      <c r="P11" s="287"/>
      <c r="Q11" s="287"/>
      <c r="R11" s="287"/>
      <c r="S11" s="287"/>
      <c r="T11" s="287"/>
      <c r="U11" s="287"/>
      <c r="V11" s="287"/>
      <c r="W11" s="287"/>
      <c r="X11" s="287"/>
      <c r="Y11" s="287"/>
      <c r="Z11" s="287"/>
      <c r="AA11" s="287"/>
      <c r="AB11" s="287"/>
      <c r="AC11" s="287"/>
      <c r="AD11" s="287"/>
      <c r="AE11" s="287"/>
      <c r="AF11" s="287"/>
      <c r="AG11" s="287"/>
      <c r="AH11" s="287"/>
      <c r="AI11" s="287"/>
      <c r="AJ11" s="287"/>
      <c r="AK11" s="287"/>
      <c r="AL11" s="287"/>
      <c r="AM11" s="287"/>
      <c r="AN11" s="287"/>
      <c r="AO11" s="287"/>
      <c r="AP11" s="287"/>
      <c r="AQ11" s="287"/>
      <c r="AR11" s="287"/>
      <c r="AS11" s="287"/>
      <c r="AT11" s="287"/>
      <c r="AU11" s="287"/>
      <c r="AV11" s="287"/>
      <c r="AW11" s="287"/>
      <c r="AX11" s="287"/>
      <c r="AY11" s="287"/>
      <c r="AZ11" s="287"/>
      <c r="BA11" s="287"/>
      <c r="BB11" s="287"/>
      <c r="BC11" s="287"/>
      <c r="BD11" s="287"/>
      <c r="BE11" s="287"/>
      <c r="BF11" s="287"/>
      <c r="BG11" s="287"/>
      <c r="BH11" s="287"/>
      <c r="BI11" s="287"/>
      <c r="BJ11" s="287"/>
      <c r="BK11" s="287"/>
      <c r="BL11" s="287"/>
      <c r="BM11" s="287"/>
      <c r="BN11" s="287"/>
      <c r="BO11" s="287"/>
      <c r="BP11" s="287"/>
      <c r="BQ11" s="287"/>
      <c r="BR11" s="287"/>
      <c r="BS11" s="287"/>
      <c r="BT11" s="287"/>
      <c r="BU11" s="287"/>
      <c r="BV11" s="287"/>
      <c r="BW11" s="287"/>
      <c r="BX11" s="287"/>
      <c r="BY11" s="287"/>
      <c r="BZ11" s="287"/>
      <c r="CA11" s="287"/>
      <c r="CB11" s="287"/>
      <c r="CC11" s="355"/>
      <c r="CD11" s="355"/>
      <c r="CE11" s="355"/>
    </row>
    <row r="12" spans="1:83" s="295" customFormat="1" x14ac:dyDescent="0.3">
      <c r="A12" s="287"/>
      <c r="B12" s="287"/>
      <c r="C12" s="287"/>
      <c r="D12" s="288"/>
      <c r="E12" s="289"/>
      <c r="F12" s="288"/>
      <c r="G12" s="289"/>
      <c r="H12" s="288"/>
      <c r="I12" s="289"/>
      <c r="J12" s="287"/>
      <c r="K12" s="287"/>
      <c r="L12" s="287"/>
      <c r="M12" s="287"/>
      <c r="N12" s="287"/>
      <c r="O12" s="287"/>
      <c r="P12" s="287"/>
      <c r="Q12" s="287"/>
      <c r="R12" s="287"/>
      <c r="S12" s="287"/>
      <c r="T12" s="287"/>
      <c r="U12" s="287"/>
      <c r="V12" s="287"/>
      <c r="W12" s="287"/>
      <c r="X12" s="287"/>
      <c r="Y12" s="287"/>
      <c r="Z12" s="287"/>
      <c r="AA12" s="287"/>
      <c r="AB12" s="287"/>
      <c r="AC12" s="287"/>
      <c r="AD12" s="287"/>
      <c r="AE12" s="287"/>
      <c r="AF12" s="287"/>
      <c r="AG12" s="287"/>
      <c r="AH12" s="287"/>
      <c r="AI12" s="287"/>
      <c r="AJ12" s="287"/>
      <c r="AK12" s="287"/>
      <c r="AL12" s="287"/>
      <c r="AM12" s="287"/>
      <c r="AN12" s="287"/>
      <c r="AO12" s="287"/>
      <c r="AP12" s="287"/>
      <c r="AQ12" s="287"/>
      <c r="AR12" s="287"/>
      <c r="AS12" s="287"/>
      <c r="AT12" s="287"/>
      <c r="AU12" s="287"/>
      <c r="AV12" s="287"/>
      <c r="AW12" s="287"/>
      <c r="AX12" s="287"/>
      <c r="AY12" s="287"/>
      <c r="AZ12" s="287"/>
      <c r="BA12" s="287"/>
      <c r="BB12" s="287"/>
      <c r="BC12" s="287"/>
      <c r="BD12" s="287"/>
      <c r="BE12" s="287"/>
      <c r="BF12" s="287"/>
      <c r="BG12" s="287"/>
      <c r="BH12" s="287"/>
      <c r="BI12" s="287"/>
      <c r="BJ12" s="287"/>
      <c r="BK12" s="287"/>
      <c r="BL12" s="287"/>
      <c r="BM12" s="287"/>
      <c r="BN12" s="287"/>
      <c r="BO12" s="287"/>
      <c r="BP12" s="287"/>
      <c r="BQ12" s="287"/>
      <c r="BR12" s="287"/>
      <c r="BS12" s="287"/>
      <c r="BT12" s="287"/>
      <c r="BU12" s="287"/>
      <c r="BV12" s="287"/>
      <c r="BW12" s="287"/>
      <c r="BX12" s="287"/>
      <c r="BY12" s="287"/>
      <c r="BZ12" s="287"/>
      <c r="CA12" s="287"/>
      <c r="CB12" s="287"/>
      <c r="CC12" s="355"/>
      <c r="CD12" s="355"/>
      <c r="CE12" s="355"/>
    </row>
    <row r="13" spans="1:83" s="295" customFormat="1" x14ac:dyDescent="0.3">
      <c r="A13" s="287"/>
      <c r="B13" s="287"/>
      <c r="C13" s="287"/>
      <c r="D13" s="288"/>
      <c r="E13" s="289"/>
      <c r="F13" s="288"/>
      <c r="G13" s="289"/>
      <c r="H13" s="288"/>
      <c r="I13" s="289"/>
      <c r="J13" s="287"/>
      <c r="K13" s="287"/>
      <c r="L13" s="287"/>
      <c r="M13" s="287"/>
      <c r="N13" s="287"/>
      <c r="O13" s="287"/>
      <c r="P13" s="287"/>
      <c r="Q13" s="287"/>
      <c r="R13" s="287"/>
      <c r="S13" s="287"/>
      <c r="T13" s="287"/>
      <c r="U13" s="287"/>
      <c r="V13" s="287"/>
      <c r="W13" s="287"/>
      <c r="X13" s="287"/>
      <c r="Y13" s="287"/>
      <c r="Z13" s="287"/>
      <c r="AA13" s="287"/>
      <c r="AB13" s="287"/>
      <c r="AC13" s="287"/>
      <c r="AD13" s="287"/>
      <c r="AE13" s="287"/>
      <c r="AF13" s="287"/>
      <c r="AG13" s="287"/>
      <c r="AH13" s="287"/>
      <c r="AI13" s="287"/>
      <c r="AJ13" s="287"/>
      <c r="AK13" s="287"/>
      <c r="AL13" s="287"/>
      <c r="AM13" s="287"/>
      <c r="AN13" s="287"/>
      <c r="AO13" s="287"/>
      <c r="AP13" s="287"/>
      <c r="AQ13" s="287"/>
      <c r="AR13" s="287"/>
      <c r="AS13" s="287"/>
      <c r="AT13" s="287"/>
      <c r="AU13" s="287"/>
      <c r="AV13" s="287"/>
      <c r="AW13" s="287"/>
      <c r="AX13" s="287"/>
      <c r="AY13" s="287"/>
      <c r="AZ13" s="287"/>
      <c r="BA13" s="287"/>
      <c r="BB13" s="287"/>
      <c r="BC13" s="287"/>
      <c r="BD13" s="287"/>
      <c r="BE13" s="287"/>
      <c r="BF13" s="287"/>
      <c r="BG13" s="287"/>
      <c r="BH13" s="287"/>
      <c r="BI13" s="287"/>
      <c r="BJ13" s="287"/>
      <c r="BK13" s="287"/>
      <c r="BL13" s="287"/>
      <c r="BM13" s="287"/>
      <c r="BN13" s="287"/>
      <c r="BO13" s="287"/>
      <c r="BP13" s="287"/>
      <c r="BQ13" s="287"/>
      <c r="BR13" s="287"/>
      <c r="BS13" s="287"/>
      <c r="BT13" s="287"/>
      <c r="BU13" s="287"/>
      <c r="BV13" s="287"/>
      <c r="BW13" s="287"/>
      <c r="BX13" s="287"/>
      <c r="BY13" s="287"/>
      <c r="BZ13" s="287"/>
      <c r="CA13" s="287"/>
      <c r="CB13" s="287"/>
      <c r="CC13" s="355"/>
      <c r="CD13" s="355"/>
      <c r="CE13" s="355"/>
    </row>
    <row r="14" spans="1:83" s="295" customFormat="1" x14ac:dyDescent="0.3">
      <c r="A14" s="287"/>
      <c r="B14" s="287"/>
      <c r="C14" s="287"/>
      <c r="D14" s="288"/>
      <c r="E14" s="289"/>
      <c r="F14" s="288"/>
      <c r="G14" s="289"/>
      <c r="H14" s="288"/>
      <c r="I14" s="289"/>
      <c r="J14" s="287"/>
      <c r="K14" s="287"/>
      <c r="L14" s="287"/>
      <c r="M14" s="287"/>
      <c r="N14" s="287"/>
      <c r="O14" s="287"/>
      <c r="P14" s="287"/>
      <c r="Q14" s="287"/>
      <c r="R14" s="287"/>
      <c r="S14" s="287"/>
      <c r="T14" s="287"/>
      <c r="U14" s="287"/>
      <c r="V14" s="287"/>
      <c r="W14" s="287"/>
      <c r="X14" s="287"/>
      <c r="Y14" s="287"/>
      <c r="Z14" s="287"/>
      <c r="AA14" s="287"/>
      <c r="AB14" s="287"/>
      <c r="AC14" s="287"/>
      <c r="AD14" s="287"/>
      <c r="AE14" s="287"/>
      <c r="AF14" s="287"/>
      <c r="AG14" s="287"/>
      <c r="AH14" s="287"/>
      <c r="AI14" s="287"/>
      <c r="AJ14" s="287"/>
      <c r="AK14" s="287"/>
      <c r="AL14" s="287"/>
      <c r="AM14" s="287"/>
      <c r="AN14" s="287"/>
      <c r="AO14" s="287"/>
      <c r="AP14" s="287"/>
      <c r="AQ14" s="287"/>
      <c r="AR14" s="287"/>
      <c r="AS14" s="287"/>
      <c r="AT14" s="287"/>
      <c r="AU14" s="287"/>
      <c r="AV14" s="287"/>
      <c r="AW14" s="287"/>
      <c r="AX14" s="287"/>
      <c r="AY14" s="287"/>
      <c r="AZ14" s="287"/>
      <c r="BA14" s="287"/>
      <c r="BB14" s="287"/>
      <c r="BC14" s="287"/>
      <c r="BD14" s="287"/>
      <c r="BE14" s="287"/>
      <c r="BF14" s="287"/>
      <c r="BG14" s="287"/>
      <c r="BH14" s="287"/>
      <c r="BI14" s="287"/>
      <c r="BJ14" s="287"/>
      <c r="BK14" s="287"/>
      <c r="BL14" s="287"/>
      <c r="BM14" s="287"/>
      <c r="BN14" s="287"/>
      <c r="BO14" s="287"/>
      <c r="BP14" s="287"/>
      <c r="BQ14" s="287"/>
      <c r="BR14" s="287"/>
      <c r="BS14" s="287"/>
      <c r="BT14" s="287"/>
      <c r="BU14" s="287"/>
      <c r="BV14" s="287"/>
      <c r="BW14" s="287"/>
      <c r="BX14" s="287"/>
      <c r="BY14" s="287"/>
      <c r="BZ14" s="287"/>
      <c r="CA14" s="287"/>
      <c r="CB14" s="287"/>
      <c r="CC14" s="355"/>
      <c r="CD14" s="355"/>
      <c r="CE14" s="355"/>
    </row>
    <row r="15" spans="1:83" s="295" customFormat="1" x14ac:dyDescent="0.3">
      <c r="A15" s="287"/>
      <c r="B15" s="287"/>
      <c r="C15" s="287"/>
      <c r="D15" s="288"/>
      <c r="E15" s="289"/>
      <c r="F15" s="288"/>
      <c r="G15" s="289"/>
      <c r="H15" s="288"/>
      <c r="I15" s="289"/>
      <c r="J15" s="287"/>
      <c r="K15" s="287"/>
      <c r="L15" s="287"/>
      <c r="M15" s="287"/>
      <c r="N15" s="287"/>
      <c r="O15" s="287"/>
      <c r="P15" s="287"/>
      <c r="Q15" s="287"/>
      <c r="R15" s="287"/>
      <c r="S15" s="287"/>
      <c r="T15" s="287"/>
      <c r="U15" s="287"/>
      <c r="V15" s="287"/>
      <c r="W15" s="287"/>
      <c r="X15" s="287"/>
      <c r="Y15" s="287"/>
      <c r="Z15" s="287"/>
      <c r="AA15" s="287"/>
      <c r="AB15" s="287"/>
      <c r="AC15" s="287"/>
      <c r="AD15" s="287"/>
      <c r="AE15" s="287"/>
      <c r="AF15" s="287"/>
      <c r="AG15" s="287"/>
      <c r="AH15" s="287"/>
      <c r="AI15" s="287"/>
      <c r="AJ15" s="287"/>
      <c r="AK15" s="287"/>
      <c r="AL15" s="287"/>
      <c r="AM15" s="287"/>
      <c r="AN15" s="287"/>
      <c r="AO15" s="287"/>
      <c r="AP15" s="287"/>
      <c r="AQ15" s="287"/>
      <c r="AR15" s="287"/>
      <c r="AS15" s="287"/>
      <c r="AT15" s="287"/>
      <c r="AU15" s="287"/>
      <c r="AV15" s="287"/>
      <c r="AW15" s="287"/>
      <c r="AX15" s="287"/>
      <c r="AY15" s="287"/>
      <c r="AZ15" s="287"/>
      <c r="BA15" s="287"/>
      <c r="BB15" s="287"/>
      <c r="BC15" s="287"/>
      <c r="BD15" s="287"/>
      <c r="BE15" s="287"/>
      <c r="BF15" s="287"/>
      <c r="BG15" s="287"/>
      <c r="BH15" s="287"/>
      <c r="BI15" s="287"/>
      <c r="BJ15" s="287"/>
      <c r="BK15" s="287"/>
      <c r="BL15" s="287"/>
      <c r="BM15" s="287"/>
      <c r="BN15" s="287"/>
      <c r="BO15" s="287"/>
      <c r="BP15" s="287"/>
      <c r="BQ15" s="287"/>
      <c r="BR15" s="287"/>
      <c r="BS15" s="287"/>
      <c r="BT15" s="287"/>
      <c r="BU15" s="287"/>
      <c r="BV15" s="287"/>
      <c r="BW15" s="287"/>
      <c r="BX15" s="287"/>
      <c r="BY15" s="287"/>
      <c r="BZ15" s="287"/>
      <c r="CA15" s="287"/>
      <c r="CB15" s="287"/>
      <c r="CC15" s="355"/>
      <c r="CD15" s="355"/>
      <c r="CE15" s="355"/>
    </row>
    <row r="16" spans="1:83" s="295" customFormat="1" x14ac:dyDescent="0.3">
      <c r="A16" s="287"/>
      <c r="B16" s="287"/>
      <c r="C16" s="287"/>
      <c r="D16" s="288"/>
      <c r="E16" s="289"/>
      <c r="F16" s="288"/>
      <c r="G16" s="289"/>
      <c r="H16" s="288"/>
      <c r="I16" s="289"/>
      <c r="J16" s="287"/>
      <c r="K16" s="287"/>
      <c r="L16" s="287"/>
      <c r="M16" s="287"/>
      <c r="N16" s="287"/>
      <c r="O16" s="287"/>
      <c r="P16" s="287"/>
      <c r="Q16" s="287"/>
      <c r="R16" s="287"/>
      <c r="S16" s="287"/>
      <c r="T16" s="287"/>
      <c r="U16" s="287"/>
      <c r="V16" s="287"/>
      <c r="W16" s="287"/>
      <c r="X16" s="287"/>
      <c r="Y16" s="287"/>
      <c r="Z16" s="287"/>
      <c r="AA16" s="287"/>
      <c r="AB16" s="287"/>
      <c r="AC16" s="287"/>
      <c r="AD16" s="287"/>
      <c r="AE16" s="287"/>
      <c r="AF16" s="287"/>
      <c r="AG16" s="287"/>
      <c r="AH16" s="287"/>
      <c r="AI16" s="287"/>
      <c r="AJ16" s="287"/>
      <c r="AK16" s="287"/>
      <c r="AL16" s="287"/>
      <c r="AM16" s="287"/>
      <c r="AN16" s="287"/>
      <c r="AO16" s="287"/>
      <c r="AP16" s="287"/>
      <c r="AQ16" s="287"/>
      <c r="AR16" s="287"/>
      <c r="AS16" s="287"/>
      <c r="AT16" s="287"/>
      <c r="AU16" s="287"/>
      <c r="AV16" s="287"/>
      <c r="AW16" s="287"/>
      <c r="AX16" s="287"/>
      <c r="AY16" s="287"/>
      <c r="AZ16" s="287"/>
      <c r="BA16" s="287"/>
      <c r="BB16" s="287"/>
      <c r="BC16" s="287"/>
      <c r="BD16" s="287"/>
      <c r="BE16" s="287"/>
      <c r="BF16" s="287"/>
      <c r="BG16" s="287"/>
      <c r="BH16" s="287"/>
      <c r="BI16" s="287"/>
      <c r="BJ16" s="287"/>
      <c r="BK16" s="287"/>
      <c r="BL16" s="287"/>
      <c r="BM16" s="287"/>
      <c r="BN16" s="287"/>
      <c r="BO16" s="287"/>
      <c r="BP16" s="287"/>
      <c r="BQ16" s="287"/>
      <c r="BR16" s="287"/>
      <c r="BS16" s="287"/>
      <c r="BT16" s="287"/>
      <c r="BU16" s="287"/>
      <c r="BV16" s="287"/>
      <c r="BW16" s="287"/>
      <c r="BX16" s="287"/>
      <c r="BY16" s="287"/>
      <c r="BZ16" s="287"/>
      <c r="CA16" s="287"/>
      <c r="CB16" s="287"/>
      <c r="CC16" s="355"/>
      <c r="CD16" s="355"/>
      <c r="CE16" s="355"/>
    </row>
    <row r="17" spans="1:83" s="295" customFormat="1" x14ac:dyDescent="0.3">
      <c r="A17" s="287"/>
      <c r="B17" s="287"/>
      <c r="C17" s="287"/>
      <c r="D17" s="288"/>
      <c r="E17" s="289"/>
      <c r="F17" s="288"/>
      <c r="G17" s="289"/>
      <c r="H17" s="288"/>
      <c r="I17" s="289"/>
      <c r="J17" s="287"/>
      <c r="K17" s="287"/>
      <c r="L17" s="287"/>
      <c r="M17" s="287"/>
      <c r="N17" s="287"/>
      <c r="O17" s="287"/>
      <c r="P17" s="287"/>
      <c r="Q17" s="287"/>
      <c r="R17" s="287"/>
      <c r="S17" s="287"/>
      <c r="T17" s="287"/>
      <c r="U17" s="287"/>
      <c r="V17" s="287"/>
      <c r="W17" s="287"/>
      <c r="X17" s="287"/>
      <c r="Y17" s="287"/>
      <c r="Z17" s="287"/>
      <c r="AA17" s="287"/>
      <c r="AB17" s="287"/>
      <c r="AC17" s="287"/>
      <c r="AD17" s="287"/>
      <c r="AE17" s="287"/>
      <c r="AF17" s="287"/>
      <c r="AG17" s="287"/>
      <c r="AH17" s="287"/>
      <c r="AI17" s="287"/>
      <c r="AJ17" s="287"/>
      <c r="AK17" s="287"/>
      <c r="AL17" s="287"/>
      <c r="AM17" s="287"/>
      <c r="AN17" s="287"/>
      <c r="AO17" s="287"/>
      <c r="AP17" s="287"/>
      <c r="AQ17" s="287"/>
      <c r="AR17" s="287"/>
      <c r="AS17" s="287"/>
      <c r="AT17" s="287"/>
      <c r="AU17" s="287"/>
      <c r="AV17" s="287"/>
      <c r="AW17" s="287"/>
      <c r="AX17" s="287"/>
      <c r="AY17" s="287"/>
      <c r="AZ17" s="287"/>
      <c r="BA17" s="287"/>
      <c r="BB17" s="287"/>
      <c r="BC17" s="287"/>
      <c r="BD17" s="287"/>
      <c r="BE17" s="287"/>
      <c r="BF17" s="287"/>
      <c r="BG17" s="287"/>
      <c r="BH17" s="287"/>
      <c r="BI17" s="287"/>
      <c r="BJ17" s="287"/>
      <c r="BK17" s="287"/>
      <c r="BL17" s="287"/>
      <c r="BM17" s="287"/>
      <c r="BN17" s="287"/>
      <c r="BO17" s="287"/>
      <c r="BP17" s="287"/>
      <c r="BQ17" s="287"/>
      <c r="BR17" s="287"/>
      <c r="BS17" s="287"/>
      <c r="BT17" s="287"/>
      <c r="BU17" s="287"/>
      <c r="BV17" s="287"/>
      <c r="BW17" s="287"/>
      <c r="BX17" s="287"/>
      <c r="BY17" s="287"/>
      <c r="BZ17" s="287"/>
      <c r="CA17" s="287"/>
      <c r="CB17" s="287"/>
      <c r="CC17" s="355"/>
      <c r="CD17" s="355"/>
      <c r="CE17" s="355"/>
    </row>
    <row r="18" spans="1:83" s="295" customFormat="1" x14ac:dyDescent="0.3">
      <c r="A18" s="287"/>
      <c r="B18" s="287"/>
      <c r="C18" s="287"/>
      <c r="D18" s="288"/>
      <c r="E18" s="289"/>
      <c r="F18" s="288"/>
      <c r="G18" s="289"/>
      <c r="H18" s="288"/>
      <c r="I18" s="289"/>
      <c r="J18" s="287"/>
      <c r="K18" s="287"/>
      <c r="L18" s="287"/>
      <c r="M18" s="287"/>
      <c r="N18" s="287"/>
      <c r="O18" s="287"/>
      <c r="P18" s="287"/>
      <c r="Q18" s="287"/>
      <c r="R18" s="287"/>
      <c r="S18" s="287"/>
      <c r="T18" s="287"/>
      <c r="U18" s="287"/>
      <c r="V18" s="287"/>
      <c r="W18" s="287"/>
      <c r="X18" s="287"/>
      <c r="Y18" s="287"/>
      <c r="Z18" s="287"/>
      <c r="AA18" s="287"/>
      <c r="AB18" s="287"/>
      <c r="AC18" s="287"/>
      <c r="AD18" s="287"/>
      <c r="AE18" s="287"/>
      <c r="AF18" s="287"/>
      <c r="AG18" s="287"/>
      <c r="AH18" s="287"/>
      <c r="AI18" s="287"/>
      <c r="AJ18" s="287"/>
      <c r="AK18" s="287"/>
      <c r="AL18" s="287"/>
      <c r="AM18" s="287"/>
      <c r="AN18" s="287"/>
      <c r="AO18" s="287"/>
      <c r="AP18" s="287"/>
      <c r="AQ18" s="287"/>
      <c r="AR18" s="287"/>
      <c r="AS18" s="287"/>
      <c r="AT18" s="287"/>
      <c r="AU18" s="287"/>
      <c r="AV18" s="287"/>
      <c r="AW18" s="287"/>
      <c r="AX18" s="287"/>
      <c r="AY18" s="287"/>
      <c r="AZ18" s="287"/>
      <c r="BA18" s="287"/>
      <c r="BB18" s="287"/>
      <c r="BC18" s="287"/>
      <c r="BD18" s="287"/>
      <c r="BE18" s="287"/>
      <c r="BF18" s="287"/>
      <c r="BG18" s="287"/>
      <c r="BH18" s="287"/>
      <c r="BI18" s="287"/>
      <c r="BJ18" s="287"/>
      <c r="BK18" s="287"/>
      <c r="BL18" s="287"/>
      <c r="BM18" s="287"/>
      <c r="BN18" s="287"/>
      <c r="BO18" s="287"/>
      <c r="BP18" s="287"/>
      <c r="BQ18" s="287"/>
      <c r="BR18" s="287"/>
      <c r="BS18" s="287"/>
      <c r="BT18" s="287"/>
      <c r="BU18" s="287"/>
      <c r="BV18" s="287"/>
      <c r="BW18" s="287"/>
      <c r="BX18" s="287"/>
      <c r="BY18" s="287"/>
      <c r="BZ18" s="287"/>
      <c r="CA18" s="287"/>
      <c r="CB18" s="287"/>
      <c r="CC18" s="355"/>
      <c r="CD18" s="355"/>
      <c r="CE18" s="355"/>
    </row>
    <row r="19" spans="1:83" s="295" customFormat="1" x14ac:dyDescent="0.3">
      <c r="A19" s="287"/>
      <c r="B19" s="287"/>
      <c r="C19" s="287"/>
      <c r="D19" s="288"/>
      <c r="E19" s="289"/>
      <c r="F19" s="288"/>
      <c r="G19" s="289"/>
      <c r="H19" s="288"/>
      <c r="I19" s="289"/>
      <c r="J19" s="287"/>
      <c r="K19" s="287"/>
      <c r="L19" s="287"/>
      <c r="M19" s="287"/>
      <c r="N19" s="287"/>
      <c r="O19" s="287"/>
      <c r="P19" s="287"/>
      <c r="Q19" s="287"/>
      <c r="R19" s="287"/>
      <c r="S19" s="287"/>
      <c r="T19" s="287"/>
      <c r="U19" s="287"/>
      <c r="V19" s="287"/>
      <c r="W19" s="287"/>
      <c r="X19" s="287"/>
      <c r="Y19" s="287"/>
      <c r="Z19" s="287"/>
      <c r="AA19" s="287"/>
      <c r="AB19" s="287"/>
      <c r="AC19" s="287"/>
      <c r="AD19" s="287"/>
      <c r="AE19" s="287"/>
      <c r="AF19" s="287"/>
      <c r="AG19" s="287"/>
      <c r="AH19" s="287"/>
      <c r="AI19" s="287"/>
      <c r="AJ19" s="287"/>
      <c r="AK19" s="287"/>
      <c r="AL19" s="287"/>
      <c r="AM19" s="287"/>
      <c r="AN19" s="287"/>
      <c r="AO19" s="287"/>
      <c r="AP19" s="287"/>
      <c r="AQ19" s="287"/>
      <c r="AR19" s="287"/>
      <c r="AS19" s="287"/>
      <c r="AT19" s="287"/>
      <c r="AU19" s="287"/>
      <c r="AV19" s="287"/>
      <c r="AW19" s="287"/>
      <c r="AX19" s="287"/>
      <c r="AY19" s="287"/>
      <c r="AZ19" s="287"/>
      <c r="BA19" s="287"/>
      <c r="BB19" s="287"/>
      <c r="BC19" s="287"/>
      <c r="BD19" s="287"/>
      <c r="BE19" s="287"/>
      <c r="BF19" s="287"/>
      <c r="BG19" s="287"/>
      <c r="BH19" s="287"/>
      <c r="BI19" s="287"/>
      <c r="BJ19" s="287"/>
      <c r="BK19" s="287"/>
      <c r="BL19" s="287"/>
      <c r="BM19" s="287"/>
      <c r="BN19" s="287"/>
      <c r="BO19" s="287"/>
      <c r="BP19" s="287"/>
      <c r="BQ19" s="287"/>
      <c r="BR19" s="287"/>
      <c r="BS19" s="287"/>
      <c r="BT19" s="287"/>
      <c r="BU19" s="287"/>
      <c r="BV19" s="287"/>
      <c r="BW19" s="287"/>
      <c r="BX19" s="287"/>
      <c r="BY19" s="287"/>
      <c r="BZ19" s="287"/>
      <c r="CA19" s="287"/>
      <c r="CB19" s="287"/>
      <c r="CC19" s="355"/>
      <c r="CD19" s="355"/>
      <c r="CE19" s="355"/>
    </row>
    <row r="20" spans="1:83" s="295" customFormat="1" x14ac:dyDescent="0.3">
      <c r="A20" s="287"/>
      <c r="B20" s="287"/>
      <c r="C20" s="287"/>
      <c r="D20" s="288"/>
      <c r="E20" s="289"/>
      <c r="F20" s="288"/>
      <c r="G20" s="289"/>
      <c r="H20" s="288"/>
      <c r="I20" s="289"/>
      <c r="J20" s="287"/>
      <c r="K20" s="287"/>
      <c r="L20" s="287"/>
      <c r="M20" s="287"/>
      <c r="N20" s="287"/>
      <c r="O20" s="287"/>
      <c r="P20" s="287"/>
      <c r="Q20" s="287"/>
      <c r="R20" s="287"/>
      <c r="S20" s="287"/>
      <c r="T20" s="287"/>
      <c r="U20" s="287"/>
      <c r="V20" s="287"/>
      <c r="W20" s="287"/>
      <c r="X20" s="287"/>
      <c r="Y20" s="287"/>
      <c r="Z20" s="287"/>
      <c r="AA20" s="287"/>
      <c r="AB20" s="287"/>
      <c r="AC20" s="287"/>
      <c r="AD20" s="287"/>
      <c r="AE20" s="287"/>
      <c r="AF20" s="287"/>
      <c r="AG20" s="287"/>
      <c r="AH20" s="287"/>
      <c r="AI20" s="287"/>
      <c r="AJ20" s="287"/>
      <c r="AK20" s="287"/>
      <c r="AL20" s="287"/>
      <c r="AM20" s="287"/>
      <c r="AN20" s="287"/>
      <c r="AO20" s="287"/>
      <c r="AP20" s="287"/>
      <c r="AQ20" s="287"/>
      <c r="AR20" s="287"/>
      <c r="AS20" s="287"/>
      <c r="AT20" s="287"/>
      <c r="AU20" s="287"/>
      <c r="AV20" s="287"/>
      <c r="AW20" s="287"/>
      <c r="AX20" s="287"/>
      <c r="AY20" s="287"/>
      <c r="AZ20" s="287"/>
      <c r="BA20" s="287"/>
      <c r="BB20" s="287"/>
      <c r="BC20" s="287"/>
      <c r="BD20" s="287"/>
      <c r="BE20" s="287"/>
      <c r="BF20" s="287"/>
      <c r="BG20" s="287"/>
      <c r="BH20" s="287"/>
      <c r="BI20" s="287"/>
      <c r="BJ20" s="287"/>
      <c r="BK20" s="287"/>
      <c r="BL20" s="287"/>
      <c r="BM20" s="287"/>
      <c r="BN20" s="287"/>
      <c r="BO20" s="287"/>
      <c r="BP20" s="287"/>
      <c r="BQ20" s="287"/>
      <c r="BR20" s="287"/>
      <c r="BS20" s="287"/>
      <c r="BT20" s="287"/>
      <c r="BU20" s="287"/>
      <c r="BV20" s="287"/>
      <c r="BW20" s="287"/>
      <c r="BX20" s="287"/>
      <c r="BY20" s="287"/>
      <c r="BZ20" s="287"/>
      <c r="CA20" s="287"/>
      <c r="CB20" s="287"/>
      <c r="CC20" s="355"/>
      <c r="CD20" s="355"/>
      <c r="CE20" s="355"/>
    </row>
    <row r="21" spans="1:83" s="295" customFormat="1" x14ac:dyDescent="0.3">
      <c r="A21" s="287"/>
      <c r="B21" s="287"/>
      <c r="C21" s="287"/>
      <c r="D21" s="288"/>
      <c r="E21" s="289"/>
      <c r="F21" s="288"/>
      <c r="G21" s="289"/>
      <c r="H21" s="288"/>
      <c r="I21" s="289"/>
      <c r="J21" s="287"/>
      <c r="K21" s="287"/>
      <c r="L21" s="287"/>
      <c r="M21" s="287"/>
      <c r="N21" s="287"/>
      <c r="O21" s="287"/>
      <c r="P21" s="287"/>
      <c r="Q21" s="287"/>
      <c r="R21" s="287"/>
      <c r="S21" s="287"/>
      <c r="T21" s="287"/>
      <c r="U21" s="287"/>
      <c r="V21" s="287"/>
      <c r="W21" s="287"/>
      <c r="X21" s="287"/>
      <c r="Y21" s="287"/>
      <c r="Z21" s="287"/>
      <c r="AA21" s="287"/>
      <c r="AB21" s="287"/>
      <c r="AC21" s="287"/>
      <c r="AD21" s="287"/>
      <c r="AE21" s="287"/>
      <c r="AF21" s="287"/>
      <c r="AG21" s="287"/>
      <c r="AH21" s="287"/>
      <c r="AI21" s="287"/>
      <c r="AJ21" s="287"/>
      <c r="AK21" s="287"/>
      <c r="AL21" s="287"/>
      <c r="AM21" s="287"/>
      <c r="AN21" s="287"/>
      <c r="AO21" s="287"/>
      <c r="AP21" s="287"/>
      <c r="AQ21" s="287"/>
      <c r="AR21" s="287"/>
      <c r="AS21" s="287"/>
      <c r="AT21" s="287"/>
      <c r="AU21" s="287"/>
      <c r="AV21" s="287"/>
      <c r="AW21" s="287"/>
      <c r="AX21" s="287"/>
      <c r="AY21" s="287"/>
      <c r="AZ21" s="287"/>
      <c r="BA21" s="287"/>
      <c r="BB21" s="287"/>
      <c r="BC21" s="287"/>
      <c r="BD21" s="287"/>
      <c r="BE21" s="287"/>
      <c r="BF21" s="287"/>
      <c r="BG21" s="287"/>
      <c r="BH21" s="287"/>
      <c r="BI21" s="287"/>
      <c r="BJ21" s="287"/>
      <c r="BK21" s="287"/>
      <c r="BL21" s="287"/>
      <c r="BM21" s="287"/>
      <c r="BN21" s="287"/>
      <c r="BO21" s="287"/>
      <c r="BP21" s="287"/>
      <c r="BQ21" s="287"/>
      <c r="BR21" s="287"/>
      <c r="BS21" s="287"/>
      <c r="BT21" s="287"/>
      <c r="BU21" s="287"/>
      <c r="BV21" s="287"/>
      <c r="BW21" s="287"/>
      <c r="BX21" s="287"/>
      <c r="BY21" s="287"/>
      <c r="BZ21" s="287"/>
      <c r="CA21" s="287"/>
      <c r="CB21" s="287"/>
      <c r="CC21" s="355"/>
      <c r="CD21" s="355"/>
      <c r="CE21" s="355"/>
    </row>
    <row r="22" spans="1:83" s="295" customFormat="1" x14ac:dyDescent="0.3">
      <c r="A22" s="287"/>
      <c r="B22" s="287"/>
      <c r="C22" s="287"/>
      <c r="D22" s="288"/>
      <c r="E22" s="289"/>
      <c r="F22" s="288"/>
      <c r="G22" s="289"/>
      <c r="H22" s="288"/>
      <c r="I22" s="289"/>
      <c r="J22" s="287"/>
      <c r="K22" s="287"/>
      <c r="L22" s="287"/>
      <c r="M22" s="287"/>
      <c r="N22" s="287"/>
      <c r="O22" s="287"/>
      <c r="P22" s="287"/>
      <c r="Q22" s="287"/>
      <c r="R22" s="287"/>
      <c r="S22" s="287"/>
      <c r="T22" s="287"/>
      <c r="U22" s="287"/>
      <c r="V22" s="287"/>
      <c r="W22" s="287"/>
      <c r="X22" s="287"/>
      <c r="Y22" s="287"/>
      <c r="Z22" s="287"/>
      <c r="AA22" s="287"/>
      <c r="AB22" s="287"/>
      <c r="AC22" s="287"/>
      <c r="AD22" s="287"/>
      <c r="AE22" s="287"/>
      <c r="AF22" s="287"/>
      <c r="AG22" s="287"/>
      <c r="AH22" s="287"/>
      <c r="AI22" s="287"/>
      <c r="AJ22" s="287"/>
      <c r="AK22" s="287"/>
      <c r="AL22" s="287"/>
      <c r="AM22" s="287"/>
      <c r="AN22" s="287"/>
      <c r="AO22" s="287"/>
      <c r="AP22" s="287"/>
      <c r="AQ22" s="287"/>
      <c r="AR22" s="287"/>
      <c r="AS22" s="287"/>
      <c r="AT22" s="287"/>
      <c r="AU22" s="287"/>
      <c r="AV22" s="287"/>
      <c r="AW22" s="287"/>
      <c r="AX22" s="287"/>
      <c r="AY22" s="287"/>
      <c r="AZ22" s="287"/>
      <c r="BA22" s="287"/>
      <c r="BB22" s="287"/>
      <c r="BC22" s="287"/>
      <c r="BD22" s="287"/>
      <c r="BE22" s="287"/>
      <c r="BF22" s="287"/>
      <c r="BG22" s="287"/>
      <c r="BH22" s="287"/>
      <c r="BI22" s="287"/>
      <c r="BJ22" s="287"/>
      <c r="BK22" s="287"/>
      <c r="BL22" s="287"/>
      <c r="BM22" s="287"/>
      <c r="BN22" s="287"/>
      <c r="BO22" s="287"/>
      <c r="BP22" s="287"/>
      <c r="BQ22" s="287"/>
      <c r="BR22" s="287"/>
      <c r="BS22" s="287"/>
      <c r="BT22" s="287"/>
      <c r="BU22" s="287"/>
      <c r="BV22" s="287"/>
      <c r="BW22" s="287"/>
      <c r="BX22" s="287"/>
      <c r="BY22" s="287"/>
      <c r="BZ22" s="287"/>
      <c r="CA22" s="287"/>
      <c r="CB22" s="287"/>
      <c r="CC22" s="355"/>
      <c r="CD22" s="355"/>
      <c r="CE22" s="355"/>
    </row>
    <row r="23" spans="1:83" s="295" customFormat="1" x14ac:dyDescent="0.3">
      <c r="A23" s="287"/>
      <c r="B23" s="287"/>
      <c r="C23" s="287"/>
      <c r="D23" s="288"/>
      <c r="E23" s="289"/>
      <c r="F23" s="288"/>
      <c r="G23" s="289"/>
      <c r="H23" s="288"/>
      <c r="I23" s="289"/>
      <c r="J23" s="287"/>
      <c r="K23" s="287"/>
      <c r="L23" s="287"/>
      <c r="M23" s="287"/>
      <c r="N23" s="287"/>
      <c r="O23" s="287"/>
      <c r="P23" s="287"/>
      <c r="Q23" s="287"/>
      <c r="R23" s="287"/>
      <c r="S23" s="287"/>
      <c r="T23" s="287"/>
      <c r="U23" s="287"/>
      <c r="V23" s="287"/>
      <c r="W23" s="287"/>
      <c r="X23" s="287"/>
      <c r="Y23" s="287"/>
      <c r="Z23" s="287"/>
      <c r="AA23" s="287"/>
      <c r="AB23" s="287"/>
      <c r="AC23" s="287"/>
      <c r="AD23" s="287"/>
      <c r="AE23" s="287"/>
      <c r="AF23" s="287"/>
      <c r="AG23" s="287"/>
      <c r="AH23" s="287"/>
      <c r="AI23" s="287"/>
      <c r="AJ23" s="287"/>
      <c r="AK23" s="287"/>
      <c r="AL23" s="287"/>
      <c r="AM23" s="287"/>
      <c r="AN23" s="287"/>
      <c r="AO23" s="287"/>
      <c r="AP23" s="287"/>
      <c r="AQ23" s="287"/>
      <c r="AR23" s="287"/>
      <c r="AS23" s="287"/>
      <c r="AT23" s="287"/>
      <c r="AU23" s="287"/>
      <c r="AV23" s="287"/>
      <c r="AW23" s="287"/>
      <c r="AX23" s="287"/>
      <c r="AY23" s="287"/>
      <c r="AZ23" s="287"/>
      <c r="BA23" s="287"/>
      <c r="BB23" s="287"/>
      <c r="BC23" s="287"/>
      <c r="BD23" s="287"/>
      <c r="BE23" s="287"/>
      <c r="BF23" s="287"/>
      <c r="BG23" s="287"/>
      <c r="BH23" s="287"/>
      <c r="BI23" s="287"/>
      <c r="BJ23" s="287"/>
      <c r="BK23" s="287"/>
      <c r="BL23" s="287"/>
      <c r="BM23" s="287"/>
      <c r="BN23" s="287"/>
      <c r="BO23" s="287"/>
      <c r="BP23" s="287"/>
      <c r="BQ23" s="287"/>
      <c r="BR23" s="287"/>
      <c r="BS23" s="287"/>
      <c r="BT23" s="287"/>
      <c r="BU23" s="287"/>
      <c r="BV23" s="287"/>
      <c r="BW23" s="287"/>
      <c r="BX23" s="287"/>
      <c r="BY23" s="287"/>
      <c r="BZ23" s="287"/>
      <c r="CA23" s="287"/>
      <c r="CB23" s="287"/>
      <c r="CC23" s="355"/>
      <c r="CD23" s="355"/>
      <c r="CE23" s="355"/>
    </row>
    <row r="24" spans="1:83" s="295" customFormat="1" x14ac:dyDescent="0.3">
      <c r="A24" s="287"/>
      <c r="B24" s="287"/>
      <c r="C24" s="287"/>
      <c r="D24" s="288"/>
      <c r="E24" s="289"/>
      <c r="F24" s="288"/>
      <c r="G24" s="289"/>
      <c r="H24" s="288"/>
      <c r="I24" s="289"/>
      <c r="J24" s="287"/>
      <c r="K24" s="287"/>
      <c r="L24" s="287"/>
      <c r="M24" s="287"/>
      <c r="N24" s="287"/>
      <c r="O24" s="287"/>
      <c r="P24" s="287"/>
      <c r="Q24" s="287"/>
      <c r="R24" s="287"/>
      <c r="S24" s="287"/>
      <c r="T24" s="287"/>
      <c r="U24" s="287"/>
      <c r="V24" s="287"/>
      <c r="W24" s="287"/>
      <c r="X24" s="287"/>
      <c r="Y24" s="287"/>
      <c r="Z24" s="287"/>
      <c r="AA24" s="287"/>
      <c r="AB24" s="287"/>
      <c r="AC24" s="287"/>
      <c r="AD24" s="287"/>
      <c r="AE24" s="287"/>
      <c r="AF24" s="287"/>
      <c r="AG24" s="287"/>
      <c r="AH24" s="287"/>
      <c r="AI24" s="287"/>
      <c r="AJ24" s="287"/>
      <c r="AK24" s="287"/>
      <c r="AL24" s="287"/>
      <c r="AM24" s="287"/>
      <c r="AN24" s="287"/>
      <c r="AO24" s="287"/>
      <c r="AP24" s="287"/>
      <c r="AQ24" s="287"/>
      <c r="AR24" s="287"/>
      <c r="AS24" s="287"/>
      <c r="AT24" s="287"/>
      <c r="AU24" s="287"/>
      <c r="AV24" s="287"/>
      <c r="AW24" s="287"/>
      <c r="AX24" s="287"/>
      <c r="AY24" s="287"/>
      <c r="AZ24" s="287"/>
      <c r="BA24" s="287"/>
      <c r="BB24" s="287"/>
      <c r="BC24" s="287"/>
      <c r="BD24" s="287"/>
      <c r="BE24" s="287"/>
      <c r="BF24" s="287"/>
      <c r="BG24" s="287"/>
      <c r="BH24" s="287"/>
      <c r="BI24" s="287"/>
      <c r="BJ24" s="287"/>
      <c r="BK24" s="287"/>
      <c r="BL24" s="287"/>
      <c r="BM24" s="287"/>
      <c r="BN24" s="287"/>
      <c r="BO24" s="287"/>
      <c r="BP24" s="287"/>
      <c r="BQ24" s="287"/>
      <c r="BR24" s="287"/>
      <c r="BS24" s="287"/>
      <c r="BT24" s="287"/>
      <c r="BU24" s="287"/>
      <c r="BV24" s="287"/>
      <c r="BW24" s="287"/>
      <c r="BX24" s="287"/>
      <c r="BY24" s="287"/>
      <c r="BZ24" s="287"/>
      <c r="CA24" s="287"/>
      <c r="CB24" s="287"/>
      <c r="CC24" s="355"/>
      <c r="CD24" s="355"/>
      <c r="CE24" s="355"/>
    </row>
    <row r="25" spans="1:83" s="295" customFormat="1" x14ac:dyDescent="0.3">
      <c r="A25" s="287"/>
      <c r="B25" s="287"/>
      <c r="C25" s="287"/>
      <c r="D25" s="288"/>
      <c r="E25" s="289"/>
      <c r="F25" s="288"/>
      <c r="G25" s="289"/>
      <c r="H25" s="288"/>
      <c r="I25" s="289"/>
      <c r="J25" s="287"/>
      <c r="K25" s="287"/>
      <c r="L25" s="287"/>
      <c r="M25" s="287"/>
      <c r="N25" s="287"/>
      <c r="O25" s="287"/>
      <c r="P25" s="287"/>
      <c r="Q25" s="287"/>
      <c r="R25" s="287"/>
      <c r="S25" s="287"/>
      <c r="T25" s="287"/>
      <c r="U25" s="287"/>
      <c r="V25" s="287"/>
      <c r="W25" s="287"/>
      <c r="X25" s="287"/>
      <c r="Y25" s="287"/>
      <c r="Z25" s="287"/>
      <c r="AA25" s="287"/>
      <c r="AB25" s="287"/>
      <c r="AC25" s="287"/>
      <c r="AD25" s="287"/>
      <c r="AE25" s="287"/>
      <c r="AF25" s="287"/>
      <c r="AG25" s="287"/>
      <c r="AH25" s="287"/>
      <c r="AI25" s="287"/>
      <c r="AJ25" s="287"/>
      <c r="AK25" s="287"/>
      <c r="AL25" s="287"/>
      <c r="AM25" s="287"/>
      <c r="AN25" s="287"/>
      <c r="AO25" s="287"/>
      <c r="AP25" s="287"/>
      <c r="AQ25" s="287"/>
      <c r="AR25" s="287"/>
      <c r="AS25" s="287"/>
      <c r="AT25" s="287"/>
      <c r="AU25" s="287"/>
      <c r="AV25" s="287"/>
      <c r="AW25" s="287"/>
      <c r="AX25" s="287"/>
      <c r="AY25" s="287"/>
      <c r="AZ25" s="287"/>
      <c r="BA25" s="287"/>
      <c r="BB25" s="287"/>
      <c r="BC25" s="287"/>
      <c r="BD25" s="287"/>
      <c r="BE25" s="287"/>
      <c r="BF25" s="287"/>
      <c r="BG25" s="287"/>
      <c r="BH25" s="287"/>
      <c r="BI25" s="287"/>
      <c r="BJ25" s="287"/>
      <c r="BK25" s="287"/>
      <c r="BL25" s="287"/>
      <c r="BM25" s="287"/>
      <c r="BN25" s="287"/>
      <c r="BO25" s="287"/>
      <c r="BP25" s="287"/>
      <c r="BQ25" s="287"/>
      <c r="BR25" s="287"/>
      <c r="BS25" s="287"/>
      <c r="BT25" s="287"/>
      <c r="BU25" s="287"/>
      <c r="BV25" s="287"/>
      <c r="BW25" s="287"/>
      <c r="BX25" s="287"/>
      <c r="BY25" s="287"/>
      <c r="BZ25" s="287"/>
      <c r="CA25" s="287"/>
      <c r="CB25" s="287"/>
      <c r="CC25" s="355"/>
      <c r="CD25" s="355"/>
      <c r="CE25" s="355"/>
    </row>
    <row r="26" spans="1:83" s="295" customFormat="1" x14ac:dyDescent="0.3">
      <c r="A26" s="287"/>
      <c r="B26" s="287"/>
      <c r="C26" s="287"/>
      <c r="D26" s="288"/>
      <c r="E26" s="289"/>
      <c r="F26" s="288"/>
      <c r="G26" s="289"/>
      <c r="H26" s="288"/>
      <c r="I26" s="289"/>
      <c r="J26" s="287"/>
      <c r="K26" s="287"/>
      <c r="L26" s="287"/>
      <c r="M26" s="287"/>
      <c r="N26" s="287"/>
      <c r="O26" s="287"/>
      <c r="P26" s="287"/>
      <c r="Q26" s="287"/>
      <c r="R26" s="287"/>
      <c r="S26" s="287"/>
      <c r="T26" s="287"/>
      <c r="U26" s="287"/>
      <c r="V26" s="287"/>
      <c r="W26" s="287"/>
      <c r="X26" s="287"/>
      <c r="Y26" s="287"/>
      <c r="Z26" s="287"/>
      <c r="AA26" s="287"/>
      <c r="AB26" s="287"/>
      <c r="AC26" s="287"/>
      <c r="AD26" s="287"/>
      <c r="AE26" s="287"/>
      <c r="AF26" s="287"/>
      <c r="AG26" s="287"/>
      <c r="AH26" s="287"/>
      <c r="AI26" s="287"/>
      <c r="AJ26" s="287"/>
      <c r="AK26" s="287"/>
      <c r="AL26" s="287"/>
      <c r="AM26" s="287"/>
      <c r="AN26" s="287"/>
      <c r="AO26" s="287"/>
      <c r="AP26" s="287"/>
      <c r="AQ26" s="287"/>
      <c r="AR26" s="287"/>
      <c r="AS26" s="287"/>
      <c r="AT26" s="287"/>
      <c r="AU26" s="287"/>
      <c r="AV26" s="287"/>
      <c r="AW26" s="287"/>
      <c r="AX26" s="287"/>
      <c r="AY26" s="287"/>
      <c r="AZ26" s="287"/>
      <c r="BA26" s="287"/>
      <c r="BB26" s="287"/>
      <c r="BC26" s="287"/>
      <c r="BD26" s="287"/>
      <c r="BE26" s="287"/>
      <c r="BF26" s="287"/>
      <c r="BG26" s="287"/>
      <c r="BH26" s="287"/>
      <c r="BI26" s="287"/>
      <c r="BJ26" s="287"/>
      <c r="BK26" s="287"/>
      <c r="BL26" s="287"/>
      <c r="BM26" s="287"/>
      <c r="BN26" s="287"/>
      <c r="BO26" s="287"/>
      <c r="BP26" s="287"/>
      <c r="BQ26" s="287"/>
      <c r="BR26" s="287"/>
      <c r="BS26" s="287"/>
      <c r="BT26" s="287"/>
      <c r="BU26" s="287"/>
      <c r="BV26" s="287"/>
      <c r="BW26" s="287"/>
      <c r="BX26" s="287"/>
      <c r="BY26" s="287"/>
      <c r="BZ26" s="287"/>
      <c r="CA26" s="287"/>
      <c r="CB26" s="287"/>
      <c r="CC26" s="355"/>
      <c r="CD26" s="355"/>
      <c r="CE26" s="355"/>
    </row>
    <row r="27" spans="1:83" s="295" customFormat="1" x14ac:dyDescent="0.3">
      <c r="A27" s="287"/>
      <c r="B27" s="287"/>
      <c r="C27" s="287"/>
      <c r="D27" s="288"/>
      <c r="E27" s="289"/>
      <c r="F27" s="288"/>
      <c r="G27" s="289"/>
      <c r="H27" s="288"/>
      <c r="I27" s="289"/>
      <c r="J27" s="287"/>
      <c r="K27" s="287"/>
      <c r="L27" s="287"/>
      <c r="M27" s="287"/>
      <c r="N27" s="287"/>
      <c r="O27" s="307"/>
      <c r="P27" s="307"/>
      <c r="Q27" s="307"/>
      <c r="R27" s="307"/>
      <c r="S27" s="307"/>
      <c r="T27" s="307"/>
      <c r="U27" s="307"/>
      <c r="V27" s="307"/>
      <c r="W27" s="307"/>
      <c r="X27" s="307"/>
      <c r="Y27" s="307"/>
      <c r="Z27" s="307"/>
      <c r="AA27" s="307"/>
      <c r="AB27" s="307"/>
      <c r="AC27" s="307"/>
      <c r="AD27" s="307"/>
      <c r="AE27" s="307"/>
      <c r="AF27" s="307"/>
      <c r="AG27" s="307"/>
      <c r="AH27" s="307"/>
      <c r="AI27" s="307"/>
      <c r="AJ27" s="307"/>
      <c r="AK27" s="307"/>
      <c r="AL27" s="307"/>
      <c r="AM27" s="307"/>
      <c r="AN27" s="307"/>
      <c r="AO27" s="307"/>
      <c r="AP27" s="307"/>
      <c r="AQ27" s="307"/>
      <c r="AR27" s="307"/>
      <c r="AS27" s="307"/>
      <c r="AT27" s="307"/>
      <c r="AU27" s="307"/>
      <c r="AV27" s="307"/>
      <c r="AW27" s="307"/>
      <c r="AX27" s="307"/>
      <c r="AY27" s="307"/>
      <c r="AZ27" s="307"/>
      <c r="BA27" s="307"/>
      <c r="BB27" s="307"/>
      <c r="BC27" s="307"/>
      <c r="BD27" s="307"/>
      <c r="BE27" s="307"/>
      <c r="BF27" s="307"/>
      <c r="BG27" s="307"/>
      <c r="BH27" s="307"/>
      <c r="BI27" s="307"/>
      <c r="BJ27" s="307"/>
      <c r="BK27" s="307"/>
      <c r="BL27" s="307"/>
      <c r="BM27" s="307"/>
      <c r="BN27" s="307"/>
      <c r="BO27" s="307"/>
      <c r="BP27" s="307"/>
      <c r="BQ27" s="307"/>
      <c r="BR27" s="307"/>
      <c r="BS27" s="307"/>
      <c r="BT27" s="307"/>
      <c r="BU27" s="307"/>
      <c r="BV27" s="307"/>
      <c r="BW27" s="307"/>
      <c r="BZ27" s="307"/>
      <c r="CA27" s="307"/>
      <c r="CB27" s="307"/>
      <c r="CC27" s="355"/>
      <c r="CD27" s="355"/>
      <c r="CE27" s="355"/>
    </row>
    <row r="28" spans="1:83" s="295" customFormat="1" x14ac:dyDescent="0.3">
      <c r="A28" s="287"/>
      <c r="B28" s="287"/>
      <c r="C28" s="287"/>
      <c r="D28" s="288"/>
      <c r="E28" s="289"/>
      <c r="F28" s="288"/>
      <c r="G28" s="289"/>
      <c r="H28" s="288"/>
      <c r="I28" s="289"/>
      <c r="J28" s="287"/>
      <c r="K28" s="287"/>
      <c r="L28" s="287"/>
      <c r="M28" s="287"/>
      <c r="N28" s="287"/>
      <c r="O28" s="307"/>
      <c r="P28" s="307"/>
      <c r="Q28" s="307"/>
      <c r="R28" s="307"/>
      <c r="S28" s="307"/>
      <c r="T28" s="307"/>
      <c r="U28" s="307"/>
      <c r="V28" s="307"/>
      <c r="W28" s="307"/>
      <c r="X28" s="307"/>
      <c r="Y28" s="307"/>
      <c r="Z28" s="307"/>
      <c r="AA28" s="307"/>
      <c r="AB28" s="307"/>
      <c r="AC28" s="307"/>
      <c r="AD28" s="307"/>
      <c r="AE28" s="307"/>
      <c r="AF28" s="307"/>
      <c r="AG28" s="307"/>
      <c r="AH28" s="307"/>
      <c r="AI28" s="307"/>
      <c r="AJ28" s="307"/>
      <c r="AK28" s="307"/>
      <c r="AL28" s="307"/>
      <c r="AM28" s="307"/>
      <c r="AN28" s="307"/>
      <c r="AO28" s="307"/>
      <c r="AP28" s="307"/>
      <c r="AQ28" s="307"/>
      <c r="AR28" s="307"/>
      <c r="AS28" s="307"/>
      <c r="AT28" s="307"/>
      <c r="AU28" s="307"/>
      <c r="AV28" s="307"/>
      <c r="AW28" s="307"/>
      <c r="AX28" s="307"/>
      <c r="AY28" s="307"/>
      <c r="AZ28" s="307"/>
      <c r="BA28" s="307"/>
      <c r="BB28" s="307"/>
      <c r="BC28" s="307"/>
      <c r="BD28" s="307"/>
      <c r="BE28" s="307"/>
      <c r="BF28" s="307"/>
      <c r="BG28" s="307"/>
      <c r="BH28" s="307"/>
      <c r="BI28" s="307"/>
      <c r="BJ28" s="307"/>
      <c r="BK28" s="307"/>
      <c r="BL28" s="307"/>
      <c r="BM28" s="307"/>
      <c r="BN28" s="307"/>
      <c r="BO28" s="307"/>
      <c r="BP28" s="307"/>
      <c r="BQ28" s="307"/>
      <c r="BR28" s="307"/>
      <c r="BS28" s="307"/>
      <c r="BT28" s="307"/>
      <c r="BU28" s="307"/>
      <c r="BV28" s="307"/>
      <c r="BW28" s="307"/>
      <c r="BZ28" s="307"/>
      <c r="CA28" s="307"/>
      <c r="CB28" s="307"/>
      <c r="CC28" s="355"/>
      <c r="CD28" s="355"/>
      <c r="CE28" s="355"/>
    </row>
    <row r="29" spans="1:83" s="295" customFormat="1" x14ac:dyDescent="0.3">
      <c r="A29" s="287"/>
      <c r="B29" s="287"/>
      <c r="C29" s="287"/>
      <c r="D29" s="288"/>
      <c r="E29" s="289"/>
      <c r="F29" s="288"/>
      <c r="G29" s="289"/>
      <c r="H29" s="288"/>
      <c r="I29" s="289"/>
      <c r="J29" s="287"/>
      <c r="K29" s="287"/>
      <c r="L29" s="287"/>
      <c r="M29" s="287"/>
      <c r="N29" s="287"/>
      <c r="O29" s="307"/>
      <c r="P29" s="307"/>
      <c r="Q29" s="307"/>
      <c r="R29" s="307"/>
      <c r="S29" s="307"/>
      <c r="T29" s="307"/>
      <c r="U29" s="307"/>
      <c r="V29" s="307"/>
      <c r="W29" s="307"/>
      <c r="X29" s="307"/>
      <c r="Y29" s="307"/>
      <c r="Z29" s="307"/>
      <c r="AA29" s="307"/>
      <c r="AB29" s="307"/>
      <c r="AC29" s="307"/>
      <c r="AD29" s="307"/>
      <c r="AE29" s="307"/>
      <c r="AF29" s="307"/>
      <c r="AG29" s="307"/>
      <c r="AH29" s="307"/>
      <c r="AI29" s="307"/>
      <c r="AJ29" s="307"/>
      <c r="AK29" s="307"/>
      <c r="AL29" s="307"/>
      <c r="AM29" s="307"/>
      <c r="AN29" s="307"/>
      <c r="AO29" s="307"/>
      <c r="AP29" s="307"/>
      <c r="AQ29" s="307"/>
      <c r="AR29" s="307"/>
      <c r="AS29" s="307"/>
      <c r="AT29" s="307"/>
      <c r="AU29" s="307"/>
      <c r="AV29" s="307"/>
      <c r="AW29" s="307"/>
      <c r="AX29" s="307"/>
      <c r="AY29" s="307"/>
      <c r="AZ29" s="307"/>
      <c r="BA29" s="307"/>
      <c r="BB29" s="307"/>
      <c r="BC29" s="307"/>
      <c r="BD29" s="307"/>
      <c r="BE29" s="307"/>
      <c r="BF29" s="307"/>
      <c r="BG29" s="307"/>
      <c r="BH29" s="307"/>
      <c r="BI29" s="307"/>
      <c r="BJ29" s="307"/>
      <c r="BK29" s="307"/>
      <c r="BL29" s="307"/>
      <c r="BM29" s="307"/>
      <c r="BN29" s="307"/>
      <c r="BO29" s="307"/>
      <c r="BP29" s="307"/>
      <c r="BQ29" s="307"/>
      <c r="BR29" s="307"/>
      <c r="BS29" s="307"/>
      <c r="BT29" s="307"/>
      <c r="BU29" s="307"/>
      <c r="BV29" s="307"/>
      <c r="BW29" s="307"/>
      <c r="BZ29" s="307"/>
      <c r="CA29" s="307"/>
      <c r="CB29" s="307"/>
      <c r="CC29" s="355"/>
      <c r="CD29" s="355"/>
      <c r="CE29" s="355"/>
    </row>
    <row r="30" spans="1:83" s="295" customFormat="1" x14ac:dyDescent="0.3">
      <c r="A30" s="287"/>
      <c r="B30" s="287"/>
      <c r="C30" s="287"/>
      <c r="D30" s="288"/>
      <c r="E30" s="289"/>
      <c r="F30" s="288"/>
      <c r="G30" s="289"/>
      <c r="H30" s="288"/>
      <c r="I30" s="289"/>
      <c r="J30" s="287"/>
      <c r="K30" s="287"/>
      <c r="L30" s="287"/>
      <c r="M30" s="287"/>
      <c r="N30" s="287"/>
      <c r="O30" s="307"/>
      <c r="P30" s="307"/>
      <c r="Q30" s="307"/>
      <c r="R30" s="307"/>
      <c r="S30" s="307"/>
      <c r="T30" s="307"/>
      <c r="U30" s="307"/>
      <c r="V30" s="307"/>
      <c r="W30" s="307"/>
      <c r="X30" s="307"/>
      <c r="Y30" s="307"/>
      <c r="Z30" s="307"/>
      <c r="AA30" s="307"/>
      <c r="AB30" s="307"/>
      <c r="AC30" s="307"/>
      <c r="AD30" s="307"/>
      <c r="AE30" s="307"/>
      <c r="AF30" s="307"/>
      <c r="AG30" s="307"/>
      <c r="AH30" s="307"/>
      <c r="AI30" s="307"/>
      <c r="AJ30" s="307"/>
      <c r="AK30" s="307"/>
      <c r="AL30" s="307"/>
      <c r="AM30" s="307"/>
      <c r="AN30" s="307"/>
      <c r="AO30" s="307"/>
      <c r="AP30" s="307"/>
      <c r="AQ30" s="307"/>
      <c r="AR30" s="307"/>
      <c r="AS30" s="307"/>
      <c r="AT30" s="307"/>
      <c r="AU30" s="307"/>
      <c r="AV30" s="307"/>
      <c r="AW30" s="307"/>
      <c r="AX30" s="307"/>
      <c r="AY30" s="307"/>
      <c r="AZ30" s="307"/>
      <c r="BA30" s="307"/>
      <c r="BB30" s="307"/>
      <c r="BC30" s="307"/>
      <c r="BD30" s="307"/>
      <c r="BE30" s="307"/>
      <c r="BF30" s="307"/>
      <c r="BG30" s="307"/>
      <c r="BH30" s="307"/>
      <c r="BI30" s="307"/>
      <c r="BJ30" s="307"/>
      <c r="BK30" s="307"/>
      <c r="BL30" s="307"/>
      <c r="BM30" s="307"/>
      <c r="BN30" s="307"/>
      <c r="BO30" s="307"/>
      <c r="BP30" s="307"/>
      <c r="BQ30" s="307"/>
      <c r="BR30" s="307"/>
      <c r="BS30" s="307"/>
      <c r="BT30" s="307"/>
      <c r="BU30" s="307"/>
      <c r="BV30" s="307"/>
      <c r="BW30" s="307"/>
      <c r="BZ30" s="307"/>
      <c r="CA30" s="307"/>
      <c r="CB30" s="307"/>
      <c r="CC30" s="355"/>
      <c r="CD30" s="355"/>
      <c r="CE30" s="355"/>
    </row>
    <row r="31" spans="1:83" s="295" customFormat="1" x14ac:dyDescent="0.3">
      <c r="A31" s="287"/>
      <c r="B31" s="287"/>
      <c r="C31" s="287"/>
      <c r="D31" s="288"/>
      <c r="E31" s="289"/>
      <c r="F31" s="288"/>
      <c r="G31" s="289"/>
      <c r="H31" s="288"/>
      <c r="I31" s="289"/>
      <c r="J31" s="287"/>
      <c r="K31" s="287"/>
      <c r="L31" s="287"/>
      <c r="M31" s="287"/>
      <c r="N31" s="287"/>
      <c r="O31" s="307"/>
      <c r="P31" s="307"/>
      <c r="Q31" s="307"/>
      <c r="R31" s="307"/>
      <c r="S31" s="307"/>
      <c r="T31" s="307"/>
      <c r="U31" s="307"/>
      <c r="V31" s="307"/>
      <c r="W31" s="307"/>
      <c r="X31" s="307"/>
      <c r="Y31" s="307"/>
      <c r="Z31" s="307"/>
      <c r="AA31" s="307"/>
      <c r="AB31" s="307"/>
      <c r="AC31" s="307"/>
      <c r="AD31" s="307"/>
      <c r="AE31" s="307"/>
      <c r="AF31" s="307"/>
      <c r="AG31" s="307"/>
      <c r="AH31" s="307"/>
      <c r="AI31" s="307"/>
      <c r="AJ31" s="307"/>
      <c r="AK31" s="307"/>
      <c r="AL31" s="307"/>
      <c r="AM31" s="307"/>
      <c r="AN31" s="307"/>
      <c r="AO31" s="307"/>
      <c r="AP31" s="307"/>
      <c r="AQ31" s="307"/>
      <c r="AR31" s="307"/>
      <c r="AS31" s="307"/>
      <c r="AT31" s="307"/>
      <c r="AU31" s="307"/>
      <c r="AV31" s="307"/>
      <c r="AW31" s="307"/>
      <c r="AX31" s="307"/>
      <c r="AY31" s="307"/>
      <c r="AZ31" s="307"/>
      <c r="BA31" s="307"/>
      <c r="BB31" s="307"/>
      <c r="BC31" s="307"/>
      <c r="BD31" s="307"/>
      <c r="BE31" s="307"/>
      <c r="BF31" s="307"/>
      <c r="BG31" s="307"/>
      <c r="BH31" s="307"/>
      <c r="BI31" s="307"/>
      <c r="BJ31" s="307"/>
      <c r="BK31" s="307"/>
      <c r="BL31" s="307"/>
      <c r="BM31" s="307"/>
      <c r="BN31" s="307"/>
      <c r="BO31" s="307"/>
      <c r="BP31" s="307"/>
      <c r="BQ31" s="307"/>
      <c r="BR31" s="307"/>
      <c r="BS31" s="307"/>
      <c r="BT31" s="307"/>
      <c r="BU31" s="307"/>
      <c r="BV31" s="307"/>
      <c r="BW31" s="307"/>
      <c r="BZ31" s="307"/>
      <c r="CA31" s="307"/>
      <c r="CB31" s="307"/>
      <c r="CC31" s="355"/>
      <c r="CD31" s="355"/>
      <c r="CE31" s="355"/>
    </row>
    <row r="32" spans="1:83" s="295" customFormat="1" x14ac:dyDescent="0.3">
      <c r="A32" s="287"/>
      <c r="B32" s="287"/>
      <c r="C32" s="287"/>
      <c r="D32" s="288"/>
      <c r="E32" s="289"/>
      <c r="F32" s="288"/>
      <c r="G32" s="289"/>
      <c r="H32" s="288"/>
      <c r="I32" s="289"/>
      <c r="J32" s="287"/>
      <c r="K32" s="287"/>
      <c r="L32" s="287"/>
      <c r="M32"/>
      <c r="N32" s="284"/>
      <c r="O32" s="307"/>
      <c r="P32" s="307"/>
      <c r="Q32" s="307"/>
      <c r="R32" s="307"/>
      <c r="S32" s="307"/>
      <c r="T32" s="307"/>
      <c r="U32" s="307"/>
      <c r="V32" s="307"/>
      <c r="W32" s="307"/>
      <c r="X32" s="307"/>
      <c r="Y32" s="307"/>
      <c r="Z32" s="307"/>
      <c r="AA32" s="307"/>
      <c r="AB32" s="307"/>
      <c r="AC32" s="307"/>
      <c r="AD32" s="307"/>
      <c r="AE32" s="307"/>
      <c r="AF32" s="307"/>
      <c r="AG32" s="307"/>
      <c r="AH32" s="307"/>
      <c r="AI32" s="307"/>
      <c r="AJ32" s="307"/>
      <c r="AK32" s="307"/>
      <c r="AL32" s="307"/>
      <c r="AM32" s="307"/>
      <c r="AN32" s="307"/>
      <c r="AO32" s="307"/>
      <c r="AP32" s="307"/>
      <c r="AQ32" s="307"/>
      <c r="AR32" s="307"/>
      <c r="AS32" s="307"/>
      <c r="AT32" s="307"/>
      <c r="AU32" s="307"/>
      <c r="AV32" s="307"/>
      <c r="AW32" s="307"/>
      <c r="AX32" s="307"/>
      <c r="AY32" s="307"/>
      <c r="AZ32" s="307"/>
      <c r="BA32" s="307"/>
      <c r="BB32" s="307"/>
      <c r="BC32" s="307"/>
      <c r="BD32" s="307"/>
      <c r="BE32" s="307"/>
      <c r="BF32" s="307"/>
      <c r="BG32" s="307"/>
      <c r="BH32" s="307"/>
      <c r="BI32" s="307"/>
      <c r="BJ32" s="307"/>
      <c r="BK32" s="307"/>
      <c r="BL32" s="307"/>
      <c r="BM32" s="307"/>
      <c r="BN32" s="307"/>
      <c r="BO32" s="307"/>
      <c r="BP32" s="307"/>
      <c r="BQ32" s="307"/>
      <c r="BR32" s="307"/>
      <c r="BS32" s="307"/>
      <c r="BT32" s="307"/>
      <c r="BU32" s="307"/>
      <c r="BV32" s="307"/>
      <c r="BW32" s="307"/>
      <c r="BZ32" s="307"/>
      <c r="CA32" s="307"/>
      <c r="CB32" s="307"/>
      <c r="CC32" s="355"/>
      <c r="CD32" s="355"/>
      <c r="CE32" s="355"/>
    </row>
    <row r="33" spans="1:105" s="295" customFormat="1" x14ac:dyDescent="0.3">
      <c r="A33" s="287"/>
      <c r="B33" s="287"/>
      <c r="C33" s="287"/>
      <c r="D33" s="288"/>
      <c r="E33" s="289"/>
      <c r="F33" s="288"/>
      <c r="G33" s="289"/>
      <c r="H33" s="288"/>
      <c r="I33" s="289"/>
      <c r="J33" s="287"/>
      <c r="K33" s="287"/>
      <c r="L33" s="287"/>
      <c r="M33"/>
      <c r="N33" s="284"/>
      <c r="O33" s="307"/>
      <c r="P33" s="307"/>
      <c r="Q33" s="307"/>
      <c r="R33" s="307"/>
      <c r="S33" s="307"/>
      <c r="T33" s="307"/>
      <c r="U33" s="307"/>
      <c r="V33" s="307"/>
      <c r="W33" s="307"/>
      <c r="X33" s="307"/>
      <c r="Y33" s="307"/>
      <c r="Z33" s="307"/>
      <c r="AA33" s="307"/>
      <c r="AB33" s="307"/>
      <c r="AC33" s="307"/>
      <c r="AD33" s="307"/>
      <c r="AE33" s="307"/>
      <c r="AF33" s="307"/>
      <c r="AG33" s="307"/>
      <c r="AH33" s="307"/>
      <c r="AI33" s="307"/>
      <c r="AJ33" s="307"/>
      <c r="AK33" s="307"/>
      <c r="AL33" s="307"/>
      <c r="AM33" s="307"/>
      <c r="AN33" s="307"/>
      <c r="AO33" s="307"/>
      <c r="AP33" s="307"/>
      <c r="AQ33" s="307"/>
      <c r="AR33" s="307"/>
      <c r="AS33" s="307"/>
      <c r="AT33" s="307"/>
      <c r="AU33" s="307"/>
      <c r="AV33" s="307"/>
      <c r="AW33" s="307"/>
      <c r="AX33" s="307"/>
      <c r="AY33" s="307"/>
      <c r="AZ33" s="307"/>
      <c r="BA33" s="307"/>
      <c r="BB33" s="307"/>
      <c r="BC33" s="307"/>
      <c r="BD33" s="307"/>
      <c r="BE33" s="307"/>
      <c r="BF33" s="307"/>
      <c r="BG33" s="307"/>
      <c r="BH33" s="307"/>
      <c r="BI33" s="307"/>
      <c r="BJ33" s="307"/>
      <c r="BK33" s="307"/>
      <c r="BL33" s="307"/>
      <c r="BM33" s="307"/>
      <c r="BN33" s="307"/>
      <c r="BO33" s="307"/>
      <c r="BP33" s="307"/>
      <c r="BQ33" s="307"/>
      <c r="BR33" s="307"/>
      <c r="BS33" s="307"/>
      <c r="BT33" s="307"/>
      <c r="BU33" s="307"/>
      <c r="BV33" s="307"/>
      <c r="BW33" s="307"/>
      <c r="BZ33" s="307"/>
      <c r="CA33" s="307"/>
      <c r="CB33" s="307"/>
      <c r="CC33" s="355"/>
      <c r="CD33" s="355"/>
      <c r="CE33" s="355"/>
    </row>
    <row r="34" spans="1:105" s="284" customFormat="1" x14ac:dyDescent="0.3">
      <c r="A34" s="86"/>
      <c r="B34" s="86"/>
      <c r="C34" s="86"/>
      <c r="D34" s="285"/>
      <c r="E34" s="286"/>
      <c r="F34" s="285"/>
      <c r="G34" s="286"/>
      <c r="H34" s="285"/>
      <c r="I34" s="286"/>
      <c r="J34" s="86"/>
      <c r="K34" s="86"/>
      <c r="L34" s="86"/>
      <c r="M34"/>
      <c r="N34"/>
      <c r="O34" s="308"/>
      <c r="P34" s="308"/>
      <c r="Q34" s="308"/>
      <c r="R34" s="308"/>
      <c r="S34" s="308"/>
      <c r="T34" s="308"/>
      <c r="U34" s="308"/>
      <c r="V34" s="308"/>
      <c r="W34" s="308"/>
      <c r="X34" s="308"/>
      <c r="Y34" s="308"/>
      <c r="Z34" s="308"/>
      <c r="AA34" s="308"/>
      <c r="AB34" s="308"/>
      <c r="AC34" s="308"/>
      <c r="AD34" s="308"/>
      <c r="AE34" s="308"/>
      <c r="AF34" s="308"/>
      <c r="AG34" s="308"/>
      <c r="AH34" s="308"/>
      <c r="AI34" s="308"/>
      <c r="AJ34" s="308"/>
      <c r="AK34" s="308"/>
      <c r="AL34" s="308"/>
      <c r="AM34" s="308"/>
      <c r="AN34" s="308"/>
      <c r="AO34" s="308"/>
      <c r="AP34" s="308"/>
      <c r="AQ34" s="308"/>
      <c r="AR34" s="308"/>
      <c r="AS34" s="308"/>
      <c r="AT34" s="308"/>
      <c r="AU34" s="308"/>
      <c r="AV34" s="308"/>
      <c r="AW34" s="308"/>
      <c r="AX34" s="308"/>
      <c r="AY34" s="308"/>
      <c r="AZ34" s="308"/>
      <c r="BA34" s="308"/>
      <c r="BB34" s="308"/>
      <c r="BC34" s="308"/>
      <c r="BD34" s="308"/>
      <c r="BE34" s="308"/>
      <c r="BF34" s="308"/>
      <c r="BG34" s="308"/>
      <c r="BH34" s="308"/>
      <c r="BI34" s="308"/>
      <c r="BJ34" s="308"/>
      <c r="BK34" s="308"/>
      <c r="BL34" s="308"/>
      <c r="BM34" s="308"/>
      <c r="BN34" s="308"/>
      <c r="BO34" s="308"/>
      <c r="BP34" s="308"/>
      <c r="BQ34" s="308"/>
      <c r="BR34" s="308"/>
      <c r="BS34" s="308"/>
      <c r="BT34" s="308"/>
      <c r="BU34" s="308"/>
      <c r="BV34" s="308"/>
      <c r="BW34" s="308"/>
      <c r="BZ34" s="308"/>
      <c r="CA34" s="308"/>
      <c r="CB34" s="308"/>
      <c r="CC34" s="355"/>
      <c r="CD34" s="355"/>
      <c r="CE34" s="355"/>
    </row>
    <row r="35" spans="1:105" s="284" customFormat="1" x14ac:dyDescent="0.3">
      <c r="A35" s="86"/>
      <c r="B35" s="86"/>
      <c r="C35" s="86"/>
      <c r="D35" s="285"/>
      <c r="E35" s="286"/>
      <c r="F35" s="285"/>
      <c r="G35" s="286"/>
      <c r="H35" s="285"/>
      <c r="I35" s="286"/>
      <c r="J35" s="86"/>
      <c r="K35" s="86"/>
      <c r="L35" s="86"/>
      <c r="M35"/>
      <c r="N35"/>
      <c r="O35" s="308"/>
      <c r="P35" s="308"/>
      <c r="Q35" s="308"/>
      <c r="R35" s="308"/>
      <c r="S35" s="308"/>
      <c r="T35" s="308"/>
      <c r="U35" s="308"/>
      <c r="V35" s="308"/>
      <c r="W35" s="308"/>
      <c r="X35" s="308"/>
      <c r="Y35" s="308"/>
      <c r="Z35" s="308"/>
      <c r="AA35" s="308"/>
      <c r="AB35" s="308"/>
      <c r="AC35" s="308"/>
      <c r="AD35" s="308"/>
      <c r="AE35" s="308"/>
      <c r="AF35" s="308"/>
      <c r="AG35" s="308"/>
      <c r="AH35" s="308"/>
      <c r="AI35" s="308"/>
      <c r="AJ35" s="308"/>
      <c r="AK35" s="308"/>
      <c r="AL35" s="308"/>
      <c r="AM35" s="308"/>
      <c r="AN35" s="308"/>
      <c r="AO35" s="308"/>
      <c r="AP35" s="308"/>
      <c r="AQ35" s="308"/>
      <c r="AR35" s="308"/>
      <c r="AS35" s="308"/>
      <c r="AT35" s="308"/>
      <c r="AU35" s="308"/>
      <c r="AV35" s="308"/>
      <c r="AW35" s="308"/>
      <c r="AX35" s="308"/>
      <c r="AY35" s="308"/>
      <c r="AZ35" s="308"/>
      <c r="BA35" s="308"/>
      <c r="BB35" s="308"/>
      <c r="BC35" s="308"/>
      <c r="BD35" s="308"/>
      <c r="BE35" s="308"/>
      <c r="BF35" s="308"/>
      <c r="BG35" s="308"/>
      <c r="BH35" s="308"/>
      <c r="BI35" s="308"/>
      <c r="BJ35" s="308"/>
      <c r="BK35" s="308"/>
      <c r="BL35" s="308"/>
      <c r="BM35" s="308"/>
      <c r="BN35" s="308"/>
      <c r="BO35" s="308"/>
      <c r="BP35" s="308"/>
      <c r="BQ35" s="308"/>
      <c r="BR35" s="308"/>
      <c r="BS35" s="308"/>
      <c r="BT35" s="308"/>
      <c r="BU35" s="308"/>
      <c r="BV35" s="308"/>
      <c r="BW35" s="308"/>
      <c r="BZ35" s="308"/>
      <c r="CA35" s="308"/>
      <c r="CB35" s="308"/>
      <c r="CC35" s="355"/>
      <c r="CD35" s="355"/>
      <c r="CE35" s="355"/>
    </row>
    <row r="36" spans="1:105" x14ac:dyDescent="0.3">
      <c r="B36" s="86" t="s">
        <v>944</v>
      </c>
      <c r="C36" s="86" t="s">
        <v>944</v>
      </c>
      <c r="D36" s="285" t="s">
        <v>944</v>
      </c>
      <c r="E36" s="286" t="s">
        <v>944</v>
      </c>
      <c r="H36" s="285" t="s">
        <v>944</v>
      </c>
      <c r="I36" s="286" t="s">
        <v>944</v>
      </c>
      <c r="J36" s="86" t="s">
        <v>944</v>
      </c>
    </row>
    <row r="37" spans="1:105" x14ac:dyDescent="0.3">
      <c r="B37" s="86" t="s">
        <v>944</v>
      </c>
      <c r="C37" s="86" t="s">
        <v>944</v>
      </c>
      <c r="D37" s="285" t="s">
        <v>944</v>
      </c>
      <c r="E37" s="286" t="s">
        <v>944</v>
      </c>
      <c r="H37" s="285" t="s">
        <v>944</v>
      </c>
      <c r="I37" s="286" t="s">
        <v>944</v>
      </c>
      <c r="J37" s="86" t="s">
        <v>944</v>
      </c>
    </row>
    <row r="38" spans="1:105" x14ac:dyDescent="0.3">
      <c r="B38" s="86" t="s">
        <v>944</v>
      </c>
      <c r="C38" s="86" t="s">
        <v>944</v>
      </c>
      <c r="D38" s="285" t="s">
        <v>944</v>
      </c>
      <c r="E38" s="286" t="s">
        <v>944</v>
      </c>
      <c r="H38" s="285" t="s">
        <v>944</v>
      </c>
      <c r="I38" s="286" t="s">
        <v>944</v>
      </c>
      <c r="J38" s="86" t="s">
        <v>944</v>
      </c>
    </row>
    <row r="39" spans="1:105" s="86" customFormat="1" x14ac:dyDescent="0.3">
      <c r="B39" s="86" t="s">
        <v>944</v>
      </c>
      <c r="C39" s="86" t="s">
        <v>944</v>
      </c>
      <c r="D39" s="285" t="s">
        <v>944</v>
      </c>
      <c r="E39" s="286" t="s">
        <v>944</v>
      </c>
      <c r="F39" s="285"/>
      <c r="G39" s="286"/>
      <c r="H39" s="285" t="s">
        <v>944</v>
      </c>
      <c r="I39" s="286" t="s">
        <v>944</v>
      </c>
      <c r="J39" s="86" t="s">
        <v>944</v>
      </c>
      <c r="L39" s="293"/>
      <c r="M39"/>
      <c r="N39"/>
      <c r="BX39"/>
      <c r="BY39"/>
      <c r="CC39" s="356"/>
      <c r="CD39" s="356"/>
      <c r="CE39" s="356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</row>
    <row r="40" spans="1:105" s="86" customFormat="1" x14ac:dyDescent="0.3">
      <c r="B40" s="86" t="s">
        <v>944</v>
      </c>
      <c r="C40" s="86" t="s">
        <v>944</v>
      </c>
      <c r="D40" s="285" t="s">
        <v>944</v>
      </c>
      <c r="E40" s="286" t="s">
        <v>944</v>
      </c>
      <c r="F40" s="285"/>
      <c r="G40" s="286"/>
      <c r="H40" s="285" t="s">
        <v>944</v>
      </c>
      <c r="I40" s="286" t="s">
        <v>944</v>
      </c>
      <c r="J40" s="86" t="s">
        <v>944</v>
      </c>
      <c r="M40"/>
      <c r="N40"/>
      <c r="BX40"/>
      <c r="BY40"/>
      <c r="CC40" s="356"/>
      <c r="CD40" s="356"/>
      <c r="CE40" s="356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</row>
    <row r="41" spans="1:105" s="86" customFormat="1" x14ac:dyDescent="0.3">
      <c r="B41" s="86" t="s">
        <v>944</v>
      </c>
      <c r="C41" s="86" t="s">
        <v>944</v>
      </c>
      <c r="D41" s="285" t="s">
        <v>944</v>
      </c>
      <c r="E41" s="286" t="s">
        <v>944</v>
      </c>
      <c r="F41" s="285"/>
      <c r="G41" s="286"/>
      <c r="H41" s="285" t="s">
        <v>944</v>
      </c>
      <c r="I41" s="286" t="s">
        <v>944</v>
      </c>
      <c r="J41" s="86" t="s">
        <v>944</v>
      </c>
      <c r="M41"/>
      <c r="N41"/>
      <c r="BX41"/>
      <c r="BY41"/>
      <c r="CC41" s="356"/>
      <c r="CD41" s="356"/>
      <c r="CE41" s="356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</row>
    <row r="42" spans="1:105" s="86" customFormat="1" x14ac:dyDescent="0.3">
      <c r="B42" s="86" t="s">
        <v>944</v>
      </c>
      <c r="C42" s="86" t="s">
        <v>944</v>
      </c>
      <c r="D42" s="285" t="s">
        <v>944</v>
      </c>
      <c r="E42" s="286" t="s">
        <v>944</v>
      </c>
      <c r="F42" s="285"/>
      <c r="G42" s="286"/>
      <c r="H42" s="285" t="s">
        <v>944</v>
      </c>
      <c r="I42" s="286" t="s">
        <v>944</v>
      </c>
      <c r="J42" s="86" t="s">
        <v>944</v>
      </c>
      <c r="M42"/>
      <c r="N42"/>
      <c r="BX42"/>
      <c r="BY42"/>
      <c r="CC42" s="356"/>
      <c r="CD42" s="356"/>
      <c r="CE42" s="356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</row>
    <row r="43" spans="1:105" s="86" customFormat="1" x14ac:dyDescent="0.3">
      <c r="B43" s="86" t="s">
        <v>944</v>
      </c>
      <c r="C43" s="86" t="s">
        <v>944</v>
      </c>
      <c r="D43" s="285" t="s">
        <v>944</v>
      </c>
      <c r="E43" s="286" t="s">
        <v>944</v>
      </c>
      <c r="F43" s="285"/>
      <c r="G43" s="286"/>
      <c r="H43" s="285" t="s">
        <v>944</v>
      </c>
      <c r="I43" s="286" t="s">
        <v>944</v>
      </c>
      <c r="J43" s="86" t="s">
        <v>944</v>
      </c>
      <c r="M43"/>
      <c r="N43"/>
      <c r="BX43"/>
      <c r="BY43"/>
      <c r="CC43" s="356"/>
      <c r="CD43" s="356"/>
      <c r="CE43" s="356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</row>
    <row r="44" spans="1:105" s="86" customFormat="1" x14ac:dyDescent="0.3">
      <c r="B44" s="86" t="s">
        <v>944</v>
      </c>
      <c r="C44" s="86" t="s">
        <v>944</v>
      </c>
      <c r="D44" s="285" t="s">
        <v>944</v>
      </c>
      <c r="E44" s="286" t="s">
        <v>944</v>
      </c>
      <c r="F44" s="285"/>
      <c r="G44" s="286"/>
      <c r="H44" s="285" t="s">
        <v>944</v>
      </c>
      <c r="I44" s="286" t="s">
        <v>944</v>
      </c>
      <c r="J44" s="86" t="s">
        <v>944</v>
      </c>
      <c r="M44"/>
      <c r="N44"/>
      <c r="BX44"/>
      <c r="BY44"/>
      <c r="CC44" s="356"/>
      <c r="CD44" s="356"/>
      <c r="CE44" s="356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</row>
  </sheetData>
  <autoFilter ref="A4:CE4" xr:uid="{EFB12B66-AA80-4B54-9745-4F1B7CF664A1}">
    <filterColumn colId="28" showButton="0"/>
    <filterColumn colId="34" showButton="0"/>
    <filterColumn colId="39" showButton="0"/>
    <filterColumn colId="44" showButton="0"/>
    <filterColumn colId="48" showButton="0"/>
    <filterColumn colId="70" showButton="0"/>
    <filterColumn colId="73" showButton="0"/>
    <filterColumn colId="78" showButton="0"/>
  </autoFilter>
  <mergeCells count="11">
    <mergeCell ref="BS4:BT4"/>
    <mergeCell ref="BV4:BW4"/>
    <mergeCell ref="CA4:CB4"/>
    <mergeCell ref="AS4:AT4"/>
    <mergeCell ref="AW4:AX4"/>
    <mergeCell ref="AN4:AO4"/>
    <mergeCell ref="D3:E3"/>
    <mergeCell ref="F3:G3"/>
    <mergeCell ref="H3:I3"/>
    <mergeCell ref="AC4:AD4"/>
    <mergeCell ref="AI4:AJ4"/>
  </mergeCells>
  <phoneticPr fontId="2" type="noConversion"/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CAF23A-8FB3-4FC7-99CD-0EDFF35EFA7B}">
  <sheetPr codeName="Hoja13"/>
  <dimension ref="A1:O178"/>
  <sheetViews>
    <sheetView showGridLines="0" showRowColHeaders="0" workbookViewId="0">
      <pane ySplit="3" topLeftCell="A4" activePane="bottomLeft" state="frozen"/>
      <selection pane="bottomLeft" activeCell="A8" sqref="A8"/>
    </sheetView>
  </sheetViews>
  <sheetFormatPr baseColWidth="10" defaultColWidth="0" defaultRowHeight="14.4" zeroHeight="1" x14ac:dyDescent="0.3"/>
  <cols>
    <col min="1" max="1" width="11.5546875" customWidth="1"/>
    <col min="2" max="3" width="2.6640625" customWidth="1"/>
    <col min="4" max="4" width="13.21875" bestFit="1" customWidth="1"/>
    <col min="5" max="12" width="11.5546875" customWidth="1"/>
    <col min="13" max="14" width="2.6640625" customWidth="1"/>
    <col min="15" max="15" width="3.77734375" customWidth="1"/>
    <col min="16" max="16384" width="11.5546875" hidden="1"/>
  </cols>
  <sheetData>
    <row r="1" spans="2:14" x14ac:dyDescent="0.3"/>
    <row r="2" spans="2:14" x14ac:dyDescent="0.3"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</row>
    <row r="3" spans="2:14" ht="21" x14ac:dyDescent="0.4">
      <c r="B3" s="91"/>
      <c r="D3" s="460" t="s">
        <v>971</v>
      </c>
      <c r="E3" s="460"/>
      <c r="F3" s="460"/>
      <c r="G3" s="460"/>
      <c r="H3" s="460"/>
      <c r="I3" s="460"/>
      <c r="J3" s="460"/>
      <c r="K3" s="460"/>
      <c r="L3" s="460"/>
      <c r="M3" s="57"/>
      <c r="N3" s="91"/>
    </row>
    <row r="4" spans="2:14" x14ac:dyDescent="0.3">
      <c r="B4" s="91"/>
      <c r="D4" s="57"/>
      <c r="E4" s="57"/>
      <c r="F4" s="57"/>
      <c r="G4" s="57"/>
      <c r="H4" s="57"/>
      <c r="I4" s="57"/>
      <c r="J4" s="57"/>
      <c r="K4" s="57"/>
      <c r="L4" s="57"/>
      <c r="M4" s="57"/>
      <c r="N4" s="91"/>
    </row>
    <row r="5" spans="2:14" x14ac:dyDescent="0.3">
      <c r="B5" s="91"/>
      <c r="D5" s="345" t="s">
        <v>991</v>
      </c>
      <c r="E5" s="344"/>
      <c r="F5" s="344"/>
      <c r="G5" s="344"/>
      <c r="H5" s="344"/>
      <c r="I5" s="344"/>
      <c r="J5" s="344"/>
      <c r="K5" s="344"/>
      <c r="L5" s="344"/>
      <c r="M5" s="57"/>
      <c r="N5" s="91"/>
    </row>
    <row r="6" spans="2:14" x14ac:dyDescent="0.3">
      <c r="B6" s="91"/>
      <c r="D6" s="57"/>
      <c r="E6" s="57"/>
      <c r="F6" s="57"/>
      <c r="G6" s="57"/>
      <c r="H6" s="57"/>
      <c r="I6" s="57"/>
      <c r="J6" s="57"/>
      <c r="K6" s="57"/>
      <c r="L6" s="57"/>
      <c r="M6" s="57"/>
      <c r="N6" s="91"/>
    </row>
    <row r="7" spans="2:14" x14ac:dyDescent="0.3">
      <c r="B7" s="91"/>
      <c r="D7" s="57" t="s">
        <v>992</v>
      </c>
      <c r="E7" s="57"/>
      <c r="F7" s="57"/>
      <c r="G7" s="57"/>
      <c r="H7" s="57"/>
      <c r="I7" s="57"/>
      <c r="J7" s="57"/>
      <c r="K7" s="57"/>
      <c r="L7" s="57"/>
      <c r="M7" s="57"/>
      <c r="N7" s="91"/>
    </row>
    <row r="8" spans="2:14" x14ac:dyDescent="0.3">
      <c r="B8" s="91"/>
      <c r="D8" s="57"/>
      <c r="E8" s="57"/>
      <c r="F8" s="57"/>
      <c r="G8" s="57"/>
      <c r="H8" s="57"/>
      <c r="I8" s="57"/>
      <c r="J8" s="57"/>
      <c r="K8" s="57"/>
      <c r="L8" s="57"/>
      <c r="M8" s="57"/>
      <c r="N8" s="91"/>
    </row>
    <row r="9" spans="2:14" x14ac:dyDescent="0.3">
      <c r="B9" s="91"/>
      <c r="D9" s="57" t="s">
        <v>993</v>
      </c>
      <c r="E9" s="57"/>
      <c r="F9" s="57"/>
      <c r="G9" s="57"/>
      <c r="H9" s="57"/>
      <c r="I9" s="57"/>
      <c r="J9" s="57"/>
      <c r="K9" s="57"/>
      <c r="L9" s="57"/>
      <c r="M9" s="57"/>
      <c r="N9" s="91"/>
    </row>
    <row r="10" spans="2:14" x14ac:dyDescent="0.3">
      <c r="B10" s="91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91"/>
    </row>
    <row r="11" spans="2:14" x14ac:dyDescent="0.3">
      <c r="B11" s="91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91"/>
    </row>
    <row r="12" spans="2:14" x14ac:dyDescent="0.3">
      <c r="B12" s="91"/>
      <c r="D12" s="57"/>
      <c r="E12" s="57"/>
      <c r="F12" s="57"/>
      <c r="G12" s="57"/>
      <c r="H12" s="57"/>
      <c r="I12" s="57"/>
      <c r="J12" s="57"/>
      <c r="K12" s="57"/>
      <c r="L12" s="57"/>
      <c r="M12" s="57"/>
      <c r="N12" s="91"/>
    </row>
    <row r="13" spans="2:14" x14ac:dyDescent="0.3">
      <c r="B13" s="91"/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91"/>
    </row>
    <row r="14" spans="2:14" x14ac:dyDescent="0.3">
      <c r="B14" s="91"/>
      <c r="D14" s="57"/>
      <c r="E14" s="57"/>
      <c r="F14" s="57"/>
      <c r="G14" s="57"/>
      <c r="H14" s="57"/>
      <c r="I14" s="57"/>
      <c r="J14" s="57"/>
      <c r="K14" s="57"/>
      <c r="L14" s="57"/>
      <c r="M14" s="57"/>
      <c r="N14" s="91"/>
    </row>
    <row r="15" spans="2:14" x14ac:dyDescent="0.3">
      <c r="B15" s="91"/>
      <c r="D15" s="57"/>
      <c r="E15" s="57"/>
      <c r="F15" s="57"/>
      <c r="G15" s="57"/>
      <c r="H15" s="57"/>
      <c r="I15" s="57"/>
      <c r="J15" s="57"/>
      <c r="K15" s="57"/>
      <c r="L15" s="57"/>
      <c r="M15" s="57"/>
      <c r="N15" s="91"/>
    </row>
    <row r="16" spans="2:14" x14ac:dyDescent="0.3">
      <c r="B16" s="91"/>
      <c r="D16" s="57"/>
      <c r="E16" s="57"/>
      <c r="F16" s="57"/>
      <c r="G16" s="57"/>
      <c r="H16" s="57"/>
      <c r="I16" s="57"/>
      <c r="J16" s="57"/>
      <c r="K16" s="57"/>
      <c r="L16" s="57"/>
      <c r="M16" s="57"/>
      <c r="N16" s="91"/>
    </row>
    <row r="17" spans="2:14" x14ac:dyDescent="0.3">
      <c r="B17" s="91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91"/>
    </row>
    <row r="18" spans="2:14" x14ac:dyDescent="0.3">
      <c r="B18" s="91"/>
      <c r="D18" s="57"/>
      <c r="E18" s="57"/>
      <c r="F18" s="57"/>
      <c r="G18" s="57"/>
      <c r="H18" s="57"/>
      <c r="I18" s="57"/>
      <c r="J18" s="57"/>
      <c r="K18" s="57"/>
      <c r="L18" s="57"/>
      <c r="M18" s="57"/>
      <c r="N18" s="91"/>
    </row>
    <row r="19" spans="2:14" x14ac:dyDescent="0.3">
      <c r="B19" s="91"/>
      <c r="D19" s="57" t="s">
        <v>985</v>
      </c>
      <c r="E19" s="57"/>
      <c r="F19" s="57"/>
      <c r="G19" s="57"/>
      <c r="H19" s="57"/>
      <c r="I19" s="57"/>
      <c r="J19" s="57"/>
      <c r="K19" s="57"/>
      <c r="L19" s="57"/>
      <c r="M19" s="57"/>
      <c r="N19" s="91"/>
    </row>
    <row r="20" spans="2:14" x14ac:dyDescent="0.3">
      <c r="B20" s="91"/>
      <c r="D20" s="57"/>
      <c r="E20" s="57"/>
      <c r="F20" s="57"/>
      <c r="G20" s="57"/>
      <c r="H20" s="57"/>
      <c r="I20" s="57"/>
      <c r="J20" s="57"/>
      <c r="K20" s="57"/>
      <c r="L20" s="57"/>
      <c r="M20" s="57"/>
      <c r="N20" s="91"/>
    </row>
    <row r="21" spans="2:14" x14ac:dyDescent="0.3">
      <c r="B21" s="91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91"/>
    </row>
    <row r="22" spans="2:14" x14ac:dyDescent="0.3">
      <c r="B22" s="91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91"/>
    </row>
    <row r="23" spans="2:14" x14ac:dyDescent="0.3">
      <c r="B23" s="91"/>
      <c r="D23" s="57"/>
      <c r="E23" s="57"/>
      <c r="F23" s="57"/>
      <c r="G23" s="57"/>
      <c r="H23" s="57"/>
      <c r="I23" s="57"/>
      <c r="J23" s="57"/>
      <c r="K23" s="57"/>
      <c r="L23" s="57"/>
      <c r="M23" s="57"/>
      <c r="N23" s="91"/>
    </row>
    <row r="24" spans="2:14" x14ac:dyDescent="0.3">
      <c r="B24" s="91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91"/>
    </row>
    <row r="25" spans="2:14" x14ac:dyDescent="0.3">
      <c r="B25" s="91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91"/>
    </row>
    <row r="26" spans="2:14" x14ac:dyDescent="0.3">
      <c r="B26" s="91"/>
      <c r="D26" s="57"/>
      <c r="E26" s="57"/>
      <c r="F26" s="57"/>
      <c r="G26" s="57"/>
      <c r="H26" s="57"/>
      <c r="I26" s="57"/>
      <c r="J26" s="57"/>
      <c r="K26" s="57"/>
      <c r="L26" s="57"/>
      <c r="M26" s="57"/>
      <c r="N26" s="91"/>
    </row>
    <row r="27" spans="2:14" x14ac:dyDescent="0.3">
      <c r="B27" s="91"/>
      <c r="D27" s="57"/>
      <c r="E27" s="57"/>
      <c r="F27" s="57"/>
      <c r="G27" s="57"/>
      <c r="H27" s="57"/>
      <c r="I27" s="57"/>
      <c r="J27" s="57"/>
      <c r="K27" s="57"/>
      <c r="L27" s="57"/>
      <c r="M27" s="57"/>
      <c r="N27" s="91"/>
    </row>
    <row r="28" spans="2:14" x14ac:dyDescent="0.3">
      <c r="B28" s="91"/>
      <c r="D28" s="57"/>
      <c r="E28" s="57"/>
      <c r="F28" s="57"/>
      <c r="G28" s="57"/>
      <c r="H28" s="57"/>
      <c r="I28" s="57"/>
      <c r="J28" s="57"/>
      <c r="K28" s="57"/>
      <c r="L28" s="57"/>
      <c r="M28" s="57"/>
      <c r="N28" s="91"/>
    </row>
    <row r="29" spans="2:14" x14ac:dyDescent="0.3">
      <c r="B29" s="91"/>
      <c r="D29" s="57"/>
      <c r="E29" s="57"/>
      <c r="F29" s="57"/>
      <c r="G29" s="57"/>
      <c r="H29" s="57"/>
      <c r="I29" s="57"/>
      <c r="J29" s="57"/>
      <c r="K29" s="57"/>
      <c r="L29" s="57"/>
      <c r="M29" s="57"/>
      <c r="N29" s="91"/>
    </row>
    <row r="30" spans="2:14" x14ac:dyDescent="0.3">
      <c r="B30" s="91"/>
      <c r="D30" s="57"/>
      <c r="E30" s="57"/>
      <c r="F30" s="57"/>
      <c r="G30" s="57"/>
      <c r="H30" s="57"/>
      <c r="I30" s="57"/>
      <c r="J30" s="57"/>
      <c r="K30" s="57"/>
      <c r="L30" s="57"/>
      <c r="M30" s="57"/>
      <c r="N30" s="91"/>
    </row>
    <row r="31" spans="2:14" x14ac:dyDescent="0.3">
      <c r="B31" s="91"/>
      <c r="D31" s="57"/>
      <c r="E31" s="57"/>
      <c r="F31" s="57"/>
      <c r="G31" s="57"/>
      <c r="H31" s="57"/>
      <c r="I31" s="57"/>
      <c r="J31" s="57"/>
      <c r="K31" s="57"/>
      <c r="L31" s="57"/>
      <c r="M31" s="57"/>
      <c r="N31" s="91"/>
    </row>
    <row r="32" spans="2:14" x14ac:dyDescent="0.3">
      <c r="B32" s="91"/>
      <c r="D32" s="57"/>
      <c r="E32" s="57"/>
      <c r="F32" s="57"/>
      <c r="G32" s="57"/>
      <c r="H32" s="57"/>
      <c r="I32" s="57"/>
      <c r="J32" s="57"/>
      <c r="K32" s="57"/>
      <c r="L32" s="57"/>
      <c r="M32" s="57"/>
      <c r="N32" s="91"/>
    </row>
    <row r="33" spans="2:14" x14ac:dyDescent="0.3">
      <c r="B33" s="91"/>
      <c r="D33" s="57"/>
      <c r="E33" s="57"/>
      <c r="F33" s="57"/>
      <c r="G33" s="57"/>
      <c r="H33" s="57"/>
      <c r="I33" s="57"/>
      <c r="J33" s="57"/>
      <c r="K33" s="57"/>
      <c r="L33" s="57"/>
      <c r="M33" s="57"/>
      <c r="N33" s="91"/>
    </row>
    <row r="34" spans="2:14" x14ac:dyDescent="0.3">
      <c r="B34" s="91"/>
      <c r="D34" s="57"/>
      <c r="E34" s="57"/>
      <c r="F34" s="57"/>
      <c r="G34" s="57"/>
      <c r="H34" s="57"/>
      <c r="I34" s="57"/>
      <c r="J34" s="57"/>
      <c r="K34" s="57"/>
      <c r="L34" s="57"/>
      <c r="M34" s="57"/>
      <c r="N34" s="91"/>
    </row>
    <row r="35" spans="2:14" x14ac:dyDescent="0.3">
      <c r="B35" s="91"/>
      <c r="D35" s="57"/>
      <c r="E35" s="57"/>
      <c r="F35" s="57"/>
      <c r="G35" s="57"/>
      <c r="H35" s="57"/>
      <c r="I35" s="57"/>
      <c r="J35" s="57"/>
      <c r="K35" s="57"/>
      <c r="L35" s="57"/>
      <c r="M35" s="57"/>
      <c r="N35" s="91"/>
    </row>
    <row r="36" spans="2:14" x14ac:dyDescent="0.3">
      <c r="B36" s="91"/>
      <c r="D36" s="57" t="s">
        <v>986</v>
      </c>
      <c r="E36" s="57"/>
      <c r="F36" s="57"/>
      <c r="G36" s="57"/>
      <c r="H36" s="57"/>
      <c r="I36" s="57"/>
      <c r="J36" s="57"/>
      <c r="K36" s="57"/>
      <c r="L36" s="57"/>
      <c r="M36" s="57"/>
      <c r="N36" s="91"/>
    </row>
    <row r="37" spans="2:14" x14ac:dyDescent="0.3">
      <c r="B37" s="91"/>
      <c r="D37" s="57"/>
      <c r="E37" s="57"/>
      <c r="F37" s="57"/>
      <c r="G37" s="57"/>
      <c r="H37" s="57"/>
      <c r="I37" s="57"/>
      <c r="J37" s="57"/>
      <c r="K37" s="57"/>
      <c r="L37" s="57"/>
      <c r="M37" s="57"/>
      <c r="N37" s="91"/>
    </row>
    <row r="38" spans="2:14" x14ac:dyDescent="0.3">
      <c r="B38" s="91"/>
      <c r="D38" s="57"/>
      <c r="E38" s="57"/>
      <c r="F38" s="57"/>
      <c r="G38" s="57"/>
      <c r="H38" s="57"/>
      <c r="I38" s="57"/>
      <c r="J38" s="57"/>
      <c r="K38" s="57"/>
      <c r="L38" s="57"/>
      <c r="M38" s="57"/>
      <c r="N38" s="91"/>
    </row>
    <row r="39" spans="2:14" x14ac:dyDescent="0.3">
      <c r="B39" s="91"/>
      <c r="D39" s="57"/>
      <c r="E39" s="57"/>
      <c r="F39" s="57"/>
      <c r="G39" s="57"/>
      <c r="H39" s="57"/>
      <c r="I39" s="57"/>
      <c r="J39" s="57"/>
      <c r="K39" s="57"/>
      <c r="L39" s="57"/>
      <c r="M39" s="57"/>
      <c r="N39" s="91"/>
    </row>
    <row r="40" spans="2:14" x14ac:dyDescent="0.3">
      <c r="B40" s="91"/>
      <c r="D40" s="57"/>
      <c r="E40" s="57"/>
      <c r="F40" s="57"/>
      <c r="G40" s="57"/>
      <c r="H40" s="57"/>
      <c r="I40" s="57"/>
      <c r="J40" s="57"/>
      <c r="K40" s="57"/>
      <c r="L40" s="57"/>
      <c r="M40" s="57"/>
      <c r="N40" s="91"/>
    </row>
    <row r="41" spans="2:14" x14ac:dyDescent="0.3">
      <c r="B41" s="91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91"/>
    </row>
    <row r="42" spans="2:14" x14ac:dyDescent="0.3">
      <c r="B42" s="91"/>
      <c r="D42" s="57" t="s">
        <v>987</v>
      </c>
      <c r="E42" s="57"/>
      <c r="F42" s="57"/>
      <c r="G42" s="57"/>
      <c r="H42" s="57"/>
      <c r="I42" s="57"/>
      <c r="J42" s="57"/>
      <c r="K42" s="57"/>
      <c r="L42" s="57"/>
      <c r="M42" s="57"/>
      <c r="N42" s="91"/>
    </row>
    <row r="43" spans="2:14" x14ac:dyDescent="0.3">
      <c r="B43" s="91"/>
      <c r="D43" s="57" t="s">
        <v>972</v>
      </c>
      <c r="E43" s="57"/>
      <c r="F43" s="57"/>
      <c r="G43" s="57"/>
      <c r="H43" s="57"/>
      <c r="I43" s="57"/>
      <c r="J43" s="57"/>
      <c r="K43" s="57"/>
      <c r="L43" s="57"/>
      <c r="M43" s="57"/>
      <c r="N43" s="91"/>
    </row>
    <row r="44" spans="2:14" x14ac:dyDescent="0.3">
      <c r="B44" s="91"/>
      <c r="D44" s="57"/>
      <c r="E44" s="57"/>
      <c r="F44" s="57"/>
      <c r="G44" s="57"/>
      <c r="H44" s="57"/>
      <c r="I44" s="57"/>
      <c r="J44" s="57"/>
      <c r="K44" s="57"/>
      <c r="L44" s="57"/>
      <c r="M44" s="57"/>
      <c r="N44" s="91"/>
    </row>
    <row r="45" spans="2:14" x14ac:dyDescent="0.3">
      <c r="B45" s="91"/>
      <c r="D45" s="57" t="s">
        <v>975</v>
      </c>
      <c r="E45" s="57"/>
      <c r="F45" s="57"/>
      <c r="G45" s="57"/>
      <c r="H45" s="57"/>
      <c r="I45" s="57"/>
      <c r="J45" s="57"/>
      <c r="K45" s="57"/>
      <c r="L45" s="57"/>
      <c r="M45" s="57"/>
      <c r="N45" s="91"/>
    </row>
    <row r="46" spans="2:14" x14ac:dyDescent="0.3">
      <c r="B46" s="91"/>
      <c r="D46" s="57" t="s">
        <v>988</v>
      </c>
      <c r="E46" s="57"/>
      <c r="F46" s="57"/>
      <c r="G46" s="57"/>
      <c r="H46" s="57"/>
      <c r="I46" s="57"/>
      <c r="J46" s="57"/>
      <c r="K46" s="57"/>
      <c r="L46" s="57"/>
      <c r="M46" s="57"/>
      <c r="N46" s="91"/>
    </row>
    <row r="47" spans="2:14" x14ac:dyDescent="0.3">
      <c r="B47" s="91"/>
      <c r="D47" s="57" t="s">
        <v>989</v>
      </c>
      <c r="E47" s="57"/>
      <c r="F47" s="57"/>
      <c r="G47" s="57"/>
      <c r="H47" s="57"/>
      <c r="I47" s="57"/>
      <c r="J47" s="57"/>
      <c r="K47" s="57"/>
      <c r="L47" s="57"/>
      <c r="M47" s="57"/>
      <c r="N47" s="91"/>
    </row>
    <row r="48" spans="2:14" x14ac:dyDescent="0.3">
      <c r="B48" s="91"/>
      <c r="D48" s="57" t="s">
        <v>973</v>
      </c>
      <c r="E48" s="57"/>
      <c r="F48" s="57"/>
      <c r="G48" s="57"/>
      <c r="H48" s="57"/>
      <c r="I48" s="57"/>
      <c r="J48" s="57"/>
      <c r="K48" s="57"/>
      <c r="L48" s="57"/>
      <c r="M48" s="57"/>
      <c r="N48" s="91"/>
    </row>
    <row r="49" spans="2:14" x14ac:dyDescent="0.3">
      <c r="B49" s="91"/>
      <c r="D49" s="57"/>
      <c r="E49" s="57"/>
      <c r="F49" s="57"/>
      <c r="G49" s="57"/>
      <c r="H49" s="57"/>
      <c r="I49" s="57"/>
      <c r="J49" s="57"/>
      <c r="K49" s="57"/>
      <c r="L49" s="57"/>
      <c r="M49" s="57"/>
      <c r="N49" s="91"/>
    </row>
    <row r="50" spans="2:14" x14ac:dyDescent="0.3">
      <c r="B50" s="91"/>
      <c r="D50" s="57"/>
      <c r="E50" s="57"/>
      <c r="F50" s="57"/>
      <c r="G50" s="57"/>
      <c r="H50" s="57"/>
      <c r="I50" s="57"/>
      <c r="J50" s="57"/>
      <c r="K50" s="57"/>
      <c r="L50" s="57"/>
      <c r="M50" s="57"/>
      <c r="N50" s="91"/>
    </row>
    <row r="51" spans="2:14" x14ac:dyDescent="0.3">
      <c r="B51" s="91"/>
      <c r="D51" s="57"/>
      <c r="E51" s="57"/>
      <c r="F51" s="57"/>
      <c r="G51" s="57"/>
      <c r="H51" s="57"/>
      <c r="I51" s="57"/>
      <c r="J51" s="57"/>
      <c r="K51" s="57"/>
      <c r="L51" s="57"/>
      <c r="M51" s="57"/>
      <c r="N51" s="91"/>
    </row>
    <row r="52" spans="2:14" x14ac:dyDescent="0.3">
      <c r="B52" s="91"/>
      <c r="D52" s="57"/>
      <c r="E52" s="57"/>
      <c r="F52" s="57"/>
      <c r="G52" s="57"/>
      <c r="H52" s="57"/>
      <c r="I52" s="57"/>
      <c r="J52" s="57"/>
      <c r="K52" s="57"/>
      <c r="L52" s="57"/>
      <c r="M52" s="57"/>
      <c r="N52" s="91"/>
    </row>
    <row r="53" spans="2:14" x14ac:dyDescent="0.3">
      <c r="B53" s="91"/>
      <c r="D53" s="57"/>
      <c r="E53" s="57"/>
      <c r="F53" s="57"/>
      <c r="G53" s="57"/>
      <c r="H53" s="57"/>
      <c r="I53" s="57"/>
      <c r="J53" s="57"/>
      <c r="K53" s="57"/>
      <c r="L53" s="57"/>
      <c r="M53" s="57"/>
      <c r="N53" s="91"/>
    </row>
    <row r="54" spans="2:14" x14ac:dyDescent="0.3">
      <c r="B54" s="91"/>
      <c r="D54" s="57"/>
      <c r="E54" s="57"/>
      <c r="F54" s="57"/>
      <c r="G54" s="57"/>
      <c r="H54" s="57"/>
      <c r="I54" s="57"/>
      <c r="J54" s="57"/>
      <c r="K54" s="57"/>
      <c r="L54" s="57"/>
      <c r="M54" s="57"/>
      <c r="N54" s="91"/>
    </row>
    <row r="55" spans="2:14" x14ac:dyDescent="0.3">
      <c r="B55" s="91"/>
      <c r="D55" s="57"/>
      <c r="E55" s="57"/>
      <c r="F55" s="57"/>
      <c r="G55" s="57"/>
      <c r="H55" s="57"/>
      <c r="I55" s="57"/>
      <c r="J55" s="57"/>
      <c r="K55" s="57"/>
      <c r="L55" s="57"/>
      <c r="M55" s="57"/>
      <c r="N55" s="91"/>
    </row>
    <row r="56" spans="2:14" x14ac:dyDescent="0.3">
      <c r="B56" s="91"/>
      <c r="D56" s="57"/>
      <c r="E56" s="57"/>
      <c r="F56" s="57"/>
      <c r="G56" s="57"/>
      <c r="H56" s="57"/>
      <c r="I56" s="57"/>
      <c r="J56" s="57"/>
      <c r="K56" s="57"/>
      <c r="L56" s="57"/>
      <c r="M56" s="57"/>
      <c r="N56" s="91"/>
    </row>
    <row r="57" spans="2:14" x14ac:dyDescent="0.3">
      <c r="B57" s="91"/>
      <c r="D57" s="57"/>
      <c r="E57" s="57"/>
      <c r="F57" s="57"/>
      <c r="G57" s="57"/>
      <c r="H57" s="57"/>
      <c r="I57" s="57"/>
      <c r="J57" s="57"/>
      <c r="K57" s="57"/>
      <c r="L57" s="57"/>
      <c r="M57" s="57"/>
      <c r="N57" s="91"/>
    </row>
    <row r="58" spans="2:14" x14ac:dyDescent="0.3">
      <c r="B58" s="91"/>
      <c r="D58" s="57"/>
      <c r="E58" s="57"/>
      <c r="F58" s="57"/>
      <c r="G58" s="57"/>
      <c r="H58" s="57"/>
      <c r="I58" s="57"/>
      <c r="J58" s="57"/>
      <c r="K58" s="57"/>
      <c r="L58" s="57"/>
      <c r="M58" s="57"/>
      <c r="N58" s="91"/>
    </row>
    <row r="59" spans="2:14" x14ac:dyDescent="0.3">
      <c r="B59" s="91"/>
      <c r="D59" s="57"/>
      <c r="E59" s="57"/>
      <c r="F59" s="57"/>
      <c r="G59" s="57"/>
      <c r="H59" s="57"/>
      <c r="I59" s="57"/>
      <c r="J59" s="57"/>
      <c r="K59" s="57"/>
      <c r="L59" s="57"/>
      <c r="M59" s="57"/>
      <c r="N59" s="91"/>
    </row>
    <row r="60" spans="2:14" x14ac:dyDescent="0.3">
      <c r="B60" s="91"/>
      <c r="D60" s="57"/>
      <c r="E60" s="57"/>
      <c r="F60" s="57"/>
      <c r="G60" s="57"/>
      <c r="H60" s="57"/>
      <c r="I60" s="57"/>
      <c r="J60" s="57"/>
      <c r="K60" s="57"/>
      <c r="L60" s="57"/>
      <c r="M60" s="57"/>
      <c r="N60" s="91"/>
    </row>
    <row r="61" spans="2:14" x14ac:dyDescent="0.3">
      <c r="B61" s="91"/>
      <c r="D61" s="57"/>
      <c r="E61" s="57"/>
      <c r="F61" s="57"/>
      <c r="G61" s="57"/>
      <c r="H61" s="57"/>
      <c r="I61" s="57"/>
      <c r="J61" s="57"/>
      <c r="K61" s="57"/>
      <c r="L61" s="57"/>
      <c r="M61" s="57"/>
      <c r="N61" s="91"/>
    </row>
    <row r="62" spans="2:14" x14ac:dyDescent="0.3">
      <c r="B62" s="91"/>
      <c r="D62" s="57"/>
      <c r="E62" s="57"/>
      <c r="F62" s="57"/>
      <c r="G62" s="57"/>
      <c r="H62" s="57"/>
      <c r="I62" s="57"/>
      <c r="J62" s="57"/>
      <c r="K62" s="57"/>
      <c r="L62" s="57"/>
      <c r="M62" s="57"/>
      <c r="N62" s="91"/>
    </row>
    <row r="63" spans="2:14" x14ac:dyDescent="0.3">
      <c r="B63" s="91"/>
      <c r="D63" s="57"/>
      <c r="E63" s="57"/>
      <c r="F63" s="57"/>
      <c r="G63" s="57"/>
      <c r="H63" s="57"/>
      <c r="I63" s="57"/>
      <c r="J63" s="57"/>
      <c r="K63" s="57"/>
      <c r="L63" s="57"/>
      <c r="M63" s="57"/>
      <c r="N63" s="91"/>
    </row>
    <row r="64" spans="2:14" x14ac:dyDescent="0.3">
      <c r="B64" s="91"/>
      <c r="D64" s="57"/>
      <c r="E64" s="57"/>
      <c r="F64" s="57"/>
      <c r="G64" s="57"/>
      <c r="H64" s="57"/>
      <c r="I64" s="57"/>
      <c r="J64" s="57"/>
      <c r="K64" s="57"/>
      <c r="L64" s="57"/>
      <c r="M64" s="57"/>
      <c r="N64" s="91"/>
    </row>
    <row r="65" spans="2:14" x14ac:dyDescent="0.3">
      <c r="B65" s="91"/>
      <c r="D65" s="57" t="s">
        <v>976</v>
      </c>
      <c r="E65" s="57"/>
      <c r="F65" s="57"/>
      <c r="G65" s="57"/>
      <c r="H65" s="57"/>
      <c r="I65" s="57"/>
      <c r="J65" s="57"/>
      <c r="K65" s="57"/>
      <c r="L65" s="57"/>
      <c r="M65" s="57"/>
      <c r="N65" s="91"/>
    </row>
    <row r="66" spans="2:14" x14ac:dyDescent="0.3">
      <c r="B66" s="91"/>
      <c r="D66" s="57" t="s">
        <v>974</v>
      </c>
      <c r="E66" s="57"/>
      <c r="F66" s="57"/>
      <c r="G66" s="57"/>
      <c r="H66" s="57"/>
      <c r="I66" s="57"/>
      <c r="J66" s="57"/>
      <c r="K66" s="57"/>
      <c r="L66" s="57"/>
      <c r="M66" s="57"/>
      <c r="N66" s="91"/>
    </row>
    <row r="67" spans="2:14" x14ac:dyDescent="0.3">
      <c r="B67" s="91"/>
      <c r="D67" s="57"/>
      <c r="E67" s="57"/>
      <c r="F67" s="57"/>
      <c r="G67" s="57"/>
      <c r="H67" s="57"/>
      <c r="I67" s="57"/>
      <c r="J67" s="57"/>
      <c r="K67" s="57"/>
      <c r="L67" s="57"/>
      <c r="M67" s="57"/>
      <c r="N67" s="91"/>
    </row>
    <row r="68" spans="2:14" x14ac:dyDescent="0.3">
      <c r="B68" s="91"/>
      <c r="D68" s="57"/>
      <c r="E68" s="57"/>
      <c r="F68" s="57"/>
      <c r="G68" s="57"/>
      <c r="H68" s="57"/>
      <c r="I68" s="57"/>
      <c r="J68" s="57"/>
      <c r="K68" s="57"/>
      <c r="L68" s="57"/>
      <c r="M68" s="57"/>
      <c r="N68" s="91"/>
    </row>
    <row r="69" spans="2:14" x14ac:dyDescent="0.3">
      <c r="B69" s="91"/>
      <c r="D69" s="57"/>
      <c r="E69" s="57"/>
      <c r="F69" s="57"/>
      <c r="G69" s="57"/>
      <c r="H69" s="57"/>
      <c r="I69" s="57"/>
      <c r="J69" s="57"/>
      <c r="K69" s="57"/>
      <c r="L69" s="57"/>
      <c r="M69" s="57"/>
      <c r="N69" s="91"/>
    </row>
    <row r="70" spans="2:14" x14ac:dyDescent="0.3">
      <c r="B70" s="91"/>
      <c r="D70" s="57"/>
      <c r="E70" s="57"/>
      <c r="F70" s="57"/>
      <c r="G70" s="57"/>
      <c r="H70" s="57"/>
      <c r="I70" s="57"/>
      <c r="J70" s="57"/>
      <c r="K70" s="57"/>
      <c r="L70" s="57"/>
      <c r="M70" s="57"/>
      <c r="N70" s="91"/>
    </row>
    <row r="71" spans="2:14" x14ac:dyDescent="0.3">
      <c r="B71" s="91"/>
      <c r="D71" s="57"/>
      <c r="E71" s="57"/>
      <c r="F71" s="57"/>
      <c r="G71" s="57"/>
      <c r="H71" s="57"/>
      <c r="I71" s="57"/>
      <c r="J71" s="57"/>
      <c r="K71" s="57"/>
      <c r="L71" s="57"/>
      <c r="M71" s="57"/>
      <c r="N71" s="91"/>
    </row>
    <row r="72" spans="2:14" x14ac:dyDescent="0.3">
      <c r="B72" s="91"/>
      <c r="D72" s="57"/>
      <c r="E72" s="57"/>
      <c r="F72" s="57"/>
      <c r="G72" s="57"/>
      <c r="H72" s="57"/>
      <c r="I72" s="57"/>
      <c r="J72" s="57"/>
      <c r="K72" s="57"/>
      <c r="L72" s="57"/>
      <c r="M72" s="57"/>
      <c r="N72" s="91"/>
    </row>
    <row r="73" spans="2:14" x14ac:dyDescent="0.3">
      <c r="B73" s="91"/>
      <c r="D73" s="57"/>
      <c r="E73" s="57"/>
      <c r="F73" s="57"/>
      <c r="G73" s="57"/>
      <c r="H73" s="57"/>
      <c r="I73" s="57"/>
      <c r="J73" s="57"/>
      <c r="K73" s="57"/>
      <c r="L73" s="57"/>
      <c r="M73" s="57"/>
      <c r="N73" s="91"/>
    </row>
    <row r="74" spans="2:14" x14ac:dyDescent="0.3">
      <c r="B74" s="91"/>
      <c r="D74" s="57"/>
      <c r="E74" s="57"/>
      <c r="F74" s="57"/>
      <c r="G74" s="57"/>
      <c r="H74" s="57"/>
      <c r="I74" s="57"/>
      <c r="J74" s="57"/>
      <c r="K74" s="57"/>
      <c r="L74" s="57"/>
      <c r="M74" s="57"/>
      <c r="N74" s="91"/>
    </row>
    <row r="75" spans="2:14" x14ac:dyDescent="0.3">
      <c r="B75" s="91"/>
      <c r="D75" s="57"/>
      <c r="E75" s="57"/>
      <c r="F75" s="57"/>
      <c r="G75" s="57"/>
      <c r="H75" s="57"/>
      <c r="I75" s="57"/>
      <c r="J75" s="57"/>
      <c r="K75" s="57"/>
      <c r="L75" s="57"/>
      <c r="M75" s="57"/>
      <c r="N75" s="91"/>
    </row>
    <row r="76" spans="2:14" x14ac:dyDescent="0.3">
      <c r="B76" s="91"/>
      <c r="D76" s="57"/>
      <c r="E76" s="57"/>
      <c r="F76" s="57"/>
      <c r="G76" s="57"/>
      <c r="H76" s="57"/>
      <c r="I76" s="57"/>
      <c r="J76" s="57"/>
      <c r="K76" s="57"/>
      <c r="L76" s="57"/>
      <c r="M76" s="57"/>
      <c r="N76" s="91"/>
    </row>
    <row r="77" spans="2:14" x14ac:dyDescent="0.3">
      <c r="B77" s="91"/>
      <c r="D77" s="57"/>
      <c r="E77" s="57"/>
      <c r="F77" s="57"/>
      <c r="G77" s="57"/>
      <c r="H77" s="57"/>
      <c r="I77" s="57"/>
      <c r="J77" s="57"/>
      <c r="K77" s="57"/>
      <c r="L77" s="57"/>
      <c r="M77" s="57"/>
      <c r="N77" s="91"/>
    </row>
    <row r="78" spans="2:14" x14ac:dyDescent="0.3">
      <c r="B78" s="91"/>
      <c r="D78" s="57"/>
      <c r="E78" s="57"/>
      <c r="F78" s="57"/>
      <c r="G78" s="57"/>
      <c r="H78" s="57"/>
      <c r="I78" s="57"/>
      <c r="J78" s="57"/>
      <c r="K78" s="57"/>
      <c r="L78" s="57"/>
      <c r="M78" s="57"/>
      <c r="N78" s="91"/>
    </row>
    <row r="79" spans="2:14" x14ac:dyDescent="0.3">
      <c r="B79" s="91"/>
      <c r="D79" s="57"/>
      <c r="E79" s="57"/>
      <c r="F79" s="57"/>
      <c r="G79" s="57"/>
      <c r="H79" s="57"/>
      <c r="I79" s="57"/>
      <c r="J79" s="57"/>
      <c r="K79" s="57"/>
      <c r="L79" s="57"/>
      <c r="M79" s="57"/>
      <c r="N79" s="91"/>
    </row>
    <row r="80" spans="2:14" x14ac:dyDescent="0.3">
      <c r="B80" s="91"/>
      <c r="D80" s="57" t="s">
        <v>977</v>
      </c>
      <c r="E80" s="57"/>
      <c r="F80" s="57"/>
      <c r="G80" s="57"/>
      <c r="H80" s="57"/>
      <c r="I80" s="57"/>
      <c r="J80" s="57"/>
      <c r="K80" s="57"/>
      <c r="L80" s="57"/>
      <c r="M80" s="57"/>
      <c r="N80" s="91"/>
    </row>
    <row r="81" spans="2:14" x14ac:dyDescent="0.3">
      <c r="B81" s="91"/>
      <c r="D81" s="57" t="s">
        <v>978</v>
      </c>
      <c r="E81" s="57"/>
      <c r="F81" s="57"/>
      <c r="G81" s="57"/>
      <c r="H81" s="57"/>
      <c r="I81" s="57"/>
      <c r="J81" s="57"/>
      <c r="K81" s="57"/>
      <c r="L81" s="57"/>
      <c r="M81" s="57"/>
      <c r="N81" s="91"/>
    </row>
    <row r="82" spans="2:14" x14ac:dyDescent="0.3">
      <c r="B82" s="91"/>
      <c r="D82" s="57" t="s">
        <v>979</v>
      </c>
      <c r="E82" s="57"/>
      <c r="F82" s="57"/>
      <c r="G82" s="57"/>
      <c r="H82" s="57"/>
      <c r="I82" s="57"/>
      <c r="J82" s="57"/>
      <c r="K82" s="57"/>
      <c r="L82" s="57"/>
      <c r="M82" s="57"/>
      <c r="N82" s="91"/>
    </row>
    <row r="83" spans="2:14" x14ac:dyDescent="0.3">
      <c r="B83" s="91"/>
      <c r="D83" s="57"/>
      <c r="E83" s="57"/>
      <c r="F83" s="57"/>
      <c r="G83" s="57"/>
      <c r="H83" s="57"/>
      <c r="I83" s="57"/>
      <c r="J83" s="57"/>
      <c r="K83" s="57"/>
      <c r="L83" s="57"/>
      <c r="M83" s="57"/>
      <c r="N83" s="91"/>
    </row>
    <row r="84" spans="2:14" x14ac:dyDescent="0.3">
      <c r="B84" s="91"/>
      <c r="D84" s="345" t="s">
        <v>990</v>
      </c>
      <c r="E84" s="57"/>
      <c r="F84" s="57"/>
      <c r="G84" s="57"/>
      <c r="H84" s="57"/>
      <c r="I84" s="57"/>
      <c r="J84" s="57"/>
      <c r="K84" s="57"/>
      <c r="L84" s="57"/>
      <c r="M84" s="57"/>
      <c r="N84" s="91"/>
    </row>
    <row r="85" spans="2:14" x14ac:dyDescent="0.3">
      <c r="B85" s="91"/>
      <c r="D85" s="345" t="s">
        <v>980</v>
      </c>
      <c r="E85" s="57"/>
      <c r="F85" s="57"/>
      <c r="G85" s="57"/>
      <c r="H85" s="57"/>
      <c r="I85" s="57"/>
      <c r="J85" s="57"/>
      <c r="K85" s="57"/>
      <c r="L85" s="57"/>
      <c r="M85" s="57"/>
      <c r="N85" s="91"/>
    </row>
    <row r="86" spans="2:14" x14ac:dyDescent="0.3">
      <c r="B86" s="91"/>
      <c r="D86" s="57"/>
      <c r="E86" s="57"/>
      <c r="F86" s="57"/>
      <c r="G86" s="57"/>
      <c r="H86" s="57"/>
      <c r="I86" s="57"/>
      <c r="J86" s="57"/>
      <c r="K86" s="57"/>
      <c r="L86" s="57"/>
      <c r="M86" s="57"/>
      <c r="N86" s="91"/>
    </row>
    <row r="87" spans="2:14" x14ac:dyDescent="0.3">
      <c r="B87" s="91"/>
      <c r="D87" s="57" t="s">
        <v>981</v>
      </c>
      <c r="E87" s="57"/>
      <c r="F87" s="57"/>
      <c r="G87" s="57"/>
      <c r="H87" s="57"/>
      <c r="I87" s="57"/>
      <c r="J87" s="57"/>
      <c r="K87" s="57"/>
      <c r="L87" s="57"/>
      <c r="M87" s="57"/>
      <c r="N87" s="91"/>
    </row>
    <row r="88" spans="2:14" x14ac:dyDescent="0.3">
      <c r="B88" s="91"/>
      <c r="D88" s="57"/>
      <c r="E88" s="57"/>
      <c r="F88" s="57"/>
      <c r="G88" s="57"/>
      <c r="H88" s="57"/>
      <c r="I88" s="57"/>
      <c r="J88" s="57"/>
      <c r="K88" s="57"/>
      <c r="L88" s="57"/>
      <c r="M88" s="57"/>
      <c r="N88" s="91"/>
    </row>
    <row r="89" spans="2:14" x14ac:dyDescent="0.3">
      <c r="B89" s="91"/>
      <c r="D89" s="57" t="s">
        <v>982</v>
      </c>
      <c r="E89" s="57"/>
      <c r="F89" s="57"/>
      <c r="G89" s="57"/>
      <c r="H89" s="57"/>
      <c r="I89" s="57"/>
      <c r="J89" s="57"/>
      <c r="K89" s="57"/>
      <c r="L89" s="57"/>
      <c r="M89" s="57"/>
      <c r="N89" s="91"/>
    </row>
    <row r="90" spans="2:14" x14ac:dyDescent="0.3">
      <c r="B90" s="91"/>
      <c r="D90" s="57"/>
      <c r="E90" s="57"/>
      <c r="F90" s="57"/>
      <c r="G90" s="57"/>
      <c r="H90" s="57"/>
      <c r="I90" s="57"/>
      <c r="J90" s="57"/>
      <c r="K90" s="57"/>
      <c r="L90" s="57"/>
      <c r="M90" s="57"/>
      <c r="N90" s="91"/>
    </row>
    <row r="91" spans="2:14" x14ac:dyDescent="0.3">
      <c r="B91" s="91"/>
      <c r="D91" s="57"/>
      <c r="E91" s="57"/>
      <c r="F91" s="57"/>
      <c r="G91" s="57"/>
      <c r="H91" s="57"/>
      <c r="I91" s="57"/>
      <c r="J91" s="57"/>
      <c r="K91" s="57"/>
      <c r="L91" s="57"/>
      <c r="M91" s="57"/>
      <c r="N91" s="91"/>
    </row>
    <row r="92" spans="2:14" x14ac:dyDescent="0.3">
      <c r="B92" s="91"/>
      <c r="D92" s="57"/>
      <c r="E92" s="57"/>
      <c r="F92" s="57"/>
      <c r="G92" s="57"/>
      <c r="H92" s="57"/>
      <c r="I92" s="57"/>
      <c r="J92" s="57"/>
      <c r="K92" s="57"/>
      <c r="L92" s="57"/>
      <c r="M92" s="57"/>
      <c r="N92" s="91"/>
    </row>
    <row r="93" spans="2:14" x14ac:dyDescent="0.3">
      <c r="B93" s="91"/>
      <c r="D93" s="57"/>
      <c r="E93" s="57"/>
      <c r="F93" s="57"/>
      <c r="G93" s="57"/>
      <c r="H93" s="57"/>
      <c r="I93" s="57"/>
      <c r="J93" s="57"/>
      <c r="K93" s="57"/>
      <c r="L93" s="57"/>
      <c r="M93" s="57"/>
      <c r="N93" s="91"/>
    </row>
    <row r="94" spans="2:14" x14ac:dyDescent="0.3">
      <c r="B94" s="91"/>
      <c r="D94" s="57"/>
      <c r="E94" s="57"/>
      <c r="F94" s="57"/>
      <c r="G94" s="57"/>
      <c r="H94" s="57"/>
      <c r="I94" s="57"/>
      <c r="J94" s="57"/>
      <c r="K94" s="57"/>
      <c r="L94" s="57"/>
      <c r="M94" s="57"/>
      <c r="N94" s="91"/>
    </row>
    <row r="95" spans="2:14" x14ac:dyDescent="0.3">
      <c r="B95" s="91"/>
      <c r="D95" s="57"/>
      <c r="E95" s="57"/>
      <c r="F95" s="57"/>
      <c r="G95" s="57"/>
      <c r="H95" s="57"/>
      <c r="I95" s="57"/>
      <c r="J95" s="57"/>
      <c r="K95" s="57"/>
      <c r="L95" s="57"/>
      <c r="M95" s="57"/>
      <c r="N95" s="91"/>
    </row>
    <row r="96" spans="2:14" x14ac:dyDescent="0.3">
      <c r="B96" s="91"/>
      <c r="D96" s="57"/>
      <c r="E96" s="57"/>
      <c r="F96" s="57"/>
      <c r="G96" s="57"/>
      <c r="H96" s="57"/>
      <c r="I96" s="57"/>
      <c r="J96" s="57"/>
      <c r="K96" s="57"/>
      <c r="L96" s="57"/>
      <c r="M96" s="57"/>
      <c r="N96" s="91"/>
    </row>
    <row r="97" spans="2:14" x14ac:dyDescent="0.3">
      <c r="B97" s="91"/>
      <c r="D97" s="57"/>
      <c r="E97" s="57"/>
      <c r="F97" s="57"/>
      <c r="G97" s="57"/>
      <c r="H97" s="57"/>
      <c r="I97" s="57"/>
      <c r="J97" s="57"/>
      <c r="K97" s="57"/>
      <c r="L97" s="57"/>
      <c r="M97" s="57"/>
      <c r="N97" s="91"/>
    </row>
    <row r="98" spans="2:14" x14ac:dyDescent="0.3">
      <c r="B98" s="91"/>
      <c r="D98" s="57"/>
      <c r="E98" s="57"/>
      <c r="F98" s="57"/>
      <c r="G98" s="57"/>
      <c r="H98" s="57"/>
      <c r="I98" s="57"/>
      <c r="J98" s="57"/>
      <c r="K98" s="57"/>
      <c r="L98" s="57"/>
      <c r="M98" s="57"/>
      <c r="N98" s="91"/>
    </row>
    <row r="99" spans="2:14" x14ac:dyDescent="0.3">
      <c r="B99" s="91"/>
      <c r="D99" s="57"/>
      <c r="E99" s="57"/>
      <c r="F99" s="57"/>
      <c r="G99" s="57"/>
      <c r="H99" s="57"/>
      <c r="I99" s="57"/>
      <c r="J99" s="57"/>
      <c r="K99" s="57"/>
      <c r="L99" s="57"/>
      <c r="M99" s="57"/>
      <c r="N99" s="91"/>
    </row>
    <row r="100" spans="2:14" x14ac:dyDescent="0.3">
      <c r="B100" s="91"/>
      <c r="D100" s="57"/>
      <c r="E100" s="57"/>
      <c r="F100" s="57"/>
      <c r="G100" s="57"/>
      <c r="H100" s="57"/>
      <c r="I100" s="57"/>
      <c r="J100" s="57"/>
      <c r="K100" s="57"/>
      <c r="L100" s="57"/>
      <c r="M100" s="57"/>
      <c r="N100" s="91"/>
    </row>
    <row r="101" spans="2:14" x14ac:dyDescent="0.3">
      <c r="B101" s="91"/>
      <c r="D101" s="57"/>
      <c r="E101" s="57"/>
      <c r="F101" s="57"/>
      <c r="G101" s="57"/>
      <c r="H101" s="57"/>
      <c r="I101" s="57"/>
      <c r="J101" s="57"/>
      <c r="K101" s="57"/>
      <c r="L101" s="57"/>
      <c r="M101" s="57"/>
      <c r="N101" s="91"/>
    </row>
    <row r="102" spans="2:14" x14ac:dyDescent="0.3">
      <c r="B102" s="91"/>
      <c r="D102" s="57"/>
      <c r="E102" s="57"/>
      <c r="F102" s="57"/>
      <c r="G102" s="57"/>
      <c r="H102" s="57"/>
      <c r="I102" s="57"/>
      <c r="J102" s="57"/>
      <c r="K102" s="57"/>
      <c r="L102" s="57"/>
      <c r="M102" s="57"/>
      <c r="N102" s="91"/>
    </row>
    <row r="103" spans="2:14" x14ac:dyDescent="0.3">
      <c r="B103" s="91"/>
      <c r="D103" s="57"/>
      <c r="E103" s="57"/>
      <c r="F103" s="57"/>
      <c r="G103" s="57"/>
      <c r="H103" s="57"/>
      <c r="I103" s="57"/>
      <c r="J103" s="57"/>
      <c r="K103" s="57"/>
      <c r="L103" s="57"/>
      <c r="M103" s="57"/>
      <c r="N103" s="91"/>
    </row>
    <row r="104" spans="2:14" x14ac:dyDescent="0.3">
      <c r="B104" s="91"/>
      <c r="D104" s="57"/>
      <c r="E104" s="57"/>
      <c r="F104" s="57"/>
      <c r="G104" s="57"/>
      <c r="H104" s="57"/>
      <c r="I104" s="57"/>
      <c r="J104" s="57"/>
      <c r="K104" s="57"/>
      <c r="L104" s="57"/>
      <c r="M104" s="57"/>
      <c r="N104" s="91"/>
    </row>
    <row r="105" spans="2:14" x14ac:dyDescent="0.3">
      <c r="B105" s="91"/>
      <c r="D105" s="57" t="s">
        <v>983</v>
      </c>
      <c r="E105" s="57"/>
      <c r="F105" s="57"/>
      <c r="G105" s="57"/>
      <c r="H105" s="57"/>
      <c r="I105" s="57"/>
      <c r="J105" s="57"/>
      <c r="K105" s="57"/>
      <c r="L105" s="57"/>
      <c r="M105" s="57"/>
      <c r="N105" s="91"/>
    </row>
    <row r="106" spans="2:14" x14ac:dyDescent="0.3">
      <c r="B106" s="91"/>
      <c r="D106" s="57" t="s">
        <v>984</v>
      </c>
      <c r="E106" s="57"/>
      <c r="F106" s="57"/>
      <c r="G106" s="57"/>
      <c r="H106" s="57"/>
      <c r="I106" s="57"/>
      <c r="J106" s="57"/>
      <c r="K106" s="57"/>
      <c r="L106" s="57"/>
      <c r="M106" s="57"/>
      <c r="N106" s="91"/>
    </row>
    <row r="107" spans="2:14" x14ac:dyDescent="0.3">
      <c r="B107" s="91"/>
      <c r="D107" s="57" t="s">
        <v>994</v>
      </c>
      <c r="E107" s="57"/>
      <c r="F107" s="57"/>
      <c r="G107" s="57"/>
      <c r="H107" s="57"/>
      <c r="I107" s="57"/>
      <c r="J107" s="57"/>
      <c r="K107" s="57"/>
      <c r="L107" s="57"/>
      <c r="M107" s="57"/>
      <c r="N107" s="91"/>
    </row>
    <row r="108" spans="2:14" x14ac:dyDescent="0.3">
      <c r="B108" s="91"/>
      <c r="D108" s="57"/>
      <c r="E108" s="57"/>
      <c r="F108" s="57"/>
      <c r="G108" s="57"/>
      <c r="H108" s="57"/>
      <c r="I108" s="57"/>
      <c r="J108" s="57"/>
      <c r="K108" s="57"/>
      <c r="L108" s="57"/>
      <c r="M108" s="57"/>
      <c r="N108" s="91"/>
    </row>
    <row r="109" spans="2:14" x14ac:dyDescent="0.3">
      <c r="B109" s="91"/>
      <c r="D109" s="57"/>
      <c r="E109" s="57"/>
      <c r="F109" s="57"/>
      <c r="G109" s="57"/>
      <c r="H109" s="57"/>
      <c r="I109" s="57"/>
      <c r="J109" s="57"/>
      <c r="K109" s="57"/>
      <c r="L109" s="57"/>
      <c r="M109" s="57"/>
      <c r="N109" s="91"/>
    </row>
    <row r="110" spans="2:14" x14ac:dyDescent="0.3">
      <c r="B110" s="91"/>
      <c r="D110" s="57"/>
      <c r="E110" s="57"/>
      <c r="F110" s="57"/>
      <c r="G110" s="57"/>
      <c r="H110" s="57"/>
      <c r="I110" s="57"/>
      <c r="J110" s="57"/>
      <c r="K110" s="57"/>
      <c r="L110" s="57"/>
      <c r="M110" s="57"/>
      <c r="N110" s="91"/>
    </row>
    <row r="111" spans="2:14" x14ac:dyDescent="0.3">
      <c r="B111" s="91"/>
      <c r="D111" s="57"/>
      <c r="E111" s="57"/>
      <c r="F111" s="57"/>
      <c r="G111" s="57"/>
      <c r="H111" s="57"/>
      <c r="I111" s="57"/>
      <c r="J111" s="57"/>
      <c r="K111" s="57"/>
      <c r="L111" s="57"/>
      <c r="M111" s="57"/>
      <c r="N111" s="91"/>
    </row>
    <row r="112" spans="2:14" x14ac:dyDescent="0.3">
      <c r="B112" s="91"/>
      <c r="D112" s="57"/>
      <c r="E112" s="57"/>
      <c r="F112" s="57"/>
      <c r="G112" s="57"/>
      <c r="H112" s="57"/>
      <c r="I112" s="57"/>
      <c r="J112" s="57"/>
      <c r="K112" s="57"/>
      <c r="L112" s="57"/>
      <c r="M112" s="57"/>
      <c r="N112" s="91"/>
    </row>
    <row r="113" spans="2:14" x14ac:dyDescent="0.3">
      <c r="B113" s="91"/>
      <c r="D113" s="57"/>
      <c r="E113" s="57"/>
      <c r="F113" s="57"/>
      <c r="G113" s="57"/>
      <c r="H113" s="57"/>
      <c r="I113" s="57"/>
      <c r="J113" s="57"/>
      <c r="K113" s="57"/>
      <c r="L113" s="57"/>
      <c r="M113" s="57"/>
      <c r="N113" s="91"/>
    </row>
    <row r="114" spans="2:14" x14ac:dyDescent="0.3">
      <c r="B114" s="91"/>
      <c r="D114" s="57"/>
      <c r="E114" s="57"/>
      <c r="F114" s="57"/>
      <c r="G114" s="57"/>
      <c r="H114" s="57"/>
      <c r="I114" s="57"/>
      <c r="J114" s="57"/>
      <c r="K114" s="57"/>
      <c r="L114" s="57"/>
      <c r="M114" s="57"/>
      <c r="N114" s="91"/>
    </row>
    <row r="115" spans="2:14" x14ac:dyDescent="0.3">
      <c r="B115" s="91"/>
      <c r="D115" s="57"/>
      <c r="E115" s="57"/>
      <c r="F115" s="57"/>
      <c r="G115" s="57"/>
      <c r="H115" s="57"/>
      <c r="I115" s="57"/>
      <c r="J115" s="57"/>
      <c r="K115" s="57"/>
      <c r="L115" s="57"/>
      <c r="M115" s="57"/>
      <c r="N115" s="91"/>
    </row>
    <row r="116" spans="2:14" x14ac:dyDescent="0.3">
      <c r="B116" s="91"/>
      <c r="D116" s="57"/>
      <c r="E116" s="57"/>
      <c r="F116" s="57"/>
      <c r="G116" s="57"/>
      <c r="H116" s="57"/>
      <c r="I116" s="57"/>
      <c r="J116" s="57"/>
      <c r="K116" s="57"/>
      <c r="L116" s="57"/>
      <c r="M116" s="57"/>
      <c r="N116" s="91"/>
    </row>
    <row r="117" spans="2:14" x14ac:dyDescent="0.3">
      <c r="B117" s="91"/>
      <c r="D117" s="57"/>
      <c r="E117" s="57"/>
      <c r="F117" s="57"/>
      <c r="G117" s="57"/>
      <c r="H117" s="57"/>
      <c r="I117" s="57"/>
      <c r="J117" s="57"/>
      <c r="K117" s="57"/>
      <c r="L117" s="57"/>
      <c r="M117" s="57"/>
      <c r="N117" s="91"/>
    </row>
    <row r="118" spans="2:14" x14ac:dyDescent="0.3">
      <c r="B118" s="91"/>
      <c r="D118" s="57"/>
      <c r="E118" s="57"/>
      <c r="F118" s="57"/>
      <c r="G118" s="57"/>
      <c r="H118" s="57"/>
      <c r="I118" s="57"/>
      <c r="J118" s="57"/>
      <c r="K118" s="57"/>
      <c r="L118" s="57"/>
      <c r="M118" s="57"/>
      <c r="N118" s="91"/>
    </row>
    <row r="119" spans="2:14" x14ac:dyDescent="0.3">
      <c r="B119" s="91"/>
      <c r="D119" s="57"/>
      <c r="E119" s="57"/>
      <c r="F119" s="57"/>
      <c r="G119" s="57"/>
      <c r="H119" s="57"/>
      <c r="I119" s="57"/>
      <c r="J119" s="57"/>
      <c r="K119" s="57"/>
      <c r="L119" s="57"/>
      <c r="M119" s="57"/>
      <c r="N119" s="91"/>
    </row>
    <row r="120" spans="2:14" x14ac:dyDescent="0.3">
      <c r="B120" s="91"/>
      <c r="D120" s="57"/>
      <c r="E120" s="57"/>
      <c r="F120" s="57"/>
      <c r="G120" s="57"/>
      <c r="H120" s="57"/>
      <c r="I120" s="57"/>
      <c r="J120" s="57"/>
      <c r="K120" s="57"/>
      <c r="L120" s="57"/>
      <c r="M120" s="57"/>
      <c r="N120" s="91"/>
    </row>
    <row r="121" spans="2:14" x14ac:dyDescent="0.3">
      <c r="B121" s="91"/>
      <c r="D121" s="57"/>
      <c r="E121" s="57"/>
      <c r="F121" s="57"/>
      <c r="G121" s="57"/>
      <c r="H121" s="57"/>
      <c r="I121" s="57"/>
      <c r="J121" s="57"/>
      <c r="K121" s="57"/>
      <c r="L121" s="57"/>
      <c r="M121" s="57"/>
      <c r="N121" s="91"/>
    </row>
    <row r="122" spans="2:14" x14ac:dyDescent="0.3">
      <c r="B122" s="91"/>
      <c r="D122" s="57"/>
      <c r="E122" s="57"/>
      <c r="F122" s="57"/>
      <c r="G122" s="57"/>
      <c r="H122" s="57"/>
      <c r="I122" s="57"/>
      <c r="J122" s="57"/>
      <c r="K122" s="57"/>
      <c r="L122" s="57"/>
      <c r="M122" s="57"/>
      <c r="N122" s="91"/>
    </row>
    <row r="123" spans="2:14" x14ac:dyDescent="0.3">
      <c r="B123" s="91"/>
      <c r="D123" s="57"/>
      <c r="E123" s="57"/>
      <c r="F123" s="57"/>
      <c r="G123" s="57"/>
      <c r="H123" s="57"/>
      <c r="I123" s="57"/>
      <c r="J123" s="57"/>
      <c r="K123" s="57"/>
      <c r="L123" s="57"/>
      <c r="M123" s="57"/>
      <c r="N123" s="91"/>
    </row>
    <row r="124" spans="2:14" x14ac:dyDescent="0.3">
      <c r="B124" s="91"/>
      <c r="D124" s="57"/>
      <c r="E124" s="57"/>
      <c r="F124" s="57"/>
      <c r="G124" s="57"/>
      <c r="H124" s="57"/>
      <c r="I124" s="57"/>
      <c r="J124" s="57"/>
      <c r="K124" s="57"/>
      <c r="L124" s="57"/>
      <c r="M124" s="57"/>
      <c r="N124" s="91"/>
    </row>
    <row r="125" spans="2:14" x14ac:dyDescent="0.3">
      <c r="B125" s="91"/>
      <c r="D125" s="57"/>
      <c r="E125" s="57"/>
      <c r="F125" s="57"/>
      <c r="G125" s="57"/>
      <c r="H125" s="57"/>
      <c r="I125" s="57"/>
      <c r="J125" s="57"/>
      <c r="K125" s="57"/>
      <c r="L125" s="57"/>
      <c r="M125" s="57"/>
      <c r="N125" s="91"/>
    </row>
    <row r="126" spans="2:14" x14ac:dyDescent="0.3">
      <c r="B126" s="91"/>
      <c r="D126" s="57"/>
      <c r="E126" s="57"/>
      <c r="F126" s="57"/>
      <c r="G126" s="57"/>
      <c r="H126" s="57"/>
      <c r="I126" s="57"/>
      <c r="J126" s="57"/>
      <c r="K126" s="57"/>
      <c r="L126" s="57"/>
      <c r="M126" s="57"/>
      <c r="N126" s="91"/>
    </row>
    <row r="127" spans="2:14" x14ac:dyDescent="0.3">
      <c r="B127" s="91"/>
      <c r="D127" s="57"/>
      <c r="E127" s="57"/>
      <c r="F127" s="57"/>
      <c r="G127" s="57"/>
      <c r="H127" s="57"/>
      <c r="I127" s="57"/>
      <c r="J127" s="57"/>
      <c r="K127" s="57"/>
      <c r="L127" s="57"/>
      <c r="M127" s="57"/>
      <c r="N127" s="91"/>
    </row>
    <row r="128" spans="2:14" x14ac:dyDescent="0.3">
      <c r="B128" s="91"/>
      <c r="D128" s="57"/>
      <c r="E128" s="57"/>
      <c r="F128" s="57"/>
      <c r="G128" s="57"/>
      <c r="H128" s="57"/>
      <c r="I128" s="57"/>
      <c r="J128" s="57"/>
      <c r="K128" s="57"/>
      <c r="L128" s="57"/>
      <c r="M128" s="57"/>
      <c r="N128" s="91"/>
    </row>
    <row r="129" spans="2:14" x14ac:dyDescent="0.3">
      <c r="B129" s="91"/>
      <c r="D129" s="57"/>
      <c r="E129" s="57"/>
      <c r="F129" s="57"/>
      <c r="G129" s="57"/>
      <c r="H129" s="57"/>
      <c r="I129" s="57"/>
      <c r="J129" s="57"/>
      <c r="K129" s="57"/>
      <c r="L129" s="57"/>
      <c r="M129" s="57"/>
      <c r="N129" s="91"/>
    </row>
    <row r="130" spans="2:14" x14ac:dyDescent="0.3">
      <c r="B130" s="91"/>
      <c r="D130" s="57"/>
      <c r="E130" s="57"/>
      <c r="F130" s="57"/>
      <c r="G130" s="57"/>
      <c r="H130" s="57"/>
      <c r="I130" s="57"/>
      <c r="J130" s="57"/>
      <c r="K130" s="57"/>
      <c r="L130" s="57"/>
      <c r="M130" s="57"/>
      <c r="N130" s="91"/>
    </row>
    <row r="131" spans="2:14" x14ac:dyDescent="0.3">
      <c r="B131" s="91"/>
      <c r="D131" s="57"/>
      <c r="E131" s="57"/>
      <c r="F131" s="57"/>
      <c r="G131" s="57"/>
      <c r="H131" s="57"/>
      <c r="I131" s="57"/>
      <c r="J131" s="57"/>
      <c r="K131" s="57"/>
      <c r="L131" s="57"/>
      <c r="M131" s="57"/>
      <c r="N131" s="91"/>
    </row>
    <row r="132" spans="2:14" x14ac:dyDescent="0.3">
      <c r="B132" s="91"/>
      <c r="D132" s="57"/>
      <c r="E132" s="57"/>
      <c r="F132" s="57"/>
      <c r="G132" s="57"/>
      <c r="H132" s="57"/>
      <c r="I132" s="57"/>
      <c r="J132" s="57"/>
      <c r="K132" s="57"/>
      <c r="L132" s="57"/>
      <c r="M132" s="57"/>
      <c r="N132" s="91"/>
    </row>
    <row r="133" spans="2:14" x14ac:dyDescent="0.3">
      <c r="B133" s="91"/>
      <c r="D133" s="57"/>
      <c r="E133" s="57"/>
      <c r="F133" s="57"/>
      <c r="G133" s="57"/>
      <c r="H133" s="57"/>
      <c r="I133" s="57"/>
      <c r="J133" s="57"/>
      <c r="K133" s="57"/>
      <c r="L133" s="57"/>
      <c r="M133" s="57"/>
      <c r="N133" s="91"/>
    </row>
    <row r="134" spans="2:14" x14ac:dyDescent="0.3">
      <c r="B134" s="91"/>
      <c r="D134" s="57"/>
      <c r="E134" s="57"/>
      <c r="F134" s="57"/>
      <c r="G134" s="57"/>
      <c r="H134" s="57"/>
      <c r="I134" s="57"/>
      <c r="J134" s="57"/>
      <c r="K134" s="57"/>
      <c r="L134" s="57"/>
      <c r="M134" s="57"/>
      <c r="N134" s="91"/>
    </row>
    <row r="135" spans="2:14" x14ac:dyDescent="0.3">
      <c r="B135" s="91"/>
      <c r="D135" s="57"/>
      <c r="E135" s="57"/>
      <c r="F135" s="57"/>
      <c r="G135" s="57"/>
      <c r="H135" s="57"/>
      <c r="I135" s="57"/>
      <c r="J135" s="57"/>
      <c r="K135" s="57"/>
      <c r="L135" s="57"/>
      <c r="M135" s="57"/>
      <c r="N135" s="91"/>
    </row>
    <row r="136" spans="2:14" x14ac:dyDescent="0.3">
      <c r="B136" s="91"/>
      <c r="D136" s="57"/>
      <c r="E136" s="57"/>
      <c r="F136" s="57"/>
      <c r="G136" s="57"/>
      <c r="H136" s="57"/>
      <c r="I136" s="57"/>
      <c r="J136" s="57"/>
      <c r="K136" s="57"/>
      <c r="L136" s="57"/>
      <c r="M136" s="57"/>
      <c r="N136" s="91"/>
    </row>
    <row r="137" spans="2:14" x14ac:dyDescent="0.3">
      <c r="B137" s="91"/>
      <c r="D137" s="57"/>
      <c r="E137" s="57"/>
      <c r="F137" s="57"/>
      <c r="G137" s="57"/>
      <c r="H137" s="57"/>
      <c r="I137" s="57"/>
      <c r="J137" s="57"/>
      <c r="K137" s="57"/>
      <c r="L137" s="57"/>
      <c r="M137" s="57"/>
      <c r="N137" s="91"/>
    </row>
    <row r="138" spans="2:14" x14ac:dyDescent="0.3">
      <c r="B138" s="91"/>
      <c r="D138" s="57"/>
      <c r="E138" s="57"/>
      <c r="F138" s="57"/>
      <c r="G138" s="57"/>
      <c r="H138" s="57"/>
      <c r="I138" s="57"/>
      <c r="J138" s="57"/>
      <c r="K138" s="57"/>
      <c r="L138" s="57"/>
      <c r="M138" s="57"/>
      <c r="N138" s="91"/>
    </row>
    <row r="139" spans="2:14" x14ac:dyDescent="0.3">
      <c r="B139" s="91"/>
      <c r="D139" s="57"/>
      <c r="E139" s="57"/>
      <c r="F139" s="57"/>
      <c r="G139" s="57"/>
      <c r="H139" s="57"/>
      <c r="I139" s="57"/>
      <c r="J139" s="57"/>
      <c r="K139" s="57"/>
      <c r="L139" s="57"/>
      <c r="M139" s="57"/>
      <c r="N139" s="91"/>
    </row>
    <row r="140" spans="2:14" x14ac:dyDescent="0.3">
      <c r="B140" s="91"/>
      <c r="D140" s="57"/>
      <c r="E140" s="57"/>
      <c r="F140" s="57"/>
      <c r="G140" s="57"/>
      <c r="H140" s="57"/>
      <c r="I140" s="57"/>
      <c r="J140" s="57"/>
      <c r="K140" s="57"/>
      <c r="L140" s="57"/>
      <c r="M140" s="57"/>
      <c r="N140" s="91"/>
    </row>
    <row r="141" spans="2:14" x14ac:dyDescent="0.3">
      <c r="B141" s="91"/>
      <c r="D141" s="57"/>
      <c r="E141" s="57"/>
      <c r="F141" s="57"/>
      <c r="G141" s="57"/>
      <c r="H141" s="57"/>
      <c r="I141" s="57"/>
      <c r="J141" s="57"/>
      <c r="K141" s="57"/>
      <c r="L141" s="57"/>
      <c r="M141" s="57"/>
      <c r="N141" s="91"/>
    </row>
    <row r="142" spans="2:14" x14ac:dyDescent="0.3">
      <c r="B142" s="91"/>
      <c r="D142" s="57"/>
      <c r="E142" s="57"/>
      <c r="F142" s="57"/>
      <c r="G142" s="57"/>
      <c r="H142" s="57"/>
      <c r="I142" s="57"/>
      <c r="J142" s="57"/>
      <c r="K142" s="57"/>
      <c r="L142" s="57"/>
      <c r="M142" s="57"/>
      <c r="N142" s="91"/>
    </row>
    <row r="143" spans="2:14" x14ac:dyDescent="0.3">
      <c r="B143" s="91"/>
      <c r="D143" s="57" t="s">
        <v>995</v>
      </c>
      <c r="E143" s="57"/>
      <c r="F143" s="57"/>
      <c r="G143" s="57"/>
      <c r="H143" s="57"/>
      <c r="I143" s="57"/>
      <c r="J143" s="57"/>
      <c r="K143" s="57"/>
      <c r="L143" s="57"/>
      <c r="M143" s="57"/>
      <c r="N143" s="91"/>
    </row>
    <row r="144" spans="2:14" x14ac:dyDescent="0.3">
      <c r="B144" s="91"/>
      <c r="D144" s="57" t="s">
        <v>996</v>
      </c>
      <c r="E144" s="57"/>
      <c r="F144" s="57"/>
      <c r="G144" s="57"/>
      <c r="H144" s="57"/>
      <c r="I144" s="57"/>
      <c r="J144" s="57"/>
      <c r="K144" s="57"/>
      <c r="L144" s="57"/>
      <c r="M144" s="57"/>
      <c r="N144" s="91"/>
    </row>
    <row r="145" spans="2:14" x14ac:dyDescent="0.3">
      <c r="B145" s="91"/>
      <c r="D145" s="57"/>
      <c r="E145" s="57"/>
      <c r="F145" s="57"/>
      <c r="G145" s="57"/>
      <c r="H145" s="57"/>
      <c r="I145" s="57"/>
      <c r="J145" s="57"/>
      <c r="K145" s="57"/>
      <c r="L145" s="57"/>
      <c r="M145" s="57"/>
      <c r="N145" s="91"/>
    </row>
    <row r="146" spans="2:14" x14ac:dyDescent="0.3">
      <c r="B146" s="91"/>
      <c r="D146" s="57"/>
      <c r="E146" s="57"/>
      <c r="F146" s="57"/>
      <c r="G146" s="57"/>
      <c r="H146" s="57"/>
      <c r="I146" s="57"/>
      <c r="J146" s="57"/>
      <c r="K146" s="57"/>
      <c r="L146" s="57"/>
      <c r="M146" s="57"/>
      <c r="N146" s="91"/>
    </row>
    <row r="147" spans="2:14" x14ac:dyDescent="0.3">
      <c r="B147" s="91"/>
      <c r="D147" s="57"/>
      <c r="E147" s="57"/>
      <c r="F147" s="57"/>
      <c r="G147" s="57"/>
      <c r="H147" s="57"/>
      <c r="I147" s="57"/>
      <c r="J147" s="57"/>
      <c r="K147" s="57"/>
      <c r="L147" s="57"/>
      <c r="M147" s="57"/>
      <c r="N147" s="91"/>
    </row>
    <row r="148" spans="2:14" x14ac:dyDescent="0.3">
      <c r="B148" s="91"/>
      <c r="D148" s="57"/>
      <c r="E148" s="57"/>
      <c r="F148" s="57"/>
      <c r="G148" s="57"/>
      <c r="H148" s="57"/>
      <c r="I148" s="57"/>
      <c r="J148" s="57"/>
      <c r="K148" s="57"/>
      <c r="L148" s="57"/>
      <c r="M148" s="57"/>
      <c r="N148" s="91"/>
    </row>
    <row r="149" spans="2:14" x14ac:dyDescent="0.3">
      <c r="B149" s="91"/>
      <c r="D149" s="57"/>
      <c r="E149" s="57"/>
      <c r="F149" s="57"/>
      <c r="G149" s="57"/>
      <c r="H149" s="57"/>
      <c r="I149" s="57"/>
      <c r="J149" s="57"/>
      <c r="K149" s="57"/>
      <c r="L149" s="57"/>
      <c r="M149" s="57"/>
      <c r="N149" s="91"/>
    </row>
    <row r="150" spans="2:14" x14ac:dyDescent="0.3">
      <c r="B150" s="91"/>
      <c r="D150" s="57"/>
      <c r="E150" s="57"/>
      <c r="F150" s="57"/>
      <c r="G150" s="57"/>
      <c r="H150" s="57"/>
      <c r="I150" s="57"/>
      <c r="J150" s="57"/>
      <c r="K150" s="57"/>
      <c r="L150" s="57"/>
      <c r="M150" s="57"/>
      <c r="N150" s="91"/>
    </row>
    <row r="151" spans="2:14" x14ac:dyDescent="0.3">
      <c r="B151" s="91"/>
      <c r="D151" s="57"/>
      <c r="E151" s="57"/>
      <c r="F151" s="57"/>
      <c r="G151" s="57"/>
      <c r="H151" s="57"/>
      <c r="I151" s="57"/>
      <c r="J151" s="57"/>
      <c r="K151" s="57"/>
      <c r="L151" s="57"/>
      <c r="M151" s="57"/>
      <c r="N151" s="91"/>
    </row>
    <row r="152" spans="2:14" x14ac:dyDescent="0.3">
      <c r="B152" s="91"/>
      <c r="D152" s="57"/>
      <c r="E152" s="57"/>
      <c r="F152" s="57"/>
      <c r="G152" s="57"/>
      <c r="H152" s="57"/>
      <c r="I152" s="57"/>
      <c r="J152" s="57"/>
      <c r="K152" s="57"/>
      <c r="L152" s="57"/>
      <c r="M152" s="57"/>
      <c r="N152" s="91"/>
    </row>
    <row r="153" spans="2:14" x14ac:dyDescent="0.3">
      <c r="B153" s="91"/>
      <c r="D153" s="57"/>
      <c r="E153" s="57"/>
      <c r="F153" s="57"/>
      <c r="G153" s="57"/>
      <c r="H153" s="57"/>
      <c r="I153" s="57"/>
      <c r="J153" s="57"/>
      <c r="K153" s="57"/>
      <c r="L153" s="57"/>
      <c r="M153" s="57"/>
      <c r="N153" s="91"/>
    </row>
    <row r="154" spans="2:14" x14ac:dyDescent="0.3">
      <c r="B154" s="91"/>
      <c r="D154" s="57"/>
      <c r="E154" s="57"/>
      <c r="F154" s="57"/>
      <c r="G154" s="57"/>
      <c r="H154" s="57"/>
      <c r="I154" s="57"/>
      <c r="J154" s="57"/>
      <c r="K154" s="57"/>
      <c r="L154" s="57"/>
      <c r="M154" s="57"/>
      <c r="N154" s="91"/>
    </row>
    <row r="155" spans="2:14" x14ac:dyDescent="0.3">
      <c r="B155" s="91"/>
      <c r="D155" s="57"/>
      <c r="E155" s="57"/>
      <c r="F155" s="57"/>
      <c r="G155" s="57"/>
      <c r="H155" s="57"/>
      <c r="I155" s="57"/>
      <c r="J155" s="57"/>
      <c r="K155" s="57"/>
      <c r="L155" s="57"/>
      <c r="M155" s="57"/>
      <c r="N155" s="91"/>
    </row>
    <row r="156" spans="2:14" x14ac:dyDescent="0.3">
      <c r="B156" s="91"/>
      <c r="D156" s="57"/>
      <c r="E156" s="57"/>
      <c r="F156" s="57"/>
      <c r="G156" s="57"/>
      <c r="H156" s="57"/>
      <c r="I156" s="57"/>
      <c r="J156" s="57"/>
      <c r="K156" s="57"/>
      <c r="L156" s="57"/>
      <c r="M156" s="57"/>
      <c r="N156" s="91"/>
    </row>
    <row r="157" spans="2:14" x14ac:dyDescent="0.3">
      <c r="B157" s="91"/>
      <c r="D157" s="57"/>
      <c r="E157" s="57"/>
      <c r="F157" s="57"/>
      <c r="G157" s="57"/>
      <c r="H157" s="57"/>
      <c r="I157" s="57"/>
      <c r="J157" s="57"/>
      <c r="K157" s="57"/>
      <c r="L157" s="57"/>
      <c r="M157" s="57"/>
      <c r="N157" s="91"/>
    </row>
    <row r="158" spans="2:14" x14ac:dyDescent="0.3">
      <c r="B158" s="91"/>
      <c r="D158" s="57"/>
      <c r="E158" s="57"/>
      <c r="F158" s="57"/>
      <c r="G158" s="57"/>
      <c r="H158" s="57"/>
      <c r="I158" s="57"/>
      <c r="J158" s="57"/>
      <c r="K158" s="57"/>
      <c r="L158" s="57"/>
      <c r="M158" s="57"/>
      <c r="N158" s="91"/>
    </row>
    <row r="159" spans="2:14" x14ac:dyDescent="0.3">
      <c r="B159" s="91"/>
      <c r="D159" s="57"/>
      <c r="E159" s="57"/>
      <c r="F159" s="57"/>
      <c r="G159" s="57"/>
      <c r="H159" s="57"/>
      <c r="I159" s="57"/>
      <c r="J159" s="57"/>
      <c r="K159" s="57"/>
      <c r="L159" s="57"/>
      <c r="M159" s="57"/>
      <c r="N159" s="91"/>
    </row>
    <row r="160" spans="2:14" x14ac:dyDescent="0.3">
      <c r="B160" s="91"/>
      <c r="D160" s="57" t="s">
        <v>997</v>
      </c>
      <c r="E160" s="57"/>
      <c r="F160" s="57"/>
      <c r="G160" s="57"/>
      <c r="H160" s="57"/>
      <c r="I160" s="57"/>
      <c r="J160" s="57"/>
      <c r="K160" s="57"/>
      <c r="L160" s="57"/>
      <c r="M160" s="57"/>
      <c r="N160" s="91"/>
    </row>
    <row r="161" spans="2:14" x14ac:dyDescent="0.3">
      <c r="B161" s="91"/>
      <c r="D161" s="57" t="s">
        <v>998</v>
      </c>
      <c r="E161" s="57"/>
      <c r="F161" s="57"/>
      <c r="G161" s="57"/>
      <c r="H161" s="57"/>
      <c r="I161" s="57"/>
      <c r="J161" s="57"/>
      <c r="K161" s="57"/>
      <c r="L161" s="57"/>
      <c r="M161" s="57"/>
      <c r="N161" s="91"/>
    </row>
    <row r="162" spans="2:14" x14ac:dyDescent="0.3">
      <c r="B162" s="91"/>
      <c r="D162" s="57"/>
      <c r="E162" s="57"/>
      <c r="F162" s="57"/>
      <c r="G162" s="57"/>
      <c r="H162" s="57"/>
      <c r="I162" s="57"/>
      <c r="J162" s="57"/>
      <c r="K162" s="57"/>
      <c r="L162" s="57"/>
      <c r="M162" s="57"/>
      <c r="N162" s="91"/>
    </row>
    <row r="163" spans="2:14" x14ac:dyDescent="0.3">
      <c r="B163" s="91"/>
      <c r="D163" s="57"/>
      <c r="E163" s="57"/>
      <c r="F163" s="57"/>
      <c r="G163" s="57"/>
      <c r="H163" s="57"/>
      <c r="I163" s="57"/>
      <c r="J163" s="57"/>
      <c r="K163" s="57"/>
      <c r="L163" s="57"/>
      <c r="M163" s="57"/>
      <c r="N163" s="91"/>
    </row>
    <row r="164" spans="2:14" x14ac:dyDescent="0.3">
      <c r="B164" s="91"/>
      <c r="D164" s="57"/>
      <c r="E164" s="57"/>
      <c r="F164" s="57"/>
      <c r="G164" s="57"/>
      <c r="H164" s="57"/>
      <c r="I164" s="57"/>
      <c r="J164" s="57"/>
      <c r="K164" s="57"/>
      <c r="L164" s="57"/>
      <c r="M164" s="57"/>
      <c r="N164" s="91"/>
    </row>
    <row r="165" spans="2:14" x14ac:dyDescent="0.3">
      <c r="B165" s="91"/>
      <c r="D165" s="57"/>
      <c r="E165" s="57"/>
      <c r="F165" s="57"/>
      <c r="G165" s="57"/>
      <c r="H165" s="57"/>
      <c r="I165" s="57"/>
      <c r="J165" s="57"/>
      <c r="K165" s="57"/>
      <c r="L165" s="57"/>
      <c r="M165" s="57"/>
      <c r="N165" s="91"/>
    </row>
    <row r="166" spans="2:14" x14ac:dyDescent="0.3">
      <c r="B166" s="91"/>
      <c r="D166" s="57"/>
      <c r="E166" s="57"/>
      <c r="F166" s="57"/>
      <c r="G166" s="57"/>
      <c r="H166" s="57"/>
      <c r="I166" s="57"/>
      <c r="J166" s="57"/>
      <c r="K166" s="57"/>
      <c r="L166" s="57"/>
      <c r="M166" s="57"/>
      <c r="N166" s="91"/>
    </row>
    <row r="167" spans="2:14" x14ac:dyDescent="0.3">
      <c r="B167" s="91"/>
      <c r="D167" s="57"/>
      <c r="E167" s="57"/>
      <c r="F167" s="57"/>
      <c r="G167" s="57"/>
      <c r="H167" s="57"/>
      <c r="I167" s="57"/>
      <c r="J167" s="57"/>
      <c r="K167" s="57"/>
      <c r="L167" s="57"/>
      <c r="M167" s="57"/>
      <c r="N167" s="91"/>
    </row>
    <row r="168" spans="2:14" x14ac:dyDescent="0.3">
      <c r="B168" s="91"/>
      <c r="D168" s="57"/>
      <c r="E168" s="57"/>
      <c r="F168" s="57"/>
      <c r="G168" s="57"/>
      <c r="H168" s="57"/>
      <c r="I168" s="57"/>
      <c r="J168" s="57"/>
      <c r="K168" s="57"/>
      <c r="L168" s="57"/>
      <c r="M168" s="57"/>
      <c r="N168" s="91"/>
    </row>
    <row r="169" spans="2:14" x14ac:dyDescent="0.3">
      <c r="B169" s="91"/>
      <c r="D169" s="57"/>
      <c r="E169" s="57"/>
      <c r="F169" s="57"/>
      <c r="G169" s="57"/>
      <c r="H169" s="57"/>
      <c r="I169" s="57"/>
      <c r="J169" s="57"/>
      <c r="K169" s="57"/>
      <c r="L169" s="57"/>
      <c r="M169" s="57"/>
      <c r="N169" s="91"/>
    </row>
    <row r="170" spans="2:14" x14ac:dyDescent="0.3">
      <c r="B170" s="91"/>
      <c r="D170" s="57"/>
      <c r="E170" s="57"/>
      <c r="F170" s="57"/>
      <c r="G170" s="57"/>
      <c r="H170" s="57"/>
      <c r="I170" s="57"/>
      <c r="J170" s="57"/>
      <c r="K170" s="57"/>
      <c r="L170" s="57"/>
      <c r="M170" s="57"/>
      <c r="N170" s="91"/>
    </row>
    <row r="171" spans="2:14" x14ac:dyDescent="0.3">
      <c r="B171" s="91"/>
      <c r="D171" s="57"/>
      <c r="E171" s="57"/>
      <c r="F171" s="57"/>
      <c r="G171" s="57"/>
      <c r="H171" s="57"/>
      <c r="I171" s="57"/>
      <c r="J171" s="57"/>
      <c r="K171" s="57"/>
      <c r="L171" s="57"/>
      <c r="M171" s="57"/>
      <c r="N171" s="91"/>
    </row>
    <row r="172" spans="2:14" x14ac:dyDescent="0.3">
      <c r="B172" s="91"/>
      <c r="C172" s="91"/>
      <c r="D172" s="346"/>
      <c r="E172" s="346"/>
      <c r="F172" s="346"/>
      <c r="G172" s="346"/>
      <c r="H172" s="346"/>
      <c r="I172" s="346"/>
      <c r="J172" s="346"/>
      <c r="K172" s="346"/>
      <c r="L172" s="346"/>
      <c r="M172" s="346"/>
      <c r="N172" s="91"/>
    </row>
    <row r="173" spans="2:14" x14ac:dyDescent="0.3">
      <c r="D173" s="57"/>
      <c r="E173" s="57"/>
      <c r="F173" s="57"/>
      <c r="G173" s="57"/>
      <c r="H173" s="57"/>
      <c r="I173" s="57"/>
      <c r="J173" s="57"/>
      <c r="K173" s="57"/>
      <c r="L173" s="57"/>
      <c r="M173" s="57"/>
    </row>
    <row r="174" spans="2:14" hidden="1" x14ac:dyDescent="0.3">
      <c r="D174" s="57"/>
      <c r="E174" s="57"/>
      <c r="F174" s="57"/>
      <c r="G174" s="57"/>
      <c r="H174" s="57"/>
      <c r="I174" s="57"/>
      <c r="J174" s="57"/>
      <c r="K174" s="57"/>
      <c r="L174" s="57"/>
      <c r="M174" s="57"/>
    </row>
    <row r="175" spans="2:14" hidden="1" x14ac:dyDescent="0.3">
      <c r="D175" s="57"/>
      <c r="E175" s="57"/>
      <c r="F175" s="57"/>
      <c r="G175" s="57"/>
      <c r="H175" s="57"/>
      <c r="I175" s="57"/>
      <c r="J175" s="57"/>
      <c r="K175" s="57"/>
      <c r="L175" s="57"/>
      <c r="M175" s="57"/>
    </row>
    <row r="176" spans="2:14" hidden="1" x14ac:dyDescent="0.3">
      <c r="D176" s="57"/>
      <c r="E176" s="57"/>
      <c r="F176" s="57"/>
      <c r="G176" s="57"/>
      <c r="H176" s="57"/>
      <c r="I176" s="57"/>
      <c r="J176" s="57"/>
      <c r="K176" s="57"/>
      <c r="L176" s="57"/>
      <c r="M176" s="57"/>
    </row>
    <row r="177" spans="4:13" hidden="1" x14ac:dyDescent="0.3">
      <c r="D177" s="57"/>
      <c r="E177" s="57"/>
      <c r="F177" s="57"/>
      <c r="G177" s="57"/>
      <c r="H177" s="57"/>
      <c r="I177" s="57"/>
      <c r="J177" s="57"/>
      <c r="K177" s="57"/>
      <c r="L177" s="57"/>
      <c r="M177" s="57"/>
    </row>
    <row r="178" spans="4:13" hidden="1" x14ac:dyDescent="0.3">
      <c r="D178" s="57"/>
      <c r="E178" s="57"/>
      <c r="F178" s="57"/>
      <c r="G178" s="57"/>
      <c r="H178" s="57"/>
      <c r="I178" s="57"/>
      <c r="J178" s="57"/>
      <c r="K178" s="57"/>
      <c r="L178" s="57"/>
      <c r="M178" s="57"/>
    </row>
  </sheetData>
  <mergeCells count="1">
    <mergeCell ref="D3:L3"/>
  </mergeCells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8DE256-02EA-41EA-B56D-F02136DE8BD6}">
  <sheetPr codeName="Hoja21"/>
  <dimension ref="C3:AC138"/>
  <sheetViews>
    <sheetView topLeftCell="S1" zoomScale="85" zoomScaleNormal="85" workbookViewId="0">
      <selection activeCell="AC14" sqref="AC14"/>
    </sheetView>
  </sheetViews>
  <sheetFormatPr baseColWidth="10" defaultRowHeight="14.4" x14ac:dyDescent="0.3"/>
  <cols>
    <col min="3" max="3" width="16.5546875" bestFit="1" customWidth="1"/>
    <col min="4" max="4" width="36.21875" bestFit="1" customWidth="1"/>
    <col min="5" max="5" width="56.109375" bestFit="1" customWidth="1"/>
    <col min="6" max="6" width="41.33203125" bestFit="1" customWidth="1"/>
    <col min="16" max="16" width="18" customWidth="1"/>
    <col min="17" max="17" width="8.77734375" bestFit="1" customWidth="1"/>
    <col min="18" max="18" width="30.21875" customWidth="1"/>
    <col min="19" max="19" width="14.6640625" customWidth="1"/>
    <col min="20" max="20" width="12.5546875" bestFit="1" customWidth="1"/>
    <col min="21" max="21" width="36.21875" bestFit="1" customWidth="1"/>
    <col min="23" max="23" width="21" bestFit="1" customWidth="1"/>
    <col min="26" max="26" width="20.88671875" bestFit="1" customWidth="1"/>
  </cols>
  <sheetData>
    <row r="3" spans="3:27" x14ac:dyDescent="0.3">
      <c r="C3" s="6" t="s">
        <v>168</v>
      </c>
      <c r="D3" s="6" t="s">
        <v>169</v>
      </c>
      <c r="E3" s="6" t="s">
        <v>170</v>
      </c>
      <c r="F3" s="6" t="s">
        <v>171</v>
      </c>
      <c r="R3" s="5" t="s">
        <v>46</v>
      </c>
    </row>
    <row r="4" spans="3:27" x14ac:dyDescent="0.3">
      <c r="C4" s="3" t="s">
        <v>51</v>
      </c>
      <c r="H4" s="3" t="s">
        <v>120</v>
      </c>
      <c r="P4" t="s">
        <v>677</v>
      </c>
      <c r="Q4" t="s">
        <v>616</v>
      </c>
      <c r="R4" s="5" t="s">
        <v>389</v>
      </c>
      <c r="V4" t="s">
        <v>648</v>
      </c>
      <c r="W4" t="s">
        <v>651</v>
      </c>
      <c r="Z4" t="s">
        <v>951</v>
      </c>
      <c r="AA4">
        <v>0.28000000000000003</v>
      </c>
    </row>
    <row r="5" spans="3:27" x14ac:dyDescent="0.3">
      <c r="D5" s="4" t="s">
        <v>52</v>
      </c>
      <c r="I5" s="4" t="s">
        <v>121</v>
      </c>
      <c r="P5" t="s">
        <v>678</v>
      </c>
      <c r="Q5" t="s">
        <v>617</v>
      </c>
      <c r="R5" s="5" t="s">
        <v>469</v>
      </c>
      <c r="V5" t="s">
        <v>649</v>
      </c>
      <c r="W5" t="s">
        <v>648</v>
      </c>
      <c r="Z5" t="s">
        <v>952</v>
      </c>
      <c r="AA5">
        <v>0.34</v>
      </c>
    </row>
    <row r="6" spans="3:27" x14ac:dyDescent="0.3">
      <c r="E6" s="5" t="s">
        <v>53</v>
      </c>
      <c r="J6" s="5" t="s">
        <v>122</v>
      </c>
      <c r="P6" t="s">
        <v>679</v>
      </c>
      <c r="Q6" t="s">
        <v>618</v>
      </c>
      <c r="R6" s="5" t="s">
        <v>307</v>
      </c>
      <c r="V6" t="s">
        <v>650</v>
      </c>
      <c r="W6" t="s">
        <v>649</v>
      </c>
      <c r="Z6" t="s">
        <v>953</v>
      </c>
      <c r="AA6" s="10">
        <v>2.8</v>
      </c>
    </row>
    <row r="7" spans="3:27" x14ac:dyDescent="0.3">
      <c r="F7" s="5" t="s">
        <v>54</v>
      </c>
      <c r="K7" s="5" t="s">
        <v>123</v>
      </c>
      <c r="P7" t="s">
        <v>680</v>
      </c>
      <c r="Q7" t="s">
        <v>619</v>
      </c>
      <c r="R7" s="5" t="s">
        <v>8</v>
      </c>
      <c r="V7" t="s">
        <v>693</v>
      </c>
      <c r="Z7" t="s">
        <v>954</v>
      </c>
      <c r="AA7" s="10">
        <v>8.6999999999999993</v>
      </c>
    </row>
    <row r="8" spans="3:27" x14ac:dyDescent="0.3">
      <c r="F8" s="5" t="s">
        <v>55</v>
      </c>
      <c r="K8" s="5" t="s">
        <v>124</v>
      </c>
      <c r="P8" t="s">
        <v>681</v>
      </c>
      <c r="Q8" t="s">
        <v>620</v>
      </c>
      <c r="R8" s="5" t="s">
        <v>289</v>
      </c>
    </row>
    <row r="9" spans="3:27" x14ac:dyDescent="0.3">
      <c r="F9" s="5" t="s">
        <v>56</v>
      </c>
      <c r="K9" s="5" t="s">
        <v>125</v>
      </c>
      <c r="P9" t="s">
        <v>682</v>
      </c>
      <c r="Q9" t="s">
        <v>621</v>
      </c>
      <c r="R9" s="5" t="s">
        <v>339</v>
      </c>
      <c r="S9" s="5"/>
      <c r="T9" s="5"/>
      <c r="U9" s="93"/>
      <c r="V9" t="s">
        <v>651</v>
      </c>
      <c r="W9" t="s">
        <v>725</v>
      </c>
    </row>
    <row r="10" spans="3:27" x14ac:dyDescent="0.3">
      <c r="F10" s="5" t="s">
        <v>57</v>
      </c>
      <c r="J10" s="5" t="s">
        <v>126</v>
      </c>
      <c r="P10" t="s">
        <v>683</v>
      </c>
      <c r="Q10" t="s">
        <v>622</v>
      </c>
      <c r="R10" s="5" t="s">
        <v>340</v>
      </c>
      <c r="S10" s="5"/>
      <c r="T10" s="5"/>
      <c r="U10" s="93"/>
      <c r="V10" t="s">
        <v>648</v>
      </c>
      <c r="W10" t="s">
        <v>709</v>
      </c>
      <c r="Z10" t="s">
        <v>955</v>
      </c>
      <c r="AA10">
        <v>7.0000000000000007E-2</v>
      </c>
    </row>
    <row r="11" spans="3:27" x14ac:dyDescent="0.3">
      <c r="E11" s="5" t="s">
        <v>58</v>
      </c>
      <c r="I11" s="4" t="s">
        <v>127</v>
      </c>
      <c r="P11" t="s">
        <v>684</v>
      </c>
      <c r="Q11" t="s">
        <v>623</v>
      </c>
      <c r="R11" s="5" t="s">
        <v>295</v>
      </c>
      <c r="S11" s="5"/>
      <c r="T11" s="5"/>
      <c r="U11" s="93"/>
      <c r="V11" t="s">
        <v>649</v>
      </c>
      <c r="W11" t="s">
        <v>710</v>
      </c>
      <c r="Z11" t="s">
        <v>956</v>
      </c>
      <c r="AA11">
        <v>0.34</v>
      </c>
    </row>
    <row r="12" spans="3:27" x14ac:dyDescent="0.3">
      <c r="F12" s="5" t="s">
        <v>59</v>
      </c>
      <c r="J12" s="5" t="s">
        <v>128</v>
      </c>
      <c r="V12" t="s">
        <v>650</v>
      </c>
      <c r="W12" t="s">
        <v>711</v>
      </c>
      <c r="Z12" t="s">
        <v>957</v>
      </c>
      <c r="AA12" s="10">
        <v>0.62</v>
      </c>
    </row>
    <row r="13" spans="3:27" x14ac:dyDescent="0.3">
      <c r="F13" s="5" t="s">
        <v>60</v>
      </c>
      <c r="J13" s="5" t="s">
        <v>129</v>
      </c>
      <c r="P13" s="5"/>
      <c r="Q13" s="5"/>
      <c r="R13" s="5" t="s">
        <v>47</v>
      </c>
      <c r="V13" t="s">
        <v>693</v>
      </c>
      <c r="W13" t="s">
        <v>712</v>
      </c>
      <c r="Z13" t="s">
        <v>958</v>
      </c>
      <c r="AA13" s="10">
        <v>3.72</v>
      </c>
    </row>
    <row r="14" spans="3:27" x14ac:dyDescent="0.3">
      <c r="F14" s="5" t="s">
        <v>61</v>
      </c>
      <c r="J14" s="5" t="s">
        <v>130</v>
      </c>
      <c r="P14" s="5" t="s">
        <v>685</v>
      </c>
      <c r="Q14" t="s">
        <v>624</v>
      </c>
      <c r="R14" s="5" t="s">
        <v>389</v>
      </c>
    </row>
    <row r="15" spans="3:27" x14ac:dyDescent="0.3">
      <c r="D15" s="4" t="s">
        <v>62</v>
      </c>
      <c r="J15" s="5" t="s">
        <v>131</v>
      </c>
      <c r="P15" s="5" t="s">
        <v>686</v>
      </c>
      <c r="Q15" t="s">
        <v>625</v>
      </c>
      <c r="R15" s="5" t="s">
        <v>469</v>
      </c>
    </row>
    <row r="16" spans="3:27" x14ac:dyDescent="0.3">
      <c r="E16" s="5" t="s">
        <v>63</v>
      </c>
      <c r="I16" s="4" t="s">
        <v>480</v>
      </c>
      <c r="P16" s="5" t="s">
        <v>687</v>
      </c>
      <c r="Q16" t="s">
        <v>626</v>
      </c>
      <c r="R16" s="5" t="s">
        <v>307</v>
      </c>
      <c r="Z16" s="225" t="s">
        <v>961</v>
      </c>
      <c r="AA16" s="226">
        <v>0.15</v>
      </c>
    </row>
    <row r="17" spans="4:29" x14ac:dyDescent="0.3">
      <c r="E17" s="5" t="s">
        <v>64</v>
      </c>
      <c r="J17" s="5" t="s">
        <v>132</v>
      </c>
      <c r="P17" s="5" t="s">
        <v>688</v>
      </c>
      <c r="Q17" t="s">
        <v>627</v>
      </c>
      <c r="R17" s="5" t="s">
        <v>629</v>
      </c>
      <c r="Z17" t="s">
        <v>951</v>
      </c>
      <c r="AA17">
        <v>0.31</v>
      </c>
    </row>
    <row r="18" spans="4:29" x14ac:dyDescent="0.3">
      <c r="E18" s="5" t="s">
        <v>65</v>
      </c>
      <c r="J18" s="5" t="s">
        <v>133</v>
      </c>
      <c r="P18" s="5" t="s">
        <v>689</v>
      </c>
      <c r="Q18" t="s">
        <v>628</v>
      </c>
      <c r="R18" s="5" t="s">
        <v>516</v>
      </c>
      <c r="W18" t="s">
        <v>658</v>
      </c>
      <c r="Z18" t="s">
        <v>952</v>
      </c>
      <c r="AA18">
        <v>0.36</v>
      </c>
    </row>
    <row r="19" spans="4:29" x14ac:dyDescent="0.3">
      <c r="E19" s="5" t="s">
        <v>66</v>
      </c>
      <c r="I19" s="4" t="s">
        <v>134</v>
      </c>
      <c r="W19" t="s">
        <v>659</v>
      </c>
    </row>
    <row r="20" spans="4:29" x14ac:dyDescent="0.3">
      <c r="E20" s="5" t="s">
        <v>67</v>
      </c>
      <c r="J20" s="5" t="s">
        <v>135</v>
      </c>
      <c r="W20" t="s">
        <v>654</v>
      </c>
    </row>
    <row r="21" spans="4:29" x14ac:dyDescent="0.3">
      <c r="E21" s="5" t="s">
        <v>68</v>
      </c>
      <c r="K21" s="5" t="s">
        <v>136</v>
      </c>
      <c r="O21" t="s">
        <v>615</v>
      </c>
      <c r="P21" t="s">
        <v>877</v>
      </c>
      <c r="Q21" t="s">
        <v>744</v>
      </c>
      <c r="R21" s="5" t="s">
        <v>754</v>
      </c>
      <c r="S21" t="s">
        <v>741</v>
      </c>
      <c r="T21" t="s">
        <v>818</v>
      </c>
      <c r="W21" t="s">
        <v>655</v>
      </c>
      <c r="Z21" s="225" t="s">
        <v>962</v>
      </c>
      <c r="AA21" s="226">
        <v>0.15</v>
      </c>
    </row>
    <row r="22" spans="4:29" x14ac:dyDescent="0.3">
      <c r="E22" s="5" t="s">
        <v>69</v>
      </c>
      <c r="K22" s="5" t="s">
        <v>137</v>
      </c>
      <c r="P22" t="s">
        <v>878</v>
      </c>
      <c r="Q22" t="s">
        <v>746</v>
      </c>
      <c r="R22" s="5" t="s">
        <v>745</v>
      </c>
      <c r="S22" t="s">
        <v>742</v>
      </c>
      <c r="T22" t="s">
        <v>817</v>
      </c>
      <c r="W22" t="s">
        <v>656</v>
      </c>
      <c r="Z22" t="s">
        <v>955</v>
      </c>
      <c r="AA22">
        <v>0.08</v>
      </c>
    </row>
    <row r="23" spans="4:29" x14ac:dyDescent="0.3">
      <c r="E23" s="5" t="s">
        <v>70</v>
      </c>
      <c r="K23" s="5" t="s">
        <v>138</v>
      </c>
      <c r="S23" t="s">
        <v>755</v>
      </c>
      <c r="T23" t="s">
        <v>756</v>
      </c>
      <c r="W23" t="s">
        <v>657</v>
      </c>
      <c r="Z23" t="s">
        <v>956</v>
      </c>
      <c r="AA23">
        <v>0.31</v>
      </c>
    </row>
    <row r="24" spans="4:29" x14ac:dyDescent="0.3">
      <c r="D24" s="4" t="s">
        <v>306</v>
      </c>
      <c r="K24" s="5" t="s">
        <v>139</v>
      </c>
      <c r="S24" t="s">
        <v>757</v>
      </c>
      <c r="T24" t="s">
        <v>758</v>
      </c>
      <c r="W24" t="s">
        <v>948</v>
      </c>
    </row>
    <row r="25" spans="4:29" x14ac:dyDescent="0.3">
      <c r="E25" s="5" t="s">
        <v>71</v>
      </c>
      <c r="K25" s="5" t="s">
        <v>140</v>
      </c>
      <c r="P25" t="s">
        <v>879</v>
      </c>
      <c r="Q25" t="s">
        <v>743</v>
      </c>
      <c r="R25" s="5" t="s">
        <v>750</v>
      </c>
      <c r="S25" t="s">
        <v>794</v>
      </c>
      <c r="T25" t="s">
        <v>793</v>
      </c>
      <c r="X25" s="123"/>
      <c r="Y25" s="123"/>
      <c r="Z25" s="123"/>
      <c r="AA25" s="123"/>
      <c r="AB25" s="123"/>
      <c r="AC25" s="123"/>
    </row>
    <row r="26" spans="4:29" x14ac:dyDescent="0.3">
      <c r="E26" s="5" t="s">
        <v>72</v>
      </c>
      <c r="K26" s="5" t="s">
        <v>141</v>
      </c>
      <c r="P26" t="s">
        <v>880</v>
      </c>
      <c r="Q26" t="s">
        <v>747</v>
      </c>
      <c r="R26" s="5" t="s">
        <v>751</v>
      </c>
      <c r="S26" t="s">
        <v>795</v>
      </c>
      <c r="T26" t="s">
        <v>798</v>
      </c>
      <c r="X26" s="123"/>
      <c r="Y26" s="123"/>
      <c r="Z26" s="123"/>
      <c r="AA26" s="123"/>
      <c r="AB26" s="123"/>
      <c r="AC26" s="123"/>
    </row>
    <row r="27" spans="4:29" x14ac:dyDescent="0.3">
      <c r="E27" s="5" t="s">
        <v>73</v>
      </c>
      <c r="K27" s="5" t="s">
        <v>142</v>
      </c>
      <c r="P27" t="s">
        <v>881</v>
      </c>
      <c r="Q27" t="s">
        <v>748</v>
      </c>
      <c r="R27" s="5" t="s">
        <v>752</v>
      </c>
      <c r="S27" t="s">
        <v>796</v>
      </c>
      <c r="T27" t="s">
        <v>799</v>
      </c>
      <c r="X27" s="123"/>
      <c r="Y27" s="123"/>
      <c r="Z27" s="123"/>
      <c r="AA27" s="123"/>
      <c r="AB27" s="123"/>
      <c r="AC27" s="123"/>
    </row>
    <row r="28" spans="4:29" x14ac:dyDescent="0.3">
      <c r="E28" s="5" t="s">
        <v>74</v>
      </c>
      <c r="K28" s="5" t="s">
        <v>143</v>
      </c>
      <c r="P28" t="s">
        <v>882</v>
      </c>
      <c r="Q28" t="s">
        <v>749</v>
      </c>
      <c r="R28" s="5" t="s">
        <v>753</v>
      </c>
      <c r="S28" t="s">
        <v>797</v>
      </c>
      <c r="T28" t="s">
        <v>800</v>
      </c>
    </row>
    <row r="29" spans="4:29" x14ac:dyDescent="0.3">
      <c r="E29" s="5" t="s">
        <v>75</v>
      </c>
      <c r="J29" s="5" t="s">
        <v>144</v>
      </c>
    </row>
    <row r="30" spans="4:29" x14ac:dyDescent="0.3">
      <c r="E30" s="5" t="s">
        <v>305</v>
      </c>
      <c r="J30" s="5"/>
    </row>
    <row r="31" spans="4:29" x14ac:dyDescent="0.3">
      <c r="D31" s="4" t="s">
        <v>76</v>
      </c>
      <c r="K31" s="5" t="s">
        <v>145</v>
      </c>
      <c r="P31" t="s">
        <v>883</v>
      </c>
      <c r="Q31" t="s">
        <v>759</v>
      </c>
      <c r="R31" s="5" t="s">
        <v>761</v>
      </c>
      <c r="S31" t="s">
        <v>783</v>
      </c>
      <c r="T31" t="s">
        <v>788</v>
      </c>
    </row>
    <row r="32" spans="4:29" x14ac:dyDescent="0.3">
      <c r="E32" s="5" t="s">
        <v>77</v>
      </c>
      <c r="K32" s="5" t="s">
        <v>146</v>
      </c>
      <c r="P32" t="s">
        <v>884</v>
      </c>
      <c r="Q32" t="s">
        <v>760</v>
      </c>
      <c r="R32" s="5" t="s">
        <v>762</v>
      </c>
      <c r="S32" t="s">
        <v>784</v>
      </c>
      <c r="T32" t="s">
        <v>789</v>
      </c>
    </row>
    <row r="33" spans="4:20" x14ac:dyDescent="0.3">
      <c r="E33" s="5" t="s">
        <v>78</v>
      </c>
      <c r="K33" s="5" t="s">
        <v>147</v>
      </c>
      <c r="S33" t="s">
        <v>785</v>
      </c>
      <c r="T33" t="s">
        <v>790</v>
      </c>
    </row>
    <row r="34" spans="4:20" x14ac:dyDescent="0.3">
      <c r="E34" s="5" t="s">
        <v>79</v>
      </c>
      <c r="K34" s="5" t="s">
        <v>148</v>
      </c>
      <c r="S34" t="s">
        <v>786</v>
      </c>
      <c r="T34" t="s">
        <v>791</v>
      </c>
    </row>
    <row r="35" spans="4:20" x14ac:dyDescent="0.3">
      <c r="E35" s="5" t="s">
        <v>80</v>
      </c>
      <c r="K35" s="5" t="s">
        <v>149</v>
      </c>
      <c r="P35" t="s">
        <v>885</v>
      </c>
      <c r="Q35" t="s">
        <v>763</v>
      </c>
      <c r="R35" t="s">
        <v>764</v>
      </c>
      <c r="S35" t="s">
        <v>787</v>
      </c>
      <c r="T35" t="s">
        <v>792</v>
      </c>
    </row>
    <row r="36" spans="4:20" x14ac:dyDescent="0.3">
      <c r="E36" s="5" t="s">
        <v>81</v>
      </c>
      <c r="K36" s="5" t="s">
        <v>150</v>
      </c>
      <c r="P36" t="s">
        <v>886</v>
      </c>
      <c r="Q36" t="s">
        <v>765</v>
      </c>
      <c r="R36" t="s">
        <v>766</v>
      </c>
    </row>
    <row r="37" spans="4:20" x14ac:dyDescent="0.3">
      <c r="D37" s="4" t="s">
        <v>82</v>
      </c>
      <c r="K37" s="5" t="s">
        <v>151</v>
      </c>
    </row>
    <row r="38" spans="4:20" x14ac:dyDescent="0.3">
      <c r="E38" s="5" t="s">
        <v>83</v>
      </c>
      <c r="K38" s="5" t="s">
        <v>152</v>
      </c>
    </row>
    <row r="39" spans="4:20" x14ac:dyDescent="0.3">
      <c r="F39" s="5" t="s">
        <v>84</v>
      </c>
      <c r="K39" s="5" t="s">
        <v>153</v>
      </c>
      <c r="P39" t="s">
        <v>887</v>
      </c>
      <c r="Q39" t="s">
        <v>767</v>
      </c>
      <c r="R39" t="s">
        <v>775</v>
      </c>
    </row>
    <row r="40" spans="4:20" x14ac:dyDescent="0.3">
      <c r="F40" s="5" t="s">
        <v>85</v>
      </c>
      <c r="K40" s="5" t="s">
        <v>154</v>
      </c>
      <c r="P40" t="s">
        <v>888</v>
      </c>
      <c r="Q40" t="s">
        <v>768</v>
      </c>
      <c r="R40" s="5" t="s">
        <v>776</v>
      </c>
    </row>
    <row r="41" spans="4:20" x14ac:dyDescent="0.3">
      <c r="F41" s="5" t="s">
        <v>86</v>
      </c>
      <c r="I41" s="4" t="s">
        <v>155</v>
      </c>
      <c r="P41" t="s">
        <v>889</v>
      </c>
      <c r="Q41" t="s">
        <v>769</v>
      </c>
      <c r="R41" s="5" t="s">
        <v>777</v>
      </c>
    </row>
    <row r="42" spans="4:20" x14ac:dyDescent="0.3">
      <c r="F42" s="5" t="s">
        <v>87</v>
      </c>
      <c r="J42" s="5" t="s">
        <v>156</v>
      </c>
      <c r="P42" t="s">
        <v>890</v>
      </c>
      <c r="Q42" t="s">
        <v>770</v>
      </c>
      <c r="R42" s="5" t="s">
        <v>778</v>
      </c>
    </row>
    <row r="43" spans="4:20" x14ac:dyDescent="0.3">
      <c r="F43" s="5" t="s">
        <v>88</v>
      </c>
      <c r="K43" s="5" t="s">
        <v>157</v>
      </c>
      <c r="P43" t="s">
        <v>891</v>
      </c>
      <c r="Q43" t="s">
        <v>771</v>
      </c>
      <c r="R43" s="5" t="s">
        <v>779</v>
      </c>
    </row>
    <row r="44" spans="4:20" x14ac:dyDescent="0.3">
      <c r="E44" s="5" t="s">
        <v>89</v>
      </c>
      <c r="K44" s="5" t="s">
        <v>158</v>
      </c>
      <c r="P44" t="s">
        <v>892</v>
      </c>
      <c r="Q44" t="s">
        <v>772</v>
      </c>
      <c r="R44" s="5" t="s">
        <v>780</v>
      </c>
    </row>
    <row r="45" spans="4:20" x14ac:dyDescent="0.3">
      <c r="F45" s="5" t="s">
        <v>90</v>
      </c>
      <c r="K45" s="5" t="s">
        <v>159</v>
      </c>
      <c r="P45" t="s">
        <v>893</v>
      </c>
      <c r="Q45" t="s">
        <v>773</v>
      </c>
      <c r="R45" s="5" t="s">
        <v>781</v>
      </c>
    </row>
    <row r="46" spans="4:20" x14ac:dyDescent="0.3">
      <c r="F46" s="5" t="s">
        <v>91</v>
      </c>
      <c r="K46" s="5" t="s">
        <v>160</v>
      </c>
      <c r="P46" t="s">
        <v>894</v>
      </c>
      <c r="Q46" t="s">
        <v>774</v>
      </c>
      <c r="R46" s="5" t="s">
        <v>782</v>
      </c>
    </row>
    <row r="47" spans="4:20" x14ac:dyDescent="0.3">
      <c r="F47" s="5" t="s">
        <v>92</v>
      </c>
      <c r="J47" s="5" t="s">
        <v>161</v>
      </c>
    </row>
    <row r="48" spans="4:20" x14ac:dyDescent="0.3">
      <c r="F48" s="5" t="s">
        <v>93</v>
      </c>
      <c r="J48" s="5" t="s">
        <v>162</v>
      </c>
    </row>
    <row r="49" spans="4:18" x14ac:dyDescent="0.3">
      <c r="F49" s="5" t="s">
        <v>94</v>
      </c>
      <c r="J49" s="5" t="s">
        <v>163</v>
      </c>
    </row>
    <row r="50" spans="4:18" x14ac:dyDescent="0.3">
      <c r="F50" s="5" t="s">
        <v>180</v>
      </c>
      <c r="J50" s="5" t="s">
        <v>164</v>
      </c>
      <c r="O50" t="s">
        <v>614</v>
      </c>
      <c r="P50" t="s">
        <v>895</v>
      </c>
      <c r="Q50" s="5" t="s">
        <v>744</v>
      </c>
      <c r="R50" t="s">
        <v>803</v>
      </c>
    </row>
    <row r="51" spans="4:18" x14ac:dyDescent="0.3">
      <c r="F51" s="5" t="s">
        <v>181</v>
      </c>
      <c r="J51" s="5" t="s">
        <v>165</v>
      </c>
      <c r="P51" t="s">
        <v>896</v>
      </c>
      <c r="Q51" s="5" t="s">
        <v>801</v>
      </c>
      <c r="R51" t="s">
        <v>802</v>
      </c>
    </row>
    <row r="52" spans="4:18" x14ac:dyDescent="0.3">
      <c r="F52" s="5" t="s">
        <v>182</v>
      </c>
      <c r="J52" s="5" t="s">
        <v>166</v>
      </c>
    </row>
    <row r="53" spans="4:18" x14ac:dyDescent="0.3">
      <c r="F53" s="5" t="s">
        <v>183</v>
      </c>
      <c r="J53" s="5" t="s">
        <v>167</v>
      </c>
    </row>
    <row r="54" spans="4:18" x14ac:dyDescent="0.3">
      <c r="F54" s="5" t="s">
        <v>184</v>
      </c>
      <c r="P54" t="s">
        <v>897</v>
      </c>
      <c r="Q54" t="s">
        <v>743</v>
      </c>
      <c r="R54" s="5" t="s">
        <v>808</v>
      </c>
    </row>
    <row r="55" spans="4:18" x14ac:dyDescent="0.3">
      <c r="F55" s="5" t="s">
        <v>185</v>
      </c>
      <c r="P55" t="s">
        <v>898</v>
      </c>
      <c r="Q55" t="s">
        <v>747</v>
      </c>
      <c r="R55" s="5" t="s">
        <v>809</v>
      </c>
    </row>
    <row r="56" spans="4:18" x14ac:dyDescent="0.3">
      <c r="F56" s="5" t="s">
        <v>186</v>
      </c>
      <c r="P56" t="s">
        <v>899</v>
      </c>
      <c r="Q56" t="s">
        <v>748</v>
      </c>
      <c r="R56" s="5" t="s">
        <v>810</v>
      </c>
    </row>
    <row r="57" spans="4:18" x14ac:dyDescent="0.3">
      <c r="F57" s="5" t="s">
        <v>187</v>
      </c>
      <c r="P57" t="s">
        <v>900</v>
      </c>
      <c r="Q57" t="s">
        <v>749</v>
      </c>
      <c r="R57" s="5" t="s">
        <v>811</v>
      </c>
    </row>
    <row r="58" spans="4:18" x14ac:dyDescent="0.3">
      <c r="F58" s="5" t="s">
        <v>188</v>
      </c>
      <c r="P58" t="s">
        <v>901</v>
      </c>
      <c r="Q58" t="s">
        <v>804</v>
      </c>
      <c r="R58" s="5" t="s">
        <v>812</v>
      </c>
    </row>
    <row r="59" spans="4:18" x14ac:dyDescent="0.3">
      <c r="F59" s="5" t="s">
        <v>189</v>
      </c>
      <c r="P59" t="s">
        <v>902</v>
      </c>
      <c r="Q59" t="s">
        <v>805</v>
      </c>
      <c r="R59" s="5" t="s">
        <v>813</v>
      </c>
    </row>
    <row r="60" spans="4:18" x14ac:dyDescent="0.3">
      <c r="F60" s="5" t="s">
        <v>190</v>
      </c>
      <c r="P60" t="s">
        <v>903</v>
      </c>
      <c r="Q60" t="s">
        <v>806</v>
      </c>
      <c r="R60" s="5" t="s">
        <v>814</v>
      </c>
    </row>
    <row r="61" spans="4:18" x14ac:dyDescent="0.3">
      <c r="F61" s="5" t="s">
        <v>191</v>
      </c>
      <c r="P61" t="s">
        <v>904</v>
      </c>
      <c r="Q61" t="s">
        <v>807</v>
      </c>
      <c r="R61" s="5" t="s">
        <v>815</v>
      </c>
    </row>
    <row r="62" spans="4:18" x14ac:dyDescent="0.3">
      <c r="F62" s="5" t="s">
        <v>192</v>
      </c>
    </row>
    <row r="63" spans="4:18" x14ac:dyDescent="0.3">
      <c r="D63" s="4" t="s">
        <v>95</v>
      </c>
      <c r="Q63" s="5"/>
    </row>
    <row r="64" spans="4:18" x14ac:dyDescent="0.3">
      <c r="E64" s="5" t="s">
        <v>96</v>
      </c>
      <c r="P64" t="s">
        <v>905</v>
      </c>
      <c r="Q64" s="5" t="s">
        <v>819</v>
      </c>
      <c r="R64" s="5" t="s">
        <v>779</v>
      </c>
    </row>
    <row r="65" spans="4:18" x14ac:dyDescent="0.3">
      <c r="E65" s="5" t="s">
        <v>97</v>
      </c>
      <c r="P65" t="s">
        <v>906</v>
      </c>
      <c r="Q65" s="5" t="s">
        <v>820</v>
      </c>
      <c r="R65" s="5" t="s">
        <v>825</v>
      </c>
    </row>
    <row r="66" spans="4:18" x14ac:dyDescent="0.3">
      <c r="E66" s="5" t="s">
        <v>98</v>
      </c>
      <c r="P66" t="s">
        <v>907</v>
      </c>
      <c r="Q66" s="5" t="s">
        <v>821</v>
      </c>
      <c r="R66" s="5" t="s">
        <v>826</v>
      </c>
    </row>
    <row r="67" spans="4:18" x14ac:dyDescent="0.3">
      <c r="E67" s="5" t="s">
        <v>99</v>
      </c>
      <c r="P67" t="s">
        <v>908</v>
      </c>
      <c r="Q67" s="5" t="s">
        <v>822</v>
      </c>
      <c r="R67" s="5" t="s">
        <v>781</v>
      </c>
    </row>
    <row r="68" spans="4:18" x14ac:dyDescent="0.3">
      <c r="E68" s="5" t="s">
        <v>100</v>
      </c>
      <c r="P68" t="s">
        <v>909</v>
      </c>
      <c r="Q68" s="5" t="s">
        <v>823</v>
      </c>
      <c r="R68" s="5" t="s">
        <v>827</v>
      </c>
    </row>
    <row r="69" spans="4:18" x14ac:dyDescent="0.3">
      <c r="E69" s="5" t="s">
        <v>101</v>
      </c>
      <c r="P69" t="s">
        <v>910</v>
      </c>
      <c r="Q69" t="s">
        <v>824</v>
      </c>
      <c r="R69" s="5" t="s">
        <v>828</v>
      </c>
    </row>
    <row r="70" spans="4:18" x14ac:dyDescent="0.3">
      <c r="D70" s="4" t="s">
        <v>102</v>
      </c>
      <c r="Q70" s="5"/>
    </row>
    <row r="71" spans="4:18" x14ac:dyDescent="0.3">
      <c r="E71" s="5" t="s">
        <v>103</v>
      </c>
      <c r="Q71" s="5"/>
    </row>
    <row r="72" spans="4:18" x14ac:dyDescent="0.3">
      <c r="E72" s="5" t="s">
        <v>104</v>
      </c>
      <c r="P72" t="s">
        <v>911</v>
      </c>
      <c r="Q72" s="5" t="s">
        <v>829</v>
      </c>
      <c r="R72" s="5" t="s">
        <v>775</v>
      </c>
    </row>
    <row r="73" spans="4:18" x14ac:dyDescent="0.3">
      <c r="E73" s="5" t="s">
        <v>105</v>
      </c>
      <c r="P73" t="s">
        <v>912</v>
      </c>
      <c r="Q73" s="5" t="s">
        <v>830</v>
      </c>
      <c r="R73" s="5" t="s">
        <v>834</v>
      </c>
    </row>
    <row r="74" spans="4:18" x14ac:dyDescent="0.3">
      <c r="E74" s="5" t="s">
        <v>106</v>
      </c>
      <c r="P74" t="s">
        <v>913</v>
      </c>
      <c r="Q74" s="5" t="s">
        <v>831</v>
      </c>
      <c r="R74" s="5" t="s">
        <v>835</v>
      </c>
    </row>
    <row r="75" spans="4:18" x14ac:dyDescent="0.3">
      <c r="E75" s="5" t="s">
        <v>107</v>
      </c>
      <c r="P75" t="s">
        <v>914</v>
      </c>
      <c r="Q75" s="5" t="s">
        <v>832</v>
      </c>
      <c r="R75" s="5" t="s">
        <v>836</v>
      </c>
    </row>
    <row r="76" spans="4:18" x14ac:dyDescent="0.3">
      <c r="E76" s="5" t="s">
        <v>108</v>
      </c>
      <c r="P76" t="s">
        <v>915</v>
      </c>
      <c r="Q76" s="5" t="s">
        <v>833</v>
      </c>
      <c r="R76" s="5" t="s">
        <v>837</v>
      </c>
    </row>
    <row r="77" spans="4:18" x14ac:dyDescent="0.3">
      <c r="E77" s="5" t="s">
        <v>109</v>
      </c>
    </row>
    <row r="78" spans="4:18" x14ac:dyDescent="0.3">
      <c r="E78" s="5" t="s">
        <v>110</v>
      </c>
    </row>
    <row r="79" spans="4:18" x14ac:dyDescent="0.3">
      <c r="E79" s="5" t="s">
        <v>111</v>
      </c>
      <c r="P79" t="s">
        <v>916</v>
      </c>
      <c r="Q79" s="5" t="s">
        <v>838</v>
      </c>
      <c r="R79" s="5" t="s">
        <v>840</v>
      </c>
    </row>
    <row r="80" spans="4:18" x14ac:dyDescent="0.3">
      <c r="E80" s="5" t="s">
        <v>112</v>
      </c>
      <c r="P80" t="s">
        <v>917</v>
      </c>
      <c r="Q80" s="5" t="s">
        <v>839</v>
      </c>
      <c r="R80" s="5" t="s">
        <v>7</v>
      </c>
    </row>
    <row r="81" spans="3:18" x14ac:dyDescent="0.3">
      <c r="E81" s="5" t="s">
        <v>113</v>
      </c>
    </row>
    <row r="82" spans="3:18" x14ac:dyDescent="0.3">
      <c r="E82" s="5" t="s">
        <v>114</v>
      </c>
      <c r="Q82" s="5"/>
    </row>
    <row r="83" spans="3:18" x14ac:dyDescent="0.3">
      <c r="E83" s="5" t="s">
        <v>115</v>
      </c>
      <c r="P83" t="s">
        <v>912</v>
      </c>
      <c r="Q83" t="s">
        <v>841</v>
      </c>
      <c r="R83" s="5" t="s">
        <v>834</v>
      </c>
    </row>
    <row r="84" spans="3:18" x14ac:dyDescent="0.3">
      <c r="D84" s="4" t="s">
        <v>116</v>
      </c>
      <c r="P84" t="s">
        <v>906</v>
      </c>
      <c r="Q84" s="5" t="s">
        <v>842</v>
      </c>
      <c r="R84" s="5" t="s">
        <v>825</v>
      </c>
    </row>
    <row r="85" spans="3:18" x14ac:dyDescent="0.3">
      <c r="E85" s="5" t="s">
        <v>117</v>
      </c>
      <c r="P85" t="s">
        <v>913</v>
      </c>
      <c r="Q85" t="s">
        <v>843</v>
      </c>
      <c r="R85" s="5" t="s">
        <v>835</v>
      </c>
    </row>
    <row r="86" spans="3:18" x14ac:dyDescent="0.3">
      <c r="E86" s="5" t="s">
        <v>118</v>
      </c>
      <c r="P86" t="s">
        <v>918</v>
      </c>
      <c r="Q86" s="5" t="s">
        <v>844</v>
      </c>
      <c r="R86" s="5" t="s">
        <v>847</v>
      </c>
    </row>
    <row r="87" spans="3:18" x14ac:dyDescent="0.3">
      <c r="E87" s="5" t="s">
        <v>119</v>
      </c>
      <c r="P87" t="s">
        <v>909</v>
      </c>
      <c r="Q87" t="s">
        <v>845</v>
      </c>
      <c r="R87" s="5" t="s">
        <v>827</v>
      </c>
    </row>
    <row r="88" spans="3:18" x14ac:dyDescent="0.3">
      <c r="C88" s="3" t="s">
        <v>120</v>
      </c>
      <c r="P88" t="s">
        <v>919</v>
      </c>
      <c r="Q88" t="s">
        <v>846</v>
      </c>
      <c r="R88" s="5" t="s">
        <v>848</v>
      </c>
    </row>
    <row r="89" spans="3:18" x14ac:dyDescent="0.3">
      <c r="D89" s="4" t="s">
        <v>121</v>
      </c>
    </row>
    <row r="90" spans="3:18" x14ac:dyDescent="0.3">
      <c r="E90" s="5" t="s">
        <v>122</v>
      </c>
    </row>
    <row r="91" spans="3:18" x14ac:dyDescent="0.3">
      <c r="F91" s="5" t="s">
        <v>123</v>
      </c>
      <c r="P91" t="s">
        <v>912</v>
      </c>
      <c r="Q91" t="s">
        <v>849</v>
      </c>
      <c r="R91" s="5" t="s">
        <v>834</v>
      </c>
    </row>
    <row r="92" spans="3:18" x14ac:dyDescent="0.3">
      <c r="F92" s="5" t="s">
        <v>124</v>
      </c>
      <c r="P92" t="s">
        <v>906</v>
      </c>
      <c r="Q92" t="s">
        <v>850</v>
      </c>
      <c r="R92" s="5" t="s">
        <v>825</v>
      </c>
    </row>
    <row r="93" spans="3:18" x14ac:dyDescent="0.3">
      <c r="F93" s="5" t="s">
        <v>125</v>
      </c>
      <c r="P93" t="s">
        <v>909</v>
      </c>
      <c r="Q93" t="s">
        <v>851</v>
      </c>
      <c r="R93" s="5" t="s">
        <v>827</v>
      </c>
    </row>
    <row r="94" spans="3:18" x14ac:dyDescent="0.3">
      <c r="E94" s="5" t="s">
        <v>126</v>
      </c>
      <c r="P94" t="s">
        <v>920</v>
      </c>
      <c r="Q94" t="s">
        <v>852</v>
      </c>
      <c r="R94" s="5" t="s">
        <v>862</v>
      </c>
    </row>
    <row r="95" spans="3:18" x14ac:dyDescent="0.3">
      <c r="D95" s="4" t="s">
        <v>127</v>
      </c>
      <c r="P95" t="s">
        <v>921</v>
      </c>
      <c r="Q95" t="s">
        <v>853</v>
      </c>
      <c r="R95" s="5" t="s">
        <v>863</v>
      </c>
    </row>
    <row r="96" spans="3:18" x14ac:dyDescent="0.3">
      <c r="E96" s="5" t="s">
        <v>128</v>
      </c>
      <c r="P96" t="s">
        <v>922</v>
      </c>
      <c r="Q96" t="s">
        <v>854</v>
      </c>
      <c r="R96" s="5" t="s">
        <v>864</v>
      </c>
    </row>
    <row r="97" spans="4:18" x14ac:dyDescent="0.3">
      <c r="E97" s="5" t="s">
        <v>129</v>
      </c>
      <c r="P97" t="s">
        <v>923</v>
      </c>
      <c r="Q97" t="s">
        <v>855</v>
      </c>
      <c r="R97" s="5" t="s">
        <v>865</v>
      </c>
    </row>
    <row r="98" spans="4:18" x14ac:dyDescent="0.3">
      <c r="E98" s="5" t="s">
        <v>130</v>
      </c>
      <c r="P98" t="s">
        <v>924</v>
      </c>
      <c r="Q98" t="s">
        <v>856</v>
      </c>
      <c r="R98" s="5" t="s">
        <v>866</v>
      </c>
    </row>
    <row r="99" spans="4:18" x14ac:dyDescent="0.3">
      <c r="E99" s="5" t="s">
        <v>131</v>
      </c>
      <c r="P99" t="s">
        <v>925</v>
      </c>
      <c r="Q99" t="s">
        <v>857</v>
      </c>
      <c r="R99" s="5" t="s">
        <v>867</v>
      </c>
    </row>
    <row r="100" spans="4:18" x14ac:dyDescent="0.3">
      <c r="D100" s="4" t="s">
        <v>480</v>
      </c>
      <c r="P100" t="s">
        <v>926</v>
      </c>
      <c r="Q100" t="s">
        <v>858</v>
      </c>
      <c r="R100" s="5" t="s">
        <v>868</v>
      </c>
    </row>
    <row r="101" spans="4:18" x14ac:dyDescent="0.3">
      <c r="E101" s="5" t="s">
        <v>132</v>
      </c>
      <c r="P101" t="s">
        <v>927</v>
      </c>
      <c r="Q101" t="s">
        <v>859</v>
      </c>
      <c r="R101" s="5" t="s">
        <v>869</v>
      </c>
    </row>
    <row r="102" spans="4:18" x14ac:dyDescent="0.3">
      <c r="E102" s="5" t="s">
        <v>133</v>
      </c>
      <c r="P102" t="s">
        <v>928</v>
      </c>
      <c r="Q102" s="5" t="s">
        <v>860</v>
      </c>
      <c r="R102" s="5" t="s">
        <v>870</v>
      </c>
    </row>
    <row r="103" spans="4:18" x14ac:dyDescent="0.3">
      <c r="D103" s="4" t="s">
        <v>479</v>
      </c>
      <c r="P103" t="s">
        <v>929</v>
      </c>
      <c r="Q103" s="5" t="s">
        <v>861</v>
      </c>
      <c r="R103" s="5" t="s">
        <v>871</v>
      </c>
    </row>
    <row r="104" spans="4:18" x14ac:dyDescent="0.3">
      <c r="E104" s="5" t="s">
        <v>135</v>
      </c>
      <c r="Q104" s="5"/>
    </row>
    <row r="105" spans="4:18" x14ac:dyDescent="0.3">
      <c r="F105" s="5" t="s">
        <v>136</v>
      </c>
      <c r="Q105" s="5"/>
    </row>
    <row r="106" spans="4:18" x14ac:dyDescent="0.3">
      <c r="F106" s="5" t="s">
        <v>137</v>
      </c>
      <c r="P106" t="s">
        <v>930</v>
      </c>
      <c r="Q106" s="5" t="s">
        <v>872</v>
      </c>
      <c r="R106" s="5" t="s">
        <v>875</v>
      </c>
    </row>
    <row r="107" spans="4:18" x14ac:dyDescent="0.3">
      <c r="F107" s="5" t="s">
        <v>138</v>
      </c>
      <c r="P107" t="s">
        <v>931</v>
      </c>
      <c r="Q107" s="5" t="s">
        <v>873</v>
      </c>
      <c r="R107" s="5" t="s">
        <v>876</v>
      </c>
    </row>
    <row r="108" spans="4:18" x14ac:dyDescent="0.3">
      <c r="F108" s="5" t="s">
        <v>139</v>
      </c>
      <c r="P108" t="s">
        <v>909</v>
      </c>
      <c r="Q108" s="5" t="s">
        <v>874</v>
      </c>
      <c r="R108" s="5" t="s">
        <v>827</v>
      </c>
    </row>
    <row r="109" spans="4:18" x14ac:dyDescent="0.3">
      <c r="F109" s="5" t="s">
        <v>140</v>
      </c>
      <c r="Q109" s="5"/>
    </row>
    <row r="110" spans="4:18" x14ac:dyDescent="0.3">
      <c r="F110" s="5" t="s">
        <v>141</v>
      </c>
      <c r="Q110" s="5"/>
    </row>
    <row r="111" spans="4:18" x14ac:dyDescent="0.3">
      <c r="F111" s="5" t="s">
        <v>142</v>
      </c>
      <c r="Q111" s="5"/>
    </row>
    <row r="112" spans="4:18" x14ac:dyDescent="0.3">
      <c r="F112" s="5" t="s">
        <v>143</v>
      </c>
      <c r="Q112" s="5"/>
    </row>
    <row r="113" spans="4:17" x14ac:dyDescent="0.3">
      <c r="E113" s="5" t="s">
        <v>144</v>
      </c>
      <c r="Q113" s="5"/>
    </row>
    <row r="114" spans="4:17" x14ac:dyDescent="0.3">
      <c r="F114" s="5" t="s">
        <v>145</v>
      </c>
      <c r="Q114" s="5"/>
    </row>
    <row r="115" spans="4:17" x14ac:dyDescent="0.3">
      <c r="F115" s="5" t="s">
        <v>146</v>
      </c>
      <c r="Q115" s="5"/>
    </row>
    <row r="116" spans="4:17" x14ac:dyDescent="0.3">
      <c r="F116" s="5" t="s">
        <v>147</v>
      </c>
      <c r="Q116" s="5"/>
    </row>
    <row r="117" spans="4:17" x14ac:dyDescent="0.3">
      <c r="F117" s="5" t="s">
        <v>148</v>
      </c>
      <c r="Q117" s="5"/>
    </row>
    <row r="118" spans="4:17" x14ac:dyDescent="0.3">
      <c r="F118" s="5" t="s">
        <v>149</v>
      </c>
      <c r="Q118" s="5"/>
    </row>
    <row r="119" spans="4:17" x14ac:dyDescent="0.3">
      <c r="F119" s="5" t="s">
        <v>150</v>
      </c>
      <c r="Q119" s="5"/>
    </row>
    <row r="120" spans="4:17" x14ac:dyDescent="0.3">
      <c r="F120" s="5" t="s">
        <v>151</v>
      </c>
      <c r="Q120" s="5"/>
    </row>
    <row r="121" spans="4:17" x14ac:dyDescent="0.3">
      <c r="F121" s="5" t="s">
        <v>152</v>
      </c>
      <c r="Q121" s="5"/>
    </row>
    <row r="122" spans="4:17" x14ac:dyDescent="0.3">
      <c r="F122" s="5" t="s">
        <v>153</v>
      </c>
    </row>
    <row r="123" spans="4:17" x14ac:dyDescent="0.3">
      <c r="F123" s="5" t="s">
        <v>154</v>
      </c>
      <c r="Q123" s="5"/>
    </row>
    <row r="124" spans="4:17" x14ac:dyDescent="0.3">
      <c r="D124" s="4" t="s">
        <v>155</v>
      </c>
      <c r="Q124" s="5"/>
    </row>
    <row r="125" spans="4:17" x14ac:dyDescent="0.3">
      <c r="E125" s="5" t="s">
        <v>156</v>
      </c>
      <c r="Q125" s="5"/>
    </row>
    <row r="126" spans="4:17" x14ac:dyDescent="0.3">
      <c r="F126" s="5" t="s">
        <v>157</v>
      </c>
    </row>
    <row r="127" spans="4:17" x14ac:dyDescent="0.3">
      <c r="F127" s="5" t="s">
        <v>158</v>
      </c>
    </row>
    <row r="128" spans="4:17" x14ac:dyDescent="0.3">
      <c r="F128" s="5" t="s">
        <v>159</v>
      </c>
    </row>
    <row r="129" spans="5:6" x14ac:dyDescent="0.3">
      <c r="F129" s="5" t="s">
        <v>495</v>
      </c>
    </row>
    <row r="130" spans="5:6" x14ac:dyDescent="0.3">
      <c r="E130" s="5" t="s">
        <v>161</v>
      </c>
    </row>
    <row r="131" spans="5:6" x14ac:dyDescent="0.3">
      <c r="E131" s="5" t="s">
        <v>162</v>
      </c>
    </row>
    <row r="132" spans="5:6" x14ac:dyDescent="0.3">
      <c r="E132" s="5" t="s">
        <v>163</v>
      </c>
    </row>
    <row r="133" spans="5:6" x14ac:dyDescent="0.3">
      <c r="E133" s="5" t="s">
        <v>164</v>
      </c>
    </row>
    <row r="134" spans="5:6" x14ac:dyDescent="0.3">
      <c r="E134" s="5" t="s">
        <v>165</v>
      </c>
    </row>
    <row r="135" spans="5:6" x14ac:dyDescent="0.3">
      <c r="E135" s="5" t="s">
        <v>166</v>
      </c>
    </row>
    <row r="136" spans="5:6" x14ac:dyDescent="0.3">
      <c r="E136" s="5" t="s">
        <v>167</v>
      </c>
    </row>
    <row r="137" spans="5:6" x14ac:dyDescent="0.3">
      <c r="E137" s="57" t="s">
        <v>493</v>
      </c>
    </row>
    <row r="138" spans="5:6" x14ac:dyDescent="0.3">
      <c r="E138" s="57" t="s">
        <v>494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8A17A6-EBD6-4802-80C4-D603B54E9E11}">
  <sheetPr codeName="Hoja41"/>
  <dimension ref="C2:U41"/>
  <sheetViews>
    <sheetView showGridLines="0" topLeftCell="H31" zoomScale="115" zoomScaleNormal="115" workbookViewId="0">
      <selection activeCell="Q39" sqref="Q39"/>
    </sheetView>
  </sheetViews>
  <sheetFormatPr baseColWidth="10" defaultRowHeight="14.4" x14ac:dyDescent="0.3"/>
  <cols>
    <col min="2" max="2" width="0.44140625" customWidth="1"/>
    <col min="3" max="3" width="13.109375" bestFit="1" customWidth="1"/>
    <col min="4" max="4" width="30.77734375" bestFit="1" customWidth="1"/>
    <col min="5" max="5" width="8.88671875" bestFit="1" customWidth="1"/>
    <col min="6" max="6" width="7" customWidth="1"/>
    <col min="7" max="7" width="27.77734375" bestFit="1" customWidth="1"/>
    <col min="8" max="8" width="13.21875" customWidth="1"/>
    <col min="10" max="10" width="13.21875" customWidth="1"/>
    <col min="11" max="11" width="9" customWidth="1"/>
    <col min="12" max="12" width="8.6640625" customWidth="1"/>
    <col min="13" max="13" width="18.44140625" customWidth="1"/>
    <col min="14" max="14" width="0.77734375" customWidth="1"/>
    <col min="19" max="19" width="44.44140625" bestFit="1" customWidth="1"/>
    <col min="20" max="20" width="11.5546875" style="68"/>
  </cols>
  <sheetData>
    <row r="2" spans="3:21" x14ac:dyDescent="0.3">
      <c r="C2" s="183" t="s">
        <v>699</v>
      </c>
    </row>
    <row r="3" spans="3:21" ht="3" customHeight="1" thickBot="1" x14ac:dyDescent="0.35"/>
    <row r="4" spans="3:21" ht="56.4" thickTop="1" thickBot="1" x14ac:dyDescent="0.35">
      <c r="C4" s="11" t="s">
        <v>280</v>
      </c>
      <c r="D4" s="12" t="s">
        <v>281</v>
      </c>
      <c r="E4" s="12" t="s">
        <v>282</v>
      </c>
      <c r="F4" s="12" t="s">
        <v>283</v>
      </c>
      <c r="G4" s="12" t="s">
        <v>290</v>
      </c>
      <c r="H4" s="13" t="s">
        <v>351</v>
      </c>
      <c r="I4" s="12" t="s">
        <v>284</v>
      </c>
      <c r="J4" s="13" t="s">
        <v>293</v>
      </c>
      <c r="K4" s="12" t="s">
        <v>372</v>
      </c>
      <c r="L4" s="13" t="s">
        <v>373</v>
      </c>
      <c r="M4" s="14" t="s">
        <v>285</v>
      </c>
    </row>
    <row r="5" spans="3:21" ht="28.2" thickTop="1" x14ac:dyDescent="0.3">
      <c r="C5" s="15" t="s">
        <v>307</v>
      </c>
      <c r="D5" s="34" t="s">
        <v>415</v>
      </c>
      <c r="E5" s="17" t="s">
        <v>298</v>
      </c>
      <c r="F5" s="18" t="s">
        <v>16</v>
      </c>
      <c r="G5" s="32" t="s">
        <v>292</v>
      </c>
      <c r="H5" s="20" t="s">
        <v>288</v>
      </c>
      <c r="I5" s="21">
        <v>0.08</v>
      </c>
      <c r="J5" s="22">
        <v>0.95</v>
      </c>
      <c r="K5" s="23">
        <f t="shared" ref="K5:K26" si="0">30*I5</f>
        <v>2.4</v>
      </c>
      <c r="L5" s="24">
        <f t="shared" ref="L5:L12" si="1">K5+J5</f>
        <v>3.3499999999999996</v>
      </c>
      <c r="M5" s="25" t="s">
        <v>302</v>
      </c>
      <c r="O5" t="s">
        <v>648</v>
      </c>
      <c r="P5" t="s">
        <v>701</v>
      </c>
      <c r="R5" t="s">
        <v>648</v>
      </c>
      <c r="S5" t="s">
        <v>292</v>
      </c>
      <c r="T5" s="68" t="s">
        <v>713</v>
      </c>
      <c r="U5">
        <v>3</v>
      </c>
    </row>
    <row r="6" spans="3:21" ht="27.6" x14ac:dyDescent="0.3">
      <c r="C6" s="15" t="s">
        <v>289</v>
      </c>
      <c r="D6" s="27" t="s">
        <v>291</v>
      </c>
      <c r="E6" s="17" t="s">
        <v>299</v>
      </c>
      <c r="F6" s="58" t="s">
        <v>16</v>
      </c>
      <c r="G6" s="31" t="s">
        <v>292</v>
      </c>
      <c r="H6" s="20" t="s">
        <v>288</v>
      </c>
      <c r="I6" s="23">
        <v>0.08</v>
      </c>
      <c r="J6" s="24">
        <v>0.95</v>
      </c>
      <c r="K6" s="23">
        <f t="shared" si="0"/>
        <v>2.4</v>
      </c>
      <c r="L6" s="24">
        <f t="shared" si="1"/>
        <v>3.3499999999999996</v>
      </c>
      <c r="M6" s="25" t="s">
        <v>303</v>
      </c>
      <c r="O6" t="s">
        <v>649</v>
      </c>
      <c r="P6" t="s">
        <v>702</v>
      </c>
      <c r="R6" t="s">
        <v>649</v>
      </c>
    </row>
    <row r="7" spans="3:21" ht="27.6" x14ac:dyDescent="0.3">
      <c r="C7" s="26" t="s">
        <v>295</v>
      </c>
      <c r="D7" s="171" t="s">
        <v>296</v>
      </c>
      <c r="E7" s="17" t="s">
        <v>320</v>
      </c>
      <c r="F7" s="28" t="s">
        <v>16</v>
      </c>
      <c r="G7" s="173" t="s">
        <v>292</v>
      </c>
      <c r="H7" s="30" t="s">
        <v>288</v>
      </c>
      <c r="I7" s="23">
        <v>0.04</v>
      </c>
      <c r="J7" s="24">
        <v>0.47</v>
      </c>
      <c r="K7" s="23">
        <f t="shared" si="0"/>
        <v>1.2</v>
      </c>
      <c r="L7" s="24">
        <f t="shared" si="1"/>
        <v>1.67</v>
      </c>
      <c r="M7" s="25" t="s">
        <v>334</v>
      </c>
      <c r="O7" t="s">
        <v>650</v>
      </c>
      <c r="P7" s="10" t="s">
        <v>703</v>
      </c>
      <c r="R7" t="s">
        <v>650</v>
      </c>
      <c r="S7" t="s">
        <v>292</v>
      </c>
      <c r="T7" s="68" t="s">
        <v>713</v>
      </c>
      <c r="U7">
        <v>9</v>
      </c>
    </row>
    <row r="8" spans="3:21" x14ac:dyDescent="0.3">
      <c r="C8" s="170" t="s">
        <v>339</v>
      </c>
      <c r="D8" s="27" t="s">
        <v>296</v>
      </c>
      <c r="E8" s="17" t="s">
        <v>352</v>
      </c>
      <c r="F8" s="18" t="s">
        <v>16</v>
      </c>
      <c r="G8" s="173" t="s">
        <v>292</v>
      </c>
      <c r="H8" s="20" t="s">
        <v>288</v>
      </c>
      <c r="I8" s="21">
        <v>0.04</v>
      </c>
      <c r="J8" s="22">
        <v>0.47</v>
      </c>
      <c r="K8" s="23">
        <f t="shared" si="0"/>
        <v>1.2</v>
      </c>
      <c r="L8" s="24">
        <f t="shared" si="1"/>
        <v>1.67</v>
      </c>
      <c r="M8" s="25" t="s">
        <v>358</v>
      </c>
      <c r="O8" t="s">
        <v>693</v>
      </c>
      <c r="P8" s="10" t="s">
        <v>1000</v>
      </c>
      <c r="R8" t="s">
        <v>650</v>
      </c>
      <c r="S8" t="s">
        <v>714</v>
      </c>
      <c r="T8" s="68" t="s">
        <v>715</v>
      </c>
      <c r="U8">
        <v>1</v>
      </c>
    </row>
    <row r="9" spans="3:21" x14ac:dyDescent="0.3">
      <c r="C9" s="170" t="s">
        <v>340</v>
      </c>
      <c r="D9" s="27" t="s">
        <v>296</v>
      </c>
      <c r="E9" s="17" t="s">
        <v>354</v>
      </c>
      <c r="F9" s="18" t="s">
        <v>16</v>
      </c>
      <c r="G9" s="173" t="s">
        <v>292</v>
      </c>
      <c r="H9" s="20" t="s">
        <v>288</v>
      </c>
      <c r="I9" s="21">
        <v>0.04</v>
      </c>
      <c r="J9" s="22">
        <v>0.47</v>
      </c>
      <c r="K9" s="23">
        <f t="shared" si="0"/>
        <v>1.2</v>
      </c>
      <c r="L9" s="24">
        <f t="shared" si="1"/>
        <v>1.67</v>
      </c>
      <c r="M9" s="25" t="s">
        <v>360</v>
      </c>
      <c r="R9" t="s">
        <v>650</v>
      </c>
      <c r="S9" t="s">
        <v>309</v>
      </c>
      <c r="T9" s="68" t="s">
        <v>713</v>
      </c>
      <c r="U9">
        <v>1</v>
      </c>
    </row>
    <row r="10" spans="3:21" x14ac:dyDescent="0.3">
      <c r="C10" s="170" t="s">
        <v>8</v>
      </c>
      <c r="D10" s="27" t="s">
        <v>368</v>
      </c>
      <c r="E10" s="17" t="s">
        <v>321</v>
      </c>
      <c r="F10" s="18" t="s">
        <v>286</v>
      </c>
      <c r="G10" s="173" t="s">
        <v>292</v>
      </c>
      <c r="H10" s="20" t="s">
        <v>288</v>
      </c>
      <c r="I10" s="21">
        <v>0.06</v>
      </c>
      <c r="J10" s="22">
        <v>0.47</v>
      </c>
      <c r="K10" s="23">
        <f t="shared" si="0"/>
        <v>1.7999999999999998</v>
      </c>
      <c r="L10" s="24">
        <f t="shared" si="1"/>
        <v>2.2699999999999996</v>
      </c>
      <c r="M10" s="25" t="s">
        <v>335</v>
      </c>
      <c r="R10" t="s">
        <v>650</v>
      </c>
      <c r="S10" t="s">
        <v>716</v>
      </c>
      <c r="T10" s="68" t="s">
        <v>713</v>
      </c>
      <c r="U10">
        <v>2</v>
      </c>
    </row>
    <row r="11" spans="3:21" ht="27.6" x14ac:dyDescent="0.3">
      <c r="C11" s="26" t="s">
        <v>289</v>
      </c>
      <c r="D11" s="27" t="s">
        <v>362</v>
      </c>
      <c r="E11" s="17" t="s">
        <v>310</v>
      </c>
      <c r="F11" s="18" t="s">
        <v>287</v>
      </c>
      <c r="G11" s="32" t="s">
        <v>292</v>
      </c>
      <c r="H11" s="20" t="s">
        <v>288</v>
      </c>
      <c r="I11" s="21">
        <v>0.1</v>
      </c>
      <c r="J11" s="22">
        <v>0.95</v>
      </c>
      <c r="K11" s="23">
        <f t="shared" si="0"/>
        <v>3</v>
      </c>
      <c r="L11" s="24">
        <f t="shared" si="1"/>
        <v>3.95</v>
      </c>
      <c r="M11" s="25" t="s">
        <v>324</v>
      </c>
    </row>
    <row r="12" spans="3:21" ht="27.6" x14ac:dyDescent="0.3">
      <c r="C12" s="26" t="s">
        <v>289</v>
      </c>
      <c r="D12" s="27" t="s">
        <v>357</v>
      </c>
      <c r="E12" s="17" t="s">
        <v>311</v>
      </c>
      <c r="F12" s="18" t="s">
        <v>287</v>
      </c>
      <c r="G12" s="31" t="s">
        <v>292</v>
      </c>
      <c r="H12" s="20" t="s">
        <v>288</v>
      </c>
      <c r="I12" s="21">
        <v>0.1</v>
      </c>
      <c r="J12" s="22">
        <v>0.95</v>
      </c>
      <c r="K12" s="23">
        <f t="shared" si="0"/>
        <v>3</v>
      </c>
      <c r="L12" s="24">
        <f t="shared" si="1"/>
        <v>3.95</v>
      </c>
      <c r="M12" s="25" t="s">
        <v>325</v>
      </c>
      <c r="R12" t="s">
        <v>693</v>
      </c>
      <c r="S12" t="s">
        <v>292</v>
      </c>
      <c r="T12" s="68" t="s">
        <v>713</v>
      </c>
      <c r="U12">
        <v>10</v>
      </c>
    </row>
    <row r="13" spans="3:21" ht="27.6" x14ac:dyDescent="0.3">
      <c r="C13" s="26" t="s">
        <v>289</v>
      </c>
      <c r="D13" s="27" t="s">
        <v>355</v>
      </c>
      <c r="E13" s="17" t="s">
        <v>312</v>
      </c>
      <c r="F13" s="18" t="s">
        <v>287</v>
      </c>
      <c r="G13" s="31" t="s">
        <v>18</v>
      </c>
      <c r="H13" s="20" t="s">
        <v>288</v>
      </c>
      <c r="I13" s="21">
        <v>0.1</v>
      </c>
      <c r="J13" s="22" t="s">
        <v>18</v>
      </c>
      <c r="K13" s="23">
        <f t="shared" si="0"/>
        <v>3</v>
      </c>
      <c r="L13" s="24">
        <v>3</v>
      </c>
      <c r="M13" s="25" t="s">
        <v>326</v>
      </c>
      <c r="R13" t="s">
        <v>693</v>
      </c>
      <c r="S13" t="s">
        <v>714</v>
      </c>
      <c r="T13" s="68" t="s">
        <v>715</v>
      </c>
      <c r="U13">
        <v>2</v>
      </c>
    </row>
    <row r="14" spans="3:21" ht="27.6" x14ac:dyDescent="0.3">
      <c r="C14" s="26" t="s">
        <v>289</v>
      </c>
      <c r="D14" s="27" t="s">
        <v>363</v>
      </c>
      <c r="E14" s="17" t="s">
        <v>313</v>
      </c>
      <c r="F14" s="18" t="s">
        <v>287</v>
      </c>
      <c r="G14" s="32" t="s">
        <v>292</v>
      </c>
      <c r="H14" s="20" t="s">
        <v>288</v>
      </c>
      <c r="I14" s="21">
        <v>0.1</v>
      </c>
      <c r="J14" s="22">
        <v>0.95</v>
      </c>
      <c r="K14" s="23">
        <f t="shared" si="0"/>
        <v>3</v>
      </c>
      <c r="L14" s="24">
        <f t="shared" ref="L14:L26" si="2">K14+J14</f>
        <v>3.95</v>
      </c>
      <c r="M14" s="25" t="s">
        <v>327</v>
      </c>
      <c r="R14" t="s">
        <v>693</v>
      </c>
      <c r="S14" t="s">
        <v>309</v>
      </c>
      <c r="T14" s="68" t="s">
        <v>713</v>
      </c>
      <c r="U14">
        <v>1</v>
      </c>
    </row>
    <row r="15" spans="3:21" ht="27.6" x14ac:dyDescent="0.3">
      <c r="C15" s="26" t="s">
        <v>289</v>
      </c>
      <c r="D15" s="27" t="s">
        <v>364</v>
      </c>
      <c r="E15" s="17" t="s">
        <v>318</v>
      </c>
      <c r="F15" s="18" t="s">
        <v>287</v>
      </c>
      <c r="G15" s="32" t="s">
        <v>511</v>
      </c>
      <c r="H15" s="20" t="s">
        <v>288</v>
      </c>
      <c r="I15" s="21">
        <v>0.5</v>
      </c>
      <c r="J15" s="22">
        <v>4.05</v>
      </c>
      <c r="K15" s="23">
        <f t="shared" si="0"/>
        <v>15</v>
      </c>
      <c r="L15" s="24">
        <f t="shared" si="2"/>
        <v>19.05</v>
      </c>
      <c r="M15" s="25" t="s">
        <v>332</v>
      </c>
      <c r="R15" t="s">
        <v>693</v>
      </c>
      <c r="S15" t="s">
        <v>716</v>
      </c>
      <c r="T15" s="68" t="s">
        <v>713</v>
      </c>
      <c r="U15">
        <v>2</v>
      </c>
    </row>
    <row r="16" spans="3:21" ht="27.6" x14ac:dyDescent="0.3">
      <c r="C16" s="26" t="s">
        <v>295</v>
      </c>
      <c r="D16" s="171" t="s">
        <v>294</v>
      </c>
      <c r="E16" s="17" t="s">
        <v>319</v>
      </c>
      <c r="F16" s="18" t="s">
        <v>287</v>
      </c>
      <c r="G16" s="173" t="s">
        <v>511</v>
      </c>
      <c r="H16" s="20" t="s">
        <v>288</v>
      </c>
      <c r="I16" s="21">
        <v>0.5</v>
      </c>
      <c r="J16" s="22">
        <v>4.05</v>
      </c>
      <c r="K16" s="23">
        <f t="shared" si="0"/>
        <v>15</v>
      </c>
      <c r="L16" s="24">
        <f t="shared" si="2"/>
        <v>19.05</v>
      </c>
      <c r="M16" s="25" t="s">
        <v>333</v>
      </c>
      <c r="R16" t="s">
        <v>693</v>
      </c>
      <c r="S16" t="s">
        <v>719</v>
      </c>
      <c r="T16" s="68" t="s">
        <v>720</v>
      </c>
      <c r="U16">
        <v>3</v>
      </c>
    </row>
    <row r="17" spans="3:21" ht="27.6" x14ac:dyDescent="0.3">
      <c r="C17" s="170" t="s">
        <v>8</v>
      </c>
      <c r="D17" s="27" t="s">
        <v>369</v>
      </c>
      <c r="E17" s="17" t="s">
        <v>322</v>
      </c>
      <c r="F17" s="18" t="s">
        <v>287</v>
      </c>
      <c r="G17" s="173" t="s">
        <v>309</v>
      </c>
      <c r="H17" s="20" t="s">
        <v>288</v>
      </c>
      <c r="I17" s="21">
        <v>0.06</v>
      </c>
      <c r="J17" s="22">
        <v>5.95</v>
      </c>
      <c r="K17" s="23">
        <f t="shared" si="0"/>
        <v>1.7999999999999998</v>
      </c>
      <c r="L17" s="24">
        <f t="shared" si="2"/>
        <v>7.75</v>
      </c>
      <c r="M17" s="25" t="s">
        <v>336</v>
      </c>
      <c r="R17" t="s">
        <v>693</v>
      </c>
      <c r="S17" t="s">
        <v>416</v>
      </c>
      <c r="T17" s="68" t="s">
        <v>713</v>
      </c>
      <c r="U17">
        <v>1</v>
      </c>
    </row>
    <row r="18" spans="3:21" ht="27.6" x14ac:dyDescent="0.3">
      <c r="C18" s="168" t="s">
        <v>8</v>
      </c>
      <c r="D18" s="34" t="s">
        <v>370</v>
      </c>
      <c r="E18" s="17" t="s">
        <v>323</v>
      </c>
      <c r="F18" s="18" t="s">
        <v>287</v>
      </c>
      <c r="G18" s="19" t="s">
        <v>371</v>
      </c>
      <c r="H18" s="20" t="s">
        <v>288</v>
      </c>
      <c r="I18" s="21">
        <v>0.1</v>
      </c>
      <c r="J18" s="22">
        <v>0.47</v>
      </c>
      <c r="K18" s="23">
        <f t="shared" si="0"/>
        <v>3</v>
      </c>
      <c r="L18" s="24">
        <f t="shared" si="2"/>
        <v>3.4699999999999998</v>
      </c>
      <c r="M18" s="25" t="s">
        <v>337</v>
      </c>
      <c r="R18" t="s">
        <v>693</v>
      </c>
      <c r="S18" t="s">
        <v>721</v>
      </c>
      <c r="T18" s="68" t="s">
        <v>713</v>
      </c>
      <c r="U18">
        <v>2</v>
      </c>
    </row>
    <row r="19" spans="3:21" ht="27.6" x14ac:dyDescent="0.3">
      <c r="C19" s="168" t="s">
        <v>339</v>
      </c>
      <c r="D19" s="66" t="s">
        <v>370</v>
      </c>
      <c r="E19" s="17" t="s">
        <v>353</v>
      </c>
      <c r="F19" s="18" t="s">
        <v>287</v>
      </c>
      <c r="G19" s="19" t="s">
        <v>371</v>
      </c>
      <c r="H19" s="20" t="s">
        <v>288</v>
      </c>
      <c r="I19" s="21">
        <v>0.4</v>
      </c>
      <c r="J19" s="24">
        <v>0.95</v>
      </c>
      <c r="K19" s="23">
        <f t="shared" si="0"/>
        <v>12</v>
      </c>
      <c r="L19" s="24">
        <f t="shared" si="2"/>
        <v>12.95</v>
      </c>
      <c r="M19" s="25" t="s">
        <v>359</v>
      </c>
      <c r="R19" t="s">
        <v>693</v>
      </c>
      <c r="S19" t="s">
        <v>374</v>
      </c>
      <c r="T19" s="68" t="s">
        <v>713</v>
      </c>
      <c r="U19">
        <v>1</v>
      </c>
    </row>
    <row r="20" spans="3:21" ht="27.6" x14ac:dyDescent="0.3">
      <c r="C20" s="33" t="s">
        <v>340</v>
      </c>
      <c r="D20" s="172" t="s">
        <v>370</v>
      </c>
      <c r="E20" s="17" t="s">
        <v>413</v>
      </c>
      <c r="F20" s="35" t="s">
        <v>287</v>
      </c>
      <c r="G20" s="32" t="s">
        <v>371</v>
      </c>
      <c r="H20" s="20" t="s">
        <v>288</v>
      </c>
      <c r="I20" s="29">
        <v>0.5</v>
      </c>
      <c r="J20" s="174">
        <v>0.95</v>
      </c>
      <c r="K20" s="23">
        <f t="shared" si="0"/>
        <v>15</v>
      </c>
      <c r="L20" s="24">
        <f t="shared" si="2"/>
        <v>15.95</v>
      </c>
      <c r="M20" s="25" t="s">
        <v>414</v>
      </c>
    </row>
    <row r="21" spans="3:21" ht="27.6" x14ac:dyDescent="0.3">
      <c r="C21" s="169" t="s">
        <v>307</v>
      </c>
      <c r="D21" s="16" t="s">
        <v>308</v>
      </c>
      <c r="E21" s="17" t="s">
        <v>297</v>
      </c>
      <c r="F21" s="18" t="s">
        <v>338</v>
      </c>
      <c r="G21" s="19" t="s">
        <v>508</v>
      </c>
      <c r="H21" s="20" t="s">
        <v>288</v>
      </c>
      <c r="I21" s="21">
        <v>0.1</v>
      </c>
      <c r="J21" s="22">
        <v>1.5</v>
      </c>
      <c r="K21" s="23">
        <f t="shared" si="0"/>
        <v>3</v>
      </c>
      <c r="L21" s="24">
        <f t="shared" si="2"/>
        <v>4.5</v>
      </c>
      <c r="M21" s="25" t="s">
        <v>301</v>
      </c>
      <c r="T21"/>
    </row>
    <row r="22" spans="3:21" ht="27.6" x14ac:dyDescent="0.3">
      <c r="C22" s="169" t="s">
        <v>289</v>
      </c>
      <c r="D22" s="34" t="s">
        <v>365</v>
      </c>
      <c r="E22" s="17" t="s">
        <v>300</v>
      </c>
      <c r="F22" s="36" t="s">
        <v>338</v>
      </c>
      <c r="G22" s="32" t="s">
        <v>509</v>
      </c>
      <c r="H22" s="20" t="s">
        <v>288</v>
      </c>
      <c r="I22" s="37">
        <v>3</v>
      </c>
      <c r="J22" s="38">
        <v>6.2</v>
      </c>
      <c r="K22" s="23">
        <f t="shared" si="0"/>
        <v>90</v>
      </c>
      <c r="L22" s="24">
        <f t="shared" si="2"/>
        <v>96.2</v>
      </c>
      <c r="M22" s="25" t="s">
        <v>304</v>
      </c>
      <c r="T22"/>
    </row>
    <row r="23" spans="3:21" ht="27.6" x14ac:dyDescent="0.3">
      <c r="C23" s="169" t="s">
        <v>289</v>
      </c>
      <c r="D23" s="34" t="s">
        <v>366</v>
      </c>
      <c r="E23" s="17" t="s">
        <v>314</v>
      </c>
      <c r="F23" s="36" t="s">
        <v>338</v>
      </c>
      <c r="G23" s="32" t="s">
        <v>416</v>
      </c>
      <c r="H23" s="20" t="s">
        <v>288</v>
      </c>
      <c r="I23" s="37">
        <v>0.2</v>
      </c>
      <c r="J23" s="38">
        <v>9</v>
      </c>
      <c r="K23" s="23">
        <f t="shared" si="0"/>
        <v>6</v>
      </c>
      <c r="L23" s="24">
        <f t="shared" si="2"/>
        <v>15</v>
      </c>
      <c r="M23" s="25" t="s">
        <v>328</v>
      </c>
      <c r="T23"/>
    </row>
    <row r="24" spans="3:21" ht="27.6" x14ac:dyDescent="0.3">
      <c r="C24" s="169" t="s">
        <v>289</v>
      </c>
      <c r="D24" s="34" t="s">
        <v>356</v>
      </c>
      <c r="E24" s="17" t="s">
        <v>315</v>
      </c>
      <c r="F24" s="36" t="s">
        <v>338</v>
      </c>
      <c r="G24" s="32" t="s">
        <v>510</v>
      </c>
      <c r="H24" s="20" t="s">
        <v>288</v>
      </c>
      <c r="I24" s="37">
        <v>0.2</v>
      </c>
      <c r="J24" s="38">
        <v>14</v>
      </c>
      <c r="K24" s="23">
        <f t="shared" si="0"/>
        <v>6</v>
      </c>
      <c r="L24" s="24">
        <f t="shared" si="2"/>
        <v>20</v>
      </c>
      <c r="M24" s="25" t="s">
        <v>329</v>
      </c>
      <c r="T24"/>
    </row>
    <row r="25" spans="3:21" ht="27.6" x14ac:dyDescent="0.3">
      <c r="C25" s="169" t="s">
        <v>289</v>
      </c>
      <c r="D25" s="34" t="s">
        <v>367</v>
      </c>
      <c r="E25" s="17" t="s">
        <v>316</v>
      </c>
      <c r="F25" s="36" t="s">
        <v>338</v>
      </c>
      <c r="G25" s="32" t="s">
        <v>374</v>
      </c>
      <c r="H25" s="20" t="s">
        <v>288</v>
      </c>
      <c r="I25" s="37">
        <v>0.2</v>
      </c>
      <c r="J25" s="38">
        <v>18</v>
      </c>
      <c r="K25" s="23">
        <f t="shared" si="0"/>
        <v>6</v>
      </c>
      <c r="L25" s="24">
        <f t="shared" si="2"/>
        <v>24</v>
      </c>
      <c r="M25" s="25" t="s">
        <v>330</v>
      </c>
      <c r="T25"/>
    </row>
    <row r="26" spans="3:21" ht="28.2" thickBot="1" x14ac:dyDescent="0.35">
      <c r="C26" s="53" t="s">
        <v>289</v>
      </c>
      <c r="D26" s="54" t="s">
        <v>361</v>
      </c>
      <c r="E26" s="40" t="s">
        <v>317</v>
      </c>
      <c r="F26" s="40" t="s">
        <v>338</v>
      </c>
      <c r="G26" s="47" t="s">
        <v>292</v>
      </c>
      <c r="H26" s="42" t="s">
        <v>288</v>
      </c>
      <c r="I26" s="43">
        <v>0.2</v>
      </c>
      <c r="J26" s="44">
        <v>0.95</v>
      </c>
      <c r="K26" s="41">
        <f t="shared" si="0"/>
        <v>6</v>
      </c>
      <c r="L26" s="45">
        <f t="shared" si="2"/>
        <v>6.95</v>
      </c>
      <c r="M26" s="46" t="s">
        <v>331</v>
      </c>
      <c r="T26"/>
    </row>
    <row r="27" spans="3:21" ht="15" thickTop="1" x14ac:dyDescent="0.3"/>
    <row r="29" spans="3:21" ht="15" thickBot="1" x14ac:dyDescent="0.35">
      <c r="C29" s="183" t="s">
        <v>700</v>
      </c>
    </row>
    <row r="30" spans="3:21" ht="56.4" thickTop="1" thickBot="1" x14ac:dyDescent="0.35">
      <c r="C30" s="11" t="s">
        <v>280</v>
      </c>
      <c r="D30" s="12" t="s">
        <v>281</v>
      </c>
      <c r="E30" s="12" t="s">
        <v>282</v>
      </c>
      <c r="F30" s="12" t="s">
        <v>283</v>
      </c>
      <c r="G30" s="12" t="s">
        <v>290</v>
      </c>
      <c r="H30" s="13" t="s">
        <v>351</v>
      </c>
      <c r="I30" s="12" t="s">
        <v>284</v>
      </c>
      <c r="J30" s="13" t="s">
        <v>293</v>
      </c>
      <c r="K30" s="12" t="s">
        <v>372</v>
      </c>
      <c r="L30" s="13" t="s">
        <v>373</v>
      </c>
      <c r="M30" s="14" t="s">
        <v>285</v>
      </c>
    </row>
    <row r="31" spans="3:21" ht="28.2" thickTop="1" x14ac:dyDescent="0.3">
      <c r="C31" s="15" t="s">
        <v>496</v>
      </c>
      <c r="D31" s="34" t="s">
        <v>505</v>
      </c>
      <c r="E31" s="17" t="s">
        <v>488</v>
      </c>
      <c r="F31" s="18" t="s">
        <v>16</v>
      </c>
      <c r="G31" s="19" t="s">
        <v>292</v>
      </c>
      <c r="H31" s="20" t="s">
        <v>288</v>
      </c>
      <c r="I31" s="21">
        <v>0.05</v>
      </c>
      <c r="J31" s="22">
        <v>0.47</v>
      </c>
      <c r="K31" s="23">
        <f t="shared" ref="K31:K39" si="3">30*I31</f>
        <v>1.5</v>
      </c>
      <c r="L31" s="24">
        <f>K31+J31</f>
        <v>1.97</v>
      </c>
      <c r="M31" s="25" t="s">
        <v>506</v>
      </c>
      <c r="O31" t="s">
        <v>648</v>
      </c>
      <c r="P31" t="s">
        <v>704</v>
      </c>
      <c r="R31" t="s">
        <v>648</v>
      </c>
      <c r="S31" t="s">
        <v>292</v>
      </c>
      <c r="T31" s="68" t="s">
        <v>713</v>
      </c>
      <c r="U31">
        <v>1</v>
      </c>
    </row>
    <row r="32" spans="3:21" ht="27.6" x14ac:dyDescent="0.3">
      <c r="C32" s="15" t="s">
        <v>516</v>
      </c>
      <c r="D32" s="27" t="s">
        <v>519</v>
      </c>
      <c r="E32" s="17" t="s">
        <v>490</v>
      </c>
      <c r="F32" s="58" t="s">
        <v>16</v>
      </c>
      <c r="G32" s="31" t="s">
        <v>292</v>
      </c>
      <c r="H32" s="20" t="s">
        <v>288</v>
      </c>
      <c r="I32" s="23">
        <v>0.02</v>
      </c>
      <c r="J32" s="24">
        <v>0.47</v>
      </c>
      <c r="K32" s="23">
        <f t="shared" si="3"/>
        <v>0.6</v>
      </c>
      <c r="L32" s="24">
        <v>3</v>
      </c>
      <c r="M32" s="25" t="s">
        <v>518</v>
      </c>
      <c r="O32" t="s">
        <v>649</v>
      </c>
      <c r="P32" t="s">
        <v>702</v>
      </c>
      <c r="R32" t="s">
        <v>649</v>
      </c>
      <c r="S32" t="s">
        <v>292</v>
      </c>
      <c r="T32" s="68" t="s">
        <v>713</v>
      </c>
      <c r="U32">
        <v>2</v>
      </c>
    </row>
    <row r="33" spans="3:21" ht="27.6" x14ac:dyDescent="0.3">
      <c r="C33" s="26" t="s">
        <v>307</v>
      </c>
      <c r="D33" s="171" t="s">
        <v>482</v>
      </c>
      <c r="E33" s="17" t="s">
        <v>483</v>
      </c>
      <c r="F33" s="28" t="s">
        <v>286</v>
      </c>
      <c r="G33" s="19" t="s">
        <v>292</v>
      </c>
      <c r="H33" s="30" t="s">
        <v>288</v>
      </c>
      <c r="I33" s="23">
        <v>0.05</v>
      </c>
      <c r="J33" s="24">
        <v>0.47</v>
      </c>
      <c r="K33" s="23">
        <f t="shared" si="3"/>
        <v>1.5</v>
      </c>
      <c r="L33" s="24">
        <f>K33+J33</f>
        <v>1.97</v>
      </c>
      <c r="M33" s="25" t="s">
        <v>492</v>
      </c>
      <c r="O33" t="s">
        <v>650</v>
      </c>
      <c r="P33" s="10" t="s">
        <v>705</v>
      </c>
      <c r="R33" t="s">
        <v>650</v>
      </c>
      <c r="S33" t="s">
        <v>292</v>
      </c>
      <c r="T33" s="68" t="s">
        <v>713</v>
      </c>
      <c r="U33">
        <v>2</v>
      </c>
    </row>
    <row r="34" spans="3:21" ht="27.6" x14ac:dyDescent="0.3">
      <c r="C34" s="26" t="s">
        <v>496</v>
      </c>
      <c r="D34" s="27" t="s">
        <v>497</v>
      </c>
      <c r="E34" s="17" t="s">
        <v>485</v>
      </c>
      <c r="F34" s="18" t="s">
        <v>286</v>
      </c>
      <c r="G34" s="19" t="s">
        <v>292</v>
      </c>
      <c r="H34" s="20" t="s">
        <v>288</v>
      </c>
      <c r="I34" s="21">
        <v>0.12</v>
      </c>
      <c r="J34" s="22">
        <v>0.47</v>
      </c>
      <c r="K34" s="23">
        <f t="shared" si="3"/>
        <v>3.5999999999999996</v>
      </c>
      <c r="L34" s="24">
        <f>K34+J34</f>
        <v>4.0699999999999994</v>
      </c>
      <c r="M34" s="25" t="s">
        <v>501</v>
      </c>
      <c r="O34" t="s">
        <v>693</v>
      </c>
      <c r="P34" s="10" t="s">
        <v>706</v>
      </c>
      <c r="R34" t="s">
        <v>650</v>
      </c>
      <c r="S34" t="s">
        <v>499</v>
      </c>
      <c r="T34" s="68" t="s">
        <v>713</v>
      </c>
      <c r="U34">
        <v>1</v>
      </c>
    </row>
    <row r="35" spans="3:21" ht="27.6" x14ac:dyDescent="0.3">
      <c r="C35" s="26" t="s">
        <v>496</v>
      </c>
      <c r="D35" s="27" t="s">
        <v>498</v>
      </c>
      <c r="E35" s="17" t="s">
        <v>486</v>
      </c>
      <c r="F35" s="18" t="s">
        <v>286</v>
      </c>
      <c r="G35" s="173" t="s">
        <v>292</v>
      </c>
      <c r="H35" s="20" t="s">
        <v>288</v>
      </c>
      <c r="I35" s="21">
        <v>0.1</v>
      </c>
      <c r="J35" s="22">
        <v>0.47</v>
      </c>
      <c r="K35" s="23">
        <f t="shared" si="3"/>
        <v>3</v>
      </c>
      <c r="L35" s="24">
        <f>K35+J35</f>
        <v>3.4699999999999998</v>
      </c>
      <c r="M35" s="25" t="s">
        <v>502</v>
      </c>
      <c r="R35" t="s">
        <v>650</v>
      </c>
      <c r="S35" t="s">
        <v>1001</v>
      </c>
      <c r="T35" s="68" t="s">
        <v>715</v>
      </c>
      <c r="U35">
        <v>0.5</v>
      </c>
    </row>
    <row r="36" spans="3:21" ht="27.6" x14ac:dyDescent="0.3">
      <c r="C36" s="26" t="s">
        <v>307</v>
      </c>
      <c r="D36" s="27" t="s">
        <v>481</v>
      </c>
      <c r="E36" s="17" t="s">
        <v>484</v>
      </c>
      <c r="F36" s="18" t="s">
        <v>287</v>
      </c>
      <c r="G36" s="32" t="s">
        <v>499</v>
      </c>
      <c r="H36" s="20" t="s">
        <v>288</v>
      </c>
      <c r="I36" s="21">
        <v>0.08</v>
      </c>
      <c r="J36" s="22">
        <v>1.5</v>
      </c>
      <c r="K36" s="23">
        <f t="shared" si="3"/>
        <v>2.4</v>
      </c>
      <c r="L36" s="24">
        <f>K36+J36</f>
        <v>3.9</v>
      </c>
      <c r="M36" s="25" t="s">
        <v>500</v>
      </c>
    </row>
    <row r="37" spans="3:21" ht="27.6" x14ac:dyDescent="0.3">
      <c r="C37" s="26" t="s">
        <v>496</v>
      </c>
      <c r="D37" s="27" t="s">
        <v>504</v>
      </c>
      <c r="E37" s="17" t="s">
        <v>487</v>
      </c>
      <c r="F37" s="18" t="s">
        <v>287</v>
      </c>
      <c r="G37" s="32" t="s">
        <v>999</v>
      </c>
      <c r="H37" s="20" t="s">
        <v>288</v>
      </c>
      <c r="I37" s="21">
        <v>0.2</v>
      </c>
      <c r="J37" s="22">
        <v>3.5</v>
      </c>
      <c r="K37" s="23">
        <f t="shared" si="3"/>
        <v>6</v>
      </c>
      <c r="L37" s="24">
        <f>K37+J37</f>
        <v>9.5</v>
      </c>
      <c r="M37" s="25" t="s">
        <v>503</v>
      </c>
      <c r="R37" t="s">
        <v>693</v>
      </c>
      <c r="S37" t="s">
        <v>292</v>
      </c>
      <c r="T37" s="68" t="s">
        <v>713</v>
      </c>
      <c r="U37">
        <v>3</v>
      </c>
    </row>
    <row r="38" spans="3:21" ht="27.6" x14ac:dyDescent="0.3">
      <c r="C38" s="65" t="s">
        <v>496</v>
      </c>
      <c r="D38" s="66" t="s">
        <v>507</v>
      </c>
      <c r="E38" s="17" t="s">
        <v>489</v>
      </c>
      <c r="F38" s="36" t="s">
        <v>338</v>
      </c>
      <c r="G38" s="32" t="s">
        <v>514</v>
      </c>
      <c r="H38" s="20" t="s">
        <v>288</v>
      </c>
      <c r="I38" s="21">
        <v>3</v>
      </c>
      <c r="J38" s="22">
        <v>8.5</v>
      </c>
      <c r="K38" s="23">
        <f t="shared" si="3"/>
        <v>90</v>
      </c>
      <c r="L38" s="24">
        <v>3</v>
      </c>
      <c r="M38" s="67" t="s">
        <v>515</v>
      </c>
      <c r="R38" t="s">
        <v>693</v>
      </c>
      <c r="S38" t="s">
        <v>499</v>
      </c>
      <c r="T38" s="68" t="s">
        <v>713</v>
      </c>
      <c r="U38">
        <v>1</v>
      </c>
    </row>
    <row r="39" spans="3:21" ht="28.2" thickBot="1" x14ac:dyDescent="0.35">
      <c r="C39" s="53" t="s">
        <v>516</v>
      </c>
      <c r="D39" s="39" t="s">
        <v>517</v>
      </c>
      <c r="E39" s="17" t="s">
        <v>491</v>
      </c>
      <c r="F39" s="40" t="s">
        <v>338</v>
      </c>
      <c r="G39" s="47" t="s">
        <v>508</v>
      </c>
      <c r="H39" s="42" t="s">
        <v>288</v>
      </c>
      <c r="I39" s="43">
        <v>0.1</v>
      </c>
      <c r="J39" s="44">
        <v>0.5</v>
      </c>
      <c r="K39" s="41">
        <f t="shared" si="3"/>
        <v>3</v>
      </c>
      <c r="L39" s="45">
        <f>K39+J39</f>
        <v>3.5</v>
      </c>
      <c r="M39" s="46" t="s">
        <v>520</v>
      </c>
      <c r="R39" t="s">
        <v>693</v>
      </c>
      <c r="S39" t="s">
        <v>1001</v>
      </c>
      <c r="T39" s="68" t="s">
        <v>715</v>
      </c>
      <c r="U39">
        <v>0.5</v>
      </c>
    </row>
    <row r="40" spans="3:21" ht="15" thickTop="1" x14ac:dyDescent="0.3">
      <c r="R40" t="s">
        <v>693</v>
      </c>
      <c r="S40" t="s">
        <v>722</v>
      </c>
      <c r="T40" s="68" t="s">
        <v>723</v>
      </c>
      <c r="U40">
        <v>1</v>
      </c>
    </row>
    <row r="41" spans="3:21" x14ac:dyDescent="0.3">
      <c r="R41" t="s">
        <v>693</v>
      </c>
      <c r="S41" t="s">
        <v>719</v>
      </c>
      <c r="T41" s="68" t="s">
        <v>720</v>
      </c>
      <c r="U41">
        <v>3</v>
      </c>
    </row>
  </sheetData>
  <autoFilter ref="C30:M39" xr:uid="{3306F34C-91E8-4F00-8AF0-67E8D3156D09}"/>
  <phoneticPr fontId="2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541E1-A930-461F-BCF3-FB2728E92E8E}">
  <sheetPr codeName="Hoja51"/>
  <dimension ref="C1:Q89"/>
  <sheetViews>
    <sheetView showGridLines="0" topLeftCell="C52" zoomScale="115" zoomScaleNormal="115" workbookViewId="0">
      <selection activeCell="L64" sqref="L64"/>
    </sheetView>
  </sheetViews>
  <sheetFormatPr baseColWidth="10" defaultRowHeight="14.4" x14ac:dyDescent="0.3"/>
  <cols>
    <col min="1" max="1" width="11.5546875" customWidth="1"/>
    <col min="2" max="2" width="0.5546875" customWidth="1"/>
    <col min="3" max="3" width="11.5546875" style="9"/>
    <col min="4" max="4" width="23.5546875" customWidth="1"/>
    <col min="5" max="5" width="9.109375" style="9" bestFit="1" customWidth="1"/>
    <col min="6" max="6" width="7.109375" style="9" bestFit="1" customWidth="1"/>
    <col min="7" max="7" width="11.5546875" style="9"/>
    <col min="8" max="8" width="13.21875" style="9" customWidth="1"/>
    <col min="9" max="9" width="13.77734375" style="9" customWidth="1"/>
    <col min="10" max="10" width="9.44140625" style="9" customWidth="1"/>
    <col min="11" max="12" width="11.5546875" style="9"/>
    <col min="13" max="13" width="14.5546875" style="9" customWidth="1"/>
    <col min="14" max="14" width="17.77734375" style="9" customWidth="1"/>
    <col min="15" max="15" width="0.5546875" customWidth="1"/>
  </cols>
  <sheetData>
    <row r="1" spans="3:17" ht="16.8" customHeight="1" x14ac:dyDescent="0.3"/>
    <row r="2" spans="3:17" ht="1.8" customHeight="1" thickBot="1" x14ac:dyDescent="0.35"/>
    <row r="3" spans="3:17" ht="42.6" thickTop="1" thickBot="1" x14ac:dyDescent="0.35">
      <c r="C3" s="11" t="s">
        <v>280</v>
      </c>
      <c r="D3" s="12" t="s">
        <v>341</v>
      </c>
      <c r="E3" s="12" t="s">
        <v>282</v>
      </c>
      <c r="F3" s="12" t="s">
        <v>283</v>
      </c>
      <c r="G3" s="13" t="s">
        <v>342</v>
      </c>
      <c r="H3" s="12" t="s">
        <v>351</v>
      </c>
      <c r="I3" s="13" t="s">
        <v>390</v>
      </c>
      <c r="J3" s="12" t="s">
        <v>372</v>
      </c>
      <c r="K3" s="12" t="s">
        <v>343</v>
      </c>
      <c r="L3" s="12" t="s">
        <v>344</v>
      </c>
      <c r="M3" s="12" t="s">
        <v>345</v>
      </c>
      <c r="N3" s="60" t="s">
        <v>471</v>
      </c>
    </row>
    <row r="4" spans="3:17" ht="42" thickTop="1" x14ac:dyDescent="0.3">
      <c r="C4" s="48" t="s">
        <v>389</v>
      </c>
      <c r="D4" s="52" t="s">
        <v>388</v>
      </c>
      <c r="E4" s="49" t="s">
        <v>375</v>
      </c>
      <c r="F4" s="49" t="s">
        <v>17</v>
      </c>
      <c r="G4" s="49" t="s">
        <v>387</v>
      </c>
      <c r="H4" s="50" t="s">
        <v>288</v>
      </c>
      <c r="I4" s="49">
        <v>0.01</v>
      </c>
      <c r="J4" s="37">
        <f t="shared" ref="J4:J35" si="0">I4*30</f>
        <v>0.3</v>
      </c>
      <c r="K4" s="37" t="s">
        <v>18</v>
      </c>
      <c r="L4" s="51" t="s">
        <v>348</v>
      </c>
      <c r="M4" s="37" t="s">
        <v>349</v>
      </c>
      <c r="N4" s="61" t="s">
        <v>381</v>
      </c>
      <c r="P4" s="225" t="s">
        <v>651</v>
      </c>
      <c r="Q4" s="226" t="s">
        <v>736</v>
      </c>
    </row>
    <row r="5" spans="3:17" ht="41.4" x14ac:dyDescent="0.3">
      <c r="C5" s="48" t="s">
        <v>389</v>
      </c>
      <c r="D5" s="52" t="s">
        <v>391</v>
      </c>
      <c r="E5" s="49" t="s">
        <v>376</v>
      </c>
      <c r="F5" s="49" t="s">
        <v>17</v>
      </c>
      <c r="G5" s="49" t="s">
        <v>387</v>
      </c>
      <c r="H5" s="50" t="s">
        <v>288</v>
      </c>
      <c r="I5" s="49">
        <v>0.01</v>
      </c>
      <c r="J5" s="37">
        <f t="shared" si="0"/>
        <v>0.3</v>
      </c>
      <c r="K5" s="37" t="s">
        <v>18</v>
      </c>
      <c r="L5" s="51" t="s">
        <v>348</v>
      </c>
      <c r="M5" s="37" t="s">
        <v>349</v>
      </c>
      <c r="N5" s="61" t="s">
        <v>382</v>
      </c>
      <c r="P5" t="s">
        <v>648</v>
      </c>
      <c r="Q5" t="s">
        <v>737</v>
      </c>
    </row>
    <row r="6" spans="3:17" ht="41.4" x14ac:dyDescent="0.3">
      <c r="C6" s="48" t="s">
        <v>469</v>
      </c>
      <c r="D6" s="52" t="s">
        <v>475</v>
      </c>
      <c r="E6" s="49" t="s">
        <v>378</v>
      </c>
      <c r="F6" s="49" t="s">
        <v>17</v>
      </c>
      <c r="G6" s="49" t="s">
        <v>350</v>
      </c>
      <c r="H6" s="50" t="s">
        <v>288</v>
      </c>
      <c r="I6" s="49">
        <v>0.01</v>
      </c>
      <c r="J6" s="37">
        <f t="shared" si="0"/>
        <v>0.3</v>
      </c>
      <c r="K6" s="37" t="s">
        <v>18</v>
      </c>
      <c r="L6" s="51" t="s">
        <v>348</v>
      </c>
      <c r="M6" s="37" t="s">
        <v>349</v>
      </c>
      <c r="N6" s="61" t="s">
        <v>384</v>
      </c>
      <c r="P6" t="s">
        <v>649</v>
      </c>
      <c r="Q6" t="s">
        <v>738</v>
      </c>
    </row>
    <row r="7" spans="3:17" ht="55.2" x14ac:dyDescent="0.3">
      <c r="C7" s="48" t="s">
        <v>469</v>
      </c>
      <c r="D7" s="52" t="s">
        <v>394</v>
      </c>
      <c r="E7" s="49" t="s">
        <v>380</v>
      </c>
      <c r="F7" s="49" t="s">
        <v>17</v>
      </c>
      <c r="G7" s="49" t="s">
        <v>350</v>
      </c>
      <c r="H7" s="50" t="s">
        <v>288</v>
      </c>
      <c r="I7" s="49">
        <v>0.01</v>
      </c>
      <c r="J7" s="37">
        <f t="shared" si="0"/>
        <v>0.3</v>
      </c>
      <c r="K7" s="37" t="s">
        <v>18</v>
      </c>
      <c r="L7" s="51" t="s">
        <v>348</v>
      </c>
      <c r="M7" s="21" t="s">
        <v>349</v>
      </c>
      <c r="N7" s="61" t="s">
        <v>386</v>
      </c>
    </row>
    <row r="8" spans="3:17" ht="41.4" x14ac:dyDescent="0.3">
      <c r="C8" s="48" t="s">
        <v>469</v>
      </c>
      <c r="D8" s="52" t="s">
        <v>396</v>
      </c>
      <c r="E8" s="49" t="s">
        <v>399</v>
      </c>
      <c r="F8" s="49" t="s">
        <v>17</v>
      </c>
      <c r="G8" s="49" t="s">
        <v>350</v>
      </c>
      <c r="H8" s="50" t="s">
        <v>288</v>
      </c>
      <c r="I8" s="49">
        <v>0.01</v>
      </c>
      <c r="J8" s="37">
        <f t="shared" si="0"/>
        <v>0.3</v>
      </c>
      <c r="K8" s="37" t="s">
        <v>18</v>
      </c>
      <c r="L8" s="51" t="s">
        <v>348</v>
      </c>
      <c r="M8" s="37" t="s">
        <v>349</v>
      </c>
      <c r="N8" s="61" t="s">
        <v>405</v>
      </c>
    </row>
    <row r="9" spans="3:17" ht="41.4" x14ac:dyDescent="0.3">
      <c r="C9" s="59" t="s">
        <v>307</v>
      </c>
      <c r="D9" s="52" t="s">
        <v>476</v>
      </c>
      <c r="E9" s="49" t="s">
        <v>400</v>
      </c>
      <c r="F9" s="49" t="s">
        <v>17</v>
      </c>
      <c r="G9" s="49" t="s">
        <v>350</v>
      </c>
      <c r="H9" s="50" t="s">
        <v>288</v>
      </c>
      <c r="I9" s="49">
        <v>0.01</v>
      </c>
      <c r="J9" s="37">
        <f t="shared" si="0"/>
        <v>0.3</v>
      </c>
      <c r="K9" s="37" t="s">
        <v>18</v>
      </c>
      <c r="L9" s="51" t="s">
        <v>348</v>
      </c>
      <c r="M9" s="37" t="s">
        <v>349</v>
      </c>
      <c r="N9" s="62" t="s">
        <v>406</v>
      </c>
    </row>
    <row r="10" spans="3:17" ht="41.4" x14ac:dyDescent="0.3">
      <c r="C10" s="59" t="s">
        <v>307</v>
      </c>
      <c r="D10" s="52" t="s">
        <v>477</v>
      </c>
      <c r="E10" s="49" t="s">
        <v>401</v>
      </c>
      <c r="F10" s="49" t="s">
        <v>17</v>
      </c>
      <c r="G10" s="49" t="s">
        <v>350</v>
      </c>
      <c r="H10" s="50" t="s">
        <v>288</v>
      </c>
      <c r="I10" s="49">
        <v>0.01</v>
      </c>
      <c r="J10" s="37">
        <f t="shared" si="0"/>
        <v>0.3</v>
      </c>
      <c r="K10" s="37" t="s">
        <v>18</v>
      </c>
      <c r="L10" s="51" t="s">
        <v>348</v>
      </c>
      <c r="M10" s="37" t="s">
        <v>349</v>
      </c>
      <c r="N10" s="61" t="s">
        <v>407</v>
      </c>
    </row>
    <row r="11" spans="3:17" ht="41.4" x14ac:dyDescent="0.3">
      <c r="C11" s="48" t="s">
        <v>8</v>
      </c>
      <c r="D11" s="52" t="s">
        <v>425</v>
      </c>
      <c r="E11" s="49" t="s">
        <v>418</v>
      </c>
      <c r="F11" s="49" t="s">
        <v>17</v>
      </c>
      <c r="G11" s="49" t="s">
        <v>350</v>
      </c>
      <c r="H11" s="50" t="s">
        <v>288</v>
      </c>
      <c r="I11" s="49">
        <v>0.01</v>
      </c>
      <c r="J11" s="37">
        <f t="shared" si="0"/>
        <v>0.3</v>
      </c>
      <c r="K11" s="37" t="s">
        <v>18</v>
      </c>
      <c r="L11" s="51" t="s">
        <v>348</v>
      </c>
      <c r="M11" s="37" t="s">
        <v>349</v>
      </c>
      <c r="N11" s="61" t="s">
        <v>409</v>
      </c>
    </row>
    <row r="12" spans="3:17" ht="55.2" x14ac:dyDescent="0.3">
      <c r="C12" s="48" t="s">
        <v>8</v>
      </c>
      <c r="D12" s="52" t="s">
        <v>426</v>
      </c>
      <c r="E12" s="49" t="s">
        <v>419</v>
      </c>
      <c r="F12" s="49" t="s">
        <v>17</v>
      </c>
      <c r="G12" s="49" t="s">
        <v>350</v>
      </c>
      <c r="H12" s="50" t="s">
        <v>288</v>
      </c>
      <c r="I12" s="49">
        <v>0.01</v>
      </c>
      <c r="J12" s="37">
        <f t="shared" si="0"/>
        <v>0.3</v>
      </c>
      <c r="K12" s="37" t="s">
        <v>18</v>
      </c>
      <c r="L12" s="51" t="s">
        <v>348</v>
      </c>
      <c r="M12" s="37" t="s">
        <v>349</v>
      </c>
      <c r="N12" s="61" t="s">
        <v>410</v>
      </c>
    </row>
    <row r="13" spans="3:17" ht="41.4" x14ac:dyDescent="0.3">
      <c r="C13" s="48" t="s">
        <v>8</v>
      </c>
      <c r="D13" s="52" t="s">
        <v>478</v>
      </c>
      <c r="E13" s="49" t="s">
        <v>420</v>
      </c>
      <c r="F13" s="49" t="s">
        <v>17</v>
      </c>
      <c r="G13" s="49" t="s">
        <v>350</v>
      </c>
      <c r="H13" s="50" t="s">
        <v>288</v>
      </c>
      <c r="I13" s="49">
        <v>0.01</v>
      </c>
      <c r="J13" s="37">
        <f t="shared" si="0"/>
        <v>0.3</v>
      </c>
      <c r="K13" s="37" t="s">
        <v>18</v>
      </c>
      <c r="L13" s="51" t="s">
        <v>348</v>
      </c>
      <c r="M13" s="21" t="s">
        <v>349</v>
      </c>
      <c r="N13" s="62" t="s">
        <v>411</v>
      </c>
    </row>
    <row r="14" spans="3:17" ht="41.4" x14ac:dyDescent="0.3">
      <c r="C14" s="59" t="s">
        <v>289</v>
      </c>
      <c r="D14" s="52" t="s">
        <v>432</v>
      </c>
      <c r="E14" s="49" t="s">
        <v>421</v>
      </c>
      <c r="F14" s="49" t="s">
        <v>17</v>
      </c>
      <c r="G14" s="49" t="s">
        <v>350</v>
      </c>
      <c r="H14" s="50" t="s">
        <v>288</v>
      </c>
      <c r="I14" s="49">
        <v>0.01</v>
      </c>
      <c r="J14" s="37">
        <f t="shared" si="0"/>
        <v>0.3</v>
      </c>
      <c r="K14" s="37" t="s">
        <v>18</v>
      </c>
      <c r="L14" s="51" t="s">
        <v>348</v>
      </c>
      <c r="M14" s="37" t="s">
        <v>349</v>
      </c>
      <c r="N14" s="61" t="s">
        <v>412</v>
      </c>
    </row>
    <row r="15" spans="3:17" ht="41.4" x14ac:dyDescent="0.3">
      <c r="C15" s="48" t="s">
        <v>339</v>
      </c>
      <c r="D15" s="52" t="s">
        <v>561</v>
      </c>
      <c r="E15" s="49" t="s">
        <v>428</v>
      </c>
      <c r="F15" s="49" t="s">
        <v>17</v>
      </c>
      <c r="G15" s="49" t="s">
        <v>350</v>
      </c>
      <c r="H15" s="50" t="s">
        <v>288</v>
      </c>
      <c r="I15" s="49">
        <v>0.01</v>
      </c>
      <c r="J15" s="37">
        <f t="shared" si="0"/>
        <v>0.3</v>
      </c>
      <c r="K15" s="37" t="s">
        <v>18</v>
      </c>
      <c r="L15" s="51" t="s">
        <v>348</v>
      </c>
      <c r="M15" s="37" t="s">
        <v>349</v>
      </c>
      <c r="N15" s="61" t="s">
        <v>455</v>
      </c>
    </row>
    <row r="16" spans="3:17" ht="41.4" x14ac:dyDescent="0.3">
      <c r="C16" s="48" t="s">
        <v>339</v>
      </c>
      <c r="D16" s="52" t="s">
        <v>435</v>
      </c>
      <c r="E16" s="49" t="s">
        <v>429</v>
      </c>
      <c r="F16" s="49" t="s">
        <v>17</v>
      </c>
      <c r="G16" s="49" t="s">
        <v>350</v>
      </c>
      <c r="H16" s="50" t="s">
        <v>288</v>
      </c>
      <c r="I16" s="49">
        <v>0.01</v>
      </c>
      <c r="J16" s="37">
        <f t="shared" si="0"/>
        <v>0.3</v>
      </c>
      <c r="K16" s="37" t="s">
        <v>18</v>
      </c>
      <c r="L16" s="51" t="s">
        <v>348</v>
      </c>
      <c r="M16" s="37" t="s">
        <v>349</v>
      </c>
      <c r="N16" s="61" t="s">
        <v>456</v>
      </c>
    </row>
    <row r="17" spans="3:14" ht="41.4" x14ac:dyDescent="0.3">
      <c r="C17" s="59" t="s">
        <v>340</v>
      </c>
      <c r="D17" s="52" t="s">
        <v>444</v>
      </c>
      <c r="E17" s="49" t="s">
        <v>436</v>
      </c>
      <c r="F17" s="49" t="s">
        <v>17</v>
      </c>
      <c r="G17" s="49" t="s">
        <v>350</v>
      </c>
      <c r="H17" s="50" t="s">
        <v>288</v>
      </c>
      <c r="I17" s="49">
        <v>0.01</v>
      </c>
      <c r="J17" s="37">
        <f t="shared" si="0"/>
        <v>0.3</v>
      </c>
      <c r="K17" s="37" t="s">
        <v>18</v>
      </c>
      <c r="L17" s="51" t="s">
        <v>348</v>
      </c>
      <c r="M17" s="37" t="s">
        <v>349</v>
      </c>
      <c r="N17" s="61" t="s">
        <v>459</v>
      </c>
    </row>
    <row r="18" spans="3:14" ht="41.4" x14ac:dyDescent="0.3">
      <c r="C18" s="59" t="s">
        <v>340</v>
      </c>
      <c r="D18" s="52" t="s">
        <v>448</v>
      </c>
      <c r="E18" s="49" t="s">
        <v>440</v>
      </c>
      <c r="F18" s="49" t="s">
        <v>17</v>
      </c>
      <c r="G18" s="49" t="s">
        <v>350</v>
      </c>
      <c r="H18" s="50" t="s">
        <v>288</v>
      </c>
      <c r="I18" s="49">
        <v>0.01</v>
      </c>
      <c r="J18" s="37">
        <f t="shared" si="0"/>
        <v>0.3</v>
      </c>
      <c r="K18" s="37" t="s">
        <v>18</v>
      </c>
      <c r="L18" s="51" t="s">
        <v>348</v>
      </c>
      <c r="M18" s="37" t="s">
        <v>349</v>
      </c>
      <c r="N18" s="61" t="s">
        <v>463</v>
      </c>
    </row>
    <row r="19" spans="3:14" ht="27.6" x14ac:dyDescent="0.3">
      <c r="C19" s="48" t="s">
        <v>469</v>
      </c>
      <c r="D19" s="52" t="s">
        <v>470</v>
      </c>
      <c r="E19" s="49" t="s">
        <v>377</v>
      </c>
      <c r="F19" s="49" t="s">
        <v>16</v>
      </c>
      <c r="G19" s="49" t="s">
        <v>468</v>
      </c>
      <c r="H19" s="50" t="s">
        <v>288</v>
      </c>
      <c r="I19" s="49">
        <v>0.04</v>
      </c>
      <c r="J19" s="37">
        <f t="shared" si="0"/>
        <v>1.2</v>
      </c>
      <c r="K19" s="37" t="s">
        <v>512</v>
      </c>
      <c r="L19" s="51" t="s">
        <v>402</v>
      </c>
      <c r="M19" s="37" t="s">
        <v>346</v>
      </c>
      <c r="N19" s="62" t="s">
        <v>383</v>
      </c>
    </row>
    <row r="20" spans="3:14" ht="41.4" x14ac:dyDescent="0.3">
      <c r="C20" s="48" t="s">
        <v>469</v>
      </c>
      <c r="D20" s="52" t="s">
        <v>393</v>
      </c>
      <c r="E20" s="49" t="s">
        <v>379</v>
      </c>
      <c r="F20" s="49" t="s">
        <v>16</v>
      </c>
      <c r="G20" s="49" t="s">
        <v>350</v>
      </c>
      <c r="H20" s="50" t="s">
        <v>288</v>
      </c>
      <c r="I20" s="49">
        <v>0.01</v>
      </c>
      <c r="J20" s="37">
        <f t="shared" si="0"/>
        <v>0.3</v>
      </c>
      <c r="K20" s="37" t="s">
        <v>18</v>
      </c>
      <c r="L20" s="51" t="s">
        <v>348</v>
      </c>
      <c r="M20" s="37" t="s">
        <v>349</v>
      </c>
      <c r="N20" s="61" t="s">
        <v>385</v>
      </c>
    </row>
    <row r="21" spans="3:14" ht="41.4" x14ac:dyDescent="0.3">
      <c r="C21" s="48" t="s">
        <v>469</v>
      </c>
      <c r="D21" s="52" t="s">
        <v>392</v>
      </c>
      <c r="E21" s="49" t="s">
        <v>397</v>
      </c>
      <c r="F21" s="49" t="s">
        <v>16</v>
      </c>
      <c r="G21" s="49" t="s">
        <v>350</v>
      </c>
      <c r="H21" s="50" t="s">
        <v>288</v>
      </c>
      <c r="I21" s="49">
        <v>0.01</v>
      </c>
      <c r="J21" s="37">
        <f t="shared" si="0"/>
        <v>0.3</v>
      </c>
      <c r="K21" s="37" t="s">
        <v>18</v>
      </c>
      <c r="L21" s="51" t="s">
        <v>348</v>
      </c>
      <c r="M21" s="21" t="s">
        <v>349</v>
      </c>
      <c r="N21" s="61" t="s">
        <v>403</v>
      </c>
    </row>
    <row r="22" spans="3:14" ht="41.4" x14ac:dyDescent="0.3">
      <c r="C22" s="48" t="s">
        <v>469</v>
      </c>
      <c r="D22" s="52" t="s">
        <v>395</v>
      </c>
      <c r="E22" s="49" t="s">
        <v>398</v>
      </c>
      <c r="F22" s="49" t="s">
        <v>16</v>
      </c>
      <c r="G22" s="49" t="s">
        <v>350</v>
      </c>
      <c r="H22" s="50" t="s">
        <v>288</v>
      </c>
      <c r="I22" s="49">
        <v>0.01</v>
      </c>
      <c r="J22" s="37">
        <f t="shared" si="0"/>
        <v>0.3</v>
      </c>
      <c r="K22" s="37" t="s">
        <v>18</v>
      </c>
      <c r="L22" s="51" t="s">
        <v>348</v>
      </c>
      <c r="M22" s="37" t="s">
        <v>349</v>
      </c>
      <c r="N22" s="61" t="s">
        <v>404</v>
      </c>
    </row>
    <row r="23" spans="3:14" ht="27.6" x14ac:dyDescent="0.3">
      <c r="C23" s="59" t="s">
        <v>307</v>
      </c>
      <c r="D23" s="52" t="s">
        <v>474</v>
      </c>
      <c r="E23" s="49" t="s">
        <v>417</v>
      </c>
      <c r="F23" s="49" t="s">
        <v>16</v>
      </c>
      <c r="G23" s="49" t="s">
        <v>468</v>
      </c>
      <c r="H23" s="50" t="s">
        <v>288</v>
      </c>
      <c r="I23" s="49">
        <v>0.04</v>
      </c>
      <c r="J23" s="37">
        <f t="shared" si="0"/>
        <v>1.2</v>
      </c>
      <c r="K23" s="37" t="s">
        <v>513</v>
      </c>
      <c r="L23" s="51" t="s">
        <v>424</v>
      </c>
      <c r="M23" s="37" t="s">
        <v>346</v>
      </c>
      <c r="N23" s="61" t="s">
        <v>408</v>
      </c>
    </row>
    <row r="24" spans="3:14" ht="41.4" x14ac:dyDescent="0.3">
      <c r="C24" s="59" t="s">
        <v>289</v>
      </c>
      <c r="D24" s="52" t="s">
        <v>445</v>
      </c>
      <c r="E24" s="49" t="s">
        <v>427</v>
      </c>
      <c r="F24" s="49" t="s">
        <v>16</v>
      </c>
      <c r="G24" s="49" t="s">
        <v>347</v>
      </c>
      <c r="H24" s="50" t="s">
        <v>288</v>
      </c>
      <c r="I24" s="49">
        <v>0.02</v>
      </c>
      <c r="J24" s="37">
        <f t="shared" si="0"/>
        <v>0.6</v>
      </c>
      <c r="K24" s="37" t="s">
        <v>18</v>
      </c>
      <c r="L24" s="51" t="s">
        <v>348</v>
      </c>
      <c r="M24" s="37" t="s">
        <v>349</v>
      </c>
      <c r="N24" s="62" t="s">
        <v>454</v>
      </c>
    </row>
    <row r="25" spans="3:14" ht="41.4" x14ac:dyDescent="0.3">
      <c r="C25" s="48" t="s">
        <v>339</v>
      </c>
      <c r="D25" s="52" t="s">
        <v>473</v>
      </c>
      <c r="E25" s="49" t="s">
        <v>430</v>
      </c>
      <c r="F25" s="49" t="s">
        <v>16</v>
      </c>
      <c r="G25" s="49" t="s">
        <v>350</v>
      </c>
      <c r="H25" s="50" t="s">
        <v>288</v>
      </c>
      <c r="I25" s="49">
        <v>0.01</v>
      </c>
      <c r="J25" s="37">
        <f t="shared" si="0"/>
        <v>0.3</v>
      </c>
      <c r="K25" s="37" t="s">
        <v>18</v>
      </c>
      <c r="L25" s="51" t="s">
        <v>348</v>
      </c>
      <c r="M25" s="37" t="s">
        <v>349</v>
      </c>
      <c r="N25" s="61" t="s">
        <v>457</v>
      </c>
    </row>
    <row r="26" spans="3:14" ht="27.6" x14ac:dyDescent="0.3">
      <c r="C26" s="48" t="s">
        <v>339</v>
      </c>
      <c r="D26" s="52" t="s">
        <v>474</v>
      </c>
      <c r="E26" s="49" t="s">
        <v>431</v>
      </c>
      <c r="F26" s="49" t="s">
        <v>16</v>
      </c>
      <c r="G26" s="49" t="s">
        <v>468</v>
      </c>
      <c r="H26" s="50" t="s">
        <v>288</v>
      </c>
      <c r="I26" s="49">
        <v>0.04</v>
      </c>
      <c r="J26" s="37">
        <f t="shared" si="0"/>
        <v>1.2</v>
      </c>
      <c r="K26" s="37" t="s">
        <v>513</v>
      </c>
      <c r="L26" s="51" t="s">
        <v>424</v>
      </c>
      <c r="M26" s="37" t="s">
        <v>346</v>
      </c>
      <c r="N26" s="61" t="s">
        <v>458</v>
      </c>
    </row>
    <row r="27" spans="3:14" ht="41.4" x14ac:dyDescent="0.3">
      <c r="C27" s="59" t="s">
        <v>340</v>
      </c>
      <c r="D27" s="52" t="s">
        <v>472</v>
      </c>
      <c r="E27" s="49" t="s">
        <v>437</v>
      </c>
      <c r="F27" s="49" t="s">
        <v>16</v>
      </c>
      <c r="G27" s="49" t="s">
        <v>350</v>
      </c>
      <c r="H27" s="50" t="s">
        <v>288</v>
      </c>
      <c r="I27" s="49">
        <v>0.01</v>
      </c>
      <c r="J27" s="37">
        <f t="shared" si="0"/>
        <v>0.3</v>
      </c>
      <c r="K27" s="37" t="s">
        <v>18</v>
      </c>
      <c r="L27" s="51" t="s">
        <v>348</v>
      </c>
      <c r="M27" s="21" t="s">
        <v>349</v>
      </c>
      <c r="N27" s="62" t="s">
        <v>460</v>
      </c>
    </row>
    <row r="28" spans="3:14" ht="41.4" x14ac:dyDescent="0.3">
      <c r="C28" s="59" t="s">
        <v>340</v>
      </c>
      <c r="D28" s="52" t="s">
        <v>446</v>
      </c>
      <c r="E28" s="49" t="s">
        <v>438</v>
      </c>
      <c r="F28" s="49" t="s">
        <v>16</v>
      </c>
      <c r="G28" s="49" t="s">
        <v>347</v>
      </c>
      <c r="H28" s="50" t="s">
        <v>288</v>
      </c>
      <c r="I28" s="49">
        <v>0.02</v>
      </c>
      <c r="J28" s="37">
        <f t="shared" si="0"/>
        <v>0.6</v>
      </c>
      <c r="K28" s="37" t="s">
        <v>18</v>
      </c>
      <c r="L28" s="51" t="s">
        <v>348</v>
      </c>
      <c r="M28" s="37" t="s">
        <v>349</v>
      </c>
      <c r="N28" s="61" t="s">
        <v>461</v>
      </c>
    </row>
    <row r="29" spans="3:14" ht="27.6" x14ac:dyDescent="0.3">
      <c r="C29" s="59" t="s">
        <v>340</v>
      </c>
      <c r="D29" s="52" t="s">
        <v>474</v>
      </c>
      <c r="E29" s="49" t="s">
        <v>439</v>
      </c>
      <c r="F29" s="49" t="s">
        <v>16</v>
      </c>
      <c r="G29" s="49" t="s">
        <v>468</v>
      </c>
      <c r="H29" s="50" t="s">
        <v>288</v>
      </c>
      <c r="I29" s="49">
        <v>0.04</v>
      </c>
      <c r="J29" s="37">
        <f t="shared" si="0"/>
        <v>1.2</v>
      </c>
      <c r="K29" s="37" t="s">
        <v>513</v>
      </c>
      <c r="L29" s="51" t="s">
        <v>424</v>
      </c>
      <c r="M29" s="37" t="s">
        <v>346</v>
      </c>
      <c r="N29" s="61" t="s">
        <v>462</v>
      </c>
    </row>
    <row r="30" spans="3:14" ht="41.4" x14ac:dyDescent="0.3">
      <c r="C30" s="59" t="s">
        <v>340</v>
      </c>
      <c r="D30" s="52" t="s">
        <v>449</v>
      </c>
      <c r="E30" s="49" t="s">
        <v>441</v>
      </c>
      <c r="F30" s="49" t="s">
        <v>16</v>
      </c>
      <c r="G30" s="49" t="s">
        <v>350</v>
      </c>
      <c r="H30" s="50" t="s">
        <v>288</v>
      </c>
      <c r="I30" s="49">
        <v>0.01</v>
      </c>
      <c r="J30" s="37">
        <f t="shared" si="0"/>
        <v>0.3</v>
      </c>
      <c r="K30" s="37" t="s">
        <v>18</v>
      </c>
      <c r="L30" s="51" t="s">
        <v>348</v>
      </c>
      <c r="M30" s="37" t="s">
        <v>349</v>
      </c>
      <c r="N30" s="61" t="s">
        <v>464</v>
      </c>
    </row>
    <row r="31" spans="3:14" ht="27.6" x14ac:dyDescent="0.3">
      <c r="C31" s="59" t="s">
        <v>295</v>
      </c>
      <c r="D31" s="52" t="s">
        <v>474</v>
      </c>
      <c r="E31" s="49" t="s">
        <v>443</v>
      </c>
      <c r="F31" s="49" t="s">
        <v>16</v>
      </c>
      <c r="G31" s="49" t="s">
        <v>468</v>
      </c>
      <c r="H31" s="50" t="s">
        <v>288</v>
      </c>
      <c r="I31" s="49">
        <v>0.04</v>
      </c>
      <c r="J31" s="37">
        <f t="shared" si="0"/>
        <v>1.2</v>
      </c>
      <c r="K31" s="37" t="s">
        <v>513</v>
      </c>
      <c r="L31" s="51" t="s">
        <v>424</v>
      </c>
      <c r="M31" s="37" t="s">
        <v>346</v>
      </c>
      <c r="N31" s="61" t="s">
        <v>466</v>
      </c>
    </row>
    <row r="32" spans="3:14" ht="41.4" x14ac:dyDescent="0.3">
      <c r="C32" s="59" t="s">
        <v>295</v>
      </c>
      <c r="D32" s="52" t="s">
        <v>450</v>
      </c>
      <c r="E32" s="49" t="s">
        <v>451</v>
      </c>
      <c r="F32" s="49" t="s">
        <v>16</v>
      </c>
      <c r="G32" s="49" t="s">
        <v>350</v>
      </c>
      <c r="H32" s="50" t="s">
        <v>288</v>
      </c>
      <c r="I32" s="49">
        <v>0.01</v>
      </c>
      <c r="J32" s="37">
        <f t="shared" si="0"/>
        <v>0.3</v>
      </c>
      <c r="K32" s="37" t="s">
        <v>18</v>
      </c>
      <c r="L32" s="51" t="s">
        <v>348</v>
      </c>
      <c r="M32" s="37" t="s">
        <v>349</v>
      </c>
      <c r="N32" s="62" t="s">
        <v>467</v>
      </c>
    </row>
    <row r="33" spans="3:17" ht="69" x14ac:dyDescent="0.3">
      <c r="C33" s="59" t="s">
        <v>289</v>
      </c>
      <c r="D33" s="52" t="s">
        <v>433</v>
      </c>
      <c r="E33" s="49" t="s">
        <v>422</v>
      </c>
      <c r="F33" s="49" t="s">
        <v>286</v>
      </c>
      <c r="G33" s="49" t="s">
        <v>350</v>
      </c>
      <c r="H33" s="50" t="s">
        <v>288</v>
      </c>
      <c r="I33" s="49">
        <v>0.02</v>
      </c>
      <c r="J33" s="37">
        <f t="shared" si="0"/>
        <v>0.6</v>
      </c>
      <c r="K33" s="37" t="s">
        <v>18</v>
      </c>
      <c r="L33" s="51" t="s">
        <v>348</v>
      </c>
      <c r="M33" s="21" t="s">
        <v>349</v>
      </c>
      <c r="N33" s="61" t="s">
        <v>452</v>
      </c>
    </row>
    <row r="34" spans="3:17" ht="41.4" x14ac:dyDescent="0.3">
      <c r="C34" s="59" t="s">
        <v>289</v>
      </c>
      <c r="D34" s="52" t="s">
        <v>434</v>
      </c>
      <c r="E34" s="49" t="s">
        <v>423</v>
      </c>
      <c r="F34" s="49" t="s">
        <v>286</v>
      </c>
      <c r="G34" s="49" t="s">
        <v>350</v>
      </c>
      <c r="H34" s="50" t="s">
        <v>288</v>
      </c>
      <c r="I34" s="49">
        <v>0.02</v>
      </c>
      <c r="J34" s="37">
        <f t="shared" si="0"/>
        <v>0.6</v>
      </c>
      <c r="K34" s="37" t="s">
        <v>18</v>
      </c>
      <c r="L34" s="51" t="s">
        <v>348</v>
      </c>
      <c r="M34" s="37" t="s">
        <v>349</v>
      </c>
      <c r="N34" s="61" t="s">
        <v>453</v>
      </c>
    </row>
    <row r="35" spans="3:17" ht="42" thickBot="1" x14ac:dyDescent="0.35">
      <c r="C35" s="53" t="s">
        <v>295</v>
      </c>
      <c r="D35" s="54" t="s">
        <v>447</v>
      </c>
      <c r="E35" s="40" t="s">
        <v>442</v>
      </c>
      <c r="F35" s="40" t="s">
        <v>286</v>
      </c>
      <c r="G35" s="40" t="s">
        <v>350</v>
      </c>
      <c r="H35" s="55" t="s">
        <v>288</v>
      </c>
      <c r="I35" s="40">
        <v>0.01</v>
      </c>
      <c r="J35" s="43">
        <f t="shared" si="0"/>
        <v>0.3</v>
      </c>
      <c r="K35" s="43" t="s">
        <v>18</v>
      </c>
      <c r="L35" s="56" t="s">
        <v>348</v>
      </c>
      <c r="M35" s="43" t="s">
        <v>349</v>
      </c>
      <c r="N35" s="63" t="s">
        <v>465</v>
      </c>
    </row>
    <row r="36" spans="3:17" ht="2.4" customHeight="1" thickTop="1" x14ac:dyDescent="0.3"/>
    <row r="39" spans="3:17" x14ac:dyDescent="0.3">
      <c r="E39"/>
      <c r="F39" s="57"/>
    </row>
    <row r="40" spans="3:17" x14ac:dyDescent="0.3">
      <c r="E40"/>
      <c r="F40" s="57"/>
    </row>
    <row r="41" spans="3:17" x14ac:dyDescent="0.3">
      <c r="E41"/>
      <c r="F41" s="57"/>
    </row>
    <row r="42" spans="3:17" x14ac:dyDescent="0.3">
      <c r="C42" s="64"/>
      <c r="E42"/>
      <c r="F42" s="57"/>
      <c r="G42" s="64"/>
      <c r="H42" s="64"/>
      <c r="I42" s="64"/>
      <c r="J42" s="64"/>
      <c r="K42" s="64"/>
      <c r="L42" s="64"/>
      <c r="M42" s="64"/>
      <c r="N42" s="64"/>
    </row>
    <row r="43" spans="3:17" ht="15" thickBot="1" x14ac:dyDescent="0.35">
      <c r="C43" s="68"/>
      <c r="E43" s="68"/>
      <c r="F43" s="68"/>
      <c r="G43" s="68"/>
      <c r="H43" s="68"/>
      <c r="I43" s="68"/>
      <c r="J43" s="68"/>
      <c r="K43" s="68"/>
      <c r="L43" s="68"/>
      <c r="M43" s="68"/>
      <c r="N43" s="68"/>
    </row>
    <row r="44" spans="3:17" ht="42.6" thickTop="1" thickBot="1" x14ac:dyDescent="0.35">
      <c r="C44" s="11" t="s">
        <v>280</v>
      </c>
      <c r="D44" s="12" t="s">
        <v>341</v>
      </c>
      <c r="E44" s="12" t="s">
        <v>282</v>
      </c>
      <c r="F44" s="12" t="s">
        <v>283</v>
      </c>
      <c r="G44" s="13" t="s">
        <v>342</v>
      </c>
      <c r="H44" s="12" t="s">
        <v>351</v>
      </c>
      <c r="I44" s="13" t="s">
        <v>390</v>
      </c>
      <c r="J44" s="12" t="s">
        <v>372</v>
      </c>
      <c r="K44" s="12" t="s">
        <v>343</v>
      </c>
      <c r="L44" s="12" t="s">
        <v>344</v>
      </c>
      <c r="M44" s="12" t="s">
        <v>345</v>
      </c>
      <c r="N44" s="60" t="s">
        <v>471</v>
      </c>
    </row>
    <row r="45" spans="3:17" ht="42" thickTop="1" x14ac:dyDescent="0.3">
      <c r="C45" s="48" t="s">
        <v>389</v>
      </c>
      <c r="D45" s="52" t="s">
        <v>521</v>
      </c>
      <c r="E45" s="49" t="s">
        <v>522</v>
      </c>
      <c r="F45" s="49" t="s">
        <v>17</v>
      </c>
      <c r="G45" s="49" t="s">
        <v>387</v>
      </c>
      <c r="H45" s="50" t="s">
        <v>288</v>
      </c>
      <c r="I45" s="49">
        <v>0.01</v>
      </c>
      <c r="J45" s="37">
        <f t="shared" ref="J45:J64" si="1">I45*30</f>
        <v>0.3</v>
      </c>
      <c r="K45" s="37" t="s">
        <v>18</v>
      </c>
      <c r="L45" s="51" t="s">
        <v>348</v>
      </c>
      <c r="M45" s="37" t="s">
        <v>349</v>
      </c>
      <c r="N45" s="61" t="s">
        <v>523</v>
      </c>
      <c r="P45" s="225" t="s">
        <v>651</v>
      </c>
      <c r="Q45" s="226" t="s">
        <v>736</v>
      </c>
    </row>
    <row r="46" spans="3:17" ht="41.4" x14ac:dyDescent="0.3">
      <c r="C46" s="48" t="s">
        <v>469</v>
      </c>
      <c r="D46" s="52" t="s">
        <v>579</v>
      </c>
      <c r="E46" s="49" t="s">
        <v>544</v>
      </c>
      <c r="F46" s="49" t="s">
        <v>17</v>
      </c>
      <c r="G46" s="49" t="s">
        <v>387</v>
      </c>
      <c r="H46" s="50" t="s">
        <v>288</v>
      </c>
      <c r="I46" s="49">
        <v>0.01</v>
      </c>
      <c r="J46" s="37">
        <f t="shared" si="1"/>
        <v>0.3</v>
      </c>
      <c r="K46" s="37" t="s">
        <v>18</v>
      </c>
      <c r="L46" s="51" t="s">
        <v>348</v>
      </c>
      <c r="M46" s="37" t="s">
        <v>349</v>
      </c>
      <c r="N46" s="61" t="s">
        <v>525</v>
      </c>
      <c r="P46" t="s">
        <v>648</v>
      </c>
      <c r="Q46" t="s">
        <v>739</v>
      </c>
    </row>
    <row r="47" spans="3:17" ht="55.2" x14ac:dyDescent="0.3">
      <c r="C47" s="48" t="s">
        <v>469</v>
      </c>
      <c r="D47" s="52" t="s">
        <v>558</v>
      </c>
      <c r="E47" s="49" t="s">
        <v>545</v>
      </c>
      <c r="F47" s="49" t="s">
        <v>17</v>
      </c>
      <c r="G47" s="49" t="s">
        <v>350</v>
      </c>
      <c r="H47" s="50" t="s">
        <v>288</v>
      </c>
      <c r="I47" s="49">
        <v>0.01</v>
      </c>
      <c r="J47" s="37">
        <f t="shared" si="1"/>
        <v>0.3</v>
      </c>
      <c r="K47" s="37" t="s">
        <v>18</v>
      </c>
      <c r="L47" s="51" t="s">
        <v>348</v>
      </c>
      <c r="M47" s="21" t="s">
        <v>349</v>
      </c>
      <c r="N47" s="61" t="s">
        <v>526</v>
      </c>
      <c r="P47" t="s">
        <v>649</v>
      </c>
      <c r="Q47" t="s">
        <v>737</v>
      </c>
    </row>
    <row r="48" spans="3:17" ht="41.4" x14ac:dyDescent="0.3">
      <c r="C48" s="48" t="s">
        <v>469</v>
      </c>
      <c r="D48" s="52" t="s">
        <v>560</v>
      </c>
      <c r="E48" s="49" t="s">
        <v>546</v>
      </c>
      <c r="F48" s="49" t="s">
        <v>17</v>
      </c>
      <c r="G48" s="49" t="s">
        <v>350</v>
      </c>
      <c r="H48" s="50" t="s">
        <v>288</v>
      </c>
      <c r="I48" s="49">
        <v>0.01</v>
      </c>
      <c r="J48" s="37">
        <f t="shared" si="1"/>
        <v>0.3</v>
      </c>
      <c r="K48" s="37" t="s">
        <v>18</v>
      </c>
      <c r="L48" s="51" t="s">
        <v>348</v>
      </c>
      <c r="M48" s="37" t="s">
        <v>349</v>
      </c>
      <c r="N48" s="61" t="s">
        <v>527</v>
      </c>
    </row>
    <row r="49" spans="3:14" ht="41.4" x14ac:dyDescent="0.3">
      <c r="C49" s="48" t="s">
        <v>469</v>
      </c>
      <c r="D49" s="52" t="s">
        <v>559</v>
      </c>
      <c r="E49" s="49" t="s">
        <v>547</v>
      </c>
      <c r="F49" s="49" t="s">
        <v>17</v>
      </c>
      <c r="G49" s="49" t="s">
        <v>350</v>
      </c>
      <c r="H49" s="50" t="s">
        <v>288</v>
      </c>
      <c r="I49" s="49">
        <v>0.01</v>
      </c>
      <c r="J49" s="37">
        <f t="shared" si="1"/>
        <v>0.3</v>
      </c>
      <c r="K49" s="37" t="s">
        <v>18</v>
      </c>
      <c r="L49" s="51" t="s">
        <v>348</v>
      </c>
      <c r="M49" s="37" t="s">
        <v>349</v>
      </c>
      <c r="N49" s="61" t="s">
        <v>528</v>
      </c>
    </row>
    <row r="50" spans="3:14" ht="41.4" x14ac:dyDescent="0.3">
      <c r="C50" s="59" t="s">
        <v>307</v>
      </c>
      <c r="D50" s="52" t="s">
        <v>580</v>
      </c>
      <c r="E50" s="49" t="s">
        <v>548</v>
      </c>
      <c r="F50" s="49" t="s">
        <v>17</v>
      </c>
      <c r="G50" s="49" t="s">
        <v>350</v>
      </c>
      <c r="H50" s="50" t="s">
        <v>288</v>
      </c>
      <c r="I50" s="49">
        <v>0.01</v>
      </c>
      <c r="J50" s="37">
        <f t="shared" si="1"/>
        <v>0.3</v>
      </c>
      <c r="K50" s="37" t="s">
        <v>18</v>
      </c>
      <c r="L50" s="51" t="s">
        <v>348</v>
      </c>
      <c r="M50" s="37" t="s">
        <v>349</v>
      </c>
      <c r="N50" s="61" t="s">
        <v>529</v>
      </c>
    </row>
    <row r="51" spans="3:14" ht="41.4" x14ac:dyDescent="0.3">
      <c r="C51" s="59" t="s">
        <v>496</v>
      </c>
      <c r="D51" s="52" t="s">
        <v>584</v>
      </c>
      <c r="E51" s="49" t="s">
        <v>551</v>
      </c>
      <c r="F51" s="49" t="s">
        <v>17</v>
      </c>
      <c r="G51" s="49" t="s">
        <v>350</v>
      </c>
      <c r="H51" s="50" t="s">
        <v>288</v>
      </c>
      <c r="I51" s="49">
        <v>0.01</v>
      </c>
      <c r="J51" s="37">
        <f t="shared" si="1"/>
        <v>0.3</v>
      </c>
      <c r="K51" s="37" t="s">
        <v>18</v>
      </c>
      <c r="L51" s="51" t="s">
        <v>348</v>
      </c>
      <c r="M51" s="37" t="s">
        <v>349</v>
      </c>
      <c r="N51" s="61" t="s">
        <v>533</v>
      </c>
    </row>
    <row r="52" spans="3:14" ht="41.4" x14ac:dyDescent="0.3">
      <c r="C52" s="59" t="s">
        <v>496</v>
      </c>
      <c r="D52" s="52" t="s">
        <v>582</v>
      </c>
      <c r="E52" s="49" t="s">
        <v>552</v>
      </c>
      <c r="F52" s="49" t="s">
        <v>17</v>
      </c>
      <c r="G52" s="49" t="s">
        <v>350</v>
      </c>
      <c r="H52" s="50" t="s">
        <v>288</v>
      </c>
      <c r="I52" s="49">
        <v>0.01</v>
      </c>
      <c r="J52" s="37">
        <f t="shared" si="1"/>
        <v>0.3</v>
      </c>
      <c r="K52" s="37" t="s">
        <v>18</v>
      </c>
      <c r="L52" s="51" t="s">
        <v>348</v>
      </c>
      <c r="M52" s="37" t="s">
        <v>349</v>
      </c>
      <c r="N52" s="61" t="s">
        <v>534</v>
      </c>
    </row>
    <row r="53" spans="3:14" ht="41.4" x14ac:dyDescent="0.3">
      <c r="C53" s="59" t="s">
        <v>516</v>
      </c>
      <c r="D53" s="52" t="s">
        <v>570</v>
      </c>
      <c r="E53" s="49" t="s">
        <v>553</v>
      </c>
      <c r="F53" s="49" t="s">
        <v>17</v>
      </c>
      <c r="G53" s="49" t="s">
        <v>350</v>
      </c>
      <c r="H53" s="50" t="s">
        <v>288</v>
      </c>
      <c r="I53" s="49">
        <v>0.01</v>
      </c>
      <c r="J53" s="37">
        <f t="shared" si="1"/>
        <v>0.3</v>
      </c>
      <c r="K53" s="37" t="s">
        <v>18</v>
      </c>
      <c r="L53" s="51" t="s">
        <v>348</v>
      </c>
      <c r="M53" s="37" t="s">
        <v>349</v>
      </c>
      <c r="N53" s="61" t="s">
        <v>535</v>
      </c>
    </row>
    <row r="54" spans="3:14" ht="41.4" x14ac:dyDescent="0.3">
      <c r="C54" s="59" t="s">
        <v>516</v>
      </c>
      <c r="D54" s="52" t="s">
        <v>571</v>
      </c>
      <c r="E54" s="49" t="s">
        <v>554</v>
      </c>
      <c r="F54" s="49" t="s">
        <v>17</v>
      </c>
      <c r="G54" s="49" t="s">
        <v>350</v>
      </c>
      <c r="H54" s="50" t="s">
        <v>288</v>
      </c>
      <c r="I54" s="49">
        <v>0.01</v>
      </c>
      <c r="J54" s="37">
        <f t="shared" si="1"/>
        <v>0.3</v>
      </c>
      <c r="K54" s="37" t="s">
        <v>18</v>
      </c>
      <c r="L54" s="51" t="s">
        <v>348</v>
      </c>
      <c r="M54" s="37" t="s">
        <v>349</v>
      </c>
      <c r="N54" s="61" t="s">
        <v>536</v>
      </c>
    </row>
    <row r="55" spans="3:14" ht="41.4" x14ac:dyDescent="0.3">
      <c r="C55" s="59" t="s">
        <v>516</v>
      </c>
      <c r="D55" s="52" t="s">
        <v>583</v>
      </c>
      <c r="E55" s="49" t="s">
        <v>555</v>
      </c>
      <c r="F55" s="49" t="s">
        <v>17</v>
      </c>
      <c r="G55" s="49" t="s">
        <v>350</v>
      </c>
      <c r="H55" s="50" t="s">
        <v>288</v>
      </c>
      <c r="I55" s="49">
        <v>0.01</v>
      </c>
      <c r="J55" s="37">
        <f t="shared" si="1"/>
        <v>0.3</v>
      </c>
      <c r="K55" s="37" t="s">
        <v>18</v>
      </c>
      <c r="L55" s="51" t="s">
        <v>348</v>
      </c>
      <c r="M55" s="37" t="s">
        <v>349</v>
      </c>
      <c r="N55" s="61" t="s">
        <v>537</v>
      </c>
    </row>
    <row r="56" spans="3:14" ht="41.4" x14ac:dyDescent="0.3">
      <c r="C56" s="59" t="s">
        <v>516</v>
      </c>
      <c r="D56" s="52" t="s">
        <v>476</v>
      </c>
      <c r="E56" s="49" t="s">
        <v>556</v>
      </c>
      <c r="F56" s="49" t="s">
        <v>17</v>
      </c>
      <c r="G56" s="49" t="s">
        <v>350</v>
      </c>
      <c r="H56" s="50" t="s">
        <v>288</v>
      </c>
      <c r="I56" s="49">
        <v>0.01</v>
      </c>
      <c r="J56" s="37">
        <f t="shared" si="1"/>
        <v>0.3</v>
      </c>
      <c r="K56" s="37" t="s">
        <v>18</v>
      </c>
      <c r="L56" s="51" t="s">
        <v>348</v>
      </c>
      <c r="M56" s="37" t="s">
        <v>349</v>
      </c>
      <c r="N56" s="61" t="s">
        <v>538</v>
      </c>
    </row>
    <row r="57" spans="3:14" ht="41.4" x14ac:dyDescent="0.3">
      <c r="C57" s="59" t="s">
        <v>516</v>
      </c>
      <c r="D57" s="52" t="s">
        <v>477</v>
      </c>
      <c r="E57" s="49" t="s">
        <v>557</v>
      </c>
      <c r="F57" s="49" t="s">
        <v>17</v>
      </c>
      <c r="G57" s="49" t="s">
        <v>350</v>
      </c>
      <c r="H57" s="50" t="s">
        <v>288</v>
      </c>
      <c r="I57" s="49">
        <v>0.01</v>
      </c>
      <c r="J57" s="37">
        <f t="shared" si="1"/>
        <v>0.3</v>
      </c>
      <c r="K57" s="37" t="s">
        <v>18</v>
      </c>
      <c r="L57" s="51" t="s">
        <v>348</v>
      </c>
      <c r="M57" s="37" t="s">
        <v>349</v>
      </c>
      <c r="N57" s="61" t="s">
        <v>539</v>
      </c>
    </row>
    <row r="58" spans="3:14" ht="41.4" x14ac:dyDescent="0.3">
      <c r="C58" s="59" t="s">
        <v>569</v>
      </c>
      <c r="D58" s="52" t="s">
        <v>574</v>
      </c>
      <c r="E58" s="49" t="s">
        <v>572</v>
      </c>
      <c r="F58" s="49" t="s">
        <v>17</v>
      </c>
      <c r="G58" s="49" t="s">
        <v>350</v>
      </c>
      <c r="H58" s="50" t="s">
        <v>288</v>
      </c>
      <c r="I58" s="49">
        <v>0.01</v>
      </c>
      <c r="J58" s="37">
        <f t="shared" si="1"/>
        <v>0.3</v>
      </c>
      <c r="K58" s="37" t="s">
        <v>18</v>
      </c>
      <c r="L58" s="51" t="s">
        <v>348</v>
      </c>
      <c r="M58" s="37" t="s">
        <v>349</v>
      </c>
      <c r="N58" s="61" t="s">
        <v>540</v>
      </c>
    </row>
    <row r="59" spans="3:14" ht="41.4" x14ac:dyDescent="0.3">
      <c r="C59" s="59" t="s">
        <v>569</v>
      </c>
      <c r="D59" s="52" t="s">
        <v>578</v>
      </c>
      <c r="E59" s="49" t="s">
        <v>575</v>
      </c>
      <c r="F59" s="49" t="s">
        <v>17</v>
      </c>
      <c r="G59" s="49" t="s">
        <v>350</v>
      </c>
      <c r="H59" s="50" t="s">
        <v>288</v>
      </c>
      <c r="I59" s="49">
        <v>0.01</v>
      </c>
      <c r="J59" s="37">
        <f t="shared" si="1"/>
        <v>0.3</v>
      </c>
      <c r="K59" s="37" t="s">
        <v>18</v>
      </c>
      <c r="L59" s="51" t="s">
        <v>348</v>
      </c>
      <c r="M59" s="37" t="s">
        <v>349</v>
      </c>
      <c r="N59" s="61" t="s">
        <v>542</v>
      </c>
    </row>
    <row r="60" spans="3:14" ht="27.6" x14ac:dyDescent="0.3">
      <c r="C60" s="48" t="s">
        <v>469</v>
      </c>
      <c r="D60" s="52" t="s">
        <v>470</v>
      </c>
      <c r="E60" s="49" t="s">
        <v>543</v>
      </c>
      <c r="F60" s="49" t="s">
        <v>16</v>
      </c>
      <c r="G60" s="49" t="s">
        <v>468</v>
      </c>
      <c r="H60" s="50" t="s">
        <v>288</v>
      </c>
      <c r="I60" s="49">
        <v>0.04</v>
      </c>
      <c r="J60" s="37">
        <f t="shared" si="1"/>
        <v>1.2</v>
      </c>
      <c r="K60" s="37" t="s">
        <v>512</v>
      </c>
      <c r="L60" s="51" t="s">
        <v>402</v>
      </c>
      <c r="M60" s="37" t="s">
        <v>346</v>
      </c>
      <c r="N60" s="61" t="s">
        <v>524</v>
      </c>
    </row>
    <row r="61" spans="3:14" ht="55.2" x14ac:dyDescent="0.3">
      <c r="C61" s="59" t="s">
        <v>569</v>
      </c>
      <c r="D61" s="52" t="s">
        <v>576</v>
      </c>
      <c r="E61" s="49" t="s">
        <v>573</v>
      </c>
      <c r="F61" s="49" t="s">
        <v>16</v>
      </c>
      <c r="G61" s="49" t="s">
        <v>468</v>
      </c>
      <c r="H61" s="50" t="s">
        <v>288</v>
      </c>
      <c r="I61" s="49">
        <v>0.04</v>
      </c>
      <c r="J61" s="37">
        <f t="shared" si="1"/>
        <v>1.2</v>
      </c>
      <c r="K61" s="37" t="s">
        <v>513</v>
      </c>
      <c r="L61" s="51" t="s">
        <v>577</v>
      </c>
      <c r="M61" s="37" t="s">
        <v>346</v>
      </c>
      <c r="N61" s="61" t="s">
        <v>541</v>
      </c>
    </row>
    <row r="62" spans="3:14" ht="55.2" x14ac:dyDescent="0.3">
      <c r="C62" s="59" t="s">
        <v>496</v>
      </c>
      <c r="D62" s="52" t="s">
        <v>581</v>
      </c>
      <c r="E62" s="49" t="s">
        <v>549</v>
      </c>
      <c r="F62" s="49" t="s">
        <v>286</v>
      </c>
      <c r="G62" s="49" t="s">
        <v>564</v>
      </c>
      <c r="H62" s="50" t="s">
        <v>288</v>
      </c>
      <c r="I62" s="49">
        <v>0.2</v>
      </c>
      <c r="J62" s="37">
        <f t="shared" si="1"/>
        <v>6</v>
      </c>
      <c r="K62" s="37" t="s">
        <v>513</v>
      </c>
      <c r="L62" s="51" t="s">
        <v>562</v>
      </c>
      <c r="M62" s="37" t="s">
        <v>346</v>
      </c>
      <c r="N62" s="61" t="s">
        <v>530</v>
      </c>
    </row>
    <row r="63" spans="3:14" ht="41.4" x14ac:dyDescent="0.3">
      <c r="C63" s="59" t="s">
        <v>496</v>
      </c>
      <c r="D63" s="52" t="s">
        <v>563</v>
      </c>
      <c r="E63" s="49" t="s">
        <v>550</v>
      </c>
      <c r="F63" s="49" t="s">
        <v>286</v>
      </c>
      <c r="G63" s="49" t="s">
        <v>350</v>
      </c>
      <c r="H63" s="50" t="s">
        <v>288</v>
      </c>
      <c r="I63" s="49">
        <v>0.01</v>
      </c>
      <c r="J63" s="37">
        <f t="shared" si="1"/>
        <v>0.3</v>
      </c>
      <c r="K63" s="37" t="s">
        <v>18</v>
      </c>
      <c r="L63" s="51" t="s">
        <v>348</v>
      </c>
      <c r="M63" s="37" t="s">
        <v>349</v>
      </c>
      <c r="N63" s="61" t="s">
        <v>531</v>
      </c>
    </row>
    <row r="64" spans="3:14" ht="28.2" thickBot="1" x14ac:dyDescent="0.35">
      <c r="C64" s="53" t="s">
        <v>496</v>
      </c>
      <c r="D64" s="54" t="s">
        <v>565</v>
      </c>
      <c r="E64" s="49" t="s">
        <v>585</v>
      </c>
      <c r="F64" s="40" t="s">
        <v>286</v>
      </c>
      <c r="G64" s="40" t="s">
        <v>566</v>
      </c>
      <c r="H64" s="55" t="s">
        <v>288</v>
      </c>
      <c r="I64" s="40">
        <v>0.02</v>
      </c>
      <c r="J64" s="43">
        <f t="shared" si="1"/>
        <v>0.6</v>
      </c>
      <c r="K64" s="43" t="s">
        <v>567</v>
      </c>
      <c r="L64" s="56" t="s">
        <v>568</v>
      </c>
      <c r="M64" s="43" t="s">
        <v>346</v>
      </c>
      <c r="N64" s="70" t="s">
        <v>532</v>
      </c>
    </row>
    <row r="65" spans="3:14" ht="15" thickTop="1" x14ac:dyDescent="0.3">
      <c r="C65" s="68"/>
      <c r="E65" s="69"/>
      <c r="F65" s="68"/>
      <c r="G65" s="68"/>
      <c r="H65" s="68"/>
      <c r="I65" s="68"/>
      <c r="J65" s="68"/>
      <c r="K65" s="68"/>
      <c r="L65" s="68"/>
      <c r="M65" s="68"/>
      <c r="N65" s="68"/>
    </row>
    <row r="66" spans="3:14" x14ac:dyDescent="0.3">
      <c r="C66" s="64"/>
      <c r="E66" s="64"/>
      <c r="F66" s="64"/>
      <c r="G66" s="64"/>
      <c r="H66" s="64"/>
      <c r="I66" s="64"/>
      <c r="J66" s="64"/>
      <c r="K66" s="211" t="s">
        <v>731</v>
      </c>
      <c r="L66" s="64"/>
      <c r="M66" s="64"/>
      <c r="N66" s="64"/>
    </row>
    <row r="67" spans="3:14" x14ac:dyDescent="0.3">
      <c r="C67" s="64"/>
      <c r="E67" s="64"/>
      <c r="F67" s="64"/>
      <c r="G67" s="64"/>
      <c r="H67" s="64"/>
      <c r="I67" s="64"/>
      <c r="J67" s="64"/>
      <c r="K67" s="64"/>
      <c r="L67" s="64"/>
      <c r="M67" s="64"/>
      <c r="N67" s="64"/>
    </row>
    <row r="68" spans="3:14" x14ac:dyDescent="0.3">
      <c r="C68" s="64"/>
      <c r="E68" s="64"/>
      <c r="F68" s="64"/>
      <c r="G68" s="64"/>
      <c r="H68" s="64"/>
      <c r="I68" s="64"/>
      <c r="J68" s="64"/>
      <c r="K68" s="64"/>
      <c r="L68" s="64"/>
      <c r="M68" s="64"/>
      <c r="N68" s="64"/>
    </row>
    <row r="89" spans="3:14" x14ac:dyDescent="0.3">
      <c r="C89" s="64"/>
      <c r="E89" s="64"/>
      <c r="F89" s="64"/>
      <c r="G89" s="64"/>
      <c r="H89" s="64"/>
      <c r="I89" s="64"/>
      <c r="J89" s="64"/>
      <c r="K89" s="64"/>
      <c r="L89" s="64"/>
      <c r="M89" s="64"/>
      <c r="N89" s="64"/>
    </row>
  </sheetData>
  <autoFilter ref="C44:N64" xr:uid="{A73C890A-C0AA-4E18-8CB6-73A8564BE5EE}"/>
  <sortState ref="C45:N64">
    <sortCondition ref="F45:F64"/>
  </sortState>
  <phoneticPr fontId="2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2915ED-C123-4767-8E56-FEBFB8CD8210}">
  <sheetPr codeName="Hoja31"/>
  <dimension ref="C2:E53"/>
  <sheetViews>
    <sheetView zoomScale="85" zoomScaleNormal="85" workbookViewId="0">
      <selection activeCell="E24" sqref="E24"/>
    </sheetView>
  </sheetViews>
  <sheetFormatPr baseColWidth="10" defaultRowHeight="14.4" x14ac:dyDescent="0.3"/>
  <cols>
    <col min="3" max="5" width="40.21875" customWidth="1"/>
    <col min="8" max="8" width="11.88671875" bestFit="1" customWidth="1"/>
    <col min="9" max="9" width="17.21875" bestFit="1" customWidth="1"/>
    <col min="10" max="10" width="41.88671875" bestFit="1" customWidth="1"/>
  </cols>
  <sheetData>
    <row r="2" spans="3:5" x14ac:dyDescent="0.3">
      <c r="C2" s="462" t="s">
        <v>172</v>
      </c>
      <c r="D2" s="462"/>
      <c r="E2" s="462"/>
    </row>
    <row r="3" spans="3:5" x14ac:dyDescent="0.3">
      <c r="C3" s="462" t="s">
        <v>173</v>
      </c>
      <c r="D3" s="462"/>
      <c r="E3" s="462"/>
    </row>
    <row r="4" spans="3:5" x14ac:dyDescent="0.3">
      <c r="C4" s="1" t="s">
        <v>197</v>
      </c>
      <c r="D4" s="1" t="s">
        <v>174</v>
      </c>
      <c r="E4" s="1" t="s">
        <v>198</v>
      </c>
    </row>
    <row r="5" spans="3:5" x14ac:dyDescent="0.3">
      <c r="C5" s="463" t="s">
        <v>175</v>
      </c>
      <c r="D5" s="8" t="s">
        <v>176</v>
      </c>
      <c r="E5" s="8" t="s">
        <v>221</v>
      </c>
    </row>
    <row r="6" spans="3:5" x14ac:dyDescent="0.3">
      <c r="C6" s="461"/>
      <c r="D6" s="8" t="s">
        <v>177</v>
      </c>
      <c r="E6" s="8" t="s">
        <v>222</v>
      </c>
    </row>
    <row r="7" spans="3:5" ht="28.8" x14ac:dyDescent="0.3">
      <c r="C7" s="461"/>
      <c r="D7" s="8" t="s">
        <v>178</v>
      </c>
      <c r="E7" s="8" t="s">
        <v>179</v>
      </c>
    </row>
    <row r="8" spans="3:5" x14ac:dyDescent="0.3">
      <c r="C8" s="461"/>
      <c r="D8" s="8" t="s">
        <v>193</v>
      </c>
      <c r="E8" s="8" t="s">
        <v>194</v>
      </c>
    </row>
    <row r="9" spans="3:5" ht="28.8" x14ac:dyDescent="0.3">
      <c r="C9" s="461" t="s">
        <v>195</v>
      </c>
      <c r="D9" s="8" t="s">
        <v>196</v>
      </c>
      <c r="E9" s="8" t="s">
        <v>225</v>
      </c>
    </row>
    <row r="10" spans="3:5" ht="37.799999999999997" customHeight="1" x14ac:dyDescent="0.3">
      <c r="C10" s="461"/>
      <c r="D10" s="8" t="s">
        <v>199</v>
      </c>
      <c r="E10" s="8" t="s">
        <v>224</v>
      </c>
    </row>
    <row r="11" spans="3:5" x14ac:dyDescent="0.3">
      <c r="C11" s="461"/>
      <c r="D11" s="8" t="s">
        <v>200</v>
      </c>
      <c r="E11" s="8" t="s">
        <v>223</v>
      </c>
    </row>
    <row r="12" spans="3:5" ht="28.8" x14ac:dyDescent="0.3">
      <c r="C12" s="461"/>
      <c r="D12" s="8" t="s">
        <v>201</v>
      </c>
      <c r="E12" s="8" t="s">
        <v>202</v>
      </c>
    </row>
    <row r="13" spans="3:5" ht="28.8" x14ac:dyDescent="0.3">
      <c r="C13" s="461" t="s">
        <v>203</v>
      </c>
      <c r="D13" s="8" t="s">
        <v>227</v>
      </c>
      <c r="E13" s="8" t="s">
        <v>204</v>
      </c>
    </row>
    <row r="14" spans="3:5" ht="28.8" x14ac:dyDescent="0.3">
      <c r="C14" s="461"/>
      <c r="D14" s="8" t="s">
        <v>205</v>
      </c>
      <c r="E14" s="8" t="s">
        <v>206</v>
      </c>
    </row>
    <row r="15" spans="3:5" x14ac:dyDescent="0.3">
      <c r="C15" s="461" t="s">
        <v>226</v>
      </c>
      <c r="D15" s="8" t="s">
        <v>228</v>
      </c>
      <c r="E15" s="8" t="s">
        <v>231</v>
      </c>
    </row>
    <row r="16" spans="3:5" x14ac:dyDescent="0.3">
      <c r="C16" s="461"/>
      <c r="D16" s="8" t="s">
        <v>232</v>
      </c>
      <c r="E16" s="8" t="s">
        <v>233</v>
      </c>
    </row>
    <row r="17" spans="3:5" x14ac:dyDescent="0.3">
      <c r="C17" s="461"/>
      <c r="D17" s="8" t="s">
        <v>229</v>
      </c>
      <c r="E17" s="8" t="s">
        <v>234</v>
      </c>
    </row>
    <row r="18" spans="3:5" x14ac:dyDescent="0.3">
      <c r="C18" s="461"/>
      <c r="D18" s="8" t="s">
        <v>230</v>
      </c>
      <c r="E18" s="8" t="s">
        <v>235</v>
      </c>
    </row>
    <row r="19" spans="3:5" x14ac:dyDescent="0.3">
      <c r="C19" s="461" t="s">
        <v>273</v>
      </c>
      <c r="D19" s="8" t="s">
        <v>217</v>
      </c>
      <c r="E19" s="8" t="s">
        <v>218</v>
      </c>
    </row>
    <row r="20" spans="3:5" x14ac:dyDescent="0.3">
      <c r="C20" s="461"/>
      <c r="D20" s="8" t="s">
        <v>219</v>
      </c>
      <c r="E20" s="8" t="s">
        <v>220</v>
      </c>
    </row>
    <row r="21" spans="3:5" x14ac:dyDescent="0.3">
      <c r="C21" s="461" t="s">
        <v>207</v>
      </c>
      <c r="D21" s="8" t="s">
        <v>208</v>
      </c>
      <c r="E21" s="8" t="s">
        <v>209</v>
      </c>
    </row>
    <row r="22" spans="3:5" x14ac:dyDescent="0.3">
      <c r="C22" s="461"/>
      <c r="D22" s="8" t="s">
        <v>211</v>
      </c>
      <c r="E22" s="8" t="s">
        <v>210</v>
      </c>
    </row>
    <row r="23" spans="3:5" ht="28.8" x14ac:dyDescent="0.3">
      <c r="C23" s="461" t="s">
        <v>212</v>
      </c>
      <c r="D23" s="8" t="s">
        <v>213</v>
      </c>
      <c r="E23" s="8" t="s">
        <v>214</v>
      </c>
    </row>
    <row r="24" spans="3:5" ht="43.2" x14ac:dyDescent="0.3">
      <c r="C24" s="461"/>
      <c r="D24" s="8" t="s">
        <v>215</v>
      </c>
      <c r="E24" s="8" t="s">
        <v>216</v>
      </c>
    </row>
    <row r="25" spans="3:5" x14ac:dyDescent="0.3">
      <c r="C25" s="461" t="s">
        <v>236</v>
      </c>
      <c r="D25" s="8" t="s">
        <v>237</v>
      </c>
      <c r="E25" s="8" t="s">
        <v>238</v>
      </c>
    </row>
    <row r="26" spans="3:5" x14ac:dyDescent="0.3">
      <c r="C26" s="461"/>
      <c r="D26" s="8" t="s">
        <v>239</v>
      </c>
      <c r="E26" s="8" t="s">
        <v>240</v>
      </c>
    </row>
    <row r="30" spans="3:5" x14ac:dyDescent="0.3">
      <c r="C30" s="462" t="s">
        <v>172</v>
      </c>
      <c r="D30" s="462"/>
      <c r="E30" s="462"/>
    </row>
    <row r="31" spans="3:5" x14ac:dyDescent="0.3">
      <c r="C31" s="462" t="s">
        <v>241</v>
      </c>
      <c r="D31" s="462"/>
      <c r="E31" s="462"/>
    </row>
    <row r="32" spans="3:5" x14ac:dyDescent="0.3">
      <c r="C32" s="1" t="s">
        <v>197</v>
      </c>
      <c r="D32" s="1" t="s">
        <v>174</v>
      </c>
      <c r="E32" s="1" t="s">
        <v>198</v>
      </c>
    </row>
    <row r="33" spans="3:5" ht="43.2" x14ac:dyDescent="0.3">
      <c r="C33" s="7" t="s">
        <v>242</v>
      </c>
      <c r="D33" s="8" t="s">
        <v>243</v>
      </c>
      <c r="E33" s="8" t="s">
        <v>244</v>
      </c>
    </row>
    <row r="34" spans="3:5" ht="28.8" x14ac:dyDescent="0.3">
      <c r="C34" s="461" t="s">
        <v>245</v>
      </c>
      <c r="D34" s="8" t="s">
        <v>246</v>
      </c>
      <c r="E34" s="8" t="s">
        <v>249</v>
      </c>
    </row>
    <row r="35" spans="3:5" x14ac:dyDescent="0.3">
      <c r="C35" s="461"/>
      <c r="D35" s="8" t="s">
        <v>247</v>
      </c>
      <c r="E35" s="8" t="s">
        <v>248</v>
      </c>
    </row>
    <row r="36" spans="3:5" ht="28.8" x14ac:dyDescent="0.3">
      <c r="C36" s="461"/>
      <c r="D36" s="8" t="s">
        <v>250</v>
      </c>
      <c r="E36" s="8" t="s">
        <v>251</v>
      </c>
    </row>
    <row r="37" spans="3:5" x14ac:dyDescent="0.3">
      <c r="C37" s="461" t="s">
        <v>252</v>
      </c>
      <c r="D37" s="8" t="s">
        <v>265</v>
      </c>
      <c r="E37" s="8" t="s">
        <v>253</v>
      </c>
    </row>
    <row r="38" spans="3:5" x14ac:dyDescent="0.3">
      <c r="C38" s="461"/>
      <c r="D38" s="8" t="s">
        <v>256</v>
      </c>
      <c r="E38" s="8" t="s">
        <v>257</v>
      </c>
    </row>
    <row r="39" spans="3:5" x14ac:dyDescent="0.3">
      <c r="C39" s="461"/>
      <c r="D39" s="8" t="s">
        <v>258</v>
      </c>
      <c r="E39" s="8" t="s">
        <v>218</v>
      </c>
    </row>
    <row r="40" spans="3:5" ht="27" customHeight="1" x14ac:dyDescent="0.3">
      <c r="C40" s="461"/>
      <c r="D40" s="8" t="s">
        <v>254</v>
      </c>
      <c r="E40" s="8" t="s">
        <v>255</v>
      </c>
    </row>
    <row r="41" spans="3:5" x14ac:dyDescent="0.3">
      <c r="C41" s="461" t="s">
        <v>259</v>
      </c>
      <c r="D41" s="8" t="s">
        <v>260</v>
      </c>
      <c r="E41" s="8" t="s">
        <v>261</v>
      </c>
    </row>
    <row r="42" spans="3:5" x14ac:dyDescent="0.3">
      <c r="C42" s="461"/>
      <c r="D42" s="8" t="s">
        <v>262</v>
      </c>
      <c r="E42" s="8" t="s">
        <v>263</v>
      </c>
    </row>
    <row r="43" spans="3:5" ht="28.8" x14ac:dyDescent="0.3">
      <c r="C43" s="461"/>
      <c r="D43" s="8" t="s">
        <v>264</v>
      </c>
      <c r="E43" s="8" t="s">
        <v>266</v>
      </c>
    </row>
    <row r="44" spans="3:5" ht="28.8" x14ac:dyDescent="0.3">
      <c r="C44" s="461"/>
      <c r="D44" s="8" t="s">
        <v>267</v>
      </c>
      <c r="E44" s="8" t="s">
        <v>268</v>
      </c>
    </row>
    <row r="45" spans="3:5" x14ac:dyDescent="0.3">
      <c r="C45" s="461" t="s">
        <v>274</v>
      </c>
      <c r="D45" s="8" t="s">
        <v>275</v>
      </c>
      <c r="E45" s="8" t="s">
        <v>278</v>
      </c>
    </row>
    <row r="46" spans="3:5" x14ac:dyDescent="0.3">
      <c r="C46" s="461"/>
      <c r="D46" s="8" t="s">
        <v>276</v>
      </c>
      <c r="E46" s="8" t="s">
        <v>218</v>
      </c>
    </row>
    <row r="47" spans="3:5" ht="28.8" x14ac:dyDescent="0.3">
      <c r="C47" s="461"/>
      <c r="D47" s="8" t="s">
        <v>277</v>
      </c>
      <c r="E47" s="8" t="s">
        <v>279</v>
      </c>
    </row>
    <row r="48" spans="3:5" ht="28.8" x14ac:dyDescent="0.3">
      <c r="C48" s="461" t="s">
        <v>269</v>
      </c>
      <c r="D48" s="8" t="s">
        <v>270</v>
      </c>
      <c r="E48" s="8" t="s">
        <v>238</v>
      </c>
    </row>
    <row r="49" spans="3:5" x14ac:dyDescent="0.3">
      <c r="C49" s="461"/>
      <c r="D49" s="8" t="s">
        <v>271</v>
      </c>
      <c r="E49" s="8" t="s">
        <v>272</v>
      </c>
    </row>
    <row r="50" spans="3:5" x14ac:dyDescent="0.3">
      <c r="C50" s="461"/>
      <c r="D50" s="8"/>
      <c r="E50" s="8"/>
    </row>
    <row r="51" spans="3:5" x14ac:dyDescent="0.3">
      <c r="C51" s="461"/>
      <c r="D51" s="8"/>
      <c r="E51" s="8"/>
    </row>
    <row r="52" spans="3:5" x14ac:dyDescent="0.3">
      <c r="C52" s="461"/>
      <c r="D52" s="8"/>
      <c r="E52" s="8"/>
    </row>
    <row r="53" spans="3:5" x14ac:dyDescent="0.3">
      <c r="C53" s="461"/>
      <c r="D53" s="8"/>
      <c r="E53" s="8"/>
    </row>
  </sheetData>
  <mergeCells count="19">
    <mergeCell ref="C2:E2"/>
    <mergeCell ref="C3:E3"/>
    <mergeCell ref="C5:C8"/>
    <mergeCell ref="C9:C12"/>
    <mergeCell ref="C13:C14"/>
    <mergeCell ref="C19:C20"/>
    <mergeCell ref="C15:C18"/>
    <mergeCell ref="C25:C26"/>
    <mergeCell ref="C30:E30"/>
    <mergeCell ref="C31:E31"/>
    <mergeCell ref="C21:C22"/>
    <mergeCell ref="C45:C47"/>
    <mergeCell ref="C48:C49"/>
    <mergeCell ref="C50:C51"/>
    <mergeCell ref="C52:C53"/>
    <mergeCell ref="C23:C24"/>
    <mergeCell ref="C34:C36"/>
    <mergeCell ref="C37:C40"/>
    <mergeCell ref="C41:C4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17</vt:i4>
      </vt:variant>
      <vt:variant>
        <vt:lpstr>Rangos con nombre</vt:lpstr>
      </vt:variant>
      <vt:variant>
        <vt:i4>24</vt:i4>
      </vt:variant>
    </vt:vector>
  </HeadingPairs>
  <TitlesOfParts>
    <vt:vector size="41" baseType="lpstr">
      <vt:lpstr>BASE EQUIPOS</vt:lpstr>
      <vt:lpstr>PROGRAMACIÓN PREVENTIVO</vt:lpstr>
      <vt:lpstr>GENERACIÓN ÓRDENES</vt:lpstr>
      <vt:lpstr>OT CORRECTIVA</vt:lpstr>
      <vt:lpstr>OT PREVENTIVA</vt:lpstr>
      <vt:lpstr>HOJA INSPECCIÓN</vt:lpstr>
      <vt:lpstr>INGRESO CORRECTIVO</vt:lpstr>
      <vt:lpstr>INGRESO PREVENTIVO</vt:lpstr>
      <vt:lpstr>INGRESO INSPECCIÓN</vt:lpstr>
      <vt:lpstr>REGISTRO CORRECTIVO</vt:lpstr>
      <vt:lpstr>REGISTRO PREVENTIVO</vt:lpstr>
      <vt:lpstr>REGISTRO INSPECCIÓN</vt:lpstr>
      <vt:lpstr>INSTRUCTIVO</vt:lpstr>
      <vt:lpstr>Datos</vt:lpstr>
      <vt:lpstr>Plan sistematico</vt:lpstr>
      <vt:lpstr>Plan predictivo</vt:lpstr>
      <vt:lpstr>Tabla de diagnóstico</vt:lpstr>
      <vt:lpstr>ADMISIÓN</vt:lpstr>
      <vt:lpstr>ADMISIÓNC</vt:lpstr>
      <vt:lpstr>AGUAC</vt:lpstr>
      <vt:lpstr>AGUAF</vt:lpstr>
      <vt:lpstr>'HOJA INSPECCIÓN'!Área_de_impresión</vt:lpstr>
      <vt:lpstr>'OT CORRECTIVA'!Área_de_impresión</vt:lpstr>
      <vt:lpstr>'OT PREVENTIVA'!Área_de_impresión</vt:lpstr>
      <vt:lpstr>CALDERA</vt:lpstr>
      <vt:lpstr>COMBUSTIBLE</vt:lpstr>
      <vt:lpstr>COMPRESOR</vt:lpstr>
      <vt:lpstr>CONTROL</vt:lpstr>
      <vt:lpstr>CONTROL1</vt:lpstr>
      <vt:lpstr>CONTROLCÇÇ</vt:lpstr>
      <vt:lpstr>DEPÓSITO</vt:lpstr>
      <vt:lpstr>ELÉCTRICO</vt:lpstr>
      <vt:lpstr>ELÉCTRICO1</vt:lpstr>
      <vt:lpstr>ELÉCTRICOC</vt:lpstr>
      <vt:lpstr>ELÉTRICO</vt:lpstr>
      <vt:lpstr>ELÉTRICO1</vt:lpstr>
      <vt:lpstr>GASES</vt:lpstr>
      <vt:lpstr>GENERACIÓN</vt:lpstr>
      <vt:lpstr>INSPECCIÓN</vt:lpstr>
      <vt:lpstr>PREVENTIVA</vt:lpstr>
      <vt:lpstr>PRODUCCIÓN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GESTIÓN DE LA INFORMACIÓN DE MANTENIMIENTO</dc:title>
  <dc:creator>Saúl Vivar</dc:creator>
  <cp:lastModifiedBy>Saúl Vivar</cp:lastModifiedBy>
  <cp:lastPrinted>2019-11-18T09:11:12Z</cp:lastPrinted>
  <dcterms:created xsi:type="dcterms:W3CDTF">2019-07-22T09:13:44Z</dcterms:created>
  <dcterms:modified xsi:type="dcterms:W3CDTF">2019-11-18T12:24:19Z</dcterms:modified>
</cp:coreProperties>
</file>